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50" yWindow="-60" windowWidth="17025" windowHeight="11475"/>
  </bookViews>
  <sheets>
    <sheet name="Ex Ante Impacts" sheetId="3" r:id="rId1"/>
    <sheet name="Criteria" sheetId="2" state="hidden" r:id="rId2"/>
    <sheet name="Lookup" sheetId="1" state="hidden" r:id="rId3"/>
  </sheets>
  <externalReferences>
    <externalReference r:id="rId4"/>
  </externalReferences>
  <definedNames>
    <definedName name="_xlnm._FilterDatabase" localSheetId="2" hidden="1">Lookup!$A$1:$S$12097</definedName>
    <definedName name="agg_avg">Criteria!$A$23:$A$24</definedName>
    <definedName name="Capareas">Criteria!$A$2:$A$10</definedName>
    <definedName name="Data">Lookup!$A$2:$S$12097</definedName>
    <definedName name="data1">[1]Lookup!$F$1:$O$10753</definedName>
    <definedName name="Daytype">Criteria!$A$15:$A$21</definedName>
    <definedName name="weather">Criteria!$A$30:$A$31</definedName>
    <definedName name="Weatheryear">Criteria!$A$12:$A$13</definedName>
    <definedName name="Years">Criteria!$A$27:$A$28</definedName>
  </definedNames>
  <calcPr calcId="144525"/>
</workbook>
</file>

<file path=xl/calcChain.xml><?xml version="1.0" encoding="utf-8"?>
<calcChain xmlns="http://schemas.openxmlformats.org/spreadsheetml/2006/main">
  <c r="A12097" i="1" l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B26" i="2"/>
  <c r="Y26" i="2"/>
  <c r="V26" i="2"/>
  <c r="S26" i="2"/>
  <c r="P26" i="2"/>
  <c r="M26" i="2"/>
  <c r="J26" i="2"/>
  <c r="G26" i="2"/>
  <c r="F26" i="2"/>
  <c r="AB25" i="2"/>
  <c r="Y25" i="2"/>
  <c r="V25" i="2"/>
  <c r="S25" i="2"/>
  <c r="P25" i="2"/>
  <c r="M25" i="2"/>
  <c r="J25" i="2"/>
  <c r="G25" i="2"/>
  <c r="F25" i="2"/>
  <c r="AB24" i="2"/>
  <c r="Y24" i="2"/>
  <c r="V24" i="2"/>
  <c r="S24" i="2"/>
  <c r="P24" i="2"/>
  <c r="M24" i="2"/>
  <c r="J24" i="2"/>
  <c r="G24" i="2"/>
  <c r="F24" i="2"/>
  <c r="AB23" i="2"/>
  <c r="Y23" i="2"/>
  <c r="V23" i="2"/>
  <c r="S23" i="2"/>
  <c r="P23" i="2"/>
  <c r="M23" i="2"/>
  <c r="J23" i="2"/>
  <c r="G23" i="2"/>
  <c r="F23" i="2"/>
  <c r="AB22" i="2"/>
  <c r="Y22" i="2"/>
  <c r="V22" i="2"/>
  <c r="S22" i="2"/>
  <c r="P22" i="2"/>
  <c r="M22" i="2"/>
  <c r="J22" i="2"/>
  <c r="G22" i="2"/>
  <c r="F22" i="2"/>
  <c r="AB21" i="2"/>
  <c r="Y21" i="2"/>
  <c r="V21" i="2"/>
  <c r="S21" i="2"/>
  <c r="P21" i="2"/>
  <c r="M21" i="2"/>
  <c r="J21" i="2"/>
  <c r="G21" i="2"/>
  <c r="F21" i="2"/>
  <c r="AB20" i="2"/>
  <c r="Y20" i="2"/>
  <c r="V20" i="2"/>
  <c r="S20" i="2"/>
  <c r="P20" i="2"/>
  <c r="M20" i="2"/>
  <c r="J20" i="2"/>
  <c r="G20" i="2"/>
  <c r="F20" i="2"/>
  <c r="AB19" i="2"/>
  <c r="Y19" i="2"/>
  <c r="V19" i="2"/>
  <c r="S19" i="2"/>
  <c r="P19" i="2"/>
  <c r="M19" i="2"/>
  <c r="J19" i="2"/>
  <c r="G19" i="2"/>
  <c r="F19" i="2"/>
  <c r="AB18" i="2"/>
  <c r="Y18" i="2"/>
  <c r="V18" i="2"/>
  <c r="S18" i="2"/>
  <c r="P18" i="2"/>
  <c r="M18" i="2"/>
  <c r="J18" i="2"/>
  <c r="G18" i="2"/>
  <c r="F18" i="2"/>
  <c r="AB17" i="2"/>
  <c r="Y17" i="2"/>
  <c r="V17" i="2"/>
  <c r="S17" i="2"/>
  <c r="P17" i="2"/>
  <c r="M17" i="2"/>
  <c r="J17" i="2"/>
  <c r="G17" i="2"/>
  <c r="F17" i="2"/>
  <c r="AB16" i="2"/>
  <c r="Y16" i="2"/>
  <c r="V16" i="2"/>
  <c r="S16" i="2"/>
  <c r="P16" i="2"/>
  <c r="M16" i="2"/>
  <c r="J16" i="2"/>
  <c r="G16" i="2"/>
  <c r="F16" i="2"/>
  <c r="AB15" i="2"/>
  <c r="Y15" i="2"/>
  <c r="V15" i="2"/>
  <c r="S15" i="2"/>
  <c r="P15" i="2"/>
  <c r="M15" i="2"/>
  <c r="J15" i="2"/>
  <c r="G15" i="2"/>
  <c r="F15" i="2"/>
  <c r="AB14" i="2"/>
  <c r="Y14" i="2"/>
  <c r="V14" i="2"/>
  <c r="S14" i="2"/>
  <c r="P14" i="2"/>
  <c r="M14" i="2"/>
  <c r="J14" i="2"/>
  <c r="G14" i="2"/>
  <c r="F14" i="2"/>
  <c r="AB13" i="2"/>
  <c r="Y13" i="2"/>
  <c r="V13" i="2"/>
  <c r="S13" i="2"/>
  <c r="P13" i="2"/>
  <c r="M13" i="2"/>
  <c r="J13" i="2"/>
  <c r="G13" i="2"/>
  <c r="F13" i="2"/>
  <c r="AB12" i="2"/>
  <c r="Y12" i="2"/>
  <c r="V12" i="2"/>
  <c r="S12" i="2"/>
  <c r="P12" i="2"/>
  <c r="M12" i="2"/>
  <c r="J12" i="2"/>
  <c r="G12" i="2"/>
  <c r="F12" i="2"/>
  <c r="AB11" i="2"/>
  <c r="Y11" i="2"/>
  <c r="V11" i="2"/>
  <c r="S11" i="2"/>
  <c r="P11" i="2"/>
  <c r="M11" i="2"/>
  <c r="J11" i="2"/>
  <c r="G11" i="2"/>
  <c r="F11" i="2"/>
  <c r="AB10" i="2"/>
  <c r="Y10" i="2"/>
  <c r="V10" i="2"/>
  <c r="S10" i="2"/>
  <c r="P10" i="2"/>
  <c r="M10" i="2"/>
  <c r="J10" i="2"/>
  <c r="G10" i="2"/>
  <c r="F10" i="2"/>
  <c r="AB9" i="2"/>
  <c r="Y9" i="2"/>
  <c r="V9" i="2"/>
  <c r="S9" i="2"/>
  <c r="P9" i="2"/>
  <c r="M9" i="2"/>
  <c r="J9" i="2"/>
  <c r="G9" i="2"/>
  <c r="F9" i="2"/>
  <c r="AB8" i="2"/>
  <c r="Y8" i="2"/>
  <c r="V8" i="2"/>
  <c r="S8" i="2"/>
  <c r="P8" i="2"/>
  <c r="M8" i="2"/>
  <c r="J8" i="2"/>
  <c r="G8" i="2"/>
  <c r="F8" i="2"/>
  <c r="AB7" i="2"/>
  <c r="Y7" i="2"/>
  <c r="V7" i="2"/>
  <c r="S7" i="2"/>
  <c r="P7" i="2"/>
  <c r="M7" i="2"/>
  <c r="J7" i="2"/>
  <c r="G7" i="2"/>
  <c r="F7" i="2"/>
  <c r="AB6" i="2"/>
  <c r="Y6" i="2"/>
  <c r="V6" i="2"/>
  <c r="S6" i="2"/>
  <c r="P6" i="2"/>
  <c r="M6" i="2"/>
  <c r="J6" i="2"/>
  <c r="G6" i="2"/>
  <c r="F6" i="2"/>
  <c r="AB5" i="2"/>
  <c r="Y5" i="2"/>
  <c r="V5" i="2"/>
  <c r="S5" i="2"/>
  <c r="P5" i="2"/>
  <c r="M5" i="2"/>
  <c r="J5" i="2"/>
  <c r="G5" i="2"/>
  <c r="F5" i="2"/>
  <c r="AB4" i="2"/>
  <c r="Y4" i="2"/>
  <c r="V4" i="2"/>
  <c r="S4" i="2"/>
  <c r="P4" i="2"/>
  <c r="M4" i="2"/>
  <c r="J4" i="2"/>
  <c r="G4" i="2"/>
  <c r="F4" i="2"/>
  <c r="AB3" i="2"/>
  <c r="Y3" i="2"/>
  <c r="V3" i="2"/>
  <c r="S3" i="2"/>
  <c r="P3" i="2"/>
  <c r="M3" i="2"/>
  <c r="J3" i="2"/>
  <c r="G3" i="2"/>
  <c r="F3" i="2"/>
  <c r="AB2" i="2"/>
  <c r="Y2" i="2"/>
  <c r="V2" i="2"/>
  <c r="S2" i="2"/>
  <c r="P2" i="2"/>
  <c r="M2" i="2"/>
  <c r="J2" i="2"/>
  <c r="G2" i="2"/>
  <c r="H32" i="3"/>
  <c r="K7" i="3"/>
  <c r="J7" i="3"/>
  <c r="I7" i="3"/>
  <c r="D5" i="3"/>
  <c r="T26" i="2" l="1"/>
  <c r="L4" i="2"/>
  <c r="AC18" i="2"/>
  <c r="L5" i="2"/>
  <c r="R26" i="2"/>
  <c r="M14" i="3"/>
  <c r="N16" i="2"/>
  <c r="U9" i="2"/>
  <c r="R16" i="2"/>
  <c r="T23" i="2"/>
  <c r="M20" i="3"/>
  <c r="U18" i="2"/>
  <c r="AC15" i="2"/>
  <c r="R19" i="2"/>
  <c r="AC25" i="2"/>
  <c r="W8" i="2"/>
  <c r="K19" i="2"/>
  <c r="AC8" i="2"/>
  <c r="R5" i="2"/>
  <c r="Q12" i="2"/>
  <c r="H23" i="2"/>
  <c r="Q9" i="2"/>
  <c r="AD26" i="2"/>
  <c r="I13" i="2"/>
  <c r="I20" i="2"/>
  <c r="X23" i="2"/>
  <c r="AC23" i="2"/>
  <c r="L6" i="2"/>
  <c r="AA9" i="2"/>
  <c r="X16" i="2"/>
  <c r="K20" i="2"/>
  <c r="Z23" i="2"/>
  <c r="L18" i="2"/>
  <c r="AA16" i="2"/>
  <c r="T11" i="2"/>
  <c r="W11" i="2"/>
  <c r="R6" i="2"/>
  <c r="Q20" i="2"/>
  <c r="O8" i="2"/>
  <c r="AD16" i="2"/>
  <c r="O20" i="2"/>
  <c r="I24" i="2"/>
  <c r="U25" i="2"/>
  <c r="AA11" i="2"/>
  <c r="O22" i="2"/>
  <c r="O13" i="2"/>
  <c r="R13" i="2"/>
  <c r="U6" i="2"/>
  <c r="U13" i="2"/>
  <c r="T20" i="2"/>
  <c r="O17" i="2"/>
  <c r="X6" i="2"/>
  <c r="I10" i="2"/>
  <c r="L24" i="2"/>
  <c r="L3" i="2"/>
  <c r="L10" i="2"/>
  <c r="Z13" i="2"/>
  <c r="L17" i="2"/>
  <c r="AA20" i="2"/>
  <c r="O24" i="2"/>
  <c r="I15" i="2"/>
  <c r="AA25" i="2"/>
  <c r="AD23" i="2"/>
  <c r="AC9" i="2"/>
  <c r="M29" i="3"/>
  <c r="H3" i="2"/>
  <c r="X13" i="2"/>
  <c r="W20" i="2"/>
  <c r="N3" i="2"/>
  <c r="AD6" i="2"/>
  <c r="O10" i="2"/>
  <c r="AD13" i="2"/>
  <c r="N17" i="2"/>
  <c r="T3" i="2"/>
  <c r="X24" i="2"/>
  <c r="T17" i="2"/>
  <c r="X17" i="2"/>
  <c r="O14" i="2"/>
  <c r="O25" i="2"/>
  <c r="R3" i="2"/>
  <c r="H14" i="2"/>
  <c r="X3" i="2"/>
  <c r="Z3" i="2"/>
  <c r="O21" i="2"/>
  <c r="AD3" i="2"/>
  <c r="Q7" i="2"/>
  <c r="AC10" i="2"/>
  <c r="R14" i="2"/>
  <c r="AD17" i="2"/>
  <c r="Q10" i="2"/>
  <c r="H7" i="2"/>
  <c r="Z24" i="2"/>
  <c r="N7" i="2"/>
  <c r="AA17" i="2"/>
  <c r="U21" i="2"/>
  <c r="T24" i="2"/>
  <c r="T10" i="2"/>
  <c r="I21" i="2"/>
  <c r="Z10" i="2"/>
  <c r="AD24" i="2"/>
  <c r="M9" i="3"/>
  <c r="U7" i="2"/>
  <c r="U14" i="2"/>
  <c r="H25" i="2"/>
  <c r="H4" i="2"/>
  <c r="X7" i="2"/>
  <c r="I11" i="2"/>
  <c r="X14" i="2"/>
  <c r="I18" i="2"/>
  <c r="L25" i="2"/>
  <c r="AD7" i="2"/>
  <c r="O11" i="2"/>
  <c r="N15" i="2"/>
  <c r="AD14" i="2"/>
  <c r="L15" i="2"/>
  <c r="R15" i="2"/>
  <c r="N4" i="2"/>
  <c r="AD21" i="2"/>
  <c r="AD4" i="2"/>
  <c r="U8" i="2"/>
  <c r="U15" i="2"/>
  <c r="I26" i="2"/>
  <c r="AA21" i="2"/>
  <c r="W18" i="2"/>
  <c r="Q8" i="2"/>
  <c r="I22" i="2"/>
  <c r="I12" i="2"/>
  <c r="W22" i="2"/>
  <c r="AA8" i="2"/>
  <c r="R4" i="2"/>
  <c r="X4" i="2"/>
  <c r="Q22" i="2"/>
  <c r="R25" i="2"/>
  <c r="I5" i="2"/>
  <c r="W15" i="2"/>
  <c r="L26" i="2"/>
  <c r="O5" i="2"/>
  <c r="M21" i="3"/>
  <c r="K12" i="2"/>
  <c r="R18" i="2"/>
  <c r="W25" i="2"/>
  <c r="K8" i="2"/>
  <c r="Z22" i="2"/>
  <c r="AD22" i="2"/>
  <c r="T12" i="2"/>
  <c r="U19" i="2"/>
  <c r="W5" i="2"/>
  <c r="L9" i="2"/>
  <c r="X12" i="2"/>
  <c r="L16" i="2"/>
  <c r="X19" i="2"/>
  <c r="K23" i="2"/>
  <c r="X26" i="2"/>
  <c r="Z5" i="2"/>
  <c r="O9" i="2"/>
  <c r="Z12" i="2"/>
  <c r="AA19" i="2"/>
  <c r="O23" i="2"/>
  <c r="AA18" i="2"/>
  <c r="I19" i="2"/>
  <c r="N25" i="2"/>
  <c r="AA13" i="2"/>
  <c r="W17" i="2"/>
  <c r="AD18" i="2"/>
  <c r="H24" i="2"/>
  <c r="M30" i="3"/>
  <c r="AA26" i="2"/>
  <c r="W16" i="2"/>
  <c r="L19" i="2"/>
  <c r="AC26" i="2"/>
  <c r="AA7" i="2"/>
  <c r="H18" i="2"/>
  <c r="M28" i="3"/>
  <c r="AC7" i="2"/>
  <c r="I8" i="2"/>
  <c r="O18" i="2"/>
  <c r="R23" i="2"/>
  <c r="I17" i="2"/>
  <c r="AA24" i="2"/>
  <c r="I3" i="2"/>
  <c r="L8" i="2"/>
  <c r="T4" i="2"/>
  <c r="AA5" i="2"/>
  <c r="I7" i="2"/>
  <c r="W9" i="2"/>
  <c r="AD10" i="2"/>
  <c r="L12" i="2"/>
  <c r="H16" i="2"/>
  <c r="AC19" i="2"/>
  <c r="K21" i="2"/>
  <c r="R22" i="2"/>
  <c r="N26" i="2"/>
  <c r="M10" i="3"/>
  <c r="M15" i="3"/>
  <c r="U4" i="2"/>
  <c r="X9" i="2"/>
  <c r="T13" i="2"/>
  <c r="AA14" i="2"/>
  <c r="I16" i="2"/>
  <c r="AD19" i="2"/>
  <c r="L21" i="2"/>
  <c r="O26" i="2"/>
  <c r="T16" i="2"/>
  <c r="I14" i="2"/>
  <c r="T6" i="2"/>
  <c r="R24" i="2"/>
  <c r="M25" i="3"/>
  <c r="L23" i="2"/>
  <c r="T14" i="2"/>
  <c r="W19" i="2"/>
  <c r="L22" i="2"/>
  <c r="O4" i="2"/>
  <c r="R9" i="2"/>
  <c r="N13" i="2"/>
  <c r="H12" i="2"/>
  <c r="K17" i="2"/>
  <c r="U23" i="2"/>
  <c r="AC5" i="2"/>
  <c r="K7" i="2"/>
  <c r="R8" i="2"/>
  <c r="N12" i="2"/>
  <c r="Q17" i="2"/>
  <c r="X18" i="2"/>
  <c r="T22" i="2"/>
  <c r="I25" i="2"/>
  <c r="O7" i="2"/>
  <c r="Z8" i="2"/>
  <c r="T25" i="2"/>
  <c r="X25" i="2"/>
  <c r="Z25" i="2"/>
  <c r="AC6" i="2"/>
  <c r="Z9" i="2"/>
  <c r="H11" i="2"/>
  <c r="O12" i="2"/>
  <c r="AC14" i="2"/>
  <c r="K16" i="2"/>
  <c r="R17" i="2"/>
  <c r="N21" i="2"/>
  <c r="U22" i="2"/>
  <c r="Q26" i="2"/>
  <c r="R12" i="2"/>
  <c r="U20" i="2"/>
  <c r="H17" i="2"/>
  <c r="K22" i="2"/>
  <c r="H26" i="2"/>
  <c r="AA23" i="2"/>
  <c r="AD5" i="2"/>
  <c r="Q3" i="2"/>
  <c r="W13" i="2"/>
  <c r="Z18" i="2"/>
  <c r="H20" i="2"/>
  <c r="K25" i="2"/>
  <c r="K11" i="2"/>
  <c r="AA12" i="2"/>
  <c r="Z21" i="2"/>
  <c r="T5" i="2"/>
  <c r="Z15" i="2"/>
  <c r="AA15" i="2"/>
  <c r="O3" i="2"/>
  <c r="W4" i="2"/>
  <c r="L7" i="2"/>
  <c r="T8" i="2"/>
  <c r="U17" i="2"/>
  <c r="H6" i="2"/>
  <c r="X22" i="2"/>
  <c r="M24" i="3"/>
  <c r="M27" i="3"/>
  <c r="AC4" i="2"/>
  <c r="K6" i="2"/>
  <c r="R7" i="2"/>
  <c r="N11" i="2"/>
  <c r="U12" i="2"/>
  <c r="Q16" i="2"/>
  <c r="T21" i="2"/>
  <c r="AA22" i="2"/>
  <c r="W26" i="2"/>
  <c r="Z4" i="2"/>
  <c r="F12" i="3"/>
  <c r="I21" i="3" s="1"/>
  <c r="K15" i="2"/>
  <c r="T7" i="2"/>
  <c r="W12" i="2"/>
  <c r="Z17" i="2"/>
  <c r="H19" i="2"/>
  <c r="AC22" i="2"/>
  <c r="K24" i="2"/>
  <c r="X8" i="2"/>
  <c r="Q25" i="2"/>
  <c r="L20" i="2"/>
  <c r="N20" i="2"/>
  <c r="AD9" i="2"/>
  <c r="N6" i="2"/>
  <c r="O6" i="2"/>
  <c r="Q6" i="2"/>
  <c r="AA4" i="2"/>
  <c r="H15" i="2"/>
  <c r="W7" i="2"/>
  <c r="AD8" i="2"/>
  <c r="O15" i="2"/>
  <c r="AC17" i="2"/>
  <c r="AC3" i="2"/>
  <c r="K5" i="2"/>
  <c r="N10" i="2"/>
  <c r="U11" i="2"/>
  <c r="Q15" i="2"/>
  <c r="I23" i="2"/>
  <c r="AC13" i="2"/>
  <c r="H5" i="2"/>
  <c r="U3" i="2"/>
  <c r="I6" i="2"/>
  <c r="AA3" i="2"/>
  <c r="N24" i="2"/>
  <c r="Z7" i="2"/>
  <c r="T15" i="2"/>
  <c r="N14" i="2"/>
  <c r="X20" i="2"/>
  <c r="R11" i="2"/>
  <c r="N19" i="2"/>
  <c r="AD12" i="2"/>
  <c r="H13" i="2"/>
  <c r="M12" i="3"/>
  <c r="I9" i="2"/>
  <c r="M18" i="3"/>
  <c r="N5" i="2"/>
  <c r="K9" i="2"/>
  <c r="M13" i="3"/>
  <c r="M31" i="3"/>
  <c r="I4" i="2"/>
  <c r="W6" i="2"/>
  <c r="Z11" i="2"/>
  <c r="N23" i="2"/>
  <c r="Q11" i="2"/>
  <c r="R20" i="2"/>
  <c r="Q19" i="2"/>
  <c r="Q5" i="2"/>
  <c r="Z20" i="2"/>
  <c r="H22" i="2"/>
  <c r="K4" i="2"/>
  <c r="N9" i="2"/>
  <c r="U10" i="2"/>
  <c r="Q14" i="2"/>
  <c r="X15" i="2"/>
  <c r="T19" i="2"/>
  <c r="W24" i="2"/>
  <c r="AD25" i="2"/>
  <c r="M16" i="3"/>
  <c r="M8" i="3"/>
  <c r="AC16" i="2"/>
  <c r="K18" i="2"/>
  <c r="U24" i="2"/>
  <c r="Z6" i="2"/>
  <c r="H8" i="2"/>
  <c r="AC11" i="2"/>
  <c r="K13" i="2"/>
  <c r="N18" i="2"/>
  <c r="Q23" i="2"/>
  <c r="K10" i="2"/>
  <c r="H9" i="2"/>
  <c r="AD11" i="2"/>
  <c r="Q21" i="2"/>
  <c r="W21" i="2"/>
  <c r="M22" i="3"/>
  <c r="L14" i="2"/>
  <c r="AC21" i="2"/>
  <c r="H10" i="2"/>
  <c r="AC12" i="2"/>
  <c r="O19" i="2"/>
  <c r="X11" i="2"/>
  <c r="R10" i="2"/>
  <c r="Q18" i="2"/>
  <c r="P30" i="3"/>
  <c r="X21" i="2"/>
  <c r="O16" i="2"/>
  <c r="K14" i="2"/>
  <c r="Z16" i="2"/>
  <c r="Q4" i="2"/>
  <c r="T9" i="2"/>
  <c r="AA10" i="2"/>
  <c r="W14" i="2"/>
  <c r="AD15" i="2"/>
  <c r="R21" i="2"/>
  <c r="Q24" i="2"/>
  <c r="M19" i="3"/>
  <c r="AA6" i="2"/>
  <c r="L13" i="2"/>
  <c r="J18" i="3" s="1"/>
  <c r="AC20" i="2"/>
  <c r="U5" i="2"/>
  <c r="X10" i="2"/>
  <c r="AD20" i="2"/>
  <c r="N22" i="2"/>
  <c r="AC24" i="2"/>
  <c r="K26" i="2"/>
  <c r="N8" i="2"/>
  <c r="W23" i="2"/>
  <c r="L11" i="2"/>
  <c r="U26" i="2"/>
  <c r="M17" i="3"/>
  <c r="U16" i="2"/>
  <c r="M23" i="3"/>
  <c r="X5" i="2"/>
  <c r="Z19" i="2"/>
  <c r="H21" i="2"/>
  <c r="N23" i="3"/>
  <c r="M26" i="3"/>
  <c r="K3" i="2"/>
  <c r="Q13" i="2"/>
  <c r="T18" i="2"/>
  <c r="M11" i="3"/>
  <c r="W3" i="2"/>
  <c r="Z26" i="2"/>
  <c r="W10" i="2"/>
  <c r="Z14" i="2"/>
  <c r="AD28" i="3" l="1"/>
  <c r="AC27" i="3"/>
  <c r="AC26" i="3"/>
  <c r="AD27" i="3"/>
  <c r="AE27" i="3" s="1"/>
  <c r="AD31" i="3"/>
  <c r="AC31" i="3"/>
  <c r="AC28" i="3"/>
  <c r="AE28" i="3" s="1"/>
  <c r="AD29" i="3"/>
  <c r="AC30" i="3"/>
  <c r="AC29" i="3"/>
  <c r="AE29" i="3" s="1"/>
  <c r="AD26" i="3"/>
  <c r="AD30" i="3"/>
  <c r="AD24" i="3"/>
  <c r="AC24" i="3"/>
  <c r="AC25" i="3"/>
  <c r="AD25" i="3"/>
  <c r="AC22" i="3"/>
  <c r="AD22" i="3"/>
  <c r="AD23" i="3"/>
  <c r="AC23" i="3"/>
  <c r="AD21" i="3"/>
  <c r="N21" i="3"/>
  <c r="AC21" i="3"/>
  <c r="V9" i="3"/>
  <c r="O22" i="3"/>
  <c r="P28" i="3"/>
  <c r="U28" i="2"/>
  <c r="R25" i="3"/>
  <c r="N27" i="3"/>
  <c r="Q28" i="3"/>
  <c r="R21" i="3"/>
  <c r="Q31" i="3"/>
  <c r="J14" i="3"/>
  <c r="O30" i="3"/>
  <c r="O28" i="2"/>
  <c r="N31" i="3"/>
  <c r="R31" i="3"/>
  <c r="V12" i="3"/>
  <c r="V16" i="3"/>
  <c r="O25" i="3"/>
  <c r="Q25" i="3"/>
  <c r="F7" i="3"/>
  <c r="AA28" i="2"/>
  <c r="I19" i="3"/>
  <c r="I8" i="3"/>
  <c r="J25" i="3"/>
  <c r="X28" i="2"/>
  <c r="I30" i="3"/>
  <c r="I12" i="3"/>
  <c r="J17" i="3"/>
  <c r="J16" i="3"/>
  <c r="O21" i="3"/>
  <c r="J15" i="3"/>
  <c r="I9" i="3"/>
  <c r="J27" i="3"/>
  <c r="J23" i="3"/>
  <c r="J10" i="3"/>
  <c r="J29" i="3"/>
  <c r="I28" i="3"/>
  <c r="R28" i="2"/>
  <c r="N28" i="2"/>
  <c r="J9" i="3"/>
  <c r="J20" i="3"/>
  <c r="J31" i="3"/>
  <c r="J26" i="3"/>
  <c r="L28" i="2"/>
  <c r="AD28" i="2"/>
  <c r="I14" i="3"/>
  <c r="O28" i="3"/>
  <c r="V27" i="3"/>
  <c r="V29" i="3"/>
  <c r="O26" i="3"/>
  <c r="V28" i="3"/>
  <c r="N22" i="3"/>
  <c r="Q22" i="3"/>
  <c r="O24" i="3"/>
  <c r="P23" i="3"/>
  <c r="M33" i="3"/>
  <c r="Q27" i="3"/>
  <c r="V13" i="3"/>
  <c r="V26" i="3"/>
  <c r="V20" i="3"/>
  <c r="V24" i="3"/>
  <c r="J11" i="3"/>
  <c r="K28" i="2"/>
  <c r="J8" i="3"/>
  <c r="J24" i="3"/>
  <c r="Q24" i="3"/>
  <c r="I24" i="3"/>
  <c r="J19" i="3"/>
  <c r="V14" i="3"/>
  <c r="P29" i="3"/>
  <c r="T28" i="2"/>
  <c r="P24" i="3"/>
  <c r="I13" i="3"/>
  <c r="P25" i="3"/>
  <c r="I10" i="3"/>
  <c r="Q26" i="3"/>
  <c r="I16" i="3"/>
  <c r="J22" i="3"/>
  <c r="V10" i="3"/>
  <c r="R23" i="3"/>
  <c r="O31" i="3"/>
  <c r="Z28" i="2"/>
  <c r="P31" i="3"/>
  <c r="J28" i="3"/>
  <c r="N30" i="3"/>
  <c r="I26" i="3"/>
  <c r="O27" i="3"/>
  <c r="I28" i="2"/>
  <c r="J21" i="3"/>
  <c r="J13" i="3"/>
  <c r="V21" i="3"/>
  <c r="V25" i="3"/>
  <c r="V22" i="3"/>
  <c r="R28" i="3"/>
  <c r="V8" i="3"/>
  <c r="R30" i="3"/>
  <c r="P22" i="3"/>
  <c r="R27" i="3"/>
  <c r="AC28" i="2"/>
  <c r="V30" i="3"/>
  <c r="J30" i="3"/>
  <c r="O29" i="3"/>
  <c r="I23" i="3"/>
  <c r="O23" i="3"/>
  <c r="F8" i="3"/>
  <c r="M32" i="3"/>
  <c r="P26" i="3"/>
  <c r="I25" i="3"/>
  <c r="Q23" i="3"/>
  <c r="Q28" i="2"/>
  <c r="W28" i="2"/>
  <c r="N26" i="3"/>
  <c r="V17" i="3"/>
  <c r="V19" i="3"/>
  <c r="I18" i="3"/>
  <c r="K18" i="3" s="1"/>
  <c r="L18" i="3" s="1"/>
  <c r="Q30" i="3"/>
  <c r="R29" i="3"/>
  <c r="V15" i="3"/>
  <c r="N28" i="3"/>
  <c r="P27" i="3"/>
  <c r="R24" i="3"/>
  <c r="P21" i="3"/>
  <c r="Q29" i="3"/>
  <c r="I15" i="3"/>
  <c r="K15" i="3" s="1"/>
  <c r="L15" i="3" s="1"/>
  <c r="I20" i="3"/>
  <c r="R26" i="3"/>
  <c r="H28" i="2"/>
  <c r="I29" i="3"/>
  <c r="N24" i="3"/>
  <c r="V23" i="3"/>
  <c r="I17" i="3"/>
  <c r="K17" i="3" s="1"/>
  <c r="L17" i="3" s="1"/>
  <c r="Q21" i="3"/>
  <c r="V11" i="3"/>
  <c r="I31" i="3"/>
  <c r="R22" i="3"/>
  <c r="J12" i="3"/>
  <c r="I27" i="3"/>
  <c r="N25" i="3"/>
  <c r="I22" i="3"/>
  <c r="V31" i="3"/>
  <c r="I11" i="3"/>
  <c r="N29" i="3"/>
  <c r="V18" i="3"/>
  <c r="AE31" i="3" l="1"/>
  <c r="K27" i="3"/>
  <c r="AE30" i="3"/>
  <c r="K14" i="3"/>
  <c r="L14" i="3" s="1"/>
  <c r="AE26" i="3"/>
  <c r="K28" i="3"/>
  <c r="L28" i="3" s="1"/>
  <c r="K29" i="3"/>
  <c r="L29" i="3" s="1"/>
  <c r="K20" i="3"/>
  <c r="L20" i="3" s="1"/>
  <c r="K31" i="3"/>
  <c r="K30" i="3"/>
  <c r="L30" i="3" s="1"/>
  <c r="K26" i="3"/>
  <c r="L26" i="3" s="1"/>
  <c r="AE21" i="3"/>
  <c r="K21" i="3" s="1"/>
  <c r="AE22" i="3"/>
  <c r="K22" i="3" s="1"/>
  <c r="L22" i="3" s="1"/>
  <c r="AE23" i="3"/>
  <c r="K23" i="3" s="1"/>
  <c r="L23" i="3" s="1"/>
  <c r="AE25" i="3"/>
  <c r="K25" i="3" s="1"/>
  <c r="L25" i="3" s="1"/>
  <c r="AE24" i="3"/>
  <c r="K24" i="3" s="1"/>
  <c r="L24" i="3" s="1"/>
  <c r="K19" i="3"/>
  <c r="L19" i="3" s="1"/>
  <c r="K10" i="3"/>
  <c r="L10" i="3" s="1"/>
  <c r="L27" i="3"/>
  <c r="K12" i="3"/>
  <c r="L12" i="3" s="1"/>
  <c r="K16" i="3"/>
  <c r="L16" i="3" s="1"/>
  <c r="L31" i="3"/>
  <c r="P33" i="3"/>
  <c r="Q33" i="3" s="1"/>
  <c r="J33" i="3"/>
  <c r="K9" i="3"/>
  <c r="L9" i="3" s="1"/>
  <c r="J32" i="3"/>
  <c r="I33" i="3"/>
  <c r="K11" i="3"/>
  <c r="L11" i="3" s="1"/>
  <c r="X21" i="3"/>
  <c r="K8" i="3"/>
  <c r="I32" i="3"/>
  <c r="K13" i="3"/>
  <c r="L13" i="3" s="1"/>
  <c r="R33" i="3" l="1"/>
  <c r="O33" i="3"/>
  <c r="N33" i="3"/>
  <c r="K32" i="3"/>
  <c r="L32" i="3" s="1"/>
  <c r="L8" i="3"/>
  <c r="Z21" i="3"/>
  <c r="F9" i="3"/>
  <c r="K33" i="3"/>
  <c r="L33" i="3" s="1"/>
  <c r="L21" i="3"/>
  <c r="F11" i="3"/>
  <c r="R32" i="3"/>
  <c r="Q32" i="3"/>
  <c r="P32" i="3"/>
  <c r="N32" i="3"/>
  <c r="O32" i="3"/>
  <c r="F10" i="3" l="1"/>
</calcChain>
</file>

<file path=xl/sharedStrings.xml><?xml version="1.0" encoding="utf-8"?>
<sst xmlns="http://schemas.openxmlformats.org/spreadsheetml/2006/main" count="60640" uniqueCount="75">
  <si>
    <t>All</t>
  </si>
  <si>
    <t>1-in-10</t>
  </si>
  <si>
    <t>August Peak</t>
  </si>
  <si>
    <t>July Peak</t>
  </si>
  <si>
    <t>June Peak</t>
  </si>
  <si>
    <t>May Peak</t>
  </si>
  <si>
    <t>October Peak</t>
  </si>
  <si>
    <t>September Peak</t>
  </si>
  <si>
    <t>Typical Event Day</t>
  </si>
  <si>
    <t>1-in-2</t>
  </si>
  <si>
    <t>Greater Bay Area</t>
  </si>
  <si>
    <t>Kern</t>
  </si>
  <si>
    <t>Northern Coast</t>
  </si>
  <si>
    <t>Other</t>
  </si>
  <si>
    <t>Sierra</t>
  </si>
  <si>
    <t>Stockton</t>
  </si>
  <si>
    <t>Average Customer</t>
  </si>
  <si>
    <t>Aggregate</t>
  </si>
  <si>
    <t>Result Type</t>
  </si>
  <si>
    <t>Local Capacity Area</t>
  </si>
  <si>
    <t>Forecast Year</t>
  </si>
  <si>
    <t>Weather Year</t>
  </si>
  <si>
    <t>Day Type</t>
  </si>
  <si>
    <t>Event Start</t>
  </si>
  <si>
    <t>Event End</t>
  </si>
  <si>
    <t xml:space="preserve"> Load Reduction for Event Window</t>
  </si>
  <si>
    <t>% Load Reduction for Event Window</t>
  </si>
  <si>
    <t>Hour Ending</t>
  </si>
  <si>
    <t>Load w/o DR</t>
  </si>
  <si>
    <t>Load w/ DR</t>
  </si>
  <si>
    <t>Impact</t>
  </si>
  <si>
    <t>Avg. Temp</t>
  </si>
  <si>
    <t>(%)</t>
  </si>
  <si>
    <t>*Note: Program Specific and Portfolio Adjusted impacts are the same for the SmartAC program</t>
  </si>
  <si>
    <t>Enrollment</t>
  </si>
  <si>
    <t>Uncertainty Adjusted Impact - Percentiles</t>
  </si>
  <si>
    <t>-</t>
  </si>
  <si>
    <t>Greater Fresno Area</t>
  </si>
  <si>
    <t>PGE</t>
  </si>
  <si>
    <t>CAISO</t>
  </si>
  <si>
    <t>Weather Conditions</t>
  </si>
  <si>
    <t>Menu Options</t>
  </si>
  <si>
    <t>Event Information</t>
  </si>
  <si>
    <r>
      <t>Average Temperature for Event Window (</t>
    </r>
    <r>
      <rPr>
        <b/>
        <sz val="10"/>
        <color indexed="9"/>
        <rFont val="Symbol"/>
        <family val="1"/>
        <charset val="2"/>
      </rPr>
      <t>°</t>
    </r>
    <r>
      <rPr>
        <b/>
        <sz val="10"/>
        <color indexed="9"/>
        <rFont val="Arial"/>
        <family val="2"/>
      </rPr>
      <t>F)</t>
    </r>
  </si>
  <si>
    <t>Average Temperature for 12 AM - 5 PM (°F)</t>
  </si>
  <si>
    <t>Maximum Hourly Load Reduction</t>
  </si>
  <si>
    <t>(°F)</t>
  </si>
  <si>
    <t>label</t>
  </si>
  <si>
    <t>Average Event Hour</t>
  </si>
  <si>
    <t>*Note: The average event hour refers to the average hourly impact for the resource adequacy period of 1 to 6 PM.</t>
  </si>
  <si>
    <t xml:space="preserve">Confidence intervals for ex ante impacts capture the uncertainty associated with the performance of the program along with </t>
  </si>
  <si>
    <t xml:space="preserve">the measurement and estimation of impacts based on temperature conditions. They do not account for uncertainty in the  </t>
  </si>
  <si>
    <t>forecasted enrollment, marketing budget or marketing strategy.</t>
  </si>
  <si>
    <t>Humboldt</t>
  </si>
  <si>
    <t>2017-2026</t>
  </si>
  <si>
    <t>Average Peak Period</t>
  </si>
  <si>
    <t>forecastyear</t>
  </si>
  <si>
    <t>2016</t>
  </si>
  <si>
    <t>lca</t>
  </si>
  <si>
    <t>daytype</t>
  </si>
  <si>
    <t>weatheryear</t>
  </si>
  <si>
    <t>hour</t>
  </si>
  <si>
    <t>refkw</t>
  </si>
  <si>
    <t>hourpred</t>
  </si>
  <si>
    <t>temp</t>
  </si>
  <si>
    <t>standarderror</t>
  </si>
  <si>
    <t>count</t>
  </si>
  <si>
    <t>forecast</t>
  </si>
  <si>
    <t>impact</t>
  </si>
  <si>
    <t>p10</t>
  </si>
  <si>
    <t>p30</t>
  </si>
  <si>
    <t>p50</t>
  </si>
  <si>
    <t>p70</t>
  </si>
  <si>
    <t>p90</t>
  </si>
  <si>
    <t>weather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</si>
</sst>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indexed="9"/>
      <name val="Symbol"/>
      <family val="1"/>
      <charset val="2"/>
    </font>
    <font>
      <i/>
      <sz val="11"/>
      <name val="Arial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2" tint="-0.49995422223578601"/>
        <bgColor indexed="64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/>
    <xf numFmtId="0" fontId="0" fillId="0" borderId="0" xfId="0"/>
    <xf numFmtId="15" fontId="0" fillId="0" borderId="0" xfId="0" applyNumberFormat="1"/>
    <xf numFmtId="0" fontId="4" fillId="0" borderId="0" xfId="0" applyFont="1"/>
    <xf numFmtId="0" fontId="0" fillId="0" borderId="0" xfId="0"/>
    <xf numFmtId="0" fontId="0" fillId="0" borderId="0" xfId="0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3" fontId="5" fillId="0" borderId="15" xfId="0" applyNumberFormat="1" applyFont="1" applyBorder="1" applyAlignment="1">
      <alignment horizontal="center" vertical="center"/>
    </xf>
    <xf numFmtId="0" fontId="0" fillId="0" borderId="0" xfId="0"/>
    <xf numFmtId="2" fontId="0" fillId="0" borderId="0" xfId="0" applyNumberFormat="1"/>
    <xf numFmtId="0" fontId="8" fillId="0" borderId="0" xfId="0" applyFont="1"/>
    <xf numFmtId="0" fontId="9" fillId="2" borderId="14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9" fontId="9" fillId="2" borderId="14" xfId="0" applyNumberFormat="1" applyFont="1" applyFill="1" applyBorder="1" applyAlignment="1">
      <alignment horizontal="center" vertical="center" wrapText="1"/>
    </xf>
    <xf numFmtId="9" fontId="9" fillId="2" borderId="24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 applyProtection="1">
      <alignment horizontal="center"/>
      <protection locked="0"/>
    </xf>
    <xf numFmtId="0" fontId="10" fillId="0" borderId="26" xfId="0" applyFont="1" applyBorder="1" applyAlignment="1">
      <alignment horizontal="center" vertical="center"/>
    </xf>
    <xf numFmtId="18" fontId="10" fillId="0" borderId="4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2" fontId="10" fillId="0" borderId="4" xfId="0" applyNumberFormat="1" applyFont="1" applyBorder="1" applyAlignment="1">
      <alignment horizontal="center"/>
    </xf>
    <xf numFmtId="9" fontId="10" fillId="0" borderId="4" xfId="0" applyNumberFormat="1" applyFont="1" applyBorder="1" applyAlignment="1">
      <alignment horizontal="center"/>
    </xf>
    <xf numFmtId="0" fontId="11" fillId="0" borderId="0" xfId="0" applyFont="1"/>
    <xf numFmtId="2" fontId="10" fillId="0" borderId="17" xfId="0" applyNumberFormat="1" applyFont="1" applyBorder="1" applyAlignment="1">
      <alignment horizontal="center"/>
    </xf>
    <xf numFmtId="9" fontId="10" fillId="0" borderId="17" xfId="0" applyNumberFormat="1" applyFont="1" applyBorder="1" applyAlignment="1">
      <alignment horizontal="center"/>
    </xf>
    <xf numFmtId="2" fontId="2" fillId="0" borderId="16" xfId="3" applyNumberFormat="1" applyFont="1" applyBorder="1" applyAlignment="1">
      <alignment horizontal="center" vertical="center"/>
    </xf>
    <xf numFmtId="9" fontId="3" fillId="0" borderId="16" xfId="2" applyNumberFormat="1" applyFont="1" applyBorder="1" applyAlignment="1">
      <alignment horizontal="center"/>
    </xf>
    <xf numFmtId="2" fontId="2" fillId="0" borderId="16" xfId="3" applyNumberFormat="1" applyFont="1" applyBorder="1" applyAlignment="1">
      <alignment horizontal="center"/>
    </xf>
    <xf numFmtId="0" fontId="2" fillId="0" borderId="16" xfId="3" applyFont="1" applyBorder="1" applyAlignment="1">
      <alignment horizontal="center"/>
    </xf>
    <xf numFmtId="0" fontId="0" fillId="3" borderId="27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28" xfId="0" applyFill="1" applyBorder="1"/>
    <xf numFmtId="0" fontId="0" fillId="3" borderId="0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13" fillId="0" borderId="0" xfId="1" applyFont="1"/>
    <xf numFmtId="0" fontId="14" fillId="2" borderId="2" xfId="1" applyFont="1" applyFill="1" applyBorder="1" applyAlignment="1">
      <alignment horizontal="centerContinuous" vertical="center"/>
    </xf>
    <xf numFmtId="0" fontId="14" fillId="2" borderId="3" xfId="1" applyFont="1" applyFill="1" applyBorder="1" applyAlignment="1">
      <alignment horizontal="centerContinuous" vertical="center"/>
    </xf>
    <xf numFmtId="0" fontId="14" fillId="2" borderId="25" xfId="1" applyFont="1" applyFill="1" applyBorder="1" applyAlignment="1">
      <alignment horizontal="centerContinuous" vertical="center"/>
    </xf>
    <xf numFmtId="0" fontId="16" fillId="0" borderId="0" xfId="0" applyFont="1"/>
    <xf numFmtId="3" fontId="10" fillId="0" borderId="16" xfId="0" applyNumberFormat="1" applyFont="1" applyBorder="1" applyAlignment="1" applyProtection="1">
      <alignment horizontal="center"/>
      <protection locked="0"/>
    </xf>
    <xf numFmtId="2" fontId="10" fillId="0" borderId="17" xfId="0" applyNumberFormat="1" applyFont="1" applyFill="1" applyBorder="1" applyAlignment="1">
      <alignment horizontal="center"/>
    </xf>
    <xf numFmtId="2" fontId="10" fillId="0" borderId="4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9" fontId="10" fillId="0" borderId="4" xfId="0" applyNumberFormat="1" applyFont="1" applyFill="1" applyBorder="1" applyAlignment="1">
      <alignment horizontal="center"/>
    </xf>
    <xf numFmtId="0" fontId="2" fillId="4" borderId="33" xfId="3" applyFont="1" applyFill="1" applyBorder="1" applyAlignment="1">
      <alignment horizontal="center"/>
    </xf>
    <xf numFmtId="2" fontId="2" fillId="4" borderId="33" xfId="3" applyNumberFormat="1" applyFont="1" applyFill="1" applyBorder="1" applyAlignment="1">
      <alignment horizontal="center" vertical="center"/>
    </xf>
    <xf numFmtId="2" fontId="2" fillId="4" borderId="33" xfId="3" applyNumberFormat="1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2" fontId="10" fillId="4" borderId="17" xfId="0" applyNumberFormat="1" applyFont="1" applyFill="1" applyBorder="1" applyAlignment="1">
      <alignment horizontal="center"/>
    </xf>
    <xf numFmtId="2" fontId="12" fillId="4" borderId="4" xfId="0" applyNumberFormat="1" applyFont="1" applyFill="1" applyBorder="1" applyAlignment="1">
      <alignment horizontal="center"/>
    </xf>
    <xf numFmtId="9" fontId="12" fillId="4" borderId="4" xfId="0" applyNumberFormat="1" applyFont="1" applyFill="1" applyBorder="1" applyAlignment="1">
      <alignment horizontal="center"/>
    </xf>
    <xf numFmtId="2" fontId="10" fillId="4" borderId="4" xfId="0" applyNumberFormat="1" applyFont="1" applyFill="1" applyBorder="1" applyAlignment="1">
      <alignment horizontal="center"/>
    </xf>
    <xf numFmtId="164" fontId="10" fillId="0" borderId="17" xfId="0" applyNumberFormat="1" applyFont="1" applyBorder="1" applyAlignment="1">
      <alignment horizontal="center"/>
    </xf>
    <xf numFmtId="164" fontId="10" fillId="4" borderId="17" xfId="0" applyNumberFormat="1" applyFont="1" applyFill="1" applyBorder="1" applyAlignment="1">
      <alignment horizontal="center"/>
    </xf>
    <xf numFmtId="164" fontId="10" fillId="0" borderId="17" xfId="0" applyNumberFormat="1" applyFont="1" applyFill="1" applyBorder="1" applyAlignment="1">
      <alignment horizontal="center"/>
    </xf>
    <xf numFmtId="164" fontId="0" fillId="0" borderId="0" xfId="0" applyNumberFormat="1"/>
    <xf numFmtId="0" fontId="17" fillId="5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7" fillId="11" borderId="0" xfId="0" applyFont="1" applyFill="1" applyAlignment="1">
      <alignment horizontal="center"/>
    </xf>
    <xf numFmtId="0" fontId="0" fillId="0" borderId="0" xfId="0" applyAlignment="1">
      <alignment wrapText="1"/>
    </xf>
    <xf numFmtId="9" fontId="2" fillId="4" borderId="33" xfId="2" applyFont="1" applyFill="1" applyBorder="1" applyAlignment="1">
      <alignment horizontal="center" vertical="center"/>
    </xf>
    <xf numFmtId="164" fontId="2" fillId="0" borderId="16" xfId="3" applyNumberFormat="1" applyFont="1" applyBorder="1" applyAlignment="1">
      <alignment horizontal="center"/>
    </xf>
    <xf numFmtId="164" fontId="2" fillId="4" borderId="33" xfId="3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7" fillId="12" borderId="0" xfId="0" applyFont="1" applyFill="1" applyAlignment="1">
      <alignment horizontal="center"/>
    </xf>
    <xf numFmtId="0" fontId="17" fillId="11" borderId="0" xfId="0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</cellXfs>
  <cellStyles count="5">
    <cellStyle name="Normal" xfId="0" builtinId="0"/>
    <cellStyle name="Normal 2" xfId="3"/>
    <cellStyle name="Normal_Sheet1" xfId="1"/>
    <cellStyle name="Percent" xfId="2" builtinId="5"/>
    <cellStyle name="Percent 2" xfId="4"/>
  </cellStyles>
  <dxfs count="1"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Load w/o DR</c:v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val>
            <c:numRef>
              <c:f>'Ex Ante Impacts'!$I$8:$I$31</c:f>
              <c:numCache>
                <c:formatCode>0.00</c:formatCode>
                <c:ptCount val="24"/>
                <c:pt idx="0">
                  <c:v>0.99236011505126953</c:v>
                </c:pt>
                <c:pt idx="1">
                  <c:v>0.84360384941101074</c:v>
                </c:pt>
                <c:pt idx="2">
                  <c:v>0.74758625030517578</c:v>
                </c:pt>
                <c:pt idx="3">
                  <c:v>0.69022268056869507</c:v>
                </c:pt>
                <c:pt idx="4">
                  <c:v>0.66506081819534302</c:v>
                </c:pt>
                <c:pt idx="5">
                  <c:v>0.68340128660202026</c:v>
                </c:pt>
                <c:pt idx="6">
                  <c:v>0.75475120544433594</c:v>
                </c:pt>
                <c:pt idx="7">
                  <c:v>0.7970811128616333</c:v>
                </c:pt>
                <c:pt idx="8">
                  <c:v>0.79171997308731079</c:v>
                </c:pt>
                <c:pt idx="9">
                  <c:v>0.82131081819534302</c:v>
                </c:pt>
                <c:pt idx="10">
                  <c:v>0.90809321403503418</c:v>
                </c:pt>
                <c:pt idx="11">
                  <c:v>1.0780526399612427</c:v>
                </c:pt>
                <c:pt idx="12">
                  <c:v>1.3206888437271118</c:v>
                </c:pt>
                <c:pt idx="13">
                  <c:v>1.6108356714248657</c:v>
                </c:pt>
                <c:pt idx="14">
                  <c:v>1.9120912551879883</c:v>
                </c:pt>
                <c:pt idx="15">
                  <c:v>2.2474071979522705</c:v>
                </c:pt>
                <c:pt idx="16">
                  <c:v>2.5483160018920898</c:v>
                </c:pt>
                <c:pt idx="17">
                  <c:v>2.7553415298461914</c:v>
                </c:pt>
                <c:pt idx="18">
                  <c:v>2.799088716506958</c:v>
                </c:pt>
                <c:pt idx="19">
                  <c:v>2.6486563682556152</c:v>
                </c:pt>
                <c:pt idx="20">
                  <c:v>2.4099857807159424</c:v>
                </c:pt>
                <c:pt idx="21">
                  <c:v>2.1144611835479736</c:v>
                </c:pt>
                <c:pt idx="22">
                  <c:v>1.707817554473877</c:v>
                </c:pt>
                <c:pt idx="23">
                  <c:v>1.3370203971862793</c:v>
                </c:pt>
              </c:numCache>
            </c:numRef>
          </c:val>
          <c:smooth val="0"/>
        </c:ser>
        <c:ser>
          <c:idx val="2"/>
          <c:order val="1"/>
          <c:tx>
            <c:v>Load w/ DR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val>
            <c:numRef>
              <c:f>'Ex Ante Impacts'!$J$8:$J$31</c:f>
              <c:numCache>
                <c:formatCode>0.00</c:formatCode>
                <c:ptCount val="24"/>
                <c:pt idx="0">
                  <c:v>0.99236011505126953</c:v>
                </c:pt>
                <c:pt idx="1">
                  <c:v>0.84360384941101074</c:v>
                </c:pt>
                <c:pt idx="2">
                  <c:v>0.74758625030517578</c:v>
                </c:pt>
                <c:pt idx="3">
                  <c:v>0.69022268056869507</c:v>
                </c:pt>
                <c:pt idx="4">
                  <c:v>0.66506081819534302</c:v>
                </c:pt>
                <c:pt idx="5">
                  <c:v>0.68340128660202026</c:v>
                </c:pt>
                <c:pt idx="6">
                  <c:v>0.75475120544433594</c:v>
                </c:pt>
                <c:pt idx="7">
                  <c:v>0.7970811128616333</c:v>
                </c:pt>
                <c:pt idx="8">
                  <c:v>0.79171997308731079</c:v>
                </c:pt>
                <c:pt idx="9">
                  <c:v>0.82131081819534302</c:v>
                </c:pt>
                <c:pt idx="10">
                  <c:v>0.90809321403503418</c:v>
                </c:pt>
                <c:pt idx="11">
                  <c:v>1.0780526399612427</c:v>
                </c:pt>
                <c:pt idx="12">
                  <c:v>1.3206888437271118</c:v>
                </c:pt>
                <c:pt idx="13">
                  <c:v>1.3316006660461426</c:v>
                </c:pt>
                <c:pt idx="14">
                  <c:v>1.515778660774231</c:v>
                </c:pt>
                <c:pt idx="15">
                  <c:v>1.7140686511993408</c:v>
                </c:pt>
                <c:pt idx="16">
                  <c:v>1.9402966499328613</c:v>
                </c:pt>
                <c:pt idx="17">
                  <c:v>2.154292106628418</c:v>
                </c:pt>
                <c:pt idx="18">
                  <c:v>3.033822774887085</c:v>
                </c:pt>
                <c:pt idx="19">
                  <c:v>2.9421367645263672</c:v>
                </c:pt>
                <c:pt idx="20">
                  <c:v>2.5966265201568604</c:v>
                </c:pt>
                <c:pt idx="21">
                  <c:v>2.2335422039031982</c:v>
                </c:pt>
                <c:pt idx="22">
                  <c:v>1.7894346714019775</c:v>
                </c:pt>
                <c:pt idx="23">
                  <c:v>1.3988609313964844</c:v>
                </c:pt>
              </c:numCache>
            </c:numRef>
          </c:val>
          <c:smooth val="0"/>
        </c:ser>
        <c:ser>
          <c:idx val="3"/>
          <c:order val="2"/>
          <c:tx>
            <c:v>90% Forecast Interval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val>
            <c:numRef>
              <c:f>'Ex Ante Impacts'!$R$8:$R$31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0">
                  <c:v>0.41090285778045654</c:v>
                </c:pt>
                <c:pt idx="14" formatCode="0.00">
                  <c:v>0.55402499437332153</c:v>
                </c:pt>
                <c:pt idx="15" formatCode="0.00">
                  <c:v>0.73346322774887085</c:v>
                </c:pt>
                <c:pt idx="16" formatCode="0.00">
                  <c:v>0.81367522478103638</c:v>
                </c:pt>
                <c:pt idx="17" formatCode="0.00">
                  <c:v>0.77533966302871704</c:v>
                </c:pt>
                <c:pt idx="18" formatCode="0.00">
                  <c:v>-8.4236018359661102E-2</c:v>
                </c:pt>
                <c:pt idx="19" formatCode="0.00">
                  <c:v>-0.19570094347000122</c:v>
                </c:pt>
                <c:pt idx="20" formatCode="0.00">
                  <c:v>-8.843114972114563E-2</c:v>
                </c:pt>
                <c:pt idx="21" formatCode="0.00">
                  <c:v>-3.7475638091564178E-2</c:v>
                </c:pt>
                <c:pt idx="22" formatCode="0.00">
                  <c:v>-6.7880107089877129E-3</c:v>
                </c:pt>
                <c:pt idx="23" formatCode="0.00">
                  <c:v>-5.0530564039945602E-3</c:v>
                </c:pt>
              </c:numCache>
            </c:numRef>
          </c:val>
          <c:smooth val="0"/>
        </c:ser>
        <c:ser>
          <c:idx val="4"/>
          <c:order val="3"/>
          <c:tx>
            <c:v>90% Forecast Interval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val>
            <c:numRef>
              <c:f>'Ex Ante Impacts'!$N$8:$N$31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0">
                  <c:v>0.147567018866539</c:v>
                </c:pt>
                <c:pt idx="14" formatCode="0.00">
                  <c:v>0.23860019445419312</c:v>
                </c:pt>
                <c:pt idx="15" formatCode="0.00">
                  <c:v>0.33321383595466614</c:v>
                </c:pt>
                <c:pt idx="16" formatCode="0.00">
                  <c:v>0.40236359834671021</c:v>
                </c:pt>
                <c:pt idx="17" formatCode="0.00">
                  <c:v>0.42675945162773132</c:v>
                </c:pt>
                <c:pt idx="18" formatCode="0.00">
                  <c:v>-0.38523200154304504</c:v>
                </c:pt>
                <c:pt idx="19" formatCode="0.00">
                  <c:v>-0.39125978946685791</c:v>
                </c:pt>
                <c:pt idx="20" formatCode="0.00">
                  <c:v>-0.28485020995140076</c:v>
                </c:pt>
                <c:pt idx="21" formatCode="0.00">
                  <c:v>-0.20068639516830444</c:v>
                </c:pt>
                <c:pt idx="22" formatCode="0.00">
                  <c:v>-0.15644623339176178</c:v>
                </c:pt>
                <c:pt idx="23" formatCode="0.00">
                  <c:v>-0.11862805485725403</c:v>
                </c:pt>
              </c:numCache>
            </c:numRef>
          </c:val>
          <c:smooth val="0"/>
        </c:ser>
        <c:ser>
          <c:idx val="0"/>
          <c:order val="4"/>
          <c:tx>
            <c:v>Forecasted Impact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val>
            <c:numRef>
              <c:f>'Ex Ante Impacts'!$P$8:$P$31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0">
                  <c:v>0.27923494577407837</c:v>
                </c:pt>
                <c:pt idx="14" formatCode="0.00">
                  <c:v>0.39631259441375732</c:v>
                </c:pt>
                <c:pt idx="15" formatCode="0.00">
                  <c:v>0.53333854675292969</c:v>
                </c:pt>
                <c:pt idx="16" formatCode="0.00">
                  <c:v>0.60801941156387329</c:v>
                </c:pt>
                <c:pt idx="17" formatCode="0.00">
                  <c:v>0.60104954242706299</c:v>
                </c:pt>
                <c:pt idx="18" formatCode="0.00">
                  <c:v>-0.23473401367664337</c:v>
                </c:pt>
                <c:pt idx="19" formatCode="0.00">
                  <c:v>-0.29348036646842957</c:v>
                </c:pt>
                <c:pt idx="20" formatCode="0.00">
                  <c:v>-0.18664067983627319</c:v>
                </c:pt>
                <c:pt idx="21" formatCode="0.00">
                  <c:v>-0.11908101290464401</c:v>
                </c:pt>
                <c:pt idx="22" formatCode="0.00">
                  <c:v>-8.1617124378681183E-2</c:v>
                </c:pt>
                <c:pt idx="23" formatCode="0.00">
                  <c:v>-6.1840556561946869E-2</c:v>
                </c:pt>
              </c:numCache>
            </c:numRef>
          </c:val>
          <c:smooth val="0"/>
        </c:ser>
        <c:ser>
          <c:idx val="5"/>
          <c:order val="5"/>
          <c:tx>
            <c:v>Zero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'Ex Ante Impacts'!$G$8:$G$31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20416"/>
        <c:axId val="82622336"/>
      </c:lineChart>
      <c:catAx>
        <c:axId val="82620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majorTickMark val="out"/>
        <c:minorTickMark val="none"/>
        <c:tickLblPos val="low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262233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82622336"/>
        <c:scaling>
          <c:orientation val="minMax"/>
        </c:scaling>
        <c:delete val="0"/>
        <c:axPos val="l"/>
        <c:majorGridlines/>
        <c:title>
          <c:tx>
            <c:strRef>
              <c:f>'Ex Ante Impacts'!$D$5</c:f>
              <c:strCache>
                <c:ptCount val="1"/>
                <c:pt idx="0">
                  <c:v>kW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 b="1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2620416"/>
        <c:crosses val="autoZero"/>
        <c:crossBetween val="midCat"/>
      </c:valAx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3.0623576415360794E-2"/>
          <c:y val="1.7621141299584607E-2"/>
          <c:w val="0.96101102062634691"/>
          <c:h val="9.581923391510079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114860</xdr:rowOff>
    </xdr:from>
    <xdr:to>
      <xdr:col>6</xdr:col>
      <xdr:colOff>0</xdr:colOff>
      <xdr:row>33</xdr:row>
      <xdr:rowOff>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129007</xdr:colOff>
      <xdr:row>2</xdr:row>
      <xdr:rowOff>133351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0"/>
          <a:ext cx="14651831" cy="5143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600" b="1">
              <a:effectLst/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Ex Ante Load Impacts for All Residential Customers</a:t>
          </a:r>
          <a:br>
            <a:rPr lang="en-US" sz="1600" b="1">
              <a:effectLst/>
              <a:latin typeface="Arial" panose="020B0604020202020204" pitchFamily="34" charset="0"/>
              <a:ea typeface="Calibri"/>
              <a:cs typeface="Arial" panose="020B0604020202020204" pitchFamily="34" charset="0"/>
            </a:rPr>
          </a:br>
          <a:r>
            <a:rPr lang="en-US" sz="1600" b="1">
              <a:effectLst/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SmartAC</a:t>
          </a:r>
          <a:endParaRPr lang="en-US" sz="1600">
            <a:effectLst/>
            <a:latin typeface="Arial" panose="020B0604020202020204" pitchFamily="34" charset="0"/>
            <a:ea typeface="Calibri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302564</xdr:colOff>
      <xdr:row>0</xdr:row>
      <xdr:rowOff>11206</xdr:rowOff>
    </xdr:from>
    <xdr:to>
      <xdr:col>17</xdr:col>
      <xdr:colOff>82648</xdr:colOff>
      <xdr:row>2</xdr:row>
      <xdr:rowOff>182656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5211" y="11206"/>
          <a:ext cx="1595437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235326</xdr:colOff>
      <xdr:row>0</xdr:row>
      <xdr:rowOff>44824</xdr:rowOff>
    </xdr:from>
    <xdr:to>
      <xdr:col>1</xdr:col>
      <xdr:colOff>740151</xdr:colOff>
      <xdr:row>2</xdr:row>
      <xdr:rowOff>159759</xdr:rowOff>
    </xdr:to>
    <xdr:pic>
      <xdr:nvPicPr>
        <xdr:cNvPr id="5" name="Picture 4" descr="C:\Users\sgeorge\AppData\Local\Microsoft\Windows\Temporary Internet Files\Content.Outlook\CVSVJASV\PGE_Spot_full_rgb_pos_sm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6" y="44824"/>
          <a:ext cx="504825" cy="4959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SC\1532%20PG&amp;E%20SmartAC%202011\Output\Load%20Impact%20Tables\Residential%20SmartAC%20Ex%20Ante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Lookup"/>
      <sheetName val="Criteria"/>
    </sheetNames>
    <sheetDataSet>
      <sheetData sheetId="0"/>
      <sheetData sheetId="1">
        <row r="1">
          <cell r="G1" t="str">
            <v>Observed_Load</v>
          </cell>
          <cell r="H1" t="str">
            <v>Reference_Load</v>
          </cell>
          <cell r="I1" t="str">
            <v>temp</v>
          </cell>
          <cell r="J1" t="str">
            <v>accounts</v>
          </cell>
          <cell r="K1" t="str">
            <v>p10</v>
          </cell>
          <cell r="L1" t="str">
            <v>p30</v>
          </cell>
          <cell r="M1" t="str">
            <v>p50</v>
          </cell>
          <cell r="N1" t="str">
            <v>p70</v>
          </cell>
          <cell r="O1" t="str">
            <v>p90</v>
          </cell>
        </row>
        <row r="2">
          <cell r="F2" t="str">
            <v>2012All Customers1-in-10August Peak1</v>
          </cell>
          <cell r="G2">
            <v>1.232262</v>
          </cell>
          <cell r="H2">
            <v>1.232262</v>
          </cell>
          <cell r="I2">
            <v>79.437920000000005</v>
          </cell>
          <cell r="J2">
            <v>155272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F3" t="str">
            <v>2012All Customers1-in-10August Peak2</v>
          </cell>
          <cell r="G3">
            <v>1.0529200000000001</v>
          </cell>
          <cell r="H3">
            <v>1.0529200000000001</v>
          </cell>
          <cell r="I3">
            <v>78.157510000000002</v>
          </cell>
          <cell r="J3">
            <v>155272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F4" t="str">
            <v>2012All Customers1-in-10August Peak3</v>
          </cell>
          <cell r="G4">
            <v>0.94696860000000005</v>
          </cell>
          <cell r="H4">
            <v>0.94696860000000005</v>
          </cell>
          <cell r="I4">
            <v>77.354100000000003</v>
          </cell>
          <cell r="J4">
            <v>155272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F5" t="str">
            <v>2012All Customers1-in-10August Peak4</v>
          </cell>
          <cell r="G5">
            <v>0.88531260000000001</v>
          </cell>
          <cell r="H5">
            <v>0.88531260000000001</v>
          </cell>
          <cell r="I5">
            <v>75.374039999999994</v>
          </cell>
          <cell r="J5">
            <v>155272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F6" t="str">
            <v>2012All Customers1-in-10August Peak5</v>
          </cell>
          <cell r="G6">
            <v>0.86925300000000005</v>
          </cell>
          <cell r="H6">
            <v>0.86925300000000005</v>
          </cell>
          <cell r="I6">
            <v>74.638369999999995</v>
          </cell>
          <cell r="J6">
            <v>155272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F7" t="str">
            <v>2012All Customers1-in-10August Peak6</v>
          </cell>
          <cell r="G7">
            <v>0.91891520000000004</v>
          </cell>
          <cell r="H7">
            <v>0.91891520000000004</v>
          </cell>
          <cell r="I7">
            <v>73.574200000000005</v>
          </cell>
          <cell r="J7">
            <v>155272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F8" t="str">
            <v>2012All Customers1-in-10August Peak7</v>
          </cell>
          <cell r="G8">
            <v>1.068657</v>
          </cell>
          <cell r="H8">
            <v>1.068657</v>
          </cell>
          <cell r="I8">
            <v>72.596990000000005</v>
          </cell>
          <cell r="J8">
            <v>155272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F9" t="str">
            <v>2012All Customers1-in-10August Peak8</v>
          </cell>
          <cell r="G9">
            <v>1.185648</v>
          </cell>
          <cell r="H9">
            <v>1.185648</v>
          </cell>
          <cell r="I9">
            <v>74.200199999999995</v>
          </cell>
          <cell r="J9">
            <v>155272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F10" t="str">
            <v>2012All Customers1-in-10August Peak9</v>
          </cell>
          <cell r="G10">
            <v>1.212083</v>
          </cell>
          <cell r="H10">
            <v>1.212083</v>
          </cell>
          <cell r="I10">
            <v>78.929019999999994</v>
          </cell>
          <cell r="J10">
            <v>155272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F11" t="str">
            <v>2012All Customers1-in-10August Peak10</v>
          </cell>
          <cell r="G11">
            <v>1.2955540000000001</v>
          </cell>
          <cell r="H11">
            <v>1.2955540000000001</v>
          </cell>
          <cell r="I11">
            <v>82.854990000000001</v>
          </cell>
          <cell r="J11">
            <v>155272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F12" t="str">
            <v>2012All Customers1-in-10August Peak11</v>
          </cell>
          <cell r="G12">
            <v>1.435206</v>
          </cell>
          <cell r="H12">
            <v>1.435206</v>
          </cell>
          <cell r="I12">
            <v>87.379919999999998</v>
          </cell>
          <cell r="J12">
            <v>155272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F13" t="str">
            <v>2012All Customers1-in-10August Peak12</v>
          </cell>
          <cell r="G13">
            <v>1.637918</v>
          </cell>
          <cell r="H13">
            <v>1.637918</v>
          </cell>
          <cell r="I13">
            <v>91.148250000000004</v>
          </cell>
          <cell r="J13">
            <v>155272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F14" t="str">
            <v>2012All Customers1-in-10August Peak13</v>
          </cell>
          <cell r="G14">
            <v>1.9067540000000001</v>
          </cell>
          <cell r="H14">
            <v>1.9067540000000001</v>
          </cell>
          <cell r="I14">
            <v>94.579059999999998</v>
          </cell>
          <cell r="J14">
            <v>155272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F15" t="str">
            <v>2012All Customers1-in-10August Peak14</v>
          </cell>
          <cell r="G15">
            <v>1.728218</v>
          </cell>
          <cell r="H15">
            <v>2.2006749999999999</v>
          </cell>
          <cell r="I15">
            <v>97.936369999999997</v>
          </cell>
          <cell r="J15">
            <v>155272</v>
          </cell>
          <cell r="K15">
            <v>0.38387729999999998</v>
          </cell>
          <cell r="L15">
            <v>0.4362105</v>
          </cell>
          <cell r="M15">
            <v>0.4724563</v>
          </cell>
          <cell r="N15">
            <v>0.50870199999999999</v>
          </cell>
          <cell r="O15">
            <v>0.56103530000000001</v>
          </cell>
        </row>
        <row r="16">
          <cell r="F16" t="str">
            <v>2012All Customers1-in-10August Peak15</v>
          </cell>
          <cell r="G16">
            <v>1.914739</v>
          </cell>
          <cell r="H16">
            <v>2.5290360000000001</v>
          </cell>
          <cell r="I16">
            <v>100.5534</v>
          </cell>
          <cell r="J16">
            <v>155272</v>
          </cell>
          <cell r="K16">
            <v>0.49929079999999998</v>
          </cell>
          <cell r="L16">
            <v>0.56723710000000005</v>
          </cell>
          <cell r="M16">
            <v>0.61429650000000002</v>
          </cell>
          <cell r="N16">
            <v>0.6613559</v>
          </cell>
          <cell r="O16">
            <v>0.72930220000000001</v>
          </cell>
        </row>
        <row r="17">
          <cell r="F17" t="str">
            <v>2012All Customers1-in-10August Peak16</v>
          </cell>
          <cell r="G17">
            <v>2.1371799999999999</v>
          </cell>
          <cell r="H17">
            <v>2.8998750000000002</v>
          </cell>
          <cell r="I17">
            <v>102.2632</v>
          </cell>
          <cell r="J17">
            <v>155272</v>
          </cell>
          <cell r="K17">
            <v>0.62020819999999999</v>
          </cell>
          <cell r="L17">
            <v>0.70439059999999998</v>
          </cell>
          <cell r="M17">
            <v>0.76269509999999996</v>
          </cell>
          <cell r="N17">
            <v>0.82099960000000005</v>
          </cell>
          <cell r="O17">
            <v>0.90518209999999999</v>
          </cell>
        </row>
        <row r="18">
          <cell r="F18" t="str">
            <v>2012All Customers1-in-10August Peak17</v>
          </cell>
          <cell r="G18">
            <v>2.335642</v>
          </cell>
          <cell r="H18">
            <v>3.2280769999999999</v>
          </cell>
          <cell r="I18">
            <v>102.97029999999999</v>
          </cell>
          <cell r="J18">
            <v>155272</v>
          </cell>
          <cell r="K18">
            <v>0.72549810000000003</v>
          </cell>
          <cell r="L18">
            <v>0.82412560000000001</v>
          </cell>
          <cell r="M18">
            <v>0.89243470000000003</v>
          </cell>
          <cell r="N18">
            <v>0.96074369999999998</v>
          </cell>
          <cell r="O18">
            <v>1.0593710000000001</v>
          </cell>
        </row>
        <row r="19">
          <cell r="F19" t="str">
            <v>2012All Customers1-in-10August Peak18</v>
          </cell>
          <cell r="G19">
            <v>2.5147789999999999</v>
          </cell>
          <cell r="H19">
            <v>3.4318330000000001</v>
          </cell>
          <cell r="I19">
            <v>102.0752</v>
          </cell>
          <cell r="J19">
            <v>155272</v>
          </cell>
          <cell r="K19">
            <v>0.74548490000000001</v>
          </cell>
          <cell r="L19">
            <v>0.84684970000000004</v>
          </cell>
          <cell r="M19">
            <v>0.91705449999999999</v>
          </cell>
          <cell r="N19">
            <v>0.98725960000000001</v>
          </cell>
          <cell r="O19">
            <v>1.088624</v>
          </cell>
        </row>
        <row r="20">
          <cell r="F20" t="str">
            <v>2012All Customers1-in-10August Peak19</v>
          </cell>
          <cell r="G20">
            <v>3.6474679999999999</v>
          </cell>
          <cell r="H20">
            <v>3.384099</v>
          </cell>
          <cell r="I20">
            <v>99.495739999999998</v>
          </cell>
          <cell r="J20">
            <v>155272</v>
          </cell>
          <cell r="K20">
            <v>-0.29173379999999999</v>
          </cell>
          <cell r="L20">
            <v>-0.27497549999999998</v>
          </cell>
          <cell r="M20">
            <v>-0.26336870000000001</v>
          </cell>
          <cell r="N20">
            <v>-0.25176199999999999</v>
          </cell>
          <cell r="O20">
            <v>-0.23500370000000001</v>
          </cell>
        </row>
        <row r="21">
          <cell r="F21" t="str">
            <v>2012All Customers1-in-10August Peak20</v>
          </cell>
          <cell r="G21">
            <v>3.338625</v>
          </cell>
          <cell r="H21">
            <v>3.1021990000000002</v>
          </cell>
          <cell r="I21">
            <v>94.9422</v>
          </cell>
          <cell r="J21">
            <v>155272</v>
          </cell>
          <cell r="K21">
            <v>-0.26176919999999998</v>
          </cell>
          <cell r="L21">
            <v>-0.2467966</v>
          </cell>
          <cell r="M21">
            <v>-0.23642659999999999</v>
          </cell>
          <cell r="N21">
            <v>-0.2260566</v>
          </cell>
          <cell r="O21">
            <v>-0.21108399999999999</v>
          </cell>
        </row>
        <row r="22">
          <cell r="F22" t="str">
            <v>2012All Customers1-in-10August Peak21</v>
          </cell>
          <cell r="G22">
            <v>2.954755</v>
          </cell>
          <cell r="H22">
            <v>2.8047249999999999</v>
          </cell>
          <cell r="I22">
            <v>89.455399999999997</v>
          </cell>
          <cell r="J22">
            <v>155272</v>
          </cell>
          <cell r="K22">
            <v>-0.16578190000000001</v>
          </cell>
          <cell r="L22">
            <v>-0.15647539999999999</v>
          </cell>
          <cell r="M22">
            <v>-0.15002969999999999</v>
          </cell>
          <cell r="N22">
            <v>-0.14358399999999999</v>
          </cell>
          <cell r="O22">
            <v>-0.13427749999999999</v>
          </cell>
        </row>
        <row r="23">
          <cell r="F23" t="str">
            <v>2012All Customers1-in-10August Peak22</v>
          </cell>
          <cell r="G23">
            <v>2.5523889999999998</v>
          </cell>
          <cell r="H23">
            <v>2.4593150000000001</v>
          </cell>
          <cell r="I23">
            <v>85.961749999999995</v>
          </cell>
          <cell r="J23">
            <v>155272</v>
          </cell>
          <cell r="K23">
            <v>-0.1027457</v>
          </cell>
          <cell r="L23">
            <v>-9.7031800000000001E-2</v>
          </cell>
          <cell r="M23">
            <v>-9.3074299999999999E-2</v>
          </cell>
          <cell r="N23">
            <v>-8.9116899999999999E-2</v>
          </cell>
          <cell r="O23">
            <v>-8.3402900000000002E-2</v>
          </cell>
        </row>
        <row r="24">
          <cell r="F24" t="str">
            <v>2012All Customers1-in-10August Peak23</v>
          </cell>
          <cell r="G24">
            <v>2.022869</v>
          </cell>
          <cell r="H24">
            <v>1.964645</v>
          </cell>
          <cell r="I24">
            <v>83.397300000000001</v>
          </cell>
          <cell r="J24">
            <v>155272</v>
          </cell>
          <cell r="K24">
            <v>-6.4362600000000006E-2</v>
          </cell>
          <cell r="L24">
            <v>-6.0735600000000001E-2</v>
          </cell>
          <cell r="M24">
            <v>-5.82236E-2</v>
          </cell>
          <cell r="N24">
            <v>-5.5711499999999997E-2</v>
          </cell>
          <cell r="O24">
            <v>-5.2084499999999999E-2</v>
          </cell>
        </row>
        <row r="25">
          <cell r="F25" t="str">
            <v>2012All Customers1-in-10August Peak24</v>
          </cell>
          <cell r="G25">
            <v>1.5483439999999999</v>
          </cell>
          <cell r="H25">
            <v>1.5063340000000001</v>
          </cell>
          <cell r="I25">
            <v>81.028679999999994</v>
          </cell>
          <cell r="J25">
            <v>155272</v>
          </cell>
          <cell r="K25">
            <v>-4.6482599999999999E-2</v>
          </cell>
          <cell r="L25">
            <v>-4.3839999999999997E-2</v>
          </cell>
          <cell r="M25">
            <v>-4.2009699999999997E-2</v>
          </cell>
          <cell r="N25">
            <v>-4.01795E-2</v>
          </cell>
          <cell r="O25">
            <v>-3.7536899999999998E-2</v>
          </cell>
        </row>
        <row r="26">
          <cell r="F26" t="str">
            <v>2012Greater Bay Area1-in-10August Peak1</v>
          </cell>
          <cell r="G26">
            <v>1.075045</v>
          </cell>
          <cell r="H26">
            <v>1.075045</v>
          </cell>
          <cell r="I26">
            <v>73.482020000000006</v>
          </cell>
          <cell r="J26">
            <v>54137.97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F27" t="str">
            <v>2012Greater Bay Area1-in-10August Peak2</v>
          </cell>
          <cell r="G27">
            <v>0.90426490000000004</v>
          </cell>
          <cell r="H27">
            <v>0.90426490000000004</v>
          </cell>
          <cell r="I27">
            <v>72.877889999999994</v>
          </cell>
          <cell r="J27">
            <v>54137.97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F28" t="str">
            <v>2012Greater Bay Area1-in-10August Peak3</v>
          </cell>
          <cell r="G28">
            <v>0.8102068</v>
          </cell>
          <cell r="H28">
            <v>0.8102068</v>
          </cell>
          <cell r="I28">
            <v>71.632140000000007</v>
          </cell>
          <cell r="J28">
            <v>54137.97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F29" t="str">
            <v>2012Greater Bay Area1-in-10August Peak4</v>
          </cell>
          <cell r="G29">
            <v>0.75800509999999999</v>
          </cell>
          <cell r="H29">
            <v>0.75800509999999999</v>
          </cell>
          <cell r="I29">
            <v>68.105149999999995</v>
          </cell>
          <cell r="J29">
            <v>54137.97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F30" t="str">
            <v>2012Greater Bay Area1-in-10August Peak5</v>
          </cell>
          <cell r="G30">
            <v>0.74050899999999997</v>
          </cell>
          <cell r="H30">
            <v>0.74050899999999997</v>
          </cell>
          <cell r="I30">
            <v>67.678020000000004</v>
          </cell>
          <cell r="J30">
            <v>54137.97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F31" t="str">
            <v>2012Greater Bay Area1-in-10August Peak6</v>
          </cell>
          <cell r="G31">
            <v>0.78124119999999997</v>
          </cell>
          <cell r="H31">
            <v>0.78124119999999997</v>
          </cell>
          <cell r="I31">
            <v>66.846050000000005</v>
          </cell>
          <cell r="J31">
            <v>54137.97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F32" t="str">
            <v>2012Greater Bay Area1-in-10August Peak7</v>
          </cell>
          <cell r="G32">
            <v>0.92328480000000002</v>
          </cell>
          <cell r="H32">
            <v>0.92328480000000002</v>
          </cell>
          <cell r="I32">
            <v>66.4071</v>
          </cell>
          <cell r="J32">
            <v>54137.97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F33" t="str">
            <v>2012Greater Bay Area1-in-10August Peak8</v>
          </cell>
          <cell r="G33">
            <v>1.0621290000000001</v>
          </cell>
          <cell r="H33">
            <v>1.0621290000000001</v>
          </cell>
          <cell r="I33">
            <v>68.051450000000003</v>
          </cell>
          <cell r="J33">
            <v>54137.97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F34" t="str">
            <v>2012Greater Bay Area1-in-10August Peak9</v>
          </cell>
          <cell r="G34">
            <v>1.078627</v>
          </cell>
          <cell r="H34">
            <v>1.078627</v>
          </cell>
          <cell r="I34">
            <v>71.337410000000006</v>
          </cell>
          <cell r="J34">
            <v>54137.97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F35" t="str">
            <v>2012Greater Bay Area1-in-10August Peak10</v>
          </cell>
          <cell r="G35">
            <v>1.1256870000000001</v>
          </cell>
          <cell r="H35">
            <v>1.1256870000000001</v>
          </cell>
          <cell r="I35">
            <v>75.776619999999994</v>
          </cell>
          <cell r="J35">
            <v>54137.97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F36" t="str">
            <v>2012Greater Bay Area1-in-10August Peak11</v>
          </cell>
          <cell r="G36">
            <v>1.222135</v>
          </cell>
          <cell r="H36">
            <v>1.222135</v>
          </cell>
          <cell r="I36">
            <v>80.612200000000001</v>
          </cell>
          <cell r="J36">
            <v>54137.97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F37" t="str">
            <v>2012Greater Bay Area1-in-10August Peak12</v>
          </cell>
          <cell r="G37">
            <v>1.3594200000000001</v>
          </cell>
          <cell r="H37">
            <v>1.3594200000000001</v>
          </cell>
          <cell r="I37">
            <v>86.373109999999997</v>
          </cell>
          <cell r="J37">
            <v>54137.97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F38" t="str">
            <v>2012Greater Bay Area1-in-10August Peak13</v>
          </cell>
          <cell r="G38">
            <v>1.546934</v>
          </cell>
          <cell r="H38">
            <v>1.546934</v>
          </cell>
          <cell r="I38">
            <v>91.788510000000002</v>
          </cell>
          <cell r="J38">
            <v>54137.97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F39" t="str">
            <v>2012Greater Bay Area1-in-10August Peak14</v>
          </cell>
          <cell r="G39">
            <v>1.392827</v>
          </cell>
          <cell r="H39">
            <v>1.7468379999999999</v>
          </cell>
          <cell r="I39">
            <v>95.648700000000005</v>
          </cell>
          <cell r="J39">
            <v>54137.97</v>
          </cell>
          <cell r="K39">
            <v>0.29522680000000001</v>
          </cell>
          <cell r="L39">
            <v>0.3299569</v>
          </cell>
          <cell r="M39">
            <v>0.35401090000000002</v>
          </cell>
          <cell r="N39">
            <v>0.37806489999999998</v>
          </cell>
          <cell r="O39">
            <v>0.41279510000000003</v>
          </cell>
        </row>
        <row r="40">
          <cell r="F40" t="str">
            <v>2012Greater Bay Area1-in-10August Peak15</v>
          </cell>
          <cell r="G40">
            <v>1.516224</v>
          </cell>
          <cell r="H40">
            <v>1.9794069999999999</v>
          </cell>
          <cell r="I40">
            <v>97.568340000000006</v>
          </cell>
          <cell r="J40">
            <v>54137.97</v>
          </cell>
          <cell r="K40">
            <v>0.38636880000000001</v>
          </cell>
          <cell r="L40">
            <v>0.4317513</v>
          </cell>
          <cell r="M40">
            <v>0.46318320000000002</v>
          </cell>
          <cell r="N40">
            <v>0.49461500000000003</v>
          </cell>
          <cell r="O40">
            <v>0.53999759999999997</v>
          </cell>
        </row>
        <row r="41">
          <cell r="F41" t="str">
            <v>2012Greater Bay Area1-in-10August Peak16</v>
          </cell>
          <cell r="G41">
            <v>1.6921250000000001</v>
          </cell>
          <cell r="H41">
            <v>2.265063</v>
          </cell>
          <cell r="I41">
            <v>98.255070000000003</v>
          </cell>
          <cell r="J41">
            <v>54137.97</v>
          </cell>
          <cell r="K41">
            <v>0.47792610000000002</v>
          </cell>
          <cell r="L41">
            <v>0.53406010000000004</v>
          </cell>
          <cell r="M41">
            <v>0.57293839999999996</v>
          </cell>
          <cell r="N41">
            <v>0.61181680000000005</v>
          </cell>
          <cell r="O41">
            <v>0.66795090000000001</v>
          </cell>
        </row>
        <row r="42">
          <cell r="F42" t="str">
            <v>2012Greater Bay Area1-in-10August Peak17</v>
          </cell>
          <cell r="G42">
            <v>1.867291</v>
          </cell>
          <cell r="H42">
            <v>2.5391919999999999</v>
          </cell>
          <cell r="I42">
            <v>98.423190000000005</v>
          </cell>
          <cell r="J42">
            <v>54137.97</v>
          </cell>
          <cell r="K42">
            <v>0.56047449999999999</v>
          </cell>
          <cell r="L42">
            <v>0.62630629999999998</v>
          </cell>
          <cell r="M42">
            <v>0.67190099999999997</v>
          </cell>
          <cell r="N42">
            <v>0.71749580000000002</v>
          </cell>
          <cell r="O42">
            <v>0.78332749999999995</v>
          </cell>
        </row>
        <row r="43">
          <cell r="F43" t="str">
            <v>2012Greater Bay Area1-in-10August Peak18</v>
          </cell>
          <cell r="G43">
            <v>2.0402650000000002</v>
          </cell>
          <cell r="H43">
            <v>2.730899</v>
          </cell>
          <cell r="I43">
            <v>96.296930000000003</v>
          </cell>
          <cell r="J43">
            <v>54137.97</v>
          </cell>
          <cell r="K43">
            <v>0.57610079999999997</v>
          </cell>
          <cell r="L43">
            <v>0.64376809999999995</v>
          </cell>
          <cell r="M43">
            <v>0.69063430000000003</v>
          </cell>
          <cell r="N43">
            <v>0.7375005</v>
          </cell>
          <cell r="O43">
            <v>0.80516779999999999</v>
          </cell>
        </row>
        <row r="44">
          <cell r="F44" t="str">
            <v>2012Greater Bay Area1-in-10August Peak19</v>
          </cell>
          <cell r="G44">
            <v>2.9084189999999999</v>
          </cell>
          <cell r="H44">
            <v>2.7315649999999998</v>
          </cell>
          <cell r="I44">
            <v>92.889740000000003</v>
          </cell>
          <cell r="J44">
            <v>54137.97</v>
          </cell>
          <cell r="K44">
            <v>-0.20453879999999999</v>
          </cell>
          <cell r="L44">
            <v>-0.1881825</v>
          </cell>
          <cell r="M44">
            <v>-0.17685409999999999</v>
          </cell>
          <cell r="N44">
            <v>-0.1655258</v>
          </cell>
          <cell r="O44">
            <v>-0.14916940000000001</v>
          </cell>
        </row>
        <row r="45">
          <cell r="F45" t="str">
            <v>2012Greater Bay Area1-in-10August Peak20</v>
          </cell>
          <cell r="G45">
            <v>2.6806320000000001</v>
          </cell>
          <cell r="H45">
            <v>2.5233340000000002</v>
          </cell>
          <cell r="I45">
            <v>88.785560000000004</v>
          </cell>
          <cell r="J45">
            <v>54137.97</v>
          </cell>
          <cell r="K45">
            <v>-0.18192059999999999</v>
          </cell>
          <cell r="L45">
            <v>-0.16737299999999999</v>
          </cell>
          <cell r="M45">
            <v>-0.1572974</v>
          </cell>
          <cell r="N45">
            <v>-0.14722170000000001</v>
          </cell>
          <cell r="O45">
            <v>-0.13267409999999999</v>
          </cell>
        </row>
        <row r="46">
          <cell r="F46" t="str">
            <v>2012Greater Bay Area1-in-10August Peak21</v>
          </cell>
          <cell r="G46">
            <v>2.412366</v>
          </cell>
          <cell r="H46">
            <v>2.3221250000000002</v>
          </cell>
          <cell r="I46">
            <v>83.862669999999994</v>
          </cell>
          <cell r="J46">
            <v>54137.97</v>
          </cell>
          <cell r="K46">
            <v>-0.10436670000000001</v>
          </cell>
          <cell r="L46">
            <v>-9.6020800000000003E-2</v>
          </cell>
          <cell r="M46">
            <v>-9.0240500000000001E-2</v>
          </cell>
          <cell r="N46">
            <v>-8.4460099999999996E-2</v>
          </cell>
          <cell r="O46">
            <v>-7.6114299999999996E-2</v>
          </cell>
        </row>
        <row r="47">
          <cell r="F47" t="str">
            <v>2012Greater Bay Area1-in-10August Peak22</v>
          </cell>
          <cell r="G47">
            <v>2.1350750000000001</v>
          </cell>
          <cell r="H47">
            <v>2.0820620000000001</v>
          </cell>
          <cell r="I47">
            <v>80.586410000000001</v>
          </cell>
          <cell r="J47">
            <v>54137.97</v>
          </cell>
          <cell r="K47">
            <v>-6.1311200000000003E-2</v>
          </cell>
          <cell r="L47">
            <v>-5.6408300000000001E-2</v>
          </cell>
          <cell r="M47">
            <v>-5.30126E-2</v>
          </cell>
          <cell r="N47">
            <v>-4.9616899999999999E-2</v>
          </cell>
          <cell r="O47">
            <v>-4.4713999999999997E-2</v>
          </cell>
        </row>
        <row r="48">
          <cell r="F48" t="str">
            <v>2012Greater Bay Area1-in-10August Peak23</v>
          </cell>
          <cell r="G48">
            <v>1.7248129999999999</v>
          </cell>
          <cell r="H48">
            <v>1.690704</v>
          </cell>
          <cell r="I48">
            <v>78.331090000000003</v>
          </cell>
          <cell r="J48">
            <v>54137.97</v>
          </cell>
          <cell r="K48">
            <v>-3.9447700000000002E-2</v>
          </cell>
          <cell r="L48">
            <v>-3.6293199999999998E-2</v>
          </cell>
          <cell r="M48">
            <v>-3.4108399999999997E-2</v>
          </cell>
          <cell r="N48">
            <v>-3.1923600000000003E-2</v>
          </cell>
          <cell r="O48">
            <v>-2.8769099999999999E-2</v>
          </cell>
        </row>
        <row r="49">
          <cell r="F49" t="str">
            <v>2012Greater Bay Area1-in-10August Peak24</v>
          </cell>
          <cell r="G49">
            <v>1.3143069999999999</v>
          </cell>
          <cell r="H49">
            <v>1.2870520000000001</v>
          </cell>
          <cell r="I49">
            <v>75.807550000000006</v>
          </cell>
          <cell r="J49">
            <v>54137.97</v>
          </cell>
          <cell r="K49">
            <v>-3.1521300000000002E-2</v>
          </cell>
          <cell r="L49">
            <v>-2.9000600000000001E-2</v>
          </cell>
          <cell r="M49">
            <v>-2.7254799999999999E-2</v>
          </cell>
          <cell r="N49">
            <v>-2.5509E-2</v>
          </cell>
          <cell r="O49">
            <v>-2.2988399999999999E-2</v>
          </cell>
        </row>
        <row r="50">
          <cell r="F50" t="str">
            <v>2012Greater Fresno1-in-10August Peak1</v>
          </cell>
          <cell r="G50">
            <v>1.45577</v>
          </cell>
          <cell r="H50">
            <v>1.45577</v>
          </cell>
          <cell r="I50">
            <v>90.700649999999996</v>
          </cell>
          <cell r="J50">
            <v>27782.36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F51" t="str">
            <v>2012Greater Fresno1-in-10August Peak2</v>
          </cell>
          <cell r="G51">
            <v>1.237751</v>
          </cell>
          <cell r="H51">
            <v>1.237751</v>
          </cell>
          <cell r="I51">
            <v>87.783079999999998</v>
          </cell>
          <cell r="J51">
            <v>27782.36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F52" t="str">
            <v>2012Greater Fresno1-in-10August Peak3</v>
          </cell>
          <cell r="G52">
            <v>1.0963179999999999</v>
          </cell>
          <cell r="H52">
            <v>1.0963179999999999</v>
          </cell>
          <cell r="I52">
            <v>86.920860000000005</v>
          </cell>
          <cell r="J52">
            <v>27782.36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F53" t="str">
            <v>2012Greater Fresno1-in-10August Peak4</v>
          </cell>
          <cell r="G53">
            <v>1.010764</v>
          </cell>
          <cell r="H53">
            <v>1.010764</v>
          </cell>
          <cell r="I53">
            <v>85.489760000000004</v>
          </cell>
          <cell r="J53">
            <v>27782.36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F54" t="str">
            <v>2012Greater Fresno1-in-10August Peak5</v>
          </cell>
          <cell r="G54">
            <v>0.9846222</v>
          </cell>
          <cell r="H54">
            <v>0.9846222</v>
          </cell>
          <cell r="I54">
            <v>84.407229999999998</v>
          </cell>
          <cell r="J54">
            <v>27782.36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F55" t="str">
            <v>2012Greater Fresno1-in-10August Peak6</v>
          </cell>
          <cell r="G55">
            <v>1.0243819999999999</v>
          </cell>
          <cell r="H55">
            <v>1.0243819999999999</v>
          </cell>
          <cell r="I55">
            <v>83.754990000000006</v>
          </cell>
          <cell r="J55">
            <v>27782.36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F56" t="str">
            <v>2012Greater Fresno1-in-10August Peak7</v>
          </cell>
          <cell r="G56">
            <v>1.1511499999999999</v>
          </cell>
          <cell r="H56">
            <v>1.1511499999999999</v>
          </cell>
          <cell r="I56">
            <v>81.837429999999998</v>
          </cell>
          <cell r="J56">
            <v>27782.36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F57" t="str">
            <v>2012Greater Fresno1-in-10August Peak8</v>
          </cell>
          <cell r="G57">
            <v>1.2352700000000001</v>
          </cell>
          <cell r="H57">
            <v>1.2352700000000001</v>
          </cell>
          <cell r="I57">
            <v>81.913129999999995</v>
          </cell>
          <cell r="J57">
            <v>27782.36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F58" t="str">
            <v>2012Greater Fresno1-in-10August Peak9</v>
          </cell>
          <cell r="G58">
            <v>1.272969</v>
          </cell>
          <cell r="H58">
            <v>1.272969</v>
          </cell>
          <cell r="I58">
            <v>88.364699999999999</v>
          </cell>
          <cell r="J58">
            <v>27782.36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F59" t="str">
            <v>2012Greater Fresno1-in-10August Peak10</v>
          </cell>
          <cell r="G59">
            <v>1.4144570000000001</v>
          </cell>
          <cell r="H59">
            <v>1.4144570000000001</v>
          </cell>
          <cell r="I59">
            <v>91.574669999999998</v>
          </cell>
          <cell r="J59">
            <v>27782.36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F60" t="str">
            <v>2012Greater Fresno1-in-10August Peak11</v>
          </cell>
          <cell r="G60">
            <v>1.623483</v>
          </cell>
          <cell r="H60">
            <v>1.623483</v>
          </cell>
          <cell r="I60">
            <v>94.553309999999996</v>
          </cell>
          <cell r="J60">
            <v>27782.36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F61" t="str">
            <v>2012Greater Fresno1-in-10August Peak12</v>
          </cell>
          <cell r="G61">
            <v>1.928769</v>
          </cell>
          <cell r="H61">
            <v>1.928769</v>
          </cell>
          <cell r="I61">
            <v>98.991230000000002</v>
          </cell>
          <cell r="J61">
            <v>27782.36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F62" t="str">
            <v>2012Greater Fresno1-in-10August Peak13</v>
          </cell>
          <cell r="G62">
            <v>2.3088299999999999</v>
          </cell>
          <cell r="H62">
            <v>2.3088299999999999</v>
          </cell>
          <cell r="I62">
            <v>102.97069999999999</v>
          </cell>
          <cell r="J62">
            <v>27782.36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F63" t="str">
            <v>2012Greater Fresno1-in-10August Peak14</v>
          </cell>
          <cell r="G63">
            <v>2.1237309999999998</v>
          </cell>
          <cell r="H63">
            <v>2.7123729999999999</v>
          </cell>
          <cell r="I63">
            <v>106.1233</v>
          </cell>
          <cell r="J63">
            <v>27782.36</v>
          </cell>
          <cell r="K63">
            <v>0.4465095</v>
          </cell>
          <cell r="L63">
            <v>0.53048280000000003</v>
          </cell>
          <cell r="M63">
            <v>0.58864260000000002</v>
          </cell>
          <cell r="N63">
            <v>0.64680219999999999</v>
          </cell>
          <cell r="O63">
            <v>0.73077570000000003</v>
          </cell>
        </row>
        <row r="64">
          <cell r="F64" t="str">
            <v>2012Greater Fresno1-in-10August Peak15</v>
          </cell>
          <cell r="G64">
            <v>2.3671829999999998</v>
          </cell>
          <cell r="H64">
            <v>3.132066</v>
          </cell>
          <cell r="I64">
            <v>108.52670000000001</v>
          </cell>
          <cell r="J64">
            <v>27782.36</v>
          </cell>
          <cell r="K64">
            <v>0.58005320000000005</v>
          </cell>
          <cell r="L64">
            <v>0.68925219999999998</v>
          </cell>
          <cell r="M64">
            <v>0.76488299999999998</v>
          </cell>
          <cell r="N64">
            <v>0.84051399999999998</v>
          </cell>
          <cell r="O64">
            <v>0.94971309999999998</v>
          </cell>
        </row>
        <row r="65">
          <cell r="F65" t="str">
            <v>2012Greater Fresno1-in-10August Peak16</v>
          </cell>
          <cell r="G65">
            <v>2.618401</v>
          </cell>
          <cell r="H65">
            <v>3.5685009999999999</v>
          </cell>
          <cell r="I65">
            <v>110.0958</v>
          </cell>
          <cell r="J65">
            <v>27782.36</v>
          </cell>
          <cell r="K65">
            <v>0.72119849999999996</v>
          </cell>
          <cell r="L65">
            <v>0.85643599999999998</v>
          </cell>
          <cell r="M65">
            <v>0.95010110000000003</v>
          </cell>
          <cell r="N65">
            <v>1.043766</v>
          </cell>
          <cell r="O65">
            <v>1.179003</v>
          </cell>
        </row>
        <row r="66">
          <cell r="F66" t="str">
            <v>2012Greater Fresno1-in-10August Peak17</v>
          </cell>
          <cell r="G66">
            <v>2.7887559999999998</v>
          </cell>
          <cell r="H66">
            <v>3.900166</v>
          </cell>
          <cell r="I66">
            <v>111.1716</v>
          </cell>
          <cell r="J66">
            <v>27782.36</v>
          </cell>
          <cell r="K66">
            <v>0.84316349999999995</v>
          </cell>
          <cell r="L66">
            <v>1.001646</v>
          </cell>
          <cell r="M66">
            <v>1.11141</v>
          </cell>
          <cell r="N66">
            <v>1.221174</v>
          </cell>
          <cell r="O66">
            <v>1.379656</v>
          </cell>
        </row>
        <row r="67">
          <cell r="F67" t="str">
            <v>2012Greater Fresno1-in-10August Peak18</v>
          </cell>
          <cell r="G67">
            <v>2.9416129999999998</v>
          </cell>
          <cell r="H67">
            <v>4.0836420000000002</v>
          </cell>
          <cell r="I67">
            <v>110.7683</v>
          </cell>
          <cell r="J67">
            <v>27782.36</v>
          </cell>
          <cell r="K67">
            <v>0.86633009999999999</v>
          </cell>
          <cell r="L67">
            <v>1.0292159999999999</v>
          </cell>
          <cell r="M67">
            <v>1.1420300000000001</v>
          </cell>
          <cell r="N67">
            <v>1.2548440000000001</v>
          </cell>
          <cell r="O67">
            <v>1.4177299999999999</v>
          </cell>
        </row>
        <row r="68">
          <cell r="F68" t="str">
            <v>2012Greater Fresno1-in-10August Peak19</v>
          </cell>
          <cell r="G68">
            <v>4.319407</v>
          </cell>
          <cell r="H68">
            <v>3.994081</v>
          </cell>
          <cell r="I68">
            <v>108.2067</v>
          </cell>
          <cell r="J68">
            <v>27782.36</v>
          </cell>
          <cell r="K68">
            <v>-0.35278080000000001</v>
          </cell>
          <cell r="L68">
            <v>-0.33656079999999999</v>
          </cell>
          <cell r="M68">
            <v>-0.32532689999999997</v>
          </cell>
          <cell r="N68">
            <v>-0.31409320000000002</v>
          </cell>
          <cell r="O68">
            <v>-0.2978732</v>
          </cell>
        </row>
        <row r="69">
          <cell r="F69" t="str">
            <v>2012Greater Fresno1-in-10August Peak20</v>
          </cell>
          <cell r="G69">
            <v>3.9824359999999999</v>
          </cell>
          <cell r="H69">
            <v>3.6758660000000001</v>
          </cell>
          <cell r="I69">
            <v>104.4025</v>
          </cell>
          <cell r="J69">
            <v>27782.36</v>
          </cell>
          <cell r="K69">
            <v>-0.33244109999999999</v>
          </cell>
          <cell r="L69">
            <v>-0.3171563</v>
          </cell>
          <cell r="M69">
            <v>-0.30657010000000001</v>
          </cell>
          <cell r="N69">
            <v>-0.29598390000000002</v>
          </cell>
          <cell r="O69">
            <v>-0.28069909999999998</v>
          </cell>
        </row>
        <row r="70">
          <cell r="F70" t="str">
            <v>2012Greater Fresno1-in-10August Peak21</v>
          </cell>
          <cell r="G70">
            <v>3.5652140000000001</v>
          </cell>
          <cell r="H70">
            <v>3.3502450000000001</v>
          </cell>
          <cell r="I70">
            <v>100.71680000000001</v>
          </cell>
          <cell r="J70">
            <v>27782.36</v>
          </cell>
          <cell r="K70">
            <v>-0.2331095</v>
          </cell>
          <cell r="L70">
            <v>-0.2223918</v>
          </cell>
          <cell r="M70">
            <v>-0.21496870000000001</v>
          </cell>
          <cell r="N70">
            <v>-0.2075456</v>
          </cell>
          <cell r="O70">
            <v>-0.1968278</v>
          </cell>
        </row>
        <row r="71">
          <cell r="F71" t="str">
            <v>2012Greater Fresno1-in-10August Peak22</v>
          </cell>
          <cell r="G71">
            <v>3.0933709999999999</v>
          </cell>
          <cell r="H71">
            <v>2.9625900000000001</v>
          </cell>
          <cell r="I71">
            <v>97.486239999999995</v>
          </cell>
          <cell r="J71">
            <v>27782.36</v>
          </cell>
          <cell r="K71">
            <v>-0.14181730000000001</v>
          </cell>
          <cell r="L71">
            <v>-0.1352969</v>
          </cell>
          <cell r="M71">
            <v>-0.13078090000000001</v>
          </cell>
          <cell r="N71">
            <v>-0.12626490000000001</v>
          </cell>
          <cell r="O71">
            <v>-0.1197445</v>
          </cell>
        </row>
        <row r="72">
          <cell r="F72" t="str">
            <v>2012Greater Fresno1-in-10August Peak23</v>
          </cell>
          <cell r="G72">
            <v>2.4528409999999998</v>
          </cell>
          <cell r="H72">
            <v>2.3793850000000001</v>
          </cell>
          <cell r="I72">
            <v>95.383449999999996</v>
          </cell>
          <cell r="J72">
            <v>27782.36</v>
          </cell>
          <cell r="K72">
            <v>-7.9655400000000001E-2</v>
          </cell>
          <cell r="L72">
            <v>-7.5993099999999994E-2</v>
          </cell>
          <cell r="M72">
            <v>-7.3456499999999994E-2</v>
          </cell>
          <cell r="N72">
            <v>-7.0919999999999997E-2</v>
          </cell>
          <cell r="O72">
            <v>-6.7257600000000001E-2</v>
          </cell>
        </row>
        <row r="73">
          <cell r="F73" t="str">
            <v>2012Greater Fresno1-in-10August Peak24</v>
          </cell>
          <cell r="G73">
            <v>1.8935</v>
          </cell>
          <cell r="H73">
            <v>1.8375410000000001</v>
          </cell>
          <cell r="I73">
            <v>93.014409999999998</v>
          </cell>
          <cell r="J73">
            <v>27782.36</v>
          </cell>
          <cell r="K73">
            <v>-6.0681300000000001E-2</v>
          </cell>
          <cell r="L73">
            <v>-5.78913E-2</v>
          </cell>
          <cell r="M73">
            <v>-5.5959000000000002E-2</v>
          </cell>
          <cell r="N73">
            <v>-5.4026699999999997E-2</v>
          </cell>
          <cell r="O73">
            <v>-5.1236700000000003E-2</v>
          </cell>
        </row>
        <row r="74">
          <cell r="F74" t="str">
            <v>2012Kern1-in-10August Peak1</v>
          </cell>
          <cell r="G74">
            <v>1.8534980000000001</v>
          </cell>
          <cell r="H74">
            <v>1.8534980000000001</v>
          </cell>
          <cell r="I74">
            <v>88.5</v>
          </cell>
          <cell r="J74">
            <v>5768.54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F75" t="str">
            <v>2012Kern1-in-10August Peak2</v>
          </cell>
          <cell r="G75">
            <v>1.587321</v>
          </cell>
          <cell r="H75">
            <v>1.587321</v>
          </cell>
          <cell r="I75">
            <v>88</v>
          </cell>
          <cell r="J75">
            <v>5768.54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F76" t="str">
            <v>2012Kern1-in-10August Peak3</v>
          </cell>
          <cell r="G76">
            <v>1.3887320000000001</v>
          </cell>
          <cell r="H76">
            <v>1.3887320000000001</v>
          </cell>
          <cell r="I76">
            <v>86</v>
          </cell>
          <cell r="J76">
            <v>5768.54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F77" t="str">
            <v>2012Kern1-in-10August Peak4</v>
          </cell>
          <cell r="G77">
            <v>1.250532</v>
          </cell>
          <cell r="H77">
            <v>1.250532</v>
          </cell>
          <cell r="I77">
            <v>85</v>
          </cell>
          <cell r="J77">
            <v>5768.54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F78" t="str">
            <v>2012Kern1-in-10August Peak5</v>
          </cell>
          <cell r="G78">
            <v>1.188596</v>
          </cell>
          <cell r="H78">
            <v>1.188596</v>
          </cell>
          <cell r="I78">
            <v>82.5</v>
          </cell>
          <cell r="J78">
            <v>5768.54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F79" t="str">
            <v>2012Kern1-in-10August Peak6</v>
          </cell>
          <cell r="G79">
            <v>1.1814530000000001</v>
          </cell>
          <cell r="H79">
            <v>1.1814530000000001</v>
          </cell>
          <cell r="I79">
            <v>81.5</v>
          </cell>
          <cell r="J79">
            <v>5768.54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F80" t="str">
            <v>2012Kern1-in-10August Peak7</v>
          </cell>
          <cell r="G80">
            <v>1.2881800000000001</v>
          </cell>
          <cell r="H80">
            <v>1.2881800000000001</v>
          </cell>
          <cell r="I80">
            <v>81</v>
          </cell>
          <cell r="J80">
            <v>5768.54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F81" t="str">
            <v>2012Kern1-in-10August Peak8</v>
          </cell>
          <cell r="G81">
            <v>1.351596</v>
          </cell>
          <cell r="H81">
            <v>1.351596</v>
          </cell>
          <cell r="I81">
            <v>84.5</v>
          </cell>
          <cell r="J81">
            <v>5768.54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F82" t="str">
            <v>2012Kern1-in-10August Peak9</v>
          </cell>
          <cell r="G82">
            <v>1.3864799999999999</v>
          </cell>
          <cell r="H82">
            <v>1.3864799999999999</v>
          </cell>
          <cell r="I82">
            <v>91.5</v>
          </cell>
          <cell r="J82">
            <v>5768.54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F83" t="str">
            <v>2012Kern1-in-10August Peak10</v>
          </cell>
          <cell r="G83">
            <v>1.5897870000000001</v>
          </cell>
          <cell r="H83">
            <v>1.5897870000000001</v>
          </cell>
          <cell r="I83">
            <v>97.5</v>
          </cell>
          <cell r="J83">
            <v>5768.54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F84" t="str">
            <v>2012Kern1-in-10August Peak11</v>
          </cell>
          <cell r="G84">
            <v>1.901216</v>
          </cell>
          <cell r="H84">
            <v>1.901216</v>
          </cell>
          <cell r="I84">
            <v>102</v>
          </cell>
          <cell r="J84">
            <v>5768.54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F85" t="str">
            <v>2012Kern1-in-10August Peak12</v>
          </cell>
          <cell r="G85">
            <v>2.3220170000000002</v>
          </cell>
          <cell r="H85">
            <v>2.3220170000000002</v>
          </cell>
          <cell r="I85">
            <v>104.5</v>
          </cell>
          <cell r="J85">
            <v>5768.54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F86" t="str">
            <v>2012Kern1-in-10August Peak13</v>
          </cell>
          <cell r="G86">
            <v>2.7989769999999998</v>
          </cell>
          <cell r="H86">
            <v>2.7989769999999998</v>
          </cell>
          <cell r="I86">
            <v>107</v>
          </cell>
          <cell r="J86">
            <v>5768.54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F87" t="str">
            <v>2012Kern1-in-10August Peak14</v>
          </cell>
          <cell r="G87">
            <v>2.6188889999999998</v>
          </cell>
          <cell r="H87">
            <v>3.264513</v>
          </cell>
          <cell r="I87">
            <v>108</v>
          </cell>
          <cell r="J87">
            <v>5768.54</v>
          </cell>
          <cell r="K87">
            <v>0.50956420000000002</v>
          </cell>
          <cell r="L87">
            <v>0.58994930000000001</v>
          </cell>
          <cell r="M87">
            <v>0.64562370000000002</v>
          </cell>
          <cell r="N87">
            <v>0.70129819999999998</v>
          </cell>
          <cell r="O87">
            <v>0.78168329999999997</v>
          </cell>
        </row>
        <row r="88">
          <cell r="F88" t="str">
            <v>2012Kern1-in-10August Peak15</v>
          </cell>
          <cell r="G88">
            <v>2.9067479999999999</v>
          </cell>
          <cell r="H88">
            <v>3.713184</v>
          </cell>
          <cell r="I88">
            <v>109.5</v>
          </cell>
          <cell r="J88">
            <v>5768.54</v>
          </cell>
          <cell r="K88">
            <v>0.63585809999999998</v>
          </cell>
          <cell r="L88">
            <v>0.73663679999999998</v>
          </cell>
          <cell r="M88">
            <v>0.80643589999999998</v>
          </cell>
          <cell r="N88">
            <v>0.87623490000000004</v>
          </cell>
          <cell r="O88">
            <v>0.97701360000000004</v>
          </cell>
        </row>
        <row r="89">
          <cell r="F89" t="str">
            <v>2012Kern1-in-10August Peak16</v>
          </cell>
          <cell r="G89">
            <v>3.1515970000000002</v>
          </cell>
          <cell r="H89">
            <v>4.1739160000000002</v>
          </cell>
          <cell r="I89">
            <v>110</v>
          </cell>
          <cell r="J89">
            <v>5768.54</v>
          </cell>
          <cell r="K89">
            <v>0.80904200000000004</v>
          </cell>
          <cell r="L89">
            <v>0.9350482</v>
          </cell>
          <cell r="M89">
            <v>1.0223199999999999</v>
          </cell>
          <cell r="N89">
            <v>1.109591</v>
          </cell>
          <cell r="O89">
            <v>1.2355970000000001</v>
          </cell>
        </row>
        <row r="90">
          <cell r="F90" t="str">
            <v>2012Kern1-in-10August Peak17</v>
          </cell>
          <cell r="G90">
            <v>3.3369629999999999</v>
          </cell>
          <cell r="H90">
            <v>4.5183850000000003</v>
          </cell>
          <cell r="I90">
            <v>108.5</v>
          </cell>
          <cell r="J90">
            <v>5768.54</v>
          </cell>
          <cell r="K90">
            <v>0.93291409999999997</v>
          </cell>
          <cell r="L90">
            <v>1.0797349999999999</v>
          </cell>
          <cell r="M90">
            <v>1.1814229999999999</v>
          </cell>
          <cell r="N90">
            <v>1.2831109999999999</v>
          </cell>
          <cell r="O90">
            <v>1.429932</v>
          </cell>
        </row>
        <row r="91">
          <cell r="F91" t="str">
            <v>2012Kern1-in-10August Peak18</v>
          </cell>
          <cell r="G91">
            <v>3.4714619999999998</v>
          </cell>
          <cell r="H91">
            <v>4.6835319999999996</v>
          </cell>
          <cell r="I91">
            <v>105.5</v>
          </cell>
          <cell r="J91">
            <v>5768.54</v>
          </cell>
          <cell r="K91">
            <v>0.95684360000000002</v>
          </cell>
          <cell r="L91">
            <v>1.107634</v>
          </cell>
          <cell r="M91">
            <v>1.2120709999999999</v>
          </cell>
          <cell r="N91">
            <v>1.316508</v>
          </cell>
          <cell r="O91">
            <v>1.467298</v>
          </cell>
        </row>
        <row r="92">
          <cell r="F92" t="str">
            <v>2012Kern1-in-10August Peak19</v>
          </cell>
          <cell r="G92">
            <v>4.9777880000000003</v>
          </cell>
          <cell r="H92">
            <v>4.5573449999999998</v>
          </cell>
          <cell r="I92">
            <v>104.5</v>
          </cell>
          <cell r="J92">
            <v>5768.54</v>
          </cell>
          <cell r="K92">
            <v>-0.46014050000000001</v>
          </cell>
          <cell r="L92">
            <v>-0.43668639999999997</v>
          </cell>
          <cell r="M92">
            <v>-0.42044219999999999</v>
          </cell>
          <cell r="N92">
            <v>-0.4041979</v>
          </cell>
          <cell r="O92">
            <v>-0.38074370000000002</v>
          </cell>
        </row>
        <row r="93">
          <cell r="F93" t="str">
            <v>2012Kern1-in-10August Peak20</v>
          </cell>
          <cell r="G93">
            <v>4.6627229999999997</v>
          </cell>
          <cell r="H93">
            <v>4.2399680000000002</v>
          </cell>
          <cell r="I93">
            <v>100</v>
          </cell>
          <cell r="J93">
            <v>5768.54</v>
          </cell>
          <cell r="K93">
            <v>-0.4626711</v>
          </cell>
          <cell r="L93">
            <v>-0.43908799999999998</v>
          </cell>
          <cell r="M93">
            <v>-0.42275430000000003</v>
          </cell>
          <cell r="N93">
            <v>-0.40642070000000002</v>
          </cell>
          <cell r="O93">
            <v>-0.3828377</v>
          </cell>
        </row>
        <row r="94">
          <cell r="F94" t="str">
            <v>2012Kern1-in-10August Peak21</v>
          </cell>
          <cell r="G94">
            <v>4.2322170000000003</v>
          </cell>
          <cell r="H94">
            <v>3.939028</v>
          </cell>
          <cell r="I94">
            <v>96</v>
          </cell>
          <cell r="J94">
            <v>5768.54</v>
          </cell>
          <cell r="K94">
            <v>-0.3208725</v>
          </cell>
          <cell r="L94">
            <v>-0.30451709999999999</v>
          </cell>
          <cell r="M94">
            <v>-0.29318929999999999</v>
          </cell>
          <cell r="N94">
            <v>-0.28186159999999999</v>
          </cell>
          <cell r="O94">
            <v>-0.26550620000000003</v>
          </cell>
        </row>
        <row r="95">
          <cell r="F95" t="str">
            <v>2012Kern1-in-10August Peak22</v>
          </cell>
          <cell r="G95">
            <v>3.746076</v>
          </cell>
          <cell r="H95">
            <v>3.5546709999999999</v>
          </cell>
          <cell r="I95">
            <v>93</v>
          </cell>
          <cell r="J95">
            <v>5768.54</v>
          </cell>
          <cell r="K95">
            <v>-0.2094781</v>
          </cell>
          <cell r="L95">
            <v>-0.1988007</v>
          </cell>
          <cell r="M95">
            <v>-0.19140550000000001</v>
          </cell>
          <cell r="N95">
            <v>-0.18401039999999999</v>
          </cell>
          <cell r="O95">
            <v>-0.17333290000000001</v>
          </cell>
        </row>
        <row r="96">
          <cell r="F96" t="str">
            <v>2012Kern1-in-10August Peak23</v>
          </cell>
          <cell r="G96">
            <v>3.04318</v>
          </cell>
          <cell r="H96">
            <v>2.8997090000000001</v>
          </cell>
          <cell r="I96">
            <v>92</v>
          </cell>
          <cell r="J96">
            <v>5768.54</v>
          </cell>
          <cell r="K96">
            <v>-0.15701860000000001</v>
          </cell>
          <cell r="L96">
            <v>-0.14901510000000001</v>
          </cell>
          <cell r="M96">
            <v>-0.14347199999999999</v>
          </cell>
          <cell r="N96">
            <v>-0.13792879999999999</v>
          </cell>
          <cell r="O96">
            <v>-0.12992529999999999</v>
          </cell>
        </row>
        <row r="97">
          <cell r="F97" t="str">
            <v>2012Kern1-in-10August Peak24</v>
          </cell>
          <cell r="G97">
            <v>2.4384619999999999</v>
          </cell>
          <cell r="H97">
            <v>2.3268580000000001</v>
          </cell>
          <cell r="I97">
            <v>90.5</v>
          </cell>
          <cell r="J97">
            <v>5768.54</v>
          </cell>
          <cell r="K97">
            <v>-0.1221419</v>
          </cell>
          <cell r="L97">
            <v>-0.1159162</v>
          </cell>
          <cell r="M97">
            <v>-0.1116042</v>
          </cell>
          <cell r="N97">
            <v>-0.10729229999999999</v>
          </cell>
          <cell r="O97">
            <v>-0.1010665</v>
          </cell>
        </row>
        <row r="98">
          <cell r="F98" t="str">
            <v>2012Northern Coast1-in-10August Peak1</v>
          </cell>
          <cell r="G98">
            <v>1.0131300000000001</v>
          </cell>
          <cell r="H98">
            <v>1.0131300000000001</v>
          </cell>
          <cell r="I98">
            <v>64.226799999999997</v>
          </cell>
          <cell r="J98">
            <v>9532.2099999999991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F99" t="str">
            <v>2012Northern Coast1-in-10August Peak2</v>
          </cell>
          <cell r="G99">
            <v>0.88621970000000005</v>
          </cell>
          <cell r="H99">
            <v>0.88621970000000005</v>
          </cell>
          <cell r="I99">
            <v>66.286199999999994</v>
          </cell>
          <cell r="J99">
            <v>9532.2099999999991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F100" t="str">
            <v>2012Northern Coast1-in-10August Peak3</v>
          </cell>
          <cell r="G100">
            <v>0.82595810000000003</v>
          </cell>
          <cell r="H100">
            <v>0.82595810000000003</v>
          </cell>
          <cell r="I100">
            <v>65.664500000000004</v>
          </cell>
          <cell r="J100">
            <v>9532.2099999999991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F101" t="str">
            <v>2012Northern Coast1-in-10August Peak4</v>
          </cell>
          <cell r="G101">
            <v>0.78912599999999999</v>
          </cell>
          <cell r="H101">
            <v>0.78912599999999999</v>
          </cell>
          <cell r="I101">
            <v>63.757599999999996</v>
          </cell>
          <cell r="J101">
            <v>9532.2099999999991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F102" t="str">
            <v>2012Northern Coast1-in-10August Peak5</v>
          </cell>
          <cell r="G102">
            <v>0.79106679999999996</v>
          </cell>
          <cell r="H102">
            <v>0.79106679999999996</v>
          </cell>
          <cell r="I102">
            <v>62.807699999999997</v>
          </cell>
          <cell r="J102">
            <v>9532.2099999999991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F103" t="str">
            <v>2012Northern Coast1-in-10August Peak6</v>
          </cell>
          <cell r="G103">
            <v>0.86419889999999999</v>
          </cell>
          <cell r="H103">
            <v>0.86419889999999999</v>
          </cell>
          <cell r="I103">
            <v>62.445500000000003</v>
          </cell>
          <cell r="J103">
            <v>9532.2099999999991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F104" t="str">
            <v>2012Northern Coast1-in-10August Peak7</v>
          </cell>
          <cell r="G104">
            <v>1.048926</v>
          </cell>
          <cell r="H104">
            <v>1.048926</v>
          </cell>
          <cell r="I104">
            <v>61.932099999999998</v>
          </cell>
          <cell r="J104">
            <v>9532.2099999999991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F105" t="str">
            <v>2012Northern Coast1-in-10August Peak8</v>
          </cell>
          <cell r="G105">
            <v>1.21065</v>
          </cell>
          <cell r="H105">
            <v>1.21065</v>
          </cell>
          <cell r="I105">
            <v>64.471599999999995</v>
          </cell>
          <cell r="J105">
            <v>9532.2099999999991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F106" t="str">
            <v>2012Northern Coast1-in-10August Peak9</v>
          </cell>
          <cell r="G106">
            <v>1.2115659999999999</v>
          </cell>
          <cell r="H106">
            <v>1.2115659999999999</v>
          </cell>
          <cell r="I106">
            <v>70.486099999999993</v>
          </cell>
          <cell r="J106">
            <v>9532.2099999999991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F107" t="str">
            <v>2012Northern Coast1-in-10August Peak10</v>
          </cell>
          <cell r="G107">
            <v>1.2388889999999999</v>
          </cell>
          <cell r="H107">
            <v>1.2388889999999999</v>
          </cell>
          <cell r="I107">
            <v>74.877899999999997</v>
          </cell>
          <cell r="J107">
            <v>9532.2099999999991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F108" t="str">
            <v>2012Northern Coast1-in-10August Peak11</v>
          </cell>
          <cell r="G108">
            <v>1.2854620000000001</v>
          </cell>
          <cell r="H108">
            <v>1.2854620000000001</v>
          </cell>
          <cell r="I108">
            <v>80.752099999999999</v>
          </cell>
          <cell r="J108">
            <v>9532.2099999999991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F109" t="str">
            <v>2012Northern Coast1-in-10August Peak12</v>
          </cell>
          <cell r="G109">
            <v>1.3612899999999999</v>
          </cell>
          <cell r="H109">
            <v>1.3612899999999999</v>
          </cell>
          <cell r="I109">
            <v>84.920699999999997</v>
          </cell>
          <cell r="J109">
            <v>9532.2099999999991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F110" t="str">
            <v>2012Northern Coast1-in-10August Peak13</v>
          </cell>
          <cell r="G110">
            <v>1.491241</v>
          </cell>
          <cell r="H110">
            <v>1.491241</v>
          </cell>
          <cell r="I110">
            <v>88.577299999999994</v>
          </cell>
          <cell r="J110">
            <v>9532.2099999999991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F111" t="str">
            <v>2012Northern Coast1-in-10August Peak14</v>
          </cell>
          <cell r="G111">
            <v>1.3562920000000001</v>
          </cell>
          <cell r="H111">
            <v>1.639561</v>
          </cell>
          <cell r="I111">
            <v>93.316400000000002</v>
          </cell>
          <cell r="J111">
            <v>9532.2099999999991</v>
          </cell>
          <cell r="K111">
            <v>0.22974900000000001</v>
          </cell>
          <cell r="L111">
            <v>0.26136900000000002</v>
          </cell>
          <cell r="M111">
            <v>0.28326889999999999</v>
          </cell>
          <cell r="N111">
            <v>0.30516870000000001</v>
          </cell>
          <cell r="O111">
            <v>0.3367887</v>
          </cell>
        </row>
        <row r="112">
          <cell r="F112" t="str">
            <v>2012Northern Coast1-in-10August Peak15</v>
          </cell>
          <cell r="G112">
            <v>1.480844</v>
          </cell>
          <cell r="H112">
            <v>1.8520099999999999</v>
          </cell>
          <cell r="I112">
            <v>95.066599999999994</v>
          </cell>
          <cell r="J112">
            <v>9532.2099999999991</v>
          </cell>
          <cell r="K112">
            <v>0.30103930000000001</v>
          </cell>
          <cell r="L112">
            <v>0.34247100000000003</v>
          </cell>
          <cell r="M112">
            <v>0.3711663</v>
          </cell>
          <cell r="N112">
            <v>0.39986159999999998</v>
          </cell>
          <cell r="O112">
            <v>0.4412932</v>
          </cell>
        </row>
        <row r="113">
          <cell r="F113" t="str">
            <v>2012Northern Coast1-in-10August Peak16</v>
          </cell>
          <cell r="G113">
            <v>1.666344</v>
          </cell>
          <cell r="H113">
            <v>2.125121</v>
          </cell>
          <cell r="I113">
            <v>93.496499999999997</v>
          </cell>
          <cell r="J113">
            <v>9532.2099999999991</v>
          </cell>
          <cell r="K113">
            <v>0.37209740000000002</v>
          </cell>
          <cell r="L113">
            <v>0.42330839999999997</v>
          </cell>
          <cell r="M113">
            <v>0.45877699999999999</v>
          </cell>
          <cell r="N113">
            <v>0.49424580000000001</v>
          </cell>
          <cell r="O113">
            <v>0.54545679999999996</v>
          </cell>
        </row>
        <row r="114">
          <cell r="F114" t="str">
            <v>2012Northern Coast1-in-10August Peak17</v>
          </cell>
          <cell r="G114">
            <v>1.8855170000000001</v>
          </cell>
          <cell r="H114">
            <v>2.423778</v>
          </cell>
          <cell r="I114">
            <v>93.953599999999994</v>
          </cell>
          <cell r="J114">
            <v>9532.2099999999991</v>
          </cell>
          <cell r="K114">
            <v>0.4365636</v>
          </cell>
          <cell r="L114">
            <v>0.49664710000000001</v>
          </cell>
          <cell r="M114">
            <v>0.53826079999999998</v>
          </cell>
          <cell r="N114">
            <v>0.57987449999999996</v>
          </cell>
          <cell r="O114">
            <v>0.63995789999999997</v>
          </cell>
        </row>
        <row r="115">
          <cell r="F115" t="str">
            <v>2012Northern Coast1-in-10August Peak18</v>
          </cell>
          <cell r="G115">
            <v>2.0855269999999999</v>
          </cell>
          <cell r="H115">
            <v>2.638827</v>
          </cell>
          <cell r="I115">
            <v>93.245599999999996</v>
          </cell>
          <cell r="J115">
            <v>9532.2099999999991</v>
          </cell>
          <cell r="K115">
            <v>0.44876100000000002</v>
          </cell>
          <cell r="L115">
            <v>0.51052330000000001</v>
          </cell>
          <cell r="M115">
            <v>0.55329950000000006</v>
          </cell>
          <cell r="N115">
            <v>0.59607600000000005</v>
          </cell>
          <cell r="O115">
            <v>0.65783800000000003</v>
          </cell>
        </row>
        <row r="116">
          <cell r="F116" t="str">
            <v>2012Northern Coast1-in-10August Peak19</v>
          </cell>
          <cell r="G116">
            <v>2.7810030000000001</v>
          </cell>
          <cell r="H116">
            <v>2.62663</v>
          </cell>
          <cell r="I116">
            <v>89.626800000000003</v>
          </cell>
          <cell r="J116">
            <v>9532.2099999999991</v>
          </cell>
          <cell r="K116">
            <v>-0.17480390000000001</v>
          </cell>
          <cell r="L116">
            <v>-0.16273319999999999</v>
          </cell>
          <cell r="M116">
            <v>-0.15437300000000001</v>
          </cell>
          <cell r="N116">
            <v>-0.1460127</v>
          </cell>
          <cell r="O116">
            <v>-0.1339419</v>
          </cell>
        </row>
        <row r="117">
          <cell r="F117" t="str">
            <v>2012Northern Coast1-in-10August Peak20</v>
          </cell>
          <cell r="G117">
            <v>2.529595</v>
          </cell>
          <cell r="H117">
            <v>2.4001410000000001</v>
          </cell>
          <cell r="I117">
            <v>84.945700000000002</v>
          </cell>
          <cell r="J117">
            <v>9532.2099999999991</v>
          </cell>
          <cell r="K117">
            <v>-0.1465872</v>
          </cell>
          <cell r="L117">
            <v>-0.1364648</v>
          </cell>
          <cell r="M117">
            <v>-0.12945419999999999</v>
          </cell>
          <cell r="N117">
            <v>-0.1224435</v>
          </cell>
          <cell r="O117">
            <v>-0.11232109999999999</v>
          </cell>
        </row>
        <row r="118">
          <cell r="F118" t="str">
            <v>2012Northern Coast1-in-10August Peak21</v>
          </cell>
          <cell r="G118">
            <v>2.2644359999999999</v>
          </cell>
          <cell r="H118">
            <v>2.1825549999999998</v>
          </cell>
          <cell r="I118">
            <v>78.0822</v>
          </cell>
          <cell r="J118">
            <v>9532.2099999999991</v>
          </cell>
          <cell r="K118">
            <v>-9.2717999999999995E-2</v>
          </cell>
          <cell r="L118">
            <v>-8.6315500000000003E-2</v>
          </cell>
          <cell r="M118">
            <v>-8.1881099999999998E-2</v>
          </cell>
          <cell r="N118">
            <v>-7.7446899999999999E-2</v>
          </cell>
          <cell r="O118">
            <v>-7.1044399999999994E-2</v>
          </cell>
        </row>
        <row r="119">
          <cell r="F119" t="str">
            <v>2012Northern Coast1-in-10August Peak22</v>
          </cell>
          <cell r="G119">
            <v>1.9731270000000001</v>
          </cell>
          <cell r="H119">
            <v>1.9248069999999999</v>
          </cell>
          <cell r="I119">
            <v>72.776600000000002</v>
          </cell>
          <cell r="J119">
            <v>9532.2099999999991</v>
          </cell>
          <cell r="K119">
            <v>-5.47155E-2</v>
          </cell>
          <cell r="L119">
            <v>-5.0937299999999998E-2</v>
          </cell>
          <cell r="M119">
            <v>-4.8320500000000002E-2</v>
          </cell>
          <cell r="N119">
            <v>-4.5703599999999997E-2</v>
          </cell>
          <cell r="O119">
            <v>-4.1925299999999999E-2</v>
          </cell>
        </row>
        <row r="120">
          <cell r="F120" t="str">
            <v>2012Northern Coast1-in-10August Peak23</v>
          </cell>
          <cell r="G120">
            <v>1.5896349999999999</v>
          </cell>
          <cell r="H120">
            <v>1.5524450000000001</v>
          </cell>
          <cell r="I120">
            <v>68.156400000000005</v>
          </cell>
          <cell r="J120">
            <v>9532.2099999999991</v>
          </cell>
          <cell r="K120">
            <v>-4.2111700000000002E-2</v>
          </cell>
          <cell r="L120">
            <v>-3.9203700000000001E-2</v>
          </cell>
          <cell r="M120">
            <v>-3.7189699999999999E-2</v>
          </cell>
          <cell r="N120">
            <v>-3.5175699999999997E-2</v>
          </cell>
          <cell r="O120">
            <v>-3.2267799999999999E-2</v>
          </cell>
        </row>
        <row r="121">
          <cell r="F121" t="str">
            <v>2012Northern Coast1-in-10August Peak24</v>
          </cell>
          <cell r="G121">
            <v>1.2128479999999999</v>
          </cell>
          <cell r="H121">
            <v>1.1780539999999999</v>
          </cell>
          <cell r="I121">
            <v>66.130700000000004</v>
          </cell>
          <cell r="J121">
            <v>9532.2099999999991</v>
          </cell>
          <cell r="K121">
            <v>-3.9398599999999999E-2</v>
          </cell>
          <cell r="L121">
            <v>-3.6677899999999999E-2</v>
          </cell>
          <cell r="M121">
            <v>-3.4793600000000001E-2</v>
          </cell>
          <cell r="N121">
            <v>-3.2909300000000002E-2</v>
          </cell>
          <cell r="O121">
            <v>-3.0188799999999998E-2</v>
          </cell>
        </row>
        <row r="122">
          <cell r="F122" t="str">
            <v>2012Other1-in-10August Peak1</v>
          </cell>
          <cell r="G122">
            <v>1.16429</v>
          </cell>
          <cell r="H122">
            <v>1.16429</v>
          </cell>
          <cell r="I122">
            <v>81.088260000000005</v>
          </cell>
          <cell r="J122">
            <v>26539.27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F123" t="str">
            <v>2012Other1-in-10August Peak2</v>
          </cell>
          <cell r="G123">
            <v>0.99991940000000001</v>
          </cell>
          <cell r="H123">
            <v>0.99991940000000001</v>
          </cell>
          <cell r="I123">
            <v>79.028580000000005</v>
          </cell>
          <cell r="J123">
            <v>26539.27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F124" t="str">
            <v>2012Other1-in-10August Peak3</v>
          </cell>
          <cell r="G124">
            <v>0.90668910000000003</v>
          </cell>
          <cell r="H124">
            <v>0.90668910000000003</v>
          </cell>
          <cell r="I124">
            <v>79.058359999999993</v>
          </cell>
          <cell r="J124">
            <v>26539.27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F125" t="str">
            <v>2012Other1-in-10August Peak4</v>
          </cell>
          <cell r="G125">
            <v>0.85388929999999996</v>
          </cell>
          <cell r="H125">
            <v>0.85388929999999996</v>
          </cell>
          <cell r="I125">
            <v>77.691810000000004</v>
          </cell>
          <cell r="J125">
            <v>26539.27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F126" t="str">
            <v>2012Other1-in-10August Peak5</v>
          </cell>
          <cell r="G126">
            <v>0.84335360000000004</v>
          </cell>
          <cell r="H126">
            <v>0.84335360000000004</v>
          </cell>
          <cell r="I126">
            <v>76.773319999999998</v>
          </cell>
          <cell r="J126">
            <v>26539.27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F127" t="str">
            <v>2012Other1-in-10August Peak6</v>
          </cell>
          <cell r="G127">
            <v>0.89982870000000004</v>
          </cell>
          <cell r="H127">
            <v>0.89982870000000004</v>
          </cell>
          <cell r="I127">
            <v>74.992630000000005</v>
          </cell>
          <cell r="J127">
            <v>26539.27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F128" t="str">
            <v>2012Other1-in-10August Peak7</v>
          </cell>
          <cell r="G128">
            <v>1.0512490000000001</v>
          </cell>
          <cell r="H128">
            <v>1.0512490000000001</v>
          </cell>
          <cell r="I128">
            <v>73.874210000000005</v>
          </cell>
          <cell r="J128">
            <v>26539.27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F129" t="str">
            <v>2012Other1-in-10August Peak8</v>
          </cell>
          <cell r="G129">
            <v>1.15371</v>
          </cell>
          <cell r="H129">
            <v>1.15371</v>
          </cell>
          <cell r="I129">
            <v>76.030850000000001</v>
          </cell>
          <cell r="J129">
            <v>26539.27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F130" t="str">
            <v>2012Other1-in-10August Peak9</v>
          </cell>
          <cell r="G130">
            <v>1.174698</v>
          </cell>
          <cell r="H130">
            <v>1.174698</v>
          </cell>
          <cell r="I130">
            <v>80.817490000000006</v>
          </cell>
          <cell r="J130">
            <v>26539.27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F131" t="str">
            <v>2012Other1-in-10August Peak10</v>
          </cell>
          <cell r="G131">
            <v>1.252305</v>
          </cell>
          <cell r="H131">
            <v>1.252305</v>
          </cell>
          <cell r="I131">
            <v>85.776390000000006</v>
          </cell>
          <cell r="J131">
            <v>26539.27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F132" t="str">
            <v>2012Other1-in-10August Peak11</v>
          </cell>
          <cell r="G132">
            <v>1.3839980000000001</v>
          </cell>
          <cell r="H132">
            <v>1.3839980000000001</v>
          </cell>
          <cell r="I132">
            <v>89.729770000000002</v>
          </cell>
          <cell r="J132">
            <v>26539.27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F133" t="str">
            <v>2012Other1-in-10August Peak12</v>
          </cell>
          <cell r="G133">
            <v>1.5845039999999999</v>
          </cell>
          <cell r="H133">
            <v>1.5845039999999999</v>
          </cell>
          <cell r="I133">
            <v>91.645790000000005</v>
          </cell>
          <cell r="J133">
            <v>26539.27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F134" t="str">
            <v>2012Other1-in-10August Peak13</v>
          </cell>
          <cell r="G134">
            <v>1.8684449999999999</v>
          </cell>
          <cell r="H134">
            <v>1.8684449999999999</v>
          </cell>
          <cell r="I134">
            <v>94.984859999999998</v>
          </cell>
          <cell r="J134">
            <v>26539.27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F135" t="str">
            <v>2012Other1-in-10August Peak14</v>
          </cell>
          <cell r="G135">
            <v>1.664121</v>
          </cell>
          <cell r="H135">
            <v>2.1946880000000002</v>
          </cell>
          <cell r="I135">
            <v>99.481769999999997</v>
          </cell>
          <cell r="J135">
            <v>26539.27</v>
          </cell>
          <cell r="K135">
            <v>0.43653930000000002</v>
          </cell>
          <cell r="L135">
            <v>0.49209170000000002</v>
          </cell>
          <cell r="M135">
            <v>0.53056709999999996</v>
          </cell>
          <cell r="N135">
            <v>0.56904250000000001</v>
          </cell>
          <cell r="O135">
            <v>0.62459489999999995</v>
          </cell>
        </row>
        <row r="136">
          <cell r="F136" t="str">
            <v>2012Other1-in-10August Peak15</v>
          </cell>
          <cell r="G136">
            <v>1.874976</v>
          </cell>
          <cell r="H136">
            <v>2.5659860000000001</v>
          </cell>
          <cell r="I136">
            <v>102.3592</v>
          </cell>
          <cell r="J136">
            <v>26539.27</v>
          </cell>
          <cell r="K136">
            <v>0.5688396</v>
          </cell>
          <cell r="L136">
            <v>0.64101859999999999</v>
          </cell>
          <cell r="M136">
            <v>0.69100950000000005</v>
          </cell>
          <cell r="N136">
            <v>0.7410004</v>
          </cell>
          <cell r="O136">
            <v>0.8131794</v>
          </cell>
        </row>
        <row r="137">
          <cell r="F137" t="str">
            <v>2012Other1-in-10August Peak16</v>
          </cell>
          <cell r="G137">
            <v>2.1175570000000001</v>
          </cell>
          <cell r="H137">
            <v>2.975082</v>
          </cell>
          <cell r="I137">
            <v>103.8617</v>
          </cell>
          <cell r="J137">
            <v>26539.27</v>
          </cell>
          <cell r="K137">
            <v>0.70619109999999996</v>
          </cell>
          <cell r="L137">
            <v>0.79560059999999999</v>
          </cell>
          <cell r="M137">
            <v>0.85752539999999999</v>
          </cell>
          <cell r="N137">
            <v>0.9194502</v>
          </cell>
          <cell r="O137">
            <v>1.0088600000000001</v>
          </cell>
        </row>
        <row r="138">
          <cell r="F138" t="str">
            <v>2012Other1-in-10August Peak17</v>
          </cell>
          <cell r="G138">
            <v>2.342244</v>
          </cell>
          <cell r="H138">
            <v>3.3459319999999999</v>
          </cell>
          <cell r="I138">
            <v>104.9653</v>
          </cell>
          <cell r="J138">
            <v>26539.27</v>
          </cell>
          <cell r="K138">
            <v>0.82636529999999997</v>
          </cell>
          <cell r="L138">
            <v>0.93112870000000003</v>
          </cell>
          <cell r="M138">
            <v>1.003687</v>
          </cell>
          <cell r="N138">
            <v>1.076246</v>
          </cell>
          <cell r="O138">
            <v>1.1810099999999999</v>
          </cell>
        </row>
        <row r="139">
          <cell r="F139" t="str">
            <v>2012Other1-in-10August Peak18</v>
          </cell>
          <cell r="G139">
            <v>2.5342449999999999</v>
          </cell>
          <cell r="H139">
            <v>3.5656599999999998</v>
          </cell>
          <cell r="I139">
            <v>105.292</v>
          </cell>
          <cell r="J139">
            <v>26539.27</v>
          </cell>
          <cell r="K139">
            <v>0.84916860000000005</v>
          </cell>
          <cell r="L139">
            <v>0.95684119999999995</v>
          </cell>
          <cell r="M139">
            <v>1.031415</v>
          </cell>
          <cell r="N139">
            <v>1.1059890000000001</v>
          </cell>
          <cell r="O139">
            <v>1.2136610000000001</v>
          </cell>
        </row>
        <row r="140">
          <cell r="F140" t="str">
            <v>2012Other1-in-10August Peak19</v>
          </cell>
          <cell r="G140">
            <v>3.7799909999999999</v>
          </cell>
          <cell r="H140">
            <v>3.4876520000000002</v>
          </cell>
          <cell r="I140">
            <v>103.5916</v>
          </cell>
          <cell r="J140">
            <v>26539.27</v>
          </cell>
          <cell r="K140">
            <v>-0.32657819999999999</v>
          </cell>
          <cell r="L140">
            <v>-0.30634929999999999</v>
          </cell>
          <cell r="M140">
            <v>-0.29233880000000001</v>
          </cell>
          <cell r="N140">
            <v>-0.27832839999999998</v>
          </cell>
          <cell r="O140">
            <v>-0.25809949999999998</v>
          </cell>
        </row>
        <row r="141">
          <cell r="F141" t="str">
            <v>2012Other1-in-10August Peak20</v>
          </cell>
          <cell r="G141">
            <v>3.4037350000000002</v>
          </cell>
          <cell r="H141">
            <v>3.1469580000000001</v>
          </cell>
          <cell r="I141">
            <v>98.973550000000003</v>
          </cell>
          <cell r="J141">
            <v>26539.27</v>
          </cell>
          <cell r="K141">
            <v>-0.28685159999999998</v>
          </cell>
          <cell r="L141">
            <v>-0.26908339999999997</v>
          </cell>
          <cell r="M141">
            <v>-0.25677729999999999</v>
          </cell>
          <cell r="N141">
            <v>-0.2444711</v>
          </cell>
          <cell r="O141">
            <v>-0.22670299999999999</v>
          </cell>
        </row>
        <row r="142">
          <cell r="F142" t="str">
            <v>2012Other1-in-10August Peak21</v>
          </cell>
          <cell r="G142">
            <v>2.9155190000000002</v>
          </cell>
          <cell r="H142">
            <v>2.7649590000000002</v>
          </cell>
          <cell r="I142">
            <v>91.936329999999998</v>
          </cell>
          <cell r="J142">
            <v>26539.27</v>
          </cell>
          <cell r="K142">
            <v>-0.16819429999999999</v>
          </cell>
          <cell r="L142">
            <v>-0.157776</v>
          </cell>
          <cell r="M142">
            <v>-0.15056040000000001</v>
          </cell>
          <cell r="N142">
            <v>-0.14334469999999999</v>
          </cell>
          <cell r="O142">
            <v>-0.1329264</v>
          </cell>
        </row>
        <row r="143">
          <cell r="F143" t="str">
            <v>2012Other1-in-10August Peak22</v>
          </cell>
          <cell r="G143">
            <v>2.4530189999999998</v>
          </cell>
          <cell r="H143">
            <v>2.3564189999999998</v>
          </cell>
          <cell r="I143">
            <v>88.121960000000001</v>
          </cell>
          <cell r="J143">
            <v>26539.27</v>
          </cell>
          <cell r="K143">
            <v>-0.1079143</v>
          </cell>
          <cell r="L143">
            <v>-0.1012299</v>
          </cell>
          <cell r="M143">
            <v>-9.66003E-2</v>
          </cell>
          <cell r="N143">
            <v>-9.1970700000000002E-2</v>
          </cell>
          <cell r="O143">
            <v>-8.5286299999999995E-2</v>
          </cell>
        </row>
        <row r="144">
          <cell r="F144" t="str">
            <v>2012Other1-in-10August Peak23</v>
          </cell>
          <cell r="G144">
            <v>1.9059809999999999</v>
          </cell>
          <cell r="H144">
            <v>1.844662</v>
          </cell>
          <cell r="I144">
            <v>84.890129999999999</v>
          </cell>
          <cell r="J144">
            <v>26539.27</v>
          </cell>
          <cell r="K144">
            <v>-6.8501300000000001E-2</v>
          </cell>
          <cell r="L144">
            <v>-6.4258200000000001E-2</v>
          </cell>
          <cell r="M144">
            <v>-6.1319499999999999E-2</v>
          </cell>
          <cell r="N144">
            <v>-5.8380700000000001E-2</v>
          </cell>
          <cell r="O144">
            <v>-5.4137600000000001E-2</v>
          </cell>
        </row>
        <row r="145">
          <cell r="F145" t="str">
            <v>2012Other1-in-10August Peak24</v>
          </cell>
          <cell r="G145">
            <v>1.448132</v>
          </cell>
          <cell r="H145">
            <v>1.4089480000000001</v>
          </cell>
          <cell r="I145">
            <v>81.943849999999998</v>
          </cell>
          <cell r="J145">
            <v>26539.27</v>
          </cell>
          <cell r="K145">
            <v>-4.3772999999999999E-2</v>
          </cell>
          <cell r="L145">
            <v>-4.1061599999999997E-2</v>
          </cell>
          <cell r="M145">
            <v>-3.9183700000000002E-2</v>
          </cell>
          <cell r="N145">
            <v>-3.73058E-2</v>
          </cell>
          <cell r="O145">
            <v>-3.45945E-2</v>
          </cell>
        </row>
        <row r="146">
          <cell r="F146" t="str">
            <v>2012Sierra1-in-10August Peak1</v>
          </cell>
          <cell r="G146">
            <v>1.2817700000000001</v>
          </cell>
          <cell r="H146">
            <v>1.2817700000000001</v>
          </cell>
          <cell r="I146">
            <v>78.678439999999995</v>
          </cell>
          <cell r="J146">
            <v>18571.34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F147" t="str">
            <v>2012Sierra1-in-10August Peak2</v>
          </cell>
          <cell r="G147">
            <v>1.130895</v>
          </cell>
          <cell r="H147">
            <v>1.130895</v>
          </cell>
          <cell r="I147">
            <v>77.762020000000007</v>
          </cell>
          <cell r="J147">
            <v>18571.34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F148" t="str">
            <v>2012Sierra1-in-10August Peak3</v>
          </cell>
          <cell r="G148">
            <v>1.043757</v>
          </cell>
          <cell r="H148">
            <v>1.043757</v>
          </cell>
          <cell r="I148">
            <v>76.782359999999997</v>
          </cell>
          <cell r="J148">
            <v>18571.34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F149" t="str">
            <v>2012Sierra1-in-10August Peak4</v>
          </cell>
          <cell r="G149">
            <v>0.99446020000000002</v>
          </cell>
          <cell r="H149">
            <v>0.99446020000000002</v>
          </cell>
          <cell r="I149">
            <v>76.548140000000004</v>
          </cell>
          <cell r="J149">
            <v>18571.34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F150" t="str">
            <v>2012Sierra1-in-10August Peak5</v>
          </cell>
          <cell r="G150">
            <v>0.99471569999999998</v>
          </cell>
          <cell r="H150">
            <v>0.99471569999999998</v>
          </cell>
          <cell r="I150">
            <v>77.006399999999999</v>
          </cell>
          <cell r="J150">
            <v>18571.34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F151" t="str">
            <v>2012Sierra1-in-10August Peak6</v>
          </cell>
          <cell r="G151">
            <v>1.085893</v>
          </cell>
          <cell r="H151">
            <v>1.085893</v>
          </cell>
          <cell r="I151">
            <v>75.740639999999999</v>
          </cell>
          <cell r="J151">
            <v>18571.34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F152" t="str">
            <v>2012Sierra1-in-10August Peak7</v>
          </cell>
          <cell r="G152">
            <v>1.292368</v>
          </cell>
          <cell r="H152">
            <v>1.292368</v>
          </cell>
          <cell r="I152">
            <v>74.658320000000003</v>
          </cell>
          <cell r="J152">
            <v>18571.34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F153" t="str">
            <v>2012Sierra1-in-10August Peak8</v>
          </cell>
          <cell r="G153">
            <v>1.4230929999999999</v>
          </cell>
          <cell r="H153">
            <v>1.4230929999999999</v>
          </cell>
          <cell r="I153">
            <v>77.253519999999995</v>
          </cell>
          <cell r="J153">
            <v>18571.34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F154" t="str">
            <v>2012Sierra1-in-10August Peak9</v>
          </cell>
          <cell r="G154">
            <v>1.4629760000000001</v>
          </cell>
          <cell r="H154">
            <v>1.4629760000000001</v>
          </cell>
          <cell r="I154">
            <v>81.196789999999993</v>
          </cell>
          <cell r="J154">
            <v>18571.34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F155" t="str">
            <v>2012Sierra1-in-10August Peak10</v>
          </cell>
          <cell r="G155">
            <v>1.5373509999999999</v>
          </cell>
          <cell r="H155">
            <v>1.5373509999999999</v>
          </cell>
          <cell r="I155">
            <v>84.254300000000001</v>
          </cell>
          <cell r="J155">
            <v>18571.34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F156" t="str">
            <v>2012Sierra1-in-10August Peak11</v>
          </cell>
          <cell r="G156">
            <v>1.6786479999999999</v>
          </cell>
          <cell r="H156">
            <v>1.6786479999999999</v>
          </cell>
          <cell r="I156">
            <v>91.484989999999996</v>
          </cell>
          <cell r="J156">
            <v>18571.34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F157" t="str">
            <v>2012Sierra1-in-10August Peak12</v>
          </cell>
          <cell r="G157">
            <v>1.892771</v>
          </cell>
          <cell r="H157">
            <v>1.892771</v>
          </cell>
          <cell r="I157">
            <v>91.11739</v>
          </cell>
          <cell r="J157">
            <v>18571.34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F158" t="str">
            <v>2012Sierra1-in-10August Peak13</v>
          </cell>
          <cell r="G158">
            <v>2.1890079999999998</v>
          </cell>
          <cell r="H158">
            <v>2.1890079999999998</v>
          </cell>
          <cell r="I158">
            <v>87.972800000000007</v>
          </cell>
          <cell r="J158">
            <v>18571.34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F159" t="str">
            <v>2012Sierra1-in-10August Peak14</v>
          </cell>
          <cell r="G159">
            <v>1.9991909999999999</v>
          </cell>
          <cell r="H159">
            <v>2.5253580000000002</v>
          </cell>
          <cell r="I159">
            <v>87.974490000000003</v>
          </cell>
          <cell r="J159">
            <v>18571.34</v>
          </cell>
          <cell r="K159">
            <v>0.4461118</v>
          </cell>
          <cell r="L159">
            <v>0.4934093</v>
          </cell>
          <cell r="M159">
            <v>0.52616750000000001</v>
          </cell>
          <cell r="N159">
            <v>0.55892560000000002</v>
          </cell>
          <cell r="O159">
            <v>0.60622330000000002</v>
          </cell>
        </row>
        <row r="160">
          <cell r="F160" t="str">
            <v>2012Sierra1-in-10August Peak15</v>
          </cell>
          <cell r="G160">
            <v>2.224612</v>
          </cell>
          <cell r="H160">
            <v>2.9108710000000002</v>
          </cell>
          <cell r="I160">
            <v>93.997820000000004</v>
          </cell>
          <cell r="J160">
            <v>18571.34</v>
          </cell>
          <cell r="K160">
            <v>0.58209149999999998</v>
          </cell>
          <cell r="L160">
            <v>0.64363440000000005</v>
          </cell>
          <cell r="M160">
            <v>0.68625890000000001</v>
          </cell>
          <cell r="N160">
            <v>0.72888330000000001</v>
          </cell>
          <cell r="O160">
            <v>0.79042630000000003</v>
          </cell>
        </row>
        <row r="161">
          <cell r="F161" t="str">
            <v>2012Sierra1-in-10August Peak16</v>
          </cell>
          <cell r="G161">
            <v>2.5037319999999998</v>
          </cell>
          <cell r="H161">
            <v>3.354257</v>
          </cell>
          <cell r="I161">
            <v>101.01</v>
          </cell>
          <cell r="J161">
            <v>18571.34</v>
          </cell>
          <cell r="K161">
            <v>0.72153920000000005</v>
          </cell>
          <cell r="L161">
            <v>0.79774520000000004</v>
          </cell>
          <cell r="M161">
            <v>0.85052519999999998</v>
          </cell>
          <cell r="N161">
            <v>0.90330529999999998</v>
          </cell>
          <cell r="O161">
            <v>0.97951120000000003</v>
          </cell>
        </row>
        <row r="162">
          <cell r="F162" t="str">
            <v>2012Sierra1-in-10August Peak17</v>
          </cell>
          <cell r="G162">
            <v>2.754407</v>
          </cell>
          <cell r="H162">
            <v>3.750677</v>
          </cell>
          <cell r="I162">
            <v>102.35</v>
          </cell>
          <cell r="J162">
            <v>18571.34</v>
          </cell>
          <cell r="K162">
            <v>0.84510030000000003</v>
          </cell>
          <cell r="L162">
            <v>0.93441280000000004</v>
          </cell>
          <cell r="M162">
            <v>0.99627060000000001</v>
          </cell>
          <cell r="N162">
            <v>1.058128</v>
          </cell>
          <cell r="O162">
            <v>1.14744</v>
          </cell>
        </row>
        <row r="163">
          <cell r="F163" t="str">
            <v>2012Sierra1-in-10August Peak18</v>
          </cell>
          <cell r="G163">
            <v>2.9819070000000001</v>
          </cell>
          <cell r="H163">
            <v>4.0058020000000001</v>
          </cell>
          <cell r="I163">
            <v>102.3113</v>
          </cell>
          <cell r="J163">
            <v>18571.34</v>
          </cell>
          <cell r="K163">
            <v>0.86852229999999997</v>
          </cell>
          <cell r="L163">
            <v>0.96031789999999995</v>
          </cell>
          <cell r="M163">
            <v>1.023895</v>
          </cell>
          <cell r="N163">
            <v>1.087472</v>
          </cell>
          <cell r="O163">
            <v>1.179268</v>
          </cell>
        </row>
        <row r="164">
          <cell r="F164" t="str">
            <v>2012Sierra1-in-10August Peak19</v>
          </cell>
          <cell r="G164">
            <v>4.3296479999999997</v>
          </cell>
          <cell r="H164">
            <v>3.9617499999999999</v>
          </cell>
          <cell r="I164">
            <v>101.19710000000001</v>
          </cell>
          <cell r="J164">
            <v>18571.34</v>
          </cell>
          <cell r="K164">
            <v>-0.40038750000000001</v>
          </cell>
          <cell r="L164">
            <v>-0.3811928</v>
          </cell>
          <cell r="M164">
            <v>-0.36789860000000002</v>
          </cell>
          <cell r="N164">
            <v>-0.35460439999999999</v>
          </cell>
          <cell r="O164">
            <v>-0.33540969999999998</v>
          </cell>
        </row>
        <row r="165">
          <cell r="F165" t="str">
            <v>2012Sierra1-in-10August Peak20</v>
          </cell>
          <cell r="G165">
            <v>3.9369580000000002</v>
          </cell>
          <cell r="H165">
            <v>3.63375</v>
          </cell>
          <cell r="I165">
            <v>95.320589999999996</v>
          </cell>
          <cell r="J165">
            <v>18571.34</v>
          </cell>
          <cell r="K165">
            <v>-0.32998329999999998</v>
          </cell>
          <cell r="L165">
            <v>-0.31416379999999999</v>
          </cell>
          <cell r="M165">
            <v>-0.30320730000000001</v>
          </cell>
          <cell r="N165">
            <v>-0.29225079999999998</v>
          </cell>
          <cell r="O165">
            <v>-0.27643129999999999</v>
          </cell>
        </row>
        <row r="166">
          <cell r="F166" t="str">
            <v>2012Sierra1-in-10August Peak21</v>
          </cell>
          <cell r="G166">
            <v>3.4084469999999998</v>
          </cell>
          <cell r="H166">
            <v>3.2163620000000002</v>
          </cell>
          <cell r="I166">
            <v>87.615849999999995</v>
          </cell>
          <cell r="J166">
            <v>18571.34</v>
          </cell>
          <cell r="K166">
            <v>-0.20904739999999999</v>
          </cell>
          <cell r="L166">
            <v>-0.1990256</v>
          </cell>
          <cell r="M166">
            <v>-0.19208459999999999</v>
          </cell>
          <cell r="N166">
            <v>-0.18514349999999999</v>
          </cell>
          <cell r="O166">
            <v>-0.17512169999999999</v>
          </cell>
        </row>
        <row r="167">
          <cell r="F167" t="str">
            <v>2012Sierra1-in-10August Peak22</v>
          </cell>
          <cell r="G167">
            <v>2.8519009999999998</v>
          </cell>
          <cell r="H167">
            <v>2.7371799999999999</v>
          </cell>
          <cell r="I167">
            <v>82.8369</v>
          </cell>
          <cell r="J167">
            <v>18571.34</v>
          </cell>
          <cell r="K167">
            <v>-0.1248522</v>
          </cell>
          <cell r="L167">
            <v>-0.11886679999999999</v>
          </cell>
          <cell r="M167">
            <v>-0.1147213</v>
          </cell>
          <cell r="N167">
            <v>-0.1105758</v>
          </cell>
          <cell r="O167">
            <v>-0.1045903</v>
          </cell>
        </row>
        <row r="168">
          <cell r="F168" t="str">
            <v>2012Sierra1-in-10August Peak23</v>
          </cell>
          <cell r="G168">
            <v>2.1953740000000002</v>
          </cell>
          <cell r="H168">
            <v>2.1181390000000002</v>
          </cell>
          <cell r="I168">
            <v>80.402749999999997</v>
          </cell>
          <cell r="J168">
            <v>18571.34</v>
          </cell>
          <cell r="K168">
            <v>-8.4056099999999995E-2</v>
          </cell>
          <cell r="L168">
            <v>-8.0026399999999998E-2</v>
          </cell>
          <cell r="M168">
            <v>-7.7235499999999999E-2</v>
          </cell>
          <cell r="N168">
            <v>-7.4444499999999997E-2</v>
          </cell>
          <cell r="O168">
            <v>-7.0414900000000002E-2</v>
          </cell>
        </row>
        <row r="169">
          <cell r="F169" t="str">
            <v>2012Sierra1-in-10August Peak24</v>
          </cell>
          <cell r="G169">
            <v>1.647756</v>
          </cell>
          <cell r="H169">
            <v>1.607461</v>
          </cell>
          <cell r="I169">
            <v>78.220179999999999</v>
          </cell>
          <cell r="J169">
            <v>18571.34</v>
          </cell>
          <cell r="K169">
            <v>-4.3853900000000001E-2</v>
          </cell>
          <cell r="L169">
            <v>-4.17516E-2</v>
          </cell>
          <cell r="M169">
            <v>-4.0295499999999998E-2</v>
          </cell>
          <cell r="N169">
            <v>-3.8839400000000003E-2</v>
          </cell>
          <cell r="O169">
            <v>-3.6736999999999999E-2</v>
          </cell>
        </row>
        <row r="170">
          <cell r="F170" t="str">
            <v>2012Stockton1-in-10August Peak1</v>
          </cell>
          <cell r="G170">
            <v>1.3631709999999999</v>
          </cell>
          <cell r="H170">
            <v>1.3631709999999999</v>
          </cell>
          <cell r="I170">
            <v>85.029960000000003</v>
          </cell>
          <cell r="J170">
            <v>12938.5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F171" t="str">
            <v>2012Stockton1-in-10August Peak2</v>
          </cell>
          <cell r="G171">
            <v>1.159538</v>
          </cell>
          <cell r="H171">
            <v>1.159538</v>
          </cell>
          <cell r="I171">
            <v>82.706239999999994</v>
          </cell>
          <cell r="J171">
            <v>12938.5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F172" t="str">
            <v>2012Stockton1-in-10August Peak3</v>
          </cell>
          <cell r="G172">
            <v>1.0345439999999999</v>
          </cell>
          <cell r="H172">
            <v>1.0345439999999999</v>
          </cell>
          <cell r="I172">
            <v>82.823719999999994</v>
          </cell>
          <cell r="J172">
            <v>12938.5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F173" t="str">
            <v>2012Stockton1-in-10August Peak4</v>
          </cell>
          <cell r="G173">
            <v>0.96456850000000005</v>
          </cell>
          <cell r="H173">
            <v>0.96456850000000005</v>
          </cell>
          <cell r="I173">
            <v>81.882509999999996</v>
          </cell>
          <cell r="J173">
            <v>12938.5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F174" t="str">
            <v>2012Stockton1-in-10August Peak5</v>
          </cell>
          <cell r="G174">
            <v>0.94861030000000002</v>
          </cell>
          <cell r="H174">
            <v>0.94861030000000002</v>
          </cell>
          <cell r="I174">
            <v>80.206239999999994</v>
          </cell>
          <cell r="J174">
            <v>12938.5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F175" t="str">
            <v>2012Stockton1-in-10August Peak6</v>
          </cell>
          <cell r="G175">
            <v>0.99137929999999996</v>
          </cell>
          <cell r="H175">
            <v>0.99137929999999996</v>
          </cell>
          <cell r="I175">
            <v>78.5</v>
          </cell>
          <cell r="J175">
            <v>12938.5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F176" t="str">
            <v>2012Stockton1-in-10August Peak7</v>
          </cell>
          <cell r="G176">
            <v>1.1312180000000001</v>
          </cell>
          <cell r="H176">
            <v>1.1312180000000001</v>
          </cell>
          <cell r="I176">
            <v>77.176280000000006</v>
          </cell>
          <cell r="J176">
            <v>12938.5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F177" t="str">
            <v>2012Stockton1-in-10August Peak8</v>
          </cell>
          <cell r="G177">
            <v>1.22838</v>
          </cell>
          <cell r="H177">
            <v>1.22838</v>
          </cell>
          <cell r="I177">
            <v>77.793760000000006</v>
          </cell>
          <cell r="J177">
            <v>12938.5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F178" t="str">
            <v>2012Stockton1-in-10August Peak9</v>
          </cell>
          <cell r="G178">
            <v>1.2791129999999999</v>
          </cell>
          <cell r="H178">
            <v>1.2791129999999999</v>
          </cell>
          <cell r="I178">
            <v>83.911249999999995</v>
          </cell>
          <cell r="J178">
            <v>12938.5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F179" t="str">
            <v>2012Stockton1-in-10August Peak10</v>
          </cell>
          <cell r="G179">
            <v>1.403394</v>
          </cell>
          <cell r="H179">
            <v>1.403394</v>
          </cell>
          <cell r="I179">
            <v>85.087519999999998</v>
          </cell>
          <cell r="J179">
            <v>12938.5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F180" t="str">
            <v>2012Stockton1-in-10August Peak11</v>
          </cell>
          <cell r="G180">
            <v>1.5808310000000001</v>
          </cell>
          <cell r="H180">
            <v>1.5808310000000001</v>
          </cell>
          <cell r="I180">
            <v>87.940060000000003</v>
          </cell>
          <cell r="J180">
            <v>12938.5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F181" t="str">
            <v>2012Stockton1-in-10August Peak12</v>
          </cell>
          <cell r="G181">
            <v>1.821472</v>
          </cell>
          <cell r="H181">
            <v>1.821472</v>
          </cell>
          <cell r="I181">
            <v>91.940060000000003</v>
          </cell>
          <cell r="J181">
            <v>12938.5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F182" t="str">
            <v>2012Stockton1-in-10August Peak13</v>
          </cell>
          <cell r="G182">
            <v>2.1310099999999998</v>
          </cell>
          <cell r="H182">
            <v>2.1310099999999998</v>
          </cell>
          <cell r="I182">
            <v>95.763800000000003</v>
          </cell>
          <cell r="J182">
            <v>12938.5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F183" t="str">
            <v>2012Stockton1-in-10August Peak14</v>
          </cell>
          <cell r="G183">
            <v>1.9019950000000001</v>
          </cell>
          <cell r="H183">
            <v>2.4865249999999999</v>
          </cell>
          <cell r="I183">
            <v>99.969949999999997</v>
          </cell>
          <cell r="J183">
            <v>12938.5</v>
          </cell>
          <cell r="K183">
            <v>0.48054599999999997</v>
          </cell>
          <cell r="L183">
            <v>0.54198040000000003</v>
          </cell>
          <cell r="M183">
            <v>0.58452970000000004</v>
          </cell>
          <cell r="N183">
            <v>0.62707900000000005</v>
          </cell>
          <cell r="O183">
            <v>0.6885135</v>
          </cell>
        </row>
        <row r="184">
          <cell r="F184" t="str">
            <v>2012Stockton1-in-10August Peak15</v>
          </cell>
          <cell r="G184">
            <v>2.1251479999999998</v>
          </cell>
          <cell r="H184">
            <v>2.8812920000000002</v>
          </cell>
          <cell r="I184">
            <v>101.676</v>
          </cell>
          <cell r="J184">
            <v>12938.5</v>
          </cell>
          <cell r="K184">
            <v>0.62210169999999998</v>
          </cell>
          <cell r="L184">
            <v>0.7012948</v>
          </cell>
          <cell r="M184">
            <v>0.75614389999999998</v>
          </cell>
          <cell r="N184">
            <v>0.81099279999999996</v>
          </cell>
          <cell r="O184">
            <v>0.89018600000000003</v>
          </cell>
        </row>
        <row r="185">
          <cell r="F185" t="str">
            <v>2012Stockton1-in-10August Peak16</v>
          </cell>
          <cell r="G185">
            <v>2.37513</v>
          </cell>
          <cell r="H185">
            <v>3.3170850000000001</v>
          </cell>
          <cell r="I185">
            <v>103.7349</v>
          </cell>
          <cell r="J185">
            <v>12938.5</v>
          </cell>
          <cell r="K185">
            <v>0.77557500000000001</v>
          </cell>
          <cell r="L185">
            <v>0.87387369999999998</v>
          </cell>
          <cell r="M185">
            <v>0.94195499999999999</v>
          </cell>
          <cell r="N185">
            <v>1.0100359999999999</v>
          </cell>
          <cell r="O185">
            <v>1.1083350000000001</v>
          </cell>
        </row>
        <row r="186">
          <cell r="F186" t="str">
            <v>2012Stockton1-in-10August Peak17</v>
          </cell>
          <cell r="G186">
            <v>2.5932900000000001</v>
          </cell>
          <cell r="H186">
            <v>3.6932680000000002</v>
          </cell>
          <cell r="I186">
            <v>105.35290000000001</v>
          </cell>
          <cell r="J186">
            <v>12938.5</v>
          </cell>
          <cell r="K186">
            <v>0.90526549999999995</v>
          </cell>
          <cell r="L186">
            <v>1.020303</v>
          </cell>
          <cell r="M186">
            <v>1.099979</v>
          </cell>
          <cell r="N186">
            <v>1.1796530000000001</v>
          </cell>
          <cell r="O186">
            <v>1.294691</v>
          </cell>
        </row>
        <row r="187">
          <cell r="F187" t="str">
            <v>2012Stockton1-in-10August Peak18</v>
          </cell>
          <cell r="G187">
            <v>2.7633760000000001</v>
          </cell>
          <cell r="H187">
            <v>3.8934090000000001</v>
          </cell>
          <cell r="I187">
            <v>105.61790000000001</v>
          </cell>
          <cell r="J187">
            <v>12938.5</v>
          </cell>
          <cell r="K187">
            <v>0.92994489999999996</v>
          </cell>
          <cell r="L187">
            <v>1.0481590000000001</v>
          </cell>
          <cell r="M187">
            <v>1.1300330000000001</v>
          </cell>
          <cell r="N187">
            <v>1.211908</v>
          </cell>
          <cell r="O187">
            <v>1.330122</v>
          </cell>
        </row>
        <row r="188">
          <cell r="F188" t="str">
            <v>2012Stockton1-in-10August Peak19</v>
          </cell>
          <cell r="G188">
            <v>4.091755</v>
          </cell>
          <cell r="H188">
            <v>3.7985799999999998</v>
          </cell>
          <cell r="I188">
            <v>102.61790000000001</v>
          </cell>
          <cell r="J188">
            <v>12938.5</v>
          </cell>
          <cell r="K188">
            <v>-0.30917090000000003</v>
          </cell>
          <cell r="L188">
            <v>-0.29971999999999999</v>
          </cell>
          <cell r="M188">
            <v>-0.2931744</v>
          </cell>
          <cell r="N188">
            <v>-0.28662870000000001</v>
          </cell>
          <cell r="O188">
            <v>-0.27717789999999998</v>
          </cell>
        </row>
        <row r="189">
          <cell r="F189" t="str">
            <v>2012Stockton1-in-10August Peak20</v>
          </cell>
          <cell r="G189">
            <v>3.7232029999999998</v>
          </cell>
          <cell r="H189">
            <v>3.4481229999999998</v>
          </cell>
          <cell r="I189">
            <v>96.676280000000006</v>
          </cell>
          <cell r="J189">
            <v>12938.5</v>
          </cell>
          <cell r="K189">
            <v>-0.2900895</v>
          </cell>
          <cell r="L189">
            <v>-0.28122200000000003</v>
          </cell>
          <cell r="M189">
            <v>-0.2750803</v>
          </cell>
          <cell r="N189">
            <v>-0.26893860000000003</v>
          </cell>
          <cell r="O189">
            <v>-0.2600711</v>
          </cell>
        </row>
        <row r="190">
          <cell r="F190" t="str">
            <v>2012Stockton1-in-10August Peak21</v>
          </cell>
          <cell r="G190">
            <v>3.2821509999999998</v>
          </cell>
          <cell r="H190">
            <v>3.0964399999999999</v>
          </cell>
          <cell r="I190">
            <v>91.676280000000006</v>
          </cell>
          <cell r="J190">
            <v>12938.5</v>
          </cell>
          <cell r="K190">
            <v>-0.1958442</v>
          </cell>
          <cell r="L190">
            <v>-0.18985759999999999</v>
          </cell>
          <cell r="M190">
            <v>-0.18571109999999999</v>
          </cell>
          <cell r="N190">
            <v>-0.1815649</v>
          </cell>
          <cell r="O190">
            <v>-0.17557829999999999</v>
          </cell>
        </row>
        <row r="191">
          <cell r="F191" t="str">
            <v>2012Stockton1-in-10August Peak22</v>
          </cell>
          <cell r="G191">
            <v>2.8057479999999999</v>
          </cell>
          <cell r="H191">
            <v>2.67517</v>
          </cell>
          <cell r="I191">
            <v>90.323719999999994</v>
          </cell>
          <cell r="J191">
            <v>12938.5</v>
          </cell>
          <cell r="K191">
            <v>-0.1377023</v>
          </cell>
          <cell r="L191">
            <v>-0.1334929</v>
          </cell>
          <cell r="M191">
            <v>-0.13057759999999999</v>
          </cell>
          <cell r="N191">
            <v>-0.1276622</v>
          </cell>
          <cell r="O191">
            <v>-0.1234528</v>
          </cell>
        </row>
        <row r="192">
          <cell r="F192" t="str">
            <v>2012Stockton1-in-10August Peak23</v>
          </cell>
          <cell r="G192">
            <v>2.2034630000000002</v>
          </cell>
          <cell r="H192">
            <v>2.1331869999999999</v>
          </cell>
          <cell r="I192">
            <v>87.471180000000004</v>
          </cell>
          <cell r="J192">
            <v>12938.5</v>
          </cell>
          <cell r="K192">
            <v>-7.4110999999999996E-2</v>
          </cell>
          <cell r="L192">
            <v>-7.1845500000000007E-2</v>
          </cell>
          <cell r="M192">
            <v>-7.0276500000000006E-2</v>
          </cell>
          <cell r="N192">
            <v>-6.8707500000000005E-2</v>
          </cell>
          <cell r="O192">
            <v>-6.6442000000000001E-2</v>
          </cell>
        </row>
        <row r="193">
          <cell r="F193" t="str">
            <v>2012Stockton1-in-10August Peak24</v>
          </cell>
          <cell r="G193">
            <v>1.699864</v>
          </cell>
          <cell r="H193">
            <v>1.6435169999999999</v>
          </cell>
          <cell r="I193">
            <v>86.029960000000003</v>
          </cell>
          <cell r="J193">
            <v>12938.5</v>
          </cell>
          <cell r="K193">
            <v>-5.9421000000000002E-2</v>
          </cell>
          <cell r="L193">
            <v>-5.7604599999999999E-2</v>
          </cell>
          <cell r="M193">
            <v>-5.6346500000000001E-2</v>
          </cell>
          <cell r="N193">
            <v>-5.5088499999999999E-2</v>
          </cell>
          <cell r="O193">
            <v>-5.3272100000000003E-2</v>
          </cell>
        </row>
        <row r="194">
          <cell r="F194" t="str">
            <v>2012All Customers1-in-10Typical Event Day1</v>
          </cell>
          <cell r="G194">
            <v>1.150515</v>
          </cell>
          <cell r="H194">
            <v>1.150515</v>
          </cell>
          <cell r="I194">
            <v>77.248260000000002</v>
          </cell>
          <cell r="J194">
            <v>155272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F195" t="str">
            <v>2012All Customers1-in-10Typical Event Day2</v>
          </cell>
          <cell r="G195">
            <v>0.98242209999999996</v>
          </cell>
          <cell r="H195">
            <v>0.98242209999999996</v>
          </cell>
          <cell r="I195">
            <v>75.93526</v>
          </cell>
          <cell r="J195">
            <v>155272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F196" t="str">
            <v>2012All Customers1-in-10Typical Event Day3</v>
          </cell>
          <cell r="G196">
            <v>0.88379099999999999</v>
          </cell>
          <cell r="H196">
            <v>0.88379099999999999</v>
          </cell>
          <cell r="I196">
            <v>74.663830000000004</v>
          </cell>
          <cell r="J196">
            <v>155272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F197" t="str">
            <v>2012All Customers1-in-10Typical Event Day4</v>
          </cell>
          <cell r="G197">
            <v>0.82660009999999995</v>
          </cell>
          <cell r="H197">
            <v>0.82660009999999995</v>
          </cell>
          <cell r="I197">
            <v>73.069100000000006</v>
          </cell>
          <cell r="J197">
            <v>155272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F198" t="str">
            <v>2012All Customers1-in-10Typical Event Day5</v>
          </cell>
          <cell r="G198">
            <v>0.81166349999999998</v>
          </cell>
          <cell r="H198">
            <v>0.81166349999999998</v>
          </cell>
          <cell r="I198">
            <v>72.08717</v>
          </cell>
          <cell r="J198">
            <v>155272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F199" t="str">
            <v>2012All Customers1-in-10Typical Event Day6</v>
          </cell>
          <cell r="G199">
            <v>0.85840539999999999</v>
          </cell>
          <cell r="H199">
            <v>0.85840539999999999</v>
          </cell>
          <cell r="I199">
            <v>71.015169999999998</v>
          </cell>
          <cell r="J199">
            <v>155272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F200" t="str">
            <v>2012All Customers1-in-10Typical Event Day7</v>
          </cell>
          <cell r="G200">
            <v>0.99981229999999999</v>
          </cell>
          <cell r="H200">
            <v>0.99981229999999999</v>
          </cell>
          <cell r="I200">
            <v>70.661609999999996</v>
          </cell>
          <cell r="J200">
            <v>155272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F201" t="str">
            <v>2012All Customers1-in-10Typical Event Day8</v>
          </cell>
          <cell r="G201">
            <v>1.1120620000000001</v>
          </cell>
          <cell r="H201">
            <v>1.1120620000000001</v>
          </cell>
          <cell r="I201">
            <v>73.223179999999999</v>
          </cell>
          <cell r="J201">
            <v>155272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F202" t="str">
            <v>2012All Customers1-in-10Typical Event Day9</v>
          </cell>
          <cell r="G202">
            <v>1.136177</v>
          </cell>
          <cell r="H202">
            <v>1.136177</v>
          </cell>
          <cell r="I202">
            <v>78.337980000000002</v>
          </cell>
          <cell r="J202">
            <v>155272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F203" t="str">
            <v>2012All Customers1-in-10Typical Event Day10</v>
          </cell>
          <cell r="G203">
            <v>1.212008</v>
          </cell>
          <cell r="H203">
            <v>1.212008</v>
          </cell>
          <cell r="I203">
            <v>83.133080000000007</v>
          </cell>
          <cell r="J203">
            <v>155272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F204" t="str">
            <v>2012All Customers1-in-10Typical Event Day11</v>
          </cell>
          <cell r="G204">
            <v>1.33999</v>
          </cell>
          <cell r="H204">
            <v>1.33999</v>
          </cell>
          <cell r="I204">
            <v>87.527569999999997</v>
          </cell>
          <cell r="J204">
            <v>155272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F205" t="str">
            <v>2012All Customers1-in-10Typical Event Day12</v>
          </cell>
          <cell r="G205">
            <v>1.5257480000000001</v>
          </cell>
          <cell r="H205">
            <v>1.5257480000000001</v>
          </cell>
          <cell r="I205">
            <v>91.603520000000003</v>
          </cell>
          <cell r="J205">
            <v>155272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F206" t="str">
            <v>2012All Customers1-in-10Typical Event Day13</v>
          </cell>
          <cell r="G206">
            <v>1.773021</v>
          </cell>
          <cell r="H206">
            <v>1.773021</v>
          </cell>
          <cell r="I206">
            <v>94.957380000000001</v>
          </cell>
          <cell r="J206">
            <v>155272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F207" t="str">
            <v>2012All Customers1-in-10Typical Event Day14</v>
          </cell>
          <cell r="G207">
            <v>1.6035649999999999</v>
          </cell>
          <cell r="H207">
            <v>2.0434160000000001</v>
          </cell>
          <cell r="I207">
            <v>97.669139999999999</v>
          </cell>
          <cell r="J207">
            <v>155272</v>
          </cell>
          <cell r="K207">
            <v>0.36408950000000001</v>
          </cell>
          <cell r="L207">
            <v>0.40885050000000001</v>
          </cell>
          <cell r="M207">
            <v>0.43985180000000001</v>
          </cell>
          <cell r="N207">
            <v>0.47085320000000003</v>
          </cell>
          <cell r="O207">
            <v>0.51561420000000002</v>
          </cell>
        </row>
        <row r="208">
          <cell r="F208" t="str">
            <v>2012All Customers1-in-10Typical Event Day15</v>
          </cell>
          <cell r="G208">
            <v>1.7744930000000001</v>
          </cell>
          <cell r="H208">
            <v>2.346746</v>
          </cell>
          <cell r="I208">
            <v>99.758799999999994</v>
          </cell>
          <cell r="J208">
            <v>155272</v>
          </cell>
          <cell r="K208">
            <v>0.47389530000000002</v>
          </cell>
          <cell r="L208">
            <v>0.53200550000000002</v>
          </cell>
          <cell r="M208">
            <v>0.57225250000000005</v>
          </cell>
          <cell r="N208">
            <v>0.61249929999999997</v>
          </cell>
          <cell r="O208">
            <v>0.67060949999999997</v>
          </cell>
        </row>
        <row r="209">
          <cell r="F209" t="str">
            <v>2012All Customers1-in-10Typical Event Day16</v>
          </cell>
          <cell r="G209">
            <v>1.9808380000000001</v>
          </cell>
          <cell r="H209">
            <v>2.6910850000000002</v>
          </cell>
          <cell r="I209">
            <v>101.24299999999999</v>
          </cell>
          <cell r="J209">
            <v>155272</v>
          </cell>
          <cell r="K209">
            <v>0.58838400000000002</v>
          </cell>
          <cell r="L209">
            <v>0.66038140000000001</v>
          </cell>
          <cell r="M209">
            <v>0.71024670000000001</v>
          </cell>
          <cell r="N209">
            <v>0.76011189999999995</v>
          </cell>
          <cell r="O209">
            <v>0.83210930000000005</v>
          </cell>
        </row>
        <row r="210">
          <cell r="F210" t="str">
            <v>2012All Customers1-in-10Typical Event Day17</v>
          </cell>
          <cell r="G210">
            <v>2.166703</v>
          </cell>
          <cell r="H210">
            <v>2.9979420000000001</v>
          </cell>
          <cell r="I210">
            <v>101.6093</v>
          </cell>
          <cell r="J210">
            <v>155272</v>
          </cell>
          <cell r="K210">
            <v>0.68846680000000005</v>
          </cell>
          <cell r="L210">
            <v>0.77281739999999999</v>
          </cell>
          <cell r="M210">
            <v>0.83123829999999999</v>
          </cell>
          <cell r="N210">
            <v>0.88965919999999998</v>
          </cell>
          <cell r="O210">
            <v>0.97400980000000004</v>
          </cell>
        </row>
        <row r="211">
          <cell r="F211" t="str">
            <v>2012All Customers1-in-10Typical Event Day18</v>
          </cell>
          <cell r="G211">
            <v>2.3357969999999999</v>
          </cell>
          <cell r="H211">
            <v>3.1899890000000002</v>
          </cell>
          <cell r="I211">
            <v>100.7248</v>
          </cell>
          <cell r="J211">
            <v>155272</v>
          </cell>
          <cell r="K211">
            <v>0.70745919999999995</v>
          </cell>
          <cell r="L211">
            <v>0.79415060000000004</v>
          </cell>
          <cell r="M211">
            <v>0.85419270000000003</v>
          </cell>
          <cell r="N211">
            <v>0.91423500000000002</v>
          </cell>
          <cell r="O211">
            <v>1.0009269999999999</v>
          </cell>
        </row>
        <row r="212">
          <cell r="F212" t="str">
            <v>2012All Customers1-in-10Typical Event Day19</v>
          </cell>
          <cell r="G212">
            <v>3.4114089999999999</v>
          </cell>
          <cell r="H212">
            <v>3.1480410000000001</v>
          </cell>
          <cell r="I212">
            <v>98.18383</v>
          </cell>
          <cell r="J212">
            <v>155272</v>
          </cell>
          <cell r="K212">
            <v>-0.29173379999999999</v>
          </cell>
          <cell r="L212">
            <v>-0.27497549999999998</v>
          </cell>
          <cell r="M212">
            <v>-0.26336880000000001</v>
          </cell>
          <cell r="N212">
            <v>-0.25176209999999999</v>
          </cell>
          <cell r="O212">
            <v>-0.23500370000000001</v>
          </cell>
        </row>
        <row r="213">
          <cell r="F213" t="str">
            <v>2012All Customers1-in-10Typical Event Day20</v>
          </cell>
          <cell r="G213">
            <v>3.1226970000000001</v>
          </cell>
          <cell r="H213">
            <v>2.8862709999999998</v>
          </cell>
          <cell r="I213">
            <v>94.10333</v>
          </cell>
          <cell r="J213">
            <v>155272</v>
          </cell>
          <cell r="K213">
            <v>-0.26176919999999998</v>
          </cell>
          <cell r="L213">
            <v>-0.24679670000000001</v>
          </cell>
          <cell r="M213">
            <v>-0.23642669999999999</v>
          </cell>
          <cell r="N213">
            <v>-0.2260566</v>
          </cell>
          <cell r="O213">
            <v>-0.21108399999999999</v>
          </cell>
        </row>
        <row r="214">
          <cell r="F214" t="str">
            <v>2012All Customers1-in-10Typical Event Day21</v>
          </cell>
          <cell r="G214">
            <v>2.761206</v>
          </cell>
          <cell r="H214">
            <v>2.6111759999999999</v>
          </cell>
          <cell r="I214">
            <v>89.37782</v>
          </cell>
          <cell r="J214">
            <v>155272</v>
          </cell>
          <cell r="K214">
            <v>-0.16578190000000001</v>
          </cell>
          <cell r="L214">
            <v>-0.15647539999999999</v>
          </cell>
          <cell r="M214">
            <v>-0.15002969999999999</v>
          </cell>
          <cell r="N214">
            <v>-0.14358399999999999</v>
          </cell>
          <cell r="O214">
            <v>-0.1342776</v>
          </cell>
        </row>
        <row r="215">
          <cell r="F215" t="str">
            <v>2012All Customers1-in-10Typical Event Day22</v>
          </cell>
          <cell r="G215">
            <v>2.3846959999999999</v>
          </cell>
          <cell r="H215">
            <v>2.2916210000000001</v>
          </cell>
          <cell r="I215">
            <v>85.768649999999994</v>
          </cell>
          <cell r="J215">
            <v>155272</v>
          </cell>
          <cell r="K215">
            <v>-0.1027457</v>
          </cell>
          <cell r="L215">
            <v>-9.7031699999999999E-2</v>
          </cell>
          <cell r="M215">
            <v>-9.3074299999999999E-2</v>
          </cell>
          <cell r="N215">
            <v>-8.9116899999999999E-2</v>
          </cell>
          <cell r="O215">
            <v>-8.3402900000000002E-2</v>
          </cell>
        </row>
        <row r="216">
          <cell r="F216" t="str">
            <v>2012All Customers1-in-10Typical Event Day23</v>
          </cell>
          <cell r="G216">
            <v>1.8902810000000001</v>
          </cell>
          <cell r="H216">
            <v>1.832057</v>
          </cell>
          <cell r="I216">
            <v>83.044749999999993</v>
          </cell>
          <cell r="J216">
            <v>155272</v>
          </cell>
          <cell r="K216">
            <v>-6.4362600000000006E-2</v>
          </cell>
          <cell r="L216">
            <v>-6.0735600000000001E-2</v>
          </cell>
          <cell r="M216">
            <v>-5.82236E-2</v>
          </cell>
          <cell r="N216">
            <v>-5.5711499999999997E-2</v>
          </cell>
          <cell r="O216">
            <v>-5.2084499999999999E-2</v>
          </cell>
        </row>
        <row r="217">
          <cell r="F217" t="str">
            <v>2012All Customers1-in-10Typical Event Day24</v>
          </cell>
          <cell r="G217">
            <v>1.4457720000000001</v>
          </cell>
          <cell r="H217">
            <v>1.4037630000000001</v>
          </cell>
          <cell r="I217">
            <v>81.059139999999999</v>
          </cell>
          <cell r="J217">
            <v>155272</v>
          </cell>
          <cell r="K217">
            <v>-4.6482599999999999E-2</v>
          </cell>
          <cell r="L217">
            <v>-4.3839999999999997E-2</v>
          </cell>
          <cell r="M217">
            <v>-4.2009699999999997E-2</v>
          </cell>
          <cell r="N217">
            <v>-4.01795E-2</v>
          </cell>
          <cell r="O217">
            <v>-3.7536899999999998E-2</v>
          </cell>
        </row>
        <row r="218">
          <cell r="F218" t="str">
            <v>2012Greater Bay Area1-in-10Typical Event Day1</v>
          </cell>
          <cell r="G218">
            <v>1.119963</v>
          </cell>
          <cell r="H218">
            <v>1.119963</v>
          </cell>
          <cell r="I218">
            <v>74.376459999999994</v>
          </cell>
          <cell r="J218">
            <v>54137.97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F219" t="str">
            <v>2012Greater Bay Area1-in-10Typical Event Day2</v>
          </cell>
          <cell r="G219">
            <v>0.94204739999999998</v>
          </cell>
          <cell r="H219">
            <v>0.94204739999999998</v>
          </cell>
          <cell r="I219">
            <v>73.430109999999999</v>
          </cell>
          <cell r="J219">
            <v>54137.97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F220" t="str">
            <v>2012Greater Bay Area1-in-10Typical Event Day3</v>
          </cell>
          <cell r="G220">
            <v>0.84405929999999996</v>
          </cell>
          <cell r="H220">
            <v>0.84405929999999996</v>
          </cell>
          <cell r="I220">
            <v>72.384050000000002</v>
          </cell>
          <cell r="J220">
            <v>54137.97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F221" t="str">
            <v>2012Greater Bay Area1-in-10Typical Event Day4</v>
          </cell>
          <cell r="G221">
            <v>0.7896765</v>
          </cell>
          <cell r="H221">
            <v>0.7896765</v>
          </cell>
          <cell r="I221">
            <v>70.50376</v>
          </cell>
          <cell r="J221">
            <v>54137.97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F222" t="str">
            <v>2012Greater Bay Area1-in-10Typical Event Day5</v>
          </cell>
          <cell r="G222">
            <v>0.7714493</v>
          </cell>
          <cell r="H222">
            <v>0.7714493</v>
          </cell>
          <cell r="I222">
            <v>69.428309999999996</v>
          </cell>
          <cell r="J222">
            <v>54137.97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F223" t="str">
            <v>2012Greater Bay Area1-in-10Typical Event Day6</v>
          </cell>
          <cell r="G223">
            <v>0.81388340000000003</v>
          </cell>
          <cell r="H223">
            <v>0.81388340000000003</v>
          </cell>
          <cell r="I223">
            <v>68.37715</v>
          </cell>
          <cell r="J223">
            <v>54137.97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F224" t="str">
            <v>2012Greater Bay Area1-in-10Typical Event Day7</v>
          </cell>
          <cell r="G224">
            <v>0.96186199999999999</v>
          </cell>
          <cell r="H224">
            <v>0.96186199999999999</v>
          </cell>
          <cell r="I224">
            <v>68.060670000000002</v>
          </cell>
          <cell r="J224">
            <v>54137.97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F225" t="str">
            <v>2012Greater Bay Area1-in-10Typical Event Day8</v>
          </cell>
          <cell r="G225">
            <v>1.1065069999999999</v>
          </cell>
          <cell r="H225">
            <v>1.1065069999999999</v>
          </cell>
          <cell r="I225">
            <v>70.177980000000005</v>
          </cell>
          <cell r="J225">
            <v>54137.97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F226" t="str">
            <v>2012Greater Bay Area1-in-10Typical Event Day9</v>
          </cell>
          <cell r="G226">
            <v>1.1236950000000001</v>
          </cell>
          <cell r="H226">
            <v>1.1236950000000001</v>
          </cell>
          <cell r="I226">
            <v>74.886309999999995</v>
          </cell>
          <cell r="J226">
            <v>54137.97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F227" t="str">
            <v>2012Greater Bay Area1-in-10Typical Event Day10</v>
          </cell>
          <cell r="G227">
            <v>1.1727209999999999</v>
          </cell>
          <cell r="H227">
            <v>1.1727209999999999</v>
          </cell>
          <cell r="I227">
            <v>80.026679999999999</v>
          </cell>
          <cell r="J227">
            <v>54137.97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F228" t="str">
            <v>2012Greater Bay Area1-in-10Typical Event Day11</v>
          </cell>
          <cell r="G228">
            <v>1.273199</v>
          </cell>
          <cell r="H228">
            <v>1.273199</v>
          </cell>
          <cell r="I228">
            <v>84.942670000000007</v>
          </cell>
          <cell r="J228">
            <v>54137.97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F229" t="str">
            <v>2012Greater Bay Area1-in-10Typical Event Day12</v>
          </cell>
          <cell r="G229">
            <v>1.41622</v>
          </cell>
          <cell r="H229">
            <v>1.41622</v>
          </cell>
          <cell r="I229">
            <v>89.765209999999996</v>
          </cell>
          <cell r="J229">
            <v>54137.97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F230" t="str">
            <v>2012Greater Bay Area1-in-10Typical Event Day13</v>
          </cell>
          <cell r="G230">
            <v>1.611569</v>
          </cell>
          <cell r="H230">
            <v>1.611569</v>
          </cell>
          <cell r="I230">
            <v>93.676180000000002</v>
          </cell>
          <cell r="J230">
            <v>54137.97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F231" t="str">
            <v>2012Greater Bay Area1-in-10Typical Event Day14</v>
          </cell>
          <cell r="G231">
            <v>1.4404049999999999</v>
          </cell>
          <cell r="H231">
            <v>1.8198259999999999</v>
          </cell>
          <cell r="I231">
            <v>96.582300000000004</v>
          </cell>
          <cell r="J231">
            <v>54137.97</v>
          </cell>
          <cell r="K231">
            <v>0.31692320000000002</v>
          </cell>
          <cell r="L231">
            <v>0.35384759999999998</v>
          </cell>
          <cell r="M231">
            <v>0.37942140000000002</v>
          </cell>
          <cell r="N231">
            <v>0.4049953</v>
          </cell>
          <cell r="O231">
            <v>0.44191970000000003</v>
          </cell>
        </row>
        <row r="232">
          <cell r="F232" t="str">
            <v>2012Greater Bay Area1-in-10Typical Event Day15</v>
          </cell>
          <cell r="G232">
            <v>1.5657970000000001</v>
          </cell>
          <cell r="H232">
            <v>2.0621119999999999</v>
          </cell>
          <cell r="I232">
            <v>98.34308</v>
          </cell>
          <cell r="J232">
            <v>54137.97</v>
          </cell>
          <cell r="K232">
            <v>0.41463109999999997</v>
          </cell>
          <cell r="L232">
            <v>0.46289069999999999</v>
          </cell>
          <cell r="M232">
            <v>0.49631520000000001</v>
          </cell>
          <cell r="N232">
            <v>0.52973959999999998</v>
          </cell>
          <cell r="O232">
            <v>0.57799920000000005</v>
          </cell>
        </row>
        <row r="233">
          <cell r="F233" t="str">
            <v>2012Greater Bay Area1-in-10Typical Event Day16</v>
          </cell>
          <cell r="G233">
            <v>1.7457100000000001</v>
          </cell>
          <cell r="H233">
            <v>2.3597030000000001</v>
          </cell>
          <cell r="I233">
            <v>99.677149999999997</v>
          </cell>
          <cell r="J233">
            <v>54137.97</v>
          </cell>
          <cell r="K233">
            <v>0.51296299999999995</v>
          </cell>
          <cell r="L233">
            <v>0.57265259999999996</v>
          </cell>
          <cell r="M233">
            <v>0.61399349999999997</v>
          </cell>
          <cell r="N233">
            <v>0.65533430000000004</v>
          </cell>
          <cell r="O233">
            <v>0.71502399999999999</v>
          </cell>
        </row>
        <row r="234">
          <cell r="F234" t="str">
            <v>2012Greater Bay Area1-in-10Typical Event Day17</v>
          </cell>
          <cell r="G234">
            <v>1.9252899999999999</v>
          </cell>
          <cell r="H234">
            <v>2.645286</v>
          </cell>
          <cell r="I234">
            <v>99.536680000000004</v>
          </cell>
          <cell r="J234">
            <v>54137.97</v>
          </cell>
          <cell r="K234">
            <v>0.60150859999999995</v>
          </cell>
          <cell r="L234">
            <v>0.6715122</v>
          </cell>
          <cell r="M234">
            <v>0.71999650000000004</v>
          </cell>
          <cell r="N234">
            <v>0.76848079999999996</v>
          </cell>
          <cell r="O234">
            <v>0.83848440000000002</v>
          </cell>
        </row>
        <row r="235">
          <cell r="F235" t="str">
            <v>2012Greater Bay Area1-in-10Typical Event Day18</v>
          </cell>
          <cell r="G235">
            <v>2.1049389999999999</v>
          </cell>
          <cell r="H235">
            <v>2.8450030000000002</v>
          </cell>
          <cell r="I235">
            <v>97.997540000000001</v>
          </cell>
          <cell r="J235">
            <v>54137.97</v>
          </cell>
          <cell r="K235">
            <v>0.61827189999999999</v>
          </cell>
          <cell r="L235">
            <v>0.69022779999999995</v>
          </cell>
          <cell r="M235">
            <v>0.7400641</v>
          </cell>
          <cell r="N235">
            <v>0.78990059999999995</v>
          </cell>
          <cell r="O235">
            <v>0.86185650000000003</v>
          </cell>
        </row>
        <row r="236">
          <cell r="F236" t="str">
            <v>2012Greater Bay Area1-in-10Typical Event Day19</v>
          </cell>
          <cell r="G236">
            <v>3.0225499999999998</v>
          </cell>
          <cell r="H236">
            <v>2.8456959999999998</v>
          </cell>
          <cell r="I236">
            <v>95.032510000000002</v>
          </cell>
          <cell r="J236">
            <v>54137.97</v>
          </cell>
          <cell r="K236">
            <v>-0.20453879999999999</v>
          </cell>
          <cell r="L236">
            <v>-0.1881825</v>
          </cell>
          <cell r="M236">
            <v>-0.17685409999999999</v>
          </cell>
          <cell r="N236">
            <v>-0.1655258</v>
          </cell>
          <cell r="O236">
            <v>-0.14916940000000001</v>
          </cell>
        </row>
        <row r="237">
          <cell r="F237" t="str">
            <v>2012Greater Bay Area1-in-10Typical Event Day20</v>
          </cell>
          <cell r="G237">
            <v>2.7860640000000001</v>
          </cell>
          <cell r="H237">
            <v>2.6287660000000002</v>
          </cell>
          <cell r="I237">
            <v>90.733029999999999</v>
          </cell>
          <cell r="J237">
            <v>54137.97</v>
          </cell>
          <cell r="K237">
            <v>-0.18192059999999999</v>
          </cell>
          <cell r="L237">
            <v>-0.16737299999999999</v>
          </cell>
          <cell r="M237">
            <v>-0.1572974</v>
          </cell>
          <cell r="N237">
            <v>-0.14722170000000001</v>
          </cell>
          <cell r="O237">
            <v>-0.13267409999999999</v>
          </cell>
        </row>
        <row r="238">
          <cell r="F238" t="str">
            <v>2012Greater Bay Area1-in-10Typical Event Day21</v>
          </cell>
          <cell r="G238">
            <v>2.5093890000000001</v>
          </cell>
          <cell r="H238">
            <v>2.419149</v>
          </cell>
          <cell r="I238">
            <v>86.12818</v>
          </cell>
          <cell r="J238">
            <v>54137.97</v>
          </cell>
          <cell r="K238">
            <v>-0.10436670000000001</v>
          </cell>
          <cell r="L238">
            <v>-9.6020800000000003E-2</v>
          </cell>
          <cell r="M238">
            <v>-9.0240500000000001E-2</v>
          </cell>
          <cell r="N238">
            <v>-8.4460099999999996E-2</v>
          </cell>
          <cell r="O238">
            <v>-7.6114299999999996E-2</v>
          </cell>
        </row>
        <row r="239">
          <cell r="F239" t="str">
            <v>2012Greater Bay Area1-in-10Typical Event Day22</v>
          </cell>
          <cell r="G239">
            <v>2.2220680000000002</v>
          </cell>
          <cell r="H239">
            <v>2.1690550000000002</v>
          </cell>
          <cell r="I239">
            <v>82.589259999999996</v>
          </cell>
          <cell r="J239">
            <v>54137.97</v>
          </cell>
          <cell r="K239">
            <v>-6.1311200000000003E-2</v>
          </cell>
          <cell r="L239">
            <v>-5.6408300000000001E-2</v>
          </cell>
          <cell r="M239">
            <v>-5.30126E-2</v>
          </cell>
          <cell r="N239">
            <v>-4.9616899999999999E-2</v>
          </cell>
          <cell r="O239">
            <v>-4.4713999999999997E-2</v>
          </cell>
        </row>
        <row r="240">
          <cell r="F240" t="str">
            <v>2012Greater Bay Area1-in-10Typical Event Day23</v>
          </cell>
          <cell r="G240">
            <v>1.795455</v>
          </cell>
          <cell r="H240">
            <v>1.7613460000000001</v>
          </cell>
          <cell r="I240">
            <v>80.224540000000005</v>
          </cell>
          <cell r="J240">
            <v>54137.97</v>
          </cell>
          <cell r="K240">
            <v>-3.9447700000000002E-2</v>
          </cell>
          <cell r="L240">
            <v>-3.6293199999999998E-2</v>
          </cell>
          <cell r="M240">
            <v>-3.4108399999999997E-2</v>
          </cell>
          <cell r="N240">
            <v>-3.1923600000000003E-2</v>
          </cell>
          <cell r="O240">
            <v>-2.8769099999999999E-2</v>
          </cell>
        </row>
        <row r="241">
          <cell r="F241" t="str">
            <v>2012Greater Bay Area1-in-10Typical Event Day24</v>
          </cell>
          <cell r="G241">
            <v>1.3680829999999999</v>
          </cell>
          <cell r="H241">
            <v>1.3408279999999999</v>
          </cell>
          <cell r="I241">
            <v>78.387929999999997</v>
          </cell>
          <cell r="J241">
            <v>54137.97</v>
          </cell>
          <cell r="K241">
            <v>-3.1521300000000002E-2</v>
          </cell>
          <cell r="L241">
            <v>-2.9000600000000001E-2</v>
          </cell>
          <cell r="M241">
            <v>-2.7254799999999999E-2</v>
          </cell>
          <cell r="N241">
            <v>-2.5509E-2</v>
          </cell>
          <cell r="O241">
            <v>-2.2988399999999999E-2</v>
          </cell>
        </row>
        <row r="242">
          <cell r="F242" t="str">
            <v>2012Greater Fresno1-in-10Typical Event Day1</v>
          </cell>
          <cell r="G242">
            <v>1.245652</v>
          </cell>
          <cell r="H242">
            <v>1.245652</v>
          </cell>
          <cell r="I242">
            <v>85.09957</v>
          </cell>
          <cell r="J242">
            <v>27782.36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F243" t="str">
            <v>2012Greater Fresno1-in-10Typical Event Day2</v>
          </cell>
          <cell r="G243">
            <v>1.0591010000000001</v>
          </cell>
          <cell r="H243">
            <v>1.0591010000000001</v>
          </cell>
          <cell r="I243">
            <v>83.207329999999999</v>
          </cell>
          <cell r="J243">
            <v>27782.36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F244" t="str">
            <v>2012Greater Fresno1-in-10Typical Event Day3</v>
          </cell>
          <cell r="G244">
            <v>0.93808199999999997</v>
          </cell>
          <cell r="H244">
            <v>0.93808199999999997</v>
          </cell>
          <cell r="I244">
            <v>81.298289999999994</v>
          </cell>
          <cell r="J244">
            <v>27782.36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F245" t="str">
            <v>2012Greater Fresno1-in-10Typical Event Day4</v>
          </cell>
          <cell r="G245">
            <v>0.86487650000000005</v>
          </cell>
          <cell r="H245">
            <v>0.86487650000000005</v>
          </cell>
          <cell r="I245">
            <v>79.059359999999998</v>
          </cell>
          <cell r="J245">
            <v>27782.36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F246" t="str">
            <v>2012Greater Fresno1-in-10Typical Event Day5</v>
          </cell>
          <cell r="G246">
            <v>0.84250749999999996</v>
          </cell>
          <cell r="H246">
            <v>0.84250749999999996</v>
          </cell>
          <cell r="I246">
            <v>77.85078</v>
          </cell>
          <cell r="J246">
            <v>27782.36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F247" t="str">
            <v>2012Greater Fresno1-in-10Typical Event Day6</v>
          </cell>
          <cell r="G247">
            <v>0.87652870000000005</v>
          </cell>
          <cell r="H247">
            <v>0.87652870000000005</v>
          </cell>
          <cell r="I247">
            <v>76.795330000000007</v>
          </cell>
          <cell r="J247">
            <v>27782.36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F248" t="str">
            <v>2012Greater Fresno1-in-10Typical Event Day7</v>
          </cell>
          <cell r="G248">
            <v>0.98499959999999998</v>
          </cell>
          <cell r="H248">
            <v>0.98499959999999998</v>
          </cell>
          <cell r="I248">
            <v>75.994230000000002</v>
          </cell>
          <cell r="J248">
            <v>27782.36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F249" t="str">
            <v>2012Greater Fresno1-in-10Typical Event Day8</v>
          </cell>
          <cell r="G249">
            <v>1.056978</v>
          </cell>
          <cell r="H249">
            <v>1.056978</v>
          </cell>
          <cell r="I249">
            <v>78.070589999999996</v>
          </cell>
          <cell r="J249">
            <v>27782.36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F250" t="str">
            <v>2012Greater Fresno1-in-10Typical Event Day9</v>
          </cell>
          <cell r="G250">
            <v>1.0892360000000001</v>
          </cell>
          <cell r="H250">
            <v>1.0892360000000001</v>
          </cell>
          <cell r="I250">
            <v>82.596059999999994</v>
          </cell>
          <cell r="J250">
            <v>27782.36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F251" t="str">
            <v>2012Greater Fresno1-in-10Typical Event Day10</v>
          </cell>
          <cell r="G251">
            <v>1.210302</v>
          </cell>
          <cell r="H251">
            <v>1.210302</v>
          </cell>
          <cell r="I251">
            <v>87.050719999999998</v>
          </cell>
          <cell r="J251">
            <v>27782.36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F252" t="str">
            <v>2012Greater Fresno1-in-10Typical Event Day11</v>
          </cell>
          <cell r="G252">
            <v>1.3891579999999999</v>
          </cell>
          <cell r="H252">
            <v>1.3891579999999999</v>
          </cell>
          <cell r="I252">
            <v>90.512410000000003</v>
          </cell>
          <cell r="J252">
            <v>27782.36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F253" t="str">
            <v>2012Greater Fresno1-in-10Typical Event Day12</v>
          </cell>
          <cell r="G253">
            <v>1.650382</v>
          </cell>
          <cell r="H253">
            <v>1.650382</v>
          </cell>
          <cell r="I253">
            <v>94.616749999999996</v>
          </cell>
          <cell r="J253">
            <v>27782.36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F254" t="str">
            <v>2012Greater Fresno1-in-10Typical Event Day13</v>
          </cell>
          <cell r="G254">
            <v>1.975587</v>
          </cell>
          <cell r="H254">
            <v>1.975587</v>
          </cell>
          <cell r="I254">
            <v>98.031769999999995</v>
          </cell>
          <cell r="J254">
            <v>27782.36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F255" t="str">
            <v>2012Greater Fresno1-in-10Typical Event Day14</v>
          </cell>
          <cell r="G255">
            <v>1.801879</v>
          </cell>
          <cell r="H255">
            <v>2.3208839999999999</v>
          </cell>
          <cell r="I255">
            <v>100.8197</v>
          </cell>
          <cell r="J255">
            <v>27782.36</v>
          </cell>
          <cell r="K255">
            <v>0.4156377</v>
          </cell>
          <cell r="L255">
            <v>0.47670810000000002</v>
          </cell>
          <cell r="M255">
            <v>0.51900520000000006</v>
          </cell>
          <cell r="N255">
            <v>0.56130239999999998</v>
          </cell>
          <cell r="O255">
            <v>0.6223727</v>
          </cell>
        </row>
        <row r="256">
          <cell r="F256" t="str">
            <v>2012Greater Fresno1-in-10Typical Event Day15</v>
          </cell>
          <cell r="G256">
            <v>2.0050279999999998</v>
          </cell>
          <cell r="H256">
            <v>2.680002</v>
          </cell>
          <cell r="I256">
            <v>103.5441</v>
          </cell>
          <cell r="J256">
            <v>27782.36</v>
          </cell>
          <cell r="K256">
            <v>0.54064069999999997</v>
          </cell>
          <cell r="L256">
            <v>0.62000630000000001</v>
          </cell>
          <cell r="M256">
            <v>0.67497470000000004</v>
          </cell>
          <cell r="N256">
            <v>0.72994309999999996</v>
          </cell>
          <cell r="O256">
            <v>0.80930880000000005</v>
          </cell>
        </row>
        <row r="257">
          <cell r="F257" t="str">
            <v>2012Greater Fresno1-in-10Typical Event Day16</v>
          </cell>
          <cell r="G257">
            <v>2.2154500000000001</v>
          </cell>
          <cell r="H257">
            <v>3.0534460000000001</v>
          </cell>
          <cell r="I257">
            <v>104.8861</v>
          </cell>
          <cell r="J257">
            <v>27782.36</v>
          </cell>
          <cell r="K257">
            <v>0.67160299999999995</v>
          </cell>
          <cell r="L257">
            <v>0.76990939999999997</v>
          </cell>
          <cell r="M257">
            <v>0.83799610000000002</v>
          </cell>
          <cell r="N257">
            <v>0.90608270000000002</v>
          </cell>
          <cell r="O257">
            <v>1.004389</v>
          </cell>
        </row>
        <row r="258">
          <cell r="F258" t="str">
            <v>2012Greater Fresno1-in-10Typical Event Day17</v>
          </cell>
          <cell r="G258">
            <v>2.3566690000000001</v>
          </cell>
          <cell r="H258">
            <v>3.3372389999999998</v>
          </cell>
          <cell r="I258">
            <v>105.9097</v>
          </cell>
          <cell r="J258">
            <v>27782.36</v>
          </cell>
          <cell r="K258">
            <v>0.78559630000000003</v>
          </cell>
          <cell r="L258">
            <v>0.90078809999999998</v>
          </cell>
          <cell r="M258">
            <v>0.98056969999999999</v>
          </cell>
          <cell r="N258">
            <v>1.060351</v>
          </cell>
          <cell r="O258">
            <v>1.175543</v>
          </cell>
        </row>
        <row r="259">
          <cell r="F259" t="str">
            <v>2012Greater Fresno1-in-10Typical Event Day18</v>
          </cell>
          <cell r="G259">
            <v>2.4866100000000002</v>
          </cell>
          <cell r="H259">
            <v>3.4942340000000001</v>
          </cell>
          <cell r="I259">
            <v>105.1797</v>
          </cell>
          <cell r="J259">
            <v>27782.36</v>
          </cell>
          <cell r="K259">
            <v>0.80723579999999995</v>
          </cell>
          <cell r="L259">
            <v>0.92562699999999998</v>
          </cell>
          <cell r="M259">
            <v>1.0076240000000001</v>
          </cell>
          <cell r="N259">
            <v>1.0896220000000001</v>
          </cell>
          <cell r="O259">
            <v>1.208013</v>
          </cell>
        </row>
        <row r="260">
          <cell r="F260" t="str">
            <v>2012Greater Fresno1-in-10Typical Event Day19</v>
          </cell>
          <cell r="G260">
            <v>3.7429260000000002</v>
          </cell>
          <cell r="H260">
            <v>3.4175990000000001</v>
          </cell>
          <cell r="I260">
            <v>103.1276</v>
          </cell>
          <cell r="J260">
            <v>27782.36</v>
          </cell>
          <cell r="K260">
            <v>-0.35278080000000001</v>
          </cell>
          <cell r="L260">
            <v>-0.33656079999999999</v>
          </cell>
          <cell r="M260">
            <v>-0.32532689999999997</v>
          </cell>
          <cell r="N260">
            <v>-0.31409320000000002</v>
          </cell>
          <cell r="O260">
            <v>-0.2978732</v>
          </cell>
        </row>
        <row r="261">
          <cell r="F261" t="str">
            <v>2012Greater Fresno1-in-10Typical Event Day20</v>
          </cell>
          <cell r="G261">
            <v>3.451883</v>
          </cell>
          <cell r="H261">
            <v>3.1453129999999998</v>
          </cell>
          <cell r="I261">
            <v>100.46550000000001</v>
          </cell>
          <cell r="J261">
            <v>27782.36</v>
          </cell>
          <cell r="K261">
            <v>-0.33244109999999999</v>
          </cell>
          <cell r="L261">
            <v>-0.3171563</v>
          </cell>
          <cell r="M261">
            <v>-0.30657010000000001</v>
          </cell>
          <cell r="N261">
            <v>-0.29598390000000002</v>
          </cell>
          <cell r="O261">
            <v>-0.28069909999999998</v>
          </cell>
        </row>
        <row r="262">
          <cell r="F262" t="str">
            <v>2012Greater Fresno1-in-10Typical Event Day21</v>
          </cell>
          <cell r="G262">
            <v>3.0816590000000001</v>
          </cell>
          <cell r="H262">
            <v>2.8666900000000002</v>
          </cell>
          <cell r="I262">
            <v>97.37473</v>
          </cell>
          <cell r="J262">
            <v>27782.36</v>
          </cell>
          <cell r="K262">
            <v>-0.2331095</v>
          </cell>
          <cell r="L262">
            <v>-0.2223918</v>
          </cell>
          <cell r="M262">
            <v>-0.21496870000000001</v>
          </cell>
          <cell r="N262">
            <v>-0.2075456</v>
          </cell>
          <cell r="O262">
            <v>-0.1968278</v>
          </cell>
        </row>
        <row r="263">
          <cell r="F263" t="str">
            <v>2012Greater Fresno1-in-10Typical Event Day22</v>
          </cell>
          <cell r="G263">
            <v>2.6657679999999999</v>
          </cell>
          <cell r="H263">
            <v>2.5349870000000001</v>
          </cell>
          <cell r="I263">
            <v>94.224270000000004</v>
          </cell>
          <cell r="J263">
            <v>27782.36</v>
          </cell>
          <cell r="K263">
            <v>-0.14181730000000001</v>
          </cell>
          <cell r="L263">
            <v>-0.1352969</v>
          </cell>
          <cell r="M263">
            <v>-0.13078090000000001</v>
          </cell>
          <cell r="N263">
            <v>-0.12626490000000001</v>
          </cell>
          <cell r="O263">
            <v>-0.1197445</v>
          </cell>
        </row>
        <row r="264">
          <cell r="F264" t="str">
            <v>2012Greater Fresno1-in-10Typical Event Day23</v>
          </cell>
          <cell r="G264">
            <v>2.1094140000000001</v>
          </cell>
          <cell r="H264">
            <v>2.0359569999999998</v>
          </cell>
          <cell r="I264">
            <v>91.359899999999996</v>
          </cell>
          <cell r="J264">
            <v>27782.36</v>
          </cell>
          <cell r="K264">
            <v>-7.9655400000000001E-2</v>
          </cell>
          <cell r="L264">
            <v>-7.5993099999999994E-2</v>
          </cell>
          <cell r="M264">
            <v>-7.3456499999999994E-2</v>
          </cell>
          <cell r="N264">
            <v>-7.0919999999999997E-2</v>
          </cell>
          <cell r="O264">
            <v>-6.7257600000000001E-2</v>
          </cell>
        </row>
        <row r="265">
          <cell r="F265" t="str">
            <v>2012Greater Fresno1-in-10Typical Event Day24</v>
          </cell>
          <cell r="G265">
            <v>1.6282799999999999</v>
          </cell>
          <cell r="H265">
            <v>1.5723210000000001</v>
          </cell>
          <cell r="I265">
            <v>89.362459999999999</v>
          </cell>
          <cell r="J265">
            <v>27782.36</v>
          </cell>
          <cell r="K265">
            <v>-6.0681300000000001E-2</v>
          </cell>
          <cell r="L265">
            <v>-5.78913E-2</v>
          </cell>
          <cell r="M265">
            <v>-5.5959000000000002E-2</v>
          </cell>
          <cell r="N265">
            <v>-5.4026699999999997E-2</v>
          </cell>
          <cell r="O265">
            <v>-5.1236700000000003E-2</v>
          </cell>
        </row>
        <row r="266">
          <cell r="F266" t="str">
            <v>2012Kern1-in-10Typical Event Day1</v>
          </cell>
          <cell r="G266">
            <v>1.5156609999999999</v>
          </cell>
          <cell r="H266">
            <v>1.5156609999999999</v>
          </cell>
          <cell r="I266">
            <v>83.5</v>
          </cell>
          <cell r="J266">
            <v>5768.54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F267" t="str">
            <v>2012Kern1-in-10Typical Event Day2</v>
          </cell>
          <cell r="G267">
            <v>1.2979989999999999</v>
          </cell>
          <cell r="H267">
            <v>1.2979989999999999</v>
          </cell>
          <cell r="I267">
            <v>82.375</v>
          </cell>
          <cell r="J267">
            <v>5768.54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F268" t="str">
            <v>2012Kern1-in-10Typical Event Day3</v>
          </cell>
          <cell r="G268">
            <v>1.135608</v>
          </cell>
          <cell r="H268">
            <v>1.135608</v>
          </cell>
          <cell r="I268">
            <v>80.5</v>
          </cell>
          <cell r="J268">
            <v>5768.54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F269" t="str">
            <v>2012Kern1-in-10Typical Event Day4</v>
          </cell>
          <cell r="G269">
            <v>1.022597</v>
          </cell>
          <cell r="H269">
            <v>1.022597</v>
          </cell>
          <cell r="I269">
            <v>79</v>
          </cell>
          <cell r="J269">
            <v>5768.54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F270" t="str">
            <v>2012Kern1-in-10Typical Event Day5</v>
          </cell>
          <cell r="G270">
            <v>0.97194999999999998</v>
          </cell>
          <cell r="H270">
            <v>0.97194999999999998</v>
          </cell>
          <cell r="I270">
            <v>77.75</v>
          </cell>
          <cell r="J270">
            <v>5768.54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F271" t="str">
            <v>2012Kern1-in-10Typical Event Day6</v>
          </cell>
          <cell r="G271">
            <v>0.96610949999999995</v>
          </cell>
          <cell r="H271">
            <v>0.96610949999999995</v>
          </cell>
          <cell r="I271">
            <v>76.875</v>
          </cell>
          <cell r="J271">
            <v>5768.54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F272" t="str">
            <v>2012Kern1-in-10Typical Event Day7</v>
          </cell>
          <cell r="G272">
            <v>1.053383</v>
          </cell>
          <cell r="H272">
            <v>1.053383</v>
          </cell>
          <cell r="I272">
            <v>76.5</v>
          </cell>
          <cell r="J272">
            <v>5768.54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F273" t="str">
            <v>2012Kern1-in-10Typical Event Day8</v>
          </cell>
          <cell r="G273">
            <v>1.1052409999999999</v>
          </cell>
          <cell r="H273">
            <v>1.1052409999999999</v>
          </cell>
          <cell r="I273">
            <v>79.375</v>
          </cell>
          <cell r="J273">
            <v>5768.54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F274" t="str">
            <v>2012Kern1-in-10Typical Event Day9</v>
          </cell>
          <cell r="G274">
            <v>1.1337660000000001</v>
          </cell>
          <cell r="H274">
            <v>1.1337660000000001</v>
          </cell>
          <cell r="I274">
            <v>85.5</v>
          </cell>
          <cell r="J274">
            <v>5768.54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F275" t="str">
            <v>2012Kern1-in-10Typical Event Day10</v>
          </cell>
          <cell r="G275">
            <v>1.300017</v>
          </cell>
          <cell r="H275">
            <v>1.300017</v>
          </cell>
          <cell r="I275">
            <v>91.5</v>
          </cell>
          <cell r="J275">
            <v>5768.54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F276" t="str">
            <v>2012Kern1-in-10Typical Event Day11</v>
          </cell>
          <cell r="G276">
            <v>1.554681</v>
          </cell>
          <cell r="H276">
            <v>1.554681</v>
          </cell>
          <cell r="I276">
            <v>95.75</v>
          </cell>
          <cell r="J276">
            <v>5768.54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F277" t="str">
            <v>2012Kern1-in-10Typical Event Day12</v>
          </cell>
          <cell r="G277">
            <v>1.8987830000000001</v>
          </cell>
          <cell r="H277">
            <v>1.8987830000000001</v>
          </cell>
          <cell r="I277">
            <v>99.125</v>
          </cell>
          <cell r="J277">
            <v>5768.54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F278" t="str">
            <v>2012Kern1-in-10Typical Event Day13</v>
          </cell>
          <cell r="G278">
            <v>2.2888069999999998</v>
          </cell>
          <cell r="H278">
            <v>2.2888069999999998</v>
          </cell>
          <cell r="I278">
            <v>101.75</v>
          </cell>
          <cell r="J278">
            <v>5768.54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F279" t="str">
            <v>2012Kern1-in-10Typical Event Day14</v>
          </cell>
          <cell r="G279">
            <v>2.087968</v>
          </cell>
          <cell r="H279">
            <v>2.669489</v>
          </cell>
          <cell r="I279">
            <v>102.75</v>
          </cell>
          <cell r="J279">
            <v>5768.54</v>
          </cell>
          <cell r="K279">
            <v>0.48329749999999999</v>
          </cell>
          <cell r="L279">
            <v>0.54132910000000001</v>
          </cell>
          <cell r="M279">
            <v>0.58152159999999997</v>
          </cell>
          <cell r="N279">
            <v>0.62171419999999999</v>
          </cell>
          <cell r="O279">
            <v>0.67974579999999996</v>
          </cell>
        </row>
        <row r="280">
          <cell r="F280" t="str">
            <v>2012Kern1-in-10Typical Event Day15</v>
          </cell>
          <cell r="G280">
            <v>2.305552</v>
          </cell>
          <cell r="H280">
            <v>3.036381</v>
          </cell>
          <cell r="I280">
            <v>100.625</v>
          </cell>
          <cell r="J280">
            <v>5768.54</v>
          </cell>
          <cell r="K280">
            <v>0.60814380000000001</v>
          </cell>
          <cell r="L280">
            <v>0.68062699999999998</v>
          </cell>
          <cell r="M280">
            <v>0.73082860000000005</v>
          </cell>
          <cell r="N280">
            <v>0.78103040000000001</v>
          </cell>
          <cell r="O280">
            <v>0.85351350000000004</v>
          </cell>
        </row>
        <row r="281">
          <cell r="F281" t="str">
            <v>2012Kern1-in-10Typical Event Day16</v>
          </cell>
          <cell r="G281">
            <v>2.4896859999999998</v>
          </cell>
          <cell r="H281">
            <v>3.4131360000000002</v>
          </cell>
          <cell r="I281">
            <v>100.75</v>
          </cell>
          <cell r="J281">
            <v>5768.54</v>
          </cell>
          <cell r="K281">
            <v>0.76990139999999996</v>
          </cell>
          <cell r="L281">
            <v>0.86061860000000001</v>
          </cell>
          <cell r="M281">
            <v>0.92344899999999996</v>
          </cell>
          <cell r="N281">
            <v>0.98627940000000003</v>
          </cell>
          <cell r="O281">
            <v>1.076997</v>
          </cell>
        </row>
        <row r="282">
          <cell r="F282" t="str">
            <v>2012Kern1-in-10Typical Event Day17</v>
          </cell>
          <cell r="G282">
            <v>2.6255730000000002</v>
          </cell>
          <cell r="H282">
            <v>3.6948180000000002</v>
          </cell>
          <cell r="I282">
            <v>101.375</v>
          </cell>
          <cell r="J282">
            <v>5768.54</v>
          </cell>
          <cell r="K282">
            <v>0.89043870000000003</v>
          </cell>
          <cell r="L282">
            <v>0.99607900000000005</v>
          </cell>
          <cell r="M282">
            <v>1.069245</v>
          </cell>
          <cell r="N282">
            <v>1.1424110000000001</v>
          </cell>
          <cell r="O282">
            <v>1.2480519999999999</v>
          </cell>
        </row>
        <row r="283">
          <cell r="F283" t="str">
            <v>2012Kern1-in-10Typical Event Day18</v>
          </cell>
          <cell r="G283">
            <v>2.732605</v>
          </cell>
          <cell r="H283">
            <v>3.8298649999999999</v>
          </cell>
          <cell r="I283">
            <v>100.5</v>
          </cell>
          <cell r="J283">
            <v>5768.54</v>
          </cell>
          <cell r="K283">
            <v>0.91363329999999998</v>
          </cell>
          <cell r="L283">
            <v>1.0221210000000001</v>
          </cell>
          <cell r="M283">
            <v>1.0972599999999999</v>
          </cell>
          <cell r="N283">
            <v>1.1723980000000001</v>
          </cell>
          <cell r="O283">
            <v>1.280886</v>
          </cell>
        </row>
        <row r="284">
          <cell r="F284" t="str">
            <v>2012Kern1-in-10Typical Event Day19</v>
          </cell>
          <cell r="G284">
            <v>4.1471200000000001</v>
          </cell>
          <cell r="H284">
            <v>3.726677</v>
          </cell>
          <cell r="I284">
            <v>99.75</v>
          </cell>
          <cell r="J284">
            <v>5768.54</v>
          </cell>
          <cell r="K284">
            <v>-0.46014050000000001</v>
          </cell>
          <cell r="L284">
            <v>-0.43668639999999997</v>
          </cell>
          <cell r="M284">
            <v>-0.42044219999999999</v>
          </cell>
          <cell r="N284">
            <v>-0.4041979</v>
          </cell>
          <cell r="O284">
            <v>-0.38074370000000002</v>
          </cell>
        </row>
        <row r="285">
          <cell r="F285" t="str">
            <v>2012Kern1-in-10Typical Event Day20</v>
          </cell>
          <cell r="G285">
            <v>3.8899029999999999</v>
          </cell>
          <cell r="H285">
            <v>3.467149</v>
          </cell>
          <cell r="I285">
            <v>97</v>
          </cell>
          <cell r="J285">
            <v>5768.54</v>
          </cell>
          <cell r="K285">
            <v>-0.4626711</v>
          </cell>
          <cell r="L285">
            <v>-0.43908799999999998</v>
          </cell>
          <cell r="M285">
            <v>-0.42275430000000003</v>
          </cell>
          <cell r="N285">
            <v>-0.40642070000000002</v>
          </cell>
          <cell r="O285">
            <v>-0.3828377</v>
          </cell>
        </row>
        <row r="286">
          <cell r="F286" t="str">
            <v>2012Kern1-in-10Typical Event Day21</v>
          </cell>
          <cell r="G286">
            <v>3.5142500000000001</v>
          </cell>
          <cell r="H286">
            <v>3.2210610000000002</v>
          </cell>
          <cell r="I286">
            <v>93.5</v>
          </cell>
          <cell r="J286">
            <v>5768.54</v>
          </cell>
          <cell r="K286">
            <v>-0.32087260000000001</v>
          </cell>
          <cell r="L286">
            <v>-0.30451719999999999</v>
          </cell>
          <cell r="M286">
            <v>-0.29318959999999999</v>
          </cell>
          <cell r="N286">
            <v>-0.2818618</v>
          </cell>
          <cell r="O286">
            <v>-0.26550639999999998</v>
          </cell>
        </row>
        <row r="287">
          <cell r="F287" t="str">
            <v>2012Kern1-in-10Typical Event Day22</v>
          </cell>
          <cell r="G287">
            <v>3.098166</v>
          </cell>
          <cell r="H287">
            <v>2.9067599999999998</v>
          </cell>
          <cell r="I287">
            <v>91.125</v>
          </cell>
          <cell r="J287">
            <v>5768.54</v>
          </cell>
          <cell r="K287">
            <v>-0.2094781</v>
          </cell>
          <cell r="L287">
            <v>-0.1988007</v>
          </cell>
          <cell r="M287">
            <v>-0.19140550000000001</v>
          </cell>
          <cell r="N287">
            <v>-0.18401039999999999</v>
          </cell>
          <cell r="O287">
            <v>-0.17333290000000001</v>
          </cell>
        </row>
        <row r="288">
          <cell r="F288" t="str">
            <v>2012Kern1-in-10Typical Event Day23</v>
          </cell>
          <cell r="G288">
            <v>2.5146500000000001</v>
          </cell>
          <cell r="H288">
            <v>2.371178</v>
          </cell>
          <cell r="I288">
            <v>89.125</v>
          </cell>
          <cell r="J288">
            <v>5768.54</v>
          </cell>
          <cell r="K288">
            <v>-0.15701860000000001</v>
          </cell>
          <cell r="L288">
            <v>-0.14901510000000001</v>
          </cell>
          <cell r="M288">
            <v>-0.14347199999999999</v>
          </cell>
          <cell r="N288">
            <v>-0.13792879999999999</v>
          </cell>
          <cell r="O288">
            <v>-0.12992529999999999</v>
          </cell>
        </row>
        <row r="289">
          <cell r="F289" t="str">
            <v>2012Kern1-in-10Typical Event Day24</v>
          </cell>
          <cell r="G289">
            <v>2.0143450000000001</v>
          </cell>
          <cell r="H289">
            <v>1.902741</v>
          </cell>
          <cell r="I289">
            <v>87.25</v>
          </cell>
          <cell r="J289">
            <v>5768.54</v>
          </cell>
          <cell r="K289">
            <v>-0.12214179999999999</v>
          </cell>
          <cell r="L289">
            <v>-0.11591600000000001</v>
          </cell>
          <cell r="M289">
            <v>-0.1116041</v>
          </cell>
          <cell r="N289">
            <v>-0.1072921</v>
          </cell>
          <cell r="O289">
            <v>-0.1010664</v>
          </cell>
        </row>
        <row r="290">
          <cell r="F290" t="str">
            <v>2012Northern Coast1-in-10Typical Event Day1</v>
          </cell>
          <cell r="G290">
            <v>1.036527</v>
          </cell>
          <cell r="H290">
            <v>1.036527</v>
          </cell>
          <cell r="I290">
            <v>66.702799999999996</v>
          </cell>
          <cell r="J290">
            <v>9532.2099999999991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F291" t="str">
            <v>2012Northern Coast1-in-10Typical Event Day2</v>
          </cell>
          <cell r="G291">
            <v>0.90668550000000003</v>
          </cell>
          <cell r="H291">
            <v>0.90668550000000003</v>
          </cell>
          <cell r="I291">
            <v>66.242400000000004</v>
          </cell>
          <cell r="J291">
            <v>9532.2099999999991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F292" t="str">
            <v>2012Northern Coast1-in-10Typical Event Day3</v>
          </cell>
          <cell r="G292">
            <v>0.84503229999999996</v>
          </cell>
          <cell r="H292">
            <v>0.84503229999999996</v>
          </cell>
          <cell r="I292">
            <v>65.350899999999996</v>
          </cell>
          <cell r="J292">
            <v>9532.2099999999991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F293" t="str">
            <v>2012Northern Coast1-in-10Typical Event Day4</v>
          </cell>
          <cell r="G293">
            <v>0.80734950000000005</v>
          </cell>
          <cell r="H293">
            <v>0.80734950000000005</v>
          </cell>
          <cell r="I293">
            <v>63.649500000000003</v>
          </cell>
          <cell r="J293">
            <v>9532.2099999999991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F294" t="str">
            <v>2012Northern Coast1-in-10Typical Event Day5</v>
          </cell>
          <cell r="G294">
            <v>0.80933540000000004</v>
          </cell>
          <cell r="H294">
            <v>0.80933540000000004</v>
          </cell>
          <cell r="I294">
            <v>62.689500000000002</v>
          </cell>
          <cell r="J294">
            <v>9532.2099999999991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F295" t="str">
            <v>2012Northern Coast1-in-10Typical Event Day6</v>
          </cell>
          <cell r="G295">
            <v>0.88415630000000001</v>
          </cell>
          <cell r="H295">
            <v>0.88415630000000001</v>
          </cell>
          <cell r="I295">
            <v>61.787100000000002</v>
          </cell>
          <cell r="J295">
            <v>9532.2099999999991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F296" t="str">
            <v>2012Northern Coast1-in-10Typical Event Day7</v>
          </cell>
          <cell r="G296">
            <v>1.0731489999999999</v>
          </cell>
          <cell r="H296">
            <v>1.0731489999999999</v>
          </cell>
          <cell r="I296">
            <v>61.650599999999997</v>
          </cell>
          <cell r="J296">
            <v>9532.2099999999991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F297" t="str">
            <v>2012Northern Coast1-in-10Typical Event Day8</v>
          </cell>
          <cell r="G297">
            <v>1.2386079999999999</v>
          </cell>
          <cell r="H297">
            <v>1.2386079999999999</v>
          </cell>
          <cell r="I297">
            <v>64.601200000000006</v>
          </cell>
          <cell r="J297">
            <v>9532.2099999999991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F298" t="str">
            <v>2012Northern Coast1-in-10Typical Event Day9</v>
          </cell>
          <cell r="G298">
            <v>1.2395449999999999</v>
          </cell>
          <cell r="H298">
            <v>1.2395449999999999</v>
          </cell>
          <cell r="I298">
            <v>71.301100000000005</v>
          </cell>
          <cell r="J298">
            <v>9532.2099999999991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F299" t="str">
            <v>2012Northern Coast1-in-10Typical Event Day10</v>
          </cell>
          <cell r="G299">
            <v>1.2674989999999999</v>
          </cell>
          <cell r="H299">
            <v>1.2674989999999999</v>
          </cell>
          <cell r="I299">
            <v>76.691500000000005</v>
          </cell>
          <cell r="J299">
            <v>9532.2099999999991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F300" t="str">
            <v>2012Northern Coast1-in-10Typical Event Day11</v>
          </cell>
          <cell r="G300">
            <v>1.315148</v>
          </cell>
          <cell r="H300">
            <v>1.315148</v>
          </cell>
          <cell r="I300">
            <v>82.324799999999996</v>
          </cell>
          <cell r="J300">
            <v>9532.2099999999991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F301" t="str">
            <v>2012Northern Coast1-in-10Typical Event Day12</v>
          </cell>
          <cell r="G301">
            <v>1.392728</v>
          </cell>
          <cell r="H301">
            <v>1.392728</v>
          </cell>
          <cell r="I301">
            <v>87.440200000000004</v>
          </cell>
          <cell r="J301">
            <v>9532.2099999999991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F302" t="str">
            <v>2012Northern Coast1-in-10Typical Event Day13</v>
          </cell>
          <cell r="G302">
            <v>1.5256799999999999</v>
          </cell>
          <cell r="H302">
            <v>1.5256799999999999</v>
          </cell>
          <cell r="I302">
            <v>91.601900000000001</v>
          </cell>
          <cell r="J302">
            <v>9532.2099999999991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F303" t="str">
            <v>2012Northern Coast1-in-10Typical Event Day14</v>
          </cell>
          <cell r="G303">
            <v>1.3818490000000001</v>
          </cell>
          <cell r="H303">
            <v>1.6774230000000001</v>
          </cell>
          <cell r="I303">
            <v>95.501099999999994</v>
          </cell>
          <cell r="J303">
            <v>9532.2099999999991</v>
          </cell>
          <cell r="K303">
            <v>0.24241779999999999</v>
          </cell>
          <cell r="L303">
            <v>0.27382289999999998</v>
          </cell>
          <cell r="M303">
            <v>0.29557410000000001</v>
          </cell>
          <cell r="N303">
            <v>0.31732519999999997</v>
          </cell>
          <cell r="O303">
            <v>0.34873029999999999</v>
          </cell>
        </row>
        <row r="304">
          <cell r="F304" t="str">
            <v>2012Northern Coast1-in-10Typical Event Day15</v>
          </cell>
          <cell r="G304">
            <v>1.5074890000000001</v>
          </cell>
          <cell r="H304">
            <v>1.894779</v>
          </cell>
          <cell r="I304">
            <v>97.901399999999995</v>
          </cell>
          <cell r="J304">
            <v>9532.2099999999991</v>
          </cell>
          <cell r="K304">
            <v>0.31763930000000001</v>
          </cell>
          <cell r="L304">
            <v>0.35878929999999998</v>
          </cell>
          <cell r="M304">
            <v>0.38728980000000002</v>
          </cell>
          <cell r="N304">
            <v>0.4157902</v>
          </cell>
          <cell r="O304">
            <v>0.45694030000000002</v>
          </cell>
        </row>
        <row r="305">
          <cell r="F305" t="str">
            <v>2012Northern Coast1-in-10Typical Event Day16</v>
          </cell>
          <cell r="G305">
            <v>1.695492</v>
          </cell>
          <cell r="H305">
            <v>2.1741980000000001</v>
          </cell>
          <cell r="I305">
            <v>98.382900000000006</v>
          </cell>
          <cell r="J305">
            <v>9532.2099999999991</v>
          </cell>
          <cell r="K305">
            <v>0.39261550000000001</v>
          </cell>
          <cell r="L305">
            <v>0.4434787</v>
          </cell>
          <cell r="M305">
            <v>0.47870639999999998</v>
          </cell>
          <cell r="N305">
            <v>0.51393409999999995</v>
          </cell>
          <cell r="O305">
            <v>0.56479729999999995</v>
          </cell>
        </row>
        <row r="306">
          <cell r="F306" t="str">
            <v>2012Northern Coast1-in-10Typical Event Day17</v>
          </cell>
          <cell r="G306">
            <v>1.9181079999999999</v>
          </cell>
          <cell r="H306">
            <v>2.4797509999999998</v>
          </cell>
          <cell r="I306">
            <v>98.343000000000004</v>
          </cell>
          <cell r="J306">
            <v>9532.2099999999991</v>
          </cell>
          <cell r="K306">
            <v>0.46063660000000001</v>
          </cell>
          <cell r="L306">
            <v>0.520312</v>
          </cell>
          <cell r="M306">
            <v>0.56164289999999994</v>
          </cell>
          <cell r="N306">
            <v>0.60297389999999995</v>
          </cell>
          <cell r="O306">
            <v>0.66264920000000005</v>
          </cell>
        </row>
        <row r="307">
          <cell r="F307" t="str">
            <v>2012Northern Coast1-in-10Typical Event Day18</v>
          </cell>
          <cell r="G307">
            <v>2.1224319999999999</v>
          </cell>
          <cell r="H307">
            <v>2.699767</v>
          </cell>
          <cell r="I307">
            <v>96.281199999999998</v>
          </cell>
          <cell r="J307">
            <v>9532.2099999999991</v>
          </cell>
          <cell r="K307">
            <v>0.4735065</v>
          </cell>
          <cell r="L307">
            <v>0.53484909999999997</v>
          </cell>
          <cell r="M307">
            <v>0.57733480000000004</v>
          </cell>
          <cell r="N307">
            <v>0.61982060000000005</v>
          </cell>
          <cell r="O307">
            <v>0.68116319999999997</v>
          </cell>
        </row>
        <row r="308">
          <cell r="F308" t="str">
            <v>2012Northern Coast1-in-10Typical Event Day19</v>
          </cell>
          <cell r="G308">
            <v>2.8416610000000002</v>
          </cell>
          <cell r="H308">
            <v>2.6872889999999998</v>
          </cell>
          <cell r="I308">
            <v>91.586200000000005</v>
          </cell>
          <cell r="J308">
            <v>9532.2099999999991</v>
          </cell>
          <cell r="K308">
            <v>-0.17480390000000001</v>
          </cell>
          <cell r="L308">
            <v>-0.16273319999999999</v>
          </cell>
          <cell r="M308">
            <v>-0.15437300000000001</v>
          </cell>
          <cell r="N308">
            <v>-0.1460127</v>
          </cell>
          <cell r="O308">
            <v>-0.1339419</v>
          </cell>
        </row>
        <row r="309">
          <cell r="F309" t="str">
            <v>2012Northern Coast1-in-10Typical Event Day20</v>
          </cell>
          <cell r="G309">
            <v>2.5850219999999999</v>
          </cell>
          <cell r="H309">
            <v>2.455568</v>
          </cell>
          <cell r="I309">
            <v>86.723399999999998</v>
          </cell>
          <cell r="J309">
            <v>9532.2099999999991</v>
          </cell>
          <cell r="K309">
            <v>-0.14658750000000001</v>
          </cell>
          <cell r="L309">
            <v>-0.13646510000000001</v>
          </cell>
          <cell r="M309">
            <v>-0.1294544</v>
          </cell>
          <cell r="N309">
            <v>-0.1224437</v>
          </cell>
          <cell r="O309">
            <v>-0.1123213</v>
          </cell>
        </row>
        <row r="310">
          <cell r="F310" t="str">
            <v>2012Northern Coast1-in-10Typical Event Day21</v>
          </cell>
          <cell r="G310">
            <v>2.3148390000000001</v>
          </cell>
          <cell r="H310">
            <v>2.232958</v>
          </cell>
          <cell r="I310">
            <v>80.2714</v>
          </cell>
          <cell r="J310">
            <v>9532.2099999999991</v>
          </cell>
          <cell r="K310">
            <v>-9.2717999999999995E-2</v>
          </cell>
          <cell r="L310">
            <v>-8.6315500000000003E-2</v>
          </cell>
          <cell r="M310">
            <v>-8.1881099999999998E-2</v>
          </cell>
          <cell r="N310">
            <v>-7.7446899999999999E-2</v>
          </cell>
          <cell r="O310">
            <v>-7.1044399999999994E-2</v>
          </cell>
        </row>
        <row r="311">
          <cell r="F311" t="str">
            <v>2012Northern Coast1-in-10Typical Event Day22</v>
          </cell>
          <cell r="G311">
            <v>2.0175779999999999</v>
          </cell>
          <cell r="H311">
            <v>1.969258</v>
          </cell>
          <cell r="I311">
            <v>75.506900000000002</v>
          </cell>
          <cell r="J311">
            <v>9532.2099999999991</v>
          </cell>
          <cell r="K311">
            <v>-5.4715399999999997E-2</v>
          </cell>
          <cell r="L311">
            <v>-5.0937200000000002E-2</v>
          </cell>
          <cell r="M311">
            <v>-4.8320399999999999E-2</v>
          </cell>
          <cell r="N311">
            <v>-4.5703399999999998E-2</v>
          </cell>
          <cell r="O311">
            <v>-4.1925200000000003E-2</v>
          </cell>
        </row>
        <row r="312">
          <cell r="F312" t="str">
            <v>2012Northern Coast1-in-10Typical Event Day23</v>
          </cell>
          <cell r="G312">
            <v>1.625486</v>
          </cell>
          <cell r="H312">
            <v>1.5882959999999999</v>
          </cell>
          <cell r="I312">
            <v>71.881799999999998</v>
          </cell>
          <cell r="J312">
            <v>9532.2099999999991</v>
          </cell>
          <cell r="K312">
            <v>-4.2111700000000002E-2</v>
          </cell>
          <cell r="L312">
            <v>-3.9203700000000001E-2</v>
          </cell>
          <cell r="M312">
            <v>-3.7189699999999999E-2</v>
          </cell>
          <cell r="N312">
            <v>-3.5175699999999997E-2</v>
          </cell>
          <cell r="O312">
            <v>-3.2267799999999999E-2</v>
          </cell>
        </row>
        <row r="313">
          <cell r="F313" t="str">
            <v>2012Northern Coast1-in-10Typical Event Day24</v>
          </cell>
          <cell r="G313">
            <v>1.240054</v>
          </cell>
          <cell r="H313">
            <v>1.20526</v>
          </cell>
          <cell r="I313">
            <v>69.372699999999995</v>
          </cell>
          <cell r="J313">
            <v>9532.2099999999991</v>
          </cell>
          <cell r="K313">
            <v>-3.9398599999999999E-2</v>
          </cell>
          <cell r="L313">
            <v>-3.6677899999999999E-2</v>
          </cell>
          <cell r="M313">
            <v>-3.4793600000000001E-2</v>
          </cell>
          <cell r="N313">
            <v>-3.2909300000000002E-2</v>
          </cell>
          <cell r="O313">
            <v>-3.0188799999999998E-2</v>
          </cell>
        </row>
        <row r="314">
          <cell r="F314" t="str">
            <v>2012Other1-in-10Typical Event Day1</v>
          </cell>
          <cell r="G314">
            <v>1.061761</v>
          </cell>
          <cell r="H314">
            <v>1.061761</v>
          </cell>
          <cell r="I314">
            <v>78.200280000000006</v>
          </cell>
          <cell r="J314">
            <v>26539.27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F315" t="str">
            <v>2012Other1-in-10Typical Event Day2</v>
          </cell>
          <cell r="G315">
            <v>0.9118657</v>
          </cell>
          <cell r="H315">
            <v>0.9118657</v>
          </cell>
          <cell r="I315">
            <v>76.338769999999997</v>
          </cell>
          <cell r="J315">
            <v>26539.27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F316" t="str">
            <v>2012Other1-in-10Typical Event Day3</v>
          </cell>
          <cell r="G316">
            <v>0.82684530000000001</v>
          </cell>
          <cell r="H316">
            <v>0.82684530000000001</v>
          </cell>
          <cell r="I316">
            <v>74.971019999999996</v>
          </cell>
          <cell r="J316">
            <v>26539.27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F317" t="str">
            <v>2012Other1-in-10Typical Event Day4</v>
          </cell>
          <cell r="G317">
            <v>0.77869500000000003</v>
          </cell>
          <cell r="H317">
            <v>0.77869500000000003</v>
          </cell>
          <cell r="I317">
            <v>73.810360000000003</v>
          </cell>
          <cell r="J317">
            <v>26539.27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F318" t="str">
            <v>2012Other1-in-10Typical Event Day5</v>
          </cell>
          <cell r="G318">
            <v>0.76908710000000002</v>
          </cell>
          <cell r="H318">
            <v>0.76908710000000002</v>
          </cell>
          <cell r="I318">
            <v>73.153450000000007</v>
          </cell>
          <cell r="J318">
            <v>26539.27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F319" t="str">
            <v>2012Other1-in-10Typical Event Day6</v>
          </cell>
          <cell r="G319">
            <v>0.82058880000000001</v>
          </cell>
          <cell r="H319">
            <v>0.82058880000000001</v>
          </cell>
          <cell r="I319">
            <v>72.156059999999997</v>
          </cell>
          <cell r="J319">
            <v>26539.27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F320" t="str">
            <v>2012Other1-in-10Typical Event Day7</v>
          </cell>
          <cell r="G320">
            <v>0.95867530000000001</v>
          </cell>
          <cell r="H320">
            <v>0.95867530000000001</v>
          </cell>
          <cell r="I320">
            <v>71.80556</v>
          </cell>
          <cell r="J320">
            <v>26539.27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F321" t="str">
            <v>2012Other1-in-10Typical Event Day8</v>
          </cell>
          <cell r="G321">
            <v>1.0521130000000001</v>
          </cell>
          <cell r="H321">
            <v>1.0521130000000001</v>
          </cell>
          <cell r="I321">
            <v>75.101280000000003</v>
          </cell>
          <cell r="J321">
            <v>26539.27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F322" t="str">
            <v>2012Other1-in-10Typical Event Day9</v>
          </cell>
          <cell r="G322">
            <v>1.071253</v>
          </cell>
          <cell r="H322">
            <v>1.071253</v>
          </cell>
          <cell r="I322">
            <v>80.349559999999997</v>
          </cell>
          <cell r="J322">
            <v>26539.27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F323" t="str">
            <v>2012Other1-in-10Typical Event Day10</v>
          </cell>
          <cell r="G323">
            <v>1.142026</v>
          </cell>
          <cell r="H323">
            <v>1.142026</v>
          </cell>
          <cell r="I323">
            <v>84.826840000000004</v>
          </cell>
          <cell r="J323">
            <v>26539.27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F324" t="str">
            <v>2012Other1-in-10Typical Event Day11</v>
          </cell>
          <cell r="G324">
            <v>1.262122</v>
          </cell>
          <cell r="H324">
            <v>1.262122</v>
          </cell>
          <cell r="I324">
            <v>88.836969999999994</v>
          </cell>
          <cell r="J324">
            <v>26539.27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F325" t="str">
            <v>2012Other1-in-10Typical Event Day12</v>
          </cell>
          <cell r="G325">
            <v>1.444971</v>
          </cell>
          <cell r="H325">
            <v>1.444971</v>
          </cell>
          <cell r="I325">
            <v>92.36112</v>
          </cell>
          <cell r="J325">
            <v>26539.27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F326" t="str">
            <v>2012Other1-in-10Typical Event Day13</v>
          </cell>
          <cell r="G326">
            <v>1.703908</v>
          </cell>
          <cell r="H326">
            <v>1.703908</v>
          </cell>
          <cell r="I326">
            <v>95.820160000000001</v>
          </cell>
          <cell r="J326">
            <v>26539.27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F327" t="str">
            <v>2012Other1-in-10Typical Event Day14</v>
          </cell>
          <cell r="G327">
            <v>1.537401</v>
          </cell>
          <cell r="H327">
            <v>2.0014219999999998</v>
          </cell>
          <cell r="I327">
            <v>98.87012</v>
          </cell>
          <cell r="J327">
            <v>26539.27</v>
          </cell>
          <cell r="K327">
            <v>0.3841078</v>
          </cell>
          <cell r="L327">
            <v>0.43132110000000001</v>
          </cell>
          <cell r="M327">
            <v>0.46402090000000001</v>
          </cell>
          <cell r="N327">
            <v>0.49672070000000001</v>
          </cell>
          <cell r="O327">
            <v>0.54393409999999998</v>
          </cell>
        </row>
        <row r="328">
          <cell r="F328" t="str">
            <v>2012Other1-in-10Typical Event Day15</v>
          </cell>
          <cell r="G328">
            <v>1.7358340000000001</v>
          </cell>
          <cell r="H328">
            <v>2.340023</v>
          </cell>
          <cell r="I328">
            <v>101.1737</v>
          </cell>
          <cell r="J328">
            <v>26539.27</v>
          </cell>
          <cell r="K328">
            <v>0.50044949999999999</v>
          </cell>
          <cell r="L328">
            <v>0.56173989999999996</v>
          </cell>
          <cell r="M328">
            <v>0.60418950000000005</v>
          </cell>
          <cell r="N328">
            <v>0.64663890000000002</v>
          </cell>
          <cell r="O328">
            <v>0.70792929999999998</v>
          </cell>
        </row>
        <row r="329">
          <cell r="F329" t="str">
            <v>2012Other1-in-10Typical Event Day16</v>
          </cell>
          <cell r="G329">
            <v>1.963187</v>
          </cell>
          <cell r="H329">
            <v>2.7130939999999999</v>
          </cell>
          <cell r="I329">
            <v>102.794</v>
          </cell>
          <cell r="J329">
            <v>26539.27</v>
          </cell>
          <cell r="K329">
            <v>0.62137330000000002</v>
          </cell>
          <cell r="L329">
            <v>0.69731209999999999</v>
          </cell>
          <cell r="M329">
            <v>0.74990710000000005</v>
          </cell>
          <cell r="N329">
            <v>0.80250200000000005</v>
          </cell>
          <cell r="O329">
            <v>0.87844080000000002</v>
          </cell>
        </row>
        <row r="330">
          <cell r="F330" t="str">
            <v>2012Other1-in-10Typical Event Day17</v>
          </cell>
          <cell r="G330">
            <v>2.1736460000000002</v>
          </cell>
          <cell r="H330">
            <v>3.0512860000000002</v>
          </cell>
          <cell r="I330">
            <v>103.2732</v>
          </cell>
          <cell r="J330">
            <v>26539.27</v>
          </cell>
          <cell r="K330">
            <v>0.72705370000000002</v>
          </cell>
          <cell r="L330">
            <v>0.816021</v>
          </cell>
          <cell r="M330">
            <v>0.87763950000000002</v>
          </cell>
          <cell r="N330">
            <v>0.93925800000000004</v>
          </cell>
          <cell r="O330">
            <v>1.0282249999999999</v>
          </cell>
        </row>
        <row r="331">
          <cell r="F331" t="str">
            <v>2012Other1-in-10Typical Event Day18</v>
          </cell>
          <cell r="G331">
            <v>2.3497919999999999</v>
          </cell>
          <cell r="H331">
            <v>3.251665</v>
          </cell>
          <cell r="I331">
            <v>103.04730000000001</v>
          </cell>
          <cell r="J331">
            <v>26539.27</v>
          </cell>
          <cell r="K331">
            <v>0.74710860000000001</v>
          </cell>
          <cell r="L331">
            <v>0.83854479999999998</v>
          </cell>
          <cell r="M331">
            <v>0.90187329999999999</v>
          </cell>
          <cell r="N331">
            <v>0.96520170000000005</v>
          </cell>
          <cell r="O331">
            <v>1.056638</v>
          </cell>
        </row>
        <row r="332">
          <cell r="F332" t="str">
            <v>2012Other1-in-10Typical Event Day19</v>
          </cell>
          <cell r="G332">
            <v>3.4728650000000001</v>
          </cell>
          <cell r="H332">
            <v>3.180526</v>
          </cell>
          <cell r="I332">
            <v>100.96299999999999</v>
          </cell>
          <cell r="J332">
            <v>26539.27</v>
          </cell>
          <cell r="K332">
            <v>-0.32657819999999999</v>
          </cell>
          <cell r="L332">
            <v>-0.30634929999999999</v>
          </cell>
          <cell r="M332">
            <v>-0.29233880000000001</v>
          </cell>
          <cell r="N332">
            <v>-0.27832839999999998</v>
          </cell>
          <cell r="O332">
            <v>-0.25809949999999998</v>
          </cell>
        </row>
        <row r="333">
          <cell r="F333" t="str">
            <v>2012Other1-in-10Typical Event Day20</v>
          </cell>
          <cell r="G333">
            <v>3.126611</v>
          </cell>
          <cell r="H333">
            <v>2.869834</v>
          </cell>
          <cell r="I333">
            <v>96.872860000000003</v>
          </cell>
          <cell r="J333">
            <v>26539.27</v>
          </cell>
          <cell r="K333">
            <v>-0.28685159999999998</v>
          </cell>
          <cell r="L333">
            <v>-0.26908339999999997</v>
          </cell>
          <cell r="M333">
            <v>-0.25677729999999999</v>
          </cell>
          <cell r="N333">
            <v>-0.2444711</v>
          </cell>
          <cell r="O333">
            <v>-0.22670299999999999</v>
          </cell>
        </row>
        <row r="334">
          <cell r="F334" t="str">
            <v>2012Other1-in-10Typical Event Day21</v>
          </cell>
          <cell r="G334">
            <v>2.6720350000000002</v>
          </cell>
          <cell r="H334">
            <v>2.521474</v>
          </cell>
          <cell r="I334">
            <v>91.77834</v>
          </cell>
          <cell r="J334">
            <v>26539.27</v>
          </cell>
          <cell r="K334">
            <v>-0.16819429999999999</v>
          </cell>
          <cell r="L334">
            <v>-0.157776</v>
          </cell>
          <cell r="M334">
            <v>-0.15056040000000001</v>
          </cell>
          <cell r="N334">
            <v>-0.14334469999999999</v>
          </cell>
          <cell r="O334">
            <v>-0.1329264</v>
          </cell>
        </row>
        <row r="335">
          <cell r="F335" t="str">
            <v>2012Other1-in-10Typical Event Day22</v>
          </cell>
          <cell r="G335">
            <v>2.245511</v>
          </cell>
          <cell r="H335">
            <v>2.148911</v>
          </cell>
          <cell r="I335">
            <v>88.007099999999994</v>
          </cell>
          <cell r="J335">
            <v>26539.27</v>
          </cell>
          <cell r="K335">
            <v>-0.1079143</v>
          </cell>
          <cell r="L335">
            <v>-0.1012299</v>
          </cell>
          <cell r="M335">
            <v>-9.66003E-2</v>
          </cell>
          <cell r="N335">
            <v>-9.1970700000000002E-2</v>
          </cell>
          <cell r="O335">
            <v>-8.5286299999999995E-2</v>
          </cell>
        </row>
        <row r="336">
          <cell r="F336" t="str">
            <v>2012Other1-in-10Typical Event Day23</v>
          </cell>
          <cell r="G336">
            <v>1.743538</v>
          </cell>
          <cell r="H336">
            <v>1.6822189999999999</v>
          </cell>
          <cell r="I336">
            <v>84.872169999999997</v>
          </cell>
          <cell r="J336">
            <v>26539.27</v>
          </cell>
          <cell r="K336">
            <v>-6.8501300000000001E-2</v>
          </cell>
          <cell r="L336">
            <v>-6.4258200000000001E-2</v>
          </cell>
          <cell r="M336">
            <v>-6.1319499999999999E-2</v>
          </cell>
          <cell r="N336">
            <v>-5.8380700000000001E-2</v>
          </cell>
          <cell r="O336">
            <v>-5.4137600000000001E-2</v>
          </cell>
        </row>
        <row r="337">
          <cell r="F337" t="str">
            <v>2012Other1-in-10Typical Event Day24</v>
          </cell>
          <cell r="G337">
            <v>1.3240590000000001</v>
          </cell>
          <cell r="H337">
            <v>1.284875</v>
          </cell>
          <cell r="I337">
            <v>82.236109999999996</v>
          </cell>
          <cell r="J337">
            <v>26539.27</v>
          </cell>
          <cell r="K337">
            <v>-4.3772999999999999E-2</v>
          </cell>
          <cell r="L337">
            <v>-4.1061599999999997E-2</v>
          </cell>
          <cell r="M337">
            <v>-3.9183700000000002E-2</v>
          </cell>
          <cell r="N337">
            <v>-3.73058E-2</v>
          </cell>
          <cell r="O337">
            <v>-3.45945E-2</v>
          </cell>
        </row>
        <row r="338">
          <cell r="F338" t="str">
            <v>2012Sierra1-in-10Typical Event Day1</v>
          </cell>
          <cell r="G338">
            <v>1.1112610000000001</v>
          </cell>
          <cell r="H338">
            <v>1.1112610000000001</v>
          </cell>
          <cell r="I338">
            <v>72.512289999999993</v>
          </cell>
          <cell r="J338">
            <v>18571.34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F339" t="str">
            <v>2012Sierra1-in-10Typical Event Day2</v>
          </cell>
          <cell r="G339">
            <v>0.98045590000000005</v>
          </cell>
          <cell r="H339">
            <v>0.98045590000000005</v>
          </cell>
          <cell r="I339">
            <v>71.774330000000006</v>
          </cell>
          <cell r="J339">
            <v>18571.34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F340" t="str">
            <v>2012Sierra1-in-10Typical Event Day3</v>
          </cell>
          <cell r="G340">
            <v>0.90490959999999998</v>
          </cell>
          <cell r="H340">
            <v>0.90490959999999998</v>
          </cell>
          <cell r="I340">
            <v>70.91534</v>
          </cell>
          <cell r="J340">
            <v>18571.34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F341" t="str">
            <v>2012Sierra1-in-10Typical Event Day4</v>
          </cell>
          <cell r="G341">
            <v>0.86217080000000001</v>
          </cell>
          <cell r="H341">
            <v>0.86217080000000001</v>
          </cell>
          <cell r="I341">
            <v>70.297039999999996</v>
          </cell>
          <cell r="J341">
            <v>18571.34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F342" t="str">
            <v>2012Sierra1-in-10Typical Event Day5</v>
          </cell>
          <cell r="G342">
            <v>0.86239220000000005</v>
          </cell>
          <cell r="H342">
            <v>0.86239220000000005</v>
          </cell>
          <cell r="I342">
            <v>69.490520000000004</v>
          </cell>
          <cell r="J342">
            <v>18571.34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F343" t="str">
            <v>2012Sierra1-in-10Typical Event Day6</v>
          </cell>
          <cell r="G343">
            <v>0.94144050000000001</v>
          </cell>
          <cell r="H343">
            <v>0.94144050000000001</v>
          </cell>
          <cell r="I343">
            <v>68.330619999999996</v>
          </cell>
          <cell r="J343">
            <v>18571.34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 t="str">
            <v>2012Sierra1-in-10Typical Event Day7</v>
          </cell>
          <cell r="G344">
            <v>1.120449</v>
          </cell>
          <cell r="H344">
            <v>1.120449</v>
          </cell>
          <cell r="I344">
            <v>68.372720000000001</v>
          </cell>
          <cell r="J344">
            <v>18571.34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F345" t="str">
            <v>2012Sierra1-in-10Typical Event Day8</v>
          </cell>
          <cell r="G345">
            <v>1.233784</v>
          </cell>
          <cell r="H345">
            <v>1.233784</v>
          </cell>
          <cell r="I345">
            <v>72.174909999999997</v>
          </cell>
          <cell r="J345">
            <v>18571.34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F346" t="str">
            <v>2012Sierra1-in-10Typical Event Day9</v>
          </cell>
          <cell r="G346">
            <v>1.268362</v>
          </cell>
          <cell r="H346">
            <v>1.268362</v>
          </cell>
          <cell r="I346">
            <v>78.314220000000006</v>
          </cell>
          <cell r="J346">
            <v>18571.34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F347" t="str">
            <v>2012Sierra1-in-10Typical Event Day10</v>
          </cell>
          <cell r="G347">
            <v>1.3328420000000001</v>
          </cell>
          <cell r="H347">
            <v>1.3328420000000001</v>
          </cell>
          <cell r="I347">
            <v>84.062910000000002</v>
          </cell>
          <cell r="J347">
            <v>18571.34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F348" t="str">
            <v>2012Sierra1-in-10Typical Event Day11</v>
          </cell>
          <cell r="G348">
            <v>1.4553430000000001</v>
          </cell>
          <cell r="H348">
            <v>1.4553430000000001</v>
          </cell>
          <cell r="I348">
            <v>89.120149999999995</v>
          </cell>
          <cell r="J348">
            <v>18571.34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F349" t="str">
            <v>2012Sierra1-in-10Typical Event Day12</v>
          </cell>
          <cell r="G349">
            <v>1.6409830000000001</v>
          </cell>
          <cell r="H349">
            <v>1.6409830000000001</v>
          </cell>
          <cell r="I349">
            <v>91.534310000000005</v>
          </cell>
          <cell r="J349">
            <v>18571.34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F350" t="str">
            <v>2012Sierra1-in-10Typical Event Day13</v>
          </cell>
          <cell r="G350">
            <v>1.8978120000000001</v>
          </cell>
          <cell r="H350">
            <v>1.8978120000000001</v>
          </cell>
          <cell r="I350">
            <v>92.604640000000003</v>
          </cell>
          <cell r="J350">
            <v>18571.34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F351" t="str">
            <v>2012Sierra1-in-10Typical Event Day14</v>
          </cell>
          <cell r="G351">
            <v>1.750939</v>
          </cell>
          <cell r="H351">
            <v>2.1894179999999999</v>
          </cell>
          <cell r="I351">
            <v>93.843860000000006</v>
          </cell>
          <cell r="J351">
            <v>18571.34</v>
          </cell>
          <cell r="K351">
            <v>0.37491730000000001</v>
          </cell>
          <cell r="L351">
            <v>0.41247010000000001</v>
          </cell>
          <cell r="M351">
            <v>0.43847910000000001</v>
          </cell>
          <cell r="N351">
            <v>0.46448810000000001</v>
          </cell>
          <cell r="O351">
            <v>0.50204099999999996</v>
          </cell>
        </row>
        <row r="352">
          <cell r="F352" t="str">
            <v>2012Sierra1-in-10Typical Event Day15</v>
          </cell>
          <cell r="G352">
            <v>1.9519120000000001</v>
          </cell>
          <cell r="H352">
            <v>2.5236480000000001</v>
          </cell>
          <cell r="I352">
            <v>96.480260000000001</v>
          </cell>
          <cell r="J352">
            <v>18571.34</v>
          </cell>
          <cell r="K352">
            <v>0.48914580000000002</v>
          </cell>
          <cell r="L352">
            <v>0.53794090000000006</v>
          </cell>
          <cell r="M352">
            <v>0.57173620000000003</v>
          </cell>
          <cell r="N352">
            <v>0.6055315</v>
          </cell>
          <cell r="O352">
            <v>0.65432670000000004</v>
          </cell>
        </row>
        <row r="353">
          <cell r="F353" t="str">
            <v>2012Sierra1-in-10Typical Event Day16</v>
          </cell>
          <cell r="G353">
            <v>2.1993510000000001</v>
          </cell>
          <cell r="H353">
            <v>2.9080520000000001</v>
          </cell>
          <cell r="I353">
            <v>99.012789999999995</v>
          </cell>
          <cell r="J353">
            <v>18571.34</v>
          </cell>
          <cell r="K353">
            <v>0.60639600000000005</v>
          </cell>
          <cell r="L353">
            <v>0.66683859999999995</v>
          </cell>
          <cell r="M353">
            <v>0.70870100000000003</v>
          </cell>
          <cell r="N353">
            <v>0.75056330000000004</v>
          </cell>
          <cell r="O353">
            <v>0.811006</v>
          </cell>
        </row>
        <row r="354">
          <cell r="F354" t="str">
            <v>2012Sierra1-in-10Typical Event Day17</v>
          </cell>
          <cell r="G354">
            <v>2.4216730000000002</v>
          </cell>
          <cell r="H354">
            <v>3.251738</v>
          </cell>
          <cell r="I354">
            <v>99.884609999999995</v>
          </cell>
          <cell r="J354">
            <v>18571.34</v>
          </cell>
          <cell r="K354">
            <v>0.71019069999999995</v>
          </cell>
          <cell r="L354">
            <v>0.78101339999999997</v>
          </cell>
          <cell r="M354">
            <v>0.8300651</v>
          </cell>
          <cell r="N354">
            <v>0.87911680000000003</v>
          </cell>
          <cell r="O354">
            <v>0.94993950000000005</v>
          </cell>
        </row>
        <row r="355">
          <cell r="F355" t="str">
            <v>2012Sierra1-in-10Typical Event Day18</v>
          </cell>
          <cell r="G355">
            <v>2.619853</v>
          </cell>
          <cell r="H355">
            <v>3.4729239999999999</v>
          </cell>
          <cell r="I355">
            <v>99.520300000000006</v>
          </cell>
          <cell r="J355">
            <v>18571.34</v>
          </cell>
          <cell r="K355">
            <v>0.7298675</v>
          </cell>
          <cell r="L355">
            <v>0.80265710000000001</v>
          </cell>
          <cell r="M355">
            <v>0.85307089999999997</v>
          </cell>
          <cell r="N355">
            <v>0.90348470000000003</v>
          </cell>
          <cell r="O355">
            <v>0.97627430000000004</v>
          </cell>
        </row>
        <row r="356">
          <cell r="F356" t="str">
            <v>2012Sierra1-in-10Typical Event Day19</v>
          </cell>
          <cell r="G356">
            <v>3.802632</v>
          </cell>
          <cell r="H356">
            <v>3.434733</v>
          </cell>
          <cell r="I356">
            <v>97.294439999999994</v>
          </cell>
          <cell r="J356">
            <v>18571.34</v>
          </cell>
          <cell r="K356">
            <v>-0.40038750000000001</v>
          </cell>
          <cell r="L356">
            <v>-0.3811928</v>
          </cell>
          <cell r="M356">
            <v>-0.36789860000000002</v>
          </cell>
          <cell r="N356">
            <v>-0.35460439999999999</v>
          </cell>
          <cell r="O356">
            <v>-0.33540969999999998</v>
          </cell>
        </row>
        <row r="357">
          <cell r="F357" t="str">
            <v>2012Sierra1-in-10Typical Event Day20</v>
          </cell>
          <cell r="G357">
            <v>3.453573</v>
          </cell>
          <cell r="H357">
            <v>3.1503649999999999</v>
          </cell>
          <cell r="I357">
            <v>91.542519999999996</v>
          </cell>
          <cell r="J357">
            <v>18571.34</v>
          </cell>
          <cell r="K357">
            <v>-0.32998329999999998</v>
          </cell>
          <cell r="L357">
            <v>-0.31416379999999999</v>
          </cell>
          <cell r="M357">
            <v>-0.30320730000000001</v>
          </cell>
          <cell r="N357">
            <v>-0.29225079999999998</v>
          </cell>
          <cell r="O357">
            <v>-0.27643129999999999</v>
          </cell>
        </row>
        <row r="358">
          <cell r="F358" t="str">
            <v>2012Sierra1-in-10Typical Event Day21</v>
          </cell>
          <cell r="G358">
            <v>2.9805860000000002</v>
          </cell>
          <cell r="H358">
            <v>2.7885019999999998</v>
          </cell>
          <cell r="I358">
            <v>84.36636</v>
          </cell>
          <cell r="J358">
            <v>18571.34</v>
          </cell>
          <cell r="K358">
            <v>-0.20904739999999999</v>
          </cell>
          <cell r="L358">
            <v>-0.1990256</v>
          </cell>
          <cell r="M358">
            <v>-0.19208459999999999</v>
          </cell>
          <cell r="N358">
            <v>-0.18514349999999999</v>
          </cell>
          <cell r="O358">
            <v>-0.17512169999999999</v>
          </cell>
        </row>
        <row r="359">
          <cell r="F359" t="str">
            <v>2012Sierra1-in-10Typical Event Day22</v>
          </cell>
          <cell r="G359">
            <v>2.4877829999999999</v>
          </cell>
          <cell r="H359">
            <v>2.3730609999999999</v>
          </cell>
          <cell r="I359">
            <v>80.122910000000005</v>
          </cell>
          <cell r="J359">
            <v>18571.34</v>
          </cell>
          <cell r="K359">
            <v>-0.1248522</v>
          </cell>
          <cell r="L359">
            <v>-0.11886679999999999</v>
          </cell>
          <cell r="M359">
            <v>-0.1147213</v>
          </cell>
          <cell r="N359">
            <v>-0.1105758</v>
          </cell>
          <cell r="O359">
            <v>-0.1045903</v>
          </cell>
        </row>
        <row r="360">
          <cell r="F360" t="str">
            <v>2012Sierra1-in-10Typical Event Day23</v>
          </cell>
          <cell r="G360">
            <v>1.913605</v>
          </cell>
          <cell r="H360">
            <v>1.8363700000000001</v>
          </cell>
          <cell r="I360">
            <v>77.440290000000005</v>
          </cell>
          <cell r="J360">
            <v>18571.34</v>
          </cell>
          <cell r="K360">
            <v>-8.4055900000000003E-2</v>
          </cell>
          <cell r="L360">
            <v>-8.0026299999999995E-2</v>
          </cell>
          <cell r="M360">
            <v>-7.7235300000000007E-2</v>
          </cell>
          <cell r="N360">
            <v>-7.4444399999999994E-2</v>
          </cell>
          <cell r="O360">
            <v>-7.0414699999999997E-2</v>
          </cell>
        </row>
        <row r="361">
          <cell r="F361" t="str">
            <v>2012Sierra1-in-10Typical Event Day24</v>
          </cell>
          <cell r="G361">
            <v>1.433921</v>
          </cell>
          <cell r="H361">
            <v>1.393626</v>
          </cell>
          <cell r="I361">
            <v>75.581469999999996</v>
          </cell>
          <cell r="J361">
            <v>18571.34</v>
          </cell>
          <cell r="K361">
            <v>-4.3853900000000001E-2</v>
          </cell>
          <cell r="L361">
            <v>-4.17516E-2</v>
          </cell>
          <cell r="M361">
            <v>-4.0295499999999998E-2</v>
          </cell>
          <cell r="N361">
            <v>-3.8839400000000003E-2</v>
          </cell>
          <cell r="O361">
            <v>-3.6736999999999999E-2</v>
          </cell>
        </row>
        <row r="362">
          <cell r="F362" t="str">
            <v>2012Stockton1-in-10Typical Event Day1</v>
          </cell>
          <cell r="G362">
            <v>1.2338009999999999</v>
          </cell>
          <cell r="H362">
            <v>1.2338009999999999</v>
          </cell>
          <cell r="I362">
            <v>82.221459999999993</v>
          </cell>
          <cell r="J362">
            <v>12938.5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F363" t="str">
            <v>2012Stockton1-in-10Typical Event Day2</v>
          </cell>
          <cell r="G363">
            <v>1.0494939999999999</v>
          </cell>
          <cell r="H363">
            <v>1.0494939999999999</v>
          </cell>
          <cell r="I363">
            <v>80.206810000000004</v>
          </cell>
          <cell r="J363">
            <v>12938.5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F364" t="str">
            <v>2012Stockton1-in-10Typical Event Day3</v>
          </cell>
          <cell r="G364">
            <v>0.93636299999999995</v>
          </cell>
          <cell r="H364">
            <v>0.93636299999999995</v>
          </cell>
          <cell r="I364">
            <v>78.956519999999998</v>
          </cell>
          <cell r="J364">
            <v>12938.5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F365" t="str">
            <v>2012Stockton1-in-10Typical Event Day4</v>
          </cell>
          <cell r="G365">
            <v>0.87302789999999997</v>
          </cell>
          <cell r="H365">
            <v>0.87302789999999997</v>
          </cell>
          <cell r="I365">
            <v>77.684359999999998</v>
          </cell>
          <cell r="J365">
            <v>12938.5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F366" t="str">
            <v>2012Stockton1-in-10Typical Event Day5</v>
          </cell>
          <cell r="G366">
            <v>0.85858420000000002</v>
          </cell>
          <cell r="H366">
            <v>0.85858420000000002</v>
          </cell>
          <cell r="I366">
            <v>76.765309999999999</v>
          </cell>
          <cell r="J366">
            <v>12938.5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F367" t="str">
            <v>2012Stockton1-in-10Typical Event Day6</v>
          </cell>
          <cell r="G367">
            <v>0.89729420000000004</v>
          </cell>
          <cell r="H367">
            <v>0.89729420000000004</v>
          </cell>
          <cell r="I367">
            <v>75.331239999999994</v>
          </cell>
          <cell r="J367">
            <v>12938.5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F368" t="str">
            <v>2012Stockton1-in-10Typical Event Day7</v>
          </cell>
          <cell r="G368">
            <v>1.023862</v>
          </cell>
          <cell r="H368">
            <v>1.023862</v>
          </cell>
          <cell r="I368">
            <v>75.059070000000006</v>
          </cell>
          <cell r="J368">
            <v>12938.5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F369" t="str">
            <v>2012Stockton1-in-10Typical Event Day8</v>
          </cell>
          <cell r="G369">
            <v>1.1118030000000001</v>
          </cell>
          <cell r="H369">
            <v>1.1118030000000001</v>
          </cell>
          <cell r="I369">
            <v>76.808779999999999</v>
          </cell>
          <cell r="J369">
            <v>12938.5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F370" t="str">
            <v>2012Stockton1-in-10Typical Event Day9</v>
          </cell>
          <cell r="G370">
            <v>1.157721</v>
          </cell>
          <cell r="H370">
            <v>1.157721</v>
          </cell>
          <cell r="I370">
            <v>81.529110000000003</v>
          </cell>
          <cell r="J370">
            <v>12938.5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F371" t="str">
            <v>2012Stockton1-in-10Typical Event Day10</v>
          </cell>
          <cell r="G371">
            <v>1.270208</v>
          </cell>
          <cell r="H371">
            <v>1.270208</v>
          </cell>
          <cell r="I371">
            <v>83.918480000000002</v>
          </cell>
          <cell r="J371">
            <v>12938.5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F372" t="str">
            <v>2012Stockton1-in-10Typical Event Day11</v>
          </cell>
          <cell r="G372">
            <v>1.4308050000000001</v>
          </cell>
          <cell r="H372">
            <v>1.4308050000000001</v>
          </cell>
          <cell r="I372">
            <v>87.12415</v>
          </cell>
          <cell r="J372">
            <v>12938.5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F373" t="str">
            <v>2012Stockton1-in-10Typical Event Day12</v>
          </cell>
          <cell r="G373">
            <v>1.6486069999999999</v>
          </cell>
          <cell r="H373">
            <v>1.6486069999999999</v>
          </cell>
          <cell r="I373">
            <v>91.080100000000002</v>
          </cell>
          <cell r="J373">
            <v>12938.5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F374" t="str">
            <v>2012Stockton1-in-10Typical Event Day13</v>
          </cell>
          <cell r="G374">
            <v>1.9287700000000001</v>
          </cell>
          <cell r="H374">
            <v>1.9287700000000001</v>
          </cell>
          <cell r="I374">
            <v>94.764080000000007</v>
          </cell>
          <cell r="J374">
            <v>12938.5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F375" t="str">
            <v>2012Stockton1-in-10Typical Event Day14</v>
          </cell>
          <cell r="G375">
            <v>1.732213</v>
          </cell>
          <cell r="H375">
            <v>2.2505459999999999</v>
          </cell>
          <cell r="I375">
            <v>97.808499999999995</v>
          </cell>
          <cell r="J375">
            <v>12938.5</v>
          </cell>
          <cell r="K375">
            <v>0.43069679999999999</v>
          </cell>
          <cell r="L375">
            <v>0.48247299999999999</v>
          </cell>
          <cell r="M375">
            <v>0.51833309999999999</v>
          </cell>
          <cell r="N375">
            <v>0.55419309999999999</v>
          </cell>
          <cell r="O375">
            <v>0.60596930000000004</v>
          </cell>
        </row>
        <row r="376">
          <cell r="F376" t="str">
            <v>2012Stockton1-in-10Typical Event Day15</v>
          </cell>
          <cell r="G376">
            <v>1.937546</v>
          </cell>
          <cell r="H376">
            <v>2.6078480000000002</v>
          </cell>
          <cell r="I376">
            <v>100.33839999999999</v>
          </cell>
          <cell r="J376">
            <v>12938.5</v>
          </cell>
          <cell r="K376">
            <v>0.55752670000000004</v>
          </cell>
          <cell r="L376">
            <v>0.62415520000000002</v>
          </cell>
          <cell r="M376">
            <v>0.67030190000000001</v>
          </cell>
          <cell r="N376">
            <v>0.71644850000000004</v>
          </cell>
          <cell r="O376">
            <v>0.78307700000000002</v>
          </cell>
        </row>
        <row r="377">
          <cell r="F377" t="str">
            <v>2012Stockton1-in-10Typical Event Day16</v>
          </cell>
          <cell r="G377">
            <v>2.1671040000000001</v>
          </cell>
          <cell r="H377">
            <v>3.0022829999999998</v>
          </cell>
          <cell r="I377">
            <v>102.316</v>
          </cell>
          <cell r="J377">
            <v>12938.5</v>
          </cell>
          <cell r="K377">
            <v>0.69513389999999997</v>
          </cell>
          <cell r="L377">
            <v>0.7778735</v>
          </cell>
          <cell r="M377">
            <v>0.83517859999999999</v>
          </cell>
          <cell r="N377">
            <v>0.89248380000000005</v>
          </cell>
          <cell r="O377">
            <v>0.97522339999999996</v>
          </cell>
        </row>
        <row r="378">
          <cell r="F378" t="str">
            <v>2012Stockton1-in-10Typical Event Day17</v>
          </cell>
          <cell r="G378">
            <v>2.367588</v>
          </cell>
          <cell r="H378">
            <v>3.342765</v>
          </cell>
          <cell r="I378">
            <v>102.6177</v>
          </cell>
          <cell r="J378">
            <v>12938.5</v>
          </cell>
          <cell r="K378">
            <v>0.81132789999999999</v>
          </cell>
          <cell r="L378">
            <v>0.90813120000000003</v>
          </cell>
          <cell r="M378">
            <v>0.97517699999999996</v>
          </cell>
          <cell r="N378">
            <v>1.0422229999999999</v>
          </cell>
          <cell r="O378">
            <v>1.1390260000000001</v>
          </cell>
        </row>
        <row r="379">
          <cell r="F379" t="str">
            <v>2012Stockton1-in-10Typical Event Day18</v>
          </cell>
          <cell r="G379">
            <v>2.5221049999999998</v>
          </cell>
          <cell r="H379">
            <v>3.5239120000000002</v>
          </cell>
          <cell r="I379">
            <v>102.90430000000001</v>
          </cell>
          <cell r="J379">
            <v>12938.5</v>
          </cell>
          <cell r="K379">
            <v>0.83344050000000003</v>
          </cell>
          <cell r="L379">
            <v>0.93291290000000004</v>
          </cell>
          <cell r="M379">
            <v>1.0018069999999999</v>
          </cell>
          <cell r="N379">
            <v>1.0707009999999999</v>
          </cell>
          <cell r="O379">
            <v>1.170174</v>
          </cell>
        </row>
        <row r="380">
          <cell r="F380" t="str">
            <v>2012Stockton1-in-10Typical Event Day19</v>
          </cell>
          <cell r="G380">
            <v>3.7312569999999998</v>
          </cell>
          <cell r="H380">
            <v>3.4380829999999998</v>
          </cell>
          <cell r="I380">
            <v>100.48560000000001</v>
          </cell>
          <cell r="J380">
            <v>12938.5</v>
          </cell>
          <cell r="K380">
            <v>-0.30917109999999998</v>
          </cell>
          <cell r="L380">
            <v>-0.29972019999999999</v>
          </cell>
          <cell r="M380">
            <v>-0.29317460000000001</v>
          </cell>
          <cell r="N380">
            <v>-0.28662900000000002</v>
          </cell>
          <cell r="O380">
            <v>-0.27717809999999998</v>
          </cell>
        </row>
        <row r="381">
          <cell r="F381" t="str">
            <v>2012Stockton1-in-10Typical Event Day20</v>
          </cell>
          <cell r="G381">
            <v>3.3959649999999999</v>
          </cell>
          <cell r="H381">
            <v>3.1208849999999999</v>
          </cell>
          <cell r="I381">
            <v>96.676850000000002</v>
          </cell>
          <cell r="J381">
            <v>12938.5</v>
          </cell>
          <cell r="K381">
            <v>-0.2900895</v>
          </cell>
          <cell r="L381">
            <v>-0.28122200000000003</v>
          </cell>
          <cell r="M381">
            <v>-0.2750803</v>
          </cell>
          <cell r="N381">
            <v>-0.26893860000000003</v>
          </cell>
          <cell r="O381">
            <v>-0.2600711</v>
          </cell>
        </row>
        <row r="382">
          <cell r="F382" t="str">
            <v>2012Stockton1-in-10Typical Event Day21</v>
          </cell>
          <cell r="G382">
            <v>2.988289</v>
          </cell>
          <cell r="H382">
            <v>2.802578</v>
          </cell>
          <cell r="I382">
            <v>92.934359999999998</v>
          </cell>
          <cell r="J382">
            <v>12938.5</v>
          </cell>
          <cell r="K382">
            <v>-0.1958442</v>
          </cell>
          <cell r="L382">
            <v>-0.18985759999999999</v>
          </cell>
          <cell r="M382">
            <v>-0.18571109999999999</v>
          </cell>
          <cell r="N382">
            <v>-0.1815649</v>
          </cell>
          <cell r="O382">
            <v>-0.17557829999999999</v>
          </cell>
        </row>
        <row r="383">
          <cell r="F383" t="str">
            <v>2012Stockton1-in-10Typical Event Day22</v>
          </cell>
          <cell r="G383">
            <v>2.5518640000000001</v>
          </cell>
          <cell r="H383">
            <v>2.421287</v>
          </cell>
          <cell r="I383">
            <v>89.589039999999997</v>
          </cell>
          <cell r="J383">
            <v>12938.5</v>
          </cell>
          <cell r="K383">
            <v>-0.1377023</v>
          </cell>
          <cell r="L383">
            <v>-0.1334929</v>
          </cell>
          <cell r="M383">
            <v>-0.13057759999999999</v>
          </cell>
          <cell r="N383">
            <v>-0.1276622</v>
          </cell>
          <cell r="O383">
            <v>-0.1234528</v>
          </cell>
        </row>
        <row r="384">
          <cell r="F384" t="str">
            <v>2012Stockton1-in-10Typical Event Day23</v>
          </cell>
          <cell r="G384">
            <v>2.001017</v>
          </cell>
          <cell r="H384">
            <v>1.930741</v>
          </cell>
          <cell r="I384">
            <v>86.787769999999995</v>
          </cell>
          <cell r="J384">
            <v>12938.5</v>
          </cell>
          <cell r="K384">
            <v>-7.4110899999999993E-2</v>
          </cell>
          <cell r="L384">
            <v>-7.1845400000000004E-2</v>
          </cell>
          <cell r="M384">
            <v>-7.0276400000000003E-2</v>
          </cell>
          <cell r="N384">
            <v>-6.8707299999999999E-2</v>
          </cell>
          <cell r="O384">
            <v>-6.6441899999999998E-2</v>
          </cell>
        </row>
        <row r="385">
          <cell r="F385" t="str">
            <v>2012Stockton1-in-10Typical Event Day24</v>
          </cell>
          <cell r="G385">
            <v>1.5438890000000001</v>
          </cell>
          <cell r="H385">
            <v>1.4875430000000001</v>
          </cell>
          <cell r="I385">
            <v>85.692149999999998</v>
          </cell>
          <cell r="J385">
            <v>12938.5</v>
          </cell>
          <cell r="K385">
            <v>-5.9421000000000002E-2</v>
          </cell>
          <cell r="L385">
            <v>-5.7604599999999999E-2</v>
          </cell>
          <cell r="M385">
            <v>-5.6346500000000001E-2</v>
          </cell>
          <cell r="N385">
            <v>-5.5088499999999999E-2</v>
          </cell>
          <cell r="O385">
            <v>-5.3272100000000003E-2</v>
          </cell>
        </row>
        <row r="386">
          <cell r="F386" t="str">
            <v>2012All Customers1-in-2August Peak1</v>
          </cell>
          <cell r="G386">
            <v>0.92216739999999997</v>
          </cell>
          <cell r="H386">
            <v>0.92216739999999997</v>
          </cell>
          <cell r="I386">
            <v>73.802549999999997</v>
          </cell>
          <cell r="J386">
            <v>155272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F387" t="str">
            <v>2012All Customers1-in-2August Peak2</v>
          </cell>
          <cell r="G387">
            <v>0.78771310000000005</v>
          </cell>
          <cell r="H387">
            <v>0.78771310000000005</v>
          </cell>
          <cell r="I387">
            <v>67.263530000000003</v>
          </cell>
          <cell r="J387">
            <v>155272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F388" t="str">
            <v>2012All Customers1-in-2August Peak3</v>
          </cell>
          <cell r="G388">
            <v>0.70857720000000002</v>
          </cell>
          <cell r="H388">
            <v>0.70857720000000002</v>
          </cell>
          <cell r="I388">
            <v>65.505359999999996</v>
          </cell>
          <cell r="J388">
            <v>155272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F389" t="str">
            <v>2012All Customers1-in-2August Peak4</v>
          </cell>
          <cell r="G389">
            <v>0.66256890000000002</v>
          </cell>
          <cell r="H389">
            <v>0.66256890000000002</v>
          </cell>
          <cell r="I389">
            <v>64.30592</v>
          </cell>
          <cell r="J389">
            <v>155272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F390" t="str">
            <v>2012All Customers1-in-2August Peak5</v>
          </cell>
          <cell r="G390">
            <v>0.65053450000000002</v>
          </cell>
          <cell r="H390">
            <v>0.65053450000000002</v>
          </cell>
          <cell r="I390">
            <v>63.78407</v>
          </cell>
          <cell r="J390">
            <v>155272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F391" t="str">
            <v>2012All Customers1-in-2August Peak6</v>
          </cell>
          <cell r="G391">
            <v>0.68788009999999999</v>
          </cell>
          <cell r="H391">
            <v>0.68788009999999999</v>
          </cell>
          <cell r="I391">
            <v>62.887270000000001</v>
          </cell>
          <cell r="J391">
            <v>155272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F392" t="str">
            <v>2012All Customers1-in-2August Peak7</v>
          </cell>
          <cell r="G392">
            <v>0.80072679999999996</v>
          </cell>
          <cell r="H392">
            <v>0.80072679999999996</v>
          </cell>
          <cell r="I392">
            <v>62.285690000000002</v>
          </cell>
          <cell r="J392">
            <v>155272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F393" t="str">
            <v>2012All Customers1-in-2August Peak8</v>
          </cell>
          <cell r="G393">
            <v>0.88978590000000002</v>
          </cell>
          <cell r="H393">
            <v>0.88978590000000002</v>
          </cell>
          <cell r="I393">
            <v>64.597269999999995</v>
          </cell>
          <cell r="J393">
            <v>155272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F394" t="str">
            <v>2012All Customers1-in-2August Peak9</v>
          </cell>
          <cell r="G394">
            <v>0.90914379999999995</v>
          </cell>
          <cell r="H394">
            <v>0.90914379999999995</v>
          </cell>
          <cell r="I394">
            <v>70.917529999999999</v>
          </cell>
          <cell r="J394">
            <v>155272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F395" t="str">
            <v>2012All Customers1-in-2August Peak10</v>
          </cell>
          <cell r="G395">
            <v>0.9705201</v>
          </cell>
          <cell r="H395">
            <v>0.9705201</v>
          </cell>
          <cell r="I395">
            <v>77.431250000000006</v>
          </cell>
          <cell r="J395">
            <v>155272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F396" t="str">
            <v>2012All Customers1-in-2August Peak11</v>
          </cell>
          <cell r="G396">
            <v>1.073841</v>
          </cell>
          <cell r="H396">
            <v>1.073841</v>
          </cell>
          <cell r="I396">
            <v>83.075680000000006</v>
          </cell>
          <cell r="J396">
            <v>155272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F397" t="str">
            <v>2012All Customers1-in-2August Peak12</v>
          </cell>
          <cell r="G397">
            <v>1.2239</v>
          </cell>
          <cell r="H397">
            <v>1.2239</v>
          </cell>
          <cell r="I397">
            <v>88.051010000000005</v>
          </cell>
          <cell r="J397">
            <v>155272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F398" t="str">
            <v>2012All Customers1-in-2August Peak13</v>
          </cell>
          <cell r="G398">
            <v>1.4232940000000001</v>
          </cell>
          <cell r="H398">
            <v>1.4232940000000001</v>
          </cell>
          <cell r="I398">
            <v>91.761020000000002</v>
          </cell>
          <cell r="J398">
            <v>155272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F399" t="str">
            <v>2012All Customers1-in-2August Peak14</v>
          </cell>
          <cell r="G399">
            <v>1.34104</v>
          </cell>
          <cell r="H399">
            <v>1.641116</v>
          </cell>
          <cell r="I399">
            <v>95.099869999999996</v>
          </cell>
          <cell r="J399">
            <v>155272</v>
          </cell>
          <cell r="K399">
            <v>0.22732379999999999</v>
          </cell>
          <cell r="L399">
            <v>0.27030650000000001</v>
          </cell>
          <cell r="M399">
            <v>0.30007620000000002</v>
          </cell>
          <cell r="N399">
            <v>0.32984590000000003</v>
          </cell>
          <cell r="O399">
            <v>0.37282860000000001</v>
          </cell>
        </row>
        <row r="400">
          <cell r="F400" t="str">
            <v>2012All Customers1-in-2August Peak15</v>
          </cell>
          <cell r="G400">
            <v>1.4946699999999999</v>
          </cell>
          <cell r="H400">
            <v>1.8849929999999999</v>
          </cell>
          <cell r="I400">
            <v>97.757080000000002</v>
          </cell>
          <cell r="J400">
            <v>155272</v>
          </cell>
          <cell r="K400">
            <v>0.2958153</v>
          </cell>
          <cell r="L400">
            <v>0.35165069999999998</v>
          </cell>
          <cell r="M400">
            <v>0.39032230000000001</v>
          </cell>
          <cell r="N400">
            <v>0.42899369999999998</v>
          </cell>
          <cell r="O400">
            <v>0.48482910000000001</v>
          </cell>
        </row>
        <row r="401">
          <cell r="F401" t="str">
            <v>2012All Customers1-in-2August Peak16</v>
          </cell>
          <cell r="G401">
            <v>1.6767559999999999</v>
          </cell>
          <cell r="H401">
            <v>2.1612480000000001</v>
          </cell>
          <cell r="I401">
            <v>98.973579999999998</v>
          </cell>
          <cell r="J401">
            <v>155272</v>
          </cell>
          <cell r="K401">
            <v>0.36741760000000001</v>
          </cell>
          <cell r="L401">
            <v>0.43658590000000003</v>
          </cell>
          <cell r="M401">
            <v>0.48449160000000002</v>
          </cell>
          <cell r="N401">
            <v>0.53239740000000002</v>
          </cell>
          <cell r="O401">
            <v>0.60156569999999998</v>
          </cell>
        </row>
        <row r="402">
          <cell r="F402" t="str">
            <v>2012All Customers1-in-2August Peak17</v>
          </cell>
          <cell r="G402">
            <v>1.8396950000000001</v>
          </cell>
          <cell r="H402">
            <v>2.4066879999999999</v>
          </cell>
          <cell r="I402">
            <v>99.108159999999998</v>
          </cell>
          <cell r="J402">
            <v>155272</v>
          </cell>
          <cell r="K402">
            <v>0.42981900000000001</v>
          </cell>
          <cell r="L402">
            <v>0.5108625</v>
          </cell>
          <cell r="M402">
            <v>0.56699310000000003</v>
          </cell>
          <cell r="N402">
            <v>0.6231236</v>
          </cell>
          <cell r="O402">
            <v>0.70416719999999999</v>
          </cell>
        </row>
        <row r="403">
          <cell r="F403" t="str">
            <v>2012All Customers1-in-2August Peak18</v>
          </cell>
          <cell r="G403">
            <v>1.9773229999999999</v>
          </cell>
          <cell r="H403">
            <v>2.5599690000000002</v>
          </cell>
          <cell r="I403">
            <v>97.917649999999995</v>
          </cell>
          <cell r="J403">
            <v>155272</v>
          </cell>
          <cell r="K403">
            <v>0.44166349999999999</v>
          </cell>
          <cell r="L403">
            <v>0.52495720000000001</v>
          </cell>
          <cell r="M403">
            <v>0.5826462</v>
          </cell>
          <cell r="N403">
            <v>0.64033519999999999</v>
          </cell>
          <cell r="O403">
            <v>0.72362890000000002</v>
          </cell>
        </row>
        <row r="404">
          <cell r="F404" t="str">
            <v>2012All Customers1-in-2August Peak19</v>
          </cell>
          <cell r="G404">
            <v>2.7890700000000002</v>
          </cell>
          <cell r="H404">
            <v>2.5257010000000002</v>
          </cell>
          <cell r="I404">
            <v>95.867530000000002</v>
          </cell>
          <cell r="J404">
            <v>155272</v>
          </cell>
          <cell r="K404">
            <v>-0.29173379999999999</v>
          </cell>
          <cell r="L404">
            <v>-0.27497549999999998</v>
          </cell>
          <cell r="M404">
            <v>-0.26336880000000001</v>
          </cell>
          <cell r="N404">
            <v>-0.25176209999999999</v>
          </cell>
          <cell r="O404">
            <v>-0.23500370000000001</v>
          </cell>
        </row>
        <row r="405">
          <cell r="F405" t="str">
            <v>2012All Customers1-in-2August Peak20</v>
          </cell>
          <cell r="G405">
            <v>2.5523129999999998</v>
          </cell>
          <cell r="H405">
            <v>2.315887</v>
          </cell>
          <cell r="I405">
            <v>90.579639999999998</v>
          </cell>
          <cell r="J405">
            <v>155272</v>
          </cell>
          <cell r="K405">
            <v>-0.26176929999999998</v>
          </cell>
          <cell r="L405">
            <v>-0.24679670000000001</v>
          </cell>
          <cell r="M405">
            <v>-0.23642669999999999</v>
          </cell>
          <cell r="N405">
            <v>-0.2260566</v>
          </cell>
          <cell r="O405">
            <v>-0.21108399999999999</v>
          </cell>
        </row>
        <row r="406">
          <cell r="F406" t="str">
            <v>2012All Customers1-in-2August Peak21</v>
          </cell>
          <cell r="G406">
            <v>2.245025</v>
          </cell>
          <cell r="H406">
            <v>2.0949949999999999</v>
          </cell>
          <cell r="I406">
            <v>84.9739</v>
          </cell>
          <cell r="J406">
            <v>155272</v>
          </cell>
          <cell r="K406">
            <v>-0.16578190000000001</v>
          </cell>
          <cell r="L406">
            <v>-0.15647539999999999</v>
          </cell>
          <cell r="M406">
            <v>-0.15002969999999999</v>
          </cell>
          <cell r="N406">
            <v>-0.14358409999999999</v>
          </cell>
          <cell r="O406">
            <v>-0.1342776</v>
          </cell>
        </row>
        <row r="407">
          <cell r="F407" t="str">
            <v>2012All Customers1-in-2August Peak22</v>
          </cell>
          <cell r="G407">
            <v>1.9315059999999999</v>
          </cell>
          <cell r="H407">
            <v>1.8384309999999999</v>
          </cell>
          <cell r="I407">
            <v>81.303629999999998</v>
          </cell>
          <cell r="J407">
            <v>155272</v>
          </cell>
          <cell r="K407">
            <v>-0.1027457</v>
          </cell>
          <cell r="L407">
            <v>-9.7031699999999999E-2</v>
          </cell>
          <cell r="M407">
            <v>-9.3074299999999999E-2</v>
          </cell>
          <cell r="N407">
            <v>-8.9116899999999999E-2</v>
          </cell>
          <cell r="O407">
            <v>-8.3402900000000002E-2</v>
          </cell>
        </row>
        <row r="408">
          <cell r="F408" t="str">
            <v>2012All Customers1-in-2August Peak23</v>
          </cell>
          <cell r="G408">
            <v>1.5276810000000001</v>
          </cell>
          <cell r="H408">
            <v>1.469457</v>
          </cell>
          <cell r="I408">
            <v>77.809880000000007</v>
          </cell>
          <cell r="J408">
            <v>155272</v>
          </cell>
          <cell r="K408">
            <v>-6.4362600000000006E-2</v>
          </cell>
          <cell r="L408">
            <v>-6.0735600000000001E-2</v>
          </cell>
          <cell r="M408">
            <v>-5.82236E-2</v>
          </cell>
          <cell r="N408">
            <v>-5.5711499999999997E-2</v>
          </cell>
          <cell r="O408">
            <v>-5.2084499999999999E-2</v>
          </cell>
        </row>
        <row r="409">
          <cell r="F409" t="str">
            <v>2012All Customers1-in-2August Peak24</v>
          </cell>
          <cell r="G409">
            <v>1.16831</v>
          </cell>
          <cell r="H409">
            <v>1.1263000000000001</v>
          </cell>
          <cell r="I409">
            <v>75.39443</v>
          </cell>
          <cell r="J409">
            <v>155272</v>
          </cell>
          <cell r="K409">
            <v>-4.6482599999999999E-2</v>
          </cell>
          <cell r="L409">
            <v>-4.3839999999999997E-2</v>
          </cell>
          <cell r="M409">
            <v>-4.2009699999999997E-2</v>
          </cell>
          <cell r="N409">
            <v>-4.01795E-2</v>
          </cell>
          <cell r="O409">
            <v>-3.7536899999999998E-2</v>
          </cell>
        </row>
        <row r="410">
          <cell r="F410" t="str">
            <v>2012Greater Bay Area1-in-2August Peak1</v>
          </cell>
          <cell r="G410">
            <v>0.86167289999999996</v>
          </cell>
          <cell r="H410">
            <v>0.86167289999999996</v>
          </cell>
          <cell r="I410">
            <v>70.301990000000004</v>
          </cell>
          <cell r="J410">
            <v>54137.97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F411" t="str">
            <v>2012Greater Bay Area1-in-2August Peak2</v>
          </cell>
          <cell r="G411">
            <v>0.72478909999999996</v>
          </cell>
          <cell r="H411">
            <v>0.72478909999999996</v>
          </cell>
          <cell r="I411">
            <v>62.942489999999999</v>
          </cell>
          <cell r="J411">
            <v>54137.97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F412" t="str">
            <v>2012Greater Bay Area1-in-2August Peak3</v>
          </cell>
          <cell r="G412">
            <v>0.64939950000000002</v>
          </cell>
          <cell r="H412">
            <v>0.64939950000000002</v>
          </cell>
          <cell r="I412">
            <v>61.886020000000002</v>
          </cell>
          <cell r="J412">
            <v>54137.97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F413" t="str">
            <v>2012Greater Bay Area1-in-2August Peak4</v>
          </cell>
          <cell r="G413">
            <v>0.60755870000000001</v>
          </cell>
          <cell r="H413">
            <v>0.60755870000000001</v>
          </cell>
          <cell r="I413">
            <v>60.374450000000003</v>
          </cell>
          <cell r="J413">
            <v>54137.97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F414" t="str">
            <v>2012Greater Bay Area1-in-2August Peak5</v>
          </cell>
          <cell r="G414">
            <v>0.59353509999999998</v>
          </cell>
          <cell r="H414">
            <v>0.59353509999999998</v>
          </cell>
          <cell r="I414">
            <v>59.637799999999999</v>
          </cell>
          <cell r="J414">
            <v>54137.97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F415" t="str">
            <v>2012Greater Bay Area1-in-2August Peak6</v>
          </cell>
          <cell r="G415">
            <v>0.62618280000000004</v>
          </cell>
          <cell r="H415">
            <v>0.62618280000000004</v>
          </cell>
          <cell r="I415">
            <v>58.63062</v>
          </cell>
          <cell r="J415">
            <v>54137.97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F416" t="str">
            <v>2012Greater Bay Area1-in-2August Peak7</v>
          </cell>
          <cell r="G416">
            <v>0.74003399999999997</v>
          </cell>
          <cell r="H416">
            <v>0.74003399999999997</v>
          </cell>
          <cell r="I416">
            <v>58.17071</v>
          </cell>
          <cell r="J416">
            <v>54137.97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F417" t="str">
            <v>2012Greater Bay Area1-in-2August Peak8</v>
          </cell>
          <cell r="G417">
            <v>0.85132059999999998</v>
          </cell>
          <cell r="H417">
            <v>0.85132059999999998</v>
          </cell>
          <cell r="I417">
            <v>60.582349999999998</v>
          </cell>
          <cell r="J417">
            <v>54137.97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F418" t="str">
            <v>2012Greater Bay Area1-in-2August Peak9</v>
          </cell>
          <cell r="G418">
            <v>0.8645446</v>
          </cell>
          <cell r="H418">
            <v>0.8645446</v>
          </cell>
          <cell r="I418">
            <v>66.638580000000005</v>
          </cell>
          <cell r="J418">
            <v>54137.97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F419" t="str">
            <v>2012Greater Bay Area1-in-2August Peak10</v>
          </cell>
          <cell r="G419">
            <v>0.90226419999999996</v>
          </cell>
          <cell r="H419">
            <v>0.90226419999999996</v>
          </cell>
          <cell r="I419">
            <v>73.332480000000004</v>
          </cell>
          <cell r="J419">
            <v>54137.97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F420" t="str">
            <v>2012Greater Bay Area1-in-2August Peak11</v>
          </cell>
          <cell r="G420">
            <v>0.97956960000000004</v>
          </cell>
          <cell r="H420">
            <v>0.97956960000000004</v>
          </cell>
          <cell r="I420">
            <v>79.70035</v>
          </cell>
          <cell r="J420">
            <v>54137.97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F421" t="str">
            <v>2012Greater Bay Area1-in-2August Peak12</v>
          </cell>
          <cell r="G421">
            <v>1.089607</v>
          </cell>
          <cell r="H421">
            <v>1.089607</v>
          </cell>
          <cell r="I421">
            <v>85.617909999999995</v>
          </cell>
          <cell r="J421">
            <v>54137.97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F422" t="str">
            <v>2012Greater Bay Area1-in-2August Peak13</v>
          </cell>
          <cell r="G422">
            <v>1.239903</v>
          </cell>
          <cell r="H422">
            <v>1.239903</v>
          </cell>
          <cell r="I422">
            <v>90.467309999999998</v>
          </cell>
          <cell r="J422">
            <v>54137.97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F423" t="str">
            <v>2012Greater Bay Area1-in-2August Peak14</v>
          </cell>
          <cell r="G423">
            <v>1.14771</v>
          </cell>
          <cell r="H423">
            <v>1.400131</v>
          </cell>
          <cell r="I423">
            <v>94.573509999999999</v>
          </cell>
          <cell r="J423">
            <v>54137.97</v>
          </cell>
          <cell r="K423">
            <v>0.18324589999999999</v>
          </cell>
          <cell r="L423">
            <v>0.22411519999999999</v>
          </cell>
          <cell r="M423">
            <v>0.25242130000000002</v>
          </cell>
          <cell r="N423">
            <v>0.28072730000000001</v>
          </cell>
          <cell r="O423">
            <v>0.32159660000000001</v>
          </cell>
        </row>
        <row r="424">
          <cell r="F424" t="str">
            <v>2012Greater Bay Area1-in-2August Peak15</v>
          </cell>
          <cell r="G424">
            <v>1.256259</v>
          </cell>
          <cell r="H424">
            <v>1.586541</v>
          </cell>
          <cell r="I424">
            <v>97.615459999999999</v>
          </cell>
          <cell r="J424">
            <v>54137.97</v>
          </cell>
          <cell r="K424">
            <v>0.23986959999999999</v>
          </cell>
          <cell r="L424">
            <v>0.2932862</v>
          </cell>
          <cell r="M424">
            <v>0.33028249999999998</v>
          </cell>
          <cell r="N424">
            <v>0.36727860000000001</v>
          </cell>
          <cell r="O424">
            <v>0.42069519999999999</v>
          </cell>
        </row>
        <row r="425">
          <cell r="F425" t="str">
            <v>2012Greater Bay Area1-in-2August Peak16</v>
          </cell>
          <cell r="G425">
            <v>1.4069659999999999</v>
          </cell>
          <cell r="H425">
            <v>1.8154999999999999</v>
          </cell>
          <cell r="I425">
            <v>99.176090000000002</v>
          </cell>
          <cell r="J425">
            <v>54137.97</v>
          </cell>
          <cell r="K425">
            <v>0.29670859999999999</v>
          </cell>
          <cell r="L425">
            <v>0.3627763</v>
          </cell>
          <cell r="M425">
            <v>0.40853450000000002</v>
          </cell>
          <cell r="N425">
            <v>0.4542928</v>
          </cell>
          <cell r="O425">
            <v>0.52036039999999995</v>
          </cell>
        </row>
        <row r="426">
          <cell r="F426" t="str">
            <v>2012Greater Bay Area1-in-2August Peak17</v>
          </cell>
          <cell r="G426">
            <v>1.5561130000000001</v>
          </cell>
          <cell r="H426">
            <v>2.0352209999999999</v>
          </cell>
          <cell r="I426">
            <v>99.043869999999998</v>
          </cell>
          <cell r="J426">
            <v>54137.97</v>
          </cell>
          <cell r="K426">
            <v>0.34795870000000001</v>
          </cell>
          <cell r="L426">
            <v>0.42544270000000001</v>
          </cell>
          <cell r="M426">
            <v>0.47910779999999997</v>
          </cell>
          <cell r="N426">
            <v>0.53277300000000005</v>
          </cell>
          <cell r="O426">
            <v>0.6102571</v>
          </cell>
        </row>
        <row r="427">
          <cell r="F427" t="str">
            <v>2012Greater Bay Area1-in-2August Peak18</v>
          </cell>
          <cell r="G427">
            <v>1.696412</v>
          </cell>
          <cell r="H427">
            <v>2.188879</v>
          </cell>
          <cell r="I427">
            <v>96.884140000000002</v>
          </cell>
          <cell r="J427">
            <v>54137.97</v>
          </cell>
          <cell r="K427">
            <v>0.35766019999999998</v>
          </cell>
          <cell r="L427">
            <v>0.4373051</v>
          </cell>
          <cell r="M427">
            <v>0.49246699999999999</v>
          </cell>
          <cell r="N427">
            <v>0.54762869999999997</v>
          </cell>
          <cell r="O427">
            <v>0.62727359999999999</v>
          </cell>
        </row>
        <row r="428">
          <cell r="F428" t="str">
            <v>2012Greater Bay Area1-in-2August Peak19</v>
          </cell>
          <cell r="G428">
            <v>2.366266</v>
          </cell>
          <cell r="H428">
            <v>2.1894119999999999</v>
          </cell>
          <cell r="I428">
            <v>93.501949999999994</v>
          </cell>
          <cell r="J428">
            <v>54137.97</v>
          </cell>
          <cell r="K428">
            <v>-0.20453879999999999</v>
          </cell>
          <cell r="L428">
            <v>-0.1881825</v>
          </cell>
          <cell r="M428">
            <v>-0.17685409999999999</v>
          </cell>
          <cell r="N428">
            <v>-0.1655258</v>
          </cell>
          <cell r="O428">
            <v>-0.14916940000000001</v>
          </cell>
        </row>
        <row r="429">
          <cell r="F429" t="str">
            <v>2012Greater Bay Area1-in-2August Peak20</v>
          </cell>
          <cell r="G429">
            <v>2.1798090000000001</v>
          </cell>
          <cell r="H429">
            <v>2.0225110000000002</v>
          </cell>
          <cell r="I429">
            <v>86.703059999999994</v>
          </cell>
          <cell r="J429">
            <v>54137.97</v>
          </cell>
          <cell r="K429">
            <v>-0.18192059999999999</v>
          </cell>
          <cell r="L429">
            <v>-0.16737299999999999</v>
          </cell>
          <cell r="M429">
            <v>-0.1572974</v>
          </cell>
          <cell r="N429">
            <v>-0.14722170000000001</v>
          </cell>
          <cell r="O429">
            <v>-0.13267409999999999</v>
          </cell>
        </row>
        <row r="430">
          <cell r="F430" t="str">
            <v>2012Greater Bay Area1-in-2August Peak21</v>
          </cell>
          <cell r="G430">
            <v>1.951478</v>
          </cell>
          <cell r="H430">
            <v>1.861237</v>
          </cell>
          <cell r="I430">
            <v>80.022869999999998</v>
          </cell>
          <cell r="J430">
            <v>54137.97</v>
          </cell>
          <cell r="K430">
            <v>-0.1043668</v>
          </cell>
          <cell r="L430">
            <v>-9.6020900000000006E-2</v>
          </cell>
          <cell r="M430">
            <v>-9.0240600000000004E-2</v>
          </cell>
          <cell r="N430">
            <v>-8.4460300000000002E-2</v>
          </cell>
          <cell r="O430">
            <v>-7.6114399999999999E-2</v>
          </cell>
        </row>
        <row r="431">
          <cell r="F431" t="str">
            <v>2012Greater Bay Area1-in-2August Peak22</v>
          </cell>
          <cell r="G431">
            <v>1.7218329999999999</v>
          </cell>
          <cell r="H431">
            <v>1.66882</v>
          </cell>
          <cell r="I431">
            <v>76.675870000000003</v>
          </cell>
          <cell r="J431">
            <v>54137.97</v>
          </cell>
          <cell r="K431">
            <v>-6.1311200000000003E-2</v>
          </cell>
          <cell r="L431">
            <v>-5.6408300000000001E-2</v>
          </cell>
          <cell r="M431">
            <v>-5.30126E-2</v>
          </cell>
          <cell r="N431">
            <v>-4.9616899999999999E-2</v>
          </cell>
          <cell r="O431">
            <v>-4.4713999999999997E-2</v>
          </cell>
        </row>
        <row r="432">
          <cell r="F432" t="str">
            <v>2012Greater Bay Area1-in-2August Peak23</v>
          </cell>
          <cell r="G432">
            <v>1.389246</v>
          </cell>
          <cell r="H432">
            <v>1.355138</v>
          </cell>
          <cell r="I432">
            <v>74.016990000000007</v>
          </cell>
          <cell r="J432">
            <v>54137.97</v>
          </cell>
          <cell r="K432">
            <v>-3.9447700000000002E-2</v>
          </cell>
          <cell r="L432">
            <v>-3.6293199999999998E-2</v>
          </cell>
          <cell r="M432">
            <v>-3.4108399999999997E-2</v>
          </cell>
          <cell r="N432">
            <v>-3.1923600000000003E-2</v>
          </cell>
          <cell r="O432">
            <v>-2.8769099999999999E-2</v>
          </cell>
        </row>
        <row r="433">
          <cell r="F433" t="str">
            <v>2012Greater Bay Area1-in-2August Peak24</v>
          </cell>
          <cell r="G433">
            <v>1.058856</v>
          </cell>
          <cell r="H433">
            <v>1.031601</v>
          </cell>
          <cell r="I433">
            <v>71.392610000000005</v>
          </cell>
          <cell r="J433">
            <v>54137.97</v>
          </cell>
          <cell r="K433">
            <v>-3.1521300000000002E-2</v>
          </cell>
          <cell r="L433">
            <v>-2.9000600000000001E-2</v>
          </cell>
          <cell r="M433">
            <v>-2.7254799999999999E-2</v>
          </cell>
          <cell r="N433">
            <v>-2.5509E-2</v>
          </cell>
          <cell r="O433">
            <v>-2.2988399999999999E-2</v>
          </cell>
        </row>
        <row r="434">
          <cell r="F434" t="str">
            <v>2012Greater Fresno1-in-2August Peak1</v>
          </cell>
          <cell r="G434">
            <v>1.0582400000000001</v>
          </cell>
          <cell r="H434">
            <v>1.0582400000000001</v>
          </cell>
          <cell r="I434">
            <v>79.619810000000001</v>
          </cell>
          <cell r="J434">
            <v>27782.36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F435" t="str">
            <v>2012Greater Fresno1-in-2August Peak2</v>
          </cell>
          <cell r="G435">
            <v>0.899756</v>
          </cell>
          <cell r="H435">
            <v>0.899756</v>
          </cell>
          <cell r="I435">
            <v>76.829669999999993</v>
          </cell>
          <cell r="J435">
            <v>27782.36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F436" t="str">
            <v>2012Greater Fresno1-in-2August Peak3</v>
          </cell>
          <cell r="G436">
            <v>0.7969446</v>
          </cell>
          <cell r="H436">
            <v>0.7969446</v>
          </cell>
          <cell r="I436">
            <v>73.729290000000006</v>
          </cell>
          <cell r="J436">
            <v>27782.36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F437" t="str">
            <v>2012Greater Fresno1-in-2August Peak4</v>
          </cell>
          <cell r="G437">
            <v>0.73475310000000005</v>
          </cell>
          <cell r="H437">
            <v>0.73475310000000005</v>
          </cell>
          <cell r="I437">
            <v>71.867090000000005</v>
          </cell>
          <cell r="J437">
            <v>27782.36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F438" t="str">
            <v>2012Greater Fresno1-in-2August Peak5</v>
          </cell>
          <cell r="G438">
            <v>0.71574959999999999</v>
          </cell>
          <cell r="H438">
            <v>0.71574959999999999</v>
          </cell>
          <cell r="I438">
            <v>71.805009999999996</v>
          </cell>
          <cell r="J438">
            <v>27782.36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F439" t="str">
            <v>2012Greater Fresno1-in-2August Peak6</v>
          </cell>
          <cell r="G439">
            <v>0.74465219999999999</v>
          </cell>
          <cell r="H439">
            <v>0.74465219999999999</v>
          </cell>
          <cell r="I439">
            <v>71.598330000000004</v>
          </cell>
          <cell r="J439">
            <v>27782.36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F440" t="str">
            <v>2012Greater Fresno1-in-2August Peak7</v>
          </cell>
          <cell r="G440">
            <v>0.83680330000000003</v>
          </cell>
          <cell r="H440">
            <v>0.83680330000000003</v>
          </cell>
          <cell r="I440">
            <v>71.536249999999995</v>
          </cell>
          <cell r="J440">
            <v>27782.36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 t="str">
            <v>2012Greater Fresno1-in-2August Peak8</v>
          </cell>
          <cell r="G441">
            <v>0.89795259999999999</v>
          </cell>
          <cell r="H441">
            <v>0.89795259999999999</v>
          </cell>
          <cell r="I441">
            <v>72.936880000000002</v>
          </cell>
          <cell r="J441">
            <v>27782.36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F442" t="str">
            <v>2012Greater Fresno1-in-2August Peak9</v>
          </cell>
          <cell r="G442">
            <v>0.92535750000000005</v>
          </cell>
          <cell r="H442">
            <v>0.92535750000000005</v>
          </cell>
          <cell r="I442">
            <v>78.62312</v>
          </cell>
          <cell r="J442">
            <v>27782.36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F443" t="str">
            <v>2012Greater Fresno1-in-2August Peak10</v>
          </cell>
          <cell r="G443">
            <v>1.028208</v>
          </cell>
          <cell r="H443">
            <v>1.028208</v>
          </cell>
          <cell r="I443">
            <v>83.635739999999998</v>
          </cell>
          <cell r="J443">
            <v>27782.36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F444" t="str">
            <v>2012Greater Fresno1-in-2August Peak11</v>
          </cell>
          <cell r="G444">
            <v>1.1801550000000001</v>
          </cell>
          <cell r="H444">
            <v>1.1801550000000001</v>
          </cell>
          <cell r="I444">
            <v>87.494659999999996</v>
          </cell>
          <cell r="J444">
            <v>27782.36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F445" t="str">
            <v>2012Greater Fresno1-in-2August Peak12</v>
          </cell>
          <cell r="G445">
            <v>1.402077</v>
          </cell>
          <cell r="H445">
            <v>1.402077</v>
          </cell>
          <cell r="I445">
            <v>90.00591</v>
          </cell>
          <cell r="J445">
            <v>27782.36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F446" t="str">
            <v>2012Greater Fresno1-in-2August Peak13</v>
          </cell>
          <cell r="G446">
            <v>1.678353</v>
          </cell>
          <cell r="H446">
            <v>1.678353</v>
          </cell>
          <cell r="I446">
            <v>90.982159999999993</v>
          </cell>
          <cell r="J446">
            <v>27782.36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F447" t="str">
            <v>2012Greater Fresno1-in-2August Peak14</v>
          </cell>
          <cell r="G447">
            <v>1.618549</v>
          </cell>
          <cell r="H447">
            <v>1.9717</v>
          </cell>
          <cell r="I447">
            <v>92.265370000000004</v>
          </cell>
          <cell r="J447">
            <v>27782.36</v>
          </cell>
          <cell r="K447">
            <v>0.27007979999999998</v>
          </cell>
          <cell r="L447">
            <v>0.31915909999999997</v>
          </cell>
          <cell r="M447">
            <v>0.3531514</v>
          </cell>
          <cell r="N447">
            <v>0.38714359999999998</v>
          </cell>
          <cell r="O447">
            <v>0.43622290000000002</v>
          </cell>
        </row>
        <row r="448">
          <cell r="F448" t="str">
            <v>2012Greater Fresno1-in-2August Peak15</v>
          </cell>
          <cell r="G448">
            <v>1.8177190000000001</v>
          </cell>
          <cell r="H448">
            <v>2.2767870000000001</v>
          </cell>
          <cell r="I448">
            <v>95.176109999999994</v>
          </cell>
          <cell r="J448">
            <v>27782.36</v>
          </cell>
          <cell r="K448">
            <v>0.35112959999999999</v>
          </cell>
          <cell r="L448">
            <v>0.41490090000000002</v>
          </cell>
          <cell r="M448">
            <v>0.4590688</v>
          </cell>
          <cell r="N448">
            <v>0.50323649999999998</v>
          </cell>
          <cell r="O448">
            <v>0.56700779999999995</v>
          </cell>
        </row>
        <row r="449">
          <cell r="F449" t="str">
            <v>2012Greater Fresno1-in-2August Peak16</v>
          </cell>
          <cell r="G449">
            <v>2.023946</v>
          </cell>
          <cell r="H449">
            <v>2.5940439999999998</v>
          </cell>
          <cell r="I449">
            <v>96.058779999999999</v>
          </cell>
          <cell r="J449">
            <v>27782.36</v>
          </cell>
          <cell r="K449">
            <v>0.43639339999999999</v>
          </cell>
          <cell r="L449">
            <v>0.51538740000000005</v>
          </cell>
          <cell r="M449">
            <v>0.57009840000000001</v>
          </cell>
          <cell r="N449">
            <v>0.62480939999999996</v>
          </cell>
          <cell r="O449">
            <v>0.70380339999999997</v>
          </cell>
        </row>
        <row r="450">
          <cell r="F450" t="str">
            <v>2012Greater Fresno1-in-2August Peak17</v>
          </cell>
          <cell r="G450">
            <v>2.1681560000000002</v>
          </cell>
          <cell r="H450">
            <v>2.83514</v>
          </cell>
          <cell r="I450">
            <v>95.731380000000001</v>
          </cell>
          <cell r="J450">
            <v>27782.36</v>
          </cell>
          <cell r="K450">
            <v>0.51031820000000006</v>
          </cell>
          <cell r="L450">
            <v>0.60287800000000002</v>
          </cell>
          <cell r="M450">
            <v>0.66698469999999999</v>
          </cell>
          <cell r="N450">
            <v>0.7310913</v>
          </cell>
          <cell r="O450">
            <v>0.82365109999999997</v>
          </cell>
        </row>
        <row r="451">
          <cell r="F451" t="str">
            <v>2012Greater Fresno1-in-2August Peak18</v>
          </cell>
          <cell r="G451">
            <v>2.2831419999999998</v>
          </cell>
          <cell r="H451">
            <v>2.9685139999999999</v>
          </cell>
          <cell r="I451">
            <v>94.383709999999994</v>
          </cell>
          <cell r="J451">
            <v>27782.36</v>
          </cell>
          <cell r="K451">
            <v>0.52435569999999998</v>
          </cell>
          <cell r="L451">
            <v>0.61948599999999998</v>
          </cell>
          <cell r="M451">
            <v>0.6853728</v>
          </cell>
          <cell r="N451">
            <v>0.75125969999999997</v>
          </cell>
          <cell r="O451">
            <v>0.84638999999999998</v>
          </cell>
        </row>
        <row r="452">
          <cell r="F452" t="str">
            <v>2012Greater Fresno1-in-2August Peak19</v>
          </cell>
          <cell r="G452">
            <v>3.2287360000000001</v>
          </cell>
          <cell r="H452">
            <v>2.9034089999999999</v>
          </cell>
          <cell r="I452">
            <v>93.370069999999998</v>
          </cell>
          <cell r="J452">
            <v>27782.36</v>
          </cell>
          <cell r="K452">
            <v>-0.35278080000000001</v>
          </cell>
          <cell r="L452">
            <v>-0.33656079999999999</v>
          </cell>
          <cell r="M452">
            <v>-0.32532689999999997</v>
          </cell>
          <cell r="N452">
            <v>-0.31409320000000002</v>
          </cell>
          <cell r="O452">
            <v>-0.2978732</v>
          </cell>
        </row>
        <row r="453">
          <cell r="F453" t="str">
            <v>2012Greater Fresno1-in-2August Peak20</v>
          </cell>
          <cell r="G453">
            <v>2.9786589999999999</v>
          </cell>
          <cell r="H453">
            <v>2.6720890000000002</v>
          </cell>
          <cell r="I453">
            <v>90.400630000000007</v>
          </cell>
          <cell r="J453">
            <v>27782.36</v>
          </cell>
          <cell r="K453">
            <v>-0.33244109999999999</v>
          </cell>
          <cell r="L453">
            <v>-0.3171563</v>
          </cell>
          <cell r="M453">
            <v>-0.30657010000000001</v>
          </cell>
          <cell r="N453">
            <v>-0.29598390000000002</v>
          </cell>
          <cell r="O453">
            <v>-0.28069909999999998</v>
          </cell>
        </row>
        <row r="454">
          <cell r="F454" t="str">
            <v>2012Greater Fresno1-in-2August Peak21</v>
          </cell>
          <cell r="G454">
            <v>2.6503559999999999</v>
          </cell>
          <cell r="H454">
            <v>2.435387</v>
          </cell>
          <cell r="I454">
            <v>87.324920000000006</v>
          </cell>
          <cell r="J454">
            <v>27782.36</v>
          </cell>
          <cell r="K454">
            <v>-0.2331095</v>
          </cell>
          <cell r="L454">
            <v>-0.2223918</v>
          </cell>
          <cell r="M454">
            <v>-0.21496870000000001</v>
          </cell>
          <cell r="N454">
            <v>-0.2075456</v>
          </cell>
          <cell r="O454">
            <v>-0.1968278</v>
          </cell>
        </row>
        <row r="455">
          <cell r="F455" t="str">
            <v>2012Greater Fresno1-in-2August Peak22</v>
          </cell>
          <cell r="G455">
            <v>2.2843710000000002</v>
          </cell>
          <cell r="H455">
            <v>2.1535899999999999</v>
          </cell>
          <cell r="I455">
            <v>85.534899999999993</v>
          </cell>
          <cell r="J455">
            <v>27782.36</v>
          </cell>
          <cell r="K455">
            <v>-0.14181730000000001</v>
          </cell>
          <cell r="L455">
            <v>-0.1352969</v>
          </cell>
          <cell r="M455">
            <v>-0.13078090000000001</v>
          </cell>
          <cell r="N455">
            <v>-0.12626490000000001</v>
          </cell>
          <cell r="O455">
            <v>-0.1197445</v>
          </cell>
        </row>
        <row r="456">
          <cell r="F456" t="str">
            <v>2012Greater Fresno1-in-2August Peak23</v>
          </cell>
          <cell r="G456">
            <v>1.8030980000000001</v>
          </cell>
          <cell r="H456">
            <v>1.729641</v>
          </cell>
          <cell r="I456">
            <v>82.034899999999993</v>
          </cell>
          <cell r="J456">
            <v>27782.36</v>
          </cell>
          <cell r="K456">
            <v>-7.9655500000000004E-2</v>
          </cell>
          <cell r="L456">
            <v>-7.5993199999999997E-2</v>
          </cell>
          <cell r="M456">
            <v>-7.3456599999999997E-2</v>
          </cell>
          <cell r="N456">
            <v>-7.09201E-2</v>
          </cell>
          <cell r="O456">
            <v>-6.7257800000000006E-2</v>
          </cell>
        </row>
        <row r="457">
          <cell r="F457" t="str">
            <v>2012Greater Fresno1-in-2August Peak24</v>
          </cell>
          <cell r="G457">
            <v>1.3917189999999999</v>
          </cell>
          <cell r="H457">
            <v>1.3357600000000001</v>
          </cell>
          <cell r="I457">
            <v>80.041719999999998</v>
          </cell>
          <cell r="J457">
            <v>27782.36</v>
          </cell>
          <cell r="K457">
            <v>-6.0681300000000001E-2</v>
          </cell>
          <cell r="L457">
            <v>-5.78913E-2</v>
          </cell>
          <cell r="M457">
            <v>-5.5959000000000002E-2</v>
          </cell>
          <cell r="N457">
            <v>-5.4026699999999997E-2</v>
          </cell>
          <cell r="O457">
            <v>-5.1236700000000003E-2</v>
          </cell>
        </row>
        <row r="458">
          <cell r="F458" t="str">
            <v>2012Kern1-in-2August Peak1</v>
          </cell>
          <cell r="G458">
            <v>1.3422609999999999</v>
          </cell>
          <cell r="H458">
            <v>1.3422609999999999</v>
          </cell>
          <cell r="I458">
            <v>79</v>
          </cell>
          <cell r="J458">
            <v>5768.54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F459" t="str">
            <v>2012Kern1-in-2August Peak2</v>
          </cell>
          <cell r="G459">
            <v>1.1495010000000001</v>
          </cell>
          <cell r="H459">
            <v>1.1495010000000001</v>
          </cell>
          <cell r="I459">
            <v>80.5</v>
          </cell>
          <cell r="J459">
            <v>5768.54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F460" t="str">
            <v>2012Kern1-in-2August Peak3</v>
          </cell>
          <cell r="G460">
            <v>1.0056879999999999</v>
          </cell>
          <cell r="H460">
            <v>1.0056879999999999</v>
          </cell>
          <cell r="I460">
            <v>78.5</v>
          </cell>
          <cell r="J460">
            <v>5768.54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F461" t="str">
            <v>2012Kern1-in-2August Peak4</v>
          </cell>
          <cell r="G461">
            <v>0.90560689999999999</v>
          </cell>
          <cell r="H461">
            <v>0.90560689999999999</v>
          </cell>
          <cell r="I461">
            <v>79</v>
          </cell>
          <cell r="J461">
            <v>5768.54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F462" t="str">
            <v>2012Kern1-in-2August Peak5</v>
          </cell>
          <cell r="G462">
            <v>0.86075369999999995</v>
          </cell>
          <cell r="H462">
            <v>0.86075369999999995</v>
          </cell>
          <cell r="I462">
            <v>79</v>
          </cell>
          <cell r="J462">
            <v>5768.54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F463" t="str">
            <v>2012Kern1-in-2August Peak6</v>
          </cell>
          <cell r="G463">
            <v>0.85558140000000005</v>
          </cell>
          <cell r="H463">
            <v>0.85558140000000005</v>
          </cell>
          <cell r="I463">
            <v>78</v>
          </cell>
          <cell r="J463">
            <v>5768.54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F464" t="str">
            <v>2012Kern1-in-2August Peak7</v>
          </cell>
          <cell r="G464">
            <v>0.93287019999999998</v>
          </cell>
          <cell r="H464">
            <v>0.93287019999999998</v>
          </cell>
          <cell r="I464">
            <v>75.5</v>
          </cell>
          <cell r="J464">
            <v>5768.54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F465" t="str">
            <v>2012Kern1-in-2August Peak8</v>
          </cell>
          <cell r="G465">
            <v>0.97879519999999998</v>
          </cell>
          <cell r="H465">
            <v>0.97879519999999998</v>
          </cell>
          <cell r="I465">
            <v>77</v>
          </cell>
          <cell r="J465">
            <v>5768.54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F466" t="str">
            <v>2012Kern1-in-2August Peak9</v>
          </cell>
          <cell r="G466">
            <v>1.004057</v>
          </cell>
          <cell r="H466">
            <v>1.004057</v>
          </cell>
          <cell r="I466">
            <v>80</v>
          </cell>
          <cell r="J466">
            <v>5768.54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F467" t="str">
            <v>2012Kern1-in-2August Peak10</v>
          </cell>
          <cell r="G467">
            <v>1.1512880000000001</v>
          </cell>
          <cell r="H467">
            <v>1.1512880000000001</v>
          </cell>
          <cell r="I467">
            <v>83</v>
          </cell>
          <cell r="J467">
            <v>5768.54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F468" t="str">
            <v>2012Kern1-in-2August Peak11</v>
          </cell>
          <cell r="G468">
            <v>1.376817</v>
          </cell>
          <cell r="H468">
            <v>1.376817</v>
          </cell>
          <cell r="I468">
            <v>86.5</v>
          </cell>
          <cell r="J468">
            <v>5768.54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F469" t="str">
            <v>2012Kern1-in-2August Peak12</v>
          </cell>
          <cell r="G469">
            <v>1.6815519999999999</v>
          </cell>
          <cell r="H469">
            <v>1.6815519999999999</v>
          </cell>
          <cell r="I469">
            <v>90.5</v>
          </cell>
          <cell r="J469">
            <v>5768.54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F470" t="str">
            <v>2012Kern1-in-2August Peak13</v>
          </cell>
          <cell r="G470">
            <v>2.0269550000000001</v>
          </cell>
          <cell r="H470">
            <v>2.0269550000000001</v>
          </cell>
          <cell r="I470">
            <v>93.5</v>
          </cell>
          <cell r="J470">
            <v>5768.54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F471" t="str">
            <v>2012Kern1-in-2August Peak14</v>
          </cell>
          <cell r="G471">
            <v>1.8746700000000001</v>
          </cell>
          <cell r="H471">
            <v>2.3640850000000002</v>
          </cell>
          <cell r="I471">
            <v>95.5</v>
          </cell>
          <cell r="J471">
            <v>5768.54</v>
          </cell>
          <cell r="K471">
            <v>0.40831040000000002</v>
          </cell>
          <cell r="L471">
            <v>0.45622800000000002</v>
          </cell>
          <cell r="M471">
            <v>0.48941570000000001</v>
          </cell>
          <cell r="N471">
            <v>0.52260329999999999</v>
          </cell>
          <cell r="O471">
            <v>0.5705209</v>
          </cell>
        </row>
        <row r="472">
          <cell r="F472" t="str">
            <v>2012Kern1-in-2August Peak15</v>
          </cell>
          <cell r="G472">
            <v>2.0734360000000001</v>
          </cell>
          <cell r="H472">
            <v>2.6890019999999999</v>
          </cell>
          <cell r="I472">
            <v>98</v>
          </cell>
          <cell r="J472">
            <v>5768.54</v>
          </cell>
          <cell r="K472">
            <v>0.51451250000000004</v>
          </cell>
          <cell r="L472">
            <v>0.57421580000000005</v>
          </cell>
          <cell r="M472">
            <v>0.6155661</v>
          </cell>
          <cell r="N472">
            <v>0.65691630000000001</v>
          </cell>
          <cell r="O472">
            <v>0.71661960000000002</v>
          </cell>
        </row>
        <row r="473">
          <cell r="F473" t="str">
            <v>2012Kern1-in-2August Peak16</v>
          </cell>
          <cell r="G473">
            <v>2.2451780000000001</v>
          </cell>
          <cell r="H473">
            <v>3.0226540000000002</v>
          </cell>
          <cell r="I473">
            <v>98.5</v>
          </cell>
          <cell r="J473">
            <v>5768.54</v>
          </cell>
          <cell r="K473">
            <v>0.65091869999999996</v>
          </cell>
          <cell r="L473">
            <v>0.72568980000000005</v>
          </cell>
          <cell r="M473">
            <v>0.7774761</v>
          </cell>
          <cell r="N473">
            <v>0.82926230000000001</v>
          </cell>
          <cell r="O473">
            <v>0.90403339999999999</v>
          </cell>
        </row>
        <row r="474">
          <cell r="F474" t="str">
            <v>2012Kern1-in-2August Peak17</v>
          </cell>
          <cell r="G474">
            <v>2.3716569999999999</v>
          </cell>
          <cell r="H474">
            <v>3.2721119999999999</v>
          </cell>
          <cell r="I474">
            <v>98</v>
          </cell>
          <cell r="J474">
            <v>5768.54</v>
          </cell>
          <cell r="K474">
            <v>0.75313569999999996</v>
          </cell>
          <cell r="L474">
            <v>0.84017269999999999</v>
          </cell>
          <cell r="M474">
            <v>0.90045430000000004</v>
          </cell>
          <cell r="N474">
            <v>0.96073589999999998</v>
          </cell>
          <cell r="O474">
            <v>1.0477730000000001</v>
          </cell>
        </row>
        <row r="475">
          <cell r="F475" t="str">
            <v>2012Kern1-in-2August Peak18</v>
          </cell>
          <cell r="G475">
            <v>2.4676290000000001</v>
          </cell>
          <cell r="H475">
            <v>3.3917060000000001</v>
          </cell>
          <cell r="I475">
            <v>97</v>
          </cell>
          <cell r="J475">
            <v>5768.54</v>
          </cell>
          <cell r="K475">
            <v>0.77279469999999995</v>
          </cell>
          <cell r="L475">
            <v>0.86217330000000003</v>
          </cell>
          <cell r="M475">
            <v>0.92407669999999997</v>
          </cell>
          <cell r="N475">
            <v>0.98598030000000003</v>
          </cell>
          <cell r="O475">
            <v>1.075358</v>
          </cell>
        </row>
        <row r="476">
          <cell r="F476" t="str">
            <v>2012Kern1-in-2August Peak19</v>
          </cell>
          <cell r="G476">
            <v>3.7207669999999999</v>
          </cell>
          <cell r="H476">
            <v>3.300325</v>
          </cell>
          <cell r="I476">
            <v>96.5</v>
          </cell>
          <cell r="J476">
            <v>5768.54</v>
          </cell>
          <cell r="K476">
            <v>-0.46014070000000001</v>
          </cell>
          <cell r="L476">
            <v>-0.43668669999999998</v>
          </cell>
          <cell r="M476">
            <v>-0.42044239999999999</v>
          </cell>
          <cell r="N476">
            <v>-0.40419820000000001</v>
          </cell>
          <cell r="O476">
            <v>-0.38074409999999997</v>
          </cell>
        </row>
        <row r="477">
          <cell r="F477" t="str">
            <v>2012Kern1-in-2August Peak20</v>
          </cell>
          <cell r="G477">
            <v>3.4932430000000001</v>
          </cell>
          <cell r="H477">
            <v>3.0704880000000001</v>
          </cell>
          <cell r="I477">
            <v>93</v>
          </cell>
          <cell r="J477">
            <v>5768.54</v>
          </cell>
          <cell r="K477">
            <v>-0.4626711</v>
          </cell>
          <cell r="L477">
            <v>-0.43908799999999998</v>
          </cell>
          <cell r="M477">
            <v>-0.42275430000000003</v>
          </cell>
          <cell r="N477">
            <v>-0.40642070000000002</v>
          </cell>
          <cell r="O477">
            <v>-0.3828377</v>
          </cell>
        </row>
        <row r="478">
          <cell r="F478" t="str">
            <v>2012Kern1-in-2August Peak21</v>
          </cell>
          <cell r="G478">
            <v>3.145743</v>
          </cell>
          <cell r="H478">
            <v>2.8525529999999999</v>
          </cell>
          <cell r="I478">
            <v>90</v>
          </cell>
          <cell r="J478">
            <v>5768.54</v>
          </cell>
          <cell r="K478">
            <v>-0.32087260000000001</v>
          </cell>
          <cell r="L478">
            <v>-0.30451719999999999</v>
          </cell>
          <cell r="M478">
            <v>-0.29318959999999999</v>
          </cell>
          <cell r="N478">
            <v>-0.2818618</v>
          </cell>
          <cell r="O478">
            <v>-0.26550639999999998</v>
          </cell>
        </row>
        <row r="479">
          <cell r="F479" t="str">
            <v>2012Kern1-in-2August Peak22</v>
          </cell>
          <cell r="G479">
            <v>2.7656170000000002</v>
          </cell>
          <cell r="H479">
            <v>2.574211</v>
          </cell>
          <cell r="I479">
            <v>87</v>
          </cell>
          <cell r="J479">
            <v>5768.54</v>
          </cell>
          <cell r="K479">
            <v>-0.2094781</v>
          </cell>
          <cell r="L479">
            <v>-0.1988007</v>
          </cell>
          <cell r="M479">
            <v>-0.19140550000000001</v>
          </cell>
          <cell r="N479">
            <v>-0.18401039999999999</v>
          </cell>
          <cell r="O479">
            <v>-0.17333290000000001</v>
          </cell>
        </row>
        <row r="480">
          <cell r="F480" t="str">
            <v>2012Kern1-in-2August Peak23</v>
          </cell>
          <cell r="G480">
            <v>2.2433740000000002</v>
          </cell>
          <cell r="H480">
            <v>2.0999020000000002</v>
          </cell>
          <cell r="I480">
            <v>84</v>
          </cell>
          <cell r="J480">
            <v>5768.54</v>
          </cell>
          <cell r="K480">
            <v>-0.15701860000000001</v>
          </cell>
          <cell r="L480">
            <v>-0.14901510000000001</v>
          </cell>
          <cell r="M480">
            <v>-0.14347199999999999</v>
          </cell>
          <cell r="N480">
            <v>-0.13792879999999999</v>
          </cell>
          <cell r="O480">
            <v>-0.12992529999999999</v>
          </cell>
        </row>
        <row r="481">
          <cell r="F481" t="str">
            <v>2012Kern1-in-2August Peak24</v>
          </cell>
          <cell r="G481">
            <v>1.7966610000000001</v>
          </cell>
          <cell r="H481">
            <v>1.685057</v>
          </cell>
          <cell r="I481">
            <v>81</v>
          </cell>
          <cell r="J481">
            <v>5768.54</v>
          </cell>
          <cell r="K481">
            <v>-0.12214179999999999</v>
          </cell>
          <cell r="L481">
            <v>-0.11591600000000001</v>
          </cell>
          <cell r="M481">
            <v>-0.1116041</v>
          </cell>
          <cell r="N481">
            <v>-0.1072921</v>
          </cell>
          <cell r="O481">
            <v>-0.1010664</v>
          </cell>
        </row>
        <row r="482">
          <cell r="F482" t="str">
            <v>2012Northern Coast1-in-2August Peak1</v>
          </cell>
          <cell r="G482">
            <v>0.83036290000000001</v>
          </cell>
          <cell r="H482">
            <v>0.83036290000000001</v>
          </cell>
          <cell r="I482">
            <v>62.0914</v>
          </cell>
          <cell r="J482">
            <v>9532.2099999999991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F483" t="str">
            <v>2012Northern Coast1-in-2August Peak2</v>
          </cell>
          <cell r="G483">
            <v>0.72634710000000002</v>
          </cell>
          <cell r="H483">
            <v>0.72634710000000002</v>
          </cell>
          <cell r="I483">
            <v>57.034999999999997</v>
          </cell>
          <cell r="J483">
            <v>9532.2099999999991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F484" t="str">
            <v>2012Northern Coast1-in-2August Peak3</v>
          </cell>
          <cell r="G484">
            <v>0.67695660000000002</v>
          </cell>
          <cell r="H484">
            <v>0.67695660000000002</v>
          </cell>
          <cell r="I484">
            <v>55.767499999999998</v>
          </cell>
          <cell r="J484">
            <v>9532.2099999999991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F485" t="str">
            <v>2012Northern Coast1-in-2August Peak4</v>
          </cell>
          <cell r="G485">
            <v>0.64676880000000003</v>
          </cell>
          <cell r="H485">
            <v>0.64676880000000003</v>
          </cell>
          <cell r="I485">
            <v>54.948599999999999</v>
          </cell>
          <cell r="J485">
            <v>9532.2099999999991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F486" t="str">
            <v>2012Northern Coast1-in-2August Peak5</v>
          </cell>
          <cell r="G486">
            <v>0.64835969999999998</v>
          </cell>
          <cell r="H486">
            <v>0.64835969999999998</v>
          </cell>
          <cell r="I486">
            <v>53.7378</v>
          </cell>
          <cell r="J486">
            <v>9532.2099999999991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F487" t="str">
            <v>2012Northern Coast1-in-2August Peak6</v>
          </cell>
          <cell r="G487">
            <v>0.70829880000000001</v>
          </cell>
          <cell r="H487">
            <v>0.70829880000000001</v>
          </cell>
          <cell r="I487">
            <v>52.802700000000002</v>
          </cell>
          <cell r="J487">
            <v>9532.2099999999991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F488" t="str">
            <v>2012Northern Coast1-in-2August Peak7</v>
          </cell>
          <cell r="G488">
            <v>0.85970120000000005</v>
          </cell>
          <cell r="H488">
            <v>0.85970120000000005</v>
          </cell>
          <cell r="I488">
            <v>52.543300000000002</v>
          </cell>
          <cell r="J488">
            <v>9532.2099999999991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F489" t="str">
            <v>2012Northern Coast1-in-2August Peak8</v>
          </cell>
          <cell r="G489">
            <v>0.99225039999999998</v>
          </cell>
          <cell r="H489">
            <v>0.99225039999999998</v>
          </cell>
          <cell r="I489">
            <v>55.720399999999998</v>
          </cell>
          <cell r="J489">
            <v>9532.2099999999991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F490" t="str">
            <v>2012Northern Coast1-in-2August Peak9</v>
          </cell>
          <cell r="G490">
            <v>0.99300140000000003</v>
          </cell>
          <cell r="H490">
            <v>0.99300140000000003</v>
          </cell>
          <cell r="I490">
            <v>62.277000000000001</v>
          </cell>
          <cell r="J490">
            <v>9532.2099999999991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F491" t="str">
            <v>2012Northern Coast1-in-2August Peak10</v>
          </cell>
          <cell r="G491">
            <v>1.015395</v>
          </cell>
          <cell r="H491">
            <v>1.015395</v>
          </cell>
          <cell r="I491">
            <v>69.525499999999994</v>
          </cell>
          <cell r="J491">
            <v>9532.2099999999991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F492" t="str">
            <v>2012Northern Coast1-in-2August Peak11</v>
          </cell>
          <cell r="G492">
            <v>1.0535669999999999</v>
          </cell>
          <cell r="H492">
            <v>1.0535669999999999</v>
          </cell>
          <cell r="I492">
            <v>77.437600000000003</v>
          </cell>
          <cell r="J492">
            <v>9532.2099999999991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F493" t="str">
            <v>2012Northern Coast1-in-2August Peak12</v>
          </cell>
          <cell r="G493">
            <v>1.1157159999999999</v>
          </cell>
          <cell r="H493">
            <v>1.1157159999999999</v>
          </cell>
          <cell r="I493">
            <v>84.6387</v>
          </cell>
          <cell r="J493">
            <v>9532.2099999999991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F494" t="str">
            <v>2012Northern Coast1-in-2August Peak13</v>
          </cell>
          <cell r="G494">
            <v>1.222224</v>
          </cell>
          <cell r="H494">
            <v>1.222224</v>
          </cell>
          <cell r="I494">
            <v>91.457499999999996</v>
          </cell>
          <cell r="J494">
            <v>9532.2099999999991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F495" t="str">
            <v>2012Northern Coast1-in-2August Peak14</v>
          </cell>
          <cell r="G495">
            <v>1.1566419999999999</v>
          </cell>
          <cell r="H495">
            <v>1.3437870000000001</v>
          </cell>
          <cell r="I495">
            <v>96.444100000000006</v>
          </cell>
          <cell r="J495">
            <v>9532.2099999999991</v>
          </cell>
          <cell r="K495">
            <v>0.1224662</v>
          </cell>
          <cell r="L495">
            <v>0.1606786</v>
          </cell>
          <cell r="M495">
            <v>0.18714430000000001</v>
          </cell>
          <cell r="N495">
            <v>0.21360999999999999</v>
          </cell>
          <cell r="O495">
            <v>0.2518223</v>
          </cell>
        </row>
        <row r="496">
          <cell r="F496" t="str">
            <v>2012Northern Coast1-in-2August Peak15</v>
          </cell>
          <cell r="G496">
            <v>1.2726949999999999</v>
          </cell>
          <cell r="H496">
            <v>1.5179100000000001</v>
          </cell>
          <cell r="I496">
            <v>99.509200000000007</v>
          </cell>
          <cell r="J496">
            <v>9532.2099999999991</v>
          </cell>
          <cell r="K496">
            <v>0.160467</v>
          </cell>
          <cell r="L496">
            <v>0.21053659999999999</v>
          </cell>
          <cell r="M496">
            <v>0.2452146</v>
          </cell>
          <cell r="N496">
            <v>0.27989249999999999</v>
          </cell>
          <cell r="O496">
            <v>0.32996199999999998</v>
          </cell>
        </row>
        <row r="497">
          <cell r="F497" t="str">
            <v>2012Northern Coast1-in-2August Peak16</v>
          </cell>
          <cell r="G497">
            <v>1.4386570000000001</v>
          </cell>
          <cell r="H497">
            <v>1.741752</v>
          </cell>
          <cell r="I497">
            <v>99.471500000000006</v>
          </cell>
          <cell r="J497">
            <v>9532.2099999999991</v>
          </cell>
          <cell r="K497">
            <v>0.1983441</v>
          </cell>
          <cell r="L497">
            <v>0.26023220000000002</v>
          </cell>
          <cell r="M497">
            <v>0.30309560000000002</v>
          </cell>
          <cell r="N497">
            <v>0.34595900000000002</v>
          </cell>
          <cell r="O497">
            <v>0.40784700000000002</v>
          </cell>
        </row>
        <row r="498">
          <cell r="F498" t="str">
            <v>2012Northern Coast1-in-2August Peak17</v>
          </cell>
          <cell r="G498">
            <v>1.630924</v>
          </cell>
          <cell r="H498">
            <v>1.986531</v>
          </cell>
          <cell r="I498">
            <v>99.114699999999999</v>
          </cell>
          <cell r="J498">
            <v>9532.2099999999991</v>
          </cell>
          <cell r="K498">
            <v>0.23270740000000001</v>
          </cell>
          <cell r="L498">
            <v>0.30531760000000002</v>
          </cell>
          <cell r="M498">
            <v>0.35560720000000001</v>
          </cell>
          <cell r="N498">
            <v>0.4058967</v>
          </cell>
          <cell r="O498">
            <v>0.47850690000000001</v>
          </cell>
        </row>
        <row r="499">
          <cell r="F499" t="str">
            <v>2012Northern Coast1-in-2August Peak18</v>
          </cell>
          <cell r="G499">
            <v>1.7972440000000001</v>
          </cell>
          <cell r="H499">
            <v>2.1627869999999998</v>
          </cell>
          <cell r="I499">
            <v>97.403800000000004</v>
          </cell>
          <cell r="J499">
            <v>9532.2099999999991</v>
          </cell>
          <cell r="K499">
            <v>0.23920910000000001</v>
          </cell>
          <cell r="L499">
            <v>0.31384800000000002</v>
          </cell>
          <cell r="M499">
            <v>0.3655426</v>
          </cell>
          <cell r="N499">
            <v>0.41723729999999998</v>
          </cell>
          <cell r="O499">
            <v>0.49187609999999998</v>
          </cell>
        </row>
        <row r="500">
          <cell r="F500" t="str">
            <v>2012Northern Coast1-in-2August Peak19</v>
          </cell>
          <cell r="G500">
            <v>2.3071630000000001</v>
          </cell>
          <cell r="H500">
            <v>2.15279</v>
          </cell>
          <cell r="I500">
            <v>93.613</v>
          </cell>
          <cell r="J500">
            <v>9532.2099999999991</v>
          </cell>
          <cell r="K500">
            <v>-0.17480390000000001</v>
          </cell>
          <cell r="L500">
            <v>-0.16273319999999999</v>
          </cell>
          <cell r="M500">
            <v>-0.15437300000000001</v>
          </cell>
          <cell r="N500">
            <v>-0.1460127</v>
          </cell>
          <cell r="O500">
            <v>-0.1339419</v>
          </cell>
        </row>
        <row r="501">
          <cell r="F501" t="str">
            <v>2012Northern Coast1-in-2August Peak20</v>
          </cell>
          <cell r="G501">
            <v>2.0966130000000001</v>
          </cell>
          <cell r="H501">
            <v>1.9671590000000001</v>
          </cell>
          <cell r="I501">
            <v>86.520700000000005</v>
          </cell>
          <cell r="J501">
            <v>9532.2099999999991</v>
          </cell>
          <cell r="K501">
            <v>-0.1465872</v>
          </cell>
          <cell r="L501">
            <v>-0.1364648</v>
          </cell>
          <cell r="M501">
            <v>-0.12945419999999999</v>
          </cell>
          <cell r="N501">
            <v>-0.1224435</v>
          </cell>
          <cell r="O501">
            <v>-0.11232109999999999</v>
          </cell>
        </row>
        <row r="502">
          <cell r="F502" t="str">
            <v>2012Northern Coast1-in-2August Peak21</v>
          </cell>
          <cell r="G502">
            <v>1.870706</v>
          </cell>
          <cell r="H502">
            <v>1.7888250000000001</v>
          </cell>
          <cell r="I502">
            <v>79.042299999999997</v>
          </cell>
          <cell r="J502">
            <v>9532.2099999999991</v>
          </cell>
          <cell r="K502">
            <v>-9.2717900000000006E-2</v>
          </cell>
          <cell r="L502">
            <v>-8.63154E-2</v>
          </cell>
          <cell r="M502">
            <v>-8.1880999999999995E-2</v>
          </cell>
          <cell r="N502">
            <v>-7.7446799999999996E-2</v>
          </cell>
          <cell r="O502">
            <v>-7.1044200000000002E-2</v>
          </cell>
        </row>
        <row r="503">
          <cell r="F503" t="str">
            <v>2012Northern Coast1-in-2August Peak22</v>
          </cell>
          <cell r="G503">
            <v>1.6258950000000001</v>
          </cell>
          <cell r="H503">
            <v>1.5775749999999999</v>
          </cell>
          <cell r="I503">
            <v>73.134500000000003</v>
          </cell>
          <cell r="J503">
            <v>9532.2099999999991</v>
          </cell>
          <cell r="K503">
            <v>-5.47155E-2</v>
          </cell>
          <cell r="L503">
            <v>-5.0937299999999998E-2</v>
          </cell>
          <cell r="M503">
            <v>-4.8320500000000002E-2</v>
          </cell>
          <cell r="N503">
            <v>-4.5703599999999997E-2</v>
          </cell>
          <cell r="O503">
            <v>-4.1925299999999999E-2</v>
          </cell>
        </row>
        <row r="504">
          <cell r="F504" t="str">
            <v>2012Northern Coast1-in-2August Peak23</v>
          </cell>
          <cell r="G504">
            <v>1.309577</v>
          </cell>
          <cell r="H504">
            <v>1.2723869999999999</v>
          </cell>
          <cell r="I504">
            <v>67.742699999999999</v>
          </cell>
          <cell r="J504">
            <v>9532.2099999999991</v>
          </cell>
          <cell r="K504">
            <v>-4.2111700000000002E-2</v>
          </cell>
          <cell r="L504">
            <v>-3.9203700000000001E-2</v>
          </cell>
          <cell r="M504">
            <v>-3.7189699999999999E-2</v>
          </cell>
          <cell r="N504">
            <v>-3.5175699999999997E-2</v>
          </cell>
          <cell r="O504">
            <v>-3.2267799999999999E-2</v>
          </cell>
        </row>
        <row r="505">
          <cell r="F505" t="str">
            <v>2012Northern Coast1-in-2August Peak24</v>
          </cell>
          <cell r="G505">
            <v>1.000329</v>
          </cell>
          <cell r="H505">
            <v>0.96553520000000004</v>
          </cell>
          <cell r="I505">
            <v>64.568399999999997</v>
          </cell>
          <cell r="J505">
            <v>9532.2099999999991</v>
          </cell>
          <cell r="K505">
            <v>-3.9398599999999999E-2</v>
          </cell>
          <cell r="L505">
            <v>-3.6677899999999999E-2</v>
          </cell>
          <cell r="M505">
            <v>-3.4793600000000001E-2</v>
          </cell>
          <cell r="N505">
            <v>-3.2909300000000002E-2</v>
          </cell>
          <cell r="O505">
            <v>-3.0188799999999998E-2</v>
          </cell>
        </row>
        <row r="506">
          <cell r="F506" t="str">
            <v>2012Other1-in-2August Peak1</v>
          </cell>
          <cell r="G506">
            <v>0.85524579999999994</v>
          </cell>
          <cell r="H506">
            <v>0.85524579999999994</v>
          </cell>
          <cell r="I506">
            <v>77.23451</v>
          </cell>
          <cell r="J506">
            <v>26539.27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F507" t="str">
            <v>2012Other1-in-2August Peak2</v>
          </cell>
          <cell r="G507">
            <v>0.73450539999999997</v>
          </cell>
          <cell r="H507">
            <v>0.73450539999999997</v>
          </cell>
          <cell r="I507">
            <v>68.704040000000006</v>
          </cell>
          <cell r="J507">
            <v>26539.27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F508" t="str">
            <v>2012Other1-in-2August Peak3</v>
          </cell>
          <cell r="G508">
            <v>0.6660218</v>
          </cell>
          <cell r="H508">
            <v>0.6660218</v>
          </cell>
          <cell r="I508">
            <v>65.815460000000002</v>
          </cell>
          <cell r="J508">
            <v>26539.27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F509" t="str">
            <v>2012Other1-in-2August Peak4</v>
          </cell>
          <cell r="G509">
            <v>0.62723680000000004</v>
          </cell>
          <cell r="H509">
            <v>0.62723680000000004</v>
          </cell>
          <cell r="I509">
            <v>64.935169999999999</v>
          </cell>
          <cell r="J509">
            <v>26539.27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F510" t="str">
            <v>2012Other1-in-2August Peak5</v>
          </cell>
          <cell r="G510">
            <v>0.61949770000000004</v>
          </cell>
          <cell r="H510">
            <v>0.61949770000000004</v>
          </cell>
          <cell r="I510">
            <v>64.365880000000004</v>
          </cell>
          <cell r="J510">
            <v>26539.27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F511" t="str">
            <v>2012Other1-in-2August Peak6</v>
          </cell>
          <cell r="G511">
            <v>0.66098230000000002</v>
          </cell>
          <cell r="H511">
            <v>0.66098230000000002</v>
          </cell>
          <cell r="I511">
            <v>63.437489999999997</v>
          </cell>
          <cell r="J511">
            <v>26539.27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F512" t="str">
            <v>2012Other1-in-2August Peak7</v>
          </cell>
          <cell r="G512">
            <v>0.77221039999999996</v>
          </cell>
          <cell r="H512">
            <v>0.77221039999999996</v>
          </cell>
          <cell r="I512">
            <v>62.202689999999997</v>
          </cell>
          <cell r="J512">
            <v>26539.27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F513" t="str">
            <v>2012Other1-in-2August Peak8</v>
          </cell>
          <cell r="G513">
            <v>0.84747430000000001</v>
          </cell>
          <cell r="H513">
            <v>0.84747430000000001</v>
          </cell>
          <cell r="I513">
            <v>65.175139999999999</v>
          </cell>
          <cell r="J513">
            <v>26539.27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F514" t="str">
            <v>2012Other1-in-2August Peak9</v>
          </cell>
          <cell r="G514">
            <v>0.86289159999999998</v>
          </cell>
          <cell r="H514">
            <v>0.86289159999999998</v>
          </cell>
          <cell r="I514">
            <v>72.479619999999997</v>
          </cell>
          <cell r="J514">
            <v>26539.27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F515" t="str">
            <v>2012Other1-in-2August Peak10</v>
          </cell>
          <cell r="G515">
            <v>0.91989889999999996</v>
          </cell>
          <cell r="H515">
            <v>0.91989889999999996</v>
          </cell>
          <cell r="I515">
            <v>79.865390000000005</v>
          </cell>
          <cell r="J515">
            <v>26539.27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F516" t="str">
            <v>2012Other1-in-2August Peak11</v>
          </cell>
          <cell r="G516">
            <v>1.0166360000000001</v>
          </cell>
          <cell r="H516">
            <v>1.0166360000000001</v>
          </cell>
          <cell r="I516">
            <v>85.421639999999996</v>
          </cell>
          <cell r="J516">
            <v>26539.27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F517" t="str">
            <v>2012Other1-in-2August Peak12</v>
          </cell>
          <cell r="G517">
            <v>1.163921</v>
          </cell>
          <cell r="H517">
            <v>1.163921</v>
          </cell>
          <cell r="I517">
            <v>90.321960000000004</v>
          </cell>
          <cell r="J517">
            <v>26539.27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F518" t="str">
            <v>2012Other1-in-2August Peak13</v>
          </cell>
          <cell r="G518">
            <v>1.3724940000000001</v>
          </cell>
          <cell r="H518">
            <v>1.3724940000000001</v>
          </cell>
          <cell r="I518">
            <v>93.818879999999993</v>
          </cell>
          <cell r="J518">
            <v>26539.27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F519" t="str">
            <v>2012Other1-in-2August Peak14</v>
          </cell>
          <cell r="G519">
            <v>1.303887</v>
          </cell>
          <cell r="H519">
            <v>1.6121399999999999</v>
          </cell>
          <cell r="I519">
            <v>97.958619999999996</v>
          </cell>
          <cell r="J519">
            <v>26539.27</v>
          </cell>
          <cell r="K519">
            <v>0.2465734</v>
          </cell>
          <cell r="L519">
            <v>0.28301419999999999</v>
          </cell>
          <cell r="M519">
            <v>0.30825279999999999</v>
          </cell>
          <cell r="N519">
            <v>0.3334916</v>
          </cell>
          <cell r="O519">
            <v>0.36993229999999999</v>
          </cell>
        </row>
        <row r="520">
          <cell r="F520" t="str">
            <v>2012Other1-in-2August Peak15</v>
          </cell>
          <cell r="G520">
            <v>1.483493</v>
          </cell>
          <cell r="H520">
            <v>1.8848819999999999</v>
          </cell>
          <cell r="I520">
            <v>99.95823</v>
          </cell>
          <cell r="J520">
            <v>26539.27</v>
          </cell>
          <cell r="K520">
            <v>0.32144719999999999</v>
          </cell>
          <cell r="L520">
            <v>0.36867749999999999</v>
          </cell>
          <cell r="M520">
            <v>0.4013891</v>
          </cell>
          <cell r="N520">
            <v>0.4341006</v>
          </cell>
          <cell r="O520">
            <v>0.48133100000000001</v>
          </cell>
        </row>
        <row r="521">
          <cell r="F521" t="str">
            <v>2012Other1-in-2August Peak16</v>
          </cell>
          <cell r="G521">
            <v>1.6872119999999999</v>
          </cell>
          <cell r="H521">
            <v>2.1853899999999999</v>
          </cell>
          <cell r="I521">
            <v>101.2443</v>
          </cell>
          <cell r="J521">
            <v>26539.27</v>
          </cell>
          <cell r="K521">
            <v>0.39908939999999998</v>
          </cell>
          <cell r="L521">
            <v>0.45763189999999998</v>
          </cell>
          <cell r="M521">
            <v>0.49817820000000002</v>
          </cell>
          <cell r="N521">
            <v>0.53872450000000005</v>
          </cell>
          <cell r="O521">
            <v>0.59726690000000004</v>
          </cell>
        </row>
        <row r="522">
          <cell r="F522" t="str">
            <v>2012Other1-in-2August Peak17</v>
          </cell>
          <cell r="G522">
            <v>1.874757</v>
          </cell>
          <cell r="H522">
            <v>2.4578030000000002</v>
          </cell>
          <cell r="I522">
            <v>101.92059999999999</v>
          </cell>
          <cell r="J522">
            <v>26539.27</v>
          </cell>
          <cell r="K522">
            <v>0.46698529999999999</v>
          </cell>
          <cell r="L522">
            <v>0.53555459999999999</v>
          </cell>
          <cell r="M522">
            <v>0.58304560000000005</v>
          </cell>
          <cell r="N522">
            <v>0.6305366</v>
          </cell>
          <cell r="O522">
            <v>0.69910600000000001</v>
          </cell>
        </row>
        <row r="523">
          <cell r="F523" t="str">
            <v>2012Other1-in-2August Peak18</v>
          </cell>
          <cell r="G523">
            <v>2.0200610000000001</v>
          </cell>
          <cell r="H523">
            <v>2.619208</v>
          </cell>
          <cell r="I523">
            <v>101.41119999999999</v>
          </cell>
          <cell r="J523">
            <v>26539.27</v>
          </cell>
          <cell r="K523">
            <v>0.47986909999999999</v>
          </cell>
          <cell r="L523">
            <v>0.55033920000000003</v>
          </cell>
          <cell r="M523">
            <v>0.59914650000000003</v>
          </cell>
          <cell r="N523">
            <v>0.64795380000000002</v>
          </cell>
          <cell r="O523">
            <v>0.71842399999999995</v>
          </cell>
        </row>
        <row r="524">
          <cell r="F524" t="str">
            <v>2012Other1-in-2August Peak19</v>
          </cell>
          <cell r="G524">
            <v>2.8542450000000001</v>
          </cell>
          <cell r="H524">
            <v>2.561906</v>
          </cell>
          <cell r="I524">
            <v>100.2002</v>
          </cell>
          <cell r="J524">
            <v>26539.27</v>
          </cell>
          <cell r="K524">
            <v>-0.32657819999999999</v>
          </cell>
          <cell r="L524">
            <v>-0.30634929999999999</v>
          </cell>
          <cell r="M524">
            <v>-0.29233880000000001</v>
          </cell>
          <cell r="N524">
            <v>-0.27832839999999998</v>
          </cell>
          <cell r="O524">
            <v>-0.25809949999999998</v>
          </cell>
        </row>
        <row r="525">
          <cell r="F525" t="str">
            <v>2012Other1-in-2August Peak20</v>
          </cell>
          <cell r="G525">
            <v>2.5684209999999998</v>
          </cell>
          <cell r="H525">
            <v>2.3116439999999998</v>
          </cell>
          <cell r="I525">
            <v>95.822959999999995</v>
          </cell>
          <cell r="J525">
            <v>26539.27</v>
          </cell>
          <cell r="K525">
            <v>-0.28685159999999998</v>
          </cell>
          <cell r="L525">
            <v>-0.26908339999999997</v>
          </cell>
          <cell r="M525">
            <v>-0.25677729999999999</v>
          </cell>
          <cell r="N525">
            <v>-0.2444711</v>
          </cell>
          <cell r="O525">
            <v>-0.22670299999999999</v>
          </cell>
        </row>
        <row r="526">
          <cell r="F526" t="str">
            <v>2012Other1-in-2August Peak21</v>
          </cell>
          <cell r="G526">
            <v>2.1816</v>
          </cell>
          <cell r="H526">
            <v>2.03104</v>
          </cell>
          <cell r="I526">
            <v>90.534260000000003</v>
          </cell>
          <cell r="J526">
            <v>26539.27</v>
          </cell>
          <cell r="K526">
            <v>-0.16819429999999999</v>
          </cell>
          <cell r="L526">
            <v>-0.157776</v>
          </cell>
          <cell r="M526">
            <v>-0.15056040000000001</v>
          </cell>
          <cell r="N526">
            <v>-0.14334469999999999</v>
          </cell>
          <cell r="O526">
            <v>-0.1329264</v>
          </cell>
        </row>
        <row r="527">
          <cell r="F527" t="str">
            <v>2012Other1-in-2August Peak22</v>
          </cell>
          <cell r="G527">
            <v>1.827542</v>
          </cell>
          <cell r="H527">
            <v>1.730942</v>
          </cell>
          <cell r="I527">
            <v>86.772589999999994</v>
          </cell>
          <cell r="J527">
            <v>26539.27</v>
          </cell>
          <cell r="K527">
            <v>-0.1079142</v>
          </cell>
          <cell r="L527">
            <v>-0.10122979999999999</v>
          </cell>
          <cell r="M527">
            <v>-9.6600199999999997E-2</v>
          </cell>
          <cell r="N527">
            <v>-9.19706E-2</v>
          </cell>
          <cell r="O527">
            <v>-8.5286200000000006E-2</v>
          </cell>
        </row>
        <row r="528">
          <cell r="F528" t="str">
            <v>2012Other1-in-2August Peak23</v>
          </cell>
          <cell r="G528">
            <v>1.416342</v>
          </cell>
          <cell r="H528">
            <v>1.3550230000000001</v>
          </cell>
          <cell r="I528">
            <v>82.342029999999994</v>
          </cell>
          <cell r="J528">
            <v>26539.27</v>
          </cell>
          <cell r="K528">
            <v>-6.8501300000000001E-2</v>
          </cell>
          <cell r="L528">
            <v>-6.4258200000000001E-2</v>
          </cell>
          <cell r="M528">
            <v>-6.1319499999999999E-2</v>
          </cell>
          <cell r="N528">
            <v>-5.8380700000000001E-2</v>
          </cell>
          <cell r="O528">
            <v>-5.4137600000000001E-2</v>
          </cell>
        </row>
        <row r="529">
          <cell r="F529" t="str">
            <v>2012Other1-in-2August Peak24</v>
          </cell>
          <cell r="G529">
            <v>1.074147</v>
          </cell>
          <cell r="H529">
            <v>1.0349630000000001</v>
          </cell>
          <cell r="I529">
            <v>79.279929999999993</v>
          </cell>
          <cell r="J529">
            <v>26539.27</v>
          </cell>
          <cell r="K529">
            <v>-4.3772999999999999E-2</v>
          </cell>
          <cell r="L529">
            <v>-4.1061599999999997E-2</v>
          </cell>
          <cell r="M529">
            <v>-3.9183700000000002E-2</v>
          </cell>
          <cell r="N529">
            <v>-3.73058E-2</v>
          </cell>
          <cell r="O529">
            <v>-3.45945E-2</v>
          </cell>
        </row>
        <row r="530">
          <cell r="F530" t="str">
            <v>2012Sierra1-in-2August Peak1</v>
          </cell>
          <cell r="G530">
            <v>0.92467339999999998</v>
          </cell>
          <cell r="H530">
            <v>0.92467339999999998</v>
          </cell>
          <cell r="I530">
            <v>72.581400000000002</v>
          </cell>
          <cell r="J530">
            <v>18571.34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F531" t="str">
            <v>2012Sierra1-in-2August Peak2</v>
          </cell>
          <cell r="G531">
            <v>0.81583159999999999</v>
          </cell>
          <cell r="H531">
            <v>0.81583159999999999</v>
          </cell>
          <cell r="I531">
            <v>66.137730000000005</v>
          </cell>
          <cell r="J531">
            <v>18571.34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F532" t="str">
            <v>2012Sierra1-in-2August Peak3</v>
          </cell>
          <cell r="G532">
            <v>0.75297000000000003</v>
          </cell>
          <cell r="H532">
            <v>0.75297000000000003</v>
          </cell>
          <cell r="I532">
            <v>64.740639999999999</v>
          </cell>
          <cell r="J532">
            <v>18571.34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F533" t="str">
            <v>2012Sierra1-in-2August Peak4</v>
          </cell>
          <cell r="G533">
            <v>0.71740720000000002</v>
          </cell>
          <cell r="H533">
            <v>0.71740720000000002</v>
          </cell>
          <cell r="I533">
            <v>64.042779999999993</v>
          </cell>
          <cell r="J533">
            <v>18571.34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F534" t="str">
            <v>2012Sierra1-in-2August Peak5</v>
          </cell>
          <cell r="G534">
            <v>0.71759150000000005</v>
          </cell>
          <cell r="H534">
            <v>0.71759150000000005</v>
          </cell>
          <cell r="I534">
            <v>63.702800000000003</v>
          </cell>
          <cell r="J534">
            <v>18571.34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F535" t="str">
            <v>2012Sierra1-in-2August Peak6</v>
          </cell>
          <cell r="G535">
            <v>0.78336709999999998</v>
          </cell>
          <cell r="H535">
            <v>0.78336709999999998</v>
          </cell>
          <cell r="I535">
            <v>62.735259999999997</v>
          </cell>
          <cell r="J535">
            <v>18571.34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F536" t="str">
            <v>2012Sierra1-in-2August Peak7</v>
          </cell>
          <cell r="G536">
            <v>0.93231869999999994</v>
          </cell>
          <cell r="H536">
            <v>0.93231869999999994</v>
          </cell>
          <cell r="I536">
            <v>62.162089999999999</v>
          </cell>
          <cell r="J536">
            <v>18571.34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F537" t="str">
            <v>2012Sierra1-in-2August Peak8</v>
          </cell>
          <cell r="G537">
            <v>1.0266249999999999</v>
          </cell>
          <cell r="H537">
            <v>1.0266249999999999</v>
          </cell>
          <cell r="I537">
            <v>63.088810000000002</v>
          </cell>
          <cell r="J537">
            <v>18571.34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F538" t="str">
            <v>2012Sierra1-in-2August Peak9</v>
          </cell>
          <cell r="G538">
            <v>1.0553969999999999</v>
          </cell>
          <cell r="H538">
            <v>1.0553969999999999</v>
          </cell>
          <cell r="I538">
            <v>70.157319999999999</v>
          </cell>
          <cell r="J538">
            <v>18571.34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F539" t="str">
            <v>2012Sierra1-in-2August Peak10</v>
          </cell>
          <cell r="G539">
            <v>1.1090500000000001</v>
          </cell>
          <cell r="H539">
            <v>1.1090500000000001</v>
          </cell>
          <cell r="I539">
            <v>78.812740000000005</v>
          </cell>
          <cell r="J539">
            <v>18571.34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F540" t="str">
            <v>2012Sierra1-in-2August Peak11</v>
          </cell>
          <cell r="G540">
            <v>1.2109829999999999</v>
          </cell>
          <cell r="H540">
            <v>1.2109829999999999</v>
          </cell>
          <cell r="I540">
            <v>84.134979999999999</v>
          </cell>
          <cell r="J540">
            <v>18571.34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F541" t="str">
            <v>2012Sierra1-in-2August Peak12</v>
          </cell>
          <cell r="G541">
            <v>1.3654520000000001</v>
          </cell>
          <cell r="H541">
            <v>1.3654520000000001</v>
          </cell>
          <cell r="I541">
            <v>88.543419999999998</v>
          </cell>
          <cell r="J541">
            <v>18571.34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F542" t="str">
            <v>2012Sierra1-in-2August Peak13</v>
          </cell>
          <cell r="G542">
            <v>1.579159</v>
          </cell>
          <cell r="H542">
            <v>1.579159</v>
          </cell>
          <cell r="I542">
            <v>91.525720000000007</v>
          </cell>
          <cell r="J542">
            <v>18571.34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F543" t="str">
            <v>2012Sierra1-in-2August Peak14</v>
          </cell>
          <cell r="G543">
            <v>1.4624790000000001</v>
          </cell>
          <cell r="H543">
            <v>1.8218030000000001</v>
          </cell>
          <cell r="I543">
            <v>94.181150000000002</v>
          </cell>
          <cell r="J543">
            <v>18571.34</v>
          </cell>
          <cell r="K543">
            <v>0.2658488</v>
          </cell>
          <cell r="L543">
            <v>0.32107429999999998</v>
          </cell>
          <cell r="M543">
            <v>0.35932330000000001</v>
          </cell>
          <cell r="N543">
            <v>0.39757229999999999</v>
          </cell>
          <cell r="O543">
            <v>0.45279789999999998</v>
          </cell>
        </row>
        <row r="544">
          <cell r="F544" t="str">
            <v>2012Sierra1-in-2August Peak15</v>
          </cell>
          <cell r="G544">
            <v>1.6310340000000001</v>
          </cell>
          <cell r="H544">
            <v>2.0999140000000001</v>
          </cell>
          <cell r="I544">
            <v>96.390349999999998</v>
          </cell>
          <cell r="J544">
            <v>18571.34</v>
          </cell>
          <cell r="K544">
            <v>0.34708699999999998</v>
          </cell>
          <cell r="L544">
            <v>0.41904279999999999</v>
          </cell>
          <cell r="M544">
            <v>0.46887909999999999</v>
          </cell>
          <cell r="N544">
            <v>0.51871540000000005</v>
          </cell>
          <cell r="O544">
            <v>0.59067119999999995</v>
          </cell>
        </row>
        <row r="545">
          <cell r="F545" t="str">
            <v>2012Sierra1-in-2August Peak16</v>
          </cell>
          <cell r="G545">
            <v>1.8388260000000001</v>
          </cell>
          <cell r="H545">
            <v>2.4197730000000002</v>
          </cell>
          <cell r="I545">
            <v>98.675560000000004</v>
          </cell>
          <cell r="J545">
            <v>18571.34</v>
          </cell>
          <cell r="K545">
            <v>0.43019010000000002</v>
          </cell>
          <cell r="L545">
            <v>0.51925880000000002</v>
          </cell>
          <cell r="M545">
            <v>0.58094769999999996</v>
          </cell>
          <cell r="N545">
            <v>0.64263650000000005</v>
          </cell>
          <cell r="O545">
            <v>0.73170519999999994</v>
          </cell>
        </row>
        <row r="546">
          <cell r="F546" t="str">
            <v>2012Sierra1-in-2August Peak17</v>
          </cell>
          <cell r="G546">
            <v>2.0251380000000001</v>
          </cell>
          <cell r="H546">
            <v>2.7057519999999999</v>
          </cell>
          <cell r="I546">
            <v>99.433130000000006</v>
          </cell>
          <cell r="J546">
            <v>18571.34</v>
          </cell>
          <cell r="K546">
            <v>0.50389119999999998</v>
          </cell>
          <cell r="L546">
            <v>0.60830070000000003</v>
          </cell>
          <cell r="M546">
            <v>0.68061439999999995</v>
          </cell>
          <cell r="N546">
            <v>0.75292800000000004</v>
          </cell>
          <cell r="O546">
            <v>0.85733740000000003</v>
          </cell>
        </row>
        <row r="547">
          <cell r="F547" t="str">
            <v>2012Sierra1-in-2August Peak18</v>
          </cell>
          <cell r="G547">
            <v>2.190299</v>
          </cell>
          <cell r="H547">
            <v>2.8898000000000001</v>
          </cell>
          <cell r="I547">
            <v>99.912000000000006</v>
          </cell>
          <cell r="J547">
            <v>18571.34</v>
          </cell>
          <cell r="K547">
            <v>0.51786089999999996</v>
          </cell>
          <cell r="L547">
            <v>0.62517560000000005</v>
          </cell>
          <cell r="M547">
            <v>0.6995015</v>
          </cell>
          <cell r="N547">
            <v>0.77382720000000005</v>
          </cell>
          <cell r="O547">
            <v>0.88114199999999998</v>
          </cell>
        </row>
        <row r="548">
          <cell r="F548" t="str">
            <v>2012Sierra1-in-2August Peak19</v>
          </cell>
          <cell r="G548">
            <v>3.2259199999999999</v>
          </cell>
          <cell r="H548">
            <v>2.8580209999999999</v>
          </cell>
          <cell r="I548">
            <v>98.756559999999993</v>
          </cell>
          <cell r="J548">
            <v>18571.34</v>
          </cell>
          <cell r="K548">
            <v>-0.40038750000000001</v>
          </cell>
          <cell r="L548">
            <v>-0.3811928</v>
          </cell>
          <cell r="M548">
            <v>-0.36789860000000002</v>
          </cell>
          <cell r="N548">
            <v>-0.35460439999999999</v>
          </cell>
          <cell r="O548">
            <v>-0.33540969999999998</v>
          </cell>
        </row>
        <row r="549">
          <cell r="F549" t="str">
            <v>2012Sierra1-in-2August Peak20</v>
          </cell>
          <cell r="G549">
            <v>2.9246089999999998</v>
          </cell>
          <cell r="H549">
            <v>2.6214019999999998</v>
          </cell>
          <cell r="I549">
            <v>94.153899999999993</v>
          </cell>
          <cell r="J549">
            <v>18571.34</v>
          </cell>
          <cell r="K549">
            <v>-0.32998369999999999</v>
          </cell>
          <cell r="L549">
            <v>-0.3141641</v>
          </cell>
          <cell r="M549">
            <v>-0.30320750000000002</v>
          </cell>
          <cell r="N549">
            <v>-0.29225099999999998</v>
          </cell>
          <cell r="O549">
            <v>-0.2764315</v>
          </cell>
        </row>
        <row r="550">
          <cell r="F550" t="str">
            <v>2012Sierra1-in-2August Peak21</v>
          </cell>
          <cell r="G550">
            <v>2.5123799999999998</v>
          </cell>
          <cell r="H550">
            <v>2.3202959999999999</v>
          </cell>
          <cell r="I550">
            <v>86.207629999999995</v>
          </cell>
          <cell r="J550">
            <v>18571.34</v>
          </cell>
          <cell r="K550">
            <v>-0.20904739999999999</v>
          </cell>
          <cell r="L550">
            <v>-0.1990256</v>
          </cell>
          <cell r="M550">
            <v>-0.19208459999999999</v>
          </cell>
          <cell r="N550">
            <v>-0.18514349999999999</v>
          </cell>
          <cell r="O550">
            <v>-0.17512169999999999</v>
          </cell>
        </row>
        <row r="551">
          <cell r="F551" t="str">
            <v>2012Sierra1-in-2August Peak22</v>
          </cell>
          <cell r="G551">
            <v>2.0893320000000002</v>
          </cell>
          <cell r="H551">
            <v>1.9746109999999999</v>
          </cell>
          <cell r="I551">
            <v>79.958299999999994</v>
          </cell>
          <cell r="J551">
            <v>18571.34</v>
          </cell>
          <cell r="K551">
            <v>-0.1248522</v>
          </cell>
          <cell r="L551">
            <v>-0.11886679999999999</v>
          </cell>
          <cell r="M551">
            <v>-0.1147213</v>
          </cell>
          <cell r="N551">
            <v>-0.1105758</v>
          </cell>
          <cell r="O551">
            <v>-0.1045903</v>
          </cell>
        </row>
        <row r="552">
          <cell r="F552" t="str">
            <v>2012Sierra1-in-2August Peak23</v>
          </cell>
          <cell r="G552">
            <v>1.6052679999999999</v>
          </cell>
          <cell r="H552">
            <v>1.528033</v>
          </cell>
          <cell r="I552">
            <v>76.202680000000001</v>
          </cell>
          <cell r="J552">
            <v>18571.34</v>
          </cell>
          <cell r="K552">
            <v>-8.4055900000000003E-2</v>
          </cell>
          <cell r="L552">
            <v>-8.0026299999999995E-2</v>
          </cell>
          <cell r="M552">
            <v>-7.7235300000000007E-2</v>
          </cell>
          <cell r="N552">
            <v>-7.4444399999999994E-2</v>
          </cell>
          <cell r="O552">
            <v>-7.0414699999999997E-2</v>
          </cell>
        </row>
        <row r="553">
          <cell r="F553" t="str">
            <v>2012Sierra1-in-2August Peak24</v>
          </cell>
          <cell r="G553">
            <v>1.1999230000000001</v>
          </cell>
          <cell r="H553">
            <v>1.1596280000000001</v>
          </cell>
          <cell r="I553">
            <v>74.928820000000002</v>
          </cell>
          <cell r="J553">
            <v>18571.34</v>
          </cell>
          <cell r="K553">
            <v>-4.3853900000000001E-2</v>
          </cell>
          <cell r="L553">
            <v>-4.17516E-2</v>
          </cell>
          <cell r="M553">
            <v>-4.0295499999999998E-2</v>
          </cell>
          <cell r="N553">
            <v>-3.8839400000000003E-2</v>
          </cell>
          <cell r="O553">
            <v>-3.6736999999999999E-2</v>
          </cell>
        </row>
        <row r="554">
          <cell r="F554" t="str">
            <v>2012Stockton1-in-2August Peak1</v>
          </cell>
          <cell r="G554">
            <v>0.89724760000000003</v>
          </cell>
          <cell r="H554">
            <v>0.89724760000000003</v>
          </cell>
          <cell r="I554">
            <v>76.970039999999997</v>
          </cell>
          <cell r="J554">
            <v>12938.5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F555" t="str">
            <v>2012Stockton1-in-2August Peak2</v>
          </cell>
          <cell r="G555">
            <v>0.76321530000000004</v>
          </cell>
          <cell r="H555">
            <v>0.76321530000000004</v>
          </cell>
          <cell r="I555">
            <v>65.087519999999998</v>
          </cell>
          <cell r="J555">
            <v>12938.5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F556" t="str">
            <v>2012Stockton1-in-2August Peak3</v>
          </cell>
          <cell r="G556">
            <v>0.68094370000000004</v>
          </cell>
          <cell r="H556">
            <v>0.68094370000000004</v>
          </cell>
          <cell r="I556">
            <v>64.822590000000005</v>
          </cell>
          <cell r="J556">
            <v>12938.5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F557" t="str">
            <v>2012Stockton1-in-2August Peak4</v>
          </cell>
          <cell r="G557">
            <v>0.63488500000000003</v>
          </cell>
          <cell r="H557">
            <v>0.63488500000000003</v>
          </cell>
          <cell r="I557">
            <v>63.940069999999999</v>
          </cell>
          <cell r="J557">
            <v>12938.5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F558" t="str">
            <v>2012Stockton1-in-2August Peak5</v>
          </cell>
          <cell r="G558">
            <v>0.62438119999999997</v>
          </cell>
          <cell r="H558">
            <v>0.62438119999999997</v>
          </cell>
          <cell r="I558">
            <v>63.440069999999999</v>
          </cell>
          <cell r="J558">
            <v>12938.5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F559" t="str">
            <v>2012Stockton1-in-2August Peak6</v>
          </cell>
          <cell r="G559">
            <v>0.652532</v>
          </cell>
          <cell r="H559">
            <v>0.652532</v>
          </cell>
          <cell r="I559">
            <v>61.763800000000003</v>
          </cell>
          <cell r="J559">
            <v>12938.5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F560" t="str">
            <v>2012Stockton1-in-2August Peak7</v>
          </cell>
          <cell r="G560">
            <v>0.74457519999999999</v>
          </cell>
          <cell r="H560">
            <v>0.74457519999999999</v>
          </cell>
          <cell r="I560">
            <v>61.263800000000003</v>
          </cell>
          <cell r="J560">
            <v>12938.5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F561" t="str">
            <v>2012Stockton1-in-2August Peak8</v>
          </cell>
          <cell r="G561">
            <v>0.80852749999999995</v>
          </cell>
          <cell r="H561">
            <v>0.80852749999999995</v>
          </cell>
          <cell r="I561">
            <v>65.470039999999997</v>
          </cell>
          <cell r="J561">
            <v>12938.5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F562" t="str">
            <v>2012Stockton1-in-2August Peak9</v>
          </cell>
          <cell r="G562">
            <v>0.84192029999999995</v>
          </cell>
          <cell r="H562">
            <v>0.84192029999999995</v>
          </cell>
          <cell r="I562">
            <v>72.470039999999997</v>
          </cell>
          <cell r="J562">
            <v>12938.5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F563" t="str">
            <v>2012Stockton1-in-2August Peak10</v>
          </cell>
          <cell r="G563">
            <v>0.92372319999999997</v>
          </cell>
          <cell r="H563">
            <v>0.92372319999999997</v>
          </cell>
          <cell r="I563">
            <v>77.616349999999997</v>
          </cell>
          <cell r="J563">
            <v>12938.5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F564" t="str">
            <v>2012Stockton1-in-2August Peak11</v>
          </cell>
          <cell r="G564">
            <v>1.040513</v>
          </cell>
          <cell r="H564">
            <v>1.040513</v>
          </cell>
          <cell r="I564">
            <v>83.998859999999993</v>
          </cell>
          <cell r="J564">
            <v>12938.5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F565" t="str">
            <v>2012Stockton1-in-2August Peak12</v>
          </cell>
          <cell r="G565">
            <v>1.1989030000000001</v>
          </cell>
          <cell r="H565">
            <v>1.1989030000000001</v>
          </cell>
          <cell r="I565">
            <v>90.087519999999998</v>
          </cell>
          <cell r="J565">
            <v>12938.5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F566" t="str">
            <v>2012Stockton1-in-2August Peak13</v>
          </cell>
          <cell r="G566">
            <v>1.4026430000000001</v>
          </cell>
          <cell r="H566">
            <v>1.4026430000000001</v>
          </cell>
          <cell r="I566">
            <v>94.411249999999995</v>
          </cell>
          <cell r="J566">
            <v>12938.5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F567" t="str">
            <v>2012Stockton1-in-2August Peak14</v>
          </cell>
          <cell r="G567">
            <v>1.3541209999999999</v>
          </cell>
          <cell r="H567">
            <v>1.636646</v>
          </cell>
          <cell r="I567">
            <v>97.676280000000006</v>
          </cell>
          <cell r="J567">
            <v>12938.5</v>
          </cell>
          <cell r="K567">
            <v>0.2217595</v>
          </cell>
          <cell r="L567">
            <v>0.25766030000000001</v>
          </cell>
          <cell r="M567">
            <v>0.28252500000000003</v>
          </cell>
          <cell r="N567">
            <v>0.30738969999999999</v>
          </cell>
          <cell r="O567">
            <v>0.3432904</v>
          </cell>
        </row>
        <row r="568">
          <cell r="F568" t="str">
            <v>2012Stockton1-in-2August Peak15</v>
          </cell>
          <cell r="G568">
            <v>1.5314779999999999</v>
          </cell>
          <cell r="H568">
            <v>1.896485</v>
          </cell>
          <cell r="I568">
            <v>99.941220000000001</v>
          </cell>
          <cell r="J568">
            <v>12938.5</v>
          </cell>
          <cell r="K568">
            <v>0.2872151</v>
          </cell>
          <cell r="L568">
            <v>0.3331751</v>
          </cell>
          <cell r="M568">
            <v>0.36500680000000002</v>
          </cell>
          <cell r="N568">
            <v>0.39683859999999999</v>
          </cell>
          <cell r="O568">
            <v>0.44279859999999999</v>
          </cell>
        </row>
        <row r="569">
          <cell r="F569" t="str">
            <v>2012Stockton1-in-2August Peak16</v>
          </cell>
          <cell r="G569">
            <v>1.7282709999999999</v>
          </cell>
          <cell r="H569">
            <v>2.1833269999999998</v>
          </cell>
          <cell r="I569">
            <v>100</v>
          </cell>
          <cell r="J569">
            <v>12938.5</v>
          </cell>
          <cell r="K569">
            <v>0.35832350000000002</v>
          </cell>
          <cell r="L569">
            <v>0.41547390000000001</v>
          </cell>
          <cell r="M569">
            <v>0.45505600000000002</v>
          </cell>
          <cell r="N569">
            <v>0.49463819999999997</v>
          </cell>
          <cell r="O569">
            <v>0.55178839999999996</v>
          </cell>
        </row>
        <row r="570">
          <cell r="F570" t="str">
            <v>2012Stockton1-in-2August Peak17</v>
          </cell>
          <cell r="G570">
            <v>1.8997839999999999</v>
          </cell>
          <cell r="H570">
            <v>2.430933</v>
          </cell>
          <cell r="I570">
            <v>100.88209999999999</v>
          </cell>
          <cell r="J570">
            <v>12938.5</v>
          </cell>
          <cell r="K570">
            <v>0.41806549999999998</v>
          </cell>
          <cell r="L570">
            <v>0.48487590000000003</v>
          </cell>
          <cell r="M570">
            <v>0.53114859999999997</v>
          </cell>
          <cell r="N570">
            <v>0.57742139999999997</v>
          </cell>
          <cell r="O570">
            <v>0.64423189999999997</v>
          </cell>
        </row>
        <row r="571">
          <cell r="F571" t="str">
            <v>2012Stockton1-in-2August Peak18</v>
          </cell>
          <cell r="G571">
            <v>2.0170370000000002</v>
          </cell>
          <cell r="H571">
            <v>2.5626660000000001</v>
          </cell>
          <cell r="I571">
            <v>100.5891</v>
          </cell>
          <cell r="J571">
            <v>12938.5</v>
          </cell>
          <cell r="K571">
            <v>0.42943949999999997</v>
          </cell>
          <cell r="L571">
            <v>0.498085</v>
          </cell>
          <cell r="M571">
            <v>0.54562869999999997</v>
          </cell>
          <cell r="N571">
            <v>0.59317229999999999</v>
          </cell>
          <cell r="O571">
            <v>0.66181780000000001</v>
          </cell>
        </row>
        <row r="572">
          <cell r="F572" t="str">
            <v>2012Stockton1-in-2August Peak19</v>
          </cell>
          <cell r="G572">
            <v>2.7934230000000002</v>
          </cell>
          <cell r="H572">
            <v>2.5002490000000002</v>
          </cell>
          <cell r="I572">
            <v>99.471180000000004</v>
          </cell>
          <cell r="J572">
            <v>12938.5</v>
          </cell>
          <cell r="K572">
            <v>-0.30917109999999998</v>
          </cell>
          <cell r="L572">
            <v>-0.29972019999999999</v>
          </cell>
          <cell r="M572">
            <v>-0.29317460000000001</v>
          </cell>
          <cell r="N572">
            <v>-0.28662900000000002</v>
          </cell>
          <cell r="O572">
            <v>-0.27717809999999998</v>
          </cell>
        </row>
        <row r="573">
          <cell r="F573" t="str">
            <v>2012Stockton1-in-2August Peak20</v>
          </cell>
          <cell r="G573">
            <v>2.5446559999999998</v>
          </cell>
          <cell r="H573">
            <v>2.2695759999999998</v>
          </cell>
          <cell r="I573">
            <v>93.206239999999994</v>
          </cell>
          <cell r="J573">
            <v>12938.5</v>
          </cell>
          <cell r="K573">
            <v>-0.2900895</v>
          </cell>
          <cell r="L573">
            <v>-0.28122200000000003</v>
          </cell>
          <cell r="M573">
            <v>-0.2750803</v>
          </cell>
          <cell r="N573">
            <v>-0.26893860000000003</v>
          </cell>
          <cell r="O573">
            <v>-0.2600711</v>
          </cell>
        </row>
        <row r="574">
          <cell r="F574" t="str">
            <v>2012Stockton1-in-2August Peak21</v>
          </cell>
          <cell r="G574">
            <v>2.2238069999999999</v>
          </cell>
          <cell r="H574">
            <v>2.0380959999999999</v>
          </cell>
          <cell r="I574">
            <v>89.588750000000005</v>
          </cell>
          <cell r="J574">
            <v>12938.5</v>
          </cell>
          <cell r="K574">
            <v>-0.1958442</v>
          </cell>
          <cell r="L574">
            <v>-0.18985759999999999</v>
          </cell>
          <cell r="M574">
            <v>-0.18571109999999999</v>
          </cell>
          <cell r="N574">
            <v>-0.1815649</v>
          </cell>
          <cell r="O574">
            <v>-0.17557829999999999</v>
          </cell>
        </row>
        <row r="575">
          <cell r="F575" t="str">
            <v>2012Stockton1-in-2August Peak22</v>
          </cell>
          <cell r="G575">
            <v>1.891391</v>
          </cell>
          <cell r="H575">
            <v>1.760813</v>
          </cell>
          <cell r="I575">
            <v>85.764939999999996</v>
          </cell>
          <cell r="J575">
            <v>12938.5</v>
          </cell>
          <cell r="K575">
            <v>-0.1377023</v>
          </cell>
          <cell r="L575">
            <v>-0.1334929</v>
          </cell>
          <cell r="M575">
            <v>-0.13057759999999999</v>
          </cell>
          <cell r="N575">
            <v>-0.1276622</v>
          </cell>
          <cell r="O575">
            <v>-0.1234528</v>
          </cell>
        </row>
        <row r="576">
          <cell r="F576" t="str">
            <v>2012Stockton1-in-2August Peak23</v>
          </cell>
          <cell r="G576">
            <v>1.474353</v>
          </cell>
          <cell r="H576">
            <v>1.4040760000000001</v>
          </cell>
          <cell r="I576">
            <v>82.264939999999996</v>
          </cell>
          <cell r="J576">
            <v>12938.5</v>
          </cell>
          <cell r="K576">
            <v>-7.4110999999999996E-2</v>
          </cell>
          <cell r="L576">
            <v>-7.1845500000000007E-2</v>
          </cell>
          <cell r="M576">
            <v>-7.0276500000000006E-2</v>
          </cell>
          <cell r="N576">
            <v>-6.8707500000000005E-2</v>
          </cell>
          <cell r="O576">
            <v>-6.6442000000000001E-2</v>
          </cell>
        </row>
        <row r="577">
          <cell r="F577" t="str">
            <v>2012Stockton1-in-2August Peak24</v>
          </cell>
          <cell r="G577">
            <v>1.13812</v>
          </cell>
          <cell r="H577">
            <v>1.0817730000000001</v>
          </cell>
          <cell r="I577">
            <v>80.323719999999994</v>
          </cell>
          <cell r="J577">
            <v>12938.5</v>
          </cell>
          <cell r="K577">
            <v>-5.9421000000000002E-2</v>
          </cell>
          <cell r="L577">
            <v>-5.7604599999999999E-2</v>
          </cell>
          <cell r="M577">
            <v>-5.6346500000000001E-2</v>
          </cell>
          <cell r="N577">
            <v>-5.5088499999999999E-2</v>
          </cell>
          <cell r="O577">
            <v>-5.3272100000000003E-2</v>
          </cell>
        </row>
        <row r="578">
          <cell r="F578" t="str">
            <v>2012All Customers1-in-2Typical Event Day1</v>
          </cell>
          <cell r="G578">
            <v>0.92561629999999995</v>
          </cell>
          <cell r="H578">
            <v>0.92561629999999995</v>
          </cell>
          <cell r="I578">
            <v>73.193659999999994</v>
          </cell>
          <cell r="J578">
            <v>155272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F579" t="str">
            <v>2012All Customers1-in-2Typical Event Day2</v>
          </cell>
          <cell r="G579">
            <v>0.79071409999999998</v>
          </cell>
          <cell r="H579">
            <v>0.79071409999999998</v>
          </cell>
          <cell r="I579">
            <v>68.148200000000003</v>
          </cell>
          <cell r="J579">
            <v>155272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F580" t="str">
            <v>2012All Customers1-in-2Typical Event Day3</v>
          </cell>
          <cell r="G580">
            <v>0.71143670000000003</v>
          </cell>
          <cell r="H580">
            <v>0.71143670000000003</v>
          </cell>
          <cell r="I580">
            <v>66.424940000000007</v>
          </cell>
          <cell r="J580">
            <v>155272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F581" t="str">
            <v>2012All Customers1-in-2Typical Event Day4</v>
          </cell>
          <cell r="G581">
            <v>0.665404</v>
          </cell>
          <cell r="H581">
            <v>0.665404</v>
          </cell>
          <cell r="I581">
            <v>64.983999999999995</v>
          </cell>
          <cell r="J581">
            <v>155272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F582" t="str">
            <v>2012All Customers1-in-2Typical Event Day5</v>
          </cell>
          <cell r="G582">
            <v>0.65343549999999995</v>
          </cell>
          <cell r="H582">
            <v>0.65343549999999995</v>
          </cell>
          <cell r="I582">
            <v>64.183440000000004</v>
          </cell>
          <cell r="J582">
            <v>155272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F583" t="str">
            <v>2012All Customers1-in-2Typical Event Day6</v>
          </cell>
          <cell r="G583">
            <v>0.691214</v>
          </cell>
          <cell r="H583">
            <v>0.691214</v>
          </cell>
          <cell r="I583">
            <v>63.506360000000001</v>
          </cell>
          <cell r="J583">
            <v>155272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F584" t="str">
            <v>2012All Customers1-in-2Typical Event Day7</v>
          </cell>
          <cell r="G584">
            <v>0.80498380000000003</v>
          </cell>
          <cell r="H584">
            <v>0.80498380000000003</v>
          </cell>
          <cell r="I584">
            <v>63.551000000000002</v>
          </cell>
          <cell r="J584">
            <v>155272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F585" t="str">
            <v>2012All Customers1-in-2Typical Event Day8</v>
          </cell>
          <cell r="G585">
            <v>0.89487399999999995</v>
          </cell>
          <cell r="H585">
            <v>0.89487399999999995</v>
          </cell>
          <cell r="I585">
            <v>67.158649999999994</v>
          </cell>
          <cell r="J585">
            <v>155272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F586" t="str">
            <v>2012All Customers1-in-2Typical Event Day9</v>
          </cell>
          <cell r="G586">
            <v>0.91431600000000002</v>
          </cell>
          <cell r="H586">
            <v>0.91431600000000002</v>
          </cell>
          <cell r="I586">
            <v>73.080240000000003</v>
          </cell>
          <cell r="J586">
            <v>155272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F587" t="str">
            <v>2012All Customers1-in-2Typical Event Day10</v>
          </cell>
          <cell r="G587">
            <v>0.97555320000000001</v>
          </cell>
          <cell r="H587">
            <v>0.97555320000000001</v>
          </cell>
          <cell r="I587">
            <v>79.008250000000004</v>
          </cell>
          <cell r="J587">
            <v>155272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F588" t="str">
            <v>2012All Customers1-in-2Typical Event Day11</v>
          </cell>
          <cell r="G588">
            <v>1.078891</v>
          </cell>
          <cell r="H588">
            <v>1.078891</v>
          </cell>
          <cell r="I588">
            <v>84.321129999999997</v>
          </cell>
          <cell r="J588">
            <v>155272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F589" t="str">
            <v>2012All Customers1-in-2Typical Event Day12</v>
          </cell>
          <cell r="G589">
            <v>1.2290490000000001</v>
          </cell>
          <cell r="H589">
            <v>1.2290490000000001</v>
          </cell>
          <cell r="I589">
            <v>88.804630000000003</v>
          </cell>
          <cell r="J589">
            <v>155272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F590" t="str">
            <v>2012All Customers1-in-2Typical Event Day13</v>
          </cell>
          <cell r="G590">
            <v>1.4287890000000001</v>
          </cell>
          <cell r="H590">
            <v>1.4287890000000001</v>
          </cell>
          <cell r="I590">
            <v>92.275130000000004</v>
          </cell>
          <cell r="J590">
            <v>155272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F591" t="str">
            <v>2012All Customers1-in-2Typical Event Day14</v>
          </cell>
          <cell r="G591">
            <v>1.348174</v>
          </cell>
          <cell r="H591">
            <v>1.6470769999999999</v>
          </cell>
          <cell r="I591">
            <v>95.012360000000001</v>
          </cell>
          <cell r="J591">
            <v>155272</v>
          </cell>
          <cell r="K591">
            <v>0.23061309999999999</v>
          </cell>
          <cell r="L591">
            <v>0.27095930000000001</v>
          </cell>
          <cell r="M591">
            <v>0.29890299999999997</v>
          </cell>
          <cell r="N591">
            <v>0.32684669999999999</v>
          </cell>
          <cell r="O591">
            <v>0.36719289999999999</v>
          </cell>
        </row>
        <row r="592">
          <cell r="F592" t="str">
            <v>2012All Customers1-in-2Typical Event Day15</v>
          </cell>
          <cell r="G592">
            <v>1.5029969999999999</v>
          </cell>
          <cell r="H592">
            <v>1.891694</v>
          </cell>
          <cell r="I592">
            <v>97.362110000000001</v>
          </cell>
          <cell r="J592">
            <v>155272</v>
          </cell>
          <cell r="K592">
            <v>0.3000332</v>
          </cell>
          <cell r="L592">
            <v>0.35241630000000002</v>
          </cell>
          <cell r="M592">
            <v>0.38869680000000001</v>
          </cell>
          <cell r="N592">
            <v>0.4249772</v>
          </cell>
          <cell r="O592">
            <v>0.47736030000000002</v>
          </cell>
        </row>
        <row r="593">
          <cell r="F593" t="str">
            <v>2012All Customers1-in-2Typical Event Day16</v>
          </cell>
          <cell r="G593">
            <v>1.686515</v>
          </cell>
          <cell r="H593">
            <v>2.1690680000000002</v>
          </cell>
          <cell r="I593">
            <v>98.576669999999993</v>
          </cell>
          <cell r="J593">
            <v>155272</v>
          </cell>
          <cell r="K593">
            <v>0.3727028</v>
          </cell>
          <cell r="L593">
            <v>0.43760320000000003</v>
          </cell>
          <cell r="M593">
            <v>0.48255300000000001</v>
          </cell>
          <cell r="N593">
            <v>0.52750280000000005</v>
          </cell>
          <cell r="O593">
            <v>0.59240329999999997</v>
          </cell>
        </row>
        <row r="594">
          <cell r="F594" t="str">
            <v>2012All Customers1-in-2Typical Event Day17</v>
          </cell>
          <cell r="G594">
            <v>1.851089</v>
          </cell>
          <cell r="H594">
            <v>2.4157579999999998</v>
          </cell>
          <cell r="I594">
            <v>98.399500000000003</v>
          </cell>
          <cell r="J594">
            <v>155272</v>
          </cell>
          <cell r="K594">
            <v>0.4359693</v>
          </cell>
          <cell r="L594">
            <v>0.51200599999999996</v>
          </cell>
          <cell r="M594">
            <v>0.56466890000000003</v>
          </cell>
          <cell r="N594">
            <v>0.61733170000000004</v>
          </cell>
          <cell r="O594">
            <v>0.6933686</v>
          </cell>
        </row>
        <row r="595">
          <cell r="F595" t="str">
            <v>2012All Customers1-in-2Typical Event Day18</v>
          </cell>
          <cell r="G595">
            <v>1.9898610000000001</v>
          </cell>
          <cell r="H595">
            <v>2.5701109999999998</v>
          </cell>
          <cell r="I595">
            <v>97.31062</v>
          </cell>
          <cell r="J595">
            <v>155272</v>
          </cell>
          <cell r="K595">
            <v>0.44797900000000002</v>
          </cell>
          <cell r="L595">
            <v>0.52612610000000004</v>
          </cell>
          <cell r="M595">
            <v>0.58025059999999995</v>
          </cell>
          <cell r="N595">
            <v>0.63437500000000002</v>
          </cell>
          <cell r="O595">
            <v>0.71252210000000005</v>
          </cell>
        </row>
        <row r="596">
          <cell r="F596" t="str">
            <v>2012All Customers1-in-2Typical Event Day19</v>
          </cell>
          <cell r="G596">
            <v>2.7995369999999999</v>
          </cell>
          <cell r="H596">
            <v>2.536168</v>
          </cell>
          <cell r="I596">
            <v>94.810850000000002</v>
          </cell>
          <cell r="J596">
            <v>155272</v>
          </cell>
          <cell r="K596">
            <v>-0.29173379999999999</v>
          </cell>
          <cell r="L596">
            <v>-0.27497549999999998</v>
          </cell>
          <cell r="M596">
            <v>-0.26336880000000001</v>
          </cell>
          <cell r="N596">
            <v>-0.25176209999999999</v>
          </cell>
          <cell r="O596">
            <v>-0.23500370000000001</v>
          </cell>
        </row>
        <row r="597">
          <cell r="F597" t="str">
            <v>2012All Customers1-in-2Typical Event Day20</v>
          </cell>
          <cell r="G597">
            <v>2.5620180000000001</v>
          </cell>
          <cell r="H597">
            <v>2.3255910000000002</v>
          </cell>
          <cell r="I597">
            <v>90.143910000000005</v>
          </cell>
          <cell r="J597">
            <v>155272</v>
          </cell>
          <cell r="K597">
            <v>-0.26176919999999998</v>
          </cell>
          <cell r="L597">
            <v>-0.2467966</v>
          </cell>
          <cell r="M597">
            <v>-0.23642659999999999</v>
          </cell>
          <cell r="N597">
            <v>-0.2260566</v>
          </cell>
          <cell r="O597">
            <v>-0.21108399999999999</v>
          </cell>
        </row>
        <row r="598">
          <cell r="F598" t="str">
            <v>2012All Customers1-in-2Typical Event Day21</v>
          </cell>
          <cell r="G598">
            <v>2.2536990000000001</v>
          </cell>
          <cell r="H598">
            <v>2.103669</v>
          </cell>
          <cell r="I598">
            <v>84.59487</v>
          </cell>
          <cell r="J598">
            <v>155272</v>
          </cell>
          <cell r="K598">
            <v>-0.16578190000000001</v>
          </cell>
          <cell r="L598">
            <v>-0.15647539999999999</v>
          </cell>
          <cell r="M598">
            <v>-0.15002969999999999</v>
          </cell>
          <cell r="N598">
            <v>-0.14358409999999999</v>
          </cell>
          <cell r="O598">
            <v>-0.1342776</v>
          </cell>
        </row>
        <row r="599">
          <cell r="F599" t="str">
            <v>2012All Customers1-in-2Typical Event Day22</v>
          </cell>
          <cell r="G599">
            <v>1.9389879999999999</v>
          </cell>
          <cell r="H599">
            <v>1.8459129999999999</v>
          </cell>
          <cell r="I599">
            <v>80.266750000000002</v>
          </cell>
          <cell r="J599">
            <v>155272</v>
          </cell>
          <cell r="K599">
            <v>-0.1027457</v>
          </cell>
          <cell r="L599">
            <v>-9.7031699999999999E-2</v>
          </cell>
          <cell r="M599">
            <v>-9.3074299999999999E-2</v>
          </cell>
          <cell r="N599">
            <v>-8.9116899999999999E-2</v>
          </cell>
          <cell r="O599">
            <v>-8.3402900000000002E-2</v>
          </cell>
        </row>
        <row r="600">
          <cell r="F600" t="str">
            <v>2012All Customers1-in-2Typical Event Day23</v>
          </cell>
          <cell r="G600">
            <v>1.533488</v>
          </cell>
          <cell r="H600">
            <v>1.4752639999999999</v>
          </cell>
          <cell r="I600">
            <v>77.292330000000007</v>
          </cell>
          <cell r="J600">
            <v>155272</v>
          </cell>
          <cell r="K600">
            <v>-6.4362600000000006E-2</v>
          </cell>
          <cell r="L600">
            <v>-6.0735600000000001E-2</v>
          </cell>
          <cell r="M600">
            <v>-5.82236E-2</v>
          </cell>
          <cell r="N600">
            <v>-5.5711499999999997E-2</v>
          </cell>
          <cell r="O600">
            <v>-5.2084499999999999E-2</v>
          </cell>
        </row>
        <row r="601">
          <cell r="F601" t="str">
            <v>2012All Customers1-in-2Typical Event Day24</v>
          </cell>
          <cell r="G601">
            <v>1.172452</v>
          </cell>
          <cell r="H601">
            <v>1.1304430000000001</v>
          </cell>
          <cell r="I601">
            <v>75.053920000000005</v>
          </cell>
          <cell r="J601">
            <v>155272</v>
          </cell>
          <cell r="K601">
            <v>-4.6482599999999999E-2</v>
          </cell>
          <cell r="L601">
            <v>-4.3839999999999997E-2</v>
          </cell>
          <cell r="M601">
            <v>-4.2009699999999997E-2</v>
          </cell>
          <cell r="N601">
            <v>-4.01795E-2</v>
          </cell>
          <cell r="O601">
            <v>-3.7536899999999998E-2</v>
          </cell>
        </row>
        <row r="602">
          <cell r="F602" t="str">
            <v>2012Greater Bay Area1-in-2Typical Event Day1</v>
          </cell>
          <cell r="G602">
            <v>0.87822350000000005</v>
          </cell>
          <cell r="H602">
            <v>0.87822350000000005</v>
          </cell>
          <cell r="I602">
            <v>69.826840000000004</v>
          </cell>
          <cell r="J602">
            <v>54137.97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F603" t="str">
            <v>2012Greater Bay Area1-in-2Typical Event Day2</v>
          </cell>
          <cell r="G603">
            <v>0.7387106</v>
          </cell>
          <cell r="H603">
            <v>0.7387106</v>
          </cell>
          <cell r="I603">
            <v>64.422319999999999</v>
          </cell>
          <cell r="J603">
            <v>54137.97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F604" t="str">
            <v>2012Greater Bay Area1-in-2Typical Event Day3</v>
          </cell>
          <cell r="G604">
            <v>0.66187269999999998</v>
          </cell>
          <cell r="H604">
            <v>0.66187269999999998</v>
          </cell>
          <cell r="I604">
            <v>63.033639999999998</v>
          </cell>
          <cell r="J604">
            <v>54137.97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F605" t="str">
            <v>2012Greater Bay Area1-in-2Typical Event Day4</v>
          </cell>
          <cell r="G605">
            <v>0.61922820000000001</v>
          </cell>
          <cell r="H605">
            <v>0.61922820000000001</v>
          </cell>
          <cell r="I605">
            <v>61.766309999999997</v>
          </cell>
          <cell r="J605">
            <v>54137.97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F606" t="str">
            <v>2012Greater Bay Area1-in-2Typical Event Day5</v>
          </cell>
          <cell r="G606">
            <v>0.60493529999999995</v>
          </cell>
          <cell r="H606">
            <v>0.60493529999999995</v>
          </cell>
          <cell r="I606">
            <v>60.938429999999997</v>
          </cell>
          <cell r="J606">
            <v>54137.97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F607" t="str">
            <v>2012Greater Bay Area1-in-2Typical Event Day6</v>
          </cell>
          <cell r="G607">
            <v>0.63821019999999995</v>
          </cell>
          <cell r="H607">
            <v>0.63821019999999995</v>
          </cell>
          <cell r="I607">
            <v>60.076729999999998</v>
          </cell>
          <cell r="J607">
            <v>54137.97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F608" t="str">
            <v>2012Greater Bay Area1-in-2Typical Event Day7</v>
          </cell>
          <cell r="G608">
            <v>0.75424829999999998</v>
          </cell>
          <cell r="H608">
            <v>0.75424829999999998</v>
          </cell>
          <cell r="I608">
            <v>59.879959999999997</v>
          </cell>
          <cell r="J608">
            <v>54137.97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F609" t="str">
            <v>2012Greater Bay Area1-in-2Typical Event Day8</v>
          </cell>
          <cell r="G609">
            <v>0.8676722</v>
          </cell>
          <cell r="H609">
            <v>0.8676722</v>
          </cell>
          <cell r="I609">
            <v>63.277740000000001</v>
          </cell>
          <cell r="J609">
            <v>54137.97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F610" t="str">
            <v>2012Greater Bay Area1-in-2Typical Event Day9</v>
          </cell>
          <cell r="G610">
            <v>0.88115019999999999</v>
          </cell>
          <cell r="H610">
            <v>0.88115019999999999</v>
          </cell>
          <cell r="I610">
            <v>68.931129999999996</v>
          </cell>
          <cell r="J610">
            <v>54137.97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F611" t="str">
            <v>2012Greater Bay Area1-in-2Typical Event Day10</v>
          </cell>
          <cell r="G611">
            <v>0.91959420000000003</v>
          </cell>
          <cell r="H611">
            <v>0.91959420000000003</v>
          </cell>
          <cell r="I611">
            <v>75.683719999999994</v>
          </cell>
          <cell r="J611">
            <v>54137.97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F612" t="str">
            <v>2012Greater Bay Area1-in-2Typical Event Day11</v>
          </cell>
          <cell r="G612">
            <v>0.99838470000000001</v>
          </cell>
          <cell r="H612">
            <v>0.99838470000000001</v>
          </cell>
          <cell r="I612">
            <v>81.590770000000006</v>
          </cell>
          <cell r="J612">
            <v>54137.97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F613" t="str">
            <v>2012Greater Bay Area1-in-2Typical Event Day12</v>
          </cell>
          <cell r="G613">
            <v>1.110535</v>
          </cell>
          <cell r="H613">
            <v>1.110535</v>
          </cell>
          <cell r="I613">
            <v>86.133420000000001</v>
          </cell>
          <cell r="J613">
            <v>54137.97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F614" t="str">
            <v>2012Greater Bay Area1-in-2Typical Event Day13</v>
          </cell>
          <cell r="G614">
            <v>1.263719</v>
          </cell>
          <cell r="H614">
            <v>1.263719</v>
          </cell>
          <cell r="I614">
            <v>89.895790000000005</v>
          </cell>
          <cell r="J614">
            <v>54137.97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F615" t="str">
            <v>2012Greater Bay Area1-in-2Typical Event Day14</v>
          </cell>
          <cell r="G615">
            <v>1.166199</v>
          </cell>
          <cell r="H615">
            <v>1.4270240000000001</v>
          </cell>
          <cell r="I615">
            <v>93.02252</v>
          </cell>
          <cell r="J615">
            <v>54137.97</v>
          </cell>
          <cell r="K615">
            <v>0.1908812</v>
          </cell>
          <cell r="L615">
            <v>0.23220479999999999</v>
          </cell>
          <cell r="M615">
            <v>0.26082519999999998</v>
          </cell>
          <cell r="N615">
            <v>0.28944579999999998</v>
          </cell>
          <cell r="O615">
            <v>0.33076929999999999</v>
          </cell>
        </row>
        <row r="616">
          <cell r="F616" t="str">
            <v>2012Greater Bay Area1-in-2Typical Event Day15</v>
          </cell>
          <cell r="G616">
            <v>1.275744</v>
          </cell>
          <cell r="H616">
            <v>1.617014</v>
          </cell>
          <cell r="I616">
            <v>95.840440000000001</v>
          </cell>
          <cell r="J616">
            <v>54137.97</v>
          </cell>
          <cell r="K616">
            <v>0.24984790000000001</v>
          </cell>
          <cell r="L616">
            <v>0.3038612</v>
          </cell>
          <cell r="M616">
            <v>0.34127049999999998</v>
          </cell>
          <cell r="N616">
            <v>0.37867990000000001</v>
          </cell>
          <cell r="O616">
            <v>0.43269299999999999</v>
          </cell>
        </row>
        <row r="617">
          <cell r="F617" t="str">
            <v>2012Greater Bay Area1-in-2Typical Event Day16</v>
          </cell>
          <cell r="G617">
            <v>1.42824</v>
          </cell>
          <cell r="H617">
            <v>1.850371</v>
          </cell>
          <cell r="I617">
            <v>97.151949999999999</v>
          </cell>
          <cell r="J617">
            <v>54137.97</v>
          </cell>
          <cell r="K617">
            <v>0.3090579</v>
          </cell>
          <cell r="L617">
            <v>0.37586249999999999</v>
          </cell>
          <cell r="M617">
            <v>0.42213119999999998</v>
          </cell>
          <cell r="N617">
            <v>0.46839979999999998</v>
          </cell>
          <cell r="O617">
            <v>0.53520440000000002</v>
          </cell>
        </row>
        <row r="618">
          <cell r="F618" t="str">
            <v>2012Greater Bay Area1-in-2Typical Event Day17</v>
          </cell>
          <cell r="G618">
            <v>1.5792619999999999</v>
          </cell>
          <cell r="H618">
            <v>2.0743119999999999</v>
          </cell>
          <cell r="I618">
            <v>96.479370000000003</v>
          </cell>
          <cell r="J618">
            <v>54137.97</v>
          </cell>
          <cell r="K618">
            <v>0.3624366</v>
          </cell>
          <cell r="L618">
            <v>0.4407855</v>
          </cell>
          <cell r="M618">
            <v>0.49504959999999998</v>
          </cell>
          <cell r="N618">
            <v>0.54931379999999996</v>
          </cell>
          <cell r="O618">
            <v>0.62766279999999997</v>
          </cell>
        </row>
        <row r="619">
          <cell r="F619" t="str">
            <v>2012Greater Bay Area1-in-2Typical Event Day18</v>
          </cell>
          <cell r="G619">
            <v>1.7220679999999999</v>
          </cell>
          <cell r="H619">
            <v>2.2309209999999999</v>
          </cell>
          <cell r="I619">
            <v>94.887100000000004</v>
          </cell>
          <cell r="J619">
            <v>54137.97</v>
          </cell>
          <cell r="K619">
            <v>0.37254100000000001</v>
          </cell>
          <cell r="L619">
            <v>0.45307510000000001</v>
          </cell>
          <cell r="M619">
            <v>0.50885279999999999</v>
          </cell>
          <cell r="N619">
            <v>0.56463039999999998</v>
          </cell>
          <cell r="O619">
            <v>0.64516439999999997</v>
          </cell>
        </row>
        <row r="620">
          <cell r="F620" t="str">
            <v>2012Greater Bay Area1-in-2Typical Event Day19</v>
          </cell>
          <cell r="G620">
            <v>2.4083190000000001</v>
          </cell>
          <cell r="H620">
            <v>2.231465</v>
          </cell>
          <cell r="I620">
            <v>91.780590000000004</v>
          </cell>
          <cell r="J620">
            <v>54137.97</v>
          </cell>
          <cell r="K620">
            <v>-0.20453879999999999</v>
          </cell>
          <cell r="L620">
            <v>-0.1881825</v>
          </cell>
          <cell r="M620">
            <v>-0.17685409999999999</v>
          </cell>
          <cell r="N620">
            <v>-0.1655258</v>
          </cell>
          <cell r="O620">
            <v>-0.14916940000000001</v>
          </cell>
        </row>
        <row r="621">
          <cell r="F621" t="str">
            <v>2012Greater Bay Area1-in-2Typical Event Day20</v>
          </cell>
          <cell r="G621">
            <v>2.2186560000000002</v>
          </cell>
          <cell r="H621">
            <v>2.0613579999999998</v>
          </cell>
          <cell r="I621">
            <v>86.425309999999996</v>
          </cell>
          <cell r="J621">
            <v>54137.97</v>
          </cell>
          <cell r="K621">
            <v>-0.18192059999999999</v>
          </cell>
          <cell r="L621">
            <v>-0.16737299999999999</v>
          </cell>
          <cell r="M621">
            <v>-0.1572974</v>
          </cell>
          <cell r="N621">
            <v>-0.14722170000000001</v>
          </cell>
          <cell r="O621">
            <v>-0.13267409999999999</v>
          </cell>
        </row>
        <row r="622">
          <cell r="F622" t="str">
            <v>2012Greater Bay Area1-in-2Typical Event Day21</v>
          </cell>
          <cell r="G622">
            <v>1.9872270000000001</v>
          </cell>
          <cell r="H622">
            <v>1.8969860000000001</v>
          </cell>
          <cell r="I622">
            <v>80.894869999999997</v>
          </cell>
          <cell r="J622">
            <v>54137.97</v>
          </cell>
          <cell r="K622">
            <v>-0.1043668</v>
          </cell>
          <cell r="L622">
            <v>-9.6020900000000006E-2</v>
          </cell>
          <cell r="M622">
            <v>-9.0240600000000004E-2</v>
          </cell>
          <cell r="N622">
            <v>-8.4460300000000002E-2</v>
          </cell>
          <cell r="O622">
            <v>-7.6114399999999999E-2</v>
          </cell>
        </row>
        <row r="623">
          <cell r="F623" t="str">
            <v>2012Greater Bay Area1-in-2Typical Event Day22</v>
          </cell>
          <cell r="G623">
            <v>1.753887</v>
          </cell>
          <cell r="H623">
            <v>1.700874</v>
          </cell>
          <cell r="I623">
            <v>76.744029999999995</v>
          </cell>
          <cell r="J623">
            <v>54137.97</v>
          </cell>
          <cell r="K623">
            <v>-6.1311200000000003E-2</v>
          </cell>
          <cell r="L623">
            <v>-5.6408300000000001E-2</v>
          </cell>
          <cell r="M623">
            <v>-5.30126E-2</v>
          </cell>
          <cell r="N623">
            <v>-4.9616899999999999E-2</v>
          </cell>
          <cell r="O623">
            <v>-4.4713999999999997E-2</v>
          </cell>
        </row>
        <row r="624">
          <cell r="F624" t="str">
            <v>2012Greater Bay Area1-in-2Typical Event Day23</v>
          </cell>
          <cell r="G624">
            <v>1.4152750000000001</v>
          </cell>
          <cell r="H624">
            <v>1.381167</v>
          </cell>
          <cell r="I624">
            <v>73.841679999999997</v>
          </cell>
          <cell r="J624">
            <v>54137.97</v>
          </cell>
          <cell r="K624">
            <v>-3.9447700000000002E-2</v>
          </cell>
          <cell r="L624">
            <v>-3.6293199999999998E-2</v>
          </cell>
          <cell r="M624">
            <v>-3.4108399999999997E-2</v>
          </cell>
          <cell r="N624">
            <v>-3.1923600000000003E-2</v>
          </cell>
          <cell r="O624">
            <v>-2.8769099999999999E-2</v>
          </cell>
        </row>
        <row r="625">
          <cell r="F625" t="str">
            <v>2012Greater Bay Area1-in-2Typical Event Day24</v>
          </cell>
          <cell r="G625">
            <v>1.0786709999999999</v>
          </cell>
          <cell r="H625">
            <v>1.0514159999999999</v>
          </cell>
          <cell r="I625">
            <v>71.372559999999993</v>
          </cell>
          <cell r="J625">
            <v>54137.97</v>
          </cell>
          <cell r="K625">
            <v>-3.1521300000000002E-2</v>
          </cell>
          <cell r="L625">
            <v>-2.9000600000000001E-2</v>
          </cell>
          <cell r="M625">
            <v>-2.7254799999999999E-2</v>
          </cell>
          <cell r="N625">
            <v>-2.5509E-2</v>
          </cell>
          <cell r="O625">
            <v>-2.2988399999999999E-2</v>
          </cell>
        </row>
        <row r="626">
          <cell r="F626" t="str">
            <v>2012Greater Fresno1-in-2Typical Event Day1</v>
          </cell>
          <cell r="G626">
            <v>1.0548930000000001</v>
          </cell>
          <cell r="H626">
            <v>1.0548930000000001</v>
          </cell>
          <cell r="I626">
            <v>81.422910000000002</v>
          </cell>
          <cell r="J626">
            <v>27782.36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F627" t="str">
            <v>2012Greater Fresno1-in-2Typical Event Day2</v>
          </cell>
          <cell r="G627">
            <v>0.89691080000000001</v>
          </cell>
          <cell r="H627">
            <v>0.89691080000000001</v>
          </cell>
          <cell r="I627">
            <v>76.576120000000003</v>
          </cell>
          <cell r="J627">
            <v>27782.36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F628" t="str">
            <v>2012Greater Fresno1-in-2Typical Event Day3</v>
          </cell>
          <cell r="G628">
            <v>0.79442449999999998</v>
          </cell>
          <cell r="H628">
            <v>0.79442449999999998</v>
          </cell>
          <cell r="I628">
            <v>74.290369999999996</v>
          </cell>
          <cell r="J628">
            <v>27782.36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F629" t="str">
            <v>2012Greater Fresno1-in-2Typical Event Day4</v>
          </cell>
          <cell r="G629">
            <v>0.73242960000000001</v>
          </cell>
          <cell r="H629">
            <v>0.73242960000000001</v>
          </cell>
          <cell r="I629">
            <v>72.104159999999993</v>
          </cell>
          <cell r="J629">
            <v>27782.36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F630" t="str">
            <v>2012Greater Fresno1-in-2Typical Event Day5</v>
          </cell>
          <cell r="G630">
            <v>0.71348619999999996</v>
          </cell>
          <cell r="H630">
            <v>0.71348619999999996</v>
          </cell>
          <cell r="I630">
            <v>71.09863</v>
          </cell>
          <cell r="J630">
            <v>27782.36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F631" t="str">
            <v>2012Greater Fresno1-in-2Typical Event Day6</v>
          </cell>
          <cell r="G631">
            <v>0.7422974</v>
          </cell>
          <cell r="H631">
            <v>0.7422974</v>
          </cell>
          <cell r="I631">
            <v>69.971080000000001</v>
          </cell>
          <cell r="J631">
            <v>27782.36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F632" t="str">
            <v>2012Greater Fresno1-in-2Typical Event Day7</v>
          </cell>
          <cell r="G632">
            <v>0.83415720000000004</v>
          </cell>
          <cell r="H632">
            <v>0.83415720000000004</v>
          </cell>
          <cell r="I632">
            <v>70.377920000000003</v>
          </cell>
          <cell r="J632">
            <v>27782.36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F633" t="str">
            <v>2012Greater Fresno1-in-2Typical Event Day8</v>
          </cell>
          <cell r="G633">
            <v>0.89511320000000005</v>
          </cell>
          <cell r="H633">
            <v>0.89511320000000005</v>
          </cell>
          <cell r="I633">
            <v>73.379930000000002</v>
          </cell>
          <cell r="J633">
            <v>27782.36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F634" t="str">
            <v>2012Greater Fresno1-in-2Typical Event Day9</v>
          </cell>
          <cell r="G634">
            <v>0.92243120000000001</v>
          </cell>
          <cell r="H634">
            <v>0.92243120000000001</v>
          </cell>
          <cell r="I634">
            <v>78.800610000000006</v>
          </cell>
          <cell r="J634">
            <v>27782.36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F635" t="str">
            <v>2012Greater Fresno1-in-2Typical Event Day10</v>
          </cell>
          <cell r="G635">
            <v>1.0249569999999999</v>
          </cell>
          <cell r="H635">
            <v>1.0249569999999999</v>
          </cell>
          <cell r="I635">
            <v>83.707899999999995</v>
          </cell>
          <cell r="J635">
            <v>27782.36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F636" t="str">
            <v>2012Greater Fresno1-in-2Typical Event Day11</v>
          </cell>
          <cell r="G636">
            <v>1.176423</v>
          </cell>
          <cell r="H636">
            <v>1.176423</v>
          </cell>
          <cell r="I636">
            <v>87.827240000000003</v>
          </cell>
          <cell r="J636">
            <v>27782.36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F637" t="str">
            <v>2012Greater Fresno1-in-2Typical Event Day12</v>
          </cell>
          <cell r="G637">
            <v>1.397643</v>
          </cell>
          <cell r="H637">
            <v>1.397643</v>
          </cell>
          <cell r="I637">
            <v>91.351929999999996</v>
          </cell>
          <cell r="J637">
            <v>27782.36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F638" t="str">
            <v>2012Greater Fresno1-in-2Typical Event Day13</v>
          </cell>
          <cell r="G638">
            <v>1.673046</v>
          </cell>
          <cell r="H638">
            <v>1.673046</v>
          </cell>
          <cell r="I638">
            <v>94.151319999999998</v>
          </cell>
          <cell r="J638">
            <v>27782.36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F639" t="str">
            <v>2012Greater Fresno1-in-2Typical Event Day14</v>
          </cell>
          <cell r="G639">
            <v>1.6121810000000001</v>
          </cell>
          <cell r="H639">
            <v>1.965465</v>
          </cell>
          <cell r="I639">
            <v>96.284400000000005</v>
          </cell>
          <cell r="J639">
            <v>27782.36</v>
          </cell>
          <cell r="K639">
            <v>0.2700881</v>
          </cell>
          <cell r="L639">
            <v>0.31924079999999999</v>
          </cell>
          <cell r="M639">
            <v>0.35328379999999998</v>
          </cell>
          <cell r="N639">
            <v>0.38732680000000003</v>
          </cell>
          <cell r="O639">
            <v>0.43647950000000002</v>
          </cell>
        </row>
        <row r="640">
          <cell r="F640" t="str">
            <v>2012Greater Fresno1-in-2Typical Event Day15</v>
          </cell>
          <cell r="G640">
            <v>1.8106439999999999</v>
          </cell>
          <cell r="H640">
            <v>2.269587</v>
          </cell>
          <cell r="I640">
            <v>98.473680000000002</v>
          </cell>
          <cell r="J640">
            <v>27782.36</v>
          </cell>
          <cell r="K640">
            <v>0.3508695</v>
          </cell>
          <cell r="L640">
            <v>0.41472049999999999</v>
          </cell>
          <cell r="M640">
            <v>0.4589435</v>
          </cell>
          <cell r="N640">
            <v>0.50316660000000002</v>
          </cell>
          <cell r="O640">
            <v>0.56701749999999995</v>
          </cell>
        </row>
        <row r="641">
          <cell r="F641" t="str">
            <v>2012Greater Fresno1-in-2Typical Event Day16</v>
          </cell>
          <cell r="G641">
            <v>2.0156800000000001</v>
          </cell>
          <cell r="H641">
            <v>2.5858409999999998</v>
          </cell>
          <cell r="I641">
            <v>99.948009999999996</v>
          </cell>
          <cell r="J641">
            <v>27782.36</v>
          </cell>
          <cell r="K641">
            <v>0.43628080000000002</v>
          </cell>
          <cell r="L641">
            <v>0.51537849999999996</v>
          </cell>
          <cell r="M641">
            <v>0.57016129999999998</v>
          </cell>
          <cell r="N641">
            <v>0.62494419999999995</v>
          </cell>
          <cell r="O641">
            <v>0.70404180000000005</v>
          </cell>
        </row>
        <row r="642">
          <cell r="F642" t="str">
            <v>2012Greater Fresno1-in-2Typical Event Day17</v>
          </cell>
          <cell r="G642">
            <v>2.1592699999999998</v>
          </cell>
          <cell r="H642">
            <v>2.826174</v>
          </cell>
          <cell r="I642">
            <v>99.978999999999999</v>
          </cell>
          <cell r="J642">
            <v>27782.36</v>
          </cell>
          <cell r="K642">
            <v>0.51003869999999996</v>
          </cell>
          <cell r="L642">
            <v>0.60271649999999999</v>
          </cell>
          <cell r="M642">
            <v>0.66690490000000002</v>
          </cell>
          <cell r="N642">
            <v>0.73109329999999995</v>
          </cell>
          <cell r="O642">
            <v>0.82377109999999998</v>
          </cell>
        </row>
        <row r="643">
          <cell r="F643" t="str">
            <v>2012Greater Fresno1-in-2Typical Event Day18</v>
          </cell>
          <cell r="G643">
            <v>2.2738559999999999</v>
          </cell>
          <cell r="H643">
            <v>2.9591270000000001</v>
          </cell>
          <cell r="I643">
            <v>98.955889999999997</v>
          </cell>
          <cell r="J643">
            <v>27782.36</v>
          </cell>
          <cell r="K643">
            <v>0.52404919999999999</v>
          </cell>
          <cell r="L643">
            <v>0.61930019999999997</v>
          </cell>
          <cell r="M643">
            <v>0.68527079999999996</v>
          </cell>
          <cell r="N643">
            <v>0.7512413</v>
          </cell>
          <cell r="O643">
            <v>0.84649240000000003</v>
          </cell>
        </row>
        <row r="644">
          <cell r="F644" t="str">
            <v>2012Greater Fresno1-in-2Typical Event Day19</v>
          </cell>
          <cell r="G644">
            <v>3.2195550000000002</v>
          </cell>
          <cell r="H644">
            <v>2.894228</v>
          </cell>
          <cell r="I644">
            <v>97.065539999999999</v>
          </cell>
          <cell r="J644">
            <v>27782.36</v>
          </cell>
          <cell r="K644">
            <v>-0.35278080000000001</v>
          </cell>
          <cell r="L644">
            <v>-0.33656079999999999</v>
          </cell>
          <cell r="M644">
            <v>-0.32532689999999997</v>
          </cell>
          <cell r="N644">
            <v>-0.31409320000000002</v>
          </cell>
          <cell r="O644">
            <v>-0.2978732</v>
          </cell>
        </row>
        <row r="645">
          <cell r="F645" t="str">
            <v>2012Greater Fresno1-in-2Typical Event Day20</v>
          </cell>
          <cell r="G645">
            <v>2.9702099999999998</v>
          </cell>
          <cell r="H645">
            <v>2.66364</v>
          </cell>
          <cell r="I645">
            <v>94.053200000000004</v>
          </cell>
          <cell r="J645">
            <v>27782.36</v>
          </cell>
          <cell r="K645">
            <v>-0.33244109999999999</v>
          </cell>
          <cell r="L645">
            <v>-0.3171563</v>
          </cell>
          <cell r="M645">
            <v>-0.30657010000000001</v>
          </cell>
          <cell r="N645">
            <v>-0.29598390000000002</v>
          </cell>
          <cell r="O645">
            <v>-0.28069909999999998</v>
          </cell>
        </row>
        <row r="646">
          <cell r="F646" t="str">
            <v>2012Greater Fresno1-in-2Typical Event Day21</v>
          </cell>
          <cell r="G646">
            <v>2.642655</v>
          </cell>
          <cell r="H646">
            <v>2.427686</v>
          </cell>
          <cell r="I646">
            <v>90.592399999999998</v>
          </cell>
          <cell r="J646">
            <v>27782.36</v>
          </cell>
          <cell r="K646">
            <v>-0.2331095</v>
          </cell>
          <cell r="L646">
            <v>-0.2223918</v>
          </cell>
          <cell r="M646">
            <v>-0.21496870000000001</v>
          </cell>
          <cell r="N646">
            <v>-0.2075456</v>
          </cell>
          <cell r="O646">
            <v>-0.1968278</v>
          </cell>
        </row>
        <row r="647">
          <cell r="F647" t="str">
            <v>2012Greater Fresno1-in-2Typical Event Day22</v>
          </cell>
          <cell r="G647">
            <v>2.2775609999999999</v>
          </cell>
          <cell r="H647">
            <v>2.1467800000000001</v>
          </cell>
          <cell r="I647">
            <v>87.563000000000002</v>
          </cell>
          <cell r="J647">
            <v>27782.36</v>
          </cell>
          <cell r="K647">
            <v>-0.14181730000000001</v>
          </cell>
          <cell r="L647">
            <v>-0.1352969</v>
          </cell>
          <cell r="M647">
            <v>-0.13078090000000001</v>
          </cell>
          <cell r="N647">
            <v>-0.12626490000000001</v>
          </cell>
          <cell r="O647">
            <v>-0.1197445</v>
          </cell>
        </row>
        <row r="648">
          <cell r="F648" t="str">
            <v>2012Greater Fresno1-in-2Typical Event Day23</v>
          </cell>
          <cell r="G648">
            <v>1.797628</v>
          </cell>
          <cell r="H648">
            <v>1.7241709999999999</v>
          </cell>
          <cell r="I648">
            <v>85.285629999999998</v>
          </cell>
          <cell r="J648">
            <v>27782.36</v>
          </cell>
          <cell r="K648">
            <v>-7.9655500000000004E-2</v>
          </cell>
          <cell r="L648">
            <v>-7.5993199999999997E-2</v>
          </cell>
          <cell r="M648">
            <v>-7.3456599999999997E-2</v>
          </cell>
          <cell r="N648">
            <v>-7.09201E-2</v>
          </cell>
          <cell r="O648">
            <v>-6.7257800000000006E-2</v>
          </cell>
        </row>
        <row r="649">
          <cell r="F649" t="str">
            <v>2012Greater Fresno1-in-2Typical Event Day24</v>
          </cell>
          <cell r="G649">
            <v>1.3874949999999999</v>
          </cell>
          <cell r="H649">
            <v>1.3315360000000001</v>
          </cell>
          <cell r="I649">
            <v>83.083020000000005</v>
          </cell>
          <cell r="J649">
            <v>27782.36</v>
          </cell>
          <cell r="K649">
            <v>-6.0681300000000001E-2</v>
          </cell>
          <cell r="L649">
            <v>-5.78913E-2</v>
          </cell>
          <cell r="M649">
            <v>-5.5959000000000002E-2</v>
          </cell>
          <cell r="N649">
            <v>-5.4026699999999997E-2</v>
          </cell>
          <cell r="O649">
            <v>-5.1236700000000003E-2</v>
          </cell>
        </row>
        <row r="650">
          <cell r="F650" t="str">
            <v>2012Kern1-in-2Typical Event Day1</v>
          </cell>
          <cell r="G650">
            <v>1.249131</v>
          </cell>
          <cell r="H650">
            <v>1.249131</v>
          </cell>
          <cell r="I650">
            <v>77.25</v>
          </cell>
          <cell r="J650">
            <v>5768.54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F651" t="str">
            <v>2012Kern1-in-2Typical Event Day2</v>
          </cell>
          <cell r="G651">
            <v>1.0697460000000001</v>
          </cell>
          <cell r="H651">
            <v>1.0697460000000001</v>
          </cell>
          <cell r="I651">
            <v>74.75</v>
          </cell>
          <cell r="J651">
            <v>5768.54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F652" t="str">
            <v>2012Kern1-in-2Typical Event Day3</v>
          </cell>
          <cell r="G652">
            <v>0.93591089999999999</v>
          </cell>
          <cell r="H652">
            <v>0.93591089999999999</v>
          </cell>
          <cell r="I652">
            <v>73.125</v>
          </cell>
          <cell r="J652">
            <v>5768.54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F653" t="str">
            <v>2012Kern1-in-2Typical Event Day4</v>
          </cell>
          <cell r="G653">
            <v>0.84277349999999995</v>
          </cell>
          <cell r="H653">
            <v>0.84277349999999995</v>
          </cell>
          <cell r="I653">
            <v>72.625</v>
          </cell>
          <cell r="J653">
            <v>5768.54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F654" t="str">
            <v>2012Kern1-in-2Typical Event Day5</v>
          </cell>
          <cell r="G654">
            <v>0.80103239999999998</v>
          </cell>
          <cell r="H654">
            <v>0.80103239999999998</v>
          </cell>
          <cell r="I654">
            <v>72</v>
          </cell>
          <cell r="J654">
            <v>5768.54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F655" t="str">
            <v>2012Kern1-in-2Typical Event Day6</v>
          </cell>
          <cell r="G655">
            <v>0.79621900000000001</v>
          </cell>
          <cell r="H655">
            <v>0.79621900000000001</v>
          </cell>
          <cell r="I655">
            <v>71.75</v>
          </cell>
          <cell r="J655">
            <v>5768.54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F656" t="str">
            <v>2012Kern1-in-2Typical Event Day7</v>
          </cell>
          <cell r="G656">
            <v>0.86814530000000001</v>
          </cell>
          <cell r="H656">
            <v>0.86814530000000001</v>
          </cell>
          <cell r="I656">
            <v>72</v>
          </cell>
          <cell r="J656">
            <v>5768.54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F657" t="str">
            <v>2012Kern1-in-2Typical Event Day8</v>
          </cell>
          <cell r="G657">
            <v>0.91088389999999997</v>
          </cell>
          <cell r="H657">
            <v>0.91088389999999997</v>
          </cell>
          <cell r="I657">
            <v>76.25</v>
          </cell>
          <cell r="J657">
            <v>5768.54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F658" t="str">
            <v>2012Kern1-in-2Typical Event Day9</v>
          </cell>
          <cell r="G658">
            <v>0.93439300000000003</v>
          </cell>
          <cell r="H658">
            <v>0.93439300000000003</v>
          </cell>
          <cell r="I658">
            <v>82.125</v>
          </cell>
          <cell r="J658">
            <v>5768.54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F659" t="str">
            <v>2012Kern1-in-2Typical Event Day10</v>
          </cell>
          <cell r="G659">
            <v>1.0714079999999999</v>
          </cell>
          <cell r="H659">
            <v>1.0714079999999999</v>
          </cell>
          <cell r="I659">
            <v>86.25</v>
          </cell>
          <cell r="J659">
            <v>5768.54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F660" t="str">
            <v>2012Kern1-in-2Typical Event Day11</v>
          </cell>
          <cell r="G660">
            <v>1.28129</v>
          </cell>
          <cell r="H660">
            <v>1.28129</v>
          </cell>
          <cell r="I660">
            <v>90.75</v>
          </cell>
          <cell r="J660">
            <v>5768.54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F661" t="str">
            <v>2012Kern1-in-2Typical Event Day12</v>
          </cell>
          <cell r="G661">
            <v>1.564881</v>
          </cell>
          <cell r="H661">
            <v>1.564881</v>
          </cell>
          <cell r="I661">
            <v>94.25</v>
          </cell>
          <cell r="J661">
            <v>5768.54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F662" t="str">
            <v>2012Kern1-in-2Typical Event Day13</v>
          </cell>
          <cell r="G662">
            <v>1.88632</v>
          </cell>
          <cell r="H662">
            <v>1.88632</v>
          </cell>
          <cell r="I662">
            <v>96.125</v>
          </cell>
          <cell r="J662">
            <v>5768.54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F663" t="str">
            <v>2012Kern1-in-2Typical Event Day14</v>
          </cell>
          <cell r="G663">
            <v>1.7434540000000001</v>
          </cell>
          <cell r="H663">
            <v>2.2000579999999998</v>
          </cell>
          <cell r="I663">
            <v>97.125</v>
          </cell>
          <cell r="J663">
            <v>5768.54</v>
          </cell>
          <cell r="K663">
            <v>0.37659989999999999</v>
          </cell>
          <cell r="L663">
            <v>0.42386699999999999</v>
          </cell>
          <cell r="M663">
            <v>0.45660400000000001</v>
          </cell>
          <cell r="N663">
            <v>0.48934100000000003</v>
          </cell>
          <cell r="O663">
            <v>0.53660819999999998</v>
          </cell>
        </row>
        <row r="664">
          <cell r="F664" t="str">
            <v>2012Kern1-in-2Typical Event Day15</v>
          </cell>
          <cell r="G664">
            <v>1.9283779999999999</v>
          </cell>
          <cell r="H664">
            <v>2.5024320000000002</v>
          </cell>
          <cell r="I664">
            <v>98.5</v>
          </cell>
          <cell r="J664">
            <v>5768.54</v>
          </cell>
          <cell r="K664">
            <v>0.47428399999999998</v>
          </cell>
          <cell r="L664">
            <v>0.53322899999999995</v>
          </cell>
          <cell r="M664">
            <v>0.57405430000000002</v>
          </cell>
          <cell r="N664">
            <v>0.61487950000000002</v>
          </cell>
          <cell r="O664">
            <v>0.67382450000000005</v>
          </cell>
        </row>
        <row r="665">
          <cell r="F665" t="str">
            <v>2012Kern1-in-2Typical Event Day16</v>
          </cell>
          <cell r="G665">
            <v>2.087726</v>
          </cell>
          <cell r="H665">
            <v>2.812935</v>
          </cell>
          <cell r="I665">
            <v>98.75</v>
          </cell>
          <cell r="J665">
            <v>5768.54</v>
          </cell>
          <cell r="K665">
            <v>0.60028820000000005</v>
          </cell>
          <cell r="L665">
            <v>0.67409240000000004</v>
          </cell>
          <cell r="M665">
            <v>0.72520899999999999</v>
          </cell>
          <cell r="N665">
            <v>0.7763255</v>
          </cell>
          <cell r="O665">
            <v>0.85012969999999999</v>
          </cell>
        </row>
        <row r="666">
          <cell r="F666" t="str">
            <v>2012Kern1-in-2Typical Event Day17</v>
          </cell>
          <cell r="G666">
            <v>2.205276</v>
          </cell>
          <cell r="H666">
            <v>3.0450840000000001</v>
          </cell>
          <cell r="I666">
            <v>98.625</v>
          </cell>
          <cell r="J666">
            <v>5768.54</v>
          </cell>
          <cell r="K666">
            <v>0.69437280000000001</v>
          </cell>
          <cell r="L666">
            <v>0.7802964</v>
          </cell>
          <cell r="M666">
            <v>0.83980690000000002</v>
          </cell>
          <cell r="N666">
            <v>0.89931740000000004</v>
          </cell>
          <cell r="O666">
            <v>0.98524109999999998</v>
          </cell>
        </row>
        <row r="667">
          <cell r="F667" t="str">
            <v>2012Kern1-in-2Typical Event Day18</v>
          </cell>
          <cell r="G667">
            <v>2.2945579999999999</v>
          </cell>
          <cell r="H667">
            <v>3.1563810000000001</v>
          </cell>
          <cell r="I667">
            <v>98.75</v>
          </cell>
          <cell r="J667">
            <v>5768.54</v>
          </cell>
          <cell r="K667">
            <v>0.71247400000000005</v>
          </cell>
          <cell r="L667">
            <v>0.80071079999999994</v>
          </cell>
          <cell r="M667">
            <v>0.86182340000000002</v>
          </cell>
          <cell r="N667">
            <v>0.92293610000000004</v>
          </cell>
          <cell r="O667">
            <v>1.0111730000000001</v>
          </cell>
        </row>
        <row r="668">
          <cell r="F668" t="str">
            <v>2012Kern1-in-2Typical Event Day19</v>
          </cell>
          <cell r="G668">
            <v>3.4917829999999999</v>
          </cell>
          <cell r="H668">
            <v>3.0713409999999999</v>
          </cell>
          <cell r="I668">
            <v>97.625</v>
          </cell>
          <cell r="J668">
            <v>5768.54</v>
          </cell>
          <cell r="K668">
            <v>-0.46014070000000001</v>
          </cell>
          <cell r="L668">
            <v>-0.43668669999999998</v>
          </cell>
          <cell r="M668">
            <v>-0.42044239999999999</v>
          </cell>
          <cell r="N668">
            <v>-0.40419820000000001</v>
          </cell>
          <cell r="O668">
            <v>-0.38074409999999997</v>
          </cell>
        </row>
        <row r="669">
          <cell r="F669" t="str">
            <v>2012Kern1-in-2Typical Event Day20</v>
          </cell>
          <cell r="G669">
            <v>3.280205</v>
          </cell>
          <cell r="H669">
            <v>2.85745</v>
          </cell>
          <cell r="I669">
            <v>94.125</v>
          </cell>
          <cell r="J669">
            <v>5768.54</v>
          </cell>
          <cell r="K669">
            <v>-0.4626711</v>
          </cell>
          <cell r="L669">
            <v>-0.43908799999999998</v>
          </cell>
          <cell r="M669">
            <v>-0.42275430000000003</v>
          </cell>
          <cell r="N669">
            <v>-0.40642070000000002</v>
          </cell>
          <cell r="O669">
            <v>-0.3828377</v>
          </cell>
        </row>
        <row r="670">
          <cell r="F670" t="str">
            <v>2012Kern1-in-2Typical Event Day21</v>
          </cell>
          <cell r="G670">
            <v>2.9478249999999999</v>
          </cell>
          <cell r="H670">
            <v>2.6546349999999999</v>
          </cell>
          <cell r="I670">
            <v>89.5</v>
          </cell>
          <cell r="J670">
            <v>5768.54</v>
          </cell>
          <cell r="K670">
            <v>-0.32087260000000001</v>
          </cell>
          <cell r="L670">
            <v>-0.30451719999999999</v>
          </cell>
          <cell r="M670">
            <v>-0.29318959999999999</v>
          </cell>
          <cell r="N670">
            <v>-0.2818618</v>
          </cell>
          <cell r="O670">
            <v>-0.26550639999999998</v>
          </cell>
        </row>
        <row r="671">
          <cell r="F671" t="str">
            <v>2012Kern1-in-2Typical Event Day22</v>
          </cell>
          <cell r="G671">
            <v>2.5870109999999999</v>
          </cell>
          <cell r="H671">
            <v>2.3956050000000002</v>
          </cell>
          <cell r="I671">
            <v>85.875</v>
          </cell>
          <cell r="J671">
            <v>5768.54</v>
          </cell>
          <cell r="K671">
            <v>-0.2094781</v>
          </cell>
          <cell r="L671">
            <v>-0.1988007</v>
          </cell>
          <cell r="M671">
            <v>-0.19140550000000001</v>
          </cell>
          <cell r="N671">
            <v>-0.18401039999999999</v>
          </cell>
          <cell r="O671">
            <v>-0.17333290000000001</v>
          </cell>
        </row>
        <row r="672">
          <cell r="F672" t="str">
            <v>2012Kern1-in-2Typical Event Day23</v>
          </cell>
          <cell r="G672">
            <v>2.0976780000000002</v>
          </cell>
          <cell r="H672">
            <v>1.9542060000000001</v>
          </cell>
          <cell r="I672">
            <v>82.25</v>
          </cell>
          <cell r="J672">
            <v>5768.54</v>
          </cell>
          <cell r="K672">
            <v>-0.15701860000000001</v>
          </cell>
          <cell r="L672">
            <v>-0.14901510000000001</v>
          </cell>
          <cell r="M672">
            <v>-0.14347199999999999</v>
          </cell>
          <cell r="N672">
            <v>-0.13792879999999999</v>
          </cell>
          <cell r="O672">
            <v>-0.12992529999999999</v>
          </cell>
        </row>
        <row r="673">
          <cell r="F673" t="str">
            <v>2012Kern1-in-2Typical Event Day24</v>
          </cell>
          <cell r="G673">
            <v>1.6797470000000001</v>
          </cell>
          <cell r="H673">
            <v>1.5681430000000001</v>
          </cell>
          <cell r="I673">
            <v>79</v>
          </cell>
          <cell r="J673">
            <v>5768.54</v>
          </cell>
          <cell r="K673">
            <v>-0.12214179999999999</v>
          </cell>
          <cell r="L673">
            <v>-0.11591600000000001</v>
          </cell>
          <cell r="M673">
            <v>-0.1116041</v>
          </cell>
          <cell r="N673">
            <v>-0.1072921</v>
          </cell>
          <cell r="O673">
            <v>-0.1010664</v>
          </cell>
        </row>
        <row r="674">
          <cell r="F674" t="str">
            <v>2012Northern Coast1-in-2Typical Event Day1</v>
          </cell>
          <cell r="G674">
            <v>0.8293739</v>
          </cell>
          <cell r="H674">
            <v>0.8293739</v>
          </cell>
          <cell r="I674">
            <v>62.902799999999999</v>
          </cell>
          <cell r="J674">
            <v>9532.2099999999991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F675" t="str">
            <v>2012Northern Coast1-in-2Typical Event Day2</v>
          </cell>
          <cell r="G675">
            <v>0.72548190000000001</v>
          </cell>
          <cell r="H675">
            <v>0.72548190000000001</v>
          </cell>
          <cell r="I675">
            <v>59.4024</v>
          </cell>
          <cell r="J675">
            <v>9532.2099999999991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F676" t="str">
            <v>2012Northern Coast1-in-2Typical Event Day3</v>
          </cell>
          <cell r="G676">
            <v>0.67615009999999998</v>
          </cell>
          <cell r="H676">
            <v>0.67615009999999998</v>
          </cell>
          <cell r="I676">
            <v>58.2744</v>
          </cell>
          <cell r="J676">
            <v>9532.2099999999991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F677" t="str">
            <v>2012Northern Coast1-in-2Typical Event Day4</v>
          </cell>
          <cell r="G677">
            <v>0.64599850000000003</v>
          </cell>
          <cell r="H677">
            <v>0.64599850000000003</v>
          </cell>
          <cell r="I677">
            <v>57.409300000000002</v>
          </cell>
          <cell r="J677">
            <v>9532.2099999999991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F678" t="str">
            <v>2012Northern Coast1-in-2Typical Event Day5</v>
          </cell>
          <cell r="G678">
            <v>0.64758740000000004</v>
          </cell>
          <cell r="H678">
            <v>0.64758740000000004</v>
          </cell>
          <cell r="I678">
            <v>56.4833</v>
          </cell>
          <cell r="J678">
            <v>9532.2099999999991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F679" t="str">
            <v>2012Northern Coast1-in-2Typical Event Day6</v>
          </cell>
          <cell r="G679">
            <v>0.70745519999999995</v>
          </cell>
          <cell r="H679">
            <v>0.70745519999999995</v>
          </cell>
          <cell r="I679">
            <v>55.727899999999998</v>
          </cell>
          <cell r="J679">
            <v>9532.2099999999991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F680" t="str">
            <v>2012Northern Coast1-in-2Typical Event Day7</v>
          </cell>
          <cell r="G680">
            <v>0.85867729999999998</v>
          </cell>
          <cell r="H680">
            <v>0.85867729999999998</v>
          </cell>
          <cell r="I680">
            <v>56.156700000000001</v>
          </cell>
          <cell r="J680">
            <v>9532.2099999999991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F681" t="str">
            <v>2012Northern Coast1-in-2Typical Event Day8</v>
          </cell>
          <cell r="G681">
            <v>0.99106850000000002</v>
          </cell>
          <cell r="H681">
            <v>0.99106850000000002</v>
          </cell>
          <cell r="I681">
            <v>60.006500000000003</v>
          </cell>
          <cell r="J681">
            <v>9532.2099999999991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F682" t="str">
            <v>2012Northern Coast1-in-2Typical Event Day9</v>
          </cell>
          <cell r="G682">
            <v>0.99181870000000005</v>
          </cell>
          <cell r="H682">
            <v>0.99181870000000005</v>
          </cell>
          <cell r="I682">
            <v>65.654700000000005</v>
          </cell>
          <cell r="J682">
            <v>9532.2099999999991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F683" t="str">
            <v>2012Northern Coast1-in-2Typical Event Day10</v>
          </cell>
          <cell r="G683">
            <v>1.014186</v>
          </cell>
          <cell r="H683">
            <v>1.014186</v>
          </cell>
          <cell r="I683">
            <v>71.370500000000007</v>
          </cell>
          <cell r="J683">
            <v>9532.2099999999991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F684" t="str">
            <v>2012Northern Coast1-in-2Typical Event Day11</v>
          </cell>
          <cell r="G684">
            <v>1.0523119999999999</v>
          </cell>
          <cell r="H684">
            <v>1.0523119999999999</v>
          </cell>
          <cell r="I684">
            <v>78.026200000000003</v>
          </cell>
          <cell r="J684">
            <v>9532.2099999999991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F685" t="str">
            <v>2012Northern Coast1-in-2Typical Event Day12</v>
          </cell>
          <cell r="G685">
            <v>1.114387</v>
          </cell>
          <cell r="H685">
            <v>1.114387</v>
          </cell>
          <cell r="I685">
            <v>83.888199999999998</v>
          </cell>
          <cell r="J685">
            <v>9532.2099999999991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F686" t="str">
            <v>2012Northern Coast1-in-2Typical Event Day13</v>
          </cell>
          <cell r="G686">
            <v>1.2207680000000001</v>
          </cell>
          <cell r="H686">
            <v>1.2207680000000001</v>
          </cell>
          <cell r="I686">
            <v>89.079599999999999</v>
          </cell>
          <cell r="J686">
            <v>9532.2099999999991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F687" t="str">
            <v>2012Northern Coast1-in-2Typical Event Day14</v>
          </cell>
          <cell r="G687">
            <v>1.155562</v>
          </cell>
          <cell r="H687">
            <v>1.3421860000000001</v>
          </cell>
          <cell r="I687">
            <v>92.733599999999996</v>
          </cell>
          <cell r="J687">
            <v>9532.2099999999991</v>
          </cell>
          <cell r="K687">
            <v>0.121853</v>
          </cell>
          <cell r="L687">
            <v>0.16012029999999999</v>
          </cell>
          <cell r="M687">
            <v>0.18662409999999999</v>
          </cell>
          <cell r="N687">
            <v>0.21312780000000001</v>
          </cell>
          <cell r="O687">
            <v>0.25139509999999998</v>
          </cell>
        </row>
        <row r="688">
          <cell r="F688" t="str">
            <v>2012Northern Coast1-in-2Typical Event Day15</v>
          </cell>
          <cell r="G688">
            <v>1.2715700000000001</v>
          </cell>
          <cell r="H688">
            <v>1.516103</v>
          </cell>
          <cell r="I688">
            <v>94.817400000000006</v>
          </cell>
          <cell r="J688">
            <v>9532.2099999999991</v>
          </cell>
          <cell r="K688">
            <v>0.15966359999999999</v>
          </cell>
          <cell r="L688">
            <v>0.20980509999999999</v>
          </cell>
          <cell r="M688">
            <v>0.2445329</v>
          </cell>
          <cell r="N688">
            <v>0.27926079999999998</v>
          </cell>
          <cell r="O688">
            <v>0.32940229999999998</v>
          </cell>
        </row>
        <row r="689">
          <cell r="F689" t="str">
            <v>2012Northern Coast1-in-2Typical Event Day16</v>
          </cell>
          <cell r="G689">
            <v>1.437425</v>
          </cell>
          <cell r="H689">
            <v>1.739679</v>
          </cell>
          <cell r="I689">
            <v>95.455299999999994</v>
          </cell>
          <cell r="J689">
            <v>9532.2099999999991</v>
          </cell>
          <cell r="K689">
            <v>0.19735079999999999</v>
          </cell>
          <cell r="L689">
            <v>0.2593279</v>
          </cell>
          <cell r="M689">
            <v>0.30225289999999999</v>
          </cell>
          <cell r="N689">
            <v>0.34517799999999998</v>
          </cell>
          <cell r="O689">
            <v>0.40715499999999999</v>
          </cell>
        </row>
        <row r="690">
          <cell r="F690" t="str">
            <v>2012Northern Coast1-in-2Typical Event Day17</v>
          </cell>
          <cell r="G690">
            <v>1.6295459999999999</v>
          </cell>
          <cell r="H690">
            <v>1.984165</v>
          </cell>
          <cell r="I690">
            <v>94.995999999999995</v>
          </cell>
          <cell r="J690">
            <v>9532.2099999999991</v>
          </cell>
          <cell r="K690">
            <v>0.2315421</v>
          </cell>
          <cell r="L690">
            <v>0.30425669999999999</v>
          </cell>
          <cell r="M690">
            <v>0.3546185</v>
          </cell>
          <cell r="N690">
            <v>0.40498040000000002</v>
          </cell>
          <cell r="O690">
            <v>0.47769499999999998</v>
          </cell>
        </row>
        <row r="691">
          <cell r="F691" t="str">
            <v>2012Northern Coast1-in-2Typical Event Day18</v>
          </cell>
          <cell r="G691">
            <v>1.7956840000000001</v>
          </cell>
          <cell r="H691">
            <v>2.1602109999999999</v>
          </cell>
          <cell r="I691">
            <v>92.114500000000007</v>
          </cell>
          <cell r="J691">
            <v>9532.2099999999991</v>
          </cell>
          <cell r="K691">
            <v>0.23801140000000001</v>
          </cell>
          <cell r="L691">
            <v>0.31275760000000002</v>
          </cell>
          <cell r="M691">
            <v>0.36452649999999998</v>
          </cell>
          <cell r="N691">
            <v>0.41629549999999998</v>
          </cell>
          <cell r="O691">
            <v>0.49104160000000002</v>
          </cell>
        </row>
        <row r="692">
          <cell r="F692" t="str">
            <v>2012Northern Coast1-in-2Typical Event Day19</v>
          </cell>
          <cell r="G692">
            <v>2.3045990000000001</v>
          </cell>
          <cell r="H692">
            <v>2.150226</v>
          </cell>
          <cell r="I692">
            <v>88.237099999999998</v>
          </cell>
          <cell r="J692">
            <v>9532.2099999999991</v>
          </cell>
          <cell r="K692">
            <v>-0.17480390000000001</v>
          </cell>
          <cell r="L692">
            <v>-0.16273319999999999</v>
          </cell>
          <cell r="M692">
            <v>-0.15437300000000001</v>
          </cell>
          <cell r="N692">
            <v>-0.1460127</v>
          </cell>
          <cell r="O692">
            <v>-0.1339419</v>
          </cell>
        </row>
        <row r="693">
          <cell r="F693" t="str">
            <v>2012Northern Coast1-in-2Typical Event Day20</v>
          </cell>
          <cell r="G693">
            <v>2.0942699999999999</v>
          </cell>
          <cell r="H693">
            <v>1.9648159999999999</v>
          </cell>
          <cell r="I693">
            <v>82.909599999999998</v>
          </cell>
          <cell r="J693">
            <v>9532.2099999999991</v>
          </cell>
          <cell r="K693">
            <v>-0.1465872</v>
          </cell>
          <cell r="L693">
            <v>-0.1364648</v>
          </cell>
          <cell r="M693">
            <v>-0.12945419999999999</v>
          </cell>
          <cell r="N693">
            <v>-0.1224435</v>
          </cell>
          <cell r="O693">
            <v>-0.11232109999999999</v>
          </cell>
        </row>
        <row r="694">
          <cell r="F694" t="str">
            <v>2012Northern Coast1-in-2Typical Event Day21</v>
          </cell>
          <cell r="G694">
            <v>1.8685769999999999</v>
          </cell>
          <cell r="H694">
            <v>1.7866949999999999</v>
          </cell>
          <cell r="I694">
            <v>76.572699999999998</v>
          </cell>
          <cell r="J694">
            <v>9532.2099999999991</v>
          </cell>
          <cell r="K694">
            <v>-9.2717900000000006E-2</v>
          </cell>
          <cell r="L694">
            <v>-8.63154E-2</v>
          </cell>
          <cell r="M694">
            <v>-8.1880999999999995E-2</v>
          </cell>
          <cell r="N694">
            <v>-7.7446799999999996E-2</v>
          </cell>
          <cell r="O694">
            <v>-7.1044200000000002E-2</v>
          </cell>
        </row>
        <row r="695">
          <cell r="F695" t="str">
            <v>2012Northern Coast1-in-2Typical Event Day22</v>
          </cell>
          <cell r="G695">
            <v>1.6240159999999999</v>
          </cell>
          <cell r="H695">
            <v>1.5756950000000001</v>
          </cell>
          <cell r="I695">
            <v>71.480699999999999</v>
          </cell>
          <cell r="J695">
            <v>9532.2099999999991</v>
          </cell>
          <cell r="K695">
            <v>-5.47155E-2</v>
          </cell>
          <cell r="L695">
            <v>-5.0937299999999998E-2</v>
          </cell>
          <cell r="M695">
            <v>-4.8320500000000002E-2</v>
          </cell>
          <cell r="N695">
            <v>-4.5703599999999997E-2</v>
          </cell>
          <cell r="O695">
            <v>-4.1925299999999999E-2</v>
          </cell>
        </row>
        <row r="696">
          <cell r="F696" t="str">
            <v>2012Northern Coast1-in-2Typical Event Day23</v>
          </cell>
          <cell r="G696">
            <v>1.3080609999999999</v>
          </cell>
          <cell r="H696">
            <v>1.2708710000000001</v>
          </cell>
          <cell r="I696">
            <v>68.216899999999995</v>
          </cell>
          <cell r="J696">
            <v>9532.2099999999991</v>
          </cell>
          <cell r="K696">
            <v>-4.2111700000000002E-2</v>
          </cell>
          <cell r="L696">
            <v>-3.9203700000000001E-2</v>
          </cell>
          <cell r="M696">
            <v>-3.7189699999999999E-2</v>
          </cell>
          <cell r="N696">
            <v>-3.5175699999999997E-2</v>
          </cell>
          <cell r="O696">
            <v>-3.2267799999999999E-2</v>
          </cell>
        </row>
        <row r="697">
          <cell r="F697" t="str">
            <v>2012Northern Coast1-in-2Typical Event Day24</v>
          </cell>
          <cell r="G697">
            <v>0.99917880000000003</v>
          </cell>
          <cell r="H697">
            <v>0.96438520000000005</v>
          </cell>
          <cell r="I697">
            <v>65.673400000000001</v>
          </cell>
          <cell r="J697">
            <v>9532.2099999999991</v>
          </cell>
          <cell r="K697">
            <v>-3.9398599999999999E-2</v>
          </cell>
          <cell r="L697">
            <v>-3.6677899999999999E-2</v>
          </cell>
          <cell r="M697">
            <v>-3.4793600000000001E-2</v>
          </cell>
          <cell r="N697">
            <v>-3.2909300000000002E-2</v>
          </cell>
          <cell r="O697">
            <v>-3.0188799999999998E-2</v>
          </cell>
        </row>
        <row r="698">
          <cell r="F698" t="str">
            <v>2012Other1-in-2Typical Event Day1</v>
          </cell>
          <cell r="G698">
            <v>0.84297129999999998</v>
          </cell>
          <cell r="H698">
            <v>0.84297129999999998</v>
          </cell>
          <cell r="I698">
            <v>74.065799999999996</v>
          </cell>
          <cell r="J698">
            <v>26539.27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F699" t="str">
            <v>2012Other1-in-2Typical Event Day2</v>
          </cell>
          <cell r="G699">
            <v>0.72396369999999999</v>
          </cell>
          <cell r="H699">
            <v>0.72396369999999999</v>
          </cell>
          <cell r="I699">
            <v>69.408910000000006</v>
          </cell>
          <cell r="J699">
            <v>26539.27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F700" t="str">
            <v>2012Other1-in-2Typical Event Day3</v>
          </cell>
          <cell r="G700">
            <v>0.65646309999999997</v>
          </cell>
          <cell r="H700">
            <v>0.65646309999999997</v>
          </cell>
          <cell r="I700">
            <v>67.172399999999996</v>
          </cell>
          <cell r="J700">
            <v>26539.27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F701" t="str">
            <v>2012Other1-in-2Typical Event Day4</v>
          </cell>
          <cell r="G701">
            <v>0.61823479999999997</v>
          </cell>
          <cell r="H701">
            <v>0.61823479999999997</v>
          </cell>
          <cell r="I701">
            <v>65.642399999999995</v>
          </cell>
          <cell r="J701">
            <v>26539.27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F702" t="str">
            <v>2012Other1-in-2Typical Event Day5</v>
          </cell>
          <cell r="G702">
            <v>0.61060669999999995</v>
          </cell>
          <cell r="H702">
            <v>0.61060669999999995</v>
          </cell>
          <cell r="I702">
            <v>64.890090000000001</v>
          </cell>
          <cell r="J702">
            <v>26539.27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F703" t="str">
            <v>2012Other1-in-2Typical Event Day6</v>
          </cell>
          <cell r="G703">
            <v>0.65149590000000002</v>
          </cell>
          <cell r="H703">
            <v>0.65149590000000002</v>
          </cell>
          <cell r="I703">
            <v>64.288330000000002</v>
          </cell>
          <cell r="J703">
            <v>26539.27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F704" t="str">
            <v>2012Other1-in-2Typical Event Day7</v>
          </cell>
          <cell r="G704">
            <v>0.76112769999999996</v>
          </cell>
          <cell r="H704">
            <v>0.76112769999999996</v>
          </cell>
          <cell r="I704">
            <v>64.101489999999998</v>
          </cell>
          <cell r="J704">
            <v>26539.27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F705" t="str">
            <v>2012Other1-in-2Typical Event Day8</v>
          </cell>
          <cell r="G705">
            <v>0.83531140000000004</v>
          </cell>
          <cell r="H705">
            <v>0.83531140000000004</v>
          </cell>
          <cell r="I705">
            <v>68.167720000000003</v>
          </cell>
          <cell r="J705">
            <v>26539.27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F706" t="str">
            <v>2012Other1-in-2Typical Event Day9</v>
          </cell>
          <cell r="G706">
            <v>0.85050749999999997</v>
          </cell>
          <cell r="H706">
            <v>0.85050749999999997</v>
          </cell>
          <cell r="I706">
            <v>74.440889999999996</v>
          </cell>
          <cell r="J706">
            <v>26539.27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F707" t="str">
            <v>2012Other1-in-2Typical Event Day10</v>
          </cell>
          <cell r="G707">
            <v>0.90669659999999996</v>
          </cell>
          <cell r="H707">
            <v>0.90669659999999996</v>
          </cell>
          <cell r="I707">
            <v>80.308880000000002</v>
          </cell>
          <cell r="J707">
            <v>26539.27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F708" t="str">
            <v>2012Other1-in-2Typical Event Day11</v>
          </cell>
          <cell r="G708">
            <v>1.0020450000000001</v>
          </cell>
          <cell r="H708">
            <v>1.0020450000000001</v>
          </cell>
          <cell r="I708">
            <v>85.673379999999995</v>
          </cell>
          <cell r="J708">
            <v>26539.27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F709" t="str">
            <v>2012Other1-in-2Typical Event Day12</v>
          </cell>
          <cell r="G709">
            <v>1.147216</v>
          </cell>
          <cell r="H709">
            <v>1.147216</v>
          </cell>
          <cell r="I709">
            <v>90.523020000000002</v>
          </cell>
          <cell r="J709">
            <v>26539.27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F710" t="str">
            <v>2012Other1-in-2Typical Event Day13</v>
          </cell>
          <cell r="G710">
            <v>1.3527960000000001</v>
          </cell>
          <cell r="H710">
            <v>1.3527960000000001</v>
          </cell>
          <cell r="I710">
            <v>94.297799999999995</v>
          </cell>
          <cell r="J710">
            <v>26539.27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F711" t="str">
            <v>2012Other1-in-2Typical Event Day14</v>
          </cell>
          <cell r="G711">
            <v>1.287709</v>
          </cell>
          <cell r="H711">
            <v>1.5890029999999999</v>
          </cell>
          <cell r="I711">
            <v>97.368719999999996</v>
          </cell>
          <cell r="J711">
            <v>26539.27</v>
          </cell>
          <cell r="K711">
            <v>0.24026520000000001</v>
          </cell>
          <cell r="L711">
            <v>0.27632139999999999</v>
          </cell>
          <cell r="M711">
            <v>0.3012938</v>
          </cell>
          <cell r="N711">
            <v>0.32626630000000001</v>
          </cell>
          <cell r="O711">
            <v>0.36232239999999999</v>
          </cell>
        </row>
        <row r="712">
          <cell r="F712" t="str">
            <v>2012Other1-in-2Typical Event Day15</v>
          </cell>
          <cell r="G712">
            <v>1.4657260000000001</v>
          </cell>
          <cell r="H712">
            <v>1.8578300000000001</v>
          </cell>
          <cell r="I712">
            <v>99.440240000000003</v>
          </cell>
          <cell r="J712">
            <v>26539.27</v>
          </cell>
          <cell r="K712">
            <v>0.31301380000000001</v>
          </cell>
          <cell r="L712">
            <v>0.35974080000000003</v>
          </cell>
          <cell r="M712">
            <v>0.39210390000000001</v>
          </cell>
          <cell r="N712">
            <v>0.42446689999999998</v>
          </cell>
          <cell r="O712">
            <v>0.471194</v>
          </cell>
        </row>
        <row r="713">
          <cell r="F713" t="str">
            <v>2012Other1-in-2Typical Event Day16</v>
          </cell>
          <cell r="G713">
            <v>1.6671879999999999</v>
          </cell>
          <cell r="H713">
            <v>2.1540249999999999</v>
          </cell>
          <cell r="I713">
            <v>100.5594</v>
          </cell>
          <cell r="J713">
            <v>26539.27</v>
          </cell>
          <cell r="K713">
            <v>0.38880110000000001</v>
          </cell>
          <cell r="L713">
            <v>0.44672149999999999</v>
          </cell>
          <cell r="M713">
            <v>0.48683680000000001</v>
          </cell>
          <cell r="N713">
            <v>0.52695230000000004</v>
          </cell>
          <cell r="O713">
            <v>0.58487259999999996</v>
          </cell>
        </row>
        <row r="714">
          <cell r="F714" t="str">
            <v>2012Other1-in-2Typical Event Day17</v>
          </cell>
          <cell r="G714">
            <v>1.8528849999999999</v>
          </cell>
          <cell r="H714">
            <v>2.4225289999999999</v>
          </cell>
          <cell r="I714">
            <v>100.7508</v>
          </cell>
          <cell r="J714">
            <v>26539.27</v>
          </cell>
          <cell r="K714">
            <v>0.45481850000000001</v>
          </cell>
          <cell r="L714">
            <v>0.52265810000000001</v>
          </cell>
          <cell r="M714">
            <v>0.56964360000000003</v>
          </cell>
          <cell r="N714">
            <v>0.61662919999999999</v>
          </cell>
          <cell r="O714">
            <v>0.68446870000000004</v>
          </cell>
        </row>
        <row r="715">
          <cell r="F715" t="str">
            <v>2012Other1-in-2Typical Event Day18</v>
          </cell>
          <cell r="G715">
            <v>1.996259</v>
          </cell>
          <cell r="H715">
            <v>2.5816170000000001</v>
          </cell>
          <cell r="I715">
            <v>100.04519999999999</v>
          </cell>
          <cell r="J715">
            <v>26539.27</v>
          </cell>
          <cell r="K715">
            <v>0.46734999999999999</v>
          </cell>
          <cell r="L715">
            <v>0.53706989999999999</v>
          </cell>
          <cell r="M715">
            <v>0.58535769999999998</v>
          </cell>
          <cell r="N715">
            <v>0.63364549999999997</v>
          </cell>
          <cell r="O715">
            <v>0.70336529999999997</v>
          </cell>
        </row>
        <row r="716">
          <cell r="F716" t="str">
            <v>2012Other1-in-2Typical Event Day19</v>
          </cell>
          <cell r="G716">
            <v>2.8174760000000001</v>
          </cell>
          <cell r="H716">
            <v>2.525137</v>
          </cell>
          <cell r="I716">
            <v>97.589160000000007</v>
          </cell>
          <cell r="J716">
            <v>26539.27</v>
          </cell>
          <cell r="K716">
            <v>-0.32657819999999999</v>
          </cell>
          <cell r="L716">
            <v>-0.30634929999999999</v>
          </cell>
          <cell r="M716">
            <v>-0.29233880000000001</v>
          </cell>
          <cell r="N716">
            <v>-0.27832839999999998</v>
          </cell>
          <cell r="O716">
            <v>-0.25809949999999998</v>
          </cell>
        </row>
        <row r="717">
          <cell r="F717" t="str">
            <v>2012Other1-in-2Typical Event Day20</v>
          </cell>
          <cell r="G717">
            <v>2.5352440000000001</v>
          </cell>
          <cell r="H717">
            <v>2.278467</v>
          </cell>
          <cell r="I717">
            <v>93.485889999999998</v>
          </cell>
          <cell r="J717">
            <v>26539.27</v>
          </cell>
          <cell r="K717">
            <v>-0.28685159999999998</v>
          </cell>
          <cell r="L717">
            <v>-0.26908339999999997</v>
          </cell>
          <cell r="M717">
            <v>-0.25677729999999999</v>
          </cell>
          <cell r="N717">
            <v>-0.2444711</v>
          </cell>
          <cell r="O717">
            <v>-0.22670299999999999</v>
          </cell>
        </row>
        <row r="718">
          <cell r="F718" t="str">
            <v>2012Other1-in-2Typical Event Day21</v>
          </cell>
          <cell r="G718">
            <v>2.1524510000000001</v>
          </cell>
          <cell r="H718">
            <v>2.0018910000000001</v>
          </cell>
          <cell r="I718">
            <v>87.769890000000004</v>
          </cell>
          <cell r="J718">
            <v>26539.27</v>
          </cell>
          <cell r="K718">
            <v>-0.16819429999999999</v>
          </cell>
          <cell r="L718">
            <v>-0.157776</v>
          </cell>
          <cell r="M718">
            <v>-0.15056040000000001</v>
          </cell>
          <cell r="N718">
            <v>-0.14334469999999999</v>
          </cell>
          <cell r="O718">
            <v>-0.1329264</v>
          </cell>
        </row>
        <row r="719">
          <cell r="F719" t="str">
            <v>2012Other1-in-2Typical Event Day22</v>
          </cell>
          <cell r="G719">
            <v>1.8026990000000001</v>
          </cell>
          <cell r="H719">
            <v>1.706099</v>
          </cell>
          <cell r="I719">
            <v>83.065340000000006</v>
          </cell>
          <cell r="J719">
            <v>26539.27</v>
          </cell>
          <cell r="K719">
            <v>-0.1079142</v>
          </cell>
          <cell r="L719">
            <v>-0.10122979999999999</v>
          </cell>
          <cell r="M719">
            <v>-9.6600199999999997E-2</v>
          </cell>
          <cell r="N719">
            <v>-9.19706E-2</v>
          </cell>
          <cell r="O719">
            <v>-8.5286200000000006E-2</v>
          </cell>
        </row>
        <row r="720">
          <cell r="F720" t="str">
            <v>2012Other1-in-2Typical Event Day23</v>
          </cell>
          <cell r="G720">
            <v>1.3968959999999999</v>
          </cell>
          <cell r="H720">
            <v>1.3355760000000001</v>
          </cell>
          <cell r="I720">
            <v>79.424689999999998</v>
          </cell>
          <cell r="J720">
            <v>26539.27</v>
          </cell>
          <cell r="K720">
            <v>-6.8501300000000001E-2</v>
          </cell>
          <cell r="L720">
            <v>-6.4258200000000001E-2</v>
          </cell>
          <cell r="M720">
            <v>-6.1319499999999999E-2</v>
          </cell>
          <cell r="N720">
            <v>-5.8380700000000001E-2</v>
          </cell>
          <cell r="O720">
            <v>-5.4137600000000001E-2</v>
          </cell>
        </row>
        <row r="721">
          <cell r="F721" t="str">
            <v>2012Other1-in-2Typical Event Day24</v>
          </cell>
          <cell r="G721">
            <v>1.059294</v>
          </cell>
          <cell r="H721">
            <v>1.0201100000000001</v>
          </cell>
          <cell r="I721">
            <v>76.781540000000007</v>
          </cell>
          <cell r="J721">
            <v>26539.27</v>
          </cell>
          <cell r="K721">
            <v>-4.3772999999999999E-2</v>
          </cell>
          <cell r="L721">
            <v>-4.1061599999999997E-2</v>
          </cell>
          <cell r="M721">
            <v>-3.9183700000000002E-2</v>
          </cell>
          <cell r="N721">
            <v>-3.73058E-2</v>
          </cell>
          <cell r="O721">
            <v>-3.45945E-2</v>
          </cell>
        </row>
        <row r="722">
          <cell r="F722" t="str">
            <v>2012Sierra1-in-2Typical Event Day1</v>
          </cell>
          <cell r="G722">
            <v>0.96700019999999998</v>
          </cell>
          <cell r="H722">
            <v>0.96700019999999998</v>
          </cell>
          <cell r="I722">
            <v>71.17765</v>
          </cell>
          <cell r="J722">
            <v>18571.34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F723" t="str">
            <v>2012Sierra1-in-2Typical Event Day2</v>
          </cell>
          <cell r="G723">
            <v>0.85317620000000005</v>
          </cell>
          <cell r="H723">
            <v>0.85317620000000005</v>
          </cell>
          <cell r="I723">
            <v>67.534899999999993</v>
          </cell>
          <cell r="J723">
            <v>18571.34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F724" t="str">
            <v>2012Sierra1-in-2Typical Event Day3</v>
          </cell>
          <cell r="G724">
            <v>0.7874371</v>
          </cell>
          <cell r="H724">
            <v>0.7874371</v>
          </cell>
          <cell r="I724">
            <v>66.01764</v>
          </cell>
          <cell r="J724">
            <v>18571.34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F725" t="str">
            <v>2012Sierra1-in-2Typical Event Day4</v>
          </cell>
          <cell r="G725">
            <v>0.75024650000000004</v>
          </cell>
          <cell r="H725">
            <v>0.75024650000000004</v>
          </cell>
          <cell r="I725">
            <v>64.930419999999998</v>
          </cell>
          <cell r="J725">
            <v>18571.34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F726" t="str">
            <v>2012Sierra1-in-2Typical Event Day5</v>
          </cell>
          <cell r="G726">
            <v>0.75043919999999997</v>
          </cell>
          <cell r="H726">
            <v>0.75043919999999997</v>
          </cell>
          <cell r="I726">
            <v>64.616560000000007</v>
          </cell>
          <cell r="J726">
            <v>18571.34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F727" t="str">
            <v>2012Sierra1-in-2Typical Event Day6</v>
          </cell>
          <cell r="G727">
            <v>0.81922569999999995</v>
          </cell>
          <cell r="H727">
            <v>0.81922569999999995</v>
          </cell>
          <cell r="I727">
            <v>64.664060000000006</v>
          </cell>
          <cell r="J727">
            <v>18571.34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F728" t="str">
            <v>2012Sierra1-in-2Typical Event Day7</v>
          </cell>
          <cell r="G728">
            <v>0.97499559999999996</v>
          </cell>
          <cell r="H728">
            <v>0.97499559999999996</v>
          </cell>
          <cell r="I728">
            <v>65.145979999999994</v>
          </cell>
          <cell r="J728">
            <v>18571.34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F729" t="str">
            <v>2012Sierra1-in-2Typical Event Day8</v>
          </cell>
          <cell r="G729">
            <v>1.073618</v>
          </cell>
          <cell r="H729">
            <v>1.073618</v>
          </cell>
          <cell r="I729">
            <v>68.48115</v>
          </cell>
          <cell r="J729">
            <v>18571.34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F730" t="str">
            <v>2012Sierra1-in-2Typical Event Day9</v>
          </cell>
          <cell r="G730">
            <v>1.103707</v>
          </cell>
          <cell r="H730">
            <v>1.103707</v>
          </cell>
          <cell r="I730">
            <v>75.096050000000005</v>
          </cell>
          <cell r="J730">
            <v>18571.34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F731" t="str">
            <v>2012Sierra1-in-2Typical Event Day10</v>
          </cell>
          <cell r="G731">
            <v>1.1598170000000001</v>
          </cell>
          <cell r="H731">
            <v>1.1598170000000001</v>
          </cell>
          <cell r="I731">
            <v>81.441100000000006</v>
          </cell>
          <cell r="J731">
            <v>18571.34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F732" t="str">
            <v>2012Sierra1-in-2Typical Event Day11</v>
          </cell>
          <cell r="G732">
            <v>1.2664150000000001</v>
          </cell>
          <cell r="H732">
            <v>1.2664150000000001</v>
          </cell>
          <cell r="I732">
            <v>86.551550000000006</v>
          </cell>
          <cell r="J732">
            <v>18571.34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F733" t="str">
            <v>2012Sierra1-in-2Typical Event Day12</v>
          </cell>
          <cell r="G733">
            <v>1.427956</v>
          </cell>
          <cell r="H733">
            <v>1.427956</v>
          </cell>
          <cell r="I733">
            <v>90.705280000000002</v>
          </cell>
          <cell r="J733">
            <v>18571.34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F734" t="str">
            <v>2012Sierra1-in-2Typical Event Day13</v>
          </cell>
          <cell r="G734">
            <v>1.6514439999999999</v>
          </cell>
          <cell r="H734">
            <v>1.6514439999999999</v>
          </cell>
          <cell r="I734">
            <v>93.123339999999999</v>
          </cell>
          <cell r="J734">
            <v>18571.34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F735" t="str">
            <v>2012Sierra1-in-2Typical Event Day14</v>
          </cell>
          <cell r="G735">
            <v>1.5550820000000001</v>
          </cell>
          <cell r="H735">
            <v>1.9051959999999999</v>
          </cell>
          <cell r="I735">
            <v>94.997569999999996</v>
          </cell>
          <cell r="J735">
            <v>18571.34</v>
          </cell>
          <cell r="K735">
            <v>0.29524410000000001</v>
          </cell>
          <cell r="L735">
            <v>0.3276616</v>
          </cell>
          <cell r="M735">
            <v>0.35011399999999998</v>
          </cell>
          <cell r="N735">
            <v>0.37256630000000002</v>
          </cell>
          <cell r="O735">
            <v>0.4049838</v>
          </cell>
        </row>
        <row r="736">
          <cell r="F736" t="str">
            <v>2012Sierra1-in-2Typical Event Day15</v>
          </cell>
          <cell r="G736">
            <v>1.739474</v>
          </cell>
          <cell r="H736">
            <v>2.196037</v>
          </cell>
          <cell r="I736">
            <v>96.867289999999997</v>
          </cell>
          <cell r="J736">
            <v>18571.34</v>
          </cell>
          <cell r="K736">
            <v>0.3853454</v>
          </cell>
          <cell r="L736">
            <v>0.4274211</v>
          </cell>
          <cell r="M736">
            <v>0.45656279999999999</v>
          </cell>
          <cell r="N736">
            <v>0.48570439999999998</v>
          </cell>
          <cell r="O736">
            <v>0.52778009999999997</v>
          </cell>
        </row>
        <row r="737">
          <cell r="F737" t="str">
            <v>2012Sierra1-in-2Typical Event Day16</v>
          </cell>
          <cell r="G737">
            <v>1.9646349999999999</v>
          </cell>
          <cell r="H737">
            <v>2.530538</v>
          </cell>
          <cell r="I737">
            <v>98.091579999999993</v>
          </cell>
          <cell r="J737">
            <v>18571.34</v>
          </cell>
          <cell r="K737">
            <v>0.4776608</v>
          </cell>
          <cell r="L737">
            <v>0.52979520000000002</v>
          </cell>
          <cell r="M737">
            <v>0.56590320000000005</v>
          </cell>
          <cell r="N737">
            <v>0.60201130000000003</v>
          </cell>
          <cell r="O737">
            <v>0.65414550000000005</v>
          </cell>
        </row>
        <row r="738">
          <cell r="F738" t="str">
            <v>2012Sierra1-in-2Typical Event Day17</v>
          </cell>
          <cell r="G738">
            <v>2.1667700000000001</v>
          </cell>
          <cell r="H738">
            <v>2.8296070000000002</v>
          </cell>
          <cell r="I738">
            <v>98.351309999999998</v>
          </cell>
          <cell r="J738">
            <v>18571.34</v>
          </cell>
          <cell r="K738">
            <v>0.55945809999999996</v>
          </cell>
          <cell r="L738">
            <v>0.62053539999999996</v>
          </cell>
          <cell r="M738">
            <v>0.66283709999999996</v>
          </cell>
          <cell r="N738">
            <v>0.70513899999999996</v>
          </cell>
          <cell r="O738">
            <v>0.76621620000000001</v>
          </cell>
        </row>
        <row r="739">
          <cell r="F739" t="str">
            <v>2012Sierra1-in-2Typical Event Day18</v>
          </cell>
          <cell r="G739">
            <v>2.3408690000000001</v>
          </cell>
          <cell r="H739">
            <v>3.0220799999999999</v>
          </cell>
          <cell r="I739">
            <v>98.082170000000005</v>
          </cell>
          <cell r="J739">
            <v>18571.34</v>
          </cell>
          <cell r="K739">
            <v>0.57496349999999996</v>
          </cell>
          <cell r="L739">
            <v>0.63773539999999995</v>
          </cell>
          <cell r="M739">
            <v>0.68121109999999996</v>
          </cell>
          <cell r="N739">
            <v>0.72468659999999996</v>
          </cell>
          <cell r="O739">
            <v>0.78745849999999995</v>
          </cell>
        </row>
        <row r="740">
          <cell r="F740" t="str">
            <v>2012Sierra1-in-2Typical Event Day19</v>
          </cell>
          <cell r="G740">
            <v>3.3567450000000001</v>
          </cell>
          <cell r="H740">
            <v>2.9888469999999998</v>
          </cell>
          <cell r="I740">
            <v>96.312809999999999</v>
          </cell>
          <cell r="J740">
            <v>18571.34</v>
          </cell>
          <cell r="K740">
            <v>-0.40038750000000001</v>
          </cell>
          <cell r="L740">
            <v>-0.3811928</v>
          </cell>
          <cell r="M740">
            <v>-0.36789860000000002</v>
          </cell>
          <cell r="N740">
            <v>-0.35460439999999999</v>
          </cell>
          <cell r="O740">
            <v>-0.33540969999999998</v>
          </cell>
        </row>
        <row r="741">
          <cell r="F741" t="str">
            <v>2012Sierra1-in-2Typical Event Day20</v>
          </cell>
          <cell r="G741">
            <v>3.0446029999999999</v>
          </cell>
          <cell r="H741">
            <v>2.7413949999999998</v>
          </cell>
          <cell r="I741">
            <v>90.477549999999994</v>
          </cell>
          <cell r="J741">
            <v>18571.34</v>
          </cell>
          <cell r="K741">
            <v>-0.32998329999999998</v>
          </cell>
          <cell r="L741">
            <v>-0.31416379999999999</v>
          </cell>
          <cell r="M741">
            <v>-0.30320730000000001</v>
          </cell>
          <cell r="N741">
            <v>-0.29225079999999998</v>
          </cell>
          <cell r="O741">
            <v>-0.27643129999999999</v>
          </cell>
        </row>
        <row r="742">
          <cell r="F742" t="str">
            <v>2012Sierra1-in-2Typical Event Day21</v>
          </cell>
          <cell r="G742">
            <v>2.618592</v>
          </cell>
          <cell r="H742">
            <v>2.426507</v>
          </cell>
          <cell r="I742">
            <v>82.906649999999999</v>
          </cell>
          <cell r="J742">
            <v>18571.34</v>
          </cell>
          <cell r="K742">
            <v>-0.20904739999999999</v>
          </cell>
          <cell r="L742">
            <v>-0.1990256</v>
          </cell>
          <cell r="M742">
            <v>-0.19208459999999999</v>
          </cell>
          <cell r="N742">
            <v>-0.18514349999999999</v>
          </cell>
          <cell r="O742">
            <v>-0.17512169999999999</v>
          </cell>
        </row>
        <row r="743">
          <cell r="F743" t="str">
            <v>2012Sierra1-in-2Typical Event Day22</v>
          </cell>
          <cell r="G743">
            <v>2.1797200000000001</v>
          </cell>
          <cell r="H743">
            <v>2.0649989999999998</v>
          </cell>
          <cell r="I743">
            <v>77.298029999999997</v>
          </cell>
          <cell r="J743">
            <v>18571.34</v>
          </cell>
          <cell r="K743">
            <v>-0.1248522</v>
          </cell>
          <cell r="L743">
            <v>-0.11886679999999999</v>
          </cell>
          <cell r="M743">
            <v>-0.1147213</v>
          </cell>
          <cell r="N743">
            <v>-0.1105758</v>
          </cell>
          <cell r="O743">
            <v>-0.1045903</v>
          </cell>
        </row>
        <row r="744">
          <cell r="F744" t="str">
            <v>2012Sierra1-in-2Typical Event Day23</v>
          </cell>
          <cell r="G744">
            <v>1.675214</v>
          </cell>
          <cell r="H744">
            <v>1.597979</v>
          </cell>
          <cell r="I744">
            <v>74.02722</v>
          </cell>
          <cell r="J744">
            <v>18571.34</v>
          </cell>
          <cell r="K744">
            <v>-8.4055900000000003E-2</v>
          </cell>
          <cell r="L744">
            <v>-8.0026299999999995E-2</v>
          </cell>
          <cell r="M744">
            <v>-7.7235300000000007E-2</v>
          </cell>
          <cell r="N744">
            <v>-7.4444399999999994E-2</v>
          </cell>
          <cell r="O744">
            <v>-7.0414699999999997E-2</v>
          </cell>
        </row>
        <row r="745">
          <cell r="F745" t="str">
            <v>2012Sierra1-in-2Typical Event Day24</v>
          </cell>
          <cell r="G745">
            <v>1.2530049999999999</v>
          </cell>
          <cell r="H745">
            <v>1.21271</v>
          </cell>
          <cell r="I745">
            <v>72.58372</v>
          </cell>
          <cell r="J745">
            <v>18571.34</v>
          </cell>
          <cell r="K745">
            <v>-4.3853900000000001E-2</v>
          </cell>
          <cell r="L745">
            <v>-4.17516E-2</v>
          </cell>
          <cell r="M745">
            <v>-4.0295499999999998E-2</v>
          </cell>
          <cell r="N745">
            <v>-3.8839400000000003E-2</v>
          </cell>
          <cell r="O745">
            <v>-3.6736999999999999E-2</v>
          </cell>
        </row>
        <row r="746">
          <cell r="F746" t="str">
            <v>2012Stockton1-in-2Typical Event Day1</v>
          </cell>
          <cell r="G746">
            <v>0.88324590000000003</v>
          </cell>
          <cell r="H746">
            <v>0.88324590000000003</v>
          </cell>
          <cell r="I746">
            <v>76.477829999999997</v>
          </cell>
          <cell r="J746">
            <v>12938.5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F747" t="str">
            <v>2012Stockton1-in-2Typical Event Day2</v>
          </cell>
          <cell r="G747">
            <v>0.75130549999999996</v>
          </cell>
          <cell r="H747">
            <v>0.75130549999999996</v>
          </cell>
          <cell r="I747">
            <v>67.426280000000006</v>
          </cell>
          <cell r="J747">
            <v>12938.5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F748" t="str">
            <v>2012Stockton1-in-2Typical Event Day3</v>
          </cell>
          <cell r="G748">
            <v>0.67031759999999996</v>
          </cell>
          <cell r="H748">
            <v>0.67031759999999996</v>
          </cell>
          <cell r="I748">
            <v>65.786249999999995</v>
          </cell>
          <cell r="J748">
            <v>12938.5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F749" t="str">
            <v>2012Stockton1-in-2Typical Event Day4</v>
          </cell>
          <cell r="G749">
            <v>0.62497760000000002</v>
          </cell>
          <cell r="H749">
            <v>0.62497760000000002</v>
          </cell>
          <cell r="I749">
            <v>64.050989999999999</v>
          </cell>
          <cell r="J749">
            <v>12938.5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F750" t="str">
            <v>2012Stockton1-in-2Typical Event Day5</v>
          </cell>
          <cell r="G750">
            <v>0.61463780000000001</v>
          </cell>
          <cell r="H750">
            <v>0.61463780000000001</v>
          </cell>
          <cell r="I750">
            <v>63.02131</v>
          </cell>
          <cell r="J750">
            <v>12938.5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F751" t="str">
            <v>2012Stockton1-in-2Typical Event Day6</v>
          </cell>
          <cell r="G751">
            <v>0.64234930000000001</v>
          </cell>
          <cell r="H751">
            <v>0.64234930000000001</v>
          </cell>
          <cell r="I751">
            <v>62.75665</v>
          </cell>
          <cell r="J751">
            <v>12938.5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F752" t="str">
            <v>2012Stockton1-in-2Typical Event Day7</v>
          </cell>
          <cell r="G752">
            <v>0.7329561</v>
          </cell>
          <cell r="H752">
            <v>0.7329561</v>
          </cell>
          <cell r="I752">
            <v>62.50665</v>
          </cell>
          <cell r="J752">
            <v>12938.5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F753" t="str">
            <v>2012Stockton1-in-2Typical Event Day8</v>
          </cell>
          <cell r="G753">
            <v>0.79591049999999997</v>
          </cell>
          <cell r="H753">
            <v>0.79591049999999997</v>
          </cell>
          <cell r="I753">
            <v>67.278819999999996</v>
          </cell>
          <cell r="J753">
            <v>12938.5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F754" t="str">
            <v>2012Stockton1-in-2Typical Event Day9</v>
          </cell>
          <cell r="G754">
            <v>0.82878200000000002</v>
          </cell>
          <cell r="H754">
            <v>0.82878200000000002</v>
          </cell>
          <cell r="I754">
            <v>73.903819999999996</v>
          </cell>
          <cell r="J754">
            <v>12938.5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F755" t="str">
            <v>2012Stockton1-in-2Typical Event Day10</v>
          </cell>
          <cell r="G755">
            <v>0.90930840000000002</v>
          </cell>
          <cell r="H755">
            <v>0.90930840000000002</v>
          </cell>
          <cell r="I755">
            <v>79.057850000000002</v>
          </cell>
          <cell r="J755">
            <v>12938.5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F756" t="str">
            <v>2012Stockton1-in-2Typical Event Day11</v>
          </cell>
          <cell r="G756">
            <v>1.024275</v>
          </cell>
          <cell r="H756">
            <v>1.024275</v>
          </cell>
          <cell r="I756">
            <v>84.006649999999993</v>
          </cell>
          <cell r="J756">
            <v>12938.5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F757" t="str">
            <v>2012Stockton1-in-2Typical Event Day12</v>
          </cell>
          <cell r="G757">
            <v>1.180194</v>
          </cell>
          <cell r="H757">
            <v>1.180194</v>
          </cell>
          <cell r="I757">
            <v>89.448149999999998</v>
          </cell>
          <cell r="J757">
            <v>12938.5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F758" t="str">
            <v>2012Stockton1-in-2Typical Event Day13</v>
          </cell>
          <cell r="G758">
            <v>1.380755</v>
          </cell>
          <cell r="H758">
            <v>1.380755</v>
          </cell>
          <cell r="I758">
            <v>93.470320000000001</v>
          </cell>
          <cell r="J758">
            <v>12938.5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F759" t="str">
            <v>2012Stockton1-in-2Typical Event Day14</v>
          </cell>
          <cell r="G759">
            <v>1.3356049999999999</v>
          </cell>
          <cell r="H759">
            <v>1.6111059999999999</v>
          </cell>
          <cell r="I759">
            <v>96.529399999999995</v>
          </cell>
          <cell r="J759">
            <v>12938.5</v>
          </cell>
          <cell r="K759">
            <v>0.21460399999999999</v>
          </cell>
          <cell r="L759">
            <v>0.25058279999999999</v>
          </cell>
          <cell r="M759">
            <v>0.27550150000000001</v>
          </cell>
          <cell r="N759">
            <v>0.30042029999999997</v>
          </cell>
          <cell r="O759">
            <v>0.336399</v>
          </cell>
        </row>
        <row r="760">
          <cell r="F760" t="str">
            <v>2012Stockton1-in-2Typical Event Day15</v>
          </cell>
          <cell r="G760">
            <v>1.5113639999999999</v>
          </cell>
          <cell r="H760">
            <v>1.866889</v>
          </cell>
          <cell r="I760">
            <v>99.154679999999999</v>
          </cell>
          <cell r="J760">
            <v>12938.5</v>
          </cell>
          <cell r="K760">
            <v>0.2775514</v>
          </cell>
          <cell r="L760">
            <v>0.3236194</v>
          </cell>
          <cell r="M760">
            <v>0.3555258</v>
          </cell>
          <cell r="N760">
            <v>0.38743240000000001</v>
          </cell>
          <cell r="O760">
            <v>0.43350030000000001</v>
          </cell>
        </row>
        <row r="761">
          <cell r="F761" t="str">
            <v>2012Stockton1-in-2Typical Event Day16</v>
          </cell>
          <cell r="G761">
            <v>1.7057100000000001</v>
          </cell>
          <cell r="H761">
            <v>2.1492559999999998</v>
          </cell>
          <cell r="I761">
            <v>100.4417</v>
          </cell>
          <cell r="J761">
            <v>12938.5</v>
          </cell>
          <cell r="K761">
            <v>0.34659069999999997</v>
          </cell>
          <cell r="L761">
            <v>0.40387260000000003</v>
          </cell>
          <cell r="M761">
            <v>0.44354589999999999</v>
          </cell>
          <cell r="N761">
            <v>0.48321930000000002</v>
          </cell>
          <cell r="O761">
            <v>0.54050120000000001</v>
          </cell>
        </row>
        <row r="762">
          <cell r="F762" t="str">
            <v>2012Stockton1-in-2Typical Event Day17</v>
          </cell>
          <cell r="G762">
            <v>1.8755010000000001</v>
          </cell>
          <cell r="H762">
            <v>2.392998</v>
          </cell>
          <cell r="I762">
            <v>100.6917</v>
          </cell>
          <cell r="J762">
            <v>12938.5</v>
          </cell>
          <cell r="K762">
            <v>0.40415030000000002</v>
          </cell>
          <cell r="L762">
            <v>0.47111639999999999</v>
          </cell>
          <cell r="M762">
            <v>0.51749699999999998</v>
          </cell>
          <cell r="N762">
            <v>0.56387759999999998</v>
          </cell>
          <cell r="O762">
            <v>0.63084379999999995</v>
          </cell>
        </row>
        <row r="763">
          <cell r="F763" t="str">
            <v>2012Stockton1-in-2Typical Event Day18</v>
          </cell>
          <cell r="G763">
            <v>1.991099</v>
          </cell>
          <cell r="H763">
            <v>2.5226760000000001</v>
          </cell>
          <cell r="I763">
            <v>100.3828</v>
          </cell>
          <cell r="J763">
            <v>12938.5</v>
          </cell>
          <cell r="K763">
            <v>0.41511609999999999</v>
          </cell>
          <cell r="L763">
            <v>0.48392180000000001</v>
          </cell>
          <cell r="M763">
            <v>0.53157650000000001</v>
          </cell>
          <cell r="N763">
            <v>0.5792311</v>
          </cell>
          <cell r="O763">
            <v>0.64803679999999997</v>
          </cell>
        </row>
        <row r="764">
          <cell r="F764" t="str">
            <v>2012Stockton1-in-2Typical Event Day19</v>
          </cell>
          <cell r="G764">
            <v>2.754407</v>
          </cell>
          <cell r="H764">
            <v>2.461233</v>
          </cell>
          <cell r="I764">
            <v>98.375559999999993</v>
          </cell>
          <cell r="J764">
            <v>12938.5</v>
          </cell>
          <cell r="K764">
            <v>-0.30917109999999998</v>
          </cell>
          <cell r="L764">
            <v>-0.29972019999999999</v>
          </cell>
          <cell r="M764">
            <v>-0.29317460000000001</v>
          </cell>
          <cell r="N764">
            <v>-0.28662900000000002</v>
          </cell>
          <cell r="O764">
            <v>-0.27717809999999998</v>
          </cell>
        </row>
        <row r="765">
          <cell r="F765" t="str">
            <v>2012Stockton1-in-2Typical Event Day20</v>
          </cell>
          <cell r="G765">
            <v>2.509239</v>
          </cell>
          <cell r="H765">
            <v>2.234159</v>
          </cell>
          <cell r="I765">
            <v>93.522450000000006</v>
          </cell>
          <cell r="J765">
            <v>12938.5</v>
          </cell>
          <cell r="K765">
            <v>-0.2900895</v>
          </cell>
          <cell r="L765">
            <v>-0.28122200000000003</v>
          </cell>
          <cell r="M765">
            <v>-0.2750803</v>
          </cell>
          <cell r="N765">
            <v>-0.26893860000000003</v>
          </cell>
          <cell r="O765">
            <v>-0.2600711</v>
          </cell>
        </row>
        <row r="766">
          <cell r="F766" t="str">
            <v>2012Stockton1-in-2Typical Event Day21</v>
          </cell>
          <cell r="G766">
            <v>2.1920030000000001</v>
          </cell>
          <cell r="H766">
            <v>2.0062920000000002</v>
          </cell>
          <cell r="I766">
            <v>86.823719999999994</v>
          </cell>
          <cell r="J766">
            <v>12938.5</v>
          </cell>
          <cell r="K766">
            <v>-0.1958442</v>
          </cell>
          <cell r="L766">
            <v>-0.18985759999999999</v>
          </cell>
          <cell r="M766">
            <v>-0.18571109999999999</v>
          </cell>
          <cell r="N766">
            <v>-0.1815649</v>
          </cell>
          <cell r="O766">
            <v>-0.17557829999999999</v>
          </cell>
        </row>
        <row r="767">
          <cell r="F767" t="str">
            <v>2012Stockton1-in-2Typical Event Day22</v>
          </cell>
          <cell r="G767">
            <v>1.8639129999999999</v>
          </cell>
          <cell r="H767">
            <v>1.7333350000000001</v>
          </cell>
          <cell r="I767">
            <v>81.823719999999994</v>
          </cell>
          <cell r="J767">
            <v>12938.5</v>
          </cell>
          <cell r="K767">
            <v>-0.1377023</v>
          </cell>
          <cell r="L767">
            <v>-0.1334929</v>
          </cell>
          <cell r="M767">
            <v>-0.13057759999999999</v>
          </cell>
          <cell r="N767">
            <v>-0.1276622</v>
          </cell>
          <cell r="O767">
            <v>-0.1234528</v>
          </cell>
        </row>
        <row r="768">
          <cell r="F768" t="str">
            <v>2012Stockton1-in-2Typical Event Day23</v>
          </cell>
          <cell r="G768">
            <v>1.4524429999999999</v>
          </cell>
          <cell r="H768">
            <v>1.382166</v>
          </cell>
          <cell r="I768">
            <v>79.345889999999997</v>
          </cell>
          <cell r="J768">
            <v>12938.5</v>
          </cell>
          <cell r="K768">
            <v>-7.4110999999999996E-2</v>
          </cell>
          <cell r="L768">
            <v>-7.1845500000000007E-2</v>
          </cell>
          <cell r="M768">
            <v>-7.0276500000000006E-2</v>
          </cell>
          <cell r="N768">
            <v>-6.8707500000000005E-2</v>
          </cell>
          <cell r="O768">
            <v>-6.6442000000000001E-2</v>
          </cell>
        </row>
        <row r="769">
          <cell r="F769" t="str">
            <v>2012Stockton1-in-2Typical Event Day24</v>
          </cell>
          <cell r="G769">
            <v>1.1212390000000001</v>
          </cell>
          <cell r="H769">
            <v>1.0648919999999999</v>
          </cell>
          <cell r="I769">
            <v>78.36063</v>
          </cell>
          <cell r="J769">
            <v>12938.5</v>
          </cell>
          <cell r="K769">
            <v>-5.9421000000000002E-2</v>
          </cell>
          <cell r="L769">
            <v>-5.7604599999999999E-2</v>
          </cell>
          <cell r="M769">
            <v>-5.6346500000000001E-2</v>
          </cell>
          <cell r="N769">
            <v>-5.5088499999999999E-2</v>
          </cell>
          <cell r="O769">
            <v>-5.3272100000000003E-2</v>
          </cell>
        </row>
        <row r="770">
          <cell r="F770" t="str">
            <v>2013All Customers1-in-10August Peak1</v>
          </cell>
          <cell r="G770">
            <v>1.232132</v>
          </cell>
          <cell r="H770">
            <v>1.232132</v>
          </cell>
          <cell r="I770">
            <v>79.463890000000006</v>
          </cell>
          <cell r="J770">
            <v>151500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F771" t="str">
            <v>2013All Customers1-in-10August Peak2</v>
          </cell>
          <cell r="G771">
            <v>1.0528059999999999</v>
          </cell>
          <cell r="H771">
            <v>1.0528059999999999</v>
          </cell>
          <cell r="I771">
            <v>78.200180000000003</v>
          </cell>
          <cell r="J771">
            <v>151500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F772" t="str">
            <v>2013All Customers1-in-10August Peak3</v>
          </cell>
          <cell r="G772">
            <v>0.94686289999999995</v>
          </cell>
          <cell r="H772">
            <v>0.94686289999999995</v>
          </cell>
          <cell r="I772">
            <v>77.398439999999994</v>
          </cell>
          <cell r="J772">
            <v>151500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F773" t="str">
            <v>2013All Customers1-in-10August Peak4</v>
          </cell>
          <cell r="G773">
            <v>0.88521159999999999</v>
          </cell>
          <cell r="H773">
            <v>0.88521159999999999</v>
          </cell>
          <cell r="I773">
            <v>75.409660000000002</v>
          </cell>
          <cell r="J773">
            <v>151500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F774" t="str">
            <v>2013All Customers1-in-10August Peak5</v>
          </cell>
          <cell r="G774">
            <v>0.86915180000000003</v>
          </cell>
          <cell r="H774">
            <v>0.86915180000000003</v>
          </cell>
          <cell r="I774">
            <v>74.67201</v>
          </cell>
          <cell r="J774">
            <v>151500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F775" t="str">
            <v>2013All Customers1-in-10August Peak6</v>
          </cell>
          <cell r="G775">
            <v>0.91880459999999997</v>
          </cell>
          <cell r="H775">
            <v>0.91880459999999997</v>
          </cell>
          <cell r="I775">
            <v>73.597409999999996</v>
          </cell>
          <cell r="J775">
            <v>151500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F776" t="str">
            <v>2013All Customers1-in-10August Peak7</v>
          </cell>
          <cell r="G776">
            <v>1.0685229999999999</v>
          </cell>
          <cell r="H776">
            <v>1.0685229999999999</v>
          </cell>
          <cell r="I776">
            <v>72.612549999999999</v>
          </cell>
          <cell r="J776">
            <v>151500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F777" t="str">
            <v>2013All Customers1-in-10August Peak8</v>
          </cell>
          <cell r="G777">
            <v>1.1854929999999999</v>
          </cell>
          <cell r="H777">
            <v>1.1854929999999999</v>
          </cell>
          <cell r="I777">
            <v>74.202020000000005</v>
          </cell>
          <cell r="J777">
            <v>151500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F778" t="str">
            <v>2013All Customers1-in-10August Peak9</v>
          </cell>
          <cell r="G778">
            <v>1.2119279999999999</v>
          </cell>
          <cell r="H778">
            <v>1.2119279999999999</v>
          </cell>
          <cell r="I778">
            <v>78.917299999999997</v>
          </cell>
          <cell r="J778">
            <v>151500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F779" t="str">
            <v>2013All Customers1-in-10August Peak10</v>
          </cell>
          <cell r="G779">
            <v>1.2953950000000001</v>
          </cell>
          <cell r="H779">
            <v>1.2953950000000001</v>
          </cell>
          <cell r="I779">
            <v>82.831829999999997</v>
          </cell>
          <cell r="J779">
            <v>151500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F780" t="str">
            <v>2013All Customers1-in-10August Peak11</v>
          </cell>
          <cell r="G780">
            <v>1.435041</v>
          </cell>
          <cell r="H780">
            <v>1.435041</v>
          </cell>
          <cell r="I780">
            <v>87.347309999999993</v>
          </cell>
          <cell r="J780">
            <v>151500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F781" t="str">
            <v>2013All Customers1-in-10August Peak12</v>
          </cell>
          <cell r="G781">
            <v>1.6377429999999999</v>
          </cell>
          <cell r="H781">
            <v>1.6377429999999999</v>
          </cell>
          <cell r="I781">
            <v>91.107240000000004</v>
          </cell>
          <cell r="J781">
            <v>151500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F782" t="str">
            <v>2013All Customers1-in-10August Peak13</v>
          </cell>
          <cell r="G782">
            <v>1.906563</v>
          </cell>
          <cell r="H782">
            <v>1.906563</v>
          </cell>
          <cell r="I782">
            <v>94.553240000000002</v>
          </cell>
          <cell r="J782">
            <v>151500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F783" t="str">
            <v>2013All Customers1-in-10August Peak14</v>
          </cell>
          <cell r="G783">
            <v>1.7220489999999999</v>
          </cell>
          <cell r="H783">
            <v>2.2004649999999999</v>
          </cell>
          <cell r="I783">
            <v>97.937870000000004</v>
          </cell>
          <cell r="J783">
            <v>151500</v>
          </cell>
          <cell r="K783">
            <v>0.39291199999999998</v>
          </cell>
          <cell r="L783">
            <v>0.4434284</v>
          </cell>
          <cell r="M783">
            <v>0.47841590000000001</v>
          </cell>
          <cell r="N783">
            <v>0.51340339999999995</v>
          </cell>
          <cell r="O783">
            <v>0.56391979999999997</v>
          </cell>
        </row>
        <row r="784">
          <cell r="F784" t="str">
            <v>2013All Customers1-in-10August Peak15</v>
          </cell>
          <cell r="G784">
            <v>1.9135599999999999</v>
          </cell>
          <cell r="H784">
            <v>2.5287989999999998</v>
          </cell>
          <cell r="I784">
            <v>100.5771</v>
          </cell>
          <cell r="J784">
            <v>151500</v>
          </cell>
          <cell r="K784">
            <v>0.50578999999999996</v>
          </cell>
          <cell r="L784">
            <v>0.57045349999999995</v>
          </cell>
          <cell r="M784">
            <v>0.61523930000000004</v>
          </cell>
          <cell r="N784">
            <v>0.66002499999999997</v>
          </cell>
          <cell r="O784">
            <v>0.72468849999999996</v>
          </cell>
        </row>
        <row r="785">
          <cell r="F785" t="str">
            <v>2013All Customers1-in-10August Peak16</v>
          </cell>
          <cell r="G785">
            <v>2.1308419999999999</v>
          </cell>
          <cell r="H785">
            <v>2.8996040000000001</v>
          </cell>
          <cell r="I785">
            <v>102.2809</v>
          </cell>
          <cell r="J785">
            <v>151500</v>
          </cell>
          <cell r="K785">
            <v>0.63265959999999999</v>
          </cell>
          <cell r="L785">
            <v>0.71306979999999998</v>
          </cell>
          <cell r="M785">
            <v>0.76876160000000004</v>
          </cell>
          <cell r="N785">
            <v>0.82445349999999995</v>
          </cell>
          <cell r="O785">
            <v>0.9048638</v>
          </cell>
        </row>
        <row r="786">
          <cell r="F786" t="str">
            <v>2013All Customers1-in-10August Peak17</v>
          </cell>
          <cell r="G786">
            <v>2.3316729999999999</v>
          </cell>
          <cell r="H786">
            <v>3.2277670000000001</v>
          </cell>
          <cell r="I786">
            <v>102.9973</v>
          </cell>
          <cell r="J786">
            <v>151500</v>
          </cell>
          <cell r="K786">
            <v>0.73698940000000002</v>
          </cell>
          <cell r="L786">
            <v>0.83098970000000005</v>
          </cell>
          <cell r="M786">
            <v>0.8960941</v>
          </cell>
          <cell r="N786">
            <v>0.9611982</v>
          </cell>
          <cell r="O786">
            <v>1.055199</v>
          </cell>
        </row>
        <row r="787">
          <cell r="F787" t="str">
            <v>2013All Customers1-in-10August Peak18</v>
          </cell>
          <cell r="G787">
            <v>2.5111319999999999</v>
          </cell>
          <cell r="H787">
            <v>3.431495</v>
          </cell>
          <cell r="I787">
            <v>102.1142</v>
          </cell>
          <cell r="J787">
            <v>151500</v>
          </cell>
          <cell r="K787">
            <v>0.75688869999999997</v>
          </cell>
          <cell r="L787">
            <v>0.85347070000000003</v>
          </cell>
          <cell r="M787">
            <v>0.92036289999999998</v>
          </cell>
          <cell r="N787">
            <v>0.98725529999999995</v>
          </cell>
          <cell r="O787">
            <v>1.0838369999999999</v>
          </cell>
        </row>
        <row r="788">
          <cell r="F788" t="str">
            <v>2013All Customers1-in-10August Peak19</v>
          </cell>
          <cell r="G788">
            <v>3.6471119999999999</v>
          </cell>
          <cell r="H788">
            <v>3.3837630000000001</v>
          </cell>
          <cell r="I788">
            <v>99.540419999999997</v>
          </cell>
          <cell r="J788">
            <v>151500</v>
          </cell>
          <cell r="K788">
            <v>-0.29171140000000001</v>
          </cell>
          <cell r="L788">
            <v>-0.2749547</v>
          </cell>
          <cell r="M788">
            <v>-0.263349</v>
          </cell>
          <cell r="N788">
            <v>-0.2517433</v>
          </cell>
          <cell r="O788">
            <v>-0.23498649999999999</v>
          </cell>
        </row>
        <row r="789">
          <cell r="F789" t="str">
            <v>2013All Customers1-in-10August Peak20</v>
          </cell>
          <cell r="G789">
            <v>3.3383020000000001</v>
          </cell>
          <cell r="H789">
            <v>3.1018919999999999</v>
          </cell>
          <cell r="I789">
            <v>94.985740000000007</v>
          </cell>
          <cell r="J789">
            <v>151500</v>
          </cell>
          <cell r="K789">
            <v>-0.2617505</v>
          </cell>
          <cell r="L789">
            <v>-0.2467792</v>
          </cell>
          <cell r="M789">
            <v>-0.23641010000000001</v>
          </cell>
          <cell r="N789">
            <v>-0.22604099999999999</v>
          </cell>
          <cell r="O789">
            <v>-0.2110696</v>
          </cell>
        </row>
        <row r="790">
          <cell r="F790" t="str">
            <v>2013All Customers1-in-10August Peak21</v>
          </cell>
          <cell r="G790">
            <v>2.9544649999999999</v>
          </cell>
          <cell r="H790">
            <v>2.804446</v>
          </cell>
          <cell r="I790">
            <v>89.492320000000007</v>
          </cell>
          <cell r="J790">
            <v>151500</v>
          </cell>
          <cell r="K790">
            <v>-0.16577</v>
          </cell>
          <cell r="L790">
            <v>-0.1564643</v>
          </cell>
          <cell r="M790">
            <v>-0.15001919999999999</v>
          </cell>
          <cell r="N790">
            <v>-0.14357410000000001</v>
          </cell>
          <cell r="O790">
            <v>-0.13426840000000001</v>
          </cell>
        </row>
        <row r="791">
          <cell r="F791" t="str">
            <v>2013All Customers1-in-10August Peak22</v>
          </cell>
          <cell r="G791">
            <v>2.5521370000000001</v>
          </cell>
          <cell r="H791">
            <v>2.4590689999999999</v>
          </cell>
          <cell r="I791">
            <v>85.997380000000007</v>
          </cell>
          <cell r="J791">
            <v>151500</v>
          </cell>
          <cell r="K791">
            <v>-0.1027387</v>
          </cell>
          <cell r="L791">
            <v>-9.7025200000000006E-2</v>
          </cell>
          <cell r="M791">
            <v>-9.3068100000000001E-2</v>
          </cell>
          <cell r="N791">
            <v>-8.9110999999999996E-2</v>
          </cell>
          <cell r="O791">
            <v>-8.3397600000000002E-2</v>
          </cell>
        </row>
        <row r="792">
          <cell r="F792" t="str">
            <v>2013All Customers1-in-10August Peak23</v>
          </cell>
          <cell r="G792">
            <v>2.0226660000000001</v>
          </cell>
          <cell r="H792">
            <v>1.9644470000000001</v>
          </cell>
          <cell r="I792">
            <v>83.439310000000006</v>
          </cell>
          <cell r="J792">
            <v>151500</v>
          </cell>
          <cell r="K792">
            <v>-6.4357200000000003E-2</v>
          </cell>
          <cell r="L792">
            <v>-6.0730600000000003E-2</v>
          </cell>
          <cell r="M792">
            <v>-5.8218800000000001E-2</v>
          </cell>
          <cell r="N792">
            <v>-5.5707E-2</v>
          </cell>
          <cell r="O792">
            <v>-5.2080399999999999E-2</v>
          </cell>
        </row>
        <row r="793">
          <cell r="F793" t="str">
            <v>2013All Customers1-in-10August Peak24</v>
          </cell>
          <cell r="G793">
            <v>1.5481879999999999</v>
          </cell>
          <cell r="H793">
            <v>1.506183</v>
          </cell>
          <cell r="I793">
            <v>81.062849999999997</v>
          </cell>
          <cell r="J793">
            <v>151500</v>
          </cell>
          <cell r="K793">
            <v>-4.6477600000000001E-2</v>
          </cell>
          <cell r="L793">
            <v>-4.3835300000000001E-2</v>
          </cell>
          <cell r="M793">
            <v>-4.2005300000000002E-2</v>
          </cell>
          <cell r="N793">
            <v>-4.0175200000000001E-2</v>
          </cell>
          <cell r="O793">
            <v>-3.7532999999999997E-2</v>
          </cell>
        </row>
        <row r="794">
          <cell r="F794" t="str">
            <v>2013Greater Bay Area1-in-10August Peak1</v>
          </cell>
          <cell r="G794">
            <v>1.075045</v>
          </cell>
          <cell r="H794">
            <v>1.075045</v>
          </cell>
          <cell r="I794">
            <v>73.442959999999999</v>
          </cell>
          <cell r="J794">
            <v>52822.81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F795" t="str">
            <v>2013Greater Bay Area1-in-10August Peak2</v>
          </cell>
          <cell r="G795">
            <v>0.90426490000000004</v>
          </cell>
          <cell r="H795">
            <v>0.90426490000000004</v>
          </cell>
          <cell r="I795">
            <v>72.843410000000006</v>
          </cell>
          <cell r="J795">
            <v>52822.81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F796" t="str">
            <v>2013Greater Bay Area1-in-10August Peak3</v>
          </cell>
          <cell r="G796">
            <v>0.8102068</v>
          </cell>
          <cell r="H796">
            <v>0.8102068</v>
          </cell>
          <cell r="I796">
            <v>71.598879999999994</v>
          </cell>
          <cell r="J796">
            <v>52822.81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F797" t="str">
            <v>2013Greater Bay Area1-in-10August Peak4</v>
          </cell>
          <cell r="G797">
            <v>0.75800509999999999</v>
          </cell>
          <cell r="H797">
            <v>0.75800509999999999</v>
          </cell>
          <cell r="I797">
            <v>68.078410000000005</v>
          </cell>
          <cell r="J797">
            <v>52822.81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F798" t="str">
            <v>2013Greater Bay Area1-in-10August Peak5</v>
          </cell>
          <cell r="G798">
            <v>0.74050890000000003</v>
          </cell>
          <cell r="H798">
            <v>0.74050890000000003</v>
          </cell>
          <cell r="I798">
            <v>67.657700000000006</v>
          </cell>
          <cell r="J798">
            <v>52822.81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F799" t="str">
            <v>2013Greater Bay Area1-in-10August Peak6</v>
          </cell>
          <cell r="G799">
            <v>0.78124110000000002</v>
          </cell>
          <cell r="H799">
            <v>0.78124110000000002</v>
          </cell>
          <cell r="I799">
            <v>66.828829999999996</v>
          </cell>
          <cell r="J799">
            <v>52822.81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F800" t="str">
            <v>2013Greater Bay Area1-in-10August Peak7</v>
          </cell>
          <cell r="G800">
            <v>0.92328480000000002</v>
          </cell>
          <cell r="H800">
            <v>0.92328480000000002</v>
          </cell>
          <cell r="I800">
            <v>66.393240000000006</v>
          </cell>
          <cell r="J800">
            <v>52822.81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F801" t="str">
            <v>2013Greater Bay Area1-in-10August Peak8</v>
          </cell>
          <cell r="G801">
            <v>1.0621290000000001</v>
          </cell>
          <cell r="H801">
            <v>1.0621290000000001</v>
          </cell>
          <cell r="I801">
            <v>68.036670000000001</v>
          </cell>
          <cell r="J801">
            <v>52822.81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F802" t="str">
            <v>2013Greater Bay Area1-in-10August Peak9</v>
          </cell>
          <cell r="G802">
            <v>1.078627</v>
          </cell>
          <cell r="H802">
            <v>1.078627</v>
          </cell>
          <cell r="I802">
            <v>71.320980000000006</v>
          </cell>
          <cell r="J802">
            <v>52822.81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F803" t="str">
            <v>2013Greater Bay Area1-in-10August Peak10</v>
          </cell>
          <cell r="G803">
            <v>1.1256870000000001</v>
          </cell>
          <cell r="H803">
            <v>1.1256870000000001</v>
          </cell>
          <cell r="I803">
            <v>75.738720000000001</v>
          </cell>
          <cell r="J803">
            <v>52822.81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F804" t="str">
            <v>2013Greater Bay Area1-in-10August Peak11</v>
          </cell>
          <cell r="G804">
            <v>1.222135</v>
          </cell>
          <cell r="H804">
            <v>1.222135</v>
          </cell>
          <cell r="I804">
            <v>80.568209999999993</v>
          </cell>
          <cell r="J804">
            <v>52822.81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F805" t="str">
            <v>2013Greater Bay Area1-in-10August Peak12</v>
          </cell>
          <cell r="G805">
            <v>1.3594200000000001</v>
          </cell>
          <cell r="H805">
            <v>1.3594200000000001</v>
          </cell>
          <cell r="I805">
            <v>86.318619999999996</v>
          </cell>
          <cell r="J805">
            <v>52822.81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F806" t="str">
            <v>2013Greater Bay Area1-in-10August Peak13</v>
          </cell>
          <cell r="G806">
            <v>1.546934</v>
          </cell>
          <cell r="H806">
            <v>1.546934</v>
          </cell>
          <cell r="I806">
            <v>91.743679999999998</v>
          </cell>
          <cell r="J806">
            <v>52822.81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F807" t="str">
            <v>2013Greater Bay Area1-in-10August Peak14</v>
          </cell>
          <cell r="G807">
            <v>1.3937029999999999</v>
          </cell>
          <cell r="H807">
            <v>1.7468379999999999</v>
          </cell>
          <cell r="I807">
            <v>95.612520000000004</v>
          </cell>
          <cell r="J807">
            <v>52822.81</v>
          </cell>
          <cell r="K807">
            <v>0.29443279999999999</v>
          </cell>
          <cell r="L807">
            <v>0.32911449999999998</v>
          </cell>
          <cell r="M807">
            <v>0.35313499999999998</v>
          </cell>
          <cell r="N807">
            <v>0.37715549999999998</v>
          </cell>
          <cell r="O807">
            <v>0.41183730000000002</v>
          </cell>
        </row>
        <row r="808">
          <cell r="F808" t="str">
            <v>2013Greater Bay Area1-in-10August Peak15</v>
          </cell>
          <cell r="G808">
            <v>1.5183469999999999</v>
          </cell>
          <cell r="H808">
            <v>1.9794069999999999</v>
          </cell>
          <cell r="I808">
            <v>97.534090000000006</v>
          </cell>
          <cell r="J808">
            <v>52822.81</v>
          </cell>
          <cell r="K808">
            <v>0.38465630000000001</v>
          </cell>
          <cell r="L808">
            <v>0.42979640000000002</v>
          </cell>
          <cell r="M808">
            <v>0.46106029999999998</v>
          </cell>
          <cell r="N808">
            <v>0.49232419999999999</v>
          </cell>
          <cell r="O808">
            <v>0.53746439999999995</v>
          </cell>
        </row>
        <row r="809">
          <cell r="F809" t="str">
            <v>2013Greater Bay Area1-in-10August Peak16</v>
          </cell>
          <cell r="G809">
            <v>1.6941360000000001</v>
          </cell>
          <cell r="H809">
            <v>2.265063</v>
          </cell>
          <cell r="I809">
            <v>98.222300000000004</v>
          </cell>
          <cell r="J809">
            <v>52822.81</v>
          </cell>
          <cell r="K809">
            <v>0.47632580000000002</v>
          </cell>
          <cell r="L809">
            <v>0.53221680000000005</v>
          </cell>
          <cell r="M809">
            <v>0.57092679999999996</v>
          </cell>
          <cell r="N809">
            <v>0.60963690000000004</v>
          </cell>
          <cell r="O809">
            <v>0.66552789999999995</v>
          </cell>
        </row>
        <row r="810">
          <cell r="F810" t="str">
            <v>2013Greater Bay Area1-in-10August Peak17</v>
          </cell>
          <cell r="G810">
            <v>1.8700829999999999</v>
          </cell>
          <cell r="H810">
            <v>2.5391919999999999</v>
          </cell>
          <cell r="I810">
            <v>98.403720000000007</v>
          </cell>
          <cell r="J810">
            <v>52822.81</v>
          </cell>
          <cell r="K810">
            <v>0.55823250000000002</v>
          </cell>
          <cell r="L810">
            <v>0.62373920000000005</v>
          </cell>
          <cell r="M810">
            <v>0.66910879999999995</v>
          </cell>
          <cell r="N810">
            <v>0.71447839999999996</v>
          </cell>
          <cell r="O810">
            <v>0.77998509999999999</v>
          </cell>
        </row>
        <row r="811">
          <cell r="F811" t="str">
            <v>2013Greater Bay Area1-in-10August Peak18</v>
          </cell>
          <cell r="G811">
            <v>2.0431910000000002</v>
          </cell>
          <cell r="H811">
            <v>2.730899</v>
          </cell>
          <cell r="I811">
            <v>96.270870000000002</v>
          </cell>
          <cell r="J811">
            <v>52822.81</v>
          </cell>
          <cell r="K811">
            <v>0.57374840000000005</v>
          </cell>
          <cell r="L811">
            <v>0.64107630000000004</v>
          </cell>
          <cell r="M811">
            <v>0.68770750000000003</v>
          </cell>
          <cell r="N811">
            <v>0.73433850000000001</v>
          </cell>
          <cell r="O811">
            <v>0.8016664</v>
          </cell>
        </row>
        <row r="812">
          <cell r="F812" t="str">
            <v>2013Greater Bay Area1-in-10August Peak19</v>
          </cell>
          <cell r="G812">
            <v>2.9084189999999999</v>
          </cell>
          <cell r="H812">
            <v>2.7315649999999998</v>
          </cell>
          <cell r="I812">
            <v>92.867739999999998</v>
          </cell>
          <cell r="J812">
            <v>52822.81</v>
          </cell>
          <cell r="K812">
            <v>-0.20453879999999999</v>
          </cell>
          <cell r="L812">
            <v>-0.1881825</v>
          </cell>
          <cell r="M812">
            <v>-0.17685409999999999</v>
          </cell>
          <cell r="N812">
            <v>-0.1655258</v>
          </cell>
          <cell r="O812">
            <v>-0.14916940000000001</v>
          </cell>
        </row>
        <row r="813">
          <cell r="F813" t="str">
            <v>2013Greater Bay Area1-in-10August Peak20</v>
          </cell>
          <cell r="G813">
            <v>2.680631</v>
          </cell>
          <cell r="H813">
            <v>2.5233340000000002</v>
          </cell>
          <cell r="I813">
            <v>88.764880000000005</v>
          </cell>
          <cell r="J813">
            <v>52822.81</v>
          </cell>
          <cell r="K813">
            <v>-0.18192059999999999</v>
          </cell>
          <cell r="L813">
            <v>-0.16737299999999999</v>
          </cell>
          <cell r="M813">
            <v>-0.1572974</v>
          </cell>
          <cell r="N813">
            <v>-0.14722170000000001</v>
          </cell>
          <cell r="O813">
            <v>-0.13267409999999999</v>
          </cell>
        </row>
        <row r="814">
          <cell r="F814" t="str">
            <v>2013Greater Bay Area1-in-10August Peak21</v>
          </cell>
          <cell r="G814">
            <v>2.4123649999999999</v>
          </cell>
          <cell r="H814">
            <v>2.3221250000000002</v>
          </cell>
          <cell r="I814">
            <v>83.826149999999998</v>
          </cell>
          <cell r="J814">
            <v>52822.81</v>
          </cell>
          <cell r="K814">
            <v>-0.10436670000000001</v>
          </cell>
          <cell r="L814">
            <v>-9.6020800000000003E-2</v>
          </cell>
          <cell r="M814">
            <v>-9.0240500000000001E-2</v>
          </cell>
          <cell r="N814">
            <v>-8.4460099999999996E-2</v>
          </cell>
          <cell r="O814">
            <v>-7.6114299999999996E-2</v>
          </cell>
        </row>
        <row r="815">
          <cell r="F815" t="str">
            <v>2013Greater Bay Area1-in-10August Peak22</v>
          </cell>
          <cell r="G815">
            <v>2.1350750000000001</v>
          </cell>
          <cell r="H815">
            <v>2.0820620000000001</v>
          </cell>
          <cell r="I815">
            <v>80.539990000000003</v>
          </cell>
          <cell r="J815">
            <v>52822.81</v>
          </cell>
          <cell r="K815">
            <v>-6.1311200000000003E-2</v>
          </cell>
          <cell r="L815">
            <v>-5.6408300000000001E-2</v>
          </cell>
          <cell r="M815">
            <v>-5.30126E-2</v>
          </cell>
          <cell r="N815">
            <v>-4.9616899999999999E-2</v>
          </cell>
          <cell r="O815">
            <v>-4.4713999999999997E-2</v>
          </cell>
        </row>
        <row r="816">
          <cell r="F816" t="str">
            <v>2013Greater Bay Area1-in-10August Peak23</v>
          </cell>
          <cell r="G816">
            <v>1.724812</v>
          </cell>
          <cell r="H816">
            <v>1.690704</v>
          </cell>
          <cell r="I816">
            <v>78.287090000000006</v>
          </cell>
          <cell r="J816">
            <v>52822.81</v>
          </cell>
          <cell r="K816">
            <v>-3.9447700000000002E-2</v>
          </cell>
          <cell r="L816">
            <v>-3.6293199999999998E-2</v>
          </cell>
          <cell r="M816">
            <v>-3.4108399999999997E-2</v>
          </cell>
          <cell r="N816">
            <v>-3.1923600000000003E-2</v>
          </cell>
          <cell r="O816">
            <v>-2.8769099999999999E-2</v>
          </cell>
        </row>
        <row r="817">
          <cell r="F817" t="str">
            <v>2013Greater Bay Area1-in-10August Peak24</v>
          </cell>
          <cell r="G817">
            <v>1.3143069999999999</v>
          </cell>
          <cell r="H817">
            <v>1.2870520000000001</v>
          </cell>
          <cell r="I817">
            <v>75.766530000000003</v>
          </cell>
          <cell r="J817">
            <v>52822.81</v>
          </cell>
          <cell r="K817">
            <v>-3.1521300000000002E-2</v>
          </cell>
          <cell r="L817">
            <v>-2.9000600000000001E-2</v>
          </cell>
          <cell r="M817">
            <v>-2.7254799999999999E-2</v>
          </cell>
          <cell r="N817">
            <v>-2.5509E-2</v>
          </cell>
          <cell r="O817">
            <v>-2.2988399999999999E-2</v>
          </cell>
        </row>
        <row r="818">
          <cell r="F818" t="str">
            <v>2013Greater Fresno1-in-10August Peak1</v>
          </cell>
          <cell r="G818">
            <v>1.45577</v>
          </cell>
          <cell r="H818">
            <v>1.45577</v>
          </cell>
          <cell r="I818">
            <v>90.764300000000006</v>
          </cell>
          <cell r="J818">
            <v>27107.45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F819" t="str">
            <v>2013Greater Fresno1-in-10August Peak2</v>
          </cell>
          <cell r="G819">
            <v>1.237751</v>
          </cell>
          <cell r="H819">
            <v>1.237751</v>
          </cell>
          <cell r="I819">
            <v>87.840149999999994</v>
          </cell>
          <cell r="J819">
            <v>27107.45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F820" t="str">
            <v>2013Greater Fresno1-in-10August Peak3</v>
          </cell>
          <cell r="G820">
            <v>1.0963179999999999</v>
          </cell>
          <cell r="H820">
            <v>1.0963179999999999</v>
          </cell>
          <cell r="I820">
            <v>86.966949999999997</v>
          </cell>
          <cell r="J820">
            <v>27107.45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F821" t="str">
            <v>2013Greater Fresno1-in-10August Peak4</v>
          </cell>
          <cell r="G821">
            <v>1.010764</v>
          </cell>
          <cell r="H821">
            <v>1.010764</v>
          </cell>
          <cell r="I821">
            <v>85.530360000000002</v>
          </cell>
          <cell r="J821">
            <v>27107.45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F822" t="str">
            <v>2013Greater Fresno1-in-10August Peak5</v>
          </cell>
          <cell r="G822">
            <v>0.9846222</v>
          </cell>
          <cell r="H822">
            <v>0.9846222</v>
          </cell>
          <cell r="I822">
            <v>84.454419999999999</v>
          </cell>
          <cell r="J822">
            <v>27107.45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F823" t="str">
            <v>2013Greater Fresno1-in-10August Peak6</v>
          </cell>
          <cell r="G823">
            <v>1.0243819999999999</v>
          </cell>
          <cell r="H823">
            <v>1.0243819999999999</v>
          </cell>
          <cell r="I823">
            <v>83.814250000000001</v>
          </cell>
          <cell r="J823">
            <v>27107.45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F824" t="str">
            <v>2013Greater Fresno1-in-10August Peak7</v>
          </cell>
          <cell r="G824">
            <v>1.1511499999999999</v>
          </cell>
          <cell r="H824">
            <v>1.1511499999999999</v>
          </cell>
          <cell r="I824">
            <v>81.890100000000004</v>
          </cell>
          <cell r="J824">
            <v>27107.45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F825" t="str">
            <v>2013Greater Fresno1-in-10August Peak8</v>
          </cell>
          <cell r="G825">
            <v>1.2352700000000001</v>
          </cell>
          <cell r="H825">
            <v>1.2352700000000001</v>
          </cell>
          <cell r="I825">
            <v>81.959760000000003</v>
          </cell>
          <cell r="J825">
            <v>27107.45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F826" t="str">
            <v>2013Greater Fresno1-in-10August Peak9</v>
          </cell>
          <cell r="G826">
            <v>1.272969</v>
          </cell>
          <cell r="H826">
            <v>1.272969</v>
          </cell>
          <cell r="I826">
            <v>88.41516</v>
          </cell>
          <cell r="J826">
            <v>27107.45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F827" t="str">
            <v>2013Greater Fresno1-in-10August Peak10</v>
          </cell>
          <cell r="G827">
            <v>1.4144570000000001</v>
          </cell>
          <cell r="H827">
            <v>1.4144570000000001</v>
          </cell>
          <cell r="I827">
            <v>91.648169999999993</v>
          </cell>
          <cell r="J827">
            <v>27107.45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F828" t="str">
            <v>2013Greater Fresno1-in-10August Peak11</v>
          </cell>
          <cell r="G828">
            <v>1.623483</v>
          </cell>
          <cell r="H828">
            <v>1.623483</v>
          </cell>
          <cell r="I828">
            <v>94.628460000000004</v>
          </cell>
          <cell r="J828">
            <v>27107.45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9">
          <cell r="F829" t="str">
            <v>2013Greater Fresno1-in-10August Peak12</v>
          </cell>
          <cell r="G829">
            <v>1.928769</v>
          </cell>
          <cell r="H829">
            <v>1.928769</v>
          </cell>
          <cell r="I829">
            <v>99.07132</v>
          </cell>
          <cell r="J829">
            <v>27107.45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F830" t="str">
            <v>2013Greater Fresno1-in-10August Peak13</v>
          </cell>
          <cell r="G830">
            <v>2.3088299999999999</v>
          </cell>
          <cell r="H830">
            <v>2.3088299999999999</v>
          </cell>
          <cell r="I830">
            <v>103.05249999999999</v>
          </cell>
          <cell r="J830">
            <v>27107.45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1">
          <cell r="F831" t="str">
            <v>2013Greater Fresno1-in-10August Peak14</v>
          </cell>
          <cell r="G831">
            <v>2.1085829999999999</v>
          </cell>
          <cell r="H831">
            <v>2.7123729999999999</v>
          </cell>
          <cell r="I831">
            <v>106.193</v>
          </cell>
          <cell r="J831">
            <v>27107.45</v>
          </cell>
          <cell r="K831">
            <v>0.46625529999999998</v>
          </cell>
          <cell r="L831">
            <v>0.54751190000000005</v>
          </cell>
          <cell r="M831">
            <v>0.6037901</v>
          </cell>
          <cell r="N831">
            <v>0.66006819999999999</v>
          </cell>
          <cell r="O831">
            <v>0.74132480000000001</v>
          </cell>
        </row>
        <row r="832">
          <cell r="F832" t="str">
            <v>2013Greater Fresno1-in-10August Peak15</v>
          </cell>
          <cell r="G832">
            <v>2.3565830000000001</v>
          </cell>
          <cell r="H832">
            <v>3.132066</v>
          </cell>
          <cell r="I832">
            <v>108.6041</v>
          </cell>
          <cell r="J832">
            <v>27107.45</v>
          </cell>
          <cell r="K832">
            <v>0.59870670000000004</v>
          </cell>
          <cell r="L832">
            <v>0.70314750000000004</v>
          </cell>
          <cell r="M832">
            <v>0.77548289999999998</v>
          </cell>
          <cell r="N832">
            <v>0.84781839999999997</v>
          </cell>
          <cell r="O832">
            <v>0.95225919999999997</v>
          </cell>
        </row>
        <row r="833">
          <cell r="F833" t="str">
            <v>2013Greater Fresno1-in-10August Peak16</v>
          </cell>
          <cell r="G833">
            <v>2.5985589999999998</v>
          </cell>
          <cell r="H833">
            <v>3.5685009999999999</v>
          </cell>
          <cell r="I833">
            <v>110.1677</v>
          </cell>
          <cell r="J833">
            <v>27107.45</v>
          </cell>
          <cell r="K833">
            <v>0.75035220000000002</v>
          </cell>
          <cell r="L833">
            <v>0.88008770000000003</v>
          </cell>
          <cell r="M833">
            <v>0.96994199999999997</v>
          </cell>
          <cell r="N833">
            <v>1.059796</v>
          </cell>
          <cell r="O833">
            <v>1.1895309999999999</v>
          </cell>
        </row>
        <row r="834">
          <cell r="F834" t="str">
            <v>2013Greater Fresno1-in-10August Peak17</v>
          </cell>
          <cell r="G834">
            <v>2.770232</v>
          </cell>
          <cell r="H834">
            <v>3.9001649999999999</v>
          </cell>
          <cell r="I834">
            <v>111.2375</v>
          </cell>
          <cell r="J834">
            <v>27107.45</v>
          </cell>
          <cell r="K834">
            <v>0.87306600000000001</v>
          </cell>
          <cell r="L834">
            <v>1.0248250000000001</v>
          </cell>
          <cell r="M834">
            <v>1.1299330000000001</v>
          </cell>
          <cell r="N834">
            <v>1.2350410000000001</v>
          </cell>
          <cell r="O834">
            <v>1.3868</v>
          </cell>
        </row>
        <row r="835">
          <cell r="F835" t="str">
            <v>2013Greater Fresno1-in-10August Peak18</v>
          </cell>
          <cell r="G835">
            <v>2.9231950000000002</v>
          </cell>
          <cell r="H835">
            <v>4.0836420000000002</v>
          </cell>
          <cell r="I835">
            <v>110.8265</v>
          </cell>
          <cell r="J835">
            <v>27107.45</v>
          </cell>
          <cell r="K835">
            <v>0.89650430000000003</v>
          </cell>
          <cell r="L835">
            <v>1.0524439999999999</v>
          </cell>
          <cell r="M835">
            <v>1.160447</v>
          </cell>
          <cell r="N835">
            <v>1.268451</v>
          </cell>
          <cell r="O835">
            <v>1.424391</v>
          </cell>
        </row>
        <row r="836">
          <cell r="F836" t="str">
            <v>2013Greater Fresno1-in-10August Peak19</v>
          </cell>
          <cell r="G836">
            <v>4.319407</v>
          </cell>
          <cell r="H836">
            <v>3.9940799999999999</v>
          </cell>
          <cell r="I836">
            <v>108.2698</v>
          </cell>
          <cell r="J836">
            <v>27107.45</v>
          </cell>
          <cell r="K836">
            <v>-0.3527807</v>
          </cell>
          <cell r="L836">
            <v>-0.33656079999999999</v>
          </cell>
          <cell r="M836">
            <v>-0.32532689999999997</v>
          </cell>
          <cell r="N836">
            <v>-0.31409310000000001</v>
          </cell>
          <cell r="O836">
            <v>-0.2978731</v>
          </cell>
        </row>
        <row r="837">
          <cell r="F837" t="str">
            <v>2013Greater Fresno1-in-10August Peak20</v>
          </cell>
          <cell r="G837">
            <v>3.9824350000000002</v>
          </cell>
          <cell r="H837">
            <v>3.6758649999999999</v>
          </cell>
          <cell r="I837">
            <v>104.4898</v>
          </cell>
          <cell r="J837">
            <v>27107.45</v>
          </cell>
          <cell r="K837">
            <v>-0.33244099999999999</v>
          </cell>
          <cell r="L837">
            <v>-0.3171563</v>
          </cell>
          <cell r="M837">
            <v>-0.30657010000000001</v>
          </cell>
          <cell r="N837">
            <v>-0.29598390000000002</v>
          </cell>
          <cell r="O837">
            <v>-0.28069909999999998</v>
          </cell>
        </row>
        <row r="838">
          <cell r="F838" t="str">
            <v>2013Greater Fresno1-in-10August Peak21</v>
          </cell>
          <cell r="G838">
            <v>3.5652140000000001</v>
          </cell>
          <cell r="H838">
            <v>3.3502450000000001</v>
          </cell>
          <cell r="I838">
            <v>100.8188</v>
          </cell>
          <cell r="J838">
            <v>27107.45</v>
          </cell>
          <cell r="K838">
            <v>-0.2331095</v>
          </cell>
          <cell r="L838">
            <v>-0.2223918</v>
          </cell>
          <cell r="M838">
            <v>-0.21496870000000001</v>
          </cell>
          <cell r="N838">
            <v>-0.2075456</v>
          </cell>
          <cell r="O838">
            <v>-0.1968278</v>
          </cell>
        </row>
        <row r="839">
          <cell r="F839" t="str">
            <v>2013Greater Fresno1-in-10August Peak22</v>
          </cell>
          <cell r="G839">
            <v>3.0933709999999999</v>
          </cell>
          <cell r="H839">
            <v>2.9625900000000001</v>
          </cell>
          <cell r="I839">
            <v>97.566890000000001</v>
          </cell>
          <cell r="J839">
            <v>27107.45</v>
          </cell>
          <cell r="K839">
            <v>-0.14181730000000001</v>
          </cell>
          <cell r="L839">
            <v>-0.1352969</v>
          </cell>
          <cell r="M839">
            <v>-0.13078090000000001</v>
          </cell>
          <cell r="N839">
            <v>-0.12626490000000001</v>
          </cell>
          <cell r="O839">
            <v>-0.1197445</v>
          </cell>
        </row>
        <row r="840">
          <cell r="F840" t="str">
            <v>2013Greater Fresno1-in-10August Peak23</v>
          </cell>
          <cell r="G840">
            <v>2.4528409999999998</v>
          </cell>
          <cell r="H840">
            <v>2.3793839999999999</v>
          </cell>
          <cell r="I840">
            <v>95.472340000000003</v>
          </cell>
          <cell r="J840">
            <v>27107.45</v>
          </cell>
          <cell r="K840">
            <v>-7.9655400000000001E-2</v>
          </cell>
          <cell r="L840">
            <v>-7.5993099999999994E-2</v>
          </cell>
          <cell r="M840">
            <v>-7.3456499999999994E-2</v>
          </cell>
          <cell r="N840">
            <v>-7.0919999999999997E-2</v>
          </cell>
          <cell r="O840">
            <v>-6.7257600000000001E-2</v>
          </cell>
        </row>
        <row r="841">
          <cell r="F841" t="str">
            <v>2013Greater Fresno1-in-10August Peak24</v>
          </cell>
          <cell r="G841">
            <v>1.8935</v>
          </cell>
          <cell r="H841">
            <v>1.8375410000000001</v>
          </cell>
          <cell r="I841">
            <v>93.092879999999994</v>
          </cell>
          <cell r="J841">
            <v>27107.45</v>
          </cell>
          <cell r="K841">
            <v>-6.0681300000000001E-2</v>
          </cell>
          <cell r="L841">
            <v>-5.78913E-2</v>
          </cell>
          <cell r="M841">
            <v>-5.5959000000000002E-2</v>
          </cell>
          <cell r="N841">
            <v>-5.4026699999999997E-2</v>
          </cell>
          <cell r="O841">
            <v>-5.1236700000000003E-2</v>
          </cell>
        </row>
        <row r="842">
          <cell r="F842" t="str">
            <v>2013Kern1-in-10August Peak1</v>
          </cell>
          <cell r="G842">
            <v>1.853497</v>
          </cell>
          <cell r="H842">
            <v>1.853497</v>
          </cell>
          <cell r="I842">
            <v>88.5</v>
          </cell>
          <cell r="J842">
            <v>5628.41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</row>
        <row r="843">
          <cell r="F843" t="str">
            <v>2013Kern1-in-10August Peak2</v>
          </cell>
          <cell r="G843">
            <v>1.5873200000000001</v>
          </cell>
          <cell r="H843">
            <v>1.5873200000000001</v>
          </cell>
          <cell r="I843">
            <v>88</v>
          </cell>
          <cell r="J843">
            <v>5628.41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F844" t="str">
            <v>2013Kern1-in-10August Peak3</v>
          </cell>
          <cell r="G844">
            <v>1.3887309999999999</v>
          </cell>
          <cell r="H844">
            <v>1.3887309999999999</v>
          </cell>
          <cell r="I844">
            <v>86</v>
          </cell>
          <cell r="J844">
            <v>5628.41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5">
          <cell r="F845" t="str">
            <v>2013Kern1-in-10August Peak4</v>
          </cell>
          <cell r="G845">
            <v>1.2505310000000001</v>
          </cell>
          <cell r="H845">
            <v>1.2505310000000001</v>
          </cell>
          <cell r="I845">
            <v>85</v>
          </cell>
          <cell r="J845">
            <v>5628.41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F846" t="str">
            <v>2013Kern1-in-10August Peak5</v>
          </cell>
          <cell r="G846">
            <v>1.1885950000000001</v>
          </cell>
          <cell r="H846">
            <v>1.1885950000000001</v>
          </cell>
          <cell r="I846">
            <v>82.5</v>
          </cell>
          <cell r="J846">
            <v>5628.41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F847" t="str">
            <v>2013Kern1-in-10August Peak6</v>
          </cell>
          <cell r="G847">
            <v>1.1814519999999999</v>
          </cell>
          <cell r="H847">
            <v>1.1814519999999999</v>
          </cell>
          <cell r="I847">
            <v>81.5</v>
          </cell>
          <cell r="J847">
            <v>5628.41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8">
          <cell r="F848" t="str">
            <v>2013Kern1-in-10August Peak7</v>
          </cell>
          <cell r="G848">
            <v>1.288179</v>
          </cell>
          <cell r="H848">
            <v>1.288179</v>
          </cell>
          <cell r="I848">
            <v>81</v>
          </cell>
          <cell r="J848">
            <v>5628.41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F849" t="str">
            <v>2013Kern1-in-10August Peak8</v>
          </cell>
          <cell r="G849">
            <v>1.3515950000000001</v>
          </cell>
          <cell r="H849">
            <v>1.3515950000000001</v>
          </cell>
          <cell r="I849">
            <v>84.5</v>
          </cell>
          <cell r="J849">
            <v>5628.41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F850" t="str">
            <v>2013Kern1-in-10August Peak9</v>
          </cell>
          <cell r="G850">
            <v>1.386479</v>
          </cell>
          <cell r="H850">
            <v>1.386479</v>
          </cell>
          <cell r="I850">
            <v>91.5</v>
          </cell>
          <cell r="J850">
            <v>5628.41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F851" t="str">
            <v>2013Kern1-in-10August Peak10</v>
          </cell>
          <cell r="G851">
            <v>1.5897859999999999</v>
          </cell>
          <cell r="H851">
            <v>1.5897859999999999</v>
          </cell>
          <cell r="I851">
            <v>97.5</v>
          </cell>
          <cell r="J851">
            <v>5628.41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F852" t="str">
            <v>2013Kern1-in-10August Peak11</v>
          </cell>
          <cell r="G852">
            <v>1.9012150000000001</v>
          </cell>
          <cell r="H852">
            <v>1.9012150000000001</v>
          </cell>
          <cell r="I852">
            <v>102</v>
          </cell>
          <cell r="J852">
            <v>5628.41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F853" t="str">
            <v>2013Kern1-in-10August Peak12</v>
          </cell>
          <cell r="G853">
            <v>2.3220160000000001</v>
          </cell>
          <cell r="H853">
            <v>2.3220160000000001</v>
          </cell>
          <cell r="I853">
            <v>104.5</v>
          </cell>
          <cell r="J853">
            <v>5628.41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</row>
        <row r="854">
          <cell r="F854" t="str">
            <v>2013Kern1-in-10August Peak13</v>
          </cell>
          <cell r="G854">
            <v>2.798975</v>
          </cell>
          <cell r="H854">
            <v>2.798975</v>
          </cell>
          <cell r="I854">
            <v>107</v>
          </cell>
          <cell r="J854">
            <v>5628.41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F855" t="str">
            <v>2013Kern1-in-10August Peak14</v>
          </cell>
          <cell r="G855">
            <v>2.5298720000000001</v>
          </cell>
          <cell r="H855">
            <v>3.26451</v>
          </cell>
          <cell r="I855">
            <v>108</v>
          </cell>
          <cell r="J855">
            <v>5628.41</v>
          </cell>
          <cell r="K855">
            <v>0.62700339999999999</v>
          </cell>
          <cell r="L855">
            <v>0.6905945</v>
          </cell>
          <cell r="M855">
            <v>0.73463769999999995</v>
          </cell>
          <cell r="N855">
            <v>0.7786807</v>
          </cell>
          <cell r="O855">
            <v>0.84227200000000002</v>
          </cell>
        </row>
        <row r="856">
          <cell r="F856" t="str">
            <v>2013Kern1-in-10August Peak15</v>
          </cell>
          <cell r="G856">
            <v>2.847102</v>
          </cell>
          <cell r="H856">
            <v>3.7131810000000001</v>
          </cell>
          <cell r="I856">
            <v>109.5</v>
          </cell>
          <cell r="J856">
            <v>5628.41</v>
          </cell>
          <cell r="K856">
            <v>0.74385089999999998</v>
          </cell>
          <cell r="L856">
            <v>0.81606409999999996</v>
          </cell>
          <cell r="M856">
            <v>0.86607889999999998</v>
          </cell>
          <cell r="N856">
            <v>0.91609359999999995</v>
          </cell>
          <cell r="O856">
            <v>0.98830689999999999</v>
          </cell>
        </row>
        <row r="857">
          <cell r="F857" t="str">
            <v>2013Kern1-in-10August Peak16</v>
          </cell>
          <cell r="G857">
            <v>3.0410569999999999</v>
          </cell>
          <cell r="H857">
            <v>4.1739129999999998</v>
          </cell>
          <cell r="I857">
            <v>110</v>
          </cell>
          <cell r="J857">
            <v>5628.41</v>
          </cell>
          <cell r="K857">
            <v>0.97582820000000003</v>
          </cell>
          <cell r="L857">
            <v>1.0686020000000001</v>
          </cell>
          <cell r="M857">
            <v>1.132857</v>
          </cell>
          <cell r="N857">
            <v>1.197111</v>
          </cell>
          <cell r="O857">
            <v>1.2898849999999999</v>
          </cell>
        </row>
        <row r="858">
          <cell r="F858" t="str">
            <v>2013Kern1-in-10August Peak17</v>
          </cell>
          <cell r="G858">
            <v>3.2332480000000001</v>
          </cell>
          <cell r="H858">
            <v>4.5183819999999999</v>
          </cell>
          <cell r="I858">
            <v>108.5</v>
          </cell>
          <cell r="J858">
            <v>5628.41</v>
          </cell>
          <cell r="K858">
            <v>1.1050979999999999</v>
          </cell>
          <cell r="L858">
            <v>1.211465</v>
          </cell>
          <cell r="M858">
            <v>1.285134</v>
          </cell>
          <cell r="N858">
            <v>1.3588039999999999</v>
          </cell>
          <cell r="O858">
            <v>1.4651700000000001</v>
          </cell>
        </row>
        <row r="859">
          <cell r="F859" t="str">
            <v>2013Kern1-in-10August Peak18</v>
          </cell>
          <cell r="G859">
            <v>3.3682539999999999</v>
          </cell>
          <cell r="H859">
            <v>4.6835290000000001</v>
          </cell>
          <cell r="I859">
            <v>105.5</v>
          </cell>
          <cell r="J859">
            <v>5628.41</v>
          </cell>
          <cell r="K859">
            <v>1.1307590000000001</v>
          </cell>
          <cell r="L859">
            <v>1.239773</v>
          </cell>
          <cell r="M859">
            <v>1.315275</v>
          </cell>
          <cell r="N859">
            <v>1.3907780000000001</v>
          </cell>
          <cell r="O859">
            <v>1.4997910000000001</v>
          </cell>
        </row>
        <row r="860">
          <cell r="F860" t="str">
            <v>2013Kern1-in-10August Peak19</v>
          </cell>
          <cell r="G860">
            <v>4.9777839999999998</v>
          </cell>
          <cell r="H860">
            <v>4.5573420000000002</v>
          </cell>
          <cell r="I860">
            <v>104.5</v>
          </cell>
          <cell r="J860">
            <v>5628.41</v>
          </cell>
          <cell r="K860">
            <v>-0.4601402</v>
          </cell>
          <cell r="L860">
            <v>-0.43668610000000002</v>
          </cell>
          <cell r="M860">
            <v>-0.42044179999999998</v>
          </cell>
          <cell r="N860">
            <v>-0.40419749999999999</v>
          </cell>
          <cell r="O860">
            <v>-0.38074340000000001</v>
          </cell>
        </row>
        <row r="861">
          <cell r="F861" t="str">
            <v>2013Kern1-in-10August Peak20</v>
          </cell>
          <cell r="G861">
            <v>4.6627190000000001</v>
          </cell>
          <cell r="H861">
            <v>4.2399649999999998</v>
          </cell>
          <cell r="I861">
            <v>100</v>
          </cell>
          <cell r="J861">
            <v>5628.41</v>
          </cell>
          <cell r="K861">
            <v>-0.46267069999999999</v>
          </cell>
          <cell r="L861">
            <v>-0.43908760000000002</v>
          </cell>
          <cell r="M861">
            <v>-0.42275400000000002</v>
          </cell>
          <cell r="N861">
            <v>-0.40642040000000001</v>
          </cell>
          <cell r="O861">
            <v>-0.38283739999999999</v>
          </cell>
        </row>
        <row r="862">
          <cell r="F862" t="str">
            <v>2013Kern1-in-10August Peak21</v>
          </cell>
          <cell r="G862">
            <v>4.2322129999999998</v>
          </cell>
          <cell r="H862">
            <v>3.9390239999999999</v>
          </cell>
          <cell r="I862">
            <v>96</v>
          </cell>
          <cell r="J862">
            <v>5628.41</v>
          </cell>
          <cell r="K862">
            <v>-0.3208722</v>
          </cell>
          <cell r="L862">
            <v>-0.30451679999999998</v>
          </cell>
          <cell r="M862">
            <v>-0.29318909999999998</v>
          </cell>
          <cell r="N862">
            <v>-0.28186139999999998</v>
          </cell>
          <cell r="O862">
            <v>-0.26550600000000002</v>
          </cell>
        </row>
        <row r="863">
          <cell r="F863" t="str">
            <v>2013Kern1-in-10August Peak22</v>
          </cell>
          <cell r="G863">
            <v>3.746073</v>
          </cell>
          <cell r="H863">
            <v>3.5546669999999998</v>
          </cell>
          <cell r="I863">
            <v>93</v>
          </cell>
          <cell r="J863">
            <v>5628.41</v>
          </cell>
          <cell r="K863">
            <v>-0.20947789999999999</v>
          </cell>
          <cell r="L863">
            <v>-0.19880059999999999</v>
          </cell>
          <cell r="M863">
            <v>-0.1914054</v>
          </cell>
          <cell r="N863">
            <v>-0.18401029999999999</v>
          </cell>
          <cell r="O863">
            <v>-0.17333280000000001</v>
          </cell>
        </row>
        <row r="864">
          <cell r="F864" t="str">
            <v>2013Kern1-in-10August Peak23</v>
          </cell>
          <cell r="G864">
            <v>3.0431780000000002</v>
          </cell>
          <cell r="H864">
            <v>2.8997060000000001</v>
          </cell>
          <cell r="I864">
            <v>92</v>
          </cell>
          <cell r="J864">
            <v>5628.41</v>
          </cell>
          <cell r="K864">
            <v>-0.15701850000000001</v>
          </cell>
          <cell r="L864">
            <v>-0.14901500000000001</v>
          </cell>
          <cell r="M864">
            <v>-0.14347190000000001</v>
          </cell>
          <cell r="N864">
            <v>-0.13792869999999999</v>
          </cell>
          <cell r="O864">
            <v>-0.12992519999999999</v>
          </cell>
        </row>
        <row r="865">
          <cell r="F865" t="str">
            <v>2013Kern1-in-10August Peak24</v>
          </cell>
          <cell r="G865">
            <v>2.4384610000000002</v>
          </cell>
          <cell r="H865">
            <v>2.326857</v>
          </cell>
          <cell r="I865">
            <v>90.5</v>
          </cell>
          <cell r="J865">
            <v>5628.41</v>
          </cell>
          <cell r="K865">
            <v>-0.12214179999999999</v>
          </cell>
          <cell r="L865">
            <v>-0.11591609999999999</v>
          </cell>
          <cell r="M865">
            <v>-0.1116041</v>
          </cell>
          <cell r="N865">
            <v>-0.1072922</v>
          </cell>
          <cell r="O865">
            <v>-0.1010664</v>
          </cell>
        </row>
        <row r="866">
          <cell r="F866" t="str">
            <v>2013Northern Coast1-in-10August Peak1</v>
          </cell>
          <cell r="G866">
            <v>1.0110189999999999</v>
          </cell>
          <cell r="H866">
            <v>1.0110189999999999</v>
          </cell>
          <cell r="I866">
            <v>64.226799999999997</v>
          </cell>
          <cell r="J866">
            <v>9300.64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7">
          <cell r="F867" t="str">
            <v>2013Northern Coast1-in-10August Peak2</v>
          </cell>
          <cell r="G867">
            <v>0.88437359999999998</v>
          </cell>
          <cell r="H867">
            <v>0.88437359999999998</v>
          </cell>
          <cell r="I867">
            <v>66.286199999999994</v>
          </cell>
          <cell r="J867">
            <v>9300.64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F868" t="str">
            <v>2013Northern Coast1-in-10August Peak3</v>
          </cell>
          <cell r="G868">
            <v>0.82423760000000001</v>
          </cell>
          <cell r="H868">
            <v>0.82423760000000001</v>
          </cell>
          <cell r="I868">
            <v>65.664500000000004</v>
          </cell>
          <cell r="J868">
            <v>9300.64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F869" t="str">
            <v>2013Northern Coast1-in-10August Peak4</v>
          </cell>
          <cell r="G869">
            <v>0.78748209999999996</v>
          </cell>
          <cell r="H869">
            <v>0.78748209999999996</v>
          </cell>
          <cell r="I869">
            <v>63.757599999999996</v>
          </cell>
          <cell r="J869">
            <v>9300.64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F870" t="str">
            <v>2013Northern Coast1-in-10August Peak5</v>
          </cell>
          <cell r="G870">
            <v>0.78941899999999998</v>
          </cell>
          <cell r="H870">
            <v>0.78941899999999998</v>
          </cell>
          <cell r="I870">
            <v>62.807699999999997</v>
          </cell>
          <cell r="J870">
            <v>9300.64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1">
          <cell r="F871" t="str">
            <v>2013Northern Coast1-in-10August Peak6</v>
          </cell>
          <cell r="G871">
            <v>0.86239869999999996</v>
          </cell>
          <cell r="H871">
            <v>0.86239869999999996</v>
          </cell>
          <cell r="I871">
            <v>62.445500000000003</v>
          </cell>
          <cell r="J871">
            <v>9300.64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F872" t="str">
            <v>2013Northern Coast1-in-10August Peak7</v>
          </cell>
          <cell r="G872">
            <v>1.0467409999999999</v>
          </cell>
          <cell r="H872">
            <v>1.0467409999999999</v>
          </cell>
          <cell r="I872">
            <v>61.932099999999998</v>
          </cell>
          <cell r="J872">
            <v>9300.64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F873" t="str">
            <v>2013Northern Coast1-in-10August Peak8</v>
          </cell>
          <cell r="G873">
            <v>1.2081280000000001</v>
          </cell>
          <cell r="H873">
            <v>1.2081280000000001</v>
          </cell>
          <cell r="I873">
            <v>64.471599999999995</v>
          </cell>
          <cell r="J873">
            <v>9300.64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F874" t="str">
            <v>2013Northern Coast1-in-10August Peak9</v>
          </cell>
          <cell r="G874">
            <v>1.209042</v>
          </cell>
          <cell r="H874">
            <v>1.209042</v>
          </cell>
          <cell r="I874">
            <v>70.486099999999993</v>
          </cell>
          <cell r="J874">
            <v>9300.64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F875" t="str">
            <v>2013Northern Coast1-in-10August Peak10</v>
          </cell>
          <cell r="G875">
            <v>1.236308</v>
          </cell>
          <cell r="H875">
            <v>1.236308</v>
          </cell>
          <cell r="I875">
            <v>74.877899999999997</v>
          </cell>
          <cell r="J875">
            <v>9300.64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6">
          <cell r="F876" t="str">
            <v>2013Northern Coast1-in-10August Peak11</v>
          </cell>
          <cell r="G876">
            <v>1.2827839999999999</v>
          </cell>
          <cell r="H876">
            <v>1.2827839999999999</v>
          </cell>
          <cell r="I876">
            <v>80.752099999999999</v>
          </cell>
          <cell r="J876">
            <v>9300.64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F877" t="str">
            <v>2013Northern Coast1-in-10August Peak12</v>
          </cell>
          <cell r="G877">
            <v>1.358455</v>
          </cell>
          <cell r="H877">
            <v>1.358455</v>
          </cell>
          <cell r="I877">
            <v>84.920699999999997</v>
          </cell>
          <cell r="J877">
            <v>9300.64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F878" t="str">
            <v>2013Northern Coast1-in-10August Peak13</v>
          </cell>
          <cell r="G878">
            <v>1.488135</v>
          </cell>
          <cell r="H878">
            <v>1.488135</v>
          </cell>
          <cell r="I878">
            <v>88.577299999999994</v>
          </cell>
          <cell r="J878">
            <v>9300.64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F879" t="str">
            <v>2013Northern Coast1-in-10August Peak14</v>
          </cell>
          <cell r="G879">
            <v>1.353467</v>
          </cell>
          <cell r="H879">
            <v>1.6361460000000001</v>
          </cell>
          <cell r="I879">
            <v>93.316400000000002</v>
          </cell>
          <cell r="J879">
            <v>9300.64</v>
          </cell>
          <cell r="K879">
            <v>0.22927040000000001</v>
          </cell>
          <cell r="L879">
            <v>0.26082450000000001</v>
          </cell>
          <cell r="M879">
            <v>0.28267880000000001</v>
          </cell>
          <cell r="N879">
            <v>0.304533</v>
          </cell>
          <cell r="O879">
            <v>0.33608710000000003</v>
          </cell>
        </row>
        <row r="880">
          <cell r="F880" t="str">
            <v>2013Northern Coast1-in-10August Peak15</v>
          </cell>
          <cell r="G880">
            <v>1.477759</v>
          </cell>
          <cell r="H880">
            <v>1.848152</v>
          </cell>
          <cell r="I880">
            <v>95.066599999999994</v>
          </cell>
          <cell r="J880">
            <v>9300.64</v>
          </cell>
          <cell r="K880">
            <v>0.30041230000000002</v>
          </cell>
          <cell r="L880">
            <v>0.34175759999999999</v>
          </cell>
          <cell r="M880">
            <v>0.37039309999999998</v>
          </cell>
          <cell r="N880">
            <v>0.39902870000000001</v>
          </cell>
          <cell r="O880">
            <v>0.44037389999999998</v>
          </cell>
        </row>
        <row r="881">
          <cell r="F881" t="str">
            <v>2013Northern Coast1-in-10August Peak16</v>
          </cell>
          <cell r="G881">
            <v>1.662873</v>
          </cell>
          <cell r="H881">
            <v>2.1206939999999999</v>
          </cell>
          <cell r="I881">
            <v>93.496499999999997</v>
          </cell>
          <cell r="J881">
            <v>9300.64</v>
          </cell>
          <cell r="K881">
            <v>0.37132219999999999</v>
          </cell>
          <cell r="L881">
            <v>0.42242659999999999</v>
          </cell>
          <cell r="M881">
            <v>0.45782139999999999</v>
          </cell>
          <cell r="N881">
            <v>0.49321619999999999</v>
          </cell>
          <cell r="O881">
            <v>0.54432060000000004</v>
          </cell>
        </row>
        <row r="882">
          <cell r="F882" t="str">
            <v>2013Northern Coast1-in-10August Peak17</v>
          </cell>
          <cell r="G882">
            <v>1.881589</v>
          </cell>
          <cell r="H882">
            <v>2.4187289999999999</v>
          </cell>
          <cell r="I882">
            <v>93.953599999999994</v>
          </cell>
          <cell r="J882">
            <v>9300.64</v>
          </cell>
          <cell r="K882">
            <v>0.43565419999999999</v>
          </cell>
          <cell r="L882">
            <v>0.49561250000000001</v>
          </cell>
          <cell r="M882">
            <v>0.53713949999999999</v>
          </cell>
          <cell r="N882">
            <v>0.57866640000000003</v>
          </cell>
          <cell r="O882">
            <v>0.63862470000000005</v>
          </cell>
        </row>
        <row r="883">
          <cell r="F883" t="str">
            <v>2013Northern Coast1-in-10August Peak18</v>
          </cell>
          <cell r="G883">
            <v>2.0811829999999998</v>
          </cell>
          <cell r="H883">
            <v>2.6333299999999999</v>
          </cell>
          <cell r="I883">
            <v>93.245599999999996</v>
          </cell>
          <cell r="J883">
            <v>9300.64</v>
          </cell>
          <cell r="K883">
            <v>0.44782620000000001</v>
          </cell>
          <cell r="L883">
            <v>0.50945980000000002</v>
          </cell>
          <cell r="M883">
            <v>0.55214700000000005</v>
          </cell>
          <cell r="N883">
            <v>0.59483419999999998</v>
          </cell>
          <cell r="O883">
            <v>0.65646769999999999</v>
          </cell>
        </row>
        <row r="884">
          <cell r="F884" t="str">
            <v>2013Northern Coast1-in-10August Peak19</v>
          </cell>
          <cell r="G884">
            <v>2.77521</v>
          </cell>
          <cell r="H884">
            <v>2.621159</v>
          </cell>
          <cell r="I884">
            <v>89.626800000000003</v>
          </cell>
          <cell r="J884">
            <v>9300.64</v>
          </cell>
          <cell r="K884">
            <v>-0.17443980000000001</v>
          </cell>
          <cell r="L884">
            <v>-0.16239419999999999</v>
          </cell>
          <cell r="M884">
            <v>-0.1540514</v>
          </cell>
          <cell r="N884">
            <v>-0.14570859999999999</v>
          </cell>
          <cell r="O884">
            <v>-0.1336629</v>
          </cell>
        </row>
        <row r="885">
          <cell r="F885" t="str">
            <v>2013Northern Coast1-in-10August Peak20</v>
          </cell>
          <cell r="G885">
            <v>2.5243259999999998</v>
          </cell>
          <cell r="H885">
            <v>2.3951410000000002</v>
          </cell>
          <cell r="I885">
            <v>84.945700000000002</v>
          </cell>
          <cell r="J885">
            <v>9300.64</v>
          </cell>
          <cell r="K885">
            <v>-0.14628189999999999</v>
          </cell>
          <cell r="L885">
            <v>-0.13618060000000001</v>
          </cell>
          <cell r="M885">
            <v>-0.12918450000000001</v>
          </cell>
          <cell r="N885">
            <v>-0.12218850000000001</v>
          </cell>
          <cell r="O885">
            <v>-0.1120872</v>
          </cell>
        </row>
        <row r="886">
          <cell r="F886" t="str">
            <v>2013Northern Coast1-in-10August Peak21</v>
          </cell>
          <cell r="G886">
            <v>2.259719</v>
          </cell>
          <cell r="H886">
            <v>2.1780089999999999</v>
          </cell>
          <cell r="I886">
            <v>78.0822</v>
          </cell>
          <cell r="J886">
            <v>9300.64</v>
          </cell>
          <cell r="K886">
            <v>-9.2524800000000004E-2</v>
          </cell>
          <cell r="L886">
            <v>-8.6135699999999996E-2</v>
          </cell>
          <cell r="M886">
            <v>-8.1710599999999994E-2</v>
          </cell>
          <cell r="N886">
            <v>-7.7285499999999993E-2</v>
          </cell>
          <cell r="O886">
            <v>-7.0896399999999998E-2</v>
          </cell>
        </row>
        <row r="887">
          <cell r="F887" t="str">
            <v>2013Northern Coast1-in-10August Peak22</v>
          </cell>
          <cell r="G887">
            <v>1.969017</v>
          </cell>
          <cell r="H887">
            <v>1.9207970000000001</v>
          </cell>
          <cell r="I887">
            <v>72.776600000000002</v>
          </cell>
          <cell r="J887">
            <v>9300.64</v>
          </cell>
          <cell r="K887">
            <v>-5.4601499999999997E-2</v>
          </cell>
          <cell r="L887">
            <v>-5.08312E-2</v>
          </cell>
          <cell r="M887">
            <v>-4.82198E-2</v>
          </cell>
          <cell r="N887">
            <v>-4.56084E-2</v>
          </cell>
          <cell r="O887">
            <v>-4.1838E-2</v>
          </cell>
        </row>
        <row r="888">
          <cell r="F888" t="str">
            <v>2013Northern Coast1-in-10August Peak23</v>
          </cell>
          <cell r="G888">
            <v>1.5863229999999999</v>
          </cell>
          <cell r="H888">
            <v>1.5492109999999999</v>
          </cell>
          <cell r="I888">
            <v>68.156400000000005</v>
          </cell>
          <cell r="J888">
            <v>9300.64</v>
          </cell>
          <cell r="K888">
            <v>-4.2023999999999999E-2</v>
          </cell>
          <cell r="L888">
            <v>-3.91221E-2</v>
          </cell>
          <cell r="M888">
            <v>-3.7112300000000001E-2</v>
          </cell>
          <cell r="N888">
            <v>-3.5102399999999999E-2</v>
          </cell>
          <cell r="O888">
            <v>-3.22005E-2</v>
          </cell>
        </row>
        <row r="889">
          <cell r="F889" t="str">
            <v>2013Northern Coast1-in-10August Peak24</v>
          </cell>
          <cell r="G889">
            <v>1.210321</v>
          </cell>
          <cell r="H889">
            <v>1.1756</v>
          </cell>
          <cell r="I889">
            <v>66.130700000000004</v>
          </cell>
          <cell r="J889">
            <v>9300.64</v>
          </cell>
          <cell r="K889">
            <v>-3.9316499999999997E-2</v>
          </cell>
          <cell r="L889">
            <v>-3.6601500000000002E-2</v>
          </cell>
          <cell r="M889">
            <v>-3.4721099999999998E-2</v>
          </cell>
          <cell r="N889">
            <v>-3.2840800000000003E-2</v>
          </cell>
          <cell r="O889">
            <v>-3.0125900000000001E-2</v>
          </cell>
        </row>
        <row r="890">
          <cell r="F890" t="str">
            <v>2013Other1-in-10August Peak1</v>
          </cell>
          <cell r="G890">
            <v>1.16429</v>
          </cell>
          <cell r="H890">
            <v>1.16429</v>
          </cell>
          <cell r="I890">
            <v>81.202280000000002</v>
          </cell>
          <cell r="J890">
            <v>25894.55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F891" t="str">
            <v>2013Other1-in-10August Peak2</v>
          </cell>
          <cell r="G891">
            <v>0.99991949999999996</v>
          </cell>
          <cell r="H891">
            <v>0.99991949999999996</v>
          </cell>
          <cell r="I891">
            <v>79.226110000000006</v>
          </cell>
          <cell r="J891">
            <v>25894.55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F892" t="str">
            <v>2013Other1-in-10August Peak3</v>
          </cell>
          <cell r="G892">
            <v>0.90668930000000003</v>
          </cell>
          <cell r="H892">
            <v>0.90668930000000003</v>
          </cell>
          <cell r="I892">
            <v>79.26567</v>
          </cell>
          <cell r="J892">
            <v>25894.55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F893" t="str">
            <v>2013Other1-in-10August Peak4</v>
          </cell>
          <cell r="G893">
            <v>0.85388940000000002</v>
          </cell>
          <cell r="H893">
            <v>0.85388940000000002</v>
          </cell>
          <cell r="I893">
            <v>77.876829999999998</v>
          </cell>
          <cell r="J893">
            <v>25894.55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F894" t="str">
            <v>2013Other1-in-10August Peak5</v>
          </cell>
          <cell r="G894">
            <v>0.84335369999999998</v>
          </cell>
          <cell r="H894">
            <v>0.84335369999999998</v>
          </cell>
          <cell r="I894">
            <v>76.929789999999997</v>
          </cell>
          <cell r="J894">
            <v>25894.55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F895" t="str">
            <v>2013Other1-in-10August Peak6</v>
          </cell>
          <cell r="G895">
            <v>0.89982879999999998</v>
          </cell>
          <cell r="H895">
            <v>0.89982879999999998</v>
          </cell>
          <cell r="I895">
            <v>75.113810000000001</v>
          </cell>
          <cell r="J895">
            <v>25894.55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F896" t="str">
            <v>2013Other1-in-10August Peak7</v>
          </cell>
          <cell r="G896">
            <v>1.0512490000000001</v>
          </cell>
          <cell r="H896">
            <v>1.0512490000000001</v>
          </cell>
          <cell r="I896">
            <v>73.972579999999994</v>
          </cell>
          <cell r="J896">
            <v>25894.55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F897" t="str">
            <v>2013Other1-in-10August Peak8</v>
          </cell>
          <cell r="G897">
            <v>1.15371</v>
          </cell>
          <cell r="H897">
            <v>1.15371</v>
          </cell>
          <cell r="I897">
            <v>76.070009999999996</v>
          </cell>
          <cell r="J897">
            <v>25894.55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F898" t="str">
            <v>2013Other1-in-10August Peak9</v>
          </cell>
          <cell r="G898">
            <v>1.174698</v>
          </cell>
          <cell r="H898">
            <v>1.174698</v>
          </cell>
          <cell r="I898">
            <v>80.805800000000005</v>
          </cell>
          <cell r="J898">
            <v>25894.55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F899" t="str">
            <v>2013Other1-in-10August Peak10</v>
          </cell>
          <cell r="G899">
            <v>1.252305</v>
          </cell>
          <cell r="H899">
            <v>1.252305</v>
          </cell>
          <cell r="I899">
            <v>85.71696</v>
          </cell>
          <cell r="J899">
            <v>25894.55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F900" t="str">
            <v>2013Other1-in-10August Peak11</v>
          </cell>
          <cell r="G900">
            <v>1.3839980000000001</v>
          </cell>
          <cell r="H900">
            <v>1.3839980000000001</v>
          </cell>
          <cell r="I900">
            <v>89.673220000000001</v>
          </cell>
          <cell r="J900">
            <v>25894.55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F901" t="str">
            <v>2013Other1-in-10August Peak12</v>
          </cell>
          <cell r="G901">
            <v>1.5845039999999999</v>
          </cell>
          <cell r="H901">
            <v>1.5845039999999999</v>
          </cell>
          <cell r="I901">
            <v>91.564019999999999</v>
          </cell>
          <cell r="J901">
            <v>25894.55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F902" t="str">
            <v>2013Other1-in-10August Peak13</v>
          </cell>
          <cell r="G902">
            <v>1.8684449999999999</v>
          </cell>
          <cell r="H902">
            <v>1.8684449999999999</v>
          </cell>
          <cell r="I902">
            <v>94.892809999999997</v>
          </cell>
          <cell r="J902">
            <v>25894.55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F903" t="str">
            <v>2013Other1-in-10August Peak14</v>
          </cell>
          <cell r="G903">
            <v>1.6615150000000001</v>
          </cell>
          <cell r="H903">
            <v>2.1946880000000002</v>
          </cell>
          <cell r="I903">
            <v>99.441789999999997</v>
          </cell>
          <cell r="J903">
            <v>25894.55</v>
          </cell>
          <cell r="K903">
            <v>0.44162079999999998</v>
          </cell>
          <cell r="L903">
            <v>0.4957107</v>
          </cell>
          <cell r="M903">
            <v>0.53317309999999996</v>
          </cell>
          <cell r="N903">
            <v>0.57063560000000002</v>
          </cell>
          <cell r="O903">
            <v>0.62472550000000004</v>
          </cell>
        </row>
        <row r="904">
          <cell r="F904" t="str">
            <v>2013Other1-in-10August Peak15</v>
          </cell>
          <cell r="G904">
            <v>1.877605</v>
          </cell>
          <cell r="H904">
            <v>2.5659860000000001</v>
          </cell>
          <cell r="I904">
            <v>102.3999</v>
          </cell>
          <cell r="J904">
            <v>25894.55</v>
          </cell>
          <cell r="K904">
            <v>0.57094610000000001</v>
          </cell>
          <cell r="L904">
            <v>0.6403276</v>
          </cell>
          <cell r="M904">
            <v>0.68838080000000001</v>
          </cell>
          <cell r="N904">
            <v>0.73643409999999998</v>
          </cell>
          <cell r="O904">
            <v>0.80581559999999997</v>
          </cell>
        </row>
        <row r="905">
          <cell r="F905" t="str">
            <v>2013Other1-in-10August Peak16</v>
          </cell>
          <cell r="G905">
            <v>2.115891</v>
          </cell>
          <cell r="H905">
            <v>2.975082</v>
          </cell>
          <cell r="I905">
            <v>103.9319</v>
          </cell>
          <cell r="J905">
            <v>25894.55</v>
          </cell>
          <cell r="K905">
            <v>0.71323840000000005</v>
          </cell>
          <cell r="L905">
            <v>0.79946879999999998</v>
          </cell>
          <cell r="M905">
            <v>0.85919179999999995</v>
          </cell>
          <cell r="N905">
            <v>0.91891469999999997</v>
          </cell>
          <cell r="O905">
            <v>1.005145</v>
          </cell>
        </row>
        <row r="906">
          <cell r="F906" t="str">
            <v>2013Other1-in-10August Peak17</v>
          </cell>
          <cell r="G906">
            <v>2.3437579999999998</v>
          </cell>
          <cell r="H906">
            <v>3.3459319999999999</v>
          </cell>
          <cell r="I906">
            <v>105.0724</v>
          </cell>
          <cell r="J906">
            <v>25894.55</v>
          </cell>
          <cell r="K906">
            <v>0.83149810000000002</v>
          </cell>
          <cell r="L906">
            <v>0.93233500000000002</v>
          </cell>
          <cell r="M906">
            <v>1.0021739999999999</v>
          </cell>
          <cell r="N906">
            <v>1.0720130000000001</v>
          </cell>
          <cell r="O906">
            <v>1.1728510000000001</v>
          </cell>
        </row>
        <row r="907">
          <cell r="F907" t="str">
            <v>2013Other1-in-10August Peak18</v>
          </cell>
          <cell r="G907">
            <v>2.5362550000000001</v>
          </cell>
          <cell r="H907">
            <v>3.5656599999999998</v>
          </cell>
          <cell r="I907">
            <v>105.43899999999999</v>
          </cell>
          <cell r="J907">
            <v>25894.55</v>
          </cell>
          <cell r="K907">
            <v>0.85403410000000002</v>
          </cell>
          <cell r="L907">
            <v>0.95764450000000001</v>
          </cell>
          <cell r="M907">
            <v>1.0294049999999999</v>
          </cell>
          <cell r="N907">
            <v>1.1011649999999999</v>
          </cell>
          <cell r="O907">
            <v>1.2047749999999999</v>
          </cell>
        </row>
        <row r="908">
          <cell r="F908" t="str">
            <v>2013Other1-in-10August Peak19</v>
          </cell>
          <cell r="G908">
            <v>3.7799909999999999</v>
          </cell>
          <cell r="H908">
            <v>3.4876529999999999</v>
          </cell>
          <cell r="I908">
            <v>103.75239999999999</v>
          </cell>
          <cell r="J908">
            <v>25894.55</v>
          </cell>
          <cell r="K908">
            <v>-0.32657819999999999</v>
          </cell>
          <cell r="L908">
            <v>-0.30634929999999999</v>
          </cell>
          <cell r="M908">
            <v>-0.29233880000000001</v>
          </cell>
          <cell r="N908">
            <v>-0.27832839999999998</v>
          </cell>
          <cell r="O908">
            <v>-0.25809949999999998</v>
          </cell>
        </row>
        <row r="909">
          <cell r="F909" t="str">
            <v>2013Other1-in-10August Peak20</v>
          </cell>
          <cell r="G909">
            <v>3.4037359999999999</v>
          </cell>
          <cell r="H909">
            <v>3.1469580000000001</v>
          </cell>
          <cell r="I909">
            <v>99.112340000000003</v>
          </cell>
          <cell r="J909">
            <v>25894.55</v>
          </cell>
          <cell r="K909">
            <v>-0.28685159999999998</v>
          </cell>
          <cell r="L909">
            <v>-0.26908339999999997</v>
          </cell>
          <cell r="M909">
            <v>-0.25677729999999999</v>
          </cell>
          <cell r="N909">
            <v>-0.2444711</v>
          </cell>
          <cell r="O909">
            <v>-0.22670299999999999</v>
          </cell>
        </row>
        <row r="910">
          <cell r="F910" t="str">
            <v>2013Other1-in-10August Peak21</v>
          </cell>
          <cell r="G910">
            <v>2.9155199999999999</v>
          </cell>
          <cell r="H910">
            <v>2.7649590000000002</v>
          </cell>
          <cell r="I910">
            <v>92.063969999999998</v>
          </cell>
          <cell r="J910">
            <v>25894.55</v>
          </cell>
          <cell r="K910">
            <v>-0.16819429999999999</v>
          </cell>
          <cell r="L910">
            <v>-0.157776</v>
          </cell>
          <cell r="M910">
            <v>-0.15056040000000001</v>
          </cell>
          <cell r="N910">
            <v>-0.14334469999999999</v>
          </cell>
          <cell r="O910">
            <v>-0.1329264</v>
          </cell>
        </row>
        <row r="911">
          <cell r="F911" t="str">
            <v>2013Other1-in-10August Peak22</v>
          </cell>
          <cell r="G911">
            <v>2.45302</v>
          </cell>
          <cell r="H911">
            <v>2.3564189999999998</v>
          </cell>
          <cell r="I911">
            <v>88.252110000000002</v>
          </cell>
          <cell r="J911">
            <v>25894.55</v>
          </cell>
          <cell r="K911">
            <v>-0.1079143</v>
          </cell>
          <cell r="L911">
            <v>-0.1012299</v>
          </cell>
          <cell r="M911">
            <v>-9.66003E-2</v>
          </cell>
          <cell r="N911">
            <v>-9.1970700000000002E-2</v>
          </cell>
          <cell r="O911">
            <v>-8.5286299999999995E-2</v>
          </cell>
        </row>
        <row r="912">
          <cell r="F912" t="str">
            <v>2013Other1-in-10August Peak23</v>
          </cell>
          <cell r="G912">
            <v>1.9059820000000001</v>
          </cell>
          <cell r="H912">
            <v>1.844662</v>
          </cell>
          <cell r="I912">
            <v>85.036389999999997</v>
          </cell>
          <cell r="J912">
            <v>25894.55</v>
          </cell>
          <cell r="K912">
            <v>-6.8501300000000001E-2</v>
          </cell>
          <cell r="L912">
            <v>-6.4258200000000001E-2</v>
          </cell>
          <cell r="M912">
            <v>-6.1319499999999999E-2</v>
          </cell>
          <cell r="N912">
            <v>-5.8380700000000001E-2</v>
          </cell>
          <cell r="O912">
            <v>-5.4137600000000001E-2</v>
          </cell>
        </row>
        <row r="913">
          <cell r="F913" t="str">
            <v>2013Other1-in-10August Peak24</v>
          </cell>
          <cell r="G913">
            <v>1.448132</v>
          </cell>
          <cell r="H913">
            <v>1.4089480000000001</v>
          </cell>
          <cell r="I913">
            <v>82.076589999999996</v>
          </cell>
          <cell r="J913">
            <v>25894.55</v>
          </cell>
          <cell r="K913">
            <v>-4.3772999999999999E-2</v>
          </cell>
          <cell r="L913">
            <v>-4.1061599999999997E-2</v>
          </cell>
          <cell r="M913">
            <v>-3.9183700000000002E-2</v>
          </cell>
          <cell r="N913">
            <v>-3.73058E-2</v>
          </cell>
          <cell r="O913">
            <v>-3.45945E-2</v>
          </cell>
        </row>
        <row r="914">
          <cell r="F914" t="str">
            <v>2013Sierra1-in-10August Peak1</v>
          </cell>
          <cell r="G914">
            <v>1.2817700000000001</v>
          </cell>
          <cell r="H914">
            <v>1.2817700000000001</v>
          </cell>
          <cell r="I914">
            <v>78.678640000000001</v>
          </cell>
          <cell r="J914">
            <v>18120.18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</row>
        <row r="915">
          <cell r="F915" t="str">
            <v>2013Sierra1-in-10August Peak2</v>
          </cell>
          <cell r="G915">
            <v>1.130895</v>
          </cell>
          <cell r="H915">
            <v>1.130895</v>
          </cell>
          <cell r="I915">
            <v>77.803709999999995</v>
          </cell>
          <cell r="J915">
            <v>18120.18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6">
          <cell r="F916" t="str">
            <v>2013Sierra1-in-10August Peak3</v>
          </cell>
          <cell r="G916">
            <v>1.043757</v>
          </cell>
          <cell r="H916">
            <v>1.043757</v>
          </cell>
          <cell r="I916">
            <v>76.851100000000002</v>
          </cell>
          <cell r="J916">
            <v>18120.18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F917" t="str">
            <v>2013Sierra1-in-10August Peak4</v>
          </cell>
          <cell r="G917">
            <v>0.99446080000000003</v>
          </cell>
          <cell r="H917">
            <v>0.99446080000000003</v>
          </cell>
          <cell r="I917">
            <v>76.572270000000003</v>
          </cell>
          <cell r="J917">
            <v>18120.18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F918" t="str">
            <v>2013Sierra1-in-10August Peak5</v>
          </cell>
          <cell r="G918">
            <v>0.99471620000000005</v>
          </cell>
          <cell r="H918">
            <v>0.99471620000000005</v>
          </cell>
          <cell r="I918">
            <v>77.004810000000006</v>
          </cell>
          <cell r="J918">
            <v>18120.18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F919" t="str">
            <v>2013Sierra1-in-10August Peak6</v>
          </cell>
          <cell r="G919">
            <v>1.085893</v>
          </cell>
          <cell r="H919">
            <v>1.085893</v>
          </cell>
          <cell r="I919">
            <v>75.71114</v>
          </cell>
          <cell r="J919">
            <v>18120.18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F920" t="str">
            <v>2013Sierra1-in-10August Peak7</v>
          </cell>
          <cell r="G920">
            <v>1.292368</v>
          </cell>
          <cell r="H920">
            <v>1.292368</v>
          </cell>
          <cell r="I920">
            <v>74.619119999999995</v>
          </cell>
          <cell r="J920">
            <v>18120.18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F921" t="str">
            <v>2013Sierra1-in-10August Peak8</v>
          </cell>
          <cell r="G921">
            <v>1.4230929999999999</v>
          </cell>
          <cell r="H921">
            <v>1.4230929999999999</v>
          </cell>
          <cell r="I921">
            <v>77.210880000000003</v>
          </cell>
          <cell r="J921">
            <v>18120.18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F922" t="str">
            <v>2013Sierra1-in-10August Peak9</v>
          </cell>
          <cell r="G922">
            <v>1.4629760000000001</v>
          </cell>
          <cell r="H922">
            <v>1.4629760000000001</v>
          </cell>
          <cell r="I922">
            <v>81.128140000000002</v>
          </cell>
          <cell r="J922">
            <v>18120.18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F923" t="str">
            <v>2013Sierra1-in-10August Peak10</v>
          </cell>
          <cell r="G923">
            <v>1.5373509999999999</v>
          </cell>
          <cell r="H923">
            <v>1.5373509999999999</v>
          </cell>
          <cell r="I923">
            <v>84.208020000000005</v>
          </cell>
          <cell r="J923">
            <v>18120.18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F924" t="str">
            <v>2013Sierra1-in-10August Peak11</v>
          </cell>
          <cell r="G924">
            <v>1.6786479999999999</v>
          </cell>
          <cell r="H924">
            <v>1.6786479999999999</v>
          </cell>
          <cell r="I924">
            <v>91.414590000000004</v>
          </cell>
          <cell r="J924">
            <v>18120.18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F925" t="str">
            <v>2013Sierra1-in-10August Peak12</v>
          </cell>
          <cell r="G925">
            <v>1.892771</v>
          </cell>
          <cell r="H925">
            <v>1.892771</v>
          </cell>
          <cell r="I925">
            <v>91.036479999999997</v>
          </cell>
          <cell r="J925">
            <v>18120.18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F926" t="str">
            <v>2013Sierra1-in-10August Peak13</v>
          </cell>
          <cell r="G926">
            <v>2.189009</v>
          </cell>
          <cell r="H926">
            <v>2.189009</v>
          </cell>
          <cell r="I926">
            <v>87.982029999999995</v>
          </cell>
          <cell r="J926">
            <v>18120.18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F927" t="str">
            <v>2013Sierra1-in-10August Peak14</v>
          </cell>
          <cell r="G927">
            <v>2.0011809999999999</v>
          </cell>
          <cell r="H927">
            <v>2.52536</v>
          </cell>
          <cell r="I927">
            <v>88.096760000000003</v>
          </cell>
          <cell r="J927">
            <v>18120.18</v>
          </cell>
          <cell r="K927">
            <v>0.44550099999999998</v>
          </cell>
          <cell r="L927">
            <v>0.49198419999999998</v>
          </cell>
          <cell r="M927">
            <v>0.52417840000000004</v>
          </cell>
          <cell r="N927">
            <v>0.55637259999999999</v>
          </cell>
          <cell r="O927">
            <v>0.6028559</v>
          </cell>
        </row>
        <row r="928">
          <cell r="F928" t="str">
            <v>2013Sierra1-in-10August Peak15</v>
          </cell>
          <cell r="G928">
            <v>2.2318020000000001</v>
          </cell>
          <cell r="H928">
            <v>2.910873</v>
          </cell>
          <cell r="I928">
            <v>94.136989999999997</v>
          </cell>
          <cell r="J928">
            <v>18120.18</v>
          </cell>
          <cell r="K928">
            <v>0.57776179999999999</v>
          </cell>
          <cell r="L928">
            <v>0.63761630000000002</v>
          </cell>
          <cell r="M928">
            <v>0.67907139999999999</v>
          </cell>
          <cell r="N928">
            <v>0.72052649999999996</v>
          </cell>
          <cell r="O928">
            <v>0.78038099999999999</v>
          </cell>
        </row>
        <row r="929">
          <cell r="F929" t="str">
            <v>2013Sierra1-in-10August Peak16</v>
          </cell>
          <cell r="G929">
            <v>2.5093290000000001</v>
          </cell>
          <cell r="H929">
            <v>3.3542589999999999</v>
          </cell>
          <cell r="I929">
            <v>101.0647</v>
          </cell>
          <cell r="J929">
            <v>18120.18</v>
          </cell>
          <cell r="K929">
            <v>0.71914330000000004</v>
          </cell>
          <cell r="L929">
            <v>0.79345889999999997</v>
          </cell>
          <cell r="M929">
            <v>0.84492959999999995</v>
          </cell>
          <cell r="N929">
            <v>0.89640050000000004</v>
          </cell>
          <cell r="O929">
            <v>0.97071600000000002</v>
          </cell>
        </row>
        <row r="930">
          <cell r="F930" t="str">
            <v>2013Sierra1-in-10August Peak17</v>
          </cell>
          <cell r="G930">
            <v>2.7632940000000001</v>
          </cell>
          <cell r="H930">
            <v>3.7506789999999999</v>
          </cell>
          <cell r="I930">
            <v>102.4134</v>
          </cell>
          <cell r="J930">
            <v>18120.18</v>
          </cell>
          <cell r="K930">
            <v>0.84020379999999995</v>
          </cell>
          <cell r="L930">
            <v>0.92715970000000003</v>
          </cell>
          <cell r="M930">
            <v>0.98738530000000002</v>
          </cell>
          <cell r="N930">
            <v>1.0476099999999999</v>
          </cell>
          <cell r="O930">
            <v>1.134566</v>
          </cell>
        </row>
        <row r="931">
          <cell r="F931" t="str">
            <v>2013Sierra1-in-10August Peak18</v>
          </cell>
          <cell r="G931">
            <v>2.9913470000000002</v>
          </cell>
          <cell r="H931">
            <v>4.0058040000000004</v>
          </cell>
          <cell r="I931">
            <v>102.4213</v>
          </cell>
          <cell r="J931">
            <v>18120.18</v>
          </cell>
          <cell r="K931">
            <v>0.86321579999999998</v>
          </cell>
          <cell r="L931">
            <v>0.95257060000000005</v>
          </cell>
          <cell r="M931">
            <v>1.0144569999999999</v>
          </cell>
          <cell r="N931">
            <v>1.076344</v>
          </cell>
          <cell r="O931">
            <v>1.165699</v>
          </cell>
        </row>
        <row r="932">
          <cell r="F932" t="str">
            <v>2013Sierra1-in-10August Peak19</v>
          </cell>
          <cell r="G932">
            <v>4.3296510000000001</v>
          </cell>
          <cell r="H932">
            <v>3.9617520000000002</v>
          </cell>
          <cell r="I932">
            <v>101.3142</v>
          </cell>
          <cell r="J932">
            <v>18120.18</v>
          </cell>
          <cell r="K932">
            <v>-0.40038770000000001</v>
          </cell>
          <cell r="L932">
            <v>-0.381193</v>
          </cell>
          <cell r="M932">
            <v>-0.36789880000000003</v>
          </cell>
          <cell r="N932">
            <v>-0.35460459999999999</v>
          </cell>
          <cell r="O932">
            <v>-0.33540989999999998</v>
          </cell>
        </row>
        <row r="933">
          <cell r="F933" t="str">
            <v>2013Sierra1-in-10August Peak20</v>
          </cell>
          <cell r="G933">
            <v>3.93696</v>
          </cell>
          <cell r="H933">
            <v>3.6337519999999999</v>
          </cell>
          <cell r="I933">
            <v>95.426410000000004</v>
          </cell>
          <cell r="J933">
            <v>18120.18</v>
          </cell>
          <cell r="K933">
            <v>-0.32998349999999999</v>
          </cell>
          <cell r="L933">
            <v>-0.314164</v>
          </cell>
          <cell r="M933">
            <v>-0.30320750000000002</v>
          </cell>
          <cell r="N933">
            <v>-0.29225099999999998</v>
          </cell>
          <cell r="O933">
            <v>-0.2764315</v>
          </cell>
        </row>
        <row r="934">
          <cell r="F934" t="str">
            <v>2013Sierra1-in-10August Peak21</v>
          </cell>
          <cell r="G934">
            <v>3.4084490000000001</v>
          </cell>
          <cell r="H934">
            <v>3.216364</v>
          </cell>
          <cell r="I934">
            <v>87.704759999999993</v>
          </cell>
          <cell r="J934">
            <v>18120.18</v>
          </cell>
          <cell r="K934">
            <v>-0.2090475</v>
          </cell>
          <cell r="L934">
            <v>-0.1990257</v>
          </cell>
          <cell r="M934">
            <v>-0.1920847</v>
          </cell>
          <cell r="N934">
            <v>-0.18514359999999999</v>
          </cell>
          <cell r="O934">
            <v>-0.17512179999999999</v>
          </cell>
        </row>
        <row r="935">
          <cell r="F935" t="str">
            <v>2013Sierra1-in-10August Peak22</v>
          </cell>
          <cell r="G935">
            <v>2.8519019999999999</v>
          </cell>
          <cell r="H935">
            <v>2.7371810000000001</v>
          </cell>
          <cell r="I935">
            <v>82.928179999999998</v>
          </cell>
          <cell r="J935">
            <v>18120.18</v>
          </cell>
          <cell r="K935">
            <v>-0.1248522</v>
          </cell>
          <cell r="L935">
            <v>-0.11886679999999999</v>
          </cell>
          <cell r="M935">
            <v>-0.1147213</v>
          </cell>
          <cell r="N935">
            <v>-0.1105758</v>
          </cell>
          <cell r="O935">
            <v>-0.1045903</v>
          </cell>
        </row>
        <row r="936">
          <cell r="F936" t="str">
            <v>2013Sierra1-in-10August Peak23</v>
          </cell>
          <cell r="G936">
            <v>2.1953749999999999</v>
          </cell>
          <cell r="H936">
            <v>2.1181399999999999</v>
          </cell>
          <cell r="I936">
            <v>80.460499999999996</v>
          </cell>
          <cell r="J936">
            <v>18120.18</v>
          </cell>
          <cell r="K936">
            <v>-8.4056099999999995E-2</v>
          </cell>
          <cell r="L936">
            <v>-8.0026399999999998E-2</v>
          </cell>
          <cell r="M936">
            <v>-7.7235499999999999E-2</v>
          </cell>
          <cell r="N936">
            <v>-7.4444499999999997E-2</v>
          </cell>
          <cell r="O936">
            <v>-7.0414900000000002E-2</v>
          </cell>
        </row>
        <row r="937">
          <cell r="F937" t="str">
            <v>2013Sierra1-in-10August Peak24</v>
          </cell>
          <cell r="G937">
            <v>1.6477569999999999</v>
          </cell>
          <cell r="H937">
            <v>1.607461</v>
          </cell>
          <cell r="I937">
            <v>78.246110000000002</v>
          </cell>
          <cell r="J937">
            <v>18120.18</v>
          </cell>
          <cell r="K937">
            <v>-4.3853900000000001E-2</v>
          </cell>
          <cell r="L937">
            <v>-4.17516E-2</v>
          </cell>
          <cell r="M937">
            <v>-4.0295499999999998E-2</v>
          </cell>
          <cell r="N937">
            <v>-3.8839400000000003E-2</v>
          </cell>
          <cell r="O937">
            <v>-3.6736999999999999E-2</v>
          </cell>
        </row>
        <row r="938">
          <cell r="F938" t="str">
            <v>2013Stockton1-in-10August Peak1</v>
          </cell>
          <cell r="G938">
            <v>1.36317</v>
          </cell>
          <cell r="H938">
            <v>1.36317</v>
          </cell>
          <cell r="I938">
            <v>85.110799999999998</v>
          </cell>
          <cell r="J938">
            <v>12624.19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F939" t="str">
            <v>2013Stockton1-in-10August Peak2</v>
          </cell>
          <cell r="G939">
            <v>1.159538</v>
          </cell>
          <cell r="H939">
            <v>1.159538</v>
          </cell>
          <cell r="I939">
            <v>82.756770000000003</v>
          </cell>
          <cell r="J939">
            <v>12624.19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F940" t="str">
            <v>2013Stockton1-in-10August Peak3</v>
          </cell>
          <cell r="G940">
            <v>1.0345439999999999</v>
          </cell>
          <cell r="H940">
            <v>1.0345439999999999</v>
          </cell>
          <cell r="I940">
            <v>82.854029999999995</v>
          </cell>
          <cell r="J940">
            <v>12624.19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F941" t="str">
            <v>2013Stockton1-in-10August Peak4</v>
          </cell>
          <cell r="G941">
            <v>0.96456819999999999</v>
          </cell>
          <cell r="H941">
            <v>0.96456819999999999</v>
          </cell>
          <cell r="I941">
            <v>81.902730000000005</v>
          </cell>
          <cell r="J941">
            <v>12624.19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F942" t="str">
            <v>2013Stockton1-in-10August Peak5</v>
          </cell>
          <cell r="G942">
            <v>0.94860999999999995</v>
          </cell>
          <cell r="H942">
            <v>0.94860999999999995</v>
          </cell>
          <cell r="I942">
            <v>80.256770000000003</v>
          </cell>
          <cell r="J942">
            <v>12624.19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F943" t="str">
            <v>2013Stockton1-in-10August Peak6</v>
          </cell>
          <cell r="G943">
            <v>0.99137900000000001</v>
          </cell>
          <cell r="H943">
            <v>0.99137900000000001</v>
          </cell>
          <cell r="I943">
            <v>78.5</v>
          </cell>
          <cell r="J943">
            <v>12624.19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F944" t="str">
            <v>2013Stockton1-in-10August Peak7</v>
          </cell>
          <cell r="G944">
            <v>1.1312180000000001</v>
          </cell>
          <cell r="H944">
            <v>1.1312180000000001</v>
          </cell>
          <cell r="I944">
            <v>77.145970000000005</v>
          </cell>
          <cell r="J944">
            <v>12624.19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F945" t="str">
            <v>2013Stockton1-in-10August Peak8</v>
          </cell>
          <cell r="G945">
            <v>1.22838</v>
          </cell>
          <cell r="H945">
            <v>1.22838</v>
          </cell>
          <cell r="I945">
            <v>77.743229999999997</v>
          </cell>
          <cell r="J945">
            <v>12624.19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F946" t="str">
            <v>2013Stockton1-in-10August Peak9</v>
          </cell>
          <cell r="G946">
            <v>1.2791129999999999</v>
          </cell>
          <cell r="H946">
            <v>1.2791129999999999</v>
          </cell>
          <cell r="I946">
            <v>83.840530000000001</v>
          </cell>
          <cell r="J946">
            <v>12624.19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F947" t="str">
            <v>2013Stockton1-in-10August Peak10</v>
          </cell>
          <cell r="G947">
            <v>1.403394</v>
          </cell>
          <cell r="H947">
            <v>1.403394</v>
          </cell>
          <cell r="I947">
            <v>84.986469999999997</v>
          </cell>
          <cell r="J947">
            <v>12624.19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F948" t="str">
            <v>2013Stockton1-in-10August Peak11</v>
          </cell>
          <cell r="G948">
            <v>1.5808310000000001</v>
          </cell>
          <cell r="H948">
            <v>1.5808310000000001</v>
          </cell>
          <cell r="I948">
            <v>87.778369999999995</v>
          </cell>
          <cell r="J948">
            <v>12624.19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F949" t="str">
            <v>2013Stockton1-in-10August Peak12</v>
          </cell>
          <cell r="G949">
            <v>1.8214710000000001</v>
          </cell>
          <cell r="H949">
            <v>1.8214710000000001</v>
          </cell>
          <cell r="I949">
            <v>91.778369999999995</v>
          </cell>
          <cell r="J949">
            <v>12624.19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F950" t="str">
            <v>2013Stockton1-in-10August Peak13</v>
          </cell>
          <cell r="G950">
            <v>2.1310090000000002</v>
          </cell>
          <cell r="H950">
            <v>2.1310090000000002</v>
          </cell>
          <cell r="I950">
            <v>95.632429999999999</v>
          </cell>
          <cell r="J950">
            <v>12624.19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F951" t="str">
            <v>2013Stockton1-in-10August Peak14</v>
          </cell>
          <cell r="G951">
            <v>1.9010769999999999</v>
          </cell>
          <cell r="H951">
            <v>2.4865240000000002</v>
          </cell>
          <cell r="I951">
            <v>99.889120000000005</v>
          </cell>
          <cell r="J951">
            <v>12624.19</v>
          </cell>
          <cell r="K951">
            <v>0.48833910000000003</v>
          </cell>
          <cell r="L951">
            <v>0.5457111</v>
          </cell>
          <cell r="M951">
            <v>0.58544680000000004</v>
          </cell>
          <cell r="N951">
            <v>0.62518249999999997</v>
          </cell>
          <cell r="O951">
            <v>0.68255440000000001</v>
          </cell>
        </row>
        <row r="952">
          <cell r="F952" t="str">
            <v>2013Stockton1-in-10August Peak15</v>
          </cell>
          <cell r="G952">
            <v>2.1380249999999998</v>
          </cell>
          <cell r="H952">
            <v>2.881291</v>
          </cell>
          <cell r="I952">
            <v>101.64579999999999</v>
          </cell>
          <cell r="J952">
            <v>12624.19</v>
          </cell>
          <cell r="K952">
            <v>0.62141690000000005</v>
          </cell>
          <cell r="L952">
            <v>0.69340650000000004</v>
          </cell>
          <cell r="M952">
            <v>0.74326639999999999</v>
          </cell>
          <cell r="N952">
            <v>0.7931262</v>
          </cell>
          <cell r="O952">
            <v>0.86511579999999999</v>
          </cell>
        </row>
        <row r="953">
          <cell r="F953" t="str">
            <v>2013Stockton1-in-10August Peak16</v>
          </cell>
          <cell r="G953">
            <v>2.380477</v>
          </cell>
          <cell r="H953">
            <v>3.3170839999999999</v>
          </cell>
          <cell r="I953">
            <v>103.6944</v>
          </cell>
          <cell r="J953">
            <v>12624.19</v>
          </cell>
          <cell r="K953">
            <v>0.78429090000000001</v>
          </cell>
          <cell r="L953">
            <v>0.87428059999999996</v>
          </cell>
          <cell r="M953">
            <v>0.93660719999999997</v>
          </cell>
          <cell r="N953">
            <v>0.99893359999999998</v>
          </cell>
          <cell r="O953">
            <v>1.088924</v>
          </cell>
        </row>
        <row r="954">
          <cell r="F954" t="str">
            <v>2013Stockton1-in-10August Peak17</v>
          </cell>
          <cell r="G954">
            <v>2.607021</v>
          </cell>
          <cell r="H954">
            <v>3.6932670000000001</v>
          </cell>
          <cell r="I954">
            <v>105.2923</v>
          </cell>
          <cell r="J954">
            <v>12624.19</v>
          </cell>
          <cell r="K954">
            <v>0.90874429999999995</v>
          </cell>
          <cell r="L954">
            <v>1.013614</v>
          </cell>
          <cell r="M954">
            <v>1.086247</v>
          </cell>
          <cell r="N954">
            <v>1.158879</v>
          </cell>
          <cell r="O954">
            <v>1.263749</v>
          </cell>
        </row>
        <row r="955">
          <cell r="F955" t="str">
            <v>2013Stockton1-in-10August Peak18</v>
          </cell>
          <cell r="G955">
            <v>2.7784680000000002</v>
          </cell>
          <cell r="H955">
            <v>3.893408</v>
          </cell>
          <cell r="I955">
            <v>105.5976</v>
          </cell>
          <cell r="J955">
            <v>12624.19</v>
          </cell>
          <cell r="K955">
            <v>0.93263689999999999</v>
          </cell>
          <cell r="L955">
            <v>1.040343</v>
          </cell>
          <cell r="M955">
            <v>1.11494</v>
          </cell>
          <cell r="N955">
            <v>1.189538</v>
          </cell>
          <cell r="O955">
            <v>1.2972440000000001</v>
          </cell>
        </row>
        <row r="956">
          <cell r="F956" t="str">
            <v>2013Stockton1-in-10August Peak19</v>
          </cell>
          <cell r="G956">
            <v>4.0917529999999998</v>
          </cell>
          <cell r="H956">
            <v>3.7985790000000001</v>
          </cell>
          <cell r="I956">
            <v>102.5976</v>
          </cell>
          <cell r="J956">
            <v>12624.19</v>
          </cell>
          <cell r="K956">
            <v>-0.30917080000000002</v>
          </cell>
          <cell r="L956">
            <v>-0.29971989999999998</v>
          </cell>
          <cell r="M956">
            <v>-0.2931743</v>
          </cell>
          <cell r="N956">
            <v>-0.28662860000000001</v>
          </cell>
          <cell r="O956">
            <v>-0.27717779999999997</v>
          </cell>
        </row>
        <row r="957">
          <cell r="F957" t="str">
            <v>2013Stockton1-in-10August Peak20</v>
          </cell>
          <cell r="G957">
            <v>3.7232020000000001</v>
          </cell>
          <cell r="H957">
            <v>3.4481220000000001</v>
          </cell>
          <cell r="I957">
            <v>96.645970000000005</v>
          </cell>
          <cell r="J957">
            <v>12624.19</v>
          </cell>
          <cell r="K957">
            <v>-0.2900894</v>
          </cell>
          <cell r="L957">
            <v>-0.28122190000000002</v>
          </cell>
          <cell r="M957">
            <v>-0.2750802</v>
          </cell>
          <cell r="N957">
            <v>-0.26893850000000002</v>
          </cell>
          <cell r="O957">
            <v>-0.260071</v>
          </cell>
        </row>
        <row r="958">
          <cell r="F958" t="str">
            <v>2013Stockton1-in-10August Peak21</v>
          </cell>
          <cell r="G958">
            <v>3.2821500000000001</v>
          </cell>
          <cell r="H958">
            <v>3.0964390000000002</v>
          </cell>
          <cell r="I958">
            <v>91.645970000000005</v>
          </cell>
          <cell r="J958">
            <v>12624.19</v>
          </cell>
          <cell r="K958">
            <v>-0.19584409999999999</v>
          </cell>
          <cell r="L958">
            <v>-0.18985750000000001</v>
          </cell>
          <cell r="M958">
            <v>-0.18571109999999999</v>
          </cell>
          <cell r="N958">
            <v>-0.1815648</v>
          </cell>
          <cell r="O958">
            <v>-0.17557819999999999</v>
          </cell>
        </row>
        <row r="959">
          <cell r="F959" t="str">
            <v>2013Stockton1-in-10August Peak22</v>
          </cell>
          <cell r="G959">
            <v>2.8057470000000002</v>
          </cell>
          <cell r="H959">
            <v>2.6751689999999999</v>
          </cell>
          <cell r="I959">
            <v>90.354029999999995</v>
          </cell>
          <cell r="J959">
            <v>12624.19</v>
          </cell>
          <cell r="K959">
            <v>-0.1377023</v>
          </cell>
          <cell r="L959">
            <v>-0.1334929</v>
          </cell>
          <cell r="M959">
            <v>-0.13057759999999999</v>
          </cell>
          <cell r="N959">
            <v>-0.1276622</v>
          </cell>
          <cell r="O959">
            <v>-0.1234528</v>
          </cell>
        </row>
        <row r="960">
          <cell r="F960" t="str">
            <v>2013Stockton1-in-10August Peak23</v>
          </cell>
          <cell r="G960">
            <v>2.2034630000000002</v>
          </cell>
          <cell r="H960">
            <v>2.1331859999999998</v>
          </cell>
          <cell r="I960">
            <v>87.562129999999996</v>
          </cell>
          <cell r="J960">
            <v>12624.19</v>
          </cell>
          <cell r="K960">
            <v>-7.4110999999999996E-2</v>
          </cell>
          <cell r="L960">
            <v>-7.1845500000000007E-2</v>
          </cell>
          <cell r="M960">
            <v>-7.0276500000000006E-2</v>
          </cell>
          <cell r="N960">
            <v>-6.8707500000000005E-2</v>
          </cell>
          <cell r="O960">
            <v>-6.6442000000000001E-2</v>
          </cell>
        </row>
        <row r="961">
          <cell r="F961" t="str">
            <v>2013Stockton1-in-10August Peak24</v>
          </cell>
          <cell r="G961">
            <v>1.6998629999999999</v>
          </cell>
          <cell r="H961">
            <v>1.6435169999999999</v>
          </cell>
          <cell r="I961">
            <v>86.110799999999998</v>
          </cell>
          <cell r="J961">
            <v>12624.19</v>
          </cell>
          <cell r="K961">
            <v>-5.9421000000000002E-2</v>
          </cell>
          <cell r="L961">
            <v>-5.7604599999999999E-2</v>
          </cell>
          <cell r="M961">
            <v>-5.6346500000000001E-2</v>
          </cell>
          <cell r="N961">
            <v>-5.5088499999999999E-2</v>
          </cell>
          <cell r="O961">
            <v>-5.3272100000000003E-2</v>
          </cell>
        </row>
        <row r="962">
          <cell r="F962" t="str">
            <v>2013All Customers1-in-10Typical Event Day1</v>
          </cell>
          <cell r="G962">
            <v>1.150382</v>
          </cell>
          <cell r="H962">
            <v>1.150382</v>
          </cell>
          <cell r="I962">
            <v>77.297719999999998</v>
          </cell>
          <cell r="J962">
            <v>151500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F963" t="str">
            <v>2013All Customers1-in-10Typical Event Day2</v>
          </cell>
          <cell r="G963">
            <v>0.98230609999999996</v>
          </cell>
          <cell r="H963">
            <v>0.98230609999999996</v>
          </cell>
          <cell r="I963">
            <v>75.989469999999997</v>
          </cell>
          <cell r="J963">
            <v>151500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F964" t="str">
            <v>2013All Customers1-in-10Typical Event Day3</v>
          </cell>
          <cell r="G964">
            <v>0.883683</v>
          </cell>
          <cell r="H964">
            <v>0.883683</v>
          </cell>
          <cell r="I964">
            <v>74.708179999999999</v>
          </cell>
          <cell r="J964">
            <v>151500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F965" t="str">
            <v>2013All Customers1-in-10Typical Event Day4</v>
          </cell>
          <cell r="G965">
            <v>0.82649680000000003</v>
          </cell>
          <cell r="H965">
            <v>0.82649680000000003</v>
          </cell>
          <cell r="I965">
            <v>73.107529999999997</v>
          </cell>
          <cell r="J965">
            <v>151500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F966" t="str">
            <v>2013All Customers1-in-10Typical Event Day5</v>
          </cell>
          <cell r="G966">
            <v>0.81155999999999995</v>
          </cell>
          <cell r="H966">
            <v>0.81155999999999995</v>
          </cell>
          <cell r="I966">
            <v>72.128230000000002</v>
          </cell>
          <cell r="J966">
            <v>151500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7">
          <cell r="F967" t="str">
            <v>2013All Customers1-in-10Typical Event Day6</v>
          </cell>
          <cell r="G967">
            <v>0.85829230000000001</v>
          </cell>
          <cell r="H967">
            <v>0.85829230000000001</v>
          </cell>
          <cell r="I967">
            <v>71.055130000000005</v>
          </cell>
          <cell r="J967">
            <v>151500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8">
          <cell r="F968" t="str">
            <v>2013All Customers1-in-10Typical Event Day7</v>
          </cell>
          <cell r="G968">
            <v>0.99967499999999998</v>
          </cell>
          <cell r="H968">
            <v>0.99967499999999998</v>
          </cell>
          <cell r="I968">
            <v>70.693610000000007</v>
          </cell>
          <cell r="J968">
            <v>151500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F969" t="str">
            <v>2013All Customers1-in-10Typical Event Day8</v>
          </cell>
          <cell r="G969">
            <v>1.1119030000000001</v>
          </cell>
          <cell r="H969">
            <v>1.1119030000000001</v>
          </cell>
          <cell r="I969">
            <v>73.236649999999997</v>
          </cell>
          <cell r="J969">
            <v>151500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F970" t="str">
            <v>2013All Customers1-in-10Typical Event Day9</v>
          </cell>
          <cell r="G970">
            <v>1.1360189999999999</v>
          </cell>
          <cell r="H970">
            <v>1.1360189999999999</v>
          </cell>
          <cell r="I970">
            <v>78.338809999999995</v>
          </cell>
          <cell r="J970">
            <v>151500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F971" t="str">
            <v>2013All Customers1-in-10Typical Event Day10</v>
          </cell>
          <cell r="G971">
            <v>1.2118450000000001</v>
          </cell>
          <cell r="H971">
            <v>1.2118450000000001</v>
          </cell>
          <cell r="I971">
            <v>83.120379999999997</v>
          </cell>
          <cell r="J971">
            <v>151500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F972" t="str">
            <v>2013All Customers1-in-10Typical Event Day11</v>
          </cell>
          <cell r="G972">
            <v>1.3398220000000001</v>
          </cell>
          <cell r="H972">
            <v>1.3398220000000001</v>
          </cell>
          <cell r="I972">
            <v>87.504919999999998</v>
          </cell>
          <cell r="J972">
            <v>151500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F973" t="str">
            <v>2013All Customers1-in-10Typical Event Day12</v>
          </cell>
          <cell r="G973">
            <v>1.5255700000000001</v>
          </cell>
          <cell r="H973">
            <v>1.5255700000000001</v>
          </cell>
          <cell r="I973">
            <v>91.575680000000006</v>
          </cell>
          <cell r="J973">
            <v>151500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F974" t="str">
            <v>2013All Customers1-in-10Typical Event Day13</v>
          </cell>
          <cell r="G974">
            <v>1.772826</v>
          </cell>
          <cell r="H974">
            <v>1.772826</v>
          </cell>
          <cell r="I974">
            <v>94.935389999999998</v>
          </cell>
          <cell r="J974">
            <v>151500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F975" t="str">
            <v>2013All Customers1-in-10Typical Event Day14</v>
          </cell>
          <cell r="G975">
            <v>1.600066</v>
          </cell>
          <cell r="H975">
            <v>2.043202</v>
          </cell>
          <cell r="I975">
            <v>97.657809999999998</v>
          </cell>
          <cell r="J975">
            <v>151500</v>
          </cell>
          <cell r="K975">
            <v>0.36935849999999998</v>
          </cell>
          <cell r="L975">
            <v>0.4129468</v>
          </cell>
          <cell r="M975">
            <v>0.44313599999999997</v>
          </cell>
          <cell r="N975">
            <v>0.4733251</v>
          </cell>
          <cell r="O975">
            <v>0.51691350000000003</v>
          </cell>
        </row>
        <row r="976">
          <cell r="F976" t="str">
            <v>2013All Customers1-in-10Typical Event Day15</v>
          </cell>
          <cell r="G976">
            <v>1.7758370000000001</v>
          </cell>
          <cell r="H976">
            <v>2.3465029999999998</v>
          </cell>
          <cell r="I976">
            <v>99.756069999999994</v>
          </cell>
          <cell r="J976">
            <v>151500</v>
          </cell>
          <cell r="K976">
            <v>0.47622829999999999</v>
          </cell>
          <cell r="L976">
            <v>0.53202309999999997</v>
          </cell>
          <cell r="M976">
            <v>0.57066640000000002</v>
          </cell>
          <cell r="N976">
            <v>0.60930960000000001</v>
          </cell>
          <cell r="O976">
            <v>0.66510440000000004</v>
          </cell>
        </row>
        <row r="977">
          <cell r="F977" t="str">
            <v>2013All Customers1-in-10Typical Event Day16</v>
          </cell>
          <cell r="G977">
            <v>1.9783120000000001</v>
          </cell>
          <cell r="H977">
            <v>2.6908069999999999</v>
          </cell>
          <cell r="I977">
            <v>101.2457</v>
          </cell>
          <cell r="J977">
            <v>151500</v>
          </cell>
          <cell r="K977">
            <v>0.59505929999999996</v>
          </cell>
          <cell r="L977">
            <v>0.66444130000000001</v>
          </cell>
          <cell r="M977">
            <v>0.71249499999999999</v>
          </cell>
          <cell r="N977">
            <v>0.76054869999999997</v>
          </cell>
          <cell r="O977">
            <v>0.82993070000000002</v>
          </cell>
        </row>
        <row r="978">
          <cell r="F978" t="str">
            <v>2013All Customers1-in-10Typical Event Day17</v>
          </cell>
          <cell r="G978">
            <v>2.1667179999999999</v>
          </cell>
          <cell r="H978">
            <v>2.9976240000000001</v>
          </cell>
          <cell r="I978">
            <v>101.62309999999999</v>
          </cell>
          <cell r="J978">
            <v>151500</v>
          </cell>
          <cell r="K978">
            <v>0.6936232</v>
          </cell>
          <cell r="L978">
            <v>0.77473130000000001</v>
          </cell>
          <cell r="M978">
            <v>0.83090649999999999</v>
          </cell>
          <cell r="N978">
            <v>0.88708169999999997</v>
          </cell>
          <cell r="O978">
            <v>0.96818970000000004</v>
          </cell>
        </row>
        <row r="979">
          <cell r="F979" t="str">
            <v>2013All Customers1-in-10Typical Event Day18</v>
          </cell>
          <cell r="G979">
            <v>2.3361809999999998</v>
          </cell>
          <cell r="H979">
            <v>3.1896439999999999</v>
          </cell>
          <cell r="I979">
            <v>100.7488</v>
          </cell>
          <cell r="J979">
            <v>151500</v>
          </cell>
          <cell r="K979">
            <v>0.71240910000000002</v>
          </cell>
          <cell r="L979">
            <v>0.79574469999999997</v>
          </cell>
          <cell r="M979">
            <v>0.85346250000000001</v>
          </cell>
          <cell r="N979">
            <v>0.91118049999999995</v>
          </cell>
          <cell r="O979">
            <v>0.99451610000000001</v>
          </cell>
        </row>
        <row r="980">
          <cell r="F980" t="str">
            <v>2013All Customers1-in-10Typical Event Day19</v>
          </cell>
          <cell r="G980">
            <v>3.4110459999999998</v>
          </cell>
          <cell r="H980">
            <v>3.1476959999999998</v>
          </cell>
          <cell r="I980">
            <v>98.215609999999998</v>
          </cell>
          <cell r="J980">
            <v>151500</v>
          </cell>
          <cell r="K980">
            <v>-0.29171140000000001</v>
          </cell>
          <cell r="L980">
            <v>-0.2749547</v>
          </cell>
          <cell r="M980">
            <v>-0.263349</v>
          </cell>
          <cell r="N980">
            <v>-0.25174340000000001</v>
          </cell>
          <cell r="O980">
            <v>-0.23498659999999999</v>
          </cell>
        </row>
        <row r="981">
          <cell r="F981" t="str">
            <v>2013All Customers1-in-10Typical Event Day20</v>
          </cell>
          <cell r="G981">
            <v>3.122366</v>
          </cell>
          <cell r="H981">
            <v>2.8859569999999999</v>
          </cell>
          <cell r="I981">
            <v>94.146349999999998</v>
          </cell>
          <cell r="J981">
            <v>151500</v>
          </cell>
          <cell r="K981">
            <v>-0.2617505</v>
          </cell>
          <cell r="L981">
            <v>-0.2467792</v>
          </cell>
          <cell r="M981">
            <v>-0.23641010000000001</v>
          </cell>
          <cell r="N981">
            <v>-0.22604099999999999</v>
          </cell>
          <cell r="O981">
            <v>-0.2110697</v>
          </cell>
        </row>
        <row r="982">
          <cell r="F982" t="str">
            <v>2013All Customers1-in-10Typical Event Day21</v>
          </cell>
          <cell r="G982">
            <v>2.76091</v>
          </cell>
          <cell r="H982">
            <v>2.6108899999999999</v>
          </cell>
          <cell r="I982">
            <v>89.429990000000004</v>
          </cell>
          <cell r="J982">
            <v>151500</v>
          </cell>
          <cell r="K982">
            <v>-0.16577</v>
          </cell>
          <cell r="L982">
            <v>-0.1564643</v>
          </cell>
          <cell r="M982">
            <v>-0.15001919999999999</v>
          </cell>
          <cell r="N982">
            <v>-0.14357410000000001</v>
          </cell>
          <cell r="O982">
            <v>-0.13426840000000001</v>
          </cell>
        </row>
        <row r="983">
          <cell r="F983" t="str">
            <v>2013All Customers1-in-10Typical Event Day22</v>
          </cell>
          <cell r="G983">
            <v>2.3844370000000001</v>
          </cell>
          <cell r="H983">
            <v>2.291369</v>
          </cell>
          <cell r="I983">
            <v>85.823560000000001</v>
          </cell>
          <cell r="J983">
            <v>151500</v>
          </cell>
          <cell r="K983">
            <v>-0.1027387</v>
          </cell>
          <cell r="L983">
            <v>-9.7025200000000006E-2</v>
          </cell>
          <cell r="M983">
            <v>-9.3068100000000001E-2</v>
          </cell>
          <cell r="N983">
            <v>-8.9110999999999996E-2</v>
          </cell>
          <cell r="O983">
            <v>-8.3397600000000002E-2</v>
          </cell>
        </row>
        <row r="984">
          <cell r="F984" t="str">
            <v>2013All Customers1-in-10Typical Event Day23</v>
          </cell>
          <cell r="G984">
            <v>1.8900729999999999</v>
          </cell>
          <cell r="H984">
            <v>1.8318540000000001</v>
          </cell>
          <cell r="I984">
            <v>83.102029999999999</v>
          </cell>
          <cell r="J984">
            <v>151500</v>
          </cell>
          <cell r="K984">
            <v>-6.4357200000000003E-2</v>
          </cell>
          <cell r="L984">
            <v>-6.0730600000000003E-2</v>
          </cell>
          <cell r="M984">
            <v>-5.8218800000000001E-2</v>
          </cell>
          <cell r="N984">
            <v>-5.5707E-2</v>
          </cell>
          <cell r="O984">
            <v>-5.2080399999999999E-2</v>
          </cell>
        </row>
        <row r="985">
          <cell r="F985" t="str">
            <v>2013All Customers1-in-10Typical Event Day24</v>
          </cell>
          <cell r="G985">
            <v>1.445614</v>
          </cell>
          <cell r="H985">
            <v>1.403608</v>
          </cell>
          <cell r="I985">
            <v>81.110839999999996</v>
          </cell>
          <cell r="J985">
            <v>151500</v>
          </cell>
          <cell r="K985">
            <v>-4.6477600000000001E-2</v>
          </cell>
          <cell r="L985">
            <v>-4.3835300000000001E-2</v>
          </cell>
          <cell r="M985">
            <v>-4.2005300000000002E-2</v>
          </cell>
          <cell r="N985">
            <v>-4.0175200000000001E-2</v>
          </cell>
          <cell r="O985">
            <v>-3.7532999999999997E-2</v>
          </cell>
        </row>
        <row r="986">
          <cell r="F986" t="str">
            <v>2013Greater Bay Area1-in-10Typical Event Day1</v>
          </cell>
          <cell r="G986">
            <v>1.119963</v>
          </cell>
          <cell r="H986">
            <v>1.119963</v>
          </cell>
          <cell r="I986">
            <v>74.359380000000002</v>
          </cell>
          <cell r="J986">
            <v>52822.81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F987" t="str">
            <v>2013Greater Bay Area1-in-10Typical Event Day2</v>
          </cell>
          <cell r="G987">
            <v>0.94204719999999997</v>
          </cell>
          <cell r="H987">
            <v>0.94204719999999997</v>
          </cell>
          <cell r="I987">
            <v>73.414969999999997</v>
          </cell>
          <cell r="J987">
            <v>52822.81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F988" t="str">
            <v>2013Greater Bay Area1-in-10Typical Event Day3</v>
          </cell>
          <cell r="G988">
            <v>0.84405929999999996</v>
          </cell>
          <cell r="H988">
            <v>0.84405929999999996</v>
          </cell>
          <cell r="I988">
            <v>72.372290000000007</v>
          </cell>
          <cell r="J988">
            <v>52822.81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F989" t="str">
            <v>2013Greater Bay Area1-in-10Typical Event Day4</v>
          </cell>
          <cell r="G989">
            <v>0.7896765</v>
          </cell>
          <cell r="H989">
            <v>0.7896765</v>
          </cell>
          <cell r="I989">
            <v>70.495339999999999</v>
          </cell>
          <cell r="J989">
            <v>52822.81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F990" t="str">
            <v>2013Greater Bay Area1-in-10Typical Event Day5</v>
          </cell>
          <cell r="G990">
            <v>0.7714493</v>
          </cell>
          <cell r="H990">
            <v>0.7714493</v>
          </cell>
          <cell r="I990">
            <v>69.422690000000003</v>
          </cell>
          <cell r="J990">
            <v>52822.81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F991" t="str">
            <v>2013Greater Bay Area1-in-10Typical Event Day6</v>
          </cell>
          <cell r="G991">
            <v>0.81388340000000003</v>
          </cell>
          <cell r="H991">
            <v>0.81388340000000003</v>
          </cell>
          <cell r="I991">
            <v>68.373329999999996</v>
          </cell>
          <cell r="J991">
            <v>52822.81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F992" t="str">
            <v>2013Greater Bay Area1-in-10Typical Event Day7</v>
          </cell>
          <cell r="G992">
            <v>0.96186199999999999</v>
          </cell>
          <cell r="H992">
            <v>0.96186199999999999</v>
          </cell>
          <cell r="I992">
            <v>68.057450000000003</v>
          </cell>
          <cell r="J992">
            <v>52822.81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3">
          <cell r="F993" t="str">
            <v>2013Greater Bay Area1-in-10Typical Event Day8</v>
          </cell>
          <cell r="G993">
            <v>1.1065069999999999</v>
          </cell>
          <cell r="H993">
            <v>1.1065069999999999</v>
          </cell>
          <cell r="I993">
            <v>70.172470000000004</v>
          </cell>
          <cell r="J993">
            <v>52822.81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F994" t="str">
            <v>2013Greater Bay Area1-in-10Typical Event Day9</v>
          </cell>
          <cell r="G994">
            <v>1.1236950000000001</v>
          </cell>
          <cell r="H994">
            <v>1.1236950000000001</v>
          </cell>
          <cell r="I994">
            <v>74.873760000000004</v>
          </cell>
          <cell r="J994">
            <v>52822.81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F995" t="str">
            <v>2013Greater Bay Area1-in-10Typical Event Day10</v>
          </cell>
          <cell r="G995">
            <v>1.1727209999999999</v>
          </cell>
          <cell r="H995">
            <v>1.1727209999999999</v>
          </cell>
          <cell r="I995">
            <v>80.000979999999998</v>
          </cell>
          <cell r="J995">
            <v>52822.81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F996" t="str">
            <v>2013Greater Bay Area1-in-10Typical Event Day11</v>
          </cell>
          <cell r="G996">
            <v>1.273199</v>
          </cell>
          <cell r="H996">
            <v>1.273199</v>
          </cell>
          <cell r="I996">
            <v>84.909760000000006</v>
          </cell>
          <cell r="J996">
            <v>52822.81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F997" t="str">
            <v>2013Greater Bay Area1-in-10Typical Event Day12</v>
          </cell>
          <cell r="G997">
            <v>1.41622</v>
          </cell>
          <cell r="H997">
            <v>1.41622</v>
          </cell>
          <cell r="I997">
            <v>89.724140000000006</v>
          </cell>
          <cell r="J997">
            <v>52822.81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F998" t="str">
            <v>2013Greater Bay Area1-in-10Typical Event Day13</v>
          </cell>
          <cell r="G998">
            <v>1.611569</v>
          </cell>
          <cell r="H998">
            <v>1.611569</v>
          </cell>
          <cell r="I998">
            <v>93.641249999999999</v>
          </cell>
          <cell r="J998">
            <v>52822.81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F999" t="str">
            <v>2013Greater Bay Area1-in-10Typical Event Day14</v>
          </cell>
          <cell r="G999">
            <v>1.4403969999999999</v>
          </cell>
          <cell r="H999">
            <v>1.8198259999999999</v>
          </cell>
          <cell r="I999">
            <v>96.549000000000007</v>
          </cell>
          <cell r="J999">
            <v>52822.81</v>
          </cell>
          <cell r="K999">
            <v>0.3170943</v>
          </cell>
          <cell r="L999">
            <v>0.35392220000000002</v>
          </cell>
          <cell r="M999">
            <v>0.37942920000000002</v>
          </cell>
          <cell r="N999">
            <v>0.40493610000000002</v>
          </cell>
          <cell r="O999">
            <v>0.44176399999999999</v>
          </cell>
        </row>
        <row r="1000">
          <cell r="F1000" t="str">
            <v>2013Greater Bay Area1-in-10Typical Event Day15</v>
          </cell>
          <cell r="G1000">
            <v>1.566997</v>
          </cell>
          <cell r="H1000">
            <v>2.0621119999999999</v>
          </cell>
          <cell r="I1000">
            <v>98.308580000000006</v>
          </cell>
          <cell r="J1000">
            <v>52822.81</v>
          </cell>
          <cell r="K1000">
            <v>0.41394350000000002</v>
          </cell>
          <cell r="L1000">
            <v>0.46189999999999998</v>
          </cell>
          <cell r="M1000">
            <v>0.49511450000000001</v>
          </cell>
          <cell r="N1000">
            <v>0.5283291</v>
          </cell>
          <cell r="O1000">
            <v>0.57628559999999995</v>
          </cell>
        </row>
        <row r="1001">
          <cell r="F1001" t="str">
            <v>2013Greater Bay Area1-in-10Typical Event Day16</v>
          </cell>
          <cell r="G1001">
            <v>1.7464329999999999</v>
          </cell>
          <cell r="H1001">
            <v>2.3597030000000001</v>
          </cell>
          <cell r="I1001">
            <v>99.649240000000006</v>
          </cell>
          <cell r="J1001">
            <v>52822.81</v>
          </cell>
          <cell r="K1001">
            <v>0.51277879999999998</v>
          </cell>
          <cell r="L1001">
            <v>0.57214960000000004</v>
          </cell>
          <cell r="M1001">
            <v>0.61326970000000003</v>
          </cell>
          <cell r="N1001">
            <v>0.65438980000000002</v>
          </cell>
          <cell r="O1001">
            <v>0.71376070000000003</v>
          </cell>
        </row>
        <row r="1002">
          <cell r="F1002" t="str">
            <v>2013Greater Bay Area1-in-10Typical Event Day17</v>
          </cell>
          <cell r="G1002">
            <v>1.9266749999999999</v>
          </cell>
          <cell r="H1002">
            <v>2.645286</v>
          </cell>
          <cell r="I1002">
            <v>99.517619999999994</v>
          </cell>
          <cell r="J1002">
            <v>52822.81</v>
          </cell>
          <cell r="K1002">
            <v>0.60082270000000004</v>
          </cell>
          <cell r="L1002">
            <v>0.67041300000000004</v>
          </cell>
          <cell r="M1002">
            <v>0.71861090000000005</v>
          </cell>
          <cell r="N1002">
            <v>0.76680890000000002</v>
          </cell>
          <cell r="O1002">
            <v>0.83639909999999995</v>
          </cell>
        </row>
        <row r="1003">
          <cell r="F1003" t="str">
            <v>2013Greater Bay Area1-in-10Typical Event Day18</v>
          </cell>
          <cell r="G1003">
            <v>2.1064340000000001</v>
          </cell>
          <cell r="H1003">
            <v>2.8450030000000002</v>
          </cell>
          <cell r="I1003">
            <v>97.984620000000007</v>
          </cell>
          <cell r="J1003">
            <v>52822.81</v>
          </cell>
          <cell r="K1003">
            <v>0.61750530000000003</v>
          </cell>
          <cell r="L1003">
            <v>0.68903110000000001</v>
          </cell>
          <cell r="M1003">
            <v>0.73856949999999999</v>
          </cell>
          <cell r="N1003">
            <v>0.78810809999999998</v>
          </cell>
          <cell r="O1003">
            <v>0.85963389999999995</v>
          </cell>
        </row>
        <row r="1004">
          <cell r="F1004" t="str">
            <v>2013Greater Bay Area1-in-10Typical Event Day19</v>
          </cell>
          <cell r="G1004">
            <v>3.0225499999999998</v>
          </cell>
          <cell r="H1004">
            <v>2.8456959999999998</v>
          </cell>
          <cell r="I1004">
            <v>95.020709999999994</v>
          </cell>
          <cell r="J1004">
            <v>52822.81</v>
          </cell>
          <cell r="K1004">
            <v>-0.20453879999999999</v>
          </cell>
          <cell r="L1004">
            <v>-0.1881825</v>
          </cell>
          <cell r="M1004">
            <v>-0.17685409999999999</v>
          </cell>
          <cell r="N1004">
            <v>-0.1655258</v>
          </cell>
          <cell r="O1004">
            <v>-0.14916940000000001</v>
          </cell>
        </row>
        <row r="1005">
          <cell r="F1005" t="str">
            <v>2013Greater Bay Area1-in-10Typical Event Day20</v>
          </cell>
          <cell r="G1005">
            <v>2.786063</v>
          </cell>
          <cell r="H1005">
            <v>2.6287660000000002</v>
          </cell>
          <cell r="I1005">
            <v>90.721119999999999</v>
          </cell>
          <cell r="J1005">
            <v>52822.81</v>
          </cell>
          <cell r="K1005">
            <v>-0.18192059999999999</v>
          </cell>
          <cell r="L1005">
            <v>-0.16737299999999999</v>
          </cell>
          <cell r="M1005">
            <v>-0.1572974</v>
          </cell>
          <cell r="N1005">
            <v>-0.14722170000000001</v>
          </cell>
          <cell r="O1005">
            <v>-0.13267409999999999</v>
          </cell>
        </row>
        <row r="1006">
          <cell r="F1006" t="str">
            <v>2013Greater Bay Area1-in-10Typical Event Day21</v>
          </cell>
          <cell r="G1006">
            <v>2.5093890000000001</v>
          </cell>
          <cell r="H1006">
            <v>2.419149</v>
          </cell>
          <cell r="I1006">
            <v>86.104799999999997</v>
          </cell>
          <cell r="J1006">
            <v>52822.81</v>
          </cell>
          <cell r="K1006">
            <v>-0.10436670000000001</v>
          </cell>
          <cell r="L1006">
            <v>-9.6020800000000003E-2</v>
          </cell>
          <cell r="M1006">
            <v>-9.0240500000000001E-2</v>
          </cell>
          <cell r="N1006">
            <v>-8.4460099999999996E-2</v>
          </cell>
          <cell r="O1006">
            <v>-7.6114299999999996E-2</v>
          </cell>
        </row>
        <row r="1007">
          <cell r="F1007" t="str">
            <v>2013Greater Bay Area1-in-10Typical Event Day22</v>
          </cell>
          <cell r="G1007">
            <v>2.222067</v>
          </cell>
          <cell r="H1007">
            <v>2.1690550000000002</v>
          </cell>
          <cell r="I1007">
            <v>82.56568</v>
          </cell>
          <cell r="J1007">
            <v>52822.81</v>
          </cell>
          <cell r="K1007">
            <v>-6.1311200000000003E-2</v>
          </cell>
          <cell r="L1007">
            <v>-5.6408300000000001E-2</v>
          </cell>
          <cell r="M1007">
            <v>-5.30126E-2</v>
          </cell>
          <cell r="N1007">
            <v>-4.9616899999999999E-2</v>
          </cell>
          <cell r="O1007">
            <v>-4.4713999999999997E-2</v>
          </cell>
        </row>
        <row r="1008">
          <cell r="F1008" t="str">
            <v>2013Greater Bay Area1-in-10Typical Event Day23</v>
          </cell>
          <cell r="G1008">
            <v>1.7954540000000001</v>
          </cell>
          <cell r="H1008">
            <v>1.7613460000000001</v>
          </cell>
          <cell r="I1008">
            <v>80.202830000000006</v>
          </cell>
          <cell r="J1008">
            <v>52822.81</v>
          </cell>
          <cell r="K1008">
            <v>-3.9447700000000002E-2</v>
          </cell>
          <cell r="L1008">
            <v>-3.6293199999999998E-2</v>
          </cell>
          <cell r="M1008">
            <v>-3.4108399999999997E-2</v>
          </cell>
          <cell r="N1008">
            <v>-3.1923600000000003E-2</v>
          </cell>
          <cell r="O1008">
            <v>-2.8769099999999999E-2</v>
          </cell>
        </row>
        <row r="1009">
          <cell r="F1009" t="str">
            <v>2013Greater Bay Area1-in-10Typical Event Day24</v>
          </cell>
          <cell r="G1009">
            <v>1.3680829999999999</v>
          </cell>
          <cell r="H1009">
            <v>1.3408279999999999</v>
          </cell>
          <cell r="I1009">
            <v>78.372699999999995</v>
          </cell>
          <cell r="J1009">
            <v>52822.81</v>
          </cell>
          <cell r="K1009">
            <v>-3.1521300000000002E-2</v>
          </cell>
          <cell r="L1009">
            <v>-2.9000600000000001E-2</v>
          </cell>
          <cell r="M1009">
            <v>-2.7254799999999999E-2</v>
          </cell>
          <cell r="N1009">
            <v>-2.5509E-2</v>
          </cell>
          <cell r="O1009">
            <v>-2.2988399999999999E-2</v>
          </cell>
        </row>
        <row r="1010">
          <cell r="F1010" t="str">
            <v>2013Greater Fresno1-in-10Typical Event Day1</v>
          </cell>
          <cell r="G1010">
            <v>1.245652</v>
          </cell>
          <cell r="H1010">
            <v>1.245652</v>
          </cell>
          <cell r="I1010">
            <v>85.131550000000004</v>
          </cell>
          <cell r="J1010">
            <v>27107.45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</row>
        <row r="1011">
          <cell r="F1011" t="str">
            <v>2013Greater Fresno1-in-10Typical Event Day2</v>
          </cell>
          <cell r="G1011">
            <v>1.0591010000000001</v>
          </cell>
          <cell r="H1011">
            <v>1.0591010000000001</v>
          </cell>
          <cell r="I1011">
            <v>83.240679999999998</v>
          </cell>
          <cell r="J1011">
            <v>27107.45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F1012" t="str">
            <v>2013Greater Fresno1-in-10Typical Event Day3</v>
          </cell>
          <cell r="G1012">
            <v>0.93808199999999997</v>
          </cell>
          <cell r="H1012">
            <v>0.93808199999999997</v>
          </cell>
          <cell r="I1012">
            <v>81.324359999999999</v>
          </cell>
          <cell r="J1012">
            <v>27107.45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</row>
        <row r="1013">
          <cell r="F1013" t="str">
            <v>2013Greater Fresno1-in-10Typical Event Day4</v>
          </cell>
          <cell r="G1013">
            <v>0.86487639999999999</v>
          </cell>
          <cell r="H1013">
            <v>0.86487639999999999</v>
          </cell>
          <cell r="I1013">
            <v>79.074600000000004</v>
          </cell>
          <cell r="J1013">
            <v>27107.45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F1014" t="str">
            <v>2013Greater Fresno1-in-10Typical Event Day5</v>
          </cell>
          <cell r="G1014">
            <v>0.84250749999999996</v>
          </cell>
          <cell r="H1014">
            <v>0.84250749999999996</v>
          </cell>
          <cell r="I1014">
            <v>77.862729999999999</v>
          </cell>
          <cell r="J1014">
            <v>27107.45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F1015" t="str">
            <v>2013Greater Fresno1-in-10Typical Event Day6</v>
          </cell>
          <cell r="G1015">
            <v>0.87652859999999999</v>
          </cell>
          <cell r="H1015">
            <v>0.87652859999999999</v>
          </cell>
          <cell r="I1015">
            <v>76.81165</v>
          </cell>
          <cell r="J1015">
            <v>27107.45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F1016" t="str">
            <v>2013Greater Fresno1-in-10Typical Event Day7</v>
          </cell>
          <cell r="G1016">
            <v>0.98499959999999998</v>
          </cell>
          <cell r="H1016">
            <v>0.98499959999999998</v>
          </cell>
          <cell r="I1016">
            <v>76.004660000000001</v>
          </cell>
          <cell r="J1016">
            <v>27107.45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F1017" t="str">
            <v>2013Greater Fresno1-in-10Typical Event Day8</v>
          </cell>
          <cell r="G1017">
            <v>1.056978</v>
          </cell>
          <cell r="H1017">
            <v>1.056978</v>
          </cell>
          <cell r="I1017">
            <v>78.084850000000003</v>
          </cell>
          <cell r="J1017">
            <v>27107.45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F1018" t="str">
            <v>2013Greater Fresno1-in-10Typical Event Day9</v>
          </cell>
          <cell r="G1018">
            <v>1.0892360000000001</v>
          </cell>
          <cell r="H1018">
            <v>1.0892360000000001</v>
          </cell>
          <cell r="I1018">
            <v>82.608260000000001</v>
          </cell>
          <cell r="J1018">
            <v>27107.45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F1019" t="str">
            <v>2013Greater Fresno1-in-10Typical Event Day10</v>
          </cell>
          <cell r="G1019">
            <v>1.210302</v>
          </cell>
          <cell r="H1019">
            <v>1.210302</v>
          </cell>
          <cell r="I1019">
            <v>87.086359999999999</v>
          </cell>
          <cell r="J1019">
            <v>27107.45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F1020" t="str">
            <v>2013Greater Fresno1-in-10Typical Event Day11</v>
          </cell>
          <cell r="G1020">
            <v>1.3891579999999999</v>
          </cell>
          <cell r="H1020">
            <v>1.3891579999999999</v>
          </cell>
          <cell r="I1020">
            <v>90.551060000000007</v>
          </cell>
          <cell r="J1020">
            <v>27107.45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F1021" t="str">
            <v>2013Greater Fresno1-in-10Typical Event Day12</v>
          </cell>
          <cell r="G1021">
            <v>1.650382</v>
          </cell>
          <cell r="H1021">
            <v>1.650382</v>
          </cell>
          <cell r="I1021">
            <v>94.657070000000004</v>
          </cell>
          <cell r="J1021">
            <v>27107.45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F1022" t="str">
            <v>2013Greater Fresno1-in-10Typical Event Day13</v>
          </cell>
          <cell r="G1022">
            <v>1.975587</v>
          </cell>
          <cell r="H1022">
            <v>1.975587</v>
          </cell>
          <cell r="I1022">
            <v>98.068920000000006</v>
          </cell>
          <cell r="J1022">
            <v>27107.45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F1023" t="str">
            <v>2013Greater Fresno1-in-10Typical Event Day14</v>
          </cell>
          <cell r="G1023">
            <v>1.794184</v>
          </cell>
          <cell r="H1023">
            <v>2.3208839999999999</v>
          </cell>
          <cell r="I1023">
            <v>100.8539</v>
          </cell>
          <cell r="J1023">
            <v>27107.45</v>
          </cell>
          <cell r="K1023">
            <v>0.4262592</v>
          </cell>
          <cell r="L1023">
            <v>0.48560039999999999</v>
          </cell>
          <cell r="M1023">
            <v>0.5266999</v>
          </cell>
          <cell r="N1023">
            <v>0.56779939999999995</v>
          </cell>
          <cell r="O1023">
            <v>0.62714060000000005</v>
          </cell>
        </row>
        <row r="1024">
          <cell r="F1024" t="str">
            <v>2013Greater Fresno1-in-10Typical Event Day15</v>
          </cell>
          <cell r="G1024">
            <v>2.002265</v>
          </cell>
          <cell r="H1024">
            <v>2.680002</v>
          </cell>
          <cell r="I1024">
            <v>103.5804</v>
          </cell>
          <cell r="J1024">
            <v>27107.45</v>
          </cell>
          <cell r="K1024">
            <v>0.54883570000000004</v>
          </cell>
          <cell r="L1024">
            <v>0.62499170000000004</v>
          </cell>
          <cell r="M1024">
            <v>0.67773700000000003</v>
          </cell>
          <cell r="N1024">
            <v>0.73048219999999997</v>
          </cell>
          <cell r="O1024">
            <v>0.80663819999999997</v>
          </cell>
        </row>
        <row r="1025">
          <cell r="F1025" t="str">
            <v>2013Greater Fresno1-in-10Typical Event Day16</v>
          </cell>
          <cell r="G1025">
            <v>2.2067009999999998</v>
          </cell>
          <cell r="H1025">
            <v>3.053445</v>
          </cell>
          <cell r="I1025">
            <v>104.9151</v>
          </cell>
          <cell r="J1025">
            <v>27107.45</v>
          </cell>
          <cell r="K1025">
            <v>0.68656110000000004</v>
          </cell>
          <cell r="L1025">
            <v>0.78119879999999997</v>
          </cell>
          <cell r="M1025">
            <v>0.84674459999999996</v>
          </cell>
          <cell r="N1025">
            <v>0.91229020000000005</v>
          </cell>
          <cell r="O1025">
            <v>1.006928</v>
          </cell>
        </row>
        <row r="1026">
          <cell r="F1026" t="str">
            <v>2013Greater Fresno1-in-10Typical Event Day17</v>
          </cell>
          <cell r="G1026">
            <v>2.350168</v>
          </cell>
          <cell r="H1026">
            <v>3.3372380000000001</v>
          </cell>
          <cell r="I1026">
            <v>105.94670000000001</v>
          </cell>
          <cell r="J1026">
            <v>27107.45</v>
          </cell>
          <cell r="K1026">
            <v>0.79973879999999997</v>
          </cell>
          <cell r="L1026">
            <v>0.91041559999999999</v>
          </cell>
          <cell r="M1026">
            <v>0.98707009999999995</v>
          </cell>
          <cell r="N1026">
            <v>1.063725</v>
          </cell>
          <cell r="O1026">
            <v>1.1744019999999999</v>
          </cell>
        </row>
        <row r="1027">
          <cell r="F1027" t="str">
            <v>2013Greater Fresno1-in-10Typical Event Day18</v>
          </cell>
          <cell r="G1027">
            <v>2.4804200000000001</v>
          </cell>
          <cell r="H1027">
            <v>3.4942329999999999</v>
          </cell>
          <cell r="I1027">
            <v>105.2052</v>
          </cell>
          <cell r="J1027">
            <v>27107.45</v>
          </cell>
          <cell r="K1027">
            <v>0.82132700000000003</v>
          </cell>
          <cell r="L1027">
            <v>0.93504940000000003</v>
          </cell>
          <cell r="M1027">
            <v>1.0138130000000001</v>
          </cell>
          <cell r="N1027">
            <v>1.0925769999999999</v>
          </cell>
          <cell r="O1027">
            <v>1.206299</v>
          </cell>
        </row>
        <row r="1028">
          <cell r="F1028" t="str">
            <v>2013Greater Fresno1-in-10Typical Event Day19</v>
          </cell>
          <cell r="G1028">
            <v>3.7429250000000001</v>
          </cell>
          <cell r="H1028">
            <v>3.4175979999999999</v>
          </cell>
          <cell r="I1028">
            <v>103.1572</v>
          </cell>
          <cell r="J1028">
            <v>27107.45</v>
          </cell>
          <cell r="K1028">
            <v>-0.3527807</v>
          </cell>
          <cell r="L1028">
            <v>-0.33656079999999999</v>
          </cell>
          <cell r="M1028">
            <v>-0.32532689999999997</v>
          </cell>
          <cell r="N1028">
            <v>-0.31409310000000001</v>
          </cell>
          <cell r="O1028">
            <v>-0.2978731</v>
          </cell>
        </row>
        <row r="1029">
          <cell r="F1029" t="str">
            <v>2013Greater Fresno1-in-10Typical Event Day20</v>
          </cell>
          <cell r="G1029">
            <v>3.4518819999999999</v>
          </cell>
          <cell r="H1029">
            <v>3.1453120000000001</v>
          </cell>
          <cell r="I1029">
            <v>100.508</v>
          </cell>
          <cell r="J1029">
            <v>27107.45</v>
          </cell>
          <cell r="K1029">
            <v>-0.33244099999999999</v>
          </cell>
          <cell r="L1029">
            <v>-0.3171563</v>
          </cell>
          <cell r="M1029">
            <v>-0.30657010000000001</v>
          </cell>
          <cell r="N1029">
            <v>-0.29598390000000002</v>
          </cell>
          <cell r="O1029">
            <v>-0.28069909999999998</v>
          </cell>
        </row>
        <row r="1030">
          <cell r="F1030" t="str">
            <v>2013Greater Fresno1-in-10Typical Event Day21</v>
          </cell>
          <cell r="G1030">
            <v>3.0816590000000001</v>
          </cell>
          <cell r="H1030">
            <v>2.8666900000000002</v>
          </cell>
          <cell r="I1030">
            <v>97.424530000000004</v>
          </cell>
          <cell r="J1030">
            <v>27107.45</v>
          </cell>
          <cell r="K1030">
            <v>-0.2331095</v>
          </cell>
          <cell r="L1030">
            <v>-0.2223918</v>
          </cell>
          <cell r="M1030">
            <v>-0.21496870000000001</v>
          </cell>
          <cell r="N1030">
            <v>-0.2075456</v>
          </cell>
          <cell r="O1030">
            <v>-0.1968278</v>
          </cell>
        </row>
        <row r="1031">
          <cell r="F1031" t="str">
            <v>2013Greater Fresno1-in-10Typical Event Day22</v>
          </cell>
          <cell r="G1031">
            <v>2.6657679999999999</v>
          </cell>
          <cell r="H1031">
            <v>2.5349870000000001</v>
          </cell>
          <cell r="I1031">
            <v>94.276120000000006</v>
          </cell>
          <cell r="J1031">
            <v>27107.45</v>
          </cell>
          <cell r="K1031">
            <v>-0.14181730000000001</v>
          </cell>
          <cell r="L1031">
            <v>-0.1352969</v>
          </cell>
          <cell r="M1031">
            <v>-0.13078090000000001</v>
          </cell>
          <cell r="N1031">
            <v>-0.12626490000000001</v>
          </cell>
          <cell r="O1031">
            <v>-0.1197445</v>
          </cell>
        </row>
        <row r="1032">
          <cell r="F1032" t="str">
            <v>2013Greater Fresno1-in-10Typical Event Day23</v>
          </cell>
          <cell r="G1032">
            <v>2.1094140000000001</v>
          </cell>
          <cell r="H1032">
            <v>2.0359569999999998</v>
          </cell>
          <cell r="I1032">
            <v>91.41095</v>
          </cell>
          <cell r="J1032">
            <v>27107.45</v>
          </cell>
          <cell r="K1032">
            <v>-7.9655400000000001E-2</v>
          </cell>
          <cell r="L1032">
            <v>-7.5993099999999994E-2</v>
          </cell>
          <cell r="M1032">
            <v>-7.3456499999999994E-2</v>
          </cell>
          <cell r="N1032">
            <v>-7.0919999999999997E-2</v>
          </cell>
          <cell r="O1032">
            <v>-6.7257600000000001E-2</v>
          </cell>
        </row>
        <row r="1033">
          <cell r="F1033" t="str">
            <v>2013Greater Fresno1-in-10Typical Event Day24</v>
          </cell>
          <cell r="G1033">
            <v>1.6282799999999999</v>
          </cell>
          <cell r="H1033">
            <v>1.5723210000000001</v>
          </cell>
          <cell r="I1033">
            <v>89.403360000000006</v>
          </cell>
          <cell r="J1033">
            <v>27107.45</v>
          </cell>
          <cell r="K1033">
            <v>-6.0681300000000001E-2</v>
          </cell>
          <cell r="L1033">
            <v>-5.78913E-2</v>
          </cell>
          <cell r="M1033">
            <v>-5.5959000000000002E-2</v>
          </cell>
          <cell r="N1033">
            <v>-5.4026699999999997E-2</v>
          </cell>
          <cell r="O1033">
            <v>-5.1236700000000003E-2</v>
          </cell>
        </row>
        <row r="1034">
          <cell r="F1034" t="str">
            <v>2013Kern1-in-10Typical Event Day1</v>
          </cell>
          <cell r="G1034">
            <v>1.51566</v>
          </cell>
          <cell r="H1034">
            <v>1.51566</v>
          </cell>
          <cell r="I1034">
            <v>83.5</v>
          </cell>
          <cell r="J1034">
            <v>5628.41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</row>
        <row r="1035">
          <cell r="F1035" t="str">
            <v>2013Kern1-in-10Typical Event Day2</v>
          </cell>
          <cell r="G1035">
            <v>1.297998</v>
          </cell>
          <cell r="H1035">
            <v>1.297998</v>
          </cell>
          <cell r="I1035">
            <v>82.375</v>
          </cell>
          <cell r="J1035">
            <v>5628.41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F1036" t="str">
            <v>2013Kern1-in-10Typical Event Day3</v>
          </cell>
          <cell r="G1036">
            <v>1.135607</v>
          </cell>
          <cell r="H1036">
            <v>1.135607</v>
          </cell>
          <cell r="I1036">
            <v>80.5</v>
          </cell>
          <cell r="J1036">
            <v>5628.41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F1037" t="str">
            <v>2013Kern1-in-10Typical Event Day4</v>
          </cell>
          <cell r="G1037">
            <v>1.0225960000000001</v>
          </cell>
          <cell r="H1037">
            <v>1.0225960000000001</v>
          </cell>
          <cell r="I1037">
            <v>79</v>
          </cell>
          <cell r="J1037">
            <v>5628.41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F1038" t="str">
            <v>2013Kern1-in-10Typical Event Day5</v>
          </cell>
          <cell r="G1038">
            <v>0.97194930000000002</v>
          </cell>
          <cell r="H1038">
            <v>0.97194930000000002</v>
          </cell>
          <cell r="I1038">
            <v>77.75</v>
          </cell>
          <cell r="J1038">
            <v>5628.41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</row>
        <row r="1039">
          <cell r="F1039" t="str">
            <v>2013Kern1-in-10Typical Event Day6</v>
          </cell>
          <cell r="G1039">
            <v>0.96610870000000004</v>
          </cell>
          <cell r="H1039">
            <v>0.96610870000000004</v>
          </cell>
          <cell r="I1039">
            <v>76.875</v>
          </cell>
          <cell r="J1039">
            <v>5628.41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</row>
        <row r="1040">
          <cell r="F1040" t="str">
            <v>2013Kern1-in-10Typical Event Day7</v>
          </cell>
          <cell r="G1040">
            <v>1.053382</v>
          </cell>
          <cell r="H1040">
            <v>1.053382</v>
          </cell>
          <cell r="I1040">
            <v>76.5</v>
          </cell>
          <cell r="J1040">
            <v>5628.41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F1041" t="str">
            <v>2013Kern1-in-10Typical Event Day8</v>
          </cell>
          <cell r="G1041">
            <v>1.10524</v>
          </cell>
          <cell r="H1041">
            <v>1.10524</v>
          </cell>
          <cell r="I1041">
            <v>79.375</v>
          </cell>
          <cell r="J1041">
            <v>5628.41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F1042" t="str">
            <v>2013Kern1-in-10Typical Event Day9</v>
          </cell>
          <cell r="G1042">
            <v>1.1337649999999999</v>
          </cell>
          <cell r="H1042">
            <v>1.1337649999999999</v>
          </cell>
          <cell r="I1042">
            <v>85.5</v>
          </cell>
          <cell r="J1042">
            <v>5628.41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F1043" t="str">
            <v>2013Kern1-in-10Typical Event Day10</v>
          </cell>
          <cell r="G1043">
            <v>1.3000160000000001</v>
          </cell>
          <cell r="H1043">
            <v>1.3000160000000001</v>
          </cell>
          <cell r="I1043">
            <v>91.5</v>
          </cell>
          <cell r="J1043">
            <v>5628.41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F1044" t="str">
            <v>2013Kern1-in-10Typical Event Day11</v>
          </cell>
          <cell r="G1044">
            <v>1.5546800000000001</v>
          </cell>
          <cell r="H1044">
            <v>1.5546800000000001</v>
          </cell>
          <cell r="I1044">
            <v>95.75</v>
          </cell>
          <cell r="J1044">
            <v>5628.41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</row>
        <row r="1045">
          <cell r="F1045" t="str">
            <v>2013Kern1-in-10Typical Event Day12</v>
          </cell>
          <cell r="G1045">
            <v>1.898782</v>
          </cell>
          <cell r="H1045">
            <v>1.898782</v>
          </cell>
          <cell r="I1045">
            <v>99.125</v>
          </cell>
          <cell r="J1045">
            <v>5628.41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</row>
        <row r="1046">
          <cell r="F1046" t="str">
            <v>2013Kern1-in-10Typical Event Day13</v>
          </cell>
          <cell r="G1046">
            <v>2.288805</v>
          </cell>
          <cell r="H1046">
            <v>2.288805</v>
          </cell>
          <cell r="I1046">
            <v>101.75</v>
          </cell>
          <cell r="J1046">
            <v>5628.41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</row>
        <row r="1047">
          <cell r="F1047" t="str">
            <v>2013Kern1-in-10Typical Event Day14</v>
          </cell>
          <cell r="G1047">
            <v>2.0599059999999998</v>
          </cell>
          <cell r="H1047">
            <v>2.6694870000000002</v>
          </cell>
          <cell r="I1047">
            <v>102.75</v>
          </cell>
          <cell r="J1047">
            <v>5628.41</v>
          </cell>
          <cell r="K1047">
            <v>0.52889359999999996</v>
          </cell>
          <cell r="L1047">
            <v>0.57656479999999999</v>
          </cell>
          <cell r="M1047">
            <v>0.6095817</v>
          </cell>
          <cell r="N1047">
            <v>0.64259860000000002</v>
          </cell>
          <cell r="O1047">
            <v>0.69026980000000004</v>
          </cell>
        </row>
        <row r="1048">
          <cell r="F1048" t="str">
            <v>2013Kern1-in-10Typical Event Day15</v>
          </cell>
          <cell r="G1048">
            <v>2.313682</v>
          </cell>
          <cell r="H1048">
            <v>3.036378</v>
          </cell>
          <cell r="I1048">
            <v>100.625</v>
          </cell>
          <cell r="J1048">
            <v>5628.41</v>
          </cell>
          <cell r="K1048">
            <v>0.63166630000000001</v>
          </cell>
          <cell r="L1048">
            <v>0.68544749999999999</v>
          </cell>
          <cell r="M1048">
            <v>0.72269600000000001</v>
          </cell>
          <cell r="N1048">
            <v>0.75994459999999997</v>
          </cell>
          <cell r="O1048">
            <v>0.81372560000000005</v>
          </cell>
        </row>
        <row r="1049">
          <cell r="F1049" t="str">
            <v>2013Kern1-in-10Typical Event Day16</v>
          </cell>
          <cell r="G1049">
            <v>2.4707319999999999</v>
          </cell>
          <cell r="H1049">
            <v>3.4131330000000002</v>
          </cell>
          <cell r="I1049">
            <v>100.75</v>
          </cell>
          <cell r="J1049">
            <v>5628.41</v>
          </cell>
          <cell r="K1049">
            <v>0.82523539999999995</v>
          </cell>
          <cell r="L1049">
            <v>0.89445790000000003</v>
          </cell>
          <cell r="M1049">
            <v>0.94240120000000005</v>
          </cell>
          <cell r="N1049">
            <v>0.99034460000000002</v>
          </cell>
          <cell r="O1049">
            <v>1.0595669999999999</v>
          </cell>
        </row>
        <row r="1050">
          <cell r="F1050" t="str">
            <v>2013Kern1-in-10Typical Event Day17</v>
          </cell>
          <cell r="G1050">
            <v>2.6238000000000001</v>
          </cell>
          <cell r="H1050">
            <v>3.6948159999999999</v>
          </cell>
          <cell r="I1050">
            <v>101.375</v>
          </cell>
          <cell r="J1050">
            <v>5628.41</v>
          </cell>
          <cell r="K1050">
            <v>0.93683110000000003</v>
          </cell>
          <cell r="L1050">
            <v>1.016108</v>
          </cell>
          <cell r="M1050">
            <v>1.071016</v>
          </cell>
          <cell r="N1050">
            <v>1.125923</v>
          </cell>
          <cell r="O1050">
            <v>1.2052</v>
          </cell>
        </row>
        <row r="1051">
          <cell r="F1051" t="str">
            <v>2013Kern1-in-10Typical Event Day18</v>
          </cell>
          <cell r="G1051">
            <v>2.7334640000000001</v>
          </cell>
          <cell r="H1051">
            <v>3.8298610000000002</v>
          </cell>
          <cell r="I1051">
            <v>100.5</v>
          </cell>
          <cell r="J1051">
            <v>5628.41</v>
          </cell>
          <cell r="K1051">
            <v>0.95889409999999997</v>
          </cell>
          <cell r="L1051">
            <v>1.0401320000000001</v>
          </cell>
          <cell r="M1051">
            <v>1.096398</v>
          </cell>
          <cell r="N1051">
            <v>1.152663</v>
          </cell>
          <cell r="O1051">
            <v>1.2339009999999999</v>
          </cell>
        </row>
        <row r="1052">
          <cell r="F1052" t="str">
            <v>2013Kern1-in-10Typical Event Day19</v>
          </cell>
          <cell r="G1052">
            <v>4.1471159999999996</v>
          </cell>
          <cell r="H1052">
            <v>3.726674</v>
          </cell>
          <cell r="I1052">
            <v>99.75</v>
          </cell>
          <cell r="J1052">
            <v>5628.41</v>
          </cell>
          <cell r="K1052">
            <v>-0.4601402</v>
          </cell>
          <cell r="L1052">
            <v>-0.43668610000000002</v>
          </cell>
          <cell r="M1052">
            <v>-0.42044179999999998</v>
          </cell>
          <cell r="N1052">
            <v>-0.40419749999999999</v>
          </cell>
          <cell r="O1052">
            <v>-0.38074340000000001</v>
          </cell>
        </row>
        <row r="1053">
          <cell r="F1053" t="str">
            <v>2013Kern1-in-10Typical Event Day20</v>
          </cell>
          <cell r="G1053">
            <v>3.8898999999999999</v>
          </cell>
          <cell r="H1053">
            <v>3.4671460000000001</v>
          </cell>
          <cell r="I1053">
            <v>97</v>
          </cell>
          <cell r="J1053">
            <v>5628.41</v>
          </cell>
          <cell r="K1053">
            <v>-0.46267069999999999</v>
          </cell>
          <cell r="L1053">
            <v>-0.43908760000000002</v>
          </cell>
          <cell r="M1053">
            <v>-0.42275400000000002</v>
          </cell>
          <cell r="N1053">
            <v>-0.40642040000000001</v>
          </cell>
          <cell r="O1053">
            <v>-0.38283739999999999</v>
          </cell>
        </row>
        <row r="1054">
          <cell r="F1054" t="str">
            <v>2013Kern1-in-10Typical Event Day21</v>
          </cell>
          <cell r="G1054">
            <v>3.5142470000000001</v>
          </cell>
          <cell r="H1054">
            <v>3.2210580000000002</v>
          </cell>
          <cell r="I1054">
            <v>93.5</v>
          </cell>
          <cell r="J1054">
            <v>5628.41</v>
          </cell>
          <cell r="K1054">
            <v>-0.3208724</v>
          </cell>
          <cell r="L1054">
            <v>-0.30451699999999998</v>
          </cell>
          <cell r="M1054">
            <v>-0.29318929999999999</v>
          </cell>
          <cell r="N1054">
            <v>-0.28186159999999999</v>
          </cell>
          <cell r="O1054">
            <v>-0.26550620000000003</v>
          </cell>
        </row>
        <row r="1055">
          <cell r="F1055" t="str">
            <v>2013Kern1-in-10Typical Event Day22</v>
          </cell>
          <cell r="G1055">
            <v>3.098163</v>
          </cell>
          <cell r="H1055">
            <v>2.906758</v>
          </cell>
          <cell r="I1055">
            <v>91.125</v>
          </cell>
          <cell r="J1055">
            <v>5628.41</v>
          </cell>
          <cell r="K1055">
            <v>-0.20947789999999999</v>
          </cell>
          <cell r="L1055">
            <v>-0.19880059999999999</v>
          </cell>
          <cell r="M1055">
            <v>-0.1914054</v>
          </cell>
          <cell r="N1055">
            <v>-0.18401029999999999</v>
          </cell>
          <cell r="O1055">
            <v>-0.17333280000000001</v>
          </cell>
        </row>
        <row r="1056">
          <cell r="F1056" t="str">
            <v>2013Kern1-in-10Typical Event Day23</v>
          </cell>
          <cell r="G1056">
            <v>2.5146480000000002</v>
          </cell>
          <cell r="H1056">
            <v>2.3711760000000002</v>
          </cell>
          <cell r="I1056">
            <v>89.125</v>
          </cell>
          <cell r="J1056">
            <v>5628.41</v>
          </cell>
          <cell r="K1056">
            <v>-0.15701850000000001</v>
          </cell>
          <cell r="L1056">
            <v>-0.14901500000000001</v>
          </cell>
          <cell r="M1056">
            <v>-0.14347190000000001</v>
          </cell>
          <cell r="N1056">
            <v>-0.13792869999999999</v>
          </cell>
          <cell r="O1056">
            <v>-0.12992519999999999</v>
          </cell>
        </row>
        <row r="1057">
          <cell r="F1057" t="str">
            <v>2013Kern1-in-10Typical Event Day24</v>
          </cell>
          <cell r="G1057">
            <v>2.0143439999999999</v>
          </cell>
          <cell r="H1057">
            <v>1.9027400000000001</v>
          </cell>
          <cell r="I1057">
            <v>87.25</v>
          </cell>
          <cell r="J1057">
            <v>5628.41</v>
          </cell>
          <cell r="K1057">
            <v>-0.12214170000000001</v>
          </cell>
          <cell r="L1057">
            <v>-0.1159159</v>
          </cell>
          <cell r="M1057">
            <v>-0.11160399999999999</v>
          </cell>
          <cell r="N1057">
            <v>-0.107292</v>
          </cell>
          <cell r="O1057">
            <v>-0.1010663</v>
          </cell>
        </row>
        <row r="1058">
          <cell r="F1058" t="str">
            <v>2013Northern Coast1-in-10Typical Event Day1</v>
          </cell>
          <cell r="G1058">
            <v>1.034368</v>
          </cell>
          <cell r="H1058">
            <v>1.034368</v>
          </cell>
          <cell r="I1058">
            <v>66.702799999999996</v>
          </cell>
          <cell r="J1058">
            <v>9300.64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</row>
        <row r="1059">
          <cell r="F1059" t="str">
            <v>2013Northern Coast1-in-10Typical Event Day2</v>
          </cell>
          <cell r="G1059">
            <v>0.90479679999999996</v>
          </cell>
          <cell r="H1059">
            <v>0.90479679999999996</v>
          </cell>
          <cell r="I1059">
            <v>66.242400000000004</v>
          </cell>
          <cell r="J1059">
            <v>9300.64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</row>
        <row r="1060">
          <cell r="F1060" t="str">
            <v>2013Northern Coast1-in-10Typical Event Day3</v>
          </cell>
          <cell r="G1060">
            <v>0.84327200000000002</v>
          </cell>
          <cell r="H1060">
            <v>0.84327200000000002</v>
          </cell>
          <cell r="I1060">
            <v>65.350899999999996</v>
          </cell>
          <cell r="J1060">
            <v>9300.64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F1061" t="str">
            <v>2013Northern Coast1-in-10Typical Event Day4</v>
          </cell>
          <cell r="G1061">
            <v>0.80566769999999999</v>
          </cell>
          <cell r="H1061">
            <v>0.80566769999999999</v>
          </cell>
          <cell r="I1061">
            <v>63.649500000000003</v>
          </cell>
          <cell r="J1061">
            <v>9300.64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F1062" t="str">
            <v>2013Northern Coast1-in-10Typical Event Day5</v>
          </cell>
          <cell r="G1062">
            <v>0.80764939999999996</v>
          </cell>
          <cell r="H1062">
            <v>0.80764939999999996</v>
          </cell>
          <cell r="I1062">
            <v>62.689500000000002</v>
          </cell>
          <cell r="J1062">
            <v>9300.64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F1063" t="str">
            <v>2013Northern Coast1-in-10Typical Event Day6</v>
          </cell>
          <cell r="G1063">
            <v>0.88231440000000005</v>
          </cell>
          <cell r="H1063">
            <v>0.88231440000000005</v>
          </cell>
          <cell r="I1063">
            <v>61.787100000000002</v>
          </cell>
          <cell r="J1063">
            <v>9300.64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F1064" t="str">
            <v>2013Northern Coast1-in-10Typical Event Day7</v>
          </cell>
          <cell r="G1064">
            <v>1.070913</v>
          </cell>
          <cell r="H1064">
            <v>1.070913</v>
          </cell>
          <cell r="I1064">
            <v>61.650599999999997</v>
          </cell>
          <cell r="J1064">
            <v>9300.64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F1065" t="str">
            <v>2013Northern Coast1-in-10Typical Event Day8</v>
          </cell>
          <cell r="G1065">
            <v>1.236027</v>
          </cell>
          <cell r="H1065">
            <v>1.236027</v>
          </cell>
          <cell r="I1065">
            <v>64.601200000000006</v>
          </cell>
          <cell r="J1065">
            <v>9300.64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F1066" t="str">
            <v>2013Northern Coast1-in-10Typical Event Day9</v>
          </cell>
          <cell r="G1066">
            <v>1.236963</v>
          </cell>
          <cell r="H1066">
            <v>1.236963</v>
          </cell>
          <cell r="I1066">
            <v>71.301100000000005</v>
          </cell>
          <cell r="J1066">
            <v>9300.64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F1067" t="str">
            <v>2013Northern Coast1-in-10Typical Event Day10</v>
          </cell>
          <cell r="G1067">
            <v>1.264858</v>
          </cell>
          <cell r="H1067">
            <v>1.264858</v>
          </cell>
          <cell r="I1067">
            <v>76.691500000000005</v>
          </cell>
          <cell r="J1067">
            <v>9300.64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</row>
        <row r="1068">
          <cell r="F1068" t="str">
            <v>2013Northern Coast1-in-10Typical Event Day11</v>
          </cell>
          <cell r="G1068">
            <v>1.312408</v>
          </cell>
          <cell r="H1068">
            <v>1.312408</v>
          </cell>
          <cell r="I1068">
            <v>82.324799999999996</v>
          </cell>
          <cell r="J1068">
            <v>9300.64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F1069" t="str">
            <v>2013Northern Coast1-in-10Typical Event Day12</v>
          </cell>
          <cell r="G1069">
            <v>1.3898269999999999</v>
          </cell>
          <cell r="H1069">
            <v>1.3898269999999999</v>
          </cell>
          <cell r="I1069">
            <v>87.440200000000004</v>
          </cell>
          <cell r="J1069">
            <v>9300.64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F1070" t="str">
            <v>2013Northern Coast1-in-10Typical Event Day13</v>
          </cell>
          <cell r="G1070">
            <v>1.522502</v>
          </cell>
          <cell r="H1070">
            <v>1.522502</v>
          </cell>
          <cell r="I1070">
            <v>91.601900000000001</v>
          </cell>
          <cell r="J1070">
            <v>9300.64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F1071" t="str">
            <v>2013Northern Coast1-in-10Typical Event Day14</v>
          </cell>
          <cell r="G1071">
            <v>1.3789709999999999</v>
          </cell>
          <cell r="H1071">
            <v>1.673929</v>
          </cell>
          <cell r="I1071">
            <v>95.501099999999994</v>
          </cell>
          <cell r="J1071">
            <v>9300.64</v>
          </cell>
          <cell r="K1071">
            <v>0.24191280000000001</v>
          </cell>
          <cell r="L1071">
            <v>0.27325250000000001</v>
          </cell>
          <cell r="M1071">
            <v>0.29495840000000001</v>
          </cell>
          <cell r="N1071">
            <v>0.31666420000000001</v>
          </cell>
          <cell r="O1071">
            <v>0.34800389999999998</v>
          </cell>
        </row>
        <row r="1072">
          <cell r="F1072" t="str">
            <v>2013Northern Coast1-in-10Typical Event Day15</v>
          </cell>
          <cell r="G1072">
            <v>1.5043489999999999</v>
          </cell>
          <cell r="H1072">
            <v>1.8908320000000001</v>
          </cell>
          <cell r="I1072">
            <v>97.901399999999995</v>
          </cell>
          <cell r="J1072">
            <v>9300.64</v>
          </cell>
          <cell r="K1072">
            <v>0.31697760000000003</v>
          </cell>
          <cell r="L1072">
            <v>0.35804190000000002</v>
          </cell>
          <cell r="M1072">
            <v>0.38648300000000002</v>
          </cell>
          <cell r="N1072">
            <v>0.41492410000000002</v>
          </cell>
          <cell r="O1072">
            <v>0.45598850000000002</v>
          </cell>
        </row>
        <row r="1073">
          <cell r="F1073" t="str">
            <v>2013Northern Coast1-in-10Typical Event Day16</v>
          </cell>
          <cell r="G1073">
            <v>1.6919599999999999</v>
          </cell>
          <cell r="H1073">
            <v>2.1696689999999998</v>
          </cell>
          <cell r="I1073">
            <v>98.382900000000006</v>
          </cell>
          <cell r="J1073">
            <v>9300.64</v>
          </cell>
          <cell r="K1073">
            <v>0.39179760000000002</v>
          </cell>
          <cell r="L1073">
            <v>0.44255489999999997</v>
          </cell>
          <cell r="M1073">
            <v>0.4777092</v>
          </cell>
          <cell r="N1073">
            <v>0.51286350000000003</v>
          </cell>
          <cell r="O1073">
            <v>0.56362069999999997</v>
          </cell>
        </row>
        <row r="1074">
          <cell r="F1074" t="str">
            <v>2013Northern Coast1-in-10Typical Event Day17</v>
          </cell>
          <cell r="G1074">
            <v>1.914112</v>
          </cell>
          <cell r="H1074">
            <v>2.4745849999999998</v>
          </cell>
          <cell r="I1074">
            <v>98.343000000000004</v>
          </cell>
          <cell r="J1074">
            <v>9300.64</v>
          </cell>
          <cell r="K1074">
            <v>0.459677</v>
          </cell>
          <cell r="L1074">
            <v>0.51922800000000002</v>
          </cell>
          <cell r="M1074">
            <v>0.56047290000000005</v>
          </cell>
          <cell r="N1074">
            <v>0.60171779999999997</v>
          </cell>
          <cell r="O1074">
            <v>0.66126879999999999</v>
          </cell>
        </row>
        <row r="1075">
          <cell r="F1075" t="str">
            <v>2013Northern Coast1-in-10Typical Event Day18</v>
          </cell>
          <cell r="G1075">
            <v>2.1180110000000001</v>
          </cell>
          <cell r="H1075">
            <v>2.694143</v>
          </cell>
          <cell r="I1075">
            <v>96.281199999999998</v>
          </cell>
          <cell r="J1075">
            <v>9300.64</v>
          </cell>
          <cell r="K1075">
            <v>0.4725201</v>
          </cell>
          <cell r="L1075">
            <v>0.53373499999999996</v>
          </cell>
          <cell r="M1075">
            <v>0.57613210000000004</v>
          </cell>
          <cell r="N1075">
            <v>0.61852940000000001</v>
          </cell>
          <cell r="O1075">
            <v>0.67974429999999997</v>
          </cell>
        </row>
        <row r="1076">
          <cell r="F1076" t="str">
            <v>2013Northern Coast1-in-10Typical Event Day19</v>
          </cell>
          <cell r="G1076">
            <v>2.8357420000000002</v>
          </cell>
          <cell r="H1076">
            <v>2.6816909999999998</v>
          </cell>
          <cell r="I1076">
            <v>91.586200000000005</v>
          </cell>
          <cell r="J1076">
            <v>9300.64</v>
          </cell>
          <cell r="K1076">
            <v>-0.17443980000000001</v>
          </cell>
          <cell r="L1076">
            <v>-0.16239419999999999</v>
          </cell>
          <cell r="M1076">
            <v>-0.1540514</v>
          </cell>
          <cell r="N1076">
            <v>-0.14570859999999999</v>
          </cell>
          <cell r="O1076">
            <v>-0.1336629</v>
          </cell>
        </row>
        <row r="1077">
          <cell r="F1077" t="str">
            <v>2013Northern Coast1-in-10Typical Event Day20</v>
          </cell>
          <cell r="G1077">
            <v>2.579637</v>
          </cell>
          <cell r="H1077">
            <v>2.450453</v>
          </cell>
          <cell r="I1077">
            <v>86.723399999999998</v>
          </cell>
          <cell r="J1077">
            <v>9300.64</v>
          </cell>
          <cell r="K1077">
            <v>-0.1462822</v>
          </cell>
          <cell r="L1077">
            <v>-0.13618089999999999</v>
          </cell>
          <cell r="M1077">
            <v>-0.12918470000000001</v>
          </cell>
          <cell r="N1077">
            <v>-0.1221887</v>
          </cell>
          <cell r="O1077">
            <v>-0.1120874</v>
          </cell>
        </row>
        <row r="1078">
          <cell r="F1078" t="str">
            <v>2013Northern Coast1-in-10Typical Event Day21</v>
          </cell>
          <cell r="G1078">
            <v>2.3100179999999999</v>
          </cell>
          <cell r="H1078">
            <v>2.228307</v>
          </cell>
          <cell r="I1078">
            <v>80.2714</v>
          </cell>
          <cell r="J1078">
            <v>9300.64</v>
          </cell>
          <cell r="K1078">
            <v>-9.2524800000000004E-2</v>
          </cell>
          <cell r="L1078">
            <v>-8.6135699999999996E-2</v>
          </cell>
          <cell r="M1078">
            <v>-8.1710599999999994E-2</v>
          </cell>
          <cell r="N1078">
            <v>-7.7285499999999993E-2</v>
          </cell>
          <cell r="O1078">
            <v>-7.0896399999999998E-2</v>
          </cell>
        </row>
        <row r="1079">
          <cell r="F1079" t="str">
            <v>2013Northern Coast1-in-10Typical Event Day22</v>
          </cell>
          <cell r="G1079">
            <v>2.0133749999999999</v>
          </cell>
          <cell r="H1079">
            <v>1.965155</v>
          </cell>
          <cell r="I1079">
            <v>75.506900000000002</v>
          </cell>
          <cell r="J1079">
            <v>9300.64</v>
          </cell>
          <cell r="K1079">
            <v>-5.4601400000000001E-2</v>
          </cell>
          <cell r="L1079">
            <v>-5.0831099999999997E-2</v>
          </cell>
          <cell r="M1079">
            <v>-4.8219699999999997E-2</v>
          </cell>
          <cell r="N1079">
            <v>-4.5608200000000002E-2</v>
          </cell>
          <cell r="O1079">
            <v>-4.1837899999999997E-2</v>
          </cell>
        </row>
        <row r="1080">
          <cell r="F1080" t="str">
            <v>2013Northern Coast1-in-10Typical Event Day23</v>
          </cell>
          <cell r="G1080">
            <v>1.6221000000000001</v>
          </cell>
          <cell r="H1080">
            <v>1.5849880000000001</v>
          </cell>
          <cell r="I1080">
            <v>71.881799999999998</v>
          </cell>
          <cell r="J1080">
            <v>9300.64</v>
          </cell>
          <cell r="K1080">
            <v>-4.2023999999999999E-2</v>
          </cell>
          <cell r="L1080">
            <v>-3.91221E-2</v>
          </cell>
          <cell r="M1080">
            <v>-3.7112300000000001E-2</v>
          </cell>
          <cell r="N1080">
            <v>-3.5102399999999999E-2</v>
          </cell>
          <cell r="O1080">
            <v>-3.22005E-2</v>
          </cell>
        </row>
        <row r="1081">
          <cell r="F1081" t="str">
            <v>2013Northern Coast1-in-10Typical Event Day24</v>
          </cell>
          <cell r="G1081">
            <v>1.2374700000000001</v>
          </cell>
          <cell r="H1081">
            <v>1.2027490000000001</v>
          </cell>
          <cell r="I1081">
            <v>69.372699999999995</v>
          </cell>
          <cell r="J1081">
            <v>9300.64</v>
          </cell>
          <cell r="K1081">
            <v>-3.9316499999999997E-2</v>
          </cell>
          <cell r="L1081">
            <v>-3.6601500000000002E-2</v>
          </cell>
          <cell r="M1081">
            <v>-3.4721099999999998E-2</v>
          </cell>
          <cell r="N1081">
            <v>-3.2840800000000003E-2</v>
          </cell>
          <cell r="O1081">
            <v>-3.0125900000000001E-2</v>
          </cell>
        </row>
        <row r="1082">
          <cell r="F1082" t="str">
            <v>2013Other1-in-10Typical Event Day1</v>
          </cell>
          <cell r="G1082">
            <v>1.061761</v>
          </cell>
          <cell r="H1082">
            <v>1.061761</v>
          </cell>
          <cell r="I1082">
            <v>78.358869999999996</v>
          </cell>
          <cell r="J1082">
            <v>25894.55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F1083" t="str">
            <v>2013Other1-in-10Typical Event Day2</v>
          </cell>
          <cell r="G1083">
            <v>0.91186579999999995</v>
          </cell>
          <cell r="H1083">
            <v>0.91186579999999995</v>
          </cell>
          <cell r="I1083">
            <v>76.5184</v>
          </cell>
          <cell r="J1083">
            <v>25894.55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F1084" t="str">
            <v>2013Other1-in-10Typical Event Day3</v>
          </cell>
          <cell r="G1084">
            <v>0.82684550000000001</v>
          </cell>
          <cell r="H1084">
            <v>0.82684550000000001</v>
          </cell>
          <cell r="I1084">
            <v>75.125360000000001</v>
          </cell>
          <cell r="J1084">
            <v>25894.55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F1085" t="str">
            <v>2013Other1-in-10Typical Event Day4</v>
          </cell>
          <cell r="G1085">
            <v>0.77869500000000003</v>
          </cell>
          <cell r="H1085">
            <v>0.77869500000000003</v>
          </cell>
          <cell r="I1085">
            <v>73.953479999999999</v>
          </cell>
          <cell r="J1085">
            <v>25894.55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F1086" t="str">
            <v>2013Other1-in-10Typical Event Day5</v>
          </cell>
          <cell r="G1086">
            <v>0.76908719999999997</v>
          </cell>
          <cell r="H1086">
            <v>0.76908719999999997</v>
          </cell>
          <cell r="I1086">
            <v>73.295699999999997</v>
          </cell>
          <cell r="J1086">
            <v>25894.55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F1087" t="str">
            <v>2013Other1-in-10Typical Event Day6</v>
          </cell>
          <cell r="G1087">
            <v>0.82058900000000001</v>
          </cell>
          <cell r="H1087">
            <v>0.82058900000000001</v>
          </cell>
          <cell r="I1087">
            <v>72.29298</v>
          </cell>
          <cell r="J1087">
            <v>25894.55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F1088" t="str">
            <v>2013Other1-in-10Typical Event Day7</v>
          </cell>
          <cell r="G1088">
            <v>0.95867539999999996</v>
          </cell>
          <cell r="H1088">
            <v>0.95867539999999996</v>
          </cell>
          <cell r="I1088">
            <v>71.921440000000004</v>
          </cell>
          <cell r="J1088">
            <v>25894.55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F1089" t="str">
            <v>2013Other1-in-10Typical Event Day8</v>
          </cell>
          <cell r="G1089">
            <v>1.0521130000000001</v>
          </cell>
          <cell r="H1089">
            <v>1.0521130000000001</v>
          </cell>
          <cell r="I1089">
            <v>75.142210000000006</v>
          </cell>
          <cell r="J1089">
            <v>25894.55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F1090" t="str">
            <v>2013Other1-in-10Typical Event Day9</v>
          </cell>
          <cell r="G1090">
            <v>1.071253</v>
          </cell>
          <cell r="H1090">
            <v>1.071253</v>
          </cell>
          <cell r="I1090">
            <v>80.362350000000006</v>
          </cell>
          <cell r="J1090">
            <v>25894.55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F1091" t="str">
            <v>2013Other1-in-10Typical Event Day10</v>
          </cell>
          <cell r="G1091">
            <v>1.142026</v>
          </cell>
          <cell r="H1091">
            <v>1.142026</v>
          </cell>
          <cell r="I1091">
            <v>84.802819999999997</v>
          </cell>
          <cell r="J1091">
            <v>25894.55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F1092" t="str">
            <v>2013Other1-in-10Typical Event Day11</v>
          </cell>
          <cell r="G1092">
            <v>1.262122</v>
          </cell>
          <cell r="H1092">
            <v>1.262122</v>
          </cell>
          <cell r="I1092">
            <v>88.793509999999998</v>
          </cell>
          <cell r="J1092">
            <v>25894.55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F1093" t="str">
            <v>2013Other1-in-10Typical Event Day12</v>
          </cell>
          <cell r="G1093">
            <v>1.444971</v>
          </cell>
          <cell r="H1093">
            <v>1.444971</v>
          </cell>
          <cell r="I1093">
            <v>92.299289999999999</v>
          </cell>
          <cell r="J1093">
            <v>25894.55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F1094" t="str">
            <v>2013Other1-in-10Typical Event Day13</v>
          </cell>
          <cell r="G1094">
            <v>1.703908</v>
          </cell>
          <cell r="H1094">
            <v>1.703908</v>
          </cell>
          <cell r="I1094">
            <v>95.749589999999998</v>
          </cell>
          <cell r="J1094">
            <v>25894.55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F1095" t="str">
            <v>2013Other1-in-10Typical Event Day14</v>
          </cell>
          <cell r="G1095">
            <v>1.5334970000000001</v>
          </cell>
          <cell r="H1095">
            <v>2.0014219999999998</v>
          </cell>
          <cell r="I1095">
            <v>98.818240000000003</v>
          </cell>
          <cell r="J1095">
            <v>25894.55</v>
          </cell>
          <cell r="K1095">
            <v>0.3896694</v>
          </cell>
          <cell r="L1095">
            <v>0.43590329999999999</v>
          </cell>
          <cell r="M1095">
            <v>0.46792479999999997</v>
          </cell>
          <cell r="N1095">
            <v>0.49994630000000001</v>
          </cell>
          <cell r="O1095">
            <v>0.54618029999999995</v>
          </cell>
        </row>
        <row r="1096">
          <cell r="F1096" t="str">
            <v>2013Other1-in-10Typical Event Day15</v>
          </cell>
          <cell r="G1096">
            <v>1.736221</v>
          </cell>
          <cell r="H1096">
            <v>2.340023</v>
          </cell>
          <cell r="I1096">
            <v>101.14149999999999</v>
          </cell>
          <cell r="J1096">
            <v>25894.55</v>
          </cell>
          <cell r="K1096">
            <v>0.5036332</v>
          </cell>
          <cell r="L1096">
            <v>0.56281389999999998</v>
          </cell>
          <cell r="M1096">
            <v>0.60380219999999996</v>
          </cell>
          <cell r="N1096">
            <v>0.64479039999999999</v>
          </cell>
          <cell r="O1096">
            <v>0.70397100000000001</v>
          </cell>
        </row>
        <row r="1097">
          <cell r="F1097" t="str">
            <v>2013Other1-in-10Typical Event Day16</v>
          </cell>
          <cell r="G1097">
            <v>1.95919</v>
          </cell>
          <cell r="H1097">
            <v>2.7130939999999999</v>
          </cell>
          <cell r="I1097">
            <v>102.78100000000001</v>
          </cell>
          <cell r="J1097">
            <v>25894.55</v>
          </cell>
          <cell r="K1097">
            <v>0.6293415</v>
          </cell>
          <cell r="L1097">
            <v>0.70293399999999995</v>
          </cell>
          <cell r="M1097">
            <v>0.75390389999999996</v>
          </cell>
          <cell r="N1097">
            <v>0.80487390000000003</v>
          </cell>
          <cell r="O1097">
            <v>0.87846639999999998</v>
          </cell>
        </row>
        <row r="1098">
          <cell r="F1098" t="str">
            <v>2013Other1-in-10Typical Event Day17</v>
          </cell>
          <cell r="G1098">
            <v>2.1721149999999998</v>
          </cell>
          <cell r="H1098">
            <v>3.0512860000000002</v>
          </cell>
          <cell r="I1098">
            <v>103.2923</v>
          </cell>
          <cell r="J1098">
            <v>25894.55</v>
          </cell>
          <cell r="K1098">
            <v>0.73355669999999995</v>
          </cell>
          <cell r="L1098">
            <v>0.81958679999999995</v>
          </cell>
          <cell r="M1098">
            <v>0.87917100000000004</v>
          </cell>
          <cell r="N1098">
            <v>0.93875500000000001</v>
          </cell>
          <cell r="O1098">
            <v>1.0247850000000001</v>
          </cell>
        </row>
        <row r="1099">
          <cell r="F1099" t="str">
            <v>2013Other1-in-10Typical Event Day18</v>
          </cell>
          <cell r="G1099">
            <v>2.3486319999999998</v>
          </cell>
          <cell r="H1099">
            <v>3.251665</v>
          </cell>
          <cell r="I1099">
            <v>103.1054</v>
          </cell>
          <cell r="J1099">
            <v>25894.55</v>
          </cell>
          <cell r="K1099">
            <v>0.75342039999999999</v>
          </cell>
          <cell r="L1099">
            <v>0.84181309999999998</v>
          </cell>
          <cell r="M1099">
            <v>0.90303370000000005</v>
          </cell>
          <cell r="N1099">
            <v>0.96425419999999995</v>
          </cell>
          <cell r="O1099">
            <v>1.0526470000000001</v>
          </cell>
        </row>
        <row r="1100">
          <cell r="F1100" t="str">
            <v>2013Other1-in-10Typical Event Day19</v>
          </cell>
          <cell r="G1100">
            <v>3.4728650000000001</v>
          </cell>
          <cell r="H1100">
            <v>3.180526</v>
          </cell>
          <cell r="I1100">
            <v>101.04810000000001</v>
          </cell>
          <cell r="J1100">
            <v>25894.55</v>
          </cell>
          <cell r="K1100">
            <v>-0.32657819999999999</v>
          </cell>
          <cell r="L1100">
            <v>-0.30634929999999999</v>
          </cell>
          <cell r="M1100">
            <v>-0.29233880000000001</v>
          </cell>
          <cell r="N1100">
            <v>-0.27832839999999998</v>
          </cell>
          <cell r="O1100">
            <v>-0.25809949999999998</v>
          </cell>
        </row>
        <row r="1101">
          <cell r="F1101" t="str">
            <v>2013Other1-in-10Typical Event Day20</v>
          </cell>
          <cell r="G1101">
            <v>3.1266120000000002</v>
          </cell>
          <cell r="H1101">
            <v>2.869834</v>
          </cell>
          <cell r="I1101">
            <v>96.985720000000001</v>
          </cell>
          <cell r="J1101">
            <v>25894.55</v>
          </cell>
          <cell r="K1101">
            <v>-0.28685159999999998</v>
          </cell>
          <cell r="L1101">
            <v>-0.26908339999999997</v>
          </cell>
          <cell r="M1101">
            <v>-0.25677729999999999</v>
          </cell>
          <cell r="N1101">
            <v>-0.2444711</v>
          </cell>
          <cell r="O1101">
            <v>-0.22670299999999999</v>
          </cell>
        </row>
        <row r="1102">
          <cell r="F1102" t="str">
            <v>2013Other1-in-10Typical Event Day21</v>
          </cell>
          <cell r="G1102">
            <v>2.6720350000000002</v>
          </cell>
          <cell r="H1102">
            <v>2.521474</v>
          </cell>
          <cell r="I1102">
            <v>91.925190000000001</v>
          </cell>
          <cell r="J1102">
            <v>25894.55</v>
          </cell>
          <cell r="K1102">
            <v>-0.16819429999999999</v>
          </cell>
          <cell r="L1102">
            <v>-0.157776</v>
          </cell>
          <cell r="M1102">
            <v>-0.15056040000000001</v>
          </cell>
          <cell r="N1102">
            <v>-0.14334469999999999</v>
          </cell>
          <cell r="O1102">
            <v>-0.1329264</v>
          </cell>
        </row>
        <row r="1103">
          <cell r="F1103" t="str">
            <v>2013Other1-in-10Typical Event Day22</v>
          </cell>
          <cell r="G1103">
            <v>2.2455120000000002</v>
          </cell>
          <cell r="H1103">
            <v>2.148911</v>
          </cell>
          <cell r="I1103">
            <v>88.151859999999999</v>
          </cell>
          <cell r="J1103">
            <v>25894.55</v>
          </cell>
          <cell r="K1103">
            <v>-0.1079143</v>
          </cell>
          <cell r="L1103">
            <v>-0.1012299</v>
          </cell>
          <cell r="M1103">
            <v>-9.66003E-2</v>
          </cell>
          <cell r="N1103">
            <v>-9.1970700000000002E-2</v>
          </cell>
          <cell r="O1103">
            <v>-8.5286299999999995E-2</v>
          </cell>
        </row>
        <row r="1104">
          <cell r="F1104" t="str">
            <v>2013Other1-in-10Typical Event Day23</v>
          </cell>
          <cell r="G1104">
            <v>1.7435389999999999</v>
          </cell>
          <cell r="H1104">
            <v>1.6822189999999999</v>
          </cell>
          <cell r="I1104">
            <v>85.022679999999994</v>
          </cell>
          <cell r="J1104">
            <v>25894.55</v>
          </cell>
          <cell r="K1104">
            <v>-6.8501300000000001E-2</v>
          </cell>
          <cell r="L1104">
            <v>-6.4258200000000001E-2</v>
          </cell>
          <cell r="M1104">
            <v>-6.1319499999999999E-2</v>
          </cell>
          <cell r="N1104">
            <v>-5.8380700000000001E-2</v>
          </cell>
          <cell r="O1104">
            <v>-5.4137600000000001E-2</v>
          </cell>
        </row>
        <row r="1105">
          <cell r="F1105" t="str">
            <v>2013Other1-in-10Typical Event Day24</v>
          </cell>
          <cell r="G1105">
            <v>1.3240590000000001</v>
          </cell>
          <cell r="H1105">
            <v>1.284875</v>
          </cell>
          <cell r="I1105">
            <v>82.379329999999996</v>
          </cell>
          <cell r="J1105">
            <v>25894.55</v>
          </cell>
          <cell r="K1105">
            <v>-4.3772999999999999E-2</v>
          </cell>
          <cell r="L1105">
            <v>-4.1061599999999997E-2</v>
          </cell>
          <cell r="M1105">
            <v>-3.9183700000000002E-2</v>
          </cell>
          <cell r="N1105">
            <v>-3.73058E-2</v>
          </cell>
          <cell r="O1105">
            <v>-3.45945E-2</v>
          </cell>
        </row>
        <row r="1106">
          <cell r="F1106" t="str">
            <v>2013Sierra1-in-10Typical Event Day1</v>
          </cell>
          <cell r="G1106">
            <v>1.1112610000000001</v>
          </cell>
          <cell r="H1106">
            <v>1.1112610000000001</v>
          </cell>
          <cell r="I1106">
            <v>72.596500000000006</v>
          </cell>
          <cell r="J1106">
            <v>18120.18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F1107" t="str">
            <v>2013Sierra1-in-10Typical Event Day2</v>
          </cell>
          <cell r="G1107">
            <v>0.98045640000000001</v>
          </cell>
          <cell r="H1107">
            <v>0.98045640000000001</v>
          </cell>
          <cell r="I1107">
            <v>71.859589999999997</v>
          </cell>
          <cell r="J1107">
            <v>18120.18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F1108" t="str">
            <v>2013Sierra1-in-10Typical Event Day3</v>
          </cell>
          <cell r="G1108">
            <v>0.90490999999999999</v>
          </cell>
          <cell r="H1108">
            <v>0.90490999999999999</v>
          </cell>
          <cell r="I1108">
            <v>70.985770000000002</v>
          </cell>
          <cell r="J1108">
            <v>18120.18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F1109" t="str">
            <v>2013Sierra1-in-10Typical Event Day4</v>
          </cell>
          <cell r="G1109">
            <v>0.86217129999999997</v>
          </cell>
          <cell r="H1109">
            <v>0.86217129999999997</v>
          </cell>
          <cell r="I1109">
            <v>70.352620000000002</v>
          </cell>
          <cell r="J1109">
            <v>18120.18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F1110" t="str">
            <v>2013Sierra1-in-10Typical Event Day5</v>
          </cell>
          <cell r="G1110">
            <v>0.86239270000000001</v>
          </cell>
          <cell r="H1110">
            <v>0.86239270000000001</v>
          </cell>
          <cell r="I1110">
            <v>69.560919999999996</v>
          </cell>
          <cell r="J1110">
            <v>18120.18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F1111" t="str">
            <v>2013Sierra1-in-10Typical Event Day6</v>
          </cell>
          <cell r="G1111">
            <v>0.94144099999999997</v>
          </cell>
          <cell r="H1111">
            <v>0.94144099999999997</v>
          </cell>
          <cell r="I1111">
            <v>68.410539999999997</v>
          </cell>
          <cell r="J1111">
            <v>18120.18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F1112" t="str">
            <v>2013Sierra1-in-10Typical Event Day7</v>
          </cell>
          <cell r="G1112">
            <v>1.120449</v>
          </cell>
          <cell r="H1112">
            <v>1.120449</v>
          </cell>
          <cell r="I1112">
            <v>68.435910000000007</v>
          </cell>
          <cell r="J1112">
            <v>18120.18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F1113" t="str">
            <v>2013Sierra1-in-10Typical Event Day8</v>
          </cell>
          <cell r="G1113">
            <v>1.233784</v>
          </cell>
          <cell r="H1113">
            <v>1.233784</v>
          </cell>
          <cell r="I1113">
            <v>72.221649999999997</v>
          </cell>
          <cell r="J1113">
            <v>18120.18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F1114" t="str">
            <v>2013Sierra1-in-10Typical Event Day9</v>
          </cell>
          <cell r="G1114">
            <v>1.268362</v>
          </cell>
          <cell r="H1114">
            <v>1.268362</v>
          </cell>
          <cell r="I1114">
            <v>78.347139999999996</v>
          </cell>
          <cell r="J1114">
            <v>18120.18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F1115" t="str">
            <v>2013Sierra1-in-10Typical Event Day10</v>
          </cell>
          <cell r="G1115">
            <v>1.3328420000000001</v>
          </cell>
          <cell r="H1115">
            <v>1.3328420000000001</v>
          </cell>
          <cell r="I1115">
            <v>84.071010000000001</v>
          </cell>
          <cell r="J1115">
            <v>18120.18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F1116" t="str">
            <v>2013Sierra1-in-10Typical Event Day11</v>
          </cell>
          <cell r="G1116">
            <v>1.4553430000000001</v>
          </cell>
          <cell r="H1116">
            <v>1.4553430000000001</v>
          </cell>
          <cell r="I1116">
            <v>89.115170000000006</v>
          </cell>
          <cell r="J1116">
            <v>18120.18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F1117" t="str">
            <v>2013Sierra1-in-10Typical Event Day12</v>
          </cell>
          <cell r="G1117">
            <v>1.6409830000000001</v>
          </cell>
          <cell r="H1117">
            <v>1.6409830000000001</v>
          </cell>
          <cell r="I1117">
            <v>91.529420000000002</v>
          </cell>
          <cell r="J1117">
            <v>18120.18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F1118" t="str">
            <v>2013Sierra1-in-10Typical Event Day13</v>
          </cell>
          <cell r="G1118">
            <v>1.8978120000000001</v>
          </cell>
          <cell r="H1118">
            <v>1.8978120000000001</v>
          </cell>
          <cell r="I1118">
            <v>92.625919999999994</v>
          </cell>
          <cell r="J1118">
            <v>18120.18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F1119" t="str">
            <v>2013Sierra1-in-10Typical Event Day14</v>
          </cell>
          <cell r="G1119">
            <v>1.751128</v>
          </cell>
          <cell r="H1119">
            <v>2.1894200000000001</v>
          </cell>
          <cell r="I1119">
            <v>93.903940000000006</v>
          </cell>
          <cell r="J1119">
            <v>18120.18</v>
          </cell>
          <cell r="K1119">
            <v>0.37526589999999999</v>
          </cell>
          <cell r="L1119">
            <v>0.41250219999999999</v>
          </cell>
          <cell r="M1119">
            <v>0.43829210000000002</v>
          </cell>
          <cell r="N1119">
            <v>0.46408179999999999</v>
          </cell>
          <cell r="O1119">
            <v>0.50131829999999999</v>
          </cell>
        </row>
        <row r="1120">
          <cell r="F1120" t="str">
            <v>2013Sierra1-in-10Typical Event Day15</v>
          </cell>
          <cell r="G1120">
            <v>1.956199</v>
          </cell>
          <cell r="H1120">
            <v>2.5236499999999999</v>
          </cell>
          <cell r="I1120">
            <v>96.558359999999993</v>
          </cell>
          <cell r="J1120">
            <v>18120.18</v>
          </cell>
          <cell r="K1120">
            <v>0.48656379999999999</v>
          </cell>
          <cell r="L1120">
            <v>0.53435259999999996</v>
          </cell>
          <cell r="M1120">
            <v>0.56745100000000004</v>
          </cell>
          <cell r="N1120">
            <v>0.60054940000000001</v>
          </cell>
          <cell r="O1120">
            <v>0.64833819999999998</v>
          </cell>
        </row>
        <row r="1121">
          <cell r="F1121" t="str">
            <v>2013Sierra1-in-10Typical Event Day16</v>
          </cell>
          <cell r="G1121">
            <v>2.201749</v>
          </cell>
          <cell r="H1121">
            <v>2.9080539999999999</v>
          </cell>
          <cell r="I1121">
            <v>99.082149999999999</v>
          </cell>
          <cell r="J1121">
            <v>18120.18</v>
          </cell>
          <cell r="K1121">
            <v>0.60578779999999999</v>
          </cell>
          <cell r="L1121">
            <v>0.66517389999999998</v>
          </cell>
          <cell r="M1121">
            <v>0.70630440000000005</v>
          </cell>
          <cell r="N1121">
            <v>0.74743490000000001</v>
          </cell>
          <cell r="O1121">
            <v>0.80682089999999995</v>
          </cell>
        </row>
        <row r="1122">
          <cell r="F1122" t="str">
            <v>2013Sierra1-in-10Typical Event Day17</v>
          </cell>
          <cell r="G1122">
            <v>2.4265330000000001</v>
          </cell>
          <cell r="H1122">
            <v>3.2517399999999999</v>
          </cell>
          <cell r="I1122">
            <v>99.953540000000004</v>
          </cell>
          <cell r="J1122">
            <v>18120.18</v>
          </cell>
          <cell r="K1122">
            <v>0.70765460000000002</v>
          </cell>
          <cell r="L1122">
            <v>0.7771055</v>
          </cell>
          <cell r="M1122">
            <v>0.82520709999999997</v>
          </cell>
          <cell r="N1122">
            <v>0.87330870000000005</v>
          </cell>
          <cell r="O1122">
            <v>0.94275960000000003</v>
          </cell>
        </row>
        <row r="1123">
          <cell r="F1123" t="str">
            <v>2013Sierra1-in-10Typical Event Day18</v>
          </cell>
          <cell r="G1123">
            <v>2.6251169999999999</v>
          </cell>
          <cell r="H1123">
            <v>3.4729260000000002</v>
          </cell>
          <cell r="I1123">
            <v>99.606679999999997</v>
          </cell>
          <cell r="J1123">
            <v>18120.18</v>
          </cell>
          <cell r="K1123">
            <v>0.72702169999999999</v>
          </cell>
          <cell r="L1123">
            <v>0.79838379999999998</v>
          </cell>
          <cell r="M1123">
            <v>0.84780900000000003</v>
          </cell>
          <cell r="N1123">
            <v>0.89723410000000003</v>
          </cell>
          <cell r="O1123">
            <v>0.96859629999999997</v>
          </cell>
        </row>
        <row r="1124">
          <cell r="F1124" t="str">
            <v>2013Sierra1-in-10Typical Event Day19</v>
          </cell>
          <cell r="G1124">
            <v>3.8026339999999998</v>
          </cell>
          <cell r="H1124">
            <v>3.4347349999999999</v>
          </cell>
          <cell r="I1124">
            <v>97.38982</v>
          </cell>
          <cell r="J1124">
            <v>18120.18</v>
          </cell>
          <cell r="K1124">
            <v>-0.40038770000000001</v>
          </cell>
          <cell r="L1124">
            <v>-0.381193</v>
          </cell>
          <cell r="M1124">
            <v>-0.36789880000000003</v>
          </cell>
          <cell r="N1124">
            <v>-0.35460459999999999</v>
          </cell>
          <cell r="O1124">
            <v>-0.33540989999999998</v>
          </cell>
        </row>
        <row r="1125">
          <cell r="F1125" t="str">
            <v>2013Sierra1-in-10Typical Event Day20</v>
          </cell>
          <cell r="G1125">
            <v>3.4535740000000001</v>
          </cell>
          <cell r="H1125">
            <v>3.1503670000000001</v>
          </cell>
          <cell r="I1125">
            <v>91.665409999999994</v>
          </cell>
          <cell r="J1125">
            <v>18120.18</v>
          </cell>
          <cell r="K1125">
            <v>-0.32998349999999999</v>
          </cell>
          <cell r="L1125">
            <v>-0.314164</v>
          </cell>
          <cell r="M1125">
            <v>-0.30320750000000002</v>
          </cell>
          <cell r="N1125">
            <v>-0.29225099999999998</v>
          </cell>
          <cell r="O1125">
            <v>-0.2764315</v>
          </cell>
        </row>
        <row r="1126">
          <cell r="F1126" t="str">
            <v>2013Sierra1-in-10Typical Event Day21</v>
          </cell>
          <cell r="G1126">
            <v>2.9805869999999999</v>
          </cell>
          <cell r="H1126">
            <v>2.788503</v>
          </cell>
          <cell r="I1126">
            <v>84.523759999999996</v>
          </cell>
          <cell r="J1126">
            <v>18120.18</v>
          </cell>
          <cell r="K1126">
            <v>-0.2090475</v>
          </cell>
          <cell r="L1126">
            <v>-0.1990257</v>
          </cell>
          <cell r="M1126">
            <v>-0.1920847</v>
          </cell>
          <cell r="N1126">
            <v>-0.18514359999999999</v>
          </cell>
          <cell r="O1126">
            <v>-0.17512179999999999</v>
          </cell>
        </row>
        <row r="1127">
          <cell r="F1127" t="str">
            <v>2013Sierra1-in-10Typical Event Day22</v>
          </cell>
          <cell r="G1127">
            <v>2.487784</v>
          </cell>
          <cell r="H1127">
            <v>2.3730630000000001</v>
          </cell>
          <cell r="I1127">
            <v>80.275919999999999</v>
          </cell>
          <cell r="J1127">
            <v>18120.18</v>
          </cell>
          <cell r="K1127">
            <v>-0.1248522</v>
          </cell>
          <cell r="L1127">
            <v>-0.11886679999999999</v>
          </cell>
          <cell r="M1127">
            <v>-0.1147213</v>
          </cell>
          <cell r="N1127">
            <v>-0.1105758</v>
          </cell>
          <cell r="O1127">
            <v>-0.1045903</v>
          </cell>
        </row>
        <row r="1128">
          <cell r="F1128" t="str">
            <v>2013Sierra1-in-10Typical Event Day23</v>
          </cell>
          <cell r="G1128">
            <v>1.9136059999999999</v>
          </cell>
          <cell r="H1128">
            <v>1.8363700000000001</v>
          </cell>
          <cell r="I1128">
            <v>77.578710000000001</v>
          </cell>
          <cell r="J1128">
            <v>18120.18</v>
          </cell>
          <cell r="K1128">
            <v>-8.4055900000000003E-2</v>
          </cell>
          <cell r="L1128">
            <v>-8.0026299999999995E-2</v>
          </cell>
          <cell r="M1128">
            <v>-7.7235300000000007E-2</v>
          </cell>
          <cell r="N1128">
            <v>-7.4444399999999994E-2</v>
          </cell>
          <cell r="O1128">
            <v>-7.0414699999999997E-2</v>
          </cell>
        </row>
        <row r="1129">
          <cell r="F1129" t="str">
            <v>2013Sierra1-in-10Typical Event Day24</v>
          </cell>
          <cell r="G1129">
            <v>1.4339219999999999</v>
          </cell>
          <cell r="H1129">
            <v>1.393626</v>
          </cell>
          <cell r="I1129">
            <v>75.682940000000002</v>
          </cell>
          <cell r="J1129">
            <v>18120.18</v>
          </cell>
          <cell r="K1129">
            <v>-4.3853900000000001E-2</v>
          </cell>
          <cell r="L1129">
            <v>-4.17516E-2</v>
          </cell>
          <cell r="M1129">
            <v>-4.0295499999999998E-2</v>
          </cell>
          <cell r="N1129">
            <v>-3.8839400000000003E-2</v>
          </cell>
          <cell r="O1129">
            <v>-3.6736999999999999E-2</v>
          </cell>
        </row>
        <row r="1130">
          <cell r="F1130" t="str">
            <v>2013Stockton1-in-10Typical Event Day1</v>
          </cell>
          <cell r="G1130">
            <v>1.2338009999999999</v>
          </cell>
          <cell r="H1130">
            <v>1.2338009999999999</v>
          </cell>
          <cell r="I1130">
            <v>82.355360000000005</v>
          </cell>
          <cell r="J1130">
            <v>12624.19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</row>
        <row r="1131">
          <cell r="F1131" t="str">
            <v>2013Stockton1-in-10Typical Event Day2</v>
          </cell>
          <cell r="G1131">
            <v>1.0494939999999999</v>
          </cell>
          <cell r="H1131">
            <v>1.0494939999999999</v>
          </cell>
          <cell r="I1131">
            <v>80.343230000000005</v>
          </cell>
          <cell r="J1131">
            <v>12624.19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</row>
        <row r="1132">
          <cell r="F1132" t="str">
            <v>2013Stockton1-in-10Typical Event Day3</v>
          </cell>
          <cell r="G1132">
            <v>0.93636269999999999</v>
          </cell>
          <cell r="H1132">
            <v>0.93636269999999999</v>
          </cell>
          <cell r="I1132">
            <v>79.05</v>
          </cell>
          <cell r="J1132">
            <v>12624.19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</row>
        <row r="1133">
          <cell r="F1133" t="str">
            <v>2013Stockton1-in-10Typical Event Day4</v>
          </cell>
          <cell r="G1133">
            <v>0.87302760000000001</v>
          </cell>
          <cell r="H1133">
            <v>0.87302760000000001</v>
          </cell>
          <cell r="I1133">
            <v>77.760140000000007</v>
          </cell>
          <cell r="J1133">
            <v>12624.19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F1134" t="str">
            <v>2013Stockton1-in-10Typical Event Day5</v>
          </cell>
          <cell r="G1134">
            <v>0.85858389999999996</v>
          </cell>
          <cell r="H1134">
            <v>0.85858389999999996</v>
          </cell>
          <cell r="I1134">
            <v>76.848669999999998</v>
          </cell>
          <cell r="J1134">
            <v>12624.19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</row>
        <row r="1135">
          <cell r="F1135" t="str">
            <v>2013Stockton1-in-10Typical Event Day6</v>
          </cell>
          <cell r="G1135">
            <v>0.89729400000000004</v>
          </cell>
          <cell r="H1135">
            <v>0.89729400000000004</v>
          </cell>
          <cell r="I1135">
            <v>75.381770000000003</v>
          </cell>
          <cell r="J1135">
            <v>12624.19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F1136" t="str">
            <v>2013Stockton1-in-10Typical Event Day7</v>
          </cell>
          <cell r="G1136">
            <v>1.023862</v>
          </cell>
          <cell r="H1136">
            <v>1.023862</v>
          </cell>
          <cell r="I1136">
            <v>75.091899999999995</v>
          </cell>
          <cell r="J1136">
            <v>12624.19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</row>
        <row r="1137">
          <cell r="F1137" t="str">
            <v>2013Stockton1-in-10Typical Event Day8</v>
          </cell>
          <cell r="G1137">
            <v>1.1118030000000001</v>
          </cell>
          <cell r="H1137">
            <v>1.1118030000000001</v>
          </cell>
          <cell r="I1137">
            <v>76.798670000000001</v>
          </cell>
          <cell r="J1137">
            <v>12624.19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F1138" t="str">
            <v>2013Stockton1-in-10Typical Event Day9</v>
          </cell>
          <cell r="G1138">
            <v>1.157721</v>
          </cell>
          <cell r="H1138">
            <v>1.157721</v>
          </cell>
          <cell r="I1138">
            <v>81.481099999999998</v>
          </cell>
          <cell r="J1138">
            <v>12624.19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F1139" t="str">
            <v>2013Stockton1-in-10Typical Event Day10</v>
          </cell>
          <cell r="G1139">
            <v>1.270208</v>
          </cell>
          <cell r="H1139">
            <v>1.270208</v>
          </cell>
          <cell r="I1139">
            <v>83.825000000000003</v>
          </cell>
          <cell r="J1139">
            <v>12624.19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F1140" t="str">
            <v>2013Stockton1-in-10Typical Event Day11</v>
          </cell>
          <cell r="G1140">
            <v>1.4308050000000001</v>
          </cell>
          <cell r="H1140">
            <v>1.4308050000000001</v>
          </cell>
          <cell r="I1140">
            <v>86.9953</v>
          </cell>
          <cell r="J1140">
            <v>12624.19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F1141" t="str">
            <v>2013Stockton1-in-10Typical Event Day12</v>
          </cell>
          <cell r="G1141">
            <v>1.6486069999999999</v>
          </cell>
          <cell r="H1141">
            <v>1.6486069999999999</v>
          </cell>
          <cell r="I1141">
            <v>90.958830000000006</v>
          </cell>
          <cell r="J1141">
            <v>12624.19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F1142" t="str">
            <v>2013Stockton1-in-10Typical Event Day13</v>
          </cell>
          <cell r="G1142">
            <v>1.928769</v>
          </cell>
          <cell r="H1142">
            <v>1.928769</v>
          </cell>
          <cell r="I1142">
            <v>94.675669999999997</v>
          </cell>
          <cell r="J1142">
            <v>12624.19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F1143" t="str">
            <v>2013Stockton1-in-10Typical Event Day14</v>
          </cell>
          <cell r="G1143">
            <v>1.7291510000000001</v>
          </cell>
          <cell r="H1143">
            <v>2.2505449999999998</v>
          </cell>
          <cell r="I1143">
            <v>97.755439999999993</v>
          </cell>
          <cell r="J1143">
            <v>12624.19</v>
          </cell>
          <cell r="K1143">
            <v>0.43854140000000003</v>
          </cell>
          <cell r="L1143">
            <v>0.48749169999999997</v>
          </cell>
          <cell r="M1143">
            <v>0.52139460000000004</v>
          </cell>
          <cell r="N1143">
            <v>0.55529740000000005</v>
          </cell>
          <cell r="O1143">
            <v>0.6042478</v>
          </cell>
        </row>
        <row r="1144">
          <cell r="F1144" t="str">
            <v>2013Stockton1-in-10Typical Event Day15</v>
          </cell>
          <cell r="G1144">
            <v>1.9463220000000001</v>
          </cell>
          <cell r="H1144">
            <v>2.607847</v>
          </cell>
          <cell r="I1144">
            <v>100.3231</v>
          </cell>
          <cell r="J1144">
            <v>12624.19</v>
          </cell>
          <cell r="K1144">
            <v>0.55797949999999996</v>
          </cell>
          <cell r="L1144">
            <v>0.61915509999999996</v>
          </cell>
          <cell r="M1144">
            <v>0.66152520000000004</v>
          </cell>
          <cell r="N1144">
            <v>0.70389520000000005</v>
          </cell>
          <cell r="O1144">
            <v>0.76507080000000005</v>
          </cell>
        </row>
        <row r="1145">
          <cell r="F1145" t="str">
            <v>2013Stockton1-in-10Typical Event Day16</v>
          </cell>
          <cell r="G1145">
            <v>2.1683520000000001</v>
          </cell>
          <cell r="H1145">
            <v>3.0022820000000001</v>
          </cell>
          <cell r="I1145">
            <v>102.3261</v>
          </cell>
          <cell r="J1145">
            <v>12624.19</v>
          </cell>
          <cell r="K1145">
            <v>0.70435650000000005</v>
          </cell>
          <cell r="L1145">
            <v>0.78090979999999999</v>
          </cell>
          <cell r="M1145">
            <v>0.83393030000000001</v>
          </cell>
          <cell r="N1145">
            <v>0.88695100000000004</v>
          </cell>
          <cell r="O1145">
            <v>0.96350429999999998</v>
          </cell>
        </row>
        <row r="1146">
          <cell r="F1146" t="str">
            <v>2013Stockton1-in-10Typical Event Day17</v>
          </cell>
          <cell r="G1146">
            <v>2.3758249999999999</v>
          </cell>
          <cell r="H1146">
            <v>3.3427639999999998</v>
          </cell>
          <cell r="I1146">
            <v>102.6404</v>
          </cell>
          <cell r="J1146">
            <v>12624.19</v>
          </cell>
          <cell r="K1146">
            <v>0.81603590000000004</v>
          </cell>
          <cell r="L1146">
            <v>0.90519039999999995</v>
          </cell>
          <cell r="M1146">
            <v>0.96693870000000004</v>
          </cell>
          <cell r="N1146">
            <v>1.0286869999999999</v>
          </cell>
          <cell r="O1146">
            <v>1.117842</v>
          </cell>
        </row>
        <row r="1147">
          <cell r="F1147" t="str">
            <v>2013Stockton1-in-10Typical Event Day18</v>
          </cell>
          <cell r="G1147">
            <v>2.53146</v>
          </cell>
          <cell r="H1147">
            <v>3.523911</v>
          </cell>
          <cell r="I1147">
            <v>102.9423</v>
          </cell>
          <cell r="J1147">
            <v>12624.19</v>
          </cell>
          <cell r="K1147">
            <v>0.83747910000000003</v>
          </cell>
          <cell r="L1147">
            <v>0.92903780000000002</v>
          </cell>
          <cell r="M1147">
            <v>0.99245130000000004</v>
          </cell>
          <cell r="N1147">
            <v>1.0558639999999999</v>
          </cell>
          <cell r="O1147">
            <v>1.147424</v>
          </cell>
        </row>
        <row r="1148">
          <cell r="F1148" t="str">
            <v>2013Stockton1-in-10Typical Event Day19</v>
          </cell>
          <cell r="G1148">
            <v>3.7312560000000001</v>
          </cell>
          <cell r="H1148">
            <v>3.4380820000000001</v>
          </cell>
          <cell r="I1148">
            <v>100.5311</v>
          </cell>
          <cell r="J1148">
            <v>12624.19</v>
          </cell>
          <cell r="K1148">
            <v>-0.30917099999999997</v>
          </cell>
          <cell r="L1148">
            <v>-0.29972009999999999</v>
          </cell>
          <cell r="M1148">
            <v>-0.2931745</v>
          </cell>
          <cell r="N1148">
            <v>-0.28662890000000002</v>
          </cell>
          <cell r="O1148">
            <v>-0.27717799999999998</v>
          </cell>
        </row>
        <row r="1149">
          <cell r="F1149" t="str">
            <v>2013Stockton1-in-10Typical Event Day20</v>
          </cell>
          <cell r="G1149">
            <v>3.3959640000000002</v>
          </cell>
          <cell r="H1149">
            <v>3.1208840000000002</v>
          </cell>
          <cell r="I1149">
            <v>96.732429999999994</v>
          </cell>
          <cell r="J1149">
            <v>12624.19</v>
          </cell>
          <cell r="K1149">
            <v>-0.2900894</v>
          </cell>
          <cell r="L1149">
            <v>-0.28122190000000002</v>
          </cell>
          <cell r="M1149">
            <v>-0.2750802</v>
          </cell>
          <cell r="N1149">
            <v>-0.26893850000000002</v>
          </cell>
          <cell r="O1149">
            <v>-0.260071</v>
          </cell>
        </row>
        <row r="1150">
          <cell r="F1150" t="str">
            <v>2013Stockton1-in-10Typical Event Day21</v>
          </cell>
          <cell r="G1150">
            <v>2.9882879999999998</v>
          </cell>
          <cell r="H1150">
            <v>2.8025769999999999</v>
          </cell>
          <cell r="I1150">
            <v>93.010140000000007</v>
          </cell>
          <cell r="J1150">
            <v>12624.19</v>
          </cell>
          <cell r="K1150">
            <v>-0.19584409999999999</v>
          </cell>
          <cell r="L1150">
            <v>-0.18985750000000001</v>
          </cell>
          <cell r="M1150">
            <v>-0.18571109999999999</v>
          </cell>
          <cell r="N1150">
            <v>-0.1815648</v>
          </cell>
          <cell r="O1150">
            <v>-0.17557819999999999</v>
          </cell>
        </row>
        <row r="1151">
          <cell r="F1151" t="str">
            <v>2013Stockton1-in-10Typical Event Day22</v>
          </cell>
          <cell r="G1151">
            <v>2.5518640000000001</v>
          </cell>
          <cell r="H1151">
            <v>2.4212859999999998</v>
          </cell>
          <cell r="I1151">
            <v>89.702730000000003</v>
          </cell>
          <cell r="J1151">
            <v>12624.19</v>
          </cell>
          <cell r="K1151">
            <v>-0.1377023</v>
          </cell>
          <cell r="L1151">
            <v>-0.1334929</v>
          </cell>
          <cell r="M1151">
            <v>-0.13057759999999999</v>
          </cell>
          <cell r="N1151">
            <v>-0.1276622</v>
          </cell>
          <cell r="O1151">
            <v>-0.1234528</v>
          </cell>
        </row>
        <row r="1152">
          <cell r="F1152" t="str">
            <v>2013Stockton1-in-10Typical Event Day23</v>
          </cell>
          <cell r="G1152">
            <v>2.0010159999999999</v>
          </cell>
          <cell r="H1152">
            <v>1.9307399999999999</v>
          </cell>
          <cell r="I1152">
            <v>86.931759999999997</v>
          </cell>
          <cell r="J1152">
            <v>12624.19</v>
          </cell>
          <cell r="K1152">
            <v>-7.4110899999999993E-2</v>
          </cell>
          <cell r="L1152">
            <v>-7.1845400000000004E-2</v>
          </cell>
          <cell r="M1152">
            <v>-7.0276400000000003E-2</v>
          </cell>
          <cell r="N1152">
            <v>-6.8707299999999999E-2</v>
          </cell>
          <cell r="O1152">
            <v>-6.6441899999999998E-2</v>
          </cell>
        </row>
        <row r="1153">
          <cell r="F1153" t="str">
            <v>2013Stockton1-in-10Typical Event Day24</v>
          </cell>
          <cell r="G1153">
            <v>1.5438879999999999</v>
          </cell>
          <cell r="H1153">
            <v>1.4875419999999999</v>
          </cell>
          <cell r="I1153">
            <v>85.831100000000006</v>
          </cell>
          <cell r="J1153">
            <v>12624.19</v>
          </cell>
          <cell r="K1153">
            <v>-5.9421000000000002E-2</v>
          </cell>
          <cell r="L1153">
            <v>-5.7604599999999999E-2</v>
          </cell>
          <cell r="M1153">
            <v>-5.6346500000000001E-2</v>
          </cell>
          <cell r="N1153">
            <v>-5.5088499999999999E-2</v>
          </cell>
          <cell r="O1153">
            <v>-5.3272100000000003E-2</v>
          </cell>
        </row>
        <row r="1154">
          <cell r="F1154" t="str">
            <v>2013All Customers1-in-2August Peak1</v>
          </cell>
          <cell r="G1154">
            <v>0.92206109999999997</v>
          </cell>
          <cell r="H1154">
            <v>0.92206109999999997</v>
          </cell>
          <cell r="I1154">
            <v>73.826840000000004</v>
          </cell>
          <cell r="J1154">
            <v>151500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F1155" t="str">
            <v>2013All Customers1-in-2August Peak2</v>
          </cell>
          <cell r="G1155">
            <v>0.78762010000000005</v>
          </cell>
          <cell r="H1155">
            <v>0.78762010000000005</v>
          </cell>
          <cell r="I1155">
            <v>67.270960000000002</v>
          </cell>
          <cell r="J1155">
            <v>151500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</row>
        <row r="1156">
          <cell r="F1156" t="str">
            <v>2013All Customers1-in-2August Peak3</v>
          </cell>
          <cell r="G1156">
            <v>0.70849059999999997</v>
          </cell>
          <cell r="H1156">
            <v>0.70849059999999997</v>
          </cell>
          <cell r="I1156">
            <v>65.49879</v>
          </cell>
          <cell r="J1156">
            <v>151500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</row>
        <row r="1157">
          <cell r="F1157" t="str">
            <v>2013All Customers1-in-2August Peak4</v>
          </cell>
          <cell r="G1157">
            <v>0.66248629999999997</v>
          </cell>
          <cell r="H1157">
            <v>0.66248629999999997</v>
          </cell>
          <cell r="I1157">
            <v>64.309139999999999</v>
          </cell>
          <cell r="J1157">
            <v>151500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F1158" t="str">
            <v>2013All Customers1-in-2August Peak5</v>
          </cell>
          <cell r="G1158">
            <v>0.65045160000000002</v>
          </cell>
          <cell r="H1158">
            <v>0.65045160000000002</v>
          </cell>
          <cell r="I1158">
            <v>63.786079999999998</v>
          </cell>
          <cell r="J1158">
            <v>151500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</row>
        <row r="1159">
          <cell r="F1159" t="str">
            <v>2013All Customers1-in-2August Peak6</v>
          </cell>
          <cell r="G1159">
            <v>0.68778950000000005</v>
          </cell>
          <cell r="H1159">
            <v>0.68778950000000005</v>
          </cell>
          <cell r="I1159">
            <v>62.902369999999998</v>
          </cell>
          <cell r="J1159">
            <v>151500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F1160" t="str">
            <v>2013All Customers1-in-2August Peak7</v>
          </cell>
          <cell r="G1160">
            <v>0.80061689999999996</v>
          </cell>
          <cell r="H1160">
            <v>0.80061689999999996</v>
          </cell>
          <cell r="I1160">
            <v>62.302329999999998</v>
          </cell>
          <cell r="J1160">
            <v>151500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</row>
        <row r="1161">
          <cell r="F1161" t="str">
            <v>2013All Customers1-in-2August Peak8</v>
          </cell>
          <cell r="G1161">
            <v>0.88965899999999998</v>
          </cell>
          <cell r="H1161">
            <v>0.88965899999999998</v>
          </cell>
          <cell r="I1161">
            <v>64.612589999999997</v>
          </cell>
          <cell r="J1161">
            <v>151500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F1162" t="str">
            <v>2013All Customers1-in-2August Peak9</v>
          </cell>
          <cell r="G1162">
            <v>0.90901670000000001</v>
          </cell>
          <cell r="H1162">
            <v>0.90901670000000001</v>
          </cell>
          <cell r="I1162">
            <v>70.922110000000004</v>
          </cell>
          <cell r="J1162">
            <v>151500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F1163" t="str">
            <v>2013All Customers1-in-2August Peak10</v>
          </cell>
          <cell r="G1163">
            <v>0.97039010000000003</v>
          </cell>
          <cell r="H1163">
            <v>0.97039010000000003</v>
          </cell>
          <cell r="I1163">
            <v>77.414659999999998</v>
          </cell>
          <cell r="J1163">
            <v>151500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F1164" t="str">
            <v>2013All Customers1-in-2August Peak11</v>
          </cell>
          <cell r="G1164">
            <v>1.073707</v>
          </cell>
          <cell r="H1164">
            <v>1.073707</v>
          </cell>
          <cell r="I1164">
            <v>83.045509999999993</v>
          </cell>
          <cell r="J1164">
            <v>151500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</row>
        <row r="1165">
          <cell r="F1165" t="str">
            <v>2013All Customers1-in-2August Peak12</v>
          </cell>
          <cell r="G1165">
            <v>1.223757</v>
          </cell>
          <cell r="H1165">
            <v>1.223757</v>
          </cell>
          <cell r="I1165">
            <v>88.018699999999995</v>
          </cell>
          <cell r="J1165">
            <v>151500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</row>
        <row r="1166">
          <cell r="F1166" t="str">
            <v>2013All Customers1-in-2August Peak13</v>
          </cell>
          <cell r="G1166">
            <v>1.423138</v>
          </cell>
          <cell r="H1166">
            <v>1.423138</v>
          </cell>
          <cell r="I1166">
            <v>91.719570000000004</v>
          </cell>
          <cell r="J1166">
            <v>151500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</row>
        <row r="1167">
          <cell r="F1167" t="str">
            <v>2013All Customers1-in-2August Peak14</v>
          </cell>
          <cell r="G1167">
            <v>1.33876</v>
          </cell>
          <cell r="H1167">
            <v>1.640944</v>
          </cell>
          <cell r="I1167">
            <v>95.059330000000003</v>
          </cell>
          <cell r="J1167">
            <v>151500</v>
          </cell>
          <cell r="K1167">
            <v>0.2308885</v>
          </cell>
          <cell r="L1167">
            <v>0.2730109</v>
          </cell>
          <cell r="M1167">
            <v>0.30218479999999998</v>
          </cell>
          <cell r="N1167">
            <v>0.33135870000000001</v>
          </cell>
          <cell r="O1167">
            <v>0.37348110000000001</v>
          </cell>
        </row>
        <row r="1168">
          <cell r="F1168" t="str">
            <v>2013All Customers1-in-2August Peak15</v>
          </cell>
          <cell r="G1168">
            <v>1.4958469999999999</v>
          </cell>
          <cell r="H1168">
            <v>1.884798</v>
          </cell>
          <cell r="I1168">
            <v>97.721549999999993</v>
          </cell>
          <cell r="J1168">
            <v>151500</v>
          </cell>
          <cell r="K1168">
            <v>0.2975353</v>
          </cell>
          <cell r="L1168">
            <v>0.35154459999999998</v>
          </cell>
          <cell r="M1168">
            <v>0.3889513</v>
          </cell>
          <cell r="N1168">
            <v>0.42635800000000001</v>
          </cell>
          <cell r="O1168">
            <v>0.4803674</v>
          </cell>
        </row>
        <row r="1169">
          <cell r="F1169" t="str">
            <v>2013All Customers1-in-2August Peak16</v>
          </cell>
          <cell r="G1169">
            <v>1.6752899999999999</v>
          </cell>
          <cell r="H1169">
            <v>2.161025</v>
          </cell>
          <cell r="I1169">
            <v>98.942580000000007</v>
          </cell>
          <cell r="J1169">
            <v>151500</v>
          </cell>
          <cell r="K1169">
            <v>0.37210660000000001</v>
          </cell>
          <cell r="L1169">
            <v>0.43923889999999999</v>
          </cell>
          <cell r="M1169">
            <v>0.48573450000000001</v>
          </cell>
          <cell r="N1169">
            <v>0.53223010000000004</v>
          </cell>
          <cell r="O1169">
            <v>0.59936230000000001</v>
          </cell>
        </row>
        <row r="1170">
          <cell r="F1170" t="str">
            <v>2013All Customers1-in-2August Peak17</v>
          </cell>
          <cell r="G1170">
            <v>1.8400559999999999</v>
          </cell>
          <cell r="H1170">
            <v>2.406434</v>
          </cell>
          <cell r="I1170">
            <v>99.083849999999998</v>
          </cell>
          <cell r="J1170">
            <v>151500</v>
          </cell>
          <cell r="K1170">
            <v>0.43351190000000001</v>
          </cell>
          <cell r="L1170">
            <v>0.51201070000000004</v>
          </cell>
          <cell r="M1170">
            <v>0.56637870000000001</v>
          </cell>
          <cell r="N1170">
            <v>0.62074669999999998</v>
          </cell>
          <cell r="O1170">
            <v>0.69924549999999996</v>
          </cell>
        </row>
        <row r="1171">
          <cell r="F1171" t="str">
            <v>2013All Customers1-in-2August Peak18</v>
          </cell>
          <cell r="G1171">
            <v>1.9779500000000001</v>
          </cell>
          <cell r="H1171">
            <v>2.5596920000000001</v>
          </cell>
          <cell r="I1171">
            <v>97.902209999999997</v>
          </cell>
          <cell r="J1171">
            <v>151500</v>
          </cell>
          <cell r="K1171">
            <v>0.44522260000000002</v>
          </cell>
          <cell r="L1171">
            <v>0.52588000000000001</v>
          </cell>
          <cell r="M1171">
            <v>0.58174309999999996</v>
          </cell>
          <cell r="N1171">
            <v>0.63760609999999995</v>
          </cell>
          <cell r="O1171">
            <v>0.71826350000000005</v>
          </cell>
        </row>
        <row r="1172">
          <cell r="F1172" t="str">
            <v>2013All Customers1-in-2August Peak19</v>
          </cell>
          <cell r="G1172">
            <v>2.7887749999999998</v>
          </cell>
          <cell r="H1172">
            <v>2.5254259999999999</v>
          </cell>
          <cell r="I1172">
            <v>95.873699999999999</v>
          </cell>
          <cell r="J1172">
            <v>151500</v>
          </cell>
          <cell r="K1172">
            <v>-0.29171150000000001</v>
          </cell>
          <cell r="L1172">
            <v>-0.2749547</v>
          </cell>
          <cell r="M1172">
            <v>-0.263349</v>
          </cell>
          <cell r="N1172">
            <v>-0.25174340000000001</v>
          </cell>
          <cell r="O1172">
            <v>-0.23498659999999999</v>
          </cell>
        </row>
        <row r="1173">
          <cell r="F1173" t="str">
            <v>2013All Customers1-in-2August Peak20</v>
          </cell>
          <cell r="G1173">
            <v>2.5520450000000001</v>
          </cell>
          <cell r="H1173">
            <v>2.3156349999999999</v>
          </cell>
          <cell r="I1173">
            <v>90.613420000000005</v>
          </cell>
          <cell r="J1173">
            <v>151500</v>
          </cell>
          <cell r="K1173">
            <v>-0.2617505</v>
          </cell>
          <cell r="L1173">
            <v>-0.2467792</v>
          </cell>
          <cell r="M1173">
            <v>-0.23641010000000001</v>
          </cell>
          <cell r="N1173">
            <v>-0.22604099999999999</v>
          </cell>
          <cell r="O1173">
            <v>-0.2110697</v>
          </cell>
        </row>
        <row r="1174">
          <cell r="F1174" t="str">
            <v>2013All Customers1-in-2August Peak21</v>
          </cell>
          <cell r="G1174">
            <v>2.2447859999999999</v>
          </cell>
          <cell r="H1174">
            <v>2.094767</v>
          </cell>
          <cell r="I1174">
            <v>85.020849999999996</v>
          </cell>
          <cell r="J1174">
            <v>151500</v>
          </cell>
          <cell r="K1174">
            <v>-0.16577</v>
          </cell>
          <cell r="L1174">
            <v>-0.1564643</v>
          </cell>
          <cell r="M1174">
            <v>-0.15001929999999999</v>
          </cell>
          <cell r="N1174">
            <v>-0.14357420000000001</v>
          </cell>
          <cell r="O1174">
            <v>-0.13426850000000001</v>
          </cell>
        </row>
        <row r="1175">
          <cell r="F1175" t="str">
            <v>2013All Customers1-in-2August Peak22</v>
          </cell>
          <cell r="G1175">
            <v>1.931298</v>
          </cell>
          <cell r="H1175">
            <v>1.83823</v>
          </cell>
          <cell r="I1175">
            <v>81.347489999999993</v>
          </cell>
          <cell r="J1175">
            <v>151500</v>
          </cell>
          <cell r="K1175">
            <v>-0.1027387</v>
          </cell>
          <cell r="L1175">
            <v>-9.7025200000000006E-2</v>
          </cell>
          <cell r="M1175">
            <v>-9.3068100000000001E-2</v>
          </cell>
          <cell r="N1175">
            <v>-8.9110999999999996E-2</v>
          </cell>
          <cell r="O1175">
            <v>-8.3397600000000002E-2</v>
          </cell>
        </row>
        <row r="1176">
          <cell r="F1176" t="str">
            <v>2013All Customers1-in-2August Peak23</v>
          </cell>
          <cell r="G1176">
            <v>1.5275129999999999</v>
          </cell>
          <cell r="H1176">
            <v>1.4692940000000001</v>
          </cell>
          <cell r="I1176">
            <v>77.844220000000007</v>
          </cell>
          <cell r="J1176">
            <v>151500</v>
          </cell>
          <cell r="K1176">
            <v>-6.4357200000000003E-2</v>
          </cell>
          <cell r="L1176">
            <v>-6.0730600000000003E-2</v>
          </cell>
          <cell r="M1176">
            <v>-5.8218800000000001E-2</v>
          </cell>
          <cell r="N1176">
            <v>-5.5707E-2</v>
          </cell>
          <cell r="O1176">
            <v>-5.2080399999999999E-2</v>
          </cell>
        </row>
        <row r="1177">
          <cell r="F1177" t="str">
            <v>2013All Customers1-in-2August Peak24</v>
          </cell>
          <cell r="G1177">
            <v>1.1681820000000001</v>
          </cell>
          <cell r="H1177">
            <v>1.126177</v>
          </cell>
          <cell r="I1177">
            <v>75.423630000000003</v>
          </cell>
          <cell r="J1177">
            <v>151500</v>
          </cell>
          <cell r="K1177">
            <v>-4.6477600000000001E-2</v>
          </cell>
          <cell r="L1177">
            <v>-4.3835300000000001E-2</v>
          </cell>
          <cell r="M1177">
            <v>-4.2005300000000002E-2</v>
          </cell>
          <cell r="N1177">
            <v>-4.0175200000000001E-2</v>
          </cell>
          <cell r="O1177">
            <v>-3.7532999999999997E-2</v>
          </cell>
        </row>
        <row r="1178">
          <cell r="F1178" t="str">
            <v>2013Greater Bay Area1-in-2August Peak1</v>
          </cell>
          <cell r="G1178">
            <v>0.86167289999999996</v>
          </cell>
          <cell r="H1178">
            <v>0.86167289999999996</v>
          </cell>
          <cell r="I1178">
            <v>70.302409999999995</v>
          </cell>
          <cell r="J1178">
            <v>52822.81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</row>
        <row r="1179">
          <cell r="F1179" t="str">
            <v>2013Greater Bay Area1-in-2August Peak2</v>
          </cell>
          <cell r="G1179">
            <v>0.72478909999999996</v>
          </cell>
          <cell r="H1179">
            <v>0.72478909999999996</v>
          </cell>
          <cell r="I1179">
            <v>62.928919999999998</v>
          </cell>
          <cell r="J1179">
            <v>52822.81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</row>
        <row r="1180">
          <cell r="F1180" t="str">
            <v>2013Greater Bay Area1-in-2August Peak3</v>
          </cell>
          <cell r="G1180">
            <v>0.64939950000000002</v>
          </cell>
          <cell r="H1180">
            <v>0.64939950000000002</v>
          </cell>
          <cell r="I1180">
            <v>61.874940000000002</v>
          </cell>
          <cell r="J1180">
            <v>52822.81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F1181" t="str">
            <v>2013Greater Bay Area1-in-2August Peak4</v>
          </cell>
          <cell r="G1181">
            <v>0.60755859999999995</v>
          </cell>
          <cell r="H1181">
            <v>0.60755859999999995</v>
          </cell>
          <cell r="I1181">
            <v>60.366590000000002</v>
          </cell>
          <cell r="J1181">
            <v>52822.81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F1182" t="str">
            <v>2013Greater Bay Area1-in-2August Peak5</v>
          </cell>
          <cell r="G1182">
            <v>0.59353489999999998</v>
          </cell>
          <cell r="H1182">
            <v>0.59353489999999998</v>
          </cell>
          <cell r="I1182">
            <v>59.634909999999998</v>
          </cell>
          <cell r="J1182">
            <v>52822.81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</row>
        <row r="1183">
          <cell r="F1183" t="str">
            <v>2013Greater Bay Area1-in-2August Peak6</v>
          </cell>
          <cell r="G1183">
            <v>0.62618280000000004</v>
          </cell>
          <cell r="H1183">
            <v>0.62618280000000004</v>
          </cell>
          <cell r="I1183">
            <v>58.622999999999998</v>
          </cell>
          <cell r="J1183">
            <v>52822.81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</row>
        <row r="1184">
          <cell r="F1184" t="str">
            <v>2013Greater Bay Area1-in-2August Peak7</v>
          </cell>
          <cell r="G1184">
            <v>0.74003390000000002</v>
          </cell>
          <cell r="H1184">
            <v>0.74003390000000002</v>
          </cell>
          <cell r="I1184">
            <v>58.171729999999997</v>
          </cell>
          <cell r="J1184">
            <v>52822.81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F1185" t="str">
            <v>2013Greater Bay Area1-in-2August Peak8</v>
          </cell>
          <cell r="G1185">
            <v>0.85132039999999998</v>
          </cell>
          <cell r="H1185">
            <v>0.85132039999999998</v>
          </cell>
          <cell r="I1185">
            <v>60.585740000000001</v>
          </cell>
          <cell r="J1185">
            <v>52822.81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</row>
        <row r="1186">
          <cell r="F1186" t="str">
            <v>2013Greater Bay Area1-in-2August Peak9</v>
          </cell>
          <cell r="G1186">
            <v>0.86454450000000005</v>
          </cell>
          <cell r="H1186">
            <v>0.86454450000000005</v>
          </cell>
          <cell r="I1186">
            <v>66.639420000000001</v>
          </cell>
          <cell r="J1186">
            <v>52822.81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</row>
        <row r="1187">
          <cell r="F1187" t="str">
            <v>2013Greater Bay Area1-in-2August Peak10</v>
          </cell>
          <cell r="G1187">
            <v>0.90226410000000001</v>
          </cell>
          <cell r="H1187">
            <v>0.90226410000000001</v>
          </cell>
          <cell r="I1187">
            <v>73.320340000000002</v>
          </cell>
          <cell r="J1187">
            <v>52822.81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</row>
        <row r="1188">
          <cell r="F1188" t="str">
            <v>2013Greater Bay Area1-in-2August Peak11</v>
          </cell>
          <cell r="G1188">
            <v>0.97956960000000004</v>
          </cell>
          <cell r="H1188">
            <v>0.97956960000000004</v>
          </cell>
          <cell r="I1188">
            <v>79.673010000000005</v>
          </cell>
          <cell r="J1188">
            <v>52822.81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</row>
        <row r="1189">
          <cell r="F1189" t="str">
            <v>2013Greater Bay Area1-in-2August Peak12</v>
          </cell>
          <cell r="G1189">
            <v>1.089607</v>
          </cell>
          <cell r="H1189">
            <v>1.089607</v>
          </cell>
          <cell r="I1189">
            <v>85.590249999999997</v>
          </cell>
          <cell r="J1189">
            <v>52822.81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F1190" t="str">
            <v>2013Greater Bay Area1-in-2August Peak13</v>
          </cell>
          <cell r="G1190">
            <v>1.239903</v>
          </cell>
          <cell r="H1190">
            <v>1.239903</v>
          </cell>
          <cell r="I1190">
            <v>90.436170000000004</v>
          </cell>
          <cell r="J1190">
            <v>52822.81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</row>
        <row r="1191">
          <cell r="F1191" t="str">
            <v>2013Greater Bay Area1-in-2August Peak14</v>
          </cell>
          <cell r="G1191">
            <v>1.1484810000000001</v>
          </cell>
          <cell r="H1191">
            <v>1.400131</v>
          </cell>
          <cell r="I1191">
            <v>94.541370000000001</v>
          </cell>
          <cell r="J1191">
            <v>52822.81</v>
          </cell>
          <cell r="K1191">
            <v>0.18266399999999999</v>
          </cell>
          <cell r="L1191">
            <v>0.22342119999999999</v>
          </cell>
          <cell r="M1191">
            <v>0.25164959999999997</v>
          </cell>
          <cell r="N1191">
            <v>0.27987790000000001</v>
          </cell>
          <cell r="O1191">
            <v>0.32063510000000001</v>
          </cell>
        </row>
        <row r="1192">
          <cell r="F1192" t="str">
            <v>2013Greater Bay Area1-in-2August Peak15</v>
          </cell>
          <cell r="G1192">
            <v>1.2579389999999999</v>
          </cell>
          <cell r="H1192">
            <v>1.586541</v>
          </cell>
          <cell r="I1192">
            <v>97.582380000000001</v>
          </cell>
          <cell r="J1192">
            <v>52822.81</v>
          </cell>
          <cell r="K1192">
            <v>0.23876559999999999</v>
          </cell>
          <cell r="L1192">
            <v>0.29184149999999998</v>
          </cell>
          <cell r="M1192">
            <v>0.3286017</v>
          </cell>
          <cell r="N1192">
            <v>0.36536180000000001</v>
          </cell>
          <cell r="O1192">
            <v>0.41843770000000002</v>
          </cell>
        </row>
        <row r="1193">
          <cell r="F1193" t="str">
            <v>2013Greater Bay Area1-in-2August Peak16</v>
          </cell>
          <cell r="G1193">
            <v>1.408622</v>
          </cell>
          <cell r="H1193">
            <v>1.8154999999999999</v>
          </cell>
          <cell r="I1193">
            <v>99.151570000000007</v>
          </cell>
          <cell r="J1193">
            <v>52822.81</v>
          </cell>
          <cell r="K1193">
            <v>0.2956607</v>
          </cell>
          <cell r="L1193">
            <v>0.36136849999999998</v>
          </cell>
          <cell r="M1193">
            <v>0.4068775</v>
          </cell>
          <cell r="N1193">
            <v>0.45238650000000002</v>
          </cell>
          <cell r="O1193">
            <v>0.51809419999999995</v>
          </cell>
        </row>
        <row r="1194">
          <cell r="F1194" t="str">
            <v>2013Greater Bay Area1-in-2August Peak17</v>
          </cell>
          <cell r="G1194">
            <v>1.558354</v>
          </cell>
          <cell r="H1194">
            <v>2.0352209999999999</v>
          </cell>
          <cell r="I1194">
            <v>99.033580000000001</v>
          </cell>
          <cell r="J1194">
            <v>52822.81</v>
          </cell>
          <cell r="K1194">
            <v>0.34650579999999997</v>
          </cell>
          <cell r="L1194">
            <v>0.42352430000000002</v>
          </cell>
          <cell r="M1194">
            <v>0.47686699999999999</v>
          </cell>
          <cell r="N1194">
            <v>0.53020979999999995</v>
          </cell>
          <cell r="O1194">
            <v>0.60722830000000005</v>
          </cell>
        </row>
        <row r="1195">
          <cell r="F1195" t="str">
            <v>2013Greater Bay Area1-in-2August Peak18</v>
          </cell>
          <cell r="G1195">
            <v>1.6987540000000001</v>
          </cell>
          <cell r="H1195">
            <v>2.188879</v>
          </cell>
          <cell r="I1195">
            <v>96.881900000000002</v>
          </cell>
          <cell r="J1195">
            <v>52822.81</v>
          </cell>
          <cell r="K1195">
            <v>0.35613739999999999</v>
          </cell>
          <cell r="L1195">
            <v>0.43529810000000002</v>
          </cell>
          <cell r="M1195">
            <v>0.49012470000000002</v>
          </cell>
          <cell r="N1195">
            <v>0.54495110000000002</v>
          </cell>
          <cell r="O1195">
            <v>0.62411190000000005</v>
          </cell>
        </row>
        <row r="1196">
          <cell r="F1196" t="str">
            <v>2013Greater Bay Area1-in-2August Peak19</v>
          </cell>
          <cell r="G1196">
            <v>2.366266</v>
          </cell>
          <cell r="H1196">
            <v>2.1894119999999999</v>
          </cell>
          <cell r="I1196">
            <v>93.50694</v>
          </cell>
          <cell r="J1196">
            <v>52822.81</v>
          </cell>
          <cell r="K1196">
            <v>-0.20453879999999999</v>
          </cell>
          <cell r="L1196">
            <v>-0.1881825</v>
          </cell>
          <cell r="M1196">
            <v>-0.17685409999999999</v>
          </cell>
          <cell r="N1196">
            <v>-0.1655258</v>
          </cell>
          <cell r="O1196">
            <v>-0.14916940000000001</v>
          </cell>
        </row>
        <row r="1197">
          <cell r="F1197" t="str">
            <v>2013Greater Bay Area1-in-2August Peak20</v>
          </cell>
          <cell r="G1197">
            <v>2.179808</v>
          </cell>
          <cell r="H1197">
            <v>2.0225110000000002</v>
          </cell>
          <cell r="I1197">
            <v>86.702150000000003</v>
          </cell>
          <cell r="J1197">
            <v>52822.81</v>
          </cell>
          <cell r="K1197">
            <v>-0.18192059999999999</v>
          </cell>
          <cell r="L1197">
            <v>-0.16737299999999999</v>
          </cell>
          <cell r="M1197">
            <v>-0.1572974</v>
          </cell>
          <cell r="N1197">
            <v>-0.14722170000000001</v>
          </cell>
          <cell r="O1197">
            <v>-0.13267409999999999</v>
          </cell>
        </row>
        <row r="1198">
          <cell r="F1198" t="str">
            <v>2013Greater Bay Area1-in-2August Peak21</v>
          </cell>
          <cell r="G1198">
            <v>1.9514769999999999</v>
          </cell>
          <cell r="H1198">
            <v>1.861237</v>
          </cell>
          <cell r="I1198">
            <v>80.016900000000007</v>
          </cell>
          <cell r="J1198">
            <v>52822.81</v>
          </cell>
          <cell r="K1198">
            <v>-0.1043668</v>
          </cell>
          <cell r="L1198">
            <v>-9.6020900000000006E-2</v>
          </cell>
          <cell r="M1198">
            <v>-9.0240600000000004E-2</v>
          </cell>
          <cell r="N1198">
            <v>-8.4460300000000002E-2</v>
          </cell>
          <cell r="O1198">
            <v>-7.6114399999999999E-2</v>
          </cell>
        </row>
        <row r="1199">
          <cell r="F1199" t="str">
            <v>2013Greater Bay Area1-in-2August Peak22</v>
          </cell>
          <cell r="G1199">
            <v>1.7218329999999999</v>
          </cell>
          <cell r="H1199">
            <v>1.66882</v>
          </cell>
          <cell r="I1199">
            <v>76.664439999999999</v>
          </cell>
          <cell r="J1199">
            <v>52822.81</v>
          </cell>
          <cell r="K1199">
            <v>-6.1311200000000003E-2</v>
          </cell>
          <cell r="L1199">
            <v>-5.6408300000000001E-2</v>
          </cell>
          <cell r="M1199">
            <v>-5.30126E-2</v>
          </cell>
          <cell r="N1199">
            <v>-4.9616899999999999E-2</v>
          </cell>
          <cell r="O1199">
            <v>-4.4713999999999997E-2</v>
          </cell>
        </row>
        <row r="1200">
          <cell r="F1200" t="str">
            <v>2013Greater Bay Area1-in-2August Peak23</v>
          </cell>
          <cell r="G1200">
            <v>1.389246</v>
          </cell>
          <cell r="H1200">
            <v>1.355138</v>
          </cell>
          <cell r="I1200">
            <v>74.004999999999995</v>
          </cell>
          <cell r="J1200">
            <v>52822.81</v>
          </cell>
          <cell r="K1200">
            <v>-3.9447700000000002E-2</v>
          </cell>
          <cell r="L1200">
            <v>-3.6293199999999998E-2</v>
          </cell>
          <cell r="M1200">
            <v>-3.4108399999999997E-2</v>
          </cell>
          <cell r="N1200">
            <v>-3.1923600000000003E-2</v>
          </cell>
          <cell r="O1200">
            <v>-2.8769099999999999E-2</v>
          </cell>
        </row>
        <row r="1201">
          <cell r="F1201" t="str">
            <v>2013Greater Bay Area1-in-2August Peak24</v>
          </cell>
          <cell r="G1201">
            <v>1.058856</v>
          </cell>
          <cell r="H1201">
            <v>1.031601</v>
          </cell>
          <cell r="I1201">
            <v>71.38758</v>
          </cell>
          <cell r="J1201">
            <v>52822.81</v>
          </cell>
          <cell r="K1201">
            <v>-3.1521300000000002E-2</v>
          </cell>
          <cell r="L1201">
            <v>-2.9000600000000001E-2</v>
          </cell>
          <cell r="M1201">
            <v>-2.7254799999999999E-2</v>
          </cell>
          <cell r="N1201">
            <v>-2.5509E-2</v>
          </cell>
          <cell r="O1201">
            <v>-2.2988399999999999E-2</v>
          </cell>
        </row>
        <row r="1202">
          <cell r="F1202" t="str">
            <v>2013Greater Fresno1-in-2August Peak1</v>
          </cell>
          <cell r="G1202">
            <v>1.0582400000000001</v>
          </cell>
          <cell r="H1202">
            <v>1.0582400000000001</v>
          </cell>
          <cell r="I1202">
            <v>79.649979999999999</v>
          </cell>
          <cell r="J1202">
            <v>27107.45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</row>
        <row r="1203">
          <cell r="F1203" t="str">
            <v>2013Greater Fresno1-in-2August Peak2</v>
          </cell>
          <cell r="G1203">
            <v>0.89975590000000005</v>
          </cell>
          <cell r="H1203">
            <v>0.89975590000000005</v>
          </cell>
          <cell r="I1203">
            <v>76.962419999999995</v>
          </cell>
          <cell r="J1203">
            <v>27107.45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F1204" t="str">
            <v>2013Greater Fresno1-in-2August Peak3</v>
          </cell>
          <cell r="G1204">
            <v>0.7969444</v>
          </cell>
          <cell r="H1204">
            <v>0.7969444</v>
          </cell>
          <cell r="I1204">
            <v>73.830219999999997</v>
          </cell>
          <cell r="J1204">
            <v>27107.45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</row>
        <row r="1205">
          <cell r="F1205" t="str">
            <v>2013Greater Fresno1-in-2August Peak4</v>
          </cell>
          <cell r="G1205">
            <v>0.73475310000000005</v>
          </cell>
          <cell r="H1205">
            <v>0.73475310000000005</v>
          </cell>
          <cell r="I1205">
            <v>71.957049999999995</v>
          </cell>
          <cell r="J1205">
            <v>27107.45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</row>
        <row r="1206">
          <cell r="F1206" t="str">
            <v>2013Greater Fresno1-in-2August Peak5</v>
          </cell>
          <cell r="G1206">
            <v>0.71574959999999999</v>
          </cell>
          <cell r="H1206">
            <v>0.71574959999999999</v>
          </cell>
          <cell r="I1206">
            <v>71.899900000000002</v>
          </cell>
          <cell r="J1206">
            <v>27107.45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</row>
        <row r="1207">
          <cell r="F1207" t="str">
            <v>2013Greater Fresno1-in-2August Peak6</v>
          </cell>
          <cell r="G1207">
            <v>0.74465199999999998</v>
          </cell>
          <cell r="H1207">
            <v>0.74465199999999998</v>
          </cell>
          <cell r="I1207">
            <v>71.709689999999995</v>
          </cell>
          <cell r="J1207">
            <v>27107.45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</row>
        <row r="1208">
          <cell r="F1208" t="str">
            <v>2013Greater Fresno1-in-2August Peak7</v>
          </cell>
          <cell r="G1208">
            <v>0.83680330000000003</v>
          </cell>
          <cell r="H1208">
            <v>0.83680330000000003</v>
          </cell>
          <cell r="I1208">
            <v>71.652540000000002</v>
          </cell>
          <cell r="J1208">
            <v>27107.45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</row>
        <row r="1209">
          <cell r="F1209" t="str">
            <v>2013Greater Fresno1-in-2August Peak8</v>
          </cell>
          <cell r="G1209">
            <v>0.89795259999999999</v>
          </cell>
          <cell r="H1209">
            <v>0.89795259999999999</v>
          </cell>
          <cell r="I1209">
            <v>73.021360000000001</v>
          </cell>
          <cell r="J1209">
            <v>27107.45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</row>
        <row r="1210">
          <cell r="F1210" t="str">
            <v>2013Greater Fresno1-in-2August Peak9</v>
          </cell>
          <cell r="G1210">
            <v>0.9253574</v>
          </cell>
          <cell r="H1210">
            <v>0.9253574</v>
          </cell>
          <cell r="I1210">
            <v>78.692779999999999</v>
          </cell>
          <cell r="J1210">
            <v>27107.45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</row>
        <row r="1211">
          <cell r="F1211" t="str">
            <v>2013Greater Fresno1-in-2August Peak10</v>
          </cell>
          <cell r="G1211">
            <v>1.028208</v>
          </cell>
          <cell r="H1211">
            <v>1.028208</v>
          </cell>
          <cell r="I1211">
            <v>83.704300000000003</v>
          </cell>
          <cell r="J1211">
            <v>27107.45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</row>
        <row r="1212">
          <cell r="F1212" t="str">
            <v>2013Greater Fresno1-in-2August Peak11</v>
          </cell>
          <cell r="G1212">
            <v>1.1801550000000001</v>
          </cell>
          <cell r="H1212">
            <v>1.1801550000000001</v>
          </cell>
          <cell r="I1212">
            <v>87.534689999999998</v>
          </cell>
          <cell r="J1212">
            <v>27107.45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</row>
        <row r="1213">
          <cell r="F1213" t="str">
            <v>2013Greater Fresno1-in-2August Peak12</v>
          </cell>
          <cell r="G1213">
            <v>1.402077</v>
          </cell>
          <cell r="H1213">
            <v>1.402077</v>
          </cell>
          <cell r="I1213">
            <v>90.005340000000004</v>
          </cell>
          <cell r="J1213">
            <v>27107.45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F1214" t="str">
            <v>2013Greater Fresno1-in-2August Peak13</v>
          </cell>
          <cell r="G1214">
            <v>1.678353</v>
          </cell>
          <cell r="H1214">
            <v>1.678353</v>
          </cell>
          <cell r="I1214">
            <v>90.943749999999994</v>
          </cell>
          <cell r="J1214">
            <v>27107.45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F1215" t="str">
            <v>2013Greater Fresno1-in-2August Peak14</v>
          </cell>
          <cell r="G1215">
            <v>1.6112550000000001</v>
          </cell>
          <cell r="H1215">
            <v>1.9717</v>
          </cell>
          <cell r="I1215">
            <v>92.204459999999997</v>
          </cell>
          <cell r="J1215">
            <v>27107.45</v>
          </cell>
          <cell r="K1215">
            <v>0.27963290000000002</v>
          </cell>
          <cell r="L1215">
            <v>0.32737739999999999</v>
          </cell>
          <cell r="M1215">
            <v>0.36044510000000002</v>
          </cell>
          <cell r="N1215">
            <v>0.3935129</v>
          </cell>
          <cell r="O1215">
            <v>0.44125720000000002</v>
          </cell>
        </row>
        <row r="1216">
          <cell r="F1216" t="str">
            <v>2013Greater Fresno1-in-2August Peak15</v>
          </cell>
          <cell r="G1216">
            <v>1.813445</v>
          </cell>
          <cell r="H1216">
            <v>2.2767870000000001</v>
          </cell>
          <cell r="I1216">
            <v>95.122339999999994</v>
          </cell>
          <cell r="J1216">
            <v>27107.45</v>
          </cell>
          <cell r="K1216">
            <v>0.35967450000000001</v>
          </cell>
          <cell r="L1216">
            <v>0.42092190000000002</v>
          </cell>
          <cell r="M1216">
            <v>0.46334180000000003</v>
          </cell>
          <cell r="N1216">
            <v>0.50576140000000003</v>
          </cell>
          <cell r="O1216">
            <v>0.56700899999999999</v>
          </cell>
        </row>
        <row r="1217">
          <cell r="F1217" t="str">
            <v>2013Greater Fresno1-in-2August Peak16</v>
          </cell>
          <cell r="G1217">
            <v>2.0148139999999999</v>
          </cell>
          <cell r="H1217">
            <v>2.5940439999999998</v>
          </cell>
          <cell r="I1217">
            <v>96.014340000000004</v>
          </cell>
          <cell r="J1217">
            <v>27107.45</v>
          </cell>
          <cell r="K1217">
            <v>0.45039079999999998</v>
          </cell>
          <cell r="L1217">
            <v>0.52651040000000005</v>
          </cell>
          <cell r="M1217">
            <v>0.57923049999999998</v>
          </cell>
          <cell r="N1217">
            <v>0.63195069999999998</v>
          </cell>
          <cell r="O1217">
            <v>0.70807030000000004</v>
          </cell>
        </row>
        <row r="1218">
          <cell r="F1218" t="str">
            <v>2013Greater Fresno1-in-2August Peak17</v>
          </cell>
          <cell r="G1218">
            <v>2.160158</v>
          </cell>
          <cell r="H1218">
            <v>2.83514</v>
          </cell>
          <cell r="I1218">
            <v>95.673230000000004</v>
          </cell>
          <cell r="J1218">
            <v>27107.45</v>
          </cell>
          <cell r="K1218">
            <v>0.52431649999999996</v>
          </cell>
          <cell r="L1218">
            <v>0.61333090000000001</v>
          </cell>
          <cell r="M1218">
            <v>0.67498210000000003</v>
          </cell>
          <cell r="N1218">
            <v>0.73663319999999999</v>
          </cell>
          <cell r="O1218">
            <v>0.82564749999999998</v>
          </cell>
        </row>
        <row r="1219">
          <cell r="F1219" t="str">
            <v>2013Greater Fresno1-in-2August Peak18</v>
          </cell>
          <cell r="G1219">
            <v>2.2752759999999999</v>
          </cell>
          <cell r="H1219">
            <v>2.9685139999999999</v>
          </cell>
          <cell r="I1219">
            <v>94.313479999999998</v>
          </cell>
          <cell r="J1219">
            <v>27107.45</v>
          </cell>
          <cell r="K1219">
            <v>0.53842749999999995</v>
          </cell>
          <cell r="L1219">
            <v>0.62989059999999997</v>
          </cell>
          <cell r="M1219">
            <v>0.69323769999999996</v>
          </cell>
          <cell r="N1219">
            <v>0.7565847</v>
          </cell>
          <cell r="O1219">
            <v>0.84804780000000002</v>
          </cell>
        </row>
        <row r="1220">
          <cell r="F1220" t="str">
            <v>2013Greater Fresno1-in-2August Peak19</v>
          </cell>
          <cell r="G1220">
            <v>3.2287360000000001</v>
          </cell>
          <cell r="H1220">
            <v>2.9034089999999999</v>
          </cell>
          <cell r="I1220">
            <v>93.30095</v>
          </cell>
          <cell r="J1220">
            <v>27107.45</v>
          </cell>
          <cell r="K1220">
            <v>-0.3527807</v>
          </cell>
          <cell r="L1220">
            <v>-0.33656079999999999</v>
          </cell>
          <cell r="M1220">
            <v>-0.32532689999999997</v>
          </cell>
          <cell r="N1220">
            <v>-0.31409310000000001</v>
          </cell>
          <cell r="O1220">
            <v>-0.2978731</v>
          </cell>
        </row>
        <row r="1221">
          <cell r="F1221" t="str">
            <v>2013Greater Fresno1-in-2August Peak20</v>
          </cell>
          <cell r="G1221">
            <v>2.9786589999999999</v>
          </cell>
          <cell r="H1221">
            <v>2.6720890000000002</v>
          </cell>
          <cell r="I1221">
            <v>90.368819999999999</v>
          </cell>
          <cell r="J1221">
            <v>27107.45</v>
          </cell>
          <cell r="K1221">
            <v>-0.33244099999999999</v>
          </cell>
          <cell r="L1221">
            <v>-0.3171563</v>
          </cell>
          <cell r="M1221">
            <v>-0.30657010000000001</v>
          </cell>
          <cell r="N1221">
            <v>-0.29598390000000002</v>
          </cell>
          <cell r="O1221">
            <v>-0.28069909999999998</v>
          </cell>
        </row>
        <row r="1222">
          <cell r="F1222" t="str">
            <v>2013Greater Fresno1-in-2August Peak21</v>
          </cell>
          <cell r="G1222">
            <v>2.6503559999999999</v>
          </cell>
          <cell r="H1222">
            <v>2.435387</v>
          </cell>
          <cell r="I1222">
            <v>87.299149999999997</v>
          </cell>
          <cell r="J1222">
            <v>27107.45</v>
          </cell>
          <cell r="K1222">
            <v>-0.2331095</v>
          </cell>
          <cell r="L1222">
            <v>-0.2223918</v>
          </cell>
          <cell r="M1222">
            <v>-0.21496870000000001</v>
          </cell>
          <cell r="N1222">
            <v>-0.2075456</v>
          </cell>
          <cell r="O1222">
            <v>-0.1968278</v>
          </cell>
        </row>
        <row r="1223">
          <cell r="F1223" t="str">
            <v>2013Greater Fresno1-in-2August Peak22</v>
          </cell>
          <cell r="G1223">
            <v>2.2843710000000002</v>
          </cell>
          <cell r="H1223">
            <v>2.1535899999999999</v>
          </cell>
          <cell r="I1223">
            <v>85.532169999999994</v>
          </cell>
          <cell r="J1223">
            <v>27107.45</v>
          </cell>
          <cell r="K1223">
            <v>-0.14181730000000001</v>
          </cell>
          <cell r="L1223">
            <v>-0.1352969</v>
          </cell>
          <cell r="M1223">
            <v>-0.13078090000000001</v>
          </cell>
          <cell r="N1223">
            <v>-0.12626490000000001</v>
          </cell>
          <cell r="O1223">
            <v>-0.1197445</v>
          </cell>
        </row>
        <row r="1224">
          <cell r="F1224" t="str">
            <v>2013Greater Fresno1-in-2August Peak23</v>
          </cell>
          <cell r="G1224">
            <v>1.8030980000000001</v>
          </cell>
          <cell r="H1224">
            <v>1.729641</v>
          </cell>
          <cell r="I1224">
            <v>82.032169999999994</v>
          </cell>
          <cell r="J1224">
            <v>27107.45</v>
          </cell>
          <cell r="K1224">
            <v>-7.9655500000000004E-2</v>
          </cell>
          <cell r="L1224">
            <v>-7.5993199999999997E-2</v>
          </cell>
          <cell r="M1224">
            <v>-7.3456599999999997E-2</v>
          </cell>
          <cell r="N1224">
            <v>-7.09201E-2</v>
          </cell>
          <cell r="O1224">
            <v>-6.7257800000000006E-2</v>
          </cell>
        </row>
        <row r="1225">
          <cell r="F1225" t="str">
            <v>2013Greater Fresno1-in-2August Peak24</v>
          </cell>
          <cell r="G1225">
            <v>1.3917189999999999</v>
          </cell>
          <cell r="H1225">
            <v>1.3357600000000001</v>
          </cell>
          <cell r="I1225">
            <v>80.038439999999994</v>
          </cell>
          <cell r="J1225">
            <v>27107.45</v>
          </cell>
          <cell r="K1225">
            <v>-6.0681300000000001E-2</v>
          </cell>
          <cell r="L1225">
            <v>-5.78913E-2</v>
          </cell>
          <cell r="M1225">
            <v>-5.5959000000000002E-2</v>
          </cell>
          <cell r="N1225">
            <v>-5.4026699999999997E-2</v>
          </cell>
          <cell r="O1225">
            <v>-5.1236700000000003E-2</v>
          </cell>
        </row>
        <row r="1226">
          <cell r="F1226" t="str">
            <v>2013Kern1-in-2August Peak1</v>
          </cell>
          <cell r="G1226">
            <v>1.34226</v>
          </cell>
          <cell r="H1226">
            <v>1.34226</v>
          </cell>
          <cell r="I1226">
            <v>79</v>
          </cell>
          <cell r="J1226">
            <v>5628.41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F1227" t="str">
            <v>2013Kern1-in-2August Peak2</v>
          </cell>
          <cell r="G1227">
            <v>1.1495</v>
          </cell>
          <cell r="H1227">
            <v>1.1495</v>
          </cell>
          <cell r="I1227">
            <v>80.5</v>
          </cell>
          <cell r="J1227">
            <v>5628.41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F1228" t="str">
            <v>2013Kern1-in-2August Peak3</v>
          </cell>
          <cell r="G1228">
            <v>1.005687</v>
          </cell>
          <cell r="H1228">
            <v>1.005687</v>
          </cell>
          <cell r="I1228">
            <v>78.5</v>
          </cell>
          <cell r="J1228">
            <v>5628.41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</row>
        <row r="1229">
          <cell r="F1229" t="str">
            <v>2013Kern1-in-2August Peak4</v>
          </cell>
          <cell r="G1229">
            <v>0.90560609999999997</v>
          </cell>
          <cell r="H1229">
            <v>0.90560609999999997</v>
          </cell>
          <cell r="I1229">
            <v>79</v>
          </cell>
          <cell r="J1229">
            <v>5628.41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F1230" t="str">
            <v>2013Kern1-in-2August Peak5</v>
          </cell>
          <cell r="G1230">
            <v>0.86075299999999999</v>
          </cell>
          <cell r="H1230">
            <v>0.86075299999999999</v>
          </cell>
          <cell r="I1230">
            <v>79</v>
          </cell>
          <cell r="J1230">
            <v>5628.41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</row>
        <row r="1231">
          <cell r="F1231" t="str">
            <v>2013Kern1-in-2August Peak6</v>
          </cell>
          <cell r="G1231">
            <v>0.85558069999999997</v>
          </cell>
          <cell r="H1231">
            <v>0.85558069999999997</v>
          </cell>
          <cell r="I1231">
            <v>78</v>
          </cell>
          <cell r="J1231">
            <v>5628.41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</row>
        <row r="1232">
          <cell r="F1232" t="str">
            <v>2013Kern1-in-2August Peak7</v>
          </cell>
          <cell r="G1232">
            <v>0.93286950000000002</v>
          </cell>
          <cell r="H1232">
            <v>0.93286950000000002</v>
          </cell>
          <cell r="I1232">
            <v>75.5</v>
          </cell>
          <cell r="J1232">
            <v>5628.41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</row>
        <row r="1233">
          <cell r="F1233" t="str">
            <v>2013Kern1-in-2August Peak8</v>
          </cell>
          <cell r="G1233">
            <v>0.97879450000000001</v>
          </cell>
          <cell r="H1233">
            <v>0.97879450000000001</v>
          </cell>
          <cell r="I1233">
            <v>77</v>
          </cell>
          <cell r="J1233">
            <v>5628.41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</row>
        <row r="1234">
          <cell r="F1234" t="str">
            <v>2013Kern1-in-2August Peak9</v>
          </cell>
          <cell r="G1234">
            <v>1.0040560000000001</v>
          </cell>
          <cell r="H1234">
            <v>1.0040560000000001</v>
          </cell>
          <cell r="I1234">
            <v>80</v>
          </cell>
          <cell r="J1234">
            <v>5628.41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F1235" t="str">
            <v>2013Kern1-in-2August Peak10</v>
          </cell>
          <cell r="G1235">
            <v>1.1512869999999999</v>
          </cell>
          <cell r="H1235">
            <v>1.1512869999999999</v>
          </cell>
          <cell r="I1235">
            <v>83</v>
          </cell>
          <cell r="J1235">
            <v>5628.41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</row>
        <row r="1236">
          <cell r="F1236" t="str">
            <v>2013Kern1-in-2August Peak11</v>
          </cell>
          <cell r="G1236">
            <v>1.376816</v>
          </cell>
          <cell r="H1236">
            <v>1.376816</v>
          </cell>
          <cell r="I1236">
            <v>86.5</v>
          </cell>
          <cell r="J1236">
            <v>5628.41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</row>
        <row r="1237">
          <cell r="F1237" t="str">
            <v>2013Kern1-in-2August Peak12</v>
          </cell>
          <cell r="G1237">
            <v>1.681551</v>
          </cell>
          <cell r="H1237">
            <v>1.681551</v>
          </cell>
          <cell r="I1237">
            <v>90.5</v>
          </cell>
          <cell r="J1237">
            <v>5628.41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</row>
        <row r="1238">
          <cell r="F1238" t="str">
            <v>2013Kern1-in-2August Peak13</v>
          </cell>
          <cell r="G1238">
            <v>2.0269539999999999</v>
          </cell>
          <cell r="H1238">
            <v>2.0269539999999999</v>
          </cell>
          <cell r="I1238">
            <v>93.5</v>
          </cell>
          <cell r="J1238">
            <v>5628.41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</row>
        <row r="1239">
          <cell r="F1239" t="str">
            <v>2013Kern1-in-2August Peak14</v>
          </cell>
          <cell r="G1239">
            <v>1.8567959999999999</v>
          </cell>
          <cell r="H1239">
            <v>2.3640840000000001</v>
          </cell>
          <cell r="I1239">
            <v>95.5</v>
          </cell>
          <cell r="J1239">
            <v>5628.41</v>
          </cell>
          <cell r="K1239">
            <v>0.4390385</v>
          </cell>
          <cell r="L1239">
            <v>0.47936040000000002</v>
          </cell>
          <cell r="M1239">
            <v>0.5072873</v>
          </cell>
          <cell r="N1239">
            <v>0.53521399999999997</v>
          </cell>
          <cell r="O1239">
            <v>0.57553589999999999</v>
          </cell>
        </row>
        <row r="1240">
          <cell r="F1240" t="str">
            <v>2013Kern1-in-2August Peak15</v>
          </cell>
          <cell r="G1240">
            <v>2.0870959999999998</v>
          </cell>
          <cell r="H1240">
            <v>2.6890000000000001</v>
          </cell>
          <cell r="I1240">
            <v>98</v>
          </cell>
          <cell r="J1240">
            <v>5628.41</v>
          </cell>
          <cell r="K1240">
            <v>0.52522159999999996</v>
          </cell>
          <cell r="L1240">
            <v>0.57052619999999998</v>
          </cell>
          <cell r="M1240">
            <v>0.60190399999999999</v>
          </cell>
          <cell r="N1240">
            <v>0.63328180000000001</v>
          </cell>
          <cell r="O1240">
            <v>0.67858640000000003</v>
          </cell>
        </row>
        <row r="1241">
          <cell r="F1241" t="str">
            <v>2013Kern1-in-2August Peak16</v>
          </cell>
          <cell r="G1241">
            <v>2.2381099999999998</v>
          </cell>
          <cell r="H1241">
            <v>3.0226519999999999</v>
          </cell>
          <cell r="I1241">
            <v>98.5</v>
          </cell>
          <cell r="J1241">
            <v>5628.41</v>
          </cell>
          <cell r="K1241">
            <v>0.68572719999999998</v>
          </cell>
          <cell r="L1241">
            <v>0.74410750000000003</v>
          </cell>
          <cell r="M1241">
            <v>0.78454170000000001</v>
          </cell>
          <cell r="N1241">
            <v>0.82497580000000004</v>
          </cell>
          <cell r="O1241">
            <v>0.88335620000000004</v>
          </cell>
        </row>
        <row r="1242">
          <cell r="F1242" t="str">
            <v>2013Kern1-in-2August Peak17</v>
          </cell>
          <cell r="G1242">
            <v>2.3802660000000002</v>
          </cell>
          <cell r="H1242">
            <v>3.2721089999999999</v>
          </cell>
          <cell r="I1242">
            <v>98</v>
          </cell>
          <cell r="J1242">
            <v>5628.41</v>
          </cell>
          <cell r="K1242">
            <v>0.7787539</v>
          </cell>
          <cell r="L1242">
            <v>0.84556810000000004</v>
          </cell>
          <cell r="M1242">
            <v>0.89184330000000001</v>
          </cell>
          <cell r="N1242">
            <v>0.93811869999999997</v>
          </cell>
          <cell r="O1242">
            <v>1.0049330000000001</v>
          </cell>
        </row>
        <row r="1243">
          <cell r="F1243" t="str">
            <v>2013Kern1-in-2August Peak18</v>
          </cell>
          <cell r="G1243">
            <v>2.4786929999999998</v>
          </cell>
          <cell r="H1243">
            <v>3.3917039999999998</v>
          </cell>
          <cell r="I1243">
            <v>97</v>
          </cell>
          <cell r="J1243">
            <v>5628.41</v>
          </cell>
          <cell r="K1243">
            <v>0.79713429999999996</v>
          </cell>
          <cell r="L1243">
            <v>0.86559489999999994</v>
          </cell>
          <cell r="M1243">
            <v>0.91301049999999995</v>
          </cell>
          <cell r="N1243">
            <v>0.96042629999999996</v>
          </cell>
          <cell r="O1243">
            <v>1.0288870000000001</v>
          </cell>
        </row>
        <row r="1244">
          <cell r="F1244" t="str">
            <v>2013Kern1-in-2August Peak19</v>
          </cell>
          <cell r="G1244">
            <v>3.7207650000000001</v>
          </cell>
          <cell r="H1244">
            <v>3.3003230000000001</v>
          </cell>
          <cell r="I1244">
            <v>96.5</v>
          </cell>
          <cell r="J1244">
            <v>5628.41</v>
          </cell>
          <cell r="K1244">
            <v>-0.4601404</v>
          </cell>
          <cell r="L1244">
            <v>-0.43668630000000003</v>
          </cell>
          <cell r="M1244">
            <v>-0.42044199999999998</v>
          </cell>
          <cell r="N1244">
            <v>-0.4041978</v>
          </cell>
          <cell r="O1244">
            <v>-0.38074370000000002</v>
          </cell>
        </row>
        <row r="1245">
          <cell r="F1245" t="str">
            <v>2013Kern1-in-2August Peak20</v>
          </cell>
          <cell r="G1245">
            <v>3.4932400000000001</v>
          </cell>
          <cell r="H1245">
            <v>3.0704859999999998</v>
          </cell>
          <cell r="I1245">
            <v>93</v>
          </cell>
          <cell r="J1245">
            <v>5628.41</v>
          </cell>
          <cell r="K1245">
            <v>-0.46267069999999999</v>
          </cell>
          <cell r="L1245">
            <v>-0.43908760000000002</v>
          </cell>
          <cell r="M1245">
            <v>-0.42275400000000002</v>
          </cell>
          <cell r="N1245">
            <v>-0.40642040000000001</v>
          </cell>
          <cell r="O1245">
            <v>-0.38283739999999999</v>
          </cell>
        </row>
        <row r="1246">
          <cell r="F1246" t="str">
            <v>2013Kern1-in-2August Peak21</v>
          </cell>
          <cell r="G1246">
            <v>3.1457410000000001</v>
          </cell>
          <cell r="H1246">
            <v>2.8525510000000001</v>
          </cell>
          <cell r="I1246">
            <v>90</v>
          </cell>
          <cell r="J1246">
            <v>5628.41</v>
          </cell>
          <cell r="K1246">
            <v>-0.3208724</v>
          </cell>
          <cell r="L1246">
            <v>-0.30451699999999998</v>
          </cell>
          <cell r="M1246">
            <v>-0.29318929999999999</v>
          </cell>
          <cell r="N1246">
            <v>-0.28186159999999999</v>
          </cell>
          <cell r="O1246">
            <v>-0.26550620000000003</v>
          </cell>
        </row>
        <row r="1247">
          <cell r="F1247" t="str">
            <v>2013Kern1-in-2August Peak22</v>
          </cell>
          <cell r="G1247">
            <v>2.7656149999999999</v>
          </cell>
          <cell r="H1247">
            <v>2.5742090000000002</v>
          </cell>
          <cell r="I1247">
            <v>87</v>
          </cell>
          <cell r="J1247">
            <v>5628.41</v>
          </cell>
          <cell r="K1247">
            <v>-0.20947789999999999</v>
          </cell>
          <cell r="L1247">
            <v>-0.19880059999999999</v>
          </cell>
          <cell r="M1247">
            <v>-0.1914054</v>
          </cell>
          <cell r="N1247">
            <v>-0.18401029999999999</v>
          </cell>
          <cell r="O1247">
            <v>-0.17333280000000001</v>
          </cell>
        </row>
        <row r="1248">
          <cell r="F1248" t="str">
            <v>2013Kern1-in-2August Peak23</v>
          </cell>
          <cell r="G1248">
            <v>2.2433719999999999</v>
          </cell>
          <cell r="H1248">
            <v>2.0998999999999999</v>
          </cell>
          <cell r="I1248">
            <v>84</v>
          </cell>
          <cell r="J1248">
            <v>5628.41</v>
          </cell>
          <cell r="K1248">
            <v>-0.15701850000000001</v>
          </cell>
          <cell r="L1248">
            <v>-0.14901500000000001</v>
          </cell>
          <cell r="M1248">
            <v>-0.14347190000000001</v>
          </cell>
          <cell r="N1248">
            <v>-0.13792869999999999</v>
          </cell>
          <cell r="O1248">
            <v>-0.12992519999999999</v>
          </cell>
        </row>
        <row r="1249">
          <cell r="F1249" t="str">
            <v>2013Kern1-in-2August Peak24</v>
          </cell>
          <cell r="G1249">
            <v>1.7966599999999999</v>
          </cell>
          <cell r="H1249">
            <v>1.6850560000000001</v>
          </cell>
          <cell r="I1249">
            <v>81</v>
          </cell>
          <cell r="J1249">
            <v>5628.41</v>
          </cell>
          <cell r="K1249">
            <v>-0.12214170000000001</v>
          </cell>
          <cell r="L1249">
            <v>-0.1159159</v>
          </cell>
          <cell r="M1249">
            <v>-0.11160399999999999</v>
          </cell>
          <cell r="N1249">
            <v>-0.107292</v>
          </cell>
          <cell r="O1249">
            <v>-0.1010663</v>
          </cell>
        </row>
        <row r="1250">
          <cell r="F1250" t="str">
            <v>2013Northern Coast1-in-2August Peak1</v>
          </cell>
          <cell r="G1250">
            <v>0.82863319999999996</v>
          </cell>
          <cell r="H1250">
            <v>0.82863319999999996</v>
          </cell>
          <cell r="I1250">
            <v>62.0914</v>
          </cell>
          <cell r="J1250">
            <v>9300.64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</row>
        <row r="1251">
          <cell r="F1251" t="str">
            <v>2013Northern Coast1-in-2August Peak2</v>
          </cell>
          <cell r="G1251">
            <v>0.72483410000000004</v>
          </cell>
          <cell r="H1251">
            <v>0.72483410000000004</v>
          </cell>
          <cell r="I1251">
            <v>57.034999999999997</v>
          </cell>
          <cell r="J1251">
            <v>9300.64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</row>
        <row r="1252">
          <cell r="F1252" t="str">
            <v>2013Northern Coast1-in-2August Peak3</v>
          </cell>
          <cell r="G1252">
            <v>0.67554639999999999</v>
          </cell>
          <cell r="H1252">
            <v>0.67554639999999999</v>
          </cell>
          <cell r="I1252">
            <v>55.767499999999998</v>
          </cell>
          <cell r="J1252">
            <v>9300.64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</row>
        <row r="1253">
          <cell r="F1253" t="str">
            <v>2013Northern Coast1-in-2August Peak4</v>
          </cell>
          <cell r="G1253">
            <v>0.64542149999999998</v>
          </cell>
          <cell r="H1253">
            <v>0.64542149999999998</v>
          </cell>
          <cell r="I1253">
            <v>54.948599999999999</v>
          </cell>
          <cell r="J1253">
            <v>9300.64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</row>
        <row r="1254">
          <cell r="F1254" t="str">
            <v>2013Northern Coast1-in-2August Peak5</v>
          </cell>
          <cell r="G1254">
            <v>0.64700899999999995</v>
          </cell>
          <cell r="H1254">
            <v>0.64700899999999995</v>
          </cell>
          <cell r="I1254">
            <v>53.7378</v>
          </cell>
          <cell r="J1254">
            <v>9300.64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</row>
        <row r="1255">
          <cell r="F1255" t="str">
            <v>2013Northern Coast1-in-2August Peak6</v>
          </cell>
          <cell r="G1255">
            <v>0.70682330000000004</v>
          </cell>
          <cell r="H1255">
            <v>0.70682330000000004</v>
          </cell>
          <cell r="I1255">
            <v>52.802700000000002</v>
          </cell>
          <cell r="J1255">
            <v>9300.64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</row>
        <row r="1256">
          <cell r="F1256" t="str">
            <v>2013Northern Coast1-in-2August Peak7</v>
          </cell>
          <cell r="G1256">
            <v>0.85791039999999996</v>
          </cell>
          <cell r="H1256">
            <v>0.85791039999999996</v>
          </cell>
          <cell r="I1256">
            <v>52.543300000000002</v>
          </cell>
          <cell r="J1256">
            <v>9300.64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</row>
        <row r="1257">
          <cell r="F1257" t="str">
            <v>2013Northern Coast1-in-2August Peak8</v>
          </cell>
          <cell r="G1257">
            <v>0.99018340000000005</v>
          </cell>
          <cell r="H1257">
            <v>0.99018340000000005</v>
          </cell>
          <cell r="I1257">
            <v>55.720399999999998</v>
          </cell>
          <cell r="J1257">
            <v>9300.64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</row>
        <row r="1258">
          <cell r="F1258" t="str">
            <v>2013Northern Coast1-in-2August Peak9</v>
          </cell>
          <cell r="G1258">
            <v>0.99093299999999995</v>
          </cell>
          <cell r="H1258">
            <v>0.99093299999999995</v>
          </cell>
          <cell r="I1258">
            <v>62.277000000000001</v>
          </cell>
          <cell r="J1258">
            <v>9300.64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F1259" t="str">
            <v>2013Northern Coast1-in-2August Peak10</v>
          </cell>
          <cell r="G1259">
            <v>1.01328</v>
          </cell>
          <cell r="H1259">
            <v>1.01328</v>
          </cell>
          <cell r="I1259">
            <v>69.525499999999994</v>
          </cell>
          <cell r="J1259">
            <v>9300.64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</row>
        <row r="1260">
          <cell r="F1260" t="str">
            <v>2013Northern Coast1-in-2August Peak11</v>
          </cell>
          <cell r="G1260">
            <v>1.051372</v>
          </cell>
          <cell r="H1260">
            <v>1.051372</v>
          </cell>
          <cell r="I1260">
            <v>77.437600000000003</v>
          </cell>
          <cell r="J1260">
            <v>9300.64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</row>
        <row r="1261">
          <cell r="F1261" t="str">
            <v>2013Northern Coast1-in-2August Peak12</v>
          </cell>
          <cell r="G1261">
            <v>1.1133919999999999</v>
          </cell>
          <cell r="H1261">
            <v>1.1133919999999999</v>
          </cell>
          <cell r="I1261">
            <v>84.6387</v>
          </cell>
          <cell r="J1261">
            <v>9300.64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</row>
        <row r="1262">
          <cell r="F1262" t="str">
            <v>2013Northern Coast1-in-2August Peak13</v>
          </cell>
          <cell r="G1262">
            <v>1.219678</v>
          </cell>
          <cell r="H1262">
            <v>1.219678</v>
          </cell>
          <cell r="I1262">
            <v>91.457499999999996</v>
          </cell>
          <cell r="J1262">
            <v>9300.64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</row>
        <row r="1263">
          <cell r="F1263" t="str">
            <v>2013Northern Coast1-in-2August Peak14</v>
          </cell>
          <cell r="G1263">
            <v>1.1542330000000001</v>
          </cell>
          <cell r="H1263">
            <v>1.3409869999999999</v>
          </cell>
          <cell r="I1263">
            <v>96.444100000000006</v>
          </cell>
          <cell r="J1263">
            <v>9300.64</v>
          </cell>
          <cell r="K1263">
            <v>0.1222111</v>
          </cell>
          <cell r="L1263">
            <v>0.16034380000000001</v>
          </cell>
          <cell r="M1263">
            <v>0.18675449999999999</v>
          </cell>
          <cell r="N1263">
            <v>0.2131651</v>
          </cell>
          <cell r="O1263">
            <v>0.25129770000000001</v>
          </cell>
        </row>
        <row r="1264">
          <cell r="F1264" t="str">
            <v>2013Northern Coast1-in-2August Peak15</v>
          </cell>
          <cell r="G1264">
            <v>1.270044</v>
          </cell>
          <cell r="H1264">
            <v>1.514748</v>
          </cell>
          <cell r="I1264">
            <v>99.509200000000007</v>
          </cell>
          <cell r="J1264">
            <v>9300.64</v>
          </cell>
          <cell r="K1264">
            <v>0.16013279999999999</v>
          </cell>
          <cell r="L1264">
            <v>0.21009800000000001</v>
          </cell>
          <cell r="M1264">
            <v>0.2447037</v>
          </cell>
          <cell r="N1264">
            <v>0.27930949999999999</v>
          </cell>
          <cell r="O1264">
            <v>0.32927469999999998</v>
          </cell>
        </row>
        <row r="1265">
          <cell r="F1265" t="str">
            <v>2013Northern Coast1-in-2August Peak16</v>
          </cell>
          <cell r="G1265">
            <v>1.4356599999999999</v>
          </cell>
          <cell r="H1265">
            <v>1.738124</v>
          </cell>
          <cell r="I1265">
            <v>99.471500000000006</v>
          </cell>
          <cell r="J1265">
            <v>9300.64</v>
          </cell>
          <cell r="K1265">
            <v>0.19793089999999999</v>
          </cell>
          <cell r="L1265">
            <v>0.25969009999999998</v>
          </cell>
          <cell r="M1265">
            <v>0.30246420000000002</v>
          </cell>
          <cell r="N1265">
            <v>0.3452384</v>
          </cell>
          <cell r="O1265">
            <v>0.40699740000000001</v>
          </cell>
        </row>
        <row r="1266">
          <cell r="F1266" t="str">
            <v>2013Northern Coast1-in-2August Peak17</v>
          </cell>
          <cell r="G1266">
            <v>1.6275269999999999</v>
          </cell>
          <cell r="H1266">
            <v>1.982394</v>
          </cell>
          <cell r="I1266">
            <v>99.114699999999999</v>
          </cell>
          <cell r="J1266">
            <v>9300.64</v>
          </cell>
          <cell r="K1266">
            <v>0.2322227</v>
          </cell>
          <cell r="L1266">
            <v>0.3046816</v>
          </cell>
          <cell r="M1266">
            <v>0.35486640000000003</v>
          </cell>
          <cell r="N1266">
            <v>0.4050512</v>
          </cell>
          <cell r="O1266">
            <v>0.4775102</v>
          </cell>
        </row>
        <row r="1267">
          <cell r="F1267" t="str">
            <v>2013Northern Coast1-in-2August Peak18</v>
          </cell>
          <cell r="G1267">
            <v>1.7935000000000001</v>
          </cell>
          <cell r="H1267">
            <v>2.1582819999999998</v>
          </cell>
          <cell r="I1267">
            <v>97.403800000000004</v>
          </cell>
          <cell r="J1267">
            <v>9300.64</v>
          </cell>
          <cell r="K1267">
            <v>0.2387109</v>
          </cell>
          <cell r="L1267">
            <v>0.31319419999999998</v>
          </cell>
          <cell r="M1267">
            <v>0.36478110000000002</v>
          </cell>
          <cell r="N1267">
            <v>0.41636820000000002</v>
          </cell>
          <cell r="O1267">
            <v>0.4908515</v>
          </cell>
        </row>
        <row r="1268">
          <cell r="F1268" t="str">
            <v>2013Northern Coast1-in-2August Peak19</v>
          </cell>
          <cell r="G1268">
            <v>2.3023570000000002</v>
          </cell>
          <cell r="H1268">
            <v>2.1483059999999998</v>
          </cell>
          <cell r="I1268">
            <v>93.613</v>
          </cell>
          <cell r="J1268">
            <v>9300.64</v>
          </cell>
          <cell r="K1268">
            <v>-0.17443980000000001</v>
          </cell>
          <cell r="L1268">
            <v>-0.16239419999999999</v>
          </cell>
          <cell r="M1268">
            <v>-0.1540514</v>
          </cell>
          <cell r="N1268">
            <v>-0.14570859999999999</v>
          </cell>
          <cell r="O1268">
            <v>-0.1336629</v>
          </cell>
        </row>
        <row r="1269">
          <cell r="F1269" t="str">
            <v>2013Northern Coast1-in-2August Peak20</v>
          </cell>
          <cell r="G1269">
            <v>2.0922450000000001</v>
          </cell>
          <cell r="H1269">
            <v>1.9630609999999999</v>
          </cell>
          <cell r="I1269">
            <v>86.520700000000005</v>
          </cell>
          <cell r="J1269">
            <v>9300.64</v>
          </cell>
          <cell r="K1269">
            <v>-0.14628189999999999</v>
          </cell>
          <cell r="L1269">
            <v>-0.13618060000000001</v>
          </cell>
          <cell r="M1269">
            <v>-0.12918450000000001</v>
          </cell>
          <cell r="N1269">
            <v>-0.12218850000000001</v>
          </cell>
          <cell r="O1269">
            <v>-0.1120872</v>
          </cell>
        </row>
        <row r="1270">
          <cell r="F1270" t="str">
            <v>2013Northern Coast1-in-2August Peak21</v>
          </cell>
          <cell r="G1270">
            <v>1.8668089999999999</v>
          </cell>
          <cell r="H1270">
            <v>1.785099</v>
          </cell>
          <cell r="I1270">
            <v>79.042299999999997</v>
          </cell>
          <cell r="J1270">
            <v>9300.64</v>
          </cell>
          <cell r="K1270">
            <v>-9.2524700000000001E-2</v>
          </cell>
          <cell r="L1270">
            <v>-8.6135600000000007E-2</v>
          </cell>
          <cell r="M1270">
            <v>-8.1710500000000005E-2</v>
          </cell>
          <cell r="N1270">
            <v>-7.7285400000000004E-2</v>
          </cell>
          <cell r="O1270">
            <v>-7.0896200000000006E-2</v>
          </cell>
        </row>
        <row r="1271">
          <cell r="F1271" t="str">
            <v>2013Northern Coast1-in-2August Peak22</v>
          </cell>
          <cell r="G1271">
            <v>1.6225080000000001</v>
          </cell>
          <cell r="H1271">
            <v>1.5742879999999999</v>
          </cell>
          <cell r="I1271">
            <v>73.134500000000003</v>
          </cell>
          <cell r="J1271">
            <v>9300.64</v>
          </cell>
          <cell r="K1271">
            <v>-5.4601499999999997E-2</v>
          </cell>
          <cell r="L1271">
            <v>-5.08312E-2</v>
          </cell>
          <cell r="M1271">
            <v>-4.82198E-2</v>
          </cell>
          <cell r="N1271">
            <v>-4.56084E-2</v>
          </cell>
          <cell r="O1271">
            <v>-4.1838E-2</v>
          </cell>
        </row>
        <row r="1272">
          <cell r="F1272" t="str">
            <v>2013Northern Coast1-in-2August Peak23</v>
          </cell>
          <cell r="G1272">
            <v>1.3068489999999999</v>
          </cell>
          <cell r="H1272">
            <v>1.269736</v>
          </cell>
          <cell r="I1272">
            <v>67.742699999999999</v>
          </cell>
          <cell r="J1272">
            <v>9300.64</v>
          </cell>
          <cell r="K1272">
            <v>-4.2023999999999999E-2</v>
          </cell>
          <cell r="L1272">
            <v>-3.91221E-2</v>
          </cell>
          <cell r="M1272">
            <v>-3.7112300000000001E-2</v>
          </cell>
          <cell r="N1272">
            <v>-3.5102399999999999E-2</v>
          </cell>
          <cell r="O1272">
            <v>-3.22005E-2</v>
          </cell>
        </row>
        <row r="1273">
          <cell r="F1273" t="str">
            <v>2013Northern Coast1-in-2August Peak24</v>
          </cell>
          <cell r="G1273">
            <v>0.9982451</v>
          </cell>
          <cell r="H1273">
            <v>0.96352389999999999</v>
          </cell>
          <cell r="I1273">
            <v>64.568399999999997</v>
          </cell>
          <cell r="J1273">
            <v>9300.64</v>
          </cell>
          <cell r="K1273">
            <v>-3.9316499999999997E-2</v>
          </cell>
          <cell r="L1273">
            <v>-3.6601500000000002E-2</v>
          </cell>
          <cell r="M1273">
            <v>-3.4721099999999998E-2</v>
          </cell>
          <cell r="N1273">
            <v>-3.2840800000000003E-2</v>
          </cell>
          <cell r="O1273">
            <v>-3.0125900000000001E-2</v>
          </cell>
        </row>
        <row r="1274">
          <cell r="F1274" t="str">
            <v>2013Other1-in-2August Peak1</v>
          </cell>
          <cell r="G1274">
            <v>0.85524599999999995</v>
          </cell>
          <cell r="H1274">
            <v>0.85524599999999995</v>
          </cell>
          <cell r="I1274">
            <v>77.299130000000005</v>
          </cell>
          <cell r="J1274">
            <v>25894.55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</row>
        <row r="1275">
          <cell r="F1275" t="str">
            <v>2013Other1-in-2August Peak2</v>
          </cell>
          <cell r="G1275">
            <v>0.73450550000000003</v>
          </cell>
          <cell r="H1275">
            <v>0.73450550000000003</v>
          </cell>
          <cell r="I1275">
            <v>68.664730000000006</v>
          </cell>
          <cell r="J1275">
            <v>25894.55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F1276" t="str">
            <v>2013Other1-in-2August Peak3</v>
          </cell>
          <cell r="G1276">
            <v>0.66602189999999994</v>
          </cell>
          <cell r="H1276">
            <v>0.66602189999999994</v>
          </cell>
          <cell r="I1276">
            <v>65.776330000000002</v>
          </cell>
          <cell r="J1276">
            <v>25894.55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</row>
        <row r="1277">
          <cell r="F1277" t="str">
            <v>2013Other1-in-2August Peak4</v>
          </cell>
          <cell r="G1277">
            <v>0.62723680000000004</v>
          </cell>
          <cell r="H1277">
            <v>0.62723680000000004</v>
          </cell>
          <cell r="I1277">
            <v>64.949550000000002</v>
          </cell>
          <cell r="J1277">
            <v>25894.55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</row>
        <row r="1278">
          <cell r="F1278" t="str">
            <v>2013Other1-in-2August Peak5</v>
          </cell>
          <cell r="G1278">
            <v>0.61949779999999999</v>
          </cell>
          <cell r="H1278">
            <v>0.61949779999999999</v>
          </cell>
          <cell r="I1278">
            <v>64.363410000000002</v>
          </cell>
          <cell r="J1278">
            <v>25894.55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</row>
        <row r="1279">
          <cell r="F1279" t="str">
            <v>2013Other1-in-2August Peak6</v>
          </cell>
          <cell r="G1279">
            <v>0.66098239999999997</v>
          </cell>
          <cell r="H1279">
            <v>0.66098239999999997</v>
          </cell>
          <cell r="I1279">
            <v>63.469920000000002</v>
          </cell>
          <cell r="J1279">
            <v>25894.55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</row>
        <row r="1280">
          <cell r="F1280" t="str">
            <v>2013Other1-in-2August Peak7</v>
          </cell>
          <cell r="G1280">
            <v>0.77221050000000002</v>
          </cell>
          <cell r="H1280">
            <v>0.77221050000000002</v>
          </cell>
          <cell r="I1280">
            <v>62.227899999999998</v>
          </cell>
          <cell r="J1280">
            <v>25894.55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</row>
        <row r="1281">
          <cell r="F1281" t="str">
            <v>2013Other1-in-2August Peak8</v>
          </cell>
          <cell r="G1281">
            <v>0.84747439999999996</v>
          </cell>
          <cell r="H1281">
            <v>0.84747439999999996</v>
          </cell>
          <cell r="I1281">
            <v>65.196550000000002</v>
          </cell>
          <cell r="J1281">
            <v>25894.55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</row>
        <row r="1282">
          <cell r="F1282" t="str">
            <v>2013Other1-in-2August Peak9</v>
          </cell>
          <cell r="G1282">
            <v>0.86289179999999999</v>
          </cell>
          <cell r="H1282">
            <v>0.86289179999999999</v>
          </cell>
          <cell r="I1282">
            <v>72.474029999999999</v>
          </cell>
          <cell r="J1282">
            <v>25894.55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</row>
        <row r="1283">
          <cell r="F1283" t="str">
            <v>2013Other1-in-2August Peak10</v>
          </cell>
          <cell r="G1283">
            <v>0.91989900000000002</v>
          </cell>
          <cell r="H1283">
            <v>0.91989900000000002</v>
          </cell>
          <cell r="I1283">
            <v>79.801770000000005</v>
          </cell>
          <cell r="J1283">
            <v>25894.55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F1284" t="str">
            <v>2013Other1-in-2August Peak11</v>
          </cell>
          <cell r="G1284">
            <v>1.0166360000000001</v>
          </cell>
          <cell r="H1284">
            <v>1.0166360000000001</v>
          </cell>
          <cell r="I1284">
            <v>85.334019999999995</v>
          </cell>
          <cell r="J1284">
            <v>25894.55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</row>
        <row r="1285">
          <cell r="F1285" t="str">
            <v>2013Other1-in-2August Peak12</v>
          </cell>
          <cell r="G1285">
            <v>1.163921</v>
          </cell>
          <cell r="H1285">
            <v>1.163921</v>
          </cell>
          <cell r="I1285">
            <v>90.239429999999999</v>
          </cell>
          <cell r="J1285">
            <v>25894.55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</row>
        <row r="1286">
          <cell r="F1286" t="str">
            <v>2013Other1-in-2August Peak13</v>
          </cell>
          <cell r="G1286">
            <v>1.3724940000000001</v>
          </cell>
          <cell r="H1286">
            <v>1.3724940000000001</v>
          </cell>
          <cell r="I1286">
            <v>93.727559999999997</v>
          </cell>
          <cell r="J1286">
            <v>25894.55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</row>
        <row r="1287">
          <cell r="F1287" t="str">
            <v>2013Other1-in-2August Peak14</v>
          </cell>
          <cell r="G1287">
            <v>1.301523</v>
          </cell>
          <cell r="H1287">
            <v>1.6121399999999999</v>
          </cell>
          <cell r="I1287">
            <v>97.856269999999995</v>
          </cell>
          <cell r="J1287">
            <v>25894.55</v>
          </cell>
          <cell r="K1287">
            <v>0.2495906</v>
          </cell>
          <cell r="L1287">
            <v>0.2856457</v>
          </cell>
          <cell r="M1287">
            <v>0.31061719999999998</v>
          </cell>
          <cell r="N1287">
            <v>0.33558890000000002</v>
          </cell>
          <cell r="O1287">
            <v>0.37164390000000003</v>
          </cell>
        </row>
        <row r="1288">
          <cell r="F1288" t="str">
            <v>2013Other1-in-2August Peak15</v>
          </cell>
          <cell r="G1288">
            <v>1.4840199999999999</v>
          </cell>
          <cell r="H1288">
            <v>1.8848819999999999</v>
          </cell>
          <cell r="I1288">
            <v>99.869150000000005</v>
          </cell>
          <cell r="J1288">
            <v>25894.55</v>
          </cell>
          <cell r="K1288">
            <v>0.32303969999999999</v>
          </cell>
          <cell r="L1288">
            <v>0.36901800000000001</v>
          </cell>
          <cell r="M1288">
            <v>0.40086240000000001</v>
          </cell>
          <cell r="N1288">
            <v>0.4327068</v>
          </cell>
          <cell r="O1288">
            <v>0.47868509999999997</v>
          </cell>
        </row>
        <row r="1289">
          <cell r="F1289" t="str">
            <v>2013Other1-in-2August Peak16</v>
          </cell>
          <cell r="G1289">
            <v>1.6849149999999999</v>
          </cell>
          <cell r="H1289">
            <v>2.1853899999999999</v>
          </cell>
          <cell r="I1289">
            <v>101.1596</v>
          </cell>
          <cell r="J1289">
            <v>25894.55</v>
          </cell>
          <cell r="K1289">
            <v>0.40360610000000002</v>
          </cell>
          <cell r="L1289">
            <v>0.46083740000000001</v>
          </cell>
          <cell r="M1289">
            <v>0.50047540000000001</v>
          </cell>
          <cell r="N1289">
            <v>0.54011359999999997</v>
          </cell>
          <cell r="O1289">
            <v>0.5973446</v>
          </cell>
        </row>
        <row r="1290">
          <cell r="F1290" t="str">
            <v>2013Other1-in-2August Peak17</v>
          </cell>
          <cell r="G1290">
            <v>1.8741429999999999</v>
          </cell>
          <cell r="H1290">
            <v>2.4578030000000002</v>
          </cell>
          <cell r="I1290">
            <v>101.85080000000001</v>
          </cell>
          <cell r="J1290">
            <v>25894.55</v>
          </cell>
          <cell r="K1290">
            <v>0.47048649999999997</v>
          </cell>
          <cell r="L1290">
            <v>0.53735069999999996</v>
          </cell>
          <cell r="M1290">
            <v>0.58366059999999997</v>
          </cell>
          <cell r="N1290">
            <v>0.62997060000000005</v>
          </cell>
          <cell r="O1290">
            <v>0.69683470000000003</v>
          </cell>
        </row>
        <row r="1291">
          <cell r="F1291" t="str">
            <v>2013Other1-in-2August Peak18</v>
          </cell>
          <cell r="G1291">
            <v>2.0197020000000001</v>
          </cell>
          <cell r="H1291">
            <v>2.619208</v>
          </cell>
          <cell r="I1291">
            <v>101.374</v>
          </cell>
          <cell r="J1291">
            <v>25894.55</v>
          </cell>
          <cell r="K1291">
            <v>0.48323250000000001</v>
          </cell>
          <cell r="L1291">
            <v>0.55192790000000003</v>
          </cell>
          <cell r="M1291">
            <v>0.59950610000000004</v>
          </cell>
          <cell r="N1291">
            <v>0.64708429999999995</v>
          </cell>
          <cell r="O1291">
            <v>0.71577970000000002</v>
          </cell>
        </row>
        <row r="1292">
          <cell r="F1292" t="str">
            <v>2013Other1-in-2August Peak19</v>
          </cell>
          <cell r="G1292">
            <v>2.8542450000000001</v>
          </cell>
          <cell r="H1292">
            <v>2.561906</v>
          </cell>
          <cell r="I1292">
            <v>100.235</v>
          </cell>
          <cell r="J1292">
            <v>25894.55</v>
          </cell>
          <cell r="K1292">
            <v>-0.32657819999999999</v>
          </cell>
          <cell r="L1292">
            <v>-0.30634929999999999</v>
          </cell>
          <cell r="M1292">
            <v>-0.29233880000000001</v>
          </cell>
          <cell r="N1292">
            <v>-0.27832839999999998</v>
          </cell>
          <cell r="O1292">
            <v>-0.25809949999999998</v>
          </cell>
        </row>
        <row r="1293">
          <cell r="F1293" t="str">
            <v>2013Other1-in-2August Peak20</v>
          </cell>
          <cell r="G1293">
            <v>2.568422</v>
          </cell>
          <cell r="H1293">
            <v>2.3116439999999998</v>
          </cell>
          <cell r="I1293">
            <v>95.943449999999999</v>
          </cell>
          <cell r="J1293">
            <v>25894.55</v>
          </cell>
          <cell r="K1293">
            <v>-0.28685159999999998</v>
          </cell>
          <cell r="L1293">
            <v>-0.26908339999999997</v>
          </cell>
          <cell r="M1293">
            <v>-0.25677729999999999</v>
          </cell>
          <cell r="N1293">
            <v>-0.2444711</v>
          </cell>
          <cell r="O1293">
            <v>-0.22670299999999999</v>
          </cell>
        </row>
        <row r="1294">
          <cell r="F1294" t="str">
            <v>2013Other1-in-2August Peak21</v>
          </cell>
          <cell r="G1294">
            <v>2.1816010000000001</v>
          </cell>
          <cell r="H1294">
            <v>2.03104</v>
          </cell>
          <cell r="I1294">
            <v>90.697569999999999</v>
          </cell>
          <cell r="J1294">
            <v>25894.55</v>
          </cell>
          <cell r="K1294">
            <v>-0.16819429999999999</v>
          </cell>
          <cell r="L1294">
            <v>-0.157776</v>
          </cell>
          <cell r="M1294">
            <v>-0.15056040000000001</v>
          </cell>
          <cell r="N1294">
            <v>-0.14334469999999999</v>
          </cell>
          <cell r="O1294">
            <v>-0.1329264</v>
          </cell>
        </row>
        <row r="1295">
          <cell r="F1295" t="str">
            <v>2013Other1-in-2August Peak22</v>
          </cell>
          <cell r="G1295">
            <v>1.827542</v>
          </cell>
          <cell r="H1295">
            <v>1.730942</v>
          </cell>
          <cell r="I1295">
            <v>86.898610000000005</v>
          </cell>
          <cell r="J1295">
            <v>25894.55</v>
          </cell>
          <cell r="K1295">
            <v>-0.1079142</v>
          </cell>
          <cell r="L1295">
            <v>-0.10122979999999999</v>
          </cell>
          <cell r="M1295">
            <v>-9.6600199999999997E-2</v>
          </cell>
          <cell r="N1295">
            <v>-9.19706E-2</v>
          </cell>
          <cell r="O1295">
            <v>-8.5286200000000006E-2</v>
          </cell>
        </row>
        <row r="1296">
          <cell r="F1296" t="str">
            <v>2013Other1-in-2August Peak23</v>
          </cell>
          <cell r="G1296">
            <v>1.4163429999999999</v>
          </cell>
          <cell r="H1296">
            <v>1.3550230000000001</v>
          </cell>
          <cell r="I1296">
            <v>82.442419999999998</v>
          </cell>
          <cell r="J1296">
            <v>25894.55</v>
          </cell>
          <cell r="K1296">
            <v>-6.8501300000000001E-2</v>
          </cell>
          <cell r="L1296">
            <v>-6.4258200000000001E-2</v>
          </cell>
          <cell r="M1296">
            <v>-6.1319499999999999E-2</v>
          </cell>
          <cell r="N1296">
            <v>-5.8380700000000001E-2</v>
          </cell>
          <cell r="O1296">
            <v>-5.4137600000000001E-2</v>
          </cell>
        </row>
        <row r="1297">
          <cell r="F1297" t="str">
            <v>2013Other1-in-2August Peak24</v>
          </cell>
          <cell r="G1297">
            <v>1.074147</v>
          </cell>
          <cell r="H1297">
            <v>1.0349630000000001</v>
          </cell>
          <cell r="I1297">
            <v>79.380780000000001</v>
          </cell>
          <cell r="J1297">
            <v>25894.55</v>
          </cell>
          <cell r="K1297">
            <v>-4.3772999999999999E-2</v>
          </cell>
          <cell r="L1297">
            <v>-4.1061599999999997E-2</v>
          </cell>
          <cell r="M1297">
            <v>-3.9183700000000002E-2</v>
          </cell>
          <cell r="N1297">
            <v>-3.73058E-2</v>
          </cell>
          <cell r="O1297">
            <v>-3.45945E-2</v>
          </cell>
        </row>
        <row r="1298">
          <cell r="F1298" t="str">
            <v>2013Sierra1-in-2August Peak1</v>
          </cell>
          <cell r="G1298">
            <v>0.92467379999999999</v>
          </cell>
          <cell r="H1298">
            <v>0.92467379999999999</v>
          </cell>
          <cell r="I1298">
            <v>72.689549999999997</v>
          </cell>
          <cell r="J1298">
            <v>18120.18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</row>
        <row r="1299">
          <cell r="F1299" t="str">
            <v>2013Sierra1-in-2August Peak2</v>
          </cell>
          <cell r="G1299">
            <v>0.81583209999999995</v>
          </cell>
          <cell r="H1299">
            <v>0.81583209999999995</v>
          </cell>
          <cell r="I1299">
            <v>66.156360000000006</v>
          </cell>
          <cell r="J1299">
            <v>18120.18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</row>
        <row r="1300">
          <cell r="F1300" t="str">
            <v>2013Sierra1-in-2August Peak3</v>
          </cell>
          <cell r="G1300">
            <v>0.75297040000000004</v>
          </cell>
          <cell r="H1300">
            <v>0.75297040000000004</v>
          </cell>
          <cell r="I1300">
            <v>64.71114</v>
          </cell>
          <cell r="J1300">
            <v>18120.18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</row>
        <row r="1301">
          <cell r="F1301" t="str">
            <v>2013Sierra1-in-2August Peak4</v>
          </cell>
          <cell r="G1301">
            <v>0.71740760000000003</v>
          </cell>
          <cell r="H1301">
            <v>0.71740760000000003</v>
          </cell>
          <cell r="I1301">
            <v>64.040149999999997</v>
          </cell>
          <cell r="J1301">
            <v>18120.18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</row>
        <row r="1302">
          <cell r="F1302" t="str">
            <v>2013Sierra1-in-2August Peak5</v>
          </cell>
          <cell r="G1302">
            <v>0.7175918</v>
          </cell>
          <cell r="H1302">
            <v>0.7175918</v>
          </cell>
          <cell r="I1302">
            <v>63.691549999999999</v>
          </cell>
          <cell r="J1302">
            <v>18120.18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</row>
        <row r="1303">
          <cell r="F1303" t="str">
            <v>2013Sierra1-in-2August Peak6</v>
          </cell>
          <cell r="G1303">
            <v>0.78336760000000005</v>
          </cell>
          <cell r="H1303">
            <v>0.78336760000000005</v>
          </cell>
          <cell r="I1303">
            <v>62.751510000000003</v>
          </cell>
          <cell r="J1303">
            <v>18120.18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F1304" t="str">
            <v>2013Sierra1-in-2August Peak7</v>
          </cell>
          <cell r="G1304">
            <v>0.93231929999999996</v>
          </cell>
          <cell r="H1304">
            <v>0.93231929999999996</v>
          </cell>
          <cell r="I1304">
            <v>62.169280000000001</v>
          </cell>
          <cell r="J1304">
            <v>18120.18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</row>
        <row r="1305">
          <cell r="F1305" t="str">
            <v>2013Sierra1-in-2August Peak8</v>
          </cell>
          <cell r="G1305">
            <v>1.0266249999999999</v>
          </cell>
          <cell r="H1305">
            <v>1.0266249999999999</v>
          </cell>
          <cell r="I1305">
            <v>63.096899999999998</v>
          </cell>
          <cell r="J1305">
            <v>18120.18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</row>
        <row r="1306">
          <cell r="F1306" t="str">
            <v>2013Sierra1-in-2August Peak9</v>
          </cell>
          <cell r="G1306">
            <v>1.0553969999999999</v>
          </cell>
          <cell r="H1306">
            <v>1.0553969999999999</v>
          </cell>
          <cell r="I1306">
            <v>70.144069999999999</v>
          </cell>
          <cell r="J1306">
            <v>18120.18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</row>
        <row r="1307">
          <cell r="F1307" t="str">
            <v>2013Sierra1-in-2August Peak10</v>
          </cell>
          <cell r="G1307">
            <v>1.1090500000000001</v>
          </cell>
          <cell r="H1307">
            <v>1.1090500000000001</v>
          </cell>
          <cell r="I1307">
            <v>78.823040000000006</v>
          </cell>
          <cell r="J1307">
            <v>18120.18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</row>
        <row r="1308">
          <cell r="F1308" t="str">
            <v>2013Sierra1-in-2August Peak11</v>
          </cell>
          <cell r="G1308">
            <v>1.2109829999999999</v>
          </cell>
          <cell r="H1308">
            <v>1.2109829999999999</v>
          </cell>
          <cell r="I1308">
            <v>84.14143</v>
          </cell>
          <cell r="J1308">
            <v>18120.18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</row>
        <row r="1309">
          <cell r="F1309" t="str">
            <v>2013Sierra1-in-2August Peak12</v>
          </cell>
          <cell r="G1309">
            <v>1.3654520000000001</v>
          </cell>
          <cell r="H1309">
            <v>1.3654520000000001</v>
          </cell>
          <cell r="I1309">
            <v>88.539559999999994</v>
          </cell>
          <cell r="J1309">
            <v>18120.18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</row>
        <row r="1310">
          <cell r="F1310" t="str">
            <v>2013Sierra1-in-2August Peak13</v>
          </cell>
          <cell r="G1310">
            <v>1.579159</v>
          </cell>
          <cell r="H1310">
            <v>1.579159</v>
          </cell>
          <cell r="I1310">
            <v>91.507000000000005</v>
          </cell>
          <cell r="J1310">
            <v>18120.18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</row>
        <row r="1311">
          <cell r="F1311" t="str">
            <v>2013Sierra1-in-2August Peak14</v>
          </cell>
          <cell r="G1311">
            <v>1.4660169999999999</v>
          </cell>
          <cell r="H1311">
            <v>1.8218030000000001</v>
          </cell>
          <cell r="I1311">
            <v>94.195930000000004</v>
          </cell>
          <cell r="J1311">
            <v>18120.18</v>
          </cell>
          <cell r="K1311">
            <v>0.2647178</v>
          </cell>
          <cell r="L1311">
            <v>0.31852200000000003</v>
          </cell>
          <cell r="M1311">
            <v>0.35578650000000001</v>
          </cell>
          <cell r="N1311">
            <v>0.39305109999999999</v>
          </cell>
          <cell r="O1311">
            <v>0.44685520000000001</v>
          </cell>
        </row>
        <row r="1312">
          <cell r="F1312" t="str">
            <v>2013Sierra1-in-2August Peak15</v>
          </cell>
          <cell r="G1312">
            <v>1.638469</v>
          </cell>
          <cell r="H1312">
            <v>2.0999150000000002</v>
          </cell>
          <cell r="I1312">
            <v>96.392290000000003</v>
          </cell>
          <cell r="J1312">
            <v>18120.18</v>
          </cell>
          <cell r="K1312">
            <v>0.34379710000000002</v>
          </cell>
          <cell r="L1312">
            <v>0.41330489999999998</v>
          </cell>
          <cell r="M1312">
            <v>0.46144570000000001</v>
          </cell>
          <cell r="N1312">
            <v>0.5095866</v>
          </cell>
          <cell r="O1312">
            <v>0.57909440000000001</v>
          </cell>
        </row>
        <row r="1313">
          <cell r="F1313" t="str">
            <v>2013Sierra1-in-2August Peak16</v>
          </cell>
          <cell r="G1313">
            <v>1.846006</v>
          </cell>
          <cell r="H1313">
            <v>2.419775</v>
          </cell>
          <cell r="I1313">
            <v>98.675939999999997</v>
          </cell>
          <cell r="J1313">
            <v>18120.18</v>
          </cell>
          <cell r="K1313">
            <v>0.42781930000000001</v>
          </cell>
          <cell r="L1313">
            <v>0.51404760000000005</v>
          </cell>
          <cell r="M1313">
            <v>0.57376899999999997</v>
          </cell>
          <cell r="N1313">
            <v>0.63349040000000001</v>
          </cell>
          <cell r="O1313">
            <v>0.71971859999999999</v>
          </cell>
        </row>
        <row r="1314">
          <cell r="F1314" t="str">
            <v>2013Sierra1-in-2August Peak17</v>
          </cell>
          <cell r="G1314">
            <v>2.03498</v>
          </cell>
          <cell r="H1314">
            <v>2.7057540000000002</v>
          </cell>
          <cell r="I1314">
            <v>99.43244</v>
          </cell>
          <cell r="J1314">
            <v>18120.18</v>
          </cell>
          <cell r="K1314">
            <v>0.4999133</v>
          </cell>
          <cell r="L1314">
            <v>0.60085929999999999</v>
          </cell>
          <cell r="M1314">
            <v>0.67077419999999999</v>
          </cell>
          <cell r="N1314">
            <v>0.74068909999999999</v>
          </cell>
          <cell r="O1314">
            <v>0.84163509999999997</v>
          </cell>
        </row>
        <row r="1315">
          <cell r="F1315" t="str">
            <v>2013Sierra1-in-2August Peak18</v>
          </cell>
          <cell r="G1315">
            <v>2.2006009999999998</v>
          </cell>
          <cell r="H1315">
            <v>2.889802</v>
          </cell>
          <cell r="I1315">
            <v>99.897869999999998</v>
          </cell>
          <cell r="J1315">
            <v>18120.18</v>
          </cell>
          <cell r="K1315">
            <v>0.51361500000000004</v>
          </cell>
          <cell r="L1315">
            <v>0.61735240000000002</v>
          </cell>
          <cell r="M1315">
            <v>0.68920060000000005</v>
          </cell>
          <cell r="N1315">
            <v>0.76104870000000002</v>
          </cell>
          <cell r="O1315">
            <v>0.8647861</v>
          </cell>
        </row>
        <row r="1316">
          <cell r="F1316" t="str">
            <v>2013Sierra1-in-2August Peak19</v>
          </cell>
          <cell r="G1316">
            <v>3.2259220000000002</v>
          </cell>
          <cell r="H1316">
            <v>2.8580230000000002</v>
          </cell>
          <cell r="I1316">
            <v>98.781459999999996</v>
          </cell>
          <cell r="J1316">
            <v>18120.18</v>
          </cell>
          <cell r="K1316">
            <v>-0.40038770000000001</v>
          </cell>
          <cell r="L1316">
            <v>-0.381193</v>
          </cell>
          <cell r="M1316">
            <v>-0.36789880000000003</v>
          </cell>
          <cell r="N1316">
            <v>-0.35460459999999999</v>
          </cell>
          <cell r="O1316">
            <v>-0.33540989999999998</v>
          </cell>
        </row>
        <row r="1317">
          <cell r="F1317" t="str">
            <v>2013Sierra1-in-2August Peak20</v>
          </cell>
          <cell r="G1317">
            <v>2.9246110000000001</v>
          </cell>
          <cell r="H1317">
            <v>2.6214029999999999</v>
          </cell>
          <cell r="I1317">
            <v>94.274739999999994</v>
          </cell>
          <cell r="J1317">
            <v>18120.18</v>
          </cell>
          <cell r="K1317">
            <v>-0.32998379999999999</v>
          </cell>
          <cell r="L1317">
            <v>-0.31416430000000001</v>
          </cell>
          <cell r="M1317">
            <v>-0.30320770000000002</v>
          </cell>
          <cell r="N1317">
            <v>-0.29225119999999999</v>
          </cell>
          <cell r="O1317">
            <v>-0.2764317</v>
          </cell>
        </row>
        <row r="1318">
          <cell r="F1318" t="str">
            <v>2013Sierra1-in-2August Peak21</v>
          </cell>
          <cell r="G1318">
            <v>2.512381</v>
          </cell>
          <cell r="H1318">
            <v>2.3202970000000001</v>
          </cell>
          <cell r="I1318">
            <v>86.367000000000004</v>
          </cell>
          <cell r="J1318">
            <v>18120.18</v>
          </cell>
          <cell r="K1318">
            <v>-0.2090475</v>
          </cell>
          <cell r="L1318">
            <v>-0.1990257</v>
          </cell>
          <cell r="M1318">
            <v>-0.1920847</v>
          </cell>
          <cell r="N1318">
            <v>-0.18514359999999999</v>
          </cell>
          <cell r="O1318">
            <v>-0.17512179999999999</v>
          </cell>
        </row>
        <row r="1319">
          <cell r="F1319" t="str">
            <v>2013Sierra1-in-2August Peak22</v>
          </cell>
          <cell r="G1319">
            <v>2.0893329999999999</v>
          </cell>
          <cell r="H1319">
            <v>1.974612</v>
          </cell>
          <cell r="I1319">
            <v>80.145319999999998</v>
          </cell>
          <cell r="J1319">
            <v>18120.18</v>
          </cell>
          <cell r="K1319">
            <v>-0.1248522</v>
          </cell>
          <cell r="L1319">
            <v>-0.11886679999999999</v>
          </cell>
          <cell r="M1319">
            <v>-0.1147213</v>
          </cell>
          <cell r="N1319">
            <v>-0.1105758</v>
          </cell>
          <cell r="O1319">
            <v>-0.1045903</v>
          </cell>
        </row>
        <row r="1320">
          <cell r="F1320" t="str">
            <v>2013Sierra1-in-2August Peak23</v>
          </cell>
          <cell r="G1320">
            <v>1.6052690000000001</v>
          </cell>
          <cell r="H1320">
            <v>1.528033</v>
          </cell>
          <cell r="I1320">
            <v>76.346429999999998</v>
          </cell>
          <cell r="J1320">
            <v>18120.18</v>
          </cell>
          <cell r="K1320">
            <v>-8.4055900000000003E-2</v>
          </cell>
          <cell r="L1320">
            <v>-8.0026299999999995E-2</v>
          </cell>
          <cell r="M1320">
            <v>-7.7235300000000007E-2</v>
          </cell>
          <cell r="N1320">
            <v>-7.4444399999999994E-2</v>
          </cell>
          <cell r="O1320">
            <v>-7.0414699999999997E-2</v>
          </cell>
        </row>
        <row r="1321">
          <cell r="F1321" t="str">
            <v>2013Sierra1-in-2August Peak24</v>
          </cell>
          <cell r="G1321">
            <v>1.199924</v>
          </cell>
          <cell r="H1321">
            <v>1.1596280000000001</v>
          </cell>
          <cell r="I1321">
            <v>75.015649999999994</v>
          </cell>
          <cell r="J1321">
            <v>18120.18</v>
          </cell>
          <cell r="K1321">
            <v>-4.3853900000000001E-2</v>
          </cell>
          <cell r="L1321">
            <v>-4.17516E-2</v>
          </cell>
          <cell r="M1321">
            <v>-4.0295499999999998E-2</v>
          </cell>
          <cell r="N1321">
            <v>-3.8839400000000003E-2</v>
          </cell>
          <cell r="O1321">
            <v>-3.6736999999999999E-2</v>
          </cell>
        </row>
        <row r="1322">
          <cell r="F1322" t="str">
            <v>2013Stockton1-in-2August Peak1</v>
          </cell>
          <cell r="G1322">
            <v>0.89724740000000003</v>
          </cell>
          <cell r="H1322">
            <v>0.89724740000000003</v>
          </cell>
          <cell r="I1322">
            <v>76.889200000000002</v>
          </cell>
          <cell r="J1322">
            <v>12624.19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</row>
        <row r="1323">
          <cell r="F1323" t="str">
            <v>2013Stockton1-in-2August Peak2</v>
          </cell>
          <cell r="G1323">
            <v>0.76321510000000004</v>
          </cell>
          <cell r="H1323">
            <v>0.76321510000000004</v>
          </cell>
          <cell r="I1323">
            <v>64.986469999999997</v>
          </cell>
          <cell r="J1323">
            <v>12624.19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</row>
        <row r="1324">
          <cell r="F1324" t="str">
            <v>2013Stockton1-in-2August Peak3</v>
          </cell>
          <cell r="G1324">
            <v>0.68094350000000003</v>
          </cell>
          <cell r="H1324">
            <v>0.68094350000000003</v>
          </cell>
          <cell r="I1324">
            <v>64.681110000000004</v>
          </cell>
          <cell r="J1324">
            <v>12624.19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</row>
        <row r="1325">
          <cell r="F1325" t="str">
            <v>2013Stockton1-in-2August Peak4</v>
          </cell>
          <cell r="G1325">
            <v>0.63488480000000003</v>
          </cell>
          <cell r="H1325">
            <v>0.63488480000000003</v>
          </cell>
          <cell r="I1325">
            <v>63.778370000000002</v>
          </cell>
          <cell r="J1325">
            <v>12624.19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</row>
        <row r="1326">
          <cell r="F1326" t="str">
            <v>2013Stockton1-in-2August Peak5</v>
          </cell>
          <cell r="G1326">
            <v>0.62438099999999996</v>
          </cell>
          <cell r="H1326">
            <v>0.62438099999999996</v>
          </cell>
          <cell r="I1326">
            <v>63.278370000000002</v>
          </cell>
          <cell r="J1326">
            <v>12624.19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</row>
        <row r="1327">
          <cell r="F1327" t="str">
            <v>2013Stockton1-in-2August Peak6</v>
          </cell>
          <cell r="G1327">
            <v>0.65253190000000005</v>
          </cell>
          <cell r="H1327">
            <v>0.65253190000000005</v>
          </cell>
          <cell r="I1327">
            <v>61.632429999999999</v>
          </cell>
          <cell r="J1327">
            <v>12624.19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</row>
        <row r="1328">
          <cell r="F1328" t="str">
            <v>2013Stockton1-in-2August Peak7</v>
          </cell>
          <cell r="G1328">
            <v>0.74457499999999999</v>
          </cell>
          <cell r="H1328">
            <v>0.74457499999999999</v>
          </cell>
          <cell r="I1328">
            <v>61.132429999999999</v>
          </cell>
          <cell r="J1328">
            <v>12624.19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</row>
        <row r="1329">
          <cell r="F1329" t="str">
            <v>2013Stockton1-in-2August Peak8</v>
          </cell>
          <cell r="G1329">
            <v>0.80852740000000001</v>
          </cell>
          <cell r="H1329">
            <v>0.80852740000000001</v>
          </cell>
          <cell r="I1329">
            <v>65.389200000000002</v>
          </cell>
          <cell r="J1329">
            <v>12624.19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</row>
        <row r="1330">
          <cell r="F1330" t="str">
            <v>2013Stockton1-in-2August Peak9</v>
          </cell>
          <cell r="G1330">
            <v>0.84192</v>
          </cell>
          <cell r="H1330">
            <v>0.84192</v>
          </cell>
          <cell r="I1330">
            <v>72.389200000000002</v>
          </cell>
          <cell r="J1330">
            <v>12624.19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</row>
        <row r="1331">
          <cell r="F1331" t="str">
            <v>2013Stockton1-in-2August Peak10</v>
          </cell>
          <cell r="G1331">
            <v>0.92372290000000001</v>
          </cell>
          <cell r="H1331">
            <v>0.92372290000000001</v>
          </cell>
          <cell r="I1331">
            <v>77.424340000000001</v>
          </cell>
          <cell r="J1331">
            <v>12624.19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</row>
        <row r="1332">
          <cell r="F1332" t="str">
            <v>2013Stockton1-in-2August Peak11</v>
          </cell>
          <cell r="G1332">
            <v>1.040513</v>
          </cell>
          <cell r="H1332">
            <v>1.040513</v>
          </cell>
          <cell r="I1332">
            <v>83.827070000000006</v>
          </cell>
          <cell r="J1332">
            <v>12624.19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</row>
        <row r="1333">
          <cell r="F1333" t="str">
            <v>2013Stockton1-in-2August Peak12</v>
          </cell>
          <cell r="G1333">
            <v>1.1989030000000001</v>
          </cell>
          <cell r="H1333">
            <v>1.1989030000000001</v>
          </cell>
          <cell r="I1333">
            <v>89.986469999999997</v>
          </cell>
          <cell r="J1333">
            <v>12624.19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</row>
        <row r="1334">
          <cell r="F1334" t="str">
            <v>2013Stockton1-in-2August Peak13</v>
          </cell>
          <cell r="G1334">
            <v>1.4026430000000001</v>
          </cell>
          <cell r="H1334">
            <v>1.4026430000000001</v>
          </cell>
          <cell r="I1334">
            <v>94.340530000000001</v>
          </cell>
          <cell r="J1334">
            <v>12624.19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</row>
        <row r="1335">
          <cell r="F1335" t="str">
            <v>2013Stockton1-in-2August Peak14</v>
          </cell>
          <cell r="G1335">
            <v>1.348703</v>
          </cell>
          <cell r="H1335">
            <v>1.636646</v>
          </cell>
          <cell r="I1335">
            <v>97.645970000000005</v>
          </cell>
          <cell r="J1335">
            <v>12624.19</v>
          </cell>
          <cell r="K1335">
            <v>0.22838269999999999</v>
          </cell>
          <cell r="L1335">
            <v>0.26357150000000001</v>
          </cell>
          <cell r="M1335">
            <v>0.28794310000000001</v>
          </cell>
          <cell r="N1335">
            <v>0.3123147</v>
          </cell>
          <cell r="O1335">
            <v>0.34750340000000002</v>
          </cell>
        </row>
        <row r="1336">
          <cell r="F1336" t="str">
            <v>2013Stockton1-in-2August Peak15</v>
          </cell>
          <cell r="G1336">
            <v>1.531854</v>
          </cell>
          <cell r="H1336">
            <v>1.8964840000000001</v>
          </cell>
          <cell r="I1336">
            <v>99.951329999999999</v>
          </cell>
          <cell r="J1336">
            <v>12624.19</v>
          </cell>
          <cell r="K1336">
            <v>0.2910547</v>
          </cell>
          <cell r="L1336">
            <v>0.33452340000000003</v>
          </cell>
          <cell r="M1336">
            <v>0.3646297</v>
          </cell>
          <cell r="N1336">
            <v>0.39473599999999998</v>
          </cell>
          <cell r="O1336">
            <v>0.4382046</v>
          </cell>
        </row>
        <row r="1337">
          <cell r="F1337" t="str">
            <v>2013Stockton1-in-2August Peak16</v>
          </cell>
          <cell r="G1337">
            <v>1.7231240000000001</v>
          </cell>
          <cell r="H1337">
            <v>2.1833260000000001</v>
          </cell>
          <cell r="I1337">
            <v>100</v>
          </cell>
          <cell r="J1337">
            <v>12624.19</v>
          </cell>
          <cell r="K1337">
            <v>0.36784749999999999</v>
          </cell>
          <cell r="L1337">
            <v>0.4224116</v>
          </cell>
          <cell r="M1337">
            <v>0.46020240000000001</v>
          </cell>
          <cell r="N1337">
            <v>0.49799330000000003</v>
          </cell>
          <cell r="O1337">
            <v>0.55255730000000003</v>
          </cell>
        </row>
        <row r="1338">
          <cell r="F1338" t="str">
            <v>2013Stockton1-in-2August Peak17</v>
          </cell>
          <cell r="G1338">
            <v>1.8977059999999999</v>
          </cell>
          <cell r="H1338">
            <v>2.4309319999999999</v>
          </cell>
          <cell r="I1338">
            <v>100.9024</v>
          </cell>
          <cell r="J1338">
            <v>12624.19</v>
          </cell>
          <cell r="K1338">
            <v>0.42586810000000003</v>
          </cell>
          <cell r="L1338">
            <v>0.48929630000000002</v>
          </cell>
          <cell r="M1338">
            <v>0.53322639999999999</v>
          </cell>
          <cell r="N1338">
            <v>0.57715669999999997</v>
          </cell>
          <cell r="O1338">
            <v>0.64058490000000001</v>
          </cell>
        </row>
        <row r="1339">
          <cell r="F1339" t="str">
            <v>2013Stockton1-in-2August Peak18</v>
          </cell>
          <cell r="G1339">
            <v>2.0154190000000001</v>
          </cell>
          <cell r="H1339">
            <v>2.562665</v>
          </cell>
          <cell r="I1339">
            <v>100.6598</v>
          </cell>
          <cell r="J1339">
            <v>12624.19</v>
          </cell>
          <cell r="K1339">
            <v>0.43701839999999997</v>
          </cell>
          <cell r="L1339">
            <v>0.50214150000000002</v>
          </cell>
          <cell r="M1339">
            <v>0.5472456</v>
          </cell>
          <cell r="N1339">
            <v>0.59234980000000004</v>
          </cell>
          <cell r="O1339">
            <v>0.65747290000000003</v>
          </cell>
        </row>
        <row r="1340">
          <cell r="F1340" t="str">
            <v>2013Stockton1-in-2August Peak19</v>
          </cell>
          <cell r="G1340">
            <v>2.7934230000000002</v>
          </cell>
          <cell r="H1340">
            <v>2.500248</v>
          </cell>
          <cell r="I1340">
            <v>99.562129999999996</v>
          </cell>
          <cell r="J1340">
            <v>12624.19</v>
          </cell>
          <cell r="K1340">
            <v>-0.30917099999999997</v>
          </cell>
          <cell r="L1340">
            <v>-0.29972009999999999</v>
          </cell>
          <cell r="M1340">
            <v>-0.2931745</v>
          </cell>
          <cell r="N1340">
            <v>-0.28662890000000002</v>
          </cell>
          <cell r="O1340">
            <v>-0.27717799999999998</v>
          </cell>
        </row>
        <row r="1341">
          <cell r="F1341" t="str">
            <v>2013Stockton1-in-2August Peak20</v>
          </cell>
          <cell r="G1341">
            <v>2.5446550000000001</v>
          </cell>
          <cell r="H1341">
            <v>2.2695750000000001</v>
          </cell>
          <cell r="I1341">
            <v>93.256770000000003</v>
          </cell>
          <cell r="J1341">
            <v>12624.19</v>
          </cell>
          <cell r="K1341">
            <v>-0.2900894</v>
          </cell>
          <cell r="L1341">
            <v>-0.28122190000000002</v>
          </cell>
          <cell r="M1341">
            <v>-0.2750802</v>
          </cell>
          <cell r="N1341">
            <v>-0.26893850000000002</v>
          </cell>
          <cell r="O1341">
            <v>-0.260071</v>
          </cell>
        </row>
        <row r="1342">
          <cell r="F1342" t="str">
            <v>2013Stockton1-in-2August Peak21</v>
          </cell>
          <cell r="G1342">
            <v>2.2238060000000002</v>
          </cell>
          <cell r="H1342">
            <v>2.0380950000000002</v>
          </cell>
          <cell r="I1342">
            <v>89.659469999999999</v>
          </cell>
          <cell r="J1342">
            <v>12624.19</v>
          </cell>
          <cell r="K1342">
            <v>-0.19584409999999999</v>
          </cell>
          <cell r="L1342">
            <v>-0.18985750000000001</v>
          </cell>
          <cell r="M1342">
            <v>-0.18571109999999999</v>
          </cell>
          <cell r="N1342">
            <v>-0.1815648</v>
          </cell>
          <cell r="O1342">
            <v>-0.17557819999999999</v>
          </cell>
        </row>
        <row r="1343">
          <cell r="F1343" t="str">
            <v>2013Stockton1-in-2August Peak22</v>
          </cell>
          <cell r="G1343">
            <v>1.891391</v>
          </cell>
          <cell r="H1343">
            <v>1.760813</v>
          </cell>
          <cell r="I1343">
            <v>85.805369999999996</v>
          </cell>
          <cell r="J1343">
            <v>12624.19</v>
          </cell>
          <cell r="K1343">
            <v>-0.1377023</v>
          </cell>
          <cell r="L1343">
            <v>-0.1334929</v>
          </cell>
          <cell r="M1343">
            <v>-0.13057759999999999</v>
          </cell>
          <cell r="N1343">
            <v>-0.1276622</v>
          </cell>
          <cell r="O1343">
            <v>-0.1234528</v>
          </cell>
        </row>
        <row r="1344">
          <cell r="F1344" t="str">
            <v>2013Stockton1-in-2August Peak23</v>
          </cell>
          <cell r="G1344">
            <v>1.474353</v>
          </cell>
          <cell r="H1344">
            <v>1.4040760000000001</v>
          </cell>
          <cell r="I1344">
            <v>82.305369999999996</v>
          </cell>
          <cell r="J1344">
            <v>12624.19</v>
          </cell>
          <cell r="K1344">
            <v>-7.4110999999999996E-2</v>
          </cell>
          <cell r="L1344">
            <v>-7.1845500000000007E-2</v>
          </cell>
          <cell r="M1344">
            <v>-7.0276500000000006E-2</v>
          </cell>
          <cell r="N1344">
            <v>-6.8707500000000005E-2</v>
          </cell>
          <cell r="O1344">
            <v>-6.6442000000000001E-2</v>
          </cell>
        </row>
        <row r="1345">
          <cell r="F1345" t="str">
            <v>2013Stockton1-in-2August Peak24</v>
          </cell>
          <cell r="G1345">
            <v>1.13812</v>
          </cell>
          <cell r="H1345">
            <v>1.0817730000000001</v>
          </cell>
          <cell r="I1345">
            <v>80.354029999999995</v>
          </cell>
          <cell r="J1345">
            <v>12624.19</v>
          </cell>
          <cell r="K1345">
            <v>-5.9421000000000002E-2</v>
          </cell>
          <cell r="L1345">
            <v>-5.7604599999999999E-2</v>
          </cell>
          <cell r="M1345">
            <v>-5.6346500000000001E-2</v>
          </cell>
          <cell r="N1345">
            <v>-5.5088499999999999E-2</v>
          </cell>
          <cell r="O1345">
            <v>-5.3272100000000003E-2</v>
          </cell>
        </row>
        <row r="1346">
          <cell r="F1346" t="str">
            <v>2013All Customers1-in-2Typical Event Day1</v>
          </cell>
          <cell r="G1346">
            <v>0.92551019999999995</v>
          </cell>
          <cell r="H1346">
            <v>0.92551019999999995</v>
          </cell>
          <cell r="I1346">
            <v>73.20711</v>
          </cell>
          <cell r="J1346">
            <v>151500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</row>
        <row r="1347">
          <cell r="F1347" t="str">
            <v>2013All Customers1-in-2Typical Event Day2</v>
          </cell>
          <cell r="G1347">
            <v>0.79062129999999997</v>
          </cell>
          <cell r="H1347">
            <v>0.79062129999999997</v>
          </cell>
          <cell r="I1347">
            <v>68.152429999999995</v>
          </cell>
          <cell r="J1347">
            <v>151500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F1348" t="str">
            <v>2013All Customers1-in-2Typical Event Day3</v>
          </cell>
          <cell r="G1348">
            <v>0.71135020000000004</v>
          </cell>
          <cell r="H1348">
            <v>0.71135020000000004</v>
          </cell>
          <cell r="I1348">
            <v>66.424199999999999</v>
          </cell>
          <cell r="J1348">
            <v>151500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</row>
        <row r="1349">
          <cell r="F1349" t="str">
            <v>2013All Customers1-in-2Typical Event Day4</v>
          </cell>
          <cell r="G1349">
            <v>0.6653213</v>
          </cell>
          <cell r="H1349">
            <v>0.6653213</v>
          </cell>
          <cell r="I1349">
            <v>64.988569999999996</v>
          </cell>
          <cell r="J1349">
            <v>151500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</row>
        <row r="1350">
          <cell r="F1350" t="str">
            <v>2013All Customers1-in-2Typical Event Day5</v>
          </cell>
          <cell r="G1350">
            <v>0.65335270000000001</v>
          </cell>
          <cell r="H1350">
            <v>0.65335270000000001</v>
          </cell>
          <cell r="I1350">
            <v>64.186359999999993</v>
          </cell>
          <cell r="J1350">
            <v>151500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F1351" t="str">
            <v>2013All Customers1-in-2Typical Event Day6</v>
          </cell>
          <cell r="G1351">
            <v>0.6911235</v>
          </cell>
          <cell r="H1351">
            <v>0.6911235</v>
          </cell>
          <cell r="I1351">
            <v>63.511580000000002</v>
          </cell>
          <cell r="J1351">
            <v>151500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</row>
        <row r="1352">
          <cell r="F1352" t="str">
            <v>2013All Customers1-in-2Typical Event Day7</v>
          </cell>
          <cell r="G1352">
            <v>0.80487390000000003</v>
          </cell>
          <cell r="H1352">
            <v>0.80487390000000003</v>
          </cell>
          <cell r="I1352">
            <v>63.558199999999999</v>
          </cell>
          <cell r="J1352">
            <v>151500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</row>
        <row r="1353">
          <cell r="F1353" t="str">
            <v>2013All Customers1-in-2Typical Event Day8</v>
          </cell>
          <cell r="G1353">
            <v>0.89474719999999996</v>
          </cell>
          <cell r="H1353">
            <v>0.89474719999999996</v>
          </cell>
          <cell r="I1353">
            <v>67.16534</v>
          </cell>
          <cell r="J1353">
            <v>151500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</row>
        <row r="1354">
          <cell r="F1354" t="str">
            <v>2013All Customers1-in-2Typical Event Day9</v>
          </cell>
          <cell r="G1354">
            <v>0.91418900000000003</v>
          </cell>
          <cell r="H1354">
            <v>0.91418900000000003</v>
          </cell>
          <cell r="I1354">
            <v>73.080200000000005</v>
          </cell>
          <cell r="J1354">
            <v>151500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F1355" t="str">
            <v>2013All Customers1-in-2Typical Event Day10</v>
          </cell>
          <cell r="G1355">
            <v>0.9754235</v>
          </cell>
          <cell r="H1355">
            <v>0.9754235</v>
          </cell>
          <cell r="I1355">
            <v>78.99342</v>
          </cell>
          <cell r="J1355">
            <v>151500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</row>
        <row r="1356">
          <cell r="F1356" t="str">
            <v>2013All Customers1-in-2Typical Event Day11</v>
          </cell>
          <cell r="G1356">
            <v>1.078756</v>
          </cell>
          <cell r="H1356">
            <v>1.078756</v>
          </cell>
          <cell r="I1356">
            <v>84.305850000000007</v>
          </cell>
          <cell r="J1356">
            <v>151500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</row>
        <row r="1357">
          <cell r="F1357" t="str">
            <v>2013All Customers1-in-2Typical Event Day12</v>
          </cell>
          <cell r="G1357">
            <v>1.2289060000000001</v>
          </cell>
          <cell r="H1357">
            <v>1.2289060000000001</v>
          </cell>
          <cell r="I1357">
            <v>88.790629999999993</v>
          </cell>
          <cell r="J1357">
            <v>151500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</row>
        <row r="1358">
          <cell r="F1358" t="str">
            <v>2013All Customers1-in-2Typical Event Day13</v>
          </cell>
          <cell r="G1358">
            <v>1.428633</v>
          </cell>
          <cell r="H1358">
            <v>1.428633</v>
          </cell>
          <cell r="I1358">
            <v>92.260360000000006</v>
          </cell>
          <cell r="J1358">
            <v>151500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</row>
        <row r="1359">
          <cell r="F1359" t="str">
            <v>2013All Customers1-in-2Typical Event Day14</v>
          </cell>
          <cell r="G1359">
            <v>1.34419</v>
          </cell>
          <cell r="H1359">
            <v>1.6469050000000001</v>
          </cell>
          <cell r="I1359">
            <v>95.001559999999998</v>
          </cell>
          <cell r="J1359">
            <v>151500</v>
          </cell>
          <cell r="K1359">
            <v>0.23560249999999999</v>
          </cell>
          <cell r="L1359">
            <v>0.27525300000000003</v>
          </cell>
          <cell r="M1359">
            <v>0.30271480000000001</v>
          </cell>
          <cell r="N1359">
            <v>0.33017659999999999</v>
          </cell>
          <cell r="O1359">
            <v>0.36982700000000002</v>
          </cell>
        </row>
        <row r="1360">
          <cell r="F1360" t="str">
            <v>2013All Customers1-in-2Typical Event Day15</v>
          </cell>
          <cell r="G1360">
            <v>1.5020690000000001</v>
          </cell>
          <cell r="H1360">
            <v>1.8915</v>
          </cell>
          <cell r="I1360">
            <v>97.356250000000003</v>
          </cell>
          <cell r="J1360">
            <v>151500</v>
          </cell>
          <cell r="K1360">
            <v>0.30348710000000001</v>
          </cell>
          <cell r="L1360">
            <v>0.3542631</v>
          </cell>
          <cell r="M1360">
            <v>0.38943040000000001</v>
          </cell>
          <cell r="N1360">
            <v>0.42459770000000002</v>
          </cell>
          <cell r="O1360">
            <v>0.47537370000000001</v>
          </cell>
        </row>
        <row r="1361">
          <cell r="F1361" t="str">
            <v>2013All Customers1-in-2Typical Event Day16</v>
          </cell>
          <cell r="G1361">
            <v>1.6823459999999999</v>
          </cell>
          <cell r="H1361">
            <v>2.1688450000000001</v>
          </cell>
          <cell r="I1361">
            <v>98.578220000000002</v>
          </cell>
          <cell r="J1361">
            <v>151500</v>
          </cell>
          <cell r="K1361">
            <v>0.3796387</v>
          </cell>
          <cell r="L1361">
            <v>0.44277260000000002</v>
          </cell>
          <cell r="M1361">
            <v>0.48649900000000001</v>
          </cell>
          <cell r="N1361">
            <v>0.53022530000000001</v>
          </cell>
          <cell r="O1361">
            <v>0.59335930000000003</v>
          </cell>
        </row>
        <row r="1362">
          <cell r="F1362" t="str">
            <v>2013All Customers1-in-2Typical Event Day17</v>
          </cell>
          <cell r="G1362">
            <v>1.8483499999999999</v>
          </cell>
          <cell r="H1362">
            <v>2.4155039999999999</v>
          </cell>
          <cell r="I1362">
            <v>98.403499999999994</v>
          </cell>
          <cell r="J1362">
            <v>151500</v>
          </cell>
          <cell r="K1362">
            <v>0.44222519999999998</v>
          </cell>
          <cell r="L1362">
            <v>0.5160342</v>
          </cell>
          <cell r="M1362">
            <v>0.56715400000000005</v>
          </cell>
          <cell r="N1362">
            <v>0.61827399999999999</v>
          </cell>
          <cell r="O1362">
            <v>0.692083</v>
          </cell>
        </row>
        <row r="1363">
          <cell r="F1363" t="str">
            <v>2013All Customers1-in-2Typical Event Day18</v>
          </cell>
          <cell r="G1363">
            <v>1.987311</v>
          </cell>
          <cell r="H1363">
            <v>2.5698349999999999</v>
          </cell>
          <cell r="I1363">
            <v>97.32056</v>
          </cell>
          <cell r="J1363">
            <v>151500</v>
          </cell>
          <cell r="K1363">
            <v>0.45416319999999999</v>
          </cell>
          <cell r="L1363">
            <v>0.52999989999999997</v>
          </cell>
          <cell r="M1363">
            <v>0.58252420000000005</v>
          </cell>
          <cell r="N1363">
            <v>0.63504839999999996</v>
          </cell>
          <cell r="O1363">
            <v>0.71088519999999999</v>
          </cell>
        </row>
        <row r="1364">
          <cell r="F1364" t="str">
            <v>2013All Customers1-in-2Typical Event Day19</v>
          </cell>
          <cell r="G1364">
            <v>2.799242</v>
          </cell>
          <cell r="H1364">
            <v>2.5358930000000002</v>
          </cell>
          <cell r="I1364">
            <v>94.829899999999995</v>
          </cell>
          <cell r="J1364">
            <v>151500</v>
          </cell>
          <cell r="K1364">
            <v>-0.29171150000000001</v>
          </cell>
          <cell r="L1364">
            <v>-0.2749547</v>
          </cell>
          <cell r="M1364">
            <v>-0.263349</v>
          </cell>
          <cell r="N1364">
            <v>-0.25174340000000001</v>
          </cell>
          <cell r="O1364">
            <v>-0.23498659999999999</v>
          </cell>
        </row>
        <row r="1365">
          <cell r="F1365" t="str">
            <v>2013All Customers1-in-2Typical Event Day20</v>
          </cell>
          <cell r="G1365">
            <v>2.56175</v>
          </cell>
          <cell r="H1365">
            <v>2.3253400000000002</v>
          </cell>
          <cell r="I1365">
            <v>90.170439999999999</v>
          </cell>
          <cell r="J1365">
            <v>151500</v>
          </cell>
          <cell r="K1365">
            <v>-0.2617505</v>
          </cell>
          <cell r="L1365">
            <v>-0.2467792</v>
          </cell>
          <cell r="M1365">
            <v>-0.23641010000000001</v>
          </cell>
          <cell r="N1365">
            <v>-0.22604099999999999</v>
          </cell>
          <cell r="O1365">
            <v>-0.2110696</v>
          </cell>
        </row>
        <row r="1366">
          <cell r="F1366" t="str">
            <v>2013All Customers1-in-2Typical Event Day21</v>
          </cell>
          <cell r="G1366">
            <v>2.25346</v>
          </cell>
          <cell r="H1366">
            <v>2.1034410000000001</v>
          </cell>
          <cell r="I1366">
            <v>84.624679999999998</v>
          </cell>
          <cell r="J1366">
            <v>151500</v>
          </cell>
          <cell r="K1366">
            <v>-0.16577</v>
          </cell>
          <cell r="L1366">
            <v>-0.1564643</v>
          </cell>
          <cell r="M1366">
            <v>-0.15001929999999999</v>
          </cell>
          <cell r="N1366">
            <v>-0.14357420000000001</v>
          </cell>
          <cell r="O1366">
            <v>-0.13426850000000001</v>
          </cell>
        </row>
        <row r="1367">
          <cell r="F1367" t="str">
            <v>2013All Customers1-in-2Typical Event Day22</v>
          </cell>
          <cell r="G1367">
            <v>1.9387799999999999</v>
          </cell>
          <cell r="H1367">
            <v>1.845712</v>
          </cell>
          <cell r="I1367">
            <v>80.298370000000006</v>
          </cell>
          <cell r="J1367">
            <v>151500</v>
          </cell>
          <cell r="K1367">
            <v>-0.1027387</v>
          </cell>
          <cell r="L1367">
            <v>-9.7025200000000006E-2</v>
          </cell>
          <cell r="M1367">
            <v>-9.3068100000000001E-2</v>
          </cell>
          <cell r="N1367">
            <v>-8.9110999999999996E-2</v>
          </cell>
          <cell r="O1367">
            <v>-8.3397600000000002E-2</v>
          </cell>
        </row>
        <row r="1368">
          <cell r="F1368" t="str">
            <v>2013All Customers1-in-2Typical Event Day23</v>
          </cell>
          <cell r="G1368">
            <v>1.5333209999999999</v>
          </cell>
          <cell r="H1368">
            <v>1.4751019999999999</v>
          </cell>
          <cell r="I1368">
            <v>77.324590000000001</v>
          </cell>
          <cell r="J1368">
            <v>151500</v>
          </cell>
          <cell r="K1368">
            <v>-6.4357200000000003E-2</v>
          </cell>
          <cell r="L1368">
            <v>-6.0730600000000003E-2</v>
          </cell>
          <cell r="M1368">
            <v>-5.8218800000000001E-2</v>
          </cell>
          <cell r="N1368">
            <v>-5.5707E-2</v>
          </cell>
          <cell r="O1368">
            <v>-5.2080399999999999E-2</v>
          </cell>
        </row>
        <row r="1369">
          <cell r="F1369" t="str">
            <v>2013All Customers1-in-2Typical Event Day24</v>
          </cell>
          <cell r="G1369">
            <v>1.1723250000000001</v>
          </cell>
          <cell r="H1369">
            <v>1.1303190000000001</v>
          </cell>
          <cell r="I1369">
            <v>75.081770000000006</v>
          </cell>
          <cell r="J1369">
            <v>151500</v>
          </cell>
          <cell r="K1369">
            <v>-4.6477600000000001E-2</v>
          </cell>
          <cell r="L1369">
            <v>-4.3835300000000001E-2</v>
          </cell>
          <cell r="M1369">
            <v>-4.2005300000000002E-2</v>
          </cell>
          <cell r="N1369">
            <v>-4.0175200000000001E-2</v>
          </cell>
          <cell r="O1369">
            <v>-3.7532999999999997E-2</v>
          </cell>
        </row>
        <row r="1370">
          <cell r="F1370" t="str">
            <v>2013Greater Bay Area1-in-2Typical Event Day1</v>
          </cell>
          <cell r="G1370">
            <v>0.87822350000000005</v>
          </cell>
          <cell r="H1370">
            <v>0.87822350000000005</v>
          </cell>
          <cell r="I1370">
            <v>69.819699999999997</v>
          </cell>
          <cell r="J1370">
            <v>52822.81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</row>
        <row r="1371">
          <cell r="F1371" t="str">
            <v>2013Greater Bay Area1-in-2Typical Event Day2</v>
          </cell>
          <cell r="G1371">
            <v>0.73871050000000005</v>
          </cell>
          <cell r="H1371">
            <v>0.73871050000000005</v>
          </cell>
          <cell r="I1371">
            <v>64.404020000000003</v>
          </cell>
          <cell r="J1371">
            <v>52822.81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</row>
        <row r="1372">
          <cell r="F1372" t="str">
            <v>2013Greater Bay Area1-in-2Typical Event Day3</v>
          </cell>
          <cell r="G1372">
            <v>0.66187269999999998</v>
          </cell>
          <cell r="H1372">
            <v>0.66187269999999998</v>
          </cell>
          <cell r="I1372">
            <v>63.019280000000002</v>
          </cell>
          <cell r="J1372">
            <v>52822.81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</row>
        <row r="1373">
          <cell r="F1373" t="str">
            <v>2013Greater Bay Area1-in-2Typical Event Day4</v>
          </cell>
          <cell r="G1373">
            <v>0.61922820000000001</v>
          </cell>
          <cell r="H1373">
            <v>0.61922820000000001</v>
          </cell>
          <cell r="I1373">
            <v>61.75564</v>
          </cell>
          <cell r="J1373">
            <v>52822.81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</row>
        <row r="1374">
          <cell r="F1374" t="str">
            <v>2013Greater Bay Area1-in-2Typical Event Day5</v>
          </cell>
          <cell r="G1374">
            <v>0.60493529999999995</v>
          </cell>
          <cell r="H1374">
            <v>0.60493529999999995</v>
          </cell>
          <cell r="I1374">
            <v>60.931269999999998</v>
          </cell>
          <cell r="J1374">
            <v>52822.81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</row>
        <row r="1375">
          <cell r="F1375" t="str">
            <v>2013Greater Bay Area1-in-2Typical Event Day6</v>
          </cell>
          <cell r="G1375">
            <v>0.63821019999999995</v>
          </cell>
          <cell r="H1375">
            <v>0.63821019999999995</v>
          </cell>
          <cell r="I1375">
            <v>60.07056</v>
          </cell>
          <cell r="J1375">
            <v>52822.81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F1376" t="str">
            <v>2013Greater Bay Area1-in-2Typical Event Day7</v>
          </cell>
          <cell r="G1376">
            <v>0.75424820000000004</v>
          </cell>
          <cell r="H1376">
            <v>0.75424820000000004</v>
          </cell>
          <cell r="I1376">
            <v>59.876579999999997</v>
          </cell>
          <cell r="J1376">
            <v>52822.81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</row>
        <row r="1377">
          <cell r="F1377" t="str">
            <v>2013Greater Bay Area1-in-2Typical Event Day8</v>
          </cell>
          <cell r="G1377">
            <v>0.86767209999999995</v>
          </cell>
          <cell r="H1377">
            <v>0.86767209999999995</v>
          </cell>
          <cell r="I1377">
            <v>63.274619999999999</v>
          </cell>
          <cell r="J1377">
            <v>52822.81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</row>
        <row r="1378">
          <cell r="F1378" t="str">
            <v>2013Greater Bay Area1-in-2Typical Event Day9</v>
          </cell>
          <cell r="G1378">
            <v>0.88115019999999999</v>
          </cell>
          <cell r="H1378">
            <v>0.88115019999999999</v>
          </cell>
          <cell r="I1378">
            <v>68.921949999999995</v>
          </cell>
          <cell r="J1378">
            <v>52822.81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</row>
        <row r="1379">
          <cell r="F1379" t="str">
            <v>2013Greater Bay Area1-in-2Typical Event Day10</v>
          </cell>
          <cell r="G1379">
            <v>0.91959420000000003</v>
          </cell>
          <cell r="H1379">
            <v>0.91959420000000003</v>
          </cell>
          <cell r="I1379">
            <v>75.663979999999995</v>
          </cell>
          <cell r="J1379">
            <v>52822.81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</row>
        <row r="1380">
          <cell r="F1380" t="str">
            <v>2013Greater Bay Area1-in-2Typical Event Day11</v>
          </cell>
          <cell r="G1380">
            <v>0.99838450000000001</v>
          </cell>
          <cell r="H1380">
            <v>0.99838450000000001</v>
          </cell>
          <cell r="I1380">
            <v>81.564769999999996</v>
          </cell>
          <cell r="J1380">
            <v>52822.81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</row>
        <row r="1381">
          <cell r="F1381" t="str">
            <v>2013Greater Bay Area1-in-2Typical Event Day12</v>
          </cell>
          <cell r="G1381">
            <v>1.110535</v>
          </cell>
          <cell r="H1381">
            <v>1.110535</v>
          </cell>
          <cell r="I1381">
            <v>86.105609999999999</v>
          </cell>
          <cell r="J1381">
            <v>52822.81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</row>
        <row r="1382">
          <cell r="F1382" t="str">
            <v>2013Greater Bay Area1-in-2Typical Event Day13</v>
          </cell>
          <cell r="G1382">
            <v>1.263719</v>
          </cell>
          <cell r="H1382">
            <v>1.263719</v>
          </cell>
          <cell r="I1382">
            <v>89.866929999999996</v>
          </cell>
          <cell r="J1382">
            <v>52822.81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</row>
        <row r="1383">
          <cell r="F1383" t="str">
            <v>2013Greater Bay Area1-in-2Typical Event Day14</v>
          </cell>
          <cell r="G1383">
            <v>1.166928</v>
          </cell>
          <cell r="H1383">
            <v>1.4270240000000001</v>
          </cell>
          <cell r="I1383">
            <v>92.997020000000006</v>
          </cell>
          <cell r="J1383">
            <v>52822.81</v>
          </cell>
          <cell r="K1383">
            <v>0.1903685</v>
          </cell>
          <cell r="L1383">
            <v>0.2315643</v>
          </cell>
          <cell r="M1383">
            <v>0.2600963</v>
          </cell>
          <cell r="N1383">
            <v>0.28862850000000001</v>
          </cell>
          <cell r="O1383">
            <v>0.32982420000000001</v>
          </cell>
        </row>
        <row r="1384">
          <cell r="F1384" t="str">
            <v>2013Greater Bay Area1-in-2Typical Event Day15</v>
          </cell>
          <cell r="G1384">
            <v>1.2774019999999999</v>
          </cell>
          <cell r="H1384">
            <v>1.617014</v>
          </cell>
          <cell r="I1384">
            <v>95.814670000000007</v>
          </cell>
          <cell r="J1384">
            <v>52822.81</v>
          </cell>
          <cell r="K1384">
            <v>0.2487965</v>
          </cell>
          <cell r="L1384">
            <v>0.30245080000000002</v>
          </cell>
          <cell r="M1384">
            <v>0.33961160000000001</v>
          </cell>
          <cell r="N1384">
            <v>0.37677240000000001</v>
          </cell>
          <cell r="O1384">
            <v>0.43042659999999999</v>
          </cell>
        </row>
        <row r="1385">
          <cell r="F1385" t="str">
            <v>2013Greater Bay Area1-in-2Typical Event Day16</v>
          </cell>
          <cell r="G1385">
            <v>1.429848</v>
          </cell>
          <cell r="H1385">
            <v>1.850371</v>
          </cell>
          <cell r="I1385">
            <v>97.124210000000005</v>
          </cell>
          <cell r="J1385">
            <v>52822.81</v>
          </cell>
          <cell r="K1385">
            <v>0.30809760000000003</v>
          </cell>
          <cell r="L1385">
            <v>0.3745192</v>
          </cell>
          <cell r="M1385">
            <v>0.42052260000000002</v>
          </cell>
          <cell r="N1385">
            <v>0.46652589999999999</v>
          </cell>
          <cell r="O1385">
            <v>0.53294750000000002</v>
          </cell>
        </row>
        <row r="1386">
          <cell r="F1386" t="str">
            <v>2013Greater Bay Area1-in-2Typical Event Day17</v>
          </cell>
          <cell r="G1386">
            <v>1.581461</v>
          </cell>
          <cell r="H1386">
            <v>2.0743119999999999</v>
          </cell>
          <cell r="I1386">
            <v>96.451499999999996</v>
          </cell>
          <cell r="J1386">
            <v>52822.81</v>
          </cell>
          <cell r="K1386">
            <v>0.36107050000000002</v>
          </cell>
          <cell r="L1386">
            <v>0.43892730000000002</v>
          </cell>
          <cell r="M1386">
            <v>0.49285050000000002</v>
          </cell>
          <cell r="N1386">
            <v>0.54677390000000003</v>
          </cell>
          <cell r="O1386">
            <v>0.62463069999999998</v>
          </cell>
        </row>
        <row r="1387">
          <cell r="F1387" t="str">
            <v>2013Greater Bay Area1-in-2Typical Event Day18</v>
          </cell>
          <cell r="G1387">
            <v>1.72437</v>
          </cell>
          <cell r="H1387">
            <v>2.2309209999999999</v>
          </cell>
          <cell r="I1387">
            <v>94.862160000000003</v>
          </cell>
          <cell r="J1387">
            <v>52822.81</v>
          </cell>
          <cell r="K1387">
            <v>0.37110539999999997</v>
          </cell>
          <cell r="L1387">
            <v>0.45112799999999997</v>
          </cell>
          <cell r="M1387">
            <v>0.50655139999999999</v>
          </cell>
          <cell r="N1387">
            <v>0.5619748</v>
          </cell>
          <cell r="O1387">
            <v>0.64199720000000005</v>
          </cell>
        </row>
        <row r="1388">
          <cell r="F1388" t="str">
            <v>2013Greater Bay Area1-in-2Typical Event Day19</v>
          </cell>
          <cell r="G1388">
            <v>2.4083190000000001</v>
          </cell>
          <cell r="H1388">
            <v>2.231465</v>
          </cell>
          <cell r="I1388">
            <v>91.755650000000003</v>
          </cell>
          <cell r="J1388">
            <v>52822.81</v>
          </cell>
          <cell r="K1388">
            <v>-0.20453879999999999</v>
          </cell>
          <cell r="L1388">
            <v>-0.1881825</v>
          </cell>
          <cell r="M1388">
            <v>-0.17685409999999999</v>
          </cell>
          <cell r="N1388">
            <v>-0.1655258</v>
          </cell>
          <cell r="O1388">
            <v>-0.14916940000000001</v>
          </cell>
        </row>
        <row r="1389">
          <cell r="F1389" t="str">
            <v>2013Greater Bay Area1-in-2Typical Event Day20</v>
          </cell>
          <cell r="G1389">
            <v>2.218655</v>
          </cell>
          <cell r="H1389">
            <v>2.0613579999999998</v>
          </cell>
          <cell r="I1389">
            <v>86.397930000000002</v>
          </cell>
          <cell r="J1389">
            <v>52822.81</v>
          </cell>
          <cell r="K1389">
            <v>-0.18192059999999999</v>
          </cell>
          <cell r="L1389">
            <v>-0.16737299999999999</v>
          </cell>
          <cell r="M1389">
            <v>-0.1572974</v>
          </cell>
          <cell r="N1389">
            <v>-0.14722170000000001</v>
          </cell>
          <cell r="O1389">
            <v>-0.13267409999999999</v>
          </cell>
        </row>
        <row r="1390">
          <cell r="F1390" t="str">
            <v>2013Greater Bay Area1-in-2Typical Event Day21</v>
          </cell>
          <cell r="G1390">
            <v>1.9872270000000001</v>
          </cell>
          <cell r="H1390">
            <v>1.8969860000000001</v>
          </cell>
          <cell r="I1390">
            <v>80.87276</v>
          </cell>
          <cell r="J1390">
            <v>52822.81</v>
          </cell>
          <cell r="K1390">
            <v>-0.1043668</v>
          </cell>
          <cell r="L1390">
            <v>-9.6020900000000006E-2</v>
          </cell>
          <cell r="M1390">
            <v>-9.0240600000000004E-2</v>
          </cell>
          <cell r="N1390">
            <v>-8.4460300000000002E-2</v>
          </cell>
          <cell r="O1390">
            <v>-7.6114399999999999E-2</v>
          </cell>
        </row>
        <row r="1391">
          <cell r="F1391" t="str">
            <v>2013Greater Bay Area1-in-2Typical Event Day22</v>
          </cell>
          <cell r="G1391">
            <v>1.7538860000000001</v>
          </cell>
          <cell r="H1391">
            <v>1.700874</v>
          </cell>
          <cell r="I1391">
            <v>76.726190000000003</v>
          </cell>
          <cell r="J1391">
            <v>52822.81</v>
          </cell>
          <cell r="K1391">
            <v>-6.1311200000000003E-2</v>
          </cell>
          <cell r="L1391">
            <v>-5.6408300000000001E-2</v>
          </cell>
          <cell r="M1391">
            <v>-5.30126E-2</v>
          </cell>
          <cell r="N1391">
            <v>-4.9616899999999999E-2</v>
          </cell>
          <cell r="O1391">
            <v>-4.4713999999999997E-2</v>
          </cell>
        </row>
        <row r="1392">
          <cell r="F1392" t="str">
            <v>2013Greater Bay Area1-in-2Typical Event Day23</v>
          </cell>
          <cell r="G1392">
            <v>1.4152750000000001</v>
          </cell>
          <cell r="H1392">
            <v>1.381167</v>
          </cell>
          <cell r="I1392">
            <v>73.826939999999993</v>
          </cell>
          <cell r="J1392">
            <v>52822.81</v>
          </cell>
          <cell r="K1392">
            <v>-3.9447700000000002E-2</v>
          </cell>
          <cell r="L1392">
            <v>-3.6293199999999998E-2</v>
          </cell>
          <cell r="M1392">
            <v>-3.4108399999999997E-2</v>
          </cell>
          <cell r="N1392">
            <v>-3.1923600000000003E-2</v>
          </cell>
          <cell r="O1392">
            <v>-2.8769099999999999E-2</v>
          </cell>
        </row>
        <row r="1393">
          <cell r="F1393" t="str">
            <v>2013Greater Bay Area1-in-2Typical Event Day24</v>
          </cell>
          <cell r="G1393">
            <v>1.0786709999999999</v>
          </cell>
          <cell r="H1393">
            <v>1.0514159999999999</v>
          </cell>
          <cell r="I1393">
            <v>71.363849999999999</v>
          </cell>
          <cell r="J1393">
            <v>52822.81</v>
          </cell>
          <cell r="K1393">
            <v>-3.1521300000000002E-2</v>
          </cell>
          <cell r="L1393">
            <v>-2.9000600000000001E-2</v>
          </cell>
          <cell r="M1393">
            <v>-2.7254799999999999E-2</v>
          </cell>
          <cell r="N1393">
            <v>-2.5509E-2</v>
          </cell>
          <cell r="O1393">
            <v>-2.2988399999999999E-2</v>
          </cell>
        </row>
        <row r="1394">
          <cell r="F1394" t="str">
            <v>2013Greater Fresno1-in-2Typical Event Day1</v>
          </cell>
          <cell r="G1394">
            <v>1.0548930000000001</v>
          </cell>
          <cell r="H1394">
            <v>1.0548930000000001</v>
          </cell>
          <cell r="I1394">
            <v>81.478740000000002</v>
          </cell>
          <cell r="J1394">
            <v>27107.45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</row>
        <row r="1395">
          <cell r="F1395" t="str">
            <v>2013Greater Fresno1-in-2Typical Event Day2</v>
          </cell>
          <cell r="G1395">
            <v>0.89691080000000001</v>
          </cell>
          <cell r="H1395">
            <v>0.89691080000000001</v>
          </cell>
          <cell r="I1395">
            <v>76.679400000000001</v>
          </cell>
          <cell r="J1395">
            <v>27107.45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</row>
        <row r="1396">
          <cell r="F1396" t="str">
            <v>2013Greater Fresno1-in-2Typical Event Day3</v>
          </cell>
          <cell r="G1396">
            <v>0.79442449999999998</v>
          </cell>
          <cell r="H1396">
            <v>0.79442449999999998</v>
          </cell>
          <cell r="I1396">
            <v>74.386510000000001</v>
          </cell>
          <cell r="J1396">
            <v>27107.45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</row>
        <row r="1397">
          <cell r="F1397" t="str">
            <v>2013Greater Fresno1-in-2Typical Event Day4</v>
          </cell>
          <cell r="G1397">
            <v>0.73242960000000001</v>
          </cell>
          <cell r="H1397">
            <v>0.73242960000000001</v>
          </cell>
          <cell r="I1397">
            <v>72.195220000000006</v>
          </cell>
          <cell r="J1397">
            <v>27107.45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</row>
        <row r="1398">
          <cell r="F1398" t="str">
            <v>2013Greater Fresno1-in-2Typical Event Day5</v>
          </cell>
          <cell r="G1398">
            <v>0.71348610000000001</v>
          </cell>
          <cell r="H1398">
            <v>0.71348610000000001</v>
          </cell>
          <cell r="I1398">
            <v>71.190100000000001</v>
          </cell>
          <cell r="J1398">
            <v>27107.45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</row>
        <row r="1399">
          <cell r="F1399" t="str">
            <v>2013Greater Fresno1-in-2Typical Event Day6</v>
          </cell>
          <cell r="G1399">
            <v>0.74229719999999999</v>
          </cell>
          <cell r="H1399">
            <v>0.74229719999999999</v>
          </cell>
          <cell r="I1399">
            <v>70.052819999999997</v>
          </cell>
          <cell r="J1399">
            <v>27107.45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</row>
        <row r="1400">
          <cell r="F1400" t="str">
            <v>2013Greater Fresno1-in-2Typical Event Day7</v>
          </cell>
          <cell r="G1400">
            <v>0.83415700000000004</v>
          </cell>
          <cell r="H1400">
            <v>0.83415700000000004</v>
          </cell>
          <cell r="I1400">
            <v>70.467060000000004</v>
          </cell>
          <cell r="J1400">
            <v>27107.45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</row>
        <row r="1401">
          <cell r="F1401" t="str">
            <v>2013Greater Fresno1-in-2Typical Event Day8</v>
          </cell>
          <cell r="G1401">
            <v>0.89511309999999999</v>
          </cell>
          <cell r="H1401">
            <v>0.89511309999999999</v>
          </cell>
          <cell r="I1401">
            <v>73.44905</v>
          </cell>
          <cell r="J1401">
            <v>27107.45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</row>
        <row r="1402">
          <cell r="F1402" t="str">
            <v>2013Greater Fresno1-in-2Typical Event Day9</v>
          </cell>
          <cell r="G1402">
            <v>0.92243120000000001</v>
          </cell>
          <cell r="H1402">
            <v>0.92243120000000001</v>
          </cell>
          <cell r="I1402">
            <v>78.856160000000003</v>
          </cell>
          <cell r="J1402">
            <v>27107.45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</row>
        <row r="1403">
          <cell r="F1403" t="str">
            <v>2013Greater Fresno1-in-2Typical Event Day10</v>
          </cell>
          <cell r="G1403">
            <v>1.0249569999999999</v>
          </cell>
          <cell r="H1403">
            <v>1.0249569999999999</v>
          </cell>
          <cell r="I1403">
            <v>83.760829999999999</v>
          </cell>
          <cell r="J1403">
            <v>27107.45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</row>
        <row r="1404">
          <cell r="F1404" t="str">
            <v>2013Greater Fresno1-in-2Typical Event Day11</v>
          </cell>
          <cell r="G1404">
            <v>1.176423</v>
          </cell>
          <cell r="H1404">
            <v>1.176423</v>
          </cell>
          <cell r="I1404">
            <v>87.870699999999999</v>
          </cell>
          <cell r="J1404">
            <v>27107.45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</row>
        <row r="1405">
          <cell r="F1405" t="str">
            <v>2013Greater Fresno1-in-2Typical Event Day12</v>
          </cell>
          <cell r="G1405">
            <v>1.397643</v>
          </cell>
          <cell r="H1405">
            <v>1.397643</v>
          </cell>
          <cell r="I1405">
            <v>91.373599999999996</v>
          </cell>
          <cell r="J1405">
            <v>27107.45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</row>
        <row r="1406">
          <cell r="F1406" t="str">
            <v>2013Greater Fresno1-in-2Typical Event Day13</v>
          </cell>
          <cell r="G1406">
            <v>1.673046</v>
          </cell>
          <cell r="H1406">
            <v>1.673046</v>
          </cell>
          <cell r="I1406">
            <v>94.159130000000005</v>
          </cell>
          <cell r="J1406">
            <v>27107.45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</row>
        <row r="1407">
          <cell r="F1407" t="str">
            <v>2013Greater Fresno1-in-2Typical Event Day14</v>
          </cell>
          <cell r="G1407">
            <v>1.601974</v>
          </cell>
          <cell r="H1407">
            <v>1.965465</v>
          </cell>
          <cell r="I1407">
            <v>96.281649999999999</v>
          </cell>
          <cell r="J1407">
            <v>27107.45</v>
          </cell>
          <cell r="K1407">
            <v>0.28242889999999998</v>
          </cell>
          <cell r="L1407">
            <v>0.33032109999999998</v>
          </cell>
          <cell r="M1407">
            <v>0.36349120000000001</v>
          </cell>
          <cell r="N1407">
            <v>0.39666119999999999</v>
          </cell>
          <cell r="O1407">
            <v>0.44455349999999999</v>
          </cell>
        </row>
        <row r="1408">
          <cell r="F1408" t="str">
            <v>2013Greater Fresno1-in-2Typical Event Day15</v>
          </cell>
          <cell r="G1408">
            <v>1.8029839999999999</v>
          </cell>
          <cell r="H1408">
            <v>2.269587</v>
          </cell>
          <cell r="I1408">
            <v>98.465869999999995</v>
          </cell>
          <cell r="J1408">
            <v>27107.45</v>
          </cell>
          <cell r="K1408">
            <v>0.3626762</v>
          </cell>
          <cell r="L1408">
            <v>0.42407729999999999</v>
          </cell>
          <cell r="M1408">
            <v>0.4666035</v>
          </cell>
          <cell r="N1408">
            <v>0.50912970000000002</v>
          </cell>
          <cell r="O1408">
            <v>0.57053069999999995</v>
          </cell>
        </row>
        <row r="1409">
          <cell r="F1409" t="str">
            <v>2013Greater Fresno1-in-2Typical Event Day16</v>
          </cell>
          <cell r="G1409">
            <v>2.0020470000000001</v>
          </cell>
          <cell r="H1409">
            <v>2.5858409999999998</v>
          </cell>
          <cell r="I1409">
            <v>99.942250000000001</v>
          </cell>
          <cell r="J1409">
            <v>27107.45</v>
          </cell>
          <cell r="K1409">
            <v>0.4546113</v>
          </cell>
          <cell r="L1409">
            <v>0.53093330000000005</v>
          </cell>
          <cell r="M1409">
            <v>0.58379369999999997</v>
          </cell>
          <cell r="N1409">
            <v>0.6366541</v>
          </cell>
          <cell r="O1409">
            <v>0.71297619999999995</v>
          </cell>
        </row>
        <row r="1410">
          <cell r="F1410" t="str">
            <v>2013Greater Fresno1-in-2Typical Event Day17</v>
          </cell>
          <cell r="G1410">
            <v>2.1462140000000001</v>
          </cell>
          <cell r="H1410">
            <v>2.826174</v>
          </cell>
          <cell r="I1410">
            <v>99.970780000000005</v>
          </cell>
          <cell r="J1410">
            <v>27107.45</v>
          </cell>
          <cell r="K1410">
            <v>0.52890809999999999</v>
          </cell>
          <cell r="L1410">
            <v>0.61815120000000001</v>
          </cell>
          <cell r="M1410">
            <v>0.67996080000000003</v>
          </cell>
          <cell r="N1410">
            <v>0.74177029999999999</v>
          </cell>
          <cell r="O1410">
            <v>0.83101340000000001</v>
          </cell>
        </row>
        <row r="1411">
          <cell r="F1411" t="str">
            <v>2013Greater Fresno1-in-2Typical Event Day18</v>
          </cell>
          <cell r="G1411">
            <v>2.260821</v>
          </cell>
          <cell r="H1411">
            <v>2.9591270000000001</v>
          </cell>
          <cell r="I1411">
            <v>98.939580000000007</v>
          </cell>
          <cell r="J1411">
            <v>27107.45</v>
          </cell>
          <cell r="K1411">
            <v>0.54310040000000004</v>
          </cell>
          <cell r="L1411">
            <v>0.63479730000000001</v>
          </cell>
          <cell r="M1411">
            <v>0.69830639999999999</v>
          </cell>
          <cell r="N1411">
            <v>0.76181540000000003</v>
          </cell>
          <cell r="O1411">
            <v>0.85351239999999995</v>
          </cell>
        </row>
        <row r="1412">
          <cell r="F1412" t="str">
            <v>2013Greater Fresno1-in-2Typical Event Day19</v>
          </cell>
          <cell r="G1412">
            <v>3.2195550000000002</v>
          </cell>
          <cell r="H1412">
            <v>2.894228</v>
          </cell>
          <cell r="I1412">
            <v>97.050479999999993</v>
          </cell>
          <cell r="J1412">
            <v>27107.45</v>
          </cell>
          <cell r="K1412">
            <v>-0.3527807</v>
          </cell>
          <cell r="L1412">
            <v>-0.33656079999999999</v>
          </cell>
          <cell r="M1412">
            <v>-0.32532689999999997</v>
          </cell>
          <cell r="N1412">
            <v>-0.31409310000000001</v>
          </cell>
          <cell r="O1412">
            <v>-0.2978731</v>
          </cell>
        </row>
        <row r="1413">
          <cell r="F1413" t="str">
            <v>2013Greater Fresno1-in-2Typical Event Day20</v>
          </cell>
          <cell r="G1413">
            <v>2.9702099999999998</v>
          </cell>
          <cell r="H1413">
            <v>2.66364</v>
          </cell>
          <cell r="I1413">
            <v>94.058970000000002</v>
          </cell>
          <cell r="J1413">
            <v>27107.45</v>
          </cell>
          <cell r="K1413">
            <v>-0.33244099999999999</v>
          </cell>
          <cell r="L1413">
            <v>-0.3171563</v>
          </cell>
          <cell r="M1413">
            <v>-0.30657010000000001</v>
          </cell>
          <cell r="N1413">
            <v>-0.29598390000000002</v>
          </cell>
          <cell r="O1413">
            <v>-0.28069909999999998</v>
          </cell>
        </row>
        <row r="1414">
          <cell r="F1414" t="str">
            <v>2013Greater Fresno1-in-2Typical Event Day21</v>
          </cell>
          <cell r="G1414">
            <v>2.642655</v>
          </cell>
          <cell r="H1414">
            <v>2.427686</v>
          </cell>
          <cell r="I1414">
            <v>90.634789999999995</v>
          </cell>
          <cell r="J1414">
            <v>27107.45</v>
          </cell>
          <cell r="K1414">
            <v>-0.2331095</v>
          </cell>
          <cell r="L1414">
            <v>-0.2223918</v>
          </cell>
          <cell r="M1414">
            <v>-0.21496870000000001</v>
          </cell>
          <cell r="N1414">
            <v>-0.2075456</v>
          </cell>
          <cell r="O1414">
            <v>-0.1968278</v>
          </cell>
        </row>
        <row r="1415">
          <cell r="F1415" t="str">
            <v>2013Greater Fresno1-in-2Typical Event Day22</v>
          </cell>
          <cell r="G1415">
            <v>2.2775609999999999</v>
          </cell>
          <cell r="H1415">
            <v>2.1467800000000001</v>
          </cell>
          <cell r="I1415">
            <v>87.627619999999993</v>
          </cell>
          <cell r="J1415">
            <v>27107.45</v>
          </cell>
          <cell r="K1415">
            <v>-0.14181730000000001</v>
          </cell>
          <cell r="L1415">
            <v>-0.1352969</v>
          </cell>
          <cell r="M1415">
            <v>-0.13078090000000001</v>
          </cell>
          <cell r="N1415">
            <v>-0.12626490000000001</v>
          </cell>
          <cell r="O1415">
            <v>-0.1197445</v>
          </cell>
        </row>
        <row r="1416">
          <cell r="F1416" t="str">
            <v>2013Greater Fresno1-in-2Typical Event Day23</v>
          </cell>
          <cell r="G1416">
            <v>1.797628</v>
          </cell>
          <cell r="H1416">
            <v>1.7241709999999999</v>
          </cell>
          <cell r="I1416">
            <v>85.352419999999995</v>
          </cell>
          <cell r="J1416">
            <v>27107.45</v>
          </cell>
          <cell r="K1416">
            <v>-7.9655500000000004E-2</v>
          </cell>
          <cell r="L1416">
            <v>-7.5993199999999997E-2</v>
          </cell>
          <cell r="M1416">
            <v>-7.3456599999999997E-2</v>
          </cell>
          <cell r="N1416">
            <v>-7.09201E-2</v>
          </cell>
          <cell r="O1416">
            <v>-6.7257800000000006E-2</v>
          </cell>
        </row>
        <row r="1417">
          <cell r="F1417" t="str">
            <v>2013Greater Fresno1-in-2Typical Event Day24</v>
          </cell>
          <cell r="G1417">
            <v>1.3874949999999999</v>
          </cell>
          <cell r="H1417">
            <v>1.3315360000000001</v>
          </cell>
          <cell r="I1417">
            <v>83.136120000000005</v>
          </cell>
          <cell r="J1417">
            <v>27107.45</v>
          </cell>
          <cell r="K1417">
            <v>-6.0681300000000001E-2</v>
          </cell>
          <cell r="L1417">
            <v>-5.78913E-2</v>
          </cell>
          <cell r="M1417">
            <v>-5.5959000000000002E-2</v>
          </cell>
          <cell r="N1417">
            <v>-5.4026699999999997E-2</v>
          </cell>
          <cell r="O1417">
            <v>-5.1236700000000003E-2</v>
          </cell>
        </row>
        <row r="1418">
          <cell r="F1418" t="str">
            <v>2013Kern1-in-2Typical Event Day1</v>
          </cell>
          <cell r="G1418">
            <v>1.2491300000000001</v>
          </cell>
          <cell r="H1418">
            <v>1.2491300000000001</v>
          </cell>
          <cell r="I1418">
            <v>77.25</v>
          </cell>
          <cell r="J1418">
            <v>5628.41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</row>
        <row r="1419">
          <cell r="F1419" t="str">
            <v>2013Kern1-in-2Typical Event Day2</v>
          </cell>
          <cell r="G1419">
            <v>1.0697449999999999</v>
          </cell>
          <cell r="H1419">
            <v>1.0697449999999999</v>
          </cell>
          <cell r="I1419">
            <v>74.75</v>
          </cell>
          <cell r="J1419">
            <v>5628.41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</row>
        <row r="1420">
          <cell r="F1420" t="str">
            <v>2013Kern1-in-2Typical Event Day3</v>
          </cell>
          <cell r="G1420">
            <v>0.93591020000000003</v>
          </cell>
          <cell r="H1420">
            <v>0.93591020000000003</v>
          </cell>
          <cell r="I1420">
            <v>73.125</v>
          </cell>
          <cell r="J1420">
            <v>5628.41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</row>
        <row r="1421">
          <cell r="F1421" t="str">
            <v>2013Kern1-in-2Typical Event Day4</v>
          </cell>
          <cell r="G1421">
            <v>0.84277279999999999</v>
          </cell>
          <cell r="H1421">
            <v>0.84277279999999999</v>
          </cell>
          <cell r="I1421">
            <v>72.625</v>
          </cell>
          <cell r="J1421">
            <v>5628.41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</row>
        <row r="1422">
          <cell r="F1422" t="str">
            <v>2013Kern1-in-2Typical Event Day5</v>
          </cell>
          <cell r="G1422">
            <v>0.80103170000000001</v>
          </cell>
          <cell r="H1422">
            <v>0.80103170000000001</v>
          </cell>
          <cell r="I1422">
            <v>72</v>
          </cell>
          <cell r="J1422">
            <v>5628.41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</row>
        <row r="1423">
          <cell r="F1423" t="str">
            <v>2013Kern1-in-2Typical Event Day6</v>
          </cell>
          <cell r="G1423">
            <v>0.79621830000000005</v>
          </cell>
          <cell r="H1423">
            <v>0.79621830000000005</v>
          </cell>
          <cell r="I1423">
            <v>71.75</v>
          </cell>
          <cell r="J1423">
            <v>5628.41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</row>
        <row r="1424">
          <cell r="F1424" t="str">
            <v>2013Kern1-in-2Typical Event Day7</v>
          </cell>
          <cell r="G1424">
            <v>0.86814460000000004</v>
          </cell>
          <cell r="H1424">
            <v>0.86814460000000004</v>
          </cell>
          <cell r="I1424">
            <v>72</v>
          </cell>
          <cell r="J1424">
            <v>5628.41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</row>
        <row r="1425">
          <cell r="F1425" t="str">
            <v>2013Kern1-in-2Typical Event Day8</v>
          </cell>
          <cell r="G1425">
            <v>0.9108832</v>
          </cell>
          <cell r="H1425">
            <v>0.9108832</v>
          </cell>
          <cell r="I1425">
            <v>76.25</v>
          </cell>
          <cell r="J1425">
            <v>5628.41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</row>
        <row r="1426">
          <cell r="F1426" t="str">
            <v>2013Kern1-in-2Typical Event Day9</v>
          </cell>
          <cell r="G1426">
            <v>0.93439229999999995</v>
          </cell>
          <cell r="H1426">
            <v>0.93439229999999995</v>
          </cell>
          <cell r="I1426">
            <v>82.125</v>
          </cell>
          <cell r="J1426">
            <v>5628.41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</row>
        <row r="1427">
          <cell r="F1427" t="str">
            <v>2013Kern1-in-2Typical Event Day10</v>
          </cell>
          <cell r="G1427">
            <v>1.071407</v>
          </cell>
          <cell r="H1427">
            <v>1.071407</v>
          </cell>
          <cell r="I1427">
            <v>86.25</v>
          </cell>
          <cell r="J1427">
            <v>5628.41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</row>
        <row r="1428">
          <cell r="F1428" t="str">
            <v>2013Kern1-in-2Typical Event Day11</v>
          </cell>
          <cell r="G1428">
            <v>1.2812889999999999</v>
          </cell>
          <cell r="H1428">
            <v>1.2812889999999999</v>
          </cell>
          <cell r="I1428">
            <v>90.75</v>
          </cell>
          <cell r="J1428">
            <v>5628.41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</row>
        <row r="1429">
          <cell r="F1429" t="str">
            <v>2013Kern1-in-2Typical Event Day12</v>
          </cell>
          <cell r="G1429">
            <v>1.56488</v>
          </cell>
          <cell r="H1429">
            <v>1.56488</v>
          </cell>
          <cell r="I1429">
            <v>94.25</v>
          </cell>
          <cell r="J1429">
            <v>5628.41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</row>
        <row r="1430">
          <cell r="F1430" t="str">
            <v>2013Kern1-in-2Typical Event Day13</v>
          </cell>
          <cell r="G1430">
            <v>1.8863190000000001</v>
          </cell>
          <cell r="H1430">
            <v>1.8863190000000001</v>
          </cell>
          <cell r="I1430">
            <v>96.125</v>
          </cell>
          <cell r="J1430">
            <v>5628.41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</row>
        <row r="1431">
          <cell r="F1431" t="str">
            <v>2013Kern1-in-2Typical Event Day14</v>
          </cell>
          <cell r="G1431">
            <v>1.7239420000000001</v>
          </cell>
          <cell r="H1431">
            <v>2.2000570000000002</v>
          </cell>
          <cell r="I1431">
            <v>97.125</v>
          </cell>
          <cell r="J1431">
            <v>5628.41</v>
          </cell>
          <cell r="K1431">
            <v>0.40937010000000001</v>
          </cell>
          <cell r="L1431">
            <v>0.44880320000000001</v>
          </cell>
          <cell r="M1431">
            <v>0.47611439999999999</v>
          </cell>
          <cell r="N1431">
            <v>0.50342569999999998</v>
          </cell>
          <cell r="O1431">
            <v>0.54285870000000003</v>
          </cell>
        </row>
        <row r="1432">
          <cell r="F1432" t="str">
            <v>2013Kern1-in-2Typical Event Day15</v>
          </cell>
          <cell r="G1432">
            <v>1.9377549999999999</v>
          </cell>
          <cell r="H1432">
            <v>2.5024299999999999</v>
          </cell>
          <cell r="I1432">
            <v>98.5</v>
          </cell>
          <cell r="J1432">
            <v>5628.41</v>
          </cell>
          <cell r="K1432">
            <v>0.48957420000000001</v>
          </cell>
          <cell r="L1432">
            <v>0.53394439999999999</v>
          </cell>
          <cell r="M1432">
            <v>0.56467529999999999</v>
          </cell>
          <cell r="N1432">
            <v>0.59540599999999999</v>
          </cell>
          <cell r="O1432">
            <v>0.63977629999999996</v>
          </cell>
        </row>
        <row r="1433">
          <cell r="F1433" t="str">
            <v>2013Kern1-in-2Typical Event Day16</v>
          </cell>
          <cell r="G1433">
            <v>2.0767440000000001</v>
          </cell>
          <cell r="H1433">
            <v>2.8129330000000001</v>
          </cell>
          <cell r="I1433">
            <v>98.75</v>
          </cell>
          <cell r="J1433">
            <v>5628.41</v>
          </cell>
          <cell r="K1433">
            <v>0.63945260000000004</v>
          </cell>
          <cell r="L1433">
            <v>0.69660529999999998</v>
          </cell>
          <cell r="M1433">
            <v>0.73618910000000004</v>
          </cell>
          <cell r="N1433">
            <v>0.77577289999999999</v>
          </cell>
          <cell r="O1433">
            <v>0.83292560000000004</v>
          </cell>
        </row>
        <row r="1434">
          <cell r="F1434" t="str">
            <v>2013Kern1-in-2Typical Event Day17</v>
          </cell>
          <cell r="G1434">
            <v>2.2083189999999999</v>
          </cell>
          <cell r="H1434">
            <v>3.0450810000000001</v>
          </cell>
          <cell r="I1434">
            <v>98.625</v>
          </cell>
          <cell r="J1434">
            <v>5628.41</v>
          </cell>
          <cell r="K1434">
            <v>0.72602350000000004</v>
          </cell>
          <cell r="L1434">
            <v>0.7914487</v>
          </cell>
          <cell r="M1434">
            <v>0.83676200000000001</v>
          </cell>
          <cell r="N1434">
            <v>0.88207530000000001</v>
          </cell>
          <cell r="O1434">
            <v>0.94750049999999997</v>
          </cell>
        </row>
        <row r="1435">
          <cell r="F1435" t="str">
            <v>2013Kern1-in-2Typical Event Day18</v>
          </cell>
          <cell r="G1435">
            <v>2.2997730000000001</v>
          </cell>
          <cell r="H1435">
            <v>3.1563789999999998</v>
          </cell>
          <cell r="I1435">
            <v>98.75</v>
          </cell>
          <cell r="J1435">
            <v>5628.41</v>
          </cell>
          <cell r="K1435">
            <v>0.7431352</v>
          </cell>
          <cell r="L1435">
            <v>0.81017490000000003</v>
          </cell>
          <cell r="M1435">
            <v>0.85660630000000004</v>
          </cell>
          <cell r="N1435">
            <v>0.90303770000000005</v>
          </cell>
          <cell r="O1435">
            <v>0.97007730000000003</v>
          </cell>
        </row>
        <row r="1436">
          <cell r="F1436" t="str">
            <v>2013Kern1-in-2Typical Event Day19</v>
          </cell>
          <cell r="G1436">
            <v>3.4917799999999999</v>
          </cell>
          <cell r="H1436">
            <v>3.0713379999999999</v>
          </cell>
          <cell r="I1436">
            <v>97.625</v>
          </cell>
          <cell r="J1436">
            <v>5628.41</v>
          </cell>
          <cell r="K1436">
            <v>-0.4601404</v>
          </cell>
          <cell r="L1436">
            <v>-0.43668630000000003</v>
          </cell>
          <cell r="M1436">
            <v>-0.42044199999999998</v>
          </cell>
          <cell r="N1436">
            <v>-0.4041978</v>
          </cell>
          <cell r="O1436">
            <v>-0.38074370000000002</v>
          </cell>
        </row>
        <row r="1437">
          <cell r="F1437" t="str">
            <v>2013Kern1-in-2Typical Event Day20</v>
          </cell>
          <cell r="G1437">
            <v>3.2802020000000001</v>
          </cell>
          <cell r="H1437">
            <v>2.8574480000000002</v>
          </cell>
          <cell r="I1437">
            <v>94.125</v>
          </cell>
          <cell r="J1437">
            <v>5628.41</v>
          </cell>
          <cell r="K1437">
            <v>-0.46267069999999999</v>
          </cell>
          <cell r="L1437">
            <v>-0.43908760000000002</v>
          </cell>
          <cell r="M1437">
            <v>-0.42275400000000002</v>
          </cell>
          <cell r="N1437">
            <v>-0.40642040000000001</v>
          </cell>
          <cell r="O1437">
            <v>-0.38283739999999999</v>
          </cell>
        </row>
        <row r="1438">
          <cell r="F1438" t="str">
            <v>2013Kern1-in-2Typical Event Day21</v>
          </cell>
          <cell r="G1438">
            <v>2.9478230000000001</v>
          </cell>
          <cell r="H1438">
            <v>2.654633</v>
          </cell>
          <cell r="I1438">
            <v>89.5</v>
          </cell>
          <cell r="J1438">
            <v>5628.41</v>
          </cell>
          <cell r="K1438">
            <v>-0.3208724</v>
          </cell>
          <cell r="L1438">
            <v>-0.30451699999999998</v>
          </cell>
          <cell r="M1438">
            <v>-0.29318929999999999</v>
          </cell>
          <cell r="N1438">
            <v>-0.28186159999999999</v>
          </cell>
          <cell r="O1438">
            <v>-0.26550620000000003</v>
          </cell>
        </row>
        <row r="1439">
          <cell r="F1439" t="str">
            <v>2013Kern1-in-2Typical Event Day22</v>
          </cell>
          <cell r="G1439">
            <v>2.5870090000000001</v>
          </cell>
          <cell r="H1439">
            <v>2.3956029999999999</v>
          </cell>
          <cell r="I1439">
            <v>85.875</v>
          </cell>
          <cell r="J1439">
            <v>5628.41</v>
          </cell>
          <cell r="K1439">
            <v>-0.20947789999999999</v>
          </cell>
          <cell r="L1439">
            <v>-0.19880059999999999</v>
          </cell>
          <cell r="M1439">
            <v>-0.1914054</v>
          </cell>
          <cell r="N1439">
            <v>-0.18401029999999999</v>
          </cell>
          <cell r="O1439">
            <v>-0.17333280000000001</v>
          </cell>
        </row>
        <row r="1440">
          <cell r="F1440" t="str">
            <v>2013Kern1-in-2Typical Event Day23</v>
          </cell>
          <cell r="G1440">
            <v>2.097677</v>
          </cell>
          <cell r="H1440">
            <v>1.954205</v>
          </cell>
          <cell r="I1440">
            <v>82.25</v>
          </cell>
          <cell r="J1440">
            <v>5628.41</v>
          </cell>
          <cell r="K1440">
            <v>-0.15701850000000001</v>
          </cell>
          <cell r="L1440">
            <v>-0.14901500000000001</v>
          </cell>
          <cell r="M1440">
            <v>-0.14347190000000001</v>
          </cell>
          <cell r="N1440">
            <v>-0.13792869999999999</v>
          </cell>
          <cell r="O1440">
            <v>-0.12992519999999999</v>
          </cell>
        </row>
        <row r="1441">
          <cell r="F1441" t="str">
            <v>2013Kern1-in-2Typical Event Day24</v>
          </cell>
          <cell r="G1441">
            <v>1.679746</v>
          </cell>
          <cell r="H1441">
            <v>1.5681419999999999</v>
          </cell>
          <cell r="I1441">
            <v>79</v>
          </cell>
          <cell r="J1441">
            <v>5628.41</v>
          </cell>
          <cell r="K1441">
            <v>-0.12214170000000001</v>
          </cell>
          <cell r="L1441">
            <v>-0.1159159</v>
          </cell>
          <cell r="M1441">
            <v>-0.11160399999999999</v>
          </cell>
          <cell r="N1441">
            <v>-0.107292</v>
          </cell>
          <cell r="O1441">
            <v>-0.1010663</v>
          </cell>
        </row>
        <row r="1442">
          <cell r="F1442" t="str">
            <v>2013Northern Coast1-in-2Typical Event Day1</v>
          </cell>
          <cell r="G1442">
            <v>0.8276462</v>
          </cell>
          <cell r="H1442">
            <v>0.8276462</v>
          </cell>
          <cell r="I1442">
            <v>62.902799999999999</v>
          </cell>
          <cell r="J1442">
            <v>9300.64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</row>
        <row r="1443">
          <cell r="F1443" t="str">
            <v>2013Northern Coast1-in-2Typical Event Day2</v>
          </cell>
          <cell r="G1443">
            <v>0.72397060000000002</v>
          </cell>
          <cell r="H1443">
            <v>0.72397060000000002</v>
          </cell>
          <cell r="I1443">
            <v>59.4024</v>
          </cell>
          <cell r="J1443">
            <v>9300.64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</row>
        <row r="1444">
          <cell r="F1444" t="str">
            <v>2013Northern Coast1-in-2Typical Event Day3</v>
          </cell>
          <cell r="G1444">
            <v>0.67474160000000005</v>
          </cell>
          <cell r="H1444">
            <v>0.67474160000000005</v>
          </cell>
          <cell r="I1444">
            <v>58.2744</v>
          </cell>
          <cell r="J1444">
            <v>9300.64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</row>
        <row r="1445">
          <cell r="F1445" t="str">
            <v>2013Northern Coast1-in-2Typical Event Day4</v>
          </cell>
          <cell r="G1445">
            <v>0.64465280000000003</v>
          </cell>
          <cell r="H1445">
            <v>0.64465280000000003</v>
          </cell>
          <cell r="I1445">
            <v>57.409300000000002</v>
          </cell>
          <cell r="J1445">
            <v>9300.64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</row>
        <row r="1446">
          <cell r="F1446" t="str">
            <v>2013Northern Coast1-in-2Typical Event Day5</v>
          </cell>
          <cell r="G1446">
            <v>0.64623839999999999</v>
          </cell>
          <cell r="H1446">
            <v>0.64623839999999999</v>
          </cell>
          <cell r="I1446">
            <v>56.4833</v>
          </cell>
          <cell r="J1446">
            <v>9300.64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F1447" t="str">
            <v>2013Northern Coast1-in-2Typical Event Day6</v>
          </cell>
          <cell r="G1447">
            <v>0.70598139999999998</v>
          </cell>
          <cell r="H1447">
            <v>0.70598139999999998</v>
          </cell>
          <cell r="I1447">
            <v>55.727899999999998</v>
          </cell>
          <cell r="J1447">
            <v>9300.64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F1448" t="str">
            <v>2013Northern Coast1-in-2Typical Event Day7</v>
          </cell>
          <cell r="G1448">
            <v>0.85688850000000005</v>
          </cell>
          <cell r="H1448">
            <v>0.85688850000000005</v>
          </cell>
          <cell r="I1448">
            <v>56.156700000000001</v>
          </cell>
          <cell r="J1448">
            <v>9300.64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</row>
        <row r="1449">
          <cell r="F1449" t="str">
            <v>2013Northern Coast1-in-2Typical Event Day8</v>
          </cell>
          <cell r="G1449">
            <v>0.98900399999999999</v>
          </cell>
          <cell r="H1449">
            <v>0.98900399999999999</v>
          </cell>
          <cell r="I1449">
            <v>60.006500000000003</v>
          </cell>
          <cell r="J1449">
            <v>9300.64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</row>
        <row r="1450">
          <cell r="F1450" t="str">
            <v>2013Northern Coast1-in-2Typical Event Day9</v>
          </cell>
          <cell r="G1450">
            <v>0.98975259999999998</v>
          </cell>
          <cell r="H1450">
            <v>0.98975259999999998</v>
          </cell>
          <cell r="I1450">
            <v>65.654700000000005</v>
          </cell>
          <cell r="J1450">
            <v>9300.64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</row>
        <row r="1451">
          <cell r="F1451" t="str">
            <v>2013Northern Coast1-in-2Typical Event Day10</v>
          </cell>
          <cell r="G1451">
            <v>1.012073</v>
          </cell>
          <cell r="H1451">
            <v>1.012073</v>
          </cell>
          <cell r="I1451">
            <v>71.370500000000007</v>
          </cell>
          <cell r="J1451">
            <v>9300.64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</row>
        <row r="1452">
          <cell r="F1452" t="str">
            <v>2013Northern Coast1-in-2Typical Event Day11</v>
          </cell>
          <cell r="G1452">
            <v>1.0501199999999999</v>
          </cell>
          <cell r="H1452">
            <v>1.0501199999999999</v>
          </cell>
          <cell r="I1452">
            <v>78.026200000000003</v>
          </cell>
          <cell r="J1452">
            <v>9300.64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</row>
        <row r="1453">
          <cell r="F1453" t="str">
            <v>2013Northern Coast1-in-2Typical Event Day12</v>
          </cell>
          <cell r="G1453">
            <v>1.112066</v>
          </cell>
          <cell r="H1453">
            <v>1.112066</v>
          </cell>
          <cell r="I1453">
            <v>83.888199999999998</v>
          </cell>
          <cell r="J1453">
            <v>9300.64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</row>
        <row r="1454">
          <cell r="F1454" t="str">
            <v>2013Northern Coast1-in-2Typical Event Day13</v>
          </cell>
          <cell r="G1454">
            <v>1.2182249999999999</v>
          </cell>
          <cell r="H1454">
            <v>1.2182249999999999</v>
          </cell>
          <cell r="I1454">
            <v>89.079599999999999</v>
          </cell>
          <cell r="J1454">
            <v>9300.64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</row>
        <row r="1455">
          <cell r="F1455" t="str">
            <v>2013Northern Coast1-in-2Typical Event Day14</v>
          </cell>
          <cell r="G1455">
            <v>1.1531549999999999</v>
          </cell>
          <cell r="H1455">
            <v>1.3393900000000001</v>
          </cell>
          <cell r="I1455">
            <v>92.733599999999996</v>
          </cell>
          <cell r="J1455">
            <v>9300.64</v>
          </cell>
          <cell r="K1455">
            <v>0.1215991</v>
          </cell>
          <cell r="L1455">
            <v>0.1597867</v>
          </cell>
          <cell r="M1455">
            <v>0.18623529999999999</v>
          </cell>
          <cell r="N1455">
            <v>0.21268390000000001</v>
          </cell>
          <cell r="O1455">
            <v>0.25087140000000002</v>
          </cell>
        </row>
        <row r="1456">
          <cell r="F1456" t="str">
            <v>2013Northern Coast1-in-2Typical Event Day15</v>
          </cell>
          <cell r="G1456">
            <v>1.268921</v>
          </cell>
          <cell r="H1456">
            <v>1.5129440000000001</v>
          </cell>
          <cell r="I1456">
            <v>94.817400000000006</v>
          </cell>
          <cell r="J1456">
            <v>9300.64</v>
          </cell>
          <cell r="K1456">
            <v>0.159331</v>
          </cell>
          <cell r="L1456">
            <v>0.2093681</v>
          </cell>
          <cell r="M1456">
            <v>0.24402360000000001</v>
          </cell>
          <cell r="N1456">
            <v>0.27867910000000001</v>
          </cell>
          <cell r="O1456">
            <v>0.32871610000000001</v>
          </cell>
        </row>
        <row r="1457">
          <cell r="F1457" t="str">
            <v>2013Northern Coast1-in-2Typical Event Day16</v>
          </cell>
          <cell r="G1457">
            <v>1.434431</v>
          </cell>
          <cell r="H1457">
            <v>1.736054</v>
          </cell>
          <cell r="I1457">
            <v>95.455299999999994</v>
          </cell>
          <cell r="J1457">
            <v>9300.64</v>
          </cell>
          <cell r="K1457">
            <v>0.1969397</v>
          </cell>
          <cell r="L1457">
            <v>0.25878760000000001</v>
          </cell>
          <cell r="M1457">
            <v>0.30162329999999998</v>
          </cell>
          <cell r="N1457">
            <v>0.34445890000000001</v>
          </cell>
          <cell r="O1457">
            <v>0.40630680000000002</v>
          </cell>
        </row>
        <row r="1458">
          <cell r="F1458" t="str">
            <v>2013Northern Coast1-in-2Typical Event Day17</v>
          </cell>
          <cell r="G1458">
            <v>1.626152</v>
          </cell>
          <cell r="H1458">
            <v>1.980032</v>
          </cell>
          <cell r="I1458">
            <v>94.995999999999995</v>
          </cell>
          <cell r="J1458">
            <v>9300.64</v>
          </cell>
          <cell r="K1458">
            <v>0.23105980000000001</v>
          </cell>
          <cell r="L1458">
            <v>0.30362289999999997</v>
          </cell>
          <cell r="M1458">
            <v>0.35387980000000002</v>
          </cell>
          <cell r="N1458">
            <v>0.40413680000000002</v>
          </cell>
          <cell r="O1458">
            <v>0.47669990000000001</v>
          </cell>
        </row>
        <row r="1459">
          <cell r="F1459" t="str">
            <v>2013Northern Coast1-in-2Typical Event Day18</v>
          </cell>
          <cell r="G1459">
            <v>1.7919430000000001</v>
          </cell>
          <cell r="H1459">
            <v>2.15571</v>
          </cell>
          <cell r="I1459">
            <v>92.114500000000007</v>
          </cell>
          <cell r="J1459">
            <v>9300.64</v>
          </cell>
          <cell r="K1459">
            <v>0.23751559999999999</v>
          </cell>
          <cell r="L1459">
            <v>0.31210599999999999</v>
          </cell>
          <cell r="M1459">
            <v>0.36376710000000001</v>
          </cell>
          <cell r="N1459">
            <v>0.41542829999999997</v>
          </cell>
          <cell r="O1459">
            <v>0.49001879999999998</v>
          </cell>
        </row>
        <row r="1460">
          <cell r="F1460" t="str">
            <v>2013Northern Coast1-in-2Typical Event Day19</v>
          </cell>
          <cell r="G1460">
            <v>2.299798</v>
          </cell>
          <cell r="H1460">
            <v>2.1457470000000001</v>
          </cell>
          <cell r="I1460">
            <v>88.237099999999998</v>
          </cell>
          <cell r="J1460">
            <v>9300.64</v>
          </cell>
          <cell r="K1460">
            <v>-0.17443980000000001</v>
          </cell>
          <cell r="L1460">
            <v>-0.16239419999999999</v>
          </cell>
          <cell r="M1460">
            <v>-0.1540514</v>
          </cell>
          <cell r="N1460">
            <v>-0.14570859999999999</v>
          </cell>
          <cell r="O1460">
            <v>-0.1336629</v>
          </cell>
        </row>
        <row r="1461">
          <cell r="F1461" t="str">
            <v>2013Northern Coast1-in-2Typical Event Day20</v>
          </cell>
          <cell r="G1461">
            <v>2.0899070000000002</v>
          </cell>
          <cell r="H1461">
            <v>1.960723</v>
          </cell>
          <cell r="I1461">
            <v>82.909599999999998</v>
          </cell>
          <cell r="J1461">
            <v>9300.64</v>
          </cell>
          <cell r="K1461">
            <v>-0.14628189999999999</v>
          </cell>
          <cell r="L1461">
            <v>-0.13618060000000001</v>
          </cell>
          <cell r="M1461">
            <v>-0.12918450000000001</v>
          </cell>
          <cell r="N1461">
            <v>-0.12218850000000001</v>
          </cell>
          <cell r="O1461">
            <v>-0.1120872</v>
          </cell>
        </row>
        <row r="1462">
          <cell r="F1462" t="str">
            <v>2013Northern Coast1-in-2Typical Event Day21</v>
          </cell>
          <cell r="G1462">
            <v>1.864684</v>
          </cell>
          <cell r="H1462">
            <v>1.7829740000000001</v>
          </cell>
          <cell r="I1462">
            <v>76.572699999999998</v>
          </cell>
          <cell r="J1462">
            <v>9300.64</v>
          </cell>
          <cell r="K1462">
            <v>-9.2524700000000001E-2</v>
          </cell>
          <cell r="L1462">
            <v>-8.6135600000000007E-2</v>
          </cell>
          <cell r="M1462">
            <v>-8.1710500000000005E-2</v>
          </cell>
          <cell r="N1462">
            <v>-7.7285400000000004E-2</v>
          </cell>
          <cell r="O1462">
            <v>-7.0896200000000006E-2</v>
          </cell>
        </row>
        <row r="1463">
          <cell r="F1463" t="str">
            <v>2013Northern Coast1-in-2Typical Event Day22</v>
          </cell>
          <cell r="G1463">
            <v>1.620633</v>
          </cell>
          <cell r="H1463">
            <v>1.5724130000000001</v>
          </cell>
          <cell r="I1463">
            <v>71.480699999999999</v>
          </cell>
          <cell r="J1463">
            <v>9300.64</v>
          </cell>
          <cell r="K1463">
            <v>-5.4601499999999997E-2</v>
          </cell>
          <cell r="L1463">
            <v>-5.08312E-2</v>
          </cell>
          <cell r="M1463">
            <v>-4.82198E-2</v>
          </cell>
          <cell r="N1463">
            <v>-4.56084E-2</v>
          </cell>
          <cell r="O1463">
            <v>-4.1838E-2</v>
          </cell>
        </row>
        <row r="1464">
          <cell r="F1464" t="str">
            <v>2013Northern Coast1-in-2Typical Event Day23</v>
          </cell>
          <cell r="G1464">
            <v>1.3053360000000001</v>
          </cell>
          <cell r="H1464">
            <v>1.268224</v>
          </cell>
          <cell r="I1464">
            <v>68.216899999999995</v>
          </cell>
          <cell r="J1464">
            <v>9300.64</v>
          </cell>
          <cell r="K1464">
            <v>-4.2023999999999999E-2</v>
          </cell>
          <cell r="L1464">
            <v>-3.91221E-2</v>
          </cell>
          <cell r="M1464">
            <v>-3.7112300000000001E-2</v>
          </cell>
          <cell r="N1464">
            <v>-3.5102399999999999E-2</v>
          </cell>
          <cell r="O1464">
            <v>-3.22005E-2</v>
          </cell>
        </row>
        <row r="1465">
          <cell r="F1465" t="str">
            <v>2013Northern Coast1-in-2Typical Event Day24</v>
          </cell>
          <cell r="G1465">
            <v>0.99709729999999996</v>
          </cell>
          <cell r="H1465">
            <v>0.96237620000000001</v>
          </cell>
          <cell r="I1465">
            <v>65.673400000000001</v>
          </cell>
          <cell r="J1465">
            <v>9300.64</v>
          </cell>
          <cell r="K1465">
            <v>-3.9316499999999997E-2</v>
          </cell>
          <cell r="L1465">
            <v>-3.6601500000000002E-2</v>
          </cell>
          <cell r="M1465">
            <v>-3.4721099999999998E-2</v>
          </cell>
          <cell r="N1465">
            <v>-3.2840800000000003E-2</v>
          </cell>
          <cell r="O1465">
            <v>-3.0125900000000001E-2</v>
          </cell>
        </row>
        <row r="1466">
          <cell r="F1466" t="str">
            <v>2013Other1-in-2Typical Event Day1</v>
          </cell>
          <cell r="G1466">
            <v>0.84297149999999998</v>
          </cell>
          <cell r="H1466">
            <v>0.84297149999999998</v>
          </cell>
          <cell r="I1466">
            <v>74.102000000000004</v>
          </cell>
          <cell r="J1466">
            <v>25894.55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</row>
        <row r="1467">
          <cell r="F1467" t="str">
            <v>2013Other1-in-2Typical Event Day2</v>
          </cell>
          <cell r="G1467">
            <v>0.72396389999999999</v>
          </cell>
          <cell r="H1467">
            <v>0.72396389999999999</v>
          </cell>
          <cell r="I1467">
            <v>69.380660000000006</v>
          </cell>
          <cell r="J1467">
            <v>25894.55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</row>
        <row r="1468">
          <cell r="F1468" t="str">
            <v>2013Other1-in-2Typical Event Day3</v>
          </cell>
          <cell r="G1468">
            <v>0.65646309999999997</v>
          </cell>
          <cell r="H1468">
            <v>0.65646309999999997</v>
          </cell>
          <cell r="I1468">
            <v>67.143410000000003</v>
          </cell>
          <cell r="J1468">
            <v>25894.55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</row>
        <row r="1469">
          <cell r="F1469" t="str">
            <v>2013Other1-in-2Typical Event Day4</v>
          </cell>
          <cell r="G1469">
            <v>0.61823490000000003</v>
          </cell>
          <cell r="H1469">
            <v>0.61823490000000003</v>
          </cell>
          <cell r="I1469">
            <v>65.637190000000004</v>
          </cell>
          <cell r="J1469">
            <v>25894.55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</row>
        <row r="1470">
          <cell r="F1470" t="str">
            <v>2013Other1-in-2Typical Event Day5</v>
          </cell>
          <cell r="G1470">
            <v>0.61060669999999995</v>
          </cell>
          <cell r="H1470">
            <v>0.61060669999999995</v>
          </cell>
          <cell r="I1470">
            <v>64.882720000000006</v>
          </cell>
          <cell r="J1470">
            <v>25894.55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</row>
        <row r="1471">
          <cell r="F1471" t="str">
            <v>2013Other1-in-2Typical Event Day6</v>
          </cell>
          <cell r="G1471">
            <v>0.65149599999999996</v>
          </cell>
          <cell r="H1471">
            <v>0.65149599999999996</v>
          </cell>
          <cell r="I1471">
            <v>64.302660000000003</v>
          </cell>
          <cell r="J1471">
            <v>25894.55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</row>
        <row r="1472">
          <cell r="F1472" t="str">
            <v>2013Other1-in-2Typical Event Day7</v>
          </cell>
          <cell r="G1472">
            <v>0.76112780000000002</v>
          </cell>
          <cell r="H1472">
            <v>0.76112780000000002</v>
          </cell>
          <cell r="I1472">
            <v>64.120800000000003</v>
          </cell>
          <cell r="J1472">
            <v>25894.55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</row>
        <row r="1473">
          <cell r="F1473" t="str">
            <v>2013Other1-in-2Typical Event Day8</v>
          </cell>
          <cell r="G1473">
            <v>0.83531149999999998</v>
          </cell>
          <cell r="H1473">
            <v>0.83531149999999998</v>
          </cell>
          <cell r="I1473">
            <v>68.195160000000001</v>
          </cell>
          <cell r="J1473">
            <v>25894.55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</row>
        <row r="1474">
          <cell r="F1474" t="str">
            <v>2013Other1-in-2Typical Event Day9</v>
          </cell>
          <cell r="G1474">
            <v>0.85050760000000003</v>
          </cell>
          <cell r="H1474">
            <v>0.85050760000000003</v>
          </cell>
          <cell r="I1474">
            <v>74.465249999999997</v>
          </cell>
          <cell r="J1474">
            <v>25894.55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</row>
        <row r="1475">
          <cell r="F1475" t="str">
            <v>2013Other1-in-2Typical Event Day10</v>
          </cell>
          <cell r="G1475">
            <v>0.90669670000000002</v>
          </cell>
          <cell r="H1475">
            <v>0.90669670000000002</v>
          </cell>
          <cell r="I1475">
            <v>80.294719999999998</v>
          </cell>
          <cell r="J1475">
            <v>25894.55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</row>
        <row r="1476">
          <cell r="F1476" t="str">
            <v>2013Other1-in-2Typical Event Day11</v>
          </cell>
          <cell r="G1476">
            <v>1.0020450000000001</v>
          </cell>
          <cell r="H1476">
            <v>1.0020450000000001</v>
          </cell>
          <cell r="I1476">
            <v>85.654319999999998</v>
          </cell>
          <cell r="J1476">
            <v>25894.55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</row>
        <row r="1477">
          <cell r="F1477" t="str">
            <v>2013Other1-in-2Typical Event Day12</v>
          </cell>
          <cell r="G1477">
            <v>1.147216</v>
          </cell>
          <cell r="H1477">
            <v>1.147216</v>
          </cell>
          <cell r="I1477">
            <v>90.50703</v>
          </cell>
          <cell r="J1477">
            <v>25894.55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</row>
        <row r="1478">
          <cell r="F1478" t="str">
            <v>2013Other1-in-2Typical Event Day13</v>
          </cell>
          <cell r="G1478">
            <v>1.3527960000000001</v>
          </cell>
          <cell r="H1478">
            <v>1.3527960000000001</v>
          </cell>
          <cell r="I1478">
            <v>94.273989999999998</v>
          </cell>
          <cell r="J1478">
            <v>25894.55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</row>
        <row r="1479">
          <cell r="F1479" t="str">
            <v>2013Other1-in-2Typical Event Day14</v>
          </cell>
          <cell r="G1479">
            <v>1.282988</v>
          </cell>
          <cell r="H1479">
            <v>1.5890029999999999</v>
          </cell>
          <cell r="I1479">
            <v>97.342500000000001</v>
          </cell>
          <cell r="J1479">
            <v>25894.55</v>
          </cell>
          <cell r="K1479">
            <v>0.24559139999999999</v>
          </cell>
          <cell r="L1479">
            <v>0.28129009999999999</v>
          </cell>
          <cell r="M1479">
            <v>0.30601479999999998</v>
          </cell>
          <cell r="N1479">
            <v>0.33073960000000002</v>
          </cell>
          <cell r="O1479">
            <v>0.36643819999999999</v>
          </cell>
        </row>
        <row r="1480">
          <cell r="F1480" t="str">
            <v>2013Other1-in-2Typical Event Day15</v>
          </cell>
          <cell r="G1480">
            <v>1.4634050000000001</v>
          </cell>
          <cell r="H1480">
            <v>1.8578300000000001</v>
          </cell>
          <cell r="I1480">
            <v>99.427890000000005</v>
          </cell>
          <cell r="J1480">
            <v>25894.55</v>
          </cell>
          <cell r="K1480">
            <v>0.31739020000000001</v>
          </cell>
          <cell r="L1480">
            <v>0.36290280000000003</v>
          </cell>
          <cell r="M1480">
            <v>0.39442480000000002</v>
          </cell>
          <cell r="N1480">
            <v>0.42594670000000001</v>
          </cell>
          <cell r="O1480">
            <v>0.47145930000000003</v>
          </cell>
        </row>
        <row r="1481">
          <cell r="F1481" t="str">
            <v>2013Other1-in-2Typical Event Day16</v>
          </cell>
          <cell r="G1481">
            <v>1.661176</v>
          </cell>
          <cell r="H1481">
            <v>2.1540249999999999</v>
          </cell>
          <cell r="I1481">
            <v>100.5787</v>
          </cell>
          <cell r="J1481">
            <v>25894.55</v>
          </cell>
          <cell r="K1481">
            <v>0.3969549</v>
          </cell>
          <cell r="L1481">
            <v>0.45361010000000002</v>
          </cell>
          <cell r="M1481">
            <v>0.49284919999999999</v>
          </cell>
          <cell r="N1481">
            <v>0.53208849999999996</v>
          </cell>
          <cell r="O1481">
            <v>0.58874369999999998</v>
          </cell>
        </row>
        <row r="1482">
          <cell r="F1482" t="str">
            <v>2013Other1-in-2Typical Event Day17</v>
          </cell>
          <cell r="G1482">
            <v>1.84805</v>
          </cell>
          <cell r="H1482">
            <v>2.4225289999999999</v>
          </cell>
          <cell r="I1482">
            <v>100.7851</v>
          </cell>
          <cell r="J1482">
            <v>25894.55</v>
          </cell>
          <cell r="K1482">
            <v>0.46244859999999999</v>
          </cell>
          <cell r="L1482">
            <v>0.52863729999999998</v>
          </cell>
          <cell r="M1482">
            <v>0.57447950000000003</v>
          </cell>
          <cell r="N1482">
            <v>0.62032169999999998</v>
          </cell>
          <cell r="O1482">
            <v>0.68651050000000002</v>
          </cell>
        </row>
        <row r="1483">
          <cell r="F1483" t="str">
            <v>2013Other1-in-2Typical Event Day18</v>
          </cell>
          <cell r="G1483">
            <v>1.991579</v>
          </cell>
          <cell r="H1483">
            <v>2.5816170000000001</v>
          </cell>
          <cell r="I1483">
            <v>100.1121</v>
          </cell>
          <cell r="J1483">
            <v>25894.55</v>
          </cell>
          <cell r="K1483">
            <v>0.47493950000000001</v>
          </cell>
          <cell r="L1483">
            <v>0.5429406</v>
          </cell>
          <cell r="M1483">
            <v>0.59003799999999995</v>
          </cell>
          <cell r="N1483">
            <v>0.63713540000000002</v>
          </cell>
          <cell r="O1483">
            <v>0.70513650000000005</v>
          </cell>
        </row>
        <row r="1484">
          <cell r="F1484" t="str">
            <v>2013Other1-in-2Typical Event Day19</v>
          </cell>
          <cell r="G1484">
            <v>2.8174760000000001</v>
          </cell>
          <cell r="H1484">
            <v>2.525137</v>
          </cell>
          <cell r="I1484">
            <v>97.694519999999997</v>
          </cell>
          <cell r="J1484">
            <v>25894.55</v>
          </cell>
          <cell r="K1484">
            <v>-0.32657819999999999</v>
          </cell>
          <cell r="L1484">
            <v>-0.30634929999999999</v>
          </cell>
          <cell r="M1484">
            <v>-0.29233880000000001</v>
          </cell>
          <cell r="N1484">
            <v>-0.27832839999999998</v>
          </cell>
          <cell r="O1484">
            <v>-0.25809949999999998</v>
          </cell>
        </row>
        <row r="1485">
          <cell r="F1485" t="str">
            <v>2013Other1-in-2Typical Event Day20</v>
          </cell>
          <cell r="G1485">
            <v>2.5352450000000002</v>
          </cell>
          <cell r="H1485">
            <v>2.278467</v>
          </cell>
          <cell r="I1485">
            <v>93.601969999999994</v>
          </cell>
          <cell r="J1485">
            <v>25894.55</v>
          </cell>
          <cell r="K1485">
            <v>-0.28685159999999998</v>
          </cell>
          <cell r="L1485">
            <v>-0.26908339999999997</v>
          </cell>
          <cell r="M1485">
            <v>-0.25677729999999999</v>
          </cell>
          <cell r="N1485">
            <v>-0.2444711</v>
          </cell>
          <cell r="O1485">
            <v>-0.22670299999999999</v>
          </cell>
        </row>
        <row r="1486">
          <cell r="F1486" t="str">
            <v>2013Other1-in-2Typical Event Day21</v>
          </cell>
          <cell r="G1486">
            <v>2.1524519999999998</v>
          </cell>
          <cell r="H1486">
            <v>2.0018910000000001</v>
          </cell>
          <cell r="I1486">
            <v>87.861599999999996</v>
          </cell>
          <cell r="J1486">
            <v>25894.55</v>
          </cell>
          <cell r="K1486">
            <v>-0.16819429999999999</v>
          </cell>
          <cell r="L1486">
            <v>-0.157776</v>
          </cell>
          <cell r="M1486">
            <v>-0.15056040000000001</v>
          </cell>
          <cell r="N1486">
            <v>-0.14334469999999999</v>
          </cell>
          <cell r="O1486">
            <v>-0.1329264</v>
          </cell>
        </row>
        <row r="1487">
          <cell r="F1487" t="str">
            <v>2013Other1-in-2Typical Event Day22</v>
          </cell>
          <cell r="G1487">
            <v>1.8026990000000001</v>
          </cell>
          <cell r="H1487">
            <v>1.706099</v>
          </cell>
          <cell r="I1487">
            <v>83.136619999999994</v>
          </cell>
          <cell r="J1487">
            <v>25894.55</v>
          </cell>
          <cell r="K1487">
            <v>-0.1079142</v>
          </cell>
          <cell r="L1487">
            <v>-0.10122979999999999</v>
          </cell>
          <cell r="M1487">
            <v>-9.6600199999999997E-2</v>
          </cell>
          <cell r="N1487">
            <v>-9.19706E-2</v>
          </cell>
          <cell r="O1487">
            <v>-8.5286200000000006E-2</v>
          </cell>
        </row>
        <row r="1488">
          <cell r="F1488" t="str">
            <v>2013Other1-in-2Typical Event Day23</v>
          </cell>
          <cell r="G1488">
            <v>1.3968959999999999</v>
          </cell>
          <cell r="H1488">
            <v>1.3355760000000001</v>
          </cell>
          <cell r="I1488">
            <v>79.490870000000001</v>
          </cell>
          <cell r="J1488">
            <v>25894.55</v>
          </cell>
          <cell r="K1488">
            <v>-6.8501300000000001E-2</v>
          </cell>
          <cell r="L1488">
            <v>-6.4258200000000001E-2</v>
          </cell>
          <cell r="M1488">
            <v>-6.1319499999999999E-2</v>
          </cell>
          <cell r="N1488">
            <v>-5.8380700000000001E-2</v>
          </cell>
          <cell r="O1488">
            <v>-5.4137600000000001E-2</v>
          </cell>
        </row>
        <row r="1489">
          <cell r="F1489" t="str">
            <v>2013Other1-in-2Typical Event Day24</v>
          </cell>
          <cell r="G1489">
            <v>1.059294</v>
          </cell>
          <cell r="H1489">
            <v>1.0201100000000001</v>
          </cell>
          <cell r="I1489">
            <v>76.846770000000006</v>
          </cell>
          <cell r="J1489">
            <v>25894.55</v>
          </cell>
          <cell r="K1489">
            <v>-4.3772999999999999E-2</v>
          </cell>
          <cell r="L1489">
            <v>-4.1061599999999997E-2</v>
          </cell>
          <cell r="M1489">
            <v>-3.9183700000000002E-2</v>
          </cell>
          <cell r="N1489">
            <v>-3.73058E-2</v>
          </cell>
          <cell r="O1489">
            <v>-3.45945E-2</v>
          </cell>
        </row>
        <row r="1490">
          <cell r="F1490" t="str">
            <v>2013Sierra1-in-2Typical Event Day1</v>
          </cell>
          <cell r="G1490">
            <v>0.96700079999999999</v>
          </cell>
          <cell r="H1490">
            <v>0.96700079999999999</v>
          </cell>
          <cell r="I1490">
            <v>71.177000000000007</v>
          </cell>
          <cell r="J1490">
            <v>18120.18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</row>
        <row r="1491">
          <cell r="F1491" t="str">
            <v>2013Sierra1-in-2Typical Event Day2</v>
          </cell>
          <cell r="G1491">
            <v>0.85317670000000001</v>
          </cell>
          <cell r="H1491">
            <v>0.85317670000000001</v>
          </cell>
          <cell r="I1491">
            <v>67.521190000000004</v>
          </cell>
          <cell r="J1491">
            <v>18120.18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</row>
        <row r="1492">
          <cell r="F1492" t="str">
            <v>2013Sierra1-in-2Typical Event Day3</v>
          </cell>
          <cell r="G1492">
            <v>0.78743759999999996</v>
          </cell>
          <cell r="H1492">
            <v>0.78743759999999996</v>
          </cell>
          <cell r="I1492">
            <v>65.991460000000004</v>
          </cell>
          <cell r="J1492">
            <v>18120.18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</row>
        <row r="1493">
          <cell r="F1493" t="str">
            <v>2013Sierra1-in-2Typical Event Day4</v>
          </cell>
          <cell r="G1493">
            <v>0.75024690000000005</v>
          </cell>
          <cell r="H1493">
            <v>0.75024690000000005</v>
          </cell>
          <cell r="I1493">
            <v>64.913870000000003</v>
          </cell>
          <cell r="J1493">
            <v>18120.18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</row>
        <row r="1494">
          <cell r="F1494" t="str">
            <v>2013Sierra1-in-2Typical Event Day5</v>
          </cell>
          <cell r="G1494">
            <v>0.75043959999999998</v>
          </cell>
          <cell r="H1494">
            <v>0.75043959999999998</v>
          </cell>
          <cell r="I1494">
            <v>64.604830000000007</v>
          </cell>
          <cell r="J1494">
            <v>18120.18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</row>
        <row r="1495">
          <cell r="F1495" t="str">
            <v>2013Sierra1-in-2Typical Event Day6</v>
          </cell>
          <cell r="G1495">
            <v>0.81922609999999996</v>
          </cell>
          <cell r="H1495">
            <v>0.81922609999999996</v>
          </cell>
          <cell r="I1495">
            <v>64.650310000000005</v>
          </cell>
          <cell r="J1495">
            <v>18120.18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F1496" t="str">
            <v>2013Sierra1-in-2Typical Event Day7</v>
          </cell>
          <cell r="G1496">
            <v>0.97499599999999997</v>
          </cell>
          <cell r="H1496">
            <v>0.97499599999999997</v>
          </cell>
          <cell r="I1496">
            <v>65.122879999999995</v>
          </cell>
          <cell r="J1496">
            <v>18120.18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</row>
        <row r="1497">
          <cell r="F1497" t="str">
            <v>2013Sierra1-in-2Typical Event Day8</v>
          </cell>
          <cell r="G1497">
            <v>1.073618</v>
          </cell>
          <cell r="H1497">
            <v>1.073618</v>
          </cell>
          <cell r="I1497">
            <v>68.459289999999996</v>
          </cell>
          <cell r="J1497">
            <v>18120.18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</row>
        <row r="1498">
          <cell r="F1498" t="str">
            <v>2013Sierra1-in-2Typical Event Day9</v>
          </cell>
          <cell r="G1498">
            <v>1.103707</v>
          </cell>
          <cell r="H1498">
            <v>1.103707</v>
          </cell>
          <cell r="I1498">
            <v>75.060079999999999</v>
          </cell>
          <cell r="J1498">
            <v>18120.18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</row>
        <row r="1499">
          <cell r="F1499" t="str">
            <v>2013Sierra1-in-2Typical Event Day10</v>
          </cell>
          <cell r="G1499">
            <v>1.1598170000000001</v>
          </cell>
          <cell r="H1499">
            <v>1.1598170000000001</v>
          </cell>
          <cell r="I1499">
            <v>81.404470000000003</v>
          </cell>
          <cell r="J1499">
            <v>18120.18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</row>
        <row r="1500">
          <cell r="F1500" t="str">
            <v>2013Sierra1-in-2Typical Event Day11</v>
          </cell>
          <cell r="G1500">
            <v>1.2664150000000001</v>
          </cell>
          <cell r="H1500">
            <v>1.2664150000000001</v>
          </cell>
          <cell r="I1500">
            <v>86.530850000000001</v>
          </cell>
          <cell r="J1500">
            <v>18120.18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</row>
        <row r="1501">
          <cell r="F1501" t="str">
            <v>2013Sierra1-in-2Typical Event Day12</v>
          </cell>
          <cell r="G1501">
            <v>1.427956</v>
          </cell>
          <cell r="H1501">
            <v>1.427956</v>
          </cell>
          <cell r="I1501">
            <v>90.693280000000001</v>
          </cell>
          <cell r="J1501">
            <v>18120.18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</row>
        <row r="1502">
          <cell r="F1502" t="str">
            <v>2013Sierra1-in-2Typical Event Day13</v>
          </cell>
          <cell r="G1502">
            <v>1.6514439999999999</v>
          </cell>
          <cell r="H1502">
            <v>1.6514439999999999</v>
          </cell>
          <cell r="I1502">
            <v>93.129320000000007</v>
          </cell>
          <cell r="J1502">
            <v>18120.18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</row>
        <row r="1503">
          <cell r="F1503" t="str">
            <v>2013Sierra1-in-2Typical Event Day14</v>
          </cell>
          <cell r="G1503">
            <v>1.5556760000000001</v>
          </cell>
          <cell r="H1503">
            <v>1.905197</v>
          </cell>
          <cell r="I1503">
            <v>95.02422</v>
          </cell>
          <cell r="J1503">
            <v>18120.18</v>
          </cell>
          <cell r="K1503">
            <v>0.29473070000000001</v>
          </cell>
          <cell r="L1503">
            <v>0.32710109999999998</v>
          </cell>
          <cell r="M1503">
            <v>0.34952070000000002</v>
          </cell>
          <cell r="N1503">
            <v>0.3719403</v>
          </cell>
          <cell r="O1503">
            <v>0.40431070000000002</v>
          </cell>
        </row>
        <row r="1504">
          <cell r="F1504" t="str">
            <v>2013Sierra1-in-2Typical Event Day15</v>
          </cell>
          <cell r="G1504">
            <v>1.743411</v>
          </cell>
          <cell r="H1504">
            <v>2.1960380000000002</v>
          </cell>
          <cell r="I1504">
            <v>96.893649999999994</v>
          </cell>
          <cell r="J1504">
            <v>18120.18</v>
          </cell>
          <cell r="K1504">
            <v>0.3824922</v>
          </cell>
          <cell r="L1504">
            <v>0.42392819999999998</v>
          </cell>
          <cell r="M1504">
            <v>0.45262669999999999</v>
          </cell>
          <cell r="N1504">
            <v>0.48132510000000001</v>
          </cell>
          <cell r="O1504">
            <v>0.52276100000000003</v>
          </cell>
        </row>
        <row r="1505">
          <cell r="F1505" t="str">
            <v>2013Sierra1-in-2Typical Event Day16</v>
          </cell>
          <cell r="G1505">
            <v>1.9672339999999999</v>
          </cell>
          <cell r="H1505">
            <v>2.5305399999999998</v>
          </cell>
          <cell r="I1505">
            <v>98.126289999999997</v>
          </cell>
          <cell r="J1505">
            <v>18120.18</v>
          </cell>
          <cell r="K1505">
            <v>0.47609210000000002</v>
          </cell>
          <cell r="L1505">
            <v>0.52761849999999999</v>
          </cell>
          <cell r="M1505">
            <v>0.56330539999999996</v>
          </cell>
          <cell r="N1505">
            <v>0.59899239999999998</v>
          </cell>
          <cell r="O1505">
            <v>0.65051870000000001</v>
          </cell>
        </row>
        <row r="1506">
          <cell r="F1506" t="str">
            <v>2013Sierra1-in-2Typical Event Day17</v>
          </cell>
          <cell r="G1506">
            <v>2.1714190000000002</v>
          </cell>
          <cell r="H1506">
            <v>2.829609</v>
          </cell>
          <cell r="I1506">
            <v>98.388810000000007</v>
          </cell>
          <cell r="J1506">
            <v>18120.18</v>
          </cell>
          <cell r="K1506">
            <v>0.55623619999999996</v>
          </cell>
          <cell r="L1506">
            <v>0.61647110000000005</v>
          </cell>
          <cell r="M1506">
            <v>0.65818949999999998</v>
          </cell>
          <cell r="N1506">
            <v>0.69990779999999997</v>
          </cell>
          <cell r="O1506">
            <v>0.76014269999999995</v>
          </cell>
        </row>
        <row r="1507">
          <cell r="F1507" t="str">
            <v>2013Sierra1-in-2Typical Event Day18</v>
          </cell>
          <cell r="G1507">
            <v>2.3458580000000002</v>
          </cell>
          <cell r="H1507">
            <v>3.0220820000000002</v>
          </cell>
          <cell r="I1507">
            <v>98.117159999999998</v>
          </cell>
          <cell r="J1507">
            <v>18120.18</v>
          </cell>
          <cell r="K1507">
            <v>0.57147049999999999</v>
          </cell>
          <cell r="L1507">
            <v>0.63335960000000002</v>
          </cell>
          <cell r="M1507">
            <v>0.67622380000000004</v>
          </cell>
          <cell r="N1507">
            <v>0.71908799999999995</v>
          </cell>
          <cell r="O1507">
            <v>0.78097709999999998</v>
          </cell>
        </row>
        <row r="1508">
          <cell r="F1508" t="str">
            <v>2013Sierra1-in-2Typical Event Day19</v>
          </cell>
          <cell r="G1508">
            <v>3.3567469999999999</v>
          </cell>
          <cell r="H1508">
            <v>2.9888479999999999</v>
          </cell>
          <cell r="I1508">
            <v>96.349890000000002</v>
          </cell>
          <cell r="J1508">
            <v>18120.18</v>
          </cell>
          <cell r="K1508">
            <v>-0.40038770000000001</v>
          </cell>
          <cell r="L1508">
            <v>-0.381193</v>
          </cell>
          <cell r="M1508">
            <v>-0.36789880000000003</v>
          </cell>
          <cell r="N1508">
            <v>-0.35460459999999999</v>
          </cell>
          <cell r="O1508">
            <v>-0.33540989999999998</v>
          </cell>
        </row>
        <row r="1509">
          <cell r="F1509" t="str">
            <v>2013Sierra1-in-2Typical Event Day20</v>
          </cell>
          <cell r="G1509">
            <v>3.0446040000000001</v>
          </cell>
          <cell r="H1509">
            <v>2.7413970000000001</v>
          </cell>
          <cell r="I1509">
            <v>90.554630000000003</v>
          </cell>
          <cell r="J1509">
            <v>18120.18</v>
          </cell>
          <cell r="K1509">
            <v>-0.32998349999999999</v>
          </cell>
          <cell r="L1509">
            <v>-0.314164</v>
          </cell>
          <cell r="M1509">
            <v>-0.30320750000000002</v>
          </cell>
          <cell r="N1509">
            <v>-0.29225099999999998</v>
          </cell>
          <cell r="O1509">
            <v>-0.2764315</v>
          </cell>
        </row>
        <row r="1510">
          <cell r="F1510" t="str">
            <v>2013Sierra1-in-2Typical Event Day21</v>
          </cell>
          <cell r="G1510">
            <v>2.6185930000000002</v>
          </cell>
          <cell r="H1510">
            <v>2.4265089999999998</v>
          </cell>
          <cell r="I1510">
            <v>82.99615</v>
          </cell>
          <cell r="J1510">
            <v>18120.18</v>
          </cell>
          <cell r="K1510">
            <v>-0.2090475</v>
          </cell>
          <cell r="L1510">
            <v>-0.1990257</v>
          </cell>
          <cell r="M1510">
            <v>-0.1920847</v>
          </cell>
          <cell r="N1510">
            <v>-0.18514359999999999</v>
          </cell>
          <cell r="O1510">
            <v>-0.17512179999999999</v>
          </cell>
        </row>
        <row r="1511">
          <cell r="F1511" t="str">
            <v>2013Sierra1-in-2Typical Event Day22</v>
          </cell>
          <cell r="G1511">
            <v>2.1797209999999998</v>
          </cell>
          <cell r="H1511">
            <v>2.0649999999999999</v>
          </cell>
          <cell r="I1511">
            <v>77.385310000000004</v>
          </cell>
          <cell r="J1511">
            <v>18120.18</v>
          </cell>
          <cell r="K1511">
            <v>-0.1248522</v>
          </cell>
          <cell r="L1511">
            <v>-0.11886679999999999</v>
          </cell>
          <cell r="M1511">
            <v>-0.1147213</v>
          </cell>
          <cell r="N1511">
            <v>-0.1105758</v>
          </cell>
          <cell r="O1511">
            <v>-0.1045903</v>
          </cell>
        </row>
        <row r="1512">
          <cell r="F1512" t="str">
            <v>2013Sierra1-in-2Typical Event Day23</v>
          </cell>
          <cell r="G1512">
            <v>1.6752149999999999</v>
          </cell>
          <cell r="H1512">
            <v>1.59798</v>
          </cell>
          <cell r="I1512">
            <v>74.102230000000006</v>
          </cell>
          <cell r="J1512">
            <v>18120.18</v>
          </cell>
          <cell r="K1512">
            <v>-8.4055900000000003E-2</v>
          </cell>
          <cell r="L1512">
            <v>-8.0026299999999995E-2</v>
          </cell>
          <cell r="M1512">
            <v>-7.7235300000000007E-2</v>
          </cell>
          <cell r="N1512">
            <v>-7.4444399999999994E-2</v>
          </cell>
          <cell r="O1512">
            <v>-7.0414699999999997E-2</v>
          </cell>
        </row>
        <row r="1513">
          <cell r="F1513" t="str">
            <v>2013Sierra1-in-2Typical Event Day24</v>
          </cell>
          <cell r="G1513">
            <v>1.2530060000000001</v>
          </cell>
          <cell r="H1513">
            <v>1.21271</v>
          </cell>
          <cell r="I1513">
            <v>72.627579999999995</v>
          </cell>
          <cell r="J1513">
            <v>18120.18</v>
          </cell>
          <cell r="K1513">
            <v>-4.3853900000000001E-2</v>
          </cell>
          <cell r="L1513">
            <v>-4.17516E-2</v>
          </cell>
          <cell r="M1513">
            <v>-4.0295499999999998E-2</v>
          </cell>
          <cell r="N1513">
            <v>-3.8839400000000003E-2</v>
          </cell>
          <cell r="O1513">
            <v>-3.6736999999999999E-2</v>
          </cell>
        </row>
        <row r="1514">
          <cell r="F1514" t="str">
            <v>2013Stockton1-in-2Typical Event Day1</v>
          </cell>
          <cell r="G1514">
            <v>0.88324579999999997</v>
          </cell>
          <cell r="H1514">
            <v>0.88324579999999997</v>
          </cell>
          <cell r="I1514">
            <v>76.460139999999996</v>
          </cell>
          <cell r="J1514">
            <v>12624.19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</row>
        <row r="1515">
          <cell r="F1515" t="str">
            <v>2013Stockton1-in-2Typical Event Day2</v>
          </cell>
          <cell r="G1515">
            <v>0.75130520000000001</v>
          </cell>
          <cell r="H1515">
            <v>0.75130520000000001</v>
          </cell>
          <cell r="I1515">
            <v>67.395970000000005</v>
          </cell>
          <cell r="J1515">
            <v>12624.19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F1516" t="str">
            <v>2013Stockton1-in-2Typical Event Day3</v>
          </cell>
          <cell r="G1516">
            <v>0.67031739999999995</v>
          </cell>
          <cell r="H1516">
            <v>0.67031739999999995</v>
          </cell>
          <cell r="I1516">
            <v>65.715530000000001</v>
          </cell>
          <cell r="J1516">
            <v>12624.19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F1517" t="str">
            <v>2013Stockton1-in-2Typical Event Day4</v>
          </cell>
          <cell r="G1517">
            <v>0.62497740000000002</v>
          </cell>
          <cell r="H1517">
            <v>0.62497740000000002</v>
          </cell>
          <cell r="I1517">
            <v>63.977730000000001</v>
          </cell>
          <cell r="J1517">
            <v>12624.19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</row>
        <row r="1518">
          <cell r="F1518" t="str">
            <v>2013Stockton1-in-2Typical Event Day5</v>
          </cell>
          <cell r="G1518">
            <v>0.61463760000000001</v>
          </cell>
          <cell r="H1518">
            <v>0.61463760000000001</v>
          </cell>
          <cell r="I1518">
            <v>62.910139999999998</v>
          </cell>
          <cell r="J1518">
            <v>12624.19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F1519" t="str">
            <v>2013Stockton1-in-2Typical Event Day6</v>
          </cell>
          <cell r="G1519">
            <v>0.64234910000000001</v>
          </cell>
          <cell r="H1519">
            <v>0.64234910000000001</v>
          </cell>
          <cell r="I1519">
            <v>62.648009999999999</v>
          </cell>
          <cell r="J1519">
            <v>12624.19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</row>
        <row r="1520">
          <cell r="F1520" t="str">
            <v>2013Stockton1-in-2Typical Event Day7</v>
          </cell>
          <cell r="G1520">
            <v>0.73295589999999999</v>
          </cell>
          <cell r="H1520">
            <v>0.73295589999999999</v>
          </cell>
          <cell r="I1520">
            <v>62.398009999999999</v>
          </cell>
          <cell r="J1520">
            <v>12624.19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</row>
        <row r="1521">
          <cell r="F1521" t="str">
            <v>2013Stockton1-in-2Typical Event Day8</v>
          </cell>
          <cell r="G1521">
            <v>0.79591020000000001</v>
          </cell>
          <cell r="H1521">
            <v>0.79591020000000001</v>
          </cell>
          <cell r="I1521">
            <v>67.187870000000004</v>
          </cell>
          <cell r="J1521">
            <v>12624.19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</row>
        <row r="1522">
          <cell r="F1522" t="str">
            <v>2013Stockton1-in-2Typical Event Day9</v>
          </cell>
          <cell r="G1522">
            <v>0.82878180000000001</v>
          </cell>
          <cell r="H1522">
            <v>0.82878180000000001</v>
          </cell>
          <cell r="I1522">
            <v>73.812870000000004</v>
          </cell>
          <cell r="J1522">
            <v>12624.19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</row>
        <row r="1523">
          <cell r="F1523" t="str">
            <v>2013Stockton1-in-2Typical Event Day10</v>
          </cell>
          <cell r="G1523">
            <v>0.90930809999999995</v>
          </cell>
          <cell r="H1523">
            <v>0.90930809999999995</v>
          </cell>
          <cell r="I1523">
            <v>78.918899999999994</v>
          </cell>
          <cell r="J1523">
            <v>12624.19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</row>
        <row r="1524">
          <cell r="F1524" t="str">
            <v>2013Stockton1-in-2Typical Event Day11</v>
          </cell>
          <cell r="G1524">
            <v>1.024275</v>
          </cell>
          <cell r="H1524">
            <v>1.024275</v>
          </cell>
          <cell r="I1524">
            <v>83.898009999999999</v>
          </cell>
          <cell r="J1524">
            <v>12624.19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</row>
        <row r="1525">
          <cell r="F1525" t="str">
            <v>2013Stockton1-in-2Typical Event Day12</v>
          </cell>
          <cell r="G1525">
            <v>1.180194</v>
          </cell>
          <cell r="H1525">
            <v>1.180194</v>
          </cell>
          <cell r="I1525">
            <v>89.392570000000006</v>
          </cell>
          <cell r="J1525">
            <v>12624.19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</row>
        <row r="1526">
          <cell r="F1526" t="str">
            <v>2013Stockton1-in-2Typical Event Day13</v>
          </cell>
          <cell r="G1526">
            <v>1.380755</v>
          </cell>
          <cell r="H1526">
            <v>1.380755</v>
          </cell>
          <cell r="I1526">
            <v>93.432429999999997</v>
          </cell>
          <cell r="J1526">
            <v>12624.19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</row>
        <row r="1527">
          <cell r="F1527" t="str">
            <v>2013Stockton1-in-2Typical Event Day14</v>
          </cell>
          <cell r="G1527">
            <v>1.3259719999999999</v>
          </cell>
          <cell r="H1527">
            <v>1.6111059999999999</v>
          </cell>
          <cell r="I1527">
            <v>96.524339999999995</v>
          </cell>
          <cell r="J1527">
            <v>12624.19</v>
          </cell>
          <cell r="K1527">
            <v>0.22551579999999999</v>
          </cell>
          <cell r="L1527">
            <v>0.26073869999999999</v>
          </cell>
          <cell r="M1527">
            <v>0.2851339</v>
          </cell>
          <cell r="N1527">
            <v>0.3095292</v>
          </cell>
          <cell r="O1527">
            <v>0.344752</v>
          </cell>
        </row>
        <row r="1528">
          <cell r="F1528" t="str">
            <v>2013Stockton1-in-2Typical Event Day15</v>
          </cell>
          <cell r="G1528">
            <v>1.5066189999999999</v>
          </cell>
          <cell r="H1528">
            <v>1.866889</v>
          </cell>
          <cell r="I1528">
            <v>99.192570000000003</v>
          </cell>
          <cell r="J1528">
            <v>12624.19</v>
          </cell>
          <cell r="K1528">
            <v>0.28659489999999999</v>
          </cell>
          <cell r="L1528">
            <v>0.33012249999999999</v>
          </cell>
          <cell r="M1528">
            <v>0.36026950000000002</v>
          </cell>
          <cell r="N1528">
            <v>0.3904166</v>
          </cell>
          <cell r="O1528">
            <v>0.433944</v>
          </cell>
        </row>
        <row r="1529">
          <cell r="F1529" t="str">
            <v>2013Stockton1-in-2Typical Event Day16</v>
          </cell>
          <cell r="G1529">
            <v>1.693932</v>
          </cell>
          <cell r="H1529">
            <v>2.1492550000000001</v>
          </cell>
          <cell r="I1529">
            <v>100.49469999999999</v>
          </cell>
          <cell r="J1529">
            <v>12624.19</v>
          </cell>
          <cell r="K1529">
            <v>0.36285260000000003</v>
          </cell>
          <cell r="L1529">
            <v>0.41748489999999999</v>
          </cell>
          <cell r="M1529">
            <v>0.45532309999999998</v>
          </cell>
          <cell r="N1529">
            <v>0.49316120000000002</v>
          </cell>
          <cell r="O1529">
            <v>0.54779350000000004</v>
          </cell>
        </row>
        <row r="1530">
          <cell r="F1530" t="str">
            <v>2013Stockton1-in-2Typical Event Day17</v>
          </cell>
          <cell r="G1530">
            <v>1.865855</v>
          </cell>
          <cell r="H1530">
            <v>2.3929969999999998</v>
          </cell>
          <cell r="I1530">
            <v>100.74469999999999</v>
          </cell>
          <cell r="J1530">
            <v>12624.19</v>
          </cell>
          <cell r="K1530">
            <v>0.41964259999999998</v>
          </cell>
          <cell r="L1530">
            <v>0.48315399999999997</v>
          </cell>
          <cell r="M1530">
            <v>0.52714179999999999</v>
          </cell>
          <cell r="N1530">
            <v>0.57112969999999996</v>
          </cell>
          <cell r="O1530">
            <v>0.63464120000000002</v>
          </cell>
        </row>
        <row r="1531">
          <cell r="F1531" t="str">
            <v>2013Stockton1-in-2Typical Event Day18</v>
          </cell>
          <cell r="G1531">
            <v>1.9817309999999999</v>
          </cell>
          <cell r="H1531">
            <v>2.522675</v>
          </cell>
          <cell r="I1531">
            <v>100.446</v>
          </cell>
          <cell r="J1531">
            <v>12624.19</v>
          </cell>
          <cell r="K1531">
            <v>0.43057119999999999</v>
          </cell>
          <cell r="L1531">
            <v>0.49578030000000001</v>
          </cell>
          <cell r="M1531">
            <v>0.54094399999999998</v>
          </cell>
          <cell r="N1531">
            <v>0.58610770000000001</v>
          </cell>
          <cell r="O1531">
            <v>0.65131680000000003</v>
          </cell>
        </row>
        <row r="1532">
          <cell r="F1532" t="str">
            <v>2013Stockton1-in-2Typical Event Day19</v>
          </cell>
          <cell r="G1532">
            <v>2.7544059999999999</v>
          </cell>
          <cell r="H1532">
            <v>2.4612319999999999</v>
          </cell>
          <cell r="I1532">
            <v>98.461460000000002</v>
          </cell>
          <cell r="J1532">
            <v>12624.19</v>
          </cell>
          <cell r="K1532">
            <v>-0.30917099999999997</v>
          </cell>
          <cell r="L1532">
            <v>-0.29972009999999999</v>
          </cell>
          <cell r="M1532">
            <v>-0.2931745</v>
          </cell>
          <cell r="N1532">
            <v>-0.28662890000000002</v>
          </cell>
          <cell r="O1532">
            <v>-0.27717799999999998</v>
          </cell>
        </row>
        <row r="1533">
          <cell r="F1533" t="str">
            <v>2013Stockton1-in-2Typical Event Day20</v>
          </cell>
          <cell r="G1533">
            <v>2.5092379999999999</v>
          </cell>
          <cell r="H1533">
            <v>2.2341579999999999</v>
          </cell>
          <cell r="I1533">
            <v>93.583100000000002</v>
          </cell>
          <cell r="J1533">
            <v>12624.19</v>
          </cell>
          <cell r="K1533">
            <v>-0.2900894</v>
          </cell>
          <cell r="L1533">
            <v>-0.28122190000000002</v>
          </cell>
          <cell r="M1533">
            <v>-0.2750802</v>
          </cell>
          <cell r="N1533">
            <v>-0.26893850000000002</v>
          </cell>
          <cell r="O1533">
            <v>-0.260071</v>
          </cell>
        </row>
        <row r="1534">
          <cell r="F1534" t="str">
            <v>2013Stockton1-in-2Typical Event Day21</v>
          </cell>
          <cell r="G1534">
            <v>2.192002</v>
          </cell>
          <cell r="H1534">
            <v>2.006291</v>
          </cell>
          <cell r="I1534">
            <v>86.854029999999995</v>
          </cell>
          <cell r="J1534">
            <v>12624.19</v>
          </cell>
          <cell r="K1534">
            <v>-0.19584409999999999</v>
          </cell>
          <cell r="L1534">
            <v>-0.18985750000000001</v>
          </cell>
          <cell r="M1534">
            <v>-0.18571109999999999</v>
          </cell>
          <cell r="N1534">
            <v>-0.1815648</v>
          </cell>
          <cell r="O1534">
            <v>-0.17557819999999999</v>
          </cell>
        </row>
        <row r="1535">
          <cell r="F1535" t="str">
            <v>2013Stockton1-in-2Typical Event Day22</v>
          </cell>
          <cell r="G1535">
            <v>1.8639129999999999</v>
          </cell>
          <cell r="H1535">
            <v>1.7333350000000001</v>
          </cell>
          <cell r="I1535">
            <v>81.854029999999995</v>
          </cell>
          <cell r="J1535">
            <v>12624.19</v>
          </cell>
          <cell r="K1535">
            <v>-0.1377023</v>
          </cell>
          <cell r="L1535">
            <v>-0.1334929</v>
          </cell>
          <cell r="M1535">
            <v>-0.13057759999999999</v>
          </cell>
          <cell r="N1535">
            <v>-0.1276622</v>
          </cell>
          <cell r="O1535">
            <v>-0.1234528</v>
          </cell>
        </row>
        <row r="1536">
          <cell r="F1536" t="str">
            <v>2013Stockton1-in-2Typical Event Day23</v>
          </cell>
          <cell r="G1536">
            <v>1.452442</v>
          </cell>
          <cell r="H1536">
            <v>1.382166</v>
          </cell>
          <cell r="I1536">
            <v>79.393900000000002</v>
          </cell>
          <cell r="J1536">
            <v>12624.19</v>
          </cell>
          <cell r="K1536">
            <v>-7.4110999999999996E-2</v>
          </cell>
          <cell r="L1536">
            <v>-7.1845500000000007E-2</v>
          </cell>
          <cell r="M1536">
            <v>-7.0276500000000006E-2</v>
          </cell>
          <cell r="N1536">
            <v>-6.8707500000000005E-2</v>
          </cell>
          <cell r="O1536">
            <v>-6.6442000000000001E-2</v>
          </cell>
        </row>
        <row r="1537">
          <cell r="F1537" t="str">
            <v>2013Stockton1-in-2Typical Event Day24</v>
          </cell>
          <cell r="G1537">
            <v>1.121238</v>
          </cell>
          <cell r="H1537">
            <v>1.0648919999999999</v>
          </cell>
          <cell r="I1537">
            <v>78.406109999999998</v>
          </cell>
          <cell r="J1537">
            <v>12624.19</v>
          </cell>
          <cell r="K1537">
            <v>-5.9421000000000002E-2</v>
          </cell>
          <cell r="L1537">
            <v>-5.7604599999999999E-2</v>
          </cell>
          <cell r="M1537">
            <v>-5.6346500000000001E-2</v>
          </cell>
          <cell r="N1537">
            <v>-5.5088499999999999E-2</v>
          </cell>
          <cell r="O1537">
            <v>-5.3272100000000003E-2</v>
          </cell>
        </row>
        <row r="1538">
          <cell r="F1538" t="str">
            <v>2014All Customers1-in-10August Peak1</v>
          </cell>
          <cell r="G1538">
            <v>1.2320850000000001</v>
          </cell>
          <cell r="H1538">
            <v>1.2320850000000001</v>
          </cell>
          <cell r="I1538">
            <v>79.473389999999995</v>
          </cell>
          <cell r="J1538">
            <v>148688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</row>
        <row r="1539">
          <cell r="F1539" t="str">
            <v>2014All Customers1-in-10August Peak2</v>
          </cell>
          <cell r="G1539">
            <v>1.052765</v>
          </cell>
          <cell r="H1539">
            <v>1.052765</v>
          </cell>
          <cell r="I1539">
            <v>78.215800000000002</v>
          </cell>
          <cell r="J1539">
            <v>148688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</row>
        <row r="1540">
          <cell r="F1540" t="str">
            <v>2014All Customers1-in-10August Peak3</v>
          </cell>
          <cell r="G1540">
            <v>0.94682429999999995</v>
          </cell>
          <cell r="H1540">
            <v>0.94682429999999995</v>
          </cell>
          <cell r="I1540">
            <v>77.414659999999998</v>
          </cell>
          <cell r="J1540">
            <v>148688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</row>
        <row r="1541">
          <cell r="F1541" t="str">
            <v>2014All Customers1-in-10August Peak4</v>
          </cell>
          <cell r="G1541">
            <v>0.88517480000000004</v>
          </cell>
          <cell r="H1541">
            <v>0.88517480000000004</v>
          </cell>
          <cell r="I1541">
            <v>75.422700000000006</v>
          </cell>
          <cell r="J1541">
            <v>148688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</row>
        <row r="1542">
          <cell r="F1542" t="str">
            <v>2014All Customers1-in-10August Peak5</v>
          </cell>
          <cell r="G1542">
            <v>0.86911479999999997</v>
          </cell>
          <cell r="H1542">
            <v>0.86911479999999997</v>
          </cell>
          <cell r="I1542">
            <v>74.684330000000003</v>
          </cell>
          <cell r="J1542">
            <v>148688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</row>
        <row r="1543">
          <cell r="F1543" t="str">
            <v>2014All Customers1-in-10August Peak6</v>
          </cell>
          <cell r="G1543">
            <v>0.91876420000000003</v>
          </cell>
          <cell r="H1543">
            <v>0.91876420000000003</v>
          </cell>
          <cell r="I1543">
            <v>73.605900000000005</v>
          </cell>
          <cell r="J1543">
            <v>148688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</row>
        <row r="1544">
          <cell r="F1544" t="str">
            <v>2014All Customers1-in-10August Peak7</v>
          </cell>
          <cell r="G1544">
            <v>1.0684739999999999</v>
          </cell>
          <cell r="H1544">
            <v>1.0684739999999999</v>
          </cell>
          <cell r="I1544">
            <v>72.61824</v>
          </cell>
          <cell r="J1544">
            <v>148688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</row>
        <row r="1545">
          <cell r="F1545" t="str">
            <v>2014All Customers1-in-10August Peak8</v>
          </cell>
          <cell r="G1545">
            <v>1.1854359999999999</v>
          </cell>
          <cell r="H1545">
            <v>1.1854359999999999</v>
          </cell>
          <cell r="I1545">
            <v>74.202680000000001</v>
          </cell>
          <cell r="J1545">
            <v>148688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</row>
        <row r="1546">
          <cell r="F1546" t="str">
            <v>2014All Customers1-in-10August Peak9</v>
          </cell>
          <cell r="G1546">
            <v>1.2118709999999999</v>
          </cell>
          <cell r="H1546">
            <v>1.2118709999999999</v>
          </cell>
          <cell r="I1546">
            <v>78.91301</v>
          </cell>
          <cell r="J1546">
            <v>148688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</row>
        <row r="1547">
          <cell r="F1547" t="str">
            <v>2014All Customers1-in-10August Peak10</v>
          </cell>
          <cell r="G1547">
            <v>1.295337</v>
          </cell>
          <cell r="H1547">
            <v>1.295337</v>
          </cell>
          <cell r="I1547">
            <v>82.823350000000005</v>
          </cell>
          <cell r="J1547">
            <v>148688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</row>
        <row r="1548">
          <cell r="F1548" t="str">
            <v>2014All Customers1-in-10August Peak11</v>
          </cell>
          <cell r="G1548">
            <v>1.4349810000000001</v>
          </cell>
          <cell r="H1548">
            <v>1.4349810000000001</v>
          </cell>
          <cell r="I1548">
            <v>87.335369999999998</v>
          </cell>
          <cell r="J1548">
            <v>148688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F1549" t="str">
            <v>2014All Customers1-in-10August Peak12</v>
          </cell>
          <cell r="G1549">
            <v>1.63768</v>
          </cell>
          <cell r="H1549">
            <v>1.63768</v>
          </cell>
          <cell r="I1549">
            <v>91.092230000000001</v>
          </cell>
          <cell r="J1549">
            <v>148688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</row>
        <row r="1550">
          <cell r="F1550" t="str">
            <v>2014All Customers1-in-10August Peak13</v>
          </cell>
          <cell r="G1550">
            <v>1.906493</v>
          </cell>
          <cell r="H1550">
            <v>1.906493</v>
          </cell>
          <cell r="I1550">
            <v>94.543790000000001</v>
          </cell>
          <cell r="J1550">
            <v>148688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</row>
        <row r="1551">
          <cell r="F1551" t="str">
            <v>2014All Customers1-in-10August Peak14</v>
          </cell>
          <cell r="G1551">
            <v>1.719792</v>
          </cell>
          <cell r="H1551">
            <v>2.2003879999999998</v>
          </cell>
          <cell r="I1551">
            <v>97.938410000000005</v>
          </cell>
          <cell r="J1551">
            <v>148688</v>
          </cell>
          <cell r="K1551">
            <v>0.39621689999999998</v>
          </cell>
          <cell r="L1551">
            <v>0.44606869999999998</v>
          </cell>
          <cell r="M1551">
            <v>0.48059590000000002</v>
          </cell>
          <cell r="N1551">
            <v>0.51512309999999994</v>
          </cell>
          <cell r="O1551">
            <v>0.56497489999999995</v>
          </cell>
        </row>
        <row r="1552">
          <cell r="F1552" t="str">
            <v>2014All Customers1-in-10August Peak15</v>
          </cell>
          <cell r="G1552">
            <v>1.9131279999999999</v>
          </cell>
          <cell r="H1552">
            <v>2.5287120000000001</v>
          </cell>
          <cell r="I1552">
            <v>100.5857</v>
          </cell>
          <cell r="J1552">
            <v>148688</v>
          </cell>
          <cell r="K1552">
            <v>0.50816740000000005</v>
          </cell>
          <cell r="L1552">
            <v>0.57163010000000003</v>
          </cell>
          <cell r="M1552">
            <v>0.61558409999999997</v>
          </cell>
          <cell r="N1552">
            <v>0.65953819999999996</v>
          </cell>
          <cell r="O1552">
            <v>0.7230008</v>
          </cell>
        </row>
        <row r="1553">
          <cell r="F1553" t="str">
            <v>2014All Customers1-in-10August Peak16</v>
          </cell>
          <cell r="G1553">
            <v>2.1285240000000001</v>
          </cell>
          <cell r="H1553">
            <v>2.8995039999999999</v>
          </cell>
          <cell r="I1553">
            <v>102.28740000000001</v>
          </cell>
          <cell r="J1553">
            <v>148688</v>
          </cell>
          <cell r="K1553">
            <v>0.63721430000000001</v>
          </cell>
          <cell r="L1553">
            <v>0.71624460000000001</v>
          </cell>
          <cell r="M1553">
            <v>0.77098080000000002</v>
          </cell>
          <cell r="N1553">
            <v>0.82571700000000003</v>
          </cell>
          <cell r="O1553">
            <v>0.90474739999999998</v>
          </cell>
        </row>
        <row r="1554">
          <cell r="F1554" t="str">
            <v>2014All Customers1-in-10August Peak17</v>
          </cell>
          <cell r="G1554">
            <v>2.3302209999999999</v>
          </cell>
          <cell r="H1554">
            <v>3.2276539999999998</v>
          </cell>
          <cell r="I1554">
            <v>103.0072</v>
          </cell>
          <cell r="J1554">
            <v>148688</v>
          </cell>
          <cell r="K1554">
            <v>0.74119290000000004</v>
          </cell>
          <cell r="L1554">
            <v>0.83350060000000004</v>
          </cell>
          <cell r="M1554">
            <v>0.89743260000000002</v>
          </cell>
          <cell r="N1554">
            <v>0.96136460000000001</v>
          </cell>
          <cell r="O1554">
            <v>1.0536719999999999</v>
          </cell>
        </row>
        <row r="1555">
          <cell r="F1555" t="str">
            <v>2014All Customers1-in-10August Peak18</v>
          </cell>
          <cell r="G1555">
            <v>2.5097990000000001</v>
          </cell>
          <cell r="H1555">
            <v>3.4313720000000001</v>
          </cell>
          <cell r="I1555">
            <v>102.1285</v>
          </cell>
          <cell r="J1555">
            <v>148688</v>
          </cell>
          <cell r="K1555">
            <v>0.76106019999999996</v>
          </cell>
          <cell r="L1555">
            <v>0.8558926</v>
          </cell>
          <cell r="M1555">
            <v>0.92157310000000003</v>
          </cell>
          <cell r="N1555">
            <v>0.98725379999999996</v>
          </cell>
          <cell r="O1555">
            <v>1.0820860000000001</v>
          </cell>
        </row>
        <row r="1556">
          <cell r="F1556" t="str">
            <v>2014All Customers1-in-10August Peak19</v>
          </cell>
          <cell r="G1556">
            <v>3.6469819999999999</v>
          </cell>
          <cell r="H1556">
            <v>3.3836400000000002</v>
          </cell>
          <cell r="I1556">
            <v>99.55677</v>
          </cell>
          <cell r="J1556">
            <v>148688</v>
          </cell>
          <cell r="K1556">
            <v>-0.2917033</v>
          </cell>
          <cell r="L1556">
            <v>-0.2749471</v>
          </cell>
          <cell r="M1556">
            <v>-0.26334180000000001</v>
          </cell>
          <cell r="N1556">
            <v>-0.25173649999999997</v>
          </cell>
          <cell r="O1556">
            <v>-0.2349803</v>
          </cell>
        </row>
        <row r="1557">
          <cell r="F1557" t="str">
            <v>2014All Customers1-in-10August Peak20</v>
          </cell>
          <cell r="G1557">
            <v>3.3381829999999999</v>
          </cell>
          <cell r="H1557">
            <v>3.1017790000000001</v>
          </cell>
          <cell r="I1557">
            <v>95.001679999999993</v>
          </cell>
          <cell r="J1557">
            <v>148688</v>
          </cell>
          <cell r="K1557">
            <v>-0.26174360000000002</v>
          </cell>
          <cell r="L1557">
            <v>-0.24677279999999999</v>
          </cell>
          <cell r="M1557">
            <v>-0.236404</v>
          </cell>
          <cell r="N1557">
            <v>-0.22603519999999999</v>
          </cell>
          <cell r="O1557">
            <v>-0.21106440000000001</v>
          </cell>
        </row>
        <row r="1558">
          <cell r="F1558" t="str">
            <v>2014All Customers1-in-10August Peak21</v>
          </cell>
          <cell r="G1558">
            <v>2.9543599999999999</v>
          </cell>
          <cell r="H1558">
            <v>2.8043439999999999</v>
          </cell>
          <cell r="I1558">
            <v>89.50582</v>
          </cell>
          <cell r="J1558">
            <v>148688</v>
          </cell>
          <cell r="K1558">
            <v>-0.16576569999999999</v>
          </cell>
          <cell r="L1558">
            <v>-0.1564603</v>
          </cell>
          <cell r="M1558">
            <v>-0.15001539999999999</v>
          </cell>
          <cell r="N1558">
            <v>-0.14357049999999999</v>
          </cell>
          <cell r="O1558">
            <v>-0.1342651</v>
          </cell>
        </row>
        <row r="1559">
          <cell r="F1559" t="str">
            <v>2014All Customers1-in-10August Peak22</v>
          </cell>
          <cell r="G1559">
            <v>2.552044</v>
          </cell>
          <cell r="H1559">
            <v>2.4589780000000001</v>
          </cell>
          <cell r="I1559">
            <v>86.010419999999996</v>
          </cell>
          <cell r="J1559">
            <v>148688</v>
          </cell>
          <cell r="K1559">
            <v>-0.1027361</v>
          </cell>
          <cell r="L1559">
            <v>-9.7022899999999995E-2</v>
          </cell>
          <cell r="M1559">
            <v>-9.3065899999999993E-2</v>
          </cell>
          <cell r="N1559">
            <v>-8.9108900000000005E-2</v>
          </cell>
          <cell r="O1559">
            <v>-8.33956E-2</v>
          </cell>
        </row>
        <row r="1560">
          <cell r="F1560" t="str">
            <v>2014All Customers1-in-10August Peak23</v>
          </cell>
          <cell r="G1560">
            <v>2.0225909999999998</v>
          </cell>
          <cell r="H1560">
            <v>1.9643740000000001</v>
          </cell>
          <cell r="I1560">
            <v>83.454669999999993</v>
          </cell>
          <cell r="J1560">
            <v>148688</v>
          </cell>
          <cell r="K1560">
            <v>-6.4355300000000004E-2</v>
          </cell>
          <cell r="L1560">
            <v>-6.0728799999999999E-2</v>
          </cell>
          <cell r="M1560">
            <v>-5.8217100000000001E-2</v>
          </cell>
          <cell r="N1560">
            <v>-5.5705400000000002E-2</v>
          </cell>
          <cell r="O1560">
            <v>-5.2078899999999997E-2</v>
          </cell>
        </row>
        <row r="1561">
          <cell r="F1561" t="str">
            <v>2014All Customers1-in-10August Peak24</v>
          </cell>
          <cell r="G1561">
            <v>1.5481309999999999</v>
          </cell>
          <cell r="H1561">
            <v>1.5061279999999999</v>
          </cell>
          <cell r="I1561">
            <v>81.075360000000003</v>
          </cell>
          <cell r="J1561">
            <v>148688</v>
          </cell>
          <cell r="K1561">
            <v>-4.6475799999999998E-2</v>
          </cell>
          <cell r="L1561">
            <v>-4.38336E-2</v>
          </cell>
          <cell r="M1561">
            <v>-4.2003600000000002E-2</v>
          </cell>
          <cell r="N1561">
            <v>-4.01737E-2</v>
          </cell>
          <cell r="O1561">
            <v>-3.7531599999999998E-2</v>
          </cell>
        </row>
        <row r="1562">
          <cell r="F1562" t="str">
            <v>2014Greater Bay Area1-in-10August Peak1</v>
          </cell>
          <cell r="G1562">
            <v>1.075045</v>
          </cell>
          <cell r="H1562">
            <v>1.075045</v>
          </cell>
          <cell r="I1562">
            <v>73.42868</v>
          </cell>
          <cell r="J1562">
            <v>51842.36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</row>
        <row r="1563">
          <cell r="F1563" t="str">
            <v>2014Greater Bay Area1-in-10August Peak2</v>
          </cell>
          <cell r="G1563">
            <v>0.90426490000000004</v>
          </cell>
          <cell r="H1563">
            <v>0.90426490000000004</v>
          </cell>
          <cell r="I1563">
            <v>72.830799999999996</v>
          </cell>
          <cell r="J1563">
            <v>51842.36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</row>
        <row r="1564">
          <cell r="F1564" t="str">
            <v>2014Greater Bay Area1-in-10August Peak3</v>
          </cell>
          <cell r="G1564">
            <v>0.8102068</v>
          </cell>
          <cell r="H1564">
            <v>0.8102068</v>
          </cell>
          <cell r="I1564">
            <v>71.58672</v>
          </cell>
          <cell r="J1564">
            <v>51842.36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</row>
        <row r="1565">
          <cell r="F1565" t="str">
            <v>2014Greater Bay Area1-in-10August Peak4</v>
          </cell>
          <cell r="G1565">
            <v>0.75800509999999999</v>
          </cell>
          <cell r="H1565">
            <v>0.75800509999999999</v>
          </cell>
          <cell r="I1565">
            <v>68.068619999999996</v>
          </cell>
          <cell r="J1565">
            <v>51842.36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</row>
        <row r="1566">
          <cell r="F1566" t="str">
            <v>2014Greater Bay Area1-in-10August Peak5</v>
          </cell>
          <cell r="G1566">
            <v>0.74050899999999997</v>
          </cell>
          <cell r="H1566">
            <v>0.74050899999999997</v>
          </cell>
          <cell r="I1566">
            <v>67.650270000000006</v>
          </cell>
          <cell r="J1566">
            <v>51842.36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</row>
        <row r="1567">
          <cell r="F1567" t="str">
            <v>2014Greater Bay Area1-in-10August Peak6</v>
          </cell>
          <cell r="G1567">
            <v>0.78124119999999997</v>
          </cell>
          <cell r="H1567">
            <v>0.78124119999999997</v>
          </cell>
          <cell r="I1567">
            <v>66.82253</v>
          </cell>
          <cell r="J1567">
            <v>51842.36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</row>
        <row r="1568">
          <cell r="F1568" t="str">
            <v>2014Greater Bay Area1-in-10August Peak7</v>
          </cell>
          <cell r="G1568">
            <v>0.92328480000000002</v>
          </cell>
          <cell r="H1568">
            <v>0.92328480000000002</v>
          </cell>
          <cell r="I1568">
            <v>66.388180000000006</v>
          </cell>
          <cell r="J1568">
            <v>51842.36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69">
          <cell r="F1569" t="str">
            <v>2014Greater Bay Area1-in-10August Peak8</v>
          </cell>
          <cell r="G1569">
            <v>1.0621290000000001</v>
          </cell>
          <cell r="H1569">
            <v>1.0621290000000001</v>
          </cell>
          <cell r="I1569">
            <v>68.031270000000006</v>
          </cell>
          <cell r="J1569">
            <v>51842.36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</row>
        <row r="1570">
          <cell r="F1570" t="str">
            <v>2014Greater Bay Area1-in-10August Peak9</v>
          </cell>
          <cell r="G1570">
            <v>1.078627</v>
          </cell>
          <cell r="H1570">
            <v>1.078627</v>
          </cell>
          <cell r="I1570">
            <v>71.314970000000002</v>
          </cell>
          <cell r="J1570">
            <v>51842.36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</row>
        <row r="1571">
          <cell r="F1571" t="str">
            <v>2014Greater Bay Area1-in-10August Peak10</v>
          </cell>
          <cell r="G1571">
            <v>1.1256870000000001</v>
          </cell>
          <cell r="H1571">
            <v>1.1256870000000001</v>
          </cell>
          <cell r="I1571">
            <v>75.724860000000007</v>
          </cell>
          <cell r="J1571">
            <v>51842.36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</row>
        <row r="1572">
          <cell r="F1572" t="str">
            <v>2014Greater Bay Area1-in-10August Peak11</v>
          </cell>
          <cell r="G1572">
            <v>1.222135</v>
          </cell>
          <cell r="H1572">
            <v>1.222135</v>
          </cell>
          <cell r="I1572">
            <v>80.552120000000002</v>
          </cell>
          <cell r="J1572">
            <v>51842.36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</row>
        <row r="1573">
          <cell r="F1573" t="str">
            <v>2014Greater Bay Area1-in-10August Peak12</v>
          </cell>
          <cell r="G1573">
            <v>1.3594200000000001</v>
          </cell>
          <cell r="H1573">
            <v>1.3594200000000001</v>
          </cell>
          <cell r="I1573">
            <v>86.298680000000004</v>
          </cell>
          <cell r="J1573">
            <v>51842.36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</row>
        <row r="1574">
          <cell r="F1574" t="str">
            <v>2014Greater Bay Area1-in-10August Peak13</v>
          </cell>
          <cell r="G1574">
            <v>1.546934</v>
          </cell>
          <cell r="H1574">
            <v>1.546934</v>
          </cell>
          <cell r="I1574">
            <v>91.727270000000004</v>
          </cell>
          <cell r="J1574">
            <v>51842.36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</row>
        <row r="1575">
          <cell r="F1575" t="str">
            <v>2014Greater Bay Area1-in-10August Peak14</v>
          </cell>
          <cell r="G1575">
            <v>1.394023</v>
          </cell>
          <cell r="H1575">
            <v>1.7468379999999999</v>
          </cell>
          <cell r="I1575">
            <v>95.599279999999993</v>
          </cell>
          <cell r="J1575">
            <v>51842.36</v>
          </cell>
          <cell r="K1575">
            <v>0.29414230000000002</v>
          </cell>
          <cell r="L1575">
            <v>0.3288064</v>
          </cell>
          <cell r="M1575">
            <v>0.35281459999999998</v>
          </cell>
          <cell r="N1575">
            <v>0.37682290000000002</v>
          </cell>
          <cell r="O1575">
            <v>0.41148699999999999</v>
          </cell>
        </row>
        <row r="1576">
          <cell r="F1576" t="str">
            <v>2014Greater Bay Area1-in-10August Peak15</v>
          </cell>
          <cell r="G1576">
            <v>1.519123</v>
          </cell>
          <cell r="H1576">
            <v>1.9794069999999999</v>
          </cell>
          <cell r="I1576">
            <v>97.521550000000005</v>
          </cell>
          <cell r="J1576">
            <v>51842.36</v>
          </cell>
          <cell r="K1576">
            <v>0.38402989999999998</v>
          </cell>
          <cell r="L1576">
            <v>0.4290813</v>
          </cell>
          <cell r="M1576">
            <v>0.46028380000000002</v>
          </cell>
          <cell r="N1576">
            <v>0.49148629999999999</v>
          </cell>
          <cell r="O1576">
            <v>0.53653779999999995</v>
          </cell>
        </row>
        <row r="1577">
          <cell r="F1577" t="str">
            <v>2014Greater Bay Area1-in-10August Peak16</v>
          </cell>
          <cell r="G1577">
            <v>1.6948719999999999</v>
          </cell>
          <cell r="H1577">
            <v>2.265063</v>
          </cell>
          <cell r="I1577">
            <v>98.210310000000007</v>
          </cell>
          <cell r="J1577">
            <v>51842.36</v>
          </cell>
          <cell r="K1577">
            <v>0.47574040000000001</v>
          </cell>
          <cell r="L1577">
            <v>0.53154259999999998</v>
          </cell>
          <cell r="M1577">
            <v>0.570191</v>
          </cell>
          <cell r="N1577">
            <v>0.60883949999999998</v>
          </cell>
          <cell r="O1577">
            <v>0.6646417</v>
          </cell>
        </row>
        <row r="1578">
          <cell r="F1578" t="str">
            <v>2014Greater Bay Area1-in-10August Peak17</v>
          </cell>
          <cell r="G1578">
            <v>1.8711040000000001</v>
          </cell>
          <cell r="H1578">
            <v>2.5391919999999999</v>
          </cell>
          <cell r="I1578">
            <v>98.396600000000007</v>
          </cell>
          <cell r="J1578">
            <v>51842.36</v>
          </cell>
          <cell r="K1578">
            <v>0.55741249999999998</v>
          </cell>
          <cell r="L1578">
            <v>0.62280029999999997</v>
          </cell>
          <cell r="M1578">
            <v>0.66808749999999995</v>
          </cell>
          <cell r="N1578">
            <v>0.71337479999999998</v>
          </cell>
          <cell r="O1578">
            <v>0.77876250000000002</v>
          </cell>
        </row>
        <row r="1579">
          <cell r="F1579" t="str">
            <v>2014Greater Bay Area1-in-10August Peak18</v>
          </cell>
          <cell r="G1579">
            <v>2.0442619999999998</v>
          </cell>
          <cell r="H1579">
            <v>2.730899</v>
          </cell>
          <cell r="I1579">
            <v>96.261330000000001</v>
          </cell>
          <cell r="J1579">
            <v>51842.36</v>
          </cell>
          <cell r="K1579">
            <v>0.57288799999999995</v>
          </cell>
          <cell r="L1579">
            <v>0.64009179999999999</v>
          </cell>
          <cell r="M1579">
            <v>0.68663689999999999</v>
          </cell>
          <cell r="N1579">
            <v>0.733182</v>
          </cell>
          <cell r="O1579">
            <v>0.80038569999999998</v>
          </cell>
        </row>
        <row r="1580">
          <cell r="F1580" t="str">
            <v>2014Greater Bay Area1-in-10August Peak19</v>
          </cell>
          <cell r="G1580">
            <v>2.9084189999999999</v>
          </cell>
          <cell r="H1580">
            <v>2.7315649999999998</v>
          </cell>
          <cell r="I1580">
            <v>92.859690000000001</v>
          </cell>
          <cell r="J1580">
            <v>51842.36</v>
          </cell>
          <cell r="K1580">
            <v>-0.20453879999999999</v>
          </cell>
          <cell r="L1580">
            <v>-0.1881825</v>
          </cell>
          <cell r="M1580">
            <v>-0.17685409999999999</v>
          </cell>
          <cell r="N1580">
            <v>-0.1655258</v>
          </cell>
          <cell r="O1580">
            <v>-0.14916940000000001</v>
          </cell>
        </row>
        <row r="1581">
          <cell r="F1581" t="str">
            <v>2014Greater Bay Area1-in-10August Peak20</v>
          </cell>
          <cell r="G1581">
            <v>2.680631</v>
          </cell>
          <cell r="H1581">
            <v>2.5233340000000002</v>
          </cell>
          <cell r="I1581">
            <v>88.757320000000007</v>
          </cell>
          <cell r="J1581">
            <v>51842.36</v>
          </cell>
          <cell r="K1581">
            <v>-0.18192059999999999</v>
          </cell>
          <cell r="L1581">
            <v>-0.16737299999999999</v>
          </cell>
          <cell r="M1581">
            <v>-0.1572974</v>
          </cell>
          <cell r="N1581">
            <v>-0.14722170000000001</v>
          </cell>
          <cell r="O1581">
            <v>-0.13267409999999999</v>
          </cell>
        </row>
        <row r="1582">
          <cell r="F1582" t="str">
            <v>2014Greater Bay Area1-in-10August Peak21</v>
          </cell>
          <cell r="G1582">
            <v>2.4123649999999999</v>
          </cell>
          <cell r="H1582">
            <v>2.3221250000000002</v>
          </cell>
          <cell r="I1582">
            <v>83.812790000000007</v>
          </cell>
          <cell r="J1582">
            <v>51842.36</v>
          </cell>
          <cell r="K1582">
            <v>-0.10436670000000001</v>
          </cell>
          <cell r="L1582">
            <v>-9.6020800000000003E-2</v>
          </cell>
          <cell r="M1582">
            <v>-9.0240500000000001E-2</v>
          </cell>
          <cell r="N1582">
            <v>-8.4460099999999996E-2</v>
          </cell>
          <cell r="O1582">
            <v>-7.6114299999999996E-2</v>
          </cell>
        </row>
        <row r="1583">
          <cell r="F1583" t="str">
            <v>2014Greater Bay Area1-in-10August Peak22</v>
          </cell>
          <cell r="G1583">
            <v>2.1350750000000001</v>
          </cell>
          <cell r="H1583">
            <v>2.0820620000000001</v>
          </cell>
          <cell r="I1583">
            <v>80.523020000000002</v>
          </cell>
          <cell r="J1583">
            <v>51842.36</v>
          </cell>
          <cell r="K1583">
            <v>-6.1311200000000003E-2</v>
          </cell>
          <cell r="L1583">
            <v>-5.6408300000000001E-2</v>
          </cell>
          <cell r="M1583">
            <v>-5.30126E-2</v>
          </cell>
          <cell r="N1583">
            <v>-4.9616899999999999E-2</v>
          </cell>
          <cell r="O1583">
            <v>-4.4713999999999997E-2</v>
          </cell>
        </row>
        <row r="1584">
          <cell r="F1584" t="str">
            <v>2014Greater Bay Area1-in-10August Peak23</v>
          </cell>
          <cell r="G1584">
            <v>1.724812</v>
          </cell>
          <cell r="H1584">
            <v>1.690704</v>
          </cell>
          <cell r="I1584">
            <v>78.271000000000001</v>
          </cell>
          <cell r="J1584">
            <v>51842.36</v>
          </cell>
          <cell r="K1584">
            <v>-3.9447700000000002E-2</v>
          </cell>
          <cell r="L1584">
            <v>-3.6293199999999998E-2</v>
          </cell>
          <cell r="M1584">
            <v>-3.4108399999999997E-2</v>
          </cell>
          <cell r="N1584">
            <v>-3.1923600000000003E-2</v>
          </cell>
          <cell r="O1584">
            <v>-2.8769099999999999E-2</v>
          </cell>
        </row>
        <row r="1585">
          <cell r="F1585" t="str">
            <v>2014Greater Bay Area1-in-10August Peak24</v>
          </cell>
          <cell r="G1585">
            <v>1.3143069999999999</v>
          </cell>
          <cell r="H1585">
            <v>1.2870520000000001</v>
          </cell>
          <cell r="I1585">
            <v>75.751519999999999</v>
          </cell>
          <cell r="J1585">
            <v>51842.36</v>
          </cell>
          <cell r="K1585">
            <v>-3.1521300000000002E-2</v>
          </cell>
          <cell r="L1585">
            <v>-2.9000600000000001E-2</v>
          </cell>
          <cell r="M1585">
            <v>-2.7254799999999999E-2</v>
          </cell>
          <cell r="N1585">
            <v>-2.5509E-2</v>
          </cell>
          <cell r="O1585">
            <v>-2.2988399999999999E-2</v>
          </cell>
        </row>
        <row r="1586">
          <cell r="F1586" t="str">
            <v>2014Greater Fresno1-in-10August Peak1</v>
          </cell>
          <cell r="G1586">
            <v>1.45577</v>
          </cell>
          <cell r="H1586">
            <v>1.45577</v>
          </cell>
          <cell r="I1586">
            <v>90.787580000000005</v>
          </cell>
          <cell r="J1586">
            <v>26604.31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</row>
        <row r="1587">
          <cell r="F1587" t="str">
            <v>2014Greater Fresno1-in-10August Peak2</v>
          </cell>
          <cell r="G1587">
            <v>1.237751</v>
          </cell>
          <cell r="H1587">
            <v>1.237751</v>
          </cell>
          <cell r="I1587">
            <v>87.861019999999996</v>
          </cell>
          <cell r="J1587">
            <v>26604.31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</row>
        <row r="1588">
          <cell r="F1588" t="str">
            <v>2014Greater Fresno1-in-10August Peak3</v>
          </cell>
          <cell r="G1588">
            <v>1.0963179999999999</v>
          </cell>
          <cell r="H1588">
            <v>1.0963179999999999</v>
          </cell>
          <cell r="I1588">
            <v>86.983810000000005</v>
          </cell>
          <cell r="J1588">
            <v>26604.31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</row>
        <row r="1589">
          <cell r="F1589" t="str">
            <v>2014Greater Fresno1-in-10August Peak4</v>
          </cell>
          <cell r="G1589">
            <v>1.010764</v>
          </cell>
          <cell r="H1589">
            <v>1.010764</v>
          </cell>
          <cell r="I1589">
            <v>85.545209999999997</v>
          </cell>
          <cell r="J1589">
            <v>26604.31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</row>
        <row r="1590">
          <cell r="F1590" t="str">
            <v>2014Greater Fresno1-in-10August Peak5</v>
          </cell>
          <cell r="G1590">
            <v>0.984622</v>
          </cell>
          <cell r="H1590">
            <v>0.984622</v>
          </cell>
          <cell r="I1590">
            <v>84.471689999999995</v>
          </cell>
          <cell r="J1590">
            <v>26604.31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</row>
        <row r="1591">
          <cell r="F1591" t="str">
            <v>2014Greater Fresno1-in-10August Peak6</v>
          </cell>
          <cell r="G1591">
            <v>1.0243819999999999</v>
          </cell>
          <cell r="H1591">
            <v>1.0243819999999999</v>
          </cell>
          <cell r="I1591">
            <v>83.835920000000002</v>
          </cell>
          <cell r="J1591">
            <v>26604.31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F1592" t="str">
            <v>2014Greater Fresno1-in-10August Peak7</v>
          </cell>
          <cell r="G1592">
            <v>1.1511499999999999</v>
          </cell>
          <cell r="H1592">
            <v>1.1511499999999999</v>
          </cell>
          <cell r="I1592">
            <v>81.909369999999996</v>
          </cell>
          <cell r="J1592">
            <v>26604.31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</row>
        <row r="1593">
          <cell r="F1593" t="str">
            <v>2014Greater Fresno1-in-10August Peak8</v>
          </cell>
          <cell r="G1593">
            <v>1.2352700000000001</v>
          </cell>
          <cell r="H1593">
            <v>1.2352700000000001</v>
          </cell>
          <cell r="I1593">
            <v>81.97681</v>
          </cell>
          <cell r="J1593">
            <v>26604.31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</row>
        <row r="1594">
          <cell r="F1594" t="str">
            <v>2014Greater Fresno1-in-10August Peak9</v>
          </cell>
          <cell r="G1594">
            <v>1.272969</v>
          </cell>
          <cell r="H1594">
            <v>1.272969</v>
          </cell>
          <cell r="I1594">
            <v>88.433620000000005</v>
          </cell>
          <cell r="J1594">
            <v>26604.31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</row>
        <row r="1595">
          <cell r="F1595" t="str">
            <v>2014Greater Fresno1-in-10August Peak10</v>
          </cell>
          <cell r="G1595">
            <v>1.4144570000000001</v>
          </cell>
          <cell r="H1595">
            <v>1.4144570000000001</v>
          </cell>
          <cell r="I1595">
            <v>91.675060000000002</v>
          </cell>
          <cell r="J1595">
            <v>26604.31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</row>
        <row r="1596">
          <cell r="F1596" t="str">
            <v>2014Greater Fresno1-in-10August Peak11</v>
          </cell>
          <cell r="G1596">
            <v>1.623483</v>
          </cell>
          <cell r="H1596">
            <v>1.623483</v>
          </cell>
          <cell r="I1596">
            <v>94.655940000000001</v>
          </cell>
          <cell r="J1596">
            <v>26604.31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</row>
        <row r="1597">
          <cell r="F1597" t="str">
            <v>2014Greater Fresno1-in-10August Peak12</v>
          </cell>
          <cell r="G1597">
            <v>1.928769</v>
          </cell>
          <cell r="H1597">
            <v>1.928769</v>
          </cell>
          <cell r="I1597">
            <v>99.100610000000003</v>
          </cell>
          <cell r="J1597">
            <v>26604.31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</row>
        <row r="1598">
          <cell r="F1598" t="str">
            <v>2014Greater Fresno1-in-10August Peak13</v>
          </cell>
          <cell r="G1598">
            <v>2.3088299999999999</v>
          </cell>
          <cell r="H1598">
            <v>2.3088299999999999</v>
          </cell>
          <cell r="I1598">
            <v>103.08240000000001</v>
          </cell>
          <cell r="J1598">
            <v>26604.31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F1599" t="str">
            <v>2014Greater Fresno1-in-10August Peak14</v>
          </cell>
          <cell r="G1599">
            <v>2.1030419999999999</v>
          </cell>
          <cell r="H1599">
            <v>2.7123729999999999</v>
          </cell>
          <cell r="I1599">
            <v>106.2184</v>
          </cell>
          <cell r="J1599">
            <v>26604.31</v>
          </cell>
          <cell r="K1599">
            <v>0.47347830000000002</v>
          </cell>
          <cell r="L1599">
            <v>0.55374120000000004</v>
          </cell>
          <cell r="M1599">
            <v>0.60933099999999996</v>
          </cell>
          <cell r="N1599">
            <v>0.66492070000000003</v>
          </cell>
          <cell r="O1599">
            <v>0.74518359999999995</v>
          </cell>
        </row>
        <row r="1600">
          <cell r="F1600" t="str">
            <v>2014Greater Fresno1-in-10August Peak15</v>
          </cell>
          <cell r="G1600">
            <v>2.3527049999999998</v>
          </cell>
          <cell r="H1600">
            <v>3.132066</v>
          </cell>
          <cell r="I1600">
            <v>108.6324</v>
          </cell>
          <cell r="J1600">
            <v>26604.31</v>
          </cell>
          <cell r="K1600">
            <v>0.60553000000000001</v>
          </cell>
          <cell r="L1600">
            <v>0.70823040000000004</v>
          </cell>
          <cell r="M1600">
            <v>0.77936019999999995</v>
          </cell>
          <cell r="N1600">
            <v>0.85049019999999997</v>
          </cell>
          <cell r="O1600">
            <v>0.95319050000000005</v>
          </cell>
        </row>
        <row r="1601">
          <cell r="F1601" t="str">
            <v>2014Greater Fresno1-in-10August Peak16</v>
          </cell>
          <cell r="G1601">
            <v>2.5913010000000001</v>
          </cell>
          <cell r="H1601">
            <v>3.5685009999999999</v>
          </cell>
          <cell r="I1601">
            <v>110.194</v>
          </cell>
          <cell r="J1601">
            <v>26604.31</v>
          </cell>
          <cell r="K1601">
            <v>0.76101660000000004</v>
          </cell>
          <cell r="L1601">
            <v>0.88873930000000001</v>
          </cell>
          <cell r="M1601">
            <v>0.97719959999999995</v>
          </cell>
          <cell r="N1601">
            <v>1.0656600000000001</v>
          </cell>
          <cell r="O1601">
            <v>1.1933830000000001</v>
          </cell>
        </row>
        <row r="1602">
          <cell r="F1602" t="str">
            <v>2014Greater Fresno1-in-10August Peak17</v>
          </cell>
          <cell r="G1602">
            <v>2.7634560000000001</v>
          </cell>
          <cell r="H1602">
            <v>3.9001649999999999</v>
          </cell>
          <cell r="I1602">
            <v>111.2615</v>
          </cell>
          <cell r="J1602">
            <v>26604.31</v>
          </cell>
          <cell r="K1602">
            <v>0.88400420000000002</v>
          </cell>
          <cell r="L1602">
            <v>1.033304</v>
          </cell>
          <cell r="M1602">
            <v>1.136709</v>
          </cell>
          <cell r="N1602">
            <v>1.240113</v>
          </cell>
          <cell r="O1602">
            <v>1.389413</v>
          </cell>
        </row>
        <row r="1603">
          <cell r="F1603" t="str">
            <v>2014Greater Fresno1-in-10August Peak18</v>
          </cell>
          <cell r="G1603">
            <v>2.9164569999999999</v>
          </cell>
          <cell r="H1603">
            <v>4.0836420000000002</v>
          </cell>
          <cell r="I1603">
            <v>110.84780000000001</v>
          </cell>
          <cell r="J1603">
            <v>26604.31</v>
          </cell>
          <cell r="K1603">
            <v>0.90754190000000001</v>
          </cell>
          <cell r="L1603">
            <v>1.0609409999999999</v>
          </cell>
          <cell r="M1603">
            <v>1.167184</v>
          </cell>
          <cell r="N1603">
            <v>1.273428</v>
          </cell>
          <cell r="O1603">
            <v>1.426828</v>
          </cell>
        </row>
        <row r="1604">
          <cell r="F1604" t="str">
            <v>2014Greater Fresno1-in-10August Peak19</v>
          </cell>
          <cell r="G1604">
            <v>4.319407</v>
          </cell>
          <cell r="H1604">
            <v>3.9940799999999999</v>
          </cell>
          <cell r="I1604">
            <v>108.2929</v>
          </cell>
          <cell r="J1604">
            <v>26604.31</v>
          </cell>
          <cell r="K1604">
            <v>-0.3527807</v>
          </cell>
          <cell r="L1604">
            <v>-0.33656079999999999</v>
          </cell>
          <cell r="M1604">
            <v>-0.32532689999999997</v>
          </cell>
          <cell r="N1604">
            <v>-0.31409310000000001</v>
          </cell>
          <cell r="O1604">
            <v>-0.297873</v>
          </cell>
        </row>
        <row r="1605">
          <cell r="F1605" t="str">
            <v>2014Greater Fresno1-in-10August Peak20</v>
          </cell>
          <cell r="G1605">
            <v>3.9824350000000002</v>
          </cell>
          <cell r="H1605">
            <v>3.6758649999999999</v>
          </cell>
          <cell r="I1605">
            <v>104.5217</v>
          </cell>
          <cell r="J1605">
            <v>26604.31</v>
          </cell>
          <cell r="K1605">
            <v>-0.33244089999999998</v>
          </cell>
          <cell r="L1605">
            <v>-0.3171563</v>
          </cell>
          <cell r="M1605">
            <v>-0.30657010000000001</v>
          </cell>
          <cell r="N1605">
            <v>-0.29598390000000002</v>
          </cell>
          <cell r="O1605">
            <v>-0.28069909999999998</v>
          </cell>
        </row>
        <row r="1606">
          <cell r="F1606" t="str">
            <v>2014Greater Fresno1-in-10August Peak21</v>
          </cell>
          <cell r="G1606">
            <v>3.565213</v>
          </cell>
          <cell r="H1606">
            <v>3.3502450000000001</v>
          </cell>
          <cell r="I1606">
            <v>100.8562</v>
          </cell>
          <cell r="J1606">
            <v>26604.31</v>
          </cell>
          <cell r="K1606">
            <v>-0.2331095</v>
          </cell>
          <cell r="L1606">
            <v>-0.2223918</v>
          </cell>
          <cell r="M1606">
            <v>-0.21496870000000001</v>
          </cell>
          <cell r="N1606">
            <v>-0.2075456</v>
          </cell>
          <cell r="O1606">
            <v>-0.1968278</v>
          </cell>
        </row>
        <row r="1607">
          <cell r="F1607" t="str">
            <v>2014Greater Fresno1-in-10August Peak22</v>
          </cell>
          <cell r="G1607">
            <v>3.0933709999999999</v>
          </cell>
          <cell r="H1607">
            <v>2.9625900000000001</v>
          </cell>
          <cell r="I1607">
            <v>97.596400000000003</v>
          </cell>
          <cell r="J1607">
            <v>26604.31</v>
          </cell>
          <cell r="K1607">
            <v>-0.14181730000000001</v>
          </cell>
          <cell r="L1607">
            <v>-0.1352969</v>
          </cell>
          <cell r="M1607">
            <v>-0.13078090000000001</v>
          </cell>
          <cell r="N1607">
            <v>-0.12626490000000001</v>
          </cell>
          <cell r="O1607">
            <v>-0.1197445</v>
          </cell>
        </row>
        <row r="1608">
          <cell r="F1608" t="str">
            <v>2014Greater Fresno1-in-10August Peak23</v>
          </cell>
          <cell r="G1608">
            <v>2.4528400000000001</v>
          </cell>
          <cell r="H1608">
            <v>2.3793839999999999</v>
          </cell>
          <cell r="I1608">
            <v>95.504859999999994</v>
          </cell>
          <cell r="J1608">
            <v>26604.31</v>
          </cell>
          <cell r="K1608">
            <v>-7.9655400000000001E-2</v>
          </cell>
          <cell r="L1608">
            <v>-7.5993099999999994E-2</v>
          </cell>
          <cell r="M1608">
            <v>-7.3456499999999994E-2</v>
          </cell>
          <cell r="N1608">
            <v>-7.0919999999999997E-2</v>
          </cell>
          <cell r="O1608">
            <v>-6.7257600000000001E-2</v>
          </cell>
        </row>
        <row r="1609">
          <cell r="F1609" t="str">
            <v>2014Greater Fresno1-in-10August Peak24</v>
          </cell>
          <cell r="G1609">
            <v>1.8935</v>
          </cell>
          <cell r="H1609">
            <v>1.8375410000000001</v>
          </cell>
          <cell r="I1609">
            <v>93.121579999999994</v>
          </cell>
          <cell r="J1609">
            <v>26604.31</v>
          </cell>
          <cell r="K1609">
            <v>-6.0681300000000001E-2</v>
          </cell>
          <cell r="L1609">
            <v>-5.78913E-2</v>
          </cell>
          <cell r="M1609">
            <v>-5.5959000000000002E-2</v>
          </cell>
          <cell r="N1609">
            <v>-5.4026699999999997E-2</v>
          </cell>
          <cell r="O1609">
            <v>-5.1236700000000003E-2</v>
          </cell>
        </row>
        <row r="1610">
          <cell r="F1610" t="str">
            <v>2014Kern1-in-10August Peak1</v>
          </cell>
          <cell r="G1610">
            <v>1.853497</v>
          </cell>
          <cell r="H1610">
            <v>1.853497</v>
          </cell>
          <cell r="I1610">
            <v>88.5</v>
          </cell>
          <cell r="J1610">
            <v>5523.94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</row>
        <row r="1611">
          <cell r="F1611" t="str">
            <v>2014Kern1-in-10August Peak2</v>
          </cell>
          <cell r="G1611">
            <v>1.5873200000000001</v>
          </cell>
          <cell r="H1611">
            <v>1.5873200000000001</v>
          </cell>
          <cell r="I1611">
            <v>88</v>
          </cell>
          <cell r="J1611">
            <v>5523.94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</row>
        <row r="1612">
          <cell r="F1612" t="str">
            <v>2014Kern1-in-10August Peak3</v>
          </cell>
          <cell r="G1612">
            <v>1.3887309999999999</v>
          </cell>
          <cell r="H1612">
            <v>1.3887309999999999</v>
          </cell>
          <cell r="I1612">
            <v>86</v>
          </cell>
          <cell r="J1612">
            <v>5523.94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</row>
        <row r="1613">
          <cell r="F1613" t="str">
            <v>2014Kern1-in-10August Peak4</v>
          </cell>
          <cell r="G1613">
            <v>1.2505310000000001</v>
          </cell>
          <cell r="H1613">
            <v>1.2505310000000001</v>
          </cell>
          <cell r="I1613">
            <v>85</v>
          </cell>
          <cell r="J1613">
            <v>5523.94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</row>
        <row r="1614">
          <cell r="F1614" t="str">
            <v>2014Kern1-in-10August Peak5</v>
          </cell>
          <cell r="G1614">
            <v>1.1885950000000001</v>
          </cell>
          <cell r="H1614">
            <v>1.1885950000000001</v>
          </cell>
          <cell r="I1614">
            <v>82.5</v>
          </cell>
          <cell r="J1614">
            <v>5523.94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</row>
        <row r="1615">
          <cell r="F1615" t="str">
            <v>2014Kern1-in-10August Peak6</v>
          </cell>
          <cell r="G1615">
            <v>1.1814530000000001</v>
          </cell>
          <cell r="H1615">
            <v>1.1814530000000001</v>
          </cell>
          <cell r="I1615">
            <v>81.5</v>
          </cell>
          <cell r="J1615">
            <v>5523.94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</row>
        <row r="1616">
          <cell r="F1616" t="str">
            <v>2014Kern1-in-10August Peak7</v>
          </cell>
          <cell r="G1616">
            <v>1.288179</v>
          </cell>
          <cell r="H1616">
            <v>1.288179</v>
          </cell>
          <cell r="I1616">
            <v>81</v>
          </cell>
          <cell r="J1616">
            <v>5523.94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</row>
        <row r="1617">
          <cell r="F1617" t="str">
            <v>2014Kern1-in-10August Peak8</v>
          </cell>
          <cell r="G1617">
            <v>1.3515950000000001</v>
          </cell>
          <cell r="H1617">
            <v>1.3515950000000001</v>
          </cell>
          <cell r="I1617">
            <v>84.5</v>
          </cell>
          <cell r="J1617">
            <v>5523.94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</row>
        <row r="1618">
          <cell r="F1618" t="str">
            <v>2014Kern1-in-10August Peak9</v>
          </cell>
          <cell r="G1618">
            <v>1.386479</v>
          </cell>
          <cell r="H1618">
            <v>1.386479</v>
          </cell>
          <cell r="I1618">
            <v>91.5</v>
          </cell>
          <cell r="J1618">
            <v>5523.94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</row>
        <row r="1619">
          <cell r="F1619" t="str">
            <v>2014Kern1-in-10August Peak10</v>
          </cell>
          <cell r="G1619">
            <v>1.5897859999999999</v>
          </cell>
          <cell r="H1619">
            <v>1.5897859999999999</v>
          </cell>
          <cell r="I1619">
            <v>97.5</v>
          </cell>
          <cell r="J1619">
            <v>5523.94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</row>
        <row r="1620">
          <cell r="F1620" t="str">
            <v>2014Kern1-in-10August Peak11</v>
          </cell>
          <cell r="G1620">
            <v>1.9012150000000001</v>
          </cell>
          <cell r="H1620">
            <v>1.9012150000000001</v>
          </cell>
          <cell r="I1620">
            <v>102</v>
          </cell>
          <cell r="J1620">
            <v>5523.94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</row>
        <row r="1621">
          <cell r="F1621" t="str">
            <v>2014Kern1-in-10August Peak12</v>
          </cell>
          <cell r="G1621">
            <v>2.3220160000000001</v>
          </cell>
          <cell r="H1621">
            <v>2.3220160000000001</v>
          </cell>
          <cell r="I1621">
            <v>104.5</v>
          </cell>
          <cell r="J1621">
            <v>5523.94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</row>
        <row r="1622">
          <cell r="F1622" t="str">
            <v>2014Kern1-in-10August Peak13</v>
          </cell>
          <cell r="G1622">
            <v>2.7989760000000001</v>
          </cell>
          <cell r="H1622">
            <v>2.7989760000000001</v>
          </cell>
          <cell r="I1622">
            <v>107</v>
          </cell>
          <cell r="J1622">
            <v>5523.94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</row>
        <row r="1623">
          <cell r="F1623" t="str">
            <v>2014Kern1-in-10August Peak14</v>
          </cell>
          <cell r="G1623">
            <v>2.4973109999999998</v>
          </cell>
          <cell r="H1623">
            <v>3.26451</v>
          </cell>
          <cell r="I1623">
            <v>108</v>
          </cell>
          <cell r="J1623">
            <v>5523.94</v>
          </cell>
          <cell r="K1623">
            <v>0.66996290000000003</v>
          </cell>
          <cell r="L1623">
            <v>0.72741089999999997</v>
          </cell>
          <cell r="M1623">
            <v>0.76719930000000003</v>
          </cell>
          <cell r="N1623">
            <v>0.80698769999999997</v>
          </cell>
          <cell r="O1623">
            <v>0.86443579999999998</v>
          </cell>
        </row>
        <row r="1624">
          <cell r="F1624" t="str">
            <v>2014Kern1-in-10August Peak15</v>
          </cell>
          <cell r="G1624">
            <v>2.825285</v>
          </cell>
          <cell r="H1624">
            <v>3.7131810000000001</v>
          </cell>
          <cell r="I1624">
            <v>109.5</v>
          </cell>
          <cell r="J1624">
            <v>5523.94</v>
          </cell>
          <cell r="K1624">
            <v>0.78335489999999997</v>
          </cell>
          <cell r="L1624">
            <v>0.84511899999999995</v>
          </cell>
          <cell r="M1624">
            <v>0.88789669999999998</v>
          </cell>
          <cell r="N1624">
            <v>0.93067440000000001</v>
          </cell>
          <cell r="O1624">
            <v>0.99243840000000005</v>
          </cell>
        </row>
        <row r="1625">
          <cell r="F1625" t="str">
            <v>2014Kern1-in-10August Peak16</v>
          </cell>
          <cell r="G1625">
            <v>3.0006219999999999</v>
          </cell>
          <cell r="H1625">
            <v>4.1739139999999999</v>
          </cell>
          <cell r="I1625">
            <v>110</v>
          </cell>
          <cell r="J1625">
            <v>5523.94</v>
          </cell>
          <cell r="K1625">
            <v>1.0368390000000001</v>
          </cell>
          <cell r="L1625">
            <v>1.1174569999999999</v>
          </cell>
          <cell r="M1625">
            <v>1.173292</v>
          </cell>
          <cell r="N1625">
            <v>1.2291270000000001</v>
          </cell>
          <cell r="O1625">
            <v>1.309744</v>
          </cell>
        </row>
        <row r="1626">
          <cell r="F1626" t="str">
            <v>2014Kern1-in-10August Peak17</v>
          </cell>
          <cell r="G1626">
            <v>3.1953100000000001</v>
          </cell>
          <cell r="H1626">
            <v>4.518383</v>
          </cell>
          <cell r="I1626">
            <v>108.5</v>
          </cell>
          <cell r="J1626">
            <v>5523.94</v>
          </cell>
          <cell r="K1626">
            <v>1.1680839999999999</v>
          </cell>
          <cell r="L1626">
            <v>1.259652</v>
          </cell>
          <cell r="M1626">
            <v>1.323072</v>
          </cell>
          <cell r="N1626">
            <v>1.3864920000000001</v>
          </cell>
          <cell r="O1626">
            <v>1.4780610000000001</v>
          </cell>
        </row>
        <row r="1627">
          <cell r="F1627" t="str">
            <v>2014Kern1-in-10August Peak18</v>
          </cell>
          <cell r="G1627">
            <v>3.3305020000000001</v>
          </cell>
          <cell r="H1627">
            <v>4.6835300000000002</v>
          </cell>
          <cell r="I1627">
            <v>105.5</v>
          </cell>
          <cell r="J1627">
            <v>5523.94</v>
          </cell>
          <cell r="K1627">
            <v>1.1943779999999999</v>
          </cell>
          <cell r="L1627">
            <v>1.2881100000000001</v>
          </cell>
          <cell r="M1627">
            <v>1.3530279999999999</v>
          </cell>
          <cell r="N1627">
            <v>1.4179470000000001</v>
          </cell>
          <cell r="O1627">
            <v>1.5116780000000001</v>
          </cell>
        </row>
        <row r="1628">
          <cell r="F1628" t="str">
            <v>2014Kern1-in-10August Peak19</v>
          </cell>
          <cell r="G1628">
            <v>4.9777849999999999</v>
          </cell>
          <cell r="H1628">
            <v>4.5573430000000004</v>
          </cell>
          <cell r="I1628">
            <v>104.5</v>
          </cell>
          <cell r="J1628">
            <v>5523.94</v>
          </cell>
          <cell r="K1628">
            <v>-0.4601403</v>
          </cell>
          <cell r="L1628">
            <v>-0.43668620000000002</v>
          </cell>
          <cell r="M1628">
            <v>-0.42044189999999998</v>
          </cell>
          <cell r="N1628">
            <v>-0.40419759999999999</v>
          </cell>
          <cell r="O1628">
            <v>-0.38074350000000001</v>
          </cell>
        </row>
        <row r="1629">
          <cell r="F1629" t="str">
            <v>2014Kern1-in-10August Peak20</v>
          </cell>
          <cell r="G1629">
            <v>4.6627200000000002</v>
          </cell>
          <cell r="H1629">
            <v>4.2399659999999999</v>
          </cell>
          <cell r="I1629">
            <v>100</v>
          </cell>
          <cell r="J1629">
            <v>5523.94</v>
          </cell>
          <cell r="K1629">
            <v>-0.46267079999999999</v>
          </cell>
          <cell r="L1629">
            <v>-0.43908770000000003</v>
          </cell>
          <cell r="M1629">
            <v>-0.42275410000000002</v>
          </cell>
          <cell r="N1629">
            <v>-0.40642050000000002</v>
          </cell>
          <cell r="O1629">
            <v>-0.38283739999999999</v>
          </cell>
        </row>
        <row r="1630">
          <cell r="F1630" t="str">
            <v>2014Kern1-in-10August Peak21</v>
          </cell>
          <cell r="G1630">
            <v>4.2322139999999999</v>
          </cell>
          <cell r="H1630">
            <v>3.939025</v>
          </cell>
          <cell r="I1630">
            <v>96</v>
          </cell>
          <cell r="J1630">
            <v>5523.94</v>
          </cell>
          <cell r="K1630">
            <v>-0.3208722</v>
          </cell>
          <cell r="L1630">
            <v>-0.30451689999999998</v>
          </cell>
          <cell r="M1630">
            <v>-0.29318919999999998</v>
          </cell>
          <cell r="N1630">
            <v>-0.28186149999999999</v>
          </cell>
          <cell r="O1630">
            <v>-0.26550610000000002</v>
          </cell>
        </row>
        <row r="1631">
          <cell r="F1631" t="str">
            <v>2014Kern1-in-10August Peak22</v>
          </cell>
          <cell r="G1631">
            <v>3.7460740000000001</v>
          </cell>
          <cell r="H1631">
            <v>3.5546679999999999</v>
          </cell>
          <cell r="I1631">
            <v>93</v>
          </cell>
          <cell r="J1631">
            <v>5523.94</v>
          </cell>
          <cell r="K1631">
            <v>-0.209478</v>
          </cell>
          <cell r="L1631">
            <v>-0.19880059999999999</v>
          </cell>
          <cell r="M1631">
            <v>-0.1914054</v>
          </cell>
          <cell r="N1631">
            <v>-0.18401029999999999</v>
          </cell>
          <cell r="O1631">
            <v>-0.17333280000000001</v>
          </cell>
        </row>
        <row r="1632">
          <cell r="F1632" t="str">
            <v>2014Kern1-in-10August Peak23</v>
          </cell>
          <cell r="G1632">
            <v>3.0431789999999999</v>
          </cell>
          <cell r="H1632">
            <v>2.8997069999999998</v>
          </cell>
          <cell r="I1632">
            <v>92</v>
          </cell>
          <cell r="J1632">
            <v>5523.94</v>
          </cell>
          <cell r="K1632">
            <v>-0.15701850000000001</v>
          </cell>
          <cell r="L1632">
            <v>-0.14901500000000001</v>
          </cell>
          <cell r="M1632">
            <v>-0.14347190000000001</v>
          </cell>
          <cell r="N1632">
            <v>-0.13792869999999999</v>
          </cell>
          <cell r="O1632">
            <v>-0.12992519999999999</v>
          </cell>
        </row>
        <row r="1633">
          <cell r="F1633" t="str">
            <v>2014Kern1-in-10August Peak24</v>
          </cell>
          <cell r="G1633">
            <v>2.4384610000000002</v>
          </cell>
          <cell r="H1633">
            <v>2.326857</v>
          </cell>
          <cell r="I1633">
            <v>90.5</v>
          </cell>
          <cell r="J1633">
            <v>5523.94</v>
          </cell>
          <cell r="K1633">
            <v>-0.12214179999999999</v>
          </cell>
          <cell r="L1633">
            <v>-0.11591609999999999</v>
          </cell>
          <cell r="M1633">
            <v>-0.1116042</v>
          </cell>
          <cell r="N1633">
            <v>-0.1072922</v>
          </cell>
          <cell r="O1633">
            <v>-0.1010665</v>
          </cell>
        </row>
        <row r="1634">
          <cell r="F1634" t="str">
            <v>2014Northern Coast1-in-10August Peak1</v>
          </cell>
          <cell r="G1634">
            <v>1.0102469999999999</v>
          </cell>
          <cell r="H1634">
            <v>1.0102469999999999</v>
          </cell>
          <cell r="I1634">
            <v>64.226799999999997</v>
          </cell>
          <cell r="J1634">
            <v>9128.01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</row>
        <row r="1635">
          <cell r="F1635" t="str">
            <v>2014Northern Coast1-in-10August Peak2</v>
          </cell>
          <cell r="G1635">
            <v>0.88369819999999999</v>
          </cell>
          <cell r="H1635">
            <v>0.88369819999999999</v>
          </cell>
          <cell r="I1635">
            <v>66.286199999999994</v>
          </cell>
          <cell r="J1635">
            <v>9128.01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</row>
        <row r="1636">
          <cell r="F1636" t="str">
            <v>2014Northern Coast1-in-10August Peak3</v>
          </cell>
          <cell r="G1636">
            <v>0.82360800000000001</v>
          </cell>
          <cell r="H1636">
            <v>0.82360800000000001</v>
          </cell>
          <cell r="I1636">
            <v>65.664500000000004</v>
          </cell>
          <cell r="J1636">
            <v>9128.01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</row>
        <row r="1637">
          <cell r="F1637" t="str">
            <v>2014Northern Coast1-in-10August Peak4</v>
          </cell>
          <cell r="G1637">
            <v>0.78688069999999999</v>
          </cell>
          <cell r="H1637">
            <v>0.78688069999999999</v>
          </cell>
          <cell r="I1637">
            <v>63.757599999999996</v>
          </cell>
          <cell r="J1637">
            <v>9128.01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</row>
        <row r="1638">
          <cell r="F1638" t="str">
            <v>2014Northern Coast1-in-10August Peak5</v>
          </cell>
          <cell r="G1638">
            <v>0.78881599999999996</v>
          </cell>
          <cell r="H1638">
            <v>0.78881599999999996</v>
          </cell>
          <cell r="I1638">
            <v>62.807699999999997</v>
          </cell>
          <cell r="J1638">
            <v>9128.01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</row>
        <row r="1639">
          <cell r="F1639" t="str">
            <v>2014Northern Coast1-in-10August Peak6</v>
          </cell>
          <cell r="G1639">
            <v>0.86173999999999995</v>
          </cell>
          <cell r="H1639">
            <v>0.86173999999999995</v>
          </cell>
          <cell r="I1639">
            <v>62.445500000000003</v>
          </cell>
          <cell r="J1639">
            <v>9128.01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</row>
        <row r="1640">
          <cell r="F1640" t="str">
            <v>2014Northern Coast1-in-10August Peak7</v>
          </cell>
          <cell r="G1640">
            <v>1.045941</v>
          </cell>
          <cell r="H1640">
            <v>1.045941</v>
          </cell>
          <cell r="I1640">
            <v>61.932099999999998</v>
          </cell>
          <cell r="J1640">
            <v>9128.01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</row>
        <row r="1641">
          <cell r="F1641" t="str">
            <v>2014Northern Coast1-in-10August Peak8</v>
          </cell>
          <cell r="G1641">
            <v>1.2072050000000001</v>
          </cell>
          <cell r="H1641">
            <v>1.2072050000000001</v>
          </cell>
          <cell r="I1641">
            <v>64.471599999999995</v>
          </cell>
          <cell r="J1641">
            <v>9128.01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</row>
        <row r="1642">
          <cell r="F1642" t="str">
            <v>2014Northern Coast1-in-10August Peak9</v>
          </cell>
          <cell r="G1642">
            <v>1.208118</v>
          </cell>
          <cell r="H1642">
            <v>1.208118</v>
          </cell>
          <cell r="I1642">
            <v>70.486099999999993</v>
          </cell>
          <cell r="J1642">
            <v>9128.01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</row>
        <row r="1643">
          <cell r="F1643" t="str">
            <v>2014Northern Coast1-in-10August Peak10</v>
          </cell>
          <cell r="G1643">
            <v>1.2353639999999999</v>
          </cell>
          <cell r="H1643">
            <v>1.2353639999999999</v>
          </cell>
          <cell r="I1643">
            <v>74.877899999999997</v>
          </cell>
          <cell r="J1643">
            <v>9128.01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F1644" t="str">
            <v>2014Northern Coast1-in-10August Peak11</v>
          </cell>
          <cell r="G1644">
            <v>1.2818039999999999</v>
          </cell>
          <cell r="H1644">
            <v>1.2818039999999999</v>
          </cell>
          <cell r="I1644">
            <v>80.752099999999999</v>
          </cell>
          <cell r="J1644">
            <v>9128.01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</row>
        <row r="1645">
          <cell r="F1645" t="str">
            <v>2014Northern Coast1-in-10August Peak12</v>
          </cell>
          <cell r="G1645">
            <v>1.3574170000000001</v>
          </cell>
          <cell r="H1645">
            <v>1.3574170000000001</v>
          </cell>
          <cell r="I1645">
            <v>84.920699999999997</v>
          </cell>
          <cell r="J1645">
            <v>9128.01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</row>
        <row r="1646">
          <cell r="F1646" t="str">
            <v>2014Northern Coast1-in-10August Peak13</v>
          </cell>
          <cell r="G1646">
            <v>1.486998</v>
          </cell>
          <cell r="H1646">
            <v>1.486998</v>
          </cell>
          <cell r="I1646">
            <v>88.577299999999994</v>
          </cell>
          <cell r="J1646">
            <v>9128.01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</row>
        <row r="1647">
          <cell r="F1647" t="str">
            <v>2014Northern Coast1-in-10August Peak14</v>
          </cell>
          <cell r="G1647">
            <v>1.352433</v>
          </cell>
          <cell r="H1647">
            <v>1.6348959999999999</v>
          </cell>
          <cell r="I1647">
            <v>93.316400000000002</v>
          </cell>
          <cell r="J1647">
            <v>9128.01</v>
          </cell>
          <cell r="K1647">
            <v>0.2290953</v>
          </cell>
          <cell r="L1647">
            <v>0.2606253</v>
          </cell>
          <cell r="M1647">
            <v>0.28246290000000002</v>
          </cell>
          <cell r="N1647">
            <v>0.30430040000000003</v>
          </cell>
          <cell r="O1647">
            <v>0.33583039999999997</v>
          </cell>
        </row>
        <row r="1648">
          <cell r="F1648" t="str">
            <v>2014Northern Coast1-in-10August Peak15</v>
          </cell>
          <cell r="G1648">
            <v>1.4766300000000001</v>
          </cell>
          <cell r="H1648">
            <v>1.84674</v>
          </cell>
          <cell r="I1648">
            <v>95.066599999999994</v>
          </cell>
          <cell r="J1648">
            <v>9128.01</v>
          </cell>
          <cell r="K1648">
            <v>0.30018280000000003</v>
          </cell>
          <cell r="L1648">
            <v>0.34149649999999998</v>
          </cell>
          <cell r="M1648">
            <v>0.3701102</v>
          </cell>
          <cell r="N1648">
            <v>0.39872390000000002</v>
          </cell>
          <cell r="O1648">
            <v>0.44003750000000003</v>
          </cell>
        </row>
        <row r="1649">
          <cell r="F1649" t="str">
            <v>2014Northern Coast1-in-10August Peak16</v>
          </cell>
          <cell r="G1649">
            <v>1.6616029999999999</v>
          </cell>
          <cell r="H1649">
            <v>2.119075</v>
          </cell>
          <cell r="I1649">
            <v>93.496499999999997</v>
          </cell>
          <cell r="J1649">
            <v>9128.01</v>
          </cell>
          <cell r="K1649">
            <v>0.3710386</v>
          </cell>
          <cell r="L1649">
            <v>0.42210399999999998</v>
          </cell>
          <cell r="M1649">
            <v>0.45747169999999998</v>
          </cell>
          <cell r="N1649">
            <v>0.49283949999999999</v>
          </cell>
          <cell r="O1649">
            <v>0.54390490000000002</v>
          </cell>
        </row>
        <row r="1650">
          <cell r="F1650" t="str">
            <v>2014Northern Coast1-in-10August Peak17</v>
          </cell>
          <cell r="G1650">
            <v>1.880152</v>
          </cell>
          <cell r="H1650">
            <v>2.4168810000000001</v>
          </cell>
          <cell r="I1650">
            <v>93.953599999999994</v>
          </cell>
          <cell r="J1650">
            <v>9128.01</v>
          </cell>
          <cell r="K1650">
            <v>0.43532140000000002</v>
          </cell>
          <cell r="L1650">
            <v>0.49523400000000001</v>
          </cell>
          <cell r="M1650">
            <v>0.53672929999999996</v>
          </cell>
          <cell r="N1650">
            <v>0.57822450000000003</v>
          </cell>
          <cell r="O1650">
            <v>0.63813699999999995</v>
          </cell>
        </row>
        <row r="1651">
          <cell r="F1651" t="str">
            <v>2014Northern Coast1-in-10August Peak18</v>
          </cell>
          <cell r="G1651">
            <v>2.079593</v>
          </cell>
          <cell r="H1651">
            <v>2.6313179999999998</v>
          </cell>
          <cell r="I1651">
            <v>93.245599999999996</v>
          </cell>
          <cell r="J1651">
            <v>9128.01</v>
          </cell>
          <cell r="K1651">
            <v>0.4474842</v>
          </cell>
          <cell r="L1651">
            <v>0.50907060000000004</v>
          </cell>
          <cell r="M1651">
            <v>0.55172520000000003</v>
          </cell>
          <cell r="N1651">
            <v>0.59437989999999996</v>
          </cell>
          <cell r="O1651">
            <v>0.6559663</v>
          </cell>
        </row>
        <row r="1652">
          <cell r="F1652" t="str">
            <v>2014Northern Coast1-in-10August Peak19</v>
          </cell>
          <cell r="G1652">
            <v>2.7730899999999998</v>
          </cell>
          <cell r="H1652">
            <v>2.619157</v>
          </cell>
          <cell r="I1652">
            <v>89.626800000000003</v>
          </cell>
          <cell r="J1652">
            <v>9128.01</v>
          </cell>
          <cell r="K1652">
            <v>-0.17430660000000001</v>
          </cell>
          <cell r="L1652">
            <v>-0.1622701</v>
          </cell>
          <cell r="M1652">
            <v>-0.15393370000000001</v>
          </cell>
          <cell r="N1652">
            <v>-0.14559730000000001</v>
          </cell>
          <cell r="O1652">
            <v>-0.13356080000000001</v>
          </cell>
        </row>
        <row r="1653">
          <cell r="F1653" t="str">
            <v>2014Northern Coast1-in-10August Peak20</v>
          </cell>
          <cell r="G1653">
            <v>2.5223979999999999</v>
          </cell>
          <cell r="H1653">
            <v>2.3933119999999999</v>
          </cell>
          <cell r="I1653">
            <v>84.945700000000002</v>
          </cell>
          <cell r="J1653">
            <v>9128.01</v>
          </cell>
          <cell r="K1653">
            <v>-0.1461701</v>
          </cell>
          <cell r="L1653">
            <v>-0.13607659999999999</v>
          </cell>
          <cell r="M1653">
            <v>-0.1290859</v>
          </cell>
          <cell r="N1653">
            <v>-0.1220951</v>
          </cell>
          <cell r="O1653">
            <v>-0.11200160000000001</v>
          </cell>
        </row>
        <row r="1654">
          <cell r="F1654" t="str">
            <v>2014Northern Coast1-in-10August Peak21</v>
          </cell>
          <cell r="G1654">
            <v>2.2579929999999999</v>
          </cell>
          <cell r="H1654">
            <v>2.176345</v>
          </cell>
          <cell r="I1654">
            <v>78.0822</v>
          </cell>
          <cell r="J1654">
            <v>9128.01</v>
          </cell>
          <cell r="K1654">
            <v>-9.24542E-2</v>
          </cell>
          <cell r="L1654">
            <v>-8.6069900000000005E-2</v>
          </cell>
          <cell r="M1654">
            <v>-8.1648200000000004E-2</v>
          </cell>
          <cell r="N1654">
            <v>-7.7226500000000003E-2</v>
          </cell>
          <cell r="O1654">
            <v>-7.0842299999999997E-2</v>
          </cell>
        </row>
        <row r="1655">
          <cell r="F1655" t="str">
            <v>2014Northern Coast1-in-10August Peak22</v>
          </cell>
          <cell r="G1655">
            <v>1.9675130000000001</v>
          </cell>
          <cell r="H1655">
            <v>1.91933</v>
          </cell>
          <cell r="I1655">
            <v>72.776600000000002</v>
          </cell>
          <cell r="J1655">
            <v>9128.01</v>
          </cell>
          <cell r="K1655">
            <v>-5.4559799999999999E-2</v>
          </cell>
          <cell r="L1655">
            <v>-5.0792299999999999E-2</v>
          </cell>
          <cell r="M1655">
            <v>-4.8182999999999997E-2</v>
          </cell>
          <cell r="N1655">
            <v>-4.5573599999999999E-2</v>
          </cell>
          <cell r="O1655">
            <v>-4.1806000000000003E-2</v>
          </cell>
        </row>
        <row r="1656">
          <cell r="F1656" t="str">
            <v>2014Northern Coast1-in-10August Peak23</v>
          </cell>
          <cell r="G1656">
            <v>1.5851120000000001</v>
          </cell>
          <cell r="H1656">
            <v>1.548028</v>
          </cell>
          <cell r="I1656">
            <v>68.156400000000005</v>
          </cell>
          <cell r="J1656">
            <v>9128.01</v>
          </cell>
          <cell r="K1656">
            <v>-4.1991899999999999E-2</v>
          </cell>
          <cell r="L1656">
            <v>-3.9092200000000001E-2</v>
          </cell>
          <cell r="M1656">
            <v>-3.7083900000000003E-2</v>
          </cell>
          <cell r="N1656">
            <v>-3.5075599999999998E-2</v>
          </cell>
          <cell r="O1656">
            <v>-3.21759E-2</v>
          </cell>
        </row>
        <row r="1657">
          <cell r="F1657" t="str">
            <v>2014Northern Coast1-in-10August Peak24</v>
          </cell>
          <cell r="G1657">
            <v>1.2093970000000001</v>
          </cell>
          <cell r="H1657">
            <v>1.1747019999999999</v>
          </cell>
          <cell r="I1657">
            <v>66.130700000000004</v>
          </cell>
          <cell r="J1657">
            <v>9128.01</v>
          </cell>
          <cell r="K1657">
            <v>-3.9286399999999999E-2</v>
          </cell>
          <cell r="L1657">
            <v>-3.6573500000000002E-2</v>
          </cell>
          <cell r="M1657">
            <v>-3.4694599999999999E-2</v>
          </cell>
          <cell r="N1657">
            <v>-3.2815700000000003E-2</v>
          </cell>
          <cell r="O1657">
            <v>-3.0102899999999998E-2</v>
          </cell>
        </row>
        <row r="1658">
          <cell r="F1658" t="str">
            <v>2014Other1-in-10August Peak1</v>
          </cell>
          <cell r="G1658">
            <v>1.16429</v>
          </cell>
          <cell r="H1658">
            <v>1.16429</v>
          </cell>
          <cell r="I1658">
            <v>81.243979999999993</v>
          </cell>
          <cell r="J1658">
            <v>25413.919999999998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</row>
        <row r="1659">
          <cell r="F1659" t="str">
            <v>2014Other1-in-10August Peak2</v>
          </cell>
          <cell r="G1659">
            <v>0.99991949999999996</v>
          </cell>
          <cell r="H1659">
            <v>0.99991949999999996</v>
          </cell>
          <cell r="I1659">
            <v>79.298360000000002</v>
          </cell>
          <cell r="J1659">
            <v>25413.919999999998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</row>
        <row r="1660">
          <cell r="F1660" t="str">
            <v>2014Other1-in-10August Peak3</v>
          </cell>
          <cell r="G1660">
            <v>0.90668930000000003</v>
          </cell>
          <cell r="H1660">
            <v>0.90668930000000003</v>
          </cell>
          <cell r="I1660">
            <v>79.34151</v>
          </cell>
          <cell r="J1660">
            <v>25413.919999999998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</row>
        <row r="1661">
          <cell r="F1661" t="str">
            <v>2014Other1-in-10August Peak4</v>
          </cell>
          <cell r="G1661">
            <v>0.85388940000000002</v>
          </cell>
          <cell r="H1661">
            <v>0.85388940000000002</v>
          </cell>
          <cell r="I1661">
            <v>77.944509999999994</v>
          </cell>
          <cell r="J1661">
            <v>25413.919999999998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</row>
        <row r="1662">
          <cell r="F1662" t="str">
            <v>2014Other1-in-10August Peak5</v>
          </cell>
          <cell r="G1662">
            <v>0.84335369999999998</v>
          </cell>
          <cell r="H1662">
            <v>0.84335369999999998</v>
          </cell>
          <cell r="I1662">
            <v>76.987030000000004</v>
          </cell>
          <cell r="J1662">
            <v>25413.919999999998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</row>
        <row r="1663">
          <cell r="F1663" t="str">
            <v>2014Other1-in-10August Peak6</v>
          </cell>
          <cell r="G1663">
            <v>0.89982890000000004</v>
          </cell>
          <cell r="H1663">
            <v>0.89982890000000004</v>
          </cell>
          <cell r="I1663">
            <v>75.15813</v>
          </cell>
          <cell r="J1663">
            <v>25413.919999999998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</row>
        <row r="1664">
          <cell r="F1664" t="str">
            <v>2014Other1-in-10August Peak7</v>
          </cell>
          <cell r="G1664">
            <v>1.0512490000000001</v>
          </cell>
          <cell r="H1664">
            <v>1.0512490000000001</v>
          </cell>
          <cell r="I1664">
            <v>74.008560000000003</v>
          </cell>
          <cell r="J1664">
            <v>25413.919999999998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</row>
        <row r="1665">
          <cell r="F1665" t="str">
            <v>2014Other1-in-10August Peak8</v>
          </cell>
          <cell r="G1665">
            <v>1.15371</v>
          </cell>
          <cell r="H1665">
            <v>1.15371</v>
          </cell>
          <cell r="I1665">
            <v>76.084339999999997</v>
          </cell>
          <cell r="J1665">
            <v>25413.919999999998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</row>
        <row r="1666">
          <cell r="F1666" t="str">
            <v>2014Other1-in-10August Peak9</v>
          </cell>
          <cell r="G1666">
            <v>1.174698</v>
          </cell>
          <cell r="H1666">
            <v>1.174698</v>
          </cell>
          <cell r="I1666">
            <v>80.80153</v>
          </cell>
          <cell r="J1666">
            <v>25413.919999999998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</row>
        <row r="1667">
          <cell r="F1667" t="str">
            <v>2014Other1-in-10August Peak10</v>
          </cell>
          <cell r="G1667">
            <v>1.252305</v>
          </cell>
          <cell r="H1667">
            <v>1.252305</v>
          </cell>
          <cell r="I1667">
            <v>85.695220000000006</v>
          </cell>
          <cell r="J1667">
            <v>25413.919999999998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</row>
        <row r="1668">
          <cell r="F1668" t="str">
            <v>2014Other1-in-10August Peak11</v>
          </cell>
          <cell r="G1668">
            <v>1.3839980000000001</v>
          </cell>
          <cell r="H1668">
            <v>1.3839980000000001</v>
          </cell>
          <cell r="I1668">
            <v>89.652529999999999</v>
          </cell>
          <cell r="J1668">
            <v>25413.919999999998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</row>
        <row r="1669">
          <cell r="F1669" t="str">
            <v>2014Other1-in-10August Peak12</v>
          </cell>
          <cell r="G1669">
            <v>1.5845039999999999</v>
          </cell>
          <cell r="H1669">
            <v>1.5845039999999999</v>
          </cell>
          <cell r="I1669">
            <v>91.534099999999995</v>
          </cell>
          <cell r="J1669">
            <v>25413.919999999998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</row>
        <row r="1670">
          <cell r="F1670" t="str">
            <v>2014Other1-in-10August Peak13</v>
          </cell>
          <cell r="G1670">
            <v>1.8684449999999999</v>
          </cell>
          <cell r="H1670">
            <v>1.8684449999999999</v>
          </cell>
          <cell r="I1670">
            <v>94.859139999999996</v>
          </cell>
          <cell r="J1670">
            <v>25413.919999999998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</row>
        <row r="1671">
          <cell r="F1671" t="str">
            <v>2014Other1-in-10August Peak14</v>
          </cell>
          <cell r="G1671">
            <v>1.6605620000000001</v>
          </cell>
          <cell r="H1671">
            <v>2.1946880000000002</v>
          </cell>
          <cell r="I1671">
            <v>99.427149999999997</v>
          </cell>
          <cell r="J1671">
            <v>25413.919999999998</v>
          </cell>
          <cell r="K1671">
            <v>0.44347950000000003</v>
          </cell>
          <cell r="L1671">
            <v>0.49703449999999999</v>
          </cell>
          <cell r="M1671">
            <v>0.5341264</v>
          </cell>
          <cell r="N1671">
            <v>0.57121840000000002</v>
          </cell>
          <cell r="O1671">
            <v>0.62477329999999998</v>
          </cell>
        </row>
        <row r="1672">
          <cell r="F1672" t="str">
            <v>2014Other1-in-10August Peak15</v>
          </cell>
          <cell r="G1672">
            <v>1.8785670000000001</v>
          </cell>
          <cell r="H1672">
            <v>2.5659860000000001</v>
          </cell>
          <cell r="I1672">
            <v>102.4148</v>
          </cell>
          <cell r="J1672">
            <v>25413.919999999998</v>
          </cell>
          <cell r="K1672">
            <v>0.57171669999999997</v>
          </cell>
          <cell r="L1672">
            <v>0.6400747</v>
          </cell>
          <cell r="M1672">
            <v>0.68741920000000001</v>
          </cell>
          <cell r="N1672">
            <v>0.73476379999999997</v>
          </cell>
          <cell r="O1672">
            <v>0.80312190000000006</v>
          </cell>
        </row>
        <row r="1673">
          <cell r="F1673" t="str">
            <v>2014Other1-in-10August Peak16</v>
          </cell>
          <cell r="G1673">
            <v>2.115281</v>
          </cell>
          <cell r="H1673">
            <v>2.975082</v>
          </cell>
          <cell r="I1673">
            <v>103.9576</v>
          </cell>
          <cell r="J1673">
            <v>25413.919999999998</v>
          </cell>
          <cell r="K1673">
            <v>0.71581620000000001</v>
          </cell>
          <cell r="L1673">
            <v>0.80088369999999998</v>
          </cell>
          <cell r="M1673">
            <v>0.85980120000000004</v>
          </cell>
          <cell r="N1673">
            <v>0.91871879999999995</v>
          </cell>
          <cell r="O1673">
            <v>1.0037860000000001</v>
          </cell>
        </row>
        <row r="1674">
          <cell r="F1674" t="str">
            <v>2014Other1-in-10August Peak17</v>
          </cell>
          <cell r="G1674">
            <v>2.344312</v>
          </cell>
          <cell r="H1674">
            <v>3.3459319999999999</v>
          </cell>
          <cell r="I1674">
            <v>105.11150000000001</v>
          </cell>
          <cell r="J1674">
            <v>25413.919999999998</v>
          </cell>
          <cell r="K1674">
            <v>0.8333758</v>
          </cell>
          <cell r="L1674">
            <v>0.93277620000000006</v>
          </cell>
          <cell r="M1674">
            <v>1.0016210000000001</v>
          </cell>
          <cell r="N1674">
            <v>1.070465</v>
          </cell>
          <cell r="O1674">
            <v>1.1698660000000001</v>
          </cell>
        </row>
        <row r="1675">
          <cell r="F1675" t="str">
            <v>2014Other1-in-10August Peak18</v>
          </cell>
          <cell r="G1675">
            <v>2.536991</v>
          </cell>
          <cell r="H1675">
            <v>3.565661</v>
          </cell>
          <cell r="I1675">
            <v>105.4928</v>
          </cell>
          <cell r="J1675">
            <v>25413.919999999998</v>
          </cell>
          <cell r="K1675">
            <v>0.85581379999999996</v>
          </cell>
          <cell r="L1675">
            <v>0.95793839999999997</v>
          </cell>
          <cell r="M1675">
            <v>1.02867</v>
          </cell>
          <cell r="N1675">
            <v>1.0994010000000001</v>
          </cell>
          <cell r="O1675">
            <v>1.201525</v>
          </cell>
        </row>
        <row r="1676">
          <cell r="F1676" t="str">
            <v>2014Other1-in-10August Peak19</v>
          </cell>
          <cell r="G1676">
            <v>3.7799909999999999</v>
          </cell>
          <cell r="H1676">
            <v>3.4876529999999999</v>
          </cell>
          <cell r="I1676">
            <v>103.8113</v>
          </cell>
          <cell r="J1676">
            <v>25413.919999999998</v>
          </cell>
          <cell r="K1676">
            <v>-0.32657829999999999</v>
          </cell>
          <cell r="L1676">
            <v>-0.30634929999999999</v>
          </cell>
          <cell r="M1676">
            <v>-0.29233880000000001</v>
          </cell>
          <cell r="N1676">
            <v>-0.27832839999999998</v>
          </cell>
          <cell r="O1676">
            <v>-0.25809949999999998</v>
          </cell>
        </row>
        <row r="1677">
          <cell r="F1677" t="str">
            <v>2014Other1-in-10August Peak20</v>
          </cell>
          <cell r="G1677">
            <v>3.4037359999999999</v>
          </cell>
          <cell r="H1677">
            <v>3.1469580000000001</v>
          </cell>
          <cell r="I1677">
            <v>99.163110000000003</v>
          </cell>
          <cell r="J1677">
            <v>25413.919999999998</v>
          </cell>
          <cell r="K1677">
            <v>-0.28685159999999998</v>
          </cell>
          <cell r="L1677">
            <v>-0.26908339999999997</v>
          </cell>
          <cell r="M1677">
            <v>-0.25677729999999999</v>
          </cell>
          <cell r="N1677">
            <v>-0.2444711</v>
          </cell>
          <cell r="O1677">
            <v>-0.22670299999999999</v>
          </cell>
        </row>
        <row r="1678">
          <cell r="F1678" t="str">
            <v>2014Other1-in-10August Peak21</v>
          </cell>
          <cell r="G1678">
            <v>2.9155190000000002</v>
          </cell>
          <cell r="H1678">
            <v>2.7649590000000002</v>
          </cell>
          <cell r="I1678">
            <v>92.110659999999996</v>
          </cell>
          <cell r="J1678">
            <v>25413.919999999998</v>
          </cell>
          <cell r="K1678">
            <v>-0.16819429999999999</v>
          </cell>
          <cell r="L1678">
            <v>-0.157776</v>
          </cell>
          <cell r="M1678">
            <v>-0.15056040000000001</v>
          </cell>
          <cell r="N1678">
            <v>-0.14334469999999999</v>
          </cell>
          <cell r="O1678">
            <v>-0.1329264</v>
          </cell>
        </row>
        <row r="1679">
          <cell r="F1679" t="str">
            <v>2014Other1-in-10August Peak22</v>
          </cell>
          <cell r="G1679">
            <v>2.45302</v>
          </cell>
          <cell r="H1679">
            <v>2.3564189999999998</v>
          </cell>
          <cell r="I1679">
            <v>88.299719999999994</v>
          </cell>
          <cell r="J1679">
            <v>25413.919999999998</v>
          </cell>
          <cell r="K1679">
            <v>-0.1079143</v>
          </cell>
          <cell r="L1679">
            <v>-0.1012299</v>
          </cell>
          <cell r="M1679">
            <v>-9.66003E-2</v>
          </cell>
          <cell r="N1679">
            <v>-9.1970700000000002E-2</v>
          </cell>
          <cell r="O1679">
            <v>-8.5286299999999995E-2</v>
          </cell>
        </row>
        <row r="1680">
          <cell r="F1680" t="str">
            <v>2014Other1-in-10August Peak23</v>
          </cell>
          <cell r="G1680">
            <v>1.9059820000000001</v>
          </cell>
          <cell r="H1680">
            <v>1.844662</v>
          </cell>
          <cell r="I1680">
            <v>85.089889999999997</v>
          </cell>
          <cell r="J1680">
            <v>25413.919999999998</v>
          </cell>
          <cell r="K1680">
            <v>-6.8501300000000001E-2</v>
          </cell>
          <cell r="L1680">
            <v>-6.4258200000000001E-2</v>
          </cell>
          <cell r="M1680">
            <v>-6.1319499999999999E-2</v>
          </cell>
          <cell r="N1680">
            <v>-5.8380700000000001E-2</v>
          </cell>
          <cell r="O1680">
            <v>-5.4137600000000001E-2</v>
          </cell>
        </row>
        <row r="1681">
          <cell r="F1681" t="str">
            <v>2014Other1-in-10August Peak24</v>
          </cell>
          <cell r="G1681">
            <v>1.448132</v>
          </cell>
          <cell r="H1681">
            <v>1.4089480000000001</v>
          </cell>
          <cell r="I1681">
            <v>82.125140000000002</v>
          </cell>
          <cell r="J1681">
            <v>25413.919999999998</v>
          </cell>
          <cell r="K1681">
            <v>-4.3772999999999999E-2</v>
          </cell>
          <cell r="L1681">
            <v>-4.1061599999999997E-2</v>
          </cell>
          <cell r="M1681">
            <v>-3.9183700000000002E-2</v>
          </cell>
          <cell r="N1681">
            <v>-3.73058E-2</v>
          </cell>
          <cell r="O1681">
            <v>-3.45945E-2</v>
          </cell>
        </row>
        <row r="1682">
          <cell r="F1682" t="str">
            <v>2014Sierra1-in-10August Peak1</v>
          </cell>
          <cell r="G1682">
            <v>1.2817700000000001</v>
          </cell>
          <cell r="H1682">
            <v>1.2817700000000001</v>
          </cell>
          <cell r="I1682">
            <v>78.678709999999995</v>
          </cell>
          <cell r="J1682">
            <v>17783.86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</row>
        <row r="1683">
          <cell r="F1683" t="str">
            <v>2014Sierra1-in-10August Peak2</v>
          </cell>
          <cell r="G1683">
            <v>1.130895</v>
          </cell>
          <cell r="H1683">
            <v>1.130895</v>
          </cell>
          <cell r="I1683">
            <v>77.818960000000004</v>
          </cell>
          <cell r="J1683">
            <v>17783.86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</row>
        <row r="1684">
          <cell r="F1684" t="str">
            <v>2014Sierra1-in-10August Peak3</v>
          </cell>
          <cell r="G1684">
            <v>1.043757</v>
          </cell>
          <cell r="H1684">
            <v>1.043757</v>
          </cell>
          <cell r="I1684">
            <v>76.876239999999996</v>
          </cell>
          <cell r="J1684">
            <v>17783.86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</row>
        <row r="1685">
          <cell r="F1685" t="str">
            <v>2014Sierra1-in-10August Peak4</v>
          </cell>
          <cell r="G1685">
            <v>0.99446029999999996</v>
          </cell>
          <cell r="H1685">
            <v>0.99446029999999996</v>
          </cell>
          <cell r="I1685">
            <v>76.581109999999995</v>
          </cell>
          <cell r="J1685">
            <v>17783.86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</row>
        <row r="1686">
          <cell r="F1686" t="str">
            <v>2014Sierra1-in-10August Peak5</v>
          </cell>
          <cell r="G1686">
            <v>0.99471560000000003</v>
          </cell>
          <cell r="H1686">
            <v>0.99471560000000003</v>
          </cell>
          <cell r="I1686">
            <v>77.004230000000007</v>
          </cell>
          <cell r="J1686">
            <v>17783.86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</row>
        <row r="1687">
          <cell r="F1687" t="str">
            <v>2014Sierra1-in-10August Peak6</v>
          </cell>
          <cell r="G1687">
            <v>1.085893</v>
          </cell>
          <cell r="H1687">
            <v>1.085893</v>
          </cell>
          <cell r="I1687">
            <v>75.700339999999997</v>
          </cell>
          <cell r="J1687">
            <v>17783.86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</row>
        <row r="1688">
          <cell r="F1688" t="str">
            <v>2014Sierra1-in-10August Peak7</v>
          </cell>
          <cell r="G1688">
            <v>1.292368</v>
          </cell>
          <cell r="H1688">
            <v>1.292368</v>
          </cell>
          <cell r="I1688">
            <v>74.604770000000002</v>
          </cell>
          <cell r="J1688">
            <v>17783.86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</row>
        <row r="1689">
          <cell r="F1689" t="str">
            <v>2014Sierra1-in-10August Peak8</v>
          </cell>
          <cell r="G1689">
            <v>1.4230929999999999</v>
          </cell>
          <cell r="H1689">
            <v>1.4230929999999999</v>
          </cell>
          <cell r="I1689">
            <v>77.195269999999994</v>
          </cell>
          <cell r="J1689">
            <v>17783.86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</row>
        <row r="1690">
          <cell r="F1690" t="str">
            <v>2014Sierra1-in-10August Peak9</v>
          </cell>
          <cell r="G1690">
            <v>1.4629760000000001</v>
          </cell>
          <cell r="H1690">
            <v>1.4629760000000001</v>
          </cell>
          <cell r="I1690">
            <v>81.103030000000004</v>
          </cell>
          <cell r="J1690">
            <v>17783.86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</row>
        <row r="1691">
          <cell r="F1691" t="str">
            <v>2014Sierra1-in-10August Peak10</v>
          </cell>
          <cell r="G1691">
            <v>1.5373509999999999</v>
          </cell>
          <cell r="H1691">
            <v>1.5373509999999999</v>
          </cell>
          <cell r="I1691">
            <v>84.191090000000003</v>
          </cell>
          <cell r="J1691">
            <v>17783.86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</row>
        <row r="1692">
          <cell r="F1692" t="str">
            <v>2014Sierra1-in-10August Peak11</v>
          </cell>
          <cell r="G1692">
            <v>1.6786479999999999</v>
          </cell>
          <cell r="H1692">
            <v>1.6786479999999999</v>
          </cell>
          <cell r="I1692">
            <v>91.388840000000002</v>
          </cell>
          <cell r="J1692">
            <v>17783.86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</row>
        <row r="1693">
          <cell r="F1693" t="str">
            <v>2014Sierra1-in-10August Peak12</v>
          </cell>
          <cell r="G1693">
            <v>1.892771</v>
          </cell>
          <cell r="H1693">
            <v>1.892771</v>
          </cell>
          <cell r="I1693">
            <v>91.006879999999995</v>
          </cell>
          <cell r="J1693">
            <v>17783.86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</row>
        <row r="1694">
          <cell r="F1694" t="str">
            <v>2014Sierra1-in-10August Peak13</v>
          </cell>
          <cell r="G1694">
            <v>2.1890079999999998</v>
          </cell>
          <cell r="H1694">
            <v>2.1890079999999998</v>
          </cell>
          <cell r="I1694">
            <v>87.985399999999998</v>
          </cell>
          <cell r="J1694">
            <v>17783.86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</row>
        <row r="1695">
          <cell r="F1695" t="str">
            <v>2014Sierra1-in-10August Peak14</v>
          </cell>
          <cell r="G1695">
            <v>2.0019079999999998</v>
          </cell>
          <cell r="H1695">
            <v>2.5253580000000002</v>
          </cell>
          <cell r="I1695">
            <v>88.141490000000005</v>
          </cell>
          <cell r="J1695">
            <v>17783.86</v>
          </cell>
          <cell r="K1695">
            <v>0.44527729999999999</v>
          </cell>
          <cell r="L1695">
            <v>0.49146260000000003</v>
          </cell>
          <cell r="M1695">
            <v>0.52345039999999998</v>
          </cell>
          <cell r="N1695">
            <v>0.55543830000000005</v>
          </cell>
          <cell r="O1695">
            <v>0.60162369999999998</v>
          </cell>
        </row>
        <row r="1696">
          <cell r="F1696" t="str">
            <v>2014Sierra1-in-10August Peak15</v>
          </cell>
          <cell r="G1696">
            <v>2.2344300000000001</v>
          </cell>
          <cell r="H1696">
            <v>2.9108710000000002</v>
          </cell>
          <cell r="I1696">
            <v>94.187899999999999</v>
          </cell>
          <cell r="J1696">
            <v>17783.86</v>
          </cell>
          <cell r="K1696">
            <v>0.57617770000000001</v>
          </cell>
          <cell r="L1696">
            <v>0.63541449999999999</v>
          </cell>
          <cell r="M1696">
            <v>0.67644170000000003</v>
          </cell>
          <cell r="N1696">
            <v>0.71746900000000002</v>
          </cell>
          <cell r="O1696">
            <v>0.7767058</v>
          </cell>
        </row>
        <row r="1697">
          <cell r="F1697" t="str">
            <v>2014Sierra1-in-10August Peak16</v>
          </cell>
          <cell r="G1697">
            <v>2.5113750000000001</v>
          </cell>
          <cell r="H1697">
            <v>3.354257</v>
          </cell>
          <cell r="I1697">
            <v>101.0847</v>
          </cell>
          <cell r="J1697">
            <v>17783.86</v>
          </cell>
          <cell r="K1697">
            <v>0.71826639999999997</v>
          </cell>
          <cell r="L1697">
            <v>0.79189039999999999</v>
          </cell>
          <cell r="M1697">
            <v>0.84288220000000003</v>
          </cell>
          <cell r="N1697">
            <v>0.8938741</v>
          </cell>
          <cell r="O1697">
            <v>0.96749810000000003</v>
          </cell>
        </row>
        <row r="1698">
          <cell r="F1698" t="str">
            <v>2014Sierra1-in-10August Peak17</v>
          </cell>
          <cell r="G1698">
            <v>2.766543</v>
          </cell>
          <cell r="H1698">
            <v>3.750677</v>
          </cell>
          <cell r="I1698">
            <v>102.4365</v>
          </cell>
          <cell r="J1698">
            <v>17783.86</v>
          </cell>
          <cell r="K1698">
            <v>0.83841200000000005</v>
          </cell>
          <cell r="L1698">
            <v>0.92450589999999999</v>
          </cell>
          <cell r="M1698">
            <v>0.98413439999999996</v>
          </cell>
          <cell r="N1698">
            <v>1.0437620000000001</v>
          </cell>
          <cell r="O1698">
            <v>1.129856</v>
          </cell>
        </row>
        <row r="1699">
          <cell r="F1699" t="str">
            <v>2014Sierra1-in-10August Peak18</v>
          </cell>
          <cell r="G1699">
            <v>2.9947979999999998</v>
          </cell>
          <cell r="H1699">
            <v>4.0058020000000001</v>
          </cell>
          <cell r="I1699">
            <v>102.4615</v>
          </cell>
          <cell r="J1699">
            <v>17783.86</v>
          </cell>
          <cell r="K1699">
            <v>0.86127410000000004</v>
          </cell>
          <cell r="L1699">
            <v>0.94973589999999997</v>
          </cell>
          <cell r="M1699">
            <v>1.011004</v>
          </cell>
          <cell r="N1699">
            <v>1.072273</v>
          </cell>
          <cell r="O1699">
            <v>1.1607350000000001</v>
          </cell>
        </row>
        <row r="1700">
          <cell r="F1700" t="str">
            <v>2014Sierra1-in-10August Peak19</v>
          </cell>
          <cell r="G1700">
            <v>4.3296479999999997</v>
          </cell>
          <cell r="H1700">
            <v>3.9617499999999999</v>
          </cell>
          <cell r="I1700">
            <v>101.357</v>
          </cell>
          <cell r="J1700">
            <v>17783.86</v>
          </cell>
          <cell r="K1700">
            <v>-0.40038750000000001</v>
          </cell>
          <cell r="L1700">
            <v>-0.3811928</v>
          </cell>
          <cell r="M1700">
            <v>-0.36789860000000002</v>
          </cell>
          <cell r="N1700">
            <v>-0.35460439999999999</v>
          </cell>
          <cell r="O1700">
            <v>-0.33540969999999998</v>
          </cell>
        </row>
        <row r="1701">
          <cell r="F1701" t="str">
            <v>2014Sierra1-in-10August Peak20</v>
          </cell>
          <cell r="G1701">
            <v>3.936957</v>
          </cell>
          <cell r="H1701">
            <v>3.63375</v>
          </cell>
          <cell r="I1701">
            <v>95.465130000000002</v>
          </cell>
          <cell r="J1701">
            <v>17783.86</v>
          </cell>
          <cell r="K1701">
            <v>-0.32998329999999998</v>
          </cell>
          <cell r="L1701">
            <v>-0.31416379999999999</v>
          </cell>
          <cell r="M1701">
            <v>-0.30320730000000001</v>
          </cell>
          <cell r="N1701">
            <v>-0.29225079999999998</v>
          </cell>
          <cell r="O1701">
            <v>-0.27643139999999999</v>
          </cell>
        </row>
        <row r="1702">
          <cell r="F1702" t="str">
            <v>2014Sierra1-in-10August Peak21</v>
          </cell>
          <cell r="G1702">
            <v>3.4084469999999998</v>
          </cell>
          <cell r="H1702">
            <v>3.2163620000000002</v>
          </cell>
          <cell r="I1702">
            <v>87.737279999999998</v>
          </cell>
          <cell r="J1702">
            <v>17783.86</v>
          </cell>
          <cell r="K1702">
            <v>-0.20904729999999999</v>
          </cell>
          <cell r="L1702">
            <v>-0.1990256</v>
          </cell>
          <cell r="M1702">
            <v>-0.19208459999999999</v>
          </cell>
          <cell r="N1702">
            <v>-0.18514349999999999</v>
          </cell>
          <cell r="O1702">
            <v>-0.17512169999999999</v>
          </cell>
        </row>
        <row r="1703">
          <cell r="F1703" t="str">
            <v>2014Sierra1-in-10August Peak22</v>
          </cell>
          <cell r="G1703">
            <v>2.8519009999999998</v>
          </cell>
          <cell r="H1703">
            <v>2.7371789999999998</v>
          </cell>
          <cell r="I1703">
            <v>82.961560000000006</v>
          </cell>
          <cell r="J1703">
            <v>17783.86</v>
          </cell>
          <cell r="K1703">
            <v>-0.1248522</v>
          </cell>
          <cell r="L1703">
            <v>-0.11886679999999999</v>
          </cell>
          <cell r="M1703">
            <v>-0.1147213</v>
          </cell>
          <cell r="N1703">
            <v>-0.1105758</v>
          </cell>
          <cell r="O1703">
            <v>-0.1045903</v>
          </cell>
        </row>
        <row r="1704">
          <cell r="F1704" t="str">
            <v>2014Sierra1-in-10August Peak23</v>
          </cell>
          <cell r="G1704">
            <v>2.1953740000000002</v>
          </cell>
          <cell r="H1704">
            <v>2.1181380000000001</v>
          </cell>
          <cell r="I1704">
            <v>80.481629999999996</v>
          </cell>
          <cell r="J1704">
            <v>17783.86</v>
          </cell>
          <cell r="K1704">
            <v>-8.4056099999999995E-2</v>
          </cell>
          <cell r="L1704">
            <v>-8.0026399999999998E-2</v>
          </cell>
          <cell r="M1704">
            <v>-7.7235499999999999E-2</v>
          </cell>
          <cell r="N1704">
            <v>-7.4444499999999997E-2</v>
          </cell>
          <cell r="O1704">
            <v>-7.0414900000000002E-2</v>
          </cell>
        </row>
        <row r="1705">
          <cell r="F1705" t="str">
            <v>2014Sierra1-in-10August Peak24</v>
          </cell>
          <cell r="G1705">
            <v>1.647756</v>
          </cell>
          <cell r="H1705">
            <v>1.607461</v>
          </cell>
          <cell r="I1705">
            <v>78.255589999999998</v>
          </cell>
          <cell r="J1705">
            <v>17783.86</v>
          </cell>
          <cell r="K1705">
            <v>-4.3853900000000001E-2</v>
          </cell>
          <cell r="L1705">
            <v>-4.17516E-2</v>
          </cell>
          <cell r="M1705">
            <v>-4.0295499999999998E-2</v>
          </cell>
          <cell r="N1705">
            <v>-3.8839400000000003E-2</v>
          </cell>
          <cell r="O1705">
            <v>-3.6736999999999999E-2</v>
          </cell>
        </row>
        <row r="1706">
          <cell r="F1706" t="str">
            <v>2014Stockton1-in-10August Peak1</v>
          </cell>
          <cell r="G1706">
            <v>1.36317</v>
          </cell>
          <cell r="H1706">
            <v>1.36317</v>
          </cell>
          <cell r="I1706">
            <v>85.140370000000004</v>
          </cell>
          <cell r="J1706">
            <v>12389.87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</row>
        <row r="1707">
          <cell r="F1707" t="str">
            <v>2014Stockton1-in-10August Peak2</v>
          </cell>
          <cell r="G1707">
            <v>1.159538</v>
          </cell>
          <cell r="H1707">
            <v>1.159538</v>
          </cell>
          <cell r="I1707">
            <v>82.77525</v>
          </cell>
          <cell r="J1707">
            <v>12389.87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</row>
        <row r="1708">
          <cell r="F1708" t="str">
            <v>2014Stockton1-in-10August Peak3</v>
          </cell>
          <cell r="G1708">
            <v>1.0345439999999999</v>
          </cell>
          <cell r="H1708">
            <v>1.0345439999999999</v>
          </cell>
          <cell r="I1708">
            <v>82.865120000000005</v>
          </cell>
          <cell r="J1708">
            <v>12389.87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</row>
        <row r="1709">
          <cell r="F1709" t="str">
            <v>2014Stockton1-in-10August Peak4</v>
          </cell>
          <cell r="G1709">
            <v>0.96456839999999999</v>
          </cell>
          <cell r="H1709">
            <v>0.96456839999999999</v>
          </cell>
          <cell r="I1709">
            <v>81.910129999999995</v>
          </cell>
          <cell r="J1709">
            <v>12389.87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</row>
        <row r="1710">
          <cell r="F1710" t="str">
            <v>2014Stockton1-in-10August Peak5</v>
          </cell>
          <cell r="G1710">
            <v>0.94861019999999996</v>
          </cell>
          <cell r="H1710">
            <v>0.94861019999999996</v>
          </cell>
          <cell r="I1710">
            <v>80.27525</v>
          </cell>
          <cell r="J1710">
            <v>12389.87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</row>
        <row r="1711">
          <cell r="F1711" t="str">
            <v>2014Stockton1-in-10August Peak6</v>
          </cell>
          <cell r="G1711">
            <v>0.99137920000000002</v>
          </cell>
          <cell r="H1711">
            <v>0.99137920000000002</v>
          </cell>
          <cell r="I1711">
            <v>78.5</v>
          </cell>
          <cell r="J1711">
            <v>12389.87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</row>
        <row r="1712">
          <cell r="F1712" t="str">
            <v>2014Stockton1-in-10August Peak7</v>
          </cell>
          <cell r="G1712">
            <v>1.1312180000000001</v>
          </cell>
          <cell r="H1712">
            <v>1.1312180000000001</v>
          </cell>
          <cell r="I1712">
            <v>77.134879999999995</v>
          </cell>
          <cell r="J1712">
            <v>12389.87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</row>
        <row r="1713">
          <cell r="F1713" t="str">
            <v>2014Stockton1-in-10August Peak8</v>
          </cell>
          <cell r="G1713">
            <v>1.22838</v>
          </cell>
          <cell r="H1713">
            <v>1.22838</v>
          </cell>
          <cell r="I1713">
            <v>77.72475</v>
          </cell>
          <cell r="J1713">
            <v>12389.87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</row>
        <row r="1714">
          <cell r="F1714" t="str">
            <v>2014Stockton1-in-10August Peak9</v>
          </cell>
          <cell r="G1714">
            <v>1.2791129999999999</v>
          </cell>
          <cell r="H1714">
            <v>1.2791129999999999</v>
          </cell>
          <cell r="I1714">
            <v>83.814660000000003</v>
          </cell>
          <cell r="J1714">
            <v>12389.87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</row>
        <row r="1715">
          <cell r="F1715" t="str">
            <v>2014Stockton1-in-10August Peak10</v>
          </cell>
          <cell r="G1715">
            <v>1.403394</v>
          </cell>
          <cell r="H1715">
            <v>1.403394</v>
          </cell>
          <cell r="I1715">
            <v>84.9495</v>
          </cell>
          <cell r="J1715">
            <v>12389.87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</row>
        <row r="1716">
          <cell r="F1716" t="str">
            <v>2014Stockton1-in-10August Peak11</v>
          </cell>
          <cell r="G1716">
            <v>1.5808310000000001</v>
          </cell>
          <cell r="H1716">
            <v>1.5808310000000001</v>
          </cell>
          <cell r="I1716">
            <v>87.719220000000007</v>
          </cell>
          <cell r="J1716">
            <v>12389.87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</row>
        <row r="1717">
          <cell r="F1717" t="str">
            <v>2014Stockton1-in-10August Peak12</v>
          </cell>
          <cell r="G1717">
            <v>1.8214710000000001</v>
          </cell>
          <cell r="H1717">
            <v>1.8214710000000001</v>
          </cell>
          <cell r="I1717">
            <v>91.719220000000007</v>
          </cell>
          <cell r="J1717">
            <v>12389.87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</row>
        <row r="1718">
          <cell r="F1718" t="str">
            <v>2014Stockton1-in-10August Peak13</v>
          </cell>
          <cell r="G1718">
            <v>2.1310090000000002</v>
          </cell>
          <cell r="H1718">
            <v>2.1310090000000002</v>
          </cell>
          <cell r="I1718">
            <v>95.584379999999996</v>
          </cell>
          <cell r="J1718">
            <v>12389.87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</row>
        <row r="1719">
          <cell r="F1719" t="str">
            <v>2014Stockton1-in-10August Peak14</v>
          </cell>
          <cell r="G1719">
            <v>1.9007419999999999</v>
          </cell>
          <cell r="H1719">
            <v>2.4865240000000002</v>
          </cell>
          <cell r="I1719">
            <v>99.859560000000002</v>
          </cell>
          <cell r="J1719">
            <v>12389.87</v>
          </cell>
          <cell r="K1719">
            <v>0.49119000000000002</v>
          </cell>
          <cell r="L1719">
            <v>0.54707600000000001</v>
          </cell>
          <cell r="M1719">
            <v>0.58578249999999998</v>
          </cell>
          <cell r="N1719">
            <v>0.62448890000000001</v>
          </cell>
          <cell r="O1719">
            <v>0.6803749</v>
          </cell>
        </row>
        <row r="1720">
          <cell r="F1720" t="str">
            <v>2014Stockton1-in-10August Peak15</v>
          </cell>
          <cell r="G1720">
            <v>2.1427350000000001</v>
          </cell>
          <cell r="H1720">
            <v>2.8812920000000002</v>
          </cell>
          <cell r="I1720">
            <v>101.6347</v>
          </cell>
          <cell r="J1720">
            <v>12389.87</v>
          </cell>
          <cell r="K1720">
            <v>0.62116660000000001</v>
          </cell>
          <cell r="L1720">
            <v>0.69052119999999995</v>
          </cell>
          <cell r="M1720">
            <v>0.73855599999999999</v>
          </cell>
          <cell r="N1720">
            <v>0.78659080000000003</v>
          </cell>
          <cell r="O1720">
            <v>0.85594530000000002</v>
          </cell>
        </row>
        <row r="1721">
          <cell r="F1721" t="str">
            <v>2014Stockton1-in-10August Peak16</v>
          </cell>
          <cell r="G1721">
            <v>2.3824329999999998</v>
          </cell>
          <cell r="H1721">
            <v>3.3170850000000001</v>
          </cell>
          <cell r="I1721">
            <v>103.67959999999999</v>
          </cell>
          <cell r="J1721">
            <v>12389.87</v>
          </cell>
          <cell r="K1721">
            <v>0.78747929999999999</v>
          </cell>
          <cell r="L1721">
            <v>0.87442969999999998</v>
          </cell>
          <cell r="M1721">
            <v>0.93465129999999996</v>
          </cell>
          <cell r="N1721">
            <v>0.9948726</v>
          </cell>
          <cell r="O1721">
            <v>1.081823</v>
          </cell>
        </row>
        <row r="1722">
          <cell r="F1722" t="str">
            <v>2014Stockton1-in-10August Peak17</v>
          </cell>
          <cell r="G1722">
            <v>2.612044</v>
          </cell>
          <cell r="H1722">
            <v>3.6932680000000002</v>
          </cell>
          <cell r="I1722">
            <v>105.2701</v>
          </cell>
          <cell r="J1722">
            <v>12389.87</v>
          </cell>
          <cell r="K1722">
            <v>0.91001710000000002</v>
          </cell>
          <cell r="L1722">
            <v>1.0111669999999999</v>
          </cell>
          <cell r="M1722">
            <v>1.081224</v>
          </cell>
          <cell r="N1722">
            <v>1.1512800000000001</v>
          </cell>
          <cell r="O1722">
            <v>1.2524299999999999</v>
          </cell>
        </row>
        <row r="1723">
          <cell r="F1723" t="str">
            <v>2014Stockton1-in-10August Peak18</v>
          </cell>
          <cell r="G1723">
            <v>2.783989</v>
          </cell>
          <cell r="H1723">
            <v>3.8934090000000001</v>
          </cell>
          <cell r="I1723">
            <v>105.59010000000001</v>
          </cell>
          <cell r="J1723">
            <v>12389.87</v>
          </cell>
          <cell r="K1723">
            <v>0.93362179999999995</v>
          </cell>
          <cell r="L1723">
            <v>1.037485</v>
          </cell>
          <cell r="M1723">
            <v>1.1094200000000001</v>
          </cell>
          <cell r="N1723">
            <v>1.1813549999999999</v>
          </cell>
          <cell r="O1723">
            <v>1.285218</v>
          </cell>
        </row>
        <row r="1724">
          <cell r="F1724" t="str">
            <v>2014Stockton1-in-10August Peak19</v>
          </cell>
          <cell r="G1724">
            <v>4.0917539999999999</v>
          </cell>
          <cell r="H1724">
            <v>3.7985799999999998</v>
          </cell>
          <cell r="I1724">
            <v>102.59010000000001</v>
          </cell>
          <cell r="J1724">
            <v>12389.87</v>
          </cell>
          <cell r="K1724">
            <v>-0.30917090000000003</v>
          </cell>
          <cell r="L1724">
            <v>-0.29971999999999999</v>
          </cell>
          <cell r="M1724">
            <v>-0.2931744</v>
          </cell>
          <cell r="N1724">
            <v>-0.28662870000000001</v>
          </cell>
          <cell r="O1724">
            <v>-0.27717779999999997</v>
          </cell>
        </row>
        <row r="1725">
          <cell r="F1725" t="str">
            <v>2014Stockton1-in-10August Peak20</v>
          </cell>
          <cell r="G1725">
            <v>3.7232029999999998</v>
          </cell>
          <cell r="H1725">
            <v>3.4481229999999998</v>
          </cell>
          <cell r="I1725">
            <v>96.634879999999995</v>
          </cell>
          <cell r="J1725">
            <v>12389.87</v>
          </cell>
          <cell r="K1725">
            <v>-0.2900895</v>
          </cell>
          <cell r="L1725">
            <v>-0.28122200000000003</v>
          </cell>
          <cell r="M1725">
            <v>-0.2750802</v>
          </cell>
          <cell r="N1725">
            <v>-0.26893850000000002</v>
          </cell>
          <cell r="O1725">
            <v>-0.2600711</v>
          </cell>
        </row>
        <row r="1726">
          <cell r="F1726" t="str">
            <v>2014Stockton1-in-10August Peak21</v>
          </cell>
          <cell r="G1726">
            <v>3.2821509999999998</v>
          </cell>
          <cell r="H1726">
            <v>3.0964399999999999</v>
          </cell>
          <cell r="I1726">
            <v>91.634879999999995</v>
          </cell>
          <cell r="J1726">
            <v>12389.87</v>
          </cell>
          <cell r="K1726">
            <v>-0.19584409999999999</v>
          </cell>
          <cell r="L1726">
            <v>-0.18985750000000001</v>
          </cell>
          <cell r="M1726">
            <v>-0.18571109999999999</v>
          </cell>
          <cell r="N1726">
            <v>-0.1815648</v>
          </cell>
          <cell r="O1726">
            <v>-0.17557819999999999</v>
          </cell>
        </row>
        <row r="1727">
          <cell r="F1727" t="str">
            <v>2014Stockton1-in-10August Peak22</v>
          </cell>
          <cell r="G1727">
            <v>2.8057470000000002</v>
          </cell>
          <cell r="H1727">
            <v>2.67517</v>
          </cell>
          <cell r="I1727">
            <v>90.365120000000005</v>
          </cell>
          <cell r="J1727">
            <v>12389.87</v>
          </cell>
          <cell r="K1727">
            <v>-0.1377023</v>
          </cell>
          <cell r="L1727">
            <v>-0.1334929</v>
          </cell>
          <cell r="M1727">
            <v>-0.13057759999999999</v>
          </cell>
          <cell r="N1727">
            <v>-0.1276622</v>
          </cell>
          <cell r="O1727">
            <v>-0.1234528</v>
          </cell>
        </row>
        <row r="1728">
          <cell r="F1728" t="str">
            <v>2014Stockton1-in-10August Peak23</v>
          </cell>
          <cell r="G1728">
            <v>2.2034630000000002</v>
          </cell>
          <cell r="H1728">
            <v>2.1331859999999998</v>
          </cell>
          <cell r="I1728">
            <v>87.595399999999998</v>
          </cell>
          <cell r="J1728">
            <v>12389.87</v>
          </cell>
          <cell r="K1728">
            <v>-7.4110999999999996E-2</v>
          </cell>
          <cell r="L1728">
            <v>-7.1845500000000007E-2</v>
          </cell>
          <cell r="M1728">
            <v>-7.0276500000000006E-2</v>
          </cell>
          <cell r="N1728">
            <v>-6.8707500000000005E-2</v>
          </cell>
          <cell r="O1728">
            <v>-6.6442000000000001E-2</v>
          </cell>
        </row>
        <row r="1729">
          <cell r="F1729" t="str">
            <v>2014Stockton1-in-10August Peak24</v>
          </cell>
          <cell r="G1729">
            <v>1.699864</v>
          </cell>
          <cell r="H1729">
            <v>1.6435169999999999</v>
          </cell>
          <cell r="I1729">
            <v>86.140370000000004</v>
          </cell>
          <cell r="J1729">
            <v>12389.87</v>
          </cell>
          <cell r="K1729">
            <v>-5.9421000000000002E-2</v>
          </cell>
          <cell r="L1729">
            <v>-5.7604599999999999E-2</v>
          </cell>
          <cell r="M1729">
            <v>-5.6346500000000001E-2</v>
          </cell>
          <cell r="N1729">
            <v>-5.5088499999999999E-2</v>
          </cell>
          <cell r="O1729">
            <v>-5.3272100000000003E-2</v>
          </cell>
        </row>
        <row r="1730">
          <cell r="F1730" t="str">
            <v>2014All Customers1-in-10Typical Event Day1</v>
          </cell>
          <cell r="G1730">
            <v>1.150334</v>
          </cell>
          <cell r="H1730">
            <v>1.150334</v>
          </cell>
          <cell r="I1730">
            <v>77.315809999999999</v>
          </cell>
          <cell r="J1730">
            <v>148688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</row>
        <row r="1731">
          <cell r="F1731" t="str">
            <v>2014All Customers1-in-10Typical Event Day2</v>
          </cell>
          <cell r="G1731">
            <v>0.98226369999999996</v>
          </cell>
          <cell r="H1731">
            <v>0.98226369999999996</v>
          </cell>
          <cell r="I1731">
            <v>76.009299999999996</v>
          </cell>
          <cell r="J1731">
            <v>148688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</row>
        <row r="1732">
          <cell r="F1732" t="str">
            <v>2014All Customers1-in-10Typical Event Day3</v>
          </cell>
          <cell r="G1732">
            <v>0.88364339999999997</v>
          </cell>
          <cell r="H1732">
            <v>0.88364339999999997</v>
          </cell>
          <cell r="I1732">
            <v>74.724410000000006</v>
          </cell>
          <cell r="J1732">
            <v>148688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</row>
        <row r="1733">
          <cell r="F1733" t="str">
            <v>2014All Customers1-in-10Typical Event Day4</v>
          </cell>
          <cell r="G1733">
            <v>0.8264591</v>
          </cell>
          <cell r="H1733">
            <v>0.8264591</v>
          </cell>
          <cell r="I1733">
            <v>73.121589999999998</v>
          </cell>
          <cell r="J1733">
            <v>148688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</row>
        <row r="1734">
          <cell r="F1734" t="str">
            <v>2014All Customers1-in-10Typical Event Day5</v>
          </cell>
          <cell r="G1734">
            <v>0.81152210000000002</v>
          </cell>
          <cell r="H1734">
            <v>0.81152210000000002</v>
          </cell>
          <cell r="I1734">
            <v>72.143259999999998</v>
          </cell>
          <cell r="J1734">
            <v>148688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</row>
        <row r="1735">
          <cell r="F1735" t="str">
            <v>2014All Customers1-in-10Typical Event Day6</v>
          </cell>
          <cell r="G1735">
            <v>0.85825090000000004</v>
          </cell>
          <cell r="H1735">
            <v>0.85825090000000004</v>
          </cell>
          <cell r="I1735">
            <v>71.069749999999999</v>
          </cell>
          <cell r="J1735">
            <v>148688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</row>
        <row r="1736">
          <cell r="F1736" t="str">
            <v>2014All Customers1-in-10Typical Event Day7</v>
          </cell>
          <cell r="G1736">
            <v>0.99962470000000003</v>
          </cell>
          <cell r="H1736">
            <v>0.99962470000000003</v>
          </cell>
          <cell r="I1736">
            <v>70.70532</v>
          </cell>
          <cell r="J1736">
            <v>148688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</row>
        <row r="1737">
          <cell r="F1737" t="str">
            <v>2014All Customers1-in-10Typical Event Day8</v>
          </cell>
          <cell r="G1737">
            <v>1.1118459999999999</v>
          </cell>
          <cell r="H1737">
            <v>1.1118459999999999</v>
          </cell>
          <cell r="I1737">
            <v>73.241579999999999</v>
          </cell>
          <cell r="J1737">
            <v>148688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</row>
        <row r="1738">
          <cell r="F1738" t="str">
            <v>2014All Customers1-in-10Typical Event Day9</v>
          </cell>
          <cell r="G1738">
            <v>1.135961</v>
          </cell>
          <cell r="H1738">
            <v>1.135961</v>
          </cell>
          <cell r="I1738">
            <v>78.339119999999994</v>
          </cell>
          <cell r="J1738">
            <v>148688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</row>
        <row r="1739">
          <cell r="F1739" t="str">
            <v>2014All Customers1-in-10Typical Event Day10</v>
          </cell>
          <cell r="G1739">
            <v>1.211786</v>
          </cell>
          <cell r="H1739">
            <v>1.211786</v>
          </cell>
          <cell r="I1739">
            <v>83.115750000000006</v>
          </cell>
          <cell r="J1739">
            <v>148688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</row>
        <row r="1740">
          <cell r="F1740" t="str">
            <v>2014All Customers1-in-10Typical Event Day11</v>
          </cell>
          <cell r="G1740">
            <v>1.3397600000000001</v>
          </cell>
          <cell r="H1740">
            <v>1.3397600000000001</v>
          </cell>
          <cell r="I1740">
            <v>87.496629999999996</v>
          </cell>
          <cell r="J1740">
            <v>148688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</row>
        <row r="1741">
          <cell r="F1741" t="str">
            <v>2014All Customers1-in-10Typical Event Day12</v>
          </cell>
          <cell r="G1741">
            <v>1.5255050000000001</v>
          </cell>
          <cell r="H1741">
            <v>1.5255050000000001</v>
          </cell>
          <cell r="I1741">
            <v>91.5655</v>
          </cell>
          <cell r="J1741">
            <v>148688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</row>
        <row r="1742">
          <cell r="F1742" t="str">
            <v>2014All Customers1-in-10Typical Event Day13</v>
          </cell>
          <cell r="G1742">
            <v>1.7727539999999999</v>
          </cell>
          <cell r="H1742">
            <v>1.7727539999999999</v>
          </cell>
          <cell r="I1742">
            <v>94.927340000000001</v>
          </cell>
          <cell r="J1742">
            <v>148688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</row>
        <row r="1743">
          <cell r="F1743" t="str">
            <v>2014All Customers1-in-10Typical Event Day14</v>
          </cell>
          <cell r="G1743">
            <v>1.598786</v>
          </cell>
          <cell r="H1743">
            <v>2.043123</v>
          </cell>
          <cell r="I1743">
            <v>97.653660000000002</v>
          </cell>
          <cell r="J1743">
            <v>148688</v>
          </cell>
          <cell r="K1743">
            <v>0.3712859</v>
          </cell>
          <cell r="L1743">
            <v>0.41444530000000002</v>
          </cell>
          <cell r="M1743">
            <v>0.44433729999999999</v>
          </cell>
          <cell r="N1743">
            <v>0.47422940000000002</v>
          </cell>
          <cell r="O1743">
            <v>0.51738870000000003</v>
          </cell>
        </row>
        <row r="1744">
          <cell r="F1744" t="str">
            <v>2014All Customers1-in-10Typical Event Day15</v>
          </cell>
          <cell r="G1744">
            <v>1.776329</v>
          </cell>
          <cell r="H1744">
            <v>2.3464149999999999</v>
          </cell>
          <cell r="I1744">
            <v>99.755070000000003</v>
          </cell>
          <cell r="J1744">
            <v>148688</v>
          </cell>
          <cell r="K1744">
            <v>0.4770817</v>
          </cell>
          <cell r="L1744">
            <v>0.53202939999999999</v>
          </cell>
          <cell r="M1744">
            <v>0.57008610000000004</v>
          </cell>
          <cell r="N1744">
            <v>0.60814279999999998</v>
          </cell>
          <cell r="O1744">
            <v>0.66309059999999997</v>
          </cell>
        </row>
        <row r="1745">
          <cell r="F1745" t="str">
            <v>2014All Customers1-in-10Typical Event Day16</v>
          </cell>
          <cell r="G1745">
            <v>1.9773879999999999</v>
          </cell>
          <cell r="H1745">
            <v>2.6907049999999999</v>
          </cell>
          <cell r="I1745">
            <v>101.2467</v>
          </cell>
          <cell r="J1745">
            <v>148688</v>
          </cell>
          <cell r="K1745">
            <v>0.59750130000000001</v>
          </cell>
          <cell r="L1745">
            <v>0.66592640000000003</v>
          </cell>
          <cell r="M1745">
            <v>0.71331750000000005</v>
          </cell>
          <cell r="N1745">
            <v>0.76070859999999996</v>
          </cell>
          <cell r="O1745">
            <v>0.82913369999999997</v>
          </cell>
        </row>
        <row r="1746">
          <cell r="F1746" t="str">
            <v>2014All Customers1-in-10Typical Event Day17</v>
          </cell>
          <cell r="G1746">
            <v>2.1667230000000002</v>
          </cell>
          <cell r="H1746">
            <v>2.997509</v>
          </cell>
          <cell r="I1746">
            <v>101.62820000000001</v>
          </cell>
          <cell r="J1746">
            <v>148688</v>
          </cell>
          <cell r="K1746">
            <v>0.6955095</v>
          </cell>
          <cell r="L1746">
            <v>0.77543139999999999</v>
          </cell>
          <cell r="M1746">
            <v>0.83078510000000005</v>
          </cell>
          <cell r="N1746">
            <v>0.8861388</v>
          </cell>
          <cell r="O1746">
            <v>0.96606060000000005</v>
          </cell>
        </row>
        <row r="1747">
          <cell r="F1747" t="str">
            <v>2014All Customers1-in-10Typical Event Day18</v>
          </cell>
          <cell r="G1747">
            <v>2.336322</v>
          </cell>
          <cell r="H1747">
            <v>3.1895180000000001</v>
          </cell>
          <cell r="I1747">
            <v>100.7576</v>
          </cell>
          <cell r="J1747">
            <v>148688</v>
          </cell>
          <cell r="K1747">
            <v>0.71421970000000001</v>
          </cell>
          <cell r="L1747">
            <v>0.79632769999999997</v>
          </cell>
          <cell r="M1747">
            <v>0.85319540000000005</v>
          </cell>
          <cell r="N1747">
            <v>0.91006310000000001</v>
          </cell>
          <cell r="O1747">
            <v>0.99217120000000003</v>
          </cell>
        </row>
        <row r="1748">
          <cell r="F1748" t="str">
            <v>2014All Customers1-in-10Typical Event Day19</v>
          </cell>
          <cell r="G1748">
            <v>3.4109129999999999</v>
          </cell>
          <cell r="H1748">
            <v>3.1475710000000001</v>
          </cell>
          <cell r="I1748">
            <v>98.227249999999998</v>
          </cell>
          <cell r="J1748">
            <v>148688</v>
          </cell>
          <cell r="K1748">
            <v>-0.2917033</v>
          </cell>
          <cell r="L1748">
            <v>-0.2749471</v>
          </cell>
          <cell r="M1748">
            <v>-0.26334180000000001</v>
          </cell>
          <cell r="N1748">
            <v>-0.25173659999999998</v>
          </cell>
          <cell r="O1748">
            <v>-0.2349803</v>
          </cell>
        </row>
        <row r="1749">
          <cell r="F1749" t="str">
            <v>2014All Customers1-in-10Typical Event Day20</v>
          </cell>
          <cell r="G1749">
            <v>3.1222460000000001</v>
          </cell>
          <cell r="H1749">
            <v>2.8858419999999998</v>
          </cell>
          <cell r="I1749">
            <v>94.162099999999995</v>
          </cell>
          <cell r="J1749">
            <v>148688</v>
          </cell>
          <cell r="K1749">
            <v>-0.26174370000000002</v>
          </cell>
          <cell r="L1749">
            <v>-0.24677279999999999</v>
          </cell>
          <cell r="M1749">
            <v>-0.236404</v>
          </cell>
          <cell r="N1749">
            <v>-0.22603519999999999</v>
          </cell>
          <cell r="O1749">
            <v>-0.21106440000000001</v>
          </cell>
        </row>
        <row r="1750">
          <cell r="F1750" t="str">
            <v>2014All Customers1-in-10Typical Event Day21</v>
          </cell>
          <cell r="G1750">
            <v>2.7608009999999998</v>
          </cell>
          <cell r="H1750">
            <v>2.6107860000000001</v>
          </cell>
          <cell r="I1750">
            <v>89.449070000000006</v>
          </cell>
          <cell r="J1750">
            <v>148688</v>
          </cell>
          <cell r="K1750">
            <v>-0.16576569999999999</v>
          </cell>
          <cell r="L1750">
            <v>-0.1564603</v>
          </cell>
          <cell r="M1750">
            <v>-0.15001539999999999</v>
          </cell>
          <cell r="N1750">
            <v>-0.14357049999999999</v>
          </cell>
          <cell r="O1750">
            <v>-0.1342651</v>
          </cell>
        </row>
        <row r="1751">
          <cell r="F1751" t="str">
            <v>2014All Customers1-in-10Typical Event Day22</v>
          </cell>
          <cell r="G1751">
            <v>2.3843429999999999</v>
          </cell>
          <cell r="H1751">
            <v>2.291277</v>
          </cell>
          <cell r="I1751">
            <v>85.843649999999997</v>
          </cell>
          <cell r="J1751">
            <v>148688</v>
          </cell>
          <cell r="K1751">
            <v>-0.1027361</v>
          </cell>
          <cell r="L1751">
            <v>-9.7022800000000006E-2</v>
          </cell>
          <cell r="M1751">
            <v>-9.3065899999999993E-2</v>
          </cell>
          <cell r="N1751">
            <v>-8.9108900000000005E-2</v>
          </cell>
          <cell r="O1751">
            <v>-8.33956E-2</v>
          </cell>
        </row>
        <row r="1752">
          <cell r="F1752" t="str">
            <v>2014All Customers1-in-10Typical Event Day23</v>
          </cell>
          <cell r="G1752">
            <v>1.8899969999999999</v>
          </cell>
          <cell r="H1752">
            <v>1.83178</v>
          </cell>
          <cell r="I1752">
            <v>83.122990000000001</v>
          </cell>
          <cell r="J1752">
            <v>148688</v>
          </cell>
          <cell r="K1752">
            <v>-6.4355200000000001E-2</v>
          </cell>
          <cell r="L1752">
            <v>-6.0728799999999999E-2</v>
          </cell>
          <cell r="M1752">
            <v>-5.8217100000000001E-2</v>
          </cell>
          <cell r="N1752">
            <v>-5.5705400000000002E-2</v>
          </cell>
          <cell r="O1752">
            <v>-5.2078899999999997E-2</v>
          </cell>
        </row>
        <row r="1753">
          <cell r="F1753" t="str">
            <v>2014All Customers1-in-10Typical Event Day24</v>
          </cell>
          <cell r="G1753">
            <v>1.4455560000000001</v>
          </cell>
          <cell r="H1753">
            <v>1.4035519999999999</v>
          </cell>
          <cell r="I1753">
            <v>81.129760000000005</v>
          </cell>
          <cell r="J1753">
            <v>148688</v>
          </cell>
          <cell r="K1753">
            <v>-4.6475799999999998E-2</v>
          </cell>
          <cell r="L1753">
            <v>-4.38336E-2</v>
          </cell>
          <cell r="M1753">
            <v>-4.2003600000000002E-2</v>
          </cell>
          <cell r="N1753">
            <v>-4.01737E-2</v>
          </cell>
          <cell r="O1753">
            <v>-3.7531599999999998E-2</v>
          </cell>
        </row>
        <row r="1754">
          <cell r="F1754" t="str">
            <v>2014Greater Bay Area1-in-10Typical Event Day1</v>
          </cell>
          <cell r="G1754">
            <v>1.119963</v>
          </cell>
          <cell r="H1754">
            <v>1.119963</v>
          </cell>
          <cell r="I1754">
            <v>74.353129999999993</v>
          </cell>
          <cell r="J1754">
            <v>51842.36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</row>
        <row r="1755">
          <cell r="F1755" t="str">
            <v>2014Greater Bay Area1-in-10Typical Event Day2</v>
          </cell>
          <cell r="G1755">
            <v>0.94204730000000003</v>
          </cell>
          <cell r="H1755">
            <v>0.94204730000000003</v>
          </cell>
          <cell r="I1755">
            <v>73.409440000000004</v>
          </cell>
          <cell r="J1755">
            <v>51842.36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</row>
        <row r="1756">
          <cell r="F1756" t="str">
            <v>2014Greater Bay Area1-in-10Typical Event Day3</v>
          </cell>
          <cell r="G1756">
            <v>0.84405929999999996</v>
          </cell>
          <cell r="H1756">
            <v>0.84405929999999996</v>
          </cell>
          <cell r="I1756">
            <v>72.367990000000006</v>
          </cell>
          <cell r="J1756">
            <v>51842.36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</row>
        <row r="1757">
          <cell r="F1757" t="str">
            <v>2014Greater Bay Area1-in-10Typical Event Day4</v>
          </cell>
          <cell r="G1757">
            <v>0.7896765</v>
          </cell>
          <cell r="H1757">
            <v>0.7896765</v>
          </cell>
          <cell r="I1757">
            <v>70.492260000000002</v>
          </cell>
          <cell r="J1757">
            <v>51842.36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</row>
        <row r="1758">
          <cell r="F1758" t="str">
            <v>2014Greater Bay Area1-in-10Typical Event Day5</v>
          </cell>
          <cell r="G1758">
            <v>0.7714493</v>
          </cell>
          <cell r="H1758">
            <v>0.7714493</v>
          </cell>
          <cell r="I1758">
            <v>69.420640000000006</v>
          </cell>
          <cell r="J1758">
            <v>51842.36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</row>
        <row r="1759">
          <cell r="F1759" t="str">
            <v>2014Greater Bay Area1-in-10Typical Event Day6</v>
          </cell>
          <cell r="G1759">
            <v>0.81388340000000003</v>
          </cell>
          <cell r="H1759">
            <v>0.81388340000000003</v>
          </cell>
          <cell r="I1759">
            <v>68.371930000000006</v>
          </cell>
          <cell r="J1759">
            <v>51842.36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</row>
        <row r="1760">
          <cell r="F1760" t="str">
            <v>2014Greater Bay Area1-in-10Typical Event Day7</v>
          </cell>
          <cell r="G1760">
            <v>0.96186199999999999</v>
          </cell>
          <cell r="H1760">
            <v>0.96186199999999999</v>
          </cell>
          <cell r="I1760">
            <v>68.056269999999998</v>
          </cell>
          <cell r="J1760">
            <v>51842.36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</row>
        <row r="1761">
          <cell r="F1761" t="str">
            <v>2014Greater Bay Area1-in-10Typical Event Day8</v>
          </cell>
          <cell r="G1761">
            <v>1.1065069999999999</v>
          </cell>
          <cell r="H1761">
            <v>1.1065069999999999</v>
          </cell>
          <cell r="I1761">
            <v>70.170460000000006</v>
          </cell>
          <cell r="J1761">
            <v>51842.36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</row>
        <row r="1762">
          <cell r="F1762" t="str">
            <v>2014Greater Bay Area1-in-10Typical Event Day9</v>
          </cell>
          <cell r="G1762">
            <v>1.1236950000000001</v>
          </cell>
          <cell r="H1762">
            <v>1.1236950000000001</v>
          </cell>
          <cell r="I1762">
            <v>74.86918</v>
          </cell>
          <cell r="J1762">
            <v>51842.36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</row>
        <row r="1763">
          <cell r="F1763" t="str">
            <v>2014Greater Bay Area1-in-10Typical Event Day10</v>
          </cell>
          <cell r="G1763">
            <v>1.1727209999999999</v>
          </cell>
          <cell r="H1763">
            <v>1.1727209999999999</v>
          </cell>
          <cell r="I1763">
            <v>79.991579999999999</v>
          </cell>
          <cell r="J1763">
            <v>51842.36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F1764" t="str">
            <v>2014Greater Bay Area1-in-10Typical Event Day11</v>
          </cell>
          <cell r="G1764">
            <v>1.273199</v>
          </cell>
          <cell r="H1764">
            <v>1.273199</v>
          </cell>
          <cell r="I1764">
            <v>84.897720000000007</v>
          </cell>
          <cell r="J1764">
            <v>51842.36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</row>
        <row r="1765">
          <cell r="F1765" t="str">
            <v>2014Greater Bay Area1-in-10Typical Event Day12</v>
          </cell>
          <cell r="G1765">
            <v>1.41622</v>
          </cell>
          <cell r="H1765">
            <v>1.41622</v>
          </cell>
          <cell r="I1765">
            <v>89.709109999999995</v>
          </cell>
          <cell r="J1765">
            <v>51842.36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</row>
        <row r="1766">
          <cell r="F1766" t="str">
            <v>2014Greater Bay Area1-in-10Typical Event Day13</v>
          </cell>
          <cell r="G1766">
            <v>1.611569</v>
          </cell>
          <cell r="H1766">
            <v>1.611569</v>
          </cell>
          <cell r="I1766">
            <v>93.628469999999993</v>
          </cell>
          <cell r="J1766">
            <v>51842.36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</row>
        <row r="1767">
          <cell r="F1767" t="str">
            <v>2014Greater Bay Area1-in-10Typical Event Day14</v>
          </cell>
          <cell r="G1767">
            <v>1.440394</v>
          </cell>
          <cell r="H1767">
            <v>1.8198259999999999</v>
          </cell>
          <cell r="I1767">
            <v>96.536810000000003</v>
          </cell>
          <cell r="J1767">
            <v>51842.36</v>
          </cell>
          <cell r="K1767">
            <v>0.31715700000000002</v>
          </cell>
          <cell r="L1767">
            <v>0.35394949999999997</v>
          </cell>
          <cell r="M1767">
            <v>0.37943209999999999</v>
          </cell>
          <cell r="N1767">
            <v>0.40491450000000001</v>
          </cell>
          <cell r="O1767">
            <v>0.44170710000000002</v>
          </cell>
        </row>
        <row r="1768">
          <cell r="F1768" t="str">
            <v>2014Greater Bay Area1-in-10Typical Event Day15</v>
          </cell>
          <cell r="G1768">
            <v>1.567437</v>
          </cell>
          <cell r="H1768">
            <v>2.0621119999999999</v>
          </cell>
          <cell r="I1768">
            <v>98.295959999999994</v>
          </cell>
          <cell r="J1768">
            <v>51842.36</v>
          </cell>
          <cell r="K1768">
            <v>0.413692</v>
          </cell>
          <cell r="L1768">
            <v>0.4615377</v>
          </cell>
          <cell r="M1768">
            <v>0.49467539999999999</v>
          </cell>
          <cell r="N1768">
            <v>0.52781310000000004</v>
          </cell>
          <cell r="O1768">
            <v>0.57565880000000003</v>
          </cell>
        </row>
        <row r="1769">
          <cell r="F1769" t="str">
            <v>2014Greater Bay Area1-in-10Typical Event Day16</v>
          </cell>
          <cell r="G1769">
            <v>1.7466980000000001</v>
          </cell>
          <cell r="H1769">
            <v>2.3597030000000001</v>
          </cell>
          <cell r="I1769">
            <v>99.639020000000002</v>
          </cell>
          <cell r="J1769">
            <v>51842.36</v>
          </cell>
          <cell r="K1769">
            <v>0.51271140000000004</v>
          </cell>
          <cell r="L1769">
            <v>0.57196559999999996</v>
          </cell>
          <cell r="M1769">
            <v>0.61300500000000002</v>
          </cell>
          <cell r="N1769">
            <v>0.65404430000000002</v>
          </cell>
          <cell r="O1769">
            <v>0.7132986</v>
          </cell>
        </row>
        <row r="1770">
          <cell r="F1770" t="str">
            <v>2014Greater Bay Area1-in-10Typical Event Day17</v>
          </cell>
          <cell r="G1770">
            <v>1.927182</v>
          </cell>
          <cell r="H1770">
            <v>2.645286</v>
          </cell>
          <cell r="I1770">
            <v>99.510639999999995</v>
          </cell>
          <cell r="J1770">
            <v>51842.36</v>
          </cell>
          <cell r="K1770">
            <v>0.60057190000000005</v>
          </cell>
          <cell r="L1770">
            <v>0.67001100000000002</v>
          </cell>
          <cell r="M1770">
            <v>0.71810419999999997</v>
          </cell>
          <cell r="N1770">
            <v>0.76619740000000003</v>
          </cell>
          <cell r="O1770">
            <v>0.83563639999999995</v>
          </cell>
        </row>
        <row r="1771">
          <cell r="F1771" t="str">
            <v>2014Greater Bay Area1-in-10Typical Event Day18</v>
          </cell>
          <cell r="G1771">
            <v>2.1069800000000001</v>
          </cell>
          <cell r="H1771">
            <v>2.8450030000000002</v>
          </cell>
          <cell r="I1771">
            <v>97.979900000000001</v>
          </cell>
          <cell r="J1771">
            <v>51842.36</v>
          </cell>
          <cell r="K1771">
            <v>0.61722489999999997</v>
          </cell>
          <cell r="L1771">
            <v>0.68859340000000002</v>
          </cell>
          <cell r="M1771">
            <v>0.73802290000000004</v>
          </cell>
          <cell r="N1771">
            <v>0.7874525</v>
          </cell>
          <cell r="O1771">
            <v>0.85882099999999995</v>
          </cell>
        </row>
        <row r="1772">
          <cell r="F1772" t="str">
            <v>2014Greater Bay Area1-in-10Typical Event Day19</v>
          </cell>
          <cell r="G1772">
            <v>3.0225499999999998</v>
          </cell>
          <cell r="H1772">
            <v>2.8456959999999998</v>
          </cell>
          <cell r="I1772">
            <v>95.016379999999998</v>
          </cell>
          <cell r="J1772">
            <v>51842.36</v>
          </cell>
          <cell r="K1772">
            <v>-0.20453879999999999</v>
          </cell>
          <cell r="L1772">
            <v>-0.1881825</v>
          </cell>
          <cell r="M1772">
            <v>-0.17685409999999999</v>
          </cell>
          <cell r="N1772">
            <v>-0.1655258</v>
          </cell>
          <cell r="O1772">
            <v>-0.14916940000000001</v>
          </cell>
        </row>
        <row r="1773">
          <cell r="F1773" t="str">
            <v>2014Greater Bay Area1-in-10Typical Event Day20</v>
          </cell>
          <cell r="G1773">
            <v>2.7860640000000001</v>
          </cell>
          <cell r="H1773">
            <v>2.6287660000000002</v>
          </cell>
          <cell r="I1773">
            <v>90.716759999999994</v>
          </cell>
          <cell r="J1773">
            <v>51842.36</v>
          </cell>
          <cell r="K1773">
            <v>-0.18192059999999999</v>
          </cell>
          <cell r="L1773">
            <v>-0.16737299999999999</v>
          </cell>
          <cell r="M1773">
            <v>-0.1572974</v>
          </cell>
          <cell r="N1773">
            <v>-0.14722170000000001</v>
          </cell>
          <cell r="O1773">
            <v>-0.13267409999999999</v>
          </cell>
        </row>
        <row r="1774">
          <cell r="F1774" t="str">
            <v>2014Greater Bay Area1-in-10Typical Event Day21</v>
          </cell>
          <cell r="G1774">
            <v>2.5093890000000001</v>
          </cell>
          <cell r="H1774">
            <v>2.419149</v>
          </cell>
          <cell r="I1774">
            <v>86.096239999999995</v>
          </cell>
          <cell r="J1774">
            <v>51842.36</v>
          </cell>
          <cell r="K1774">
            <v>-0.10436670000000001</v>
          </cell>
          <cell r="L1774">
            <v>-9.6020800000000003E-2</v>
          </cell>
          <cell r="M1774">
            <v>-9.0240500000000001E-2</v>
          </cell>
          <cell r="N1774">
            <v>-8.4460099999999996E-2</v>
          </cell>
          <cell r="O1774">
            <v>-7.6114299999999996E-2</v>
          </cell>
        </row>
        <row r="1775">
          <cell r="F1775" t="str">
            <v>2014Greater Bay Area1-in-10Typical Event Day22</v>
          </cell>
          <cell r="G1775">
            <v>2.2220680000000002</v>
          </cell>
          <cell r="H1775">
            <v>2.1690550000000002</v>
          </cell>
          <cell r="I1775">
            <v>82.557060000000007</v>
          </cell>
          <cell r="J1775">
            <v>51842.36</v>
          </cell>
          <cell r="K1775">
            <v>-6.1311200000000003E-2</v>
          </cell>
          <cell r="L1775">
            <v>-5.6408300000000001E-2</v>
          </cell>
          <cell r="M1775">
            <v>-5.30126E-2</v>
          </cell>
          <cell r="N1775">
            <v>-4.9616899999999999E-2</v>
          </cell>
          <cell r="O1775">
            <v>-4.4713999999999997E-2</v>
          </cell>
        </row>
        <row r="1776">
          <cell r="F1776" t="str">
            <v>2014Greater Bay Area1-in-10Typical Event Day23</v>
          </cell>
          <cell r="G1776">
            <v>1.7954540000000001</v>
          </cell>
          <cell r="H1776">
            <v>1.7613460000000001</v>
          </cell>
          <cell r="I1776">
            <v>80.194890000000001</v>
          </cell>
          <cell r="J1776">
            <v>51842.36</v>
          </cell>
          <cell r="K1776">
            <v>-3.9447700000000002E-2</v>
          </cell>
          <cell r="L1776">
            <v>-3.6293199999999998E-2</v>
          </cell>
          <cell r="M1776">
            <v>-3.4108399999999997E-2</v>
          </cell>
          <cell r="N1776">
            <v>-3.1923600000000003E-2</v>
          </cell>
          <cell r="O1776">
            <v>-2.8769099999999999E-2</v>
          </cell>
        </row>
        <row r="1777">
          <cell r="F1777" t="str">
            <v>2014Greater Bay Area1-in-10Typical Event Day24</v>
          </cell>
          <cell r="G1777">
            <v>1.3680829999999999</v>
          </cell>
          <cell r="H1777">
            <v>1.3408279999999999</v>
          </cell>
          <cell r="I1777">
            <v>78.36712</v>
          </cell>
          <cell r="J1777">
            <v>51842.36</v>
          </cell>
          <cell r="K1777">
            <v>-3.1521300000000002E-2</v>
          </cell>
          <cell r="L1777">
            <v>-2.9000600000000001E-2</v>
          </cell>
          <cell r="M1777">
            <v>-2.7254799999999999E-2</v>
          </cell>
          <cell r="N1777">
            <v>-2.5509E-2</v>
          </cell>
          <cell r="O1777">
            <v>-2.2988399999999999E-2</v>
          </cell>
        </row>
        <row r="1778">
          <cell r="F1778" t="str">
            <v>2014Greater Fresno1-in-10Typical Event Day1</v>
          </cell>
          <cell r="G1778">
            <v>1.245652</v>
          </cell>
          <cell r="H1778">
            <v>1.245652</v>
          </cell>
          <cell r="I1778">
            <v>85.143249999999995</v>
          </cell>
          <cell r="J1778">
            <v>26604.31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</row>
        <row r="1779">
          <cell r="F1779" t="str">
            <v>2014Greater Fresno1-in-10Typical Event Day2</v>
          </cell>
          <cell r="G1779">
            <v>1.0591010000000001</v>
          </cell>
          <cell r="H1779">
            <v>1.0591010000000001</v>
          </cell>
          <cell r="I1779">
            <v>83.252870000000001</v>
          </cell>
          <cell r="J1779">
            <v>26604.31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</row>
        <row r="1780">
          <cell r="F1780" t="str">
            <v>2014Greater Fresno1-in-10Typical Event Day3</v>
          </cell>
          <cell r="G1780">
            <v>0.93808179999999997</v>
          </cell>
          <cell r="H1780">
            <v>0.93808179999999997</v>
          </cell>
          <cell r="I1780">
            <v>81.3339</v>
          </cell>
          <cell r="J1780">
            <v>26604.31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</row>
        <row r="1781">
          <cell r="F1781" t="str">
            <v>2014Greater Fresno1-in-10Typical Event Day4</v>
          </cell>
          <cell r="G1781">
            <v>0.86487630000000004</v>
          </cell>
          <cell r="H1781">
            <v>0.86487630000000004</v>
          </cell>
          <cell r="I1781">
            <v>79.080169999999995</v>
          </cell>
          <cell r="J1781">
            <v>26604.31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</row>
        <row r="1782">
          <cell r="F1782" t="str">
            <v>2014Greater Fresno1-in-10Typical Event Day5</v>
          </cell>
          <cell r="G1782">
            <v>0.84250729999999996</v>
          </cell>
          <cell r="H1782">
            <v>0.84250729999999996</v>
          </cell>
          <cell r="I1782">
            <v>77.867099999999994</v>
          </cell>
          <cell r="J1782">
            <v>26604.31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</row>
        <row r="1783">
          <cell r="F1783" t="str">
            <v>2014Greater Fresno1-in-10Typical Event Day6</v>
          </cell>
          <cell r="G1783">
            <v>0.87652859999999999</v>
          </cell>
          <cell r="H1783">
            <v>0.87652859999999999</v>
          </cell>
          <cell r="I1783">
            <v>76.817629999999994</v>
          </cell>
          <cell r="J1783">
            <v>26604.31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</row>
        <row r="1784">
          <cell r="F1784" t="str">
            <v>2014Greater Fresno1-in-10Typical Event Day7</v>
          </cell>
          <cell r="G1784">
            <v>0.98499939999999997</v>
          </cell>
          <cell r="H1784">
            <v>0.98499939999999997</v>
          </cell>
          <cell r="I1784">
            <v>76.008480000000006</v>
          </cell>
          <cell r="J1784">
            <v>26604.31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</row>
        <row r="1785">
          <cell r="F1785" t="str">
            <v>2014Greater Fresno1-in-10Typical Event Day8</v>
          </cell>
          <cell r="G1785">
            <v>1.056978</v>
          </cell>
          <cell r="H1785">
            <v>1.056978</v>
          </cell>
          <cell r="I1785">
            <v>78.090069999999997</v>
          </cell>
          <cell r="J1785">
            <v>26604.31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</row>
        <row r="1786">
          <cell r="F1786" t="str">
            <v>2014Greater Fresno1-in-10Typical Event Day9</v>
          </cell>
          <cell r="G1786">
            <v>1.0892360000000001</v>
          </cell>
          <cell r="H1786">
            <v>1.0892360000000001</v>
          </cell>
          <cell r="I1786">
            <v>82.612719999999996</v>
          </cell>
          <cell r="J1786">
            <v>26604.31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</row>
        <row r="1787">
          <cell r="F1787" t="str">
            <v>2014Greater Fresno1-in-10Typical Event Day10</v>
          </cell>
          <cell r="G1787">
            <v>1.210302</v>
          </cell>
          <cell r="H1787">
            <v>1.210302</v>
          </cell>
          <cell r="I1787">
            <v>87.099400000000003</v>
          </cell>
          <cell r="J1787">
            <v>26604.31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</row>
        <row r="1788">
          <cell r="F1788" t="str">
            <v>2014Greater Fresno1-in-10Typical Event Day11</v>
          </cell>
          <cell r="G1788">
            <v>1.3891579999999999</v>
          </cell>
          <cell r="H1788">
            <v>1.3891579999999999</v>
          </cell>
          <cell r="I1788">
            <v>90.565209999999993</v>
          </cell>
          <cell r="J1788">
            <v>26604.31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</row>
        <row r="1789">
          <cell r="F1789" t="str">
            <v>2014Greater Fresno1-in-10Typical Event Day12</v>
          </cell>
          <cell r="G1789">
            <v>1.650382</v>
          </cell>
          <cell r="H1789">
            <v>1.650382</v>
          </cell>
          <cell r="I1789">
            <v>94.671809999999994</v>
          </cell>
          <cell r="J1789">
            <v>26604.31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</row>
        <row r="1790">
          <cell r="F1790" t="str">
            <v>2014Greater Fresno1-in-10Typical Event Day13</v>
          </cell>
          <cell r="G1790">
            <v>1.975587</v>
          </cell>
          <cell r="H1790">
            <v>1.975587</v>
          </cell>
          <cell r="I1790">
            <v>98.082509999999999</v>
          </cell>
          <cell r="J1790">
            <v>26604.31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</row>
        <row r="1791">
          <cell r="F1791" t="str">
            <v>2014Greater Fresno1-in-10Typical Event Day14</v>
          </cell>
          <cell r="G1791">
            <v>1.791369</v>
          </cell>
          <cell r="H1791">
            <v>2.3208839999999999</v>
          </cell>
          <cell r="I1791">
            <v>100.8664</v>
          </cell>
          <cell r="J1791">
            <v>26604.31</v>
          </cell>
          <cell r="K1791">
            <v>0.43014439999999998</v>
          </cell>
          <cell r="L1791">
            <v>0.48885309999999998</v>
          </cell>
          <cell r="M1791">
            <v>0.5295145</v>
          </cell>
          <cell r="N1791">
            <v>0.57017589999999996</v>
          </cell>
          <cell r="O1791">
            <v>0.62888460000000002</v>
          </cell>
        </row>
        <row r="1792">
          <cell r="F1792" t="str">
            <v>2014Greater Fresno1-in-10Typical Event Day15</v>
          </cell>
          <cell r="G1792">
            <v>2.001255</v>
          </cell>
          <cell r="H1792">
            <v>2.680002</v>
          </cell>
          <cell r="I1792">
            <v>103.5936</v>
          </cell>
          <cell r="J1792">
            <v>26604.31</v>
          </cell>
          <cell r="K1792">
            <v>0.55183340000000003</v>
          </cell>
          <cell r="L1792">
            <v>0.62681520000000002</v>
          </cell>
          <cell r="M1792">
            <v>0.67874730000000005</v>
          </cell>
          <cell r="N1792">
            <v>0.73067939999999998</v>
          </cell>
          <cell r="O1792">
            <v>0.80566119999999997</v>
          </cell>
        </row>
        <row r="1793">
          <cell r="F1793" t="str">
            <v>2014Greater Fresno1-in-10Typical Event Day16</v>
          </cell>
          <cell r="G1793">
            <v>2.2035</v>
          </cell>
          <cell r="H1793">
            <v>3.053445</v>
          </cell>
          <cell r="I1793">
            <v>104.9256</v>
          </cell>
          <cell r="J1793">
            <v>26604.31</v>
          </cell>
          <cell r="K1793">
            <v>0.69203269999999995</v>
          </cell>
          <cell r="L1793">
            <v>0.78532829999999998</v>
          </cell>
          <cell r="M1793">
            <v>0.8499447</v>
          </cell>
          <cell r="N1793">
            <v>0.91456079999999995</v>
          </cell>
          <cell r="O1793">
            <v>1.0078560000000001</v>
          </cell>
        </row>
        <row r="1794">
          <cell r="F1794" t="str">
            <v>2014Greater Fresno1-in-10Typical Event Day17</v>
          </cell>
          <cell r="G1794">
            <v>2.3477899999999998</v>
          </cell>
          <cell r="H1794">
            <v>3.3372380000000001</v>
          </cell>
          <cell r="I1794">
            <v>105.9602</v>
          </cell>
          <cell r="J1794">
            <v>26604.31</v>
          </cell>
          <cell r="K1794">
            <v>0.80491199999999996</v>
          </cell>
          <cell r="L1794">
            <v>0.91393720000000001</v>
          </cell>
          <cell r="M1794">
            <v>0.98944779999999999</v>
          </cell>
          <cell r="N1794">
            <v>1.064959</v>
          </cell>
          <cell r="O1794">
            <v>1.1739839999999999</v>
          </cell>
        </row>
        <row r="1795">
          <cell r="F1795" t="str">
            <v>2014Greater Fresno1-in-10Typical Event Day18</v>
          </cell>
          <cell r="G1795">
            <v>2.4781559999999998</v>
          </cell>
          <cell r="H1795">
            <v>3.4942329999999999</v>
          </cell>
          <cell r="I1795">
            <v>105.2145</v>
          </cell>
          <cell r="J1795">
            <v>26604.31</v>
          </cell>
          <cell r="K1795">
            <v>0.82648149999999998</v>
          </cell>
          <cell r="L1795">
            <v>0.93849610000000006</v>
          </cell>
          <cell r="M1795">
            <v>1.0160769999999999</v>
          </cell>
          <cell r="N1795">
            <v>1.093658</v>
          </cell>
          <cell r="O1795">
            <v>1.2056720000000001</v>
          </cell>
        </row>
        <row r="1796">
          <cell r="F1796" t="str">
            <v>2014Greater Fresno1-in-10Typical Event Day19</v>
          </cell>
          <cell r="G1796">
            <v>3.7429239999999999</v>
          </cell>
          <cell r="H1796">
            <v>3.4175979999999999</v>
          </cell>
          <cell r="I1796">
            <v>103.1681</v>
          </cell>
          <cell r="J1796">
            <v>26604.31</v>
          </cell>
          <cell r="K1796">
            <v>-0.3527807</v>
          </cell>
          <cell r="L1796">
            <v>-0.33656079999999999</v>
          </cell>
          <cell r="M1796">
            <v>-0.32532689999999997</v>
          </cell>
          <cell r="N1796">
            <v>-0.31409310000000001</v>
          </cell>
          <cell r="O1796">
            <v>-0.297873</v>
          </cell>
        </row>
        <row r="1797">
          <cell r="F1797" t="str">
            <v>2014Greater Fresno1-in-10Typical Event Day20</v>
          </cell>
          <cell r="G1797">
            <v>3.4518819999999999</v>
          </cell>
          <cell r="H1797">
            <v>3.1453120000000001</v>
          </cell>
          <cell r="I1797">
            <v>100.5236</v>
          </cell>
          <cell r="J1797">
            <v>26604.31</v>
          </cell>
          <cell r="K1797">
            <v>-0.33244089999999998</v>
          </cell>
          <cell r="L1797">
            <v>-0.3171563</v>
          </cell>
          <cell r="M1797">
            <v>-0.30657010000000001</v>
          </cell>
          <cell r="N1797">
            <v>-0.29598390000000002</v>
          </cell>
          <cell r="O1797">
            <v>-0.28069909999999998</v>
          </cell>
        </row>
        <row r="1798">
          <cell r="F1798" t="str">
            <v>2014Greater Fresno1-in-10Typical Event Day21</v>
          </cell>
          <cell r="G1798">
            <v>3.081658</v>
          </cell>
          <cell r="H1798">
            <v>2.8666900000000002</v>
          </cell>
          <cell r="I1798">
            <v>97.442750000000004</v>
          </cell>
          <cell r="J1798">
            <v>26604.31</v>
          </cell>
          <cell r="K1798">
            <v>-0.2331095</v>
          </cell>
          <cell r="L1798">
            <v>-0.2223918</v>
          </cell>
          <cell r="M1798">
            <v>-0.21496870000000001</v>
          </cell>
          <cell r="N1798">
            <v>-0.2075456</v>
          </cell>
          <cell r="O1798">
            <v>-0.1968278</v>
          </cell>
        </row>
        <row r="1799">
          <cell r="F1799" t="str">
            <v>2014Greater Fresno1-in-10Typical Event Day22</v>
          </cell>
          <cell r="G1799">
            <v>2.6657670000000002</v>
          </cell>
          <cell r="H1799">
            <v>2.534986</v>
          </cell>
          <cell r="I1799">
            <v>94.295100000000005</v>
          </cell>
          <cell r="J1799">
            <v>26604.31</v>
          </cell>
          <cell r="K1799">
            <v>-0.14181730000000001</v>
          </cell>
          <cell r="L1799">
            <v>-0.1352969</v>
          </cell>
          <cell r="M1799">
            <v>-0.13078090000000001</v>
          </cell>
          <cell r="N1799">
            <v>-0.12626490000000001</v>
          </cell>
          <cell r="O1799">
            <v>-0.1197445</v>
          </cell>
        </row>
        <row r="1800">
          <cell r="F1800" t="str">
            <v>2014Greater Fresno1-in-10Typical Event Day23</v>
          </cell>
          <cell r="G1800">
            <v>2.109413</v>
          </cell>
          <cell r="H1800">
            <v>2.0359569999999998</v>
          </cell>
          <cell r="I1800">
            <v>91.42962</v>
          </cell>
          <cell r="J1800">
            <v>26604.31</v>
          </cell>
          <cell r="K1800">
            <v>-7.9655400000000001E-2</v>
          </cell>
          <cell r="L1800">
            <v>-7.5993099999999994E-2</v>
          </cell>
          <cell r="M1800">
            <v>-7.3456499999999994E-2</v>
          </cell>
          <cell r="N1800">
            <v>-7.0919999999999997E-2</v>
          </cell>
          <cell r="O1800">
            <v>-6.7257600000000001E-2</v>
          </cell>
        </row>
        <row r="1801">
          <cell r="F1801" t="str">
            <v>2014Greater Fresno1-in-10Typical Event Day24</v>
          </cell>
          <cell r="G1801">
            <v>1.6282799999999999</v>
          </cell>
          <cell r="H1801">
            <v>1.5723210000000001</v>
          </cell>
          <cell r="I1801">
            <v>89.418310000000005</v>
          </cell>
          <cell r="J1801">
            <v>26604.31</v>
          </cell>
          <cell r="K1801">
            <v>-6.0681300000000001E-2</v>
          </cell>
          <cell r="L1801">
            <v>-5.78913E-2</v>
          </cell>
          <cell r="M1801">
            <v>-5.5959000000000002E-2</v>
          </cell>
          <cell r="N1801">
            <v>-5.4026699999999997E-2</v>
          </cell>
          <cell r="O1801">
            <v>-5.1236700000000003E-2</v>
          </cell>
        </row>
        <row r="1802">
          <cell r="F1802" t="str">
            <v>2014Kern1-in-10Typical Event Day1</v>
          </cell>
          <cell r="G1802">
            <v>1.51566</v>
          </cell>
          <cell r="H1802">
            <v>1.51566</v>
          </cell>
          <cell r="I1802">
            <v>83.5</v>
          </cell>
          <cell r="J1802">
            <v>5523.94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</row>
        <row r="1803">
          <cell r="F1803" t="str">
            <v>2014Kern1-in-10Typical Event Day2</v>
          </cell>
          <cell r="G1803">
            <v>1.297998</v>
          </cell>
          <cell r="H1803">
            <v>1.297998</v>
          </cell>
          <cell r="I1803">
            <v>82.375</v>
          </cell>
          <cell r="J1803">
            <v>5523.94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</row>
        <row r="1804">
          <cell r="F1804" t="str">
            <v>2014Kern1-in-10Typical Event Day3</v>
          </cell>
          <cell r="G1804">
            <v>1.135607</v>
          </cell>
          <cell r="H1804">
            <v>1.135607</v>
          </cell>
          <cell r="I1804">
            <v>80.5</v>
          </cell>
          <cell r="J1804">
            <v>5523.94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</row>
        <row r="1805">
          <cell r="F1805" t="str">
            <v>2014Kern1-in-10Typical Event Day4</v>
          </cell>
          <cell r="G1805">
            <v>1.0225960000000001</v>
          </cell>
          <cell r="H1805">
            <v>1.0225960000000001</v>
          </cell>
          <cell r="I1805">
            <v>79</v>
          </cell>
          <cell r="J1805">
            <v>5523.94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</row>
        <row r="1806">
          <cell r="F1806" t="str">
            <v>2014Kern1-in-10Typical Event Day5</v>
          </cell>
          <cell r="G1806">
            <v>0.97194939999999996</v>
          </cell>
          <cell r="H1806">
            <v>0.97194939999999996</v>
          </cell>
          <cell r="I1806">
            <v>77.75</v>
          </cell>
          <cell r="J1806">
            <v>5523.94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</row>
        <row r="1807">
          <cell r="F1807" t="str">
            <v>2014Kern1-in-10Typical Event Day6</v>
          </cell>
          <cell r="G1807">
            <v>0.96610890000000005</v>
          </cell>
          <cell r="H1807">
            <v>0.96610890000000005</v>
          </cell>
          <cell r="I1807">
            <v>76.875</v>
          </cell>
          <cell r="J1807">
            <v>5523.94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</row>
        <row r="1808">
          <cell r="F1808" t="str">
            <v>2014Kern1-in-10Typical Event Day7</v>
          </cell>
          <cell r="G1808">
            <v>1.053383</v>
          </cell>
          <cell r="H1808">
            <v>1.053383</v>
          </cell>
          <cell r="I1808">
            <v>76.5</v>
          </cell>
          <cell r="J1808">
            <v>5523.94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</row>
        <row r="1809">
          <cell r="F1809" t="str">
            <v>2014Kern1-in-10Typical Event Day8</v>
          </cell>
          <cell r="G1809">
            <v>1.10524</v>
          </cell>
          <cell r="H1809">
            <v>1.10524</v>
          </cell>
          <cell r="I1809">
            <v>79.375</v>
          </cell>
          <cell r="J1809">
            <v>5523.94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</row>
        <row r="1810">
          <cell r="F1810" t="str">
            <v>2014Kern1-in-10Typical Event Day9</v>
          </cell>
          <cell r="G1810">
            <v>1.1337649999999999</v>
          </cell>
          <cell r="H1810">
            <v>1.1337649999999999</v>
          </cell>
          <cell r="I1810">
            <v>85.5</v>
          </cell>
          <cell r="J1810">
            <v>5523.94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</row>
        <row r="1811">
          <cell r="F1811" t="str">
            <v>2014Kern1-in-10Typical Event Day10</v>
          </cell>
          <cell r="G1811">
            <v>1.3000160000000001</v>
          </cell>
          <cell r="H1811">
            <v>1.3000160000000001</v>
          </cell>
          <cell r="I1811">
            <v>91.5</v>
          </cell>
          <cell r="J1811">
            <v>5523.94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F1812" t="str">
            <v>2014Kern1-in-10Typical Event Day11</v>
          </cell>
          <cell r="G1812">
            <v>1.5546800000000001</v>
          </cell>
          <cell r="H1812">
            <v>1.5546800000000001</v>
          </cell>
          <cell r="I1812">
            <v>95.75</v>
          </cell>
          <cell r="J1812">
            <v>5523.94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</row>
        <row r="1813">
          <cell r="F1813" t="str">
            <v>2014Kern1-in-10Typical Event Day12</v>
          </cell>
          <cell r="G1813">
            <v>1.898782</v>
          </cell>
          <cell r="H1813">
            <v>1.898782</v>
          </cell>
          <cell r="I1813">
            <v>99.125</v>
          </cell>
          <cell r="J1813">
            <v>5523.94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</row>
        <row r="1814">
          <cell r="F1814" t="str">
            <v>2014Kern1-in-10Typical Event Day13</v>
          </cell>
          <cell r="G1814">
            <v>2.2888060000000001</v>
          </cell>
          <cell r="H1814">
            <v>2.2888060000000001</v>
          </cell>
          <cell r="I1814">
            <v>101.75</v>
          </cell>
          <cell r="J1814">
            <v>5523.94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</row>
        <row r="1815">
          <cell r="F1815" t="str">
            <v>2014Kern1-in-10Typical Event Day14</v>
          </cell>
          <cell r="G1815">
            <v>2.0496409999999998</v>
          </cell>
          <cell r="H1815">
            <v>2.6694879999999999</v>
          </cell>
          <cell r="I1815">
            <v>102.75</v>
          </cell>
          <cell r="J1815">
            <v>5523.94</v>
          </cell>
          <cell r="K1815">
            <v>0.54557290000000003</v>
          </cell>
          <cell r="L1815">
            <v>0.58945429999999999</v>
          </cell>
          <cell r="M1815">
            <v>0.61984629999999996</v>
          </cell>
          <cell r="N1815">
            <v>0.65023839999999999</v>
          </cell>
          <cell r="O1815">
            <v>0.69411990000000001</v>
          </cell>
        </row>
        <row r="1816">
          <cell r="F1816" t="str">
            <v>2014Kern1-in-10Typical Event Day15</v>
          </cell>
          <cell r="G1816">
            <v>2.3166570000000002</v>
          </cell>
          <cell r="H1816">
            <v>3.0363790000000002</v>
          </cell>
          <cell r="I1816">
            <v>100.625</v>
          </cell>
          <cell r="J1816">
            <v>5523.94</v>
          </cell>
          <cell r="K1816">
            <v>0.64027120000000004</v>
          </cell>
          <cell r="L1816">
            <v>0.68721100000000002</v>
          </cell>
          <cell r="M1816">
            <v>0.71972139999999996</v>
          </cell>
          <cell r="N1816">
            <v>0.75223180000000001</v>
          </cell>
          <cell r="O1816">
            <v>0.79917159999999998</v>
          </cell>
        </row>
        <row r="1817">
          <cell r="F1817" t="str">
            <v>2014Kern1-in-10Typical Event Day16</v>
          </cell>
          <cell r="G1817">
            <v>2.4637989999999999</v>
          </cell>
          <cell r="H1817">
            <v>3.4131330000000002</v>
          </cell>
          <cell r="I1817">
            <v>100.75</v>
          </cell>
          <cell r="J1817">
            <v>5523.94</v>
          </cell>
          <cell r="K1817">
            <v>0.84547689999999998</v>
          </cell>
          <cell r="L1817">
            <v>0.9068368</v>
          </cell>
          <cell r="M1817">
            <v>0.94933440000000002</v>
          </cell>
          <cell r="N1817">
            <v>0.99183209999999999</v>
          </cell>
          <cell r="O1817">
            <v>1.0531919999999999</v>
          </cell>
        </row>
        <row r="1818">
          <cell r="F1818" t="str">
            <v>2014Kern1-in-10Typical Event Day17</v>
          </cell>
          <cell r="G1818">
            <v>2.6231520000000002</v>
          </cell>
          <cell r="H1818">
            <v>3.6948159999999999</v>
          </cell>
          <cell r="I1818">
            <v>101.375</v>
          </cell>
          <cell r="J1818">
            <v>5523.94</v>
          </cell>
          <cell r="K1818">
            <v>0.95380189999999998</v>
          </cell>
          <cell r="L1818">
            <v>1.0234350000000001</v>
          </cell>
          <cell r="M1818">
            <v>1.0716639999999999</v>
          </cell>
          <cell r="N1818">
            <v>1.1198920000000001</v>
          </cell>
          <cell r="O1818">
            <v>1.1895260000000001</v>
          </cell>
        </row>
        <row r="1819">
          <cell r="F1819" t="str">
            <v>2014Kern1-in-10Typical Event Day18</v>
          </cell>
          <cell r="G1819">
            <v>2.7337790000000002</v>
          </cell>
          <cell r="H1819">
            <v>3.8298619999999999</v>
          </cell>
          <cell r="I1819">
            <v>100.5</v>
          </cell>
          <cell r="J1819">
            <v>5523.94</v>
          </cell>
          <cell r="K1819">
            <v>0.97545090000000001</v>
          </cell>
          <cell r="L1819">
            <v>1.046721</v>
          </cell>
          <cell r="M1819">
            <v>1.0960829999999999</v>
          </cell>
          <cell r="N1819">
            <v>1.145445</v>
          </cell>
          <cell r="O1819">
            <v>1.216715</v>
          </cell>
        </row>
        <row r="1820">
          <cell r="F1820" t="str">
            <v>2014Kern1-in-10Typical Event Day19</v>
          </cell>
          <cell r="G1820">
            <v>4.1471169999999997</v>
          </cell>
          <cell r="H1820">
            <v>3.7266750000000002</v>
          </cell>
          <cell r="I1820">
            <v>99.75</v>
          </cell>
          <cell r="J1820">
            <v>5523.94</v>
          </cell>
          <cell r="K1820">
            <v>-0.4601403</v>
          </cell>
          <cell r="L1820">
            <v>-0.43668620000000002</v>
          </cell>
          <cell r="M1820">
            <v>-0.42044189999999998</v>
          </cell>
          <cell r="N1820">
            <v>-0.40419759999999999</v>
          </cell>
          <cell r="O1820">
            <v>-0.38074350000000001</v>
          </cell>
        </row>
        <row r="1821">
          <cell r="F1821" t="str">
            <v>2014Kern1-in-10Typical Event Day20</v>
          </cell>
          <cell r="G1821">
            <v>3.8898999999999999</v>
          </cell>
          <cell r="H1821">
            <v>3.4671460000000001</v>
          </cell>
          <cell r="I1821">
            <v>97</v>
          </cell>
          <cell r="J1821">
            <v>5523.94</v>
          </cell>
          <cell r="K1821">
            <v>-0.46267079999999999</v>
          </cell>
          <cell r="L1821">
            <v>-0.43908770000000003</v>
          </cell>
          <cell r="M1821">
            <v>-0.42275410000000002</v>
          </cell>
          <cell r="N1821">
            <v>-0.40642050000000002</v>
          </cell>
          <cell r="O1821">
            <v>-0.38283739999999999</v>
          </cell>
        </row>
        <row r="1822">
          <cell r="F1822" t="str">
            <v>2014Kern1-in-10Typical Event Day21</v>
          </cell>
          <cell r="G1822">
            <v>3.5142479999999998</v>
          </cell>
          <cell r="H1822">
            <v>3.2210580000000002</v>
          </cell>
          <cell r="I1822">
            <v>93.5</v>
          </cell>
          <cell r="J1822">
            <v>5523.94</v>
          </cell>
          <cell r="K1822">
            <v>-0.3208725</v>
          </cell>
          <cell r="L1822">
            <v>-0.30451709999999999</v>
          </cell>
          <cell r="M1822">
            <v>-0.29318929999999999</v>
          </cell>
          <cell r="N1822">
            <v>-0.28186169999999999</v>
          </cell>
          <cell r="O1822">
            <v>-0.26550629999999997</v>
          </cell>
        </row>
        <row r="1823">
          <cell r="F1823" t="str">
            <v>2014Kern1-in-10Typical Event Day22</v>
          </cell>
          <cell r="G1823">
            <v>3.0981640000000001</v>
          </cell>
          <cell r="H1823">
            <v>2.9067590000000001</v>
          </cell>
          <cell r="I1823">
            <v>91.125</v>
          </cell>
          <cell r="J1823">
            <v>5523.94</v>
          </cell>
          <cell r="K1823">
            <v>-0.209478</v>
          </cell>
          <cell r="L1823">
            <v>-0.19880059999999999</v>
          </cell>
          <cell r="M1823">
            <v>-0.1914054</v>
          </cell>
          <cell r="N1823">
            <v>-0.18401029999999999</v>
          </cell>
          <cell r="O1823">
            <v>-0.17333280000000001</v>
          </cell>
        </row>
        <row r="1824">
          <cell r="F1824" t="str">
            <v>2014Kern1-in-10Typical Event Day23</v>
          </cell>
          <cell r="G1824">
            <v>2.5146489999999999</v>
          </cell>
          <cell r="H1824">
            <v>2.3711769999999999</v>
          </cell>
          <cell r="I1824">
            <v>89.125</v>
          </cell>
          <cell r="J1824">
            <v>5523.94</v>
          </cell>
          <cell r="K1824">
            <v>-0.15701850000000001</v>
          </cell>
          <cell r="L1824">
            <v>-0.14901500000000001</v>
          </cell>
          <cell r="M1824">
            <v>-0.14347190000000001</v>
          </cell>
          <cell r="N1824">
            <v>-0.13792869999999999</v>
          </cell>
          <cell r="O1824">
            <v>-0.12992519999999999</v>
          </cell>
        </row>
        <row r="1825">
          <cell r="F1825" t="str">
            <v>2014Kern1-in-10Typical Event Day24</v>
          </cell>
          <cell r="G1825">
            <v>2.0143439999999999</v>
          </cell>
          <cell r="H1825">
            <v>1.9027400000000001</v>
          </cell>
          <cell r="I1825">
            <v>87.25</v>
          </cell>
          <cell r="J1825">
            <v>5523.94</v>
          </cell>
          <cell r="K1825">
            <v>-0.12214170000000001</v>
          </cell>
          <cell r="L1825">
            <v>-0.1159159</v>
          </cell>
          <cell r="M1825">
            <v>-0.11160399999999999</v>
          </cell>
          <cell r="N1825">
            <v>-0.107292</v>
          </cell>
          <cell r="O1825">
            <v>-0.1010664</v>
          </cell>
        </row>
        <row r="1826">
          <cell r="F1826" t="str">
            <v>2014Northern Coast1-in-10Typical Event Day1</v>
          </cell>
          <cell r="G1826">
            <v>1.0335780000000001</v>
          </cell>
          <cell r="H1826">
            <v>1.0335780000000001</v>
          </cell>
          <cell r="I1826">
            <v>66.702799999999996</v>
          </cell>
          <cell r="J1826">
            <v>9128.01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</row>
        <row r="1827">
          <cell r="F1827" t="str">
            <v>2014Northern Coast1-in-10Typical Event Day2</v>
          </cell>
          <cell r="G1827">
            <v>0.90410570000000001</v>
          </cell>
          <cell r="H1827">
            <v>0.90410570000000001</v>
          </cell>
          <cell r="I1827">
            <v>66.242400000000004</v>
          </cell>
          <cell r="J1827">
            <v>9128.01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</row>
        <row r="1828">
          <cell r="F1828" t="str">
            <v>2014Northern Coast1-in-10Typical Event Day3</v>
          </cell>
          <cell r="G1828">
            <v>0.84262789999999999</v>
          </cell>
          <cell r="H1828">
            <v>0.84262789999999999</v>
          </cell>
          <cell r="I1828">
            <v>65.350899999999996</v>
          </cell>
          <cell r="J1828">
            <v>9128.01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</row>
        <row r="1829">
          <cell r="F1829" t="str">
            <v>2014Northern Coast1-in-10Typical Event Day4</v>
          </cell>
          <cell r="G1829">
            <v>0.80505230000000005</v>
          </cell>
          <cell r="H1829">
            <v>0.80505230000000005</v>
          </cell>
          <cell r="I1829">
            <v>63.649500000000003</v>
          </cell>
          <cell r="J1829">
            <v>9128.01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F1830" t="str">
            <v>2014Northern Coast1-in-10Typical Event Day5</v>
          </cell>
          <cell r="G1830">
            <v>0.80703250000000004</v>
          </cell>
          <cell r="H1830">
            <v>0.80703250000000004</v>
          </cell>
          <cell r="I1830">
            <v>62.689500000000002</v>
          </cell>
          <cell r="J1830">
            <v>9128.01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F1831" t="str">
            <v>2014Northern Coast1-in-10Typical Event Day6</v>
          </cell>
          <cell r="G1831">
            <v>0.8816406</v>
          </cell>
          <cell r="H1831">
            <v>0.8816406</v>
          </cell>
          <cell r="I1831">
            <v>61.787100000000002</v>
          </cell>
          <cell r="J1831">
            <v>9128.01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</row>
        <row r="1832">
          <cell r="F1832" t="str">
            <v>2014Northern Coast1-in-10Typical Event Day7</v>
          </cell>
          <cell r="G1832">
            <v>1.070095</v>
          </cell>
          <cell r="H1832">
            <v>1.070095</v>
          </cell>
          <cell r="I1832">
            <v>61.650599999999997</v>
          </cell>
          <cell r="J1832">
            <v>9128.01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F1833" t="str">
            <v>2014Northern Coast1-in-10Typical Event Day8</v>
          </cell>
          <cell r="G1833">
            <v>1.2350829999999999</v>
          </cell>
          <cell r="H1833">
            <v>1.2350829999999999</v>
          </cell>
          <cell r="I1833">
            <v>64.601200000000006</v>
          </cell>
          <cell r="J1833">
            <v>9128.01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</row>
        <row r="1834">
          <cell r="F1834" t="str">
            <v>2014Northern Coast1-in-10Typical Event Day9</v>
          </cell>
          <cell r="G1834">
            <v>1.2360180000000001</v>
          </cell>
          <cell r="H1834">
            <v>1.2360180000000001</v>
          </cell>
          <cell r="I1834">
            <v>71.301100000000005</v>
          </cell>
          <cell r="J1834">
            <v>9128.01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F1835" t="str">
            <v>2014Northern Coast1-in-10Typical Event Day10</v>
          </cell>
          <cell r="G1835">
            <v>1.263892</v>
          </cell>
          <cell r="H1835">
            <v>1.263892</v>
          </cell>
          <cell r="I1835">
            <v>76.691500000000005</v>
          </cell>
          <cell r="J1835">
            <v>9128.01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F1836" t="str">
            <v>2014Northern Coast1-in-10Typical Event Day11</v>
          </cell>
          <cell r="G1836">
            <v>1.3114060000000001</v>
          </cell>
          <cell r="H1836">
            <v>1.3114060000000001</v>
          </cell>
          <cell r="I1836">
            <v>82.324799999999996</v>
          </cell>
          <cell r="J1836">
            <v>9128.01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F1837" t="str">
            <v>2014Northern Coast1-in-10Typical Event Day12</v>
          </cell>
          <cell r="G1837">
            <v>1.388765</v>
          </cell>
          <cell r="H1837">
            <v>1.388765</v>
          </cell>
          <cell r="I1837">
            <v>87.440200000000004</v>
          </cell>
          <cell r="J1837">
            <v>9128.01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F1838" t="str">
            <v>2014Northern Coast1-in-10Typical Event Day13</v>
          </cell>
          <cell r="G1838">
            <v>1.521339</v>
          </cell>
          <cell r="H1838">
            <v>1.521339</v>
          </cell>
          <cell r="I1838">
            <v>91.601900000000001</v>
          </cell>
          <cell r="J1838">
            <v>9128.01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</row>
        <row r="1839">
          <cell r="F1839" t="str">
            <v>2014Northern Coast1-in-10Typical Event Day14</v>
          </cell>
          <cell r="G1839">
            <v>1.377918</v>
          </cell>
          <cell r="H1839">
            <v>1.6726510000000001</v>
          </cell>
          <cell r="I1839">
            <v>95.501099999999994</v>
          </cell>
          <cell r="J1839">
            <v>9128.01</v>
          </cell>
          <cell r="K1839">
            <v>0.241728</v>
          </cell>
          <cell r="L1839">
            <v>0.2730438</v>
          </cell>
          <cell r="M1839">
            <v>0.29473300000000002</v>
          </cell>
          <cell r="N1839">
            <v>0.31642229999999999</v>
          </cell>
          <cell r="O1839">
            <v>0.34773809999999999</v>
          </cell>
        </row>
        <row r="1840">
          <cell r="F1840" t="str">
            <v>2014Northern Coast1-in-10Typical Event Day15</v>
          </cell>
          <cell r="G1840">
            <v>1.5032000000000001</v>
          </cell>
          <cell r="H1840">
            <v>1.8893880000000001</v>
          </cell>
          <cell r="I1840">
            <v>97.901399999999995</v>
          </cell>
          <cell r="J1840">
            <v>9128.01</v>
          </cell>
          <cell r="K1840">
            <v>0.3167355</v>
          </cell>
          <cell r="L1840">
            <v>0.35776839999999999</v>
          </cell>
          <cell r="M1840">
            <v>0.38618780000000003</v>
          </cell>
          <cell r="N1840">
            <v>0.41460710000000001</v>
          </cell>
          <cell r="O1840">
            <v>0.4556402</v>
          </cell>
        </row>
        <row r="1841">
          <cell r="F1841" t="str">
            <v>2014Northern Coast1-in-10Typical Event Day16</v>
          </cell>
          <cell r="G1841">
            <v>1.6906680000000001</v>
          </cell>
          <cell r="H1841">
            <v>2.1680120000000001</v>
          </cell>
          <cell r="I1841">
            <v>98.382900000000006</v>
          </cell>
          <cell r="J1841">
            <v>9128.01</v>
          </cell>
          <cell r="K1841">
            <v>0.39149840000000002</v>
          </cell>
          <cell r="L1841">
            <v>0.44221680000000002</v>
          </cell>
          <cell r="M1841">
            <v>0.4773444</v>
          </cell>
          <cell r="N1841">
            <v>0.51247180000000003</v>
          </cell>
          <cell r="O1841">
            <v>0.56319030000000003</v>
          </cell>
        </row>
        <row r="1842">
          <cell r="F1842" t="str">
            <v>2014Northern Coast1-in-10Typical Event Day17</v>
          </cell>
          <cell r="G1842">
            <v>1.91265</v>
          </cell>
          <cell r="H1842">
            <v>2.4726949999999999</v>
          </cell>
          <cell r="I1842">
            <v>98.343000000000004</v>
          </cell>
          <cell r="J1842">
            <v>9128.01</v>
          </cell>
          <cell r="K1842">
            <v>0.45932590000000001</v>
          </cell>
          <cell r="L1842">
            <v>0.51883140000000005</v>
          </cell>
          <cell r="M1842">
            <v>0.56004480000000001</v>
          </cell>
          <cell r="N1842">
            <v>0.60125819999999996</v>
          </cell>
          <cell r="O1842">
            <v>0.66076369999999995</v>
          </cell>
        </row>
        <row r="1843">
          <cell r="F1843" t="str">
            <v>2014Northern Coast1-in-10Typical Event Day18</v>
          </cell>
          <cell r="G1843">
            <v>2.116393</v>
          </cell>
          <cell r="H1843">
            <v>2.6920850000000001</v>
          </cell>
          <cell r="I1843">
            <v>96.281199999999998</v>
          </cell>
          <cell r="J1843">
            <v>9128.01</v>
          </cell>
          <cell r="K1843">
            <v>0.4721592</v>
          </cell>
          <cell r="L1843">
            <v>0.53332729999999995</v>
          </cell>
          <cell r="M1843">
            <v>0.57569210000000004</v>
          </cell>
          <cell r="N1843">
            <v>0.61805699999999997</v>
          </cell>
          <cell r="O1843">
            <v>0.67922510000000003</v>
          </cell>
        </row>
        <row r="1844">
          <cell r="F1844" t="str">
            <v>2014Northern Coast1-in-10Typical Event Day19</v>
          </cell>
          <cell r="G1844">
            <v>2.8335759999999999</v>
          </cell>
          <cell r="H1844">
            <v>2.6796419999999999</v>
          </cell>
          <cell r="I1844">
            <v>91.586200000000005</v>
          </cell>
          <cell r="J1844">
            <v>9128.01</v>
          </cell>
          <cell r="K1844">
            <v>-0.17430660000000001</v>
          </cell>
          <cell r="L1844">
            <v>-0.1622701</v>
          </cell>
          <cell r="M1844">
            <v>-0.15393370000000001</v>
          </cell>
          <cell r="N1844">
            <v>-0.14559730000000001</v>
          </cell>
          <cell r="O1844">
            <v>-0.13356080000000001</v>
          </cell>
        </row>
        <row r="1845">
          <cell r="F1845" t="str">
            <v>2014Northern Coast1-in-10Typical Event Day20</v>
          </cell>
          <cell r="G1845">
            <v>2.5776669999999999</v>
          </cell>
          <cell r="H1845">
            <v>2.4485809999999999</v>
          </cell>
          <cell r="I1845">
            <v>86.723399999999998</v>
          </cell>
          <cell r="J1845">
            <v>9128.01</v>
          </cell>
          <cell r="K1845">
            <v>-0.14617040000000001</v>
          </cell>
          <cell r="L1845">
            <v>-0.1360769</v>
          </cell>
          <cell r="M1845">
            <v>-0.12908600000000001</v>
          </cell>
          <cell r="N1845">
            <v>-0.1220953</v>
          </cell>
          <cell r="O1845">
            <v>-0.1120018</v>
          </cell>
        </row>
        <row r="1846">
          <cell r="F1846" t="str">
            <v>2014Northern Coast1-in-10Typical Event Day21</v>
          </cell>
          <cell r="G1846">
            <v>2.3082530000000001</v>
          </cell>
          <cell r="H1846">
            <v>2.2266050000000002</v>
          </cell>
          <cell r="I1846">
            <v>80.2714</v>
          </cell>
          <cell r="J1846">
            <v>9128.01</v>
          </cell>
          <cell r="K1846">
            <v>-9.24542E-2</v>
          </cell>
          <cell r="L1846">
            <v>-8.6069900000000005E-2</v>
          </cell>
          <cell r="M1846">
            <v>-8.1648200000000004E-2</v>
          </cell>
          <cell r="N1846">
            <v>-7.7226500000000003E-2</v>
          </cell>
          <cell r="O1846">
            <v>-7.0842299999999997E-2</v>
          </cell>
        </row>
        <row r="1847">
          <cell r="F1847" t="str">
            <v>2014Northern Coast1-in-10Typical Event Day22</v>
          </cell>
          <cell r="G1847">
            <v>2.0118369999999999</v>
          </cell>
          <cell r="H1847">
            <v>1.963654</v>
          </cell>
          <cell r="I1847">
            <v>75.506900000000002</v>
          </cell>
          <cell r="J1847">
            <v>9128.01</v>
          </cell>
          <cell r="K1847">
            <v>-5.4559700000000003E-2</v>
          </cell>
          <cell r="L1847">
            <v>-5.0792200000000003E-2</v>
          </cell>
          <cell r="M1847">
            <v>-4.8182900000000001E-2</v>
          </cell>
          <cell r="N1847">
            <v>-4.55734E-2</v>
          </cell>
          <cell r="O1847">
            <v>-4.18059E-2</v>
          </cell>
        </row>
        <row r="1848">
          <cell r="F1848" t="str">
            <v>2014Northern Coast1-in-10Typical Event Day23</v>
          </cell>
          <cell r="G1848">
            <v>1.6208610000000001</v>
          </cell>
          <cell r="H1848">
            <v>1.583777</v>
          </cell>
          <cell r="I1848">
            <v>71.881799999999998</v>
          </cell>
          <cell r="J1848">
            <v>9128.01</v>
          </cell>
          <cell r="K1848">
            <v>-4.1991899999999999E-2</v>
          </cell>
          <cell r="L1848">
            <v>-3.9092200000000001E-2</v>
          </cell>
          <cell r="M1848">
            <v>-3.7083900000000003E-2</v>
          </cell>
          <cell r="N1848">
            <v>-3.5075599999999998E-2</v>
          </cell>
          <cell r="O1848">
            <v>-3.21759E-2</v>
          </cell>
        </row>
        <row r="1849">
          <cell r="F1849" t="str">
            <v>2014Northern Coast1-in-10Typical Event Day24</v>
          </cell>
          <cell r="G1849">
            <v>1.2365250000000001</v>
          </cell>
          <cell r="H1849">
            <v>1.2018310000000001</v>
          </cell>
          <cell r="I1849">
            <v>69.372699999999995</v>
          </cell>
          <cell r="J1849">
            <v>9128.01</v>
          </cell>
          <cell r="K1849">
            <v>-3.9286399999999999E-2</v>
          </cell>
          <cell r="L1849">
            <v>-3.6573500000000002E-2</v>
          </cell>
          <cell r="M1849">
            <v>-3.4694599999999999E-2</v>
          </cell>
          <cell r="N1849">
            <v>-3.2815700000000003E-2</v>
          </cell>
          <cell r="O1849">
            <v>-3.0102899999999998E-2</v>
          </cell>
        </row>
        <row r="1850">
          <cell r="F1850" t="str">
            <v>2014Other1-in-10Typical Event Day1</v>
          </cell>
          <cell r="G1850">
            <v>1.061761</v>
          </cell>
          <cell r="H1850">
            <v>1.061761</v>
          </cell>
          <cell r="I1850">
            <v>78.416889999999995</v>
          </cell>
          <cell r="J1850">
            <v>25413.919999999998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</row>
        <row r="1851">
          <cell r="F1851" t="str">
            <v>2014Other1-in-10Typical Event Day2</v>
          </cell>
          <cell r="G1851">
            <v>0.91186579999999995</v>
          </cell>
          <cell r="H1851">
            <v>0.91186579999999995</v>
          </cell>
          <cell r="I1851">
            <v>76.584109999999995</v>
          </cell>
          <cell r="J1851">
            <v>25413.919999999998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</row>
        <row r="1852">
          <cell r="F1852" t="str">
            <v>2014Other1-in-10Typical Event Day3</v>
          </cell>
          <cell r="G1852">
            <v>0.82684550000000001</v>
          </cell>
          <cell r="H1852">
            <v>0.82684550000000001</v>
          </cell>
          <cell r="I1852">
            <v>75.181809999999999</v>
          </cell>
          <cell r="J1852">
            <v>25413.919999999998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</row>
        <row r="1853">
          <cell r="F1853" t="str">
            <v>2014Other1-in-10Typical Event Day4</v>
          </cell>
          <cell r="G1853">
            <v>0.77869509999999997</v>
          </cell>
          <cell r="H1853">
            <v>0.77869509999999997</v>
          </cell>
          <cell r="I1853">
            <v>74.005840000000006</v>
          </cell>
          <cell r="J1853">
            <v>25413.919999999998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</row>
        <row r="1854">
          <cell r="F1854" t="str">
            <v>2014Other1-in-10Typical Event Day5</v>
          </cell>
          <cell r="G1854">
            <v>0.76908730000000003</v>
          </cell>
          <cell r="H1854">
            <v>0.76908730000000003</v>
          </cell>
          <cell r="I1854">
            <v>73.347740000000002</v>
          </cell>
          <cell r="J1854">
            <v>25413.919999999998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F1855" t="str">
            <v>2014Other1-in-10Typical Event Day6</v>
          </cell>
          <cell r="G1855">
            <v>0.82058900000000001</v>
          </cell>
          <cell r="H1855">
            <v>0.82058900000000001</v>
          </cell>
          <cell r="I1855">
            <v>72.343069999999997</v>
          </cell>
          <cell r="J1855">
            <v>25413.919999999998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</row>
        <row r="1856">
          <cell r="F1856" t="str">
            <v>2014Other1-in-10Typical Event Day7</v>
          </cell>
          <cell r="G1856">
            <v>0.95867539999999996</v>
          </cell>
          <cell r="H1856">
            <v>0.95867539999999996</v>
          </cell>
          <cell r="I1856">
            <v>71.963840000000005</v>
          </cell>
          <cell r="J1856">
            <v>25413.919999999998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</row>
        <row r="1857">
          <cell r="F1857" t="str">
            <v>2014Other1-in-10Typical Event Day8</v>
          </cell>
          <cell r="G1857">
            <v>1.0521130000000001</v>
          </cell>
          <cell r="H1857">
            <v>1.0521130000000001</v>
          </cell>
          <cell r="I1857">
            <v>75.15719</v>
          </cell>
          <cell r="J1857">
            <v>25413.919999999998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</row>
        <row r="1858">
          <cell r="F1858" t="str">
            <v>2014Other1-in-10Typical Event Day9</v>
          </cell>
          <cell r="G1858">
            <v>1.071253</v>
          </cell>
          <cell r="H1858">
            <v>1.071253</v>
          </cell>
          <cell r="I1858">
            <v>80.36703</v>
          </cell>
          <cell r="J1858">
            <v>25413.919999999998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</row>
        <row r="1859">
          <cell r="F1859" t="str">
            <v>2014Other1-in-10Typical Event Day10</v>
          </cell>
          <cell r="G1859">
            <v>1.142026</v>
          </cell>
          <cell r="H1859">
            <v>1.142026</v>
          </cell>
          <cell r="I1859">
            <v>84.794039999999995</v>
          </cell>
          <cell r="J1859">
            <v>25413.919999999998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</row>
        <row r="1860">
          <cell r="F1860" t="str">
            <v>2014Other1-in-10Typical Event Day11</v>
          </cell>
          <cell r="G1860">
            <v>1.262122</v>
          </cell>
          <cell r="H1860">
            <v>1.262122</v>
          </cell>
          <cell r="I1860">
            <v>88.777609999999996</v>
          </cell>
          <cell r="J1860">
            <v>25413.919999999998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</row>
        <row r="1861">
          <cell r="F1861" t="str">
            <v>2014Other1-in-10Typical Event Day12</v>
          </cell>
          <cell r="G1861">
            <v>1.444971</v>
          </cell>
          <cell r="H1861">
            <v>1.444971</v>
          </cell>
          <cell r="I1861">
            <v>92.276669999999996</v>
          </cell>
          <cell r="J1861">
            <v>25413.919999999998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</row>
        <row r="1862">
          <cell r="F1862" t="str">
            <v>2014Other1-in-10Typical Event Day13</v>
          </cell>
          <cell r="G1862">
            <v>1.703908</v>
          </cell>
          <cell r="H1862">
            <v>1.703908</v>
          </cell>
          <cell r="I1862">
            <v>95.723780000000005</v>
          </cell>
          <cell r="J1862">
            <v>25413.919999999998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</row>
        <row r="1863">
          <cell r="F1863" t="str">
            <v>2014Other1-in-10Typical Event Day14</v>
          </cell>
          <cell r="G1863">
            <v>1.5320689999999999</v>
          </cell>
          <cell r="H1863">
            <v>2.0014219999999998</v>
          </cell>
          <cell r="I1863">
            <v>98.799260000000004</v>
          </cell>
          <cell r="J1863">
            <v>25413.919999999998</v>
          </cell>
          <cell r="K1863">
            <v>0.39170379999999999</v>
          </cell>
          <cell r="L1863">
            <v>0.43757950000000001</v>
          </cell>
          <cell r="M1863">
            <v>0.46935280000000001</v>
          </cell>
          <cell r="N1863">
            <v>0.50112619999999997</v>
          </cell>
          <cell r="O1863">
            <v>0.54700199999999999</v>
          </cell>
        </row>
        <row r="1864">
          <cell r="F1864" t="str">
            <v>2014Other1-in-10Typical Event Day15</v>
          </cell>
          <cell r="G1864">
            <v>1.7363630000000001</v>
          </cell>
          <cell r="H1864">
            <v>2.340023</v>
          </cell>
          <cell r="I1864">
            <v>101.1297</v>
          </cell>
          <cell r="J1864">
            <v>25413.919999999998</v>
          </cell>
          <cell r="K1864">
            <v>0.50479779999999996</v>
          </cell>
          <cell r="L1864">
            <v>0.56320669999999995</v>
          </cell>
          <cell r="M1864">
            <v>0.60366050000000004</v>
          </cell>
          <cell r="N1864">
            <v>0.64411430000000003</v>
          </cell>
          <cell r="O1864">
            <v>0.70252309999999996</v>
          </cell>
        </row>
        <row r="1865">
          <cell r="F1865" t="str">
            <v>2014Other1-in-10Typical Event Day16</v>
          </cell>
          <cell r="G1865">
            <v>1.9577290000000001</v>
          </cell>
          <cell r="H1865">
            <v>2.7130939999999999</v>
          </cell>
          <cell r="I1865">
            <v>102.7762</v>
          </cell>
          <cell r="J1865">
            <v>25413.919999999998</v>
          </cell>
          <cell r="K1865">
            <v>0.63225620000000005</v>
          </cell>
          <cell r="L1865">
            <v>0.70499040000000002</v>
          </cell>
          <cell r="M1865">
            <v>0.75536599999999998</v>
          </cell>
          <cell r="N1865">
            <v>0.8057415</v>
          </cell>
          <cell r="O1865">
            <v>0.87847580000000003</v>
          </cell>
        </row>
        <row r="1866">
          <cell r="F1866" t="str">
            <v>2014Other1-in-10Typical Event Day17</v>
          </cell>
          <cell r="G1866">
            <v>2.1715550000000001</v>
          </cell>
          <cell r="H1866">
            <v>3.0512860000000002</v>
          </cell>
          <cell r="I1866">
            <v>103.2993</v>
          </cell>
          <cell r="J1866">
            <v>25413.919999999998</v>
          </cell>
          <cell r="K1866">
            <v>0.73593540000000002</v>
          </cell>
          <cell r="L1866">
            <v>0.82089100000000004</v>
          </cell>
          <cell r="M1866">
            <v>0.87973109999999999</v>
          </cell>
          <cell r="N1866">
            <v>0.93857120000000005</v>
          </cell>
          <cell r="O1866">
            <v>1.0235270000000001</v>
          </cell>
        </row>
        <row r="1867">
          <cell r="F1867" t="str">
            <v>2014Other1-in-10Typical Event Day18</v>
          </cell>
          <cell r="G1867">
            <v>2.3482069999999999</v>
          </cell>
          <cell r="H1867">
            <v>3.251665</v>
          </cell>
          <cell r="I1867">
            <v>103.1267</v>
          </cell>
          <cell r="J1867">
            <v>25413.919999999998</v>
          </cell>
          <cell r="K1867">
            <v>0.75572930000000005</v>
          </cell>
          <cell r="L1867">
            <v>0.8430086</v>
          </cell>
          <cell r="M1867">
            <v>0.90345810000000004</v>
          </cell>
          <cell r="N1867">
            <v>0.96390759999999998</v>
          </cell>
          <cell r="O1867">
            <v>1.0511870000000001</v>
          </cell>
        </row>
        <row r="1868">
          <cell r="F1868" t="str">
            <v>2014Other1-in-10Typical Event Day19</v>
          </cell>
          <cell r="G1868">
            <v>3.4728650000000001</v>
          </cell>
          <cell r="H1868">
            <v>3.180526</v>
          </cell>
          <cell r="I1868">
            <v>101.0793</v>
          </cell>
          <cell r="J1868">
            <v>25413.919999999998</v>
          </cell>
          <cell r="K1868">
            <v>-0.32657829999999999</v>
          </cell>
          <cell r="L1868">
            <v>-0.30634929999999999</v>
          </cell>
          <cell r="M1868">
            <v>-0.29233880000000001</v>
          </cell>
          <cell r="N1868">
            <v>-0.27832839999999998</v>
          </cell>
          <cell r="O1868">
            <v>-0.25809949999999998</v>
          </cell>
        </row>
        <row r="1869">
          <cell r="F1869" t="str">
            <v>2014Other1-in-10Typical Event Day20</v>
          </cell>
          <cell r="G1869">
            <v>3.1266120000000002</v>
          </cell>
          <cell r="H1869">
            <v>2.869834</v>
          </cell>
          <cell r="I1869">
            <v>97.027000000000001</v>
          </cell>
          <cell r="J1869">
            <v>25413.919999999998</v>
          </cell>
          <cell r="K1869">
            <v>-0.28685159999999998</v>
          </cell>
          <cell r="L1869">
            <v>-0.26908339999999997</v>
          </cell>
          <cell r="M1869">
            <v>-0.25677729999999999</v>
          </cell>
          <cell r="N1869">
            <v>-0.2444711</v>
          </cell>
          <cell r="O1869">
            <v>-0.22670299999999999</v>
          </cell>
        </row>
        <row r="1870">
          <cell r="F1870" t="str">
            <v>2014Other1-in-10Typical Event Day21</v>
          </cell>
          <cell r="G1870">
            <v>2.6720350000000002</v>
          </cell>
          <cell r="H1870">
            <v>2.521474</v>
          </cell>
          <cell r="I1870">
            <v>91.978899999999996</v>
          </cell>
          <cell r="J1870">
            <v>25413.919999999998</v>
          </cell>
          <cell r="K1870">
            <v>-0.16819429999999999</v>
          </cell>
          <cell r="L1870">
            <v>-0.157776</v>
          </cell>
          <cell r="M1870">
            <v>-0.15056040000000001</v>
          </cell>
          <cell r="N1870">
            <v>-0.14334469999999999</v>
          </cell>
          <cell r="O1870">
            <v>-0.1329264</v>
          </cell>
        </row>
        <row r="1871">
          <cell r="F1871" t="str">
            <v>2014Other1-in-10Typical Event Day22</v>
          </cell>
          <cell r="G1871">
            <v>2.2455120000000002</v>
          </cell>
          <cell r="H1871">
            <v>2.148911</v>
          </cell>
          <cell r="I1871">
            <v>88.204830000000001</v>
          </cell>
          <cell r="J1871">
            <v>25413.919999999998</v>
          </cell>
          <cell r="K1871">
            <v>-0.1079143</v>
          </cell>
          <cell r="L1871">
            <v>-0.1012299</v>
          </cell>
          <cell r="M1871">
            <v>-9.66003E-2</v>
          </cell>
          <cell r="N1871">
            <v>-9.1970700000000002E-2</v>
          </cell>
          <cell r="O1871">
            <v>-8.5286299999999995E-2</v>
          </cell>
        </row>
        <row r="1872">
          <cell r="F1872" t="str">
            <v>2014Other1-in-10Typical Event Day23</v>
          </cell>
          <cell r="G1872">
            <v>1.7435389999999999</v>
          </cell>
          <cell r="H1872">
            <v>1.6822189999999999</v>
          </cell>
          <cell r="I1872">
            <v>85.077740000000006</v>
          </cell>
          <cell r="J1872">
            <v>25413.919999999998</v>
          </cell>
          <cell r="K1872">
            <v>-6.8501300000000001E-2</v>
          </cell>
          <cell r="L1872">
            <v>-6.4258200000000001E-2</v>
          </cell>
          <cell r="M1872">
            <v>-6.1319499999999999E-2</v>
          </cell>
          <cell r="N1872">
            <v>-5.8380700000000001E-2</v>
          </cell>
          <cell r="O1872">
            <v>-5.4137600000000001E-2</v>
          </cell>
        </row>
        <row r="1873">
          <cell r="F1873" t="str">
            <v>2014Other1-in-10Typical Event Day24</v>
          </cell>
          <cell r="G1873">
            <v>1.3240590000000001</v>
          </cell>
          <cell r="H1873">
            <v>1.284875</v>
          </cell>
          <cell r="I1873">
            <v>82.431709999999995</v>
          </cell>
          <cell r="J1873">
            <v>25413.919999999998</v>
          </cell>
          <cell r="K1873">
            <v>-4.3772999999999999E-2</v>
          </cell>
          <cell r="L1873">
            <v>-4.1061599999999997E-2</v>
          </cell>
          <cell r="M1873">
            <v>-3.9183700000000002E-2</v>
          </cell>
          <cell r="N1873">
            <v>-3.73058E-2</v>
          </cell>
          <cell r="O1873">
            <v>-3.45945E-2</v>
          </cell>
        </row>
        <row r="1874">
          <cell r="F1874" t="str">
            <v>2014Sierra1-in-10Typical Event Day1</v>
          </cell>
          <cell r="G1874">
            <v>1.1112610000000001</v>
          </cell>
          <cell r="H1874">
            <v>1.1112610000000001</v>
          </cell>
          <cell r="I1874">
            <v>72.627300000000005</v>
          </cell>
          <cell r="J1874">
            <v>17783.86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</row>
        <row r="1875">
          <cell r="F1875" t="str">
            <v>2014Sierra1-in-10Typical Event Day2</v>
          </cell>
          <cell r="G1875">
            <v>0.98045590000000005</v>
          </cell>
          <cell r="H1875">
            <v>0.98045590000000005</v>
          </cell>
          <cell r="I1875">
            <v>71.890780000000007</v>
          </cell>
          <cell r="J1875">
            <v>17783.86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</row>
        <row r="1876">
          <cell r="F1876" t="str">
            <v>2014Sierra1-in-10Typical Event Day3</v>
          </cell>
          <cell r="G1876">
            <v>0.90490959999999998</v>
          </cell>
          <cell r="H1876">
            <v>0.90490959999999998</v>
          </cell>
          <cell r="I1876">
            <v>71.011539999999997</v>
          </cell>
          <cell r="J1876">
            <v>17783.86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</row>
        <row r="1877">
          <cell r="F1877" t="str">
            <v>2014Sierra1-in-10Typical Event Day4</v>
          </cell>
          <cell r="G1877">
            <v>0.86217080000000001</v>
          </cell>
          <cell r="H1877">
            <v>0.86217080000000001</v>
          </cell>
          <cell r="I1877">
            <v>70.372960000000006</v>
          </cell>
          <cell r="J1877">
            <v>17783.86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</row>
        <row r="1878">
          <cell r="F1878" t="str">
            <v>2014Sierra1-in-10Typical Event Day5</v>
          </cell>
          <cell r="G1878">
            <v>0.86239220000000005</v>
          </cell>
          <cell r="H1878">
            <v>0.86239220000000005</v>
          </cell>
          <cell r="I1878">
            <v>69.586669999999998</v>
          </cell>
          <cell r="J1878">
            <v>17783.86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</row>
        <row r="1879">
          <cell r="F1879" t="str">
            <v>2014Sierra1-in-10Typical Event Day6</v>
          </cell>
          <cell r="G1879">
            <v>0.94144050000000001</v>
          </cell>
          <cell r="H1879">
            <v>0.94144050000000001</v>
          </cell>
          <cell r="I1879">
            <v>68.439769999999996</v>
          </cell>
          <cell r="J1879">
            <v>17783.86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</row>
        <row r="1880">
          <cell r="F1880" t="str">
            <v>2014Sierra1-in-10Typical Event Day7</v>
          </cell>
          <cell r="G1880">
            <v>1.120449</v>
          </cell>
          <cell r="H1880">
            <v>1.120449</v>
          </cell>
          <cell r="I1880">
            <v>68.459019999999995</v>
          </cell>
          <cell r="J1880">
            <v>17783.86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</row>
        <row r="1881">
          <cell r="F1881" t="str">
            <v>2014Sierra1-in-10Typical Event Day8</v>
          </cell>
          <cell r="G1881">
            <v>1.233784</v>
          </cell>
          <cell r="H1881">
            <v>1.233784</v>
          </cell>
          <cell r="I1881">
            <v>72.238749999999996</v>
          </cell>
          <cell r="J1881">
            <v>17783.86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</row>
        <row r="1882">
          <cell r="F1882" t="str">
            <v>2014Sierra1-in-10Typical Event Day9</v>
          </cell>
          <cell r="G1882">
            <v>1.268362</v>
          </cell>
          <cell r="H1882">
            <v>1.268362</v>
          </cell>
          <cell r="I1882">
            <v>78.359179999999995</v>
          </cell>
          <cell r="J1882">
            <v>17783.86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</row>
        <row r="1883">
          <cell r="F1883" t="str">
            <v>2014Sierra1-in-10Typical Event Day10</v>
          </cell>
          <cell r="G1883">
            <v>1.3328420000000001</v>
          </cell>
          <cell r="H1883">
            <v>1.3328420000000001</v>
          </cell>
          <cell r="I1883">
            <v>84.073970000000003</v>
          </cell>
          <cell r="J1883">
            <v>17783.86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</row>
        <row r="1884">
          <cell r="F1884" t="str">
            <v>2014Sierra1-in-10Typical Event Day11</v>
          </cell>
          <cell r="G1884">
            <v>1.4553430000000001</v>
          </cell>
          <cell r="H1884">
            <v>1.4553430000000001</v>
          </cell>
          <cell r="I1884">
            <v>89.113339999999994</v>
          </cell>
          <cell r="J1884">
            <v>17783.86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</row>
        <row r="1885">
          <cell r="F1885" t="str">
            <v>2014Sierra1-in-10Typical Event Day12</v>
          </cell>
          <cell r="G1885">
            <v>1.6409830000000001</v>
          </cell>
          <cell r="H1885">
            <v>1.6409830000000001</v>
          </cell>
          <cell r="I1885">
            <v>91.527630000000002</v>
          </cell>
          <cell r="J1885">
            <v>17783.86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</row>
        <row r="1886">
          <cell r="F1886" t="str">
            <v>2014Sierra1-in-10Typical Event Day13</v>
          </cell>
          <cell r="G1886">
            <v>1.8978120000000001</v>
          </cell>
          <cell r="H1886">
            <v>1.8978120000000001</v>
          </cell>
          <cell r="I1886">
            <v>92.633690000000001</v>
          </cell>
          <cell r="J1886">
            <v>17783.86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</row>
        <row r="1887">
          <cell r="F1887" t="str">
            <v>2014Sierra1-in-10Typical Event Day14</v>
          </cell>
          <cell r="G1887">
            <v>1.7511950000000001</v>
          </cell>
          <cell r="H1887">
            <v>2.1894179999999999</v>
          </cell>
          <cell r="I1887">
            <v>93.925910000000002</v>
          </cell>
          <cell r="J1887">
            <v>17783.86</v>
          </cell>
          <cell r="K1887">
            <v>0.37539319999999998</v>
          </cell>
          <cell r="L1887">
            <v>0.41251369999999998</v>
          </cell>
          <cell r="M1887">
            <v>0.43822329999999998</v>
          </cell>
          <cell r="N1887">
            <v>0.46393289999999998</v>
          </cell>
          <cell r="O1887">
            <v>0.50105359999999999</v>
          </cell>
        </row>
        <row r="1888">
          <cell r="F1888" t="str">
            <v>2014Sierra1-in-10Typical Event Day15</v>
          </cell>
          <cell r="G1888">
            <v>1.957765</v>
          </cell>
          <cell r="H1888">
            <v>2.5236480000000001</v>
          </cell>
          <cell r="I1888">
            <v>96.586939999999998</v>
          </cell>
          <cell r="J1888">
            <v>17783.86</v>
          </cell>
          <cell r="K1888">
            <v>0.48561900000000002</v>
          </cell>
          <cell r="L1888">
            <v>0.53303970000000001</v>
          </cell>
          <cell r="M1888">
            <v>0.56588309999999997</v>
          </cell>
          <cell r="N1888">
            <v>0.59872650000000005</v>
          </cell>
          <cell r="O1888">
            <v>0.64614709999999997</v>
          </cell>
        </row>
        <row r="1889">
          <cell r="F1889" t="str">
            <v>2014Sierra1-in-10Typical Event Day16</v>
          </cell>
          <cell r="G1889">
            <v>2.2026249999999998</v>
          </cell>
          <cell r="H1889">
            <v>2.9080520000000001</v>
          </cell>
          <cell r="I1889">
            <v>99.107510000000005</v>
          </cell>
          <cell r="J1889">
            <v>17783.86</v>
          </cell>
          <cell r="K1889">
            <v>0.60556500000000002</v>
          </cell>
          <cell r="L1889">
            <v>0.66456440000000006</v>
          </cell>
          <cell r="M1889">
            <v>0.70542720000000003</v>
          </cell>
          <cell r="N1889">
            <v>0.74629000000000001</v>
          </cell>
          <cell r="O1889">
            <v>0.80528940000000004</v>
          </cell>
        </row>
        <row r="1890">
          <cell r="F1890" t="str">
            <v>2014Sierra1-in-10Typical Event Day17</v>
          </cell>
          <cell r="G1890">
            <v>2.4283090000000001</v>
          </cell>
          <cell r="H1890">
            <v>3.251738</v>
          </cell>
          <cell r="I1890">
            <v>99.978750000000005</v>
          </cell>
          <cell r="J1890">
            <v>17783.86</v>
          </cell>
          <cell r="K1890">
            <v>0.70672639999999998</v>
          </cell>
          <cell r="L1890">
            <v>0.77567540000000001</v>
          </cell>
          <cell r="M1890">
            <v>0.82342939999999998</v>
          </cell>
          <cell r="N1890">
            <v>0.87118340000000005</v>
          </cell>
          <cell r="O1890">
            <v>0.94013239999999998</v>
          </cell>
        </row>
        <row r="1891">
          <cell r="F1891" t="str">
            <v>2014Sierra1-in-10Typical Event Day18</v>
          </cell>
          <cell r="G1891">
            <v>2.6270410000000002</v>
          </cell>
          <cell r="H1891">
            <v>3.4729239999999999</v>
          </cell>
          <cell r="I1891">
            <v>99.638279999999995</v>
          </cell>
          <cell r="J1891">
            <v>17783.86</v>
          </cell>
          <cell r="K1891">
            <v>0.72598010000000002</v>
          </cell>
          <cell r="L1891">
            <v>0.79681999999999997</v>
          </cell>
          <cell r="M1891">
            <v>0.84588350000000001</v>
          </cell>
          <cell r="N1891">
            <v>0.8949471</v>
          </cell>
          <cell r="O1891">
            <v>0.96578699999999995</v>
          </cell>
        </row>
        <row r="1892">
          <cell r="F1892" t="str">
            <v>2014Sierra1-in-10Typical Event Day19</v>
          </cell>
          <cell r="G1892">
            <v>3.802632</v>
          </cell>
          <cell r="H1892">
            <v>3.434733</v>
          </cell>
          <cell r="I1892">
            <v>97.424710000000005</v>
          </cell>
          <cell r="J1892">
            <v>17783.86</v>
          </cell>
          <cell r="K1892">
            <v>-0.40038750000000001</v>
          </cell>
          <cell r="L1892">
            <v>-0.3811928</v>
          </cell>
          <cell r="M1892">
            <v>-0.36789860000000002</v>
          </cell>
          <cell r="N1892">
            <v>-0.35460439999999999</v>
          </cell>
          <cell r="O1892">
            <v>-0.33540969999999998</v>
          </cell>
        </row>
        <row r="1893">
          <cell r="F1893" t="str">
            <v>2014Sierra1-in-10Typical Event Day20</v>
          </cell>
          <cell r="G1893">
            <v>3.453573</v>
          </cell>
          <cell r="H1893">
            <v>3.1503649999999999</v>
          </cell>
          <cell r="I1893">
            <v>91.710369999999998</v>
          </cell>
          <cell r="J1893">
            <v>17783.86</v>
          </cell>
          <cell r="K1893">
            <v>-0.32998329999999998</v>
          </cell>
          <cell r="L1893">
            <v>-0.31416379999999999</v>
          </cell>
          <cell r="M1893">
            <v>-0.30320730000000001</v>
          </cell>
          <cell r="N1893">
            <v>-0.29225079999999998</v>
          </cell>
          <cell r="O1893">
            <v>-0.27643139999999999</v>
          </cell>
        </row>
        <row r="1894">
          <cell r="F1894" t="str">
            <v>2014Sierra1-in-10Typical Event Day21</v>
          </cell>
          <cell r="G1894">
            <v>2.9805860000000002</v>
          </cell>
          <cell r="H1894">
            <v>2.7885010000000001</v>
          </cell>
          <cell r="I1894">
            <v>84.581339999999997</v>
          </cell>
          <cell r="J1894">
            <v>17783.86</v>
          </cell>
          <cell r="K1894">
            <v>-0.20904729999999999</v>
          </cell>
          <cell r="L1894">
            <v>-0.1990256</v>
          </cell>
          <cell r="M1894">
            <v>-0.19208459999999999</v>
          </cell>
          <cell r="N1894">
            <v>-0.18514349999999999</v>
          </cell>
          <cell r="O1894">
            <v>-0.17512169999999999</v>
          </cell>
        </row>
        <row r="1895">
          <cell r="F1895" t="str">
            <v>2014Sierra1-in-10Typical Event Day22</v>
          </cell>
          <cell r="G1895">
            <v>2.4877829999999999</v>
          </cell>
          <cell r="H1895">
            <v>2.3730609999999999</v>
          </cell>
          <cell r="I1895">
            <v>80.331890000000001</v>
          </cell>
          <cell r="J1895">
            <v>17783.86</v>
          </cell>
          <cell r="K1895">
            <v>-0.1248522</v>
          </cell>
          <cell r="L1895">
            <v>-0.11886679999999999</v>
          </cell>
          <cell r="M1895">
            <v>-0.1147213</v>
          </cell>
          <cell r="N1895">
            <v>-0.1105758</v>
          </cell>
          <cell r="O1895">
            <v>-0.1045903</v>
          </cell>
        </row>
        <row r="1896">
          <cell r="F1896" t="str">
            <v>2014Sierra1-in-10Typical Event Day23</v>
          </cell>
          <cell r="G1896">
            <v>1.913605</v>
          </cell>
          <cell r="H1896">
            <v>1.8363700000000001</v>
          </cell>
          <cell r="I1896">
            <v>77.629350000000002</v>
          </cell>
          <cell r="J1896">
            <v>17783.86</v>
          </cell>
          <cell r="K1896">
            <v>-8.4055900000000003E-2</v>
          </cell>
          <cell r="L1896">
            <v>-8.0026299999999995E-2</v>
          </cell>
          <cell r="M1896">
            <v>-7.7235300000000007E-2</v>
          </cell>
          <cell r="N1896">
            <v>-7.4444399999999994E-2</v>
          </cell>
          <cell r="O1896">
            <v>-7.0414699999999997E-2</v>
          </cell>
        </row>
        <row r="1897">
          <cell r="F1897" t="str">
            <v>2014Sierra1-in-10Typical Event Day24</v>
          </cell>
          <cell r="G1897">
            <v>1.433921</v>
          </cell>
          <cell r="H1897">
            <v>1.393626</v>
          </cell>
          <cell r="I1897">
            <v>75.720050000000001</v>
          </cell>
          <cell r="J1897">
            <v>17783.86</v>
          </cell>
          <cell r="K1897">
            <v>-4.3853900000000001E-2</v>
          </cell>
          <cell r="L1897">
            <v>-4.17516E-2</v>
          </cell>
          <cell r="M1897">
            <v>-4.0295499999999998E-2</v>
          </cell>
          <cell r="N1897">
            <v>-3.8839400000000003E-2</v>
          </cell>
          <cell r="O1897">
            <v>-3.6736999999999999E-2</v>
          </cell>
        </row>
        <row r="1898">
          <cell r="F1898" t="str">
            <v>2014Stockton1-in-10Typical Event Day1</v>
          </cell>
          <cell r="G1898">
            <v>1.2338009999999999</v>
          </cell>
          <cell r="H1898">
            <v>1.2338009999999999</v>
          </cell>
          <cell r="I1898">
            <v>82.404340000000005</v>
          </cell>
          <cell r="J1898">
            <v>12389.87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</row>
        <row r="1899">
          <cell r="F1899" t="str">
            <v>2014Stockton1-in-10Typical Event Day2</v>
          </cell>
          <cell r="G1899">
            <v>1.0494939999999999</v>
          </cell>
          <cell r="H1899">
            <v>1.0494939999999999</v>
          </cell>
          <cell r="I1899">
            <v>80.393140000000002</v>
          </cell>
          <cell r="J1899">
            <v>12389.87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</row>
        <row r="1900">
          <cell r="F1900" t="str">
            <v>2014Stockton1-in-10Typical Event Day3</v>
          </cell>
          <cell r="G1900">
            <v>0.9363629</v>
          </cell>
          <cell r="H1900">
            <v>0.9363629</v>
          </cell>
          <cell r="I1900">
            <v>79.084190000000007</v>
          </cell>
          <cell r="J1900">
            <v>12389.87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</row>
        <row r="1901">
          <cell r="F1901" t="str">
            <v>2014Stockton1-in-10Typical Event Day4</v>
          </cell>
          <cell r="G1901">
            <v>0.87302769999999996</v>
          </cell>
          <cell r="H1901">
            <v>0.87302769999999996</v>
          </cell>
          <cell r="I1901">
            <v>77.787859999999995</v>
          </cell>
          <cell r="J1901">
            <v>12389.87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</row>
        <row r="1902">
          <cell r="F1902" t="str">
            <v>2014Stockton1-in-10Typical Event Day5</v>
          </cell>
          <cell r="G1902">
            <v>0.85858400000000001</v>
          </cell>
          <cell r="H1902">
            <v>0.85858400000000001</v>
          </cell>
          <cell r="I1902">
            <v>76.879170000000002</v>
          </cell>
          <cell r="J1902">
            <v>12389.87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</row>
        <row r="1903">
          <cell r="F1903" t="str">
            <v>2014Stockton1-in-10Typical Event Day6</v>
          </cell>
          <cell r="G1903">
            <v>0.89729420000000004</v>
          </cell>
          <cell r="H1903">
            <v>0.89729420000000004</v>
          </cell>
          <cell r="I1903">
            <v>75.40025</v>
          </cell>
          <cell r="J1903">
            <v>12389.87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</row>
        <row r="1904">
          <cell r="F1904" t="str">
            <v>2014Stockton1-in-10Typical Event Day7</v>
          </cell>
          <cell r="G1904">
            <v>1.023862</v>
          </cell>
          <cell r="H1904">
            <v>1.023862</v>
          </cell>
          <cell r="I1904">
            <v>75.103909999999999</v>
          </cell>
          <cell r="J1904">
            <v>12389.87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</row>
        <row r="1905">
          <cell r="F1905" t="str">
            <v>2014Stockton1-in-10Typical Event Day8</v>
          </cell>
          <cell r="G1905">
            <v>1.1118030000000001</v>
          </cell>
          <cell r="H1905">
            <v>1.1118030000000001</v>
          </cell>
          <cell r="I1905">
            <v>76.794970000000006</v>
          </cell>
          <cell r="J1905">
            <v>12389.87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</row>
        <row r="1906">
          <cell r="F1906" t="str">
            <v>2014Stockton1-in-10Typical Event Day9</v>
          </cell>
          <cell r="G1906">
            <v>1.157721</v>
          </cell>
          <cell r="H1906">
            <v>1.157721</v>
          </cell>
          <cell r="I1906">
            <v>81.463539999999995</v>
          </cell>
          <cell r="J1906">
            <v>12389.87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</row>
        <row r="1907">
          <cell r="F1907" t="str">
            <v>2014Stockton1-in-10Typical Event Day10</v>
          </cell>
          <cell r="G1907">
            <v>1.270208</v>
          </cell>
          <cell r="H1907">
            <v>1.270208</v>
          </cell>
          <cell r="I1907">
            <v>83.790809999999993</v>
          </cell>
          <cell r="J1907">
            <v>12389.87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</row>
        <row r="1908">
          <cell r="F1908" t="str">
            <v>2014Stockton1-in-10Typical Event Day11</v>
          </cell>
          <cell r="G1908">
            <v>1.4308050000000001</v>
          </cell>
          <cell r="H1908">
            <v>1.4308050000000001</v>
          </cell>
          <cell r="I1908">
            <v>86.948170000000005</v>
          </cell>
          <cell r="J1908">
            <v>12389.87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</row>
        <row r="1909">
          <cell r="F1909" t="str">
            <v>2014Stockton1-in-10Typical Event Day12</v>
          </cell>
          <cell r="G1909">
            <v>1.6486069999999999</v>
          </cell>
          <cell r="H1909">
            <v>1.6486069999999999</v>
          </cell>
          <cell r="I1909">
            <v>90.914469999999994</v>
          </cell>
          <cell r="J1909">
            <v>12389.87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</row>
        <row r="1910">
          <cell r="F1910" t="str">
            <v>2014Stockton1-in-10Typical Event Day13</v>
          </cell>
          <cell r="G1910">
            <v>1.928769</v>
          </cell>
          <cell r="H1910">
            <v>1.928769</v>
          </cell>
          <cell r="I1910">
            <v>94.643330000000006</v>
          </cell>
          <cell r="J1910">
            <v>12389.87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F1911" t="str">
            <v>2014Stockton1-in-10Typical Event Day14</v>
          </cell>
          <cell r="G1911">
            <v>1.7280310000000001</v>
          </cell>
          <cell r="H1911">
            <v>2.2505449999999998</v>
          </cell>
          <cell r="I1911">
            <v>97.73603</v>
          </cell>
          <cell r="J1911">
            <v>12389.87</v>
          </cell>
          <cell r="K1911">
            <v>0.441411</v>
          </cell>
          <cell r="L1911">
            <v>0.48932759999999997</v>
          </cell>
          <cell r="M1911">
            <v>0.52251460000000005</v>
          </cell>
          <cell r="N1911">
            <v>0.55570160000000002</v>
          </cell>
          <cell r="O1911">
            <v>0.60361819999999999</v>
          </cell>
        </row>
        <row r="1912">
          <cell r="F1912" t="str">
            <v>2014Stockton1-in-10Typical Event Day15</v>
          </cell>
          <cell r="G1912">
            <v>1.949533</v>
          </cell>
          <cell r="H1912">
            <v>2.607847</v>
          </cell>
          <cell r="I1912">
            <v>100.3175</v>
          </cell>
          <cell r="J1912">
            <v>12389.87</v>
          </cell>
          <cell r="K1912">
            <v>0.55814529999999996</v>
          </cell>
          <cell r="L1912">
            <v>0.61732629999999999</v>
          </cell>
          <cell r="M1912">
            <v>0.65831479999999998</v>
          </cell>
          <cell r="N1912">
            <v>0.69930329999999996</v>
          </cell>
          <cell r="O1912">
            <v>0.75848439999999995</v>
          </cell>
        </row>
        <row r="1913">
          <cell r="F1913" t="str">
            <v>2014Stockton1-in-10Typical Event Day16</v>
          </cell>
          <cell r="G1913">
            <v>2.1688079999999998</v>
          </cell>
          <cell r="H1913">
            <v>3.0022829999999998</v>
          </cell>
          <cell r="I1913">
            <v>102.32980000000001</v>
          </cell>
          <cell r="J1913">
            <v>12389.87</v>
          </cell>
          <cell r="K1913">
            <v>0.70773030000000003</v>
          </cell>
          <cell r="L1913">
            <v>0.78202070000000001</v>
          </cell>
          <cell r="M1913">
            <v>0.83347400000000005</v>
          </cell>
          <cell r="N1913">
            <v>0.88492729999999997</v>
          </cell>
          <cell r="O1913">
            <v>0.95921769999999995</v>
          </cell>
        </row>
        <row r="1914">
          <cell r="F1914" t="str">
            <v>2014Stockton1-in-10Typical Event Day17</v>
          </cell>
          <cell r="G1914">
            <v>2.3788390000000001</v>
          </cell>
          <cell r="H1914">
            <v>3.342765</v>
          </cell>
          <cell r="I1914">
            <v>102.64870000000001</v>
          </cell>
          <cell r="J1914">
            <v>12389.87</v>
          </cell>
          <cell r="K1914">
            <v>0.81775830000000005</v>
          </cell>
          <cell r="L1914">
            <v>0.90411490000000005</v>
          </cell>
          <cell r="M1914">
            <v>0.96392540000000004</v>
          </cell>
          <cell r="N1914">
            <v>1.023736</v>
          </cell>
          <cell r="O1914">
            <v>1.110093</v>
          </cell>
        </row>
        <row r="1915">
          <cell r="F1915" t="str">
            <v>2014Stockton1-in-10Typical Event Day18</v>
          </cell>
          <cell r="G1915">
            <v>2.5348830000000002</v>
          </cell>
          <cell r="H1915">
            <v>3.5239120000000002</v>
          </cell>
          <cell r="I1915">
            <v>102.9562</v>
          </cell>
          <cell r="J1915">
            <v>12389.87</v>
          </cell>
          <cell r="K1915">
            <v>0.83895660000000005</v>
          </cell>
          <cell r="L1915">
            <v>0.92762060000000002</v>
          </cell>
          <cell r="M1915">
            <v>0.98902900000000005</v>
          </cell>
          <cell r="N1915">
            <v>1.0504370000000001</v>
          </cell>
          <cell r="O1915">
            <v>1.1391020000000001</v>
          </cell>
        </row>
        <row r="1916">
          <cell r="F1916" t="str">
            <v>2014Stockton1-in-10Typical Event Day19</v>
          </cell>
          <cell r="G1916">
            <v>3.7312569999999998</v>
          </cell>
          <cell r="H1916">
            <v>3.4380829999999998</v>
          </cell>
          <cell r="I1916">
            <v>100.5478</v>
          </cell>
          <cell r="J1916">
            <v>12389.87</v>
          </cell>
          <cell r="K1916">
            <v>-0.30917109999999998</v>
          </cell>
          <cell r="L1916">
            <v>-0.29972019999999999</v>
          </cell>
          <cell r="M1916">
            <v>-0.29317460000000001</v>
          </cell>
          <cell r="N1916">
            <v>-0.28662890000000002</v>
          </cell>
          <cell r="O1916">
            <v>-0.27717799999999998</v>
          </cell>
        </row>
        <row r="1917">
          <cell r="F1917" t="str">
            <v>2014Stockton1-in-10Typical Event Day20</v>
          </cell>
          <cell r="G1917">
            <v>3.3959649999999999</v>
          </cell>
          <cell r="H1917">
            <v>3.1208849999999999</v>
          </cell>
          <cell r="I1917">
            <v>96.752759999999995</v>
          </cell>
          <cell r="J1917">
            <v>12389.87</v>
          </cell>
          <cell r="K1917">
            <v>-0.2900895</v>
          </cell>
          <cell r="L1917">
            <v>-0.28122200000000003</v>
          </cell>
          <cell r="M1917">
            <v>-0.2750802</v>
          </cell>
          <cell r="N1917">
            <v>-0.26893850000000002</v>
          </cell>
          <cell r="O1917">
            <v>-0.2600711</v>
          </cell>
        </row>
        <row r="1918">
          <cell r="F1918" t="str">
            <v>2014Stockton1-in-10Typical Event Day21</v>
          </cell>
          <cell r="G1918">
            <v>2.988289</v>
          </cell>
          <cell r="H1918">
            <v>2.8025769999999999</v>
          </cell>
          <cell r="I1918">
            <v>93.037859999999995</v>
          </cell>
          <cell r="J1918">
            <v>12389.87</v>
          </cell>
          <cell r="K1918">
            <v>-0.19584409999999999</v>
          </cell>
          <cell r="L1918">
            <v>-0.18985750000000001</v>
          </cell>
          <cell r="M1918">
            <v>-0.18571109999999999</v>
          </cell>
          <cell r="N1918">
            <v>-0.1815648</v>
          </cell>
          <cell r="O1918">
            <v>-0.17557819999999999</v>
          </cell>
        </row>
        <row r="1919">
          <cell r="F1919" t="str">
            <v>2014Stockton1-in-10Typical Event Day22</v>
          </cell>
          <cell r="G1919">
            <v>2.5518640000000001</v>
          </cell>
          <cell r="H1919">
            <v>2.421287</v>
          </cell>
          <cell r="I1919">
            <v>89.744320000000002</v>
          </cell>
          <cell r="J1919">
            <v>12389.87</v>
          </cell>
          <cell r="K1919">
            <v>-0.1377023</v>
          </cell>
          <cell r="L1919">
            <v>-0.1334929</v>
          </cell>
          <cell r="M1919">
            <v>-0.13057759999999999</v>
          </cell>
          <cell r="N1919">
            <v>-0.1276622</v>
          </cell>
          <cell r="O1919">
            <v>-0.1234528</v>
          </cell>
        </row>
        <row r="1920">
          <cell r="F1920" t="str">
            <v>2014Stockton1-in-10Typical Event Day23</v>
          </cell>
          <cell r="G1920">
            <v>2.001017</v>
          </cell>
          <cell r="H1920">
            <v>1.9307399999999999</v>
          </cell>
          <cell r="I1920">
            <v>86.984440000000006</v>
          </cell>
          <cell r="J1920">
            <v>12389.87</v>
          </cell>
          <cell r="K1920">
            <v>-7.4110899999999993E-2</v>
          </cell>
          <cell r="L1920">
            <v>-7.1845400000000004E-2</v>
          </cell>
          <cell r="M1920">
            <v>-7.0276400000000003E-2</v>
          </cell>
          <cell r="N1920">
            <v>-6.8707299999999999E-2</v>
          </cell>
          <cell r="O1920">
            <v>-6.6441899999999998E-2</v>
          </cell>
        </row>
        <row r="1921">
          <cell r="F1921" t="str">
            <v>2014Stockton1-in-10Typical Event Day24</v>
          </cell>
          <cell r="G1921">
            <v>1.5438890000000001</v>
          </cell>
          <cell r="H1921">
            <v>1.4875419999999999</v>
          </cell>
          <cell r="I1921">
            <v>85.881929999999997</v>
          </cell>
          <cell r="J1921">
            <v>12389.87</v>
          </cell>
          <cell r="K1921">
            <v>-5.9421000000000002E-2</v>
          </cell>
          <cell r="L1921">
            <v>-5.7604599999999999E-2</v>
          </cell>
          <cell r="M1921">
            <v>-5.6346500000000001E-2</v>
          </cell>
          <cell r="N1921">
            <v>-5.5088499999999999E-2</v>
          </cell>
          <cell r="O1921">
            <v>-5.3272100000000003E-2</v>
          </cell>
        </row>
        <row r="1922">
          <cell r="F1922" t="str">
            <v>2014All Customers1-in-2August Peak1</v>
          </cell>
          <cell r="G1922">
            <v>0.92202229999999996</v>
          </cell>
          <cell r="H1922">
            <v>0.92202229999999996</v>
          </cell>
          <cell r="I1922">
            <v>73.835719999999995</v>
          </cell>
          <cell r="J1922">
            <v>148688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</row>
        <row r="1923">
          <cell r="F1923" t="str">
            <v>2014All Customers1-in-2August Peak2</v>
          </cell>
          <cell r="G1923">
            <v>0.78758620000000001</v>
          </cell>
          <cell r="H1923">
            <v>0.78758620000000001</v>
          </cell>
          <cell r="I1923">
            <v>67.273669999999996</v>
          </cell>
          <cell r="J1923">
            <v>148688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</row>
        <row r="1924">
          <cell r="F1924" t="str">
            <v>2014All Customers1-in-2August Peak3</v>
          </cell>
          <cell r="G1924">
            <v>0.70845899999999995</v>
          </cell>
          <cell r="H1924">
            <v>0.70845899999999995</v>
          </cell>
          <cell r="I1924">
            <v>65.496390000000005</v>
          </cell>
          <cell r="J1924">
            <v>148688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</row>
        <row r="1925">
          <cell r="F1925" t="str">
            <v>2014All Customers1-in-2August Peak4</v>
          </cell>
          <cell r="G1925">
            <v>0.66245600000000004</v>
          </cell>
          <cell r="H1925">
            <v>0.66245600000000004</v>
          </cell>
          <cell r="I1925">
            <v>64.310329999999993</v>
          </cell>
          <cell r="J1925">
            <v>148688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</row>
        <row r="1926">
          <cell r="F1926" t="str">
            <v>2014All Customers1-in-2August Peak5</v>
          </cell>
          <cell r="G1926">
            <v>0.65042120000000003</v>
          </cell>
          <cell r="H1926">
            <v>0.65042120000000003</v>
          </cell>
          <cell r="I1926">
            <v>63.786819999999999</v>
          </cell>
          <cell r="J1926">
            <v>148688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</row>
        <row r="1927">
          <cell r="F1927" t="str">
            <v>2014All Customers1-in-2August Peak6</v>
          </cell>
          <cell r="G1927">
            <v>0.68775640000000005</v>
          </cell>
          <cell r="H1927">
            <v>0.68775640000000005</v>
          </cell>
          <cell r="I1927">
            <v>62.907890000000002</v>
          </cell>
          <cell r="J1927">
            <v>148688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</row>
        <row r="1928">
          <cell r="F1928" t="str">
            <v>2014All Customers1-in-2August Peak7</v>
          </cell>
          <cell r="G1928">
            <v>0.80057659999999997</v>
          </cell>
          <cell r="H1928">
            <v>0.80057659999999997</v>
          </cell>
          <cell r="I1928">
            <v>62.308419999999998</v>
          </cell>
          <cell r="J1928">
            <v>148688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</row>
        <row r="1929">
          <cell r="F1929" t="str">
            <v>2014All Customers1-in-2August Peak8</v>
          </cell>
          <cell r="G1929">
            <v>0.88961259999999998</v>
          </cell>
          <cell r="H1929">
            <v>0.88961259999999998</v>
          </cell>
          <cell r="I1929">
            <v>64.618200000000002</v>
          </cell>
          <cell r="J1929">
            <v>148688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</row>
        <row r="1930">
          <cell r="F1930" t="str">
            <v>2014All Customers1-in-2August Peak9</v>
          </cell>
          <cell r="G1930">
            <v>0.90897019999999995</v>
          </cell>
          <cell r="H1930">
            <v>0.90897019999999995</v>
          </cell>
          <cell r="I1930">
            <v>70.923789999999997</v>
          </cell>
          <cell r="J1930">
            <v>148688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</row>
        <row r="1931">
          <cell r="F1931" t="str">
            <v>2014All Customers1-in-2August Peak10</v>
          </cell>
          <cell r="G1931">
            <v>0.97034260000000006</v>
          </cell>
          <cell r="H1931">
            <v>0.97034260000000006</v>
          </cell>
          <cell r="I1931">
            <v>77.408580000000001</v>
          </cell>
          <cell r="J1931">
            <v>148688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</row>
        <row r="1932">
          <cell r="F1932" t="str">
            <v>2014All Customers1-in-2August Peak11</v>
          </cell>
          <cell r="G1932">
            <v>1.0736570000000001</v>
          </cell>
          <cell r="H1932">
            <v>1.0736570000000001</v>
          </cell>
          <cell r="I1932">
            <v>83.034469999999999</v>
          </cell>
          <cell r="J1932">
            <v>148688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</row>
        <row r="1933">
          <cell r="F1933" t="str">
            <v>2014All Customers1-in-2August Peak12</v>
          </cell>
          <cell r="G1933">
            <v>1.223705</v>
          </cell>
          <cell r="H1933">
            <v>1.223705</v>
          </cell>
          <cell r="I1933">
            <v>88.006879999999995</v>
          </cell>
          <cell r="J1933">
            <v>148688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</row>
        <row r="1934">
          <cell r="F1934" t="str">
            <v>2014All Customers1-in-2August Peak13</v>
          </cell>
          <cell r="G1934">
            <v>1.4230799999999999</v>
          </cell>
          <cell r="H1934">
            <v>1.4230799999999999</v>
          </cell>
          <cell r="I1934">
            <v>91.704409999999996</v>
          </cell>
          <cell r="J1934">
            <v>148688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</row>
        <row r="1935">
          <cell r="F1935" t="str">
            <v>2014All Customers1-in-2August Peak14</v>
          </cell>
          <cell r="G1935">
            <v>1.337925</v>
          </cell>
          <cell r="H1935">
            <v>1.640881</v>
          </cell>
          <cell r="I1935">
            <v>95.044499999999999</v>
          </cell>
          <cell r="J1935">
            <v>148688</v>
          </cell>
          <cell r="K1935">
            <v>0.2321925</v>
          </cell>
          <cell r="L1935">
            <v>0.27400020000000003</v>
          </cell>
          <cell r="M1935">
            <v>0.30295610000000001</v>
          </cell>
          <cell r="N1935">
            <v>0.33191209999999999</v>
          </cell>
          <cell r="O1935">
            <v>0.37371979999999999</v>
          </cell>
        </row>
        <row r="1936">
          <cell r="F1936" t="str">
            <v>2014All Customers1-in-2August Peak15</v>
          </cell>
          <cell r="G1936">
            <v>1.496278</v>
          </cell>
          <cell r="H1936">
            <v>1.884727</v>
          </cell>
          <cell r="I1936">
            <v>97.708539999999999</v>
          </cell>
          <cell r="J1936">
            <v>148688</v>
          </cell>
          <cell r="K1936">
            <v>0.2981644</v>
          </cell>
          <cell r="L1936">
            <v>0.35150579999999998</v>
          </cell>
          <cell r="M1936">
            <v>0.38844980000000001</v>
          </cell>
          <cell r="N1936">
            <v>0.42539389999999999</v>
          </cell>
          <cell r="O1936">
            <v>0.47873529999999997</v>
          </cell>
        </row>
        <row r="1937">
          <cell r="F1937" t="str">
            <v>2014All Customers1-in-2August Peak16</v>
          </cell>
          <cell r="G1937">
            <v>1.674755</v>
          </cell>
          <cell r="H1937">
            <v>2.1609440000000002</v>
          </cell>
          <cell r="I1937">
            <v>98.931240000000003</v>
          </cell>
          <cell r="J1937">
            <v>148688</v>
          </cell>
          <cell r="K1937">
            <v>0.37382189999999998</v>
          </cell>
          <cell r="L1937">
            <v>0.44020939999999997</v>
          </cell>
          <cell r="M1937">
            <v>0.48618909999999999</v>
          </cell>
          <cell r="N1937">
            <v>0.53216889999999994</v>
          </cell>
          <cell r="O1937">
            <v>0.59855630000000004</v>
          </cell>
        </row>
        <row r="1938">
          <cell r="F1938" t="str">
            <v>2014All Customers1-in-2August Peak17</v>
          </cell>
          <cell r="G1938">
            <v>1.8401879999999999</v>
          </cell>
          <cell r="H1938">
            <v>2.4063409999999998</v>
          </cell>
          <cell r="I1938">
            <v>99.074939999999998</v>
          </cell>
          <cell r="J1938">
            <v>148688</v>
          </cell>
          <cell r="K1938">
            <v>0.43486279999999999</v>
          </cell>
          <cell r="L1938">
            <v>0.51243070000000002</v>
          </cell>
          <cell r="M1938">
            <v>0.56615389999999999</v>
          </cell>
          <cell r="N1938">
            <v>0.61987729999999996</v>
          </cell>
          <cell r="O1938">
            <v>0.69744519999999999</v>
          </cell>
        </row>
        <row r="1939">
          <cell r="F1939" t="str">
            <v>2014All Customers1-in-2August Peak18</v>
          </cell>
          <cell r="G1939">
            <v>1.9781789999999999</v>
          </cell>
          <cell r="H1939">
            <v>2.5595910000000002</v>
          </cell>
          <cell r="I1939">
            <v>97.896569999999997</v>
          </cell>
          <cell r="J1939">
            <v>148688</v>
          </cell>
          <cell r="K1939">
            <v>0.44652459999999999</v>
          </cell>
          <cell r="L1939">
            <v>0.5262175</v>
          </cell>
          <cell r="M1939">
            <v>0.5814127</v>
          </cell>
          <cell r="N1939">
            <v>0.63660779999999995</v>
          </cell>
          <cell r="O1939">
            <v>0.71630079999999996</v>
          </cell>
        </row>
        <row r="1940">
          <cell r="F1940" t="str">
            <v>2014All Customers1-in-2August Peak19</v>
          </cell>
          <cell r="G1940">
            <v>2.7886669999999998</v>
          </cell>
          <cell r="H1940">
            <v>2.525325</v>
          </cell>
          <cell r="I1940">
            <v>95.875950000000003</v>
          </cell>
          <cell r="J1940">
            <v>148688</v>
          </cell>
          <cell r="K1940">
            <v>-0.2917033</v>
          </cell>
          <cell r="L1940">
            <v>-0.2749471</v>
          </cell>
          <cell r="M1940">
            <v>-0.26334180000000001</v>
          </cell>
          <cell r="N1940">
            <v>-0.25173659999999998</v>
          </cell>
          <cell r="O1940">
            <v>-0.2349803</v>
          </cell>
        </row>
        <row r="1941">
          <cell r="F1941" t="str">
            <v>2014All Customers1-in-2August Peak20</v>
          </cell>
          <cell r="G1941">
            <v>2.5519470000000002</v>
          </cell>
          <cell r="H1941">
            <v>2.3155429999999999</v>
          </cell>
          <cell r="I1941">
            <v>90.625780000000006</v>
          </cell>
          <cell r="J1941">
            <v>148688</v>
          </cell>
          <cell r="K1941">
            <v>-0.26174370000000002</v>
          </cell>
          <cell r="L1941">
            <v>-0.24677279999999999</v>
          </cell>
          <cell r="M1941">
            <v>-0.236404</v>
          </cell>
          <cell r="N1941">
            <v>-0.22603529999999999</v>
          </cell>
          <cell r="O1941">
            <v>-0.21106440000000001</v>
          </cell>
        </row>
        <row r="1942">
          <cell r="F1942" t="str">
            <v>2014All Customers1-in-2August Peak21</v>
          </cell>
          <cell r="G1942">
            <v>2.2446990000000002</v>
          </cell>
          <cell r="H1942">
            <v>2.0946829999999999</v>
          </cell>
          <cell r="I1942">
            <v>85.038020000000003</v>
          </cell>
          <cell r="J1942">
            <v>148688</v>
          </cell>
          <cell r="K1942">
            <v>-0.16576569999999999</v>
          </cell>
          <cell r="L1942">
            <v>-0.1564603</v>
          </cell>
          <cell r="M1942">
            <v>-0.15001539999999999</v>
          </cell>
          <cell r="N1942">
            <v>-0.14357059999999999</v>
          </cell>
          <cell r="O1942">
            <v>-0.1342652</v>
          </cell>
        </row>
        <row r="1943">
          <cell r="F1943" t="str">
            <v>2014All Customers1-in-2August Peak22</v>
          </cell>
          <cell r="G1943">
            <v>1.931222</v>
          </cell>
          <cell r="H1943">
            <v>1.8381559999999999</v>
          </cell>
          <cell r="I1943">
            <v>81.363529999999997</v>
          </cell>
          <cell r="J1943">
            <v>148688</v>
          </cell>
          <cell r="K1943">
            <v>-0.1027361</v>
          </cell>
          <cell r="L1943">
            <v>-9.7022800000000006E-2</v>
          </cell>
          <cell r="M1943">
            <v>-9.3065899999999993E-2</v>
          </cell>
          <cell r="N1943">
            <v>-8.9108900000000005E-2</v>
          </cell>
          <cell r="O1943">
            <v>-8.33956E-2</v>
          </cell>
        </row>
        <row r="1944">
          <cell r="F1944" t="str">
            <v>2014All Customers1-in-2August Peak23</v>
          </cell>
          <cell r="G1944">
            <v>1.527452</v>
          </cell>
          <cell r="H1944">
            <v>1.4692350000000001</v>
          </cell>
          <cell r="I1944">
            <v>77.856790000000004</v>
          </cell>
          <cell r="J1944">
            <v>148688</v>
          </cell>
          <cell r="K1944">
            <v>-6.4355300000000004E-2</v>
          </cell>
          <cell r="L1944">
            <v>-6.0728799999999999E-2</v>
          </cell>
          <cell r="M1944">
            <v>-5.8217100000000001E-2</v>
          </cell>
          <cell r="N1944">
            <v>-5.5705400000000002E-2</v>
          </cell>
          <cell r="O1944">
            <v>-5.2078899999999997E-2</v>
          </cell>
        </row>
        <row r="1945">
          <cell r="F1945" t="str">
            <v>2014All Customers1-in-2August Peak24</v>
          </cell>
          <cell r="G1945">
            <v>1.1681349999999999</v>
          </cell>
          <cell r="H1945">
            <v>1.1261319999999999</v>
          </cell>
          <cell r="I1945">
            <v>75.434309999999996</v>
          </cell>
          <cell r="J1945">
            <v>148688</v>
          </cell>
          <cell r="K1945">
            <v>-4.6475799999999998E-2</v>
          </cell>
          <cell r="L1945">
            <v>-4.38336E-2</v>
          </cell>
          <cell r="M1945">
            <v>-4.2003600000000002E-2</v>
          </cell>
          <cell r="N1945">
            <v>-4.01737E-2</v>
          </cell>
          <cell r="O1945">
            <v>-3.7531599999999998E-2</v>
          </cell>
        </row>
        <row r="1946">
          <cell r="F1946" t="str">
            <v>2014Greater Bay Area1-in-2August Peak1</v>
          </cell>
          <cell r="G1946">
            <v>0.86167289999999996</v>
          </cell>
          <cell r="H1946">
            <v>0.86167289999999996</v>
          </cell>
          <cell r="I1946">
            <v>70.302570000000003</v>
          </cell>
          <cell r="J1946">
            <v>51842.36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</row>
        <row r="1947">
          <cell r="F1947" t="str">
            <v>2014Greater Bay Area1-in-2August Peak2</v>
          </cell>
          <cell r="G1947">
            <v>0.72478909999999996</v>
          </cell>
          <cell r="H1947">
            <v>0.72478909999999996</v>
          </cell>
          <cell r="I1947">
            <v>62.923960000000001</v>
          </cell>
          <cell r="J1947">
            <v>51842.36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</row>
        <row r="1948">
          <cell r="F1948" t="str">
            <v>2014Greater Bay Area1-in-2August Peak3</v>
          </cell>
          <cell r="G1948">
            <v>0.64939950000000002</v>
          </cell>
          <cell r="H1948">
            <v>0.64939950000000002</v>
          </cell>
          <cell r="I1948">
            <v>61.87088</v>
          </cell>
          <cell r="J1948">
            <v>51842.36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</row>
        <row r="1949">
          <cell r="F1949" t="str">
            <v>2014Greater Bay Area1-in-2August Peak4</v>
          </cell>
          <cell r="G1949">
            <v>0.60755859999999995</v>
          </cell>
          <cell r="H1949">
            <v>0.60755859999999995</v>
          </cell>
          <cell r="I1949">
            <v>60.363709999999998</v>
          </cell>
          <cell r="J1949">
            <v>51842.36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</row>
        <row r="1950">
          <cell r="F1950" t="str">
            <v>2014Greater Bay Area1-in-2August Peak5</v>
          </cell>
          <cell r="G1950">
            <v>0.59353500000000003</v>
          </cell>
          <cell r="H1950">
            <v>0.59353500000000003</v>
          </cell>
          <cell r="I1950">
            <v>59.633859999999999</v>
          </cell>
          <cell r="J1950">
            <v>51842.36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</row>
        <row r="1951">
          <cell r="F1951" t="str">
            <v>2014Greater Bay Area1-in-2August Peak6</v>
          </cell>
          <cell r="G1951">
            <v>0.62618280000000004</v>
          </cell>
          <cell r="H1951">
            <v>0.62618280000000004</v>
          </cell>
          <cell r="I1951">
            <v>58.62021</v>
          </cell>
          <cell r="J1951">
            <v>51842.36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</row>
        <row r="1952">
          <cell r="F1952" t="str">
            <v>2014Greater Bay Area1-in-2August Peak7</v>
          </cell>
          <cell r="G1952">
            <v>0.74003399999999997</v>
          </cell>
          <cell r="H1952">
            <v>0.74003399999999997</v>
          </cell>
          <cell r="I1952">
            <v>58.172110000000004</v>
          </cell>
          <cell r="J1952">
            <v>51842.36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</row>
        <row r="1953">
          <cell r="F1953" t="str">
            <v>2014Greater Bay Area1-in-2August Peak8</v>
          </cell>
          <cell r="G1953">
            <v>0.85132050000000004</v>
          </cell>
          <cell r="H1953">
            <v>0.85132050000000004</v>
          </cell>
          <cell r="I1953">
            <v>60.586970000000001</v>
          </cell>
          <cell r="J1953">
            <v>51842.36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</row>
        <row r="1954">
          <cell r="F1954" t="str">
            <v>2014Greater Bay Area1-in-2August Peak9</v>
          </cell>
          <cell r="G1954">
            <v>0.86454450000000005</v>
          </cell>
          <cell r="H1954">
            <v>0.86454450000000005</v>
          </cell>
          <cell r="I1954">
            <v>66.639719999999997</v>
          </cell>
          <cell r="J1954">
            <v>51842.36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</row>
        <row r="1955">
          <cell r="F1955" t="str">
            <v>2014Greater Bay Area1-in-2August Peak10</v>
          </cell>
          <cell r="G1955">
            <v>0.90226410000000001</v>
          </cell>
          <cell r="H1955">
            <v>0.90226410000000001</v>
          </cell>
          <cell r="I1955">
            <v>73.315899999999999</v>
          </cell>
          <cell r="J1955">
            <v>51842.36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</row>
        <row r="1956">
          <cell r="F1956" t="str">
            <v>2014Greater Bay Area1-in-2August Peak11</v>
          </cell>
          <cell r="G1956">
            <v>0.97956960000000004</v>
          </cell>
          <cell r="H1956">
            <v>0.97956960000000004</v>
          </cell>
          <cell r="I1956">
            <v>79.663020000000003</v>
          </cell>
          <cell r="J1956">
            <v>51842.36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</row>
        <row r="1957">
          <cell r="F1957" t="str">
            <v>2014Greater Bay Area1-in-2August Peak12</v>
          </cell>
          <cell r="G1957">
            <v>1.089607</v>
          </cell>
          <cell r="H1957">
            <v>1.089607</v>
          </cell>
          <cell r="I1957">
            <v>85.580129999999997</v>
          </cell>
          <cell r="J1957">
            <v>51842.36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</row>
        <row r="1958">
          <cell r="F1958" t="str">
            <v>2014Greater Bay Area1-in-2August Peak13</v>
          </cell>
          <cell r="G1958">
            <v>1.239903</v>
          </cell>
          <cell r="H1958">
            <v>1.239903</v>
          </cell>
          <cell r="I1958">
            <v>90.424790000000002</v>
          </cell>
          <cell r="J1958">
            <v>51842.36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</row>
        <row r="1959">
          <cell r="F1959" t="str">
            <v>2014Greater Bay Area1-in-2August Peak14</v>
          </cell>
          <cell r="G1959">
            <v>1.1487639999999999</v>
          </cell>
          <cell r="H1959">
            <v>1.400131</v>
          </cell>
          <cell r="I1959">
            <v>94.529619999999994</v>
          </cell>
          <cell r="J1959">
            <v>51842.36</v>
          </cell>
          <cell r="K1959">
            <v>0.18245120000000001</v>
          </cell>
          <cell r="L1959">
            <v>0.22316730000000001</v>
          </cell>
          <cell r="M1959">
            <v>0.25136730000000002</v>
          </cell>
          <cell r="N1959">
            <v>0.27956720000000002</v>
          </cell>
          <cell r="O1959">
            <v>0.3202834</v>
          </cell>
        </row>
        <row r="1960">
          <cell r="F1960" t="str">
            <v>2014Greater Bay Area1-in-2August Peak15</v>
          </cell>
          <cell r="G1960">
            <v>1.258554</v>
          </cell>
          <cell r="H1960">
            <v>1.586541</v>
          </cell>
          <cell r="I1960">
            <v>97.570269999999994</v>
          </cell>
          <cell r="J1960">
            <v>51842.36</v>
          </cell>
          <cell r="K1960">
            <v>0.23836180000000001</v>
          </cell>
          <cell r="L1960">
            <v>0.29131299999999999</v>
          </cell>
          <cell r="M1960">
            <v>0.32798690000000003</v>
          </cell>
          <cell r="N1960">
            <v>0.3646607</v>
          </cell>
          <cell r="O1960">
            <v>0.41761189999999998</v>
          </cell>
        </row>
        <row r="1961">
          <cell r="F1961" t="str">
            <v>2014Greater Bay Area1-in-2August Peak16</v>
          </cell>
          <cell r="G1961">
            <v>1.4092290000000001</v>
          </cell>
          <cell r="H1961">
            <v>1.8154999999999999</v>
          </cell>
          <cell r="I1961">
            <v>99.142600000000002</v>
          </cell>
          <cell r="J1961">
            <v>51842.36</v>
          </cell>
          <cell r="K1961">
            <v>0.29527740000000002</v>
          </cell>
          <cell r="L1961">
            <v>0.36085349999999999</v>
          </cell>
          <cell r="M1961">
            <v>0.4062714</v>
          </cell>
          <cell r="N1961">
            <v>0.45168920000000001</v>
          </cell>
          <cell r="O1961">
            <v>0.51726530000000004</v>
          </cell>
        </row>
        <row r="1962">
          <cell r="F1962" t="str">
            <v>2014Greater Bay Area1-in-2August Peak17</v>
          </cell>
          <cell r="G1962">
            <v>1.5591740000000001</v>
          </cell>
          <cell r="H1962">
            <v>2.0352209999999999</v>
          </cell>
          <cell r="I1962">
            <v>99.029820000000001</v>
          </cell>
          <cell r="J1962">
            <v>51842.36</v>
          </cell>
          <cell r="K1962">
            <v>0.34597430000000001</v>
          </cell>
          <cell r="L1962">
            <v>0.42282259999999999</v>
          </cell>
          <cell r="M1962">
            <v>0.47604740000000001</v>
          </cell>
          <cell r="N1962">
            <v>0.52927230000000003</v>
          </cell>
          <cell r="O1962">
            <v>0.60612049999999995</v>
          </cell>
        </row>
        <row r="1963">
          <cell r="F1963" t="str">
            <v>2014Greater Bay Area1-in-2August Peak18</v>
          </cell>
          <cell r="G1963">
            <v>1.699611</v>
          </cell>
          <cell r="H1963">
            <v>2.188879</v>
          </cell>
          <cell r="I1963">
            <v>96.881069999999994</v>
          </cell>
          <cell r="J1963">
            <v>51842.36</v>
          </cell>
          <cell r="K1963">
            <v>0.35558040000000002</v>
          </cell>
          <cell r="L1963">
            <v>0.43456400000000001</v>
          </cell>
          <cell r="M1963">
            <v>0.48926789999999998</v>
          </cell>
          <cell r="N1963">
            <v>0.54397169999999995</v>
          </cell>
          <cell r="O1963">
            <v>0.62295529999999999</v>
          </cell>
        </row>
        <row r="1964">
          <cell r="F1964" t="str">
            <v>2014Greater Bay Area1-in-2August Peak19</v>
          </cell>
          <cell r="G1964">
            <v>2.366266</v>
          </cell>
          <cell r="H1964">
            <v>2.1894119999999999</v>
          </cell>
          <cell r="I1964">
            <v>93.508769999999998</v>
          </cell>
          <cell r="J1964">
            <v>51842.36</v>
          </cell>
          <cell r="K1964">
            <v>-0.20453879999999999</v>
          </cell>
          <cell r="L1964">
            <v>-0.1881825</v>
          </cell>
          <cell r="M1964">
            <v>-0.17685409999999999</v>
          </cell>
          <cell r="N1964">
            <v>-0.1655258</v>
          </cell>
          <cell r="O1964">
            <v>-0.14916940000000001</v>
          </cell>
        </row>
        <row r="1965">
          <cell r="F1965" t="str">
            <v>2014Greater Bay Area1-in-2August Peak20</v>
          </cell>
          <cell r="G1965">
            <v>2.179808</v>
          </cell>
          <cell r="H1965">
            <v>2.0225110000000002</v>
          </cell>
          <cell r="I1965">
            <v>86.701819999999998</v>
          </cell>
          <cell r="J1965">
            <v>51842.36</v>
          </cell>
          <cell r="K1965">
            <v>-0.18192059999999999</v>
          </cell>
          <cell r="L1965">
            <v>-0.16737299999999999</v>
          </cell>
          <cell r="M1965">
            <v>-0.1572974</v>
          </cell>
          <cell r="N1965">
            <v>-0.14722170000000001</v>
          </cell>
          <cell r="O1965">
            <v>-0.13267409999999999</v>
          </cell>
        </row>
        <row r="1966">
          <cell r="F1966" t="str">
            <v>2014Greater Bay Area1-in-2August Peak21</v>
          </cell>
          <cell r="G1966">
            <v>1.951478</v>
          </cell>
          <cell r="H1966">
            <v>1.861237</v>
          </cell>
          <cell r="I1966">
            <v>80.014719999999997</v>
          </cell>
          <cell r="J1966">
            <v>51842.36</v>
          </cell>
          <cell r="K1966">
            <v>-0.1043668</v>
          </cell>
          <cell r="L1966">
            <v>-9.6020900000000006E-2</v>
          </cell>
          <cell r="M1966">
            <v>-9.0240600000000004E-2</v>
          </cell>
          <cell r="N1966">
            <v>-8.4460300000000002E-2</v>
          </cell>
          <cell r="O1966">
            <v>-7.6114399999999999E-2</v>
          </cell>
        </row>
        <row r="1967">
          <cell r="F1967" t="str">
            <v>2014Greater Bay Area1-in-2August Peak22</v>
          </cell>
          <cell r="G1967">
            <v>1.7218329999999999</v>
          </cell>
          <cell r="H1967">
            <v>1.66882</v>
          </cell>
          <cell r="I1967">
            <v>76.660259999999994</v>
          </cell>
          <cell r="J1967">
            <v>51842.36</v>
          </cell>
          <cell r="K1967">
            <v>-6.1311200000000003E-2</v>
          </cell>
          <cell r="L1967">
            <v>-5.6408300000000001E-2</v>
          </cell>
          <cell r="M1967">
            <v>-5.30126E-2</v>
          </cell>
          <cell r="N1967">
            <v>-4.9616899999999999E-2</v>
          </cell>
          <cell r="O1967">
            <v>-4.4713999999999997E-2</v>
          </cell>
        </row>
        <row r="1968">
          <cell r="F1968" t="str">
            <v>2014Greater Bay Area1-in-2August Peak23</v>
          </cell>
          <cell r="G1968">
            <v>1.389246</v>
          </cell>
          <cell r="H1968">
            <v>1.355138</v>
          </cell>
          <cell r="I1968">
            <v>74.000619999999998</v>
          </cell>
          <cell r="J1968">
            <v>51842.36</v>
          </cell>
          <cell r="K1968">
            <v>-3.9447700000000002E-2</v>
          </cell>
          <cell r="L1968">
            <v>-3.6293199999999998E-2</v>
          </cell>
          <cell r="M1968">
            <v>-3.4108399999999997E-2</v>
          </cell>
          <cell r="N1968">
            <v>-3.1923600000000003E-2</v>
          </cell>
          <cell r="O1968">
            <v>-2.8769099999999999E-2</v>
          </cell>
        </row>
        <row r="1969">
          <cell r="F1969" t="str">
            <v>2014Greater Bay Area1-in-2August Peak24</v>
          </cell>
          <cell r="G1969">
            <v>1.058856</v>
          </cell>
          <cell r="H1969">
            <v>1.031601</v>
          </cell>
          <cell r="I1969">
            <v>71.385739999999998</v>
          </cell>
          <cell r="J1969">
            <v>51842.36</v>
          </cell>
          <cell r="K1969">
            <v>-3.1521300000000002E-2</v>
          </cell>
          <cell r="L1969">
            <v>-2.9000600000000001E-2</v>
          </cell>
          <cell r="M1969">
            <v>-2.7254799999999999E-2</v>
          </cell>
          <cell r="N1969">
            <v>-2.5509E-2</v>
          </cell>
          <cell r="O1969">
            <v>-2.2988399999999999E-2</v>
          </cell>
        </row>
        <row r="1970">
          <cell r="F1970" t="str">
            <v>2014Greater Fresno1-in-2August Peak1</v>
          </cell>
          <cell r="G1970">
            <v>1.0582400000000001</v>
          </cell>
          <cell r="H1970">
            <v>1.0582400000000001</v>
          </cell>
          <cell r="I1970">
            <v>79.661010000000005</v>
          </cell>
          <cell r="J1970">
            <v>26604.31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</row>
        <row r="1971">
          <cell r="F1971" t="str">
            <v>2014Greater Fresno1-in-2August Peak2</v>
          </cell>
          <cell r="G1971">
            <v>0.89975579999999999</v>
          </cell>
          <cell r="H1971">
            <v>0.89975579999999999</v>
          </cell>
          <cell r="I1971">
            <v>77.010980000000004</v>
          </cell>
          <cell r="J1971">
            <v>26604.31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</row>
        <row r="1972">
          <cell r="F1972" t="str">
            <v>2014Greater Fresno1-in-2August Peak3</v>
          </cell>
          <cell r="G1972">
            <v>0.79694430000000005</v>
          </cell>
          <cell r="H1972">
            <v>0.79694430000000005</v>
          </cell>
          <cell r="I1972">
            <v>73.867149999999995</v>
          </cell>
          <cell r="J1972">
            <v>26604.31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</row>
        <row r="1973">
          <cell r="F1973" t="str">
            <v>2014Greater Fresno1-in-2August Peak4</v>
          </cell>
          <cell r="G1973">
            <v>0.73475299999999999</v>
          </cell>
          <cell r="H1973">
            <v>0.73475299999999999</v>
          </cell>
          <cell r="I1973">
            <v>71.989949999999993</v>
          </cell>
          <cell r="J1973">
            <v>26604.31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</row>
        <row r="1974">
          <cell r="F1974" t="str">
            <v>2014Greater Fresno1-in-2August Peak5</v>
          </cell>
          <cell r="G1974">
            <v>0.71574939999999998</v>
          </cell>
          <cell r="H1974">
            <v>0.71574939999999998</v>
          </cell>
          <cell r="I1974">
            <v>71.934610000000006</v>
          </cell>
          <cell r="J1974">
            <v>26604.31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</row>
        <row r="1975">
          <cell r="F1975" t="str">
            <v>2014Greater Fresno1-in-2August Peak6</v>
          </cell>
          <cell r="G1975">
            <v>0.74465190000000003</v>
          </cell>
          <cell r="H1975">
            <v>0.74465190000000003</v>
          </cell>
          <cell r="I1975">
            <v>71.750420000000005</v>
          </cell>
          <cell r="J1975">
            <v>26604.31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</row>
        <row r="1976">
          <cell r="F1976" t="str">
            <v>2014Greater Fresno1-in-2August Peak7</v>
          </cell>
          <cell r="G1976">
            <v>0.83680310000000002</v>
          </cell>
          <cell r="H1976">
            <v>0.83680310000000002</v>
          </cell>
          <cell r="I1976">
            <v>71.695080000000004</v>
          </cell>
          <cell r="J1976">
            <v>26604.31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</row>
        <row r="1977">
          <cell r="F1977" t="str">
            <v>2014Greater Fresno1-in-2August Peak8</v>
          </cell>
          <cell r="G1977">
            <v>0.89795239999999998</v>
          </cell>
          <cell r="H1977">
            <v>0.89795239999999998</v>
          </cell>
          <cell r="I1977">
            <v>73.052269999999993</v>
          </cell>
          <cell r="J1977">
            <v>26604.31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</row>
        <row r="1978">
          <cell r="F1978" t="str">
            <v>2014Greater Fresno1-in-2August Peak9</v>
          </cell>
          <cell r="G1978">
            <v>0.92535719999999999</v>
          </cell>
          <cell r="H1978">
            <v>0.92535719999999999</v>
          </cell>
          <cell r="I1978">
            <v>78.718270000000004</v>
          </cell>
          <cell r="J1978">
            <v>26604.31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</row>
        <row r="1979">
          <cell r="F1979" t="str">
            <v>2014Greater Fresno1-in-2August Peak10</v>
          </cell>
          <cell r="G1979">
            <v>1.028208</v>
          </cell>
          <cell r="H1979">
            <v>1.028208</v>
          </cell>
          <cell r="I1979">
            <v>83.729380000000006</v>
          </cell>
          <cell r="J1979">
            <v>26604.31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</row>
        <row r="1980">
          <cell r="F1980" t="str">
            <v>2014Greater Fresno1-in-2August Peak11</v>
          </cell>
          <cell r="G1980">
            <v>1.1801550000000001</v>
          </cell>
          <cell r="H1980">
            <v>1.1801550000000001</v>
          </cell>
          <cell r="I1980">
            <v>87.549329999999998</v>
          </cell>
          <cell r="J1980">
            <v>26604.31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</row>
        <row r="1981">
          <cell r="F1981" t="str">
            <v>2014Greater Fresno1-in-2August Peak12</v>
          </cell>
          <cell r="G1981">
            <v>1.402077</v>
          </cell>
          <cell r="H1981">
            <v>1.402077</v>
          </cell>
          <cell r="I1981">
            <v>90.005129999999994</v>
          </cell>
          <cell r="J1981">
            <v>26604.31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</row>
        <row r="1982">
          <cell r="F1982" t="str">
            <v>2014Greater Fresno1-in-2August Peak13</v>
          </cell>
          <cell r="G1982">
            <v>1.678353</v>
          </cell>
          <cell r="H1982">
            <v>1.678353</v>
          </cell>
          <cell r="I1982">
            <v>90.929699999999997</v>
          </cell>
          <cell r="J1982">
            <v>26604.31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</row>
        <row r="1983">
          <cell r="F1983" t="str">
            <v>2014Greater Fresno1-in-2August Peak14</v>
          </cell>
          <cell r="G1983">
            <v>1.608587</v>
          </cell>
          <cell r="H1983">
            <v>1.9717</v>
          </cell>
          <cell r="I1983">
            <v>92.182180000000002</v>
          </cell>
          <cell r="J1983">
            <v>26604.31</v>
          </cell>
          <cell r="K1983">
            <v>0.28312749999999998</v>
          </cell>
          <cell r="L1983">
            <v>0.3303836</v>
          </cell>
          <cell r="M1983">
            <v>0.36311310000000002</v>
          </cell>
          <cell r="N1983">
            <v>0.39584269999999999</v>
          </cell>
          <cell r="O1983">
            <v>0.44309880000000001</v>
          </cell>
        </row>
        <row r="1984">
          <cell r="F1984" t="str">
            <v>2014Greater Fresno1-in-2August Peak15</v>
          </cell>
          <cell r="G1984">
            <v>1.811882</v>
          </cell>
          <cell r="H1984">
            <v>2.2767870000000001</v>
          </cell>
          <cell r="I1984">
            <v>95.102680000000007</v>
          </cell>
          <cell r="J1984">
            <v>26604.31</v>
          </cell>
          <cell r="K1984">
            <v>0.36280020000000002</v>
          </cell>
          <cell r="L1984">
            <v>0.42312430000000001</v>
          </cell>
          <cell r="M1984">
            <v>0.46490480000000001</v>
          </cell>
          <cell r="N1984">
            <v>0.5066851</v>
          </cell>
          <cell r="O1984">
            <v>0.56700930000000005</v>
          </cell>
        </row>
        <row r="1985">
          <cell r="F1985" t="str">
            <v>2014Greater Fresno1-in-2August Peak16</v>
          </cell>
          <cell r="G1985">
            <v>2.0114730000000001</v>
          </cell>
          <cell r="H1985">
            <v>2.5940439999999998</v>
          </cell>
          <cell r="I1985">
            <v>95.998080000000002</v>
          </cell>
          <cell r="J1985">
            <v>26604.31</v>
          </cell>
          <cell r="K1985">
            <v>0.4555111</v>
          </cell>
          <cell r="L1985">
            <v>0.53057909999999997</v>
          </cell>
          <cell r="M1985">
            <v>0.58257099999999995</v>
          </cell>
          <cell r="N1985">
            <v>0.63456290000000004</v>
          </cell>
          <cell r="O1985">
            <v>0.70963100000000001</v>
          </cell>
        </row>
        <row r="1986">
          <cell r="F1986" t="str">
            <v>2014Greater Fresno1-in-2August Peak17</v>
          </cell>
          <cell r="G1986">
            <v>2.157232</v>
          </cell>
          <cell r="H1986">
            <v>2.83514</v>
          </cell>
          <cell r="I1986">
            <v>95.651949999999999</v>
          </cell>
          <cell r="J1986">
            <v>26604.31</v>
          </cell>
          <cell r="K1986">
            <v>0.52943709999999999</v>
          </cell>
          <cell r="L1986">
            <v>0.61715450000000005</v>
          </cell>
          <cell r="M1986">
            <v>0.67790740000000005</v>
          </cell>
          <cell r="N1986">
            <v>0.73866030000000005</v>
          </cell>
          <cell r="O1986">
            <v>0.82637769999999999</v>
          </cell>
        </row>
        <row r="1987">
          <cell r="F1987" t="str">
            <v>2014Greater Fresno1-in-2August Peak18</v>
          </cell>
          <cell r="G1987">
            <v>2.2723990000000001</v>
          </cell>
          <cell r="H1987">
            <v>2.9685130000000002</v>
          </cell>
          <cell r="I1987">
            <v>94.287800000000004</v>
          </cell>
          <cell r="J1987">
            <v>26604.31</v>
          </cell>
          <cell r="K1987">
            <v>0.54357500000000003</v>
          </cell>
          <cell r="L1987">
            <v>0.63369660000000005</v>
          </cell>
          <cell r="M1987">
            <v>0.69611449999999997</v>
          </cell>
          <cell r="N1987">
            <v>0.75853250000000005</v>
          </cell>
          <cell r="O1987">
            <v>0.84865420000000003</v>
          </cell>
        </row>
        <row r="1988">
          <cell r="F1988" t="str">
            <v>2014Greater Fresno1-in-2August Peak19</v>
          </cell>
          <cell r="G1988">
            <v>3.2287349999999999</v>
          </cell>
          <cell r="H1988">
            <v>2.9034089999999999</v>
          </cell>
          <cell r="I1988">
            <v>93.275670000000005</v>
          </cell>
          <cell r="J1988">
            <v>26604.31</v>
          </cell>
          <cell r="K1988">
            <v>-0.3527807</v>
          </cell>
          <cell r="L1988">
            <v>-0.33656079999999999</v>
          </cell>
          <cell r="M1988">
            <v>-0.32532689999999997</v>
          </cell>
          <cell r="N1988">
            <v>-0.31409310000000001</v>
          </cell>
          <cell r="O1988">
            <v>-0.297873</v>
          </cell>
        </row>
        <row r="1989">
          <cell r="F1989" t="str">
            <v>2014Greater Fresno1-in-2August Peak20</v>
          </cell>
          <cell r="G1989">
            <v>2.9786589999999999</v>
          </cell>
          <cell r="H1989">
            <v>2.6720890000000002</v>
          </cell>
          <cell r="I1989">
            <v>90.357190000000003</v>
          </cell>
          <cell r="J1989">
            <v>26604.31</v>
          </cell>
          <cell r="K1989">
            <v>-0.33244089999999998</v>
          </cell>
          <cell r="L1989">
            <v>-0.3171563</v>
          </cell>
          <cell r="M1989">
            <v>-0.30657010000000001</v>
          </cell>
          <cell r="N1989">
            <v>-0.29598390000000002</v>
          </cell>
          <cell r="O1989">
            <v>-0.28069909999999998</v>
          </cell>
        </row>
        <row r="1990">
          <cell r="F1990" t="str">
            <v>2014Greater Fresno1-in-2August Peak21</v>
          </cell>
          <cell r="G1990">
            <v>2.6503549999999998</v>
          </cell>
          <cell r="H1990">
            <v>2.435387</v>
          </cell>
          <cell r="I1990">
            <v>87.289720000000003</v>
          </cell>
          <cell r="J1990">
            <v>26604.31</v>
          </cell>
          <cell r="K1990">
            <v>-0.2331095</v>
          </cell>
          <cell r="L1990">
            <v>-0.2223918</v>
          </cell>
          <cell r="M1990">
            <v>-0.21496870000000001</v>
          </cell>
          <cell r="N1990">
            <v>-0.2075456</v>
          </cell>
          <cell r="O1990">
            <v>-0.1968278</v>
          </cell>
        </row>
        <row r="1991">
          <cell r="F1991" t="str">
            <v>2014Greater Fresno1-in-2August Peak22</v>
          </cell>
          <cell r="G1991">
            <v>2.2843710000000002</v>
          </cell>
          <cell r="H1991">
            <v>2.1535899999999999</v>
          </cell>
          <cell r="I1991">
            <v>85.531170000000003</v>
          </cell>
          <cell r="J1991">
            <v>26604.31</v>
          </cell>
          <cell r="K1991">
            <v>-0.14181730000000001</v>
          </cell>
          <cell r="L1991">
            <v>-0.1352969</v>
          </cell>
          <cell r="M1991">
            <v>-0.13078090000000001</v>
          </cell>
          <cell r="N1991">
            <v>-0.12626490000000001</v>
          </cell>
          <cell r="O1991">
            <v>-0.1197445</v>
          </cell>
        </row>
        <row r="1992">
          <cell r="F1992" t="str">
            <v>2014Greater Fresno1-in-2August Peak23</v>
          </cell>
          <cell r="G1992">
            <v>1.8030969999999999</v>
          </cell>
          <cell r="H1992">
            <v>1.729641</v>
          </cell>
          <cell r="I1992">
            <v>82.031170000000003</v>
          </cell>
          <cell r="J1992">
            <v>26604.31</v>
          </cell>
          <cell r="K1992">
            <v>-7.9655500000000004E-2</v>
          </cell>
          <cell r="L1992">
            <v>-7.5993199999999997E-2</v>
          </cell>
          <cell r="M1992">
            <v>-7.3456599999999997E-2</v>
          </cell>
          <cell r="N1992">
            <v>-7.09201E-2</v>
          </cell>
          <cell r="O1992">
            <v>-6.7257800000000006E-2</v>
          </cell>
        </row>
        <row r="1993">
          <cell r="F1993" t="str">
            <v>2014Greater Fresno1-in-2August Peak24</v>
          </cell>
          <cell r="G1993">
            <v>1.3917189999999999</v>
          </cell>
          <cell r="H1993">
            <v>1.3357600000000001</v>
          </cell>
          <cell r="I1993">
            <v>80.037229999999994</v>
          </cell>
          <cell r="J1993">
            <v>26604.31</v>
          </cell>
          <cell r="K1993">
            <v>-6.0681300000000001E-2</v>
          </cell>
          <cell r="L1993">
            <v>-5.78913E-2</v>
          </cell>
          <cell r="M1993">
            <v>-5.5959000000000002E-2</v>
          </cell>
          <cell r="N1993">
            <v>-5.4026699999999997E-2</v>
          </cell>
          <cell r="O1993">
            <v>-5.1236700000000003E-2</v>
          </cell>
        </row>
        <row r="1994">
          <cell r="F1994" t="str">
            <v>2014Kern1-in-2August Peak1</v>
          </cell>
          <cell r="G1994">
            <v>1.34226</v>
          </cell>
          <cell r="H1994">
            <v>1.34226</v>
          </cell>
          <cell r="I1994">
            <v>79</v>
          </cell>
          <cell r="J1994">
            <v>5523.94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</row>
        <row r="1995">
          <cell r="F1995" t="str">
            <v>2014Kern1-in-2August Peak2</v>
          </cell>
          <cell r="G1995">
            <v>1.1495</v>
          </cell>
          <cell r="H1995">
            <v>1.1495</v>
          </cell>
          <cell r="I1995">
            <v>80.5</v>
          </cell>
          <cell r="J1995">
            <v>5523.94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</row>
        <row r="1996">
          <cell r="F1996" t="str">
            <v>2014Kern1-in-2August Peak3</v>
          </cell>
          <cell r="G1996">
            <v>1.005687</v>
          </cell>
          <cell r="H1996">
            <v>1.005687</v>
          </cell>
          <cell r="I1996">
            <v>78.5</v>
          </cell>
          <cell r="J1996">
            <v>5523.94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</row>
        <row r="1997">
          <cell r="F1997" t="str">
            <v>2014Kern1-in-2August Peak4</v>
          </cell>
          <cell r="G1997">
            <v>0.90560629999999998</v>
          </cell>
          <cell r="H1997">
            <v>0.90560629999999998</v>
          </cell>
          <cell r="I1997">
            <v>79</v>
          </cell>
          <cell r="J1997">
            <v>5523.94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</row>
        <row r="1998">
          <cell r="F1998" t="str">
            <v>2014Kern1-in-2August Peak5</v>
          </cell>
          <cell r="G1998">
            <v>0.8607532</v>
          </cell>
          <cell r="H1998">
            <v>0.8607532</v>
          </cell>
          <cell r="I1998">
            <v>79</v>
          </cell>
          <cell r="J1998">
            <v>5523.94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</row>
        <row r="1999">
          <cell r="F1999" t="str">
            <v>2014Kern1-in-2August Peak6</v>
          </cell>
          <cell r="G1999">
            <v>0.85558089999999998</v>
          </cell>
          <cell r="H1999">
            <v>0.85558089999999998</v>
          </cell>
          <cell r="I1999">
            <v>78</v>
          </cell>
          <cell r="J1999">
            <v>5523.94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</row>
        <row r="2000">
          <cell r="F2000" t="str">
            <v>2014Kern1-in-2August Peak7</v>
          </cell>
          <cell r="G2000">
            <v>0.93286959999999997</v>
          </cell>
          <cell r="H2000">
            <v>0.93286959999999997</v>
          </cell>
          <cell r="I2000">
            <v>75.5</v>
          </cell>
          <cell r="J2000">
            <v>5523.94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</row>
        <row r="2001">
          <cell r="F2001" t="str">
            <v>2014Kern1-in-2August Peak8</v>
          </cell>
          <cell r="G2001">
            <v>0.97879459999999996</v>
          </cell>
          <cell r="H2001">
            <v>0.97879459999999996</v>
          </cell>
          <cell r="I2001">
            <v>77</v>
          </cell>
          <cell r="J2001">
            <v>5523.94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</row>
        <row r="2002">
          <cell r="F2002" t="str">
            <v>2014Kern1-in-2August Peak9</v>
          </cell>
          <cell r="G2002">
            <v>1.0040560000000001</v>
          </cell>
          <cell r="H2002">
            <v>1.0040560000000001</v>
          </cell>
          <cell r="I2002">
            <v>80</v>
          </cell>
          <cell r="J2002">
            <v>5523.94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</row>
        <row r="2003">
          <cell r="F2003" t="str">
            <v>2014Kern1-in-2August Peak10</v>
          </cell>
          <cell r="G2003">
            <v>1.1512869999999999</v>
          </cell>
          <cell r="H2003">
            <v>1.1512869999999999</v>
          </cell>
          <cell r="I2003">
            <v>83</v>
          </cell>
          <cell r="J2003">
            <v>5523.94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</row>
        <row r="2004">
          <cell r="F2004" t="str">
            <v>2014Kern1-in-2August Peak11</v>
          </cell>
          <cell r="G2004">
            <v>1.376816</v>
          </cell>
          <cell r="H2004">
            <v>1.376816</v>
          </cell>
          <cell r="I2004">
            <v>86.5</v>
          </cell>
          <cell r="J2004">
            <v>5523.94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</row>
        <row r="2005">
          <cell r="F2005" t="str">
            <v>2014Kern1-in-2August Peak12</v>
          </cell>
          <cell r="G2005">
            <v>1.681551</v>
          </cell>
          <cell r="H2005">
            <v>1.681551</v>
          </cell>
          <cell r="I2005">
            <v>90.5</v>
          </cell>
          <cell r="J2005">
            <v>5523.94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</row>
        <row r="2006">
          <cell r="F2006" t="str">
            <v>2014Kern1-in-2August Peak13</v>
          </cell>
          <cell r="G2006">
            <v>2.0269539999999999</v>
          </cell>
          <cell r="H2006">
            <v>2.0269539999999999</v>
          </cell>
          <cell r="I2006">
            <v>93.5</v>
          </cell>
          <cell r="J2006">
            <v>5523.94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</row>
        <row r="2007">
          <cell r="F2007" t="str">
            <v>2014Kern1-in-2August Peak14</v>
          </cell>
          <cell r="G2007">
            <v>1.8502590000000001</v>
          </cell>
          <cell r="H2007">
            <v>2.3640840000000001</v>
          </cell>
          <cell r="I2007">
            <v>95.5</v>
          </cell>
          <cell r="J2007">
            <v>5523.94</v>
          </cell>
          <cell r="K2007">
            <v>0.45027909999999999</v>
          </cell>
          <cell r="L2007">
            <v>0.48782239999999999</v>
          </cell>
          <cell r="M2007">
            <v>0.51382490000000003</v>
          </cell>
          <cell r="N2007">
            <v>0.53982730000000001</v>
          </cell>
          <cell r="O2007">
            <v>0.57737059999999996</v>
          </cell>
        </row>
        <row r="2008">
          <cell r="F2008" t="str">
            <v>2014Kern1-in-2August Peak15</v>
          </cell>
          <cell r="G2008">
            <v>2.0920939999999999</v>
          </cell>
          <cell r="H2008">
            <v>2.6890010000000002</v>
          </cell>
          <cell r="I2008">
            <v>98</v>
          </cell>
          <cell r="J2008">
            <v>5523.94</v>
          </cell>
          <cell r="K2008">
            <v>0.52913920000000003</v>
          </cell>
          <cell r="L2008">
            <v>0.56917669999999998</v>
          </cell>
          <cell r="M2008">
            <v>0.59690670000000001</v>
          </cell>
          <cell r="N2008">
            <v>0.62463659999999999</v>
          </cell>
          <cell r="O2008">
            <v>0.66467419999999999</v>
          </cell>
        </row>
        <row r="2009">
          <cell r="F2009" t="str">
            <v>2014Kern1-in-2August Peak16</v>
          </cell>
          <cell r="G2009">
            <v>2.2355260000000001</v>
          </cell>
          <cell r="H2009">
            <v>3.022653</v>
          </cell>
          <cell r="I2009">
            <v>98.5</v>
          </cell>
          <cell r="J2009">
            <v>5523.94</v>
          </cell>
          <cell r="K2009">
            <v>0.69846039999999998</v>
          </cell>
          <cell r="L2009">
            <v>0.75084510000000004</v>
          </cell>
          <cell r="M2009">
            <v>0.78712669999999996</v>
          </cell>
          <cell r="N2009">
            <v>0.82340820000000003</v>
          </cell>
          <cell r="O2009">
            <v>0.87579289999999999</v>
          </cell>
        </row>
        <row r="2010">
          <cell r="F2010" t="str">
            <v>2014Kern1-in-2August Peak17</v>
          </cell>
          <cell r="G2010">
            <v>2.3834149999999998</v>
          </cell>
          <cell r="H2010">
            <v>3.2721089999999999</v>
          </cell>
          <cell r="I2010">
            <v>98</v>
          </cell>
          <cell r="J2010">
            <v>5523.94</v>
          </cell>
          <cell r="K2010">
            <v>0.78812550000000003</v>
          </cell>
          <cell r="L2010">
            <v>0.84754220000000002</v>
          </cell>
          <cell r="M2010">
            <v>0.88869390000000004</v>
          </cell>
          <cell r="N2010">
            <v>0.9298457</v>
          </cell>
          <cell r="O2010">
            <v>0.98926230000000004</v>
          </cell>
        </row>
        <row r="2011">
          <cell r="F2011" t="str">
            <v>2014Kern1-in-2August Peak18</v>
          </cell>
          <cell r="G2011">
            <v>2.4827409999999999</v>
          </cell>
          <cell r="H2011">
            <v>3.3917039999999998</v>
          </cell>
          <cell r="I2011">
            <v>97</v>
          </cell>
          <cell r="J2011">
            <v>5523.94</v>
          </cell>
          <cell r="K2011">
            <v>0.80603800000000003</v>
          </cell>
          <cell r="L2011">
            <v>0.86684689999999998</v>
          </cell>
          <cell r="M2011">
            <v>0.90896299999999997</v>
          </cell>
          <cell r="N2011">
            <v>0.95107909999999996</v>
          </cell>
          <cell r="O2011">
            <v>1.0118879999999999</v>
          </cell>
        </row>
        <row r="2012">
          <cell r="F2012" t="str">
            <v>2014Kern1-in-2August Peak19</v>
          </cell>
          <cell r="G2012">
            <v>3.7207659999999998</v>
          </cell>
          <cell r="H2012">
            <v>3.3003230000000001</v>
          </cell>
          <cell r="I2012">
            <v>96.5</v>
          </cell>
          <cell r="J2012">
            <v>5523.94</v>
          </cell>
          <cell r="K2012">
            <v>-0.46014050000000001</v>
          </cell>
          <cell r="L2012">
            <v>-0.43668639999999997</v>
          </cell>
          <cell r="M2012">
            <v>-0.42044209999999999</v>
          </cell>
          <cell r="N2012">
            <v>-0.4041979</v>
          </cell>
          <cell r="O2012">
            <v>-0.38074380000000002</v>
          </cell>
        </row>
        <row r="2013">
          <cell r="F2013" t="str">
            <v>2014Kern1-in-2August Peak20</v>
          </cell>
          <cell r="G2013">
            <v>3.4932409999999998</v>
          </cell>
          <cell r="H2013">
            <v>3.070487</v>
          </cell>
          <cell r="I2013">
            <v>93</v>
          </cell>
          <cell r="J2013">
            <v>5523.94</v>
          </cell>
          <cell r="K2013">
            <v>-0.46267079999999999</v>
          </cell>
          <cell r="L2013">
            <v>-0.43908770000000003</v>
          </cell>
          <cell r="M2013">
            <v>-0.42275410000000002</v>
          </cell>
          <cell r="N2013">
            <v>-0.40642050000000002</v>
          </cell>
          <cell r="O2013">
            <v>-0.38283739999999999</v>
          </cell>
        </row>
        <row r="2014">
          <cell r="F2014" t="str">
            <v>2014Kern1-in-2August Peak21</v>
          </cell>
          <cell r="G2014">
            <v>3.1457410000000001</v>
          </cell>
          <cell r="H2014">
            <v>2.8525520000000002</v>
          </cell>
          <cell r="I2014">
            <v>90</v>
          </cell>
          <cell r="J2014">
            <v>5523.94</v>
          </cell>
          <cell r="K2014">
            <v>-0.3208725</v>
          </cell>
          <cell r="L2014">
            <v>-0.30451709999999999</v>
          </cell>
          <cell r="M2014">
            <v>-0.29318929999999999</v>
          </cell>
          <cell r="N2014">
            <v>-0.28186169999999999</v>
          </cell>
          <cell r="O2014">
            <v>-0.26550629999999997</v>
          </cell>
        </row>
        <row r="2015">
          <cell r="F2015" t="str">
            <v>2014Kern1-in-2August Peak22</v>
          </cell>
          <cell r="G2015">
            <v>2.7656149999999999</v>
          </cell>
          <cell r="H2015">
            <v>2.5742099999999999</v>
          </cell>
          <cell r="I2015">
            <v>87</v>
          </cell>
          <cell r="J2015">
            <v>5523.94</v>
          </cell>
          <cell r="K2015">
            <v>-0.209478</v>
          </cell>
          <cell r="L2015">
            <v>-0.19880059999999999</v>
          </cell>
          <cell r="M2015">
            <v>-0.1914054</v>
          </cell>
          <cell r="N2015">
            <v>-0.18401029999999999</v>
          </cell>
          <cell r="O2015">
            <v>-0.17333280000000001</v>
          </cell>
        </row>
        <row r="2016">
          <cell r="F2016" t="str">
            <v>2014Kern1-in-2August Peak23</v>
          </cell>
          <cell r="G2016">
            <v>2.2433730000000001</v>
          </cell>
          <cell r="H2016">
            <v>2.099901</v>
          </cell>
          <cell r="I2016">
            <v>84</v>
          </cell>
          <cell r="J2016">
            <v>5523.94</v>
          </cell>
          <cell r="K2016">
            <v>-0.15701850000000001</v>
          </cell>
          <cell r="L2016">
            <v>-0.14901500000000001</v>
          </cell>
          <cell r="M2016">
            <v>-0.14347190000000001</v>
          </cell>
          <cell r="N2016">
            <v>-0.13792869999999999</v>
          </cell>
          <cell r="O2016">
            <v>-0.12992519999999999</v>
          </cell>
        </row>
        <row r="2017">
          <cell r="F2017" t="str">
            <v>2014Kern1-in-2August Peak24</v>
          </cell>
          <cell r="G2017">
            <v>1.7966599999999999</v>
          </cell>
          <cell r="H2017">
            <v>1.6850560000000001</v>
          </cell>
          <cell r="I2017">
            <v>81</v>
          </cell>
          <cell r="J2017">
            <v>5523.94</v>
          </cell>
          <cell r="K2017">
            <v>-0.12214170000000001</v>
          </cell>
          <cell r="L2017">
            <v>-0.1159159</v>
          </cell>
          <cell r="M2017">
            <v>-0.11160399999999999</v>
          </cell>
          <cell r="N2017">
            <v>-0.107292</v>
          </cell>
          <cell r="O2017">
            <v>-0.1010664</v>
          </cell>
        </row>
        <row r="2018">
          <cell r="F2018" t="str">
            <v>2014Northern Coast1-in-2August Peak1</v>
          </cell>
          <cell r="G2018">
            <v>0.82800030000000002</v>
          </cell>
          <cell r="H2018">
            <v>0.82800030000000002</v>
          </cell>
          <cell r="I2018">
            <v>62.0914</v>
          </cell>
          <cell r="J2018">
            <v>9128.01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F2019" t="str">
            <v>2014Northern Coast1-in-2August Peak2</v>
          </cell>
          <cell r="G2019">
            <v>0.72428040000000005</v>
          </cell>
          <cell r="H2019">
            <v>0.72428040000000005</v>
          </cell>
          <cell r="I2019">
            <v>57.034999999999997</v>
          </cell>
          <cell r="J2019">
            <v>9128.01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</row>
        <row r="2020">
          <cell r="F2020" t="str">
            <v>2014Northern Coast1-in-2August Peak3</v>
          </cell>
          <cell r="G2020">
            <v>0.67503049999999998</v>
          </cell>
          <cell r="H2020">
            <v>0.67503049999999998</v>
          </cell>
          <cell r="I2020">
            <v>55.767499999999998</v>
          </cell>
          <cell r="J2020">
            <v>9128.01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</row>
        <row r="2021">
          <cell r="F2021" t="str">
            <v>2014Northern Coast1-in-2August Peak4</v>
          </cell>
          <cell r="G2021">
            <v>0.64492859999999996</v>
          </cell>
          <cell r="H2021">
            <v>0.64492859999999996</v>
          </cell>
          <cell r="I2021">
            <v>54.948599999999999</v>
          </cell>
          <cell r="J2021">
            <v>9128.01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</row>
        <row r="2022">
          <cell r="F2022" t="str">
            <v>2014Northern Coast1-in-2August Peak5</v>
          </cell>
          <cell r="G2022">
            <v>0.64651479999999995</v>
          </cell>
          <cell r="H2022">
            <v>0.64651479999999995</v>
          </cell>
          <cell r="I2022">
            <v>53.7378</v>
          </cell>
          <cell r="J2022">
            <v>9128.01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</row>
        <row r="2023">
          <cell r="F2023" t="str">
            <v>2014Northern Coast1-in-2August Peak6</v>
          </cell>
          <cell r="G2023">
            <v>0.70628349999999995</v>
          </cell>
          <cell r="H2023">
            <v>0.70628349999999995</v>
          </cell>
          <cell r="I2023">
            <v>52.802700000000002</v>
          </cell>
          <cell r="J2023">
            <v>9128.01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</row>
        <row r="2024">
          <cell r="F2024" t="str">
            <v>2014Northern Coast1-in-2August Peak7</v>
          </cell>
          <cell r="G2024">
            <v>0.85725510000000005</v>
          </cell>
          <cell r="H2024">
            <v>0.85725510000000005</v>
          </cell>
          <cell r="I2024">
            <v>52.543300000000002</v>
          </cell>
          <cell r="J2024">
            <v>9128.01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</row>
        <row r="2025">
          <cell r="F2025" t="str">
            <v>2014Northern Coast1-in-2August Peak8</v>
          </cell>
          <cell r="G2025">
            <v>0.9894271</v>
          </cell>
          <cell r="H2025">
            <v>0.9894271</v>
          </cell>
          <cell r="I2025">
            <v>55.720399999999998</v>
          </cell>
          <cell r="J2025">
            <v>9128.01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</row>
        <row r="2026">
          <cell r="F2026" t="str">
            <v>2014Northern Coast1-in-2August Peak9</v>
          </cell>
          <cell r="G2026">
            <v>0.9901761</v>
          </cell>
          <cell r="H2026">
            <v>0.9901761</v>
          </cell>
          <cell r="I2026">
            <v>62.277000000000001</v>
          </cell>
          <cell r="J2026">
            <v>9128.01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</row>
        <row r="2027">
          <cell r="F2027" t="str">
            <v>2014Northern Coast1-in-2August Peak10</v>
          </cell>
          <cell r="G2027">
            <v>1.0125059999999999</v>
          </cell>
          <cell r="H2027">
            <v>1.0125059999999999</v>
          </cell>
          <cell r="I2027">
            <v>69.525499999999994</v>
          </cell>
          <cell r="J2027">
            <v>9128.01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</row>
        <row r="2028">
          <cell r="F2028" t="str">
            <v>2014Northern Coast1-in-2August Peak11</v>
          </cell>
          <cell r="G2028">
            <v>1.0505690000000001</v>
          </cell>
          <cell r="H2028">
            <v>1.0505690000000001</v>
          </cell>
          <cell r="I2028">
            <v>77.437600000000003</v>
          </cell>
          <cell r="J2028">
            <v>9128.01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</row>
        <row r="2029">
          <cell r="F2029" t="str">
            <v>2014Northern Coast1-in-2August Peak12</v>
          </cell>
          <cell r="G2029">
            <v>1.1125419999999999</v>
          </cell>
          <cell r="H2029">
            <v>1.1125419999999999</v>
          </cell>
          <cell r="I2029">
            <v>84.6387</v>
          </cell>
          <cell r="J2029">
            <v>9128.01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</row>
        <row r="2030">
          <cell r="F2030" t="str">
            <v>2014Northern Coast1-in-2August Peak13</v>
          </cell>
          <cell r="G2030">
            <v>1.218747</v>
          </cell>
          <cell r="H2030">
            <v>1.218747</v>
          </cell>
          <cell r="I2030">
            <v>91.457499999999996</v>
          </cell>
          <cell r="J2030">
            <v>9128.01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</row>
        <row r="2031">
          <cell r="F2031" t="str">
            <v>2014Northern Coast1-in-2August Peak14</v>
          </cell>
          <cell r="G2031">
            <v>1.153351</v>
          </cell>
          <cell r="H2031">
            <v>1.339963</v>
          </cell>
          <cell r="I2031">
            <v>96.444100000000006</v>
          </cell>
          <cell r="J2031">
            <v>9128.01</v>
          </cell>
          <cell r="K2031">
            <v>0.1221177</v>
          </cell>
          <cell r="L2031">
            <v>0.16022140000000001</v>
          </cell>
          <cell r="M2031">
            <v>0.18661179999999999</v>
          </cell>
          <cell r="N2031">
            <v>0.2130022</v>
          </cell>
          <cell r="O2031">
            <v>0.25110579999999999</v>
          </cell>
        </row>
        <row r="2032">
          <cell r="F2032" t="str">
            <v>2014Northern Coast1-in-2August Peak15</v>
          </cell>
          <cell r="G2032">
            <v>1.269074</v>
          </cell>
          <cell r="H2032">
            <v>1.5135909999999999</v>
          </cell>
          <cell r="I2032">
            <v>99.509200000000007</v>
          </cell>
          <cell r="J2032">
            <v>9128.01</v>
          </cell>
          <cell r="K2032">
            <v>0.1600105</v>
          </cell>
          <cell r="L2032">
            <v>0.2099375</v>
          </cell>
          <cell r="M2032">
            <v>0.24451680000000001</v>
          </cell>
          <cell r="N2032">
            <v>0.27909610000000001</v>
          </cell>
          <cell r="O2032">
            <v>0.32902320000000002</v>
          </cell>
        </row>
        <row r="2033">
          <cell r="F2033" t="str">
            <v>2014Northern Coast1-in-2August Peak16</v>
          </cell>
          <cell r="G2033">
            <v>1.434563</v>
          </cell>
          <cell r="H2033">
            <v>1.7367969999999999</v>
          </cell>
          <cell r="I2033">
            <v>99.471500000000006</v>
          </cell>
          <cell r="J2033">
            <v>9128.01</v>
          </cell>
          <cell r="K2033">
            <v>0.1977797</v>
          </cell>
          <cell r="L2033">
            <v>0.25949169999999999</v>
          </cell>
          <cell r="M2033">
            <v>0.30223319999999998</v>
          </cell>
          <cell r="N2033">
            <v>0.34497470000000002</v>
          </cell>
          <cell r="O2033">
            <v>0.40668650000000001</v>
          </cell>
        </row>
        <row r="2034">
          <cell r="F2034" t="str">
            <v>2014Northern Coast1-in-2August Peak17</v>
          </cell>
          <cell r="G2034">
            <v>1.6262840000000001</v>
          </cell>
          <cell r="H2034">
            <v>1.9808790000000001</v>
          </cell>
          <cell r="I2034">
            <v>99.114699999999999</v>
          </cell>
          <cell r="J2034">
            <v>9128.01</v>
          </cell>
          <cell r="K2034">
            <v>0.23204530000000001</v>
          </cell>
          <cell r="L2034">
            <v>0.30444890000000002</v>
          </cell>
          <cell r="M2034">
            <v>0.35459540000000001</v>
          </cell>
          <cell r="N2034">
            <v>0.40474179999999998</v>
          </cell>
          <cell r="O2034">
            <v>0.4771454</v>
          </cell>
        </row>
        <row r="2035">
          <cell r="F2035" t="str">
            <v>2014Northern Coast1-in-2August Peak18</v>
          </cell>
          <cell r="G2035">
            <v>1.79213</v>
          </cell>
          <cell r="H2035">
            <v>2.1566329999999998</v>
          </cell>
          <cell r="I2035">
            <v>97.403800000000004</v>
          </cell>
          <cell r="J2035">
            <v>9128.01</v>
          </cell>
          <cell r="K2035">
            <v>0.2385285</v>
          </cell>
          <cell r="L2035">
            <v>0.31295489999999998</v>
          </cell>
          <cell r="M2035">
            <v>0.36450250000000001</v>
          </cell>
          <cell r="N2035">
            <v>0.41605009999999998</v>
          </cell>
          <cell r="O2035">
            <v>0.49047649999999998</v>
          </cell>
        </row>
        <row r="2036">
          <cell r="F2036" t="str">
            <v>2014Northern Coast1-in-2August Peak19</v>
          </cell>
          <cell r="G2036">
            <v>2.3005990000000001</v>
          </cell>
          <cell r="H2036">
            <v>2.146665</v>
          </cell>
          <cell r="I2036">
            <v>93.613</v>
          </cell>
          <cell r="J2036">
            <v>9128.01</v>
          </cell>
          <cell r="K2036">
            <v>-0.17430660000000001</v>
          </cell>
          <cell r="L2036">
            <v>-0.1622701</v>
          </cell>
          <cell r="M2036">
            <v>-0.15393370000000001</v>
          </cell>
          <cell r="N2036">
            <v>-0.14559730000000001</v>
          </cell>
          <cell r="O2036">
            <v>-0.13356080000000001</v>
          </cell>
        </row>
        <row r="2037">
          <cell r="F2037" t="str">
            <v>2014Northern Coast1-in-2August Peak20</v>
          </cell>
          <cell r="G2037">
            <v>2.0906470000000001</v>
          </cell>
          <cell r="H2037">
            <v>1.9615610000000001</v>
          </cell>
          <cell r="I2037">
            <v>86.520700000000005</v>
          </cell>
          <cell r="J2037">
            <v>9128.01</v>
          </cell>
          <cell r="K2037">
            <v>-0.1461701</v>
          </cell>
          <cell r="L2037">
            <v>-0.13607659999999999</v>
          </cell>
          <cell r="M2037">
            <v>-0.1290859</v>
          </cell>
          <cell r="N2037">
            <v>-0.1220951</v>
          </cell>
          <cell r="O2037">
            <v>-0.11200160000000001</v>
          </cell>
        </row>
        <row r="2038">
          <cell r="F2038" t="str">
            <v>2014Northern Coast1-in-2August Peak21</v>
          </cell>
          <cell r="G2038">
            <v>1.8653839999999999</v>
          </cell>
          <cell r="H2038">
            <v>1.783736</v>
          </cell>
          <cell r="I2038">
            <v>79.042299999999997</v>
          </cell>
          <cell r="J2038">
            <v>9128.01</v>
          </cell>
          <cell r="K2038">
            <v>-9.2454099999999997E-2</v>
          </cell>
          <cell r="L2038">
            <v>-8.6069800000000002E-2</v>
          </cell>
          <cell r="M2038">
            <v>-8.1648100000000001E-2</v>
          </cell>
          <cell r="N2038">
            <v>-7.7226400000000001E-2</v>
          </cell>
          <cell r="O2038">
            <v>-7.0842100000000005E-2</v>
          </cell>
        </row>
        <row r="2039">
          <cell r="F2039" t="str">
            <v>2014Northern Coast1-in-2August Peak22</v>
          </cell>
          <cell r="G2039">
            <v>1.6212690000000001</v>
          </cell>
          <cell r="H2039">
            <v>1.573086</v>
          </cell>
          <cell r="I2039">
            <v>73.134500000000003</v>
          </cell>
          <cell r="J2039">
            <v>9128.01</v>
          </cell>
          <cell r="K2039">
            <v>-5.4559799999999999E-2</v>
          </cell>
          <cell r="L2039">
            <v>-5.0792299999999999E-2</v>
          </cell>
          <cell r="M2039">
            <v>-4.8182999999999997E-2</v>
          </cell>
          <cell r="N2039">
            <v>-4.5573599999999999E-2</v>
          </cell>
          <cell r="O2039">
            <v>-4.1806000000000003E-2</v>
          </cell>
        </row>
        <row r="2040">
          <cell r="F2040" t="str">
            <v>2014Northern Coast1-in-2August Peak23</v>
          </cell>
          <cell r="G2040">
            <v>1.30585</v>
          </cell>
          <cell r="H2040">
            <v>1.2687660000000001</v>
          </cell>
          <cell r="I2040">
            <v>67.742699999999999</v>
          </cell>
          <cell r="J2040">
            <v>9128.01</v>
          </cell>
          <cell r="K2040">
            <v>-4.1991899999999999E-2</v>
          </cell>
          <cell r="L2040">
            <v>-3.9092200000000001E-2</v>
          </cell>
          <cell r="M2040">
            <v>-3.7083900000000003E-2</v>
          </cell>
          <cell r="N2040">
            <v>-3.5075599999999998E-2</v>
          </cell>
          <cell r="O2040">
            <v>-3.21759E-2</v>
          </cell>
        </row>
        <row r="2041">
          <cell r="F2041" t="str">
            <v>2014Northern Coast1-in-2August Peak24</v>
          </cell>
          <cell r="G2041">
            <v>0.99748250000000005</v>
          </cell>
          <cell r="H2041">
            <v>0.96278799999999998</v>
          </cell>
          <cell r="I2041">
            <v>64.568399999999997</v>
          </cell>
          <cell r="J2041">
            <v>9128.01</v>
          </cell>
          <cell r="K2041">
            <v>-3.9286399999999999E-2</v>
          </cell>
          <cell r="L2041">
            <v>-3.6573500000000002E-2</v>
          </cell>
          <cell r="M2041">
            <v>-3.4694599999999999E-2</v>
          </cell>
          <cell r="N2041">
            <v>-3.2815700000000003E-2</v>
          </cell>
          <cell r="O2041">
            <v>-3.0102899999999998E-2</v>
          </cell>
        </row>
        <row r="2042">
          <cell r="F2042" t="str">
            <v>2014Other1-in-2August Peak1</v>
          </cell>
          <cell r="G2042">
            <v>0.85524599999999995</v>
          </cell>
          <cell r="H2042">
            <v>0.85524599999999995</v>
          </cell>
          <cell r="I2042">
            <v>77.322760000000002</v>
          </cell>
          <cell r="J2042">
            <v>25413.919999999998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</row>
        <row r="2043">
          <cell r="F2043" t="str">
            <v>2014Other1-in-2August Peak2</v>
          </cell>
          <cell r="G2043">
            <v>0.73450550000000003</v>
          </cell>
          <cell r="H2043">
            <v>0.73450550000000003</v>
          </cell>
          <cell r="I2043">
            <v>68.650350000000003</v>
          </cell>
          <cell r="J2043">
            <v>25413.919999999998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</row>
        <row r="2044">
          <cell r="F2044" t="str">
            <v>2014Other1-in-2August Peak3</v>
          </cell>
          <cell r="G2044">
            <v>0.66602189999999994</v>
          </cell>
          <cell r="H2044">
            <v>0.66602189999999994</v>
          </cell>
          <cell r="I2044">
            <v>65.762010000000004</v>
          </cell>
          <cell r="J2044">
            <v>25413.919999999998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</row>
        <row r="2045">
          <cell r="F2045" t="str">
            <v>2014Other1-in-2August Peak4</v>
          </cell>
          <cell r="G2045">
            <v>0.62723689999999999</v>
          </cell>
          <cell r="H2045">
            <v>0.62723689999999999</v>
          </cell>
          <cell r="I2045">
            <v>64.954800000000006</v>
          </cell>
          <cell r="J2045">
            <v>25413.919999999998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</row>
        <row r="2046">
          <cell r="F2046" t="str">
            <v>2014Other1-in-2August Peak5</v>
          </cell>
          <cell r="G2046">
            <v>0.61949779999999999</v>
          </cell>
          <cell r="H2046">
            <v>0.61949779999999999</v>
          </cell>
          <cell r="I2046">
            <v>64.36251</v>
          </cell>
          <cell r="J2046">
            <v>25413.919999999998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</row>
        <row r="2047">
          <cell r="F2047" t="str">
            <v>2014Other1-in-2August Peak6</v>
          </cell>
          <cell r="G2047">
            <v>0.66098239999999997</v>
          </cell>
          <cell r="H2047">
            <v>0.66098239999999997</v>
          </cell>
          <cell r="I2047">
            <v>63.481789999999997</v>
          </cell>
          <cell r="J2047">
            <v>25413.919999999998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F2048" t="str">
            <v>2014Other1-in-2August Peak7</v>
          </cell>
          <cell r="G2048">
            <v>0.77221050000000002</v>
          </cell>
          <cell r="H2048">
            <v>0.77221050000000002</v>
          </cell>
          <cell r="I2048">
            <v>62.237130000000001</v>
          </cell>
          <cell r="J2048">
            <v>25413.919999999998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</row>
        <row r="2049">
          <cell r="F2049" t="str">
            <v>2014Other1-in-2August Peak8</v>
          </cell>
          <cell r="G2049">
            <v>0.84747439999999996</v>
          </cell>
          <cell r="H2049">
            <v>0.84747439999999996</v>
          </cell>
          <cell r="I2049">
            <v>65.20438</v>
          </cell>
          <cell r="J2049">
            <v>25413.919999999998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</row>
        <row r="2050">
          <cell r="F2050" t="str">
            <v>2014Other1-in-2August Peak9</v>
          </cell>
          <cell r="G2050">
            <v>0.86289179999999999</v>
          </cell>
          <cell r="H2050">
            <v>0.86289179999999999</v>
          </cell>
          <cell r="I2050">
            <v>72.471980000000002</v>
          </cell>
          <cell r="J2050">
            <v>25413.919999999998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</row>
        <row r="2051">
          <cell r="F2051" t="str">
            <v>2014Other1-in-2August Peak10</v>
          </cell>
          <cell r="G2051">
            <v>0.91989900000000002</v>
          </cell>
          <cell r="H2051">
            <v>0.91989900000000002</v>
          </cell>
          <cell r="I2051">
            <v>79.778499999999994</v>
          </cell>
          <cell r="J2051">
            <v>25413.919999999998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</row>
        <row r="2052">
          <cell r="F2052" t="str">
            <v>2014Other1-in-2August Peak11</v>
          </cell>
          <cell r="G2052">
            <v>1.0166360000000001</v>
          </cell>
          <cell r="H2052">
            <v>1.0166360000000001</v>
          </cell>
          <cell r="I2052">
            <v>85.301969999999997</v>
          </cell>
          <cell r="J2052">
            <v>25413.919999999998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</row>
        <row r="2053">
          <cell r="F2053" t="str">
            <v>2014Other1-in-2August Peak12</v>
          </cell>
          <cell r="G2053">
            <v>1.163921</v>
          </cell>
          <cell r="H2053">
            <v>1.163921</v>
          </cell>
          <cell r="I2053">
            <v>90.209239999999994</v>
          </cell>
          <cell r="J2053">
            <v>25413.919999999998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</row>
        <row r="2054">
          <cell r="F2054" t="str">
            <v>2014Other1-in-2August Peak13</v>
          </cell>
          <cell r="G2054">
            <v>1.3724940000000001</v>
          </cell>
          <cell r="H2054">
            <v>1.3724940000000001</v>
          </cell>
          <cell r="I2054">
            <v>93.694159999999997</v>
          </cell>
          <cell r="J2054">
            <v>25413.919999999998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</row>
        <row r="2055">
          <cell r="F2055" t="str">
            <v>2014Other1-in-2August Peak14</v>
          </cell>
          <cell r="G2055">
            <v>1.3006580000000001</v>
          </cell>
          <cell r="H2055">
            <v>1.6121399999999999</v>
          </cell>
          <cell r="I2055">
            <v>97.818830000000005</v>
          </cell>
          <cell r="J2055">
            <v>25413.919999999998</v>
          </cell>
          <cell r="K2055">
            <v>0.25069419999999998</v>
          </cell>
          <cell r="L2055">
            <v>0.28660829999999998</v>
          </cell>
          <cell r="M2055">
            <v>0.31148219999999999</v>
          </cell>
          <cell r="N2055">
            <v>0.33635609999999999</v>
          </cell>
          <cell r="O2055">
            <v>0.37227009999999999</v>
          </cell>
        </row>
        <row r="2056">
          <cell r="F2056" t="str">
            <v>2014Other1-in-2August Peak15</v>
          </cell>
          <cell r="G2056">
            <v>1.4842120000000001</v>
          </cell>
          <cell r="H2056">
            <v>1.8848819999999999</v>
          </cell>
          <cell r="I2056">
            <v>99.836560000000006</v>
          </cell>
          <cell r="J2056">
            <v>25413.919999999998</v>
          </cell>
          <cell r="K2056">
            <v>0.32362229999999997</v>
          </cell>
          <cell r="L2056">
            <v>0.36914259999999999</v>
          </cell>
          <cell r="M2056">
            <v>0.40066980000000002</v>
          </cell>
          <cell r="N2056">
            <v>0.43219689999999999</v>
          </cell>
          <cell r="O2056">
            <v>0.47771720000000001</v>
          </cell>
        </row>
        <row r="2057">
          <cell r="F2057" t="str">
            <v>2014Other1-in-2August Peak16</v>
          </cell>
          <cell r="G2057">
            <v>1.684075</v>
          </cell>
          <cell r="H2057">
            <v>2.1853899999999999</v>
          </cell>
          <cell r="I2057">
            <v>101.12869999999999</v>
          </cell>
          <cell r="J2057">
            <v>25413.919999999998</v>
          </cell>
          <cell r="K2057">
            <v>0.40525840000000002</v>
          </cell>
          <cell r="L2057">
            <v>0.46200989999999997</v>
          </cell>
          <cell r="M2057">
            <v>0.50131579999999998</v>
          </cell>
          <cell r="N2057">
            <v>0.54062160000000004</v>
          </cell>
          <cell r="O2057">
            <v>0.59737309999999999</v>
          </cell>
        </row>
        <row r="2058">
          <cell r="F2058" t="str">
            <v>2014Other1-in-2August Peak17</v>
          </cell>
          <cell r="G2058">
            <v>1.873918</v>
          </cell>
          <cell r="H2058">
            <v>2.4578030000000002</v>
          </cell>
          <cell r="I2058">
            <v>101.8252</v>
          </cell>
          <cell r="J2058">
            <v>25413.919999999998</v>
          </cell>
          <cell r="K2058">
            <v>0.4717672</v>
          </cell>
          <cell r="L2058">
            <v>0.53800760000000003</v>
          </cell>
          <cell r="M2058">
            <v>0.5838856</v>
          </cell>
          <cell r="N2058">
            <v>0.62976350000000003</v>
          </cell>
          <cell r="O2058">
            <v>0.69600390000000001</v>
          </cell>
        </row>
        <row r="2059">
          <cell r="F2059" t="str">
            <v>2014Other1-in-2August Peak18</v>
          </cell>
          <cell r="G2059">
            <v>2.019571</v>
          </cell>
          <cell r="H2059">
            <v>2.619208</v>
          </cell>
          <cell r="I2059">
            <v>101.3604</v>
          </cell>
          <cell r="J2059">
            <v>25413.919999999998</v>
          </cell>
          <cell r="K2059">
            <v>0.48446280000000003</v>
          </cell>
          <cell r="L2059">
            <v>0.55250909999999998</v>
          </cell>
          <cell r="M2059">
            <v>0.59963759999999999</v>
          </cell>
          <cell r="N2059">
            <v>0.64676610000000001</v>
          </cell>
          <cell r="O2059">
            <v>0.71481249999999996</v>
          </cell>
        </row>
        <row r="2060">
          <cell r="F2060" t="str">
            <v>2014Other1-in-2August Peak19</v>
          </cell>
          <cell r="G2060">
            <v>2.8542450000000001</v>
          </cell>
          <cell r="H2060">
            <v>2.561906</v>
          </cell>
          <cell r="I2060">
            <v>100.24769999999999</v>
          </cell>
          <cell r="J2060">
            <v>25413.919999999998</v>
          </cell>
          <cell r="K2060">
            <v>-0.32657829999999999</v>
          </cell>
          <cell r="L2060">
            <v>-0.30634929999999999</v>
          </cell>
          <cell r="M2060">
            <v>-0.29233880000000001</v>
          </cell>
          <cell r="N2060">
            <v>-0.27832839999999998</v>
          </cell>
          <cell r="O2060">
            <v>-0.25809949999999998</v>
          </cell>
        </row>
        <row r="2061">
          <cell r="F2061" t="str">
            <v>2014Other1-in-2August Peak20</v>
          </cell>
          <cell r="G2061">
            <v>2.568422</v>
          </cell>
          <cell r="H2061">
            <v>2.3116439999999998</v>
          </cell>
          <cell r="I2061">
            <v>95.987530000000007</v>
          </cell>
          <cell r="J2061">
            <v>25413.919999999998</v>
          </cell>
          <cell r="K2061">
            <v>-0.28685159999999998</v>
          </cell>
          <cell r="L2061">
            <v>-0.26908339999999997</v>
          </cell>
          <cell r="M2061">
            <v>-0.25677729999999999</v>
          </cell>
          <cell r="N2061">
            <v>-0.2444711</v>
          </cell>
          <cell r="O2061">
            <v>-0.22670299999999999</v>
          </cell>
        </row>
        <row r="2062">
          <cell r="F2062" t="str">
            <v>2014Other1-in-2August Peak21</v>
          </cell>
          <cell r="G2062">
            <v>2.1816010000000001</v>
          </cell>
          <cell r="H2062">
            <v>2.03104</v>
          </cell>
          <cell r="I2062">
            <v>90.757310000000004</v>
          </cell>
          <cell r="J2062">
            <v>25413.919999999998</v>
          </cell>
          <cell r="K2062">
            <v>-0.16819429999999999</v>
          </cell>
          <cell r="L2062">
            <v>-0.157776</v>
          </cell>
          <cell r="M2062">
            <v>-0.15056040000000001</v>
          </cell>
          <cell r="N2062">
            <v>-0.14334469999999999</v>
          </cell>
          <cell r="O2062">
            <v>-0.1329264</v>
          </cell>
        </row>
        <row r="2063">
          <cell r="F2063" t="str">
            <v>2014Other1-in-2August Peak22</v>
          </cell>
          <cell r="G2063">
            <v>1.827542</v>
          </cell>
          <cell r="H2063">
            <v>1.730942</v>
          </cell>
          <cell r="I2063">
            <v>86.944710000000001</v>
          </cell>
          <cell r="J2063">
            <v>25413.919999999998</v>
          </cell>
          <cell r="K2063">
            <v>-0.1079142</v>
          </cell>
          <cell r="L2063">
            <v>-0.10122979999999999</v>
          </cell>
          <cell r="M2063">
            <v>-9.6600199999999997E-2</v>
          </cell>
          <cell r="N2063">
            <v>-9.19706E-2</v>
          </cell>
          <cell r="O2063">
            <v>-8.5286200000000006E-2</v>
          </cell>
        </row>
        <row r="2064">
          <cell r="F2064" t="str">
            <v>2014Other1-in-2August Peak23</v>
          </cell>
          <cell r="G2064">
            <v>1.4163429999999999</v>
          </cell>
          <cell r="H2064">
            <v>1.3550230000000001</v>
          </cell>
          <cell r="I2064">
            <v>82.479140000000001</v>
          </cell>
          <cell r="J2064">
            <v>25413.919999999998</v>
          </cell>
          <cell r="K2064">
            <v>-6.8501300000000001E-2</v>
          </cell>
          <cell r="L2064">
            <v>-6.4258200000000001E-2</v>
          </cell>
          <cell r="M2064">
            <v>-6.1319499999999999E-2</v>
          </cell>
          <cell r="N2064">
            <v>-5.8380700000000001E-2</v>
          </cell>
          <cell r="O2064">
            <v>-5.4137600000000001E-2</v>
          </cell>
        </row>
        <row r="2065">
          <cell r="F2065" t="str">
            <v>2014Other1-in-2August Peak24</v>
          </cell>
          <cell r="G2065">
            <v>1.074147</v>
          </cell>
          <cell r="H2065">
            <v>1.0349630000000001</v>
          </cell>
          <cell r="I2065">
            <v>79.417659999999998</v>
          </cell>
          <cell r="J2065">
            <v>25413.919999999998</v>
          </cell>
          <cell r="K2065">
            <v>-4.3772999999999999E-2</v>
          </cell>
          <cell r="L2065">
            <v>-4.1061599999999997E-2</v>
          </cell>
          <cell r="M2065">
            <v>-3.9183700000000002E-2</v>
          </cell>
          <cell r="N2065">
            <v>-3.73058E-2</v>
          </cell>
          <cell r="O2065">
            <v>-3.45945E-2</v>
          </cell>
        </row>
        <row r="2066">
          <cell r="F2066" t="str">
            <v>2014Sierra1-in-2August Peak1</v>
          </cell>
          <cell r="G2066">
            <v>0.92467339999999998</v>
          </cell>
          <cell r="H2066">
            <v>0.92467339999999998</v>
          </cell>
          <cell r="I2066">
            <v>72.729110000000006</v>
          </cell>
          <cell r="J2066">
            <v>17783.86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</row>
        <row r="2067">
          <cell r="F2067" t="str">
            <v>2014Sierra1-in-2August Peak2</v>
          </cell>
          <cell r="G2067">
            <v>0.81583159999999999</v>
          </cell>
          <cell r="H2067">
            <v>0.81583159999999999</v>
          </cell>
          <cell r="I2067">
            <v>66.16319</v>
          </cell>
          <cell r="J2067">
            <v>17783.86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</row>
        <row r="2068">
          <cell r="F2068" t="str">
            <v>2014Sierra1-in-2August Peak3</v>
          </cell>
          <cell r="G2068">
            <v>0.75297000000000003</v>
          </cell>
          <cell r="H2068">
            <v>0.75297000000000003</v>
          </cell>
          <cell r="I2068">
            <v>64.700339999999997</v>
          </cell>
          <cell r="J2068">
            <v>17783.86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</row>
        <row r="2069">
          <cell r="F2069" t="str">
            <v>2014Sierra1-in-2August Peak4</v>
          </cell>
          <cell r="G2069">
            <v>0.71740720000000002</v>
          </cell>
          <cell r="H2069">
            <v>0.71740720000000002</v>
          </cell>
          <cell r="I2069">
            <v>64.039190000000005</v>
          </cell>
          <cell r="J2069">
            <v>17783.86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</row>
        <row r="2070">
          <cell r="F2070" t="str">
            <v>2014Sierra1-in-2August Peak5</v>
          </cell>
          <cell r="G2070">
            <v>0.71759139999999999</v>
          </cell>
          <cell r="H2070">
            <v>0.71759139999999999</v>
          </cell>
          <cell r="I2070">
            <v>63.687440000000002</v>
          </cell>
          <cell r="J2070">
            <v>17783.86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</row>
        <row r="2071">
          <cell r="F2071" t="str">
            <v>2014Sierra1-in-2August Peak6</v>
          </cell>
          <cell r="G2071">
            <v>0.78336720000000004</v>
          </cell>
          <cell r="H2071">
            <v>0.78336720000000004</v>
          </cell>
          <cell r="I2071">
            <v>62.757449999999999</v>
          </cell>
          <cell r="J2071">
            <v>17783.86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</row>
        <row r="2072">
          <cell r="F2072" t="str">
            <v>2014Sierra1-in-2August Peak7</v>
          </cell>
          <cell r="G2072">
            <v>0.9323188</v>
          </cell>
          <cell r="H2072">
            <v>0.9323188</v>
          </cell>
          <cell r="I2072">
            <v>62.171909999999997</v>
          </cell>
          <cell r="J2072">
            <v>17783.86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</row>
        <row r="2073">
          <cell r="F2073" t="str">
            <v>2014Sierra1-in-2August Peak8</v>
          </cell>
          <cell r="G2073">
            <v>1.0266249999999999</v>
          </cell>
          <cell r="H2073">
            <v>1.0266249999999999</v>
          </cell>
          <cell r="I2073">
            <v>63.09986</v>
          </cell>
          <cell r="J2073">
            <v>17783.86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</row>
        <row r="2074">
          <cell r="F2074" t="str">
            <v>2014Sierra1-in-2August Peak9</v>
          </cell>
          <cell r="G2074">
            <v>1.0553969999999999</v>
          </cell>
          <cell r="H2074">
            <v>1.0553969999999999</v>
          </cell>
          <cell r="I2074">
            <v>70.139229999999998</v>
          </cell>
          <cell r="J2074">
            <v>17783.86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</row>
        <row r="2075">
          <cell r="F2075" t="str">
            <v>2014Sierra1-in-2August Peak10</v>
          </cell>
          <cell r="G2075">
            <v>1.1090500000000001</v>
          </cell>
          <cell r="H2075">
            <v>1.1090500000000001</v>
          </cell>
          <cell r="I2075">
            <v>78.826800000000006</v>
          </cell>
          <cell r="J2075">
            <v>17783.86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</row>
        <row r="2076">
          <cell r="F2076" t="str">
            <v>2014Sierra1-in-2August Peak11</v>
          </cell>
          <cell r="G2076">
            <v>1.2109829999999999</v>
          </cell>
          <cell r="H2076">
            <v>1.2109829999999999</v>
          </cell>
          <cell r="I2076">
            <v>84.143799999999999</v>
          </cell>
          <cell r="J2076">
            <v>17783.86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</row>
        <row r="2077">
          <cell r="F2077" t="str">
            <v>2014Sierra1-in-2August Peak12</v>
          </cell>
          <cell r="G2077">
            <v>1.3654520000000001</v>
          </cell>
          <cell r="H2077">
            <v>1.3654520000000001</v>
          </cell>
          <cell r="I2077">
            <v>88.538150000000002</v>
          </cell>
          <cell r="J2077">
            <v>17783.86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</row>
        <row r="2078">
          <cell r="F2078" t="str">
            <v>2014Sierra1-in-2August Peak13</v>
          </cell>
          <cell r="G2078">
            <v>1.579159</v>
          </cell>
          <cell r="H2078">
            <v>1.579159</v>
          </cell>
          <cell r="I2078">
            <v>91.500159999999994</v>
          </cell>
          <cell r="J2078">
            <v>17783.86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</row>
        <row r="2079">
          <cell r="F2079" t="str">
            <v>2014Sierra1-in-2August Peak14</v>
          </cell>
          <cell r="G2079">
            <v>1.4673099999999999</v>
          </cell>
          <cell r="H2079">
            <v>1.8218030000000001</v>
          </cell>
          <cell r="I2079">
            <v>94.201329999999999</v>
          </cell>
          <cell r="J2079">
            <v>17783.86</v>
          </cell>
          <cell r="K2079">
            <v>0.26430399999999998</v>
          </cell>
          <cell r="L2079">
            <v>0.31758809999999998</v>
          </cell>
          <cell r="M2079">
            <v>0.35449249999999999</v>
          </cell>
          <cell r="N2079">
            <v>0.39139689999999999</v>
          </cell>
          <cell r="O2079">
            <v>0.4446811</v>
          </cell>
        </row>
        <row r="2080">
          <cell r="F2080" t="str">
            <v>2014Sierra1-in-2August Peak15</v>
          </cell>
          <cell r="G2080">
            <v>1.641187</v>
          </cell>
          <cell r="H2080">
            <v>2.0999140000000001</v>
          </cell>
          <cell r="I2080">
            <v>96.393000000000001</v>
          </cell>
          <cell r="J2080">
            <v>17783.86</v>
          </cell>
          <cell r="K2080">
            <v>0.34259339999999999</v>
          </cell>
          <cell r="L2080">
            <v>0.41120570000000001</v>
          </cell>
          <cell r="M2080">
            <v>0.45872629999999998</v>
          </cell>
          <cell r="N2080">
            <v>0.50624690000000006</v>
          </cell>
          <cell r="O2080">
            <v>0.57485909999999996</v>
          </cell>
        </row>
        <row r="2081">
          <cell r="F2081" t="str">
            <v>2014Sierra1-in-2August Peak16</v>
          </cell>
          <cell r="G2081">
            <v>1.8486309999999999</v>
          </cell>
          <cell r="H2081">
            <v>2.4197730000000002</v>
          </cell>
          <cell r="I2081">
            <v>98.676079999999999</v>
          </cell>
          <cell r="J2081">
            <v>17783.86</v>
          </cell>
          <cell r="K2081">
            <v>0.42695179999999999</v>
          </cell>
          <cell r="L2081">
            <v>0.51214090000000001</v>
          </cell>
          <cell r="M2081">
            <v>0.57114259999999994</v>
          </cell>
          <cell r="N2081">
            <v>0.63014440000000005</v>
          </cell>
          <cell r="O2081">
            <v>0.71533329999999995</v>
          </cell>
        </row>
        <row r="2082">
          <cell r="F2082" t="str">
            <v>2014Sierra1-in-2August Peak17</v>
          </cell>
          <cell r="G2082">
            <v>2.0385779999999998</v>
          </cell>
          <cell r="H2082">
            <v>2.7057519999999999</v>
          </cell>
          <cell r="I2082">
            <v>99.432199999999995</v>
          </cell>
          <cell r="J2082">
            <v>17783.86</v>
          </cell>
          <cell r="K2082">
            <v>0.49845780000000001</v>
          </cell>
          <cell r="L2082">
            <v>0.59813689999999997</v>
          </cell>
          <cell r="M2082">
            <v>0.66717420000000005</v>
          </cell>
          <cell r="N2082">
            <v>0.73621159999999997</v>
          </cell>
          <cell r="O2082">
            <v>0.83589060000000004</v>
          </cell>
        </row>
        <row r="2083">
          <cell r="F2083" t="str">
            <v>2014Sierra1-in-2August Peak18</v>
          </cell>
          <cell r="G2083">
            <v>2.2043680000000001</v>
          </cell>
          <cell r="H2083">
            <v>2.8898000000000001</v>
          </cell>
          <cell r="I2083">
            <v>99.892700000000005</v>
          </cell>
          <cell r="J2083">
            <v>17783.86</v>
          </cell>
          <cell r="K2083">
            <v>0.51206149999999995</v>
          </cell>
          <cell r="L2083">
            <v>0.61449019999999999</v>
          </cell>
          <cell r="M2083">
            <v>0.68543200000000004</v>
          </cell>
          <cell r="N2083">
            <v>0.75637379999999999</v>
          </cell>
          <cell r="O2083">
            <v>0.85880250000000002</v>
          </cell>
        </row>
        <row r="2084">
          <cell r="F2084" t="str">
            <v>2014Sierra1-in-2August Peak19</v>
          </cell>
          <cell r="G2084">
            <v>3.2259199999999999</v>
          </cell>
          <cell r="H2084">
            <v>2.8580209999999999</v>
          </cell>
          <cell r="I2084">
            <v>98.790559999999999</v>
          </cell>
          <cell r="J2084">
            <v>17783.86</v>
          </cell>
          <cell r="K2084">
            <v>-0.40038750000000001</v>
          </cell>
          <cell r="L2084">
            <v>-0.3811928</v>
          </cell>
          <cell r="M2084">
            <v>-0.36789860000000002</v>
          </cell>
          <cell r="N2084">
            <v>-0.35460439999999999</v>
          </cell>
          <cell r="O2084">
            <v>-0.33540969999999998</v>
          </cell>
        </row>
        <row r="2085">
          <cell r="F2085" t="str">
            <v>2014Sierra1-in-2August Peak20</v>
          </cell>
          <cell r="G2085">
            <v>2.9246089999999998</v>
          </cell>
          <cell r="H2085">
            <v>2.6214010000000001</v>
          </cell>
          <cell r="I2085">
            <v>94.318950000000001</v>
          </cell>
          <cell r="J2085">
            <v>17783.86</v>
          </cell>
          <cell r="K2085">
            <v>-0.32998359999999999</v>
          </cell>
          <cell r="L2085">
            <v>-0.3141641</v>
          </cell>
          <cell r="M2085">
            <v>-0.30320750000000002</v>
          </cell>
          <cell r="N2085">
            <v>-0.29225099999999998</v>
          </cell>
          <cell r="O2085">
            <v>-0.2764315</v>
          </cell>
        </row>
        <row r="2086">
          <cell r="F2086" t="str">
            <v>2014Sierra1-in-2August Peak21</v>
          </cell>
          <cell r="G2086">
            <v>2.5123799999999998</v>
          </cell>
          <cell r="H2086">
            <v>2.3202959999999999</v>
          </cell>
          <cell r="I2086">
            <v>86.425299999999993</v>
          </cell>
          <cell r="J2086">
            <v>17783.86</v>
          </cell>
          <cell r="K2086">
            <v>-0.20904729999999999</v>
          </cell>
          <cell r="L2086">
            <v>-0.1990256</v>
          </cell>
          <cell r="M2086">
            <v>-0.19208459999999999</v>
          </cell>
          <cell r="N2086">
            <v>-0.18514349999999999</v>
          </cell>
          <cell r="O2086">
            <v>-0.17512169999999999</v>
          </cell>
        </row>
        <row r="2087">
          <cell r="F2087" t="str">
            <v>2014Sierra1-in-2August Peak22</v>
          </cell>
          <cell r="G2087">
            <v>2.0893320000000002</v>
          </cell>
          <cell r="H2087">
            <v>1.97461</v>
          </cell>
          <cell r="I2087">
            <v>80.213740000000001</v>
          </cell>
          <cell r="J2087">
            <v>17783.86</v>
          </cell>
          <cell r="K2087">
            <v>-0.1248522</v>
          </cell>
          <cell r="L2087">
            <v>-0.11886679999999999</v>
          </cell>
          <cell r="M2087">
            <v>-0.1147213</v>
          </cell>
          <cell r="N2087">
            <v>-0.1105758</v>
          </cell>
          <cell r="O2087">
            <v>-0.1045903</v>
          </cell>
        </row>
        <row r="2088">
          <cell r="F2088" t="str">
            <v>2014Sierra1-in-2August Peak23</v>
          </cell>
          <cell r="G2088">
            <v>1.6052679999999999</v>
          </cell>
          <cell r="H2088">
            <v>1.528033</v>
          </cell>
          <cell r="I2088">
            <v>76.399010000000004</v>
          </cell>
          <cell r="J2088">
            <v>17783.86</v>
          </cell>
          <cell r="K2088">
            <v>-8.4055900000000003E-2</v>
          </cell>
          <cell r="L2088">
            <v>-8.0026299999999995E-2</v>
          </cell>
          <cell r="M2088">
            <v>-7.7235300000000007E-2</v>
          </cell>
          <cell r="N2088">
            <v>-7.4444399999999994E-2</v>
          </cell>
          <cell r="O2088">
            <v>-7.0414699999999997E-2</v>
          </cell>
        </row>
        <row r="2089">
          <cell r="F2089" t="str">
            <v>2014Sierra1-in-2August Peak24</v>
          </cell>
          <cell r="G2089">
            <v>1.1999230000000001</v>
          </cell>
          <cell r="H2089">
            <v>1.1596280000000001</v>
          </cell>
          <cell r="I2089">
            <v>75.047420000000002</v>
          </cell>
          <cell r="J2089">
            <v>17783.86</v>
          </cell>
          <cell r="K2089">
            <v>-4.3853900000000001E-2</v>
          </cell>
          <cell r="L2089">
            <v>-4.17516E-2</v>
          </cell>
          <cell r="M2089">
            <v>-4.0295499999999998E-2</v>
          </cell>
          <cell r="N2089">
            <v>-3.8839400000000003E-2</v>
          </cell>
          <cell r="O2089">
            <v>-3.6736999999999999E-2</v>
          </cell>
        </row>
        <row r="2090">
          <cell r="F2090" t="str">
            <v>2014Stockton1-in-2August Peak1</v>
          </cell>
          <cell r="G2090">
            <v>0.89724740000000003</v>
          </cell>
          <cell r="H2090">
            <v>0.89724740000000003</v>
          </cell>
          <cell r="I2090">
            <v>76.859629999999996</v>
          </cell>
          <cell r="J2090">
            <v>12389.87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</row>
        <row r="2091">
          <cell r="F2091" t="str">
            <v>2014Stockton1-in-2August Peak2</v>
          </cell>
          <cell r="G2091">
            <v>0.76321519999999998</v>
          </cell>
          <cell r="H2091">
            <v>0.76321519999999998</v>
          </cell>
          <cell r="I2091">
            <v>64.9495</v>
          </cell>
          <cell r="J2091">
            <v>12389.87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</row>
        <row r="2092">
          <cell r="F2092" t="str">
            <v>2014Stockton1-in-2August Peak3</v>
          </cell>
          <cell r="G2092">
            <v>0.68094359999999998</v>
          </cell>
          <cell r="H2092">
            <v>0.68094359999999998</v>
          </cell>
          <cell r="I2092">
            <v>64.629350000000002</v>
          </cell>
          <cell r="J2092">
            <v>12389.87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</row>
        <row r="2093">
          <cell r="F2093" t="str">
            <v>2014Stockton1-in-2August Peak4</v>
          </cell>
          <cell r="G2093">
            <v>0.63488489999999997</v>
          </cell>
          <cell r="H2093">
            <v>0.63488489999999997</v>
          </cell>
          <cell r="I2093">
            <v>63.71922</v>
          </cell>
          <cell r="J2093">
            <v>12389.87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</row>
        <row r="2094">
          <cell r="F2094" t="str">
            <v>2014Stockton1-in-2August Peak5</v>
          </cell>
          <cell r="G2094">
            <v>0.62438110000000002</v>
          </cell>
          <cell r="H2094">
            <v>0.62438110000000002</v>
          </cell>
          <cell r="I2094">
            <v>63.21922</v>
          </cell>
          <cell r="J2094">
            <v>12389.87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</row>
        <row r="2095">
          <cell r="F2095" t="str">
            <v>2014Stockton1-in-2August Peak6</v>
          </cell>
          <cell r="G2095">
            <v>0.652532</v>
          </cell>
          <cell r="H2095">
            <v>0.652532</v>
          </cell>
          <cell r="I2095">
            <v>61.584380000000003</v>
          </cell>
          <cell r="J2095">
            <v>12389.87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</row>
        <row r="2096">
          <cell r="F2096" t="str">
            <v>2014Stockton1-in-2August Peak7</v>
          </cell>
          <cell r="G2096">
            <v>0.74457510000000005</v>
          </cell>
          <cell r="H2096">
            <v>0.74457510000000005</v>
          </cell>
          <cell r="I2096">
            <v>61.084380000000003</v>
          </cell>
          <cell r="J2096">
            <v>12389.87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</row>
        <row r="2097">
          <cell r="F2097" t="str">
            <v>2014Stockton1-in-2August Peak8</v>
          </cell>
          <cell r="G2097">
            <v>0.80852740000000001</v>
          </cell>
          <cell r="H2097">
            <v>0.80852740000000001</v>
          </cell>
          <cell r="I2097">
            <v>65.359629999999996</v>
          </cell>
          <cell r="J2097">
            <v>12389.87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</row>
        <row r="2098">
          <cell r="F2098" t="str">
            <v>2014Stockton1-in-2August Peak9</v>
          </cell>
          <cell r="G2098">
            <v>0.84192009999999995</v>
          </cell>
          <cell r="H2098">
            <v>0.84192009999999995</v>
          </cell>
          <cell r="I2098">
            <v>72.359629999999996</v>
          </cell>
          <cell r="J2098">
            <v>12389.87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</row>
        <row r="2099">
          <cell r="F2099" t="str">
            <v>2014Stockton1-in-2August Peak10</v>
          </cell>
          <cell r="G2099">
            <v>0.92372299999999996</v>
          </cell>
          <cell r="H2099">
            <v>0.92372299999999996</v>
          </cell>
          <cell r="I2099">
            <v>77.354100000000003</v>
          </cell>
          <cell r="J2099">
            <v>12389.87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</row>
        <row r="2100">
          <cell r="F2100" t="str">
            <v>2014Stockton1-in-2August Peak11</v>
          </cell>
          <cell r="G2100">
            <v>1.040513</v>
          </cell>
          <cell r="H2100">
            <v>1.040513</v>
          </cell>
          <cell r="I2100">
            <v>83.764229999999998</v>
          </cell>
          <cell r="J2100">
            <v>12389.87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</row>
        <row r="2101">
          <cell r="F2101" t="str">
            <v>2014Stockton1-in-2August Peak12</v>
          </cell>
          <cell r="G2101">
            <v>1.1989030000000001</v>
          </cell>
          <cell r="H2101">
            <v>1.1989030000000001</v>
          </cell>
          <cell r="I2101">
            <v>89.9495</v>
          </cell>
          <cell r="J2101">
            <v>12389.87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</row>
        <row r="2102">
          <cell r="F2102" t="str">
            <v>2014Stockton1-in-2August Peak13</v>
          </cell>
          <cell r="G2102">
            <v>1.4026430000000001</v>
          </cell>
          <cell r="H2102">
            <v>1.4026430000000001</v>
          </cell>
          <cell r="I2102">
            <v>94.314660000000003</v>
          </cell>
          <cell r="J2102">
            <v>12389.87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</row>
        <row r="2103">
          <cell r="F2103" t="str">
            <v>2014Stockton1-in-2August Peak14</v>
          </cell>
          <cell r="G2103">
            <v>1.3467210000000001</v>
          </cell>
          <cell r="H2103">
            <v>1.636646</v>
          </cell>
          <cell r="I2103">
            <v>97.634879999999995</v>
          </cell>
          <cell r="J2103">
            <v>12389.87</v>
          </cell>
          <cell r="K2103">
            <v>0.2308056</v>
          </cell>
          <cell r="L2103">
            <v>0.26573390000000002</v>
          </cell>
          <cell r="M2103">
            <v>0.28992509999999999</v>
          </cell>
          <cell r="N2103">
            <v>0.31411630000000001</v>
          </cell>
          <cell r="O2103">
            <v>0.34904459999999998</v>
          </cell>
        </row>
        <row r="2104">
          <cell r="F2104" t="str">
            <v>2014Stockton1-in-2August Peak15</v>
          </cell>
          <cell r="G2104">
            <v>1.5319929999999999</v>
          </cell>
          <cell r="H2104">
            <v>1.8964840000000001</v>
          </cell>
          <cell r="I2104">
            <v>99.955029999999994</v>
          </cell>
          <cell r="J2104">
            <v>12389.87</v>
          </cell>
          <cell r="K2104">
            <v>0.29245929999999998</v>
          </cell>
          <cell r="L2104">
            <v>0.3350167</v>
          </cell>
          <cell r="M2104">
            <v>0.36449179999999998</v>
          </cell>
          <cell r="N2104">
            <v>0.39396690000000001</v>
          </cell>
          <cell r="O2104">
            <v>0.43652429999999998</v>
          </cell>
        </row>
        <row r="2105">
          <cell r="F2105" t="str">
            <v>2014Stockton1-in-2August Peak16</v>
          </cell>
          <cell r="G2105">
            <v>1.721241</v>
          </cell>
          <cell r="H2105">
            <v>2.1833260000000001</v>
          </cell>
          <cell r="I2105">
            <v>100</v>
          </cell>
          <cell r="J2105">
            <v>12389.87</v>
          </cell>
          <cell r="K2105">
            <v>0.37133149999999998</v>
          </cell>
          <cell r="L2105">
            <v>0.42494949999999998</v>
          </cell>
          <cell r="M2105">
            <v>0.46208510000000003</v>
          </cell>
          <cell r="N2105">
            <v>0.49922080000000002</v>
          </cell>
          <cell r="O2105">
            <v>0.55283870000000002</v>
          </cell>
        </row>
        <row r="2106">
          <cell r="F2106" t="str">
            <v>2014Stockton1-in-2August Peak17</v>
          </cell>
          <cell r="G2106">
            <v>1.896946</v>
          </cell>
          <cell r="H2106">
            <v>2.430933</v>
          </cell>
          <cell r="I2106">
            <v>100.90989999999999</v>
          </cell>
          <cell r="J2106">
            <v>12389.87</v>
          </cell>
          <cell r="K2106">
            <v>0.4287224</v>
          </cell>
          <cell r="L2106">
            <v>0.4909134</v>
          </cell>
          <cell r="M2106">
            <v>0.53398670000000004</v>
          </cell>
          <cell r="N2106">
            <v>0.57706000000000002</v>
          </cell>
          <cell r="O2106">
            <v>0.63925089999999996</v>
          </cell>
        </row>
        <row r="2107">
          <cell r="F2107" t="str">
            <v>2014Stockton1-in-2August Peak18</v>
          </cell>
          <cell r="G2107">
            <v>2.0148280000000001</v>
          </cell>
          <cell r="H2107">
            <v>2.562665</v>
          </cell>
          <cell r="I2107">
            <v>100.6857</v>
          </cell>
          <cell r="J2107">
            <v>12389.87</v>
          </cell>
          <cell r="K2107">
            <v>0.43979079999999998</v>
          </cell>
          <cell r="L2107">
            <v>0.50362560000000001</v>
          </cell>
          <cell r="M2107">
            <v>0.54783729999999997</v>
          </cell>
          <cell r="N2107">
            <v>0.59204909999999999</v>
          </cell>
          <cell r="O2107">
            <v>0.65588369999999996</v>
          </cell>
        </row>
        <row r="2108">
          <cell r="F2108" t="str">
            <v>2014Stockton1-in-2August Peak19</v>
          </cell>
          <cell r="G2108">
            <v>2.7934230000000002</v>
          </cell>
          <cell r="H2108">
            <v>2.500248</v>
          </cell>
          <cell r="I2108">
            <v>99.595399999999998</v>
          </cell>
          <cell r="J2108">
            <v>12389.87</v>
          </cell>
          <cell r="K2108">
            <v>-0.30917109999999998</v>
          </cell>
          <cell r="L2108">
            <v>-0.29972019999999999</v>
          </cell>
          <cell r="M2108">
            <v>-0.29317460000000001</v>
          </cell>
          <cell r="N2108">
            <v>-0.28662890000000002</v>
          </cell>
          <cell r="O2108">
            <v>-0.27717799999999998</v>
          </cell>
        </row>
        <row r="2109">
          <cell r="F2109" t="str">
            <v>2014Stockton1-in-2August Peak20</v>
          </cell>
          <cell r="G2109">
            <v>2.5446559999999998</v>
          </cell>
          <cell r="H2109">
            <v>2.2695750000000001</v>
          </cell>
          <cell r="I2109">
            <v>93.27525</v>
          </cell>
          <cell r="J2109">
            <v>12389.87</v>
          </cell>
          <cell r="K2109">
            <v>-0.2900895</v>
          </cell>
          <cell r="L2109">
            <v>-0.28122200000000003</v>
          </cell>
          <cell r="M2109">
            <v>-0.2750802</v>
          </cell>
          <cell r="N2109">
            <v>-0.26893850000000002</v>
          </cell>
          <cell r="O2109">
            <v>-0.2600711</v>
          </cell>
        </row>
        <row r="2110">
          <cell r="F2110" t="str">
            <v>2014Stockton1-in-2August Peak21</v>
          </cell>
          <cell r="G2110">
            <v>2.2238069999999999</v>
          </cell>
          <cell r="H2110">
            <v>2.0380950000000002</v>
          </cell>
          <cell r="I2110">
            <v>89.685339999999997</v>
          </cell>
          <cell r="J2110">
            <v>12389.87</v>
          </cell>
          <cell r="K2110">
            <v>-0.19584409999999999</v>
          </cell>
          <cell r="L2110">
            <v>-0.18985750000000001</v>
          </cell>
          <cell r="M2110">
            <v>-0.18571109999999999</v>
          </cell>
          <cell r="N2110">
            <v>-0.1815648</v>
          </cell>
          <cell r="O2110">
            <v>-0.17557819999999999</v>
          </cell>
        </row>
        <row r="2111">
          <cell r="F2111" t="str">
            <v>2014Stockton1-in-2August Peak22</v>
          </cell>
          <cell r="G2111">
            <v>1.891391</v>
          </cell>
          <cell r="H2111">
            <v>1.760813</v>
          </cell>
          <cell r="I2111">
            <v>85.820149999999998</v>
          </cell>
          <cell r="J2111">
            <v>12389.87</v>
          </cell>
          <cell r="K2111">
            <v>-0.1377023</v>
          </cell>
          <cell r="L2111">
            <v>-0.1334929</v>
          </cell>
          <cell r="M2111">
            <v>-0.13057759999999999</v>
          </cell>
          <cell r="N2111">
            <v>-0.1276622</v>
          </cell>
          <cell r="O2111">
            <v>-0.1234528</v>
          </cell>
        </row>
        <row r="2112">
          <cell r="F2112" t="str">
            <v>2014Stockton1-in-2August Peak23</v>
          </cell>
          <cell r="G2112">
            <v>1.474353</v>
          </cell>
          <cell r="H2112">
            <v>1.4040760000000001</v>
          </cell>
          <cell r="I2112">
            <v>82.320149999999998</v>
          </cell>
          <cell r="J2112">
            <v>12389.87</v>
          </cell>
          <cell r="K2112">
            <v>-7.4110999999999996E-2</v>
          </cell>
          <cell r="L2112">
            <v>-7.1845500000000007E-2</v>
          </cell>
          <cell r="M2112">
            <v>-7.0276500000000006E-2</v>
          </cell>
          <cell r="N2112">
            <v>-6.8707500000000005E-2</v>
          </cell>
          <cell r="O2112">
            <v>-6.6442000000000001E-2</v>
          </cell>
        </row>
        <row r="2113">
          <cell r="F2113" t="str">
            <v>2014Stockton1-in-2August Peak24</v>
          </cell>
          <cell r="G2113">
            <v>1.13812</v>
          </cell>
          <cell r="H2113">
            <v>1.0817730000000001</v>
          </cell>
          <cell r="I2113">
            <v>80.365120000000005</v>
          </cell>
          <cell r="J2113">
            <v>12389.87</v>
          </cell>
          <cell r="K2113">
            <v>-5.9421000000000002E-2</v>
          </cell>
          <cell r="L2113">
            <v>-5.7604599999999999E-2</v>
          </cell>
          <cell r="M2113">
            <v>-5.6346500000000001E-2</v>
          </cell>
          <cell r="N2113">
            <v>-5.5088499999999999E-2</v>
          </cell>
          <cell r="O2113">
            <v>-5.3272100000000003E-2</v>
          </cell>
        </row>
        <row r="2114">
          <cell r="F2114" t="str">
            <v>2014All Customers1-in-2Typical Event Day1</v>
          </cell>
          <cell r="G2114">
            <v>0.9254715</v>
          </cell>
          <cell r="H2114">
            <v>0.9254715</v>
          </cell>
          <cell r="I2114">
            <v>73.212029999999999</v>
          </cell>
          <cell r="J2114">
            <v>148688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F2115" t="str">
            <v>2014All Customers1-in-2Typical Event Day2</v>
          </cell>
          <cell r="G2115">
            <v>0.79058740000000005</v>
          </cell>
          <cell r="H2115">
            <v>0.79058740000000005</v>
          </cell>
          <cell r="I2115">
            <v>68.153970000000001</v>
          </cell>
          <cell r="J2115">
            <v>148688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</row>
        <row r="2116">
          <cell r="F2116" t="str">
            <v>2014All Customers1-in-2Typical Event Day3</v>
          </cell>
          <cell r="G2116">
            <v>0.71131860000000002</v>
          </cell>
          <cell r="H2116">
            <v>0.71131860000000002</v>
          </cell>
          <cell r="I2116">
            <v>66.423929999999999</v>
          </cell>
          <cell r="J2116">
            <v>148688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</row>
        <row r="2117">
          <cell r="F2117" t="str">
            <v>2014All Customers1-in-2Typical Event Day4</v>
          </cell>
          <cell r="G2117">
            <v>0.66529110000000002</v>
          </cell>
          <cell r="H2117">
            <v>0.66529110000000002</v>
          </cell>
          <cell r="I2117">
            <v>64.99024</v>
          </cell>
          <cell r="J2117">
            <v>148688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</row>
        <row r="2118">
          <cell r="F2118" t="str">
            <v>2014All Customers1-in-2Typical Event Day5</v>
          </cell>
          <cell r="G2118">
            <v>0.65332230000000002</v>
          </cell>
          <cell r="H2118">
            <v>0.65332230000000002</v>
          </cell>
          <cell r="I2118">
            <v>64.187439999999995</v>
          </cell>
          <cell r="J2118">
            <v>148688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</row>
        <row r="2119">
          <cell r="F2119" t="str">
            <v>2014All Customers1-in-2Typical Event Day6</v>
          </cell>
          <cell r="G2119">
            <v>0.69109050000000005</v>
          </cell>
          <cell r="H2119">
            <v>0.69109050000000005</v>
          </cell>
          <cell r="I2119">
            <v>63.513489999999997</v>
          </cell>
          <cell r="J2119">
            <v>148688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</row>
        <row r="2120">
          <cell r="F2120" t="str">
            <v>2014All Customers1-in-2Typical Event Day7</v>
          </cell>
          <cell r="G2120">
            <v>0.80483380000000004</v>
          </cell>
          <cell r="H2120">
            <v>0.80483380000000004</v>
          </cell>
          <cell r="I2120">
            <v>63.560839999999999</v>
          </cell>
          <cell r="J2120">
            <v>148688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</row>
        <row r="2121">
          <cell r="F2121" t="str">
            <v>2014All Customers1-in-2Typical Event Day8</v>
          </cell>
          <cell r="G2121">
            <v>0.89470090000000002</v>
          </cell>
          <cell r="H2121">
            <v>0.89470090000000002</v>
          </cell>
          <cell r="I2121">
            <v>67.167789999999997</v>
          </cell>
          <cell r="J2121">
            <v>148688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</row>
        <row r="2122">
          <cell r="F2122" t="str">
            <v>2014All Customers1-in-2Typical Event Day9</v>
          </cell>
          <cell r="G2122">
            <v>0.91414269999999997</v>
          </cell>
          <cell r="H2122">
            <v>0.91414269999999997</v>
          </cell>
          <cell r="I2122">
            <v>73.080190000000002</v>
          </cell>
          <cell r="J2122">
            <v>148688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</row>
        <row r="2123">
          <cell r="F2123" t="str">
            <v>2014All Customers1-in-2Typical Event Day10</v>
          </cell>
          <cell r="G2123">
            <v>0.97537600000000002</v>
          </cell>
          <cell r="H2123">
            <v>0.97537600000000002</v>
          </cell>
          <cell r="I2123">
            <v>78.988010000000003</v>
          </cell>
          <cell r="J2123">
            <v>148688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</row>
        <row r="2124">
          <cell r="F2124" t="str">
            <v>2014All Customers1-in-2Typical Event Day11</v>
          </cell>
          <cell r="G2124">
            <v>1.0787070000000001</v>
          </cell>
          <cell r="H2124">
            <v>1.0787070000000001</v>
          </cell>
          <cell r="I2124">
            <v>84.300259999999994</v>
          </cell>
          <cell r="J2124">
            <v>148688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</row>
        <row r="2125">
          <cell r="F2125" t="str">
            <v>2014All Customers1-in-2Typical Event Day12</v>
          </cell>
          <cell r="G2125">
            <v>1.2288539999999999</v>
          </cell>
          <cell r="H2125">
            <v>1.2288539999999999</v>
          </cell>
          <cell r="I2125">
            <v>88.785510000000002</v>
          </cell>
          <cell r="J2125">
            <v>148688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</row>
        <row r="2126">
          <cell r="F2126" t="str">
            <v>2014All Customers1-in-2Typical Event Day13</v>
          </cell>
          <cell r="G2126">
            <v>1.4285760000000001</v>
          </cell>
          <cell r="H2126">
            <v>1.4285760000000001</v>
          </cell>
          <cell r="I2126">
            <v>92.254959999999997</v>
          </cell>
          <cell r="J2126">
            <v>148688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</row>
        <row r="2127">
          <cell r="F2127" t="str">
            <v>2014All Customers1-in-2Typical Event Day14</v>
          </cell>
          <cell r="G2127">
            <v>1.342733</v>
          </cell>
          <cell r="H2127">
            <v>1.6468419999999999</v>
          </cell>
          <cell r="I2127">
            <v>94.997600000000006</v>
          </cell>
          <cell r="J2127">
            <v>148688</v>
          </cell>
          <cell r="K2127">
            <v>0.23742769999999999</v>
          </cell>
          <cell r="L2127">
            <v>0.2768236</v>
          </cell>
          <cell r="M2127">
            <v>0.30410920000000002</v>
          </cell>
          <cell r="N2127">
            <v>0.33139469999999999</v>
          </cell>
          <cell r="O2127">
            <v>0.37079069999999997</v>
          </cell>
        </row>
        <row r="2128">
          <cell r="F2128" t="str">
            <v>2014All Customers1-in-2Typical Event Day15</v>
          </cell>
          <cell r="G2128">
            <v>1.50173</v>
          </cell>
          <cell r="H2128">
            <v>1.891429</v>
          </cell>
          <cell r="I2128">
            <v>97.354110000000006</v>
          </cell>
          <cell r="J2128">
            <v>148688</v>
          </cell>
          <cell r="K2128">
            <v>0.30475049999999998</v>
          </cell>
          <cell r="L2128">
            <v>0.3549387</v>
          </cell>
          <cell r="M2128">
            <v>0.38969870000000001</v>
          </cell>
          <cell r="N2128">
            <v>0.42445889999999997</v>
          </cell>
          <cell r="O2128">
            <v>0.47464699999999999</v>
          </cell>
        </row>
        <row r="2129">
          <cell r="F2129" t="str">
            <v>2014All Customers1-in-2Typical Event Day16</v>
          </cell>
          <cell r="G2129">
            <v>1.6808209999999999</v>
          </cell>
          <cell r="H2129">
            <v>2.1687639999999999</v>
          </cell>
          <cell r="I2129">
            <v>98.578800000000001</v>
          </cell>
          <cell r="J2129">
            <v>148688</v>
          </cell>
          <cell r="K2129">
            <v>0.38217590000000001</v>
          </cell>
          <cell r="L2129">
            <v>0.44466359999999999</v>
          </cell>
          <cell r="M2129">
            <v>0.4879424</v>
          </cell>
          <cell r="N2129">
            <v>0.53122119999999995</v>
          </cell>
          <cell r="O2129">
            <v>0.59370900000000004</v>
          </cell>
        </row>
        <row r="2130">
          <cell r="F2130" t="str">
            <v>2014All Customers1-in-2Typical Event Day17</v>
          </cell>
          <cell r="G2130">
            <v>1.847348</v>
          </cell>
          <cell r="H2130">
            <v>2.4154110000000002</v>
          </cell>
          <cell r="I2130">
            <v>98.404970000000006</v>
          </cell>
          <cell r="J2130">
            <v>148688</v>
          </cell>
          <cell r="K2130">
            <v>0.44451360000000001</v>
          </cell>
          <cell r="L2130">
            <v>0.51750770000000001</v>
          </cell>
          <cell r="M2130">
            <v>0.56806310000000004</v>
          </cell>
          <cell r="N2130">
            <v>0.61861860000000002</v>
          </cell>
          <cell r="O2130">
            <v>0.69161269999999997</v>
          </cell>
        </row>
        <row r="2131">
          <cell r="F2131" t="str">
            <v>2014All Customers1-in-2Typical Event Day18</v>
          </cell>
          <cell r="G2131">
            <v>1.986378</v>
          </cell>
          <cell r="H2131">
            <v>2.569734</v>
          </cell>
          <cell r="I2131">
            <v>97.324190000000002</v>
          </cell>
          <cell r="J2131">
            <v>148688</v>
          </cell>
          <cell r="K2131">
            <v>0.45642529999999998</v>
          </cell>
          <cell r="L2131">
            <v>0.53141700000000003</v>
          </cell>
          <cell r="M2131">
            <v>0.58335590000000004</v>
          </cell>
          <cell r="N2131">
            <v>0.6352949</v>
          </cell>
          <cell r="O2131">
            <v>0.71028639999999998</v>
          </cell>
        </row>
        <row r="2132">
          <cell r="F2132" t="str">
            <v>2014All Customers1-in-2Typical Event Day19</v>
          </cell>
          <cell r="G2132">
            <v>2.799134</v>
          </cell>
          <cell r="H2132">
            <v>2.5357919999999998</v>
          </cell>
          <cell r="I2132">
            <v>94.836870000000005</v>
          </cell>
          <cell r="J2132">
            <v>148688</v>
          </cell>
          <cell r="K2132">
            <v>-0.2917033</v>
          </cell>
          <cell r="L2132">
            <v>-0.2749471</v>
          </cell>
          <cell r="M2132">
            <v>-0.26334180000000001</v>
          </cell>
          <cell r="N2132">
            <v>-0.25173659999999998</v>
          </cell>
          <cell r="O2132">
            <v>-0.2349803</v>
          </cell>
        </row>
        <row r="2133">
          <cell r="F2133" t="str">
            <v>2014All Customers1-in-2Typical Event Day20</v>
          </cell>
          <cell r="G2133">
            <v>2.561652</v>
          </cell>
          <cell r="H2133">
            <v>2.3252480000000002</v>
          </cell>
          <cell r="I2133">
            <v>90.180149999999998</v>
          </cell>
          <cell r="J2133">
            <v>148688</v>
          </cell>
          <cell r="K2133">
            <v>-0.26174360000000002</v>
          </cell>
          <cell r="L2133">
            <v>-0.24677279999999999</v>
          </cell>
          <cell r="M2133">
            <v>-0.236404</v>
          </cell>
          <cell r="N2133">
            <v>-0.22603519999999999</v>
          </cell>
          <cell r="O2133">
            <v>-0.21106440000000001</v>
          </cell>
        </row>
        <row r="2134">
          <cell r="F2134" t="str">
            <v>2014All Customers1-in-2Typical Event Day21</v>
          </cell>
          <cell r="G2134">
            <v>2.2533729999999998</v>
          </cell>
          <cell r="H2134">
            <v>2.1033569999999999</v>
          </cell>
          <cell r="I2134">
            <v>84.635589999999993</v>
          </cell>
          <cell r="J2134">
            <v>148688</v>
          </cell>
          <cell r="K2134">
            <v>-0.16576569999999999</v>
          </cell>
          <cell r="L2134">
            <v>-0.1564603</v>
          </cell>
          <cell r="M2134">
            <v>-0.15001539999999999</v>
          </cell>
          <cell r="N2134">
            <v>-0.14357059999999999</v>
          </cell>
          <cell r="O2134">
            <v>-0.1342652</v>
          </cell>
        </row>
        <row r="2135">
          <cell r="F2135" t="str">
            <v>2014All Customers1-in-2Typical Event Day22</v>
          </cell>
          <cell r="G2135">
            <v>1.938704</v>
          </cell>
          <cell r="H2135">
            <v>1.8456379999999999</v>
          </cell>
          <cell r="I2135">
            <v>80.309939999999997</v>
          </cell>
          <cell r="J2135">
            <v>148688</v>
          </cell>
          <cell r="K2135">
            <v>-0.1027361</v>
          </cell>
          <cell r="L2135">
            <v>-9.7022800000000006E-2</v>
          </cell>
          <cell r="M2135">
            <v>-9.3065899999999993E-2</v>
          </cell>
          <cell r="N2135">
            <v>-8.9108900000000005E-2</v>
          </cell>
          <cell r="O2135">
            <v>-8.33956E-2</v>
          </cell>
        </row>
        <row r="2136">
          <cell r="F2136" t="str">
            <v>2014All Customers1-in-2Typical Event Day23</v>
          </cell>
          <cell r="G2136">
            <v>1.5332589999999999</v>
          </cell>
          <cell r="H2136">
            <v>1.475042</v>
          </cell>
          <cell r="I2136">
            <v>77.336399999999998</v>
          </cell>
          <cell r="J2136">
            <v>148688</v>
          </cell>
          <cell r="K2136">
            <v>-6.4355300000000004E-2</v>
          </cell>
          <cell r="L2136">
            <v>-6.0728799999999999E-2</v>
          </cell>
          <cell r="M2136">
            <v>-5.8217100000000001E-2</v>
          </cell>
          <cell r="N2136">
            <v>-5.5705400000000002E-2</v>
          </cell>
          <cell r="O2136">
            <v>-5.2078899999999997E-2</v>
          </cell>
        </row>
        <row r="2137">
          <cell r="F2137" t="str">
            <v>2014All Customers1-in-2Typical Event Day24</v>
          </cell>
          <cell r="G2137">
            <v>1.1722779999999999</v>
          </cell>
          <cell r="H2137">
            <v>1.130274</v>
          </cell>
          <cell r="I2137">
            <v>75.09196</v>
          </cell>
          <cell r="J2137">
            <v>148688</v>
          </cell>
          <cell r="K2137">
            <v>-4.6475799999999998E-2</v>
          </cell>
          <cell r="L2137">
            <v>-4.38336E-2</v>
          </cell>
          <cell r="M2137">
            <v>-4.2003600000000002E-2</v>
          </cell>
          <cell r="N2137">
            <v>-4.01737E-2</v>
          </cell>
          <cell r="O2137">
            <v>-3.7531599999999998E-2</v>
          </cell>
        </row>
        <row r="2138">
          <cell r="F2138" t="str">
            <v>2014Greater Bay Area1-in-2Typical Event Day1</v>
          </cell>
          <cell r="G2138">
            <v>0.87822350000000005</v>
          </cell>
          <cell r="H2138">
            <v>0.87822350000000005</v>
          </cell>
          <cell r="I2138">
            <v>69.817089999999993</v>
          </cell>
          <cell r="J2138">
            <v>51842.36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F2139" t="str">
            <v>2014Greater Bay Area1-in-2Typical Event Day2</v>
          </cell>
          <cell r="G2139">
            <v>0.73871050000000005</v>
          </cell>
          <cell r="H2139">
            <v>0.73871050000000005</v>
          </cell>
          <cell r="I2139">
            <v>64.397329999999997</v>
          </cell>
          <cell r="J2139">
            <v>51842.36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</row>
        <row r="2140">
          <cell r="F2140" t="str">
            <v>2014Greater Bay Area1-in-2Typical Event Day3</v>
          </cell>
          <cell r="G2140">
            <v>0.66187269999999998</v>
          </cell>
          <cell r="H2140">
            <v>0.66187269999999998</v>
          </cell>
          <cell r="I2140">
            <v>63.014029999999998</v>
          </cell>
          <cell r="J2140">
            <v>51842.36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</row>
        <row r="2141">
          <cell r="F2141" t="str">
            <v>2014Greater Bay Area1-in-2Typical Event Day4</v>
          </cell>
          <cell r="G2141">
            <v>0.61922820000000001</v>
          </cell>
          <cell r="H2141">
            <v>0.61922820000000001</v>
          </cell>
          <cell r="I2141">
            <v>61.751739999999998</v>
          </cell>
          <cell r="J2141">
            <v>51842.36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F2142" t="str">
            <v>2014Greater Bay Area1-in-2Typical Event Day5</v>
          </cell>
          <cell r="G2142">
            <v>0.60493529999999995</v>
          </cell>
          <cell r="H2142">
            <v>0.60493529999999995</v>
          </cell>
          <cell r="I2142">
            <v>60.928649999999998</v>
          </cell>
          <cell r="J2142">
            <v>51842.36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</row>
        <row r="2143">
          <cell r="F2143" t="str">
            <v>2014Greater Bay Area1-in-2Typical Event Day6</v>
          </cell>
          <cell r="G2143">
            <v>0.63821019999999995</v>
          </cell>
          <cell r="H2143">
            <v>0.63821019999999995</v>
          </cell>
          <cell r="I2143">
            <v>60.068309999999997</v>
          </cell>
          <cell r="J2143">
            <v>51842.36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</row>
        <row r="2144">
          <cell r="F2144" t="str">
            <v>2014Greater Bay Area1-in-2Typical Event Day7</v>
          </cell>
          <cell r="G2144">
            <v>0.75424820000000004</v>
          </cell>
          <cell r="H2144">
            <v>0.75424820000000004</v>
          </cell>
          <cell r="I2144">
            <v>59.875340000000001</v>
          </cell>
          <cell r="J2144">
            <v>51842.36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</row>
        <row r="2145">
          <cell r="F2145" t="str">
            <v>2014Greater Bay Area1-in-2Typical Event Day8</v>
          </cell>
          <cell r="G2145">
            <v>0.8676722</v>
          </cell>
          <cell r="H2145">
            <v>0.8676722</v>
          </cell>
          <cell r="I2145">
            <v>63.273479999999999</v>
          </cell>
          <cell r="J2145">
            <v>51842.36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</row>
        <row r="2146">
          <cell r="F2146" t="str">
            <v>2014Greater Bay Area1-in-2Typical Event Day9</v>
          </cell>
          <cell r="G2146">
            <v>0.88115019999999999</v>
          </cell>
          <cell r="H2146">
            <v>0.88115019999999999</v>
          </cell>
          <cell r="I2146">
            <v>68.918589999999995</v>
          </cell>
          <cell r="J2146">
            <v>51842.36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</row>
        <row r="2147">
          <cell r="F2147" t="str">
            <v>2014Greater Bay Area1-in-2Typical Event Day10</v>
          </cell>
          <cell r="G2147">
            <v>0.91959420000000003</v>
          </cell>
          <cell r="H2147">
            <v>0.91959420000000003</v>
          </cell>
          <cell r="I2147">
            <v>75.656750000000002</v>
          </cell>
          <cell r="J2147">
            <v>51842.36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</row>
        <row r="2148">
          <cell r="F2148" t="str">
            <v>2014Greater Bay Area1-in-2Typical Event Day11</v>
          </cell>
          <cell r="G2148">
            <v>0.99838459999999996</v>
          </cell>
          <cell r="H2148">
            <v>0.99838459999999996</v>
          </cell>
          <cell r="I2148">
            <v>81.555250000000001</v>
          </cell>
          <cell r="J2148">
            <v>51842.36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F2149" t="str">
            <v>2014Greater Bay Area1-in-2Typical Event Day12</v>
          </cell>
          <cell r="G2149">
            <v>1.110535</v>
          </cell>
          <cell r="H2149">
            <v>1.110535</v>
          </cell>
          <cell r="I2149">
            <v>86.095439999999996</v>
          </cell>
          <cell r="J2149">
            <v>51842.36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</row>
        <row r="2150">
          <cell r="F2150" t="str">
            <v>2014Greater Bay Area1-in-2Typical Event Day13</v>
          </cell>
          <cell r="G2150">
            <v>1.263719</v>
          </cell>
          <cell r="H2150">
            <v>1.263719</v>
          </cell>
          <cell r="I2150">
            <v>89.856380000000001</v>
          </cell>
          <cell r="J2150">
            <v>51842.36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</row>
        <row r="2151">
          <cell r="F2151" t="str">
            <v>2014Greater Bay Area1-in-2Typical Event Day14</v>
          </cell>
          <cell r="G2151">
            <v>1.1671940000000001</v>
          </cell>
          <cell r="H2151">
            <v>1.4270240000000001</v>
          </cell>
          <cell r="I2151">
            <v>92.987700000000004</v>
          </cell>
          <cell r="J2151">
            <v>51842.36</v>
          </cell>
          <cell r="K2151">
            <v>0.19018090000000001</v>
          </cell>
          <cell r="L2151">
            <v>0.23133010000000001</v>
          </cell>
          <cell r="M2151">
            <v>0.2598297</v>
          </cell>
          <cell r="N2151">
            <v>0.28832950000000002</v>
          </cell>
          <cell r="O2151">
            <v>0.32947850000000001</v>
          </cell>
        </row>
        <row r="2152">
          <cell r="F2152" t="str">
            <v>2014Greater Bay Area1-in-2Typical Event Day15</v>
          </cell>
          <cell r="G2152">
            <v>1.278009</v>
          </cell>
          <cell r="H2152">
            <v>1.617014</v>
          </cell>
          <cell r="I2152">
            <v>95.805250000000001</v>
          </cell>
          <cell r="J2152">
            <v>51842.36</v>
          </cell>
          <cell r="K2152">
            <v>0.24841189999999999</v>
          </cell>
          <cell r="L2152">
            <v>0.30193490000000001</v>
          </cell>
          <cell r="M2152">
            <v>0.33900469999999999</v>
          </cell>
          <cell r="N2152">
            <v>0.37607459999999998</v>
          </cell>
          <cell r="O2152">
            <v>0.42959760000000002</v>
          </cell>
        </row>
        <row r="2153">
          <cell r="F2153" t="str">
            <v>2014Greater Bay Area1-in-2Typical Event Day16</v>
          </cell>
          <cell r="G2153">
            <v>1.430437</v>
          </cell>
          <cell r="H2153">
            <v>1.850371</v>
          </cell>
          <cell r="I2153">
            <v>97.114059999999995</v>
          </cell>
          <cell r="J2153">
            <v>51842.36</v>
          </cell>
          <cell r="K2153">
            <v>0.30774639999999998</v>
          </cell>
          <cell r="L2153">
            <v>0.37402780000000002</v>
          </cell>
          <cell r="M2153">
            <v>0.41993419999999998</v>
          </cell>
          <cell r="N2153">
            <v>0.46584049999999999</v>
          </cell>
          <cell r="O2153">
            <v>0.53212199999999998</v>
          </cell>
        </row>
        <row r="2154">
          <cell r="F2154" t="str">
            <v>2014Greater Bay Area1-in-2Typical Event Day17</v>
          </cell>
          <cell r="G2154">
            <v>1.582266</v>
          </cell>
          <cell r="H2154">
            <v>2.0743119999999999</v>
          </cell>
          <cell r="I2154">
            <v>96.441310000000001</v>
          </cell>
          <cell r="J2154">
            <v>51842.36</v>
          </cell>
          <cell r="K2154">
            <v>0.36057080000000002</v>
          </cell>
          <cell r="L2154">
            <v>0.43824760000000001</v>
          </cell>
          <cell r="M2154">
            <v>0.49204609999999999</v>
          </cell>
          <cell r="N2154">
            <v>0.54584489999999997</v>
          </cell>
          <cell r="O2154">
            <v>0.62352160000000001</v>
          </cell>
        </row>
        <row r="2155">
          <cell r="F2155" t="str">
            <v>2014Greater Bay Area1-in-2Typical Event Day18</v>
          </cell>
          <cell r="G2155">
            <v>1.7252110000000001</v>
          </cell>
          <cell r="H2155">
            <v>2.2309209999999999</v>
          </cell>
          <cell r="I2155">
            <v>94.853039999999993</v>
          </cell>
          <cell r="J2155">
            <v>51842.36</v>
          </cell>
          <cell r="K2155">
            <v>0.37058029999999997</v>
          </cell>
          <cell r="L2155">
            <v>0.45041579999999998</v>
          </cell>
          <cell r="M2155">
            <v>0.50570959999999998</v>
          </cell>
          <cell r="N2155">
            <v>0.56100340000000004</v>
          </cell>
          <cell r="O2155">
            <v>0.64083869999999998</v>
          </cell>
        </row>
        <row r="2156">
          <cell r="F2156" t="str">
            <v>2014Greater Bay Area1-in-2Typical Event Day19</v>
          </cell>
          <cell r="G2156">
            <v>2.4083190000000001</v>
          </cell>
          <cell r="H2156">
            <v>2.231465</v>
          </cell>
          <cell r="I2156">
            <v>91.746520000000004</v>
          </cell>
          <cell r="J2156">
            <v>51842.36</v>
          </cell>
          <cell r="K2156">
            <v>-0.20453879999999999</v>
          </cell>
          <cell r="L2156">
            <v>-0.1881825</v>
          </cell>
          <cell r="M2156">
            <v>-0.17685409999999999</v>
          </cell>
          <cell r="N2156">
            <v>-0.1655258</v>
          </cell>
          <cell r="O2156">
            <v>-0.14916940000000001</v>
          </cell>
        </row>
        <row r="2157">
          <cell r="F2157" t="str">
            <v>2014Greater Bay Area1-in-2Typical Event Day20</v>
          </cell>
          <cell r="G2157">
            <v>2.2186560000000002</v>
          </cell>
          <cell r="H2157">
            <v>2.0613579999999998</v>
          </cell>
          <cell r="I2157">
            <v>86.387910000000005</v>
          </cell>
          <cell r="J2157">
            <v>51842.36</v>
          </cell>
          <cell r="K2157">
            <v>-0.18192059999999999</v>
          </cell>
          <cell r="L2157">
            <v>-0.16737299999999999</v>
          </cell>
          <cell r="M2157">
            <v>-0.1572974</v>
          </cell>
          <cell r="N2157">
            <v>-0.14722170000000001</v>
          </cell>
          <cell r="O2157">
            <v>-0.13267409999999999</v>
          </cell>
        </row>
        <row r="2158">
          <cell r="F2158" t="str">
            <v>2014Greater Bay Area1-in-2Typical Event Day21</v>
          </cell>
          <cell r="G2158">
            <v>1.9872270000000001</v>
          </cell>
          <cell r="H2158">
            <v>1.8969860000000001</v>
          </cell>
          <cell r="I2158">
            <v>80.864670000000004</v>
          </cell>
          <cell r="J2158">
            <v>51842.36</v>
          </cell>
          <cell r="K2158">
            <v>-0.1043668</v>
          </cell>
          <cell r="L2158">
            <v>-9.6020900000000006E-2</v>
          </cell>
          <cell r="M2158">
            <v>-9.0240600000000004E-2</v>
          </cell>
          <cell r="N2158">
            <v>-8.4460300000000002E-2</v>
          </cell>
          <cell r="O2158">
            <v>-7.6114399999999999E-2</v>
          </cell>
        </row>
        <row r="2159">
          <cell r="F2159" t="str">
            <v>2014Greater Bay Area1-in-2Typical Event Day22</v>
          </cell>
          <cell r="G2159">
            <v>1.753887</v>
          </cell>
          <cell r="H2159">
            <v>1.700874</v>
          </cell>
          <cell r="I2159">
            <v>76.719669999999994</v>
          </cell>
          <cell r="J2159">
            <v>51842.36</v>
          </cell>
          <cell r="K2159">
            <v>-6.1311200000000003E-2</v>
          </cell>
          <cell r="L2159">
            <v>-5.6408300000000001E-2</v>
          </cell>
          <cell r="M2159">
            <v>-5.30126E-2</v>
          </cell>
          <cell r="N2159">
            <v>-4.9616899999999999E-2</v>
          </cell>
          <cell r="O2159">
            <v>-4.4713999999999997E-2</v>
          </cell>
        </row>
        <row r="2160">
          <cell r="F2160" t="str">
            <v>2014Greater Bay Area1-in-2Typical Event Day23</v>
          </cell>
          <cell r="G2160">
            <v>1.4152750000000001</v>
          </cell>
          <cell r="H2160">
            <v>1.381167</v>
          </cell>
          <cell r="I2160">
            <v>73.821550000000002</v>
          </cell>
          <cell r="J2160">
            <v>51842.36</v>
          </cell>
          <cell r="K2160">
            <v>-3.9447700000000002E-2</v>
          </cell>
          <cell r="L2160">
            <v>-3.6293199999999998E-2</v>
          </cell>
          <cell r="M2160">
            <v>-3.4108399999999997E-2</v>
          </cell>
          <cell r="N2160">
            <v>-3.1923600000000003E-2</v>
          </cell>
          <cell r="O2160">
            <v>-2.8769099999999999E-2</v>
          </cell>
        </row>
        <row r="2161">
          <cell r="F2161" t="str">
            <v>2014Greater Bay Area1-in-2Typical Event Day24</v>
          </cell>
          <cell r="G2161">
            <v>1.0786709999999999</v>
          </cell>
          <cell r="H2161">
            <v>1.0514159999999999</v>
          </cell>
          <cell r="I2161">
            <v>71.360659999999996</v>
          </cell>
          <cell r="J2161">
            <v>51842.36</v>
          </cell>
          <cell r="K2161">
            <v>-3.1521300000000002E-2</v>
          </cell>
          <cell r="L2161">
            <v>-2.9000600000000001E-2</v>
          </cell>
          <cell r="M2161">
            <v>-2.7254799999999999E-2</v>
          </cell>
          <cell r="N2161">
            <v>-2.5509E-2</v>
          </cell>
          <cell r="O2161">
            <v>-2.2988399999999999E-2</v>
          </cell>
        </row>
        <row r="2162">
          <cell r="F2162" t="str">
            <v>2014Greater Fresno1-in-2Typical Event Day1</v>
          </cell>
          <cell r="G2162">
            <v>1.0548930000000001</v>
          </cell>
          <cell r="H2162">
            <v>1.0548930000000001</v>
          </cell>
          <cell r="I2162">
            <v>81.49915</v>
          </cell>
          <cell r="J2162">
            <v>26604.31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</row>
        <row r="2163">
          <cell r="F2163" t="str">
            <v>2014Greater Fresno1-in-2Typical Event Day2</v>
          </cell>
          <cell r="G2163">
            <v>0.89691050000000005</v>
          </cell>
          <cell r="H2163">
            <v>0.89691050000000005</v>
          </cell>
          <cell r="I2163">
            <v>76.717169999999996</v>
          </cell>
          <cell r="J2163">
            <v>26604.31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</row>
        <row r="2164">
          <cell r="F2164" t="str">
            <v>2014Greater Fresno1-in-2Typical Event Day3</v>
          </cell>
          <cell r="G2164">
            <v>0.79442429999999997</v>
          </cell>
          <cell r="H2164">
            <v>0.79442429999999997</v>
          </cell>
          <cell r="I2164">
            <v>74.421679999999995</v>
          </cell>
          <cell r="J2164">
            <v>26604.31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</row>
        <row r="2165">
          <cell r="F2165" t="str">
            <v>2014Greater Fresno1-in-2Typical Event Day4</v>
          </cell>
          <cell r="G2165">
            <v>0.73242940000000001</v>
          </cell>
          <cell r="H2165">
            <v>0.73242940000000001</v>
          </cell>
          <cell r="I2165">
            <v>72.228539999999995</v>
          </cell>
          <cell r="J2165">
            <v>26604.31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</row>
        <row r="2166">
          <cell r="F2166" t="str">
            <v>2014Greater Fresno1-in-2Typical Event Day5</v>
          </cell>
          <cell r="G2166">
            <v>0.71348610000000001</v>
          </cell>
          <cell r="H2166">
            <v>0.71348610000000001</v>
          </cell>
          <cell r="I2166">
            <v>71.223560000000006</v>
          </cell>
          <cell r="J2166">
            <v>26604.31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</row>
        <row r="2167">
          <cell r="F2167" t="str">
            <v>2014Greater Fresno1-in-2Typical Event Day6</v>
          </cell>
          <cell r="G2167">
            <v>0.74229710000000004</v>
          </cell>
          <cell r="H2167">
            <v>0.74229710000000004</v>
          </cell>
          <cell r="I2167">
            <v>70.082719999999995</v>
          </cell>
          <cell r="J2167">
            <v>26604.31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</row>
        <row r="2168">
          <cell r="F2168" t="str">
            <v>2014Greater Fresno1-in-2Typical Event Day7</v>
          </cell>
          <cell r="G2168">
            <v>0.83415689999999998</v>
          </cell>
          <cell r="H2168">
            <v>0.83415689999999998</v>
          </cell>
          <cell r="I2168">
            <v>70.499679999999998</v>
          </cell>
          <cell r="J2168">
            <v>26604.31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</row>
        <row r="2169">
          <cell r="F2169" t="str">
            <v>2014Greater Fresno1-in-2Typical Event Day8</v>
          </cell>
          <cell r="G2169">
            <v>0.89511289999999999</v>
          </cell>
          <cell r="H2169">
            <v>0.89511289999999999</v>
          </cell>
          <cell r="I2169">
            <v>73.474329999999995</v>
          </cell>
          <cell r="J2169">
            <v>26604.31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</row>
        <row r="2170">
          <cell r="F2170" t="str">
            <v>2014Greater Fresno1-in-2Typical Event Day9</v>
          </cell>
          <cell r="G2170">
            <v>0.922431</v>
          </cell>
          <cell r="H2170">
            <v>0.922431</v>
          </cell>
          <cell r="I2170">
            <v>78.876469999999998</v>
          </cell>
          <cell r="J2170">
            <v>26604.31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</row>
        <row r="2171">
          <cell r="F2171" t="str">
            <v>2014Greater Fresno1-in-2Typical Event Day10</v>
          </cell>
          <cell r="G2171">
            <v>1.0249569999999999</v>
          </cell>
          <cell r="H2171">
            <v>1.0249569999999999</v>
          </cell>
          <cell r="I2171">
            <v>83.780190000000005</v>
          </cell>
          <cell r="J2171">
            <v>26604.31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</row>
        <row r="2172">
          <cell r="F2172" t="str">
            <v>2014Greater Fresno1-in-2Typical Event Day11</v>
          </cell>
          <cell r="G2172">
            <v>1.176423</v>
          </cell>
          <cell r="H2172">
            <v>1.176423</v>
          </cell>
          <cell r="I2172">
            <v>87.886600000000001</v>
          </cell>
          <cell r="J2172">
            <v>26604.31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</row>
        <row r="2173">
          <cell r="F2173" t="str">
            <v>2014Greater Fresno1-in-2Typical Event Day12</v>
          </cell>
          <cell r="G2173">
            <v>1.397643</v>
          </cell>
          <cell r="H2173">
            <v>1.397643</v>
          </cell>
          <cell r="I2173">
            <v>91.381519999999995</v>
          </cell>
          <cell r="J2173">
            <v>26604.31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</row>
        <row r="2174">
          <cell r="F2174" t="str">
            <v>2014Greater Fresno1-in-2Typical Event Day13</v>
          </cell>
          <cell r="G2174">
            <v>1.673046</v>
          </cell>
          <cell r="H2174">
            <v>1.673046</v>
          </cell>
          <cell r="I2174">
            <v>94.161990000000003</v>
          </cell>
          <cell r="J2174">
            <v>26604.31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</row>
        <row r="2175">
          <cell r="F2175" t="str">
            <v>2014Greater Fresno1-in-2Typical Event Day14</v>
          </cell>
          <cell r="G2175">
            <v>1.5982400000000001</v>
          </cell>
          <cell r="H2175">
            <v>1.965465</v>
          </cell>
          <cell r="I2175">
            <v>96.280649999999994</v>
          </cell>
          <cell r="J2175">
            <v>26604.31</v>
          </cell>
          <cell r="K2175">
            <v>0.28694310000000001</v>
          </cell>
          <cell r="L2175">
            <v>0.33437430000000001</v>
          </cell>
          <cell r="M2175">
            <v>0.36722500000000002</v>
          </cell>
          <cell r="N2175">
            <v>0.40007569999999998</v>
          </cell>
          <cell r="O2175">
            <v>0.44750679999999998</v>
          </cell>
        </row>
        <row r="2176">
          <cell r="F2176" t="str">
            <v>2014Greater Fresno1-in-2Typical Event Day15</v>
          </cell>
          <cell r="G2176">
            <v>1.800181</v>
          </cell>
          <cell r="H2176">
            <v>2.269587</v>
          </cell>
          <cell r="I2176">
            <v>98.463009999999997</v>
          </cell>
          <cell r="J2176">
            <v>26604.31</v>
          </cell>
          <cell r="K2176">
            <v>0.36699500000000002</v>
          </cell>
          <cell r="L2176">
            <v>0.42749989999999999</v>
          </cell>
          <cell r="M2176">
            <v>0.46940539999999997</v>
          </cell>
          <cell r="N2176">
            <v>0.51131090000000001</v>
          </cell>
          <cell r="O2176">
            <v>0.57181579999999999</v>
          </cell>
        </row>
        <row r="2177">
          <cell r="F2177" t="str">
            <v>2014Greater Fresno1-in-2Typical Event Day16</v>
          </cell>
          <cell r="G2177">
            <v>1.9970600000000001</v>
          </cell>
          <cell r="H2177">
            <v>2.5858409999999998</v>
          </cell>
          <cell r="I2177">
            <v>99.940150000000003</v>
          </cell>
          <cell r="J2177">
            <v>26604.31</v>
          </cell>
          <cell r="K2177">
            <v>0.46131650000000002</v>
          </cell>
          <cell r="L2177">
            <v>0.53662319999999997</v>
          </cell>
          <cell r="M2177">
            <v>0.58878030000000003</v>
          </cell>
          <cell r="N2177">
            <v>0.6409376</v>
          </cell>
          <cell r="O2177">
            <v>0.71624429999999994</v>
          </cell>
        </row>
        <row r="2178">
          <cell r="F2178" t="str">
            <v>2014Greater Fresno1-in-2Typical Event Day17</v>
          </cell>
          <cell r="G2178">
            <v>2.1414369999999998</v>
          </cell>
          <cell r="H2178">
            <v>2.826174</v>
          </cell>
          <cell r="I2178">
            <v>99.967770000000002</v>
          </cell>
          <cell r="J2178">
            <v>26604.31</v>
          </cell>
          <cell r="K2178">
            <v>0.53581049999999997</v>
          </cell>
          <cell r="L2178">
            <v>0.62379720000000005</v>
          </cell>
          <cell r="M2178">
            <v>0.68473649999999997</v>
          </cell>
          <cell r="N2178">
            <v>0.74567589999999995</v>
          </cell>
          <cell r="O2178">
            <v>0.83366249999999997</v>
          </cell>
        </row>
        <row r="2179">
          <cell r="F2179" t="str">
            <v>2014Greater Fresno1-in-2Typical Event Day18</v>
          </cell>
          <cell r="G2179">
            <v>2.2560519999999999</v>
          </cell>
          <cell r="H2179">
            <v>2.9591270000000001</v>
          </cell>
          <cell r="I2179">
            <v>98.933610000000002</v>
          </cell>
          <cell r="J2179">
            <v>26604.31</v>
          </cell>
          <cell r="K2179">
            <v>0.55006920000000004</v>
          </cell>
          <cell r="L2179">
            <v>0.64046619999999999</v>
          </cell>
          <cell r="M2179">
            <v>0.7030748</v>
          </cell>
          <cell r="N2179">
            <v>0.76568340000000001</v>
          </cell>
          <cell r="O2179">
            <v>0.85608030000000002</v>
          </cell>
        </row>
        <row r="2180">
          <cell r="F2180" t="str">
            <v>2014Greater Fresno1-in-2Typical Event Day19</v>
          </cell>
          <cell r="G2180">
            <v>3.219554</v>
          </cell>
          <cell r="H2180">
            <v>2.894228</v>
          </cell>
          <cell r="I2180">
            <v>97.044960000000003</v>
          </cell>
          <cell r="J2180">
            <v>26604.31</v>
          </cell>
          <cell r="K2180">
            <v>-0.3527807</v>
          </cell>
          <cell r="L2180">
            <v>-0.33656079999999999</v>
          </cell>
          <cell r="M2180">
            <v>-0.32532689999999997</v>
          </cell>
          <cell r="N2180">
            <v>-0.31409310000000001</v>
          </cell>
          <cell r="O2180">
            <v>-0.297873</v>
          </cell>
        </row>
        <row r="2181">
          <cell r="F2181" t="str">
            <v>2014Greater Fresno1-in-2Typical Event Day20</v>
          </cell>
          <cell r="G2181">
            <v>2.9702099999999998</v>
          </cell>
          <cell r="H2181">
            <v>2.66364</v>
          </cell>
          <cell r="I2181">
            <v>94.061080000000004</v>
          </cell>
          <cell r="J2181">
            <v>26604.31</v>
          </cell>
          <cell r="K2181">
            <v>-0.33244089999999998</v>
          </cell>
          <cell r="L2181">
            <v>-0.3171563</v>
          </cell>
          <cell r="M2181">
            <v>-0.30657010000000001</v>
          </cell>
          <cell r="N2181">
            <v>-0.29598390000000002</v>
          </cell>
          <cell r="O2181">
            <v>-0.28069909999999998</v>
          </cell>
        </row>
        <row r="2182">
          <cell r="F2182" t="str">
            <v>2014Greater Fresno1-in-2Typical Event Day21</v>
          </cell>
          <cell r="G2182">
            <v>2.6426539999999998</v>
          </cell>
          <cell r="H2182">
            <v>2.427686</v>
          </cell>
          <cell r="I2182">
            <v>90.650289999999998</v>
          </cell>
          <cell r="J2182">
            <v>26604.31</v>
          </cell>
          <cell r="K2182">
            <v>-0.2331095</v>
          </cell>
          <cell r="L2182">
            <v>-0.2223918</v>
          </cell>
          <cell r="M2182">
            <v>-0.21496870000000001</v>
          </cell>
          <cell r="N2182">
            <v>-0.2075456</v>
          </cell>
          <cell r="O2182">
            <v>-0.1968278</v>
          </cell>
        </row>
        <row r="2183">
          <cell r="F2183" t="str">
            <v>2014Greater Fresno1-in-2Typical Event Day22</v>
          </cell>
          <cell r="G2183">
            <v>2.2775609999999999</v>
          </cell>
          <cell r="H2183">
            <v>2.1467800000000001</v>
          </cell>
          <cell r="I2183">
            <v>87.651250000000005</v>
          </cell>
          <cell r="J2183">
            <v>26604.31</v>
          </cell>
          <cell r="K2183">
            <v>-0.14181730000000001</v>
          </cell>
          <cell r="L2183">
            <v>-0.1352969</v>
          </cell>
          <cell r="M2183">
            <v>-0.13078090000000001</v>
          </cell>
          <cell r="N2183">
            <v>-0.12626490000000001</v>
          </cell>
          <cell r="O2183">
            <v>-0.1197445</v>
          </cell>
        </row>
        <row r="2184">
          <cell r="F2184" t="str">
            <v>2014Greater Fresno1-in-2Typical Event Day23</v>
          </cell>
          <cell r="G2184">
            <v>1.7976270000000001</v>
          </cell>
          <cell r="H2184">
            <v>1.7241709999999999</v>
          </cell>
          <cell r="I2184">
            <v>85.376859999999994</v>
          </cell>
          <cell r="J2184">
            <v>26604.31</v>
          </cell>
          <cell r="K2184">
            <v>-7.9655500000000004E-2</v>
          </cell>
          <cell r="L2184">
            <v>-7.5993199999999997E-2</v>
          </cell>
          <cell r="M2184">
            <v>-7.3456599999999997E-2</v>
          </cell>
          <cell r="N2184">
            <v>-7.09201E-2</v>
          </cell>
          <cell r="O2184">
            <v>-6.7257800000000006E-2</v>
          </cell>
        </row>
        <row r="2185">
          <cell r="F2185" t="str">
            <v>2014Greater Fresno1-in-2Typical Event Day24</v>
          </cell>
          <cell r="G2185">
            <v>1.3874949999999999</v>
          </cell>
          <cell r="H2185">
            <v>1.3315360000000001</v>
          </cell>
          <cell r="I2185">
            <v>83.155529999999999</v>
          </cell>
          <cell r="J2185">
            <v>26604.31</v>
          </cell>
          <cell r="K2185">
            <v>-6.0681300000000001E-2</v>
          </cell>
          <cell r="L2185">
            <v>-5.78913E-2</v>
          </cell>
          <cell r="M2185">
            <v>-5.5959000000000002E-2</v>
          </cell>
          <cell r="N2185">
            <v>-5.4026699999999997E-2</v>
          </cell>
          <cell r="O2185">
            <v>-5.1236700000000003E-2</v>
          </cell>
        </row>
        <row r="2186">
          <cell r="F2186" t="str">
            <v>2014Kern1-in-2Typical Event Day1</v>
          </cell>
          <cell r="G2186">
            <v>1.2491300000000001</v>
          </cell>
          <cell r="H2186">
            <v>1.2491300000000001</v>
          </cell>
          <cell r="I2186">
            <v>77.25</v>
          </cell>
          <cell r="J2186">
            <v>5523.94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</row>
        <row r="2187">
          <cell r="F2187" t="str">
            <v>2014Kern1-in-2Typical Event Day2</v>
          </cell>
          <cell r="G2187">
            <v>1.0697460000000001</v>
          </cell>
          <cell r="H2187">
            <v>1.0697460000000001</v>
          </cell>
          <cell r="I2187">
            <v>74.75</v>
          </cell>
          <cell r="J2187">
            <v>5523.94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</row>
        <row r="2188">
          <cell r="F2188" t="str">
            <v>2014Kern1-in-2Typical Event Day3</v>
          </cell>
          <cell r="G2188">
            <v>0.93591029999999997</v>
          </cell>
          <cell r="H2188">
            <v>0.93591029999999997</v>
          </cell>
          <cell r="I2188">
            <v>73.125</v>
          </cell>
          <cell r="J2188">
            <v>5523.94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</row>
        <row r="2189">
          <cell r="F2189" t="str">
            <v>2014Kern1-in-2Typical Event Day4</v>
          </cell>
          <cell r="G2189">
            <v>0.84277299999999999</v>
          </cell>
          <cell r="H2189">
            <v>0.84277299999999999</v>
          </cell>
          <cell r="I2189">
            <v>72.625</v>
          </cell>
          <cell r="J2189">
            <v>5523.94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</row>
        <row r="2190">
          <cell r="F2190" t="str">
            <v>2014Kern1-in-2Typical Event Day5</v>
          </cell>
          <cell r="G2190">
            <v>0.80103190000000002</v>
          </cell>
          <cell r="H2190">
            <v>0.80103190000000002</v>
          </cell>
          <cell r="I2190">
            <v>72</v>
          </cell>
          <cell r="J2190">
            <v>5523.94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</row>
        <row r="2191">
          <cell r="F2191" t="str">
            <v>2014Kern1-in-2Typical Event Day6</v>
          </cell>
          <cell r="G2191">
            <v>0.79621850000000005</v>
          </cell>
          <cell r="H2191">
            <v>0.79621850000000005</v>
          </cell>
          <cell r="I2191">
            <v>71.75</v>
          </cell>
          <cell r="J2191">
            <v>5523.94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</row>
        <row r="2192">
          <cell r="F2192" t="str">
            <v>2014Kern1-in-2Typical Event Day7</v>
          </cell>
          <cell r="G2192">
            <v>0.86814480000000005</v>
          </cell>
          <cell r="H2192">
            <v>0.86814480000000005</v>
          </cell>
          <cell r="I2192">
            <v>72</v>
          </cell>
          <cell r="J2192">
            <v>5523.94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</row>
        <row r="2193">
          <cell r="F2193" t="str">
            <v>2014Kern1-in-2Typical Event Day8</v>
          </cell>
          <cell r="G2193">
            <v>0.91088340000000001</v>
          </cell>
          <cell r="H2193">
            <v>0.91088340000000001</v>
          </cell>
          <cell r="I2193">
            <v>76.25</v>
          </cell>
          <cell r="J2193">
            <v>5523.94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</row>
        <row r="2194">
          <cell r="F2194" t="str">
            <v>2014Kern1-in-2Typical Event Day9</v>
          </cell>
          <cell r="G2194">
            <v>0.93439249999999996</v>
          </cell>
          <cell r="H2194">
            <v>0.93439249999999996</v>
          </cell>
          <cell r="I2194">
            <v>82.125</v>
          </cell>
          <cell r="J2194">
            <v>5523.94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</row>
        <row r="2195">
          <cell r="F2195" t="str">
            <v>2014Kern1-in-2Typical Event Day10</v>
          </cell>
          <cell r="G2195">
            <v>1.071407</v>
          </cell>
          <cell r="H2195">
            <v>1.071407</v>
          </cell>
          <cell r="I2195">
            <v>86.25</v>
          </cell>
          <cell r="J2195">
            <v>5523.94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</row>
        <row r="2196">
          <cell r="F2196" t="str">
            <v>2014Kern1-in-2Typical Event Day11</v>
          </cell>
          <cell r="G2196">
            <v>1.2812889999999999</v>
          </cell>
          <cell r="H2196">
            <v>1.2812889999999999</v>
          </cell>
          <cell r="I2196">
            <v>90.75</v>
          </cell>
          <cell r="J2196">
            <v>5523.94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</row>
        <row r="2197">
          <cell r="F2197" t="str">
            <v>2014Kern1-in-2Typical Event Day12</v>
          </cell>
          <cell r="G2197">
            <v>1.56488</v>
          </cell>
          <cell r="H2197">
            <v>1.56488</v>
          </cell>
          <cell r="I2197">
            <v>94.25</v>
          </cell>
          <cell r="J2197">
            <v>5523.94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</row>
        <row r="2198">
          <cell r="F2198" t="str">
            <v>2014Kern1-in-2Typical Event Day13</v>
          </cell>
          <cell r="G2198">
            <v>1.8863190000000001</v>
          </cell>
          <cell r="H2198">
            <v>1.8863190000000001</v>
          </cell>
          <cell r="I2198">
            <v>96.125</v>
          </cell>
          <cell r="J2198">
            <v>5523.94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</row>
        <row r="2199">
          <cell r="F2199" t="str">
            <v>2014Kern1-in-2Typical Event Day14</v>
          </cell>
          <cell r="G2199">
            <v>1.7168049999999999</v>
          </cell>
          <cell r="H2199">
            <v>2.2000570000000002</v>
          </cell>
          <cell r="I2199">
            <v>97.125</v>
          </cell>
          <cell r="J2199">
            <v>5523.94</v>
          </cell>
          <cell r="K2199">
            <v>0.4213577</v>
          </cell>
          <cell r="L2199">
            <v>0.45792509999999997</v>
          </cell>
          <cell r="M2199">
            <v>0.4832515</v>
          </cell>
          <cell r="N2199">
            <v>0.50857810000000003</v>
          </cell>
          <cell r="O2199">
            <v>0.54514549999999995</v>
          </cell>
        </row>
        <row r="2200">
          <cell r="F2200" t="str">
            <v>2014Kern1-in-2Typical Event Day15</v>
          </cell>
          <cell r="G2200">
            <v>1.9411860000000001</v>
          </cell>
          <cell r="H2200">
            <v>2.5024310000000001</v>
          </cell>
          <cell r="I2200">
            <v>98.5</v>
          </cell>
          <cell r="J2200">
            <v>5523.94</v>
          </cell>
          <cell r="K2200">
            <v>0.49516759999999999</v>
          </cell>
          <cell r="L2200">
            <v>0.53420630000000002</v>
          </cell>
          <cell r="M2200">
            <v>0.56124470000000004</v>
          </cell>
          <cell r="N2200">
            <v>0.58828290000000005</v>
          </cell>
          <cell r="O2200">
            <v>0.62732169999999998</v>
          </cell>
        </row>
        <row r="2201">
          <cell r="F2201" t="str">
            <v>2014Kern1-in-2Typical Event Day16</v>
          </cell>
          <cell r="G2201">
            <v>2.0727280000000001</v>
          </cell>
          <cell r="H2201">
            <v>2.8129339999999998</v>
          </cell>
          <cell r="I2201">
            <v>98.75</v>
          </cell>
          <cell r="J2201">
            <v>5523.94</v>
          </cell>
          <cell r="K2201">
            <v>0.6537792</v>
          </cell>
          <cell r="L2201">
            <v>0.70484080000000005</v>
          </cell>
          <cell r="M2201">
            <v>0.74020589999999997</v>
          </cell>
          <cell r="N2201">
            <v>0.77557120000000002</v>
          </cell>
          <cell r="O2201">
            <v>0.8266327</v>
          </cell>
        </row>
        <row r="2202">
          <cell r="F2202" t="str">
            <v>2014Kern1-in-2Typical Event Day17</v>
          </cell>
          <cell r="G2202">
            <v>2.2094330000000002</v>
          </cell>
          <cell r="H2202">
            <v>3.0450819999999998</v>
          </cell>
          <cell r="I2202">
            <v>98.625</v>
          </cell>
          <cell r="J2202">
            <v>5523.94</v>
          </cell>
          <cell r="K2202">
            <v>0.73760170000000003</v>
          </cell>
          <cell r="L2202">
            <v>0.79552849999999997</v>
          </cell>
          <cell r="M2202">
            <v>0.83564850000000002</v>
          </cell>
          <cell r="N2202">
            <v>0.87576849999999995</v>
          </cell>
          <cell r="O2202">
            <v>0.93369539999999995</v>
          </cell>
        </row>
        <row r="2203">
          <cell r="F2203" t="str">
            <v>2014Kern1-in-2Typical Event Day18</v>
          </cell>
          <cell r="G2203">
            <v>2.3016809999999999</v>
          </cell>
          <cell r="H2203">
            <v>3.1563789999999998</v>
          </cell>
          <cell r="I2203">
            <v>98.75</v>
          </cell>
          <cell r="J2203">
            <v>5523.94</v>
          </cell>
          <cell r="K2203">
            <v>0.75435140000000001</v>
          </cell>
          <cell r="L2203">
            <v>0.81363719999999995</v>
          </cell>
          <cell r="M2203">
            <v>0.85469839999999997</v>
          </cell>
          <cell r="N2203">
            <v>0.89575930000000004</v>
          </cell>
          <cell r="O2203">
            <v>0.95504500000000003</v>
          </cell>
        </row>
        <row r="2204">
          <cell r="F2204" t="str">
            <v>2014Kern1-in-2Typical Event Day19</v>
          </cell>
          <cell r="G2204">
            <v>3.4917799999999999</v>
          </cell>
          <cell r="H2204">
            <v>3.0713379999999999</v>
          </cell>
          <cell r="I2204">
            <v>97.625</v>
          </cell>
          <cell r="J2204">
            <v>5523.94</v>
          </cell>
          <cell r="K2204">
            <v>-0.46014050000000001</v>
          </cell>
          <cell r="L2204">
            <v>-0.43668639999999997</v>
          </cell>
          <cell r="M2204">
            <v>-0.42044209999999999</v>
          </cell>
          <cell r="N2204">
            <v>-0.4041979</v>
          </cell>
          <cell r="O2204">
            <v>-0.38074380000000002</v>
          </cell>
        </row>
        <row r="2205">
          <cell r="F2205" t="str">
            <v>2014Kern1-in-2Typical Event Day20</v>
          </cell>
          <cell r="G2205">
            <v>3.2802030000000002</v>
          </cell>
          <cell r="H2205">
            <v>2.8574489999999999</v>
          </cell>
          <cell r="I2205">
            <v>94.125</v>
          </cell>
          <cell r="J2205">
            <v>5523.94</v>
          </cell>
          <cell r="K2205">
            <v>-0.46267079999999999</v>
          </cell>
          <cell r="L2205">
            <v>-0.43908770000000003</v>
          </cell>
          <cell r="M2205">
            <v>-0.42275410000000002</v>
          </cell>
          <cell r="N2205">
            <v>-0.40642050000000002</v>
          </cell>
          <cell r="O2205">
            <v>-0.38283739999999999</v>
          </cell>
        </row>
        <row r="2206">
          <cell r="F2206" t="str">
            <v>2014Kern1-in-2Typical Event Day21</v>
          </cell>
          <cell r="G2206">
            <v>2.9478230000000001</v>
          </cell>
          <cell r="H2206">
            <v>2.6546340000000002</v>
          </cell>
          <cell r="I2206">
            <v>89.5</v>
          </cell>
          <cell r="J2206">
            <v>5523.94</v>
          </cell>
          <cell r="K2206">
            <v>-0.3208725</v>
          </cell>
          <cell r="L2206">
            <v>-0.30451709999999999</v>
          </cell>
          <cell r="M2206">
            <v>-0.29318929999999999</v>
          </cell>
          <cell r="N2206">
            <v>-0.28186169999999999</v>
          </cell>
          <cell r="O2206">
            <v>-0.26550629999999997</v>
          </cell>
        </row>
        <row r="2207">
          <cell r="F2207" t="str">
            <v>2014Kern1-in-2Typical Event Day22</v>
          </cell>
          <cell r="G2207">
            <v>2.5870090000000001</v>
          </cell>
          <cell r="H2207">
            <v>2.3956040000000001</v>
          </cell>
          <cell r="I2207">
            <v>85.875</v>
          </cell>
          <cell r="J2207">
            <v>5523.94</v>
          </cell>
          <cell r="K2207">
            <v>-0.209478</v>
          </cell>
          <cell r="L2207">
            <v>-0.19880059999999999</v>
          </cell>
          <cell r="M2207">
            <v>-0.1914054</v>
          </cell>
          <cell r="N2207">
            <v>-0.18401029999999999</v>
          </cell>
          <cell r="O2207">
            <v>-0.17333280000000001</v>
          </cell>
        </row>
        <row r="2208">
          <cell r="F2208" t="str">
            <v>2014Kern1-in-2Typical Event Day23</v>
          </cell>
          <cell r="G2208">
            <v>2.097677</v>
          </cell>
          <cell r="H2208">
            <v>1.954205</v>
          </cell>
          <cell r="I2208">
            <v>82.25</v>
          </cell>
          <cell r="J2208">
            <v>5523.94</v>
          </cell>
          <cell r="K2208">
            <v>-0.15701850000000001</v>
          </cell>
          <cell r="L2208">
            <v>-0.14901500000000001</v>
          </cell>
          <cell r="M2208">
            <v>-0.14347190000000001</v>
          </cell>
          <cell r="N2208">
            <v>-0.13792869999999999</v>
          </cell>
          <cell r="O2208">
            <v>-0.12992519999999999</v>
          </cell>
        </row>
        <row r="2209">
          <cell r="F2209" t="str">
            <v>2014Kern1-in-2Typical Event Day24</v>
          </cell>
          <cell r="G2209">
            <v>1.679746</v>
          </cell>
          <cell r="H2209">
            <v>1.5681419999999999</v>
          </cell>
          <cell r="I2209">
            <v>79</v>
          </cell>
          <cell r="J2209">
            <v>5523.94</v>
          </cell>
          <cell r="K2209">
            <v>-0.12214170000000001</v>
          </cell>
          <cell r="L2209">
            <v>-0.1159159</v>
          </cell>
          <cell r="M2209">
            <v>-0.11160399999999999</v>
          </cell>
          <cell r="N2209">
            <v>-0.107292</v>
          </cell>
          <cell r="O2209">
            <v>-0.1010664</v>
          </cell>
        </row>
        <row r="2210">
          <cell r="F2210" t="str">
            <v>2014Northern Coast1-in-2Typical Event Day1</v>
          </cell>
          <cell r="G2210">
            <v>0.82701400000000003</v>
          </cell>
          <cell r="H2210">
            <v>0.82701400000000003</v>
          </cell>
          <cell r="I2210">
            <v>62.902799999999999</v>
          </cell>
          <cell r="J2210">
            <v>9128.01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</row>
        <row r="2211">
          <cell r="F2211" t="str">
            <v>2014Northern Coast1-in-2Typical Event Day2</v>
          </cell>
          <cell r="G2211">
            <v>0.72341759999999999</v>
          </cell>
          <cell r="H2211">
            <v>0.72341759999999999</v>
          </cell>
          <cell r="I2211">
            <v>59.4024</v>
          </cell>
          <cell r="J2211">
            <v>9128.01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</row>
        <row r="2212">
          <cell r="F2212" t="str">
            <v>2014Northern Coast1-in-2Typical Event Day3</v>
          </cell>
          <cell r="G2212">
            <v>0.67422629999999995</v>
          </cell>
          <cell r="H2212">
            <v>0.67422629999999995</v>
          </cell>
          <cell r="I2212">
            <v>58.2744</v>
          </cell>
          <cell r="J2212">
            <v>9128.01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</row>
        <row r="2213">
          <cell r="F2213" t="str">
            <v>2014Northern Coast1-in-2Typical Event Day4</v>
          </cell>
          <cell r="G2213">
            <v>0.64416039999999997</v>
          </cell>
          <cell r="H2213">
            <v>0.64416039999999997</v>
          </cell>
          <cell r="I2213">
            <v>57.409300000000002</v>
          </cell>
          <cell r="J2213">
            <v>9128.01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</row>
        <row r="2214">
          <cell r="F2214" t="str">
            <v>2014Northern Coast1-in-2Typical Event Day5</v>
          </cell>
          <cell r="G2214">
            <v>0.64574469999999995</v>
          </cell>
          <cell r="H2214">
            <v>0.64574469999999995</v>
          </cell>
          <cell r="I2214">
            <v>56.4833</v>
          </cell>
          <cell r="J2214">
            <v>9128.01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</row>
        <row r="2215">
          <cell r="F2215" t="str">
            <v>2014Northern Coast1-in-2Typical Event Day6</v>
          </cell>
          <cell r="G2215">
            <v>0.70544220000000002</v>
          </cell>
          <cell r="H2215">
            <v>0.70544220000000002</v>
          </cell>
          <cell r="I2215">
            <v>55.727899999999998</v>
          </cell>
          <cell r="J2215">
            <v>9128.01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</row>
        <row r="2216">
          <cell r="F2216" t="str">
            <v>2014Northern Coast1-in-2Typical Event Day7</v>
          </cell>
          <cell r="G2216">
            <v>0.85623400000000005</v>
          </cell>
          <cell r="H2216">
            <v>0.85623400000000005</v>
          </cell>
          <cell r="I2216">
            <v>56.156700000000001</v>
          </cell>
          <cell r="J2216">
            <v>9128.01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</row>
        <row r="2217">
          <cell r="F2217" t="str">
            <v>2014Northern Coast1-in-2Typical Event Day8</v>
          </cell>
          <cell r="G2217">
            <v>0.98824860000000003</v>
          </cell>
          <cell r="H2217">
            <v>0.98824860000000003</v>
          </cell>
          <cell r="I2217">
            <v>60.006500000000003</v>
          </cell>
          <cell r="J2217">
            <v>9128.01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</row>
        <row r="2218">
          <cell r="F2218" t="str">
            <v>2014Northern Coast1-in-2Typical Event Day9</v>
          </cell>
          <cell r="G2218">
            <v>0.98899669999999995</v>
          </cell>
          <cell r="H2218">
            <v>0.98899669999999995</v>
          </cell>
          <cell r="I2218">
            <v>65.654700000000005</v>
          </cell>
          <cell r="J2218">
            <v>9128.01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</row>
        <row r="2219">
          <cell r="F2219" t="str">
            <v>2014Northern Coast1-in-2Typical Event Day10</v>
          </cell>
          <cell r="G2219">
            <v>1.0113000000000001</v>
          </cell>
          <cell r="H2219">
            <v>1.0113000000000001</v>
          </cell>
          <cell r="I2219">
            <v>71.370500000000007</v>
          </cell>
          <cell r="J2219">
            <v>9128.01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</row>
        <row r="2220">
          <cell r="F2220" t="str">
            <v>2014Northern Coast1-in-2Typical Event Day11</v>
          </cell>
          <cell r="G2220">
            <v>1.049318</v>
          </cell>
          <cell r="H2220">
            <v>1.049318</v>
          </cell>
          <cell r="I2220">
            <v>78.026200000000003</v>
          </cell>
          <cell r="J2220">
            <v>9128.01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</row>
        <row r="2221">
          <cell r="F2221" t="str">
            <v>2014Northern Coast1-in-2Typical Event Day12</v>
          </cell>
          <cell r="G2221">
            <v>1.111216</v>
          </cell>
          <cell r="H2221">
            <v>1.111216</v>
          </cell>
          <cell r="I2221">
            <v>83.888199999999998</v>
          </cell>
          <cell r="J2221">
            <v>9128.01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</row>
        <row r="2222">
          <cell r="F2222" t="str">
            <v>2014Northern Coast1-in-2Typical Event Day13</v>
          </cell>
          <cell r="G2222">
            <v>1.217295</v>
          </cell>
          <cell r="H2222">
            <v>1.217295</v>
          </cell>
          <cell r="I2222">
            <v>89.079599999999999</v>
          </cell>
          <cell r="J2222">
            <v>9128.01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</row>
        <row r="2223">
          <cell r="F2223" t="str">
            <v>2014Northern Coast1-in-2Typical Event Day14</v>
          </cell>
          <cell r="G2223">
            <v>1.152274</v>
          </cell>
          <cell r="H2223">
            <v>1.3383670000000001</v>
          </cell>
          <cell r="I2223">
            <v>92.733599999999996</v>
          </cell>
          <cell r="J2223">
            <v>9128.01</v>
          </cell>
          <cell r="K2223">
            <v>0.1215063</v>
          </cell>
          <cell r="L2223">
            <v>0.15966469999999999</v>
          </cell>
          <cell r="M2223">
            <v>0.18609300000000001</v>
          </cell>
          <cell r="N2223">
            <v>0.2125214</v>
          </cell>
          <cell r="O2223">
            <v>0.25067980000000001</v>
          </cell>
        </row>
        <row r="2224">
          <cell r="F2224" t="str">
            <v>2014Northern Coast1-in-2Typical Event Day15</v>
          </cell>
          <cell r="G2224">
            <v>1.2679510000000001</v>
          </cell>
          <cell r="H2224">
            <v>1.511789</v>
          </cell>
          <cell r="I2224">
            <v>94.817400000000006</v>
          </cell>
          <cell r="J2224">
            <v>9128.01</v>
          </cell>
          <cell r="K2224">
            <v>0.1592093</v>
          </cell>
          <cell r="L2224">
            <v>0.20920820000000001</v>
          </cell>
          <cell r="M2224">
            <v>0.2438372</v>
          </cell>
          <cell r="N2224">
            <v>0.2784663</v>
          </cell>
          <cell r="O2224">
            <v>0.32846500000000001</v>
          </cell>
        </row>
        <row r="2225">
          <cell r="F2225" t="str">
            <v>2014Northern Coast1-in-2Typical Event Day16</v>
          </cell>
          <cell r="G2225">
            <v>1.4333359999999999</v>
          </cell>
          <cell r="H2225">
            <v>1.734728</v>
          </cell>
          <cell r="I2225">
            <v>95.455299999999994</v>
          </cell>
          <cell r="J2225">
            <v>9128.01</v>
          </cell>
          <cell r="K2225">
            <v>0.1967893</v>
          </cell>
          <cell r="L2225">
            <v>0.25858999999999999</v>
          </cell>
          <cell r="M2225">
            <v>0.30139290000000002</v>
          </cell>
          <cell r="N2225">
            <v>0.3441958</v>
          </cell>
          <cell r="O2225">
            <v>0.40599649999999998</v>
          </cell>
        </row>
        <row r="2226">
          <cell r="F2226" t="str">
            <v>2014Northern Coast1-in-2Typical Event Day17</v>
          </cell>
          <cell r="G2226">
            <v>1.6249100000000001</v>
          </cell>
          <cell r="H2226">
            <v>1.9785200000000001</v>
          </cell>
          <cell r="I2226">
            <v>94.995999999999995</v>
          </cell>
          <cell r="J2226">
            <v>9128.01</v>
          </cell>
          <cell r="K2226">
            <v>0.23088330000000001</v>
          </cell>
          <cell r="L2226">
            <v>0.30339100000000002</v>
          </cell>
          <cell r="M2226">
            <v>0.35360950000000002</v>
          </cell>
          <cell r="N2226">
            <v>0.40382810000000002</v>
          </cell>
          <cell r="O2226">
            <v>0.47633579999999998</v>
          </cell>
        </row>
        <row r="2227">
          <cell r="F2227" t="str">
            <v>2014Northern Coast1-in-2Typical Event Day18</v>
          </cell>
          <cell r="G2227">
            <v>1.790575</v>
          </cell>
          <cell r="H2227">
            <v>2.154064</v>
          </cell>
          <cell r="I2227">
            <v>92.114500000000007</v>
          </cell>
          <cell r="J2227">
            <v>9128.01</v>
          </cell>
          <cell r="K2227">
            <v>0.23733409999999999</v>
          </cell>
          <cell r="L2227">
            <v>0.31186760000000002</v>
          </cell>
          <cell r="M2227">
            <v>0.36348930000000002</v>
          </cell>
          <cell r="N2227">
            <v>0.41511100000000001</v>
          </cell>
          <cell r="O2227">
            <v>0.48964449999999998</v>
          </cell>
        </row>
        <row r="2228">
          <cell r="F2228" t="str">
            <v>2014Northern Coast1-in-2Typical Event Day19</v>
          </cell>
          <cell r="G2228">
            <v>2.2980420000000001</v>
          </cell>
          <cell r="H2228">
            <v>2.1441080000000001</v>
          </cell>
          <cell r="I2228">
            <v>88.237099999999998</v>
          </cell>
          <cell r="J2228">
            <v>9128.01</v>
          </cell>
          <cell r="K2228">
            <v>-0.17430660000000001</v>
          </cell>
          <cell r="L2228">
            <v>-0.1622701</v>
          </cell>
          <cell r="M2228">
            <v>-0.15393370000000001</v>
          </cell>
          <cell r="N2228">
            <v>-0.14559730000000001</v>
          </cell>
          <cell r="O2228">
            <v>-0.13356080000000001</v>
          </cell>
        </row>
        <row r="2229">
          <cell r="F2229" t="str">
            <v>2014Northern Coast1-in-2Typical Event Day20</v>
          </cell>
          <cell r="G2229">
            <v>2.088311</v>
          </cell>
          <cell r="H2229">
            <v>1.959225</v>
          </cell>
          <cell r="I2229">
            <v>82.909599999999998</v>
          </cell>
          <cell r="J2229">
            <v>9128.01</v>
          </cell>
          <cell r="K2229">
            <v>-0.1461701</v>
          </cell>
          <cell r="L2229">
            <v>-0.13607659999999999</v>
          </cell>
          <cell r="M2229">
            <v>-0.1290859</v>
          </cell>
          <cell r="N2229">
            <v>-0.1220951</v>
          </cell>
          <cell r="O2229">
            <v>-0.11200160000000001</v>
          </cell>
        </row>
        <row r="2230">
          <cell r="F2230" t="str">
            <v>2014Northern Coast1-in-2Typical Event Day21</v>
          </cell>
          <cell r="G2230">
            <v>1.8632599999999999</v>
          </cell>
          <cell r="H2230">
            <v>1.781612</v>
          </cell>
          <cell r="I2230">
            <v>76.572699999999998</v>
          </cell>
          <cell r="J2230">
            <v>9128.01</v>
          </cell>
          <cell r="K2230">
            <v>-9.2454099999999997E-2</v>
          </cell>
          <cell r="L2230">
            <v>-8.6069800000000002E-2</v>
          </cell>
          <cell r="M2230">
            <v>-8.1648100000000001E-2</v>
          </cell>
          <cell r="N2230">
            <v>-7.7226400000000001E-2</v>
          </cell>
          <cell r="O2230">
            <v>-7.0842100000000005E-2</v>
          </cell>
        </row>
        <row r="2231">
          <cell r="F2231" t="str">
            <v>2014Northern Coast1-in-2Typical Event Day22</v>
          </cell>
          <cell r="G2231">
            <v>1.6193949999999999</v>
          </cell>
          <cell r="H2231">
            <v>1.5712120000000001</v>
          </cell>
          <cell r="I2231">
            <v>71.480699999999999</v>
          </cell>
          <cell r="J2231">
            <v>9128.01</v>
          </cell>
          <cell r="K2231">
            <v>-5.4559799999999999E-2</v>
          </cell>
          <cell r="L2231">
            <v>-5.0792299999999999E-2</v>
          </cell>
          <cell r="M2231">
            <v>-4.8182999999999997E-2</v>
          </cell>
          <cell r="N2231">
            <v>-4.5573599999999999E-2</v>
          </cell>
          <cell r="O2231">
            <v>-4.1806000000000003E-2</v>
          </cell>
        </row>
        <row r="2232">
          <cell r="F2232" t="str">
            <v>2014Northern Coast1-in-2Typical Event Day23</v>
          </cell>
          <cell r="G2232">
            <v>1.3043389999999999</v>
          </cell>
          <cell r="H2232">
            <v>1.267255</v>
          </cell>
          <cell r="I2232">
            <v>68.216899999999995</v>
          </cell>
          <cell r="J2232">
            <v>9128.01</v>
          </cell>
          <cell r="K2232">
            <v>-4.1991899999999999E-2</v>
          </cell>
          <cell r="L2232">
            <v>-3.9092200000000001E-2</v>
          </cell>
          <cell r="M2232">
            <v>-3.7083900000000003E-2</v>
          </cell>
          <cell r="N2232">
            <v>-3.5075599999999998E-2</v>
          </cell>
          <cell r="O2232">
            <v>-3.21759E-2</v>
          </cell>
        </row>
        <row r="2233">
          <cell r="F2233" t="str">
            <v>2014Northern Coast1-in-2Typical Event Day24</v>
          </cell>
          <cell r="G2233">
            <v>0.99633570000000005</v>
          </cell>
          <cell r="H2233">
            <v>0.96164119999999997</v>
          </cell>
          <cell r="I2233">
            <v>65.673400000000001</v>
          </cell>
          <cell r="J2233">
            <v>9128.01</v>
          </cell>
          <cell r="K2233">
            <v>-3.9286399999999999E-2</v>
          </cell>
          <cell r="L2233">
            <v>-3.6573500000000002E-2</v>
          </cell>
          <cell r="M2233">
            <v>-3.4694599999999999E-2</v>
          </cell>
          <cell r="N2233">
            <v>-3.2815700000000003E-2</v>
          </cell>
          <cell r="O2233">
            <v>-3.0102899999999998E-2</v>
          </cell>
        </row>
        <row r="2234">
          <cell r="F2234" t="str">
            <v>2014Other1-in-2Typical Event Day1</v>
          </cell>
          <cell r="G2234">
            <v>0.84297149999999998</v>
          </cell>
          <cell r="H2234">
            <v>0.84297149999999998</v>
          </cell>
          <cell r="I2234">
            <v>74.11524</v>
          </cell>
          <cell r="J2234">
            <v>25413.919999999998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</row>
        <row r="2235">
          <cell r="F2235" t="str">
            <v>2014Other1-in-2Typical Event Day2</v>
          </cell>
          <cell r="G2235">
            <v>0.72396389999999999</v>
          </cell>
          <cell r="H2235">
            <v>0.72396389999999999</v>
          </cell>
          <cell r="I2235">
            <v>69.370320000000007</v>
          </cell>
          <cell r="J2235">
            <v>25413.919999999998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</row>
        <row r="2236">
          <cell r="F2236" t="str">
            <v>2014Other1-in-2Typical Event Day3</v>
          </cell>
          <cell r="G2236">
            <v>0.65646320000000002</v>
          </cell>
          <cell r="H2236">
            <v>0.65646320000000002</v>
          </cell>
          <cell r="I2236">
            <v>67.132800000000003</v>
          </cell>
          <cell r="J2236">
            <v>25413.919999999998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</row>
        <row r="2237">
          <cell r="F2237" t="str">
            <v>2014Other1-in-2Typical Event Day4</v>
          </cell>
          <cell r="G2237">
            <v>0.61823490000000003</v>
          </cell>
          <cell r="H2237">
            <v>0.61823490000000003</v>
          </cell>
          <cell r="I2237">
            <v>65.635279999999995</v>
          </cell>
          <cell r="J2237">
            <v>25413.919999999998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</row>
        <row r="2238">
          <cell r="F2238" t="str">
            <v>2014Other1-in-2Typical Event Day5</v>
          </cell>
          <cell r="G2238">
            <v>0.61060680000000001</v>
          </cell>
          <cell r="H2238">
            <v>0.61060680000000001</v>
          </cell>
          <cell r="I2238">
            <v>64.880020000000002</v>
          </cell>
          <cell r="J2238">
            <v>25413.919999999998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</row>
        <row r="2239">
          <cell r="F2239" t="str">
            <v>2014Other1-in-2Typical Event Day6</v>
          </cell>
          <cell r="G2239">
            <v>0.65149599999999996</v>
          </cell>
          <cell r="H2239">
            <v>0.65149599999999996</v>
          </cell>
          <cell r="I2239">
            <v>64.30789</v>
          </cell>
          <cell r="J2239">
            <v>25413.919999999998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</row>
        <row r="2240">
          <cell r="F2240" t="str">
            <v>2014Other1-in-2Typical Event Day7</v>
          </cell>
          <cell r="G2240">
            <v>0.76112780000000002</v>
          </cell>
          <cell r="H2240">
            <v>0.76112780000000002</v>
          </cell>
          <cell r="I2240">
            <v>64.127870000000001</v>
          </cell>
          <cell r="J2240">
            <v>25413.919999999998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</row>
        <row r="2241">
          <cell r="F2241" t="str">
            <v>2014Other1-in-2Typical Event Day8</v>
          </cell>
          <cell r="G2241">
            <v>0.83531149999999998</v>
          </cell>
          <cell r="H2241">
            <v>0.83531149999999998</v>
          </cell>
          <cell r="I2241">
            <v>68.205200000000005</v>
          </cell>
          <cell r="J2241">
            <v>25413.919999999998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</row>
        <row r="2242">
          <cell r="F2242" t="str">
            <v>2014Other1-in-2Typical Event Day9</v>
          </cell>
          <cell r="G2242">
            <v>0.85050760000000003</v>
          </cell>
          <cell r="H2242">
            <v>0.85050760000000003</v>
          </cell>
          <cell r="I2242">
            <v>74.474149999999995</v>
          </cell>
          <cell r="J2242">
            <v>25413.919999999998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</row>
        <row r="2243">
          <cell r="F2243" t="str">
            <v>2014Other1-in-2Typical Event Day10</v>
          </cell>
          <cell r="G2243">
            <v>0.90669670000000002</v>
          </cell>
          <cell r="H2243">
            <v>0.90669670000000002</v>
          </cell>
          <cell r="I2243">
            <v>80.289540000000002</v>
          </cell>
          <cell r="J2243">
            <v>25413.919999999998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</row>
        <row r="2244">
          <cell r="F2244" t="str">
            <v>2014Other1-in-2Typical Event Day11</v>
          </cell>
          <cell r="G2244">
            <v>1.0020450000000001</v>
          </cell>
          <cell r="H2244">
            <v>1.0020450000000001</v>
          </cell>
          <cell r="I2244">
            <v>85.647350000000003</v>
          </cell>
          <cell r="J2244">
            <v>25413.919999999998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</row>
        <row r="2245">
          <cell r="F2245" t="str">
            <v>2014Other1-in-2Typical Event Day12</v>
          </cell>
          <cell r="G2245">
            <v>1.147216</v>
          </cell>
          <cell r="H2245">
            <v>1.147216</v>
          </cell>
          <cell r="I2245">
            <v>90.501189999999994</v>
          </cell>
          <cell r="J2245">
            <v>25413.919999999998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</row>
        <row r="2246">
          <cell r="F2246" t="str">
            <v>2014Other1-in-2Typical Event Day13</v>
          </cell>
          <cell r="G2246">
            <v>1.3527960000000001</v>
          </cell>
          <cell r="H2246">
            <v>1.3527960000000001</v>
          </cell>
          <cell r="I2246">
            <v>94.265289999999993</v>
          </cell>
          <cell r="J2246">
            <v>25413.919999999998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</row>
        <row r="2247">
          <cell r="F2247" t="str">
            <v>2014Other1-in-2Typical Event Day14</v>
          </cell>
          <cell r="G2247">
            <v>1.281261</v>
          </cell>
          <cell r="H2247">
            <v>1.5890029999999999</v>
          </cell>
          <cell r="I2247">
            <v>97.332909999999998</v>
          </cell>
          <cell r="J2247">
            <v>25413.919999999998</v>
          </cell>
          <cell r="K2247">
            <v>0.2475398</v>
          </cell>
          <cell r="L2247">
            <v>0.28310760000000001</v>
          </cell>
          <cell r="M2247">
            <v>0.30774180000000001</v>
          </cell>
          <cell r="N2247">
            <v>0.3323759</v>
          </cell>
          <cell r="O2247">
            <v>0.36794369999999998</v>
          </cell>
        </row>
        <row r="2248">
          <cell r="F2248" t="str">
            <v>2014Other1-in-2Typical Event Day15</v>
          </cell>
          <cell r="G2248">
            <v>1.4625570000000001</v>
          </cell>
          <cell r="H2248">
            <v>1.8578300000000001</v>
          </cell>
          <cell r="I2248">
            <v>99.423379999999995</v>
          </cell>
          <cell r="J2248">
            <v>25413.919999999998</v>
          </cell>
          <cell r="K2248">
            <v>0.31899110000000003</v>
          </cell>
          <cell r="L2248">
            <v>0.36405939999999998</v>
          </cell>
          <cell r="M2248">
            <v>0.39527370000000001</v>
          </cell>
          <cell r="N2248">
            <v>0.42648789999999998</v>
          </cell>
          <cell r="O2248">
            <v>0.47155629999999998</v>
          </cell>
        </row>
        <row r="2249">
          <cell r="F2249" t="str">
            <v>2014Other1-in-2Typical Event Day16</v>
          </cell>
          <cell r="G2249">
            <v>1.6589769999999999</v>
          </cell>
          <cell r="H2249">
            <v>2.1540249999999999</v>
          </cell>
          <cell r="I2249">
            <v>100.58580000000001</v>
          </cell>
          <cell r="J2249">
            <v>25413.919999999998</v>
          </cell>
          <cell r="K2249">
            <v>0.3999375</v>
          </cell>
          <cell r="L2249">
            <v>0.45612999999999998</v>
          </cell>
          <cell r="M2249">
            <v>0.49504860000000001</v>
          </cell>
          <cell r="N2249">
            <v>0.53396730000000003</v>
          </cell>
          <cell r="O2249">
            <v>0.59015969999999995</v>
          </cell>
        </row>
        <row r="2250">
          <cell r="F2250" t="str">
            <v>2014Other1-in-2Typical Event Day17</v>
          </cell>
          <cell r="G2250">
            <v>1.8462810000000001</v>
          </cell>
          <cell r="H2250">
            <v>2.4225289999999999</v>
          </cell>
          <cell r="I2250">
            <v>100.7976</v>
          </cell>
          <cell r="J2250">
            <v>25413.919999999998</v>
          </cell>
          <cell r="K2250">
            <v>0.46523969999999998</v>
          </cell>
          <cell r="L2250">
            <v>0.53082450000000003</v>
          </cell>
          <cell r="M2250">
            <v>0.57624839999999999</v>
          </cell>
          <cell r="N2250">
            <v>0.62167249999999996</v>
          </cell>
          <cell r="O2250">
            <v>0.68725729999999996</v>
          </cell>
        </row>
        <row r="2251">
          <cell r="F2251" t="str">
            <v>2014Other1-in-2Typical Event Day18</v>
          </cell>
          <cell r="G2251">
            <v>1.9898670000000001</v>
          </cell>
          <cell r="H2251">
            <v>2.5816170000000001</v>
          </cell>
          <cell r="I2251">
            <v>100.1365</v>
          </cell>
          <cell r="J2251">
            <v>25413.919999999998</v>
          </cell>
          <cell r="K2251">
            <v>0.47771580000000002</v>
          </cell>
          <cell r="L2251">
            <v>0.54508809999999996</v>
          </cell>
          <cell r="M2251">
            <v>0.59175009999999995</v>
          </cell>
          <cell r="N2251">
            <v>0.63841199999999998</v>
          </cell>
          <cell r="O2251">
            <v>0.70578430000000003</v>
          </cell>
        </row>
        <row r="2252">
          <cell r="F2252" t="str">
            <v>2014Other1-in-2Typical Event Day19</v>
          </cell>
          <cell r="G2252">
            <v>2.8174760000000001</v>
          </cell>
          <cell r="H2252">
            <v>2.525137</v>
          </cell>
          <cell r="I2252">
            <v>97.733059999999995</v>
          </cell>
          <cell r="J2252">
            <v>25413.919999999998</v>
          </cell>
          <cell r="K2252">
            <v>-0.32657829999999999</v>
          </cell>
          <cell r="L2252">
            <v>-0.30634929999999999</v>
          </cell>
          <cell r="M2252">
            <v>-0.29233880000000001</v>
          </cell>
          <cell r="N2252">
            <v>-0.27832839999999998</v>
          </cell>
          <cell r="O2252">
            <v>-0.25809949999999998</v>
          </cell>
        </row>
        <row r="2253">
          <cell r="F2253" t="str">
            <v>2014Other1-in-2Typical Event Day20</v>
          </cell>
          <cell r="G2253">
            <v>2.5352450000000002</v>
          </cell>
          <cell r="H2253">
            <v>2.278467</v>
          </cell>
          <cell r="I2253">
            <v>93.644419999999997</v>
          </cell>
          <cell r="J2253">
            <v>25413.919999999998</v>
          </cell>
          <cell r="K2253">
            <v>-0.28685159999999998</v>
          </cell>
          <cell r="L2253">
            <v>-0.26908339999999997</v>
          </cell>
          <cell r="M2253">
            <v>-0.25677729999999999</v>
          </cell>
          <cell r="N2253">
            <v>-0.2444711</v>
          </cell>
          <cell r="O2253">
            <v>-0.22670299999999999</v>
          </cell>
        </row>
        <row r="2254">
          <cell r="F2254" t="str">
            <v>2014Other1-in-2Typical Event Day21</v>
          </cell>
          <cell r="G2254">
            <v>2.1524519999999998</v>
          </cell>
          <cell r="H2254">
            <v>2.0018910000000001</v>
          </cell>
          <cell r="I2254">
            <v>87.895139999999998</v>
          </cell>
          <cell r="J2254">
            <v>25413.919999999998</v>
          </cell>
          <cell r="K2254">
            <v>-0.16819429999999999</v>
          </cell>
          <cell r="L2254">
            <v>-0.157776</v>
          </cell>
          <cell r="M2254">
            <v>-0.15056040000000001</v>
          </cell>
          <cell r="N2254">
            <v>-0.14334469999999999</v>
          </cell>
          <cell r="O2254">
            <v>-0.1329264</v>
          </cell>
        </row>
        <row r="2255">
          <cell r="F2255" t="str">
            <v>2014Other1-in-2Typical Event Day22</v>
          </cell>
          <cell r="G2255">
            <v>1.8026990000000001</v>
          </cell>
          <cell r="H2255">
            <v>1.706099</v>
          </cell>
          <cell r="I2255">
            <v>83.162700000000001</v>
          </cell>
          <cell r="J2255">
            <v>25413.919999999998</v>
          </cell>
          <cell r="K2255">
            <v>-0.1079142</v>
          </cell>
          <cell r="L2255">
            <v>-0.10122979999999999</v>
          </cell>
          <cell r="M2255">
            <v>-9.6600199999999997E-2</v>
          </cell>
          <cell r="N2255">
            <v>-9.19706E-2</v>
          </cell>
          <cell r="O2255">
            <v>-8.5286200000000006E-2</v>
          </cell>
        </row>
        <row r="2256">
          <cell r="F2256" t="str">
            <v>2014Other1-in-2Typical Event Day23</v>
          </cell>
          <cell r="G2256">
            <v>1.3968959999999999</v>
          </cell>
          <cell r="H2256">
            <v>1.3355760000000001</v>
          </cell>
          <cell r="I2256">
            <v>79.515079999999998</v>
          </cell>
          <cell r="J2256">
            <v>25413.919999999998</v>
          </cell>
          <cell r="K2256">
            <v>-6.8501300000000001E-2</v>
          </cell>
          <cell r="L2256">
            <v>-6.4258200000000001E-2</v>
          </cell>
          <cell r="M2256">
            <v>-6.1319499999999999E-2</v>
          </cell>
          <cell r="N2256">
            <v>-5.8380700000000001E-2</v>
          </cell>
          <cell r="O2256">
            <v>-5.4137600000000001E-2</v>
          </cell>
        </row>
        <row r="2257">
          <cell r="F2257" t="str">
            <v>2014Other1-in-2Typical Event Day24</v>
          </cell>
          <cell r="G2257">
            <v>1.059294</v>
          </cell>
          <cell r="H2257">
            <v>1.0201100000000001</v>
          </cell>
          <cell r="I2257">
            <v>76.870630000000006</v>
          </cell>
          <cell r="J2257">
            <v>25413.919999999998</v>
          </cell>
          <cell r="K2257">
            <v>-4.3772999999999999E-2</v>
          </cell>
          <cell r="L2257">
            <v>-4.1061599999999997E-2</v>
          </cell>
          <cell r="M2257">
            <v>-3.9183700000000002E-2</v>
          </cell>
          <cell r="N2257">
            <v>-3.73058E-2</v>
          </cell>
          <cell r="O2257">
            <v>-3.45945E-2</v>
          </cell>
        </row>
        <row r="2258">
          <cell r="F2258" t="str">
            <v>2014Sierra1-in-2Typical Event Day1</v>
          </cell>
          <cell r="G2258">
            <v>0.96700019999999998</v>
          </cell>
          <cell r="H2258">
            <v>0.96700019999999998</v>
          </cell>
          <cell r="I2258">
            <v>71.176770000000005</v>
          </cell>
          <cell r="J2258">
            <v>17783.86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</row>
        <row r="2259">
          <cell r="F2259" t="str">
            <v>2014Sierra1-in-2Typical Event Day2</v>
          </cell>
          <cell r="G2259">
            <v>0.85317620000000005</v>
          </cell>
          <cell r="H2259">
            <v>0.85317620000000005</v>
          </cell>
          <cell r="I2259">
            <v>67.516180000000006</v>
          </cell>
          <cell r="J2259">
            <v>17783.86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</row>
        <row r="2260">
          <cell r="F2260" t="str">
            <v>2014Sierra1-in-2Typical Event Day3</v>
          </cell>
          <cell r="G2260">
            <v>0.7874371</v>
          </cell>
          <cell r="H2260">
            <v>0.7874371</v>
          </cell>
          <cell r="I2260">
            <v>65.981870000000001</v>
          </cell>
          <cell r="J2260">
            <v>17783.86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</row>
        <row r="2261">
          <cell r="F2261" t="str">
            <v>2014Sierra1-in-2Typical Event Day4</v>
          </cell>
          <cell r="G2261">
            <v>0.75024650000000004</v>
          </cell>
          <cell r="H2261">
            <v>0.75024650000000004</v>
          </cell>
          <cell r="I2261">
            <v>64.907809999999998</v>
          </cell>
          <cell r="J2261">
            <v>17783.86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</row>
        <row r="2262">
          <cell r="F2262" t="str">
            <v>2014Sierra1-in-2Typical Event Day5</v>
          </cell>
          <cell r="G2262">
            <v>0.75043919999999997</v>
          </cell>
          <cell r="H2262">
            <v>0.75043919999999997</v>
          </cell>
          <cell r="I2262">
            <v>64.600530000000006</v>
          </cell>
          <cell r="J2262">
            <v>17783.86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</row>
        <row r="2263">
          <cell r="F2263" t="str">
            <v>2014Sierra1-in-2Typical Event Day6</v>
          </cell>
          <cell r="G2263">
            <v>0.81922569999999995</v>
          </cell>
          <cell r="H2263">
            <v>0.81922569999999995</v>
          </cell>
          <cell r="I2263">
            <v>64.645269999999996</v>
          </cell>
          <cell r="J2263">
            <v>17783.86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</row>
        <row r="2264">
          <cell r="F2264" t="str">
            <v>2014Sierra1-in-2Typical Event Day7</v>
          </cell>
          <cell r="G2264">
            <v>0.97499559999999996</v>
          </cell>
          <cell r="H2264">
            <v>0.97499559999999996</v>
          </cell>
          <cell r="I2264">
            <v>65.114429999999999</v>
          </cell>
          <cell r="J2264">
            <v>17783.86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</row>
        <row r="2265">
          <cell r="F2265" t="str">
            <v>2014Sierra1-in-2Typical Event Day8</v>
          </cell>
          <cell r="G2265">
            <v>1.073618</v>
          </cell>
          <cell r="H2265">
            <v>1.073618</v>
          </cell>
          <cell r="I2265">
            <v>68.45129</v>
          </cell>
          <cell r="J2265">
            <v>17783.86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</row>
        <row r="2266">
          <cell r="F2266" t="str">
            <v>2014Sierra1-in-2Typical Event Day9</v>
          </cell>
          <cell r="G2266">
            <v>1.103707</v>
          </cell>
          <cell r="H2266">
            <v>1.103707</v>
          </cell>
          <cell r="I2266">
            <v>75.04692</v>
          </cell>
          <cell r="J2266">
            <v>17783.86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</row>
        <row r="2267">
          <cell r="F2267" t="str">
            <v>2014Sierra1-in-2Typical Event Day10</v>
          </cell>
          <cell r="G2267">
            <v>1.1598170000000001</v>
          </cell>
          <cell r="H2267">
            <v>1.1598170000000001</v>
          </cell>
          <cell r="I2267">
            <v>81.391080000000002</v>
          </cell>
          <cell r="J2267">
            <v>17783.86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</row>
        <row r="2268">
          <cell r="F2268" t="str">
            <v>2014Sierra1-in-2Typical Event Day11</v>
          </cell>
          <cell r="G2268">
            <v>1.2664150000000001</v>
          </cell>
          <cell r="H2268">
            <v>1.2664150000000001</v>
          </cell>
          <cell r="I2268">
            <v>86.52328</v>
          </cell>
          <cell r="J2268">
            <v>17783.86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</row>
        <row r="2269">
          <cell r="F2269" t="str">
            <v>2014Sierra1-in-2Typical Event Day12</v>
          </cell>
          <cell r="G2269">
            <v>1.427956</v>
          </cell>
          <cell r="H2269">
            <v>1.427956</v>
          </cell>
          <cell r="I2269">
            <v>90.688900000000004</v>
          </cell>
          <cell r="J2269">
            <v>17783.86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</row>
        <row r="2270">
          <cell r="F2270" t="str">
            <v>2014Sierra1-in-2Typical Event Day13</v>
          </cell>
          <cell r="G2270">
            <v>1.6514439999999999</v>
          </cell>
          <cell r="H2270">
            <v>1.6514439999999999</v>
          </cell>
          <cell r="I2270">
            <v>93.131500000000003</v>
          </cell>
          <cell r="J2270">
            <v>17783.86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</row>
        <row r="2271">
          <cell r="F2271" t="str">
            <v>2014Sierra1-in-2Typical Event Day14</v>
          </cell>
          <cell r="G2271">
            <v>1.5558920000000001</v>
          </cell>
          <cell r="H2271">
            <v>1.9051959999999999</v>
          </cell>
          <cell r="I2271">
            <v>95.033959999999993</v>
          </cell>
          <cell r="J2271">
            <v>17783.86</v>
          </cell>
          <cell r="K2271">
            <v>0.29454259999999999</v>
          </cell>
          <cell r="L2271">
            <v>0.32689570000000001</v>
          </cell>
          <cell r="M2271">
            <v>0.34930339999999999</v>
          </cell>
          <cell r="N2271">
            <v>0.37171110000000002</v>
          </cell>
          <cell r="O2271">
            <v>0.40406419999999998</v>
          </cell>
        </row>
        <row r="2272">
          <cell r="F2272" t="str">
            <v>2014Sierra1-in-2Typical Event Day15</v>
          </cell>
          <cell r="G2272">
            <v>1.74485</v>
          </cell>
          <cell r="H2272">
            <v>2.196037</v>
          </cell>
          <cell r="I2272">
            <v>96.903300000000002</v>
          </cell>
          <cell r="J2272">
            <v>17783.86</v>
          </cell>
          <cell r="K2272">
            <v>0.38144820000000002</v>
          </cell>
          <cell r="L2272">
            <v>0.42265009999999997</v>
          </cell>
          <cell r="M2272">
            <v>0.45118649999999999</v>
          </cell>
          <cell r="N2272">
            <v>0.4797228</v>
          </cell>
          <cell r="O2272">
            <v>0.52092470000000002</v>
          </cell>
        </row>
        <row r="2273">
          <cell r="F2273" t="str">
            <v>2014Sierra1-in-2Typical Event Day16</v>
          </cell>
          <cell r="G2273">
            <v>1.9681839999999999</v>
          </cell>
          <cell r="H2273">
            <v>2.530538</v>
          </cell>
          <cell r="I2273">
            <v>98.138980000000004</v>
          </cell>
          <cell r="J2273">
            <v>17783.86</v>
          </cell>
          <cell r="K2273">
            <v>0.475518</v>
          </cell>
          <cell r="L2273">
            <v>0.52682189999999995</v>
          </cell>
          <cell r="M2273">
            <v>0.56235469999999999</v>
          </cell>
          <cell r="N2273">
            <v>0.59788759999999996</v>
          </cell>
          <cell r="O2273">
            <v>0.64919159999999998</v>
          </cell>
        </row>
        <row r="2274">
          <cell r="F2274" t="str">
            <v>2014Sierra1-in-2Typical Event Day17</v>
          </cell>
          <cell r="G2274">
            <v>2.1731189999999998</v>
          </cell>
          <cell r="H2274">
            <v>2.8296070000000002</v>
          </cell>
          <cell r="I2274">
            <v>98.402529999999999</v>
          </cell>
          <cell r="J2274">
            <v>17783.86</v>
          </cell>
          <cell r="K2274">
            <v>0.55505720000000003</v>
          </cell>
          <cell r="L2274">
            <v>0.61498390000000003</v>
          </cell>
          <cell r="M2274">
            <v>0.65648879999999998</v>
          </cell>
          <cell r="N2274">
            <v>0.6979938</v>
          </cell>
          <cell r="O2274">
            <v>0.75792040000000005</v>
          </cell>
        </row>
        <row r="2275">
          <cell r="F2275" t="str">
            <v>2014Sierra1-in-2Typical Event Day18</v>
          </cell>
          <cell r="G2275">
            <v>2.3476810000000001</v>
          </cell>
          <cell r="H2275">
            <v>3.0220799999999999</v>
          </cell>
          <cell r="I2275">
            <v>98.12997</v>
          </cell>
          <cell r="J2275">
            <v>17783.86</v>
          </cell>
          <cell r="K2275">
            <v>0.57019229999999999</v>
          </cell>
          <cell r="L2275">
            <v>0.6317585</v>
          </cell>
          <cell r="M2275">
            <v>0.67439899999999997</v>
          </cell>
          <cell r="N2275">
            <v>0.71703950000000005</v>
          </cell>
          <cell r="O2275">
            <v>0.77860560000000001</v>
          </cell>
        </row>
        <row r="2276">
          <cell r="F2276" t="str">
            <v>2014Sierra1-in-2Typical Event Day19</v>
          </cell>
          <cell r="G2276">
            <v>3.3567450000000001</v>
          </cell>
          <cell r="H2276">
            <v>2.9888460000000001</v>
          </cell>
          <cell r="I2276">
            <v>96.363460000000003</v>
          </cell>
          <cell r="J2276">
            <v>17783.86</v>
          </cell>
          <cell r="K2276">
            <v>-0.40038750000000001</v>
          </cell>
          <cell r="L2276">
            <v>-0.3811928</v>
          </cell>
          <cell r="M2276">
            <v>-0.36789860000000002</v>
          </cell>
          <cell r="N2276">
            <v>-0.35460439999999999</v>
          </cell>
          <cell r="O2276">
            <v>-0.33540969999999998</v>
          </cell>
        </row>
        <row r="2277">
          <cell r="F2277" t="str">
            <v>2014Sierra1-in-2Typical Event Day20</v>
          </cell>
          <cell r="G2277">
            <v>3.0446029999999999</v>
          </cell>
          <cell r="H2277">
            <v>2.7413949999999998</v>
          </cell>
          <cell r="I2277">
            <v>90.582819999999998</v>
          </cell>
          <cell r="J2277">
            <v>17783.86</v>
          </cell>
          <cell r="K2277">
            <v>-0.32998329999999998</v>
          </cell>
          <cell r="L2277">
            <v>-0.31416379999999999</v>
          </cell>
          <cell r="M2277">
            <v>-0.30320730000000001</v>
          </cell>
          <cell r="N2277">
            <v>-0.29225079999999998</v>
          </cell>
          <cell r="O2277">
            <v>-0.27643139999999999</v>
          </cell>
        </row>
        <row r="2278">
          <cell r="F2278" t="str">
            <v>2014Sierra1-in-2Typical Event Day21</v>
          </cell>
          <cell r="G2278">
            <v>2.618592</v>
          </cell>
          <cell r="H2278">
            <v>2.426507</v>
          </cell>
          <cell r="I2278">
            <v>83.028880000000001</v>
          </cell>
          <cell r="J2278">
            <v>17783.86</v>
          </cell>
          <cell r="K2278">
            <v>-0.20904729999999999</v>
          </cell>
          <cell r="L2278">
            <v>-0.1990256</v>
          </cell>
          <cell r="M2278">
            <v>-0.19208459999999999</v>
          </cell>
          <cell r="N2278">
            <v>-0.18514349999999999</v>
          </cell>
          <cell r="O2278">
            <v>-0.17512169999999999</v>
          </cell>
        </row>
        <row r="2279">
          <cell r="F2279" t="str">
            <v>2014Sierra1-in-2Typical Event Day22</v>
          </cell>
          <cell r="G2279">
            <v>2.1797200000000001</v>
          </cell>
          <cell r="H2279">
            <v>2.0649989999999998</v>
          </cell>
          <cell r="I2279">
            <v>77.417240000000007</v>
          </cell>
          <cell r="J2279">
            <v>17783.86</v>
          </cell>
          <cell r="K2279">
            <v>-0.1248522</v>
          </cell>
          <cell r="L2279">
            <v>-0.11886679999999999</v>
          </cell>
          <cell r="M2279">
            <v>-0.1147213</v>
          </cell>
          <cell r="N2279">
            <v>-0.1105758</v>
          </cell>
          <cell r="O2279">
            <v>-0.1045903</v>
          </cell>
        </row>
        <row r="2280">
          <cell r="F2280" t="str">
            <v>2014Sierra1-in-2Typical Event Day23</v>
          </cell>
          <cell r="G2280">
            <v>1.675214</v>
          </cell>
          <cell r="H2280">
            <v>1.597979</v>
          </cell>
          <cell r="I2280">
            <v>74.129679999999993</v>
          </cell>
          <cell r="J2280">
            <v>17783.86</v>
          </cell>
          <cell r="K2280">
            <v>-8.4055900000000003E-2</v>
          </cell>
          <cell r="L2280">
            <v>-8.0026299999999995E-2</v>
          </cell>
          <cell r="M2280">
            <v>-7.7235300000000007E-2</v>
          </cell>
          <cell r="N2280">
            <v>-7.4444399999999994E-2</v>
          </cell>
          <cell r="O2280">
            <v>-7.0414699999999997E-2</v>
          </cell>
        </row>
        <row r="2281">
          <cell r="F2281" t="str">
            <v>2014Sierra1-in-2Typical Event Day24</v>
          </cell>
          <cell r="G2281">
            <v>1.2530049999999999</v>
          </cell>
          <cell r="H2281">
            <v>1.21271</v>
          </cell>
          <cell r="I2281">
            <v>72.643619999999999</v>
          </cell>
          <cell r="J2281">
            <v>17783.86</v>
          </cell>
          <cell r="K2281">
            <v>-4.3853900000000001E-2</v>
          </cell>
          <cell r="L2281">
            <v>-4.17516E-2</v>
          </cell>
          <cell r="M2281">
            <v>-4.0295499999999998E-2</v>
          </cell>
          <cell r="N2281">
            <v>-3.8839400000000003E-2</v>
          </cell>
          <cell r="O2281">
            <v>-3.6736999999999999E-2</v>
          </cell>
        </row>
        <row r="2282">
          <cell r="F2282" t="str">
            <v>2014Stockton1-in-2Typical Event Day1</v>
          </cell>
          <cell r="G2282">
            <v>0.88324590000000003</v>
          </cell>
          <cell r="H2282">
            <v>0.88324590000000003</v>
          </cell>
          <cell r="I2282">
            <v>76.453670000000002</v>
          </cell>
          <cell r="J2282">
            <v>12389.87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</row>
        <row r="2283">
          <cell r="F2283" t="str">
            <v>2014Stockton1-in-2Typical Event Day2</v>
          </cell>
          <cell r="G2283">
            <v>0.75130529999999995</v>
          </cell>
          <cell r="H2283">
            <v>0.75130529999999995</v>
          </cell>
          <cell r="I2283">
            <v>67.384879999999995</v>
          </cell>
          <cell r="J2283">
            <v>12389.87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</row>
        <row r="2284">
          <cell r="F2284" t="str">
            <v>2014Stockton1-in-2Typical Event Day3</v>
          </cell>
          <cell r="G2284">
            <v>0.67031750000000001</v>
          </cell>
          <cell r="H2284">
            <v>0.67031750000000001</v>
          </cell>
          <cell r="I2284">
            <v>65.689660000000003</v>
          </cell>
          <cell r="J2284">
            <v>12389.87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</row>
        <row r="2285">
          <cell r="F2285" t="str">
            <v>2014Stockton1-in-2Typical Event Day4</v>
          </cell>
          <cell r="G2285">
            <v>0.62497749999999996</v>
          </cell>
          <cell r="H2285">
            <v>0.62497749999999996</v>
          </cell>
          <cell r="I2285">
            <v>63.950940000000003</v>
          </cell>
          <cell r="J2285">
            <v>12389.87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</row>
        <row r="2286">
          <cell r="F2286" t="str">
            <v>2014Stockton1-in-2Typical Event Day5</v>
          </cell>
          <cell r="G2286">
            <v>0.61463769999999995</v>
          </cell>
          <cell r="H2286">
            <v>0.61463769999999995</v>
          </cell>
          <cell r="I2286">
            <v>62.86947</v>
          </cell>
          <cell r="J2286">
            <v>12389.87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</row>
        <row r="2287">
          <cell r="F2287" t="str">
            <v>2014Stockton1-in-2Typical Event Day6</v>
          </cell>
          <cell r="G2287">
            <v>0.64234919999999995</v>
          </cell>
          <cell r="H2287">
            <v>0.64234919999999995</v>
          </cell>
          <cell r="I2287">
            <v>62.608260000000001</v>
          </cell>
          <cell r="J2287">
            <v>12389.87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</row>
        <row r="2288">
          <cell r="F2288" t="str">
            <v>2014Stockton1-in-2Typical Event Day7</v>
          </cell>
          <cell r="G2288">
            <v>0.7329561</v>
          </cell>
          <cell r="H2288">
            <v>0.7329561</v>
          </cell>
          <cell r="I2288">
            <v>62.358260000000001</v>
          </cell>
          <cell r="J2288">
            <v>12389.87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</row>
        <row r="2289">
          <cell r="F2289" t="str">
            <v>2014Stockton1-in-2Typical Event Day8</v>
          </cell>
          <cell r="G2289">
            <v>0.79591029999999996</v>
          </cell>
          <cell r="H2289">
            <v>0.79591029999999996</v>
          </cell>
          <cell r="I2289">
            <v>67.154600000000002</v>
          </cell>
          <cell r="J2289">
            <v>12389.87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</row>
        <row r="2290">
          <cell r="F2290" t="str">
            <v>2014Stockton1-in-2Typical Event Day9</v>
          </cell>
          <cell r="G2290">
            <v>0.82878200000000002</v>
          </cell>
          <cell r="H2290">
            <v>0.82878200000000002</v>
          </cell>
          <cell r="I2290">
            <v>73.779600000000002</v>
          </cell>
          <cell r="J2290">
            <v>12389.87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</row>
        <row r="2291">
          <cell r="F2291" t="str">
            <v>2014Stockton1-in-2Typical Event Day10</v>
          </cell>
          <cell r="G2291">
            <v>0.90930829999999996</v>
          </cell>
          <cell r="H2291">
            <v>0.90930829999999996</v>
          </cell>
          <cell r="I2291">
            <v>78.868070000000003</v>
          </cell>
          <cell r="J2291">
            <v>12389.87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</row>
        <row r="2292">
          <cell r="F2292" t="str">
            <v>2014Stockton1-in-2Typical Event Day11</v>
          </cell>
          <cell r="G2292">
            <v>1.024275</v>
          </cell>
          <cell r="H2292">
            <v>1.024275</v>
          </cell>
          <cell r="I2292">
            <v>83.858260000000001</v>
          </cell>
          <cell r="J2292">
            <v>12389.87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</row>
        <row r="2293">
          <cell r="F2293" t="str">
            <v>2014Stockton1-in-2Typical Event Day12</v>
          </cell>
          <cell r="G2293">
            <v>1.180194</v>
          </cell>
          <cell r="H2293">
            <v>1.180194</v>
          </cell>
          <cell r="I2293">
            <v>89.372240000000005</v>
          </cell>
          <cell r="J2293">
            <v>12389.87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</row>
        <row r="2294">
          <cell r="F2294" t="str">
            <v>2014Stockton1-in-2Typical Event Day13</v>
          </cell>
          <cell r="G2294">
            <v>1.380755</v>
          </cell>
          <cell r="H2294">
            <v>1.380755</v>
          </cell>
          <cell r="I2294">
            <v>93.418570000000003</v>
          </cell>
          <cell r="J2294">
            <v>12389.87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</row>
        <row r="2295">
          <cell r="F2295" t="str">
            <v>2014Stockton1-in-2Typical Event Day14</v>
          </cell>
          <cell r="G2295">
            <v>1.322449</v>
          </cell>
          <cell r="H2295">
            <v>1.6111059999999999</v>
          </cell>
          <cell r="I2295">
            <v>96.522480000000002</v>
          </cell>
          <cell r="J2295">
            <v>12389.87</v>
          </cell>
          <cell r="K2295">
            <v>0.2295074</v>
          </cell>
          <cell r="L2295">
            <v>0.26445370000000001</v>
          </cell>
          <cell r="M2295">
            <v>0.28865750000000001</v>
          </cell>
          <cell r="N2295">
            <v>0.31286130000000001</v>
          </cell>
          <cell r="O2295">
            <v>0.34780759999999999</v>
          </cell>
        </row>
        <row r="2296">
          <cell r="F2296" t="str">
            <v>2014Stockton1-in-2Typical Event Day15</v>
          </cell>
          <cell r="G2296">
            <v>1.504885</v>
          </cell>
          <cell r="H2296">
            <v>1.866889</v>
          </cell>
          <cell r="I2296">
            <v>99.206429999999997</v>
          </cell>
          <cell r="J2296">
            <v>12389.87</v>
          </cell>
          <cell r="K2296">
            <v>0.28990310000000002</v>
          </cell>
          <cell r="L2296">
            <v>0.3325014</v>
          </cell>
          <cell r="M2296">
            <v>0.36200480000000002</v>
          </cell>
          <cell r="N2296">
            <v>0.39150829999999998</v>
          </cell>
          <cell r="O2296">
            <v>0.43410650000000001</v>
          </cell>
        </row>
        <row r="2297">
          <cell r="F2297" t="str">
            <v>2014Stockton1-in-2Typical Event Day16</v>
          </cell>
          <cell r="G2297">
            <v>1.689624</v>
          </cell>
          <cell r="H2297">
            <v>2.1492559999999998</v>
          </cell>
          <cell r="I2297">
            <v>100.514</v>
          </cell>
          <cell r="J2297">
            <v>12389.87</v>
          </cell>
          <cell r="K2297">
            <v>0.3688014</v>
          </cell>
          <cell r="L2297">
            <v>0.42246440000000002</v>
          </cell>
          <cell r="M2297">
            <v>0.45963130000000002</v>
          </cell>
          <cell r="N2297">
            <v>0.49679810000000002</v>
          </cell>
          <cell r="O2297">
            <v>0.55046119999999998</v>
          </cell>
        </row>
        <row r="2298">
          <cell r="F2298" t="str">
            <v>2014Stockton1-in-2Typical Event Day17</v>
          </cell>
          <cell r="G2298">
            <v>1.8623270000000001</v>
          </cell>
          <cell r="H2298">
            <v>2.392998</v>
          </cell>
          <cell r="I2298">
            <v>100.764</v>
          </cell>
          <cell r="J2298">
            <v>12389.87</v>
          </cell>
          <cell r="K2298">
            <v>0.42530980000000002</v>
          </cell>
          <cell r="L2298">
            <v>0.48755749999999998</v>
          </cell>
          <cell r="M2298">
            <v>0.53066999999999998</v>
          </cell>
          <cell r="N2298">
            <v>0.57378269999999998</v>
          </cell>
          <cell r="O2298">
            <v>0.6360304</v>
          </cell>
        </row>
        <row r="2299">
          <cell r="F2299" t="str">
            <v>2014Stockton1-in-2Typical Event Day18</v>
          </cell>
          <cell r="G2299">
            <v>1.978305</v>
          </cell>
          <cell r="H2299">
            <v>2.5226760000000001</v>
          </cell>
          <cell r="I2299">
            <v>100.4691</v>
          </cell>
          <cell r="J2299">
            <v>12389.87</v>
          </cell>
          <cell r="K2299">
            <v>0.43622480000000002</v>
          </cell>
          <cell r="L2299">
            <v>0.50011839999999996</v>
          </cell>
          <cell r="M2299">
            <v>0.54437080000000004</v>
          </cell>
          <cell r="N2299">
            <v>0.58862320000000001</v>
          </cell>
          <cell r="O2299">
            <v>0.65251680000000001</v>
          </cell>
        </row>
        <row r="2300">
          <cell r="F2300" t="str">
            <v>2014Stockton1-in-2Typical Event Day19</v>
          </cell>
          <cell r="G2300">
            <v>2.754407</v>
          </cell>
          <cell r="H2300">
            <v>2.461233</v>
          </cell>
          <cell r="I2300">
            <v>98.492890000000003</v>
          </cell>
          <cell r="J2300">
            <v>12389.87</v>
          </cell>
          <cell r="K2300">
            <v>-0.30917109999999998</v>
          </cell>
          <cell r="L2300">
            <v>-0.29972019999999999</v>
          </cell>
          <cell r="M2300">
            <v>-0.29317460000000001</v>
          </cell>
          <cell r="N2300">
            <v>-0.28662890000000002</v>
          </cell>
          <cell r="O2300">
            <v>-0.27717799999999998</v>
          </cell>
        </row>
        <row r="2301">
          <cell r="F2301" t="str">
            <v>2014Stockton1-in-2Typical Event Day20</v>
          </cell>
          <cell r="G2301">
            <v>2.509239</v>
          </cell>
          <cell r="H2301">
            <v>2.234159</v>
          </cell>
          <cell r="I2301">
            <v>93.605279999999993</v>
          </cell>
          <cell r="J2301">
            <v>12389.87</v>
          </cell>
          <cell r="K2301">
            <v>-0.2900895</v>
          </cell>
          <cell r="L2301">
            <v>-0.28122200000000003</v>
          </cell>
          <cell r="M2301">
            <v>-0.2750802</v>
          </cell>
          <cell r="N2301">
            <v>-0.26893850000000002</v>
          </cell>
          <cell r="O2301">
            <v>-0.2600711</v>
          </cell>
        </row>
        <row r="2302">
          <cell r="F2302" t="str">
            <v>2014Stockton1-in-2Typical Event Day21</v>
          </cell>
          <cell r="G2302">
            <v>2.1920030000000001</v>
          </cell>
          <cell r="H2302">
            <v>2.006291</v>
          </cell>
          <cell r="I2302">
            <v>86.865120000000005</v>
          </cell>
          <cell r="J2302">
            <v>12389.87</v>
          </cell>
          <cell r="K2302">
            <v>-0.19584409999999999</v>
          </cell>
          <cell r="L2302">
            <v>-0.18985750000000001</v>
          </cell>
          <cell r="M2302">
            <v>-0.18571109999999999</v>
          </cell>
          <cell r="N2302">
            <v>-0.1815648</v>
          </cell>
          <cell r="O2302">
            <v>-0.17557819999999999</v>
          </cell>
        </row>
        <row r="2303">
          <cell r="F2303" t="str">
            <v>2014Stockton1-in-2Typical Event Day22</v>
          </cell>
          <cell r="G2303">
            <v>1.8639129999999999</v>
          </cell>
          <cell r="H2303">
            <v>1.7333350000000001</v>
          </cell>
          <cell r="I2303">
            <v>81.865120000000005</v>
          </cell>
          <cell r="J2303">
            <v>12389.87</v>
          </cell>
          <cell r="K2303">
            <v>-0.1377023</v>
          </cell>
          <cell r="L2303">
            <v>-0.1334929</v>
          </cell>
          <cell r="M2303">
            <v>-0.13057759999999999</v>
          </cell>
          <cell r="N2303">
            <v>-0.1276622</v>
          </cell>
          <cell r="O2303">
            <v>-0.1234528</v>
          </cell>
        </row>
        <row r="2304">
          <cell r="F2304" t="str">
            <v>2014Stockton1-in-2Typical Event Day23</v>
          </cell>
          <cell r="G2304">
            <v>1.4524429999999999</v>
          </cell>
          <cell r="H2304">
            <v>1.382166</v>
          </cell>
          <cell r="I2304">
            <v>79.411460000000005</v>
          </cell>
          <cell r="J2304">
            <v>12389.87</v>
          </cell>
          <cell r="K2304">
            <v>-7.4110999999999996E-2</v>
          </cell>
          <cell r="L2304">
            <v>-7.1845500000000007E-2</v>
          </cell>
          <cell r="M2304">
            <v>-7.0276500000000006E-2</v>
          </cell>
          <cell r="N2304">
            <v>-6.8707500000000005E-2</v>
          </cell>
          <cell r="O2304">
            <v>-6.6442000000000001E-2</v>
          </cell>
        </row>
        <row r="2305">
          <cell r="F2305" t="str">
            <v>2014Stockton1-in-2Typical Event Day24</v>
          </cell>
          <cell r="G2305">
            <v>1.1212390000000001</v>
          </cell>
          <cell r="H2305">
            <v>1.0648919999999999</v>
          </cell>
          <cell r="I2305">
            <v>78.422740000000005</v>
          </cell>
          <cell r="J2305">
            <v>12389.87</v>
          </cell>
          <cell r="K2305">
            <v>-5.9421000000000002E-2</v>
          </cell>
          <cell r="L2305">
            <v>-5.7604599999999999E-2</v>
          </cell>
          <cell r="M2305">
            <v>-5.6346500000000001E-2</v>
          </cell>
          <cell r="N2305">
            <v>-5.5088499999999999E-2</v>
          </cell>
          <cell r="O2305">
            <v>-5.3272100000000003E-2</v>
          </cell>
        </row>
        <row r="2306">
          <cell r="F2306" t="str">
            <v>2015-2022All Customers1-in-10August Peak1</v>
          </cell>
          <cell r="G2306">
            <v>1.232084</v>
          </cell>
          <cell r="H2306">
            <v>1.232084</v>
          </cell>
          <cell r="I2306">
            <v>79.473680000000002</v>
          </cell>
          <cell r="J2306">
            <v>147887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</row>
        <row r="2307">
          <cell r="F2307" t="str">
            <v>2015-2022All Customers1-in-10August Peak2</v>
          </cell>
          <cell r="G2307">
            <v>1.0527629999999999</v>
          </cell>
          <cell r="H2307">
            <v>1.0527629999999999</v>
          </cell>
          <cell r="I2307">
            <v>78.216269999999994</v>
          </cell>
          <cell r="J2307">
            <v>147887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</row>
        <row r="2308">
          <cell r="F2308" t="str">
            <v>2015-2022All Customers1-in-10August Peak3</v>
          </cell>
          <cell r="G2308">
            <v>0.94682310000000003</v>
          </cell>
          <cell r="H2308">
            <v>0.94682310000000003</v>
          </cell>
          <cell r="I2308">
            <v>77.415149999999997</v>
          </cell>
          <cell r="J2308">
            <v>147887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</row>
        <row r="2309">
          <cell r="F2309" t="str">
            <v>2015-2022All Customers1-in-10August Peak4</v>
          </cell>
          <cell r="G2309">
            <v>0.8851736</v>
          </cell>
          <cell r="H2309">
            <v>0.8851736</v>
          </cell>
          <cell r="I2309">
            <v>75.423100000000005</v>
          </cell>
          <cell r="J2309">
            <v>147887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</row>
        <row r="2310">
          <cell r="F2310" t="str">
            <v>2015-2022All Customers1-in-10August Peak5</v>
          </cell>
          <cell r="G2310">
            <v>0.86911360000000004</v>
          </cell>
          <cell r="H2310">
            <v>0.86911360000000004</v>
          </cell>
          <cell r="I2310">
            <v>74.684700000000007</v>
          </cell>
          <cell r="J2310">
            <v>147887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</row>
        <row r="2311">
          <cell r="F2311" t="str">
            <v>2015-2022All Customers1-in-10August Peak6</v>
          </cell>
          <cell r="G2311">
            <v>0.91876290000000005</v>
          </cell>
          <cell r="H2311">
            <v>0.91876290000000005</v>
          </cell>
          <cell r="I2311">
            <v>73.606160000000003</v>
          </cell>
          <cell r="J2311">
            <v>147887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</row>
        <row r="2312">
          <cell r="F2312" t="str">
            <v>2015-2022All Customers1-in-10August Peak7</v>
          </cell>
          <cell r="G2312">
            <v>1.068473</v>
          </cell>
          <cell r="H2312">
            <v>1.068473</v>
          </cell>
          <cell r="I2312">
            <v>72.61842</v>
          </cell>
          <cell r="J2312">
            <v>147887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</row>
        <row r="2313">
          <cell r="F2313" t="str">
            <v>2015-2022All Customers1-in-10August Peak8</v>
          </cell>
          <cell r="G2313">
            <v>1.1854340000000001</v>
          </cell>
          <cell r="H2313">
            <v>1.1854340000000001</v>
          </cell>
          <cell r="I2313">
            <v>74.202699999999993</v>
          </cell>
          <cell r="J2313">
            <v>147887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</row>
        <row r="2314">
          <cell r="F2314" t="str">
            <v>2015-2022All Customers1-in-10August Peak9</v>
          </cell>
          <cell r="G2314">
            <v>1.2118690000000001</v>
          </cell>
          <cell r="H2314">
            <v>1.2118690000000001</v>
          </cell>
          <cell r="I2314">
            <v>78.912880000000001</v>
          </cell>
          <cell r="J2314">
            <v>147887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</row>
        <row r="2315">
          <cell r="F2315" t="str">
            <v>2015-2022All Customers1-in-10August Peak10</v>
          </cell>
          <cell r="G2315">
            <v>1.295336</v>
          </cell>
          <cell r="H2315">
            <v>1.295336</v>
          </cell>
          <cell r="I2315">
            <v>82.823099999999997</v>
          </cell>
          <cell r="J2315">
            <v>147887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</row>
        <row r="2316">
          <cell r="F2316" t="str">
            <v>2015-2022All Customers1-in-10August Peak11</v>
          </cell>
          <cell r="G2316">
            <v>1.434979</v>
          </cell>
          <cell r="H2316">
            <v>1.434979</v>
          </cell>
          <cell r="I2316">
            <v>87.335009999999997</v>
          </cell>
          <cell r="J2316">
            <v>147887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</row>
        <row r="2317">
          <cell r="F2317" t="str">
            <v>2015-2022All Customers1-in-10August Peak12</v>
          </cell>
          <cell r="G2317">
            <v>1.637678</v>
          </cell>
          <cell r="H2317">
            <v>1.637678</v>
          </cell>
          <cell r="I2317">
            <v>91.091769999999997</v>
          </cell>
          <cell r="J2317">
            <v>147887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</row>
        <row r="2318">
          <cell r="F2318" t="str">
            <v>2015-2022All Customers1-in-10August Peak13</v>
          </cell>
          <cell r="G2318">
            <v>1.9064909999999999</v>
          </cell>
          <cell r="H2318">
            <v>1.9064909999999999</v>
          </cell>
          <cell r="I2318">
            <v>94.543499999999995</v>
          </cell>
          <cell r="J2318">
            <v>147887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</row>
        <row r="2319">
          <cell r="F2319" t="str">
            <v>2015-2022All Customers1-in-10August Peak14</v>
          </cell>
          <cell r="G2319">
            <v>1.7197229999999999</v>
          </cell>
          <cell r="H2319">
            <v>2.200386</v>
          </cell>
          <cell r="I2319">
            <v>97.938419999999994</v>
          </cell>
          <cell r="J2319">
            <v>147887</v>
          </cell>
          <cell r="K2319">
            <v>0.39631769999999999</v>
          </cell>
          <cell r="L2319">
            <v>0.44614920000000002</v>
          </cell>
          <cell r="M2319">
            <v>0.48066239999999999</v>
          </cell>
          <cell r="N2319">
            <v>0.51517550000000001</v>
          </cell>
          <cell r="O2319">
            <v>0.56500709999999998</v>
          </cell>
        </row>
        <row r="2320">
          <cell r="F2320" t="str">
            <v>2015-2022All Customers1-in-10August Peak15</v>
          </cell>
          <cell r="G2320">
            <v>1.9131149999999999</v>
          </cell>
          <cell r="H2320">
            <v>2.5287099999999998</v>
          </cell>
          <cell r="I2320">
            <v>100.586</v>
          </cell>
          <cell r="J2320">
            <v>147887</v>
          </cell>
          <cell r="K2320">
            <v>0.50823989999999997</v>
          </cell>
          <cell r="L2320">
            <v>0.57166589999999995</v>
          </cell>
          <cell r="M2320">
            <v>0.61559459999999999</v>
          </cell>
          <cell r="N2320">
            <v>0.65952339999999998</v>
          </cell>
          <cell r="O2320">
            <v>0.72294939999999996</v>
          </cell>
        </row>
        <row r="2321">
          <cell r="F2321" t="str">
            <v>2015-2022All Customers1-in-10August Peak16</v>
          </cell>
          <cell r="G2321">
            <v>2.1284529999999999</v>
          </cell>
          <cell r="H2321">
            <v>2.8995009999999999</v>
          </cell>
          <cell r="I2321">
            <v>102.2876</v>
          </cell>
          <cell r="J2321">
            <v>147887</v>
          </cell>
          <cell r="K2321">
            <v>0.63735319999999995</v>
          </cell>
          <cell r="L2321">
            <v>0.71634140000000002</v>
          </cell>
          <cell r="M2321">
            <v>0.77104850000000003</v>
          </cell>
          <cell r="N2321">
            <v>0.82575549999999998</v>
          </cell>
          <cell r="O2321">
            <v>0.90474379999999999</v>
          </cell>
        </row>
        <row r="2322">
          <cell r="F2322" t="str">
            <v>2015-2022All Customers1-in-10August Peak17</v>
          </cell>
          <cell r="G2322">
            <v>2.3301769999999999</v>
          </cell>
          <cell r="H2322">
            <v>3.2276500000000001</v>
          </cell>
          <cell r="I2322">
            <v>103.00749999999999</v>
          </cell>
          <cell r="J2322">
            <v>147887</v>
          </cell>
          <cell r="K2322">
            <v>0.74132109999999996</v>
          </cell>
          <cell r="L2322">
            <v>0.83357720000000002</v>
          </cell>
          <cell r="M2322">
            <v>0.89747350000000004</v>
          </cell>
          <cell r="N2322">
            <v>0.96136960000000005</v>
          </cell>
          <cell r="O2322">
            <v>1.053626</v>
          </cell>
        </row>
        <row r="2323">
          <cell r="F2323" t="str">
            <v>2015-2022All Customers1-in-10August Peak18</v>
          </cell>
          <cell r="G2323">
            <v>2.5097580000000002</v>
          </cell>
          <cell r="H2323">
            <v>3.431368</v>
          </cell>
          <cell r="I2323">
            <v>102.1289</v>
          </cell>
          <cell r="J2323">
            <v>147887</v>
          </cell>
          <cell r="K2323">
            <v>0.76118739999999996</v>
          </cell>
          <cell r="L2323">
            <v>0.85596640000000002</v>
          </cell>
          <cell r="M2323">
            <v>0.92161000000000004</v>
          </cell>
          <cell r="N2323">
            <v>0.98725379999999996</v>
          </cell>
          <cell r="O2323">
            <v>1.082033</v>
          </cell>
        </row>
        <row r="2324">
          <cell r="F2324" t="str">
            <v>2015-2022All Customers1-in-10August Peak19</v>
          </cell>
          <cell r="G2324">
            <v>3.6469779999999998</v>
          </cell>
          <cell r="H2324">
            <v>3.3836369999999998</v>
          </cell>
          <cell r="I2324">
            <v>99.557270000000003</v>
          </cell>
          <cell r="J2324">
            <v>147887</v>
          </cell>
          <cell r="K2324">
            <v>-0.29170299999999999</v>
          </cell>
          <cell r="L2324">
            <v>-0.27494689999999999</v>
          </cell>
          <cell r="M2324">
            <v>-0.26334150000000001</v>
          </cell>
          <cell r="N2324">
            <v>-0.25173630000000002</v>
          </cell>
          <cell r="O2324">
            <v>-0.2349801</v>
          </cell>
        </row>
        <row r="2325">
          <cell r="F2325" t="str">
            <v>2015-2022All Customers1-in-10August Peak20</v>
          </cell>
          <cell r="G2325">
            <v>3.3381799999999999</v>
          </cell>
          <cell r="H2325">
            <v>3.1017760000000001</v>
          </cell>
          <cell r="I2325">
            <v>95.002160000000003</v>
          </cell>
          <cell r="J2325">
            <v>147887</v>
          </cell>
          <cell r="K2325">
            <v>-0.26174340000000001</v>
          </cell>
          <cell r="L2325">
            <v>-0.24677260000000001</v>
          </cell>
          <cell r="M2325">
            <v>-0.2364038</v>
          </cell>
          <cell r="N2325">
            <v>-0.22603500000000001</v>
          </cell>
          <cell r="O2325">
            <v>-0.21106420000000001</v>
          </cell>
        </row>
        <row r="2326">
          <cell r="F2326" t="str">
            <v>2015-2022All Customers1-in-10August Peak21</v>
          </cell>
          <cell r="G2326">
            <v>2.9543560000000002</v>
          </cell>
          <cell r="H2326">
            <v>2.804341</v>
          </cell>
          <cell r="I2326">
            <v>89.506230000000002</v>
          </cell>
          <cell r="J2326">
            <v>147887</v>
          </cell>
          <cell r="K2326">
            <v>-0.16576550000000001</v>
          </cell>
          <cell r="L2326">
            <v>-0.15646019999999999</v>
          </cell>
          <cell r="M2326">
            <v>-0.15001529999999999</v>
          </cell>
          <cell r="N2326">
            <v>-0.14357039999999999</v>
          </cell>
          <cell r="O2326">
            <v>-0.134265</v>
          </cell>
        </row>
        <row r="2327">
          <cell r="F2327" t="str">
            <v>2015-2022All Customers1-in-10August Peak22</v>
          </cell>
          <cell r="G2327">
            <v>2.5520420000000001</v>
          </cell>
          <cell r="H2327">
            <v>2.4589759999999998</v>
          </cell>
          <cell r="I2327">
            <v>86.010819999999995</v>
          </cell>
          <cell r="J2327">
            <v>147887</v>
          </cell>
          <cell r="K2327">
            <v>-0.10273599999999999</v>
          </cell>
          <cell r="L2327">
            <v>-9.7022800000000006E-2</v>
          </cell>
          <cell r="M2327">
            <v>-9.3065800000000004E-2</v>
          </cell>
          <cell r="N2327">
            <v>-8.9108800000000002E-2</v>
          </cell>
          <cell r="O2327">
            <v>-8.33956E-2</v>
          </cell>
        </row>
        <row r="2328">
          <cell r="F2328" t="str">
            <v>2015-2022All Customers1-in-10August Peak23</v>
          </cell>
          <cell r="G2328">
            <v>2.022589</v>
          </cell>
          <cell r="H2328">
            <v>1.964372</v>
          </cell>
          <cell r="I2328">
            <v>83.455150000000003</v>
          </cell>
          <cell r="J2328">
            <v>147887</v>
          </cell>
          <cell r="K2328">
            <v>-6.4355200000000001E-2</v>
          </cell>
          <cell r="L2328">
            <v>-6.0728699999999997E-2</v>
          </cell>
          <cell r="M2328">
            <v>-5.8216999999999998E-2</v>
          </cell>
          <cell r="N2328">
            <v>-5.5705299999999999E-2</v>
          </cell>
          <cell r="O2328">
            <v>-5.2078800000000001E-2</v>
          </cell>
        </row>
        <row r="2329">
          <cell r="F2329" t="str">
            <v>2015-2022All Customers1-in-10August Peak24</v>
          </cell>
          <cell r="G2329">
            <v>1.54813</v>
          </cell>
          <cell r="H2329">
            <v>1.5061260000000001</v>
          </cell>
          <cell r="I2329">
            <v>81.075739999999996</v>
          </cell>
          <cell r="J2329">
            <v>147887</v>
          </cell>
          <cell r="K2329">
            <v>-4.6475700000000002E-2</v>
          </cell>
          <cell r="L2329">
            <v>-4.3833499999999997E-2</v>
          </cell>
          <cell r="M2329">
            <v>-4.2003600000000002E-2</v>
          </cell>
          <cell r="N2329">
            <v>-4.01737E-2</v>
          </cell>
          <cell r="O2329">
            <v>-3.7531500000000002E-2</v>
          </cell>
        </row>
        <row r="2330">
          <cell r="F2330" t="str">
            <v>2015-2022Greater Bay Area1-in-10August Peak1</v>
          </cell>
          <cell r="G2330">
            <v>1.075045</v>
          </cell>
          <cell r="H2330">
            <v>1.075045</v>
          </cell>
          <cell r="I2330">
            <v>73.428250000000006</v>
          </cell>
          <cell r="J2330">
            <v>51563.08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</row>
        <row r="2331">
          <cell r="F2331" t="str">
            <v>2015-2022Greater Bay Area1-in-10August Peak2</v>
          </cell>
          <cell r="G2331">
            <v>0.90426490000000004</v>
          </cell>
          <cell r="H2331">
            <v>0.90426490000000004</v>
          </cell>
          <cell r="I2331">
            <v>72.830410000000001</v>
          </cell>
          <cell r="J2331">
            <v>51563.08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</row>
        <row r="2332">
          <cell r="F2332" t="str">
            <v>2015-2022Greater Bay Area1-in-10August Peak3</v>
          </cell>
          <cell r="G2332">
            <v>0.8102068</v>
          </cell>
          <cell r="H2332">
            <v>0.8102068</v>
          </cell>
          <cell r="I2332">
            <v>71.586349999999996</v>
          </cell>
          <cell r="J2332">
            <v>51563.08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</row>
        <row r="2333">
          <cell r="F2333" t="str">
            <v>2015-2022Greater Bay Area1-in-10August Peak4</v>
          </cell>
          <cell r="G2333">
            <v>0.75800509999999999</v>
          </cell>
          <cell r="H2333">
            <v>0.75800509999999999</v>
          </cell>
          <cell r="I2333">
            <v>68.06832</v>
          </cell>
          <cell r="J2333">
            <v>51563.08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</row>
        <row r="2334">
          <cell r="F2334" t="str">
            <v>2015-2022Greater Bay Area1-in-10August Peak5</v>
          </cell>
          <cell r="G2334">
            <v>0.74050899999999997</v>
          </cell>
          <cell r="H2334">
            <v>0.74050899999999997</v>
          </cell>
          <cell r="I2334">
            <v>67.650040000000004</v>
          </cell>
          <cell r="J2334">
            <v>51563.08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</row>
        <row r="2335">
          <cell r="F2335" t="str">
            <v>2015-2022Greater Bay Area1-in-10August Peak6</v>
          </cell>
          <cell r="G2335">
            <v>0.78124119999999997</v>
          </cell>
          <cell r="H2335">
            <v>0.78124119999999997</v>
          </cell>
          <cell r="I2335">
            <v>66.822329999999994</v>
          </cell>
          <cell r="J2335">
            <v>51563.08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</row>
        <row r="2336">
          <cell r="F2336" t="str">
            <v>2015-2022Greater Bay Area1-in-10August Peak7</v>
          </cell>
          <cell r="G2336">
            <v>0.92328480000000002</v>
          </cell>
          <cell r="H2336">
            <v>0.92328480000000002</v>
          </cell>
          <cell r="I2336">
            <v>66.388019999999997</v>
          </cell>
          <cell r="J2336">
            <v>51563.08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</row>
        <row r="2337">
          <cell r="F2337" t="str">
            <v>2015-2022Greater Bay Area1-in-10August Peak8</v>
          </cell>
          <cell r="G2337">
            <v>1.0621290000000001</v>
          </cell>
          <cell r="H2337">
            <v>1.0621290000000001</v>
          </cell>
          <cell r="I2337">
            <v>68.031109999999998</v>
          </cell>
          <cell r="J2337">
            <v>51563.08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</row>
        <row r="2338">
          <cell r="F2338" t="str">
            <v>2015-2022Greater Bay Area1-in-10August Peak9</v>
          </cell>
          <cell r="G2338">
            <v>1.078627</v>
          </cell>
          <cell r="H2338">
            <v>1.078627</v>
          </cell>
          <cell r="I2338">
            <v>71.314790000000002</v>
          </cell>
          <cell r="J2338">
            <v>51563.08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</row>
        <row r="2339">
          <cell r="F2339" t="str">
            <v>2015-2022Greater Bay Area1-in-10August Peak10</v>
          </cell>
          <cell r="G2339">
            <v>1.1256870000000001</v>
          </cell>
          <cell r="H2339">
            <v>1.1256870000000001</v>
          </cell>
          <cell r="I2339">
            <v>75.724429999999998</v>
          </cell>
          <cell r="J2339">
            <v>51563.08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</row>
        <row r="2340">
          <cell r="F2340" t="str">
            <v>2015-2022Greater Bay Area1-in-10August Peak11</v>
          </cell>
          <cell r="G2340">
            <v>1.222135</v>
          </cell>
          <cell r="H2340">
            <v>1.222135</v>
          </cell>
          <cell r="I2340">
            <v>80.55162</v>
          </cell>
          <cell r="J2340">
            <v>51563.08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</row>
        <row r="2341">
          <cell r="F2341" t="str">
            <v>2015-2022Greater Bay Area1-in-10August Peak12</v>
          </cell>
          <cell r="G2341">
            <v>1.3594200000000001</v>
          </cell>
          <cell r="H2341">
            <v>1.3594200000000001</v>
          </cell>
          <cell r="I2341">
            <v>86.298079999999999</v>
          </cell>
          <cell r="J2341">
            <v>51563.08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</row>
        <row r="2342">
          <cell r="F2342" t="str">
            <v>2015-2022Greater Bay Area1-in-10August Peak13</v>
          </cell>
          <cell r="G2342">
            <v>1.546934</v>
          </cell>
          <cell r="H2342">
            <v>1.546934</v>
          </cell>
          <cell r="I2342">
            <v>91.726770000000002</v>
          </cell>
          <cell r="J2342">
            <v>51563.08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</row>
        <row r="2343">
          <cell r="F2343" t="str">
            <v>2015-2022Greater Bay Area1-in-10August Peak14</v>
          </cell>
          <cell r="G2343">
            <v>1.3940330000000001</v>
          </cell>
          <cell r="H2343">
            <v>1.7468379999999999</v>
          </cell>
          <cell r="I2343">
            <v>95.598879999999994</v>
          </cell>
          <cell r="J2343">
            <v>51563.08</v>
          </cell>
          <cell r="K2343">
            <v>0.29413349999999999</v>
          </cell>
          <cell r="L2343">
            <v>0.32879700000000001</v>
          </cell>
          <cell r="M2343">
            <v>0.35280489999999998</v>
          </cell>
          <cell r="N2343">
            <v>0.3768128</v>
          </cell>
          <cell r="O2343">
            <v>0.41147630000000002</v>
          </cell>
        </row>
        <row r="2344">
          <cell r="F2344" t="str">
            <v>2015-2022Greater Bay Area1-in-10August Peak15</v>
          </cell>
          <cell r="G2344">
            <v>1.519147</v>
          </cell>
          <cell r="H2344">
            <v>1.9794069999999999</v>
          </cell>
          <cell r="I2344">
            <v>97.521169999999998</v>
          </cell>
          <cell r="J2344">
            <v>51563.08</v>
          </cell>
          <cell r="K2344">
            <v>0.38401069999999998</v>
          </cell>
          <cell r="L2344">
            <v>0.42905949999999998</v>
          </cell>
          <cell r="M2344">
            <v>0.46026010000000001</v>
          </cell>
          <cell r="N2344">
            <v>0.49146079999999998</v>
          </cell>
          <cell r="O2344">
            <v>0.53650949999999997</v>
          </cell>
        </row>
        <row r="2345">
          <cell r="F2345" t="str">
            <v>2015-2022Greater Bay Area1-in-10August Peak16</v>
          </cell>
          <cell r="G2345">
            <v>1.6948939999999999</v>
          </cell>
          <cell r="H2345">
            <v>2.265063</v>
          </cell>
          <cell r="I2345">
            <v>98.209950000000006</v>
          </cell>
          <cell r="J2345">
            <v>51563.08</v>
          </cell>
          <cell r="K2345">
            <v>0.4757226</v>
          </cell>
          <cell r="L2345">
            <v>0.53152200000000005</v>
          </cell>
          <cell r="M2345">
            <v>0.57016860000000003</v>
          </cell>
          <cell r="N2345">
            <v>0.6088152</v>
          </cell>
          <cell r="O2345">
            <v>0.6646147</v>
          </cell>
        </row>
        <row r="2346">
          <cell r="F2346" t="str">
            <v>2015-2022Greater Bay Area1-in-10August Peak17</v>
          </cell>
          <cell r="G2346">
            <v>1.8711359999999999</v>
          </cell>
          <cell r="H2346">
            <v>2.5391919999999999</v>
          </cell>
          <cell r="I2346">
            <v>98.396389999999997</v>
          </cell>
          <cell r="J2346">
            <v>51563.08</v>
          </cell>
          <cell r="K2346">
            <v>0.55738750000000004</v>
          </cell>
          <cell r="L2346">
            <v>0.62277170000000004</v>
          </cell>
          <cell r="M2346">
            <v>0.66805639999999999</v>
          </cell>
          <cell r="N2346">
            <v>0.71334109999999995</v>
          </cell>
          <cell r="O2346">
            <v>0.77872520000000001</v>
          </cell>
        </row>
        <row r="2347">
          <cell r="F2347" t="str">
            <v>2015-2022Greater Bay Area1-in-10August Peak18</v>
          </cell>
          <cell r="G2347">
            <v>2.044295</v>
          </cell>
          <cell r="H2347">
            <v>2.730899</v>
          </cell>
          <cell r="I2347">
            <v>96.261039999999994</v>
          </cell>
          <cell r="J2347">
            <v>51563.08</v>
          </cell>
          <cell r="K2347">
            <v>0.57286170000000003</v>
          </cell>
          <cell r="L2347">
            <v>0.64006169999999996</v>
          </cell>
          <cell r="M2347">
            <v>0.6866042</v>
          </cell>
          <cell r="N2347">
            <v>0.73314670000000004</v>
          </cell>
          <cell r="O2347">
            <v>0.80034669999999997</v>
          </cell>
        </row>
        <row r="2348">
          <cell r="F2348" t="str">
            <v>2015-2022Greater Bay Area1-in-10August Peak19</v>
          </cell>
          <cell r="G2348">
            <v>2.9084189999999999</v>
          </cell>
          <cell r="H2348">
            <v>2.7315649999999998</v>
          </cell>
          <cell r="I2348">
            <v>92.859440000000006</v>
          </cell>
          <cell r="J2348">
            <v>51563.08</v>
          </cell>
          <cell r="K2348">
            <v>-0.20453879999999999</v>
          </cell>
          <cell r="L2348">
            <v>-0.1881825</v>
          </cell>
          <cell r="M2348">
            <v>-0.17685409999999999</v>
          </cell>
          <cell r="N2348">
            <v>-0.1655258</v>
          </cell>
          <cell r="O2348">
            <v>-0.14916940000000001</v>
          </cell>
        </row>
        <row r="2349">
          <cell r="F2349" t="str">
            <v>2015-2022Greater Bay Area1-in-10August Peak20</v>
          </cell>
          <cell r="G2349">
            <v>2.680631</v>
          </cell>
          <cell r="H2349">
            <v>2.5233340000000002</v>
          </cell>
          <cell r="I2349">
            <v>88.757080000000002</v>
          </cell>
          <cell r="J2349">
            <v>51563.08</v>
          </cell>
          <cell r="K2349">
            <v>-0.18192059999999999</v>
          </cell>
          <cell r="L2349">
            <v>-0.16737299999999999</v>
          </cell>
          <cell r="M2349">
            <v>-0.1572974</v>
          </cell>
          <cell r="N2349">
            <v>-0.14722170000000001</v>
          </cell>
          <cell r="O2349">
            <v>-0.13267409999999999</v>
          </cell>
        </row>
        <row r="2350">
          <cell r="F2350" t="str">
            <v>2015-2022Greater Bay Area1-in-10August Peak21</v>
          </cell>
          <cell r="G2350">
            <v>2.4123649999999999</v>
          </cell>
          <cell r="H2350">
            <v>2.3221250000000002</v>
          </cell>
          <cell r="I2350">
            <v>83.812380000000005</v>
          </cell>
          <cell r="J2350">
            <v>51563.08</v>
          </cell>
          <cell r="K2350">
            <v>-0.10436670000000001</v>
          </cell>
          <cell r="L2350">
            <v>-9.6020800000000003E-2</v>
          </cell>
          <cell r="M2350">
            <v>-9.0240500000000001E-2</v>
          </cell>
          <cell r="N2350">
            <v>-8.4460099999999996E-2</v>
          </cell>
          <cell r="O2350">
            <v>-7.6114299999999996E-2</v>
          </cell>
        </row>
        <row r="2351">
          <cell r="F2351" t="str">
            <v>2015-2022Greater Bay Area1-in-10August Peak22</v>
          </cell>
          <cell r="G2351">
            <v>2.1350750000000001</v>
          </cell>
          <cell r="H2351">
            <v>2.0820620000000001</v>
          </cell>
          <cell r="I2351">
            <v>80.522499999999994</v>
          </cell>
          <cell r="J2351">
            <v>51563.08</v>
          </cell>
          <cell r="K2351">
            <v>-6.1311200000000003E-2</v>
          </cell>
          <cell r="L2351">
            <v>-5.6408300000000001E-2</v>
          </cell>
          <cell r="M2351">
            <v>-5.30126E-2</v>
          </cell>
          <cell r="N2351">
            <v>-4.9616899999999999E-2</v>
          </cell>
          <cell r="O2351">
            <v>-4.4713999999999997E-2</v>
          </cell>
        </row>
        <row r="2352">
          <cell r="F2352" t="str">
            <v>2015-2022Greater Bay Area1-in-10August Peak23</v>
          </cell>
          <cell r="G2352">
            <v>1.7248129999999999</v>
          </cell>
          <cell r="H2352">
            <v>1.690704</v>
          </cell>
          <cell r="I2352">
            <v>78.270510000000002</v>
          </cell>
          <cell r="J2352">
            <v>51563.08</v>
          </cell>
          <cell r="K2352">
            <v>-3.9447700000000002E-2</v>
          </cell>
          <cell r="L2352">
            <v>-3.6293199999999998E-2</v>
          </cell>
          <cell r="M2352">
            <v>-3.4108399999999997E-2</v>
          </cell>
          <cell r="N2352">
            <v>-3.1923600000000003E-2</v>
          </cell>
          <cell r="O2352">
            <v>-2.8769099999999999E-2</v>
          </cell>
        </row>
        <row r="2353">
          <cell r="F2353" t="str">
            <v>2015-2022Greater Bay Area1-in-10August Peak24</v>
          </cell>
          <cell r="G2353">
            <v>1.3143069999999999</v>
          </cell>
          <cell r="H2353">
            <v>1.2870520000000001</v>
          </cell>
          <cell r="I2353">
            <v>75.751059999999995</v>
          </cell>
          <cell r="J2353">
            <v>51563.08</v>
          </cell>
          <cell r="K2353">
            <v>-3.1521300000000002E-2</v>
          </cell>
          <cell r="L2353">
            <v>-2.9000600000000001E-2</v>
          </cell>
          <cell r="M2353">
            <v>-2.7254799999999999E-2</v>
          </cell>
          <cell r="N2353">
            <v>-2.5509E-2</v>
          </cell>
          <cell r="O2353">
            <v>-2.2988399999999999E-2</v>
          </cell>
        </row>
        <row r="2354">
          <cell r="F2354" t="str">
            <v>2015-2022Greater Fresno1-in-10August Peak1</v>
          </cell>
          <cell r="G2354">
            <v>1.45577</v>
          </cell>
          <cell r="H2354">
            <v>1.45577</v>
          </cell>
          <cell r="I2354">
            <v>90.788290000000003</v>
          </cell>
          <cell r="J2354">
            <v>26460.99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</row>
        <row r="2355">
          <cell r="F2355" t="str">
            <v>2015-2022Greater Fresno1-in-10August Peak2</v>
          </cell>
          <cell r="G2355">
            <v>1.237751</v>
          </cell>
          <cell r="H2355">
            <v>1.237751</v>
          </cell>
          <cell r="I2355">
            <v>87.861660000000001</v>
          </cell>
          <cell r="J2355">
            <v>26460.99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</row>
        <row r="2356">
          <cell r="F2356" t="str">
            <v>2015-2022Greater Fresno1-in-10August Peak3</v>
          </cell>
          <cell r="G2356">
            <v>1.0963179999999999</v>
          </cell>
          <cell r="H2356">
            <v>1.0963179999999999</v>
          </cell>
          <cell r="I2356">
            <v>86.98433</v>
          </cell>
          <cell r="J2356">
            <v>26460.99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</row>
        <row r="2357">
          <cell r="F2357" t="str">
            <v>2015-2022Greater Fresno1-in-10August Peak4</v>
          </cell>
          <cell r="G2357">
            <v>1.010764</v>
          </cell>
          <cell r="H2357">
            <v>1.010764</v>
          </cell>
          <cell r="I2357">
            <v>85.545670000000001</v>
          </cell>
          <cell r="J2357">
            <v>26460.99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</row>
        <row r="2358">
          <cell r="F2358" t="str">
            <v>2015-2022Greater Fresno1-in-10August Peak5</v>
          </cell>
          <cell r="G2358">
            <v>0.98462190000000005</v>
          </cell>
          <cell r="H2358">
            <v>0.98462190000000005</v>
          </cell>
          <cell r="I2358">
            <v>84.472210000000004</v>
          </cell>
          <cell r="J2358">
            <v>26460.99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</row>
        <row r="2359">
          <cell r="F2359" t="str">
            <v>2015-2022Greater Fresno1-in-10August Peak6</v>
          </cell>
          <cell r="G2359">
            <v>1.0243819999999999</v>
          </cell>
          <cell r="H2359">
            <v>1.0243819999999999</v>
          </cell>
          <cell r="I2359">
            <v>83.836590000000001</v>
          </cell>
          <cell r="J2359">
            <v>26460.99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</row>
        <row r="2360">
          <cell r="F2360" t="str">
            <v>2015-2022Greater Fresno1-in-10August Peak7</v>
          </cell>
          <cell r="G2360">
            <v>1.1511499999999999</v>
          </cell>
          <cell r="H2360">
            <v>1.1511499999999999</v>
          </cell>
          <cell r="I2360">
            <v>81.909959999999998</v>
          </cell>
          <cell r="J2360">
            <v>26460.99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</row>
        <row r="2361">
          <cell r="F2361" t="str">
            <v>2015-2022Greater Fresno1-in-10August Peak8</v>
          </cell>
          <cell r="G2361">
            <v>1.2352700000000001</v>
          </cell>
          <cell r="H2361">
            <v>1.2352700000000001</v>
          </cell>
          <cell r="I2361">
            <v>81.977339999999998</v>
          </cell>
          <cell r="J2361">
            <v>26460.99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</row>
        <row r="2362">
          <cell r="F2362" t="str">
            <v>2015-2022Greater Fresno1-in-10August Peak9</v>
          </cell>
          <cell r="G2362">
            <v>1.272969</v>
          </cell>
          <cell r="H2362">
            <v>1.272969</v>
          </cell>
          <cell r="I2362">
            <v>88.434190000000001</v>
          </cell>
          <cell r="J2362">
            <v>26460.99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</row>
        <row r="2363">
          <cell r="F2363" t="str">
            <v>2015-2022Greater Fresno1-in-10August Peak10</v>
          </cell>
          <cell r="G2363">
            <v>1.4144570000000001</v>
          </cell>
          <cell r="H2363">
            <v>1.4144570000000001</v>
          </cell>
          <cell r="I2363">
            <v>91.675870000000003</v>
          </cell>
          <cell r="J2363">
            <v>26460.99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</row>
        <row r="2364">
          <cell r="F2364" t="str">
            <v>2015-2022Greater Fresno1-in-10August Peak11</v>
          </cell>
          <cell r="G2364">
            <v>1.623483</v>
          </cell>
          <cell r="H2364">
            <v>1.623483</v>
          </cell>
          <cell r="I2364">
            <v>94.656779999999998</v>
          </cell>
          <cell r="J2364">
            <v>26460.99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</row>
        <row r="2365">
          <cell r="F2365" t="str">
            <v>2015-2022Greater Fresno1-in-10August Peak12</v>
          </cell>
          <cell r="G2365">
            <v>1.928769</v>
          </cell>
          <cell r="H2365">
            <v>1.928769</v>
          </cell>
          <cell r="I2365">
            <v>99.101500000000001</v>
          </cell>
          <cell r="J2365">
            <v>26460.99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</row>
        <row r="2366">
          <cell r="F2366" t="str">
            <v>2015-2022Greater Fresno1-in-10August Peak13</v>
          </cell>
          <cell r="G2366">
            <v>2.3088299999999999</v>
          </cell>
          <cell r="H2366">
            <v>2.3088299999999999</v>
          </cell>
          <cell r="I2366">
            <v>103.08329999999999</v>
          </cell>
          <cell r="J2366">
            <v>26460.99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</row>
        <row r="2367">
          <cell r="F2367" t="str">
            <v>2015-2022Greater Fresno1-in-10August Peak14</v>
          </cell>
          <cell r="G2367">
            <v>2.1028730000000002</v>
          </cell>
          <cell r="H2367">
            <v>2.7123729999999999</v>
          </cell>
          <cell r="I2367">
            <v>106.2192</v>
          </cell>
          <cell r="J2367">
            <v>26460.99</v>
          </cell>
          <cell r="K2367">
            <v>0.47369850000000002</v>
          </cell>
          <cell r="L2367">
            <v>0.55393110000000001</v>
          </cell>
          <cell r="M2367">
            <v>0.60949989999999998</v>
          </cell>
          <cell r="N2367">
            <v>0.66506869999999996</v>
          </cell>
          <cell r="O2367">
            <v>0.7453012</v>
          </cell>
        </row>
        <row r="2368">
          <cell r="F2368" t="str">
            <v>2015-2022Greater Fresno1-in-10August Peak15</v>
          </cell>
          <cell r="G2368">
            <v>2.3525870000000002</v>
          </cell>
          <cell r="H2368">
            <v>3.132066</v>
          </cell>
          <cell r="I2368">
            <v>108.6332</v>
          </cell>
          <cell r="J2368">
            <v>26460.99</v>
          </cell>
          <cell r="K2368">
            <v>0.605738</v>
          </cell>
          <cell r="L2368">
            <v>0.7083853</v>
          </cell>
          <cell r="M2368">
            <v>0.77947840000000002</v>
          </cell>
          <cell r="N2368">
            <v>0.85057170000000004</v>
          </cell>
          <cell r="O2368">
            <v>0.95321889999999998</v>
          </cell>
        </row>
        <row r="2369">
          <cell r="F2369" t="str">
            <v>2015-2022Greater Fresno1-in-10August Peak16</v>
          </cell>
          <cell r="G2369">
            <v>2.5910799999999998</v>
          </cell>
          <cell r="H2369">
            <v>3.5685009999999999</v>
          </cell>
          <cell r="I2369">
            <v>110.1948</v>
          </cell>
          <cell r="J2369">
            <v>26460.99</v>
          </cell>
          <cell r="K2369">
            <v>0.76134179999999996</v>
          </cell>
          <cell r="L2369">
            <v>0.88900310000000005</v>
          </cell>
          <cell r="M2369">
            <v>0.97742090000000004</v>
          </cell>
          <cell r="N2369">
            <v>1.065839</v>
          </cell>
          <cell r="O2369">
            <v>1.1935</v>
          </cell>
        </row>
        <row r="2370">
          <cell r="F2370" t="str">
            <v>2015-2022Greater Fresno1-in-10August Peak17</v>
          </cell>
          <cell r="G2370">
            <v>2.7632490000000001</v>
          </cell>
          <cell r="H2370">
            <v>3.9001649999999999</v>
          </cell>
          <cell r="I2370">
            <v>111.2623</v>
          </cell>
          <cell r="J2370">
            <v>26460.99</v>
          </cell>
          <cell r="K2370">
            <v>0.88433779999999995</v>
          </cell>
          <cell r="L2370">
            <v>1.033563</v>
          </cell>
          <cell r="M2370">
            <v>1.1369149999999999</v>
          </cell>
          <cell r="N2370">
            <v>1.2402679999999999</v>
          </cell>
          <cell r="O2370">
            <v>1.3894930000000001</v>
          </cell>
        </row>
        <row r="2371">
          <cell r="F2371" t="str">
            <v>2015-2022Greater Fresno1-in-10August Peak18</v>
          </cell>
          <cell r="G2371">
            <v>2.9162520000000001</v>
          </cell>
          <cell r="H2371">
            <v>4.0836420000000002</v>
          </cell>
          <cell r="I2371">
            <v>110.8484</v>
          </cell>
          <cell r="J2371">
            <v>26460.99</v>
          </cell>
          <cell r="K2371">
            <v>0.90787850000000003</v>
          </cell>
          <cell r="L2371">
            <v>1.0611999999999999</v>
          </cell>
          <cell r="M2371">
            <v>1.1673899999999999</v>
          </cell>
          <cell r="N2371">
            <v>1.2735799999999999</v>
          </cell>
          <cell r="O2371">
            <v>1.4269019999999999</v>
          </cell>
        </row>
        <row r="2372">
          <cell r="F2372" t="str">
            <v>2015-2022Greater Fresno1-in-10August Peak19</v>
          </cell>
          <cell r="G2372">
            <v>4.3194059999999999</v>
          </cell>
          <cell r="H2372">
            <v>3.9940790000000002</v>
          </cell>
          <cell r="I2372">
            <v>108.2936</v>
          </cell>
          <cell r="J2372">
            <v>26460.99</v>
          </cell>
          <cell r="K2372">
            <v>-0.3527807</v>
          </cell>
          <cell r="L2372">
            <v>-0.33656079999999999</v>
          </cell>
          <cell r="M2372">
            <v>-0.32532689999999997</v>
          </cell>
          <cell r="N2372">
            <v>-0.31409310000000001</v>
          </cell>
          <cell r="O2372">
            <v>-0.297873</v>
          </cell>
        </row>
        <row r="2373">
          <cell r="F2373" t="str">
            <v>2015-2022Greater Fresno1-in-10August Peak20</v>
          </cell>
          <cell r="G2373">
            <v>3.9824350000000002</v>
          </cell>
          <cell r="H2373">
            <v>3.6758639999999998</v>
          </cell>
          <cell r="I2373">
            <v>104.5227</v>
          </cell>
          <cell r="J2373">
            <v>26460.99</v>
          </cell>
          <cell r="K2373">
            <v>-0.33244089999999998</v>
          </cell>
          <cell r="L2373">
            <v>-0.3171563</v>
          </cell>
          <cell r="M2373">
            <v>-0.30657010000000001</v>
          </cell>
          <cell r="N2373">
            <v>-0.29598390000000002</v>
          </cell>
          <cell r="O2373">
            <v>-0.28069909999999998</v>
          </cell>
        </row>
        <row r="2374">
          <cell r="F2374" t="str">
            <v>2015-2022Greater Fresno1-in-10August Peak21</v>
          </cell>
          <cell r="G2374">
            <v>3.565213</v>
          </cell>
          <cell r="H2374">
            <v>3.3502450000000001</v>
          </cell>
          <cell r="I2374">
            <v>100.8573</v>
          </cell>
          <cell r="J2374">
            <v>26460.99</v>
          </cell>
          <cell r="K2374">
            <v>-0.2331095</v>
          </cell>
          <cell r="L2374">
            <v>-0.2223918</v>
          </cell>
          <cell r="M2374">
            <v>-0.21496870000000001</v>
          </cell>
          <cell r="N2374">
            <v>-0.2075456</v>
          </cell>
          <cell r="O2374">
            <v>-0.1968278</v>
          </cell>
        </row>
        <row r="2375">
          <cell r="F2375" t="str">
            <v>2015-2022Greater Fresno1-in-10August Peak22</v>
          </cell>
          <cell r="G2375">
            <v>3.0933709999999999</v>
          </cell>
          <cell r="H2375">
            <v>2.9625900000000001</v>
          </cell>
          <cell r="I2375">
            <v>97.597290000000001</v>
          </cell>
          <cell r="J2375">
            <v>26460.99</v>
          </cell>
          <cell r="K2375">
            <v>-0.14181730000000001</v>
          </cell>
          <cell r="L2375">
            <v>-0.1352969</v>
          </cell>
          <cell r="M2375">
            <v>-0.13078090000000001</v>
          </cell>
          <cell r="N2375">
            <v>-0.12626490000000001</v>
          </cell>
          <cell r="O2375">
            <v>-0.1197445</v>
          </cell>
        </row>
        <row r="2376">
          <cell r="F2376" t="str">
            <v>2015-2022Greater Fresno1-in-10August Peak23</v>
          </cell>
          <cell r="G2376">
            <v>2.4528400000000001</v>
          </cell>
          <cell r="H2376">
            <v>2.3793839999999999</v>
          </cell>
          <cell r="I2376">
            <v>95.505849999999995</v>
          </cell>
          <cell r="J2376">
            <v>26460.99</v>
          </cell>
          <cell r="K2376">
            <v>-7.9655400000000001E-2</v>
          </cell>
          <cell r="L2376">
            <v>-7.5993099999999994E-2</v>
          </cell>
          <cell r="M2376">
            <v>-7.3456499999999994E-2</v>
          </cell>
          <cell r="N2376">
            <v>-7.0919999999999997E-2</v>
          </cell>
          <cell r="O2376">
            <v>-6.7257600000000001E-2</v>
          </cell>
        </row>
        <row r="2377">
          <cell r="F2377" t="str">
            <v>2015-2022Greater Fresno1-in-10August Peak24</v>
          </cell>
          <cell r="G2377">
            <v>1.8935</v>
          </cell>
          <cell r="H2377">
            <v>1.8375410000000001</v>
          </cell>
          <cell r="I2377">
            <v>93.122460000000004</v>
          </cell>
          <cell r="J2377">
            <v>26460.99</v>
          </cell>
          <cell r="K2377">
            <v>-6.0681300000000001E-2</v>
          </cell>
          <cell r="L2377">
            <v>-5.78913E-2</v>
          </cell>
          <cell r="M2377">
            <v>-5.5959000000000002E-2</v>
          </cell>
          <cell r="N2377">
            <v>-5.4026699999999997E-2</v>
          </cell>
          <cell r="O2377">
            <v>-5.1236700000000003E-2</v>
          </cell>
        </row>
        <row r="2378">
          <cell r="F2378" t="str">
            <v>2015-2022Kern1-in-10August Peak1</v>
          </cell>
          <cell r="G2378">
            <v>1.8534980000000001</v>
          </cell>
          <cell r="H2378">
            <v>1.8534980000000001</v>
          </cell>
          <cell r="I2378">
            <v>88.5</v>
          </cell>
          <cell r="J2378">
            <v>5494.18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</row>
        <row r="2379">
          <cell r="F2379" t="str">
            <v>2015-2022Kern1-in-10August Peak2</v>
          </cell>
          <cell r="G2379">
            <v>1.587321</v>
          </cell>
          <cell r="H2379">
            <v>1.587321</v>
          </cell>
          <cell r="I2379">
            <v>88</v>
          </cell>
          <cell r="J2379">
            <v>5494.18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</row>
        <row r="2380">
          <cell r="F2380" t="str">
            <v>2015-2022Kern1-in-10August Peak3</v>
          </cell>
          <cell r="G2380">
            <v>1.3887320000000001</v>
          </cell>
          <cell r="H2380">
            <v>1.3887320000000001</v>
          </cell>
          <cell r="I2380">
            <v>86</v>
          </cell>
          <cell r="J2380">
            <v>5494.18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</row>
        <row r="2381">
          <cell r="F2381" t="str">
            <v>2015-2022Kern1-in-10August Peak4</v>
          </cell>
          <cell r="G2381">
            <v>1.250532</v>
          </cell>
          <cell r="H2381">
            <v>1.250532</v>
          </cell>
          <cell r="I2381">
            <v>85</v>
          </cell>
          <cell r="J2381">
            <v>5494.18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</row>
        <row r="2382">
          <cell r="F2382" t="str">
            <v>2015-2022Kern1-in-10August Peak5</v>
          </cell>
          <cell r="G2382">
            <v>1.188596</v>
          </cell>
          <cell r="H2382">
            <v>1.188596</v>
          </cell>
          <cell r="I2382">
            <v>82.5</v>
          </cell>
          <cell r="J2382">
            <v>5494.18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</row>
        <row r="2383">
          <cell r="F2383" t="str">
            <v>2015-2022Kern1-in-10August Peak6</v>
          </cell>
          <cell r="G2383">
            <v>1.1814530000000001</v>
          </cell>
          <cell r="H2383">
            <v>1.1814530000000001</v>
          </cell>
          <cell r="I2383">
            <v>81.5</v>
          </cell>
          <cell r="J2383">
            <v>5494.18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</row>
        <row r="2384">
          <cell r="F2384" t="str">
            <v>2015-2022Kern1-in-10August Peak7</v>
          </cell>
          <cell r="G2384">
            <v>1.2881800000000001</v>
          </cell>
          <cell r="H2384">
            <v>1.2881800000000001</v>
          </cell>
          <cell r="I2384">
            <v>81</v>
          </cell>
          <cell r="J2384">
            <v>5494.18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</row>
        <row r="2385">
          <cell r="F2385" t="str">
            <v>2015-2022Kern1-in-10August Peak8</v>
          </cell>
          <cell r="G2385">
            <v>1.351596</v>
          </cell>
          <cell r="H2385">
            <v>1.351596</v>
          </cell>
          <cell r="I2385">
            <v>84.5</v>
          </cell>
          <cell r="J2385">
            <v>5494.18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</row>
        <row r="2386">
          <cell r="F2386" t="str">
            <v>2015-2022Kern1-in-10August Peak9</v>
          </cell>
          <cell r="G2386">
            <v>1.3864799999999999</v>
          </cell>
          <cell r="H2386">
            <v>1.3864799999999999</v>
          </cell>
          <cell r="I2386">
            <v>91.5</v>
          </cell>
          <cell r="J2386">
            <v>5494.18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</row>
        <row r="2387">
          <cell r="F2387" t="str">
            <v>2015-2022Kern1-in-10August Peak10</v>
          </cell>
          <cell r="G2387">
            <v>1.5897870000000001</v>
          </cell>
          <cell r="H2387">
            <v>1.5897870000000001</v>
          </cell>
          <cell r="I2387">
            <v>97.5</v>
          </cell>
          <cell r="J2387">
            <v>5494.18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</row>
        <row r="2388">
          <cell r="F2388" t="str">
            <v>2015-2022Kern1-in-10August Peak11</v>
          </cell>
          <cell r="G2388">
            <v>1.901216</v>
          </cell>
          <cell r="H2388">
            <v>1.901216</v>
          </cell>
          <cell r="I2388">
            <v>102</v>
          </cell>
          <cell r="J2388">
            <v>5494.18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</row>
        <row r="2389">
          <cell r="F2389" t="str">
            <v>2015-2022Kern1-in-10August Peak12</v>
          </cell>
          <cell r="G2389">
            <v>2.3220160000000001</v>
          </cell>
          <cell r="H2389">
            <v>2.3220160000000001</v>
          </cell>
          <cell r="I2389">
            <v>104.5</v>
          </cell>
          <cell r="J2389">
            <v>5494.18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</row>
        <row r="2390">
          <cell r="F2390" t="str">
            <v>2015-2022Kern1-in-10August Peak13</v>
          </cell>
          <cell r="G2390">
            <v>2.7989760000000001</v>
          </cell>
          <cell r="H2390">
            <v>2.7989760000000001</v>
          </cell>
          <cell r="I2390">
            <v>107</v>
          </cell>
          <cell r="J2390">
            <v>5494.18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</row>
        <row r="2391">
          <cell r="F2391" t="str">
            <v>2015-2022Kern1-in-10August Peak14</v>
          </cell>
          <cell r="G2391">
            <v>2.4963190000000002</v>
          </cell>
          <cell r="H2391">
            <v>3.2645119999999999</v>
          </cell>
          <cell r="I2391">
            <v>108</v>
          </cell>
          <cell r="J2391">
            <v>5494.18</v>
          </cell>
          <cell r="K2391">
            <v>0.67127309999999996</v>
          </cell>
          <cell r="L2391">
            <v>0.72853369999999995</v>
          </cell>
          <cell r="M2391">
            <v>0.7681924</v>
          </cell>
          <cell r="N2391">
            <v>0.80785099999999999</v>
          </cell>
          <cell r="O2391">
            <v>0.86511179999999999</v>
          </cell>
        </row>
        <row r="2392">
          <cell r="F2392" t="str">
            <v>2015-2022Kern1-in-10August Peak15</v>
          </cell>
          <cell r="G2392">
            <v>2.8246199999999999</v>
          </cell>
          <cell r="H2392">
            <v>3.7131820000000002</v>
          </cell>
          <cell r="I2392">
            <v>109.5</v>
          </cell>
          <cell r="J2392">
            <v>5494.18</v>
          </cell>
          <cell r="K2392">
            <v>0.78455969999999997</v>
          </cell>
          <cell r="L2392">
            <v>0.84600520000000001</v>
          </cell>
          <cell r="M2392">
            <v>0.88856219999999997</v>
          </cell>
          <cell r="N2392">
            <v>0.93111920000000004</v>
          </cell>
          <cell r="O2392">
            <v>0.99256469999999997</v>
          </cell>
        </row>
        <row r="2393">
          <cell r="F2393" t="str">
            <v>2015-2022Kern1-in-10August Peak16</v>
          </cell>
          <cell r="G2393">
            <v>2.99939</v>
          </cell>
          <cell r="H2393">
            <v>4.173915</v>
          </cell>
          <cell r="I2393">
            <v>110</v>
          </cell>
          <cell r="J2393">
            <v>5494.18</v>
          </cell>
          <cell r="K2393">
            <v>1.0387</v>
          </cell>
          <cell r="L2393">
            <v>1.1189469999999999</v>
          </cell>
          <cell r="M2393">
            <v>1.174525</v>
          </cell>
          <cell r="N2393">
            <v>1.2301029999999999</v>
          </cell>
          <cell r="O2393">
            <v>1.3103499999999999</v>
          </cell>
        </row>
        <row r="2394">
          <cell r="F2394" t="str">
            <v>2015-2022Kern1-in-10August Peak17</v>
          </cell>
          <cell r="G2394">
            <v>3.1941549999999999</v>
          </cell>
          <cell r="H2394">
            <v>4.5183840000000002</v>
          </cell>
          <cell r="I2394">
            <v>108.5</v>
          </cell>
          <cell r="J2394">
            <v>5494.18</v>
          </cell>
          <cell r="K2394">
            <v>1.170005</v>
          </cell>
          <cell r="L2394">
            <v>1.2611220000000001</v>
          </cell>
          <cell r="M2394">
            <v>1.3242290000000001</v>
          </cell>
          <cell r="N2394">
            <v>1.387337</v>
          </cell>
          <cell r="O2394">
            <v>1.4784539999999999</v>
          </cell>
        </row>
        <row r="2395">
          <cell r="F2395" t="str">
            <v>2015-2022Kern1-in-10August Peak18</v>
          </cell>
          <cell r="G2395">
            <v>3.3293520000000001</v>
          </cell>
          <cell r="H2395">
            <v>4.6835310000000003</v>
          </cell>
          <cell r="I2395">
            <v>105.5</v>
          </cell>
          <cell r="J2395">
            <v>5494.18</v>
          </cell>
          <cell r="K2395">
            <v>1.196318</v>
          </cell>
          <cell r="L2395">
            <v>1.289585</v>
          </cell>
          <cell r="M2395">
            <v>1.3541799999999999</v>
          </cell>
          <cell r="N2395">
            <v>1.418776</v>
          </cell>
          <cell r="O2395">
            <v>1.512041</v>
          </cell>
        </row>
        <row r="2396">
          <cell r="F2396" t="str">
            <v>2015-2022Kern1-in-10August Peak19</v>
          </cell>
          <cell r="G2396">
            <v>4.977786</v>
          </cell>
          <cell r="H2396">
            <v>4.5573439999999996</v>
          </cell>
          <cell r="I2396">
            <v>104.5</v>
          </cell>
          <cell r="J2396">
            <v>5494.18</v>
          </cell>
          <cell r="K2396">
            <v>-0.4601404</v>
          </cell>
          <cell r="L2396">
            <v>-0.43668630000000003</v>
          </cell>
          <cell r="M2396">
            <v>-0.42044199999999998</v>
          </cell>
          <cell r="N2396">
            <v>-0.40419769999999999</v>
          </cell>
          <cell r="O2396">
            <v>-0.38074360000000002</v>
          </cell>
        </row>
        <row r="2397">
          <cell r="F2397" t="str">
            <v>2015-2022Kern1-in-10August Peak20</v>
          </cell>
          <cell r="G2397">
            <v>4.6627219999999996</v>
          </cell>
          <cell r="H2397">
            <v>4.239967</v>
          </cell>
          <cell r="I2397">
            <v>100</v>
          </cell>
          <cell r="J2397">
            <v>5494.18</v>
          </cell>
          <cell r="K2397">
            <v>-0.4626709</v>
          </cell>
          <cell r="L2397">
            <v>-0.43908779999999997</v>
          </cell>
          <cell r="M2397">
            <v>-0.42275430000000003</v>
          </cell>
          <cell r="N2397">
            <v>-0.40642060000000002</v>
          </cell>
          <cell r="O2397">
            <v>-0.3828375</v>
          </cell>
        </row>
        <row r="2398">
          <cell r="F2398" t="str">
            <v>2015-2022Kern1-in-10August Peak21</v>
          </cell>
          <cell r="G2398">
            <v>4.2322150000000001</v>
          </cell>
          <cell r="H2398">
            <v>3.9390260000000001</v>
          </cell>
          <cell r="I2398">
            <v>96</v>
          </cell>
          <cell r="J2398">
            <v>5494.18</v>
          </cell>
          <cell r="K2398">
            <v>-0.3208723</v>
          </cell>
          <cell r="L2398">
            <v>-0.30451689999999998</v>
          </cell>
          <cell r="M2398">
            <v>-0.29318929999999999</v>
          </cell>
          <cell r="N2398">
            <v>-0.28186149999999999</v>
          </cell>
          <cell r="O2398">
            <v>-0.26550610000000002</v>
          </cell>
        </row>
        <row r="2399">
          <cell r="F2399" t="str">
            <v>2015-2022Kern1-in-10August Peak22</v>
          </cell>
          <cell r="G2399">
            <v>3.7460749999999998</v>
          </cell>
          <cell r="H2399">
            <v>3.5546690000000001</v>
          </cell>
          <cell r="I2399">
            <v>93</v>
          </cell>
          <cell r="J2399">
            <v>5494.18</v>
          </cell>
          <cell r="K2399">
            <v>-0.2094781</v>
          </cell>
          <cell r="L2399">
            <v>-0.1988007</v>
          </cell>
          <cell r="M2399">
            <v>-0.19140550000000001</v>
          </cell>
          <cell r="N2399">
            <v>-0.18401039999999999</v>
          </cell>
          <cell r="O2399">
            <v>-0.17333290000000001</v>
          </cell>
        </row>
        <row r="2400">
          <cell r="F2400" t="str">
            <v>2015-2022Kern1-in-10August Peak23</v>
          </cell>
          <cell r="G2400">
            <v>3.04318</v>
          </cell>
          <cell r="H2400">
            <v>2.899708</v>
          </cell>
          <cell r="I2400">
            <v>92</v>
          </cell>
          <cell r="J2400">
            <v>5494.18</v>
          </cell>
          <cell r="K2400">
            <v>-0.15701860000000001</v>
          </cell>
          <cell r="L2400">
            <v>-0.14901510000000001</v>
          </cell>
          <cell r="M2400">
            <v>-0.14347199999999999</v>
          </cell>
          <cell r="N2400">
            <v>-0.13792879999999999</v>
          </cell>
          <cell r="O2400">
            <v>-0.12992529999999999</v>
          </cell>
        </row>
        <row r="2401">
          <cell r="F2401" t="str">
            <v>2015-2022Kern1-in-10August Peak24</v>
          </cell>
          <cell r="G2401">
            <v>2.4384619999999999</v>
          </cell>
          <cell r="H2401">
            <v>2.3268580000000001</v>
          </cell>
          <cell r="I2401">
            <v>90.5</v>
          </cell>
          <cell r="J2401">
            <v>5494.18</v>
          </cell>
          <cell r="K2401">
            <v>-0.1221419</v>
          </cell>
          <cell r="L2401">
            <v>-0.1159162</v>
          </cell>
          <cell r="M2401">
            <v>-0.1116042</v>
          </cell>
          <cell r="N2401">
            <v>-0.10729229999999999</v>
          </cell>
          <cell r="O2401">
            <v>-0.1010665</v>
          </cell>
        </row>
        <row r="2402">
          <cell r="F2402" t="str">
            <v>2015-2022Northern Coast1-in-10August Peak1</v>
          </cell>
          <cell r="G2402">
            <v>1.0102230000000001</v>
          </cell>
          <cell r="H2402">
            <v>1.0102230000000001</v>
          </cell>
          <cell r="I2402">
            <v>64.226799999999997</v>
          </cell>
          <cell r="J2402">
            <v>9078.84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</row>
        <row r="2403">
          <cell r="F2403" t="str">
            <v>2015-2022Northern Coast1-in-10August Peak2</v>
          </cell>
          <cell r="G2403">
            <v>0.88367720000000005</v>
          </cell>
          <cell r="H2403">
            <v>0.88367720000000005</v>
          </cell>
          <cell r="I2403">
            <v>66.286199999999994</v>
          </cell>
          <cell r="J2403">
            <v>9078.84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</row>
        <row r="2404">
          <cell r="F2404" t="str">
            <v>2015-2022Northern Coast1-in-10August Peak3</v>
          </cell>
          <cell r="G2404">
            <v>0.8235884</v>
          </cell>
          <cell r="H2404">
            <v>0.8235884</v>
          </cell>
          <cell r="I2404">
            <v>65.664500000000004</v>
          </cell>
          <cell r="J2404">
            <v>9078.84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</row>
        <row r="2405">
          <cell r="F2405" t="str">
            <v>2015-2022Northern Coast1-in-10August Peak4</v>
          </cell>
          <cell r="G2405">
            <v>0.78686199999999995</v>
          </cell>
          <cell r="H2405">
            <v>0.78686199999999995</v>
          </cell>
          <cell r="I2405">
            <v>63.757599999999996</v>
          </cell>
          <cell r="J2405">
            <v>9078.84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</row>
        <row r="2406">
          <cell r="F2406" t="str">
            <v>2015-2022Northern Coast1-in-10August Peak5</v>
          </cell>
          <cell r="G2406">
            <v>0.78879730000000003</v>
          </cell>
          <cell r="H2406">
            <v>0.78879730000000003</v>
          </cell>
          <cell r="I2406">
            <v>62.807699999999997</v>
          </cell>
          <cell r="J2406">
            <v>9078.84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</row>
        <row r="2407">
          <cell r="F2407" t="str">
            <v>2015-2022Northern Coast1-in-10August Peak6</v>
          </cell>
          <cell r="G2407">
            <v>0.86171960000000003</v>
          </cell>
          <cell r="H2407">
            <v>0.86171960000000003</v>
          </cell>
          <cell r="I2407">
            <v>62.445500000000003</v>
          </cell>
          <cell r="J2407">
            <v>9078.84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</row>
        <row r="2408">
          <cell r="F2408" t="str">
            <v>2015-2022Northern Coast1-in-10August Peak7</v>
          </cell>
          <cell r="G2408">
            <v>1.0459160000000001</v>
          </cell>
          <cell r="H2408">
            <v>1.0459160000000001</v>
          </cell>
          <cell r="I2408">
            <v>61.932099999999998</v>
          </cell>
          <cell r="J2408">
            <v>9078.84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</row>
        <row r="2409">
          <cell r="F2409" t="str">
            <v>2015-2022Northern Coast1-in-10August Peak8</v>
          </cell>
          <cell r="G2409">
            <v>1.2071769999999999</v>
          </cell>
          <cell r="H2409">
            <v>1.2071769999999999</v>
          </cell>
          <cell r="I2409">
            <v>64.471599999999995</v>
          </cell>
          <cell r="J2409">
            <v>9078.84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</row>
        <row r="2410">
          <cell r="F2410" t="str">
            <v>2015-2022Northern Coast1-in-10August Peak9</v>
          </cell>
          <cell r="G2410">
            <v>1.2080900000000001</v>
          </cell>
          <cell r="H2410">
            <v>1.2080900000000001</v>
          </cell>
          <cell r="I2410">
            <v>70.486099999999993</v>
          </cell>
          <cell r="J2410">
            <v>9078.84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</row>
        <row r="2411">
          <cell r="F2411" t="str">
            <v>2015-2022Northern Coast1-in-10August Peak10</v>
          </cell>
          <cell r="G2411">
            <v>1.2353350000000001</v>
          </cell>
          <cell r="H2411">
            <v>1.2353350000000001</v>
          </cell>
          <cell r="I2411">
            <v>74.877899999999997</v>
          </cell>
          <cell r="J2411">
            <v>9078.84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</row>
        <row r="2412">
          <cell r="F2412" t="str">
            <v>2015-2022Northern Coast1-in-10August Peak11</v>
          </cell>
          <cell r="G2412">
            <v>1.281774</v>
          </cell>
          <cell r="H2412">
            <v>1.281774</v>
          </cell>
          <cell r="I2412">
            <v>80.752099999999999</v>
          </cell>
          <cell r="J2412">
            <v>9078.84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</row>
        <row r="2413">
          <cell r="F2413" t="str">
            <v>2015-2022Northern Coast1-in-10August Peak12</v>
          </cell>
          <cell r="G2413">
            <v>1.3573850000000001</v>
          </cell>
          <cell r="H2413">
            <v>1.3573850000000001</v>
          </cell>
          <cell r="I2413">
            <v>84.920699999999997</v>
          </cell>
          <cell r="J2413">
            <v>9078.84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</row>
        <row r="2414">
          <cell r="F2414" t="str">
            <v>2015-2022Northern Coast1-in-10August Peak13</v>
          </cell>
          <cell r="G2414">
            <v>1.486963</v>
          </cell>
          <cell r="H2414">
            <v>1.486963</v>
          </cell>
          <cell r="I2414">
            <v>88.577299999999994</v>
          </cell>
          <cell r="J2414">
            <v>9078.84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</row>
        <row r="2415">
          <cell r="F2415" t="str">
            <v>2015-2022Northern Coast1-in-10August Peak14</v>
          </cell>
          <cell r="G2415">
            <v>1.352401</v>
          </cell>
          <cell r="H2415">
            <v>1.634857</v>
          </cell>
          <cell r="I2415">
            <v>93.316400000000002</v>
          </cell>
          <cell r="J2415">
            <v>9078.84</v>
          </cell>
          <cell r="K2415">
            <v>0.22908990000000001</v>
          </cell>
          <cell r="L2415">
            <v>0.26061909999999999</v>
          </cell>
          <cell r="M2415">
            <v>0.28245619999999999</v>
          </cell>
          <cell r="N2415">
            <v>0.30429319999999999</v>
          </cell>
          <cell r="O2415">
            <v>0.33582240000000002</v>
          </cell>
        </row>
        <row r="2416">
          <cell r="F2416" t="str">
            <v>2015-2022Northern Coast1-in-10August Peak15</v>
          </cell>
          <cell r="G2416">
            <v>1.4765950000000001</v>
          </cell>
          <cell r="H2416">
            <v>1.846697</v>
          </cell>
          <cell r="I2416">
            <v>95.066599999999994</v>
          </cell>
          <cell r="J2416">
            <v>9078.84</v>
          </cell>
          <cell r="K2416">
            <v>0.30017569999999999</v>
          </cell>
          <cell r="L2416">
            <v>0.34148849999999997</v>
          </cell>
          <cell r="M2416">
            <v>0.37010140000000002</v>
          </cell>
          <cell r="N2416">
            <v>0.39871440000000002</v>
          </cell>
          <cell r="O2416">
            <v>0.4400271</v>
          </cell>
        </row>
        <row r="2417">
          <cell r="F2417" t="str">
            <v>2015-2022Northern Coast1-in-10August Peak16</v>
          </cell>
          <cell r="G2417">
            <v>1.661564</v>
          </cell>
          <cell r="H2417">
            <v>2.1190250000000002</v>
          </cell>
          <cell r="I2417">
            <v>93.496499999999997</v>
          </cell>
          <cell r="J2417">
            <v>9078.84</v>
          </cell>
          <cell r="K2417">
            <v>0.37102980000000002</v>
          </cell>
          <cell r="L2417">
            <v>0.42209400000000002</v>
          </cell>
          <cell r="M2417">
            <v>0.4574609</v>
          </cell>
          <cell r="N2417">
            <v>0.49282779999999998</v>
          </cell>
          <cell r="O2417">
            <v>0.54389200000000004</v>
          </cell>
        </row>
        <row r="2418">
          <cell r="F2418" t="str">
            <v>2015-2022Northern Coast1-in-10August Peak17</v>
          </cell>
          <cell r="G2418">
            <v>1.880107</v>
          </cell>
          <cell r="H2418">
            <v>2.4168240000000001</v>
          </cell>
          <cell r="I2418">
            <v>93.953599999999994</v>
          </cell>
          <cell r="J2418">
            <v>9078.84</v>
          </cell>
          <cell r="K2418">
            <v>0.43531110000000001</v>
          </cell>
          <cell r="L2418">
            <v>0.4952222</v>
          </cell>
          <cell r="M2418">
            <v>0.53671650000000004</v>
          </cell>
          <cell r="N2418">
            <v>0.57821080000000002</v>
          </cell>
          <cell r="O2418">
            <v>0.63812179999999996</v>
          </cell>
        </row>
        <row r="2419">
          <cell r="F2419" t="str">
            <v>2015-2022Northern Coast1-in-10August Peak18</v>
          </cell>
          <cell r="G2419">
            <v>2.0795439999999998</v>
          </cell>
          <cell r="H2419">
            <v>2.631256</v>
          </cell>
          <cell r="I2419">
            <v>93.245599999999996</v>
          </cell>
          <cell r="J2419">
            <v>9078.84</v>
          </cell>
          <cell r="K2419">
            <v>0.44747360000000003</v>
          </cell>
          <cell r="L2419">
            <v>0.50905849999999997</v>
          </cell>
          <cell r="M2419">
            <v>0.55171219999999999</v>
          </cell>
          <cell r="N2419">
            <v>0.59436580000000006</v>
          </cell>
          <cell r="O2419">
            <v>0.6559507</v>
          </cell>
        </row>
        <row r="2420">
          <cell r="F2420" t="str">
            <v>2015-2022Northern Coast1-in-10August Peak19</v>
          </cell>
          <cell r="G2420">
            <v>2.7730250000000001</v>
          </cell>
          <cell r="H2420">
            <v>2.6190950000000002</v>
          </cell>
          <cell r="I2420">
            <v>89.626800000000003</v>
          </cell>
          <cell r="J2420">
            <v>9078.84</v>
          </cell>
          <cell r="K2420">
            <v>-0.1743024</v>
          </cell>
          <cell r="L2420">
            <v>-0.1622663</v>
          </cell>
          <cell r="M2420">
            <v>-0.15393009999999999</v>
          </cell>
          <cell r="N2420">
            <v>-0.1455938</v>
          </cell>
          <cell r="O2420">
            <v>-0.1335576</v>
          </cell>
        </row>
        <row r="2421">
          <cell r="F2421" t="str">
            <v>2015-2022Northern Coast1-in-10August Peak20</v>
          </cell>
          <cell r="G2421">
            <v>2.5223369999999998</v>
          </cell>
          <cell r="H2421">
            <v>2.3932549999999999</v>
          </cell>
          <cell r="I2421">
            <v>84.945700000000002</v>
          </cell>
          <cell r="J2421">
            <v>9078.84</v>
          </cell>
          <cell r="K2421">
            <v>-0.14616670000000001</v>
          </cell>
          <cell r="L2421">
            <v>-0.13607330000000001</v>
          </cell>
          <cell r="M2421">
            <v>-0.1290828</v>
          </cell>
          <cell r="N2421">
            <v>-0.1220922</v>
          </cell>
          <cell r="O2421">
            <v>-0.1119989</v>
          </cell>
        </row>
        <row r="2422">
          <cell r="F2422" t="str">
            <v>2015-2022Northern Coast1-in-10August Peak21</v>
          </cell>
          <cell r="G2422">
            <v>2.2579400000000001</v>
          </cell>
          <cell r="H2422">
            <v>2.176294</v>
          </cell>
          <cell r="I2422">
            <v>78.0822</v>
          </cell>
          <cell r="J2422">
            <v>9078.84</v>
          </cell>
          <cell r="K2422">
            <v>-9.2452000000000006E-2</v>
          </cell>
          <cell r="L2422">
            <v>-8.6067900000000003E-2</v>
          </cell>
          <cell r="M2422">
            <v>-8.1646200000000002E-2</v>
          </cell>
          <cell r="N2422">
            <v>-7.7224699999999993E-2</v>
          </cell>
          <cell r="O2422">
            <v>-7.0840600000000004E-2</v>
          </cell>
        </row>
        <row r="2423">
          <cell r="F2423" t="str">
            <v>2015-2022Northern Coast1-in-10August Peak22</v>
          </cell>
          <cell r="G2423">
            <v>1.9674659999999999</v>
          </cell>
          <cell r="H2423">
            <v>1.9192849999999999</v>
          </cell>
          <cell r="I2423">
            <v>72.776600000000002</v>
          </cell>
          <cell r="J2423">
            <v>9078.84</v>
          </cell>
          <cell r="K2423">
            <v>-5.4558500000000003E-2</v>
          </cell>
          <cell r="L2423">
            <v>-5.0791099999999999E-2</v>
          </cell>
          <cell r="M2423">
            <v>-4.8181799999999997E-2</v>
          </cell>
          <cell r="N2423">
            <v>-4.5572500000000002E-2</v>
          </cell>
          <cell r="O2423">
            <v>-4.1805000000000002E-2</v>
          </cell>
        </row>
        <row r="2424">
          <cell r="F2424" t="str">
            <v>2015-2022Northern Coast1-in-10August Peak23</v>
          </cell>
          <cell r="G2424">
            <v>1.5850740000000001</v>
          </cell>
          <cell r="H2424">
            <v>1.5479909999999999</v>
          </cell>
          <cell r="I2424">
            <v>68.156400000000005</v>
          </cell>
          <cell r="J2424">
            <v>9078.84</v>
          </cell>
          <cell r="K2424">
            <v>-4.1990899999999998E-2</v>
          </cell>
          <cell r="L2424">
            <v>-3.9091300000000002E-2</v>
          </cell>
          <cell r="M2424">
            <v>-3.7082999999999998E-2</v>
          </cell>
          <cell r="N2424">
            <v>-3.50747E-2</v>
          </cell>
          <cell r="O2424">
            <v>-3.2175200000000001E-2</v>
          </cell>
        </row>
        <row r="2425">
          <cell r="F2425" t="str">
            <v>2015-2022Northern Coast1-in-10August Peak24</v>
          </cell>
          <cell r="G2425">
            <v>1.209368</v>
          </cell>
          <cell r="H2425">
            <v>1.174674</v>
          </cell>
          <cell r="I2425">
            <v>66.130700000000004</v>
          </cell>
          <cell r="J2425">
            <v>9078.84</v>
          </cell>
          <cell r="K2425">
            <v>-3.9285500000000001E-2</v>
          </cell>
          <cell r="L2425">
            <v>-3.65727E-2</v>
          </cell>
          <cell r="M2425">
            <v>-3.4693799999999997E-2</v>
          </cell>
          <cell r="N2425">
            <v>-3.2814900000000001E-2</v>
          </cell>
          <cell r="O2425">
            <v>-3.0102199999999999E-2</v>
          </cell>
        </row>
        <row r="2426">
          <cell r="F2426" t="str">
            <v>2015-2022Other1-in-10August Peak1</v>
          </cell>
          <cell r="G2426">
            <v>1.16429</v>
          </cell>
          <cell r="H2426">
            <v>1.16429</v>
          </cell>
          <cell r="I2426">
            <v>81.245249999999999</v>
          </cell>
          <cell r="J2426">
            <v>25277.02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</row>
        <row r="2427">
          <cell r="F2427" t="str">
            <v>2015-2022Other1-in-10August Peak2</v>
          </cell>
          <cell r="G2427">
            <v>0.99991920000000001</v>
          </cell>
          <cell r="H2427">
            <v>0.99991920000000001</v>
          </cell>
          <cell r="I2427">
            <v>79.300569999999993</v>
          </cell>
          <cell r="J2427">
            <v>25277.02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</row>
        <row r="2428">
          <cell r="F2428" t="str">
            <v>2015-2022Other1-in-10August Peak3</v>
          </cell>
          <cell r="G2428">
            <v>0.90668899999999997</v>
          </cell>
          <cell r="H2428">
            <v>0.90668899999999997</v>
          </cell>
          <cell r="I2428">
            <v>79.343819999999994</v>
          </cell>
          <cell r="J2428">
            <v>25277.02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</row>
        <row r="2429">
          <cell r="F2429" t="str">
            <v>2015-2022Other1-in-10August Peak4</v>
          </cell>
          <cell r="G2429">
            <v>0.85388920000000001</v>
          </cell>
          <cell r="H2429">
            <v>0.85388920000000001</v>
          </cell>
          <cell r="I2429">
            <v>77.946579999999997</v>
          </cell>
          <cell r="J2429">
            <v>25277.02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</row>
        <row r="2430">
          <cell r="F2430" t="str">
            <v>2015-2022Other1-in-10August Peak5</v>
          </cell>
          <cell r="G2430">
            <v>0.84335349999999998</v>
          </cell>
          <cell r="H2430">
            <v>0.84335349999999998</v>
          </cell>
          <cell r="I2430">
            <v>76.988780000000006</v>
          </cell>
          <cell r="J2430">
            <v>25277.02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</row>
        <row r="2431">
          <cell r="F2431" t="str">
            <v>2015-2022Other1-in-10August Peak6</v>
          </cell>
          <cell r="G2431">
            <v>0.89982859999999998</v>
          </cell>
          <cell r="H2431">
            <v>0.89982859999999998</v>
          </cell>
          <cell r="I2431">
            <v>75.159480000000002</v>
          </cell>
          <cell r="J2431">
            <v>25277.02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</row>
        <row r="2432">
          <cell r="F2432" t="str">
            <v>2015-2022Other1-in-10August Peak7</v>
          </cell>
          <cell r="G2432">
            <v>1.0512490000000001</v>
          </cell>
          <cell r="H2432">
            <v>1.0512490000000001</v>
          </cell>
          <cell r="I2432">
            <v>74.009659999999997</v>
          </cell>
          <cell r="J2432">
            <v>25277.02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</row>
        <row r="2433">
          <cell r="F2433" t="str">
            <v>2015-2022Other1-in-10August Peak8</v>
          </cell>
          <cell r="G2433">
            <v>1.15371</v>
          </cell>
          <cell r="H2433">
            <v>1.15371</v>
          </cell>
          <cell r="I2433">
            <v>76.084770000000006</v>
          </cell>
          <cell r="J2433">
            <v>25277.02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</row>
        <row r="2434">
          <cell r="F2434" t="str">
            <v>2015-2022Other1-in-10August Peak9</v>
          </cell>
          <cell r="G2434">
            <v>1.174698</v>
          </cell>
          <cell r="H2434">
            <v>1.174698</v>
          </cell>
          <cell r="I2434">
            <v>80.801389999999998</v>
          </cell>
          <cell r="J2434">
            <v>25277.02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</row>
        <row r="2435">
          <cell r="F2435" t="str">
            <v>2015-2022Other1-in-10August Peak10</v>
          </cell>
          <cell r="G2435">
            <v>1.252305</v>
          </cell>
          <cell r="H2435">
            <v>1.252305</v>
          </cell>
          <cell r="I2435">
            <v>85.694559999999996</v>
          </cell>
          <cell r="J2435">
            <v>25277.02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</row>
        <row r="2436">
          <cell r="F2436" t="str">
            <v>2015-2022Other1-in-10August Peak11</v>
          </cell>
          <cell r="G2436">
            <v>1.3839980000000001</v>
          </cell>
          <cell r="H2436">
            <v>1.3839980000000001</v>
          </cell>
          <cell r="I2436">
            <v>89.651889999999995</v>
          </cell>
          <cell r="J2436">
            <v>25277.02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</row>
        <row r="2437">
          <cell r="F2437" t="str">
            <v>2015-2022Other1-in-10August Peak12</v>
          </cell>
          <cell r="G2437">
            <v>1.5845039999999999</v>
          </cell>
          <cell r="H2437">
            <v>1.5845039999999999</v>
          </cell>
          <cell r="I2437">
            <v>91.533190000000005</v>
          </cell>
          <cell r="J2437">
            <v>25277.02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</row>
        <row r="2438">
          <cell r="F2438" t="str">
            <v>2015-2022Other1-in-10August Peak13</v>
          </cell>
          <cell r="G2438">
            <v>1.8684449999999999</v>
          </cell>
          <cell r="H2438">
            <v>1.8684449999999999</v>
          </cell>
          <cell r="I2438">
            <v>94.85812</v>
          </cell>
          <cell r="J2438">
            <v>25277.02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</row>
        <row r="2439">
          <cell r="F2439" t="str">
            <v>2015-2022Other1-in-10August Peak14</v>
          </cell>
          <cell r="G2439">
            <v>1.6605319999999999</v>
          </cell>
          <cell r="H2439">
            <v>2.1946880000000002</v>
          </cell>
          <cell r="I2439">
            <v>99.42671</v>
          </cell>
          <cell r="J2439">
            <v>25277.02</v>
          </cell>
          <cell r="K2439">
            <v>0.44353609999999999</v>
          </cell>
          <cell r="L2439">
            <v>0.49707469999999998</v>
          </cell>
          <cell r="M2439">
            <v>0.5341553</v>
          </cell>
          <cell r="N2439">
            <v>0.57123599999999997</v>
          </cell>
          <cell r="O2439">
            <v>0.62477450000000001</v>
          </cell>
        </row>
        <row r="2440">
          <cell r="F2440" t="str">
            <v>2015-2022Other1-in-10August Peak15</v>
          </cell>
          <cell r="G2440">
            <v>1.8785959999999999</v>
          </cell>
          <cell r="H2440">
            <v>2.5659860000000001</v>
          </cell>
          <cell r="I2440">
            <v>102.4153</v>
          </cell>
          <cell r="J2440">
            <v>25277.02</v>
          </cell>
          <cell r="K2440">
            <v>0.57174000000000003</v>
          </cell>
          <cell r="L2440">
            <v>0.64006680000000005</v>
          </cell>
          <cell r="M2440">
            <v>0.68738969999999999</v>
          </cell>
          <cell r="N2440">
            <v>0.7347127</v>
          </cell>
          <cell r="O2440">
            <v>0.80303939999999996</v>
          </cell>
        </row>
        <row r="2441">
          <cell r="F2441" t="str">
            <v>2015-2022Other1-in-10August Peak16</v>
          </cell>
          <cell r="G2441">
            <v>2.115262</v>
          </cell>
          <cell r="H2441">
            <v>2.975082</v>
          </cell>
          <cell r="I2441">
            <v>103.9584</v>
          </cell>
          <cell r="J2441">
            <v>25277.02</v>
          </cell>
          <cell r="K2441">
            <v>0.71589460000000005</v>
          </cell>
          <cell r="L2441">
            <v>0.80092660000000004</v>
          </cell>
          <cell r="M2441">
            <v>0.85981969999999996</v>
          </cell>
          <cell r="N2441">
            <v>0.91871250000000004</v>
          </cell>
          <cell r="O2441">
            <v>1.0037450000000001</v>
          </cell>
        </row>
        <row r="2442">
          <cell r="F2442" t="str">
            <v>2015-2022Other1-in-10August Peak17</v>
          </cell>
          <cell r="G2442">
            <v>2.344328</v>
          </cell>
          <cell r="H2442">
            <v>3.3459310000000002</v>
          </cell>
          <cell r="I2442">
            <v>105.1127</v>
          </cell>
          <cell r="J2442">
            <v>25277.02</v>
          </cell>
          <cell r="K2442">
            <v>0.83343279999999997</v>
          </cell>
          <cell r="L2442">
            <v>0.93278939999999999</v>
          </cell>
          <cell r="M2442">
            <v>1.001603</v>
          </cell>
          <cell r="N2442">
            <v>1.0704180000000001</v>
          </cell>
          <cell r="O2442">
            <v>1.169775</v>
          </cell>
        </row>
        <row r="2443">
          <cell r="F2443" t="str">
            <v>2015-2022Other1-in-10August Peak18</v>
          </cell>
          <cell r="G2443">
            <v>2.537013</v>
          </cell>
          <cell r="H2443">
            <v>3.5656590000000001</v>
          </cell>
          <cell r="I2443">
            <v>105.4944</v>
          </cell>
          <cell r="J2443">
            <v>25277.02</v>
          </cell>
          <cell r="K2443">
            <v>0.85586790000000001</v>
          </cell>
          <cell r="L2443">
            <v>0.95794710000000005</v>
          </cell>
          <cell r="M2443">
            <v>1.0286470000000001</v>
          </cell>
          <cell r="N2443">
            <v>1.0993470000000001</v>
          </cell>
          <cell r="O2443">
            <v>1.201425</v>
          </cell>
        </row>
        <row r="2444">
          <cell r="F2444" t="str">
            <v>2015-2022Other1-in-10August Peak19</v>
          </cell>
          <cell r="G2444">
            <v>3.7799900000000002</v>
          </cell>
          <cell r="H2444">
            <v>3.4876520000000002</v>
          </cell>
          <cell r="I2444">
            <v>103.81310000000001</v>
          </cell>
          <cell r="J2444">
            <v>25277.02</v>
          </cell>
          <cell r="K2444">
            <v>-0.32657809999999998</v>
          </cell>
          <cell r="L2444">
            <v>-0.30634919999999999</v>
          </cell>
          <cell r="M2444">
            <v>-0.29233880000000001</v>
          </cell>
          <cell r="N2444">
            <v>-0.27832839999999998</v>
          </cell>
          <cell r="O2444">
            <v>-0.25809939999999998</v>
          </cell>
        </row>
        <row r="2445">
          <cell r="F2445" t="str">
            <v>2015-2022Other1-in-10August Peak20</v>
          </cell>
          <cell r="G2445">
            <v>3.4037350000000002</v>
          </cell>
          <cell r="H2445">
            <v>3.146957</v>
          </cell>
          <cell r="I2445">
            <v>99.164659999999998</v>
          </cell>
          <cell r="J2445">
            <v>25277.02</v>
          </cell>
          <cell r="K2445">
            <v>-0.28685159999999998</v>
          </cell>
          <cell r="L2445">
            <v>-0.26908339999999997</v>
          </cell>
          <cell r="M2445">
            <v>-0.25677729999999999</v>
          </cell>
          <cell r="N2445">
            <v>-0.2444711</v>
          </cell>
          <cell r="O2445">
            <v>-0.22670299999999999</v>
          </cell>
        </row>
        <row r="2446">
          <cell r="F2446" t="str">
            <v>2015-2022Other1-in-10August Peak21</v>
          </cell>
          <cell r="G2446">
            <v>2.9155190000000002</v>
          </cell>
          <cell r="H2446">
            <v>2.7649590000000002</v>
          </cell>
          <cell r="I2446">
            <v>92.112089999999995</v>
          </cell>
          <cell r="J2446">
            <v>25277.02</v>
          </cell>
          <cell r="K2446">
            <v>-0.16819429999999999</v>
          </cell>
          <cell r="L2446">
            <v>-0.157776</v>
          </cell>
          <cell r="M2446">
            <v>-0.15056040000000001</v>
          </cell>
          <cell r="N2446">
            <v>-0.14334469999999999</v>
          </cell>
          <cell r="O2446">
            <v>-0.1329264</v>
          </cell>
        </row>
        <row r="2447">
          <cell r="F2447" t="str">
            <v>2015-2022Other1-in-10August Peak22</v>
          </cell>
          <cell r="G2447">
            <v>2.4530189999999998</v>
          </cell>
          <cell r="H2447">
            <v>2.3564189999999998</v>
          </cell>
          <cell r="I2447">
            <v>88.301169999999999</v>
          </cell>
          <cell r="J2447">
            <v>25277.02</v>
          </cell>
          <cell r="K2447">
            <v>-0.1079143</v>
          </cell>
          <cell r="L2447">
            <v>-0.1012299</v>
          </cell>
          <cell r="M2447">
            <v>-9.66003E-2</v>
          </cell>
          <cell r="N2447">
            <v>-9.1970700000000002E-2</v>
          </cell>
          <cell r="O2447">
            <v>-8.5286299999999995E-2</v>
          </cell>
        </row>
        <row r="2448">
          <cell r="F2448" t="str">
            <v>2015-2022Other1-in-10August Peak23</v>
          </cell>
          <cell r="G2448">
            <v>1.9059809999999999</v>
          </cell>
          <cell r="H2448">
            <v>1.844662</v>
          </cell>
          <cell r="I2448">
            <v>85.091520000000003</v>
          </cell>
          <cell r="J2448">
            <v>25277.02</v>
          </cell>
          <cell r="K2448">
            <v>-6.8501300000000001E-2</v>
          </cell>
          <cell r="L2448">
            <v>-6.4258200000000001E-2</v>
          </cell>
          <cell r="M2448">
            <v>-6.1319499999999999E-2</v>
          </cell>
          <cell r="N2448">
            <v>-5.8380700000000001E-2</v>
          </cell>
          <cell r="O2448">
            <v>-5.4137600000000001E-2</v>
          </cell>
        </row>
        <row r="2449">
          <cell r="F2449" t="str">
            <v>2015-2022Other1-in-10August Peak24</v>
          </cell>
          <cell r="G2449">
            <v>1.4481310000000001</v>
          </cell>
          <cell r="H2449">
            <v>1.4089480000000001</v>
          </cell>
          <cell r="I2449">
            <v>82.126630000000006</v>
          </cell>
          <cell r="J2449">
            <v>25277.02</v>
          </cell>
          <cell r="K2449">
            <v>-4.3772999999999999E-2</v>
          </cell>
          <cell r="L2449">
            <v>-4.1061599999999997E-2</v>
          </cell>
          <cell r="M2449">
            <v>-3.9183700000000002E-2</v>
          </cell>
          <cell r="N2449">
            <v>-3.73058E-2</v>
          </cell>
          <cell r="O2449">
            <v>-3.45945E-2</v>
          </cell>
        </row>
        <row r="2450">
          <cell r="F2450" t="str">
            <v>2015-2022Sierra1-in-10August Peak1</v>
          </cell>
          <cell r="G2450">
            <v>1.2817700000000001</v>
          </cell>
          <cell r="H2450">
            <v>1.2817700000000001</v>
          </cell>
          <cell r="I2450">
            <v>78.678709999999995</v>
          </cell>
          <cell r="J2450">
            <v>17688.05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</row>
        <row r="2451">
          <cell r="F2451" t="str">
            <v>2015-2022Sierra1-in-10August Peak2</v>
          </cell>
          <cell r="G2451">
            <v>1.130895</v>
          </cell>
          <cell r="H2451">
            <v>1.130895</v>
          </cell>
          <cell r="I2451">
            <v>77.819429999999997</v>
          </cell>
          <cell r="J2451">
            <v>17688.05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</row>
        <row r="2452">
          <cell r="F2452" t="str">
            <v>2015-2022Sierra1-in-10August Peak3</v>
          </cell>
          <cell r="G2452">
            <v>1.043757</v>
          </cell>
          <cell r="H2452">
            <v>1.043757</v>
          </cell>
          <cell r="I2452">
            <v>76.877009999999999</v>
          </cell>
          <cell r="J2452">
            <v>17688.05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</row>
        <row r="2453">
          <cell r="F2453" t="str">
            <v>2015-2022Sierra1-in-10August Peak4</v>
          </cell>
          <cell r="G2453">
            <v>0.99446049999999997</v>
          </cell>
          <cell r="H2453">
            <v>0.99446049999999997</v>
          </cell>
          <cell r="I2453">
            <v>76.581379999999996</v>
          </cell>
          <cell r="J2453">
            <v>17688.05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</row>
        <row r="2454">
          <cell r="F2454" t="str">
            <v>2015-2022Sierra1-in-10August Peak5</v>
          </cell>
          <cell r="G2454">
            <v>0.99471589999999999</v>
          </cell>
          <cell r="H2454">
            <v>0.99471589999999999</v>
          </cell>
          <cell r="I2454">
            <v>77.00421</v>
          </cell>
          <cell r="J2454">
            <v>17688.05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</row>
        <row r="2455">
          <cell r="F2455" t="str">
            <v>2015-2022Sierra1-in-10August Peak6</v>
          </cell>
          <cell r="G2455">
            <v>1.085893</v>
          </cell>
          <cell r="H2455">
            <v>1.085893</v>
          </cell>
          <cell r="I2455">
            <v>75.700010000000006</v>
          </cell>
          <cell r="J2455">
            <v>17688.05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</row>
        <row r="2456">
          <cell r="F2456" t="str">
            <v>2015-2022Sierra1-in-10August Peak7</v>
          </cell>
          <cell r="G2456">
            <v>1.292368</v>
          </cell>
          <cell r="H2456">
            <v>1.292368</v>
          </cell>
          <cell r="I2456">
            <v>74.604339999999993</v>
          </cell>
          <cell r="J2456">
            <v>17688.05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</row>
        <row r="2457">
          <cell r="F2457" t="str">
            <v>2015-2022Sierra1-in-10August Peak8</v>
          </cell>
          <cell r="G2457">
            <v>1.4230929999999999</v>
          </cell>
          <cell r="H2457">
            <v>1.4230929999999999</v>
          </cell>
          <cell r="I2457">
            <v>77.194800000000001</v>
          </cell>
          <cell r="J2457">
            <v>17688.05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</row>
        <row r="2458">
          <cell r="F2458" t="str">
            <v>2015-2022Sierra1-in-10August Peak9</v>
          </cell>
          <cell r="G2458">
            <v>1.4629760000000001</v>
          </cell>
          <cell r="H2458">
            <v>1.4629760000000001</v>
          </cell>
          <cell r="I2458">
            <v>81.102260000000001</v>
          </cell>
          <cell r="J2458">
            <v>17688.05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</row>
        <row r="2459">
          <cell r="F2459" t="str">
            <v>2015-2022Sierra1-in-10August Peak10</v>
          </cell>
          <cell r="G2459">
            <v>1.5373509999999999</v>
          </cell>
          <cell r="H2459">
            <v>1.5373509999999999</v>
          </cell>
          <cell r="I2459">
            <v>84.190569999999994</v>
          </cell>
          <cell r="J2459">
            <v>17688.05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</row>
        <row r="2460">
          <cell r="F2460" t="str">
            <v>2015-2022Sierra1-in-10August Peak11</v>
          </cell>
          <cell r="G2460">
            <v>1.6786479999999999</v>
          </cell>
          <cell r="H2460">
            <v>1.6786479999999999</v>
          </cell>
          <cell r="I2460">
            <v>91.388050000000007</v>
          </cell>
          <cell r="J2460">
            <v>17688.05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</row>
        <row r="2461">
          <cell r="F2461" t="str">
            <v>2015-2022Sierra1-in-10August Peak12</v>
          </cell>
          <cell r="G2461">
            <v>1.892771</v>
          </cell>
          <cell r="H2461">
            <v>1.892771</v>
          </cell>
          <cell r="I2461">
            <v>91.005970000000005</v>
          </cell>
          <cell r="J2461">
            <v>17688.05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</row>
        <row r="2462">
          <cell r="F2462" t="str">
            <v>2015-2022Sierra1-in-10August Peak13</v>
          </cell>
          <cell r="G2462">
            <v>2.1890079999999998</v>
          </cell>
          <cell r="H2462">
            <v>2.1890079999999998</v>
          </cell>
          <cell r="I2462">
            <v>87.985500000000002</v>
          </cell>
          <cell r="J2462">
            <v>17688.05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</row>
        <row r="2463">
          <cell r="F2463" t="str">
            <v>2015-2022Sierra1-in-10August Peak14</v>
          </cell>
          <cell r="G2463">
            <v>2.0019300000000002</v>
          </cell>
          <cell r="H2463">
            <v>2.5253589999999999</v>
          </cell>
          <cell r="I2463">
            <v>88.142849999999996</v>
          </cell>
          <cell r="J2463">
            <v>17688.05</v>
          </cell>
          <cell r="K2463">
            <v>0.44527060000000002</v>
          </cell>
          <cell r="L2463">
            <v>0.49144680000000002</v>
          </cell>
          <cell r="M2463">
            <v>0.52342840000000002</v>
          </cell>
          <cell r="N2463">
            <v>0.55540990000000001</v>
          </cell>
          <cell r="O2463">
            <v>0.60158630000000002</v>
          </cell>
        </row>
        <row r="2464">
          <cell r="F2464" t="str">
            <v>2015-2022Sierra1-in-10August Peak15</v>
          </cell>
          <cell r="G2464">
            <v>2.2345100000000002</v>
          </cell>
          <cell r="H2464">
            <v>2.9108719999999999</v>
          </cell>
          <cell r="I2464">
            <v>94.189449999999994</v>
          </cell>
          <cell r="J2464">
            <v>17688.05</v>
          </cell>
          <cell r="K2464">
            <v>0.57612960000000002</v>
          </cell>
          <cell r="L2464">
            <v>0.63534749999999995</v>
          </cell>
          <cell r="M2464">
            <v>0.67636169999999995</v>
          </cell>
          <cell r="N2464">
            <v>0.71737589999999996</v>
          </cell>
          <cell r="O2464">
            <v>0.77659400000000001</v>
          </cell>
        </row>
        <row r="2465">
          <cell r="F2465" t="str">
            <v>2015-2022Sierra1-in-10August Peak16</v>
          </cell>
          <cell r="G2465">
            <v>2.5114380000000001</v>
          </cell>
          <cell r="H2465">
            <v>3.3542580000000002</v>
          </cell>
          <cell r="I2465">
            <v>101.0853</v>
          </cell>
          <cell r="J2465">
            <v>17688.05</v>
          </cell>
          <cell r="K2465">
            <v>0.71823979999999998</v>
          </cell>
          <cell r="L2465">
            <v>0.79184290000000002</v>
          </cell>
          <cell r="M2465">
            <v>0.84282000000000001</v>
          </cell>
          <cell r="N2465">
            <v>0.89379730000000002</v>
          </cell>
          <cell r="O2465">
            <v>0.96740029999999999</v>
          </cell>
        </row>
        <row r="2466">
          <cell r="F2466" t="str">
            <v>2015-2022Sierra1-in-10August Peak17</v>
          </cell>
          <cell r="G2466">
            <v>2.7666430000000002</v>
          </cell>
          <cell r="H2466">
            <v>3.7506780000000002</v>
          </cell>
          <cell r="I2466">
            <v>102.4372</v>
          </cell>
          <cell r="J2466">
            <v>17688.05</v>
          </cell>
          <cell r="K2466">
            <v>0.83835769999999998</v>
          </cell>
          <cell r="L2466">
            <v>0.92442530000000001</v>
          </cell>
          <cell r="M2466">
            <v>0.98403560000000001</v>
          </cell>
          <cell r="N2466">
            <v>1.0436449999999999</v>
          </cell>
          <cell r="O2466">
            <v>1.129713</v>
          </cell>
        </row>
        <row r="2467">
          <cell r="F2467" t="str">
            <v>2015-2022Sierra1-in-10August Peak18</v>
          </cell>
          <cell r="G2467">
            <v>2.994904</v>
          </cell>
          <cell r="H2467">
            <v>4.0058030000000002</v>
          </cell>
          <cell r="I2467">
            <v>102.4628</v>
          </cell>
          <cell r="J2467">
            <v>17688.05</v>
          </cell>
          <cell r="K2467">
            <v>0.86121510000000001</v>
          </cell>
          <cell r="L2467">
            <v>0.94964990000000005</v>
          </cell>
          <cell r="M2467">
            <v>1.010899</v>
          </cell>
          <cell r="N2467">
            <v>1.072149</v>
          </cell>
          <cell r="O2467">
            <v>1.1605840000000001</v>
          </cell>
        </row>
        <row r="2468">
          <cell r="F2468" t="str">
            <v>2015-2022Sierra1-in-10August Peak19</v>
          </cell>
          <cell r="G2468">
            <v>4.32965</v>
          </cell>
          <cell r="H2468">
            <v>3.961751</v>
          </cell>
          <cell r="I2468">
            <v>101.3583</v>
          </cell>
          <cell r="J2468">
            <v>17688.05</v>
          </cell>
          <cell r="K2468">
            <v>-0.40038760000000001</v>
          </cell>
          <cell r="L2468">
            <v>-0.3811929</v>
          </cell>
          <cell r="M2468">
            <v>-0.36789870000000002</v>
          </cell>
          <cell r="N2468">
            <v>-0.35460449999999999</v>
          </cell>
          <cell r="O2468">
            <v>-0.33540979999999998</v>
          </cell>
        </row>
        <row r="2469">
          <cell r="F2469" t="str">
            <v>2015-2022Sierra1-in-10August Peak20</v>
          </cell>
          <cell r="G2469">
            <v>3.9369580000000002</v>
          </cell>
          <cell r="H2469">
            <v>3.6337510000000002</v>
          </cell>
          <cell r="I2469">
            <v>95.466309999999993</v>
          </cell>
          <cell r="J2469">
            <v>17688.05</v>
          </cell>
          <cell r="K2469">
            <v>-0.32998339999999998</v>
          </cell>
          <cell r="L2469">
            <v>-0.3141639</v>
          </cell>
          <cell r="M2469">
            <v>-0.30320740000000002</v>
          </cell>
          <cell r="N2469">
            <v>-0.29225089999999998</v>
          </cell>
          <cell r="O2469">
            <v>-0.27643139999999999</v>
          </cell>
        </row>
        <row r="2470">
          <cell r="F2470" t="str">
            <v>2015-2022Sierra1-in-10August Peak21</v>
          </cell>
          <cell r="G2470">
            <v>3.4084479999999999</v>
          </cell>
          <cell r="H2470">
            <v>3.2163629999999999</v>
          </cell>
          <cell r="I2470">
            <v>87.73827</v>
          </cell>
          <cell r="J2470">
            <v>17688.05</v>
          </cell>
          <cell r="K2470">
            <v>-0.20904739999999999</v>
          </cell>
          <cell r="L2470">
            <v>-0.1990256</v>
          </cell>
          <cell r="M2470">
            <v>-0.19208459999999999</v>
          </cell>
          <cell r="N2470">
            <v>-0.18514349999999999</v>
          </cell>
          <cell r="O2470">
            <v>-0.17512169999999999</v>
          </cell>
        </row>
        <row r="2471">
          <cell r="F2471" t="str">
            <v>2015-2022Sierra1-in-10August Peak22</v>
          </cell>
          <cell r="G2471">
            <v>2.8519009999999998</v>
          </cell>
          <cell r="H2471">
            <v>2.7371799999999999</v>
          </cell>
          <cell r="I2471">
            <v>82.962590000000006</v>
          </cell>
          <cell r="J2471">
            <v>17688.05</v>
          </cell>
          <cell r="K2471">
            <v>-0.1248522</v>
          </cell>
          <cell r="L2471">
            <v>-0.11886679999999999</v>
          </cell>
          <cell r="M2471">
            <v>-0.1147213</v>
          </cell>
          <cell r="N2471">
            <v>-0.1105758</v>
          </cell>
          <cell r="O2471">
            <v>-0.1045903</v>
          </cell>
        </row>
        <row r="2472">
          <cell r="F2472" t="str">
            <v>2015-2022Sierra1-in-10August Peak23</v>
          </cell>
          <cell r="G2472">
            <v>2.1953740000000002</v>
          </cell>
          <cell r="H2472">
            <v>2.1181390000000002</v>
          </cell>
          <cell r="I2472">
            <v>80.48227</v>
          </cell>
          <cell r="J2472">
            <v>17688.05</v>
          </cell>
          <cell r="K2472">
            <v>-8.4056099999999995E-2</v>
          </cell>
          <cell r="L2472">
            <v>-8.0026399999999998E-2</v>
          </cell>
          <cell r="M2472">
            <v>-7.7235499999999999E-2</v>
          </cell>
          <cell r="N2472">
            <v>-7.4444499999999997E-2</v>
          </cell>
          <cell r="O2472">
            <v>-7.0414900000000002E-2</v>
          </cell>
        </row>
        <row r="2473">
          <cell r="F2473" t="str">
            <v>2015-2022Sierra1-in-10August Peak24</v>
          </cell>
          <cell r="G2473">
            <v>1.6477569999999999</v>
          </cell>
          <cell r="H2473">
            <v>1.607461</v>
          </cell>
          <cell r="I2473">
            <v>78.255880000000005</v>
          </cell>
          <cell r="J2473">
            <v>17688.05</v>
          </cell>
          <cell r="K2473">
            <v>-4.3853900000000001E-2</v>
          </cell>
          <cell r="L2473">
            <v>-4.17516E-2</v>
          </cell>
          <cell r="M2473">
            <v>-4.0295499999999998E-2</v>
          </cell>
          <cell r="N2473">
            <v>-3.8839400000000003E-2</v>
          </cell>
          <cell r="O2473">
            <v>-3.6736999999999999E-2</v>
          </cell>
        </row>
        <row r="2474">
          <cell r="F2474" t="str">
            <v>2015-2022Stockton1-in-10August Peak1</v>
          </cell>
          <cell r="G2474">
            <v>1.36317</v>
          </cell>
          <cell r="H2474">
            <v>1.36317</v>
          </cell>
          <cell r="I2474">
            <v>85.141270000000006</v>
          </cell>
          <cell r="J2474">
            <v>12323.13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</row>
        <row r="2475">
          <cell r="F2475" t="str">
            <v>2015-2022Stockton1-in-10August Peak2</v>
          </cell>
          <cell r="G2475">
            <v>1.159538</v>
          </cell>
          <cell r="H2475">
            <v>1.159538</v>
          </cell>
          <cell r="I2475">
            <v>82.775810000000007</v>
          </cell>
          <cell r="J2475">
            <v>12323.13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</row>
        <row r="2476">
          <cell r="F2476" t="str">
            <v>2015-2022Stockton1-in-10August Peak3</v>
          </cell>
          <cell r="G2476">
            <v>1.0345439999999999</v>
          </cell>
          <cell r="H2476">
            <v>1.0345439999999999</v>
          </cell>
          <cell r="I2476">
            <v>82.865459999999999</v>
          </cell>
          <cell r="J2476">
            <v>12323.13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</row>
        <row r="2477">
          <cell r="F2477" t="str">
            <v>2015-2022Stockton1-in-10August Peak4</v>
          </cell>
          <cell r="G2477">
            <v>0.96456799999999998</v>
          </cell>
          <cell r="H2477">
            <v>0.96456799999999998</v>
          </cell>
          <cell r="I2477">
            <v>81.910349999999994</v>
          </cell>
          <cell r="J2477">
            <v>12323.13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</row>
        <row r="2478">
          <cell r="F2478" t="str">
            <v>2015-2022Stockton1-in-10August Peak5</v>
          </cell>
          <cell r="G2478">
            <v>0.9486097</v>
          </cell>
          <cell r="H2478">
            <v>0.9486097</v>
          </cell>
          <cell r="I2478">
            <v>80.275810000000007</v>
          </cell>
          <cell r="J2478">
            <v>12323.13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</row>
        <row r="2479">
          <cell r="F2479" t="str">
            <v>2015-2022Stockton1-in-10August Peak6</v>
          </cell>
          <cell r="G2479">
            <v>0.99137869999999995</v>
          </cell>
          <cell r="H2479">
            <v>0.99137869999999995</v>
          </cell>
          <cell r="I2479">
            <v>78.5</v>
          </cell>
          <cell r="J2479">
            <v>12323.13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</row>
        <row r="2480">
          <cell r="F2480" t="str">
            <v>2015-2022Stockton1-in-10August Peak7</v>
          </cell>
          <cell r="G2480">
            <v>1.1312180000000001</v>
          </cell>
          <cell r="H2480">
            <v>1.1312180000000001</v>
          </cell>
          <cell r="I2480">
            <v>77.134540000000001</v>
          </cell>
          <cell r="J2480">
            <v>12323.13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</row>
        <row r="2481">
          <cell r="F2481" t="str">
            <v>2015-2022Stockton1-in-10August Peak8</v>
          </cell>
          <cell r="G2481">
            <v>1.22838</v>
          </cell>
          <cell r="H2481">
            <v>1.22838</v>
          </cell>
          <cell r="I2481">
            <v>77.724189999999993</v>
          </cell>
          <cell r="J2481">
            <v>12323.13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</row>
        <row r="2482">
          <cell r="F2482" t="str">
            <v>2015-2022Stockton1-in-10August Peak9</v>
          </cell>
          <cell r="G2482">
            <v>1.2791129999999999</v>
          </cell>
          <cell r="H2482">
            <v>1.2791129999999999</v>
          </cell>
          <cell r="I2482">
            <v>83.813869999999994</v>
          </cell>
          <cell r="J2482">
            <v>12323.13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</row>
        <row r="2483">
          <cell r="F2483" t="str">
            <v>2015-2022Stockton1-in-10August Peak10</v>
          </cell>
          <cell r="G2483">
            <v>1.403394</v>
          </cell>
          <cell r="H2483">
            <v>1.403394</v>
          </cell>
          <cell r="I2483">
            <v>84.948369999999997</v>
          </cell>
          <cell r="J2483">
            <v>12323.13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</row>
        <row r="2484">
          <cell r="F2484" t="str">
            <v>2015-2022Stockton1-in-10August Peak11</v>
          </cell>
          <cell r="G2484">
            <v>1.5808310000000001</v>
          </cell>
          <cell r="H2484">
            <v>1.5808310000000001</v>
          </cell>
          <cell r="I2484">
            <v>87.717420000000004</v>
          </cell>
          <cell r="J2484">
            <v>12323.13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</row>
        <row r="2485">
          <cell r="F2485" t="str">
            <v>2015-2022Stockton1-in-10August Peak12</v>
          </cell>
          <cell r="G2485">
            <v>1.8214710000000001</v>
          </cell>
          <cell r="H2485">
            <v>1.8214710000000001</v>
          </cell>
          <cell r="I2485">
            <v>91.717420000000004</v>
          </cell>
          <cell r="J2485">
            <v>12323.13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</row>
        <row r="2486">
          <cell r="F2486" t="str">
            <v>2015-2022Stockton1-in-10August Peak13</v>
          </cell>
          <cell r="G2486">
            <v>2.131008</v>
          </cell>
          <cell r="H2486">
            <v>2.131008</v>
          </cell>
          <cell r="I2486">
            <v>95.582920000000001</v>
          </cell>
          <cell r="J2486">
            <v>12323.13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</row>
        <row r="2487">
          <cell r="F2487" t="str">
            <v>2015-2022Stockton1-in-10August Peak14</v>
          </cell>
          <cell r="G2487">
            <v>1.9007309999999999</v>
          </cell>
          <cell r="H2487">
            <v>2.486523</v>
          </cell>
          <cell r="I2487">
            <v>99.85866</v>
          </cell>
          <cell r="J2487">
            <v>12323.13</v>
          </cell>
          <cell r="K2487">
            <v>0.49127670000000001</v>
          </cell>
          <cell r="L2487">
            <v>0.54711730000000003</v>
          </cell>
          <cell r="M2487">
            <v>0.58579239999999999</v>
          </cell>
          <cell r="N2487">
            <v>0.62446749999999995</v>
          </cell>
          <cell r="O2487">
            <v>0.68030809999999997</v>
          </cell>
        </row>
        <row r="2488">
          <cell r="F2488" t="str">
            <v>2015-2022Stockton1-in-10August Peak15</v>
          </cell>
          <cell r="G2488">
            <v>2.1428780000000001</v>
          </cell>
          <cell r="H2488">
            <v>2.8812899999999999</v>
          </cell>
          <cell r="I2488">
            <v>101.6344</v>
          </cell>
          <cell r="J2488">
            <v>12323.13</v>
          </cell>
          <cell r="K2488">
            <v>0.62115869999999995</v>
          </cell>
          <cell r="L2488">
            <v>0.69043299999999996</v>
          </cell>
          <cell r="M2488">
            <v>0.73841210000000002</v>
          </cell>
          <cell r="N2488">
            <v>0.78639119999999996</v>
          </cell>
          <cell r="O2488">
            <v>0.85566540000000002</v>
          </cell>
        </row>
        <row r="2489">
          <cell r="F2489" t="str">
            <v>2015-2022Stockton1-in-10August Peak16</v>
          </cell>
          <cell r="G2489">
            <v>2.3824920000000001</v>
          </cell>
          <cell r="H2489">
            <v>3.3170829999999998</v>
          </cell>
          <cell r="I2489">
            <v>103.67919999999999</v>
          </cell>
          <cell r="J2489">
            <v>12323.13</v>
          </cell>
          <cell r="K2489">
            <v>0.7875761</v>
          </cell>
          <cell r="L2489">
            <v>0.87443389999999999</v>
          </cell>
          <cell r="M2489">
            <v>0.93459119999999996</v>
          </cell>
          <cell r="N2489">
            <v>0.99474839999999998</v>
          </cell>
          <cell r="O2489">
            <v>1.0816060000000001</v>
          </cell>
        </row>
        <row r="2490">
          <cell r="F2490" t="str">
            <v>2015-2022Stockton1-in-10August Peak17</v>
          </cell>
          <cell r="G2490">
            <v>2.612196</v>
          </cell>
          <cell r="H2490">
            <v>3.6932659999999999</v>
          </cell>
          <cell r="I2490">
            <v>105.2694</v>
          </cell>
          <cell r="J2490">
            <v>12323.13</v>
          </cell>
          <cell r="K2490">
            <v>0.91005550000000002</v>
          </cell>
          <cell r="L2490">
            <v>1.0110920000000001</v>
          </cell>
          <cell r="M2490">
            <v>1.08107</v>
          </cell>
          <cell r="N2490">
            <v>1.1510469999999999</v>
          </cell>
          <cell r="O2490">
            <v>1.252084</v>
          </cell>
        </row>
        <row r="2491">
          <cell r="F2491" t="str">
            <v>2015-2022Stockton1-in-10August Peak18</v>
          </cell>
          <cell r="G2491">
            <v>2.7841559999999999</v>
          </cell>
          <cell r="H2491">
            <v>3.8934069999999998</v>
          </cell>
          <cell r="I2491">
            <v>105.5899</v>
          </cell>
          <cell r="J2491">
            <v>12323.13</v>
          </cell>
          <cell r="K2491">
            <v>0.93365140000000002</v>
          </cell>
          <cell r="L2491">
            <v>1.0373969999999999</v>
          </cell>
          <cell r="M2491">
            <v>1.109251</v>
          </cell>
          <cell r="N2491">
            <v>1.1811050000000001</v>
          </cell>
          <cell r="O2491">
            <v>1.284851</v>
          </cell>
        </row>
        <row r="2492">
          <cell r="F2492" t="str">
            <v>2015-2022Stockton1-in-10August Peak19</v>
          </cell>
          <cell r="G2492">
            <v>4.0917529999999998</v>
          </cell>
          <cell r="H2492">
            <v>3.798578</v>
          </cell>
          <cell r="I2492">
            <v>102.5899</v>
          </cell>
          <cell r="J2492">
            <v>12323.13</v>
          </cell>
          <cell r="K2492">
            <v>-0.30917070000000002</v>
          </cell>
          <cell r="L2492">
            <v>-0.29971979999999998</v>
          </cell>
          <cell r="M2492">
            <v>-0.2931742</v>
          </cell>
          <cell r="N2492">
            <v>-0.28662850000000001</v>
          </cell>
          <cell r="O2492">
            <v>-0.27717779999999997</v>
          </cell>
        </row>
        <row r="2493">
          <cell r="F2493" t="str">
            <v>2015-2022Stockton1-in-10August Peak20</v>
          </cell>
          <cell r="G2493">
            <v>3.723201</v>
          </cell>
          <cell r="H2493">
            <v>3.448121</v>
          </cell>
          <cell r="I2493">
            <v>96.634540000000001</v>
          </cell>
          <cell r="J2493">
            <v>12323.13</v>
          </cell>
          <cell r="K2493">
            <v>-0.29008929999999999</v>
          </cell>
          <cell r="L2493">
            <v>-0.28122180000000002</v>
          </cell>
          <cell r="M2493">
            <v>-0.27508009999999999</v>
          </cell>
          <cell r="N2493">
            <v>-0.26893850000000002</v>
          </cell>
          <cell r="O2493">
            <v>-0.26007089999999999</v>
          </cell>
        </row>
        <row r="2494">
          <cell r="F2494" t="str">
            <v>2015-2022Stockton1-in-10August Peak21</v>
          </cell>
          <cell r="G2494">
            <v>3.282149</v>
          </cell>
          <cell r="H2494">
            <v>3.096438</v>
          </cell>
          <cell r="I2494">
            <v>91.634540000000001</v>
          </cell>
          <cell r="J2494">
            <v>12323.13</v>
          </cell>
          <cell r="K2494">
            <v>-0.19584399999999999</v>
          </cell>
          <cell r="L2494">
            <v>-0.18985740000000001</v>
          </cell>
          <cell r="M2494">
            <v>-0.18571109999999999</v>
          </cell>
          <cell r="N2494">
            <v>-0.1815647</v>
          </cell>
          <cell r="O2494">
            <v>-0.17557809999999999</v>
          </cell>
        </row>
        <row r="2495">
          <cell r="F2495" t="str">
            <v>2015-2022Stockton1-in-10August Peak22</v>
          </cell>
          <cell r="G2495">
            <v>2.8057460000000001</v>
          </cell>
          <cell r="H2495">
            <v>2.6751680000000002</v>
          </cell>
          <cell r="I2495">
            <v>90.365459999999999</v>
          </cell>
          <cell r="J2495">
            <v>12323.13</v>
          </cell>
          <cell r="K2495">
            <v>-0.1377023</v>
          </cell>
          <cell r="L2495">
            <v>-0.1334929</v>
          </cell>
          <cell r="M2495">
            <v>-0.13057759999999999</v>
          </cell>
          <cell r="N2495">
            <v>-0.1276622</v>
          </cell>
          <cell r="O2495">
            <v>-0.1234528</v>
          </cell>
        </row>
        <row r="2496">
          <cell r="F2496" t="str">
            <v>2015-2022Stockton1-in-10August Peak23</v>
          </cell>
          <cell r="G2496">
            <v>2.203462</v>
          </cell>
          <cell r="H2496">
            <v>2.1331850000000001</v>
          </cell>
          <cell r="I2496">
            <v>87.596410000000006</v>
          </cell>
          <cell r="J2496">
            <v>12323.13</v>
          </cell>
          <cell r="K2496">
            <v>-7.4110999999999996E-2</v>
          </cell>
          <cell r="L2496">
            <v>-7.1845500000000007E-2</v>
          </cell>
          <cell r="M2496">
            <v>-7.0276500000000006E-2</v>
          </cell>
          <cell r="N2496">
            <v>-6.8707500000000005E-2</v>
          </cell>
          <cell r="O2496">
            <v>-6.6442000000000001E-2</v>
          </cell>
        </row>
        <row r="2497">
          <cell r="F2497" t="str">
            <v>2015-2022Stockton1-in-10August Peak24</v>
          </cell>
          <cell r="G2497">
            <v>1.6998629999999999</v>
          </cell>
          <cell r="H2497">
            <v>1.6435169999999999</v>
          </cell>
          <cell r="I2497">
            <v>86.141270000000006</v>
          </cell>
          <cell r="J2497">
            <v>12323.13</v>
          </cell>
          <cell r="K2497">
            <v>-5.9421000000000002E-2</v>
          </cell>
          <cell r="L2497">
            <v>-5.7604599999999999E-2</v>
          </cell>
          <cell r="M2497">
            <v>-5.6346500000000001E-2</v>
          </cell>
          <cell r="N2497">
            <v>-5.5088499999999999E-2</v>
          </cell>
          <cell r="O2497">
            <v>-5.3272100000000003E-2</v>
          </cell>
        </row>
        <row r="2498">
          <cell r="F2498" t="str">
            <v>2015-2022All Customers1-in-10Typical Event Day1</v>
          </cell>
          <cell r="G2498">
            <v>1.1503319999999999</v>
          </cell>
          <cell r="H2498">
            <v>1.1503319999999999</v>
          </cell>
          <cell r="I2498">
            <v>77.316370000000006</v>
          </cell>
          <cell r="J2498">
            <v>147887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</row>
        <row r="2499">
          <cell r="F2499" t="str">
            <v>2015-2022All Customers1-in-10Typical Event Day2</v>
          </cell>
          <cell r="G2499">
            <v>0.98226239999999998</v>
          </cell>
          <cell r="H2499">
            <v>0.98226239999999998</v>
          </cell>
          <cell r="I2499">
            <v>76.009910000000005</v>
          </cell>
          <cell r="J2499">
            <v>147887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</row>
        <row r="2500">
          <cell r="F2500" t="str">
            <v>2015-2022All Customers1-in-10Typical Event Day3</v>
          </cell>
          <cell r="G2500">
            <v>0.88364220000000004</v>
          </cell>
          <cell r="H2500">
            <v>0.88364220000000004</v>
          </cell>
          <cell r="I2500">
            <v>74.724909999999994</v>
          </cell>
          <cell r="J2500">
            <v>147887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</row>
        <row r="2501">
          <cell r="F2501" t="str">
            <v>2015-2022All Customers1-in-10Typical Event Day4</v>
          </cell>
          <cell r="G2501">
            <v>0.82645789999999997</v>
          </cell>
          <cell r="H2501">
            <v>0.82645789999999997</v>
          </cell>
          <cell r="I2501">
            <v>73.122020000000006</v>
          </cell>
          <cell r="J2501">
            <v>147887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</row>
        <row r="2502">
          <cell r="F2502" t="str">
            <v>2015-2022All Customers1-in-10Typical Event Day5</v>
          </cell>
          <cell r="G2502">
            <v>0.81152089999999999</v>
          </cell>
          <cell r="H2502">
            <v>0.81152089999999999</v>
          </cell>
          <cell r="I2502">
            <v>72.143720000000002</v>
          </cell>
          <cell r="J2502">
            <v>147887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</row>
        <row r="2503">
          <cell r="F2503" t="str">
            <v>2015-2022All Customers1-in-10Typical Event Day6</v>
          </cell>
          <cell r="G2503">
            <v>0.8582497</v>
          </cell>
          <cell r="H2503">
            <v>0.8582497</v>
          </cell>
          <cell r="I2503">
            <v>71.070189999999997</v>
          </cell>
          <cell r="J2503">
            <v>147887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</row>
        <row r="2504">
          <cell r="F2504" t="str">
            <v>2015-2022All Customers1-in-10Typical Event Day7</v>
          </cell>
          <cell r="G2504">
            <v>0.99962320000000005</v>
          </cell>
          <cell r="H2504">
            <v>0.99962320000000005</v>
          </cell>
          <cell r="I2504">
            <v>70.705680000000001</v>
          </cell>
          <cell r="J2504">
            <v>147887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</row>
        <row r="2505">
          <cell r="F2505" t="str">
            <v>2015-2022All Customers1-in-10Typical Event Day8</v>
          </cell>
          <cell r="G2505">
            <v>1.1118440000000001</v>
          </cell>
          <cell r="H2505">
            <v>1.1118440000000001</v>
          </cell>
          <cell r="I2505">
            <v>73.241730000000004</v>
          </cell>
          <cell r="J2505">
            <v>147887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</row>
        <row r="2506">
          <cell r="F2506" t="str">
            <v>2015-2022All Customers1-in-10Typical Event Day9</v>
          </cell>
          <cell r="G2506">
            <v>1.1359589999999999</v>
          </cell>
          <cell r="H2506">
            <v>1.1359589999999999</v>
          </cell>
          <cell r="I2506">
            <v>78.339129999999997</v>
          </cell>
          <cell r="J2506">
            <v>147887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</row>
        <row r="2507">
          <cell r="F2507" t="str">
            <v>2015-2022All Customers1-in-10Typical Event Day10</v>
          </cell>
          <cell r="G2507">
            <v>1.211784</v>
          </cell>
          <cell r="H2507">
            <v>1.211784</v>
          </cell>
          <cell r="I2507">
            <v>83.115600000000001</v>
          </cell>
          <cell r="J2507">
            <v>147887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</row>
        <row r="2508">
          <cell r="F2508" t="str">
            <v>2015-2022All Customers1-in-10Typical Event Day11</v>
          </cell>
          <cell r="G2508">
            <v>1.3397589999999999</v>
          </cell>
          <cell r="H2508">
            <v>1.3397589999999999</v>
          </cell>
          <cell r="I2508">
            <v>87.496380000000002</v>
          </cell>
          <cell r="J2508">
            <v>147887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</row>
        <row r="2509">
          <cell r="F2509" t="str">
            <v>2015-2022All Customers1-in-10Typical Event Day12</v>
          </cell>
          <cell r="G2509">
            <v>1.5255030000000001</v>
          </cell>
          <cell r="H2509">
            <v>1.5255030000000001</v>
          </cell>
          <cell r="I2509">
            <v>91.565190000000001</v>
          </cell>
          <cell r="J2509">
            <v>147887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</row>
        <row r="2510">
          <cell r="F2510" t="str">
            <v>2015-2022All Customers1-in-10Typical Event Day13</v>
          </cell>
          <cell r="G2510">
            <v>1.7727520000000001</v>
          </cell>
          <cell r="H2510">
            <v>1.7727520000000001</v>
          </cell>
          <cell r="I2510">
            <v>94.927090000000007</v>
          </cell>
          <cell r="J2510">
            <v>147887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</row>
        <row r="2511">
          <cell r="F2511" t="str">
            <v>2015-2022All Customers1-in-10Typical Event Day14</v>
          </cell>
          <cell r="G2511">
            <v>1.5987469999999999</v>
          </cell>
          <cell r="H2511">
            <v>2.0431210000000002</v>
          </cell>
          <cell r="I2511">
            <v>97.653530000000003</v>
          </cell>
          <cell r="J2511">
            <v>147887</v>
          </cell>
          <cell r="K2511">
            <v>0.37134470000000003</v>
          </cell>
          <cell r="L2511">
            <v>0.414491</v>
          </cell>
          <cell r="M2511">
            <v>0.44437399999999999</v>
          </cell>
          <cell r="N2511">
            <v>0.47425699999999998</v>
          </cell>
          <cell r="O2511">
            <v>0.51740319999999995</v>
          </cell>
        </row>
        <row r="2512">
          <cell r="F2512" t="str">
            <v>2015-2022All Customers1-in-10Typical Event Day15</v>
          </cell>
          <cell r="G2512">
            <v>1.7763439999999999</v>
          </cell>
          <cell r="H2512">
            <v>2.3464119999999999</v>
          </cell>
          <cell r="I2512">
            <v>99.755039999999994</v>
          </cell>
          <cell r="J2512">
            <v>147887</v>
          </cell>
          <cell r="K2512">
            <v>0.47710770000000002</v>
          </cell>
          <cell r="L2512">
            <v>0.53202970000000005</v>
          </cell>
          <cell r="M2512">
            <v>0.57006840000000003</v>
          </cell>
          <cell r="N2512">
            <v>0.60810719999999996</v>
          </cell>
          <cell r="O2512">
            <v>0.66302919999999999</v>
          </cell>
        </row>
        <row r="2513">
          <cell r="F2513" t="str">
            <v>2015-2022All Customers1-in-10Typical Event Day16</v>
          </cell>
          <cell r="G2513">
            <v>1.97736</v>
          </cell>
          <cell r="H2513">
            <v>2.6907019999999999</v>
          </cell>
          <cell r="I2513">
            <v>101.24679999999999</v>
          </cell>
          <cell r="J2513">
            <v>147887</v>
          </cell>
          <cell r="K2513">
            <v>0.59757570000000004</v>
          </cell>
          <cell r="L2513">
            <v>0.66597170000000006</v>
          </cell>
          <cell r="M2513">
            <v>0.71334260000000005</v>
          </cell>
          <cell r="N2513">
            <v>0.76071339999999998</v>
          </cell>
          <cell r="O2513">
            <v>0.8291094</v>
          </cell>
        </row>
        <row r="2514">
          <cell r="F2514" t="str">
            <v>2015-2022All Customers1-in-10Typical Event Day17</v>
          </cell>
          <cell r="G2514">
            <v>2.1667230000000002</v>
          </cell>
          <cell r="H2514">
            <v>2.9975049999999999</v>
          </cell>
          <cell r="I2514">
            <v>101.6283</v>
          </cell>
          <cell r="J2514">
            <v>147887</v>
          </cell>
          <cell r="K2514">
            <v>0.69556700000000005</v>
          </cell>
          <cell r="L2514">
            <v>0.77545269999999999</v>
          </cell>
          <cell r="M2514">
            <v>0.8307814</v>
          </cell>
          <cell r="N2514">
            <v>0.88610999999999995</v>
          </cell>
          <cell r="O2514">
            <v>0.96599579999999996</v>
          </cell>
        </row>
        <row r="2515">
          <cell r="F2515" t="str">
            <v>2015-2022All Customers1-in-10Typical Event Day18</v>
          </cell>
          <cell r="G2515">
            <v>2.3363260000000001</v>
          </cell>
          <cell r="H2515">
            <v>3.189514</v>
          </cell>
          <cell r="I2515">
            <v>100.75790000000001</v>
          </cell>
          <cell r="J2515">
            <v>147887</v>
          </cell>
          <cell r="K2515">
            <v>0.71427499999999999</v>
          </cell>
          <cell r="L2515">
            <v>0.79634550000000004</v>
          </cell>
          <cell r="M2515">
            <v>0.85318720000000003</v>
          </cell>
          <cell r="N2515">
            <v>0.91002910000000004</v>
          </cell>
          <cell r="O2515">
            <v>0.99209959999999997</v>
          </cell>
        </row>
        <row r="2516">
          <cell r="F2516" t="str">
            <v>2015-2022All Customers1-in-10Typical Event Day19</v>
          </cell>
          <cell r="G2516">
            <v>3.4109080000000001</v>
          </cell>
          <cell r="H2516">
            <v>3.147567</v>
          </cell>
          <cell r="I2516">
            <v>98.227599999999995</v>
          </cell>
          <cell r="J2516">
            <v>147887</v>
          </cell>
          <cell r="K2516">
            <v>-0.29170299999999999</v>
          </cell>
          <cell r="L2516">
            <v>-0.27494689999999999</v>
          </cell>
          <cell r="M2516">
            <v>-0.26334150000000001</v>
          </cell>
          <cell r="N2516">
            <v>-0.25173630000000002</v>
          </cell>
          <cell r="O2516">
            <v>-0.2349801</v>
          </cell>
        </row>
        <row r="2517">
          <cell r="F2517" t="str">
            <v>2015-2022All Customers1-in-10Typical Event Day20</v>
          </cell>
          <cell r="G2517">
            <v>3.122242</v>
          </cell>
          <cell r="H2517">
            <v>2.8858380000000001</v>
          </cell>
          <cell r="I2517">
            <v>94.162570000000002</v>
          </cell>
          <cell r="J2517">
            <v>147887</v>
          </cell>
          <cell r="K2517">
            <v>-0.26174340000000001</v>
          </cell>
          <cell r="L2517">
            <v>-0.24677260000000001</v>
          </cell>
          <cell r="M2517">
            <v>-0.2364039</v>
          </cell>
          <cell r="N2517">
            <v>-0.22603509999999999</v>
          </cell>
          <cell r="O2517">
            <v>-0.21106420000000001</v>
          </cell>
        </row>
        <row r="2518">
          <cell r="F2518" t="str">
            <v>2015-2022All Customers1-in-10Typical Event Day21</v>
          </cell>
          <cell r="G2518">
            <v>2.7607979999999999</v>
          </cell>
          <cell r="H2518">
            <v>2.6107830000000001</v>
          </cell>
          <cell r="I2518">
            <v>89.449650000000005</v>
          </cell>
          <cell r="J2518">
            <v>147887</v>
          </cell>
          <cell r="K2518">
            <v>-0.16576550000000001</v>
          </cell>
          <cell r="L2518">
            <v>-0.15646019999999999</v>
          </cell>
          <cell r="M2518">
            <v>-0.15001529999999999</v>
          </cell>
          <cell r="N2518">
            <v>-0.14357039999999999</v>
          </cell>
          <cell r="O2518">
            <v>-0.134265</v>
          </cell>
        </row>
        <row r="2519">
          <cell r="F2519" t="str">
            <v>2015-2022All Customers1-in-10Typical Event Day22</v>
          </cell>
          <cell r="G2519">
            <v>2.3843399999999999</v>
          </cell>
          <cell r="H2519">
            <v>2.291274</v>
          </cell>
          <cell r="I2519">
            <v>85.844260000000006</v>
          </cell>
          <cell r="J2519">
            <v>147887</v>
          </cell>
          <cell r="K2519">
            <v>-0.10273599999999999</v>
          </cell>
          <cell r="L2519">
            <v>-9.7022800000000006E-2</v>
          </cell>
          <cell r="M2519">
            <v>-9.3065800000000004E-2</v>
          </cell>
          <cell r="N2519">
            <v>-8.9108800000000002E-2</v>
          </cell>
          <cell r="O2519">
            <v>-8.3395499999999997E-2</v>
          </cell>
        </row>
        <row r="2520">
          <cell r="F2520" t="str">
            <v>2015-2022All Customers1-in-10Typical Event Day23</v>
          </cell>
          <cell r="G2520">
            <v>1.8899950000000001</v>
          </cell>
          <cell r="H2520">
            <v>1.8317779999999999</v>
          </cell>
          <cell r="I2520">
            <v>83.123630000000006</v>
          </cell>
          <cell r="J2520">
            <v>147887</v>
          </cell>
          <cell r="K2520">
            <v>-6.4355200000000001E-2</v>
          </cell>
          <cell r="L2520">
            <v>-6.0728699999999997E-2</v>
          </cell>
          <cell r="M2520">
            <v>-5.8216999999999998E-2</v>
          </cell>
          <cell r="N2520">
            <v>-5.5705299999999999E-2</v>
          </cell>
          <cell r="O2520">
            <v>-5.2078800000000001E-2</v>
          </cell>
        </row>
        <row r="2521">
          <cell r="F2521" t="str">
            <v>2015-2022All Customers1-in-10Typical Event Day24</v>
          </cell>
          <cell r="G2521">
            <v>1.445554</v>
          </cell>
          <cell r="H2521">
            <v>1.4035500000000001</v>
          </cell>
          <cell r="I2521">
            <v>81.130330000000001</v>
          </cell>
          <cell r="J2521">
            <v>147887</v>
          </cell>
          <cell r="K2521">
            <v>-4.6475700000000002E-2</v>
          </cell>
          <cell r="L2521">
            <v>-4.3833499999999997E-2</v>
          </cell>
          <cell r="M2521">
            <v>-4.2003600000000002E-2</v>
          </cell>
          <cell r="N2521">
            <v>-4.01737E-2</v>
          </cell>
          <cell r="O2521">
            <v>-3.7531500000000002E-2</v>
          </cell>
        </row>
        <row r="2522">
          <cell r="F2522" t="str">
            <v>2015-2022Greater Bay Area1-in-10Typical Event Day1</v>
          </cell>
          <cell r="G2522">
            <v>1.119963</v>
          </cell>
          <cell r="H2522">
            <v>1.119963</v>
          </cell>
          <cell r="I2522">
            <v>74.352940000000004</v>
          </cell>
          <cell r="J2522">
            <v>51563.08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</row>
        <row r="2523">
          <cell r="F2523" t="str">
            <v>2015-2022Greater Bay Area1-in-10Typical Event Day2</v>
          </cell>
          <cell r="G2523">
            <v>0.94204730000000003</v>
          </cell>
          <cell r="H2523">
            <v>0.94204730000000003</v>
          </cell>
          <cell r="I2523">
            <v>73.409270000000006</v>
          </cell>
          <cell r="J2523">
            <v>51563.08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</row>
        <row r="2524">
          <cell r="F2524" t="str">
            <v>2015-2022Greater Bay Area1-in-10Typical Event Day3</v>
          </cell>
          <cell r="G2524">
            <v>0.84405929999999996</v>
          </cell>
          <cell r="H2524">
            <v>0.84405929999999996</v>
          </cell>
          <cell r="I2524">
            <v>72.367859999999993</v>
          </cell>
          <cell r="J2524">
            <v>51563.08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</row>
        <row r="2525">
          <cell r="F2525" t="str">
            <v>2015-2022Greater Bay Area1-in-10Typical Event Day4</v>
          </cell>
          <cell r="G2525">
            <v>0.7896765</v>
          </cell>
          <cell r="H2525">
            <v>0.7896765</v>
          </cell>
          <cell r="I2525">
            <v>70.492159999999998</v>
          </cell>
          <cell r="J2525">
            <v>51563.08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</row>
        <row r="2526">
          <cell r="F2526" t="str">
            <v>2015-2022Greater Bay Area1-in-10Typical Event Day5</v>
          </cell>
          <cell r="G2526">
            <v>0.7714493</v>
          </cell>
          <cell r="H2526">
            <v>0.7714493</v>
          </cell>
          <cell r="I2526">
            <v>69.420569999999998</v>
          </cell>
          <cell r="J2526">
            <v>51563.08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</row>
        <row r="2527">
          <cell r="F2527" t="str">
            <v>2015-2022Greater Bay Area1-in-10Typical Event Day6</v>
          </cell>
          <cell r="G2527">
            <v>0.81388340000000003</v>
          </cell>
          <cell r="H2527">
            <v>0.81388340000000003</v>
          </cell>
          <cell r="I2527">
            <v>68.371889999999993</v>
          </cell>
          <cell r="J2527">
            <v>51563.08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</row>
        <row r="2528">
          <cell r="F2528" t="str">
            <v>2015-2022Greater Bay Area1-in-10Typical Event Day7</v>
          </cell>
          <cell r="G2528">
            <v>0.96186199999999999</v>
          </cell>
          <cell r="H2528">
            <v>0.96186199999999999</v>
          </cell>
          <cell r="I2528">
            <v>68.056240000000003</v>
          </cell>
          <cell r="J2528">
            <v>51563.08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</row>
        <row r="2529">
          <cell r="F2529" t="str">
            <v>2015-2022Greater Bay Area1-in-10Typical Event Day8</v>
          </cell>
          <cell r="G2529">
            <v>1.1065069999999999</v>
          </cell>
          <cell r="H2529">
            <v>1.1065069999999999</v>
          </cell>
          <cell r="I2529">
            <v>70.170389999999998</v>
          </cell>
          <cell r="J2529">
            <v>51563.08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</row>
        <row r="2530">
          <cell r="F2530" t="str">
            <v>2015-2022Greater Bay Area1-in-10Typical Event Day9</v>
          </cell>
          <cell r="G2530">
            <v>1.1236950000000001</v>
          </cell>
          <cell r="H2530">
            <v>1.1236950000000001</v>
          </cell>
          <cell r="I2530">
            <v>74.869039999999998</v>
          </cell>
          <cell r="J2530">
            <v>51563.08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</row>
        <row r="2531">
          <cell r="F2531" t="str">
            <v>2015-2022Greater Bay Area1-in-10Typical Event Day10</v>
          </cell>
          <cell r="G2531">
            <v>1.1727209999999999</v>
          </cell>
          <cell r="H2531">
            <v>1.1727209999999999</v>
          </cell>
          <cell r="I2531">
            <v>79.991290000000006</v>
          </cell>
          <cell r="J2531">
            <v>51563.08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</row>
        <row r="2532">
          <cell r="F2532" t="str">
            <v>2015-2022Greater Bay Area1-in-10Typical Event Day11</v>
          </cell>
          <cell r="G2532">
            <v>1.273199</v>
          </cell>
          <cell r="H2532">
            <v>1.273199</v>
          </cell>
          <cell r="I2532">
            <v>84.897350000000003</v>
          </cell>
          <cell r="J2532">
            <v>51563.08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</row>
        <row r="2533">
          <cell r="F2533" t="str">
            <v>2015-2022Greater Bay Area1-in-10Typical Event Day12</v>
          </cell>
          <cell r="G2533">
            <v>1.41622</v>
          </cell>
          <cell r="H2533">
            <v>1.41622</v>
          </cell>
          <cell r="I2533">
            <v>89.708650000000006</v>
          </cell>
          <cell r="J2533">
            <v>51563.08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</row>
        <row r="2534">
          <cell r="F2534" t="str">
            <v>2015-2022Greater Bay Area1-in-10Typical Event Day13</v>
          </cell>
          <cell r="G2534">
            <v>1.611569</v>
          </cell>
          <cell r="H2534">
            <v>1.611569</v>
          </cell>
          <cell r="I2534">
            <v>93.628079999999997</v>
          </cell>
          <cell r="J2534">
            <v>51563.08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</row>
        <row r="2535">
          <cell r="F2535" t="str">
            <v>2015-2022Greater Bay Area1-in-10Typical Event Day14</v>
          </cell>
          <cell r="G2535">
            <v>1.440394</v>
          </cell>
          <cell r="H2535">
            <v>1.8198259999999999</v>
          </cell>
          <cell r="I2535">
            <v>96.536439999999999</v>
          </cell>
          <cell r="J2535">
            <v>51563.08</v>
          </cell>
          <cell r="K2535">
            <v>0.31715890000000002</v>
          </cell>
          <cell r="L2535">
            <v>0.3539504</v>
          </cell>
          <cell r="M2535">
            <v>0.37943209999999999</v>
          </cell>
          <cell r="N2535">
            <v>0.40491389999999999</v>
          </cell>
          <cell r="O2535">
            <v>0.44170540000000003</v>
          </cell>
        </row>
        <row r="2536">
          <cell r="F2536" t="str">
            <v>2015-2022Greater Bay Area1-in-10Typical Event Day15</v>
          </cell>
          <cell r="G2536">
            <v>1.56745</v>
          </cell>
          <cell r="H2536">
            <v>2.0621119999999999</v>
          </cell>
          <cell r="I2536">
            <v>98.295569999999998</v>
          </cell>
          <cell r="J2536">
            <v>51563.08</v>
          </cell>
          <cell r="K2536">
            <v>0.4136843</v>
          </cell>
          <cell r="L2536">
            <v>0.46152660000000001</v>
          </cell>
          <cell r="M2536">
            <v>0.49466199999999999</v>
          </cell>
          <cell r="N2536">
            <v>0.52779739999999997</v>
          </cell>
          <cell r="O2536">
            <v>0.57563969999999998</v>
          </cell>
        </row>
        <row r="2537">
          <cell r="F2537" t="str">
            <v>2015-2022Greater Bay Area1-in-10Typical Event Day16</v>
          </cell>
          <cell r="G2537">
            <v>1.7467060000000001</v>
          </cell>
          <cell r="H2537">
            <v>2.3597030000000001</v>
          </cell>
          <cell r="I2537">
            <v>99.638720000000006</v>
          </cell>
          <cell r="J2537">
            <v>51563.08</v>
          </cell>
          <cell r="K2537">
            <v>0.51270939999999998</v>
          </cell>
          <cell r="L2537">
            <v>0.57196000000000002</v>
          </cell>
          <cell r="M2537">
            <v>0.61299689999999996</v>
          </cell>
          <cell r="N2537">
            <v>0.6540338</v>
          </cell>
          <cell r="O2537">
            <v>0.71328449999999999</v>
          </cell>
        </row>
        <row r="2538">
          <cell r="F2538" t="str">
            <v>2015-2022Greater Bay Area1-in-10Typical Event Day17</v>
          </cell>
          <cell r="G2538">
            <v>1.927197</v>
          </cell>
          <cell r="H2538">
            <v>2.645286</v>
          </cell>
          <cell r="I2538">
            <v>99.510429999999999</v>
          </cell>
          <cell r="J2538">
            <v>51563.08</v>
          </cell>
          <cell r="K2538">
            <v>0.60056430000000005</v>
          </cell>
          <cell r="L2538">
            <v>0.66999869999999995</v>
          </cell>
          <cell r="M2538">
            <v>0.71808870000000002</v>
          </cell>
          <cell r="N2538">
            <v>0.76617880000000005</v>
          </cell>
          <cell r="O2538">
            <v>0.8356131</v>
          </cell>
        </row>
        <row r="2539">
          <cell r="F2539" t="str">
            <v>2015-2022Greater Bay Area1-in-10Typical Event Day18</v>
          </cell>
          <cell r="G2539">
            <v>2.1069969999999998</v>
          </cell>
          <cell r="H2539">
            <v>2.8450030000000002</v>
          </cell>
          <cell r="I2539">
            <v>97.979749999999996</v>
          </cell>
          <cell r="J2539">
            <v>51563.08</v>
          </cell>
          <cell r="K2539">
            <v>0.61721630000000005</v>
          </cell>
          <cell r="L2539">
            <v>0.68858010000000003</v>
          </cell>
          <cell r="M2539">
            <v>0.73800619999999995</v>
          </cell>
          <cell r="N2539">
            <v>0.78743240000000003</v>
          </cell>
          <cell r="O2539">
            <v>0.85879620000000001</v>
          </cell>
        </row>
        <row r="2540">
          <cell r="F2540" t="str">
            <v>2015-2022Greater Bay Area1-in-10Typical Event Day19</v>
          </cell>
          <cell r="G2540">
            <v>3.0225499999999998</v>
          </cell>
          <cell r="H2540">
            <v>2.8456959999999998</v>
          </cell>
          <cell r="I2540">
            <v>95.016249999999999</v>
          </cell>
          <cell r="J2540">
            <v>51563.08</v>
          </cell>
          <cell r="K2540">
            <v>-0.20453879999999999</v>
          </cell>
          <cell r="L2540">
            <v>-0.1881825</v>
          </cell>
          <cell r="M2540">
            <v>-0.17685409999999999</v>
          </cell>
          <cell r="N2540">
            <v>-0.1655258</v>
          </cell>
          <cell r="O2540">
            <v>-0.14916940000000001</v>
          </cell>
        </row>
        <row r="2541">
          <cell r="F2541" t="str">
            <v>2015-2022Greater Bay Area1-in-10Typical Event Day20</v>
          </cell>
          <cell r="G2541">
            <v>2.786063</v>
          </cell>
          <cell r="H2541">
            <v>2.6287660000000002</v>
          </cell>
          <cell r="I2541">
            <v>90.716620000000006</v>
          </cell>
          <cell r="J2541">
            <v>51563.08</v>
          </cell>
          <cell r="K2541">
            <v>-0.18192059999999999</v>
          </cell>
          <cell r="L2541">
            <v>-0.16737299999999999</v>
          </cell>
          <cell r="M2541">
            <v>-0.1572974</v>
          </cell>
          <cell r="N2541">
            <v>-0.14722170000000001</v>
          </cell>
          <cell r="O2541">
            <v>-0.13267409999999999</v>
          </cell>
        </row>
        <row r="2542">
          <cell r="F2542" t="str">
            <v>2015-2022Greater Bay Area1-in-10Typical Event Day21</v>
          </cell>
          <cell r="G2542">
            <v>2.5093890000000001</v>
          </cell>
          <cell r="H2542">
            <v>2.419149</v>
          </cell>
          <cell r="I2542">
            <v>86.09599</v>
          </cell>
          <cell r="J2542">
            <v>51563.08</v>
          </cell>
          <cell r="K2542">
            <v>-0.10436670000000001</v>
          </cell>
          <cell r="L2542">
            <v>-9.6020800000000003E-2</v>
          </cell>
          <cell r="M2542">
            <v>-9.0240500000000001E-2</v>
          </cell>
          <cell r="N2542">
            <v>-8.4460099999999996E-2</v>
          </cell>
          <cell r="O2542">
            <v>-7.6114299999999996E-2</v>
          </cell>
        </row>
        <row r="2543">
          <cell r="F2543" t="str">
            <v>2015-2022Greater Bay Area1-in-10Typical Event Day22</v>
          </cell>
          <cell r="G2543">
            <v>2.2220680000000002</v>
          </cell>
          <cell r="H2543">
            <v>2.1690550000000002</v>
          </cell>
          <cell r="I2543">
            <v>82.556790000000007</v>
          </cell>
          <cell r="J2543">
            <v>51563.08</v>
          </cell>
          <cell r="K2543">
            <v>-6.1311200000000003E-2</v>
          </cell>
          <cell r="L2543">
            <v>-5.6408300000000001E-2</v>
          </cell>
          <cell r="M2543">
            <v>-5.30126E-2</v>
          </cell>
          <cell r="N2543">
            <v>-4.9616899999999999E-2</v>
          </cell>
          <cell r="O2543">
            <v>-4.4713999999999997E-2</v>
          </cell>
        </row>
        <row r="2544">
          <cell r="F2544" t="str">
            <v>2015-2022Greater Bay Area1-in-10Typical Event Day23</v>
          </cell>
          <cell r="G2544">
            <v>1.7954540000000001</v>
          </cell>
          <cell r="H2544">
            <v>1.7613460000000001</v>
          </cell>
          <cell r="I2544">
            <v>80.194640000000007</v>
          </cell>
          <cell r="J2544">
            <v>51563.08</v>
          </cell>
          <cell r="K2544">
            <v>-3.9447700000000002E-2</v>
          </cell>
          <cell r="L2544">
            <v>-3.6293199999999998E-2</v>
          </cell>
          <cell r="M2544">
            <v>-3.4108399999999997E-2</v>
          </cell>
          <cell r="N2544">
            <v>-3.1923600000000003E-2</v>
          </cell>
          <cell r="O2544">
            <v>-2.8769099999999999E-2</v>
          </cell>
        </row>
        <row r="2545">
          <cell r="F2545" t="str">
            <v>2015-2022Greater Bay Area1-in-10Typical Event Day24</v>
          </cell>
          <cell r="G2545">
            <v>1.3680829999999999</v>
          </cell>
          <cell r="H2545">
            <v>1.3408279999999999</v>
          </cell>
          <cell r="I2545">
            <v>78.366950000000003</v>
          </cell>
          <cell r="J2545">
            <v>51563.08</v>
          </cell>
          <cell r="K2545">
            <v>-3.1521300000000002E-2</v>
          </cell>
          <cell r="L2545">
            <v>-2.9000600000000001E-2</v>
          </cell>
          <cell r="M2545">
            <v>-2.7254799999999999E-2</v>
          </cell>
          <cell r="N2545">
            <v>-2.5509E-2</v>
          </cell>
          <cell r="O2545">
            <v>-2.2988399999999999E-2</v>
          </cell>
        </row>
        <row r="2546">
          <cell r="F2546" t="str">
            <v>2015-2022Greater Fresno1-in-10Typical Event Day1</v>
          </cell>
          <cell r="G2546">
            <v>1.245652</v>
          </cell>
          <cell r="H2546">
            <v>1.245652</v>
          </cell>
          <cell r="I2546">
            <v>85.143600000000006</v>
          </cell>
          <cell r="J2546">
            <v>26460.99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</row>
        <row r="2547">
          <cell r="F2547" t="str">
            <v>2015-2022Greater Fresno1-in-10Typical Event Day2</v>
          </cell>
          <cell r="G2547">
            <v>1.0591010000000001</v>
          </cell>
          <cell r="H2547">
            <v>1.0591010000000001</v>
          </cell>
          <cell r="I2547">
            <v>83.253240000000005</v>
          </cell>
          <cell r="J2547">
            <v>26460.99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</row>
        <row r="2548">
          <cell r="F2548" t="str">
            <v>2015-2022Greater Fresno1-in-10Typical Event Day3</v>
          </cell>
          <cell r="G2548">
            <v>0.93808170000000002</v>
          </cell>
          <cell r="H2548">
            <v>0.93808170000000002</v>
          </cell>
          <cell r="I2548">
            <v>81.334190000000007</v>
          </cell>
          <cell r="J2548">
            <v>26460.99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</row>
        <row r="2549">
          <cell r="F2549" t="str">
            <v>2015-2022Greater Fresno1-in-10Typical Event Day4</v>
          </cell>
          <cell r="G2549">
            <v>0.86487630000000004</v>
          </cell>
          <cell r="H2549">
            <v>0.86487630000000004</v>
          </cell>
          <cell r="I2549">
            <v>79.080340000000007</v>
          </cell>
          <cell r="J2549">
            <v>26460.99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</row>
        <row r="2550">
          <cell r="F2550" t="str">
            <v>2015-2022Greater Fresno1-in-10Typical Event Day5</v>
          </cell>
          <cell r="G2550">
            <v>0.84250729999999996</v>
          </cell>
          <cell r="H2550">
            <v>0.84250729999999996</v>
          </cell>
          <cell r="I2550">
            <v>77.867230000000006</v>
          </cell>
          <cell r="J2550">
            <v>26460.99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</row>
        <row r="2551">
          <cell r="F2551" t="str">
            <v>2015-2022Greater Fresno1-in-10Typical Event Day6</v>
          </cell>
          <cell r="G2551">
            <v>0.87652850000000004</v>
          </cell>
          <cell r="H2551">
            <v>0.87652850000000004</v>
          </cell>
          <cell r="I2551">
            <v>76.817809999999994</v>
          </cell>
          <cell r="J2551">
            <v>26460.99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</row>
        <row r="2552">
          <cell r="F2552" t="str">
            <v>2015-2022Greater Fresno1-in-10Typical Event Day7</v>
          </cell>
          <cell r="G2552">
            <v>0.98499939999999997</v>
          </cell>
          <cell r="H2552">
            <v>0.98499939999999997</v>
          </cell>
          <cell r="I2552">
            <v>76.008589999999998</v>
          </cell>
          <cell r="J2552">
            <v>26460.99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</row>
        <row r="2553">
          <cell r="F2553" t="str">
            <v>2015-2022Greater Fresno1-in-10Typical Event Day8</v>
          </cell>
          <cell r="G2553">
            <v>1.056978</v>
          </cell>
          <cell r="H2553">
            <v>1.056978</v>
          </cell>
          <cell r="I2553">
            <v>78.090230000000005</v>
          </cell>
          <cell r="J2553">
            <v>26460.99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</row>
        <row r="2554">
          <cell r="F2554" t="str">
            <v>2015-2022Greater Fresno1-in-10Typical Event Day9</v>
          </cell>
          <cell r="G2554">
            <v>1.0892360000000001</v>
          </cell>
          <cell r="H2554">
            <v>1.0892360000000001</v>
          </cell>
          <cell r="I2554">
            <v>82.612849999999995</v>
          </cell>
          <cell r="J2554">
            <v>26460.99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</row>
        <row r="2555">
          <cell r="F2555" t="str">
            <v>2015-2022Greater Fresno1-in-10Typical Event Day10</v>
          </cell>
          <cell r="G2555">
            <v>1.210302</v>
          </cell>
          <cell r="H2555">
            <v>1.210302</v>
          </cell>
          <cell r="I2555">
            <v>87.099800000000002</v>
          </cell>
          <cell r="J2555">
            <v>26460.99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</row>
        <row r="2556">
          <cell r="F2556" t="str">
            <v>2015-2022Greater Fresno1-in-10Typical Event Day11</v>
          </cell>
          <cell r="G2556">
            <v>1.3891579999999999</v>
          </cell>
          <cell r="H2556">
            <v>1.3891579999999999</v>
          </cell>
          <cell r="I2556">
            <v>90.565640000000002</v>
          </cell>
          <cell r="J2556">
            <v>26460.99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</row>
        <row r="2557">
          <cell r="F2557" t="str">
            <v>2015-2022Greater Fresno1-in-10Typical Event Day12</v>
          </cell>
          <cell r="G2557">
            <v>1.650382</v>
          </cell>
          <cell r="H2557">
            <v>1.650382</v>
          </cell>
          <cell r="I2557">
            <v>94.672259999999994</v>
          </cell>
          <cell r="J2557">
            <v>26460.99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</row>
        <row r="2558">
          <cell r="F2558" t="str">
            <v>2015-2022Greater Fresno1-in-10Typical Event Day13</v>
          </cell>
          <cell r="G2558">
            <v>1.975587</v>
          </cell>
          <cell r="H2558">
            <v>1.975587</v>
          </cell>
          <cell r="I2558">
            <v>98.082930000000005</v>
          </cell>
          <cell r="J2558">
            <v>26460.99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</row>
        <row r="2559">
          <cell r="F2559" t="str">
            <v>2015-2022Greater Fresno1-in-10Typical Event Day14</v>
          </cell>
          <cell r="G2559">
            <v>1.791283</v>
          </cell>
          <cell r="H2559">
            <v>2.3208839999999999</v>
          </cell>
          <cell r="I2559">
            <v>100.8668</v>
          </cell>
          <cell r="J2559">
            <v>26460.99</v>
          </cell>
          <cell r="K2559">
            <v>0.4302629</v>
          </cell>
          <cell r="L2559">
            <v>0.4889522</v>
          </cell>
          <cell r="M2559">
            <v>0.52960030000000002</v>
          </cell>
          <cell r="N2559">
            <v>0.57024839999999999</v>
          </cell>
          <cell r="O2559">
            <v>0.62893779999999999</v>
          </cell>
        </row>
        <row r="2560">
          <cell r="F2560" t="str">
            <v>2015-2022Greater Fresno1-in-10Typical Event Day15</v>
          </cell>
          <cell r="G2560">
            <v>2.0012240000000001</v>
          </cell>
          <cell r="H2560">
            <v>2.680002</v>
          </cell>
          <cell r="I2560">
            <v>103.59399999999999</v>
          </cell>
          <cell r="J2560">
            <v>26460.99</v>
          </cell>
          <cell r="K2560">
            <v>0.55192479999999999</v>
          </cell>
          <cell r="L2560">
            <v>0.62687079999999995</v>
          </cell>
          <cell r="M2560">
            <v>0.67877810000000005</v>
          </cell>
          <cell r="N2560">
            <v>0.73068540000000004</v>
          </cell>
          <cell r="O2560">
            <v>0.8056314</v>
          </cell>
        </row>
        <row r="2561">
          <cell r="F2561" t="str">
            <v>2015-2022Greater Fresno1-in-10Typical Event Day16</v>
          </cell>
          <cell r="G2561">
            <v>2.2034029999999998</v>
          </cell>
          <cell r="H2561">
            <v>3.053445</v>
          </cell>
          <cell r="I2561">
            <v>104.926</v>
          </cell>
          <cell r="J2561">
            <v>26460.99</v>
          </cell>
          <cell r="K2561">
            <v>0.69219949999999997</v>
          </cell>
          <cell r="L2561">
            <v>0.78545430000000005</v>
          </cell>
          <cell r="M2561">
            <v>0.85004219999999997</v>
          </cell>
          <cell r="N2561">
            <v>0.9146301</v>
          </cell>
          <cell r="O2561">
            <v>1.0078849999999999</v>
          </cell>
        </row>
        <row r="2562">
          <cell r="F2562" t="str">
            <v>2015-2022Greater Fresno1-in-10Typical Event Day17</v>
          </cell>
          <cell r="G2562">
            <v>2.3477169999999998</v>
          </cell>
          <cell r="H2562">
            <v>3.3372380000000001</v>
          </cell>
          <cell r="I2562">
            <v>105.9606</v>
          </cell>
          <cell r="J2562">
            <v>26460.99</v>
          </cell>
          <cell r="K2562">
            <v>0.8050697</v>
          </cell>
          <cell r="L2562">
            <v>0.91404459999999998</v>
          </cell>
          <cell r="M2562">
            <v>0.98952030000000002</v>
          </cell>
          <cell r="N2562">
            <v>1.0649960000000001</v>
          </cell>
          <cell r="O2562">
            <v>1.1739710000000001</v>
          </cell>
        </row>
        <row r="2563">
          <cell r="F2563" t="str">
            <v>2015-2022Greater Fresno1-in-10Typical Event Day18</v>
          </cell>
          <cell r="G2563">
            <v>2.4780869999999999</v>
          </cell>
          <cell r="H2563">
            <v>3.4942319999999998</v>
          </cell>
          <cell r="I2563">
            <v>105.2148</v>
          </cell>
          <cell r="J2563">
            <v>26460.99</v>
          </cell>
          <cell r="K2563">
            <v>0.8266386</v>
          </cell>
          <cell r="L2563">
            <v>0.93860120000000002</v>
          </cell>
          <cell r="M2563">
            <v>1.016146</v>
          </cell>
          <cell r="N2563">
            <v>1.093691</v>
          </cell>
          <cell r="O2563">
            <v>1.2056530000000001</v>
          </cell>
        </row>
        <row r="2564">
          <cell r="F2564" t="str">
            <v>2015-2022Greater Fresno1-in-10Typical Event Day19</v>
          </cell>
          <cell r="G2564">
            <v>3.7429239999999999</v>
          </cell>
          <cell r="H2564">
            <v>3.4175979999999999</v>
          </cell>
          <cell r="I2564">
            <v>103.16840000000001</v>
          </cell>
          <cell r="J2564">
            <v>26460.99</v>
          </cell>
          <cell r="K2564">
            <v>-0.3527807</v>
          </cell>
          <cell r="L2564">
            <v>-0.33656079999999999</v>
          </cell>
          <cell r="M2564">
            <v>-0.32532689999999997</v>
          </cell>
          <cell r="N2564">
            <v>-0.31409310000000001</v>
          </cell>
          <cell r="O2564">
            <v>-0.297873</v>
          </cell>
        </row>
        <row r="2565">
          <cell r="F2565" t="str">
            <v>2015-2022Greater Fresno1-in-10Typical Event Day20</v>
          </cell>
          <cell r="G2565">
            <v>3.4518819999999999</v>
          </cell>
          <cell r="H2565">
            <v>3.1453120000000001</v>
          </cell>
          <cell r="I2565">
            <v>100.524</v>
          </cell>
          <cell r="J2565">
            <v>26460.99</v>
          </cell>
          <cell r="K2565">
            <v>-0.33244089999999998</v>
          </cell>
          <cell r="L2565">
            <v>-0.3171563</v>
          </cell>
          <cell r="M2565">
            <v>-0.30657010000000001</v>
          </cell>
          <cell r="N2565">
            <v>-0.29598390000000002</v>
          </cell>
          <cell r="O2565">
            <v>-0.28069909999999998</v>
          </cell>
        </row>
        <row r="2566">
          <cell r="F2566" t="str">
            <v>2015-2022Greater Fresno1-in-10Typical Event Day21</v>
          </cell>
          <cell r="G2566">
            <v>3.081658</v>
          </cell>
          <cell r="H2566">
            <v>2.8666900000000002</v>
          </cell>
          <cell r="I2566">
            <v>97.443309999999997</v>
          </cell>
          <cell r="J2566">
            <v>26460.99</v>
          </cell>
          <cell r="K2566">
            <v>-0.2331095</v>
          </cell>
          <cell r="L2566">
            <v>-0.2223918</v>
          </cell>
          <cell r="M2566">
            <v>-0.21496870000000001</v>
          </cell>
          <cell r="N2566">
            <v>-0.2075456</v>
          </cell>
          <cell r="O2566">
            <v>-0.1968278</v>
          </cell>
        </row>
        <row r="2567">
          <cell r="F2567" t="str">
            <v>2015-2022Greater Fresno1-in-10Typical Event Day22</v>
          </cell>
          <cell r="G2567">
            <v>2.6657679999999999</v>
          </cell>
          <cell r="H2567">
            <v>2.5349870000000001</v>
          </cell>
          <cell r="I2567">
            <v>94.295670000000001</v>
          </cell>
          <cell r="J2567">
            <v>26460.99</v>
          </cell>
          <cell r="K2567">
            <v>-0.14181730000000001</v>
          </cell>
          <cell r="L2567">
            <v>-0.1352969</v>
          </cell>
          <cell r="M2567">
            <v>-0.13078090000000001</v>
          </cell>
          <cell r="N2567">
            <v>-0.12626490000000001</v>
          </cell>
          <cell r="O2567">
            <v>-0.1197445</v>
          </cell>
        </row>
        <row r="2568">
          <cell r="F2568" t="str">
            <v>2015-2022Greater Fresno1-in-10Typical Event Day23</v>
          </cell>
          <cell r="G2568">
            <v>2.109413</v>
          </cell>
          <cell r="H2568">
            <v>2.0359569999999998</v>
          </cell>
          <cell r="I2568">
            <v>91.430189999999996</v>
          </cell>
          <cell r="J2568">
            <v>26460.99</v>
          </cell>
          <cell r="K2568">
            <v>-7.9655400000000001E-2</v>
          </cell>
          <cell r="L2568">
            <v>-7.5993099999999994E-2</v>
          </cell>
          <cell r="M2568">
            <v>-7.3456499999999994E-2</v>
          </cell>
          <cell r="N2568">
            <v>-7.0919999999999997E-2</v>
          </cell>
          <cell r="O2568">
            <v>-6.7257600000000001E-2</v>
          </cell>
        </row>
        <row r="2569">
          <cell r="F2569" t="str">
            <v>2015-2022Greater Fresno1-in-10Typical Event Day24</v>
          </cell>
          <cell r="G2569">
            <v>1.6282799999999999</v>
          </cell>
          <cell r="H2569">
            <v>1.5723210000000001</v>
          </cell>
          <cell r="I2569">
            <v>89.418769999999995</v>
          </cell>
          <cell r="J2569">
            <v>26460.99</v>
          </cell>
          <cell r="K2569">
            <v>-6.0681300000000001E-2</v>
          </cell>
          <cell r="L2569">
            <v>-5.78913E-2</v>
          </cell>
          <cell r="M2569">
            <v>-5.5959000000000002E-2</v>
          </cell>
          <cell r="N2569">
            <v>-5.4026699999999997E-2</v>
          </cell>
          <cell r="O2569">
            <v>-5.1236700000000003E-2</v>
          </cell>
        </row>
        <row r="2570">
          <cell r="F2570" t="str">
            <v>2015-2022Kern1-in-10Typical Event Day1</v>
          </cell>
          <cell r="G2570">
            <v>1.5156609999999999</v>
          </cell>
          <cell r="H2570">
            <v>1.5156609999999999</v>
          </cell>
          <cell r="I2570">
            <v>83.5</v>
          </cell>
          <cell r="J2570">
            <v>5494.18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</row>
        <row r="2571">
          <cell r="F2571" t="str">
            <v>2015-2022Kern1-in-10Typical Event Day2</v>
          </cell>
          <cell r="G2571">
            <v>1.2979989999999999</v>
          </cell>
          <cell r="H2571">
            <v>1.2979989999999999</v>
          </cell>
          <cell r="I2571">
            <v>82.375</v>
          </cell>
          <cell r="J2571">
            <v>5494.18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</row>
        <row r="2572">
          <cell r="F2572" t="str">
            <v>2015-2022Kern1-in-10Typical Event Day3</v>
          </cell>
          <cell r="G2572">
            <v>1.135608</v>
          </cell>
          <cell r="H2572">
            <v>1.135608</v>
          </cell>
          <cell r="I2572">
            <v>80.5</v>
          </cell>
          <cell r="J2572">
            <v>5494.18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</row>
        <row r="2573">
          <cell r="F2573" t="str">
            <v>2015-2022Kern1-in-10Typical Event Day4</v>
          </cell>
          <cell r="G2573">
            <v>1.022597</v>
          </cell>
          <cell r="H2573">
            <v>1.022597</v>
          </cell>
          <cell r="I2573">
            <v>79</v>
          </cell>
          <cell r="J2573">
            <v>5494.18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</row>
        <row r="2574">
          <cell r="F2574" t="str">
            <v>2015-2022Kern1-in-10Typical Event Day5</v>
          </cell>
          <cell r="G2574">
            <v>0.97194970000000003</v>
          </cell>
          <cell r="H2574">
            <v>0.97194970000000003</v>
          </cell>
          <cell r="I2574">
            <v>77.75</v>
          </cell>
          <cell r="J2574">
            <v>5494.18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</row>
        <row r="2575">
          <cell r="F2575" t="str">
            <v>2015-2022Kern1-in-10Typical Event Day6</v>
          </cell>
          <cell r="G2575">
            <v>0.9661092</v>
          </cell>
          <cell r="H2575">
            <v>0.9661092</v>
          </cell>
          <cell r="I2575">
            <v>76.875</v>
          </cell>
          <cell r="J2575">
            <v>5494.18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</row>
        <row r="2576">
          <cell r="F2576" t="str">
            <v>2015-2022Kern1-in-10Typical Event Day7</v>
          </cell>
          <cell r="G2576">
            <v>1.053383</v>
          </cell>
          <cell r="H2576">
            <v>1.053383</v>
          </cell>
          <cell r="I2576">
            <v>76.5</v>
          </cell>
          <cell r="J2576">
            <v>5494.18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</row>
        <row r="2577">
          <cell r="F2577" t="str">
            <v>2015-2022Kern1-in-10Typical Event Day8</v>
          </cell>
          <cell r="G2577">
            <v>1.1052409999999999</v>
          </cell>
          <cell r="H2577">
            <v>1.1052409999999999</v>
          </cell>
          <cell r="I2577">
            <v>79.375</v>
          </cell>
          <cell r="J2577">
            <v>5494.18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</row>
        <row r="2578">
          <cell r="F2578" t="str">
            <v>2015-2022Kern1-in-10Typical Event Day9</v>
          </cell>
          <cell r="G2578">
            <v>1.1337660000000001</v>
          </cell>
          <cell r="H2578">
            <v>1.1337660000000001</v>
          </cell>
          <cell r="I2578">
            <v>85.5</v>
          </cell>
          <cell r="J2578">
            <v>5494.18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</row>
        <row r="2579">
          <cell r="F2579" t="str">
            <v>2015-2022Kern1-in-10Typical Event Day10</v>
          </cell>
          <cell r="G2579">
            <v>1.300017</v>
          </cell>
          <cell r="H2579">
            <v>1.300017</v>
          </cell>
          <cell r="I2579">
            <v>91.5</v>
          </cell>
          <cell r="J2579">
            <v>5494.18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</row>
        <row r="2580">
          <cell r="F2580" t="str">
            <v>2015-2022Kern1-in-10Typical Event Day11</v>
          </cell>
          <cell r="G2580">
            <v>1.554681</v>
          </cell>
          <cell r="H2580">
            <v>1.554681</v>
          </cell>
          <cell r="I2580">
            <v>95.75</v>
          </cell>
          <cell r="J2580">
            <v>5494.18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</row>
        <row r="2581">
          <cell r="F2581" t="str">
            <v>2015-2022Kern1-in-10Typical Event Day12</v>
          </cell>
          <cell r="G2581">
            <v>1.8987830000000001</v>
          </cell>
          <cell r="H2581">
            <v>1.8987830000000001</v>
          </cell>
          <cell r="I2581">
            <v>99.125</v>
          </cell>
          <cell r="J2581">
            <v>5494.18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</row>
        <row r="2582">
          <cell r="F2582" t="str">
            <v>2015-2022Kern1-in-10Typical Event Day13</v>
          </cell>
          <cell r="G2582">
            <v>2.2888069999999998</v>
          </cell>
          <cell r="H2582">
            <v>2.2888069999999998</v>
          </cell>
          <cell r="I2582">
            <v>101.75</v>
          </cell>
          <cell r="J2582">
            <v>5494.18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</row>
        <row r="2583">
          <cell r="F2583" t="str">
            <v>2015-2022Kern1-in-10Typical Event Day14</v>
          </cell>
          <cell r="G2583">
            <v>2.0493290000000002</v>
          </cell>
          <cell r="H2583">
            <v>2.6694879999999999</v>
          </cell>
          <cell r="I2583">
            <v>102.75</v>
          </cell>
          <cell r="J2583">
            <v>5494.18</v>
          </cell>
          <cell r="K2583">
            <v>0.54608159999999994</v>
          </cell>
          <cell r="L2583">
            <v>0.58984740000000002</v>
          </cell>
          <cell r="M2583">
            <v>0.62015960000000003</v>
          </cell>
          <cell r="N2583">
            <v>0.65047160000000004</v>
          </cell>
          <cell r="O2583">
            <v>0.69423749999999995</v>
          </cell>
        </row>
        <row r="2584">
          <cell r="F2584" t="str">
            <v>2015-2022Kern1-in-10Typical Event Day15</v>
          </cell>
          <cell r="G2584">
            <v>2.3167490000000002</v>
          </cell>
          <cell r="H2584">
            <v>3.0363799999999999</v>
          </cell>
          <cell r="I2584">
            <v>100.625</v>
          </cell>
          <cell r="J2584">
            <v>5494.18</v>
          </cell>
          <cell r="K2584">
            <v>0.64053369999999998</v>
          </cell>
          <cell r="L2584">
            <v>0.68726500000000001</v>
          </cell>
          <cell r="M2584">
            <v>0.71963100000000002</v>
          </cell>
          <cell r="N2584">
            <v>0.75199680000000002</v>
          </cell>
          <cell r="O2584">
            <v>0.79872799999999999</v>
          </cell>
        </row>
        <row r="2585">
          <cell r="F2585" t="str">
            <v>2015-2022Kern1-in-10Typical Event Day16</v>
          </cell>
          <cell r="G2585">
            <v>2.4635880000000001</v>
          </cell>
          <cell r="H2585">
            <v>3.4131339999999999</v>
          </cell>
          <cell r="I2585">
            <v>100.75</v>
          </cell>
          <cell r="J2585">
            <v>5494.18</v>
          </cell>
          <cell r="K2585">
            <v>0.84609429999999997</v>
          </cell>
          <cell r="L2585">
            <v>0.90721450000000003</v>
          </cell>
          <cell r="M2585">
            <v>0.94954620000000001</v>
          </cell>
          <cell r="N2585">
            <v>0.99187780000000003</v>
          </cell>
          <cell r="O2585">
            <v>1.0529980000000001</v>
          </cell>
        </row>
        <row r="2586">
          <cell r="F2586" t="str">
            <v>2015-2022Kern1-in-10Typical Event Day17</v>
          </cell>
          <cell r="G2586">
            <v>2.6231330000000002</v>
          </cell>
          <cell r="H2586">
            <v>3.694817</v>
          </cell>
          <cell r="I2586">
            <v>101.375</v>
          </cell>
          <cell r="J2586">
            <v>5494.18</v>
          </cell>
          <cell r="K2586">
            <v>0.95431969999999999</v>
          </cell>
          <cell r="L2586">
            <v>1.0236590000000001</v>
          </cell>
          <cell r="M2586">
            <v>1.0716840000000001</v>
          </cell>
          <cell r="N2586">
            <v>1.1197079999999999</v>
          </cell>
          <cell r="O2586">
            <v>1.1890480000000001</v>
          </cell>
        </row>
        <row r="2587">
          <cell r="F2587" t="str">
            <v>2015-2022Kern1-in-10Typical Event Day18</v>
          </cell>
          <cell r="G2587">
            <v>2.7337889999999998</v>
          </cell>
          <cell r="H2587">
            <v>3.829863</v>
          </cell>
          <cell r="I2587">
            <v>100.5</v>
          </cell>
          <cell r="J2587">
            <v>5494.18</v>
          </cell>
          <cell r="K2587">
            <v>0.97595600000000005</v>
          </cell>
          <cell r="L2587">
            <v>1.046923</v>
          </cell>
          <cell r="M2587">
            <v>1.096074</v>
          </cell>
          <cell r="N2587">
            <v>1.1452249999999999</v>
          </cell>
          <cell r="O2587">
            <v>1.216191</v>
          </cell>
        </row>
        <row r="2588">
          <cell r="F2588" t="str">
            <v>2015-2022Kern1-in-10Typical Event Day19</v>
          </cell>
          <cell r="G2588">
            <v>4.147119</v>
          </cell>
          <cell r="H2588">
            <v>3.7266759999999999</v>
          </cell>
          <cell r="I2588">
            <v>99.75</v>
          </cell>
          <cell r="J2588">
            <v>5494.18</v>
          </cell>
          <cell r="K2588">
            <v>-0.4601404</v>
          </cell>
          <cell r="L2588">
            <v>-0.43668630000000003</v>
          </cell>
          <cell r="M2588">
            <v>-0.42044199999999998</v>
          </cell>
          <cell r="N2588">
            <v>-0.40419769999999999</v>
          </cell>
          <cell r="O2588">
            <v>-0.38074360000000002</v>
          </cell>
        </row>
        <row r="2589">
          <cell r="F2589" t="str">
            <v>2015-2022Kern1-in-10Typical Event Day20</v>
          </cell>
          <cell r="G2589">
            <v>3.8899020000000002</v>
          </cell>
          <cell r="H2589">
            <v>3.4671470000000002</v>
          </cell>
          <cell r="I2589">
            <v>97</v>
          </cell>
          <cell r="J2589">
            <v>5494.18</v>
          </cell>
          <cell r="K2589">
            <v>-0.4626709</v>
          </cell>
          <cell r="L2589">
            <v>-0.43908779999999997</v>
          </cell>
          <cell r="M2589">
            <v>-0.42275430000000003</v>
          </cell>
          <cell r="N2589">
            <v>-0.40642060000000002</v>
          </cell>
          <cell r="O2589">
            <v>-0.3828375</v>
          </cell>
        </row>
        <row r="2590">
          <cell r="F2590" t="str">
            <v>2015-2022Kern1-in-10Typical Event Day21</v>
          </cell>
          <cell r="G2590">
            <v>3.514249</v>
          </cell>
          <cell r="H2590">
            <v>3.2210589999999999</v>
          </cell>
          <cell r="I2590">
            <v>93.5</v>
          </cell>
          <cell r="J2590">
            <v>5494.18</v>
          </cell>
          <cell r="K2590">
            <v>-0.3208725</v>
          </cell>
          <cell r="L2590">
            <v>-0.30451709999999999</v>
          </cell>
          <cell r="M2590">
            <v>-0.29318949999999999</v>
          </cell>
          <cell r="N2590">
            <v>-0.2818618</v>
          </cell>
          <cell r="O2590">
            <v>-0.26550639999999998</v>
          </cell>
        </row>
        <row r="2591">
          <cell r="F2591" t="str">
            <v>2015-2022Kern1-in-10Typical Event Day22</v>
          </cell>
          <cell r="G2591">
            <v>3.0981649999999998</v>
          </cell>
          <cell r="H2591">
            <v>2.9067590000000001</v>
          </cell>
          <cell r="I2591">
            <v>91.125</v>
          </cell>
          <cell r="J2591">
            <v>5494.18</v>
          </cell>
          <cell r="K2591">
            <v>-0.2094781</v>
          </cell>
          <cell r="L2591">
            <v>-0.1988007</v>
          </cell>
          <cell r="M2591">
            <v>-0.19140550000000001</v>
          </cell>
          <cell r="N2591">
            <v>-0.18401039999999999</v>
          </cell>
          <cell r="O2591">
            <v>-0.17333290000000001</v>
          </cell>
        </row>
        <row r="2592">
          <cell r="F2592" t="str">
            <v>2015-2022Kern1-in-10Typical Event Day23</v>
          </cell>
          <cell r="G2592">
            <v>2.5146500000000001</v>
          </cell>
          <cell r="H2592">
            <v>2.371178</v>
          </cell>
          <cell r="I2592">
            <v>89.125</v>
          </cell>
          <cell r="J2592">
            <v>5494.18</v>
          </cell>
          <cell r="K2592">
            <v>-0.15701860000000001</v>
          </cell>
          <cell r="L2592">
            <v>-0.14901510000000001</v>
          </cell>
          <cell r="M2592">
            <v>-0.14347199999999999</v>
          </cell>
          <cell r="N2592">
            <v>-0.13792879999999999</v>
          </cell>
          <cell r="O2592">
            <v>-0.12992529999999999</v>
          </cell>
        </row>
        <row r="2593">
          <cell r="F2593" t="str">
            <v>2015-2022Kern1-in-10Typical Event Day24</v>
          </cell>
          <cell r="G2593">
            <v>2.0143450000000001</v>
          </cell>
          <cell r="H2593">
            <v>1.902741</v>
          </cell>
          <cell r="I2593">
            <v>87.25</v>
          </cell>
          <cell r="J2593">
            <v>5494.18</v>
          </cell>
          <cell r="K2593">
            <v>-0.12214179999999999</v>
          </cell>
          <cell r="L2593">
            <v>-0.11591600000000001</v>
          </cell>
          <cell r="M2593">
            <v>-0.1116041</v>
          </cell>
          <cell r="N2593">
            <v>-0.1072921</v>
          </cell>
          <cell r="O2593">
            <v>-0.1010664</v>
          </cell>
        </row>
        <row r="2594">
          <cell r="F2594" t="str">
            <v>2015-2022Northern Coast1-in-10Typical Event Day1</v>
          </cell>
          <cell r="G2594">
            <v>1.0335529999999999</v>
          </cell>
          <cell r="H2594">
            <v>1.0335529999999999</v>
          </cell>
          <cell r="I2594">
            <v>66.702799999999996</v>
          </cell>
          <cell r="J2594">
            <v>9078.84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</row>
        <row r="2595">
          <cell r="F2595" t="str">
            <v>2015-2022Northern Coast1-in-10Typical Event Day2</v>
          </cell>
          <cell r="G2595">
            <v>0.90408429999999995</v>
          </cell>
          <cell r="H2595">
            <v>0.90408429999999995</v>
          </cell>
          <cell r="I2595">
            <v>66.242400000000004</v>
          </cell>
          <cell r="J2595">
            <v>9078.84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</row>
        <row r="2596">
          <cell r="F2596" t="str">
            <v>2015-2022Northern Coast1-in-10Typical Event Day3</v>
          </cell>
          <cell r="G2596">
            <v>0.84260800000000002</v>
          </cell>
          <cell r="H2596">
            <v>0.84260800000000002</v>
          </cell>
          <cell r="I2596">
            <v>65.350899999999996</v>
          </cell>
          <cell r="J2596">
            <v>9078.84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</row>
        <row r="2597">
          <cell r="F2597" t="str">
            <v>2015-2022Northern Coast1-in-10Typical Event Day4</v>
          </cell>
          <cell r="G2597">
            <v>0.80503329999999995</v>
          </cell>
          <cell r="H2597">
            <v>0.80503329999999995</v>
          </cell>
          <cell r="I2597">
            <v>63.649500000000003</v>
          </cell>
          <cell r="J2597">
            <v>9078.84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</row>
        <row r="2598">
          <cell r="F2598" t="str">
            <v>2015-2022Northern Coast1-in-10Typical Event Day5</v>
          </cell>
          <cell r="G2598">
            <v>0.80701339999999999</v>
          </cell>
          <cell r="H2598">
            <v>0.80701339999999999</v>
          </cell>
          <cell r="I2598">
            <v>62.689500000000002</v>
          </cell>
          <cell r="J2598">
            <v>9078.84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</row>
        <row r="2599">
          <cell r="F2599" t="str">
            <v>2015-2022Northern Coast1-in-10Typical Event Day6</v>
          </cell>
          <cell r="G2599">
            <v>0.88161970000000001</v>
          </cell>
          <cell r="H2599">
            <v>0.88161970000000001</v>
          </cell>
          <cell r="I2599">
            <v>61.787100000000002</v>
          </cell>
          <cell r="J2599">
            <v>9078.84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</row>
        <row r="2600">
          <cell r="F2600" t="str">
            <v>2015-2022Northern Coast1-in-10Typical Event Day7</v>
          </cell>
          <cell r="G2600">
            <v>1.0700700000000001</v>
          </cell>
          <cell r="H2600">
            <v>1.0700700000000001</v>
          </cell>
          <cell r="I2600">
            <v>61.650599999999997</v>
          </cell>
          <cell r="J2600">
            <v>9078.84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</row>
        <row r="2601">
          <cell r="F2601" t="str">
            <v>2015-2022Northern Coast1-in-10Typical Event Day8</v>
          </cell>
          <cell r="G2601">
            <v>1.2350540000000001</v>
          </cell>
          <cell r="H2601">
            <v>1.2350540000000001</v>
          </cell>
          <cell r="I2601">
            <v>64.601200000000006</v>
          </cell>
          <cell r="J2601">
            <v>9078.84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</row>
        <row r="2602">
          <cell r="F2602" t="str">
            <v>2015-2022Northern Coast1-in-10Typical Event Day9</v>
          </cell>
          <cell r="G2602">
            <v>1.235989</v>
          </cell>
          <cell r="H2602">
            <v>1.235989</v>
          </cell>
          <cell r="I2602">
            <v>71.301100000000005</v>
          </cell>
          <cell r="J2602">
            <v>9078.84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</row>
        <row r="2603">
          <cell r="F2603" t="str">
            <v>2015-2022Northern Coast1-in-10Typical Event Day10</v>
          </cell>
          <cell r="G2603">
            <v>1.263862</v>
          </cell>
          <cell r="H2603">
            <v>1.263862</v>
          </cell>
          <cell r="I2603">
            <v>76.691500000000005</v>
          </cell>
          <cell r="J2603">
            <v>9078.84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</row>
        <row r="2604">
          <cell r="F2604" t="str">
            <v>2015-2022Northern Coast1-in-10Typical Event Day11</v>
          </cell>
          <cell r="G2604">
            <v>1.311375</v>
          </cell>
          <cell r="H2604">
            <v>1.311375</v>
          </cell>
          <cell r="I2604">
            <v>82.324799999999996</v>
          </cell>
          <cell r="J2604">
            <v>9078.84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</row>
        <row r="2605">
          <cell r="F2605" t="str">
            <v>2015-2022Northern Coast1-in-10Typical Event Day12</v>
          </cell>
          <cell r="G2605">
            <v>1.3887320000000001</v>
          </cell>
          <cell r="H2605">
            <v>1.3887320000000001</v>
          </cell>
          <cell r="I2605">
            <v>87.440200000000004</v>
          </cell>
          <cell r="J2605">
            <v>9078.84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</row>
        <row r="2606">
          <cell r="F2606" t="str">
            <v>2015-2022Northern Coast1-in-10Typical Event Day13</v>
          </cell>
          <cell r="G2606">
            <v>1.5213030000000001</v>
          </cell>
          <cell r="H2606">
            <v>1.5213030000000001</v>
          </cell>
          <cell r="I2606">
            <v>91.601900000000001</v>
          </cell>
          <cell r="J2606">
            <v>9078.84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</row>
        <row r="2607">
          <cell r="F2607" t="str">
            <v>2015-2022Northern Coast1-in-10Typical Event Day14</v>
          </cell>
          <cell r="G2607">
            <v>1.377885</v>
          </cell>
          <cell r="H2607">
            <v>1.6726110000000001</v>
          </cell>
          <cell r="I2607">
            <v>95.501099999999994</v>
          </cell>
          <cell r="J2607">
            <v>9078.84</v>
          </cell>
          <cell r="K2607">
            <v>0.2417223</v>
          </cell>
          <cell r="L2607">
            <v>0.27303729999999998</v>
          </cell>
          <cell r="M2607">
            <v>0.29472609999999999</v>
          </cell>
          <cell r="N2607">
            <v>0.3164148</v>
          </cell>
          <cell r="O2607">
            <v>0.34772979999999998</v>
          </cell>
        </row>
        <row r="2608">
          <cell r="F2608" t="str">
            <v>2015-2022Northern Coast1-in-10Typical Event Day15</v>
          </cell>
          <cell r="G2608">
            <v>1.5031639999999999</v>
          </cell>
          <cell r="H2608">
            <v>1.889343</v>
          </cell>
          <cell r="I2608">
            <v>97.901399999999995</v>
          </cell>
          <cell r="J2608">
            <v>9078.84</v>
          </cell>
          <cell r="K2608">
            <v>0.31672800000000001</v>
          </cell>
          <cell r="L2608">
            <v>0.35775990000000002</v>
          </cell>
          <cell r="M2608">
            <v>0.38617869999999999</v>
          </cell>
          <cell r="N2608">
            <v>0.4145973</v>
          </cell>
          <cell r="O2608">
            <v>0.45562930000000001</v>
          </cell>
        </row>
        <row r="2609">
          <cell r="F2609" t="str">
            <v>2015-2022Northern Coast1-in-10Typical Event Day16</v>
          </cell>
          <cell r="G2609">
            <v>1.6906270000000001</v>
          </cell>
          <cell r="H2609">
            <v>2.167961</v>
          </cell>
          <cell r="I2609">
            <v>98.382900000000006</v>
          </cell>
          <cell r="J2609">
            <v>9078.84</v>
          </cell>
          <cell r="K2609">
            <v>0.39148909999999998</v>
          </cell>
          <cell r="L2609">
            <v>0.4422063</v>
          </cell>
          <cell r="M2609">
            <v>0.47733310000000001</v>
          </cell>
          <cell r="N2609">
            <v>0.51245960000000002</v>
          </cell>
          <cell r="O2609">
            <v>0.56317689999999998</v>
          </cell>
        </row>
        <row r="2610">
          <cell r="F2610" t="str">
            <v>2015-2022Northern Coast1-in-10Typical Event Day17</v>
          </cell>
          <cell r="G2610">
            <v>1.9126050000000001</v>
          </cell>
          <cell r="H2610">
            <v>2.4726360000000001</v>
          </cell>
          <cell r="I2610">
            <v>98.343000000000004</v>
          </cell>
          <cell r="J2610">
            <v>9078.84</v>
          </cell>
          <cell r="K2610">
            <v>0.45931499999999997</v>
          </cell>
          <cell r="L2610">
            <v>0.51881920000000004</v>
          </cell>
          <cell r="M2610">
            <v>0.56003150000000002</v>
          </cell>
          <cell r="N2610">
            <v>0.60124390000000005</v>
          </cell>
          <cell r="O2610">
            <v>0.66074809999999995</v>
          </cell>
        </row>
        <row r="2611">
          <cell r="F2611" t="str">
            <v>2015-2022Northern Coast1-in-10Typical Event Day18</v>
          </cell>
          <cell r="G2611">
            <v>2.1163430000000001</v>
          </cell>
          <cell r="H2611">
            <v>2.692021</v>
          </cell>
          <cell r="I2611">
            <v>96.281199999999998</v>
          </cell>
          <cell r="J2611">
            <v>9078.84</v>
          </cell>
          <cell r="K2611">
            <v>0.47214800000000001</v>
          </cell>
          <cell r="L2611">
            <v>0.53331459999999997</v>
          </cell>
          <cell r="M2611">
            <v>0.57567840000000003</v>
          </cell>
          <cell r="N2611">
            <v>0.61804230000000004</v>
          </cell>
          <cell r="O2611">
            <v>0.67920899999999995</v>
          </cell>
        </row>
        <row r="2612">
          <cell r="F2612" t="str">
            <v>2015-2022Northern Coast1-in-10Typical Event Day19</v>
          </cell>
          <cell r="G2612">
            <v>2.8335089999999998</v>
          </cell>
          <cell r="H2612">
            <v>2.6795789999999999</v>
          </cell>
          <cell r="I2612">
            <v>91.586200000000005</v>
          </cell>
          <cell r="J2612">
            <v>9078.84</v>
          </cell>
          <cell r="K2612">
            <v>-0.1743024</v>
          </cell>
          <cell r="L2612">
            <v>-0.1622663</v>
          </cell>
          <cell r="M2612">
            <v>-0.15393009999999999</v>
          </cell>
          <cell r="N2612">
            <v>-0.1455938</v>
          </cell>
          <cell r="O2612">
            <v>-0.1335576</v>
          </cell>
        </row>
        <row r="2613">
          <cell r="F2613" t="str">
            <v>2015-2022Northern Coast1-in-10Typical Event Day20</v>
          </cell>
          <cell r="G2613">
            <v>2.5776050000000001</v>
          </cell>
          <cell r="H2613">
            <v>2.4485229999999998</v>
          </cell>
          <cell r="I2613">
            <v>86.723399999999998</v>
          </cell>
          <cell r="J2613">
            <v>9078.84</v>
          </cell>
          <cell r="K2613">
            <v>-0.14616699999999999</v>
          </cell>
          <cell r="L2613">
            <v>-0.13607359999999999</v>
          </cell>
          <cell r="M2613">
            <v>-0.129083</v>
          </cell>
          <cell r="N2613">
            <v>-0.1220924</v>
          </cell>
          <cell r="O2613">
            <v>-0.1119991</v>
          </cell>
        </row>
        <row r="2614">
          <cell r="F2614" t="str">
            <v>2015-2022Northern Coast1-in-10Typical Event Day21</v>
          </cell>
          <cell r="G2614">
            <v>2.308198</v>
          </cell>
          <cell r="H2614">
            <v>2.2265519999999999</v>
          </cell>
          <cell r="I2614">
            <v>80.2714</v>
          </cell>
          <cell r="J2614">
            <v>9078.84</v>
          </cell>
          <cell r="K2614">
            <v>-9.2452000000000006E-2</v>
          </cell>
          <cell r="L2614">
            <v>-8.6067900000000003E-2</v>
          </cell>
          <cell r="M2614">
            <v>-8.1646200000000002E-2</v>
          </cell>
          <cell r="N2614">
            <v>-7.7224699999999993E-2</v>
          </cell>
          <cell r="O2614">
            <v>-7.0840600000000004E-2</v>
          </cell>
        </row>
        <row r="2615">
          <cell r="F2615" t="str">
            <v>2015-2022Northern Coast1-in-10Typical Event Day22</v>
          </cell>
          <cell r="G2615">
            <v>2.01179</v>
          </cell>
          <cell r="H2615">
            <v>1.963608</v>
          </cell>
          <cell r="I2615">
            <v>75.506900000000002</v>
          </cell>
          <cell r="J2615">
            <v>9078.84</v>
          </cell>
          <cell r="K2615">
            <v>-5.45584E-2</v>
          </cell>
          <cell r="L2615">
            <v>-5.0791000000000003E-2</v>
          </cell>
          <cell r="M2615">
            <v>-4.8181700000000001E-2</v>
          </cell>
          <cell r="N2615">
            <v>-4.5572300000000003E-2</v>
          </cell>
          <cell r="O2615">
            <v>-4.1804899999999999E-2</v>
          </cell>
        </row>
        <row r="2616">
          <cell r="F2616" t="str">
            <v>2015-2022Northern Coast1-in-10Typical Event Day23</v>
          </cell>
          <cell r="G2616">
            <v>1.620822</v>
          </cell>
          <cell r="H2616">
            <v>1.583739</v>
          </cell>
          <cell r="I2616">
            <v>71.881799999999998</v>
          </cell>
          <cell r="J2616">
            <v>9078.84</v>
          </cell>
          <cell r="K2616">
            <v>-4.1990899999999998E-2</v>
          </cell>
          <cell r="L2616">
            <v>-3.9091300000000002E-2</v>
          </cell>
          <cell r="M2616">
            <v>-3.7082999999999998E-2</v>
          </cell>
          <cell r="N2616">
            <v>-3.50747E-2</v>
          </cell>
          <cell r="O2616">
            <v>-3.2175200000000001E-2</v>
          </cell>
        </row>
        <row r="2617">
          <cell r="F2617" t="str">
            <v>2015-2022Northern Coast1-in-10Typical Event Day24</v>
          </cell>
          <cell r="G2617">
            <v>1.236496</v>
          </cell>
          <cell r="H2617">
            <v>1.201802</v>
          </cell>
          <cell r="I2617">
            <v>69.372699999999995</v>
          </cell>
          <cell r="J2617">
            <v>9078.84</v>
          </cell>
          <cell r="K2617">
            <v>-3.9285500000000001E-2</v>
          </cell>
          <cell r="L2617">
            <v>-3.65727E-2</v>
          </cell>
          <cell r="M2617">
            <v>-3.4693799999999997E-2</v>
          </cell>
          <cell r="N2617">
            <v>-3.2814900000000001E-2</v>
          </cell>
          <cell r="O2617">
            <v>-3.0102199999999999E-2</v>
          </cell>
        </row>
        <row r="2618">
          <cell r="F2618" t="str">
            <v>2015-2022Other1-in-10Typical Event Day1</v>
          </cell>
          <cell r="G2618">
            <v>1.061761</v>
          </cell>
          <cell r="H2618">
            <v>1.061761</v>
          </cell>
          <cell r="I2618">
            <v>78.418660000000003</v>
          </cell>
          <cell r="J2618">
            <v>25277.02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</row>
        <row r="2619">
          <cell r="F2619" t="str">
            <v>2015-2022Other1-in-10Typical Event Day2</v>
          </cell>
          <cell r="G2619">
            <v>0.91186560000000005</v>
          </cell>
          <cell r="H2619">
            <v>0.91186560000000005</v>
          </cell>
          <cell r="I2619">
            <v>76.586110000000005</v>
          </cell>
          <cell r="J2619">
            <v>25277.02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</row>
        <row r="2620">
          <cell r="F2620" t="str">
            <v>2015-2022Other1-in-10Typical Event Day3</v>
          </cell>
          <cell r="G2620">
            <v>0.82684519999999995</v>
          </cell>
          <cell r="H2620">
            <v>0.82684519999999995</v>
          </cell>
          <cell r="I2620">
            <v>75.183530000000005</v>
          </cell>
          <cell r="J2620">
            <v>25277.02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</row>
        <row r="2621">
          <cell r="F2621" t="str">
            <v>2015-2022Other1-in-10Typical Event Day4</v>
          </cell>
          <cell r="G2621">
            <v>0.77869489999999997</v>
          </cell>
          <cell r="H2621">
            <v>0.77869489999999997</v>
          </cell>
          <cell r="I2621">
            <v>74.007440000000003</v>
          </cell>
          <cell r="J2621">
            <v>25277.02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</row>
        <row r="2622">
          <cell r="F2622" t="str">
            <v>2015-2022Other1-in-10Typical Event Day5</v>
          </cell>
          <cell r="G2622">
            <v>0.76908699999999997</v>
          </cell>
          <cell r="H2622">
            <v>0.76908699999999997</v>
          </cell>
          <cell r="I2622">
            <v>73.349329999999995</v>
          </cell>
          <cell r="J2622">
            <v>25277.02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</row>
        <row r="2623">
          <cell r="F2623" t="str">
            <v>2015-2022Other1-in-10Typical Event Day6</v>
          </cell>
          <cell r="G2623">
            <v>0.82058880000000001</v>
          </cell>
          <cell r="H2623">
            <v>0.82058880000000001</v>
          </cell>
          <cell r="I2623">
            <v>72.3446</v>
          </cell>
          <cell r="J2623">
            <v>25277.02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</row>
        <row r="2624">
          <cell r="F2624" t="str">
            <v>2015-2022Other1-in-10Typical Event Day7</v>
          </cell>
          <cell r="G2624">
            <v>0.95867519999999995</v>
          </cell>
          <cell r="H2624">
            <v>0.95867519999999995</v>
          </cell>
          <cell r="I2624">
            <v>71.965130000000002</v>
          </cell>
          <cell r="J2624">
            <v>25277.02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</row>
        <row r="2625">
          <cell r="F2625" t="str">
            <v>2015-2022Other1-in-10Typical Event Day8</v>
          </cell>
          <cell r="G2625">
            <v>1.0521130000000001</v>
          </cell>
          <cell r="H2625">
            <v>1.0521130000000001</v>
          </cell>
          <cell r="I2625">
            <v>75.157640000000001</v>
          </cell>
          <cell r="J2625">
            <v>25277.02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</row>
        <row r="2626">
          <cell r="F2626" t="str">
            <v>2015-2022Other1-in-10Typical Event Day9</v>
          </cell>
          <cell r="G2626">
            <v>1.071253</v>
          </cell>
          <cell r="H2626">
            <v>1.071253</v>
          </cell>
          <cell r="I2626">
            <v>80.367170000000002</v>
          </cell>
          <cell r="J2626">
            <v>25277.02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</row>
        <row r="2627">
          <cell r="F2627" t="str">
            <v>2015-2022Other1-in-10Typical Event Day10</v>
          </cell>
          <cell r="G2627">
            <v>1.142026</v>
          </cell>
          <cell r="H2627">
            <v>1.142026</v>
          </cell>
          <cell r="I2627">
            <v>84.793769999999995</v>
          </cell>
          <cell r="J2627">
            <v>25277.02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</row>
        <row r="2628">
          <cell r="F2628" t="str">
            <v>2015-2022Other1-in-10Typical Event Day11</v>
          </cell>
          <cell r="G2628">
            <v>1.262122</v>
          </cell>
          <cell r="H2628">
            <v>1.262122</v>
          </cell>
          <cell r="I2628">
            <v>88.77713</v>
          </cell>
          <cell r="J2628">
            <v>25277.02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</row>
        <row r="2629">
          <cell r="F2629" t="str">
            <v>2015-2022Other1-in-10Typical Event Day12</v>
          </cell>
          <cell r="G2629">
            <v>1.444971</v>
          </cell>
          <cell r="H2629">
            <v>1.444971</v>
          </cell>
          <cell r="I2629">
            <v>92.275989999999993</v>
          </cell>
          <cell r="J2629">
            <v>25277.02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</row>
        <row r="2630">
          <cell r="F2630" t="str">
            <v>2015-2022Other1-in-10Typical Event Day13</v>
          </cell>
          <cell r="G2630">
            <v>1.703908</v>
          </cell>
          <cell r="H2630">
            <v>1.703908</v>
          </cell>
          <cell r="I2630">
            <v>95.722980000000007</v>
          </cell>
          <cell r="J2630">
            <v>25277.02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</row>
        <row r="2631">
          <cell r="F2631" t="str">
            <v>2015-2022Other1-in-10Typical Event Day14</v>
          </cell>
          <cell r="G2631">
            <v>1.5320260000000001</v>
          </cell>
          <cell r="H2631">
            <v>2.0014219999999998</v>
          </cell>
          <cell r="I2631">
            <v>98.798680000000004</v>
          </cell>
          <cell r="J2631">
            <v>25277.02</v>
          </cell>
          <cell r="K2631">
            <v>0.39176569999999999</v>
          </cell>
          <cell r="L2631">
            <v>0.43763049999999998</v>
          </cell>
          <cell r="M2631">
            <v>0.46939629999999999</v>
          </cell>
          <cell r="N2631">
            <v>0.501162</v>
          </cell>
          <cell r="O2631">
            <v>0.54702680000000004</v>
          </cell>
        </row>
        <row r="2632">
          <cell r="F2632" t="str">
            <v>2015-2022Other1-in-10Typical Event Day15</v>
          </cell>
          <cell r="G2632">
            <v>1.736367</v>
          </cell>
          <cell r="H2632">
            <v>2.340023</v>
          </cell>
          <cell r="I2632">
            <v>101.1294</v>
          </cell>
          <cell r="J2632">
            <v>25277.02</v>
          </cell>
          <cell r="K2632">
            <v>0.50483319999999998</v>
          </cell>
          <cell r="L2632">
            <v>0.56321849999999996</v>
          </cell>
          <cell r="M2632">
            <v>0.60365599999999997</v>
          </cell>
          <cell r="N2632">
            <v>0.64409349999999999</v>
          </cell>
          <cell r="O2632">
            <v>0.70247870000000001</v>
          </cell>
        </row>
        <row r="2633">
          <cell r="F2633" t="str">
            <v>2015-2022Other1-in-10Typical Event Day16</v>
          </cell>
          <cell r="G2633">
            <v>1.9576830000000001</v>
          </cell>
          <cell r="H2633">
            <v>2.7130939999999999</v>
          </cell>
          <cell r="I2633">
            <v>102.7761</v>
          </cell>
          <cell r="J2633">
            <v>25277.02</v>
          </cell>
          <cell r="K2633">
            <v>0.63234489999999999</v>
          </cell>
          <cell r="L2633">
            <v>0.70505289999999998</v>
          </cell>
          <cell r="M2633">
            <v>0.75541040000000004</v>
          </cell>
          <cell r="N2633">
            <v>0.80576780000000003</v>
          </cell>
          <cell r="O2633">
            <v>0.87847589999999998</v>
          </cell>
        </row>
        <row r="2634">
          <cell r="F2634" t="str">
            <v>2015-2022Other1-in-10Typical Event Day17</v>
          </cell>
          <cell r="G2634">
            <v>2.171538</v>
          </cell>
          <cell r="H2634">
            <v>3.0512860000000002</v>
          </cell>
          <cell r="I2634">
            <v>103.29949999999999</v>
          </cell>
          <cell r="J2634">
            <v>25277.02</v>
          </cell>
          <cell r="K2634">
            <v>0.73600779999999999</v>
          </cell>
          <cell r="L2634">
            <v>0.82093050000000001</v>
          </cell>
          <cell r="M2634">
            <v>0.87974790000000003</v>
          </cell>
          <cell r="N2634">
            <v>0.93856519999999999</v>
          </cell>
          <cell r="O2634">
            <v>1.023488</v>
          </cell>
        </row>
        <row r="2635">
          <cell r="F2635" t="str">
            <v>2015-2022Other1-in-10Typical Event Day18</v>
          </cell>
          <cell r="G2635">
            <v>2.3481939999999999</v>
          </cell>
          <cell r="H2635">
            <v>3.251665</v>
          </cell>
          <cell r="I2635">
            <v>103.12730000000001</v>
          </cell>
          <cell r="J2635">
            <v>25277.02</v>
          </cell>
          <cell r="K2635">
            <v>0.75579940000000001</v>
          </cell>
          <cell r="L2635">
            <v>0.84304480000000004</v>
          </cell>
          <cell r="M2635">
            <v>0.90347080000000002</v>
          </cell>
          <cell r="N2635">
            <v>0.96389670000000005</v>
          </cell>
          <cell r="O2635">
            <v>1.051142</v>
          </cell>
        </row>
        <row r="2636">
          <cell r="F2636" t="str">
            <v>2015-2022Other1-in-10Typical Event Day19</v>
          </cell>
          <cell r="G2636">
            <v>3.472864</v>
          </cell>
          <cell r="H2636">
            <v>3.1805249999999998</v>
          </cell>
          <cell r="I2636">
            <v>101.0802</v>
          </cell>
          <cell r="J2636">
            <v>25277.02</v>
          </cell>
          <cell r="K2636">
            <v>-0.32657809999999998</v>
          </cell>
          <cell r="L2636">
            <v>-0.30634919999999999</v>
          </cell>
          <cell r="M2636">
            <v>-0.29233880000000001</v>
          </cell>
          <cell r="N2636">
            <v>-0.27832839999999998</v>
          </cell>
          <cell r="O2636">
            <v>-0.25809939999999998</v>
          </cell>
        </row>
        <row r="2637">
          <cell r="F2637" t="str">
            <v>2015-2022Other1-in-10Typical Event Day20</v>
          </cell>
          <cell r="G2637">
            <v>3.126611</v>
          </cell>
          <cell r="H2637">
            <v>2.8698329999999999</v>
          </cell>
          <cell r="I2637">
            <v>97.028260000000003</v>
          </cell>
          <cell r="J2637">
            <v>25277.02</v>
          </cell>
          <cell r="K2637">
            <v>-0.28685159999999998</v>
          </cell>
          <cell r="L2637">
            <v>-0.26908339999999997</v>
          </cell>
          <cell r="M2637">
            <v>-0.25677729999999999</v>
          </cell>
          <cell r="N2637">
            <v>-0.2444711</v>
          </cell>
          <cell r="O2637">
            <v>-0.22670299999999999</v>
          </cell>
        </row>
        <row r="2638">
          <cell r="F2638" t="str">
            <v>2015-2022Other1-in-10Typical Event Day21</v>
          </cell>
          <cell r="G2638">
            <v>2.672034</v>
          </cell>
          <cell r="H2638">
            <v>2.521474</v>
          </cell>
          <cell r="I2638">
            <v>91.980540000000005</v>
          </cell>
          <cell r="J2638">
            <v>25277.02</v>
          </cell>
          <cell r="K2638">
            <v>-0.16819429999999999</v>
          </cell>
          <cell r="L2638">
            <v>-0.157776</v>
          </cell>
          <cell r="M2638">
            <v>-0.15056040000000001</v>
          </cell>
          <cell r="N2638">
            <v>-0.14334469999999999</v>
          </cell>
          <cell r="O2638">
            <v>-0.1329264</v>
          </cell>
        </row>
        <row r="2639">
          <cell r="F2639" t="str">
            <v>2015-2022Other1-in-10Typical Event Day22</v>
          </cell>
          <cell r="G2639">
            <v>2.245511</v>
          </cell>
          <cell r="H2639">
            <v>2.148911</v>
          </cell>
          <cell r="I2639">
            <v>88.206440000000001</v>
          </cell>
          <cell r="J2639">
            <v>25277.02</v>
          </cell>
          <cell r="K2639">
            <v>-0.1079143</v>
          </cell>
          <cell r="L2639">
            <v>-0.1012299</v>
          </cell>
          <cell r="M2639">
            <v>-9.66003E-2</v>
          </cell>
          <cell r="N2639">
            <v>-9.1970700000000002E-2</v>
          </cell>
          <cell r="O2639">
            <v>-8.5286299999999995E-2</v>
          </cell>
        </row>
        <row r="2640">
          <cell r="F2640" t="str">
            <v>2015-2022Other1-in-10Typical Event Day23</v>
          </cell>
          <cell r="G2640">
            <v>1.743538</v>
          </cell>
          <cell r="H2640">
            <v>1.6822189999999999</v>
          </cell>
          <cell r="I2640">
            <v>85.079409999999996</v>
          </cell>
          <cell r="J2640">
            <v>25277.02</v>
          </cell>
          <cell r="K2640">
            <v>-6.8501300000000001E-2</v>
          </cell>
          <cell r="L2640">
            <v>-6.4258200000000001E-2</v>
          </cell>
          <cell r="M2640">
            <v>-6.1319499999999999E-2</v>
          </cell>
          <cell r="N2640">
            <v>-5.8380700000000001E-2</v>
          </cell>
          <cell r="O2640">
            <v>-5.4137600000000001E-2</v>
          </cell>
        </row>
        <row r="2641">
          <cell r="F2641" t="str">
            <v>2015-2022Other1-in-10Typical Event Day24</v>
          </cell>
          <cell r="G2641">
            <v>1.324058</v>
          </cell>
          <cell r="H2641">
            <v>1.284875</v>
          </cell>
          <cell r="I2641">
            <v>82.433310000000006</v>
          </cell>
          <cell r="J2641">
            <v>25277.02</v>
          </cell>
          <cell r="K2641">
            <v>-4.3772999999999999E-2</v>
          </cell>
          <cell r="L2641">
            <v>-4.1061599999999997E-2</v>
          </cell>
          <cell r="M2641">
            <v>-3.9183700000000002E-2</v>
          </cell>
          <cell r="N2641">
            <v>-3.73058E-2</v>
          </cell>
          <cell r="O2641">
            <v>-3.45945E-2</v>
          </cell>
        </row>
        <row r="2642">
          <cell r="F2642" t="str">
            <v>2015-2022Sierra1-in-10Typical Event Day1</v>
          </cell>
          <cell r="G2642">
            <v>1.1112610000000001</v>
          </cell>
          <cell r="H2642">
            <v>1.1112610000000001</v>
          </cell>
          <cell r="I2642">
            <v>72.628230000000002</v>
          </cell>
          <cell r="J2642">
            <v>17688.05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</row>
        <row r="2643">
          <cell r="F2643" t="str">
            <v>2015-2022Sierra1-in-10Typical Event Day2</v>
          </cell>
          <cell r="G2643">
            <v>0.98045610000000005</v>
          </cell>
          <cell r="H2643">
            <v>0.98045610000000005</v>
          </cell>
          <cell r="I2643">
            <v>71.891729999999995</v>
          </cell>
          <cell r="J2643">
            <v>17688.05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</row>
        <row r="2644">
          <cell r="F2644" t="str">
            <v>2015-2022Sierra1-in-10Typical Event Day3</v>
          </cell>
          <cell r="G2644">
            <v>0.90490979999999999</v>
          </cell>
          <cell r="H2644">
            <v>0.90490979999999999</v>
          </cell>
          <cell r="I2644">
            <v>71.012320000000003</v>
          </cell>
          <cell r="J2644">
            <v>17688.05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</row>
        <row r="2645">
          <cell r="F2645" t="str">
            <v>2015-2022Sierra1-in-10Typical Event Day4</v>
          </cell>
          <cell r="G2645">
            <v>0.86217109999999997</v>
          </cell>
          <cell r="H2645">
            <v>0.86217109999999997</v>
          </cell>
          <cell r="I2645">
            <v>70.373570000000001</v>
          </cell>
          <cell r="J2645">
            <v>17688.05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</row>
        <row r="2646">
          <cell r="F2646" t="str">
            <v>2015-2022Sierra1-in-10Typical Event Day5</v>
          </cell>
          <cell r="G2646">
            <v>0.86239239999999995</v>
          </cell>
          <cell r="H2646">
            <v>0.86239239999999995</v>
          </cell>
          <cell r="I2646">
            <v>69.587459999999993</v>
          </cell>
          <cell r="J2646">
            <v>17688.05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</row>
        <row r="2647">
          <cell r="F2647" t="str">
            <v>2015-2022Sierra1-in-10Typical Event Day6</v>
          </cell>
          <cell r="G2647">
            <v>0.94144079999999997</v>
          </cell>
          <cell r="H2647">
            <v>0.94144079999999997</v>
          </cell>
          <cell r="I2647">
            <v>68.440669999999997</v>
          </cell>
          <cell r="J2647">
            <v>17688.05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</row>
        <row r="2648">
          <cell r="F2648" t="str">
            <v>2015-2022Sierra1-in-10Typical Event Day7</v>
          </cell>
          <cell r="G2648">
            <v>1.120449</v>
          </cell>
          <cell r="H2648">
            <v>1.120449</v>
          </cell>
          <cell r="I2648">
            <v>68.459729999999993</v>
          </cell>
          <cell r="J2648">
            <v>17688.05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</row>
        <row r="2649">
          <cell r="F2649" t="str">
            <v>2015-2022Sierra1-in-10Typical Event Day8</v>
          </cell>
          <cell r="G2649">
            <v>1.233784</v>
          </cell>
          <cell r="H2649">
            <v>1.233784</v>
          </cell>
          <cell r="I2649">
            <v>72.239270000000005</v>
          </cell>
          <cell r="J2649">
            <v>17688.05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</row>
        <row r="2650">
          <cell r="F2650" t="str">
            <v>2015-2022Sierra1-in-10Typical Event Day9</v>
          </cell>
          <cell r="G2650">
            <v>1.268362</v>
          </cell>
          <cell r="H2650">
            <v>1.268362</v>
          </cell>
          <cell r="I2650">
            <v>78.359539999999996</v>
          </cell>
          <cell r="J2650">
            <v>17688.05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</row>
        <row r="2651">
          <cell r="F2651" t="str">
            <v>2015-2022Sierra1-in-10Typical Event Day10</v>
          </cell>
          <cell r="G2651">
            <v>1.3328420000000001</v>
          </cell>
          <cell r="H2651">
            <v>1.3328420000000001</v>
          </cell>
          <cell r="I2651">
            <v>84.074060000000003</v>
          </cell>
          <cell r="J2651">
            <v>17688.05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</row>
        <row r="2652">
          <cell r="F2652" t="str">
            <v>2015-2022Sierra1-in-10Typical Event Day11</v>
          </cell>
          <cell r="G2652">
            <v>1.4553430000000001</v>
          </cell>
          <cell r="H2652">
            <v>1.4553430000000001</v>
          </cell>
          <cell r="I2652">
            <v>89.113290000000006</v>
          </cell>
          <cell r="J2652">
            <v>17688.05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</row>
        <row r="2653">
          <cell r="F2653" t="str">
            <v>2015-2022Sierra1-in-10Typical Event Day12</v>
          </cell>
          <cell r="G2653">
            <v>1.6409830000000001</v>
          </cell>
          <cell r="H2653">
            <v>1.6409830000000001</v>
          </cell>
          <cell r="I2653">
            <v>91.527569999999997</v>
          </cell>
          <cell r="J2653">
            <v>17688.05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</row>
        <row r="2654">
          <cell r="F2654" t="str">
            <v>2015-2022Sierra1-in-10Typical Event Day13</v>
          </cell>
          <cell r="G2654">
            <v>1.8978120000000001</v>
          </cell>
          <cell r="H2654">
            <v>1.8978120000000001</v>
          </cell>
          <cell r="I2654">
            <v>92.633930000000007</v>
          </cell>
          <cell r="J2654">
            <v>17688.05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</row>
        <row r="2655">
          <cell r="F2655" t="str">
            <v>2015-2022Sierra1-in-10Typical Event Day14</v>
          </cell>
          <cell r="G2655">
            <v>1.751198</v>
          </cell>
          <cell r="H2655">
            <v>2.189419</v>
          </cell>
          <cell r="I2655">
            <v>93.926580000000001</v>
          </cell>
          <cell r="J2655">
            <v>17688.05</v>
          </cell>
          <cell r="K2655">
            <v>0.37539709999999998</v>
          </cell>
          <cell r="L2655">
            <v>0.4125142</v>
          </cell>
          <cell r="M2655">
            <v>0.43822129999999998</v>
          </cell>
          <cell r="N2655">
            <v>0.46392850000000002</v>
          </cell>
          <cell r="O2655">
            <v>0.50104559999999998</v>
          </cell>
        </row>
        <row r="2656">
          <cell r="F2656" t="str">
            <v>2015-2022Sierra1-in-10Typical Event Day15</v>
          </cell>
          <cell r="G2656">
            <v>1.9578139999999999</v>
          </cell>
          <cell r="H2656">
            <v>2.5236489999999998</v>
          </cell>
          <cell r="I2656">
            <v>96.587810000000005</v>
          </cell>
          <cell r="J2656">
            <v>17688.05</v>
          </cell>
          <cell r="K2656">
            <v>0.48559039999999998</v>
          </cell>
          <cell r="L2656">
            <v>0.53299980000000002</v>
          </cell>
          <cell r="M2656">
            <v>0.56583550000000005</v>
          </cell>
          <cell r="N2656">
            <v>0.59867110000000001</v>
          </cell>
          <cell r="O2656">
            <v>0.6460806</v>
          </cell>
        </row>
        <row r="2657">
          <cell r="F2657" t="str">
            <v>2015-2022Sierra1-in-10Typical Event Day16</v>
          </cell>
          <cell r="G2657">
            <v>2.2026520000000001</v>
          </cell>
          <cell r="H2657">
            <v>2.9080530000000002</v>
          </cell>
          <cell r="I2657">
            <v>99.108289999999997</v>
          </cell>
          <cell r="J2657">
            <v>17688.05</v>
          </cell>
          <cell r="K2657">
            <v>0.60555840000000005</v>
          </cell>
          <cell r="L2657">
            <v>0.66454610000000003</v>
          </cell>
          <cell r="M2657">
            <v>0.70540069999999999</v>
          </cell>
          <cell r="N2657">
            <v>0.74625529999999995</v>
          </cell>
          <cell r="O2657">
            <v>0.80524300000000004</v>
          </cell>
        </row>
        <row r="2658">
          <cell r="F2658" t="str">
            <v>2015-2022Sierra1-in-10Typical Event Day17</v>
          </cell>
          <cell r="G2658">
            <v>2.4283640000000002</v>
          </cell>
          <cell r="H2658">
            <v>3.2517390000000002</v>
          </cell>
          <cell r="I2658">
            <v>99.979519999999994</v>
          </cell>
          <cell r="J2658">
            <v>17688.05</v>
          </cell>
          <cell r="K2658">
            <v>0.70669820000000005</v>
          </cell>
          <cell r="L2658">
            <v>0.77563199999999999</v>
          </cell>
          <cell r="M2658">
            <v>0.82337550000000004</v>
          </cell>
          <cell r="N2658">
            <v>0.87111879999999997</v>
          </cell>
          <cell r="O2658">
            <v>0.94005269999999996</v>
          </cell>
        </row>
        <row r="2659">
          <cell r="F2659" t="str">
            <v>2015-2022Sierra1-in-10Typical Event Day18</v>
          </cell>
          <cell r="G2659">
            <v>2.6271</v>
          </cell>
          <cell r="H2659">
            <v>3.472925</v>
          </cell>
          <cell r="I2659">
            <v>99.639240000000001</v>
          </cell>
          <cell r="J2659">
            <v>17688.05</v>
          </cell>
          <cell r="K2659">
            <v>0.72594860000000005</v>
          </cell>
          <cell r="L2659">
            <v>0.79677260000000005</v>
          </cell>
          <cell r="M2659">
            <v>0.84582500000000005</v>
          </cell>
          <cell r="N2659">
            <v>0.89487760000000005</v>
          </cell>
          <cell r="O2659">
            <v>0.96570160000000005</v>
          </cell>
        </row>
        <row r="2660">
          <cell r="F2660" t="str">
            <v>2015-2022Sierra1-in-10Typical Event Day19</v>
          </cell>
          <cell r="G2660">
            <v>3.8026330000000002</v>
          </cell>
          <cell r="H2660">
            <v>3.4347340000000002</v>
          </cell>
          <cell r="I2660">
            <v>97.42577</v>
          </cell>
          <cell r="J2660">
            <v>17688.05</v>
          </cell>
          <cell r="K2660">
            <v>-0.40038760000000001</v>
          </cell>
          <cell r="L2660">
            <v>-0.3811929</v>
          </cell>
          <cell r="M2660">
            <v>-0.36789870000000002</v>
          </cell>
          <cell r="N2660">
            <v>-0.35460449999999999</v>
          </cell>
          <cell r="O2660">
            <v>-0.33540979999999998</v>
          </cell>
        </row>
        <row r="2661">
          <cell r="F2661" t="str">
            <v>2015-2022Sierra1-in-10Typical Event Day20</v>
          </cell>
          <cell r="G2661">
            <v>3.453573</v>
          </cell>
          <cell r="H2661">
            <v>3.150366</v>
          </cell>
          <cell r="I2661">
            <v>91.711730000000003</v>
          </cell>
          <cell r="J2661">
            <v>17688.05</v>
          </cell>
          <cell r="K2661">
            <v>-0.32998339999999998</v>
          </cell>
          <cell r="L2661">
            <v>-0.3141639</v>
          </cell>
          <cell r="M2661">
            <v>-0.30320740000000002</v>
          </cell>
          <cell r="N2661">
            <v>-0.29225089999999998</v>
          </cell>
          <cell r="O2661">
            <v>-0.27643139999999999</v>
          </cell>
        </row>
        <row r="2662">
          <cell r="F2662" t="str">
            <v>2015-2022Sierra1-in-10Typical Event Day21</v>
          </cell>
          <cell r="G2662">
            <v>2.9805869999999999</v>
          </cell>
          <cell r="H2662">
            <v>2.7885019999999998</v>
          </cell>
          <cell r="I2662">
            <v>84.583089999999999</v>
          </cell>
          <cell r="J2662">
            <v>17688.05</v>
          </cell>
          <cell r="K2662">
            <v>-0.20904739999999999</v>
          </cell>
          <cell r="L2662">
            <v>-0.1990256</v>
          </cell>
          <cell r="M2662">
            <v>-0.19208459999999999</v>
          </cell>
          <cell r="N2662">
            <v>-0.18514349999999999</v>
          </cell>
          <cell r="O2662">
            <v>-0.17512169999999999</v>
          </cell>
        </row>
        <row r="2663">
          <cell r="F2663" t="str">
            <v>2015-2022Sierra1-in-10Typical Event Day22</v>
          </cell>
          <cell r="G2663">
            <v>2.4877829999999999</v>
          </cell>
          <cell r="H2663">
            <v>2.373062</v>
          </cell>
          <cell r="I2663">
            <v>80.333600000000004</v>
          </cell>
          <cell r="J2663">
            <v>17688.05</v>
          </cell>
          <cell r="K2663">
            <v>-0.1248522</v>
          </cell>
          <cell r="L2663">
            <v>-0.11886679999999999</v>
          </cell>
          <cell r="M2663">
            <v>-0.1147213</v>
          </cell>
          <cell r="N2663">
            <v>-0.1105758</v>
          </cell>
          <cell r="O2663">
            <v>-0.1045903</v>
          </cell>
        </row>
        <row r="2664">
          <cell r="F2664" t="str">
            <v>2015-2022Sierra1-in-10Typical Event Day23</v>
          </cell>
          <cell r="G2664">
            <v>1.913605</v>
          </cell>
          <cell r="H2664">
            <v>1.8363700000000001</v>
          </cell>
          <cell r="I2664">
            <v>77.630889999999994</v>
          </cell>
          <cell r="J2664">
            <v>17688.05</v>
          </cell>
          <cell r="K2664">
            <v>-8.4055900000000003E-2</v>
          </cell>
          <cell r="L2664">
            <v>-8.0026299999999995E-2</v>
          </cell>
          <cell r="M2664">
            <v>-7.7235300000000007E-2</v>
          </cell>
          <cell r="N2664">
            <v>-7.4444399999999994E-2</v>
          </cell>
          <cell r="O2664">
            <v>-7.0414699999999997E-2</v>
          </cell>
        </row>
        <row r="2665">
          <cell r="F2665" t="str">
            <v>2015-2022Sierra1-in-10Typical Event Day24</v>
          </cell>
          <cell r="G2665">
            <v>1.4339219999999999</v>
          </cell>
          <cell r="H2665">
            <v>1.393626</v>
          </cell>
          <cell r="I2665">
            <v>75.721190000000007</v>
          </cell>
          <cell r="J2665">
            <v>17688.05</v>
          </cell>
          <cell r="K2665">
            <v>-4.3853900000000001E-2</v>
          </cell>
          <cell r="L2665">
            <v>-4.17516E-2</v>
          </cell>
          <cell r="M2665">
            <v>-4.0295499999999998E-2</v>
          </cell>
          <cell r="N2665">
            <v>-3.8839400000000003E-2</v>
          </cell>
          <cell r="O2665">
            <v>-3.6736999999999999E-2</v>
          </cell>
        </row>
        <row r="2666">
          <cell r="F2666" t="str">
            <v>2015-2022Stockton1-in-10Typical Event Day1</v>
          </cell>
          <cell r="G2666">
            <v>1.2338009999999999</v>
          </cell>
          <cell r="H2666">
            <v>1.2338009999999999</v>
          </cell>
          <cell r="I2666">
            <v>82.405839999999998</v>
          </cell>
          <cell r="J2666">
            <v>12323.13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</row>
        <row r="2667">
          <cell r="F2667" t="str">
            <v>2015-2022Stockton1-in-10Typical Event Day2</v>
          </cell>
          <cell r="G2667">
            <v>1.0494939999999999</v>
          </cell>
          <cell r="H2667">
            <v>1.0494939999999999</v>
          </cell>
          <cell r="I2667">
            <v>80.394660000000002</v>
          </cell>
          <cell r="J2667">
            <v>12323.13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</row>
        <row r="2668">
          <cell r="F2668" t="str">
            <v>2015-2022Stockton1-in-10Typical Event Day3</v>
          </cell>
          <cell r="G2668">
            <v>0.93636240000000004</v>
          </cell>
          <cell r="H2668">
            <v>0.93636240000000004</v>
          </cell>
          <cell r="I2668">
            <v>79.085239999999999</v>
          </cell>
          <cell r="J2668">
            <v>12323.13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</row>
        <row r="2669">
          <cell r="F2669" t="str">
            <v>2015-2022Stockton1-in-10Typical Event Day4</v>
          </cell>
          <cell r="G2669">
            <v>0.87302740000000001</v>
          </cell>
          <cell r="H2669">
            <v>0.87302740000000001</v>
          </cell>
          <cell r="I2669">
            <v>77.788700000000006</v>
          </cell>
          <cell r="J2669">
            <v>12323.13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</row>
        <row r="2670">
          <cell r="F2670" t="str">
            <v>2015-2022Stockton1-in-10Typical Event Day5</v>
          </cell>
          <cell r="G2670">
            <v>0.85858369999999995</v>
          </cell>
          <cell r="H2670">
            <v>0.85858369999999995</v>
          </cell>
          <cell r="I2670">
            <v>76.880099999999999</v>
          </cell>
          <cell r="J2670">
            <v>12323.13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</row>
        <row r="2671">
          <cell r="F2671" t="str">
            <v>2015-2022Stockton1-in-10Typical Event Day6</v>
          </cell>
          <cell r="G2671">
            <v>0.89729380000000003</v>
          </cell>
          <cell r="H2671">
            <v>0.89729380000000003</v>
          </cell>
          <cell r="I2671">
            <v>75.400810000000007</v>
          </cell>
          <cell r="J2671">
            <v>12323.13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</row>
        <row r="2672">
          <cell r="F2672" t="str">
            <v>2015-2022Stockton1-in-10Typical Event Day7</v>
          </cell>
          <cell r="G2672">
            <v>1.023862</v>
          </cell>
          <cell r="H2672">
            <v>1.023862</v>
          </cell>
          <cell r="I2672">
            <v>75.104280000000003</v>
          </cell>
          <cell r="J2672">
            <v>12323.13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</row>
        <row r="2673">
          <cell r="F2673" t="str">
            <v>2015-2022Stockton1-in-10Typical Event Day8</v>
          </cell>
          <cell r="G2673">
            <v>1.1118030000000001</v>
          </cell>
          <cell r="H2673">
            <v>1.1118030000000001</v>
          </cell>
          <cell r="I2673">
            <v>76.79486</v>
          </cell>
          <cell r="J2673">
            <v>12323.13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</row>
        <row r="2674">
          <cell r="F2674" t="str">
            <v>2015-2022Stockton1-in-10Typical Event Day9</v>
          </cell>
          <cell r="G2674">
            <v>1.157721</v>
          </cell>
          <cell r="H2674">
            <v>1.157721</v>
          </cell>
          <cell r="I2674">
            <v>81.463009999999997</v>
          </cell>
          <cell r="J2674">
            <v>12323.13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</row>
        <row r="2675">
          <cell r="F2675" t="str">
            <v>2015-2022Stockton1-in-10Typical Event Day10</v>
          </cell>
          <cell r="G2675">
            <v>1.270208</v>
          </cell>
          <cell r="H2675">
            <v>1.270208</v>
          </cell>
          <cell r="I2675">
            <v>83.789760000000001</v>
          </cell>
          <cell r="J2675">
            <v>12323.13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</row>
        <row r="2676">
          <cell r="F2676" t="str">
            <v>2015-2022Stockton1-in-10Typical Event Day11</v>
          </cell>
          <cell r="G2676">
            <v>1.4308050000000001</v>
          </cell>
          <cell r="H2676">
            <v>1.4308050000000001</v>
          </cell>
          <cell r="I2676">
            <v>86.946730000000002</v>
          </cell>
          <cell r="J2676">
            <v>12323.13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</row>
        <row r="2677">
          <cell r="F2677" t="str">
            <v>2015-2022Stockton1-in-10Typical Event Day12</v>
          </cell>
          <cell r="G2677">
            <v>1.6486069999999999</v>
          </cell>
          <cell r="H2677">
            <v>1.6486069999999999</v>
          </cell>
          <cell r="I2677">
            <v>90.913120000000006</v>
          </cell>
          <cell r="J2677">
            <v>12323.13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</row>
        <row r="2678">
          <cell r="F2678" t="str">
            <v>2015-2022Stockton1-in-10Typical Event Day13</v>
          </cell>
          <cell r="G2678">
            <v>1.928769</v>
          </cell>
          <cell r="H2678">
            <v>1.928769</v>
          </cell>
          <cell r="I2678">
            <v>94.642330000000001</v>
          </cell>
          <cell r="J2678">
            <v>12323.13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</row>
        <row r="2679">
          <cell r="F2679" t="str">
            <v>2015-2022Stockton1-in-10Typical Event Day14</v>
          </cell>
          <cell r="G2679">
            <v>1.7279960000000001</v>
          </cell>
          <cell r="H2679">
            <v>2.2505449999999998</v>
          </cell>
          <cell r="I2679">
            <v>97.735439999999997</v>
          </cell>
          <cell r="J2679">
            <v>12323.13</v>
          </cell>
          <cell r="K2679">
            <v>0.44149830000000001</v>
          </cell>
          <cell r="L2679">
            <v>0.48938340000000002</v>
          </cell>
          <cell r="M2679">
            <v>0.52254860000000003</v>
          </cell>
          <cell r="N2679">
            <v>0.55571369999999998</v>
          </cell>
          <cell r="O2679">
            <v>0.60359870000000004</v>
          </cell>
        </row>
        <row r="2680">
          <cell r="F2680" t="str">
            <v>2015-2022Stockton1-in-10Typical Event Day15</v>
          </cell>
          <cell r="G2680">
            <v>1.94963</v>
          </cell>
          <cell r="H2680">
            <v>2.6078459999999999</v>
          </cell>
          <cell r="I2680">
            <v>100.31740000000001</v>
          </cell>
          <cell r="J2680">
            <v>12323.13</v>
          </cell>
          <cell r="K2680">
            <v>0.55815020000000004</v>
          </cell>
          <cell r="L2680">
            <v>0.61727019999999999</v>
          </cell>
          <cell r="M2680">
            <v>0.65821669999999999</v>
          </cell>
          <cell r="N2680">
            <v>0.69916299999999998</v>
          </cell>
          <cell r="O2680">
            <v>0.75828309999999999</v>
          </cell>
        </row>
        <row r="2681">
          <cell r="F2681" t="str">
            <v>2015-2022Stockton1-in-10Typical Event Day16</v>
          </cell>
          <cell r="G2681">
            <v>2.1688209999999999</v>
          </cell>
          <cell r="H2681">
            <v>3.002281</v>
          </cell>
          <cell r="I2681">
            <v>102.32989999999999</v>
          </cell>
          <cell r="J2681">
            <v>12323.13</v>
          </cell>
          <cell r="K2681">
            <v>0.70783289999999999</v>
          </cell>
          <cell r="L2681">
            <v>0.78205429999999998</v>
          </cell>
          <cell r="M2681">
            <v>0.83345970000000003</v>
          </cell>
          <cell r="N2681">
            <v>0.88486520000000002</v>
          </cell>
          <cell r="O2681">
            <v>0.95908649999999995</v>
          </cell>
        </row>
        <row r="2682">
          <cell r="F2682" t="str">
            <v>2015-2022Stockton1-in-10Typical Event Day17</v>
          </cell>
          <cell r="G2682">
            <v>2.37893</v>
          </cell>
          <cell r="H2682">
            <v>3.3427630000000002</v>
          </cell>
          <cell r="I2682">
            <v>102.649</v>
          </cell>
          <cell r="J2682">
            <v>12323.13</v>
          </cell>
          <cell r="K2682">
            <v>0.8178105</v>
          </cell>
          <cell r="L2682">
            <v>0.90408169999999999</v>
          </cell>
          <cell r="M2682">
            <v>0.9638331</v>
          </cell>
          <cell r="N2682">
            <v>1.023584</v>
          </cell>
          <cell r="O2682">
            <v>1.109856</v>
          </cell>
        </row>
        <row r="2683">
          <cell r="F2683" t="str">
            <v>2015-2022Stockton1-in-10Typical Event Day18</v>
          </cell>
          <cell r="G2683">
            <v>2.534986</v>
          </cell>
          <cell r="H2683">
            <v>3.5239099999999999</v>
          </cell>
          <cell r="I2683">
            <v>102.95659999999999</v>
          </cell>
          <cell r="J2683">
            <v>12323.13</v>
          </cell>
          <cell r="K2683">
            <v>0.8390012</v>
          </cell>
          <cell r="L2683">
            <v>0.92757699999999998</v>
          </cell>
          <cell r="M2683">
            <v>0.98892420000000003</v>
          </cell>
          <cell r="N2683">
            <v>1.050271</v>
          </cell>
          <cell r="O2683">
            <v>1.1388480000000001</v>
          </cell>
        </row>
        <row r="2684">
          <cell r="F2684" t="str">
            <v>2015-2022Stockton1-in-10Typical Event Day19</v>
          </cell>
          <cell r="G2684">
            <v>3.7312560000000001</v>
          </cell>
          <cell r="H2684">
            <v>3.4380809999999999</v>
          </cell>
          <cell r="I2684">
            <v>100.5483</v>
          </cell>
          <cell r="J2684">
            <v>12323.13</v>
          </cell>
          <cell r="K2684">
            <v>-0.30917090000000003</v>
          </cell>
          <cell r="L2684">
            <v>-0.29971999999999999</v>
          </cell>
          <cell r="M2684">
            <v>-0.2931744</v>
          </cell>
          <cell r="N2684">
            <v>-0.28662880000000002</v>
          </cell>
          <cell r="O2684">
            <v>-0.27717789999999998</v>
          </cell>
        </row>
        <row r="2685">
          <cell r="F2685" t="str">
            <v>2015-2022Stockton1-in-10Typical Event Day20</v>
          </cell>
          <cell r="G2685">
            <v>3.3959630000000001</v>
          </cell>
          <cell r="H2685">
            <v>3.1208830000000001</v>
          </cell>
          <cell r="I2685">
            <v>96.753389999999996</v>
          </cell>
          <cell r="J2685">
            <v>12323.13</v>
          </cell>
          <cell r="K2685">
            <v>-0.29008929999999999</v>
          </cell>
          <cell r="L2685">
            <v>-0.28122180000000002</v>
          </cell>
          <cell r="M2685">
            <v>-0.27508009999999999</v>
          </cell>
          <cell r="N2685">
            <v>-0.26893850000000002</v>
          </cell>
          <cell r="O2685">
            <v>-0.26007089999999999</v>
          </cell>
        </row>
        <row r="2686">
          <cell r="F2686" t="str">
            <v>2015-2022Stockton1-in-10Typical Event Day21</v>
          </cell>
          <cell r="G2686">
            <v>2.9882870000000001</v>
          </cell>
          <cell r="H2686">
            <v>2.8025760000000002</v>
          </cell>
          <cell r="I2686">
            <v>93.038700000000006</v>
          </cell>
          <cell r="J2686">
            <v>12323.13</v>
          </cell>
          <cell r="K2686">
            <v>-0.19584399999999999</v>
          </cell>
          <cell r="L2686">
            <v>-0.18985740000000001</v>
          </cell>
          <cell r="M2686">
            <v>-0.18571109999999999</v>
          </cell>
          <cell r="N2686">
            <v>-0.1815647</v>
          </cell>
          <cell r="O2686">
            <v>-0.17557809999999999</v>
          </cell>
        </row>
        <row r="2687">
          <cell r="F2687" t="str">
            <v>2015-2022Stockton1-in-10Typical Event Day22</v>
          </cell>
          <cell r="G2687">
            <v>2.551863</v>
          </cell>
          <cell r="H2687">
            <v>2.4212850000000001</v>
          </cell>
          <cell r="I2687">
            <v>89.745590000000007</v>
          </cell>
          <cell r="J2687">
            <v>12323.13</v>
          </cell>
          <cell r="K2687">
            <v>-0.1377023</v>
          </cell>
          <cell r="L2687">
            <v>-0.1334929</v>
          </cell>
          <cell r="M2687">
            <v>-0.13057759999999999</v>
          </cell>
          <cell r="N2687">
            <v>-0.1276622</v>
          </cell>
          <cell r="O2687">
            <v>-0.1234528</v>
          </cell>
        </row>
        <row r="2688">
          <cell r="F2688" t="str">
            <v>2015-2022Stockton1-in-10Typical Event Day23</v>
          </cell>
          <cell r="G2688">
            <v>2.0010159999999999</v>
          </cell>
          <cell r="H2688">
            <v>1.9307399999999999</v>
          </cell>
          <cell r="I2688">
            <v>86.986050000000006</v>
          </cell>
          <cell r="J2688">
            <v>12323.13</v>
          </cell>
          <cell r="K2688">
            <v>-7.4110899999999993E-2</v>
          </cell>
          <cell r="L2688">
            <v>-7.1845400000000004E-2</v>
          </cell>
          <cell r="M2688">
            <v>-7.0276400000000003E-2</v>
          </cell>
          <cell r="N2688">
            <v>-6.8707299999999999E-2</v>
          </cell>
          <cell r="O2688">
            <v>-6.6441899999999998E-2</v>
          </cell>
        </row>
        <row r="2689">
          <cell r="F2689" t="str">
            <v>2015-2022Stockton1-in-10Typical Event Day24</v>
          </cell>
          <cell r="G2689">
            <v>1.5438879999999999</v>
          </cell>
          <cell r="H2689">
            <v>1.4875419999999999</v>
          </cell>
          <cell r="I2689">
            <v>85.883480000000006</v>
          </cell>
          <cell r="J2689">
            <v>12323.13</v>
          </cell>
          <cell r="K2689">
            <v>-5.9421000000000002E-2</v>
          </cell>
          <cell r="L2689">
            <v>-5.7604599999999999E-2</v>
          </cell>
          <cell r="M2689">
            <v>-5.6346500000000001E-2</v>
          </cell>
          <cell r="N2689">
            <v>-5.5088499999999999E-2</v>
          </cell>
          <cell r="O2689">
            <v>-5.3272100000000003E-2</v>
          </cell>
        </row>
        <row r="2690">
          <cell r="F2690" t="str">
            <v>2015-2022All Customers1-in-2August Peak1</v>
          </cell>
          <cell r="G2690">
            <v>0.92202119999999999</v>
          </cell>
          <cell r="H2690">
            <v>0.92202119999999999</v>
          </cell>
          <cell r="I2690">
            <v>73.835999999999999</v>
          </cell>
          <cell r="J2690">
            <v>147887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</row>
        <row r="2691">
          <cell r="F2691" t="str">
            <v>2015-2022All Customers1-in-2August Peak2</v>
          </cell>
          <cell r="G2691">
            <v>0.78758510000000004</v>
          </cell>
          <cell r="H2691">
            <v>0.78758510000000004</v>
          </cell>
          <cell r="I2691">
            <v>67.273759999999996</v>
          </cell>
          <cell r="J2691">
            <v>147887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</row>
        <row r="2692">
          <cell r="F2692" t="str">
            <v>2015-2022All Customers1-in-2August Peak3</v>
          </cell>
          <cell r="G2692">
            <v>0.70845800000000003</v>
          </cell>
          <cell r="H2692">
            <v>0.70845800000000003</v>
          </cell>
          <cell r="I2692">
            <v>65.496319999999997</v>
          </cell>
          <cell r="J2692">
            <v>147887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</row>
        <row r="2693">
          <cell r="F2693" t="str">
            <v>2015-2022All Customers1-in-2August Peak4</v>
          </cell>
          <cell r="G2693">
            <v>0.66245509999999996</v>
          </cell>
          <cell r="H2693">
            <v>0.66245509999999996</v>
          </cell>
          <cell r="I2693">
            <v>64.310360000000003</v>
          </cell>
          <cell r="J2693">
            <v>147887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</row>
        <row r="2694">
          <cell r="F2694" t="str">
            <v>2015-2022All Customers1-in-2August Peak5</v>
          </cell>
          <cell r="G2694">
            <v>0.6504202</v>
          </cell>
          <cell r="H2694">
            <v>0.6504202</v>
          </cell>
          <cell r="I2694">
            <v>63.786839999999998</v>
          </cell>
          <cell r="J2694">
            <v>147887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</row>
        <row r="2695">
          <cell r="F2695" t="str">
            <v>2015-2022All Customers1-in-2August Peak6</v>
          </cell>
          <cell r="G2695">
            <v>0.68775529999999996</v>
          </cell>
          <cell r="H2695">
            <v>0.68775529999999996</v>
          </cell>
          <cell r="I2695">
            <v>62.908059999999999</v>
          </cell>
          <cell r="J2695">
            <v>147887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</row>
        <row r="2696">
          <cell r="F2696" t="str">
            <v>2015-2022All Customers1-in-2August Peak7</v>
          </cell>
          <cell r="G2696">
            <v>0.80057540000000005</v>
          </cell>
          <cell r="H2696">
            <v>0.80057540000000005</v>
          </cell>
          <cell r="I2696">
            <v>62.308599999999998</v>
          </cell>
          <cell r="J2696">
            <v>147887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</row>
        <row r="2697">
          <cell r="F2697" t="str">
            <v>2015-2022All Customers1-in-2August Peak8</v>
          </cell>
          <cell r="G2697">
            <v>0.88961109999999999</v>
          </cell>
          <cell r="H2697">
            <v>0.88961109999999999</v>
          </cell>
          <cell r="I2697">
            <v>64.618380000000002</v>
          </cell>
          <cell r="J2697">
            <v>147887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</row>
        <row r="2698">
          <cell r="F2698" t="str">
            <v>2015-2022All Customers1-in-2August Peak9</v>
          </cell>
          <cell r="G2698">
            <v>0.90896880000000002</v>
          </cell>
          <cell r="H2698">
            <v>0.90896880000000002</v>
          </cell>
          <cell r="I2698">
            <v>70.923839999999998</v>
          </cell>
          <cell r="J2698">
            <v>147887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</row>
        <row r="2699">
          <cell r="F2699" t="str">
            <v>2015-2022All Customers1-in-2August Peak10</v>
          </cell>
          <cell r="G2699">
            <v>0.97034109999999996</v>
          </cell>
          <cell r="H2699">
            <v>0.97034109999999996</v>
          </cell>
          <cell r="I2699">
            <v>77.408389999999997</v>
          </cell>
          <cell r="J2699">
            <v>147887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</row>
        <row r="2700">
          <cell r="F2700" t="str">
            <v>2015-2022All Customers1-in-2August Peak11</v>
          </cell>
          <cell r="G2700">
            <v>1.0736559999999999</v>
          </cell>
          <cell r="H2700">
            <v>1.0736559999999999</v>
          </cell>
          <cell r="I2700">
            <v>83.034130000000005</v>
          </cell>
          <cell r="J2700">
            <v>147887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</row>
        <row r="2701">
          <cell r="F2701" t="str">
            <v>2015-2022All Customers1-in-2August Peak12</v>
          </cell>
          <cell r="G2701">
            <v>1.223703</v>
          </cell>
          <cell r="H2701">
            <v>1.223703</v>
          </cell>
          <cell r="I2701">
            <v>88.006519999999995</v>
          </cell>
          <cell r="J2701">
            <v>147887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</row>
        <row r="2702">
          <cell r="F2702" t="str">
            <v>2015-2022All Customers1-in-2August Peak13</v>
          </cell>
          <cell r="G2702">
            <v>1.423079</v>
          </cell>
          <cell r="H2702">
            <v>1.423079</v>
          </cell>
          <cell r="I2702">
            <v>91.703959999999995</v>
          </cell>
          <cell r="J2702">
            <v>147887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</row>
        <row r="2703">
          <cell r="F2703" t="str">
            <v>2015-2022All Customers1-in-2August Peak14</v>
          </cell>
          <cell r="G2703">
            <v>1.3379000000000001</v>
          </cell>
          <cell r="H2703">
            <v>1.6408799999999999</v>
          </cell>
          <cell r="I2703">
            <v>95.044049999999999</v>
          </cell>
          <cell r="J2703">
            <v>147887</v>
          </cell>
          <cell r="K2703">
            <v>0.2322322</v>
          </cell>
          <cell r="L2703">
            <v>0.27403040000000001</v>
          </cell>
          <cell r="M2703">
            <v>0.30297960000000002</v>
          </cell>
          <cell r="N2703">
            <v>0.33192890000000003</v>
          </cell>
          <cell r="O2703">
            <v>0.37372709999999998</v>
          </cell>
        </row>
        <row r="2704">
          <cell r="F2704" t="str">
            <v>2015-2022All Customers1-in-2August Peak15</v>
          </cell>
          <cell r="G2704">
            <v>1.496291</v>
          </cell>
          <cell r="H2704">
            <v>1.884725</v>
          </cell>
          <cell r="I2704">
            <v>97.708150000000003</v>
          </cell>
          <cell r="J2704">
            <v>147887</v>
          </cell>
          <cell r="K2704">
            <v>0.29818359999999999</v>
          </cell>
          <cell r="L2704">
            <v>0.3515046</v>
          </cell>
          <cell r="M2704">
            <v>0.38843460000000002</v>
          </cell>
          <cell r="N2704">
            <v>0.42536449999999998</v>
          </cell>
          <cell r="O2704">
            <v>0.47868549999999999</v>
          </cell>
        </row>
        <row r="2705">
          <cell r="F2705" t="str">
            <v>2015-2022All Customers1-in-2August Peak16</v>
          </cell>
          <cell r="G2705">
            <v>1.6747380000000001</v>
          </cell>
          <cell r="H2705">
            <v>2.1609409999999998</v>
          </cell>
          <cell r="I2705">
            <v>98.930890000000005</v>
          </cell>
          <cell r="J2705">
            <v>147887</v>
          </cell>
          <cell r="K2705">
            <v>0.37387419999999999</v>
          </cell>
          <cell r="L2705">
            <v>0.44023899999999999</v>
          </cell>
          <cell r="M2705">
            <v>0.486203</v>
          </cell>
          <cell r="N2705">
            <v>0.53216699999999995</v>
          </cell>
          <cell r="O2705">
            <v>0.5985317</v>
          </cell>
        </row>
        <row r="2706">
          <cell r="F2706" t="str">
            <v>2015-2022All Customers1-in-2August Peak17</v>
          </cell>
          <cell r="G2706">
            <v>1.8401909999999999</v>
          </cell>
          <cell r="H2706">
            <v>2.4063379999999999</v>
          </cell>
          <cell r="I2706">
            <v>99.074680000000001</v>
          </cell>
          <cell r="J2706">
            <v>147887</v>
          </cell>
          <cell r="K2706">
            <v>0.43490390000000001</v>
          </cell>
          <cell r="L2706">
            <v>0.51244350000000005</v>
          </cell>
          <cell r="M2706">
            <v>0.56614710000000001</v>
          </cell>
          <cell r="N2706">
            <v>0.61985080000000004</v>
          </cell>
          <cell r="O2706">
            <v>0.69739030000000002</v>
          </cell>
        </row>
        <row r="2707">
          <cell r="F2707" t="str">
            <v>2015-2022All Customers1-in-2August Peak18</v>
          </cell>
          <cell r="G2707">
            <v>1.978186</v>
          </cell>
          <cell r="H2707">
            <v>2.5595880000000002</v>
          </cell>
          <cell r="I2707">
            <v>97.896389999999997</v>
          </cell>
          <cell r="J2707">
            <v>147887</v>
          </cell>
          <cell r="K2707">
            <v>0.44656430000000003</v>
          </cell>
          <cell r="L2707">
            <v>0.52622780000000002</v>
          </cell>
          <cell r="M2707">
            <v>0.58140259999999999</v>
          </cell>
          <cell r="N2707">
            <v>0.63657739999999996</v>
          </cell>
          <cell r="O2707">
            <v>0.71624100000000002</v>
          </cell>
        </row>
        <row r="2708">
          <cell r="F2708" t="str">
            <v>2015-2022All Customers1-in-2August Peak19</v>
          </cell>
          <cell r="G2708">
            <v>2.7886630000000001</v>
          </cell>
          <cell r="H2708">
            <v>2.5253220000000001</v>
          </cell>
          <cell r="I2708">
            <v>95.876019999999997</v>
          </cell>
          <cell r="J2708">
            <v>147887</v>
          </cell>
          <cell r="K2708">
            <v>-0.29170299999999999</v>
          </cell>
          <cell r="L2708">
            <v>-0.27494689999999999</v>
          </cell>
          <cell r="M2708">
            <v>-0.26334150000000001</v>
          </cell>
          <cell r="N2708">
            <v>-0.25173630000000002</v>
          </cell>
          <cell r="O2708">
            <v>-0.2349801</v>
          </cell>
        </row>
        <row r="2709">
          <cell r="F2709" t="str">
            <v>2015-2022All Customers1-in-2August Peak20</v>
          </cell>
          <cell r="G2709">
            <v>2.5519440000000002</v>
          </cell>
          <cell r="H2709">
            <v>2.3155399999999999</v>
          </cell>
          <cell r="I2709">
            <v>90.626149999999996</v>
          </cell>
          <cell r="J2709">
            <v>147887</v>
          </cell>
          <cell r="K2709">
            <v>-0.26174350000000002</v>
          </cell>
          <cell r="L2709">
            <v>-0.24677260000000001</v>
          </cell>
          <cell r="M2709">
            <v>-0.2364039</v>
          </cell>
          <cell r="N2709">
            <v>-0.22603509999999999</v>
          </cell>
          <cell r="O2709">
            <v>-0.21106420000000001</v>
          </cell>
        </row>
        <row r="2710">
          <cell r="F2710" t="str">
            <v>2015-2022All Customers1-in-2August Peak21</v>
          </cell>
          <cell r="G2710">
            <v>2.2446959999999998</v>
          </cell>
          <cell r="H2710">
            <v>2.0946799999999999</v>
          </cell>
          <cell r="I2710">
            <v>85.038539999999998</v>
          </cell>
          <cell r="J2710">
            <v>147887</v>
          </cell>
          <cell r="K2710">
            <v>-0.16576560000000001</v>
          </cell>
          <cell r="L2710">
            <v>-0.15646019999999999</v>
          </cell>
          <cell r="M2710">
            <v>-0.15001529999999999</v>
          </cell>
          <cell r="N2710">
            <v>-0.14357049999999999</v>
          </cell>
          <cell r="O2710">
            <v>-0.1342651</v>
          </cell>
        </row>
        <row r="2711">
          <cell r="F2711" t="str">
            <v>2015-2022All Customers1-in-2August Peak22</v>
          </cell>
          <cell r="G2711">
            <v>1.931219</v>
          </cell>
          <cell r="H2711">
            <v>1.8381540000000001</v>
          </cell>
          <cell r="I2711">
            <v>81.364019999999996</v>
          </cell>
          <cell r="J2711">
            <v>147887</v>
          </cell>
          <cell r="K2711">
            <v>-0.10273599999999999</v>
          </cell>
          <cell r="L2711">
            <v>-9.7022800000000006E-2</v>
          </cell>
          <cell r="M2711">
            <v>-9.3065800000000004E-2</v>
          </cell>
          <cell r="N2711">
            <v>-8.9108800000000002E-2</v>
          </cell>
          <cell r="O2711">
            <v>-8.3395499999999997E-2</v>
          </cell>
        </row>
        <row r="2712">
          <cell r="F2712" t="str">
            <v>2015-2022All Customers1-in-2August Peak23</v>
          </cell>
          <cell r="G2712">
            <v>1.52745</v>
          </cell>
          <cell r="H2712">
            <v>1.469233</v>
          </cell>
          <cell r="I2712">
            <v>77.857169999999996</v>
          </cell>
          <cell r="J2712">
            <v>147887</v>
          </cell>
          <cell r="K2712">
            <v>-6.4355200000000001E-2</v>
          </cell>
          <cell r="L2712">
            <v>-6.0728699999999997E-2</v>
          </cell>
          <cell r="M2712">
            <v>-5.8216999999999998E-2</v>
          </cell>
          <cell r="N2712">
            <v>-5.5705299999999999E-2</v>
          </cell>
          <cell r="O2712">
            <v>-5.2078899999999997E-2</v>
          </cell>
        </row>
        <row r="2713">
          <cell r="F2713" t="str">
            <v>2015-2022All Customers1-in-2August Peak24</v>
          </cell>
          <cell r="G2713">
            <v>1.168134</v>
          </cell>
          <cell r="H2713">
            <v>1.1261300000000001</v>
          </cell>
          <cell r="I2713">
            <v>75.434629999999999</v>
          </cell>
          <cell r="J2713">
            <v>147887</v>
          </cell>
          <cell r="K2713">
            <v>-4.6475700000000002E-2</v>
          </cell>
          <cell r="L2713">
            <v>-4.3833499999999997E-2</v>
          </cell>
          <cell r="M2713">
            <v>-4.2003600000000002E-2</v>
          </cell>
          <cell r="N2713">
            <v>-4.01737E-2</v>
          </cell>
          <cell r="O2713">
            <v>-3.7531500000000002E-2</v>
          </cell>
        </row>
        <row r="2714">
          <cell r="F2714" t="str">
            <v>2015-2022Greater Bay Area1-in-2August Peak1</v>
          </cell>
          <cell r="G2714">
            <v>0.86167289999999996</v>
          </cell>
          <cell r="H2714">
            <v>0.86167289999999996</v>
          </cell>
          <cell r="I2714">
            <v>70.302570000000003</v>
          </cell>
          <cell r="J2714">
            <v>51563.08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</row>
        <row r="2715">
          <cell r="F2715" t="str">
            <v>2015-2022Greater Bay Area1-in-2August Peak2</v>
          </cell>
          <cell r="G2715">
            <v>0.72478909999999996</v>
          </cell>
          <cell r="H2715">
            <v>0.72478909999999996</v>
          </cell>
          <cell r="I2715">
            <v>62.923810000000003</v>
          </cell>
          <cell r="J2715">
            <v>51563.08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</row>
        <row r="2716">
          <cell r="F2716" t="str">
            <v>2015-2022Greater Bay Area1-in-2August Peak3</v>
          </cell>
          <cell r="G2716">
            <v>0.64939950000000002</v>
          </cell>
          <cell r="H2716">
            <v>0.64939950000000002</v>
          </cell>
          <cell r="I2716">
            <v>61.870759999999997</v>
          </cell>
          <cell r="J2716">
            <v>51563.08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</row>
        <row r="2717">
          <cell r="F2717" t="str">
            <v>2015-2022Greater Bay Area1-in-2August Peak4</v>
          </cell>
          <cell r="G2717">
            <v>0.60755859999999995</v>
          </cell>
          <cell r="H2717">
            <v>0.60755859999999995</v>
          </cell>
          <cell r="I2717">
            <v>60.363619999999997</v>
          </cell>
          <cell r="J2717">
            <v>51563.08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</row>
        <row r="2718">
          <cell r="F2718" t="str">
            <v>2015-2022Greater Bay Area1-in-2August Peak5</v>
          </cell>
          <cell r="G2718">
            <v>0.59353500000000003</v>
          </cell>
          <cell r="H2718">
            <v>0.59353500000000003</v>
          </cell>
          <cell r="I2718">
            <v>59.63382</v>
          </cell>
          <cell r="J2718">
            <v>51563.08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</row>
        <row r="2719">
          <cell r="F2719" t="str">
            <v>2015-2022Greater Bay Area1-in-2August Peak6</v>
          </cell>
          <cell r="G2719">
            <v>0.62618280000000004</v>
          </cell>
          <cell r="H2719">
            <v>0.62618280000000004</v>
          </cell>
          <cell r="I2719">
            <v>58.62012</v>
          </cell>
          <cell r="J2719">
            <v>51563.08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</row>
        <row r="2720">
          <cell r="F2720" t="str">
            <v>2015-2022Greater Bay Area1-in-2August Peak7</v>
          </cell>
          <cell r="G2720">
            <v>0.74003399999999997</v>
          </cell>
          <cell r="H2720">
            <v>0.74003399999999997</v>
          </cell>
          <cell r="I2720">
            <v>58.17212</v>
          </cell>
          <cell r="J2720">
            <v>51563.08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</row>
        <row r="2721">
          <cell r="F2721" t="str">
            <v>2015-2022Greater Bay Area1-in-2August Peak8</v>
          </cell>
          <cell r="G2721">
            <v>0.85132050000000004</v>
          </cell>
          <cell r="H2721">
            <v>0.85132050000000004</v>
          </cell>
          <cell r="I2721">
            <v>60.587009999999999</v>
          </cell>
          <cell r="J2721">
            <v>51563.08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</row>
        <row r="2722">
          <cell r="F2722" t="str">
            <v>2015-2022Greater Bay Area1-in-2August Peak9</v>
          </cell>
          <cell r="G2722">
            <v>0.86454450000000005</v>
          </cell>
          <cell r="H2722">
            <v>0.86454450000000005</v>
          </cell>
          <cell r="I2722">
            <v>66.63973</v>
          </cell>
          <cell r="J2722">
            <v>51563.08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</row>
        <row r="2723">
          <cell r="F2723" t="str">
            <v>2015-2022Greater Bay Area1-in-2August Peak10</v>
          </cell>
          <cell r="G2723">
            <v>0.90226410000000001</v>
          </cell>
          <cell r="H2723">
            <v>0.90226410000000001</v>
          </cell>
          <cell r="I2723">
            <v>73.315770000000001</v>
          </cell>
          <cell r="J2723">
            <v>51563.08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</row>
        <row r="2724">
          <cell r="F2724" t="str">
            <v>2015-2022Greater Bay Area1-in-2August Peak11</v>
          </cell>
          <cell r="G2724">
            <v>0.97956960000000004</v>
          </cell>
          <cell r="H2724">
            <v>0.97956960000000004</v>
          </cell>
          <cell r="I2724">
            <v>79.662710000000004</v>
          </cell>
          <cell r="J2724">
            <v>51563.08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</row>
        <row r="2725">
          <cell r="F2725" t="str">
            <v>2015-2022Greater Bay Area1-in-2August Peak12</v>
          </cell>
          <cell r="G2725">
            <v>1.089607</v>
          </cell>
          <cell r="H2725">
            <v>1.089607</v>
          </cell>
          <cell r="I2725">
            <v>85.579819999999998</v>
          </cell>
          <cell r="J2725">
            <v>51563.08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</row>
        <row r="2726">
          <cell r="F2726" t="str">
            <v>2015-2022Greater Bay Area1-in-2August Peak13</v>
          </cell>
          <cell r="G2726">
            <v>1.239903</v>
          </cell>
          <cell r="H2726">
            <v>1.239903</v>
          </cell>
          <cell r="I2726">
            <v>90.424440000000004</v>
          </cell>
          <cell r="J2726">
            <v>51563.08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</row>
        <row r="2727">
          <cell r="F2727" t="str">
            <v>2015-2022Greater Bay Area1-in-2August Peak14</v>
          </cell>
          <cell r="G2727">
            <v>1.1487719999999999</v>
          </cell>
          <cell r="H2727">
            <v>1.400131</v>
          </cell>
          <cell r="I2727">
            <v>94.529259999999994</v>
          </cell>
          <cell r="J2727">
            <v>51563.08</v>
          </cell>
          <cell r="K2727">
            <v>0.18244469999999999</v>
          </cell>
          <cell r="L2727">
            <v>0.22315960000000001</v>
          </cell>
          <cell r="M2727">
            <v>0.25135869999999999</v>
          </cell>
          <cell r="N2727">
            <v>0.27955770000000002</v>
          </cell>
          <cell r="O2727">
            <v>0.32027270000000002</v>
          </cell>
        </row>
        <row r="2728">
          <cell r="F2728" t="str">
            <v>2015-2022Greater Bay Area1-in-2August Peak15</v>
          </cell>
          <cell r="G2728">
            <v>1.2585729999999999</v>
          </cell>
          <cell r="H2728">
            <v>1.586541</v>
          </cell>
          <cell r="I2728">
            <v>97.569909999999993</v>
          </cell>
          <cell r="J2728">
            <v>51563.08</v>
          </cell>
          <cell r="K2728">
            <v>0.23834949999999999</v>
          </cell>
          <cell r="L2728">
            <v>0.29129690000000003</v>
          </cell>
          <cell r="M2728">
            <v>0.32796819999999999</v>
          </cell>
          <cell r="N2728">
            <v>0.3646393</v>
          </cell>
          <cell r="O2728">
            <v>0.41758669999999998</v>
          </cell>
        </row>
        <row r="2729">
          <cell r="F2729" t="str">
            <v>2015-2022Greater Bay Area1-in-2August Peak16</v>
          </cell>
          <cell r="G2729">
            <v>1.4092469999999999</v>
          </cell>
          <cell r="H2729">
            <v>1.8154999999999999</v>
          </cell>
          <cell r="I2729">
            <v>99.142330000000001</v>
          </cell>
          <cell r="J2729">
            <v>51563.08</v>
          </cell>
          <cell r="K2729">
            <v>0.29526570000000002</v>
          </cell>
          <cell r="L2729">
            <v>0.36083779999999999</v>
          </cell>
          <cell r="M2729">
            <v>0.40625289999999997</v>
          </cell>
          <cell r="N2729">
            <v>0.45166790000000001</v>
          </cell>
          <cell r="O2729">
            <v>0.51724000000000003</v>
          </cell>
        </row>
        <row r="2730">
          <cell r="F2730" t="str">
            <v>2015-2022Greater Bay Area1-in-2August Peak17</v>
          </cell>
          <cell r="G2730">
            <v>1.559199</v>
          </cell>
          <cell r="H2730">
            <v>2.0352209999999999</v>
          </cell>
          <cell r="I2730">
            <v>99.029709999999994</v>
          </cell>
          <cell r="J2730">
            <v>51563.08</v>
          </cell>
          <cell r="K2730">
            <v>0.34595809999999999</v>
          </cell>
          <cell r="L2730">
            <v>0.42280119999999999</v>
          </cell>
          <cell r="M2730">
            <v>0.47602240000000001</v>
          </cell>
          <cell r="N2730">
            <v>0.52924369999999998</v>
          </cell>
          <cell r="O2730">
            <v>0.60608669999999998</v>
          </cell>
        </row>
        <row r="2731">
          <cell r="F2731" t="str">
            <v>2015-2022Greater Bay Area1-in-2August Peak18</v>
          </cell>
          <cell r="G2731">
            <v>1.6996370000000001</v>
          </cell>
          <cell r="H2731">
            <v>2.188879</v>
          </cell>
          <cell r="I2731">
            <v>96.881050000000002</v>
          </cell>
          <cell r="J2731">
            <v>51563.08</v>
          </cell>
          <cell r="K2731">
            <v>0.35556349999999998</v>
          </cell>
          <cell r="L2731">
            <v>0.43454159999999997</v>
          </cell>
          <cell r="M2731">
            <v>0.4892418</v>
          </cell>
          <cell r="N2731">
            <v>0.54394180000000003</v>
          </cell>
          <cell r="O2731">
            <v>0.62292009999999998</v>
          </cell>
        </row>
        <row r="2732">
          <cell r="F2732" t="str">
            <v>2015-2022Greater Bay Area1-in-2August Peak19</v>
          </cell>
          <cell r="G2732">
            <v>2.366266</v>
          </cell>
          <cell r="H2732">
            <v>2.1894119999999999</v>
          </cell>
          <cell r="I2732">
            <v>93.50882</v>
          </cell>
          <cell r="J2732">
            <v>51563.08</v>
          </cell>
          <cell r="K2732">
            <v>-0.20453879999999999</v>
          </cell>
          <cell r="L2732">
            <v>-0.1881825</v>
          </cell>
          <cell r="M2732">
            <v>-0.17685409999999999</v>
          </cell>
          <cell r="N2732">
            <v>-0.1655258</v>
          </cell>
          <cell r="O2732">
            <v>-0.14916940000000001</v>
          </cell>
        </row>
        <row r="2733">
          <cell r="F2733" t="str">
            <v>2015-2022Greater Bay Area1-in-2August Peak20</v>
          </cell>
          <cell r="G2733">
            <v>2.179808</v>
          </cell>
          <cell r="H2733">
            <v>2.0225110000000002</v>
          </cell>
          <cell r="I2733">
            <v>86.701809999999995</v>
          </cell>
          <cell r="J2733">
            <v>51563.08</v>
          </cell>
          <cell r="K2733">
            <v>-0.18192059999999999</v>
          </cell>
          <cell r="L2733">
            <v>-0.16737299999999999</v>
          </cell>
          <cell r="M2733">
            <v>-0.1572974</v>
          </cell>
          <cell r="N2733">
            <v>-0.14722170000000001</v>
          </cell>
          <cell r="O2733">
            <v>-0.13267409999999999</v>
          </cell>
        </row>
        <row r="2734">
          <cell r="F2734" t="str">
            <v>2015-2022Greater Bay Area1-in-2August Peak21</v>
          </cell>
          <cell r="G2734">
            <v>1.951478</v>
          </cell>
          <cell r="H2734">
            <v>1.861237</v>
          </cell>
          <cell r="I2734">
            <v>80.014650000000003</v>
          </cell>
          <cell r="J2734">
            <v>51563.08</v>
          </cell>
          <cell r="K2734">
            <v>-0.1043668</v>
          </cell>
          <cell r="L2734">
            <v>-9.6020900000000006E-2</v>
          </cell>
          <cell r="M2734">
            <v>-9.0240600000000004E-2</v>
          </cell>
          <cell r="N2734">
            <v>-8.4460300000000002E-2</v>
          </cell>
          <cell r="O2734">
            <v>-7.6114399999999999E-2</v>
          </cell>
        </row>
        <row r="2735">
          <cell r="F2735" t="str">
            <v>2015-2022Greater Bay Area1-in-2August Peak22</v>
          </cell>
          <cell r="G2735">
            <v>1.7218329999999999</v>
          </cell>
          <cell r="H2735">
            <v>1.66882</v>
          </cell>
          <cell r="I2735">
            <v>76.660129999999995</v>
          </cell>
          <cell r="J2735">
            <v>51563.08</v>
          </cell>
          <cell r="K2735">
            <v>-6.1311200000000003E-2</v>
          </cell>
          <cell r="L2735">
            <v>-5.6408300000000001E-2</v>
          </cell>
          <cell r="M2735">
            <v>-5.30126E-2</v>
          </cell>
          <cell r="N2735">
            <v>-4.9616899999999999E-2</v>
          </cell>
          <cell r="O2735">
            <v>-4.4713999999999997E-2</v>
          </cell>
        </row>
        <row r="2736">
          <cell r="F2736" t="str">
            <v>2015-2022Greater Bay Area1-in-2August Peak23</v>
          </cell>
          <cell r="G2736">
            <v>1.389246</v>
          </cell>
          <cell r="H2736">
            <v>1.355138</v>
          </cell>
          <cell r="I2736">
            <v>74.000489999999999</v>
          </cell>
          <cell r="J2736">
            <v>51563.08</v>
          </cell>
          <cell r="K2736">
            <v>-3.9447700000000002E-2</v>
          </cell>
          <cell r="L2736">
            <v>-3.6293199999999998E-2</v>
          </cell>
          <cell r="M2736">
            <v>-3.4108399999999997E-2</v>
          </cell>
          <cell r="N2736">
            <v>-3.1923600000000003E-2</v>
          </cell>
          <cell r="O2736">
            <v>-2.8769099999999999E-2</v>
          </cell>
        </row>
        <row r="2737">
          <cell r="F2737" t="str">
            <v>2015-2022Greater Bay Area1-in-2August Peak24</v>
          </cell>
          <cell r="G2737">
            <v>1.058856</v>
          </cell>
          <cell r="H2737">
            <v>1.031601</v>
          </cell>
          <cell r="I2737">
            <v>71.385679999999994</v>
          </cell>
          <cell r="J2737">
            <v>51563.08</v>
          </cell>
          <cell r="K2737">
            <v>-3.1521300000000002E-2</v>
          </cell>
          <cell r="L2737">
            <v>-2.9000600000000001E-2</v>
          </cell>
          <cell r="M2737">
            <v>-2.7254799999999999E-2</v>
          </cell>
          <cell r="N2737">
            <v>-2.5509E-2</v>
          </cell>
          <cell r="O2737">
            <v>-2.2988399999999999E-2</v>
          </cell>
        </row>
        <row r="2738">
          <cell r="F2738" t="str">
            <v>2015-2022Greater Fresno1-in-2August Peak1</v>
          </cell>
          <cell r="G2738">
            <v>1.0582400000000001</v>
          </cell>
          <cell r="H2738">
            <v>1.0582400000000001</v>
          </cell>
          <cell r="I2738">
            <v>79.661349999999999</v>
          </cell>
          <cell r="J2738">
            <v>26460.99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</row>
        <row r="2739">
          <cell r="F2739" t="str">
            <v>2015-2022Greater Fresno1-in-2August Peak2</v>
          </cell>
          <cell r="G2739">
            <v>0.89975579999999999</v>
          </cell>
          <cell r="H2739">
            <v>0.89975579999999999</v>
          </cell>
          <cell r="I2739">
            <v>77.012460000000004</v>
          </cell>
          <cell r="J2739">
            <v>26460.99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</row>
        <row r="2740">
          <cell r="F2740" t="str">
            <v>2015-2022Greater Fresno1-in-2August Peak3</v>
          </cell>
          <cell r="G2740">
            <v>0.79694430000000005</v>
          </cell>
          <cell r="H2740">
            <v>0.79694430000000005</v>
          </cell>
          <cell r="I2740">
            <v>73.868269999999995</v>
          </cell>
          <cell r="J2740">
            <v>26460.99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</row>
        <row r="2741">
          <cell r="F2741" t="str">
            <v>2015-2022Greater Fresno1-in-2August Peak4</v>
          </cell>
          <cell r="G2741">
            <v>0.73475290000000004</v>
          </cell>
          <cell r="H2741">
            <v>0.73475290000000004</v>
          </cell>
          <cell r="I2741">
            <v>71.990949999999998</v>
          </cell>
          <cell r="J2741">
            <v>26460.99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</row>
        <row r="2742">
          <cell r="F2742" t="str">
            <v>2015-2022Greater Fresno1-in-2August Peak5</v>
          </cell>
          <cell r="G2742">
            <v>0.71574939999999998</v>
          </cell>
          <cell r="H2742">
            <v>0.71574939999999998</v>
          </cell>
          <cell r="I2742">
            <v>71.935670000000002</v>
          </cell>
          <cell r="J2742">
            <v>26460.99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</row>
        <row r="2743">
          <cell r="F2743" t="str">
            <v>2015-2022Greater Fresno1-in-2August Peak6</v>
          </cell>
          <cell r="G2743">
            <v>0.74465190000000003</v>
          </cell>
          <cell r="H2743">
            <v>0.74465190000000003</v>
          </cell>
          <cell r="I2743">
            <v>71.751660000000001</v>
          </cell>
          <cell r="J2743">
            <v>26460.99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</row>
        <row r="2744">
          <cell r="F2744" t="str">
            <v>2015-2022Greater Fresno1-in-2August Peak7</v>
          </cell>
          <cell r="G2744">
            <v>0.83680310000000002</v>
          </cell>
          <cell r="H2744">
            <v>0.83680310000000002</v>
          </cell>
          <cell r="I2744">
            <v>71.696380000000005</v>
          </cell>
          <cell r="J2744">
            <v>26460.99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</row>
        <row r="2745">
          <cell r="F2745" t="str">
            <v>2015-2022Greater Fresno1-in-2August Peak8</v>
          </cell>
          <cell r="G2745">
            <v>0.89795239999999998</v>
          </cell>
          <cell r="H2745">
            <v>0.89795239999999998</v>
          </cell>
          <cell r="I2745">
            <v>73.053210000000007</v>
          </cell>
          <cell r="J2745">
            <v>26460.99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</row>
        <row r="2746">
          <cell r="F2746" t="str">
            <v>2015-2022Greater Fresno1-in-2August Peak9</v>
          </cell>
          <cell r="G2746">
            <v>0.92535719999999999</v>
          </cell>
          <cell r="H2746">
            <v>0.92535719999999999</v>
          </cell>
          <cell r="I2746">
            <v>78.719040000000007</v>
          </cell>
          <cell r="J2746">
            <v>26460.99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</row>
        <row r="2747">
          <cell r="F2747" t="str">
            <v>2015-2022Greater Fresno1-in-2August Peak10</v>
          </cell>
          <cell r="G2747">
            <v>1.028208</v>
          </cell>
          <cell r="H2747">
            <v>1.028208</v>
          </cell>
          <cell r="I2747">
            <v>83.730140000000006</v>
          </cell>
          <cell r="J2747">
            <v>26460.99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</row>
        <row r="2748">
          <cell r="F2748" t="str">
            <v>2015-2022Greater Fresno1-in-2August Peak11</v>
          </cell>
          <cell r="G2748">
            <v>1.1801550000000001</v>
          </cell>
          <cell r="H2748">
            <v>1.1801550000000001</v>
          </cell>
          <cell r="I2748">
            <v>87.549769999999995</v>
          </cell>
          <cell r="J2748">
            <v>26460.99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</row>
        <row r="2749">
          <cell r="F2749" t="str">
            <v>2015-2022Greater Fresno1-in-2August Peak12</v>
          </cell>
          <cell r="G2749">
            <v>1.402077</v>
          </cell>
          <cell r="H2749">
            <v>1.402077</v>
          </cell>
          <cell r="I2749">
            <v>90.005129999999994</v>
          </cell>
          <cell r="J2749">
            <v>26460.99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</row>
        <row r="2750">
          <cell r="F2750" t="str">
            <v>2015-2022Greater Fresno1-in-2August Peak13</v>
          </cell>
          <cell r="G2750">
            <v>1.678353</v>
          </cell>
          <cell r="H2750">
            <v>1.678353</v>
          </cell>
          <cell r="I2750">
            <v>90.929270000000002</v>
          </cell>
          <cell r="J2750">
            <v>26460.99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</row>
        <row r="2751">
          <cell r="F2751" t="str">
            <v>2015-2022Greater Fresno1-in-2August Peak14</v>
          </cell>
          <cell r="G2751">
            <v>1.6085050000000001</v>
          </cell>
          <cell r="H2751">
            <v>1.9717</v>
          </cell>
          <cell r="I2751">
            <v>92.1815</v>
          </cell>
          <cell r="J2751">
            <v>26460.99</v>
          </cell>
          <cell r="K2751">
            <v>0.28323399999999999</v>
          </cell>
          <cell r="L2751">
            <v>0.33047530000000003</v>
          </cell>
          <cell r="M2751">
            <v>0.36319449999999998</v>
          </cell>
          <cell r="N2751">
            <v>0.39591369999999998</v>
          </cell>
          <cell r="O2751">
            <v>0.44315490000000002</v>
          </cell>
        </row>
        <row r="2752">
          <cell r="F2752" t="str">
            <v>2015-2022Greater Fresno1-in-2August Peak15</v>
          </cell>
          <cell r="G2752">
            <v>1.8118339999999999</v>
          </cell>
          <cell r="H2752">
            <v>2.2767870000000001</v>
          </cell>
          <cell r="I2752">
            <v>95.102069999999998</v>
          </cell>
          <cell r="J2752">
            <v>26460.99</v>
          </cell>
          <cell r="K2752">
            <v>0.36289549999999998</v>
          </cell>
          <cell r="L2752">
            <v>0.4231915</v>
          </cell>
          <cell r="M2752">
            <v>0.46495249999999999</v>
          </cell>
          <cell r="N2752">
            <v>0.50671319999999997</v>
          </cell>
          <cell r="O2752">
            <v>0.56700930000000005</v>
          </cell>
        </row>
        <row r="2753">
          <cell r="F2753" t="str">
            <v>2015-2022Greater Fresno1-in-2August Peak16</v>
          </cell>
          <cell r="G2753">
            <v>2.011371</v>
          </cell>
          <cell r="H2753">
            <v>2.5940439999999998</v>
          </cell>
          <cell r="I2753">
            <v>95.997579999999999</v>
          </cell>
          <cell r="J2753">
            <v>26460.99</v>
          </cell>
          <cell r="K2753">
            <v>0.45566719999999999</v>
          </cell>
          <cell r="L2753">
            <v>0.53070320000000004</v>
          </cell>
          <cell r="M2753">
            <v>0.58267290000000005</v>
          </cell>
          <cell r="N2753">
            <v>0.6346425</v>
          </cell>
          <cell r="O2753">
            <v>0.70967849999999999</v>
          </cell>
        </row>
        <row r="2754">
          <cell r="F2754" t="str">
            <v>2015-2022Greater Fresno1-in-2August Peak17</v>
          </cell>
          <cell r="G2754">
            <v>2.157143</v>
          </cell>
          <cell r="H2754">
            <v>2.83514</v>
          </cell>
          <cell r="I2754">
            <v>95.651300000000006</v>
          </cell>
          <cell r="J2754">
            <v>26460.99</v>
          </cell>
          <cell r="K2754">
            <v>0.52959319999999999</v>
          </cell>
          <cell r="L2754">
            <v>0.61727109999999996</v>
          </cell>
          <cell r="M2754">
            <v>0.67799659999999995</v>
          </cell>
          <cell r="N2754">
            <v>0.73872210000000005</v>
          </cell>
          <cell r="O2754">
            <v>0.82640000000000002</v>
          </cell>
        </row>
        <row r="2755">
          <cell r="F2755" t="str">
            <v>2015-2022Greater Fresno1-in-2August Peak18</v>
          </cell>
          <cell r="G2755">
            <v>2.2723110000000002</v>
          </cell>
          <cell r="H2755">
            <v>2.9685139999999999</v>
          </cell>
          <cell r="I2755">
            <v>94.287019999999998</v>
          </cell>
          <cell r="J2755">
            <v>26460.99</v>
          </cell>
          <cell r="K2755">
            <v>0.54373190000000005</v>
          </cell>
          <cell r="L2755">
            <v>0.63381270000000001</v>
          </cell>
          <cell r="M2755">
            <v>0.69620230000000005</v>
          </cell>
          <cell r="N2755">
            <v>0.75859189999999999</v>
          </cell>
          <cell r="O2755">
            <v>0.8486726</v>
          </cell>
        </row>
        <row r="2756">
          <cell r="F2756" t="str">
            <v>2015-2022Greater Fresno1-in-2August Peak19</v>
          </cell>
          <cell r="G2756">
            <v>3.2287349999999999</v>
          </cell>
          <cell r="H2756">
            <v>2.9034089999999999</v>
          </cell>
          <cell r="I2756">
            <v>93.274900000000002</v>
          </cell>
          <cell r="J2756">
            <v>26460.99</v>
          </cell>
          <cell r="K2756">
            <v>-0.3527807</v>
          </cell>
          <cell r="L2756">
            <v>-0.33656079999999999</v>
          </cell>
          <cell r="M2756">
            <v>-0.32532689999999997</v>
          </cell>
          <cell r="N2756">
            <v>-0.31409310000000001</v>
          </cell>
          <cell r="O2756">
            <v>-0.297873</v>
          </cell>
        </row>
        <row r="2757">
          <cell r="F2757" t="str">
            <v>2015-2022Greater Fresno1-in-2August Peak20</v>
          </cell>
          <cell r="G2757">
            <v>2.9786589999999999</v>
          </cell>
          <cell r="H2757">
            <v>2.6720890000000002</v>
          </cell>
          <cell r="I2757">
            <v>90.356830000000002</v>
          </cell>
          <cell r="J2757">
            <v>26460.99</v>
          </cell>
          <cell r="K2757">
            <v>-0.33244089999999998</v>
          </cell>
          <cell r="L2757">
            <v>-0.3171563</v>
          </cell>
          <cell r="M2757">
            <v>-0.30657010000000001</v>
          </cell>
          <cell r="N2757">
            <v>-0.29598390000000002</v>
          </cell>
          <cell r="O2757">
            <v>-0.28069909999999998</v>
          </cell>
        </row>
        <row r="2758">
          <cell r="F2758" t="str">
            <v>2015-2022Greater Fresno1-in-2August Peak21</v>
          </cell>
          <cell r="G2758">
            <v>2.6503549999999998</v>
          </cell>
          <cell r="H2758">
            <v>2.435387</v>
          </cell>
          <cell r="I2758">
            <v>87.289429999999996</v>
          </cell>
          <cell r="J2758">
            <v>26460.99</v>
          </cell>
          <cell r="K2758">
            <v>-0.2331095</v>
          </cell>
          <cell r="L2758">
            <v>-0.2223918</v>
          </cell>
          <cell r="M2758">
            <v>-0.21496870000000001</v>
          </cell>
          <cell r="N2758">
            <v>-0.2075456</v>
          </cell>
          <cell r="O2758">
            <v>-0.1968278</v>
          </cell>
        </row>
        <row r="2759">
          <cell r="F2759" t="str">
            <v>2015-2022Greater Fresno1-in-2August Peak22</v>
          </cell>
          <cell r="G2759">
            <v>2.2843710000000002</v>
          </cell>
          <cell r="H2759">
            <v>2.1535899999999999</v>
          </cell>
          <cell r="I2759">
            <v>85.531139999999994</v>
          </cell>
          <cell r="J2759">
            <v>26460.99</v>
          </cell>
          <cell r="K2759">
            <v>-0.14181730000000001</v>
          </cell>
          <cell r="L2759">
            <v>-0.1352969</v>
          </cell>
          <cell r="M2759">
            <v>-0.13078090000000001</v>
          </cell>
          <cell r="N2759">
            <v>-0.12626490000000001</v>
          </cell>
          <cell r="O2759">
            <v>-0.1197445</v>
          </cell>
        </row>
        <row r="2760">
          <cell r="F2760" t="str">
            <v>2015-2022Greater Fresno1-in-2August Peak23</v>
          </cell>
          <cell r="G2760">
            <v>1.8030969999999999</v>
          </cell>
          <cell r="H2760">
            <v>1.729641</v>
          </cell>
          <cell r="I2760">
            <v>82.031139999999994</v>
          </cell>
          <cell r="J2760">
            <v>26460.99</v>
          </cell>
          <cell r="K2760">
            <v>-7.9655500000000004E-2</v>
          </cell>
          <cell r="L2760">
            <v>-7.5993199999999997E-2</v>
          </cell>
          <cell r="M2760">
            <v>-7.3456599999999997E-2</v>
          </cell>
          <cell r="N2760">
            <v>-7.09201E-2</v>
          </cell>
          <cell r="O2760">
            <v>-6.7257800000000006E-2</v>
          </cell>
        </row>
        <row r="2761">
          <cell r="F2761" t="str">
            <v>2015-2022Greater Fresno1-in-2August Peak24</v>
          </cell>
          <cell r="G2761">
            <v>1.3917189999999999</v>
          </cell>
          <cell r="H2761">
            <v>1.3357600000000001</v>
          </cell>
          <cell r="I2761">
            <v>80.037189999999995</v>
          </cell>
          <cell r="J2761">
            <v>26460.99</v>
          </cell>
          <cell r="K2761">
            <v>-6.0681300000000001E-2</v>
          </cell>
          <cell r="L2761">
            <v>-5.78913E-2</v>
          </cell>
          <cell r="M2761">
            <v>-5.5959000000000002E-2</v>
          </cell>
          <cell r="N2761">
            <v>-5.4026699999999997E-2</v>
          </cell>
          <cell r="O2761">
            <v>-5.1236700000000003E-2</v>
          </cell>
        </row>
        <row r="2762">
          <cell r="F2762" t="str">
            <v>2015-2022Kern1-in-2August Peak1</v>
          </cell>
          <cell r="G2762">
            <v>1.3422609999999999</v>
          </cell>
          <cell r="H2762">
            <v>1.3422609999999999</v>
          </cell>
          <cell r="I2762">
            <v>79</v>
          </cell>
          <cell r="J2762">
            <v>5494.18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</row>
        <row r="2763">
          <cell r="F2763" t="str">
            <v>2015-2022Kern1-in-2August Peak2</v>
          </cell>
          <cell r="G2763">
            <v>1.1495010000000001</v>
          </cell>
          <cell r="H2763">
            <v>1.1495010000000001</v>
          </cell>
          <cell r="I2763">
            <v>80.5</v>
          </cell>
          <cell r="J2763">
            <v>5494.18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</row>
        <row r="2764">
          <cell r="F2764" t="str">
            <v>2015-2022Kern1-in-2August Peak3</v>
          </cell>
          <cell r="G2764">
            <v>1.0056879999999999</v>
          </cell>
          <cell r="H2764">
            <v>1.0056879999999999</v>
          </cell>
          <cell r="I2764">
            <v>78.5</v>
          </cell>
          <cell r="J2764">
            <v>5494.18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</row>
        <row r="2765">
          <cell r="F2765" t="str">
            <v>2015-2022Kern1-in-2August Peak4</v>
          </cell>
          <cell r="G2765">
            <v>0.90560649999999998</v>
          </cell>
          <cell r="H2765">
            <v>0.90560649999999998</v>
          </cell>
          <cell r="I2765">
            <v>79</v>
          </cell>
          <cell r="J2765">
            <v>5494.18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</row>
        <row r="2766">
          <cell r="F2766" t="str">
            <v>2015-2022Kern1-in-2August Peak5</v>
          </cell>
          <cell r="G2766">
            <v>0.8607534</v>
          </cell>
          <cell r="H2766">
            <v>0.8607534</v>
          </cell>
          <cell r="I2766">
            <v>79</v>
          </cell>
          <cell r="J2766">
            <v>5494.18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</row>
        <row r="2767">
          <cell r="F2767" t="str">
            <v>2015-2022Kern1-in-2August Peak6</v>
          </cell>
          <cell r="G2767">
            <v>0.85558109999999998</v>
          </cell>
          <cell r="H2767">
            <v>0.85558109999999998</v>
          </cell>
          <cell r="I2767">
            <v>78</v>
          </cell>
          <cell r="J2767">
            <v>5494.18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</row>
        <row r="2768">
          <cell r="F2768" t="str">
            <v>2015-2022Kern1-in-2August Peak7</v>
          </cell>
          <cell r="G2768">
            <v>0.93286990000000003</v>
          </cell>
          <cell r="H2768">
            <v>0.93286990000000003</v>
          </cell>
          <cell r="I2768">
            <v>75.5</v>
          </cell>
          <cell r="J2768">
            <v>5494.18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</row>
        <row r="2769">
          <cell r="F2769" t="str">
            <v>2015-2022Kern1-in-2August Peak8</v>
          </cell>
          <cell r="G2769">
            <v>0.97879490000000002</v>
          </cell>
          <cell r="H2769">
            <v>0.97879490000000002</v>
          </cell>
          <cell r="I2769">
            <v>77</v>
          </cell>
          <cell r="J2769">
            <v>5494.18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</row>
        <row r="2770">
          <cell r="F2770" t="str">
            <v>2015-2022Kern1-in-2August Peak9</v>
          </cell>
          <cell r="G2770">
            <v>1.004057</v>
          </cell>
          <cell r="H2770">
            <v>1.004057</v>
          </cell>
          <cell r="I2770">
            <v>80</v>
          </cell>
          <cell r="J2770">
            <v>5494.18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</row>
        <row r="2771">
          <cell r="F2771" t="str">
            <v>2015-2022Kern1-in-2August Peak10</v>
          </cell>
          <cell r="G2771">
            <v>1.1512880000000001</v>
          </cell>
          <cell r="H2771">
            <v>1.1512880000000001</v>
          </cell>
          <cell r="I2771">
            <v>83</v>
          </cell>
          <cell r="J2771">
            <v>5494.18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</row>
        <row r="2772">
          <cell r="F2772" t="str">
            <v>2015-2022Kern1-in-2August Peak11</v>
          </cell>
          <cell r="G2772">
            <v>1.376817</v>
          </cell>
          <cell r="H2772">
            <v>1.376817</v>
          </cell>
          <cell r="I2772">
            <v>86.5</v>
          </cell>
          <cell r="J2772">
            <v>5494.18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</row>
        <row r="2773">
          <cell r="F2773" t="str">
            <v>2015-2022Kern1-in-2August Peak12</v>
          </cell>
          <cell r="G2773">
            <v>1.6815519999999999</v>
          </cell>
          <cell r="H2773">
            <v>1.6815519999999999</v>
          </cell>
          <cell r="I2773">
            <v>90.5</v>
          </cell>
          <cell r="J2773">
            <v>5494.18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</row>
        <row r="2774">
          <cell r="F2774" t="str">
            <v>2015-2022Kern1-in-2August Peak13</v>
          </cell>
          <cell r="G2774">
            <v>2.0269550000000001</v>
          </cell>
          <cell r="H2774">
            <v>2.0269550000000001</v>
          </cell>
          <cell r="I2774">
            <v>93.5</v>
          </cell>
          <cell r="J2774">
            <v>5494.18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</row>
        <row r="2775">
          <cell r="F2775" t="str">
            <v>2015-2022Kern1-in-2August Peak14</v>
          </cell>
          <cell r="G2775">
            <v>1.85006</v>
          </cell>
          <cell r="H2775">
            <v>2.3640850000000002</v>
          </cell>
          <cell r="I2775">
            <v>95.5</v>
          </cell>
          <cell r="J2775">
            <v>5494.18</v>
          </cell>
          <cell r="K2775">
            <v>0.45062190000000002</v>
          </cell>
          <cell r="L2775">
            <v>0.48808059999999998</v>
          </cell>
          <cell r="M2775">
            <v>0.51402440000000005</v>
          </cell>
          <cell r="N2775">
            <v>0.53996809999999995</v>
          </cell>
          <cell r="O2775">
            <v>0.57742669999999996</v>
          </cell>
        </row>
        <row r="2776">
          <cell r="F2776" t="str">
            <v>2015-2022Kern1-in-2August Peak15</v>
          </cell>
          <cell r="G2776">
            <v>2.092247</v>
          </cell>
          <cell r="H2776">
            <v>2.6890010000000002</v>
          </cell>
          <cell r="I2776">
            <v>98</v>
          </cell>
          <cell r="J2776">
            <v>5494.18</v>
          </cell>
          <cell r="K2776">
            <v>0.52925880000000003</v>
          </cell>
          <cell r="L2776">
            <v>0.56913579999999997</v>
          </cell>
          <cell r="M2776">
            <v>0.59675460000000002</v>
          </cell>
          <cell r="N2776">
            <v>0.62437319999999996</v>
          </cell>
          <cell r="O2776">
            <v>0.66425029999999996</v>
          </cell>
        </row>
        <row r="2777">
          <cell r="F2777" t="str">
            <v>2015-2022Kern1-in-2August Peak16</v>
          </cell>
          <cell r="G2777">
            <v>2.2354470000000002</v>
          </cell>
          <cell r="H2777">
            <v>3.022653</v>
          </cell>
          <cell r="I2777">
            <v>98.5</v>
          </cell>
          <cell r="J2777">
            <v>5494.18</v>
          </cell>
          <cell r="K2777">
            <v>0.6988489</v>
          </cell>
          <cell r="L2777">
            <v>0.75105080000000002</v>
          </cell>
          <cell r="M2777">
            <v>0.78720579999999996</v>
          </cell>
          <cell r="N2777">
            <v>0.82336069999999995</v>
          </cell>
          <cell r="O2777">
            <v>0.87556250000000002</v>
          </cell>
        </row>
        <row r="2778">
          <cell r="F2778" t="str">
            <v>2015-2022Kern1-in-2August Peak17</v>
          </cell>
          <cell r="G2778">
            <v>2.3835120000000001</v>
          </cell>
          <cell r="H2778">
            <v>3.2721100000000001</v>
          </cell>
          <cell r="I2778">
            <v>98</v>
          </cell>
          <cell r="J2778">
            <v>5494.18</v>
          </cell>
          <cell r="K2778">
            <v>0.78841139999999998</v>
          </cell>
          <cell r="L2778">
            <v>0.84760259999999998</v>
          </cell>
          <cell r="M2778">
            <v>0.88859809999999995</v>
          </cell>
          <cell r="N2778">
            <v>0.92959369999999997</v>
          </cell>
          <cell r="O2778">
            <v>0.98878469999999996</v>
          </cell>
        </row>
        <row r="2779">
          <cell r="F2779" t="str">
            <v>2015-2022Kern1-in-2August Peak18</v>
          </cell>
          <cell r="G2779">
            <v>2.482866</v>
          </cell>
          <cell r="H2779">
            <v>3.3917060000000001</v>
          </cell>
          <cell r="I2779">
            <v>97</v>
          </cell>
          <cell r="J2779">
            <v>5494.18</v>
          </cell>
          <cell r="K2779">
            <v>0.80630970000000002</v>
          </cell>
          <cell r="L2779">
            <v>0.86688540000000003</v>
          </cell>
          <cell r="M2779">
            <v>0.90883990000000003</v>
          </cell>
          <cell r="N2779">
            <v>0.95079449999999999</v>
          </cell>
          <cell r="O2779">
            <v>1.0113700000000001</v>
          </cell>
        </row>
        <row r="2780">
          <cell r="F2780" t="str">
            <v>2015-2022Kern1-in-2August Peak19</v>
          </cell>
          <cell r="G2780">
            <v>3.7207669999999999</v>
          </cell>
          <cell r="H2780">
            <v>3.3003239999999998</v>
          </cell>
          <cell r="I2780">
            <v>96.5</v>
          </cell>
          <cell r="J2780">
            <v>5494.18</v>
          </cell>
          <cell r="K2780">
            <v>-0.46014060000000001</v>
          </cell>
          <cell r="L2780">
            <v>-0.43668649999999998</v>
          </cell>
          <cell r="M2780">
            <v>-0.42044219999999999</v>
          </cell>
          <cell r="N2780">
            <v>-0.404198</v>
          </cell>
          <cell r="O2780">
            <v>-0.38074390000000002</v>
          </cell>
        </row>
        <row r="2781">
          <cell r="F2781" t="str">
            <v>2015-2022Kern1-in-2August Peak20</v>
          </cell>
          <cell r="G2781">
            <v>3.493242</v>
          </cell>
          <cell r="H2781">
            <v>3.070487</v>
          </cell>
          <cell r="I2781">
            <v>93</v>
          </cell>
          <cell r="J2781">
            <v>5494.18</v>
          </cell>
          <cell r="K2781">
            <v>-0.4626709</v>
          </cell>
          <cell r="L2781">
            <v>-0.43908779999999997</v>
          </cell>
          <cell r="M2781">
            <v>-0.42275430000000003</v>
          </cell>
          <cell r="N2781">
            <v>-0.40642060000000002</v>
          </cell>
          <cell r="O2781">
            <v>-0.3828375</v>
          </cell>
        </row>
        <row r="2782">
          <cell r="F2782" t="str">
            <v>2015-2022Kern1-in-2August Peak21</v>
          </cell>
          <cell r="G2782">
            <v>3.1457419999999998</v>
          </cell>
          <cell r="H2782">
            <v>2.8525520000000002</v>
          </cell>
          <cell r="I2782">
            <v>90</v>
          </cell>
          <cell r="J2782">
            <v>5494.18</v>
          </cell>
          <cell r="K2782">
            <v>-0.3208725</v>
          </cell>
          <cell r="L2782">
            <v>-0.30451709999999999</v>
          </cell>
          <cell r="M2782">
            <v>-0.29318949999999999</v>
          </cell>
          <cell r="N2782">
            <v>-0.2818618</v>
          </cell>
          <cell r="O2782">
            <v>-0.26550639999999998</v>
          </cell>
        </row>
        <row r="2783">
          <cell r="F2783" t="str">
            <v>2015-2022Kern1-in-2August Peak22</v>
          </cell>
          <cell r="G2783">
            <v>2.7656160000000001</v>
          </cell>
          <cell r="H2783">
            <v>2.574211</v>
          </cell>
          <cell r="I2783">
            <v>87</v>
          </cell>
          <cell r="J2783">
            <v>5494.18</v>
          </cell>
          <cell r="K2783">
            <v>-0.2094781</v>
          </cell>
          <cell r="L2783">
            <v>-0.1988007</v>
          </cell>
          <cell r="M2783">
            <v>-0.19140550000000001</v>
          </cell>
          <cell r="N2783">
            <v>-0.18401039999999999</v>
          </cell>
          <cell r="O2783">
            <v>-0.17333290000000001</v>
          </cell>
        </row>
        <row r="2784">
          <cell r="F2784" t="str">
            <v>2015-2022Kern1-in-2August Peak23</v>
          </cell>
          <cell r="G2784">
            <v>2.2433740000000002</v>
          </cell>
          <cell r="H2784">
            <v>2.0999020000000002</v>
          </cell>
          <cell r="I2784">
            <v>84</v>
          </cell>
          <cell r="J2784">
            <v>5494.18</v>
          </cell>
          <cell r="K2784">
            <v>-0.15701860000000001</v>
          </cell>
          <cell r="L2784">
            <v>-0.14901510000000001</v>
          </cell>
          <cell r="M2784">
            <v>-0.14347199999999999</v>
          </cell>
          <cell r="N2784">
            <v>-0.13792879999999999</v>
          </cell>
          <cell r="O2784">
            <v>-0.12992529999999999</v>
          </cell>
        </row>
        <row r="2785">
          <cell r="F2785" t="str">
            <v>2015-2022Kern1-in-2August Peak24</v>
          </cell>
          <cell r="G2785">
            <v>1.7966610000000001</v>
          </cell>
          <cell r="H2785">
            <v>1.685057</v>
          </cell>
          <cell r="I2785">
            <v>81</v>
          </cell>
          <cell r="J2785">
            <v>5494.18</v>
          </cell>
          <cell r="K2785">
            <v>-0.12214179999999999</v>
          </cell>
          <cell r="L2785">
            <v>-0.11591600000000001</v>
          </cell>
          <cell r="M2785">
            <v>-0.1116041</v>
          </cell>
          <cell r="N2785">
            <v>-0.1072921</v>
          </cell>
          <cell r="O2785">
            <v>-0.1010664</v>
          </cell>
        </row>
        <row r="2786">
          <cell r="F2786" t="str">
            <v>2015-2022Northern Coast1-in-2August Peak1</v>
          </cell>
          <cell r="G2786">
            <v>0.82798070000000001</v>
          </cell>
          <cell r="H2786">
            <v>0.82798070000000001</v>
          </cell>
          <cell r="I2786">
            <v>62.0914</v>
          </cell>
          <cell r="J2786">
            <v>9078.84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</row>
        <row r="2787">
          <cell r="F2787" t="str">
            <v>2015-2022Northern Coast1-in-2August Peak2</v>
          </cell>
          <cell r="G2787">
            <v>0.7242632</v>
          </cell>
          <cell r="H2787">
            <v>0.7242632</v>
          </cell>
          <cell r="I2787">
            <v>57.034999999999997</v>
          </cell>
          <cell r="J2787">
            <v>9078.84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</row>
        <row r="2788">
          <cell r="F2788" t="str">
            <v>2015-2022Northern Coast1-in-2August Peak3</v>
          </cell>
          <cell r="G2788">
            <v>0.67501440000000001</v>
          </cell>
          <cell r="H2788">
            <v>0.67501440000000001</v>
          </cell>
          <cell r="I2788">
            <v>55.767499999999998</v>
          </cell>
          <cell r="J2788">
            <v>9078.84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</row>
        <row r="2789">
          <cell r="F2789" t="str">
            <v>2015-2022Northern Coast1-in-2August Peak4</v>
          </cell>
          <cell r="G2789">
            <v>0.64491330000000002</v>
          </cell>
          <cell r="H2789">
            <v>0.64491330000000002</v>
          </cell>
          <cell r="I2789">
            <v>54.948599999999999</v>
          </cell>
          <cell r="J2789">
            <v>9078.84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</row>
        <row r="2790">
          <cell r="F2790" t="str">
            <v>2015-2022Northern Coast1-in-2August Peak5</v>
          </cell>
          <cell r="G2790">
            <v>0.6464995</v>
          </cell>
          <cell r="H2790">
            <v>0.6464995</v>
          </cell>
          <cell r="I2790">
            <v>53.7378</v>
          </cell>
          <cell r="J2790">
            <v>9078.84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</row>
        <row r="2791">
          <cell r="F2791" t="str">
            <v>2015-2022Northern Coast1-in-2August Peak6</v>
          </cell>
          <cell r="G2791">
            <v>0.70626670000000003</v>
          </cell>
          <cell r="H2791">
            <v>0.70626670000000003</v>
          </cell>
          <cell r="I2791">
            <v>52.802700000000002</v>
          </cell>
          <cell r="J2791">
            <v>9078.84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</row>
        <row r="2792">
          <cell r="F2792" t="str">
            <v>2015-2022Northern Coast1-in-2August Peak7</v>
          </cell>
          <cell r="G2792">
            <v>0.85723479999999996</v>
          </cell>
          <cell r="H2792">
            <v>0.85723479999999996</v>
          </cell>
          <cell r="I2792">
            <v>52.543300000000002</v>
          </cell>
          <cell r="J2792">
            <v>9078.84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</row>
        <row r="2793">
          <cell r="F2793" t="str">
            <v>2015-2022Northern Coast1-in-2August Peak8</v>
          </cell>
          <cell r="G2793">
            <v>0.98940360000000005</v>
          </cell>
          <cell r="H2793">
            <v>0.98940360000000005</v>
          </cell>
          <cell r="I2793">
            <v>55.720399999999998</v>
          </cell>
          <cell r="J2793">
            <v>9078.84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</row>
        <row r="2794">
          <cell r="F2794" t="str">
            <v>2015-2022Northern Coast1-in-2August Peak9</v>
          </cell>
          <cell r="G2794">
            <v>0.99015249999999999</v>
          </cell>
          <cell r="H2794">
            <v>0.99015249999999999</v>
          </cell>
          <cell r="I2794">
            <v>62.277000000000001</v>
          </cell>
          <cell r="J2794">
            <v>9078.84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</row>
        <row r="2795">
          <cell r="F2795" t="str">
            <v>2015-2022Northern Coast1-in-2August Peak10</v>
          </cell>
          <cell r="G2795">
            <v>1.0124820000000001</v>
          </cell>
          <cell r="H2795">
            <v>1.0124820000000001</v>
          </cell>
          <cell r="I2795">
            <v>69.525499999999994</v>
          </cell>
          <cell r="J2795">
            <v>9078.84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</row>
        <row r="2796">
          <cell r="F2796" t="str">
            <v>2015-2022Northern Coast1-in-2August Peak11</v>
          </cell>
          <cell r="G2796">
            <v>1.0505439999999999</v>
          </cell>
          <cell r="H2796">
            <v>1.0505439999999999</v>
          </cell>
          <cell r="I2796">
            <v>77.437600000000003</v>
          </cell>
          <cell r="J2796">
            <v>9078.84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</row>
        <row r="2797">
          <cell r="F2797" t="str">
            <v>2015-2022Northern Coast1-in-2August Peak12</v>
          </cell>
          <cell r="G2797">
            <v>1.1125149999999999</v>
          </cell>
          <cell r="H2797">
            <v>1.1125149999999999</v>
          </cell>
          <cell r="I2797">
            <v>84.6387</v>
          </cell>
          <cell r="J2797">
            <v>9078.84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</row>
        <row r="2798">
          <cell r="F2798" t="str">
            <v>2015-2022Northern Coast1-in-2August Peak13</v>
          </cell>
          <cell r="G2798">
            <v>1.218718</v>
          </cell>
          <cell r="H2798">
            <v>1.218718</v>
          </cell>
          <cell r="I2798">
            <v>91.457499999999996</v>
          </cell>
          <cell r="J2798">
            <v>9078.84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</row>
        <row r="2799">
          <cell r="F2799" t="str">
            <v>2015-2022Northern Coast1-in-2August Peak14</v>
          </cell>
          <cell r="G2799">
            <v>1.153324</v>
          </cell>
          <cell r="H2799">
            <v>1.339931</v>
          </cell>
          <cell r="I2799">
            <v>96.444100000000006</v>
          </cell>
          <cell r="J2799">
            <v>9078.84</v>
          </cell>
          <cell r="K2799">
            <v>0.1221148</v>
          </cell>
          <cell r="L2799">
            <v>0.16021759999999999</v>
          </cell>
          <cell r="M2799">
            <v>0.18660740000000001</v>
          </cell>
          <cell r="N2799">
            <v>0.2129972</v>
          </cell>
          <cell r="O2799">
            <v>0.25109979999999998</v>
          </cell>
        </row>
        <row r="2800">
          <cell r="F2800" t="str">
            <v>2015-2022Northern Coast1-in-2August Peak15</v>
          </cell>
          <cell r="G2800">
            <v>1.2690440000000001</v>
          </cell>
          <cell r="H2800">
            <v>1.513555</v>
          </cell>
          <cell r="I2800">
            <v>99.509200000000007</v>
          </cell>
          <cell r="J2800">
            <v>9078.84</v>
          </cell>
          <cell r="K2800">
            <v>0.1600067</v>
          </cell>
          <cell r="L2800">
            <v>0.2099326</v>
          </cell>
          <cell r="M2800">
            <v>0.24451100000000001</v>
          </cell>
          <cell r="N2800">
            <v>0.27908949999999999</v>
          </cell>
          <cell r="O2800">
            <v>0.32901540000000001</v>
          </cell>
        </row>
        <row r="2801">
          <cell r="F2801" t="str">
            <v>2015-2022Northern Coast1-in-2August Peak16</v>
          </cell>
          <cell r="G2801">
            <v>1.4345289999999999</v>
          </cell>
          <cell r="H2801">
            <v>1.736755</v>
          </cell>
          <cell r="I2801">
            <v>99.471500000000006</v>
          </cell>
          <cell r="J2801">
            <v>9078.84</v>
          </cell>
          <cell r="K2801">
            <v>0.19777510000000001</v>
          </cell>
          <cell r="L2801">
            <v>0.25948549999999998</v>
          </cell>
          <cell r="M2801">
            <v>0.30222599999999999</v>
          </cell>
          <cell r="N2801">
            <v>0.34496650000000001</v>
          </cell>
          <cell r="O2801">
            <v>0.40667690000000001</v>
          </cell>
        </row>
        <row r="2802">
          <cell r="F2802" t="str">
            <v>2015-2022Northern Coast1-in-2August Peak17</v>
          </cell>
          <cell r="G2802">
            <v>1.6262449999999999</v>
          </cell>
          <cell r="H2802">
            <v>1.9808319999999999</v>
          </cell>
          <cell r="I2802">
            <v>99.114699999999999</v>
          </cell>
          <cell r="J2802">
            <v>9078.84</v>
          </cell>
          <cell r="K2802">
            <v>0.23203979999999999</v>
          </cell>
          <cell r="L2802">
            <v>0.30444159999999998</v>
          </cell>
          <cell r="M2802">
            <v>0.35458699999999999</v>
          </cell>
          <cell r="N2802">
            <v>0.40473219999999999</v>
          </cell>
          <cell r="O2802">
            <v>0.47713410000000001</v>
          </cell>
        </row>
        <row r="2803">
          <cell r="F2803" t="str">
            <v>2015-2022Northern Coast1-in-2August Peak18</v>
          </cell>
          <cell r="G2803">
            <v>1.7920879999999999</v>
          </cell>
          <cell r="H2803">
            <v>2.1565820000000002</v>
          </cell>
          <cell r="I2803">
            <v>97.403800000000004</v>
          </cell>
          <cell r="J2803">
            <v>9078.84</v>
          </cell>
          <cell r="K2803">
            <v>0.23852280000000001</v>
          </cell>
          <cell r="L2803">
            <v>0.31294749999999999</v>
          </cell>
          <cell r="M2803">
            <v>0.36449389999999998</v>
          </cell>
          <cell r="N2803">
            <v>0.41604020000000003</v>
          </cell>
          <cell r="O2803">
            <v>0.49046489999999998</v>
          </cell>
        </row>
        <row r="2804">
          <cell r="F2804" t="str">
            <v>2015-2022Northern Coast1-in-2August Peak19</v>
          </cell>
          <cell r="G2804">
            <v>2.3005439999999999</v>
          </cell>
          <cell r="H2804">
            <v>2.146614</v>
          </cell>
          <cell r="I2804">
            <v>93.613</v>
          </cell>
          <cell r="J2804">
            <v>9078.84</v>
          </cell>
          <cell r="K2804">
            <v>-0.1743024</v>
          </cell>
          <cell r="L2804">
            <v>-0.1622663</v>
          </cell>
          <cell r="M2804">
            <v>-0.15393009999999999</v>
          </cell>
          <cell r="N2804">
            <v>-0.1455938</v>
          </cell>
          <cell r="O2804">
            <v>-0.1335576</v>
          </cell>
        </row>
        <row r="2805">
          <cell r="F2805" t="str">
            <v>2015-2022Northern Coast1-in-2August Peak20</v>
          </cell>
          <cell r="G2805">
            <v>2.090598</v>
          </cell>
          <cell r="H2805">
            <v>1.9615149999999999</v>
          </cell>
          <cell r="I2805">
            <v>86.520700000000005</v>
          </cell>
          <cell r="J2805">
            <v>9078.84</v>
          </cell>
          <cell r="K2805">
            <v>-0.14616670000000001</v>
          </cell>
          <cell r="L2805">
            <v>-0.13607330000000001</v>
          </cell>
          <cell r="M2805">
            <v>-0.1290828</v>
          </cell>
          <cell r="N2805">
            <v>-0.1220922</v>
          </cell>
          <cell r="O2805">
            <v>-0.1119989</v>
          </cell>
        </row>
        <row r="2806">
          <cell r="F2806" t="str">
            <v>2015-2022Northern Coast1-in-2August Peak21</v>
          </cell>
          <cell r="G2806">
            <v>1.8653390000000001</v>
          </cell>
          <cell r="H2806">
            <v>1.783693</v>
          </cell>
          <cell r="I2806">
            <v>79.042299999999997</v>
          </cell>
          <cell r="J2806">
            <v>9078.84</v>
          </cell>
          <cell r="K2806">
            <v>-9.2451900000000004E-2</v>
          </cell>
          <cell r="L2806">
            <v>-8.60678E-2</v>
          </cell>
          <cell r="M2806">
            <v>-8.1646099999999999E-2</v>
          </cell>
          <cell r="N2806">
            <v>-7.7224600000000004E-2</v>
          </cell>
          <cell r="O2806">
            <v>-7.0840399999999998E-2</v>
          </cell>
        </row>
        <row r="2807">
          <cell r="F2807" t="str">
            <v>2015-2022Northern Coast1-in-2August Peak22</v>
          </cell>
          <cell r="G2807">
            <v>1.6212310000000001</v>
          </cell>
          <cell r="H2807">
            <v>1.5730489999999999</v>
          </cell>
          <cell r="I2807">
            <v>73.134500000000003</v>
          </cell>
          <cell r="J2807">
            <v>9078.84</v>
          </cell>
          <cell r="K2807">
            <v>-5.4558500000000003E-2</v>
          </cell>
          <cell r="L2807">
            <v>-5.0791099999999999E-2</v>
          </cell>
          <cell r="M2807">
            <v>-4.8181799999999997E-2</v>
          </cell>
          <cell r="N2807">
            <v>-4.5572500000000002E-2</v>
          </cell>
          <cell r="O2807">
            <v>-4.1805000000000002E-2</v>
          </cell>
        </row>
        <row r="2808">
          <cell r="F2808" t="str">
            <v>2015-2022Northern Coast1-in-2August Peak23</v>
          </cell>
          <cell r="G2808">
            <v>1.3058190000000001</v>
          </cell>
          <cell r="H2808">
            <v>1.2687360000000001</v>
          </cell>
          <cell r="I2808">
            <v>67.742699999999999</v>
          </cell>
          <cell r="J2808">
            <v>9078.84</v>
          </cell>
          <cell r="K2808">
            <v>-4.1990899999999998E-2</v>
          </cell>
          <cell r="L2808">
            <v>-3.9091300000000002E-2</v>
          </cell>
          <cell r="M2808">
            <v>-3.7082999999999998E-2</v>
          </cell>
          <cell r="N2808">
            <v>-3.50747E-2</v>
          </cell>
          <cell r="O2808">
            <v>-3.2175200000000001E-2</v>
          </cell>
        </row>
        <row r="2809">
          <cell r="F2809" t="str">
            <v>2015-2022Northern Coast1-in-2August Peak24</v>
          </cell>
          <cell r="G2809">
            <v>0.99745899999999998</v>
          </cell>
          <cell r="H2809">
            <v>0.96276519999999999</v>
          </cell>
          <cell r="I2809">
            <v>64.568399999999997</v>
          </cell>
          <cell r="J2809">
            <v>9078.84</v>
          </cell>
          <cell r="K2809">
            <v>-3.9285500000000001E-2</v>
          </cell>
          <cell r="L2809">
            <v>-3.65727E-2</v>
          </cell>
          <cell r="M2809">
            <v>-3.4693799999999997E-2</v>
          </cell>
          <cell r="N2809">
            <v>-3.2814900000000001E-2</v>
          </cell>
          <cell r="O2809">
            <v>-3.0102199999999999E-2</v>
          </cell>
        </row>
        <row r="2810">
          <cell r="F2810" t="str">
            <v>2015-2022Other1-in-2August Peak1</v>
          </cell>
          <cell r="G2810">
            <v>0.85524579999999994</v>
          </cell>
          <cell r="H2810">
            <v>0.85524579999999994</v>
          </cell>
          <cell r="I2810">
            <v>77.323480000000004</v>
          </cell>
          <cell r="J2810">
            <v>25277.02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</row>
        <row r="2811">
          <cell r="F2811" t="str">
            <v>2015-2022Other1-in-2August Peak2</v>
          </cell>
          <cell r="G2811">
            <v>0.73450539999999997</v>
          </cell>
          <cell r="H2811">
            <v>0.73450539999999997</v>
          </cell>
          <cell r="I2811">
            <v>68.649910000000006</v>
          </cell>
          <cell r="J2811">
            <v>25277.02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</row>
        <row r="2812">
          <cell r="F2812" t="str">
            <v>2015-2022Other1-in-2August Peak3</v>
          </cell>
          <cell r="G2812">
            <v>0.66602170000000005</v>
          </cell>
          <cell r="H2812">
            <v>0.66602170000000005</v>
          </cell>
          <cell r="I2812">
            <v>65.761570000000006</v>
          </cell>
          <cell r="J2812">
            <v>25277.02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</row>
        <row r="2813">
          <cell r="F2813" t="str">
            <v>2015-2022Other1-in-2August Peak4</v>
          </cell>
          <cell r="G2813">
            <v>0.62723669999999998</v>
          </cell>
          <cell r="H2813">
            <v>0.62723669999999998</v>
          </cell>
          <cell r="I2813">
            <v>64.95496</v>
          </cell>
          <cell r="J2813">
            <v>25277.02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</row>
        <row r="2814">
          <cell r="F2814" t="str">
            <v>2015-2022Other1-in-2August Peak5</v>
          </cell>
          <cell r="G2814">
            <v>0.61949759999999998</v>
          </cell>
          <cell r="H2814">
            <v>0.61949759999999998</v>
          </cell>
          <cell r="I2814">
            <v>64.362480000000005</v>
          </cell>
          <cell r="J2814">
            <v>25277.02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</row>
        <row r="2815">
          <cell r="F2815" t="str">
            <v>2015-2022Other1-in-2August Peak6</v>
          </cell>
          <cell r="G2815">
            <v>0.66098219999999996</v>
          </cell>
          <cell r="H2815">
            <v>0.66098219999999996</v>
          </cell>
          <cell r="I2815">
            <v>63.482149999999997</v>
          </cell>
          <cell r="J2815">
            <v>25277.02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</row>
        <row r="2816">
          <cell r="F2816" t="str">
            <v>2015-2022Other1-in-2August Peak7</v>
          </cell>
          <cell r="G2816">
            <v>0.77221019999999996</v>
          </cell>
          <cell r="H2816">
            <v>0.77221019999999996</v>
          </cell>
          <cell r="I2816">
            <v>62.237400000000001</v>
          </cell>
          <cell r="J2816">
            <v>25277.02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</row>
        <row r="2817">
          <cell r="F2817" t="str">
            <v>2015-2022Other1-in-2August Peak8</v>
          </cell>
          <cell r="G2817">
            <v>0.84747419999999996</v>
          </cell>
          <cell r="H2817">
            <v>0.84747419999999996</v>
          </cell>
          <cell r="I2817">
            <v>65.204610000000002</v>
          </cell>
          <cell r="J2817">
            <v>25277.02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</row>
        <row r="2818">
          <cell r="F2818" t="str">
            <v>2015-2022Other1-in-2August Peak9</v>
          </cell>
          <cell r="G2818">
            <v>0.86289159999999998</v>
          </cell>
          <cell r="H2818">
            <v>0.86289159999999998</v>
          </cell>
          <cell r="I2818">
            <v>72.471919999999997</v>
          </cell>
          <cell r="J2818">
            <v>25277.02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</row>
        <row r="2819">
          <cell r="F2819" t="str">
            <v>2015-2022Other1-in-2August Peak10</v>
          </cell>
          <cell r="G2819">
            <v>0.91989869999999996</v>
          </cell>
          <cell r="H2819">
            <v>0.91989869999999996</v>
          </cell>
          <cell r="I2819">
            <v>79.777789999999996</v>
          </cell>
          <cell r="J2819">
            <v>25277.02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</row>
        <row r="2820">
          <cell r="F2820" t="str">
            <v>2015-2022Other1-in-2August Peak11</v>
          </cell>
          <cell r="G2820">
            <v>1.0166360000000001</v>
          </cell>
          <cell r="H2820">
            <v>1.0166360000000001</v>
          </cell>
          <cell r="I2820">
            <v>85.300989999999999</v>
          </cell>
          <cell r="J2820">
            <v>25277.02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</row>
        <row r="2821">
          <cell r="F2821" t="str">
            <v>2015-2022Other1-in-2August Peak12</v>
          </cell>
          <cell r="G2821">
            <v>1.163921</v>
          </cell>
          <cell r="H2821">
            <v>1.163921</v>
          </cell>
          <cell r="I2821">
            <v>90.208309999999997</v>
          </cell>
          <cell r="J2821">
            <v>25277.02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</row>
        <row r="2822">
          <cell r="F2822" t="str">
            <v>2015-2022Other1-in-2August Peak13</v>
          </cell>
          <cell r="G2822">
            <v>1.3724940000000001</v>
          </cell>
          <cell r="H2822">
            <v>1.3724940000000001</v>
          </cell>
          <cell r="I2822">
            <v>93.69314</v>
          </cell>
          <cell r="J2822">
            <v>25277.02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</row>
        <row r="2823">
          <cell r="F2823" t="str">
            <v>2015-2022Other1-in-2August Peak14</v>
          </cell>
          <cell r="G2823">
            <v>1.3006310000000001</v>
          </cell>
          <cell r="H2823">
            <v>1.6121399999999999</v>
          </cell>
          <cell r="I2823">
            <v>97.817689999999999</v>
          </cell>
          <cell r="J2823">
            <v>25277.02</v>
          </cell>
          <cell r="K2823">
            <v>0.2507278</v>
          </cell>
          <cell r="L2823">
            <v>0.28663749999999999</v>
          </cell>
          <cell r="M2823">
            <v>0.31150840000000002</v>
          </cell>
          <cell r="N2823">
            <v>0.3363794</v>
          </cell>
          <cell r="O2823">
            <v>0.37228899999999998</v>
          </cell>
        </row>
        <row r="2824">
          <cell r="F2824" t="str">
            <v>2015-2022Other1-in-2August Peak15</v>
          </cell>
          <cell r="G2824">
            <v>1.484218</v>
          </cell>
          <cell r="H2824">
            <v>1.8848819999999999</v>
          </cell>
          <cell r="I2824">
            <v>99.835570000000004</v>
          </cell>
          <cell r="J2824">
            <v>25277.02</v>
          </cell>
          <cell r="K2824">
            <v>0.32363989999999998</v>
          </cell>
          <cell r="L2824">
            <v>0.36914629999999998</v>
          </cell>
          <cell r="M2824">
            <v>0.40066380000000001</v>
          </cell>
          <cell r="N2824">
            <v>0.43218119999999999</v>
          </cell>
          <cell r="O2824">
            <v>0.47768749999999999</v>
          </cell>
        </row>
        <row r="2825">
          <cell r="F2825" t="str">
            <v>2015-2022Other1-in-2August Peak16</v>
          </cell>
          <cell r="G2825">
            <v>1.6840489999999999</v>
          </cell>
          <cell r="H2825">
            <v>2.1853899999999999</v>
          </cell>
          <cell r="I2825">
            <v>101.1277</v>
          </cell>
          <cell r="J2825">
            <v>25277.02</v>
          </cell>
          <cell r="K2825">
            <v>0.40530870000000002</v>
          </cell>
          <cell r="L2825">
            <v>0.4620455</v>
          </cell>
          <cell r="M2825">
            <v>0.50134120000000004</v>
          </cell>
          <cell r="N2825">
            <v>0.54063700000000003</v>
          </cell>
          <cell r="O2825">
            <v>0.59737379999999995</v>
          </cell>
        </row>
        <row r="2826">
          <cell r="F2826" t="str">
            <v>2015-2022Other1-in-2August Peak17</v>
          </cell>
          <cell r="G2826">
            <v>1.87391</v>
          </cell>
          <cell r="H2826">
            <v>2.4578030000000002</v>
          </cell>
          <cell r="I2826">
            <v>101.8244</v>
          </cell>
          <cell r="J2826">
            <v>25277.02</v>
          </cell>
          <cell r="K2826">
            <v>0.47180610000000001</v>
          </cell>
          <cell r="L2826">
            <v>0.53802749999999999</v>
          </cell>
          <cell r="M2826">
            <v>0.58389219999999997</v>
          </cell>
          <cell r="N2826">
            <v>0.62975700000000001</v>
          </cell>
          <cell r="O2826">
            <v>0.6959784</v>
          </cell>
        </row>
        <row r="2827">
          <cell r="F2827" t="str">
            <v>2015-2022Other1-in-2August Peak18</v>
          </cell>
          <cell r="G2827">
            <v>2.0195660000000002</v>
          </cell>
          <cell r="H2827">
            <v>2.6192069999999998</v>
          </cell>
          <cell r="I2827">
            <v>101.36</v>
          </cell>
          <cell r="J2827">
            <v>25277.02</v>
          </cell>
          <cell r="K2827">
            <v>0.48450019999999999</v>
          </cell>
          <cell r="L2827">
            <v>0.55252659999999998</v>
          </cell>
          <cell r="M2827">
            <v>0.59964139999999999</v>
          </cell>
          <cell r="N2827">
            <v>0.64675629999999995</v>
          </cell>
          <cell r="O2827">
            <v>0.71478280000000005</v>
          </cell>
        </row>
        <row r="2828">
          <cell r="F2828" t="str">
            <v>2015-2022Other1-in-2August Peak19</v>
          </cell>
          <cell r="G2828">
            <v>2.854244</v>
          </cell>
          <cell r="H2828">
            <v>2.561906</v>
          </cell>
          <cell r="I2828">
            <v>100.24809999999999</v>
          </cell>
          <cell r="J2828">
            <v>25277.02</v>
          </cell>
          <cell r="K2828">
            <v>-0.32657809999999998</v>
          </cell>
          <cell r="L2828">
            <v>-0.30634919999999999</v>
          </cell>
          <cell r="M2828">
            <v>-0.29233880000000001</v>
          </cell>
          <cell r="N2828">
            <v>-0.27832839999999998</v>
          </cell>
          <cell r="O2828">
            <v>-0.25809939999999998</v>
          </cell>
        </row>
        <row r="2829">
          <cell r="F2829" t="str">
            <v>2015-2022Other1-in-2August Peak20</v>
          </cell>
          <cell r="G2829">
            <v>2.5684209999999998</v>
          </cell>
          <cell r="H2829">
            <v>2.3116439999999998</v>
          </cell>
          <cell r="I2829">
            <v>95.988870000000006</v>
          </cell>
          <cell r="J2829">
            <v>25277.02</v>
          </cell>
          <cell r="K2829">
            <v>-0.28685159999999998</v>
          </cell>
          <cell r="L2829">
            <v>-0.26908339999999997</v>
          </cell>
          <cell r="M2829">
            <v>-0.25677729999999999</v>
          </cell>
          <cell r="N2829">
            <v>-0.2444711</v>
          </cell>
          <cell r="O2829">
            <v>-0.22670299999999999</v>
          </cell>
        </row>
        <row r="2830">
          <cell r="F2830" t="str">
            <v>2015-2022Other1-in-2August Peak21</v>
          </cell>
          <cell r="G2830">
            <v>2.1816</v>
          </cell>
          <cell r="H2830">
            <v>2.03104</v>
          </cell>
          <cell r="I2830">
            <v>90.759129999999999</v>
          </cell>
          <cell r="J2830">
            <v>25277.02</v>
          </cell>
          <cell r="K2830">
            <v>-0.16819429999999999</v>
          </cell>
          <cell r="L2830">
            <v>-0.157776</v>
          </cell>
          <cell r="M2830">
            <v>-0.15056040000000001</v>
          </cell>
          <cell r="N2830">
            <v>-0.14334469999999999</v>
          </cell>
          <cell r="O2830">
            <v>-0.1329264</v>
          </cell>
        </row>
        <row r="2831">
          <cell r="F2831" t="str">
            <v>2015-2022Other1-in-2August Peak22</v>
          </cell>
          <cell r="G2831">
            <v>1.827542</v>
          </cell>
          <cell r="H2831">
            <v>1.730942</v>
          </cell>
          <cell r="I2831">
            <v>86.946119999999993</v>
          </cell>
          <cell r="J2831">
            <v>25277.02</v>
          </cell>
          <cell r="K2831">
            <v>-0.1079142</v>
          </cell>
          <cell r="L2831">
            <v>-0.10122979999999999</v>
          </cell>
          <cell r="M2831">
            <v>-9.6600199999999997E-2</v>
          </cell>
          <cell r="N2831">
            <v>-9.19706E-2</v>
          </cell>
          <cell r="O2831">
            <v>-8.5286200000000006E-2</v>
          </cell>
        </row>
        <row r="2832">
          <cell r="F2832" t="str">
            <v>2015-2022Other1-in-2August Peak23</v>
          </cell>
          <cell r="G2832">
            <v>1.416342</v>
          </cell>
          <cell r="H2832">
            <v>1.3550230000000001</v>
          </cell>
          <cell r="I2832">
            <v>82.480260000000001</v>
          </cell>
          <cell r="J2832">
            <v>25277.02</v>
          </cell>
          <cell r="K2832">
            <v>-6.8501300000000001E-2</v>
          </cell>
          <cell r="L2832">
            <v>-6.4258200000000001E-2</v>
          </cell>
          <cell r="M2832">
            <v>-6.1319499999999999E-2</v>
          </cell>
          <cell r="N2832">
            <v>-5.8380700000000001E-2</v>
          </cell>
          <cell r="O2832">
            <v>-5.4137600000000001E-2</v>
          </cell>
        </row>
        <row r="2833">
          <cell r="F2833" t="str">
            <v>2015-2022Other1-in-2August Peak24</v>
          </cell>
          <cell r="G2833">
            <v>1.074147</v>
          </cell>
          <cell r="H2833">
            <v>1.0349630000000001</v>
          </cell>
          <cell r="I2833">
            <v>79.418790000000001</v>
          </cell>
          <cell r="J2833">
            <v>25277.02</v>
          </cell>
          <cell r="K2833">
            <v>-4.3772999999999999E-2</v>
          </cell>
          <cell r="L2833">
            <v>-4.1061599999999997E-2</v>
          </cell>
          <cell r="M2833">
            <v>-3.9183700000000002E-2</v>
          </cell>
          <cell r="N2833">
            <v>-3.73058E-2</v>
          </cell>
          <cell r="O2833">
            <v>-3.45945E-2</v>
          </cell>
        </row>
        <row r="2834">
          <cell r="F2834" t="str">
            <v>2015-2022Sierra1-in-2August Peak1</v>
          </cell>
          <cell r="G2834">
            <v>0.92467359999999998</v>
          </cell>
          <cell r="H2834">
            <v>0.92467359999999998</v>
          </cell>
          <cell r="I2834">
            <v>72.730320000000006</v>
          </cell>
          <cell r="J2834">
            <v>17688.05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</row>
        <row r="2835">
          <cell r="F2835" t="str">
            <v>2015-2022Sierra1-in-2August Peak2</v>
          </cell>
          <cell r="G2835">
            <v>0.8158318</v>
          </cell>
          <cell r="H2835">
            <v>0.8158318</v>
          </cell>
          <cell r="I2835">
            <v>66.163390000000007</v>
          </cell>
          <cell r="J2835">
            <v>17688.05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</row>
        <row r="2836">
          <cell r="F2836" t="str">
            <v>2015-2022Sierra1-in-2August Peak3</v>
          </cell>
          <cell r="G2836">
            <v>0.75297020000000003</v>
          </cell>
          <cell r="H2836">
            <v>0.75297020000000003</v>
          </cell>
          <cell r="I2836">
            <v>64.700010000000006</v>
          </cell>
          <cell r="J2836">
            <v>17688.05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</row>
        <row r="2837">
          <cell r="F2837" t="str">
            <v>2015-2022Sierra1-in-2August Peak4</v>
          </cell>
          <cell r="G2837">
            <v>0.71740740000000003</v>
          </cell>
          <cell r="H2837">
            <v>0.71740740000000003</v>
          </cell>
          <cell r="I2837">
            <v>64.039159999999995</v>
          </cell>
          <cell r="J2837">
            <v>17688.05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</row>
        <row r="2838">
          <cell r="F2838" t="str">
            <v>2015-2022Sierra1-in-2August Peak5</v>
          </cell>
          <cell r="G2838">
            <v>0.7175916</v>
          </cell>
          <cell r="H2838">
            <v>0.7175916</v>
          </cell>
          <cell r="I2838">
            <v>63.687309999999997</v>
          </cell>
          <cell r="J2838">
            <v>17688.05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</row>
        <row r="2839">
          <cell r="F2839" t="str">
            <v>2015-2022Sierra1-in-2August Peak6</v>
          </cell>
          <cell r="G2839">
            <v>0.78336729999999999</v>
          </cell>
          <cell r="H2839">
            <v>0.78336729999999999</v>
          </cell>
          <cell r="I2839">
            <v>62.757629999999999</v>
          </cell>
          <cell r="J2839">
            <v>17688.05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</row>
        <row r="2840">
          <cell r="F2840" t="str">
            <v>2015-2022Sierra1-in-2August Peak7</v>
          </cell>
          <cell r="G2840">
            <v>0.93231900000000001</v>
          </cell>
          <cell r="H2840">
            <v>0.93231900000000001</v>
          </cell>
          <cell r="I2840">
            <v>62.171990000000001</v>
          </cell>
          <cell r="J2840">
            <v>17688.05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</row>
        <row r="2841">
          <cell r="F2841" t="str">
            <v>2015-2022Sierra1-in-2August Peak8</v>
          </cell>
          <cell r="G2841">
            <v>1.0266249999999999</v>
          </cell>
          <cell r="H2841">
            <v>1.0266249999999999</v>
          </cell>
          <cell r="I2841">
            <v>63.099960000000003</v>
          </cell>
          <cell r="J2841">
            <v>17688.05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</row>
        <row r="2842">
          <cell r="F2842" t="str">
            <v>2015-2022Sierra1-in-2August Peak9</v>
          </cell>
          <cell r="G2842">
            <v>1.0553969999999999</v>
          </cell>
          <cell r="H2842">
            <v>1.0553969999999999</v>
          </cell>
          <cell r="I2842">
            <v>70.139080000000007</v>
          </cell>
          <cell r="J2842">
            <v>17688.05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</row>
        <row r="2843">
          <cell r="F2843" t="str">
            <v>2015-2022Sierra1-in-2August Peak10</v>
          </cell>
          <cell r="G2843">
            <v>1.1090500000000001</v>
          </cell>
          <cell r="H2843">
            <v>1.1090500000000001</v>
          </cell>
          <cell r="I2843">
            <v>78.826909999999998</v>
          </cell>
          <cell r="J2843">
            <v>17688.05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</row>
        <row r="2844">
          <cell r="F2844" t="str">
            <v>2015-2022Sierra1-in-2August Peak11</v>
          </cell>
          <cell r="G2844">
            <v>1.2109829999999999</v>
          </cell>
          <cell r="H2844">
            <v>1.2109829999999999</v>
          </cell>
          <cell r="I2844">
            <v>84.143870000000007</v>
          </cell>
          <cell r="J2844">
            <v>17688.05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</row>
        <row r="2845">
          <cell r="F2845" t="str">
            <v>2015-2022Sierra1-in-2August Peak12</v>
          </cell>
          <cell r="G2845">
            <v>1.3654520000000001</v>
          </cell>
          <cell r="H2845">
            <v>1.3654520000000001</v>
          </cell>
          <cell r="I2845">
            <v>88.538110000000003</v>
          </cell>
          <cell r="J2845">
            <v>17688.05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</row>
        <row r="2846">
          <cell r="F2846" t="str">
            <v>2015-2022Sierra1-in-2August Peak13</v>
          </cell>
          <cell r="G2846">
            <v>1.579159</v>
          </cell>
          <cell r="H2846">
            <v>1.579159</v>
          </cell>
          <cell r="I2846">
            <v>91.499949999999998</v>
          </cell>
          <cell r="J2846">
            <v>17688.05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</row>
        <row r="2847">
          <cell r="F2847" t="str">
            <v>2015-2022Sierra1-in-2August Peak14</v>
          </cell>
          <cell r="G2847">
            <v>1.4673499999999999</v>
          </cell>
          <cell r="H2847">
            <v>1.8218030000000001</v>
          </cell>
          <cell r="I2847">
            <v>94.201499999999996</v>
          </cell>
          <cell r="J2847">
            <v>17688.05</v>
          </cell>
          <cell r="K2847">
            <v>0.26429140000000001</v>
          </cell>
          <cell r="L2847">
            <v>0.3175597</v>
          </cell>
          <cell r="M2847">
            <v>0.35445310000000002</v>
          </cell>
          <cell r="N2847">
            <v>0.39134659999999999</v>
          </cell>
          <cell r="O2847">
            <v>0.44461489999999998</v>
          </cell>
        </row>
        <row r="2848">
          <cell r="F2848" t="str">
            <v>2015-2022Sierra1-in-2August Peak15</v>
          </cell>
          <cell r="G2848">
            <v>1.6412709999999999</v>
          </cell>
          <cell r="H2848">
            <v>2.0999140000000001</v>
          </cell>
          <cell r="I2848">
            <v>96.393020000000007</v>
          </cell>
          <cell r="J2848">
            <v>17688.05</v>
          </cell>
          <cell r="K2848">
            <v>0.34255679999999999</v>
          </cell>
          <cell r="L2848">
            <v>0.4111418</v>
          </cell>
          <cell r="M2848">
            <v>0.45864349999999998</v>
          </cell>
          <cell r="N2848">
            <v>0.50614519999999996</v>
          </cell>
          <cell r="O2848">
            <v>0.57473019999999997</v>
          </cell>
        </row>
        <row r="2849">
          <cell r="F2849" t="str">
            <v>2015-2022Sierra1-in-2August Peak16</v>
          </cell>
          <cell r="G2849">
            <v>1.848711</v>
          </cell>
          <cell r="H2849">
            <v>2.4197739999999999</v>
          </cell>
          <cell r="I2849">
            <v>98.676079999999999</v>
          </cell>
          <cell r="J2849">
            <v>17688.05</v>
          </cell>
          <cell r="K2849">
            <v>0.42692550000000001</v>
          </cell>
          <cell r="L2849">
            <v>0.51208290000000001</v>
          </cell>
          <cell r="M2849">
            <v>0.57106270000000003</v>
          </cell>
          <cell r="N2849">
            <v>0.63004249999999995</v>
          </cell>
          <cell r="O2849">
            <v>0.71519980000000005</v>
          </cell>
        </row>
        <row r="2850">
          <cell r="F2850" t="str">
            <v>2015-2022Sierra1-in-2August Peak17</v>
          </cell>
          <cell r="G2850">
            <v>2.0386880000000001</v>
          </cell>
          <cell r="H2850">
            <v>2.7057530000000001</v>
          </cell>
          <cell r="I2850">
            <v>99.432190000000006</v>
          </cell>
          <cell r="J2850">
            <v>17688.05</v>
          </cell>
          <cell r="K2850">
            <v>0.49841360000000001</v>
          </cell>
          <cell r="L2850">
            <v>0.59805410000000003</v>
          </cell>
          <cell r="M2850">
            <v>0.66706469999999995</v>
          </cell>
          <cell r="N2850">
            <v>0.73607520000000004</v>
          </cell>
          <cell r="O2850">
            <v>0.83571569999999995</v>
          </cell>
        </row>
        <row r="2851">
          <cell r="F2851" t="str">
            <v>2015-2022Sierra1-in-2August Peak18</v>
          </cell>
          <cell r="G2851">
            <v>2.2044839999999999</v>
          </cell>
          <cell r="H2851">
            <v>2.8898009999999998</v>
          </cell>
          <cell r="I2851">
            <v>99.892539999999997</v>
          </cell>
          <cell r="J2851">
            <v>17688.05</v>
          </cell>
          <cell r="K2851">
            <v>0.51201430000000003</v>
          </cell>
          <cell r="L2851">
            <v>0.61440309999999998</v>
          </cell>
          <cell r="M2851">
            <v>0.68531730000000002</v>
          </cell>
          <cell r="N2851">
            <v>0.75623149999999995</v>
          </cell>
          <cell r="O2851">
            <v>0.8586203</v>
          </cell>
        </row>
        <row r="2852">
          <cell r="F2852" t="str">
            <v>2015-2022Sierra1-in-2August Peak19</v>
          </cell>
          <cell r="G2852">
            <v>3.225921</v>
          </cell>
          <cell r="H2852">
            <v>2.8580220000000001</v>
          </cell>
          <cell r="I2852">
            <v>98.79083</v>
          </cell>
          <cell r="J2852">
            <v>17688.05</v>
          </cell>
          <cell r="K2852">
            <v>-0.40038760000000001</v>
          </cell>
          <cell r="L2852">
            <v>-0.3811929</v>
          </cell>
          <cell r="M2852">
            <v>-0.36789870000000002</v>
          </cell>
          <cell r="N2852">
            <v>-0.35460449999999999</v>
          </cell>
          <cell r="O2852">
            <v>-0.33540979999999998</v>
          </cell>
        </row>
        <row r="2853">
          <cell r="F2853" t="str">
            <v>2015-2022Sierra1-in-2August Peak20</v>
          </cell>
          <cell r="G2853">
            <v>2.9246099999999999</v>
          </cell>
          <cell r="H2853">
            <v>2.6214019999999998</v>
          </cell>
          <cell r="I2853">
            <v>94.320300000000003</v>
          </cell>
          <cell r="J2853">
            <v>17688.05</v>
          </cell>
          <cell r="K2853">
            <v>-0.32998369999999999</v>
          </cell>
          <cell r="L2853">
            <v>-0.3141642</v>
          </cell>
          <cell r="M2853">
            <v>-0.30320760000000002</v>
          </cell>
          <cell r="N2853">
            <v>-0.29225109999999999</v>
          </cell>
          <cell r="O2853">
            <v>-0.2764316</v>
          </cell>
        </row>
        <row r="2854">
          <cell r="F2854" t="str">
            <v>2015-2022Sierra1-in-2August Peak21</v>
          </cell>
          <cell r="G2854">
            <v>2.512381</v>
          </cell>
          <cell r="H2854">
            <v>2.3202959999999999</v>
          </cell>
          <cell r="I2854">
            <v>86.427080000000004</v>
          </cell>
          <cell r="J2854">
            <v>17688.05</v>
          </cell>
          <cell r="K2854">
            <v>-0.20904739999999999</v>
          </cell>
          <cell r="L2854">
            <v>-0.1990256</v>
          </cell>
          <cell r="M2854">
            <v>-0.19208459999999999</v>
          </cell>
          <cell r="N2854">
            <v>-0.18514349999999999</v>
          </cell>
          <cell r="O2854">
            <v>-0.17512169999999999</v>
          </cell>
        </row>
        <row r="2855">
          <cell r="F2855" t="str">
            <v>2015-2022Sierra1-in-2August Peak22</v>
          </cell>
          <cell r="G2855">
            <v>2.0893320000000002</v>
          </cell>
          <cell r="H2855">
            <v>1.9746109999999999</v>
          </cell>
          <cell r="I2855">
            <v>80.215829999999997</v>
          </cell>
          <cell r="J2855">
            <v>17688.05</v>
          </cell>
          <cell r="K2855">
            <v>-0.1248522</v>
          </cell>
          <cell r="L2855">
            <v>-0.11886679999999999</v>
          </cell>
          <cell r="M2855">
            <v>-0.1147213</v>
          </cell>
          <cell r="N2855">
            <v>-0.1105758</v>
          </cell>
          <cell r="O2855">
            <v>-0.1045903</v>
          </cell>
        </row>
        <row r="2856">
          <cell r="F2856" t="str">
            <v>2015-2022Sierra1-in-2August Peak23</v>
          </cell>
          <cell r="G2856">
            <v>1.6052679999999999</v>
          </cell>
          <cell r="H2856">
            <v>1.528033</v>
          </cell>
          <cell r="I2856">
            <v>76.40061</v>
          </cell>
          <cell r="J2856">
            <v>17688.05</v>
          </cell>
          <cell r="K2856">
            <v>-8.4055900000000003E-2</v>
          </cell>
          <cell r="L2856">
            <v>-8.0026299999999995E-2</v>
          </cell>
          <cell r="M2856">
            <v>-7.7235300000000007E-2</v>
          </cell>
          <cell r="N2856">
            <v>-7.4444399999999994E-2</v>
          </cell>
          <cell r="O2856">
            <v>-7.0414699999999997E-2</v>
          </cell>
        </row>
        <row r="2857">
          <cell r="F2857" t="str">
            <v>2015-2022Sierra1-in-2August Peak24</v>
          </cell>
          <cell r="G2857">
            <v>1.199924</v>
          </cell>
          <cell r="H2857">
            <v>1.1596280000000001</v>
          </cell>
          <cell r="I2857">
            <v>75.048389999999998</v>
          </cell>
          <cell r="J2857">
            <v>17688.05</v>
          </cell>
          <cell r="K2857">
            <v>-4.3853900000000001E-2</v>
          </cell>
          <cell r="L2857">
            <v>-4.17516E-2</v>
          </cell>
          <cell r="M2857">
            <v>-4.0295499999999998E-2</v>
          </cell>
          <cell r="N2857">
            <v>-3.8839400000000003E-2</v>
          </cell>
          <cell r="O2857">
            <v>-3.6736999999999999E-2</v>
          </cell>
        </row>
        <row r="2858">
          <cell r="F2858" t="str">
            <v>2015-2022Stockton1-in-2August Peak1</v>
          </cell>
          <cell r="G2858">
            <v>0.89724709999999996</v>
          </cell>
          <cell r="H2858">
            <v>0.89724709999999996</v>
          </cell>
          <cell r="I2858">
            <v>76.858729999999994</v>
          </cell>
          <cell r="J2858">
            <v>12323.13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</row>
        <row r="2859">
          <cell r="F2859" t="str">
            <v>2015-2022Stockton1-in-2August Peak2</v>
          </cell>
          <cell r="G2859">
            <v>0.76321490000000003</v>
          </cell>
          <cell r="H2859">
            <v>0.76321490000000003</v>
          </cell>
          <cell r="I2859">
            <v>64.948369999999997</v>
          </cell>
          <cell r="J2859">
            <v>12323.13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</row>
        <row r="2860">
          <cell r="F2860" t="str">
            <v>2015-2022Stockton1-in-2August Peak3</v>
          </cell>
          <cell r="G2860">
            <v>0.68094339999999998</v>
          </cell>
          <cell r="H2860">
            <v>0.68094339999999998</v>
          </cell>
          <cell r="I2860">
            <v>64.627769999999998</v>
          </cell>
          <cell r="J2860">
            <v>12323.13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</row>
        <row r="2861">
          <cell r="F2861" t="str">
            <v>2015-2022Stockton1-in-2August Peak4</v>
          </cell>
          <cell r="G2861">
            <v>0.63488469999999997</v>
          </cell>
          <cell r="H2861">
            <v>0.63488469999999997</v>
          </cell>
          <cell r="I2861">
            <v>63.717419999999997</v>
          </cell>
          <cell r="J2861">
            <v>12323.13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</row>
        <row r="2862">
          <cell r="F2862" t="str">
            <v>2015-2022Stockton1-in-2August Peak5</v>
          </cell>
          <cell r="G2862">
            <v>0.62438079999999996</v>
          </cell>
          <cell r="H2862">
            <v>0.62438079999999996</v>
          </cell>
          <cell r="I2862">
            <v>63.217419999999997</v>
          </cell>
          <cell r="J2862">
            <v>12323.13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</row>
        <row r="2863">
          <cell r="F2863" t="str">
            <v>2015-2022Stockton1-in-2August Peak6</v>
          </cell>
          <cell r="G2863">
            <v>0.65253170000000005</v>
          </cell>
          <cell r="H2863">
            <v>0.65253170000000005</v>
          </cell>
          <cell r="I2863">
            <v>61.582909999999998</v>
          </cell>
          <cell r="J2863">
            <v>12323.13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</row>
        <row r="2864">
          <cell r="F2864" t="str">
            <v>2015-2022Stockton1-in-2August Peak7</v>
          </cell>
          <cell r="G2864">
            <v>0.74457479999999998</v>
          </cell>
          <cell r="H2864">
            <v>0.74457479999999998</v>
          </cell>
          <cell r="I2864">
            <v>61.082909999999998</v>
          </cell>
          <cell r="J2864">
            <v>12323.13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</row>
        <row r="2865">
          <cell r="F2865" t="str">
            <v>2015-2022Stockton1-in-2August Peak8</v>
          </cell>
          <cell r="G2865">
            <v>0.80852710000000005</v>
          </cell>
          <cell r="H2865">
            <v>0.80852710000000005</v>
          </cell>
          <cell r="I2865">
            <v>65.358729999999994</v>
          </cell>
          <cell r="J2865">
            <v>12323.13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</row>
        <row r="2866">
          <cell r="F2866" t="str">
            <v>2015-2022Stockton1-in-2August Peak9</v>
          </cell>
          <cell r="G2866">
            <v>0.8419198</v>
          </cell>
          <cell r="H2866">
            <v>0.8419198</v>
          </cell>
          <cell r="I2866">
            <v>72.358729999999994</v>
          </cell>
          <cell r="J2866">
            <v>12323.13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</row>
        <row r="2867">
          <cell r="F2867" t="str">
            <v>2015-2022Stockton1-in-2August Peak10</v>
          </cell>
          <cell r="G2867">
            <v>0.92372270000000001</v>
          </cell>
          <cell r="H2867">
            <v>0.92372270000000001</v>
          </cell>
          <cell r="I2867">
            <v>77.351960000000005</v>
          </cell>
          <cell r="J2867">
            <v>12323.13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</row>
        <row r="2868">
          <cell r="F2868" t="str">
            <v>2015-2022Stockton1-in-2August Peak11</v>
          </cell>
          <cell r="G2868">
            <v>1.040513</v>
          </cell>
          <cell r="H2868">
            <v>1.040513</v>
          </cell>
          <cell r="I2868">
            <v>83.762309999999999</v>
          </cell>
          <cell r="J2868">
            <v>12323.13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</row>
        <row r="2869">
          <cell r="F2869" t="str">
            <v>2015-2022Stockton1-in-2August Peak12</v>
          </cell>
          <cell r="G2869">
            <v>1.1989030000000001</v>
          </cell>
          <cell r="H2869">
            <v>1.1989030000000001</v>
          </cell>
          <cell r="I2869">
            <v>89.948369999999997</v>
          </cell>
          <cell r="J2869">
            <v>12323.13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</row>
        <row r="2870">
          <cell r="F2870" t="str">
            <v>2015-2022Stockton1-in-2August Peak13</v>
          </cell>
          <cell r="G2870">
            <v>1.4026430000000001</v>
          </cell>
          <cell r="H2870">
            <v>1.4026430000000001</v>
          </cell>
          <cell r="I2870">
            <v>94.313869999999994</v>
          </cell>
          <cell r="J2870">
            <v>12323.13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</row>
        <row r="2871">
          <cell r="F2871" t="str">
            <v>2015-2022Stockton1-in-2August Peak14</v>
          </cell>
          <cell r="G2871">
            <v>1.34666</v>
          </cell>
          <cell r="H2871">
            <v>1.636646</v>
          </cell>
          <cell r="I2871">
            <v>97.634540000000001</v>
          </cell>
          <cell r="J2871">
            <v>12323.13</v>
          </cell>
          <cell r="K2871">
            <v>0.23087940000000001</v>
          </cell>
          <cell r="L2871">
            <v>0.26579970000000003</v>
          </cell>
          <cell r="M2871">
            <v>0.2899854</v>
          </cell>
          <cell r="N2871">
            <v>0.31417109999999998</v>
          </cell>
          <cell r="O2871">
            <v>0.3490914</v>
          </cell>
        </row>
        <row r="2872">
          <cell r="F2872" t="str">
            <v>2015-2022Stockton1-in-2August Peak15</v>
          </cell>
          <cell r="G2872">
            <v>1.5319959999999999</v>
          </cell>
          <cell r="H2872">
            <v>1.8964840000000001</v>
          </cell>
          <cell r="I2872">
            <v>99.95514</v>
          </cell>
          <cell r="J2872">
            <v>12323.13</v>
          </cell>
          <cell r="K2872">
            <v>0.29250199999999998</v>
          </cell>
          <cell r="L2872">
            <v>0.33503159999999998</v>
          </cell>
          <cell r="M2872">
            <v>0.36448740000000002</v>
          </cell>
          <cell r="N2872">
            <v>0.3939433</v>
          </cell>
          <cell r="O2872">
            <v>0.4364729</v>
          </cell>
        </row>
        <row r="2873">
          <cell r="F2873" t="str">
            <v>2015-2022Stockton1-in-2August Peak16</v>
          </cell>
          <cell r="G2873">
            <v>1.7211829999999999</v>
          </cell>
          <cell r="H2873">
            <v>2.183325</v>
          </cell>
          <cell r="I2873">
            <v>100</v>
          </cell>
          <cell r="J2873">
            <v>12323.13</v>
          </cell>
          <cell r="K2873">
            <v>0.37143759999999998</v>
          </cell>
          <cell r="L2873">
            <v>0.42502669999999998</v>
          </cell>
          <cell r="M2873">
            <v>0.46214230000000001</v>
          </cell>
          <cell r="N2873">
            <v>0.49925799999999998</v>
          </cell>
          <cell r="O2873">
            <v>0.55284699999999998</v>
          </cell>
        </row>
        <row r="2874">
          <cell r="F2874" t="str">
            <v>2015-2022Stockton1-in-2August Peak17</v>
          </cell>
          <cell r="G2874">
            <v>1.896922</v>
          </cell>
          <cell r="H2874">
            <v>2.4309310000000002</v>
          </cell>
          <cell r="I2874">
            <v>100.9101</v>
          </cell>
          <cell r="J2874">
            <v>12323.13</v>
          </cell>
          <cell r="K2874">
            <v>0.4288093</v>
          </cell>
          <cell r="L2874">
            <v>0.49096250000000002</v>
          </cell>
          <cell r="M2874">
            <v>0.53400959999999997</v>
          </cell>
          <cell r="N2874">
            <v>0.57705680000000004</v>
          </cell>
          <cell r="O2874">
            <v>0.63920999999999994</v>
          </cell>
        </row>
        <row r="2875">
          <cell r="F2875" t="str">
            <v>2015-2022Stockton1-in-2August Peak18</v>
          </cell>
          <cell r="G2875">
            <v>2.0148090000000001</v>
          </cell>
          <cell r="H2875">
            <v>2.5626639999999998</v>
          </cell>
          <cell r="I2875">
            <v>100.6865</v>
          </cell>
          <cell r="J2875">
            <v>12323.13</v>
          </cell>
          <cell r="K2875">
            <v>0.43987520000000002</v>
          </cell>
          <cell r="L2875">
            <v>0.50367059999999997</v>
          </cell>
          <cell r="M2875">
            <v>0.54785510000000004</v>
          </cell>
          <cell r="N2875">
            <v>0.5920396</v>
          </cell>
          <cell r="O2875">
            <v>0.65583499999999995</v>
          </cell>
        </row>
        <row r="2876">
          <cell r="F2876" t="str">
            <v>2015-2022Stockton1-in-2August Peak19</v>
          </cell>
          <cell r="G2876">
            <v>2.7934220000000001</v>
          </cell>
          <cell r="H2876">
            <v>2.5002469999999999</v>
          </cell>
          <cell r="I2876">
            <v>99.596410000000006</v>
          </cell>
          <cell r="J2876">
            <v>12323.13</v>
          </cell>
          <cell r="K2876">
            <v>-0.30917090000000003</v>
          </cell>
          <cell r="L2876">
            <v>-0.29971999999999999</v>
          </cell>
          <cell r="M2876">
            <v>-0.2931744</v>
          </cell>
          <cell r="N2876">
            <v>-0.28662880000000002</v>
          </cell>
          <cell r="O2876">
            <v>-0.27717789999999998</v>
          </cell>
        </row>
        <row r="2877">
          <cell r="F2877" t="str">
            <v>2015-2022Stockton1-in-2August Peak20</v>
          </cell>
          <cell r="G2877">
            <v>2.544654</v>
          </cell>
          <cell r="H2877">
            <v>2.269574</v>
          </cell>
          <cell r="I2877">
            <v>93.275810000000007</v>
          </cell>
          <cell r="J2877">
            <v>12323.13</v>
          </cell>
          <cell r="K2877">
            <v>-0.29008929999999999</v>
          </cell>
          <cell r="L2877">
            <v>-0.28122180000000002</v>
          </cell>
          <cell r="M2877">
            <v>-0.27508009999999999</v>
          </cell>
          <cell r="N2877">
            <v>-0.26893850000000002</v>
          </cell>
          <cell r="O2877">
            <v>-0.26007089999999999</v>
          </cell>
        </row>
        <row r="2878">
          <cell r="F2878" t="str">
            <v>2015-2022Stockton1-in-2August Peak21</v>
          </cell>
          <cell r="G2878">
            <v>2.223805</v>
          </cell>
          <cell r="H2878">
            <v>2.0380950000000002</v>
          </cell>
          <cell r="I2878">
            <v>89.686130000000006</v>
          </cell>
          <cell r="J2878">
            <v>12323.13</v>
          </cell>
          <cell r="K2878">
            <v>-0.19584399999999999</v>
          </cell>
          <cell r="L2878">
            <v>-0.18985740000000001</v>
          </cell>
          <cell r="M2878">
            <v>-0.18571109999999999</v>
          </cell>
          <cell r="N2878">
            <v>-0.1815647</v>
          </cell>
          <cell r="O2878">
            <v>-0.17557809999999999</v>
          </cell>
        </row>
        <row r="2879">
          <cell r="F2879" t="str">
            <v>2015-2022Stockton1-in-2August Peak22</v>
          </cell>
          <cell r="G2879">
            <v>1.8913899999999999</v>
          </cell>
          <cell r="H2879">
            <v>1.760813</v>
          </cell>
          <cell r="I2879">
            <v>85.820599999999999</v>
          </cell>
          <cell r="J2879">
            <v>12323.13</v>
          </cell>
          <cell r="K2879">
            <v>-0.1377023</v>
          </cell>
          <cell r="L2879">
            <v>-0.1334929</v>
          </cell>
          <cell r="M2879">
            <v>-0.13057759999999999</v>
          </cell>
          <cell r="N2879">
            <v>-0.1276622</v>
          </cell>
          <cell r="O2879">
            <v>-0.1234528</v>
          </cell>
        </row>
        <row r="2880">
          <cell r="F2880" t="str">
            <v>2015-2022Stockton1-in-2August Peak23</v>
          </cell>
          <cell r="G2880">
            <v>1.4743520000000001</v>
          </cell>
          <cell r="H2880">
            <v>1.4040760000000001</v>
          </cell>
          <cell r="I2880">
            <v>82.320599999999999</v>
          </cell>
          <cell r="J2880">
            <v>12323.13</v>
          </cell>
          <cell r="K2880">
            <v>-7.4110999999999996E-2</v>
          </cell>
          <cell r="L2880">
            <v>-7.1845500000000007E-2</v>
          </cell>
          <cell r="M2880">
            <v>-7.0276500000000006E-2</v>
          </cell>
          <cell r="N2880">
            <v>-6.8707500000000005E-2</v>
          </cell>
          <cell r="O2880">
            <v>-6.6442000000000001E-2</v>
          </cell>
        </row>
        <row r="2881">
          <cell r="F2881" t="str">
            <v>2015-2022Stockton1-in-2August Peak24</v>
          </cell>
          <cell r="G2881">
            <v>1.1381190000000001</v>
          </cell>
          <cell r="H2881">
            <v>1.0817730000000001</v>
          </cell>
          <cell r="I2881">
            <v>80.365459999999999</v>
          </cell>
          <cell r="J2881">
            <v>12323.13</v>
          </cell>
          <cell r="K2881">
            <v>-5.9421000000000002E-2</v>
          </cell>
          <cell r="L2881">
            <v>-5.7604599999999999E-2</v>
          </cell>
          <cell r="M2881">
            <v>-5.6346500000000001E-2</v>
          </cell>
          <cell r="N2881">
            <v>-5.5088499999999999E-2</v>
          </cell>
          <cell r="O2881">
            <v>-5.3272100000000003E-2</v>
          </cell>
        </row>
        <row r="2882">
          <cell r="F2882" t="str">
            <v>2015-2022All Customers1-in-2Typical Event Day1</v>
          </cell>
          <cell r="G2882">
            <v>0.92547020000000002</v>
          </cell>
          <cell r="H2882">
            <v>0.92547020000000002</v>
          </cell>
          <cell r="I2882">
            <v>73.212180000000004</v>
          </cell>
          <cell r="J2882">
            <v>147887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</row>
        <row r="2883">
          <cell r="F2883" t="str">
            <v>2015-2022All Customers1-in-2Typical Event Day2</v>
          </cell>
          <cell r="G2883">
            <v>0.79058640000000002</v>
          </cell>
          <cell r="H2883">
            <v>0.79058640000000002</v>
          </cell>
          <cell r="I2883">
            <v>68.154020000000003</v>
          </cell>
          <cell r="J2883">
            <v>147887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</row>
        <row r="2884">
          <cell r="F2884" t="str">
            <v>2015-2022All Customers1-in-2Typical Event Day3</v>
          </cell>
          <cell r="G2884">
            <v>0.71131759999999999</v>
          </cell>
          <cell r="H2884">
            <v>0.71131759999999999</v>
          </cell>
          <cell r="I2884">
            <v>66.423919999999995</v>
          </cell>
          <cell r="J2884">
            <v>147887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</row>
        <row r="2885">
          <cell r="F2885" t="str">
            <v>2015-2022All Customers1-in-2Typical Event Day4</v>
          </cell>
          <cell r="G2885">
            <v>0.66529020000000005</v>
          </cell>
          <cell r="H2885">
            <v>0.66529020000000005</v>
          </cell>
          <cell r="I2885">
            <v>64.990300000000005</v>
          </cell>
          <cell r="J2885">
            <v>147887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</row>
        <row r="2886">
          <cell r="F2886" t="str">
            <v>2015-2022All Customers1-in-2Typical Event Day5</v>
          </cell>
          <cell r="G2886">
            <v>0.65332140000000005</v>
          </cell>
          <cell r="H2886">
            <v>0.65332140000000005</v>
          </cell>
          <cell r="I2886">
            <v>64.187470000000005</v>
          </cell>
          <cell r="J2886">
            <v>147887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</row>
        <row r="2887">
          <cell r="F2887" t="str">
            <v>2015-2022All Customers1-in-2Typical Event Day6</v>
          </cell>
          <cell r="G2887">
            <v>0.69108939999999996</v>
          </cell>
          <cell r="H2887">
            <v>0.69108939999999996</v>
          </cell>
          <cell r="I2887">
            <v>63.513550000000002</v>
          </cell>
          <cell r="J2887">
            <v>147887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</row>
        <row r="2888">
          <cell r="F2888" t="str">
            <v>2015-2022All Customers1-in-2Typical Event Day7</v>
          </cell>
          <cell r="G2888">
            <v>0.80483260000000001</v>
          </cell>
          <cell r="H2888">
            <v>0.80483260000000001</v>
          </cell>
          <cell r="I2888">
            <v>63.560920000000003</v>
          </cell>
          <cell r="J2888">
            <v>147887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</row>
        <row r="2889">
          <cell r="F2889" t="str">
            <v>2015-2022All Customers1-in-2Typical Event Day8</v>
          </cell>
          <cell r="G2889">
            <v>0.89469940000000003</v>
          </cell>
          <cell r="H2889">
            <v>0.89469940000000003</v>
          </cell>
          <cell r="I2889">
            <v>67.167850000000001</v>
          </cell>
          <cell r="J2889">
            <v>147887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</row>
        <row r="2890">
          <cell r="F2890" t="str">
            <v>2015-2022All Customers1-in-2Typical Event Day9</v>
          </cell>
          <cell r="G2890">
            <v>0.91414119999999999</v>
          </cell>
          <cell r="H2890">
            <v>0.91414119999999999</v>
          </cell>
          <cell r="I2890">
            <v>73.080190000000002</v>
          </cell>
          <cell r="J2890">
            <v>147887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</row>
        <row r="2891">
          <cell r="F2891" t="str">
            <v>2015-2022All Customers1-in-2Typical Event Day10</v>
          </cell>
          <cell r="G2891">
            <v>0.97537459999999998</v>
          </cell>
          <cell r="H2891">
            <v>0.97537459999999998</v>
          </cell>
          <cell r="I2891">
            <v>78.987840000000006</v>
          </cell>
          <cell r="J2891">
            <v>147887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</row>
        <row r="2892">
          <cell r="F2892" t="str">
            <v>2015-2022All Customers1-in-2Typical Event Day11</v>
          </cell>
          <cell r="G2892">
            <v>1.078705</v>
          </cell>
          <cell r="H2892">
            <v>1.078705</v>
          </cell>
          <cell r="I2892">
            <v>84.300089999999997</v>
          </cell>
          <cell r="J2892">
            <v>147887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</row>
        <row r="2893">
          <cell r="F2893" t="str">
            <v>2015-2022All Customers1-in-2Typical Event Day12</v>
          </cell>
          <cell r="G2893">
            <v>1.228853</v>
          </cell>
          <cell r="H2893">
            <v>1.228853</v>
          </cell>
          <cell r="I2893">
            <v>88.785359999999997</v>
          </cell>
          <cell r="J2893">
            <v>147887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</row>
        <row r="2894">
          <cell r="F2894" t="str">
            <v>2015-2022All Customers1-in-2Typical Event Day13</v>
          </cell>
          <cell r="G2894">
            <v>1.428574</v>
          </cell>
          <cell r="H2894">
            <v>1.428574</v>
          </cell>
          <cell r="I2894">
            <v>92.25479</v>
          </cell>
          <cell r="J2894">
            <v>147887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</row>
        <row r="2895">
          <cell r="F2895" t="str">
            <v>2015-2022All Customers1-in-2Typical Event Day14</v>
          </cell>
          <cell r="G2895">
            <v>1.342689</v>
          </cell>
          <cell r="H2895">
            <v>1.6468400000000001</v>
          </cell>
          <cell r="I2895">
            <v>94.997479999999996</v>
          </cell>
          <cell r="J2895">
            <v>147887</v>
          </cell>
          <cell r="K2895">
            <v>0.23748330000000001</v>
          </cell>
          <cell r="L2895">
            <v>0.27687149999999999</v>
          </cell>
          <cell r="M2895">
            <v>0.30415170000000002</v>
          </cell>
          <cell r="N2895">
            <v>0.3314318</v>
          </cell>
          <cell r="O2895">
            <v>0.37081999999999998</v>
          </cell>
        </row>
        <row r="2896">
          <cell r="F2896" t="str">
            <v>2015-2022All Customers1-in-2Typical Event Day15</v>
          </cell>
          <cell r="G2896">
            <v>1.5017199999999999</v>
          </cell>
          <cell r="H2896">
            <v>1.891427</v>
          </cell>
          <cell r="I2896">
            <v>97.354039999999998</v>
          </cell>
          <cell r="J2896">
            <v>147887</v>
          </cell>
          <cell r="K2896">
            <v>0.30478899999999998</v>
          </cell>
          <cell r="L2896">
            <v>0.35495919999999997</v>
          </cell>
          <cell r="M2896">
            <v>0.38970690000000002</v>
          </cell>
          <cell r="N2896">
            <v>0.42445470000000002</v>
          </cell>
          <cell r="O2896">
            <v>0.47462480000000001</v>
          </cell>
        </row>
        <row r="2897">
          <cell r="F2897" t="str">
            <v>2015-2022All Customers1-in-2Typical Event Day16</v>
          </cell>
          <cell r="G2897">
            <v>1.6807749999999999</v>
          </cell>
          <cell r="H2897">
            <v>2.1687609999999999</v>
          </cell>
          <cell r="I2897">
            <v>98.578810000000004</v>
          </cell>
          <cell r="J2897">
            <v>147887</v>
          </cell>
          <cell r="K2897">
            <v>0.38225320000000002</v>
          </cell>
          <cell r="L2897">
            <v>0.44472129999999999</v>
          </cell>
          <cell r="M2897">
            <v>0.48798639999999999</v>
          </cell>
          <cell r="N2897">
            <v>0.53125160000000005</v>
          </cell>
          <cell r="O2897">
            <v>0.59371969999999996</v>
          </cell>
        </row>
        <row r="2898">
          <cell r="F2898" t="str">
            <v>2015-2022All Customers1-in-2Typical Event Day17</v>
          </cell>
          <cell r="G2898">
            <v>1.847318</v>
          </cell>
          <cell r="H2898">
            <v>2.4154080000000002</v>
          </cell>
          <cell r="I2898">
            <v>98.405010000000004</v>
          </cell>
          <cell r="J2898">
            <v>147887</v>
          </cell>
          <cell r="K2898">
            <v>0.44458340000000002</v>
          </cell>
          <cell r="L2898">
            <v>0.51755260000000003</v>
          </cell>
          <cell r="M2898">
            <v>0.56809089999999995</v>
          </cell>
          <cell r="N2898">
            <v>0.61862910000000004</v>
          </cell>
          <cell r="O2898">
            <v>0.69159839999999995</v>
          </cell>
        </row>
        <row r="2899">
          <cell r="F2899" t="str">
            <v>2015-2022All Customers1-in-2Typical Event Day18</v>
          </cell>
          <cell r="G2899">
            <v>1.9863500000000001</v>
          </cell>
          <cell r="H2899">
            <v>2.569731</v>
          </cell>
          <cell r="I2899">
            <v>97.324299999999994</v>
          </cell>
          <cell r="J2899">
            <v>147887</v>
          </cell>
          <cell r="K2899">
            <v>0.45649430000000002</v>
          </cell>
          <cell r="L2899">
            <v>0.53146020000000005</v>
          </cell>
          <cell r="M2899">
            <v>0.58338129999999999</v>
          </cell>
          <cell r="N2899">
            <v>0.63530240000000004</v>
          </cell>
          <cell r="O2899">
            <v>0.71026820000000002</v>
          </cell>
        </row>
        <row r="2900">
          <cell r="F2900" t="str">
            <v>2015-2022All Customers1-in-2Typical Event Day19</v>
          </cell>
          <cell r="G2900">
            <v>2.799131</v>
          </cell>
          <cell r="H2900">
            <v>2.5357889999999998</v>
          </cell>
          <cell r="I2900">
            <v>94.83708</v>
          </cell>
          <cell r="J2900">
            <v>147887</v>
          </cell>
          <cell r="K2900">
            <v>-0.29170299999999999</v>
          </cell>
          <cell r="L2900">
            <v>-0.27494689999999999</v>
          </cell>
          <cell r="M2900">
            <v>-0.26334150000000001</v>
          </cell>
          <cell r="N2900">
            <v>-0.25173630000000002</v>
          </cell>
          <cell r="O2900">
            <v>-0.2349801</v>
          </cell>
        </row>
        <row r="2901">
          <cell r="F2901" t="str">
            <v>2015-2022All Customers1-in-2Typical Event Day20</v>
          </cell>
          <cell r="G2901">
            <v>2.5616490000000001</v>
          </cell>
          <cell r="H2901">
            <v>2.3252449999999998</v>
          </cell>
          <cell r="I2901">
            <v>90.180440000000004</v>
          </cell>
          <cell r="J2901">
            <v>147887</v>
          </cell>
          <cell r="K2901">
            <v>-0.26174340000000001</v>
          </cell>
          <cell r="L2901">
            <v>-0.24677260000000001</v>
          </cell>
          <cell r="M2901">
            <v>-0.2364038</v>
          </cell>
          <cell r="N2901">
            <v>-0.22603500000000001</v>
          </cell>
          <cell r="O2901">
            <v>-0.21106420000000001</v>
          </cell>
        </row>
        <row r="2902">
          <cell r="F2902" t="str">
            <v>2015-2022All Customers1-in-2Typical Event Day21</v>
          </cell>
          <cell r="G2902">
            <v>2.2533699999999999</v>
          </cell>
          <cell r="H2902">
            <v>2.1033550000000001</v>
          </cell>
          <cell r="I2902">
            <v>84.635919999999999</v>
          </cell>
          <cell r="J2902">
            <v>147887</v>
          </cell>
          <cell r="K2902">
            <v>-0.16576560000000001</v>
          </cell>
          <cell r="L2902">
            <v>-0.15646019999999999</v>
          </cell>
          <cell r="M2902">
            <v>-0.15001529999999999</v>
          </cell>
          <cell r="N2902">
            <v>-0.14357049999999999</v>
          </cell>
          <cell r="O2902">
            <v>-0.1342651</v>
          </cell>
        </row>
        <row r="2903">
          <cell r="F2903" t="str">
            <v>2015-2022All Customers1-in-2Typical Event Day22</v>
          </cell>
          <cell r="G2903">
            <v>1.9387019999999999</v>
          </cell>
          <cell r="H2903">
            <v>1.8456360000000001</v>
          </cell>
          <cell r="I2903">
            <v>80.310299999999998</v>
          </cell>
          <cell r="J2903">
            <v>147887</v>
          </cell>
          <cell r="K2903">
            <v>-0.10273599999999999</v>
          </cell>
          <cell r="L2903">
            <v>-9.7022800000000006E-2</v>
          </cell>
          <cell r="M2903">
            <v>-9.3065800000000004E-2</v>
          </cell>
          <cell r="N2903">
            <v>-8.9108800000000002E-2</v>
          </cell>
          <cell r="O2903">
            <v>-8.3395499999999997E-2</v>
          </cell>
        </row>
        <row r="2904">
          <cell r="F2904" t="str">
            <v>2015-2022All Customers1-in-2Typical Event Day23</v>
          </cell>
          <cell r="G2904">
            <v>1.5332570000000001</v>
          </cell>
          <cell r="H2904">
            <v>1.4750399999999999</v>
          </cell>
          <cell r="I2904">
            <v>77.336749999999995</v>
          </cell>
          <cell r="J2904">
            <v>147887</v>
          </cell>
          <cell r="K2904">
            <v>-6.4355200000000001E-2</v>
          </cell>
          <cell r="L2904">
            <v>-6.0728699999999997E-2</v>
          </cell>
          <cell r="M2904">
            <v>-5.8216999999999998E-2</v>
          </cell>
          <cell r="N2904">
            <v>-5.5705299999999999E-2</v>
          </cell>
          <cell r="O2904">
            <v>-5.2078899999999997E-2</v>
          </cell>
        </row>
        <row r="2905">
          <cell r="F2905" t="str">
            <v>2015-2022All Customers1-in-2Typical Event Day24</v>
          </cell>
          <cell r="G2905">
            <v>1.1722760000000001</v>
          </cell>
          <cell r="H2905">
            <v>1.1302730000000001</v>
          </cell>
          <cell r="I2905">
            <v>75.092269999999999</v>
          </cell>
          <cell r="J2905">
            <v>147887</v>
          </cell>
          <cell r="K2905">
            <v>-4.6475700000000002E-2</v>
          </cell>
          <cell r="L2905">
            <v>-4.3833499999999997E-2</v>
          </cell>
          <cell r="M2905">
            <v>-4.2003600000000002E-2</v>
          </cell>
          <cell r="N2905">
            <v>-4.01737E-2</v>
          </cell>
          <cell r="O2905">
            <v>-3.7531500000000002E-2</v>
          </cell>
        </row>
        <row r="2906">
          <cell r="F2906" t="str">
            <v>2015-2022Greater Bay Area1-in-2Typical Event Day1</v>
          </cell>
          <cell r="G2906">
            <v>0.87822350000000005</v>
          </cell>
          <cell r="H2906">
            <v>0.87822350000000005</v>
          </cell>
          <cell r="I2906">
            <v>69.817009999999996</v>
          </cell>
          <cell r="J2906">
            <v>51563.08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</row>
        <row r="2907">
          <cell r="F2907" t="str">
            <v>2015-2022Greater Bay Area1-in-2Typical Event Day2</v>
          </cell>
          <cell r="G2907">
            <v>0.73871050000000005</v>
          </cell>
          <cell r="H2907">
            <v>0.73871050000000005</v>
          </cell>
          <cell r="I2907">
            <v>64.397130000000004</v>
          </cell>
          <cell r="J2907">
            <v>51563.08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</row>
        <row r="2908">
          <cell r="F2908" t="str">
            <v>2015-2022Greater Bay Area1-in-2Typical Event Day3</v>
          </cell>
          <cell r="G2908">
            <v>0.66187269999999998</v>
          </cell>
          <cell r="H2908">
            <v>0.66187269999999998</v>
          </cell>
          <cell r="I2908">
            <v>63.013869999999997</v>
          </cell>
          <cell r="J2908">
            <v>51563.08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</row>
        <row r="2909">
          <cell r="F2909" t="str">
            <v>2015-2022Greater Bay Area1-in-2Typical Event Day4</v>
          </cell>
          <cell r="G2909">
            <v>0.61922820000000001</v>
          </cell>
          <cell r="H2909">
            <v>0.61922820000000001</v>
          </cell>
          <cell r="I2909">
            <v>61.751629999999999</v>
          </cell>
          <cell r="J2909">
            <v>51563.08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</row>
        <row r="2910">
          <cell r="F2910" t="str">
            <v>2015-2022Greater Bay Area1-in-2Typical Event Day5</v>
          </cell>
          <cell r="G2910">
            <v>0.60493529999999995</v>
          </cell>
          <cell r="H2910">
            <v>0.60493529999999995</v>
          </cell>
          <cell r="I2910">
            <v>60.928570000000001</v>
          </cell>
          <cell r="J2910">
            <v>51563.08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</row>
        <row r="2911">
          <cell r="F2911" t="str">
            <v>2015-2022Greater Bay Area1-in-2Typical Event Day6</v>
          </cell>
          <cell r="G2911">
            <v>0.63821019999999995</v>
          </cell>
          <cell r="H2911">
            <v>0.63821019999999995</v>
          </cell>
          <cell r="I2911">
            <v>60.068240000000003</v>
          </cell>
          <cell r="J2911">
            <v>51563.08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</row>
        <row r="2912">
          <cell r="F2912" t="str">
            <v>2015-2022Greater Bay Area1-in-2Typical Event Day7</v>
          </cell>
          <cell r="G2912">
            <v>0.75424820000000004</v>
          </cell>
          <cell r="H2912">
            <v>0.75424820000000004</v>
          </cell>
          <cell r="I2912">
            <v>59.875309999999999</v>
          </cell>
          <cell r="J2912">
            <v>51563.08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</row>
        <row r="2913">
          <cell r="F2913" t="str">
            <v>2015-2022Greater Bay Area1-in-2Typical Event Day8</v>
          </cell>
          <cell r="G2913">
            <v>0.86767229999999995</v>
          </cell>
          <cell r="H2913">
            <v>0.86767229999999995</v>
          </cell>
          <cell r="I2913">
            <v>63.273440000000001</v>
          </cell>
          <cell r="J2913">
            <v>51563.08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</row>
        <row r="2914">
          <cell r="F2914" t="str">
            <v>2015-2022Greater Bay Area1-in-2Typical Event Day9</v>
          </cell>
          <cell r="G2914">
            <v>0.88115019999999999</v>
          </cell>
          <cell r="H2914">
            <v>0.88115019999999999</v>
          </cell>
          <cell r="I2914">
            <v>68.918490000000006</v>
          </cell>
          <cell r="J2914">
            <v>51563.08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</row>
        <row r="2915">
          <cell r="F2915" t="str">
            <v>2015-2022Greater Bay Area1-in-2Typical Event Day10</v>
          </cell>
          <cell r="G2915">
            <v>0.91959420000000003</v>
          </cell>
          <cell r="H2915">
            <v>0.91959420000000003</v>
          </cell>
          <cell r="I2915">
            <v>75.656530000000004</v>
          </cell>
          <cell r="J2915">
            <v>51563.08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</row>
        <row r="2916">
          <cell r="F2916" t="str">
            <v>2015-2022Greater Bay Area1-in-2Typical Event Day11</v>
          </cell>
          <cell r="G2916">
            <v>0.99838470000000001</v>
          </cell>
          <cell r="H2916">
            <v>0.99838470000000001</v>
          </cell>
          <cell r="I2916">
            <v>81.554959999999994</v>
          </cell>
          <cell r="J2916">
            <v>51563.08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</row>
        <row r="2917">
          <cell r="F2917" t="str">
            <v>2015-2022Greater Bay Area1-in-2Typical Event Day12</v>
          </cell>
          <cell r="G2917">
            <v>1.110535</v>
          </cell>
          <cell r="H2917">
            <v>1.110535</v>
          </cell>
          <cell r="I2917">
            <v>86.095119999999994</v>
          </cell>
          <cell r="J2917">
            <v>51563.08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</row>
        <row r="2918">
          <cell r="F2918" t="str">
            <v>2015-2022Greater Bay Area1-in-2Typical Event Day13</v>
          </cell>
          <cell r="G2918">
            <v>1.263719</v>
          </cell>
          <cell r="H2918">
            <v>1.263719</v>
          </cell>
          <cell r="I2918">
            <v>89.856049999999996</v>
          </cell>
          <cell r="J2918">
            <v>51563.08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</row>
        <row r="2919">
          <cell r="F2919" t="str">
            <v>2015-2022Greater Bay Area1-in-2Typical Event Day14</v>
          </cell>
          <cell r="G2919">
            <v>1.1672020000000001</v>
          </cell>
          <cell r="H2919">
            <v>1.4270240000000001</v>
          </cell>
          <cell r="I2919">
            <v>92.987409999999997</v>
          </cell>
          <cell r="J2919">
            <v>51563.08</v>
          </cell>
          <cell r="K2919">
            <v>0.19017519999999999</v>
          </cell>
          <cell r="L2919">
            <v>0.2313229</v>
          </cell>
          <cell r="M2919">
            <v>0.25982159999999999</v>
          </cell>
          <cell r="N2919">
            <v>0.28832039999999998</v>
          </cell>
          <cell r="O2919">
            <v>0.32946799999999998</v>
          </cell>
        </row>
        <row r="2920">
          <cell r="F2920" t="str">
            <v>2015-2022Greater Bay Area1-in-2Typical Event Day15</v>
          </cell>
          <cell r="G2920">
            <v>1.2780279999999999</v>
          </cell>
          <cell r="H2920">
            <v>1.617014</v>
          </cell>
          <cell r="I2920">
            <v>95.804969999999997</v>
          </cell>
          <cell r="J2920">
            <v>51563.08</v>
          </cell>
          <cell r="K2920">
            <v>0.24840019999999999</v>
          </cell>
          <cell r="L2920">
            <v>0.3019192</v>
          </cell>
          <cell r="M2920">
            <v>0.33898620000000002</v>
          </cell>
          <cell r="N2920">
            <v>0.37605339999999998</v>
          </cell>
          <cell r="O2920">
            <v>0.42957230000000002</v>
          </cell>
        </row>
        <row r="2921">
          <cell r="F2921" t="str">
            <v>2015-2022Greater Bay Area1-in-2Typical Event Day16</v>
          </cell>
          <cell r="G2921">
            <v>1.430455</v>
          </cell>
          <cell r="H2921">
            <v>1.850371</v>
          </cell>
          <cell r="I2921">
            <v>97.113749999999996</v>
          </cell>
          <cell r="J2921">
            <v>51563.08</v>
          </cell>
          <cell r="K2921">
            <v>0.3077357</v>
          </cell>
          <cell r="L2921">
            <v>0.37401289999999998</v>
          </cell>
          <cell r="M2921">
            <v>0.41991630000000002</v>
          </cell>
          <cell r="N2921">
            <v>0.4658196</v>
          </cell>
          <cell r="O2921">
            <v>0.53209689999999998</v>
          </cell>
        </row>
        <row r="2922">
          <cell r="F2922" t="str">
            <v>2015-2022Greater Bay Area1-in-2Typical Event Day17</v>
          </cell>
          <cell r="G2922">
            <v>1.58229</v>
          </cell>
          <cell r="H2922">
            <v>2.0743119999999999</v>
          </cell>
          <cell r="I2922">
            <v>96.440989999999999</v>
          </cell>
          <cell r="J2922">
            <v>51563.08</v>
          </cell>
          <cell r="K2922">
            <v>0.36055549999999997</v>
          </cell>
          <cell r="L2922">
            <v>0.43822680000000003</v>
          </cell>
          <cell r="M2922">
            <v>0.4920216</v>
          </cell>
          <cell r="N2922">
            <v>0.54581650000000004</v>
          </cell>
          <cell r="O2922">
            <v>0.62348780000000004</v>
          </cell>
        </row>
        <row r="2923">
          <cell r="F2923" t="str">
            <v>2015-2022Greater Bay Area1-in-2Typical Event Day18</v>
          </cell>
          <cell r="G2923">
            <v>1.7252369999999999</v>
          </cell>
          <cell r="H2923">
            <v>2.2309209999999999</v>
          </cell>
          <cell r="I2923">
            <v>94.852760000000004</v>
          </cell>
          <cell r="J2923">
            <v>51563.08</v>
          </cell>
          <cell r="K2923">
            <v>0.37056430000000001</v>
          </cell>
          <cell r="L2923">
            <v>0.45039400000000002</v>
          </cell>
          <cell r="M2923">
            <v>0.50568389999999996</v>
          </cell>
          <cell r="N2923">
            <v>0.56097379999999997</v>
          </cell>
          <cell r="O2923">
            <v>0.64080340000000002</v>
          </cell>
        </row>
        <row r="2924">
          <cell r="F2924" t="str">
            <v>2015-2022Greater Bay Area1-in-2Typical Event Day19</v>
          </cell>
          <cell r="G2924">
            <v>2.4083190000000001</v>
          </cell>
          <cell r="H2924">
            <v>2.231465</v>
          </cell>
          <cell r="I2924">
            <v>91.74624</v>
          </cell>
          <cell r="J2924">
            <v>51563.08</v>
          </cell>
          <cell r="K2924">
            <v>-0.20453879999999999</v>
          </cell>
          <cell r="L2924">
            <v>-0.1881825</v>
          </cell>
          <cell r="M2924">
            <v>-0.17685409999999999</v>
          </cell>
          <cell r="N2924">
            <v>-0.1655258</v>
          </cell>
          <cell r="O2924">
            <v>-0.14916940000000001</v>
          </cell>
        </row>
        <row r="2925">
          <cell r="F2925" t="str">
            <v>2015-2022Greater Bay Area1-in-2Typical Event Day20</v>
          </cell>
          <cell r="G2925">
            <v>2.218655</v>
          </cell>
          <cell r="H2925">
            <v>2.0613579999999998</v>
          </cell>
          <cell r="I2925">
            <v>86.387600000000006</v>
          </cell>
          <cell r="J2925">
            <v>51563.08</v>
          </cell>
          <cell r="K2925">
            <v>-0.18192059999999999</v>
          </cell>
          <cell r="L2925">
            <v>-0.16737299999999999</v>
          </cell>
          <cell r="M2925">
            <v>-0.1572974</v>
          </cell>
          <cell r="N2925">
            <v>-0.14722170000000001</v>
          </cell>
          <cell r="O2925">
            <v>-0.13267409999999999</v>
          </cell>
        </row>
        <row r="2926">
          <cell r="F2926" t="str">
            <v>2015-2022Greater Bay Area1-in-2Typical Event Day21</v>
          </cell>
          <cell r="G2926">
            <v>1.9872270000000001</v>
          </cell>
          <cell r="H2926">
            <v>1.8969860000000001</v>
          </cell>
          <cell r="I2926">
            <v>80.864429999999999</v>
          </cell>
          <cell r="J2926">
            <v>51563.08</v>
          </cell>
          <cell r="K2926">
            <v>-0.1043668</v>
          </cell>
          <cell r="L2926">
            <v>-9.6020900000000006E-2</v>
          </cell>
          <cell r="M2926">
            <v>-9.0240600000000004E-2</v>
          </cell>
          <cell r="N2926">
            <v>-8.4460300000000002E-2</v>
          </cell>
          <cell r="O2926">
            <v>-7.6114399999999999E-2</v>
          </cell>
        </row>
        <row r="2927">
          <cell r="F2927" t="str">
            <v>2015-2022Greater Bay Area1-in-2Typical Event Day22</v>
          </cell>
          <cell r="G2927">
            <v>1.753887</v>
          </cell>
          <cell r="H2927">
            <v>1.700874</v>
          </cell>
          <cell r="I2927">
            <v>76.719470000000001</v>
          </cell>
          <cell r="J2927">
            <v>51563.08</v>
          </cell>
          <cell r="K2927">
            <v>-6.1311200000000003E-2</v>
          </cell>
          <cell r="L2927">
            <v>-5.6408300000000001E-2</v>
          </cell>
          <cell r="M2927">
            <v>-5.30126E-2</v>
          </cell>
          <cell r="N2927">
            <v>-4.9616899999999999E-2</v>
          </cell>
          <cell r="O2927">
            <v>-4.4713999999999997E-2</v>
          </cell>
        </row>
        <row r="2928">
          <cell r="F2928" t="str">
            <v>2015-2022Greater Bay Area1-in-2Typical Event Day23</v>
          </cell>
          <cell r="G2928">
            <v>1.4152750000000001</v>
          </cell>
          <cell r="H2928">
            <v>1.381167</v>
          </cell>
          <cell r="I2928">
            <v>73.821389999999994</v>
          </cell>
          <cell r="J2928">
            <v>51563.08</v>
          </cell>
          <cell r="K2928">
            <v>-3.9447700000000002E-2</v>
          </cell>
          <cell r="L2928">
            <v>-3.6293199999999998E-2</v>
          </cell>
          <cell r="M2928">
            <v>-3.4108399999999997E-2</v>
          </cell>
          <cell r="N2928">
            <v>-3.1923600000000003E-2</v>
          </cell>
          <cell r="O2928">
            <v>-2.8769099999999999E-2</v>
          </cell>
        </row>
        <row r="2929">
          <cell r="F2929" t="str">
            <v>2015-2022Greater Bay Area1-in-2Typical Event Day24</v>
          </cell>
          <cell r="G2929">
            <v>1.0786709999999999</v>
          </cell>
          <cell r="H2929">
            <v>1.0514159999999999</v>
          </cell>
          <cell r="I2929">
            <v>71.360569999999996</v>
          </cell>
          <cell r="J2929">
            <v>51563.08</v>
          </cell>
          <cell r="K2929">
            <v>-3.1521300000000002E-2</v>
          </cell>
          <cell r="L2929">
            <v>-2.9000600000000001E-2</v>
          </cell>
          <cell r="M2929">
            <v>-2.7254799999999999E-2</v>
          </cell>
          <cell r="N2929">
            <v>-2.5509E-2</v>
          </cell>
          <cell r="O2929">
            <v>-2.2988399999999999E-2</v>
          </cell>
        </row>
        <row r="2930">
          <cell r="F2930" t="str">
            <v>2015-2022Greater Fresno1-in-2Typical Event Day1</v>
          </cell>
          <cell r="G2930">
            <v>1.0548930000000001</v>
          </cell>
          <cell r="H2930">
            <v>1.0548930000000001</v>
          </cell>
          <cell r="I2930">
            <v>81.499780000000001</v>
          </cell>
          <cell r="J2930">
            <v>26460.99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</row>
        <row r="2931">
          <cell r="F2931" t="str">
            <v>2015-2022Greater Fresno1-in-2Typical Event Day2</v>
          </cell>
          <cell r="G2931">
            <v>0.8969106</v>
          </cell>
          <cell r="H2931">
            <v>0.8969106</v>
          </cell>
          <cell r="I2931">
            <v>76.718320000000006</v>
          </cell>
          <cell r="J2931">
            <v>26460.99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</row>
        <row r="2932">
          <cell r="F2932" t="str">
            <v>2015-2022Greater Fresno1-in-2Typical Event Day3</v>
          </cell>
          <cell r="G2932">
            <v>0.79442429999999997</v>
          </cell>
          <cell r="H2932">
            <v>0.79442429999999997</v>
          </cell>
          <cell r="I2932">
            <v>74.422749999999994</v>
          </cell>
          <cell r="J2932">
            <v>26460.99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</row>
        <row r="2933">
          <cell r="F2933" t="str">
            <v>2015-2022Greater Fresno1-in-2Typical Event Day4</v>
          </cell>
          <cell r="G2933">
            <v>0.73242940000000001</v>
          </cell>
          <cell r="H2933">
            <v>0.73242940000000001</v>
          </cell>
          <cell r="I2933">
            <v>72.229550000000003</v>
          </cell>
          <cell r="J2933">
            <v>26460.99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</row>
        <row r="2934">
          <cell r="F2934" t="str">
            <v>2015-2022Greater Fresno1-in-2Typical Event Day5</v>
          </cell>
          <cell r="G2934">
            <v>0.71348599999999995</v>
          </cell>
          <cell r="H2934">
            <v>0.71348599999999995</v>
          </cell>
          <cell r="I2934">
            <v>71.224580000000003</v>
          </cell>
          <cell r="J2934">
            <v>26460.99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</row>
        <row r="2935">
          <cell r="F2935" t="str">
            <v>2015-2022Greater Fresno1-in-2Typical Event Day6</v>
          </cell>
          <cell r="G2935">
            <v>0.74229710000000004</v>
          </cell>
          <cell r="H2935">
            <v>0.74229710000000004</v>
          </cell>
          <cell r="I2935">
            <v>70.083629999999999</v>
          </cell>
          <cell r="J2935">
            <v>26460.99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</row>
        <row r="2936">
          <cell r="F2936" t="str">
            <v>2015-2022Greater Fresno1-in-2Typical Event Day7</v>
          </cell>
          <cell r="G2936">
            <v>0.83415689999999998</v>
          </cell>
          <cell r="H2936">
            <v>0.83415689999999998</v>
          </cell>
          <cell r="I2936">
            <v>70.50067</v>
          </cell>
          <cell r="J2936">
            <v>26460.99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</row>
        <row r="2937">
          <cell r="F2937" t="str">
            <v>2015-2022Greater Fresno1-in-2Typical Event Day8</v>
          </cell>
          <cell r="G2937">
            <v>0.89511289999999999</v>
          </cell>
          <cell r="H2937">
            <v>0.89511289999999999</v>
          </cell>
          <cell r="I2937">
            <v>73.475099999999998</v>
          </cell>
          <cell r="J2937">
            <v>26460.99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</row>
        <row r="2938">
          <cell r="F2938" t="str">
            <v>2015-2022Greater Fresno1-in-2Typical Event Day9</v>
          </cell>
          <cell r="G2938">
            <v>0.922431</v>
          </cell>
          <cell r="H2938">
            <v>0.922431</v>
          </cell>
          <cell r="I2938">
            <v>78.877089999999995</v>
          </cell>
          <cell r="J2938">
            <v>26460.99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</row>
        <row r="2939">
          <cell r="F2939" t="str">
            <v>2015-2022Greater Fresno1-in-2Typical Event Day10</v>
          </cell>
          <cell r="G2939">
            <v>1.0249569999999999</v>
          </cell>
          <cell r="H2939">
            <v>1.0249569999999999</v>
          </cell>
          <cell r="I2939">
            <v>83.780779999999993</v>
          </cell>
          <cell r="J2939">
            <v>26460.99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</row>
        <row r="2940">
          <cell r="F2940" t="str">
            <v>2015-2022Greater Fresno1-in-2Typical Event Day11</v>
          </cell>
          <cell r="G2940">
            <v>1.176423</v>
          </cell>
          <cell r="H2940">
            <v>1.176423</v>
          </cell>
          <cell r="I2940">
            <v>87.887079999999997</v>
          </cell>
          <cell r="J2940">
            <v>26460.99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</row>
        <row r="2941">
          <cell r="F2941" t="str">
            <v>2015-2022Greater Fresno1-in-2Typical Event Day12</v>
          </cell>
          <cell r="G2941">
            <v>1.397643</v>
          </cell>
          <cell r="H2941">
            <v>1.397643</v>
          </cell>
          <cell r="I2941">
            <v>91.381770000000003</v>
          </cell>
          <cell r="J2941">
            <v>26460.99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</row>
        <row r="2942">
          <cell r="F2942" t="str">
            <v>2015-2022Greater Fresno1-in-2Typical Event Day13</v>
          </cell>
          <cell r="G2942">
            <v>1.673046</v>
          </cell>
          <cell r="H2942">
            <v>1.673046</v>
          </cell>
          <cell r="I2942">
            <v>94.162080000000003</v>
          </cell>
          <cell r="J2942">
            <v>26460.99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</row>
        <row r="2943">
          <cell r="F2943" t="str">
            <v>2015-2022Greater Fresno1-in-2Typical Event Day14</v>
          </cell>
          <cell r="G2943">
            <v>1.5981259999999999</v>
          </cell>
          <cell r="H2943">
            <v>1.965465</v>
          </cell>
          <cell r="I2943">
            <v>96.280619999999999</v>
          </cell>
          <cell r="J2943">
            <v>26460.99</v>
          </cell>
          <cell r="K2943">
            <v>0.28708070000000002</v>
          </cell>
          <cell r="L2943">
            <v>0.33449790000000001</v>
          </cell>
          <cell r="M2943">
            <v>0.36733880000000002</v>
          </cell>
          <cell r="N2943">
            <v>0.40017979999999997</v>
          </cell>
          <cell r="O2943">
            <v>0.44759690000000002</v>
          </cell>
        </row>
        <row r="2944">
          <cell r="F2944" t="str">
            <v>2015-2022Greater Fresno1-in-2Typical Event Day15</v>
          </cell>
          <cell r="G2944">
            <v>1.8000959999999999</v>
          </cell>
          <cell r="H2944">
            <v>2.269587</v>
          </cell>
          <cell r="I2944">
            <v>98.462919999999997</v>
          </cell>
          <cell r="J2944">
            <v>26460.99</v>
          </cell>
          <cell r="K2944">
            <v>0.36712669999999997</v>
          </cell>
          <cell r="L2944">
            <v>0.42760429999999999</v>
          </cell>
          <cell r="M2944">
            <v>0.46949089999999999</v>
          </cell>
          <cell r="N2944">
            <v>0.51137750000000004</v>
          </cell>
          <cell r="O2944">
            <v>0.57185490000000005</v>
          </cell>
        </row>
        <row r="2945">
          <cell r="F2945" t="str">
            <v>2015-2022Greater Fresno1-in-2Typical Event Day16</v>
          </cell>
          <cell r="G2945">
            <v>1.9969079999999999</v>
          </cell>
          <cell r="H2945">
            <v>2.5858409999999998</v>
          </cell>
          <cell r="I2945">
            <v>99.940089999999998</v>
          </cell>
          <cell r="J2945">
            <v>26460.99</v>
          </cell>
          <cell r="K2945">
            <v>0.46152090000000001</v>
          </cell>
          <cell r="L2945">
            <v>0.53679670000000002</v>
          </cell>
          <cell r="M2945">
            <v>0.58893249999999997</v>
          </cell>
          <cell r="N2945">
            <v>0.64106830000000004</v>
          </cell>
          <cell r="O2945">
            <v>0.71634399999999998</v>
          </cell>
        </row>
        <row r="2946">
          <cell r="F2946" t="str">
            <v>2015-2022Greater Fresno1-in-2Typical Event Day17</v>
          </cell>
          <cell r="G2946">
            <v>2.1412909999999998</v>
          </cell>
          <cell r="H2946">
            <v>2.826174</v>
          </cell>
          <cell r="I2946">
            <v>99.967669999999998</v>
          </cell>
          <cell r="J2946">
            <v>26460.99</v>
          </cell>
          <cell r="K2946">
            <v>0.53602099999999997</v>
          </cell>
          <cell r="L2946">
            <v>0.62396929999999995</v>
          </cell>
          <cell r="M2946">
            <v>0.6848822</v>
          </cell>
          <cell r="N2946">
            <v>0.74579499999999999</v>
          </cell>
          <cell r="O2946">
            <v>0.83374329999999996</v>
          </cell>
        </row>
        <row r="2947">
          <cell r="F2947" t="str">
            <v>2015-2022Greater Fresno1-in-2Typical Event Day18</v>
          </cell>
          <cell r="G2947">
            <v>2.2559070000000001</v>
          </cell>
          <cell r="H2947">
            <v>2.9591270000000001</v>
          </cell>
          <cell r="I2947">
            <v>98.933430000000001</v>
          </cell>
          <cell r="J2947">
            <v>26460.99</v>
          </cell>
          <cell r="K2947">
            <v>0.55028169999999998</v>
          </cell>
          <cell r="L2947">
            <v>0.64063890000000001</v>
          </cell>
          <cell r="M2947">
            <v>0.70322019999999996</v>
          </cell>
          <cell r="N2947">
            <v>0.76580130000000002</v>
          </cell>
          <cell r="O2947">
            <v>0.85615859999999999</v>
          </cell>
        </row>
        <row r="2948">
          <cell r="F2948" t="str">
            <v>2015-2022Greater Fresno1-in-2Typical Event Day19</v>
          </cell>
          <cell r="G2948">
            <v>3.2195550000000002</v>
          </cell>
          <cell r="H2948">
            <v>2.894228</v>
          </cell>
          <cell r="I2948">
            <v>97.044790000000006</v>
          </cell>
          <cell r="J2948">
            <v>26460.99</v>
          </cell>
          <cell r="K2948">
            <v>-0.3527807</v>
          </cell>
          <cell r="L2948">
            <v>-0.33656079999999999</v>
          </cell>
          <cell r="M2948">
            <v>-0.32532689999999997</v>
          </cell>
          <cell r="N2948">
            <v>-0.31409310000000001</v>
          </cell>
          <cell r="O2948">
            <v>-0.297873</v>
          </cell>
        </row>
        <row r="2949">
          <cell r="F2949" t="str">
            <v>2015-2022Greater Fresno1-in-2Typical Event Day20</v>
          </cell>
          <cell r="G2949">
            <v>2.9702099999999998</v>
          </cell>
          <cell r="H2949">
            <v>2.66364</v>
          </cell>
          <cell r="I2949">
            <v>94.061149999999998</v>
          </cell>
          <cell r="J2949">
            <v>26460.99</v>
          </cell>
          <cell r="K2949">
            <v>-0.33244089999999998</v>
          </cell>
          <cell r="L2949">
            <v>-0.3171563</v>
          </cell>
          <cell r="M2949">
            <v>-0.30657010000000001</v>
          </cell>
          <cell r="N2949">
            <v>-0.29598390000000002</v>
          </cell>
          <cell r="O2949">
            <v>-0.28069909999999998</v>
          </cell>
        </row>
        <row r="2950">
          <cell r="F2950" t="str">
            <v>2015-2022Greater Fresno1-in-2Typical Event Day21</v>
          </cell>
          <cell r="G2950">
            <v>2.6426539999999998</v>
          </cell>
          <cell r="H2950">
            <v>2.427686</v>
          </cell>
          <cell r="I2950">
            <v>90.650760000000005</v>
          </cell>
          <cell r="J2950">
            <v>26460.99</v>
          </cell>
          <cell r="K2950">
            <v>-0.2331095</v>
          </cell>
          <cell r="L2950">
            <v>-0.2223918</v>
          </cell>
          <cell r="M2950">
            <v>-0.21496870000000001</v>
          </cell>
          <cell r="N2950">
            <v>-0.2075456</v>
          </cell>
          <cell r="O2950">
            <v>-0.1968278</v>
          </cell>
        </row>
        <row r="2951">
          <cell r="F2951" t="str">
            <v>2015-2022Greater Fresno1-in-2Typical Event Day22</v>
          </cell>
          <cell r="G2951">
            <v>2.2775599999999998</v>
          </cell>
          <cell r="H2951">
            <v>2.1467800000000001</v>
          </cell>
          <cell r="I2951">
            <v>87.651970000000006</v>
          </cell>
          <cell r="J2951">
            <v>26460.99</v>
          </cell>
          <cell r="K2951">
            <v>-0.14181730000000001</v>
          </cell>
          <cell r="L2951">
            <v>-0.1352969</v>
          </cell>
          <cell r="M2951">
            <v>-0.13078090000000001</v>
          </cell>
          <cell r="N2951">
            <v>-0.12626490000000001</v>
          </cell>
          <cell r="O2951">
            <v>-0.1197445</v>
          </cell>
        </row>
        <row r="2952">
          <cell r="F2952" t="str">
            <v>2015-2022Greater Fresno1-in-2Typical Event Day23</v>
          </cell>
          <cell r="G2952">
            <v>1.7976270000000001</v>
          </cell>
          <cell r="H2952">
            <v>1.7241709999999999</v>
          </cell>
          <cell r="I2952">
            <v>85.377610000000004</v>
          </cell>
          <cell r="J2952">
            <v>26460.99</v>
          </cell>
          <cell r="K2952">
            <v>-7.9655500000000004E-2</v>
          </cell>
          <cell r="L2952">
            <v>-7.5993199999999997E-2</v>
          </cell>
          <cell r="M2952">
            <v>-7.3456599999999997E-2</v>
          </cell>
          <cell r="N2952">
            <v>-7.09201E-2</v>
          </cell>
          <cell r="O2952">
            <v>-6.7257800000000006E-2</v>
          </cell>
        </row>
        <row r="2953">
          <cell r="F2953" t="str">
            <v>2015-2022Greater Fresno1-in-2Typical Event Day24</v>
          </cell>
          <cell r="G2953">
            <v>1.3874949999999999</v>
          </cell>
          <cell r="H2953">
            <v>1.3315360000000001</v>
          </cell>
          <cell r="I2953">
            <v>83.156130000000005</v>
          </cell>
          <cell r="J2953">
            <v>26460.99</v>
          </cell>
          <cell r="K2953">
            <v>-6.0681300000000001E-2</v>
          </cell>
          <cell r="L2953">
            <v>-5.78913E-2</v>
          </cell>
          <cell r="M2953">
            <v>-5.5959000000000002E-2</v>
          </cell>
          <cell r="N2953">
            <v>-5.4026699999999997E-2</v>
          </cell>
          <cell r="O2953">
            <v>-5.1236700000000003E-2</v>
          </cell>
        </row>
        <row r="2954">
          <cell r="F2954" t="str">
            <v>2015-2022Kern1-in-2Typical Event Day1</v>
          </cell>
          <cell r="G2954">
            <v>1.249131</v>
          </cell>
          <cell r="H2954">
            <v>1.249131</v>
          </cell>
          <cell r="I2954">
            <v>77.25</v>
          </cell>
          <cell r="J2954">
            <v>5494.18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</row>
        <row r="2955">
          <cell r="F2955" t="str">
            <v>2015-2022Kern1-in-2Typical Event Day2</v>
          </cell>
          <cell r="G2955">
            <v>1.0697460000000001</v>
          </cell>
          <cell r="H2955">
            <v>1.0697460000000001</v>
          </cell>
          <cell r="I2955">
            <v>74.75</v>
          </cell>
          <cell r="J2955">
            <v>5494.18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</row>
        <row r="2956">
          <cell r="F2956" t="str">
            <v>2015-2022Kern1-in-2Typical Event Day3</v>
          </cell>
          <cell r="G2956">
            <v>0.93591060000000004</v>
          </cell>
          <cell r="H2956">
            <v>0.93591060000000004</v>
          </cell>
          <cell r="I2956">
            <v>73.125</v>
          </cell>
          <cell r="J2956">
            <v>5494.18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</row>
        <row r="2957">
          <cell r="F2957" t="str">
            <v>2015-2022Kern1-in-2Typical Event Day4</v>
          </cell>
          <cell r="G2957">
            <v>0.84277329999999995</v>
          </cell>
          <cell r="H2957">
            <v>0.84277329999999995</v>
          </cell>
          <cell r="I2957">
            <v>72.625</v>
          </cell>
          <cell r="J2957">
            <v>5494.18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</row>
        <row r="2958">
          <cell r="F2958" t="str">
            <v>2015-2022Kern1-in-2Typical Event Day5</v>
          </cell>
          <cell r="G2958">
            <v>0.80103219999999997</v>
          </cell>
          <cell r="H2958">
            <v>0.80103219999999997</v>
          </cell>
          <cell r="I2958">
            <v>72</v>
          </cell>
          <cell r="J2958">
            <v>5494.18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</row>
        <row r="2959">
          <cell r="F2959" t="str">
            <v>2015-2022Kern1-in-2Typical Event Day6</v>
          </cell>
          <cell r="G2959">
            <v>0.7962188</v>
          </cell>
          <cell r="H2959">
            <v>0.7962188</v>
          </cell>
          <cell r="I2959">
            <v>71.75</v>
          </cell>
          <cell r="J2959">
            <v>5494.18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</row>
        <row r="2960">
          <cell r="F2960" t="str">
            <v>2015-2022Kern1-in-2Typical Event Day7</v>
          </cell>
          <cell r="G2960">
            <v>0.86814499999999994</v>
          </cell>
          <cell r="H2960">
            <v>0.86814499999999994</v>
          </cell>
          <cell r="I2960">
            <v>72</v>
          </cell>
          <cell r="J2960">
            <v>5494.18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</row>
        <row r="2961">
          <cell r="F2961" t="str">
            <v>2015-2022Kern1-in-2Typical Event Day8</v>
          </cell>
          <cell r="G2961">
            <v>0.91088360000000002</v>
          </cell>
          <cell r="H2961">
            <v>0.91088360000000002</v>
          </cell>
          <cell r="I2961">
            <v>76.25</v>
          </cell>
          <cell r="J2961">
            <v>5494.18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</row>
        <row r="2962">
          <cell r="F2962" t="str">
            <v>2015-2022Kern1-in-2Typical Event Day9</v>
          </cell>
          <cell r="G2962">
            <v>0.93439280000000002</v>
          </cell>
          <cell r="H2962">
            <v>0.93439280000000002</v>
          </cell>
          <cell r="I2962">
            <v>82.125</v>
          </cell>
          <cell r="J2962">
            <v>5494.18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</row>
        <row r="2963">
          <cell r="F2963" t="str">
            <v>2015-2022Kern1-in-2Typical Event Day10</v>
          </cell>
          <cell r="G2963">
            <v>1.0714079999999999</v>
          </cell>
          <cell r="H2963">
            <v>1.0714079999999999</v>
          </cell>
          <cell r="I2963">
            <v>86.25</v>
          </cell>
          <cell r="J2963">
            <v>5494.18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</row>
        <row r="2964">
          <cell r="F2964" t="str">
            <v>2015-2022Kern1-in-2Typical Event Day11</v>
          </cell>
          <cell r="G2964">
            <v>1.28129</v>
          </cell>
          <cell r="H2964">
            <v>1.28129</v>
          </cell>
          <cell r="I2964">
            <v>90.75</v>
          </cell>
          <cell r="J2964">
            <v>5494.18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</row>
        <row r="2965">
          <cell r="F2965" t="str">
            <v>2015-2022Kern1-in-2Typical Event Day12</v>
          </cell>
          <cell r="G2965">
            <v>1.564881</v>
          </cell>
          <cell r="H2965">
            <v>1.564881</v>
          </cell>
          <cell r="I2965">
            <v>94.25</v>
          </cell>
          <cell r="J2965">
            <v>5494.18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</row>
        <row r="2966">
          <cell r="F2966" t="str">
            <v>2015-2022Kern1-in-2Typical Event Day13</v>
          </cell>
          <cell r="G2966">
            <v>1.88632</v>
          </cell>
          <cell r="H2966">
            <v>1.88632</v>
          </cell>
          <cell r="I2966">
            <v>96.125</v>
          </cell>
          <cell r="J2966">
            <v>5494.18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</row>
        <row r="2967">
          <cell r="F2967" t="str">
            <v>2015-2022Kern1-in-2Typical Event Day14</v>
          </cell>
          <cell r="G2967">
            <v>1.716588</v>
          </cell>
          <cell r="H2967">
            <v>2.2000579999999998</v>
          </cell>
          <cell r="I2967">
            <v>97.125</v>
          </cell>
          <cell r="J2967">
            <v>5494.18</v>
          </cell>
          <cell r="K2967">
            <v>0.42172330000000002</v>
          </cell>
          <cell r="L2967">
            <v>0.45820329999999998</v>
          </cell>
          <cell r="M2967">
            <v>0.48346929999999999</v>
          </cell>
          <cell r="N2967">
            <v>0.5087353</v>
          </cell>
          <cell r="O2967">
            <v>0.54521529999999996</v>
          </cell>
        </row>
        <row r="2968">
          <cell r="F2968" t="str">
            <v>2015-2022Kern1-in-2Typical Event Day15</v>
          </cell>
          <cell r="G2968">
            <v>1.9412910000000001</v>
          </cell>
          <cell r="H2968">
            <v>2.5024310000000001</v>
          </cell>
          <cell r="I2968">
            <v>98.5</v>
          </cell>
          <cell r="J2968">
            <v>5494.18</v>
          </cell>
          <cell r="K2968">
            <v>0.49533820000000001</v>
          </cell>
          <cell r="L2968">
            <v>0.53421450000000004</v>
          </cell>
          <cell r="M2968">
            <v>0.56114019999999998</v>
          </cell>
          <cell r="N2968">
            <v>0.58806590000000003</v>
          </cell>
          <cell r="O2968">
            <v>0.62694209999999995</v>
          </cell>
        </row>
        <row r="2969">
          <cell r="F2969" t="str">
            <v>2015-2022Kern1-in-2Typical Event Day16</v>
          </cell>
          <cell r="G2969">
            <v>2.0726059999999999</v>
          </cell>
          <cell r="H2969">
            <v>2.8129339999999998</v>
          </cell>
          <cell r="I2969">
            <v>98.75</v>
          </cell>
          <cell r="J2969">
            <v>5494.18</v>
          </cell>
          <cell r="K2969">
            <v>0.65421620000000003</v>
          </cell>
          <cell r="L2969">
            <v>0.7050921</v>
          </cell>
          <cell r="M2969">
            <v>0.74032869999999995</v>
          </cell>
          <cell r="N2969">
            <v>0.77556510000000001</v>
          </cell>
          <cell r="O2969">
            <v>0.82644110000000004</v>
          </cell>
        </row>
        <row r="2970">
          <cell r="F2970" t="str">
            <v>2015-2022Kern1-in-2Typical Event Day17</v>
          </cell>
          <cell r="G2970">
            <v>2.2094680000000002</v>
          </cell>
          <cell r="H2970">
            <v>3.045083</v>
          </cell>
          <cell r="I2970">
            <v>98.625</v>
          </cell>
          <cell r="J2970">
            <v>5494.18</v>
          </cell>
          <cell r="K2970">
            <v>0.73795500000000003</v>
          </cell>
          <cell r="L2970">
            <v>0.79565319999999995</v>
          </cell>
          <cell r="M2970">
            <v>0.83561470000000004</v>
          </cell>
          <cell r="N2970">
            <v>0.87557660000000004</v>
          </cell>
          <cell r="O2970">
            <v>0.93327470000000001</v>
          </cell>
        </row>
        <row r="2971">
          <cell r="F2971" t="str">
            <v>2015-2022Kern1-in-2Typical Event Day18</v>
          </cell>
          <cell r="G2971">
            <v>2.3017400000000001</v>
          </cell>
          <cell r="H2971">
            <v>3.15638</v>
          </cell>
          <cell r="I2971">
            <v>98.75</v>
          </cell>
          <cell r="J2971">
            <v>5494.18</v>
          </cell>
          <cell r="K2971">
            <v>0.75469370000000002</v>
          </cell>
          <cell r="L2971">
            <v>0.81374299999999999</v>
          </cell>
          <cell r="M2971">
            <v>0.85464039999999997</v>
          </cell>
          <cell r="N2971">
            <v>0.89553760000000004</v>
          </cell>
          <cell r="O2971">
            <v>0.95458690000000002</v>
          </cell>
        </row>
        <row r="2972">
          <cell r="F2972" t="str">
            <v>2015-2022Kern1-in-2Typical Event Day19</v>
          </cell>
          <cell r="G2972">
            <v>3.491781</v>
          </cell>
          <cell r="H2972">
            <v>3.071339</v>
          </cell>
          <cell r="I2972">
            <v>97.625</v>
          </cell>
          <cell r="J2972">
            <v>5494.18</v>
          </cell>
          <cell r="K2972">
            <v>-0.46014060000000001</v>
          </cell>
          <cell r="L2972">
            <v>-0.43668649999999998</v>
          </cell>
          <cell r="M2972">
            <v>-0.42044219999999999</v>
          </cell>
          <cell r="N2972">
            <v>-0.404198</v>
          </cell>
          <cell r="O2972">
            <v>-0.38074390000000002</v>
          </cell>
        </row>
        <row r="2973">
          <cell r="F2973" t="str">
            <v>2015-2022Kern1-in-2Typical Event Day20</v>
          </cell>
          <cell r="G2973">
            <v>3.2802039999999999</v>
          </cell>
          <cell r="H2973">
            <v>2.8574489999999999</v>
          </cell>
          <cell r="I2973">
            <v>94.125</v>
          </cell>
          <cell r="J2973">
            <v>5494.18</v>
          </cell>
          <cell r="K2973">
            <v>-0.4626709</v>
          </cell>
          <cell r="L2973">
            <v>-0.43908779999999997</v>
          </cell>
          <cell r="M2973">
            <v>-0.42275430000000003</v>
          </cell>
          <cell r="N2973">
            <v>-0.40642060000000002</v>
          </cell>
          <cell r="O2973">
            <v>-0.3828375</v>
          </cell>
        </row>
        <row r="2974">
          <cell r="F2974" t="str">
            <v>2015-2022Kern1-in-2Typical Event Day21</v>
          </cell>
          <cell r="G2974">
            <v>2.9478240000000002</v>
          </cell>
          <cell r="H2974">
            <v>2.6546340000000002</v>
          </cell>
          <cell r="I2974">
            <v>89.5</v>
          </cell>
          <cell r="J2974">
            <v>5494.18</v>
          </cell>
          <cell r="K2974">
            <v>-0.3208725</v>
          </cell>
          <cell r="L2974">
            <v>-0.30451709999999999</v>
          </cell>
          <cell r="M2974">
            <v>-0.29318949999999999</v>
          </cell>
          <cell r="N2974">
            <v>-0.2818618</v>
          </cell>
          <cell r="O2974">
            <v>-0.26550639999999998</v>
          </cell>
        </row>
        <row r="2975">
          <cell r="F2975" t="str">
            <v>2015-2022Kern1-in-2Typical Event Day22</v>
          </cell>
          <cell r="G2975">
            <v>2.5870099999999998</v>
          </cell>
          <cell r="H2975">
            <v>2.3956050000000002</v>
          </cell>
          <cell r="I2975">
            <v>85.875</v>
          </cell>
          <cell r="J2975">
            <v>5494.18</v>
          </cell>
          <cell r="K2975">
            <v>-0.2094781</v>
          </cell>
          <cell r="L2975">
            <v>-0.1988007</v>
          </cell>
          <cell r="M2975">
            <v>-0.19140550000000001</v>
          </cell>
          <cell r="N2975">
            <v>-0.18401039999999999</v>
          </cell>
          <cell r="O2975">
            <v>-0.17333290000000001</v>
          </cell>
        </row>
        <row r="2976">
          <cell r="F2976" t="str">
            <v>2015-2022Kern1-in-2Typical Event Day23</v>
          </cell>
          <cell r="G2976">
            <v>2.097677</v>
          </cell>
          <cell r="H2976">
            <v>1.9542060000000001</v>
          </cell>
          <cell r="I2976">
            <v>82.25</v>
          </cell>
          <cell r="J2976">
            <v>5494.18</v>
          </cell>
          <cell r="K2976">
            <v>-0.15701860000000001</v>
          </cell>
          <cell r="L2976">
            <v>-0.14901510000000001</v>
          </cell>
          <cell r="M2976">
            <v>-0.14347199999999999</v>
          </cell>
          <cell r="N2976">
            <v>-0.13792879999999999</v>
          </cell>
          <cell r="O2976">
            <v>-0.12992529999999999</v>
          </cell>
        </row>
        <row r="2977">
          <cell r="F2977" t="str">
            <v>2015-2022Kern1-in-2Typical Event Day24</v>
          </cell>
          <cell r="G2977">
            <v>1.6797470000000001</v>
          </cell>
          <cell r="H2977">
            <v>1.5681430000000001</v>
          </cell>
          <cell r="I2977">
            <v>79</v>
          </cell>
          <cell r="J2977">
            <v>5494.18</v>
          </cell>
          <cell r="K2977">
            <v>-0.12214179999999999</v>
          </cell>
          <cell r="L2977">
            <v>-0.11591600000000001</v>
          </cell>
          <cell r="M2977">
            <v>-0.1116041</v>
          </cell>
          <cell r="N2977">
            <v>-0.1072921</v>
          </cell>
          <cell r="O2977">
            <v>-0.1010664</v>
          </cell>
        </row>
        <row r="2978">
          <cell r="F2978" t="str">
            <v>2015-2022Northern Coast1-in-2Typical Event Day1</v>
          </cell>
          <cell r="G2978">
            <v>0.82699440000000002</v>
          </cell>
          <cell r="H2978">
            <v>0.82699440000000002</v>
          </cell>
          <cell r="I2978">
            <v>62.902799999999999</v>
          </cell>
          <cell r="J2978">
            <v>9078.84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</row>
        <row r="2979">
          <cell r="F2979" t="str">
            <v>2015-2022Northern Coast1-in-2Typical Event Day2</v>
          </cell>
          <cell r="G2979">
            <v>0.72340040000000005</v>
          </cell>
          <cell r="H2979">
            <v>0.72340040000000005</v>
          </cell>
          <cell r="I2979">
            <v>59.4024</v>
          </cell>
          <cell r="J2979">
            <v>9078.84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</row>
        <row r="2980">
          <cell r="F2980" t="str">
            <v>2015-2022Northern Coast1-in-2Typical Event Day3</v>
          </cell>
          <cell r="G2980">
            <v>0.67421030000000004</v>
          </cell>
          <cell r="H2980">
            <v>0.67421030000000004</v>
          </cell>
          <cell r="I2980">
            <v>58.2744</v>
          </cell>
          <cell r="J2980">
            <v>9078.84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</row>
        <row r="2981">
          <cell r="F2981" t="str">
            <v>2015-2022Northern Coast1-in-2Typical Event Day4</v>
          </cell>
          <cell r="G2981">
            <v>0.64414510000000003</v>
          </cell>
          <cell r="H2981">
            <v>0.64414510000000003</v>
          </cell>
          <cell r="I2981">
            <v>57.409300000000002</v>
          </cell>
          <cell r="J2981">
            <v>9078.84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</row>
        <row r="2982">
          <cell r="F2982" t="str">
            <v>2015-2022Northern Coast1-in-2Typical Event Day5</v>
          </cell>
          <cell r="G2982">
            <v>0.64572940000000001</v>
          </cell>
          <cell r="H2982">
            <v>0.64572940000000001</v>
          </cell>
          <cell r="I2982">
            <v>56.4833</v>
          </cell>
          <cell r="J2982">
            <v>9078.84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</row>
        <row r="2983">
          <cell r="F2983" t="str">
            <v>2015-2022Northern Coast1-in-2Typical Event Day6</v>
          </cell>
          <cell r="G2983">
            <v>0.70542539999999998</v>
          </cell>
          <cell r="H2983">
            <v>0.70542539999999998</v>
          </cell>
          <cell r="I2983">
            <v>55.727899999999998</v>
          </cell>
          <cell r="J2983">
            <v>9078.84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</row>
        <row r="2984">
          <cell r="F2984" t="str">
            <v>2015-2022Northern Coast1-in-2Typical Event Day7</v>
          </cell>
          <cell r="G2984">
            <v>0.85621369999999997</v>
          </cell>
          <cell r="H2984">
            <v>0.85621369999999997</v>
          </cell>
          <cell r="I2984">
            <v>56.156700000000001</v>
          </cell>
          <cell r="J2984">
            <v>9078.84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</row>
        <row r="2985">
          <cell r="F2985" t="str">
            <v>2015-2022Northern Coast1-in-2Typical Event Day8</v>
          </cell>
          <cell r="G2985">
            <v>0.98822520000000003</v>
          </cell>
          <cell r="H2985">
            <v>0.98822520000000003</v>
          </cell>
          <cell r="I2985">
            <v>60.006500000000003</v>
          </cell>
          <cell r="J2985">
            <v>9078.84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</row>
        <row r="2986">
          <cell r="F2986" t="str">
            <v>2015-2022Northern Coast1-in-2Typical Event Day9</v>
          </cell>
          <cell r="G2986">
            <v>0.9889732</v>
          </cell>
          <cell r="H2986">
            <v>0.9889732</v>
          </cell>
          <cell r="I2986">
            <v>65.654700000000005</v>
          </cell>
          <cell r="J2986">
            <v>9078.84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</row>
        <row r="2987">
          <cell r="F2987" t="str">
            <v>2015-2022Northern Coast1-in-2Typical Event Day10</v>
          </cell>
          <cell r="G2987">
            <v>1.0112760000000001</v>
          </cell>
          <cell r="H2987">
            <v>1.0112760000000001</v>
          </cell>
          <cell r="I2987">
            <v>71.370500000000007</v>
          </cell>
          <cell r="J2987">
            <v>9078.84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</row>
        <row r="2988">
          <cell r="F2988" t="str">
            <v>2015-2022Northern Coast1-in-2Typical Event Day11</v>
          </cell>
          <cell r="G2988">
            <v>1.049293</v>
          </cell>
          <cell r="H2988">
            <v>1.049293</v>
          </cell>
          <cell r="I2988">
            <v>78.026200000000003</v>
          </cell>
          <cell r="J2988">
            <v>9078.84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</row>
        <row r="2989">
          <cell r="F2989" t="str">
            <v>2015-2022Northern Coast1-in-2Typical Event Day12</v>
          </cell>
          <cell r="G2989">
            <v>1.1111899999999999</v>
          </cell>
          <cell r="H2989">
            <v>1.1111899999999999</v>
          </cell>
          <cell r="I2989">
            <v>83.888199999999998</v>
          </cell>
          <cell r="J2989">
            <v>9078.84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</row>
        <row r="2990">
          <cell r="F2990" t="str">
            <v>2015-2022Northern Coast1-in-2Typical Event Day13</v>
          </cell>
          <cell r="G2990">
            <v>1.217266</v>
          </cell>
          <cell r="H2990">
            <v>1.217266</v>
          </cell>
          <cell r="I2990">
            <v>89.079599999999999</v>
          </cell>
          <cell r="J2990">
            <v>9078.84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</row>
        <row r="2991">
          <cell r="F2991" t="str">
            <v>2015-2022Northern Coast1-in-2Typical Event Day14</v>
          </cell>
          <cell r="G2991">
            <v>1.152247</v>
          </cell>
          <cell r="H2991">
            <v>1.3383350000000001</v>
          </cell>
          <cell r="I2991">
            <v>92.733599999999996</v>
          </cell>
          <cell r="J2991">
            <v>9078.84</v>
          </cell>
          <cell r="K2991">
            <v>0.1215034</v>
          </cell>
          <cell r="L2991">
            <v>0.15966089999999999</v>
          </cell>
          <cell r="M2991">
            <v>0.18608859999999999</v>
          </cell>
          <cell r="N2991">
            <v>0.21251639999999999</v>
          </cell>
          <cell r="O2991">
            <v>0.25067390000000001</v>
          </cell>
        </row>
        <row r="2992">
          <cell r="F2992" t="str">
            <v>2015-2022Northern Coast1-in-2Typical Event Day15</v>
          </cell>
          <cell r="G2992">
            <v>1.2679210000000001</v>
          </cell>
          <cell r="H2992">
            <v>1.5117529999999999</v>
          </cell>
          <cell r="I2992">
            <v>94.817400000000006</v>
          </cell>
          <cell r="J2992">
            <v>9078.84</v>
          </cell>
          <cell r="K2992">
            <v>0.1592055</v>
          </cell>
          <cell r="L2992">
            <v>0.20920320000000001</v>
          </cell>
          <cell r="M2992">
            <v>0.2438314</v>
          </cell>
          <cell r="N2992">
            <v>0.27845959999999997</v>
          </cell>
          <cell r="O2992">
            <v>0.3284572</v>
          </cell>
        </row>
        <row r="2993">
          <cell r="F2993" t="str">
            <v>2015-2022Northern Coast1-in-2Typical Event Day16</v>
          </cell>
          <cell r="G2993">
            <v>1.4333020000000001</v>
          </cell>
          <cell r="H2993">
            <v>1.7346870000000001</v>
          </cell>
          <cell r="I2993">
            <v>95.455299999999994</v>
          </cell>
          <cell r="J2993">
            <v>9078.84</v>
          </cell>
          <cell r="K2993">
            <v>0.1967846</v>
          </cell>
          <cell r="L2993">
            <v>0.25858379999999997</v>
          </cell>
          <cell r="M2993">
            <v>0.30138569999999998</v>
          </cell>
          <cell r="N2993">
            <v>0.34418769999999999</v>
          </cell>
          <cell r="O2993">
            <v>0.40598679999999998</v>
          </cell>
        </row>
        <row r="2994">
          <cell r="F2994" t="str">
            <v>2015-2022Northern Coast1-in-2Typical Event Day17</v>
          </cell>
          <cell r="G2994">
            <v>1.624871</v>
          </cell>
          <cell r="H2994">
            <v>1.978472</v>
          </cell>
          <cell r="I2994">
            <v>94.995999999999995</v>
          </cell>
          <cell r="J2994">
            <v>9078.84</v>
          </cell>
          <cell r="K2994">
            <v>0.23087779999999999</v>
          </cell>
          <cell r="L2994">
            <v>0.30338379999999998</v>
          </cell>
          <cell r="M2994">
            <v>0.3536011</v>
          </cell>
          <cell r="N2994">
            <v>0.40381850000000002</v>
          </cell>
          <cell r="O2994">
            <v>0.47632449999999998</v>
          </cell>
        </row>
        <row r="2995">
          <cell r="F2995" t="str">
            <v>2015-2022Northern Coast1-in-2Typical Event Day18</v>
          </cell>
          <cell r="G2995">
            <v>1.790532</v>
          </cell>
          <cell r="H2995">
            <v>2.154013</v>
          </cell>
          <cell r="I2995">
            <v>92.114500000000007</v>
          </cell>
          <cell r="J2995">
            <v>9078.84</v>
          </cell>
          <cell r="K2995">
            <v>0.2373285</v>
          </cell>
          <cell r="L2995">
            <v>0.31186019999999998</v>
          </cell>
          <cell r="M2995">
            <v>0.36348069999999999</v>
          </cell>
          <cell r="N2995">
            <v>0.4151011</v>
          </cell>
          <cell r="O2995">
            <v>0.48963289999999998</v>
          </cell>
        </row>
        <row r="2996">
          <cell r="F2996" t="str">
            <v>2015-2022Northern Coast1-in-2Typical Event Day19</v>
          </cell>
          <cell r="G2996">
            <v>2.297987</v>
          </cell>
          <cell r="H2996">
            <v>2.1440570000000001</v>
          </cell>
          <cell r="I2996">
            <v>88.237099999999998</v>
          </cell>
          <cell r="J2996">
            <v>9078.84</v>
          </cell>
          <cell r="K2996">
            <v>-0.1743024</v>
          </cell>
          <cell r="L2996">
            <v>-0.1622663</v>
          </cell>
          <cell r="M2996">
            <v>-0.15393009999999999</v>
          </cell>
          <cell r="N2996">
            <v>-0.1455938</v>
          </cell>
          <cell r="O2996">
            <v>-0.1335576</v>
          </cell>
        </row>
        <row r="2997">
          <cell r="F2997" t="str">
            <v>2015-2022Northern Coast1-in-2Typical Event Day20</v>
          </cell>
          <cell r="G2997">
            <v>2.0882619999999998</v>
          </cell>
          <cell r="H2997">
            <v>1.959179</v>
          </cell>
          <cell r="I2997">
            <v>82.909599999999998</v>
          </cell>
          <cell r="J2997">
            <v>9078.84</v>
          </cell>
          <cell r="K2997">
            <v>-0.14616670000000001</v>
          </cell>
          <cell r="L2997">
            <v>-0.13607330000000001</v>
          </cell>
          <cell r="M2997">
            <v>-0.1290828</v>
          </cell>
          <cell r="N2997">
            <v>-0.1220922</v>
          </cell>
          <cell r="O2997">
            <v>-0.1119989</v>
          </cell>
        </row>
        <row r="2998">
          <cell r="F2998" t="str">
            <v>2015-2022Northern Coast1-in-2Typical Event Day21</v>
          </cell>
          <cell r="G2998">
            <v>1.863216</v>
          </cell>
          <cell r="H2998">
            <v>1.781569</v>
          </cell>
          <cell r="I2998">
            <v>76.572699999999998</v>
          </cell>
          <cell r="J2998">
            <v>9078.84</v>
          </cell>
          <cell r="K2998">
            <v>-9.2451900000000004E-2</v>
          </cell>
          <cell r="L2998">
            <v>-8.60678E-2</v>
          </cell>
          <cell r="M2998">
            <v>-8.1646099999999999E-2</v>
          </cell>
          <cell r="N2998">
            <v>-7.7224600000000004E-2</v>
          </cell>
          <cell r="O2998">
            <v>-7.0840399999999998E-2</v>
          </cell>
        </row>
        <row r="2999">
          <cell r="F2999" t="str">
            <v>2015-2022Northern Coast1-in-2Typical Event Day22</v>
          </cell>
          <cell r="G2999">
            <v>1.6193569999999999</v>
          </cell>
          <cell r="H2999">
            <v>1.571175</v>
          </cell>
          <cell r="I2999">
            <v>71.480699999999999</v>
          </cell>
          <cell r="J2999">
            <v>9078.84</v>
          </cell>
          <cell r="K2999">
            <v>-5.4558500000000003E-2</v>
          </cell>
          <cell r="L2999">
            <v>-5.0791099999999999E-2</v>
          </cell>
          <cell r="M2999">
            <v>-4.8181799999999997E-2</v>
          </cell>
          <cell r="N2999">
            <v>-4.5572500000000002E-2</v>
          </cell>
          <cell r="O2999">
            <v>-4.1805000000000002E-2</v>
          </cell>
        </row>
        <row r="3000">
          <cell r="F3000" t="str">
            <v>2015-2022Northern Coast1-in-2Typical Event Day23</v>
          </cell>
          <cell r="G3000">
            <v>1.304308</v>
          </cell>
          <cell r="H3000">
            <v>1.267225</v>
          </cell>
          <cell r="I3000">
            <v>68.216899999999995</v>
          </cell>
          <cell r="J3000">
            <v>9078.84</v>
          </cell>
          <cell r="K3000">
            <v>-4.1990899999999998E-2</v>
          </cell>
          <cell r="L3000">
            <v>-3.9091300000000002E-2</v>
          </cell>
          <cell r="M3000">
            <v>-3.7082999999999998E-2</v>
          </cell>
          <cell r="N3000">
            <v>-3.50747E-2</v>
          </cell>
          <cell r="O3000">
            <v>-3.2175200000000001E-2</v>
          </cell>
        </row>
        <row r="3001">
          <cell r="F3001" t="str">
            <v>2015-2022Northern Coast1-in-2Typical Event Day24</v>
          </cell>
          <cell r="G3001">
            <v>0.99631210000000003</v>
          </cell>
          <cell r="H3001">
            <v>0.96161839999999998</v>
          </cell>
          <cell r="I3001">
            <v>65.673400000000001</v>
          </cell>
          <cell r="J3001">
            <v>9078.84</v>
          </cell>
          <cell r="K3001">
            <v>-3.9285500000000001E-2</v>
          </cell>
          <cell r="L3001">
            <v>-3.65727E-2</v>
          </cell>
          <cell r="M3001">
            <v>-3.4693799999999997E-2</v>
          </cell>
          <cell r="N3001">
            <v>-3.2814900000000001E-2</v>
          </cell>
          <cell r="O3001">
            <v>-3.0102199999999999E-2</v>
          </cell>
        </row>
        <row r="3002">
          <cell r="F3002" t="str">
            <v>2015-2022Other1-in-2Typical Event Day1</v>
          </cell>
          <cell r="G3002">
            <v>0.84297129999999998</v>
          </cell>
          <cell r="H3002">
            <v>0.84297129999999998</v>
          </cell>
          <cell r="I3002">
            <v>74.115650000000002</v>
          </cell>
          <cell r="J3002">
            <v>25277.02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</row>
        <row r="3003">
          <cell r="F3003" t="str">
            <v>2015-2022Other1-in-2Typical Event Day2</v>
          </cell>
          <cell r="G3003">
            <v>0.72396369999999999</v>
          </cell>
          <cell r="H3003">
            <v>0.72396369999999999</v>
          </cell>
          <cell r="I3003">
            <v>69.370009999999994</v>
          </cell>
          <cell r="J3003">
            <v>25277.02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</row>
        <row r="3004">
          <cell r="F3004" t="str">
            <v>2015-2022Other1-in-2Typical Event Day3</v>
          </cell>
          <cell r="G3004">
            <v>0.65646300000000002</v>
          </cell>
          <cell r="H3004">
            <v>0.65646300000000002</v>
          </cell>
          <cell r="I3004">
            <v>67.132480000000001</v>
          </cell>
          <cell r="J3004">
            <v>25277.02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</row>
        <row r="3005">
          <cell r="F3005" t="str">
            <v>2015-2022Other1-in-2Typical Event Day4</v>
          </cell>
          <cell r="G3005">
            <v>0.61823470000000003</v>
          </cell>
          <cell r="H3005">
            <v>0.61823470000000003</v>
          </cell>
          <cell r="I3005">
            <v>65.635230000000007</v>
          </cell>
          <cell r="J3005">
            <v>25277.02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</row>
        <row r="3006">
          <cell r="F3006" t="str">
            <v>2015-2022Other1-in-2Typical Event Day5</v>
          </cell>
          <cell r="G3006">
            <v>0.6106066</v>
          </cell>
          <cell r="H3006">
            <v>0.6106066</v>
          </cell>
          <cell r="I3006">
            <v>64.879940000000005</v>
          </cell>
          <cell r="J3006">
            <v>25277.02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</row>
        <row r="3007">
          <cell r="F3007" t="str">
            <v>2015-2022Other1-in-2Typical Event Day6</v>
          </cell>
          <cell r="G3007">
            <v>0.65149579999999996</v>
          </cell>
          <cell r="H3007">
            <v>0.65149579999999996</v>
          </cell>
          <cell r="I3007">
            <v>64.308049999999994</v>
          </cell>
          <cell r="J3007">
            <v>25277.02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</row>
        <row r="3008">
          <cell r="F3008" t="str">
            <v>2015-2022Other1-in-2Typical Event Day7</v>
          </cell>
          <cell r="G3008">
            <v>0.76112760000000002</v>
          </cell>
          <cell r="H3008">
            <v>0.76112760000000002</v>
          </cell>
          <cell r="I3008">
            <v>64.128079999999997</v>
          </cell>
          <cell r="J3008">
            <v>25277.02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</row>
        <row r="3009">
          <cell r="F3009" t="str">
            <v>2015-2022Other1-in-2Typical Event Day8</v>
          </cell>
          <cell r="G3009">
            <v>0.83531129999999998</v>
          </cell>
          <cell r="H3009">
            <v>0.83531129999999998</v>
          </cell>
          <cell r="I3009">
            <v>68.205510000000004</v>
          </cell>
          <cell r="J3009">
            <v>25277.02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</row>
        <row r="3010">
          <cell r="F3010" t="str">
            <v>2015-2022Other1-in-2Typical Event Day9</v>
          </cell>
          <cell r="G3010">
            <v>0.85050740000000002</v>
          </cell>
          <cell r="H3010">
            <v>0.85050740000000002</v>
          </cell>
          <cell r="I3010">
            <v>74.474429999999998</v>
          </cell>
          <cell r="J3010">
            <v>25277.02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</row>
        <row r="3011">
          <cell r="F3011" t="str">
            <v>2015-2022Other1-in-2Typical Event Day10</v>
          </cell>
          <cell r="G3011">
            <v>0.90669639999999996</v>
          </cell>
          <cell r="H3011">
            <v>0.90669639999999996</v>
          </cell>
          <cell r="I3011">
            <v>80.289379999999994</v>
          </cell>
          <cell r="J3011">
            <v>25277.02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</row>
        <row r="3012">
          <cell r="F3012" t="str">
            <v>2015-2022Other1-in-2Typical Event Day11</v>
          </cell>
          <cell r="G3012">
            <v>1.0020450000000001</v>
          </cell>
          <cell r="H3012">
            <v>1.0020450000000001</v>
          </cell>
          <cell r="I3012">
            <v>85.647130000000004</v>
          </cell>
          <cell r="J3012">
            <v>25277.02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</row>
        <row r="3013">
          <cell r="F3013" t="str">
            <v>2015-2022Other1-in-2Typical Event Day12</v>
          </cell>
          <cell r="G3013">
            <v>1.147216</v>
          </cell>
          <cell r="H3013">
            <v>1.147216</v>
          </cell>
          <cell r="I3013">
            <v>90.501009999999994</v>
          </cell>
          <cell r="J3013">
            <v>25277.02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</row>
        <row r="3014">
          <cell r="F3014" t="str">
            <v>2015-2022Other1-in-2Typical Event Day13</v>
          </cell>
          <cell r="G3014">
            <v>1.3527960000000001</v>
          </cell>
          <cell r="H3014">
            <v>1.3527960000000001</v>
          </cell>
          <cell r="I3014">
            <v>94.265020000000007</v>
          </cell>
          <cell r="J3014">
            <v>25277.02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</row>
        <row r="3015">
          <cell r="F3015" t="str">
            <v>2015-2022Other1-in-2Typical Event Day14</v>
          </cell>
          <cell r="G3015">
            <v>1.2812079999999999</v>
          </cell>
          <cell r="H3015">
            <v>1.5890029999999999</v>
          </cell>
          <cell r="I3015">
            <v>97.332620000000006</v>
          </cell>
          <cell r="J3015">
            <v>25277.02</v>
          </cell>
          <cell r="K3015">
            <v>0.24759909999999999</v>
          </cell>
          <cell r="L3015">
            <v>0.283163</v>
          </cell>
          <cell r="M3015">
            <v>0.30779430000000002</v>
          </cell>
          <cell r="N3015">
            <v>0.33242569999999999</v>
          </cell>
          <cell r="O3015">
            <v>0.36798950000000002</v>
          </cell>
        </row>
        <row r="3016">
          <cell r="F3016" t="str">
            <v>2015-2022Other1-in-2Typical Event Day15</v>
          </cell>
          <cell r="G3016">
            <v>1.4625300000000001</v>
          </cell>
          <cell r="H3016">
            <v>1.8578300000000001</v>
          </cell>
          <cell r="I3016">
            <v>99.423240000000007</v>
          </cell>
          <cell r="J3016">
            <v>25277.02</v>
          </cell>
          <cell r="K3016">
            <v>0.31903979999999998</v>
          </cell>
          <cell r="L3016">
            <v>0.36409459999999999</v>
          </cell>
          <cell r="M3016">
            <v>0.39529950000000003</v>
          </cell>
          <cell r="N3016">
            <v>0.4265043</v>
          </cell>
          <cell r="O3016">
            <v>0.47155910000000001</v>
          </cell>
        </row>
        <row r="3017">
          <cell r="F3017" t="str">
            <v>2015-2022Other1-in-2Typical Event Day16</v>
          </cell>
          <cell r="G3017">
            <v>1.658909</v>
          </cell>
          <cell r="H3017">
            <v>2.1540249999999999</v>
          </cell>
          <cell r="I3017">
            <v>100.586</v>
          </cell>
          <cell r="J3017">
            <v>25277.02</v>
          </cell>
          <cell r="K3017">
            <v>0.4000283</v>
          </cell>
          <cell r="L3017">
            <v>0.45620670000000002</v>
          </cell>
          <cell r="M3017">
            <v>0.49511549999999999</v>
          </cell>
          <cell r="N3017">
            <v>0.53402439999999995</v>
          </cell>
          <cell r="O3017">
            <v>0.59020269999999997</v>
          </cell>
        </row>
        <row r="3018">
          <cell r="F3018" t="str">
            <v>2015-2022Other1-in-2Typical Event Day17</v>
          </cell>
          <cell r="G3018">
            <v>1.8462259999999999</v>
          </cell>
          <cell r="H3018">
            <v>2.4225289999999999</v>
          </cell>
          <cell r="I3018">
            <v>100.798</v>
          </cell>
          <cell r="J3018">
            <v>25277.02</v>
          </cell>
          <cell r="K3018">
            <v>0.46532459999999998</v>
          </cell>
          <cell r="L3018">
            <v>0.53089109999999995</v>
          </cell>
          <cell r="M3018">
            <v>0.57630219999999999</v>
          </cell>
          <cell r="N3018">
            <v>0.62171339999999997</v>
          </cell>
          <cell r="O3018">
            <v>0.68727990000000005</v>
          </cell>
        </row>
        <row r="3019">
          <cell r="F3019" t="str">
            <v>2015-2022Other1-in-2Typical Event Day18</v>
          </cell>
          <cell r="G3019">
            <v>1.9898149999999999</v>
          </cell>
          <cell r="H3019">
            <v>2.5816170000000001</v>
          </cell>
          <cell r="I3019">
            <v>100.1373</v>
          </cell>
          <cell r="J3019">
            <v>25277.02</v>
          </cell>
          <cell r="K3019">
            <v>0.47780030000000001</v>
          </cell>
          <cell r="L3019">
            <v>0.54515340000000001</v>
          </cell>
          <cell r="M3019">
            <v>0.5918021</v>
          </cell>
          <cell r="N3019">
            <v>0.63845070000000004</v>
          </cell>
          <cell r="O3019">
            <v>0.70580390000000004</v>
          </cell>
        </row>
        <row r="3020">
          <cell r="F3020" t="str">
            <v>2015-2022Other1-in-2Typical Event Day19</v>
          </cell>
          <cell r="G3020">
            <v>2.817475</v>
          </cell>
          <cell r="H3020">
            <v>2.5251359999999998</v>
          </cell>
          <cell r="I3020">
            <v>97.734229999999997</v>
          </cell>
          <cell r="J3020">
            <v>25277.02</v>
          </cell>
          <cell r="K3020">
            <v>-0.32657809999999998</v>
          </cell>
          <cell r="L3020">
            <v>-0.30634919999999999</v>
          </cell>
          <cell r="M3020">
            <v>-0.29233880000000001</v>
          </cell>
          <cell r="N3020">
            <v>-0.27832839999999998</v>
          </cell>
          <cell r="O3020">
            <v>-0.25809939999999998</v>
          </cell>
        </row>
        <row r="3021">
          <cell r="F3021" t="str">
            <v>2015-2022Other1-in-2Typical Event Day20</v>
          </cell>
          <cell r="G3021">
            <v>2.5352440000000001</v>
          </cell>
          <cell r="H3021">
            <v>2.278467</v>
          </cell>
          <cell r="I3021">
            <v>93.645719999999997</v>
          </cell>
          <cell r="J3021">
            <v>25277.02</v>
          </cell>
          <cell r="K3021">
            <v>-0.28685159999999998</v>
          </cell>
          <cell r="L3021">
            <v>-0.26908339999999997</v>
          </cell>
          <cell r="M3021">
            <v>-0.25677729999999999</v>
          </cell>
          <cell r="N3021">
            <v>-0.2444711</v>
          </cell>
          <cell r="O3021">
            <v>-0.22670299999999999</v>
          </cell>
        </row>
        <row r="3022">
          <cell r="F3022" t="str">
            <v>2015-2022Other1-in-2Typical Event Day21</v>
          </cell>
          <cell r="G3022">
            <v>2.1524510000000001</v>
          </cell>
          <cell r="H3022">
            <v>2.0018910000000001</v>
          </cell>
          <cell r="I3022">
            <v>87.896159999999995</v>
          </cell>
          <cell r="J3022">
            <v>25277.02</v>
          </cell>
          <cell r="K3022">
            <v>-0.16819429999999999</v>
          </cell>
          <cell r="L3022">
            <v>-0.157776</v>
          </cell>
          <cell r="M3022">
            <v>-0.15056040000000001</v>
          </cell>
          <cell r="N3022">
            <v>-0.14334469999999999</v>
          </cell>
          <cell r="O3022">
            <v>-0.1329264</v>
          </cell>
        </row>
        <row r="3023">
          <cell r="F3023" t="str">
            <v>2015-2022Other1-in-2Typical Event Day22</v>
          </cell>
          <cell r="G3023">
            <v>1.8026990000000001</v>
          </cell>
          <cell r="H3023">
            <v>1.706099</v>
          </cell>
          <cell r="I3023">
            <v>83.163489999999996</v>
          </cell>
          <cell r="J3023">
            <v>25277.02</v>
          </cell>
          <cell r="K3023">
            <v>-0.1079142</v>
          </cell>
          <cell r="L3023">
            <v>-0.10122979999999999</v>
          </cell>
          <cell r="M3023">
            <v>-9.6600199999999997E-2</v>
          </cell>
          <cell r="N3023">
            <v>-9.19706E-2</v>
          </cell>
          <cell r="O3023">
            <v>-8.5286200000000006E-2</v>
          </cell>
        </row>
        <row r="3024">
          <cell r="F3024" t="str">
            <v>2015-2022Other1-in-2Typical Event Day23</v>
          </cell>
          <cell r="G3024">
            <v>1.396895</v>
          </cell>
          <cell r="H3024">
            <v>1.3355760000000001</v>
          </cell>
          <cell r="I3024">
            <v>79.515810000000002</v>
          </cell>
          <cell r="J3024">
            <v>25277.02</v>
          </cell>
          <cell r="K3024">
            <v>-6.8501300000000001E-2</v>
          </cell>
          <cell r="L3024">
            <v>-6.4258200000000001E-2</v>
          </cell>
          <cell r="M3024">
            <v>-6.1319499999999999E-2</v>
          </cell>
          <cell r="N3024">
            <v>-5.8380700000000001E-2</v>
          </cell>
          <cell r="O3024">
            <v>-5.4137600000000001E-2</v>
          </cell>
        </row>
        <row r="3025">
          <cell r="F3025" t="str">
            <v>2015-2022Other1-in-2Typical Event Day24</v>
          </cell>
          <cell r="G3025">
            <v>1.059294</v>
          </cell>
          <cell r="H3025">
            <v>1.0201100000000001</v>
          </cell>
          <cell r="I3025">
            <v>76.871359999999996</v>
          </cell>
          <cell r="J3025">
            <v>25277.02</v>
          </cell>
          <cell r="K3025">
            <v>-4.3772999999999999E-2</v>
          </cell>
          <cell r="L3025">
            <v>-4.1061599999999997E-2</v>
          </cell>
          <cell r="M3025">
            <v>-3.9183700000000002E-2</v>
          </cell>
          <cell r="N3025">
            <v>-3.73058E-2</v>
          </cell>
          <cell r="O3025">
            <v>-3.45945E-2</v>
          </cell>
        </row>
        <row r="3026">
          <cell r="F3026" t="str">
            <v>2015-2022Sierra1-in-2Typical Event Day1</v>
          </cell>
          <cell r="G3026">
            <v>0.96700059999999999</v>
          </cell>
          <cell r="H3026">
            <v>0.96700059999999999</v>
          </cell>
          <cell r="I3026">
            <v>71.176760000000002</v>
          </cell>
          <cell r="J3026">
            <v>17688.05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</row>
        <row r="3027">
          <cell r="F3027" t="str">
            <v>2015-2022Sierra1-in-2Typical Event Day2</v>
          </cell>
          <cell r="G3027">
            <v>0.8531765</v>
          </cell>
          <cell r="H3027">
            <v>0.8531765</v>
          </cell>
          <cell r="I3027">
            <v>67.516030000000001</v>
          </cell>
          <cell r="J3027">
            <v>17688.05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</row>
        <row r="3028">
          <cell r="F3028" t="str">
            <v>2015-2022Sierra1-in-2Typical Event Day3</v>
          </cell>
          <cell r="G3028">
            <v>0.78743730000000001</v>
          </cell>
          <cell r="H3028">
            <v>0.78743730000000001</v>
          </cell>
          <cell r="I3028">
            <v>65.981579999999994</v>
          </cell>
          <cell r="J3028">
            <v>17688.05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</row>
        <row r="3029">
          <cell r="F3029" t="str">
            <v>2015-2022Sierra1-in-2Typical Event Day4</v>
          </cell>
          <cell r="G3029">
            <v>0.75024679999999999</v>
          </cell>
          <cell r="H3029">
            <v>0.75024679999999999</v>
          </cell>
          <cell r="I3029">
            <v>64.907629999999997</v>
          </cell>
          <cell r="J3029">
            <v>17688.05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</row>
        <row r="3030">
          <cell r="F3030" t="str">
            <v>2015-2022Sierra1-in-2Typical Event Day5</v>
          </cell>
          <cell r="G3030">
            <v>0.75043939999999998</v>
          </cell>
          <cell r="H3030">
            <v>0.75043939999999998</v>
          </cell>
          <cell r="I3030">
            <v>64.600399999999993</v>
          </cell>
          <cell r="J3030">
            <v>17688.05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</row>
        <row r="3031">
          <cell r="F3031" t="str">
            <v>2015-2022Sierra1-in-2Typical Event Day6</v>
          </cell>
          <cell r="G3031">
            <v>0.81922589999999995</v>
          </cell>
          <cell r="H3031">
            <v>0.81922589999999995</v>
          </cell>
          <cell r="I3031">
            <v>64.645120000000006</v>
          </cell>
          <cell r="J3031">
            <v>17688.05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</row>
        <row r="3032">
          <cell r="F3032" t="str">
            <v>2015-2022Sierra1-in-2Typical Event Day7</v>
          </cell>
          <cell r="G3032">
            <v>0.97499579999999997</v>
          </cell>
          <cell r="H3032">
            <v>0.97499579999999997</v>
          </cell>
          <cell r="I3032">
            <v>65.114170000000001</v>
          </cell>
          <cell r="J3032">
            <v>17688.05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</row>
        <row r="3033">
          <cell r="F3033" t="str">
            <v>2015-2022Sierra1-in-2Typical Event Day8</v>
          </cell>
          <cell r="G3033">
            <v>1.073618</v>
          </cell>
          <cell r="H3033">
            <v>1.073618</v>
          </cell>
          <cell r="I3033">
            <v>68.451049999999995</v>
          </cell>
          <cell r="J3033">
            <v>17688.05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</row>
        <row r="3034">
          <cell r="F3034" t="str">
            <v>2015-2022Sierra1-in-2Typical Event Day9</v>
          </cell>
          <cell r="G3034">
            <v>1.103707</v>
          </cell>
          <cell r="H3034">
            <v>1.103707</v>
          </cell>
          <cell r="I3034">
            <v>75.046520000000001</v>
          </cell>
          <cell r="J3034">
            <v>17688.05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</row>
        <row r="3035">
          <cell r="F3035" t="str">
            <v>2015-2022Sierra1-in-2Typical Event Day10</v>
          </cell>
          <cell r="G3035">
            <v>1.1598170000000001</v>
          </cell>
          <cell r="H3035">
            <v>1.1598170000000001</v>
          </cell>
          <cell r="I3035">
            <v>81.390659999999997</v>
          </cell>
          <cell r="J3035">
            <v>17688.05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</row>
        <row r="3036">
          <cell r="F3036" t="str">
            <v>2015-2022Sierra1-in-2Typical Event Day11</v>
          </cell>
          <cell r="G3036">
            <v>1.2664150000000001</v>
          </cell>
          <cell r="H3036">
            <v>1.2664150000000001</v>
          </cell>
          <cell r="I3036">
            <v>86.523060000000001</v>
          </cell>
          <cell r="J3036">
            <v>17688.05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</row>
        <row r="3037">
          <cell r="F3037" t="str">
            <v>2015-2022Sierra1-in-2Typical Event Day12</v>
          </cell>
          <cell r="G3037">
            <v>1.427956</v>
          </cell>
          <cell r="H3037">
            <v>1.427956</v>
          </cell>
          <cell r="I3037">
            <v>90.688770000000005</v>
          </cell>
          <cell r="J3037">
            <v>17688.05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</row>
        <row r="3038">
          <cell r="F3038" t="str">
            <v>2015-2022Sierra1-in-2Typical Event Day13</v>
          </cell>
          <cell r="G3038">
            <v>1.6514439999999999</v>
          </cell>
          <cell r="H3038">
            <v>1.6514439999999999</v>
          </cell>
          <cell r="I3038">
            <v>93.131569999999996</v>
          </cell>
          <cell r="J3038">
            <v>17688.05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</row>
        <row r="3039">
          <cell r="F3039" t="str">
            <v>2015-2022Sierra1-in-2Typical Event Day14</v>
          </cell>
          <cell r="G3039">
            <v>1.5558989999999999</v>
          </cell>
          <cell r="H3039">
            <v>1.9051959999999999</v>
          </cell>
          <cell r="I3039">
            <v>95.034260000000003</v>
          </cell>
          <cell r="J3039">
            <v>17688.05</v>
          </cell>
          <cell r="K3039">
            <v>0.29453699999999999</v>
          </cell>
          <cell r="L3039">
            <v>0.3268896</v>
          </cell>
          <cell r="M3039">
            <v>0.34929690000000002</v>
          </cell>
          <cell r="N3039">
            <v>0.37170419999999998</v>
          </cell>
          <cell r="O3039">
            <v>0.40405679999999999</v>
          </cell>
        </row>
        <row r="3040">
          <cell r="F3040" t="str">
            <v>2015-2022Sierra1-in-2Typical Event Day15</v>
          </cell>
          <cell r="G3040">
            <v>1.7448939999999999</v>
          </cell>
          <cell r="H3040">
            <v>2.196037</v>
          </cell>
          <cell r="I3040">
            <v>96.903589999999994</v>
          </cell>
          <cell r="J3040">
            <v>17688.05</v>
          </cell>
          <cell r="K3040">
            <v>0.38141649999999999</v>
          </cell>
          <cell r="L3040">
            <v>0.42261130000000002</v>
          </cell>
          <cell r="M3040">
            <v>0.45114280000000001</v>
          </cell>
          <cell r="N3040">
            <v>0.47967409999999999</v>
          </cell>
          <cell r="O3040">
            <v>0.52086889999999997</v>
          </cell>
        </row>
        <row r="3041">
          <cell r="F3041" t="str">
            <v>2015-2022Sierra1-in-2Typical Event Day16</v>
          </cell>
          <cell r="G3041">
            <v>1.968213</v>
          </cell>
          <cell r="H3041">
            <v>2.5305390000000001</v>
          </cell>
          <cell r="I3041">
            <v>98.13937</v>
          </cell>
          <cell r="J3041">
            <v>17688.05</v>
          </cell>
          <cell r="K3041">
            <v>0.4755006</v>
          </cell>
          <cell r="L3041">
            <v>0.52679779999999998</v>
          </cell>
          <cell r="M3041">
            <v>0.56232590000000005</v>
          </cell>
          <cell r="N3041">
            <v>0.59785410000000005</v>
          </cell>
          <cell r="O3041">
            <v>0.64915129999999999</v>
          </cell>
        </row>
        <row r="3042">
          <cell r="F3042" t="str">
            <v>2015-2022Sierra1-in-2Typical Event Day17</v>
          </cell>
          <cell r="G3042">
            <v>2.173171</v>
          </cell>
          <cell r="H3042">
            <v>2.8296079999999999</v>
          </cell>
          <cell r="I3042">
            <v>98.402950000000004</v>
          </cell>
          <cell r="J3042">
            <v>17688.05</v>
          </cell>
          <cell r="K3042">
            <v>0.5550214</v>
          </cell>
          <cell r="L3042">
            <v>0.61493869999999995</v>
          </cell>
          <cell r="M3042">
            <v>0.65643720000000005</v>
          </cell>
          <cell r="N3042">
            <v>0.69793559999999999</v>
          </cell>
          <cell r="O3042">
            <v>0.757853</v>
          </cell>
        </row>
        <row r="3043">
          <cell r="F3043" t="str">
            <v>2015-2022Sierra1-in-2Typical Event Day18</v>
          </cell>
          <cell r="G3043">
            <v>2.347737</v>
          </cell>
          <cell r="H3043">
            <v>3.022081</v>
          </cell>
          <cell r="I3043">
            <v>98.130359999999996</v>
          </cell>
          <cell r="J3043">
            <v>17688.05</v>
          </cell>
          <cell r="K3043">
            <v>0.57015349999999998</v>
          </cell>
          <cell r="L3043">
            <v>0.63170979999999999</v>
          </cell>
          <cell r="M3043">
            <v>0.67434360000000004</v>
          </cell>
          <cell r="N3043">
            <v>0.71697719999999998</v>
          </cell>
          <cell r="O3043">
            <v>0.77853349999999999</v>
          </cell>
        </row>
        <row r="3044">
          <cell r="F3044" t="str">
            <v>2015-2022Sierra1-in-2Typical Event Day19</v>
          </cell>
          <cell r="G3044">
            <v>3.3567459999999998</v>
          </cell>
          <cell r="H3044">
            <v>2.9888469999999998</v>
          </cell>
          <cell r="I3044">
            <v>96.363879999999995</v>
          </cell>
          <cell r="J3044">
            <v>17688.05</v>
          </cell>
          <cell r="K3044">
            <v>-0.40038760000000001</v>
          </cell>
          <cell r="L3044">
            <v>-0.3811929</v>
          </cell>
          <cell r="M3044">
            <v>-0.36789870000000002</v>
          </cell>
          <cell r="N3044">
            <v>-0.35460449999999999</v>
          </cell>
          <cell r="O3044">
            <v>-0.33540979999999998</v>
          </cell>
        </row>
        <row r="3045">
          <cell r="F3045" t="str">
            <v>2015-2022Sierra1-in-2Typical Event Day20</v>
          </cell>
          <cell r="G3045">
            <v>3.0446040000000001</v>
          </cell>
          <cell r="H3045">
            <v>2.7413959999999999</v>
          </cell>
          <cell r="I3045">
            <v>90.583680000000001</v>
          </cell>
          <cell r="J3045">
            <v>17688.05</v>
          </cell>
          <cell r="K3045">
            <v>-0.32998339999999998</v>
          </cell>
          <cell r="L3045">
            <v>-0.3141639</v>
          </cell>
          <cell r="M3045">
            <v>-0.30320740000000002</v>
          </cell>
          <cell r="N3045">
            <v>-0.29225089999999998</v>
          </cell>
          <cell r="O3045">
            <v>-0.27643139999999999</v>
          </cell>
        </row>
        <row r="3046">
          <cell r="F3046" t="str">
            <v>2015-2022Sierra1-in-2Typical Event Day21</v>
          </cell>
          <cell r="G3046">
            <v>2.6185930000000002</v>
          </cell>
          <cell r="H3046">
            <v>2.4265080000000001</v>
          </cell>
          <cell r="I3046">
            <v>83.029880000000006</v>
          </cell>
          <cell r="J3046">
            <v>17688.05</v>
          </cell>
          <cell r="K3046">
            <v>-0.20904739999999999</v>
          </cell>
          <cell r="L3046">
            <v>-0.1990256</v>
          </cell>
          <cell r="M3046">
            <v>-0.19208459999999999</v>
          </cell>
          <cell r="N3046">
            <v>-0.18514349999999999</v>
          </cell>
          <cell r="O3046">
            <v>-0.17512169999999999</v>
          </cell>
        </row>
        <row r="3047">
          <cell r="F3047" t="str">
            <v>2015-2022Sierra1-in-2Typical Event Day22</v>
          </cell>
          <cell r="G3047">
            <v>2.1797200000000001</v>
          </cell>
          <cell r="H3047">
            <v>2.0649989999999998</v>
          </cell>
          <cell r="I3047">
            <v>77.418220000000005</v>
          </cell>
          <cell r="J3047">
            <v>17688.05</v>
          </cell>
          <cell r="K3047">
            <v>-0.1248522</v>
          </cell>
          <cell r="L3047">
            <v>-0.11886679999999999</v>
          </cell>
          <cell r="M3047">
            <v>-0.1147213</v>
          </cell>
          <cell r="N3047">
            <v>-0.1105758</v>
          </cell>
          <cell r="O3047">
            <v>-0.1045903</v>
          </cell>
        </row>
        <row r="3048">
          <cell r="F3048" t="str">
            <v>2015-2022Sierra1-in-2Typical Event Day23</v>
          </cell>
          <cell r="G3048">
            <v>1.675214</v>
          </cell>
          <cell r="H3048">
            <v>1.597979</v>
          </cell>
          <cell r="I3048">
            <v>74.130520000000004</v>
          </cell>
          <cell r="J3048">
            <v>17688.05</v>
          </cell>
          <cell r="K3048">
            <v>-8.4055900000000003E-2</v>
          </cell>
          <cell r="L3048">
            <v>-8.0026299999999995E-2</v>
          </cell>
          <cell r="M3048">
            <v>-7.7235300000000007E-2</v>
          </cell>
          <cell r="N3048">
            <v>-7.4444399999999994E-2</v>
          </cell>
          <cell r="O3048">
            <v>-7.0414699999999997E-2</v>
          </cell>
        </row>
        <row r="3049">
          <cell r="F3049" t="str">
            <v>2015-2022Sierra1-in-2Typical Event Day24</v>
          </cell>
          <cell r="G3049">
            <v>1.2530060000000001</v>
          </cell>
          <cell r="H3049">
            <v>1.21271</v>
          </cell>
          <cell r="I3049">
            <v>72.644109999999998</v>
          </cell>
          <cell r="J3049">
            <v>17688.05</v>
          </cell>
          <cell r="K3049">
            <v>-4.3853900000000001E-2</v>
          </cell>
          <cell r="L3049">
            <v>-4.17516E-2</v>
          </cell>
          <cell r="M3049">
            <v>-4.0295499999999998E-2</v>
          </cell>
          <cell r="N3049">
            <v>-3.8839400000000003E-2</v>
          </cell>
          <cell r="O3049">
            <v>-3.6736999999999999E-2</v>
          </cell>
        </row>
        <row r="3050">
          <cell r="F3050" t="str">
            <v>2015-2022Stockton1-in-2Typical Event Day1</v>
          </cell>
          <cell r="G3050">
            <v>0.88324550000000002</v>
          </cell>
          <cell r="H3050">
            <v>0.88324550000000002</v>
          </cell>
          <cell r="I3050">
            <v>76.453469999999996</v>
          </cell>
          <cell r="J3050">
            <v>12323.13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</row>
        <row r="3051">
          <cell r="F3051" t="str">
            <v>2015-2022Stockton1-in-2Typical Event Day2</v>
          </cell>
          <cell r="G3051">
            <v>0.751305</v>
          </cell>
          <cell r="H3051">
            <v>0.751305</v>
          </cell>
          <cell r="I3051">
            <v>67.384540000000001</v>
          </cell>
          <cell r="J3051">
            <v>12323.13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</row>
        <row r="3052">
          <cell r="F3052" t="str">
            <v>2015-2022Stockton1-in-2Typical Event Day3</v>
          </cell>
          <cell r="G3052">
            <v>0.67031719999999995</v>
          </cell>
          <cell r="H3052">
            <v>0.67031719999999995</v>
          </cell>
          <cell r="I3052">
            <v>65.688869999999994</v>
          </cell>
          <cell r="J3052">
            <v>12323.13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</row>
        <row r="3053">
          <cell r="F3053" t="str">
            <v>2015-2022Stockton1-in-2Typical Event Day4</v>
          </cell>
          <cell r="G3053">
            <v>0.62497720000000001</v>
          </cell>
          <cell r="H3053">
            <v>0.62497720000000001</v>
          </cell>
          <cell r="I3053">
            <v>63.950119999999998</v>
          </cell>
          <cell r="J3053">
            <v>12323.13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</row>
        <row r="3054">
          <cell r="F3054" t="str">
            <v>2015-2022Stockton1-in-2Typical Event Day5</v>
          </cell>
          <cell r="G3054">
            <v>0.6146374</v>
          </cell>
          <cell r="H3054">
            <v>0.6146374</v>
          </cell>
          <cell r="I3054">
            <v>62.868229999999997</v>
          </cell>
          <cell r="J3054">
            <v>12323.13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</row>
        <row r="3055">
          <cell r="F3055" t="str">
            <v>2015-2022Stockton1-in-2Typical Event Day6</v>
          </cell>
          <cell r="G3055">
            <v>0.6423489</v>
          </cell>
          <cell r="H3055">
            <v>0.6423489</v>
          </cell>
          <cell r="I3055">
            <v>62.607050000000001</v>
          </cell>
          <cell r="J3055">
            <v>12323.13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</row>
        <row r="3056">
          <cell r="F3056" t="str">
            <v>2015-2022Stockton1-in-2Typical Event Day7</v>
          </cell>
          <cell r="G3056">
            <v>0.73295580000000005</v>
          </cell>
          <cell r="H3056">
            <v>0.73295580000000005</v>
          </cell>
          <cell r="I3056">
            <v>62.357050000000001</v>
          </cell>
          <cell r="J3056">
            <v>12323.13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</row>
        <row r="3057">
          <cell r="F3057" t="str">
            <v>2015-2022Stockton1-in-2Typical Event Day8</v>
          </cell>
          <cell r="G3057">
            <v>0.79591000000000001</v>
          </cell>
          <cell r="H3057">
            <v>0.79591000000000001</v>
          </cell>
          <cell r="I3057">
            <v>67.153589999999994</v>
          </cell>
          <cell r="J3057">
            <v>12323.13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</row>
        <row r="3058">
          <cell r="F3058" t="str">
            <v>2015-2022Stockton1-in-2Typical Event Day9</v>
          </cell>
          <cell r="G3058">
            <v>0.82878160000000001</v>
          </cell>
          <cell r="H3058">
            <v>0.82878160000000001</v>
          </cell>
          <cell r="I3058">
            <v>73.778589999999994</v>
          </cell>
          <cell r="J3058">
            <v>12323.13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</row>
        <row r="3059">
          <cell r="F3059" t="str">
            <v>2015-2022Stockton1-in-2Typical Event Day10</v>
          </cell>
          <cell r="G3059">
            <v>0.9093078</v>
          </cell>
          <cell r="H3059">
            <v>0.9093078</v>
          </cell>
          <cell r="I3059">
            <v>78.866519999999994</v>
          </cell>
          <cell r="J3059">
            <v>12323.13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</row>
        <row r="3060">
          <cell r="F3060" t="str">
            <v>2015-2022Stockton1-in-2Typical Event Day11</v>
          </cell>
          <cell r="G3060">
            <v>1.024275</v>
          </cell>
          <cell r="H3060">
            <v>1.024275</v>
          </cell>
          <cell r="I3060">
            <v>83.857050000000001</v>
          </cell>
          <cell r="J3060">
            <v>12323.13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</row>
        <row r="3061">
          <cell r="F3061" t="str">
            <v>2015-2022Stockton1-in-2Typical Event Day12</v>
          </cell>
          <cell r="G3061">
            <v>1.180194</v>
          </cell>
          <cell r="H3061">
            <v>1.180194</v>
          </cell>
          <cell r="I3061">
            <v>89.371610000000004</v>
          </cell>
          <cell r="J3061">
            <v>12323.13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</row>
        <row r="3062">
          <cell r="F3062" t="str">
            <v>2015-2022Stockton1-in-2Typical Event Day13</v>
          </cell>
          <cell r="G3062">
            <v>1.380755</v>
          </cell>
          <cell r="H3062">
            <v>1.380755</v>
          </cell>
          <cell r="I3062">
            <v>93.418149999999997</v>
          </cell>
          <cell r="J3062">
            <v>12323.13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</row>
        <row r="3063">
          <cell r="F3063" t="str">
            <v>2015-2022Stockton1-in-2Typical Event Day14</v>
          </cell>
          <cell r="G3063">
            <v>1.322341</v>
          </cell>
          <cell r="H3063">
            <v>1.6111059999999999</v>
          </cell>
          <cell r="I3063">
            <v>96.52243</v>
          </cell>
          <cell r="J3063">
            <v>12323.13</v>
          </cell>
          <cell r="K3063">
            <v>0.229629</v>
          </cell>
          <cell r="L3063">
            <v>0.26456689999999999</v>
          </cell>
          <cell r="M3063">
            <v>0.28876479999999999</v>
          </cell>
          <cell r="N3063">
            <v>0.31296269999999998</v>
          </cell>
          <cell r="O3063">
            <v>0.34790070000000001</v>
          </cell>
        </row>
        <row r="3064">
          <cell r="F3064" t="str">
            <v>2015-2022Stockton1-in-2Typical Event Day15</v>
          </cell>
          <cell r="G3064">
            <v>1.504831</v>
          </cell>
          <cell r="H3064">
            <v>1.866889</v>
          </cell>
          <cell r="I3064">
            <v>99.206850000000003</v>
          </cell>
          <cell r="J3064">
            <v>12323.13</v>
          </cell>
          <cell r="K3064">
            <v>0.29000389999999998</v>
          </cell>
          <cell r="L3064">
            <v>0.33257379999999997</v>
          </cell>
          <cell r="M3064">
            <v>0.36205749999999998</v>
          </cell>
          <cell r="N3064">
            <v>0.39154139999999998</v>
          </cell>
          <cell r="O3064">
            <v>0.43411119999999997</v>
          </cell>
        </row>
        <row r="3065">
          <cell r="F3065" t="str">
            <v>2015-2022Stockton1-in-2Typical Event Day16</v>
          </cell>
          <cell r="G3065">
            <v>1.689492</v>
          </cell>
          <cell r="H3065">
            <v>2.149254</v>
          </cell>
          <cell r="I3065">
            <v>100.5146</v>
          </cell>
          <cell r="J3065">
            <v>12323.13</v>
          </cell>
          <cell r="K3065">
            <v>0.36898259999999999</v>
          </cell>
          <cell r="L3065">
            <v>0.42261599999999999</v>
          </cell>
          <cell r="M3065">
            <v>0.45976240000000002</v>
          </cell>
          <cell r="N3065">
            <v>0.49690879999999998</v>
          </cell>
          <cell r="O3065">
            <v>0.55054219999999998</v>
          </cell>
        </row>
        <row r="3066">
          <cell r="F3066" t="str">
            <v>2015-2022Stockton1-in-2Typical Event Day17</v>
          </cell>
          <cell r="G3066">
            <v>1.8622190000000001</v>
          </cell>
          <cell r="H3066">
            <v>2.3929960000000001</v>
          </cell>
          <cell r="I3066">
            <v>100.7646</v>
          </cell>
          <cell r="J3066">
            <v>12323.13</v>
          </cell>
          <cell r="K3066">
            <v>0.42548249999999999</v>
          </cell>
          <cell r="L3066">
            <v>0.4876916</v>
          </cell>
          <cell r="M3066">
            <v>0.53077739999999995</v>
          </cell>
          <cell r="N3066">
            <v>0.57386329999999997</v>
          </cell>
          <cell r="O3066">
            <v>0.63607250000000004</v>
          </cell>
        </row>
        <row r="3067">
          <cell r="F3067" t="str">
            <v>2015-2022Stockton1-in-2Typical Event Day18</v>
          </cell>
          <cell r="G3067">
            <v>1.978199</v>
          </cell>
          <cell r="H3067">
            <v>2.5226739999999999</v>
          </cell>
          <cell r="I3067">
            <v>100.46980000000001</v>
          </cell>
          <cell r="J3067">
            <v>12323.13</v>
          </cell>
          <cell r="K3067">
            <v>0.43639699999999998</v>
          </cell>
          <cell r="L3067">
            <v>0.50025039999999998</v>
          </cell>
          <cell r="M3067">
            <v>0.54447500000000004</v>
          </cell>
          <cell r="N3067">
            <v>0.58869970000000005</v>
          </cell>
          <cell r="O3067">
            <v>0.6525531</v>
          </cell>
        </row>
        <row r="3068">
          <cell r="F3068" t="str">
            <v>2015-2022Stockton1-in-2Typical Event Day19</v>
          </cell>
          <cell r="G3068">
            <v>2.7544059999999999</v>
          </cell>
          <cell r="H3068">
            <v>2.4612310000000002</v>
          </cell>
          <cell r="I3068">
            <v>98.493840000000006</v>
          </cell>
          <cell r="J3068">
            <v>12323.13</v>
          </cell>
          <cell r="K3068">
            <v>-0.30917090000000003</v>
          </cell>
          <cell r="L3068">
            <v>-0.29971999999999999</v>
          </cell>
          <cell r="M3068">
            <v>-0.2931744</v>
          </cell>
          <cell r="N3068">
            <v>-0.28662880000000002</v>
          </cell>
          <cell r="O3068">
            <v>-0.27717789999999998</v>
          </cell>
        </row>
        <row r="3069">
          <cell r="F3069" t="str">
            <v>2015-2022Stockton1-in-2Typical Event Day20</v>
          </cell>
          <cell r="G3069">
            <v>2.5092379999999999</v>
          </cell>
          <cell r="H3069">
            <v>2.2341579999999999</v>
          </cell>
          <cell r="I3069">
            <v>93.605959999999996</v>
          </cell>
          <cell r="J3069">
            <v>12323.13</v>
          </cell>
          <cell r="K3069">
            <v>-0.29008929999999999</v>
          </cell>
          <cell r="L3069">
            <v>-0.28122180000000002</v>
          </cell>
          <cell r="M3069">
            <v>-0.27508009999999999</v>
          </cell>
          <cell r="N3069">
            <v>-0.26893850000000002</v>
          </cell>
          <cell r="O3069">
            <v>-0.26007089999999999</v>
          </cell>
        </row>
        <row r="3070">
          <cell r="F3070" t="str">
            <v>2015-2022Stockton1-in-2Typical Event Day21</v>
          </cell>
          <cell r="G3070">
            <v>2.192002</v>
          </cell>
          <cell r="H3070">
            <v>2.006291</v>
          </cell>
          <cell r="I3070">
            <v>86.865459999999999</v>
          </cell>
          <cell r="J3070">
            <v>12323.13</v>
          </cell>
          <cell r="K3070">
            <v>-0.19584399999999999</v>
          </cell>
          <cell r="L3070">
            <v>-0.18985740000000001</v>
          </cell>
          <cell r="M3070">
            <v>-0.18571109999999999</v>
          </cell>
          <cell r="N3070">
            <v>-0.1815647</v>
          </cell>
          <cell r="O3070">
            <v>-0.17557809999999999</v>
          </cell>
        </row>
        <row r="3071">
          <cell r="F3071" t="str">
            <v>2015-2022Stockton1-in-2Typical Event Day22</v>
          </cell>
          <cell r="G3071">
            <v>1.863912</v>
          </cell>
          <cell r="H3071">
            <v>1.7333350000000001</v>
          </cell>
          <cell r="I3071">
            <v>81.865459999999999</v>
          </cell>
          <cell r="J3071">
            <v>12323.13</v>
          </cell>
          <cell r="K3071">
            <v>-0.1377023</v>
          </cell>
          <cell r="L3071">
            <v>-0.1334929</v>
          </cell>
          <cell r="M3071">
            <v>-0.13057759999999999</v>
          </cell>
          <cell r="N3071">
            <v>-0.1276622</v>
          </cell>
          <cell r="O3071">
            <v>-0.1234528</v>
          </cell>
        </row>
        <row r="3072">
          <cell r="F3072" t="str">
            <v>2015-2022Stockton1-in-2Typical Event Day23</v>
          </cell>
          <cell r="G3072">
            <v>1.452442</v>
          </cell>
          <cell r="H3072">
            <v>1.382166</v>
          </cell>
          <cell r="I3072">
            <v>79.411990000000003</v>
          </cell>
          <cell r="J3072">
            <v>12323.13</v>
          </cell>
          <cell r="K3072">
            <v>-7.4110999999999996E-2</v>
          </cell>
          <cell r="L3072">
            <v>-7.1845500000000007E-2</v>
          </cell>
          <cell r="M3072">
            <v>-7.0276500000000006E-2</v>
          </cell>
          <cell r="N3072">
            <v>-6.8707500000000005E-2</v>
          </cell>
          <cell r="O3072">
            <v>-6.6442000000000001E-2</v>
          </cell>
        </row>
        <row r="3073">
          <cell r="F3073" t="str">
            <v>2015-2022Stockton1-in-2Typical Event Day24</v>
          </cell>
          <cell r="G3073">
            <v>1.121238</v>
          </cell>
          <cell r="H3073">
            <v>1.0648919999999999</v>
          </cell>
          <cell r="I3073">
            <v>78.423240000000007</v>
          </cell>
          <cell r="J3073">
            <v>12323.13</v>
          </cell>
          <cell r="K3073">
            <v>-5.9421000000000002E-2</v>
          </cell>
          <cell r="L3073">
            <v>-5.7604599999999999E-2</v>
          </cell>
          <cell r="M3073">
            <v>-5.6346500000000001E-2</v>
          </cell>
          <cell r="N3073">
            <v>-5.5088499999999999E-2</v>
          </cell>
          <cell r="O3073">
            <v>-5.3272100000000003E-2</v>
          </cell>
        </row>
        <row r="3074">
          <cell r="F3074" t="str">
            <v>2012All Customers1-in-10July Peak1</v>
          </cell>
          <cell r="G3074">
            <v>1.345601</v>
          </cell>
          <cell r="H3074">
            <v>1.345601</v>
          </cell>
          <cell r="I3074">
            <v>81.241320000000002</v>
          </cell>
          <cell r="J3074">
            <v>155949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</row>
        <row r="3075">
          <cell r="F3075" t="str">
            <v>2012All Customers1-in-10July Peak2</v>
          </cell>
          <cell r="G3075">
            <v>1.1490359999999999</v>
          </cell>
          <cell r="H3075">
            <v>1.1490359999999999</v>
          </cell>
          <cell r="I3075">
            <v>80.272800000000004</v>
          </cell>
          <cell r="J3075">
            <v>155949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</row>
        <row r="3076">
          <cell r="F3076" t="str">
            <v>2012All Customers1-in-10July Peak3</v>
          </cell>
          <cell r="G3076">
            <v>1.033709</v>
          </cell>
          <cell r="H3076">
            <v>1.033709</v>
          </cell>
          <cell r="I3076">
            <v>79.321250000000006</v>
          </cell>
          <cell r="J3076">
            <v>155949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</row>
        <row r="3077">
          <cell r="F3077" t="str">
            <v>2012All Customers1-in-10July Peak4</v>
          </cell>
          <cell r="G3077">
            <v>0.96688819999999998</v>
          </cell>
          <cell r="H3077">
            <v>0.96688819999999998</v>
          </cell>
          <cell r="I3077">
            <v>78.357709999999997</v>
          </cell>
          <cell r="J3077">
            <v>155949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</row>
        <row r="3078">
          <cell r="F3078" t="str">
            <v>2012All Customers1-in-10July Peak5</v>
          </cell>
          <cell r="G3078">
            <v>0.94949689999999998</v>
          </cell>
          <cell r="H3078">
            <v>0.94949689999999998</v>
          </cell>
          <cell r="I3078">
            <v>77.450230000000005</v>
          </cell>
          <cell r="J3078">
            <v>155949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</row>
        <row r="3079">
          <cell r="F3079" t="str">
            <v>2012All Customers1-in-10July Peak6</v>
          </cell>
          <cell r="G3079">
            <v>1.0042580000000001</v>
          </cell>
          <cell r="H3079">
            <v>1.0042580000000001</v>
          </cell>
          <cell r="I3079">
            <v>76.669640000000001</v>
          </cell>
          <cell r="J3079">
            <v>155949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</row>
        <row r="3080">
          <cell r="F3080" t="str">
            <v>2012All Customers1-in-10July Peak7</v>
          </cell>
          <cell r="G3080">
            <v>1.169584</v>
          </cell>
          <cell r="H3080">
            <v>1.169584</v>
          </cell>
          <cell r="I3080">
            <v>76.263440000000003</v>
          </cell>
          <cell r="J3080">
            <v>155949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</row>
        <row r="3081">
          <cell r="F3081" t="str">
            <v>2012All Customers1-in-10July Peak8</v>
          </cell>
          <cell r="G3081">
            <v>1.300448</v>
          </cell>
          <cell r="H3081">
            <v>1.300448</v>
          </cell>
          <cell r="I3081">
            <v>78.691429999999997</v>
          </cell>
          <cell r="J3081">
            <v>155949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</row>
        <row r="3082">
          <cell r="F3082" t="str">
            <v>2012All Customers1-in-10July Peak9</v>
          </cell>
          <cell r="G3082">
            <v>1.328773</v>
          </cell>
          <cell r="H3082">
            <v>1.328773</v>
          </cell>
          <cell r="I3082">
            <v>82.687709999999996</v>
          </cell>
          <cell r="J3082">
            <v>155949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</row>
        <row r="3083">
          <cell r="F3083" t="str">
            <v>2012All Customers1-in-10July Peak10</v>
          </cell>
          <cell r="G3083">
            <v>1.417691</v>
          </cell>
          <cell r="H3083">
            <v>1.417691</v>
          </cell>
          <cell r="I3083">
            <v>86.983109999999996</v>
          </cell>
          <cell r="J3083">
            <v>155949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</row>
        <row r="3084">
          <cell r="F3084" t="str">
            <v>2012All Customers1-in-10July Peak11</v>
          </cell>
          <cell r="G3084">
            <v>1.5676380000000001</v>
          </cell>
          <cell r="H3084">
            <v>1.5676380000000001</v>
          </cell>
          <cell r="I3084">
            <v>90.774069999999995</v>
          </cell>
          <cell r="J3084">
            <v>155949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</row>
        <row r="3085">
          <cell r="F3085" t="str">
            <v>2012All Customers1-in-10July Peak12</v>
          </cell>
          <cell r="G3085">
            <v>1.7853669999999999</v>
          </cell>
          <cell r="H3085">
            <v>1.7853669999999999</v>
          </cell>
          <cell r="I3085">
            <v>94.869129999999998</v>
          </cell>
          <cell r="J3085">
            <v>155949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</row>
        <row r="3086">
          <cell r="F3086" t="str">
            <v>2012All Customers1-in-10July Peak13</v>
          </cell>
          <cell r="G3086">
            <v>2.0753710000000001</v>
          </cell>
          <cell r="H3086">
            <v>2.0753710000000001</v>
          </cell>
          <cell r="I3086">
            <v>98.135840000000002</v>
          </cell>
          <cell r="J3086">
            <v>155949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</row>
        <row r="3087">
          <cell r="F3087" t="str">
            <v>2012All Customers1-in-10July Peak14</v>
          </cell>
          <cell r="G3087">
            <v>1.8654919999999999</v>
          </cell>
          <cell r="H3087">
            <v>2.3928090000000002</v>
          </cell>
          <cell r="I3087">
            <v>100.14790000000001</v>
          </cell>
          <cell r="J3087">
            <v>155949</v>
          </cell>
          <cell r="K3087">
            <v>0.42581340000000001</v>
          </cell>
          <cell r="L3087">
            <v>0.48578280000000001</v>
          </cell>
          <cell r="M3087">
            <v>0.52731749999999999</v>
          </cell>
          <cell r="N3087">
            <v>0.56885209999999997</v>
          </cell>
          <cell r="O3087">
            <v>0.62882159999999998</v>
          </cell>
        </row>
        <row r="3088">
          <cell r="F3088" t="str">
            <v>2012All Customers1-in-10July Peak15</v>
          </cell>
          <cell r="G3088">
            <v>2.0622600000000002</v>
          </cell>
          <cell r="H3088">
            <v>2.7488800000000002</v>
          </cell>
          <cell r="I3088">
            <v>101.1524</v>
          </cell>
          <cell r="J3088">
            <v>155949</v>
          </cell>
          <cell r="K3088">
            <v>0.55455670000000001</v>
          </cell>
          <cell r="L3088">
            <v>0.63258119999999995</v>
          </cell>
          <cell r="M3088">
            <v>0.68662069999999997</v>
          </cell>
          <cell r="N3088">
            <v>0.74066019999999999</v>
          </cell>
          <cell r="O3088">
            <v>0.81868459999999998</v>
          </cell>
        </row>
        <row r="3089">
          <cell r="F3089" t="str">
            <v>2012All Customers1-in-10July Peak16</v>
          </cell>
          <cell r="G3089">
            <v>2.3009840000000001</v>
          </cell>
          <cell r="H3089">
            <v>3.1527790000000002</v>
          </cell>
          <cell r="I3089">
            <v>102.0408</v>
          </cell>
          <cell r="J3089">
            <v>155949</v>
          </cell>
          <cell r="K3089">
            <v>0.68826189999999998</v>
          </cell>
          <cell r="L3089">
            <v>0.78487839999999998</v>
          </cell>
          <cell r="M3089">
            <v>0.85179479999999996</v>
          </cell>
          <cell r="N3089">
            <v>0.91871100000000006</v>
          </cell>
          <cell r="O3089">
            <v>1.015328</v>
          </cell>
        </row>
        <row r="3090">
          <cell r="F3090" t="str">
            <v>2012All Customers1-in-10July Peak17</v>
          </cell>
          <cell r="G3090">
            <v>2.515396</v>
          </cell>
          <cell r="H3090">
            <v>3.5125760000000001</v>
          </cell>
          <cell r="I3090">
            <v>102.2272</v>
          </cell>
          <cell r="J3090">
            <v>155949</v>
          </cell>
          <cell r="K3090">
            <v>0.80552380000000001</v>
          </cell>
          <cell r="L3090">
            <v>0.91875560000000001</v>
          </cell>
          <cell r="M3090">
            <v>0.99717990000000001</v>
          </cell>
          <cell r="N3090">
            <v>1.075604</v>
          </cell>
          <cell r="O3090">
            <v>1.188836</v>
          </cell>
        </row>
        <row r="3091">
          <cell r="F3091" t="str">
            <v>2012All Customers1-in-10July Peak18</v>
          </cell>
          <cell r="G3091">
            <v>2.712647</v>
          </cell>
          <cell r="H3091">
            <v>3.7374010000000002</v>
          </cell>
          <cell r="I3091">
            <v>100.64279999999999</v>
          </cell>
          <cell r="J3091">
            <v>155949</v>
          </cell>
          <cell r="K3091">
            <v>0.82777020000000001</v>
          </cell>
          <cell r="L3091">
            <v>0.94414969999999998</v>
          </cell>
          <cell r="M3091">
            <v>1.0247539999999999</v>
          </cell>
          <cell r="N3091">
            <v>1.1053580000000001</v>
          </cell>
          <cell r="O3091">
            <v>1.2217370000000001</v>
          </cell>
        </row>
        <row r="3092">
          <cell r="F3092" t="str">
            <v>2012All Customers1-in-10July Peak19</v>
          </cell>
          <cell r="G3092">
            <v>3.9509889999999999</v>
          </cell>
          <cell r="H3092">
            <v>3.6876190000000002</v>
          </cell>
          <cell r="I3092">
            <v>98.007149999999996</v>
          </cell>
          <cell r="J3092">
            <v>155949</v>
          </cell>
          <cell r="K3092">
            <v>-0.29173569999999999</v>
          </cell>
          <cell r="L3092">
            <v>-0.27497729999999998</v>
          </cell>
          <cell r="M3092">
            <v>-0.26337050000000001</v>
          </cell>
          <cell r="N3092">
            <v>-0.25176359999999998</v>
          </cell>
          <cell r="O3092">
            <v>-0.2350052</v>
          </cell>
        </row>
        <row r="3093">
          <cell r="F3093" t="str">
            <v>2012All Customers1-in-10July Peak20</v>
          </cell>
          <cell r="G3093">
            <v>3.6165669999999999</v>
          </cell>
          <cell r="H3093">
            <v>3.3801399999999999</v>
          </cell>
          <cell r="I3093">
            <v>94.788799999999995</v>
          </cell>
          <cell r="J3093">
            <v>155949</v>
          </cell>
          <cell r="K3093">
            <v>-0.26177080000000003</v>
          </cell>
          <cell r="L3093">
            <v>-0.24679809999999999</v>
          </cell>
          <cell r="M3093">
            <v>-0.236428</v>
          </cell>
          <cell r="N3093">
            <v>-0.22605790000000001</v>
          </cell>
          <cell r="O3093">
            <v>-0.2110852</v>
          </cell>
        </row>
        <row r="3094">
          <cell r="F3094" t="str">
            <v>2012All Customers1-in-10July Peak21</v>
          </cell>
          <cell r="G3094">
            <v>3.206636</v>
          </cell>
          <cell r="H3094">
            <v>3.0566059999999999</v>
          </cell>
          <cell r="I3094">
            <v>90.496380000000002</v>
          </cell>
          <cell r="J3094">
            <v>155949</v>
          </cell>
          <cell r="K3094">
            <v>-0.16578280000000001</v>
          </cell>
          <cell r="L3094">
            <v>-0.15647630000000001</v>
          </cell>
          <cell r="M3094">
            <v>-0.15003059999999999</v>
          </cell>
          <cell r="N3094">
            <v>-0.14358480000000001</v>
          </cell>
          <cell r="O3094">
            <v>-0.13427829999999999</v>
          </cell>
        </row>
        <row r="3095">
          <cell r="F3095" t="str">
            <v>2012All Customers1-in-10July Peak22</v>
          </cell>
          <cell r="G3095">
            <v>2.7743250000000002</v>
          </cell>
          <cell r="H3095">
            <v>2.6812499999999999</v>
          </cell>
          <cell r="I3095">
            <v>87.302930000000003</v>
          </cell>
          <cell r="J3095">
            <v>155949</v>
          </cell>
          <cell r="K3095">
            <v>-0.1027462</v>
          </cell>
          <cell r="L3095">
            <v>-9.7032300000000002E-2</v>
          </cell>
          <cell r="M3095">
            <v>-9.3074799999999999E-2</v>
          </cell>
          <cell r="N3095">
            <v>-8.9117399999999999E-2</v>
          </cell>
          <cell r="O3095">
            <v>-8.3403400000000003E-2</v>
          </cell>
        </row>
        <row r="3096">
          <cell r="F3096" t="str">
            <v>2012All Customers1-in-10July Peak23</v>
          </cell>
          <cell r="G3096">
            <v>2.2010719999999999</v>
          </cell>
          <cell r="H3096">
            <v>2.1428479999999999</v>
          </cell>
          <cell r="I3096">
            <v>84.724249999999998</v>
          </cell>
          <cell r="J3096">
            <v>155949</v>
          </cell>
          <cell r="K3096">
            <v>-6.4363100000000006E-2</v>
          </cell>
          <cell r="L3096">
            <v>-6.0736100000000001E-2</v>
          </cell>
          <cell r="M3096">
            <v>-5.8223999999999998E-2</v>
          </cell>
          <cell r="N3096">
            <v>-5.5711900000000002E-2</v>
          </cell>
          <cell r="O3096">
            <v>-5.2084900000000003E-2</v>
          </cell>
        </row>
        <row r="3097">
          <cell r="F3097" t="str">
            <v>2012All Customers1-in-10July Peak24</v>
          </cell>
          <cell r="G3097">
            <v>1.6838029999999999</v>
          </cell>
          <cell r="H3097">
            <v>1.6417930000000001</v>
          </cell>
          <cell r="I3097">
            <v>83.531850000000006</v>
          </cell>
          <cell r="J3097">
            <v>155949</v>
          </cell>
          <cell r="K3097">
            <v>-4.6483099999999999E-2</v>
          </cell>
          <cell r="L3097">
            <v>-4.3840400000000002E-2</v>
          </cell>
          <cell r="M3097">
            <v>-4.2010100000000002E-2</v>
          </cell>
          <cell r="N3097">
            <v>-4.0179800000000002E-2</v>
          </cell>
          <cell r="O3097">
            <v>-3.75372E-2</v>
          </cell>
        </row>
        <row r="3098">
          <cell r="F3098" t="str">
            <v>2012Greater Bay Area1-in-10July Peak1</v>
          </cell>
          <cell r="G3098">
            <v>1.289676</v>
          </cell>
          <cell r="H3098">
            <v>1.289676</v>
          </cell>
          <cell r="I3098">
            <v>78.451840000000004</v>
          </cell>
          <cell r="J3098">
            <v>54374.02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</row>
        <row r="3099">
          <cell r="F3099" t="str">
            <v>2012Greater Bay Area1-in-10July Peak2</v>
          </cell>
          <cell r="G3099">
            <v>1.0848</v>
          </cell>
          <cell r="H3099">
            <v>1.0848</v>
          </cell>
          <cell r="I3099">
            <v>77.375209999999996</v>
          </cell>
          <cell r="J3099">
            <v>54374.02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</row>
        <row r="3100">
          <cell r="F3100" t="str">
            <v>2012Greater Bay Area1-in-10July Peak3</v>
          </cell>
          <cell r="G3100">
            <v>0.97196349999999998</v>
          </cell>
          <cell r="H3100">
            <v>0.97196349999999998</v>
          </cell>
          <cell r="I3100">
            <v>76.986770000000007</v>
          </cell>
          <cell r="J3100">
            <v>54374.02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</row>
        <row r="3101">
          <cell r="F3101" t="str">
            <v>2012Greater Bay Area1-in-10July Peak4</v>
          </cell>
          <cell r="G3101">
            <v>0.90933969999999997</v>
          </cell>
          <cell r="H3101">
            <v>0.90933969999999997</v>
          </cell>
          <cell r="I3101">
            <v>75.689490000000006</v>
          </cell>
          <cell r="J3101">
            <v>54374.02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</row>
        <row r="3102">
          <cell r="F3102" t="str">
            <v>2012Greater Bay Area1-in-10July Peak5</v>
          </cell>
          <cell r="G3102">
            <v>0.88835050000000004</v>
          </cell>
          <cell r="H3102">
            <v>0.88835050000000004</v>
          </cell>
          <cell r="I3102">
            <v>73.894999999999996</v>
          </cell>
          <cell r="J3102">
            <v>54374.02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</row>
        <row r="3103">
          <cell r="F3103" t="str">
            <v>2012Greater Bay Area1-in-10July Peak6</v>
          </cell>
          <cell r="G3103">
            <v>0.93721480000000001</v>
          </cell>
          <cell r="H3103">
            <v>0.93721480000000001</v>
          </cell>
          <cell r="I3103">
            <v>72.724400000000003</v>
          </cell>
          <cell r="J3103">
            <v>54374.02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</row>
        <row r="3104">
          <cell r="F3104" t="str">
            <v>2012Greater Bay Area1-in-10July Peak7</v>
          </cell>
          <cell r="G3104">
            <v>1.1076170000000001</v>
          </cell>
          <cell r="H3104">
            <v>1.1076170000000001</v>
          </cell>
          <cell r="I3104">
            <v>72.347399999999993</v>
          </cell>
          <cell r="J3104">
            <v>54374.02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</row>
        <row r="3105">
          <cell r="F3105" t="str">
            <v>2012Greater Bay Area1-in-10July Peak8</v>
          </cell>
          <cell r="G3105">
            <v>1.274181</v>
          </cell>
          <cell r="H3105">
            <v>1.274181</v>
          </cell>
          <cell r="I3105">
            <v>74.280559999999994</v>
          </cell>
          <cell r="J3105">
            <v>54374.02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</row>
        <row r="3106">
          <cell r="F3106" t="str">
            <v>2012Greater Bay Area1-in-10July Peak9</v>
          </cell>
          <cell r="G3106">
            <v>1.293973</v>
          </cell>
          <cell r="H3106">
            <v>1.293973</v>
          </cell>
          <cell r="I3106">
            <v>78.359210000000004</v>
          </cell>
          <cell r="J3106">
            <v>54374.02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</row>
        <row r="3107">
          <cell r="F3107" t="str">
            <v>2012Greater Bay Area1-in-10July Peak10</v>
          </cell>
          <cell r="G3107">
            <v>1.3504290000000001</v>
          </cell>
          <cell r="H3107">
            <v>1.3504290000000001</v>
          </cell>
          <cell r="I3107">
            <v>83.269139999999993</v>
          </cell>
          <cell r="J3107">
            <v>54374.02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</row>
        <row r="3108">
          <cell r="F3108" t="str">
            <v>2012Greater Bay Area1-in-10July Peak11</v>
          </cell>
          <cell r="G3108">
            <v>1.4661329999999999</v>
          </cell>
          <cell r="H3108">
            <v>1.4661329999999999</v>
          </cell>
          <cell r="I3108">
            <v>87.369</v>
          </cell>
          <cell r="J3108">
            <v>54374.02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</row>
        <row r="3109">
          <cell r="F3109" t="str">
            <v>2012Greater Bay Area1-in-10July Peak12</v>
          </cell>
          <cell r="G3109">
            <v>1.6308260000000001</v>
          </cell>
          <cell r="H3109">
            <v>1.6308260000000001</v>
          </cell>
          <cell r="I3109">
            <v>91.679429999999996</v>
          </cell>
          <cell r="J3109">
            <v>54374.02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</row>
        <row r="3110">
          <cell r="F3110" t="str">
            <v>2012Greater Bay Area1-in-10July Peak13</v>
          </cell>
          <cell r="G3110">
            <v>1.855777</v>
          </cell>
          <cell r="H3110">
            <v>1.855777</v>
          </cell>
          <cell r="I3110">
            <v>95.110200000000006</v>
          </cell>
          <cell r="J3110">
            <v>54374.02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</row>
        <row r="3111">
          <cell r="F3111" t="str">
            <v>2012Greater Bay Area1-in-10July Peak14</v>
          </cell>
          <cell r="G3111">
            <v>1.6227609999999999</v>
          </cell>
          <cell r="H3111">
            <v>2.0955919999999999</v>
          </cell>
          <cell r="I3111">
            <v>97.298289999999994</v>
          </cell>
          <cell r="J3111">
            <v>54374.02</v>
          </cell>
          <cell r="K3111">
            <v>0.39090009999999997</v>
          </cell>
          <cell r="L3111">
            <v>0.43930520000000001</v>
          </cell>
          <cell r="M3111">
            <v>0.47283039999999998</v>
          </cell>
          <cell r="N3111">
            <v>0.50635560000000002</v>
          </cell>
          <cell r="O3111">
            <v>0.55476080000000005</v>
          </cell>
        </row>
        <row r="3112">
          <cell r="F3112" t="str">
            <v>2012Greater Bay Area1-in-10July Peak15</v>
          </cell>
          <cell r="G3112">
            <v>1.755917</v>
          </cell>
          <cell r="H3112">
            <v>2.374593</v>
          </cell>
          <cell r="I3112">
            <v>98.653120000000001</v>
          </cell>
          <cell r="J3112">
            <v>54374.02</v>
          </cell>
          <cell r="K3112">
            <v>0.51151089999999999</v>
          </cell>
          <cell r="L3112">
            <v>0.57482509999999998</v>
          </cell>
          <cell r="M3112">
            <v>0.61867640000000002</v>
          </cell>
          <cell r="N3112">
            <v>0.66252770000000005</v>
          </cell>
          <cell r="O3112">
            <v>0.72584190000000004</v>
          </cell>
        </row>
        <row r="3113">
          <cell r="F3113" t="str">
            <v>2012Greater Bay Area1-in-10July Peak16</v>
          </cell>
          <cell r="G3113">
            <v>1.952021</v>
          </cell>
          <cell r="H3113">
            <v>2.717279</v>
          </cell>
          <cell r="I3113">
            <v>100.5908</v>
          </cell>
          <cell r="J3113">
            <v>54374.02</v>
          </cell>
          <cell r="K3113">
            <v>0.63273699999999999</v>
          </cell>
          <cell r="L3113">
            <v>0.71103110000000003</v>
          </cell>
          <cell r="M3113">
            <v>0.76525739999999998</v>
          </cell>
          <cell r="N3113">
            <v>0.81948359999999998</v>
          </cell>
          <cell r="O3113">
            <v>0.89777770000000001</v>
          </cell>
        </row>
        <row r="3114">
          <cell r="F3114" t="str">
            <v>2012Greater Bay Area1-in-10July Peak17</v>
          </cell>
          <cell r="G3114">
            <v>2.148685</v>
          </cell>
          <cell r="H3114">
            <v>3.046138</v>
          </cell>
          <cell r="I3114">
            <v>100.4293</v>
          </cell>
          <cell r="J3114">
            <v>54374.02</v>
          </cell>
          <cell r="K3114">
            <v>0.74201490000000003</v>
          </cell>
          <cell r="L3114">
            <v>0.83384879999999995</v>
          </cell>
          <cell r="M3114">
            <v>0.89745280000000005</v>
          </cell>
          <cell r="N3114">
            <v>0.96105660000000004</v>
          </cell>
          <cell r="O3114">
            <v>1.052891</v>
          </cell>
        </row>
        <row r="3115">
          <cell r="F3115" t="str">
            <v>2012Greater Bay Area1-in-10July Peak18</v>
          </cell>
          <cell r="G3115">
            <v>2.3536419999999998</v>
          </cell>
          <cell r="H3115">
            <v>3.276119</v>
          </cell>
          <cell r="I3115">
            <v>97.919250000000005</v>
          </cell>
          <cell r="J3115">
            <v>54374.02</v>
          </cell>
          <cell r="K3115">
            <v>0.76270150000000003</v>
          </cell>
          <cell r="L3115">
            <v>0.85709789999999997</v>
          </cell>
          <cell r="M3115">
            <v>0.92247659999999998</v>
          </cell>
          <cell r="N3115">
            <v>0.98785529999999999</v>
          </cell>
          <cell r="O3115">
            <v>1.082252</v>
          </cell>
        </row>
        <row r="3116">
          <cell r="F3116" t="str">
            <v>2012Greater Bay Area1-in-10July Peak19</v>
          </cell>
          <cell r="G3116">
            <v>3.4537719999999998</v>
          </cell>
          <cell r="H3116">
            <v>3.2769180000000002</v>
          </cell>
          <cell r="I3116">
            <v>94.693510000000003</v>
          </cell>
          <cell r="J3116">
            <v>54374.02</v>
          </cell>
          <cell r="K3116">
            <v>-0.20453879999999999</v>
          </cell>
          <cell r="L3116">
            <v>-0.1881825</v>
          </cell>
          <cell r="M3116">
            <v>-0.17685409999999999</v>
          </cell>
          <cell r="N3116">
            <v>-0.1655258</v>
          </cell>
          <cell r="O3116">
            <v>-0.14916940000000001</v>
          </cell>
        </row>
        <row r="3117">
          <cell r="F3117" t="str">
            <v>2012Greater Bay Area1-in-10July Peak20</v>
          </cell>
          <cell r="G3117">
            <v>3.184412</v>
          </cell>
          <cell r="H3117">
            <v>3.0271140000000001</v>
          </cell>
          <cell r="I3117">
            <v>91.151480000000006</v>
          </cell>
          <cell r="J3117">
            <v>54374.02</v>
          </cell>
          <cell r="K3117">
            <v>-0.18192059999999999</v>
          </cell>
          <cell r="L3117">
            <v>-0.16737299999999999</v>
          </cell>
          <cell r="M3117">
            <v>-0.1572974</v>
          </cell>
          <cell r="N3117">
            <v>-0.14722170000000001</v>
          </cell>
          <cell r="O3117">
            <v>-0.13267409999999999</v>
          </cell>
        </row>
        <row r="3118">
          <cell r="F3118" t="str">
            <v>2012Greater Bay Area1-in-10July Peak21</v>
          </cell>
          <cell r="G3118">
            <v>2.8759739999999998</v>
          </cell>
          <cell r="H3118">
            <v>2.7857340000000002</v>
          </cell>
          <cell r="I3118">
            <v>87.11721</v>
          </cell>
          <cell r="J3118">
            <v>54374.02</v>
          </cell>
          <cell r="K3118">
            <v>-0.10436670000000001</v>
          </cell>
          <cell r="L3118">
            <v>-9.6020800000000003E-2</v>
          </cell>
          <cell r="M3118">
            <v>-9.0240500000000001E-2</v>
          </cell>
          <cell r="N3118">
            <v>-8.4460099999999996E-2</v>
          </cell>
          <cell r="O3118">
            <v>-7.6114299999999996E-2</v>
          </cell>
        </row>
        <row r="3119">
          <cell r="F3119" t="str">
            <v>2012Greater Bay Area1-in-10July Peak22</v>
          </cell>
          <cell r="G3119">
            <v>2.5507550000000001</v>
          </cell>
          <cell r="H3119">
            <v>2.4977420000000001</v>
          </cell>
          <cell r="I3119">
            <v>83.565880000000007</v>
          </cell>
          <cell r="J3119">
            <v>54374.02</v>
          </cell>
          <cell r="K3119">
            <v>-6.1311200000000003E-2</v>
          </cell>
          <cell r="L3119">
            <v>-5.6408300000000001E-2</v>
          </cell>
          <cell r="M3119">
            <v>-5.30126E-2</v>
          </cell>
          <cell r="N3119">
            <v>-4.9616899999999999E-2</v>
          </cell>
          <cell r="O3119">
            <v>-4.4713999999999997E-2</v>
          </cell>
        </row>
        <row r="3120">
          <cell r="F3120" t="str">
            <v>2012Greater Bay Area1-in-10July Peak23</v>
          </cell>
          <cell r="G3120">
            <v>2.0623580000000001</v>
          </cell>
          <cell r="H3120">
            <v>2.0282499999999999</v>
          </cell>
          <cell r="I3120">
            <v>81.485230000000001</v>
          </cell>
          <cell r="J3120">
            <v>54374.02</v>
          </cell>
          <cell r="K3120">
            <v>-3.9447700000000002E-2</v>
          </cell>
          <cell r="L3120">
            <v>-3.6293199999999998E-2</v>
          </cell>
          <cell r="M3120">
            <v>-3.4108399999999997E-2</v>
          </cell>
          <cell r="N3120">
            <v>-3.1923600000000003E-2</v>
          </cell>
          <cell r="O3120">
            <v>-2.8769099999999999E-2</v>
          </cell>
        </row>
        <row r="3121">
          <cell r="F3121" t="str">
            <v>2012Greater Bay Area1-in-10July Peak24</v>
          </cell>
          <cell r="G3121">
            <v>1.571264</v>
          </cell>
          <cell r="H3121">
            <v>1.544009</v>
          </cell>
          <cell r="I3121">
            <v>80.864149999999995</v>
          </cell>
          <cell r="J3121">
            <v>54374.02</v>
          </cell>
          <cell r="K3121">
            <v>-3.1521300000000002E-2</v>
          </cell>
          <cell r="L3121">
            <v>-2.9000600000000001E-2</v>
          </cell>
          <cell r="M3121">
            <v>-2.7254799999999999E-2</v>
          </cell>
          <cell r="N3121">
            <v>-2.5509E-2</v>
          </cell>
          <cell r="O3121">
            <v>-2.2988399999999999E-2</v>
          </cell>
        </row>
        <row r="3122">
          <cell r="F3122" t="str">
            <v>2012Greater Fresno1-in-10July Peak1</v>
          </cell>
          <cell r="G3122">
            <v>1.4510799999999999</v>
          </cell>
          <cell r="H3122">
            <v>1.4510799999999999</v>
          </cell>
          <cell r="I3122">
            <v>89.549800000000005</v>
          </cell>
          <cell r="J3122">
            <v>27903.5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</row>
        <row r="3123">
          <cell r="F3123" t="str">
            <v>2012Greater Fresno1-in-10July Peak2</v>
          </cell>
          <cell r="G3123">
            <v>1.2337640000000001</v>
          </cell>
          <cell r="H3123">
            <v>1.2337640000000001</v>
          </cell>
          <cell r="I3123">
            <v>88.494169999999997</v>
          </cell>
          <cell r="J3123">
            <v>27903.5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</row>
        <row r="3124">
          <cell r="F3124" t="str">
            <v>2012Greater Fresno1-in-10July Peak3</v>
          </cell>
          <cell r="G3124">
            <v>1.092787</v>
          </cell>
          <cell r="H3124">
            <v>1.092787</v>
          </cell>
          <cell r="I3124">
            <v>87.090879999999999</v>
          </cell>
          <cell r="J3124">
            <v>27903.5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</row>
        <row r="3125">
          <cell r="F3125" t="str">
            <v>2012Greater Fresno1-in-10July Peak4</v>
          </cell>
          <cell r="G3125">
            <v>1.0075080000000001</v>
          </cell>
          <cell r="H3125">
            <v>1.0075080000000001</v>
          </cell>
          <cell r="I3125">
            <v>85.743200000000002</v>
          </cell>
          <cell r="J3125">
            <v>27903.5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</row>
        <row r="3126">
          <cell r="F3126" t="str">
            <v>2012Greater Fresno1-in-10July Peak5</v>
          </cell>
          <cell r="G3126">
            <v>0.9814503</v>
          </cell>
          <cell r="H3126">
            <v>0.9814503</v>
          </cell>
          <cell r="I3126">
            <v>85.35454</v>
          </cell>
          <cell r="J3126">
            <v>27903.5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</row>
        <row r="3127">
          <cell r="F3127" t="str">
            <v>2012Greater Fresno1-in-10July Peak6</v>
          </cell>
          <cell r="G3127">
            <v>1.021082</v>
          </cell>
          <cell r="H3127">
            <v>1.021082</v>
          </cell>
          <cell r="I3127">
            <v>84.472639999999998</v>
          </cell>
          <cell r="J3127">
            <v>27903.5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</row>
        <row r="3128">
          <cell r="F3128" t="str">
            <v>2012Greater Fresno1-in-10July Peak7</v>
          </cell>
          <cell r="G3128">
            <v>1.1474420000000001</v>
          </cell>
          <cell r="H3128">
            <v>1.1474420000000001</v>
          </cell>
          <cell r="I3128">
            <v>83.0214</v>
          </cell>
          <cell r="J3128">
            <v>27903.5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</row>
        <row r="3129">
          <cell r="F3129" t="str">
            <v>2012Greater Fresno1-in-10July Peak8</v>
          </cell>
          <cell r="G3129">
            <v>1.2312909999999999</v>
          </cell>
          <cell r="H3129">
            <v>1.2312909999999999</v>
          </cell>
          <cell r="I3129">
            <v>85.263689999999997</v>
          </cell>
          <cell r="J3129">
            <v>27903.5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</row>
        <row r="3130">
          <cell r="F3130" t="str">
            <v>2012Greater Fresno1-in-10July Peak9</v>
          </cell>
          <cell r="G3130">
            <v>1.268869</v>
          </cell>
          <cell r="H3130">
            <v>1.268869</v>
          </cell>
          <cell r="I3130">
            <v>88.068470000000005</v>
          </cell>
          <cell r="J3130">
            <v>27903.5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</row>
        <row r="3131">
          <cell r="F3131" t="str">
            <v>2012Greater Fresno1-in-10July Peak10</v>
          </cell>
          <cell r="G3131">
            <v>1.4098999999999999</v>
          </cell>
          <cell r="H3131">
            <v>1.4098999999999999</v>
          </cell>
          <cell r="I3131">
            <v>92.234560000000002</v>
          </cell>
          <cell r="J3131">
            <v>27903.5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</row>
        <row r="3132">
          <cell r="F3132" t="str">
            <v>2012Greater Fresno1-in-10July Peak11</v>
          </cell>
          <cell r="G3132">
            <v>1.6182529999999999</v>
          </cell>
          <cell r="H3132">
            <v>1.6182529999999999</v>
          </cell>
          <cell r="I3132">
            <v>95.345889999999997</v>
          </cell>
          <cell r="J3132">
            <v>27903.5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</row>
        <row r="3133">
          <cell r="F3133" t="str">
            <v>2012Greater Fresno1-in-10July Peak12</v>
          </cell>
          <cell r="G3133">
            <v>1.9225559999999999</v>
          </cell>
          <cell r="H3133">
            <v>1.9225559999999999</v>
          </cell>
          <cell r="I3133">
            <v>98.901520000000005</v>
          </cell>
          <cell r="J3133">
            <v>27903.5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</row>
        <row r="3134">
          <cell r="F3134" t="str">
            <v>2012Greater Fresno1-in-10July Peak13</v>
          </cell>
          <cell r="G3134">
            <v>2.301393</v>
          </cell>
          <cell r="H3134">
            <v>2.301393</v>
          </cell>
          <cell r="I3134">
            <v>102.0544</v>
          </cell>
          <cell r="J3134">
            <v>27903.5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</row>
        <row r="3135">
          <cell r="F3135" t="str">
            <v>2012Greater Fresno1-in-10July Peak14</v>
          </cell>
          <cell r="G3135">
            <v>2.118973</v>
          </cell>
          <cell r="H3135">
            <v>2.7036359999999999</v>
          </cell>
          <cell r="I3135">
            <v>103.65940000000001</v>
          </cell>
          <cell r="J3135">
            <v>27903.5</v>
          </cell>
          <cell r="K3135">
            <v>0.4432046</v>
          </cell>
          <cell r="L3135">
            <v>0.52677890000000005</v>
          </cell>
          <cell r="M3135">
            <v>0.58466240000000003</v>
          </cell>
          <cell r="N3135">
            <v>0.64254579999999994</v>
          </cell>
          <cell r="O3135">
            <v>0.72612010000000005</v>
          </cell>
        </row>
        <row r="3136">
          <cell r="F3136" t="str">
            <v>2012Greater Fresno1-in-10July Peak15</v>
          </cell>
          <cell r="G3136">
            <v>2.3613170000000001</v>
          </cell>
          <cell r="H3136">
            <v>3.1219769999999998</v>
          </cell>
          <cell r="I3136">
            <v>105.7081</v>
          </cell>
          <cell r="J3136">
            <v>27903.5</v>
          </cell>
          <cell r="K3136">
            <v>0.5764918</v>
          </cell>
          <cell r="L3136">
            <v>0.68529980000000001</v>
          </cell>
          <cell r="M3136">
            <v>0.76066</v>
          </cell>
          <cell r="N3136">
            <v>0.83602019999999999</v>
          </cell>
          <cell r="O3136">
            <v>0.94482829999999995</v>
          </cell>
        </row>
        <row r="3137">
          <cell r="F3137" t="str">
            <v>2012Greater Fresno1-in-10July Peak16</v>
          </cell>
          <cell r="G3137">
            <v>2.6128490000000002</v>
          </cell>
          <cell r="H3137">
            <v>3.557007</v>
          </cell>
          <cell r="I3137">
            <v>104.6183</v>
          </cell>
          <cell r="J3137">
            <v>27903.5</v>
          </cell>
          <cell r="K3137">
            <v>0.716144</v>
          </cell>
          <cell r="L3137">
            <v>0.85085650000000002</v>
          </cell>
          <cell r="M3137">
            <v>0.9441581</v>
          </cell>
          <cell r="N3137">
            <v>1.03746</v>
          </cell>
          <cell r="O3137">
            <v>1.172172</v>
          </cell>
        </row>
        <row r="3138">
          <cell r="F3138" t="str">
            <v>2012Greater Fresno1-in-10July Peak17</v>
          </cell>
          <cell r="G3138">
            <v>2.782654</v>
          </cell>
          <cell r="H3138">
            <v>3.8876010000000001</v>
          </cell>
          <cell r="I3138">
            <v>104.53530000000001</v>
          </cell>
          <cell r="J3138">
            <v>27903.5</v>
          </cell>
          <cell r="K3138">
            <v>0.83769360000000004</v>
          </cell>
          <cell r="L3138">
            <v>0.99558919999999995</v>
          </cell>
          <cell r="M3138">
            <v>1.1049469999999999</v>
          </cell>
          <cell r="N3138">
            <v>1.214305</v>
          </cell>
          <cell r="O3138">
            <v>1.372201</v>
          </cell>
        </row>
        <row r="3139">
          <cell r="F3139" t="str">
            <v>2012Greater Fresno1-in-10July Peak18</v>
          </cell>
          <cell r="G3139">
            <v>2.9350339999999999</v>
          </cell>
          <cell r="H3139">
            <v>4.070487</v>
          </cell>
          <cell r="I3139">
            <v>101.9302</v>
          </cell>
          <cell r="J3139">
            <v>27903.5</v>
          </cell>
          <cell r="K3139">
            <v>0.86076750000000002</v>
          </cell>
          <cell r="L3139">
            <v>1.0230539999999999</v>
          </cell>
          <cell r="M3139">
            <v>1.135453</v>
          </cell>
          <cell r="N3139">
            <v>1.2478530000000001</v>
          </cell>
          <cell r="O3139">
            <v>1.4101399999999999</v>
          </cell>
        </row>
        <row r="3140">
          <cell r="F3140" t="str">
            <v>2012Greater Fresno1-in-10July Peak19</v>
          </cell>
          <cell r="G3140">
            <v>4.3065410000000002</v>
          </cell>
          <cell r="H3140">
            <v>3.981214</v>
          </cell>
          <cell r="I3140">
            <v>100.2013</v>
          </cell>
          <cell r="J3140">
            <v>27903.5</v>
          </cell>
          <cell r="K3140">
            <v>-0.35278090000000001</v>
          </cell>
          <cell r="L3140">
            <v>-0.336561</v>
          </cell>
          <cell r="M3140">
            <v>-0.32532719999999998</v>
          </cell>
          <cell r="N3140">
            <v>-0.31409330000000002</v>
          </cell>
          <cell r="O3140">
            <v>-0.29787330000000001</v>
          </cell>
        </row>
        <row r="3141">
          <cell r="F3141" t="str">
            <v>2012Greater Fresno1-in-10July Peak20</v>
          </cell>
          <cell r="G3141">
            <v>3.9705940000000002</v>
          </cell>
          <cell r="H3141">
            <v>3.6640239999999999</v>
          </cell>
          <cell r="I3141">
            <v>99.402389999999997</v>
          </cell>
          <cell r="J3141">
            <v>27903.5</v>
          </cell>
          <cell r="K3141">
            <v>-0.33244099999999999</v>
          </cell>
          <cell r="L3141">
            <v>-0.3171563</v>
          </cell>
          <cell r="M3141">
            <v>-0.30657010000000001</v>
          </cell>
          <cell r="N3141">
            <v>-0.29598390000000002</v>
          </cell>
          <cell r="O3141">
            <v>-0.28069909999999998</v>
          </cell>
        </row>
        <row r="3142">
          <cell r="F3142" t="str">
            <v>2012Greater Fresno1-in-10July Peak21</v>
          </cell>
          <cell r="G3142">
            <v>3.5544210000000001</v>
          </cell>
          <cell r="H3142">
            <v>3.3394529999999998</v>
          </cell>
          <cell r="I3142">
            <v>97.256829999999994</v>
          </cell>
          <cell r="J3142">
            <v>27903.5</v>
          </cell>
          <cell r="K3142">
            <v>-0.2331095</v>
          </cell>
          <cell r="L3142">
            <v>-0.2223918</v>
          </cell>
          <cell r="M3142">
            <v>-0.21496870000000001</v>
          </cell>
          <cell r="N3142">
            <v>-0.2075456</v>
          </cell>
          <cell r="O3142">
            <v>-0.1968278</v>
          </cell>
        </row>
        <row r="3143">
          <cell r="F3143" t="str">
            <v>2012Greater Fresno1-in-10July Peak22</v>
          </cell>
          <cell r="G3143">
            <v>3.083828</v>
          </cell>
          <cell r="H3143">
            <v>2.9530479999999999</v>
          </cell>
          <cell r="I3143">
            <v>95.930790000000002</v>
          </cell>
          <cell r="J3143">
            <v>27903.5</v>
          </cell>
          <cell r="K3143">
            <v>-0.14181730000000001</v>
          </cell>
          <cell r="L3143">
            <v>-0.1352969</v>
          </cell>
          <cell r="M3143">
            <v>-0.13078090000000001</v>
          </cell>
          <cell r="N3143">
            <v>-0.12626490000000001</v>
          </cell>
          <cell r="O3143">
            <v>-0.1197445</v>
          </cell>
        </row>
        <row r="3144">
          <cell r="F3144" t="str">
            <v>2012Greater Fresno1-in-10July Peak23</v>
          </cell>
          <cell r="G3144">
            <v>2.4451749999999999</v>
          </cell>
          <cell r="H3144">
            <v>2.3717190000000001</v>
          </cell>
          <cell r="I3144">
            <v>93.007800000000003</v>
          </cell>
          <cell r="J3144">
            <v>27903.5</v>
          </cell>
          <cell r="K3144">
            <v>-7.9655400000000001E-2</v>
          </cell>
          <cell r="L3144">
            <v>-7.5993099999999994E-2</v>
          </cell>
          <cell r="M3144">
            <v>-7.3456499999999994E-2</v>
          </cell>
          <cell r="N3144">
            <v>-7.0919999999999997E-2</v>
          </cell>
          <cell r="O3144">
            <v>-6.7257600000000001E-2</v>
          </cell>
        </row>
        <row r="3145">
          <cell r="F3145" t="str">
            <v>2012Greater Fresno1-in-10July Peak24</v>
          </cell>
          <cell r="G3145">
            <v>1.887581</v>
          </cell>
          <cell r="H3145">
            <v>1.8316220000000001</v>
          </cell>
          <cell r="I3145">
            <v>90.320319999999995</v>
          </cell>
          <cell r="J3145">
            <v>27903.5</v>
          </cell>
          <cell r="K3145">
            <v>-6.0681300000000001E-2</v>
          </cell>
          <cell r="L3145">
            <v>-5.78913E-2</v>
          </cell>
          <cell r="M3145">
            <v>-5.5959000000000002E-2</v>
          </cell>
          <cell r="N3145">
            <v>-5.4026699999999997E-2</v>
          </cell>
          <cell r="O3145">
            <v>-5.1236700000000003E-2</v>
          </cell>
        </row>
        <row r="3146">
          <cell r="F3146" t="str">
            <v>2012Kern1-in-10July Peak1</v>
          </cell>
          <cell r="G3146">
            <v>1.6882820000000001</v>
          </cell>
          <cell r="H3146">
            <v>1.6882820000000001</v>
          </cell>
          <cell r="I3146">
            <v>88</v>
          </cell>
          <cell r="J3146">
            <v>5793.69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</row>
        <row r="3147">
          <cell r="F3147" t="str">
            <v>2012Kern1-in-10July Peak2</v>
          </cell>
          <cell r="G3147">
            <v>1.4458310000000001</v>
          </cell>
          <cell r="H3147">
            <v>1.4458310000000001</v>
          </cell>
          <cell r="I3147">
            <v>86.5</v>
          </cell>
          <cell r="J3147">
            <v>5793.69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</row>
        <row r="3148">
          <cell r="F3148" t="str">
            <v>2012Kern1-in-10July Peak3</v>
          </cell>
          <cell r="G3148">
            <v>1.264945</v>
          </cell>
          <cell r="H3148">
            <v>1.264945</v>
          </cell>
          <cell r="I3148">
            <v>83.5</v>
          </cell>
          <cell r="J3148">
            <v>5793.69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</row>
        <row r="3149">
          <cell r="F3149" t="str">
            <v>2012Kern1-in-10July Peak4</v>
          </cell>
          <cell r="G3149">
            <v>1.139062</v>
          </cell>
          <cell r="H3149">
            <v>1.139062</v>
          </cell>
          <cell r="I3149">
            <v>83</v>
          </cell>
          <cell r="J3149">
            <v>5793.69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</row>
        <row r="3150">
          <cell r="F3150" t="str">
            <v>2012Kern1-in-10July Peak5</v>
          </cell>
          <cell r="G3150">
            <v>1.0826469999999999</v>
          </cell>
          <cell r="H3150">
            <v>1.0826469999999999</v>
          </cell>
          <cell r="I3150">
            <v>83</v>
          </cell>
          <cell r="J3150">
            <v>5793.69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</row>
        <row r="3151">
          <cell r="F3151" t="str">
            <v>2012Kern1-in-10July Peak6</v>
          </cell>
          <cell r="G3151">
            <v>1.076141</v>
          </cell>
          <cell r="H3151">
            <v>1.076141</v>
          </cell>
          <cell r="I3151">
            <v>82.5</v>
          </cell>
          <cell r="J3151">
            <v>5793.69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</row>
        <row r="3152">
          <cell r="F3152" t="str">
            <v>2012Kern1-in-10July Peak7</v>
          </cell>
          <cell r="G3152">
            <v>1.173354</v>
          </cell>
          <cell r="H3152">
            <v>1.173354</v>
          </cell>
          <cell r="I3152">
            <v>82.5</v>
          </cell>
          <cell r="J3152">
            <v>5793.69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</row>
        <row r="3153">
          <cell r="F3153" t="str">
            <v>2012Kern1-in-10July Peak8</v>
          </cell>
          <cell r="G3153">
            <v>1.2311179999999999</v>
          </cell>
          <cell r="H3153">
            <v>1.2311179999999999</v>
          </cell>
          <cell r="I3153">
            <v>85</v>
          </cell>
          <cell r="J3153">
            <v>5793.69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</row>
        <row r="3154">
          <cell r="F3154" t="str">
            <v>2012Kern1-in-10July Peak9</v>
          </cell>
          <cell r="G3154">
            <v>1.2628919999999999</v>
          </cell>
          <cell r="H3154">
            <v>1.2628919999999999</v>
          </cell>
          <cell r="I3154">
            <v>90.5</v>
          </cell>
          <cell r="J3154">
            <v>5793.69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</row>
        <row r="3155">
          <cell r="F3155" t="str">
            <v>2012Kern1-in-10July Peak10</v>
          </cell>
          <cell r="G3155">
            <v>1.4480770000000001</v>
          </cell>
          <cell r="H3155">
            <v>1.4480770000000001</v>
          </cell>
          <cell r="I3155">
            <v>96</v>
          </cell>
          <cell r="J3155">
            <v>5793.69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</row>
        <row r="3156">
          <cell r="F3156" t="str">
            <v>2012Kern1-in-10July Peak11</v>
          </cell>
          <cell r="G3156">
            <v>1.731746</v>
          </cell>
          <cell r="H3156">
            <v>1.731746</v>
          </cell>
          <cell r="I3156">
            <v>100</v>
          </cell>
          <cell r="J3156">
            <v>5793.69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</row>
        <row r="3157">
          <cell r="F3157" t="str">
            <v>2012Kern1-in-10July Peak12</v>
          </cell>
          <cell r="G3157">
            <v>2.1150389999999999</v>
          </cell>
          <cell r="H3157">
            <v>2.1150389999999999</v>
          </cell>
          <cell r="I3157">
            <v>104.5</v>
          </cell>
          <cell r="J3157">
            <v>5793.69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</row>
        <row r="3158">
          <cell r="F3158" t="str">
            <v>2012Kern1-in-10July Peak13</v>
          </cell>
          <cell r="G3158">
            <v>2.5494829999999999</v>
          </cell>
          <cell r="H3158">
            <v>2.5494829999999999</v>
          </cell>
          <cell r="I3158">
            <v>106</v>
          </cell>
          <cell r="J3158">
            <v>5793.69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</row>
        <row r="3159">
          <cell r="F3159" t="str">
            <v>2012Kern1-in-10July Peak14</v>
          </cell>
          <cell r="G3159">
            <v>2.362463</v>
          </cell>
          <cell r="H3159">
            <v>2.973522</v>
          </cell>
          <cell r="I3159">
            <v>104</v>
          </cell>
          <cell r="J3159">
            <v>5793.69</v>
          </cell>
          <cell r="K3159">
            <v>0.4927241</v>
          </cell>
          <cell r="L3159">
            <v>0.56263739999999995</v>
          </cell>
          <cell r="M3159">
            <v>0.61105929999999997</v>
          </cell>
          <cell r="N3159">
            <v>0.65948119999999999</v>
          </cell>
          <cell r="O3159">
            <v>0.7293946</v>
          </cell>
        </row>
        <row r="3160">
          <cell r="F3160" t="str">
            <v>2012Kern1-in-10July Peak15</v>
          </cell>
          <cell r="G3160">
            <v>2.6116429999999999</v>
          </cell>
          <cell r="H3160">
            <v>3.382199</v>
          </cell>
          <cell r="I3160">
            <v>92</v>
          </cell>
          <cell r="J3160">
            <v>5793.69</v>
          </cell>
          <cell r="K3160">
            <v>0.62129939999999995</v>
          </cell>
          <cell r="L3160">
            <v>0.70948149999999999</v>
          </cell>
          <cell r="M3160">
            <v>0.77055640000000003</v>
          </cell>
          <cell r="N3160">
            <v>0.83163109999999996</v>
          </cell>
          <cell r="O3160">
            <v>0.9198134</v>
          </cell>
        </row>
        <row r="3161">
          <cell r="F3161" t="str">
            <v>2012Kern1-in-10July Peak16</v>
          </cell>
          <cell r="G3161">
            <v>2.829971</v>
          </cell>
          <cell r="H3161">
            <v>3.801863</v>
          </cell>
          <cell r="I3161">
            <v>90.5</v>
          </cell>
          <cell r="J3161">
            <v>5793.69</v>
          </cell>
          <cell r="K3161">
            <v>0.7855704</v>
          </cell>
          <cell r="L3161">
            <v>0.89565090000000003</v>
          </cell>
          <cell r="M3161">
            <v>0.97189250000000005</v>
          </cell>
          <cell r="N3161">
            <v>1.0481339999999999</v>
          </cell>
          <cell r="O3161">
            <v>1.158215</v>
          </cell>
        </row>
        <row r="3162">
          <cell r="F3162" t="str">
            <v>2012Kern1-in-10July Peak17</v>
          </cell>
          <cell r="G3162">
            <v>2.98908</v>
          </cell>
          <cell r="H3162">
            <v>4.1156280000000001</v>
          </cell>
          <cell r="I3162">
            <v>94</v>
          </cell>
          <cell r="J3162">
            <v>5793.69</v>
          </cell>
          <cell r="K3162">
            <v>0.90923989999999999</v>
          </cell>
          <cell r="L3162">
            <v>1.0376270000000001</v>
          </cell>
          <cell r="M3162">
            <v>1.1265480000000001</v>
          </cell>
          <cell r="N3162">
            <v>1.2154700000000001</v>
          </cell>
          <cell r="O3162">
            <v>1.3438570000000001</v>
          </cell>
        </row>
        <row r="3163">
          <cell r="F3163" t="str">
            <v>2012Kern1-in-10July Peak18</v>
          </cell>
          <cell r="G3163">
            <v>3.109829</v>
          </cell>
          <cell r="H3163">
            <v>4.2660539999999996</v>
          </cell>
          <cell r="I3163">
            <v>94.5</v>
          </cell>
          <cell r="J3163">
            <v>5793.69</v>
          </cell>
          <cell r="K3163">
            <v>0.93301460000000003</v>
          </cell>
          <cell r="L3163">
            <v>1.064889</v>
          </cell>
          <cell r="M3163">
            <v>1.1562250000000001</v>
          </cell>
          <cell r="N3163">
            <v>1.2475609999999999</v>
          </cell>
          <cell r="O3163">
            <v>1.3794360000000001</v>
          </cell>
        </row>
        <row r="3164">
          <cell r="F3164" t="str">
            <v>2012Kern1-in-10July Peak19</v>
          </cell>
          <cell r="G3164">
            <v>4.5715579999999996</v>
          </cell>
          <cell r="H3164">
            <v>4.151116</v>
          </cell>
          <cell r="I3164">
            <v>95.5</v>
          </cell>
          <cell r="J3164">
            <v>5793.69</v>
          </cell>
          <cell r="K3164">
            <v>-0.46014070000000001</v>
          </cell>
          <cell r="L3164">
            <v>-0.43668659999999998</v>
          </cell>
          <cell r="M3164">
            <v>-0.42044229999999999</v>
          </cell>
          <cell r="N3164">
            <v>-0.404198</v>
          </cell>
          <cell r="O3164">
            <v>-0.38074390000000002</v>
          </cell>
        </row>
        <row r="3165">
          <cell r="F3165" t="str">
            <v>2012Kern1-in-10July Peak20</v>
          </cell>
          <cell r="G3165">
            <v>4.2847819999999999</v>
          </cell>
          <cell r="H3165">
            <v>3.862028</v>
          </cell>
          <cell r="I3165">
            <v>96</v>
          </cell>
          <cell r="J3165">
            <v>5793.69</v>
          </cell>
          <cell r="K3165">
            <v>-0.4626709</v>
          </cell>
          <cell r="L3165">
            <v>-0.43908779999999997</v>
          </cell>
          <cell r="M3165">
            <v>-0.42275420000000002</v>
          </cell>
          <cell r="N3165">
            <v>-0.40642060000000002</v>
          </cell>
          <cell r="O3165">
            <v>-0.3828375</v>
          </cell>
        </row>
        <row r="3166">
          <cell r="F3166" t="str">
            <v>2012Kern1-in-10July Peak21</v>
          </cell>
          <cell r="G3166">
            <v>3.8811019999999998</v>
          </cell>
          <cell r="H3166">
            <v>3.5879120000000002</v>
          </cell>
          <cell r="I3166">
            <v>93.5</v>
          </cell>
          <cell r="J3166">
            <v>5793.69</v>
          </cell>
          <cell r="K3166">
            <v>-0.32087270000000001</v>
          </cell>
          <cell r="L3166">
            <v>-0.30451729999999999</v>
          </cell>
          <cell r="M3166">
            <v>-0.29318959999999999</v>
          </cell>
          <cell r="N3166">
            <v>-0.2818619</v>
          </cell>
          <cell r="O3166">
            <v>-0.26550649999999998</v>
          </cell>
        </row>
        <row r="3167">
          <cell r="F3167" t="str">
            <v>2012Kern1-in-10July Peak22</v>
          </cell>
          <cell r="G3167">
            <v>3.4292220000000002</v>
          </cell>
          <cell r="H3167">
            <v>3.237816</v>
          </cell>
          <cell r="I3167">
            <v>93</v>
          </cell>
          <cell r="J3167">
            <v>5793.69</v>
          </cell>
          <cell r="K3167">
            <v>-0.2094782</v>
          </cell>
          <cell r="L3167">
            <v>-0.1988008</v>
          </cell>
          <cell r="M3167">
            <v>-0.19140560000000001</v>
          </cell>
          <cell r="N3167">
            <v>-0.18401049999999999</v>
          </cell>
          <cell r="O3167">
            <v>-0.17333299999999999</v>
          </cell>
        </row>
        <row r="3168">
          <cell r="F3168" t="str">
            <v>2012Kern1-in-10July Peak23</v>
          </cell>
          <cell r="G3168">
            <v>2.784707</v>
          </cell>
          <cell r="H3168">
            <v>2.641235</v>
          </cell>
          <cell r="I3168">
            <v>92.5</v>
          </cell>
          <cell r="J3168">
            <v>5793.69</v>
          </cell>
          <cell r="K3168">
            <v>-0.15701870000000001</v>
          </cell>
          <cell r="L3168">
            <v>-0.14901519999999999</v>
          </cell>
          <cell r="M3168">
            <v>-0.14347209999999999</v>
          </cell>
          <cell r="N3168">
            <v>-0.13792889999999999</v>
          </cell>
          <cell r="O3168">
            <v>-0.1299254</v>
          </cell>
        </row>
        <row r="3169">
          <cell r="F3169" t="str">
            <v>2012Kern1-in-10July Peak24</v>
          </cell>
          <cell r="G3169">
            <v>2.231052</v>
          </cell>
          <cell r="H3169">
            <v>2.1194480000000002</v>
          </cell>
          <cell r="I3169">
            <v>91</v>
          </cell>
          <cell r="J3169">
            <v>5793.69</v>
          </cell>
          <cell r="K3169">
            <v>-0.1221419</v>
          </cell>
          <cell r="L3169">
            <v>-0.1159162</v>
          </cell>
          <cell r="M3169">
            <v>-0.1116042</v>
          </cell>
          <cell r="N3169">
            <v>-0.10729229999999999</v>
          </cell>
          <cell r="O3169">
            <v>-0.1010665</v>
          </cell>
        </row>
        <row r="3170">
          <cell r="F3170" t="str">
            <v>2012Northern Coast1-in-10July Peak1</v>
          </cell>
          <cell r="G3170">
            <v>1.1536660000000001</v>
          </cell>
          <cell r="H3170">
            <v>1.1536660000000001</v>
          </cell>
          <cell r="I3170">
            <v>67.235200000000006</v>
          </cell>
          <cell r="J3170">
            <v>9573.77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</row>
        <row r="3171">
          <cell r="F3171" t="str">
            <v>2012Northern Coast1-in-10July Peak2</v>
          </cell>
          <cell r="G3171">
            <v>1.009152</v>
          </cell>
          <cell r="H3171">
            <v>1.009152</v>
          </cell>
          <cell r="I3171">
            <v>66.025700000000001</v>
          </cell>
          <cell r="J3171">
            <v>9573.77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</row>
        <row r="3172">
          <cell r="F3172" t="str">
            <v>2012Northern Coast1-in-10July Peak3</v>
          </cell>
          <cell r="G3172">
            <v>0.94053109999999995</v>
          </cell>
          <cell r="H3172">
            <v>0.94053109999999995</v>
          </cell>
          <cell r="I3172">
            <v>65.769099999999995</v>
          </cell>
          <cell r="J3172">
            <v>9573.77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</row>
        <row r="3173">
          <cell r="F3173" t="str">
            <v>2012Northern Coast1-in-10July Peak4</v>
          </cell>
          <cell r="G3173">
            <v>0.89858979999999999</v>
          </cell>
          <cell r="H3173">
            <v>0.89858979999999999</v>
          </cell>
          <cell r="I3173">
            <v>65.269099999999995</v>
          </cell>
          <cell r="J3173">
            <v>9573.77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</row>
        <row r="3174">
          <cell r="F3174" t="str">
            <v>2012Northern Coast1-in-10July Peak5</v>
          </cell>
          <cell r="G3174">
            <v>0.90080000000000005</v>
          </cell>
          <cell r="H3174">
            <v>0.90080000000000005</v>
          </cell>
          <cell r="I3174">
            <v>65.408500000000004</v>
          </cell>
          <cell r="J3174">
            <v>9573.77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</row>
        <row r="3175">
          <cell r="F3175" t="str">
            <v>2012Northern Coast1-in-10July Peak6</v>
          </cell>
          <cell r="G3175">
            <v>0.98407659999999997</v>
          </cell>
          <cell r="H3175">
            <v>0.98407659999999997</v>
          </cell>
          <cell r="I3175">
            <v>65.349100000000007</v>
          </cell>
          <cell r="J3175">
            <v>9573.77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</row>
        <row r="3176">
          <cell r="F3176" t="str">
            <v>2012Northern Coast1-in-10July Peak7</v>
          </cell>
          <cell r="G3176">
            <v>1.1944269999999999</v>
          </cell>
          <cell r="H3176">
            <v>1.1944269999999999</v>
          </cell>
          <cell r="I3176">
            <v>65.213800000000006</v>
          </cell>
          <cell r="J3176">
            <v>9573.77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</row>
        <row r="3177">
          <cell r="F3177" t="str">
            <v>2012Northern Coast1-in-10July Peak8</v>
          </cell>
          <cell r="G3177">
            <v>1.3785849999999999</v>
          </cell>
          <cell r="H3177">
            <v>1.3785849999999999</v>
          </cell>
          <cell r="I3177">
            <v>67.873000000000005</v>
          </cell>
          <cell r="J3177">
            <v>9573.77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</row>
        <row r="3178">
          <cell r="F3178" t="str">
            <v>2012Northern Coast1-in-10July Peak9</v>
          </cell>
          <cell r="G3178">
            <v>1.379629</v>
          </cell>
          <cell r="H3178">
            <v>1.379629</v>
          </cell>
          <cell r="I3178">
            <v>74.031000000000006</v>
          </cell>
          <cell r="J3178">
            <v>9573.77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</row>
        <row r="3179">
          <cell r="F3179" t="str">
            <v>2012Northern Coast1-in-10July Peak10</v>
          </cell>
          <cell r="G3179">
            <v>1.4107419999999999</v>
          </cell>
          <cell r="H3179">
            <v>1.4107419999999999</v>
          </cell>
          <cell r="I3179">
            <v>79.160700000000006</v>
          </cell>
          <cell r="J3179">
            <v>9573.77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</row>
        <row r="3180">
          <cell r="F3180" t="str">
            <v>2012Northern Coast1-in-10July Peak11</v>
          </cell>
          <cell r="G3180">
            <v>1.463776</v>
          </cell>
          <cell r="H3180">
            <v>1.463776</v>
          </cell>
          <cell r="I3180">
            <v>83.653800000000004</v>
          </cell>
          <cell r="J3180">
            <v>9573.77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</row>
        <row r="3181">
          <cell r="F3181" t="str">
            <v>2012Northern Coast1-in-10July Peak12</v>
          </cell>
          <cell r="G3181">
            <v>1.5501229999999999</v>
          </cell>
          <cell r="H3181">
            <v>1.5501229999999999</v>
          </cell>
          <cell r="I3181">
            <v>89.649699999999996</v>
          </cell>
          <cell r="J3181">
            <v>9573.77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</row>
        <row r="3182">
          <cell r="F3182" t="str">
            <v>2012Northern Coast1-in-10July Peak13</v>
          </cell>
          <cell r="G3182">
            <v>1.6980999999999999</v>
          </cell>
          <cell r="H3182">
            <v>1.6980999999999999</v>
          </cell>
          <cell r="I3182">
            <v>93.659000000000006</v>
          </cell>
          <cell r="J3182">
            <v>9573.77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</row>
        <row r="3183">
          <cell r="F3183" t="str">
            <v>2012Northern Coast1-in-10July Peak14</v>
          </cell>
          <cell r="G3183">
            <v>1.509854</v>
          </cell>
          <cell r="H3183">
            <v>1.8669929999999999</v>
          </cell>
          <cell r="I3183">
            <v>96.554699999999997</v>
          </cell>
          <cell r="J3183">
            <v>9573.77</v>
          </cell>
          <cell r="K3183">
            <v>0.30168440000000002</v>
          </cell>
          <cell r="L3183">
            <v>0.33444780000000002</v>
          </cell>
          <cell r="M3183">
            <v>0.35713980000000001</v>
          </cell>
          <cell r="N3183">
            <v>0.37983159999999999</v>
          </cell>
          <cell r="O3183">
            <v>0.41259509999999999</v>
          </cell>
        </row>
        <row r="3184">
          <cell r="F3184" t="str">
            <v>2012Northern Coast1-in-10July Peak15</v>
          </cell>
          <cell r="G3184">
            <v>1.6409530000000001</v>
          </cell>
          <cell r="H3184">
            <v>2.1089120000000001</v>
          </cell>
          <cell r="I3184">
            <v>97.831500000000005</v>
          </cell>
          <cell r="J3184">
            <v>9573.77</v>
          </cell>
          <cell r="K3184">
            <v>0.39529619999999999</v>
          </cell>
          <cell r="L3184">
            <v>0.438226</v>
          </cell>
          <cell r="M3184">
            <v>0.46795920000000002</v>
          </cell>
          <cell r="N3184">
            <v>0.49769229999999998</v>
          </cell>
          <cell r="O3184">
            <v>0.54062209999999999</v>
          </cell>
        </row>
        <row r="3185">
          <cell r="F3185" t="str">
            <v>2012Northern Coast1-in-10July Peak16</v>
          </cell>
          <cell r="G3185">
            <v>1.8414919999999999</v>
          </cell>
          <cell r="H3185">
            <v>2.4199090000000001</v>
          </cell>
          <cell r="I3185">
            <v>97.124700000000004</v>
          </cell>
          <cell r="J3185">
            <v>9573.77</v>
          </cell>
          <cell r="K3185">
            <v>0.4886026</v>
          </cell>
          <cell r="L3185">
            <v>0.54166579999999998</v>
          </cell>
          <cell r="M3185">
            <v>0.57841710000000002</v>
          </cell>
          <cell r="N3185">
            <v>0.61516839999999995</v>
          </cell>
          <cell r="O3185">
            <v>0.66823149999999998</v>
          </cell>
        </row>
        <row r="3186">
          <cell r="F3186" t="str">
            <v>2012Northern Coast1-in-10July Peak17</v>
          </cell>
          <cell r="G3186">
            <v>2.0813640000000002</v>
          </cell>
          <cell r="H3186">
            <v>2.7599930000000001</v>
          </cell>
          <cell r="I3186">
            <v>98.348100000000002</v>
          </cell>
          <cell r="J3186">
            <v>9573.77</v>
          </cell>
          <cell r="K3186">
            <v>0.57325360000000003</v>
          </cell>
          <cell r="L3186">
            <v>0.63551000000000002</v>
          </cell>
          <cell r="M3186">
            <v>0.67862860000000003</v>
          </cell>
          <cell r="N3186">
            <v>0.72174709999999997</v>
          </cell>
          <cell r="O3186">
            <v>0.78400349999999996</v>
          </cell>
        </row>
        <row r="3187">
          <cell r="F3187" t="str">
            <v>2012Northern Coast1-in-10July Peak18</v>
          </cell>
          <cell r="G3187">
            <v>2.3072840000000001</v>
          </cell>
          <cell r="H3187">
            <v>3.0048729999999999</v>
          </cell>
          <cell r="I3187">
            <v>96.475200000000001</v>
          </cell>
          <cell r="J3187">
            <v>9573.77</v>
          </cell>
          <cell r="K3187">
            <v>0.58926990000000001</v>
          </cell>
          <cell r="L3187">
            <v>0.65326569999999995</v>
          </cell>
          <cell r="M3187">
            <v>0.69758900000000001</v>
          </cell>
          <cell r="N3187">
            <v>0.74191220000000002</v>
          </cell>
          <cell r="O3187">
            <v>0.80590799999999996</v>
          </cell>
        </row>
        <row r="3188">
          <cell r="F3188" t="str">
            <v>2012Northern Coast1-in-10July Peak19</v>
          </cell>
          <cell r="G3188">
            <v>3.145384</v>
          </cell>
          <cell r="H3188">
            <v>2.9909840000000001</v>
          </cell>
          <cell r="I3188">
            <v>93.584800000000001</v>
          </cell>
          <cell r="J3188">
            <v>9573.77</v>
          </cell>
          <cell r="K3188">
            <v>-0.17483399999999999</v>
          </cell>
          <cell r="L3188">
            <v>-0.16276119999999999</v>
          </cell>
          <cell r="M3188">
            <v>-0.1543995</v>
          </cell>
          <cell r="N3188">
            <v>-0.1460379</v>
          </cell>
          <cell r="O3188">
            <v>-0.133965</v>
          </cell>
        </row>
        <row r="3189">
          <cell r="F3189" t="str">
            <v>2012Northern Coast1-in-10July Peak20</v>
          </cell>
          <cell r="G3189">
            <v>2.8625539999999998</v>
          </cell>
          <cell r="H3189">
            <v>2.7330770000000002</v>
          </cell>
          <cell r="I3189">
            <v>89.094200000000001</v>
          </cell>
          <cell r="J3189">
            <v>9573.77</v>
          </cell>
          <cell r="K3189">
            <v>-0.14661279999999999</v>
          </cell>
          <cell r="L3189">
            <v>-0.13648869999999999</v>
          </cell>
          <cell r="M3189">
            <v>-0.1294767</v>
          </cell>
          <cell r="N3189">
            <v>-0.1224648</v>
          </cell>
          <cell r="O3189">
            <v>-0.1123407</v>
          </cell>
        </row>
        <row r="3190">
          <cell r="F3190" t="str">
            <v>2012Northern Coast1-in-10July Peak21</v>
          </cell>
          <cell r="G3190">
            <v>2.5672039999999998</v>
          </cell>
          <cell r="H3190">
            <v>2.485309</v>
          </cell>
          <cell r="I3190">
            <v>80.450800000000001</v>
          </cell>
          <cell r="J3190">
            <v>9573.77</v>
          </cell>
          <cell r="K3190">
            <v>-9.2733899999999994E-2</v>
          </cell>
          <cell r="L3190">
            <v>-8.6330400000000002E-2</v>
          </cell>
          <cell r="M3190">
            <v>-8.1895200000000001E-2</v>
          </cell>
          <cell r="N3190">
            <v>-7.7460200000000007E-2</v>
          </cell>
          <cell r="O3190">
            <v>-7.1056599999999998E-2</v>
          </cell>
        </row>
        <row r="3191">
          <cell r="F3191" t="str">
            <v>2012Northern Coast1-in-10July Peak22</v>
          </cell>
          <cell r="G3191">
            <v>2.2401369999999998</v>
          </cell>
          <cell r="H3191">
            <v>2.191808</v>
          </cell>
          <cell r="I3191">
            <v>74.982100000000003</v>
          </cell>
          <cell r="J3191">
            <v>9573.77</v>
          </cell>
          <cell r="K3191">
            <v>-5.4724799999999997E-2</v>
          </cell>
          <cell r="L3191">
            <v>-5.0945900000000002E-2</v>
          </cell>
          <cell r="M3191">
            <v>-4.8328700000000002E-2</v>
          </cell>
          <cell r="N3191">
            <v>-4.5711300000000003E-2</v>
          </cell>
          <cell r="O3191">
            <v>-4.1932400000000002E-2</v>
          </cell>
        </row>
        <row r="3192">
          <cell r="F3192" t="str">
            <v>2012Northern Coast1-in-10July Peak23</v>
          </cell>
          <cell r="G3192">
            <v>1.8049900000000001</v>
          </cell>
          <cell r="H3192">
            <v>1.7677940000000001</v>
          </cell>
          <cell r="I3192">
            <v>72.096000000000004</v>
          </cell>
          <cell r="J3192">
            <v>9573.77</v>
          </cell>
          <cell r="K3192">
            <v>-4.2118999999999997E-2</v>
          </cell>
          <cell r="L3192">
            <v>-3.9210500000000002E-2</v>
          </cell>
          <cell r="M3192">
            <v>-3.7196100000000003E-2</v>
          </cell>
          <cell r="N3192">
            <v>-3.5181700000000003E-2</v>
          </cell>
          <cell r="O3192">
            <v>-3.2273299999999998E-2</v>
          </cell>
        </row>
        <row r="3193">
          <cell r="F3193" t="str">
            <v>2012Northern Coast1-in-10July Peak24</v>
          </cell>
          <cell r="G3193">
            <v>1.376268</v>
          </cell>
          <cell r="H3193">
            <v>1.3414680000000001</v>
          </cell>
          <cell r="I3193">
            <v>70.235299999999995</v>
          </cell>
          <cell r="J3193">
            <v>9573.77</v>
          </cell>
          <cell r="K3193">
            <v>-3.9405299999999997E-2</v>
          </cell>
          <cell r="L3193">
            <v>-3.66842E-2</v>
          </cell>
          <cell r="M3193">
            <v>-3.47996E-2</v>
          </cell>
          <cell r="N3193">
            <v>-3.2915E-2</v>
          </cell>
          <cell r="O3193">
            <v>-3.0193999999999999E-2</v>
          </cell>
        </row>
        <row r="3194">
          <cell r="F3194" t="str">
            <v>2012Other1-in-10July Peak1</v>
          </cell>
          <cell r="G3194">
            <v>1.3150379999999999</v>
          </cell>
          <cell r="H3194">
            <v>1.3150379999999999</v>
          </cell>
          <cell r="I3194">
            <v>82.826750000000004</v>
          </cell>
          <cell r="J3194">
            <v>26654.98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</row>
        <row r="3195">
          <cell r="F3195" t="str">
            <v>2012Other1-in-10July Peak2</v>
          </cell>
          <cell r="G3195">
            <v>1.129386</v>
          </cell>
          <cell r="H3195">
            <v>1.129386</v>
          </cell>
          <cell r="I3195">
            <v>82.233599999999996</v>
          </cell>
          <cell r="J3195">
            <v>26654.98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</row>
        <row r="3196">
          <cell r="F3196" t="str">
            <v>2012Other1-in-10July Peak3</v>
          </cell>
          <cell r="G3196">
            <v>1.0240849999999999</v>
          </cell>
          <cell r="H3196">
            <v>1.0240849999999999</v>
          </cell>
          <cell r="I3196">
            <v>80.714160000000007</v>
          </cell>
          <cell r="J3196">
            <v>26654.98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</row>
        <row r="3197">
          <cell r="F3197" t="str">
            <v>2012Other1-in-10July Peak4</v>
          </cell>
          <cell r="G3197">
            <v>0.96444830000000004</v>
          </cell>
          <cell r="H3197">
            <v>0.96444830000000004</v>
          </cell>
          <cell r="I3197">
            <v>80.037189999999995</v>
          </cell>
          <cell r="J3197">
            <v>26654.98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</row>
        <row r="3198">
          <cell r="F3198" t="str">
            <v>2012Other1-in-10July Peak5</v>
          </cell>
          <cell r="G3198">
            <v>0.95254839999999996</v>
          </cell>
          <cell r="H3198">
            <v>0.95254839999999996</v>
          </cell>
          <cell r="I3198">
            <v>79.671270000000007</v>
          </cell>
          <cell r="J3198">
            <v>26654.98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</row>
        <row r="3199">
          <cell r="F3199" t="str">
            <v>2012Other1-in-10July Peak6</v>
          </cell>
          <cell r="G3199">
            <v>1.0163359999999999</v>
          </cell>
          <cell r="H3199">
            <v>1.0163359999999999</v>
          </cell>
          <cell r="I3199">
            <v>79.425700000000006</v>
          </cell>
          <cell r="J3199">
            <v>26654.98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</row>
        <row r="3200">
          <cell r="F3200" t="str">
            <v>2012Other1-in-10July Peak7</v>
          </cell>
          <cell r="G3200">
            <v>1.187362</v>
          </cell>
          <cell r="H3200">
            <v>1.187362</v>
          </cell>
          <cell r="I3200">
            <v>79.491820000000004</v>
          </cell>
          <cell r="J3200">
            <v>26654.98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</row>
        <row r="3201">
          <cell r="F3201" t="str">
            <v>2012Other1-in-10July Peak8</v>
          </cell>
          <cell r="G3201">
            <v>1.3030889999999999</v>
          </cell>
          <cell r="H3201">
            <v>1.3030889999999999</v>
          </cell>
          <cell r="I3201">
            <v>82.257490000000004</v>
          </cell>
          <cell r="J3201">
            <v>26654.98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</row>
        <row r="3202">
          <cell r="F3202" t="str">
            <v>2012Other1-in-10July Peak9</v>
          </cell>
          <cell r="G3202">
            <v>1.3267949999999999</v>
          </cell>
          <cell r="H3202">
            <v>1.3267949999999999</v>
          </cell>
          <cell r="I3202">
            <v>86.273899999999998</v>
          </cell>
          <cell r="J3202">
            <v>26654.98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</row>
        <row r="3203">
          <cell r="F3203" t="str">
            <v>2012Other1-in-10July Peak10</v>
          </cell>
          <cell r="G3203">
            <v>1.41445</v>
          </cell>
          <cell r="H3203">
            <v>1.41445</v>
          </cell>
          <cell r="I3203">
            <v>89.918880000000001</v>
          </cell>
          <cell r="J3203">
            <v>26654.98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</row>
        <row r="3204">
          <cell r="F3204" t="str">
            <v>2012Other1-in-10July Peak11</v>
          </cell>
          <cell r="G3204">
            <v>1.563194</v>
          </cell>
          <cell r="H3204">
            <v>1.563194</v>
          </cell>
          <cell r="I3204">
            <v>93.586619999999996</v>
          </cell>
          <cell r="J3204">
            <v>26654.98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</row>
        <row r="3205">
          <cell r="F3205" t="str">
            <v>2012Other1-in-10July Peak12</v>
          </cell>
          <cell r="G3205">
            <v>1.7896609999999999</v>
          </cell>
          <cell r="H3205">
            <v>1.7896609999999999</v>
          </cell>
          <cell r="I3205">
            <v>97.882239999999996</v>
          </cell>
          <cell r="J3205">
            <v>26654.98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</row>
        <row r="3206">
          <cell r="F3206" t="str">
            <v>2012Other1-in-10July Peak13</v>
          </cell>
          <cell r="G3206">
            <v>2.110366</v>
          </cell>
          <cell r="H3206">
            <v>2.110366</v>
          </cell>
          <cell r="I3206">
            <v>101.099</v>
          </cell>
          <cell r="J3206">
            <v>26654.98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</row>
        <row r="3207">
          <cell r="F3207" t="str">
            <v>2012Other1-in-10July Peak14</v>
          </cell>
          <cell r="G3207">
            <v>1.8912880000000001</v>
          </cell>
          <cell r="H3207">
            <v>2.47885</v>
          </cell>
          <cell r="I3207">
            <v>103.3197</v>
          </cell>
          <cell r="J3207">
            <v>26654.98</v>
          </cell>
          <cell r="K3207">
            <v>0.4704718</v>
          </cell>
          <cell r="L3207">
            <v>0.53964979999999996</v>
          </cell>
          <cell r="M3207">
            <v>0.58756240000000004</v>
          </cell>
          <cell r="N3207">
            <v>0.63547489999999995</v>
          </cell>
          <cell r="O3207">
            <v>0.70465299999999997</v>
          </cell>
        </row>
        <row r="3208">
          <cell r="F3208" t="str">
            <v>2012Other1-in-10July Peak15</v>
          </cell>
          <cell r="G3208">
            <v>2.1326870000000002</v>
          </cell>
          <cell r="H3208">
            <v>2.8982209999999999</v>
          </cell>
          <cell r="I3208">
            <v>104.3993</v>
          </cell>
          <cell r="J3208">
            <v>26654.98</v>
          </cell>
          <cell r="K3208">
            <v>0.61316470000000001</v>
          </cell>
          <cell r="L3208">
            <v>0.70318619999999998</v>
          </cell>
          <cell r="M3208">
            <v>0.76553470000000001</v>
          </cell>
          <cell r="N3208">
            <v>0.82788320000000004</v>
          </cell>
          <cell r="O3208">
            <v>0.91790470000000002</v>
          </cell>
        </row>
        <row r="3209">
          <cell r="F3209" t="str">
            <v>2012Other1-in-10July Peak16</v>
          </cell>
          <cell r="G3209">
            <v>2.4105180000000002</v>
          </cell>
          <cell r="H3209">
            <v>3.3602859999999999</v>
          </cell>
          <cell r="I3209">
            <v>105.73220000000001</v>
          </cell>
          <cell r="J3209">
            <v>26654.98</v>
          </cell>
          <cell r="K3209">
            <v>0.76109930000000003</v>
          </cell>
          <cell r="L3209">
            <v>0.87256639999999996</v>
          </cell>
          <cell r="M3209">
            <v>0.94976819999999995</v>
          </cell>
          <cell r="N3209">
            <v>1.0269699999999999</v>
          </cell>
          <cell r="O3209">
            <v>1.1384369999999999</v>
          </cell>
        </row>
        <row r="3210">
          <cell r="F3210" t="str">
            <v>2012Other1-in-10July Peak17</v>
          </cell>
          <cell r="G3210">
            <v>2.6673309999999999</v>
          </cell>
          <cell r="H3210">
            <v>3.779153</v>
          </cell>
          <cell r="I3210">
            <v>105.7863</v>
          </cell>
          <cell r="J3210">
            <v>26654.98</v>
          </cell>
          <cell r="K3210">
            <v>0.89070150000000003</v>
          </cell>
          <cell r="L3210">
            <v>1.0213410000000001</v>
          </cell>
          <cell r="M3210">
            <v>1.111823</v>
          </cell>
          <cell r="N3210">
            <v>1.2023029999999999</v>
          </cell>
          <cell r="O3210">
            <v>1.332943</v>
          </cell>
        </row>
        <row r="3211">
          <cell r="F3211" t="str">
            <v>2012Other1-in-10July Peak18</v>
          </cell>
          <cell r="G3211">
            <v>2.884773</v>
          </cell>
          <cell r="H3211">
            <v>4.0273310000000002</v>
          </cell>
          <cell r="I3211">
            <v>105.3445</v>
          </cell>
          <cell r="J3211">
            <v>26654.98</v>
          </cell>
          <cell r="K3211">
            <v>0.91529099999999997</v>
          </cell>
          <cell r="L3211">
            <v>1.049563</v>
          </cell>
          <cell r="M3211">
            <v>1.1425590000000001</v>
          </cell>
          <cell r="N3211">
            <v>1.235555</v>
          </cell>
          <cell r="O3211">
            <v>1.3698269999999999</v>
          </cell>
        </row>
        <row r="3212">
          <cell r="F3212" t="str">
            <v>2012Other1-in-10July Peak19</v>
          </cell>
          <cell r="G3212">
            <v>4.2315620000000003</v>
          </cell>
          <cell r="H3212">
            <v>3.9392230000000001</v>
          </cell>
          <cell r="I3212">
            <v>102.13809999999999</v>
          </cell>
          <cell r="J3212">
            <v>26654.98</v>
          </cell>
          <cell r="K3212">
            <v>-0.32657839999999999</v>
          </cell>
          <cell r="L3212">
            <v>-0.3063495</v>
          </cell>
          <cell r="M3212">
            <v>-0.29233910000000002</v>
          </cell>
          <cell r="N3212">
            <v>-0.27832859999999998</v>
          </cell>
          <cell r="O3212">
            <v>-0.25809969999999999</v>
          </cell>
        </row>
        <row r="3213">
          <cell r="F3213" t="str">
            <v>2012Other1-in-10July Peak20</v>
          </cell>
          <cell r="G3213">
            <v>3.8111929999999998</v>
          </cell>
          <cell r="H3213">
            <v>3.5544159999999998</v>
          </cell>
          <cell r="I3213">
            <v>97.624219999999994</v>
          </cell>
          <cell r="J3213">
            <v>26654.98</v>
          </cell>
          <cell r="K3213">
            <v>-0.28685159999999998</v>
          </cell>
          <cell r="L3213">
            <v>-0.26908339999999997</v>
          </cell>
          <cell r="M3213">
            <v>-0.25677729999999999</v>
          </cell>
          <cell r="N3213">
            <v>-0.2444711</v>
          </cell>
          <cell r="O3213">
            <v>-0.22670299999999999</v>
          </cell>
        </row>
        <row r="3214">
          <cell r="F3214" t="str">
            <v>2012Other1-in-10July Peak21</v>
          </cell>
          <cell r="G3214">
            <v>3.2735180000000001</v>
          </cell>
          <cell r="H3214">
            <v>3.122957</v>
          </cell>
          <cell r="I3214">
            <v>93.063450000000003</v>
          </cell>
          <cell r="J3214">
            <v>26654.98</v>
          </cell>
          <cell r="K3214">
            <v>-0.16819429999999999</v>
          </cell>
          <cell r="L3214">
            <v>-0.157776</v>
          </cell>
          <cell r="M3214">
            <v>-0.15056040000000001</v>
          </cell>
          <cell r="N3214">
            <v>-0.14334469999999999</v>
          </cell>
          <cell r="O3214">
            <v>-0.1329264</v>
          </cell>
        </row>
        <row r="3215">
          <cell r="F3215" t="str">
            <v>2012Other1-in-10July Peak22</v>
          </cell>
          <cell r="G3215">
            <v>2.7581220000000002</v>
          </cell>
          <cell r="H3215">
            <v>2.661521</v>
          </cell>
          <cell r="I3215">
            <v>89.724930000000001</v>
          </cell>
          <cell r="J3215">
            <v>26654.98</v>
          </cell>
          <cell r="K3215">
            <v>-0.1079143</v>
          </cell>
          <cell r="L3215">
            <v>-0.1012299</v>
          </cell>
          <cell r="M3215">
            <v>-9.66003E-2</v>
          </cell>
          <cell r="N3215">
            <v>-9.1970700000000002E-2</v>
          </cell>
          <cell r="O3215">
            <v>-8.5286299999999995E-2</v>
          </cell>
        </row>
        <row r="3216">
          <cell r="F3216" t="str">
            <v>2012Other1-in-10July Peak23</v>
          </cell>
          <cell r="G3216">
            <v>2.1448230000000001</v>
          </cell>
          <cell r="H3216">
            <v>2.0835029999999999</v>
          </cell>
          <cell r="I3216">
            <v>86.625510000000006</v>
          </cell>
          <cell r="J3216">
            <v>26654.98</v>
          </cell>
          <cell r="K3216">
            <v>-6.8501500000000007E-2</v>
          </cell>
          <cell r="L3216">
            <v>-6.4258399999999993E-2</v>
          </cell>
          <cell r="M3216">
            <v>-6.1319600000000002E-2</v>
          </cell>
          <cell r="N3216">
            <v>-5.8380799999999997E-2</v>
          </cell>
          <cell r="O3216">
            <v>-5.4137699999999997E-2</v>
          </cell>
        </row>
        <row r="3217">
          <cell r="F3217" t="str">
            <v>2012Other1-in-10July Peak24</v>
          </cell>
          <cell r="G3217">
            <v>1.6305590000000001</v>
          </cell>
          <cell r="H3217">
            <v>1.591375</v>
          </cell>
          <cell r="I3217">
            <v>85.781739999999999</v>
          </cell>
          <cell r="J3217">
            <v>26654.98</v>
          </cell>
          <cell r="K3217">
            <v>-4.3772999999999999E-2</v>
          </cell>
          <cell r="L3217">
            <v>-4.1061599999999997E-2</v>
          </cell>
          <cell r="M3217">
            <v>-3.9183700000000002E-2</v>
          </cell>
          <cell r="N3217">
            <v>-3.73058E-2</v>
          </cell>
          <cell r="O3217">
            <v>-3.45945E-2</v>
          </cell>
        </row>
        <row r="3218">
          <cell r="F3218" t="str">
            <v>2012Sierra1-in-10July Peak1</v>
          </cell>
          <cell r="G3218">
            <v>1.2905489999999999</v>
          </cell>
          <cell r="H3218">
            <v>1.2905489999999999</v>
          </cell>
          <cell r="I3218">
            <v>76.203190000000006</v>
          </cell>
          <cell r="J3218">
            <v>18652.310000000001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</row>
        <row r="3219">
          <cell r="F3219" t="str">
            <v>2012Sierra1-in-10July Peak2</v>
          </cell>
          <cell r="G3219">
            <v>1.138641</v>
          </cell>
          <cell r="H3219">
            <v>1.138641</v>
          </cell>
          <cell r="I3219">
            <v>75.761080000000007</v>
          </cell>
          <cell r="J3219">
            <v>18652.310000000001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</row>
        <row r="3220">
          <cell r="F3220" t="str">
            <v>2012Sierra1-in-10July Peak3</v>
          </cell>
          <cell r="G3220">
            <v>1.0509059999999999</v>
          </cell>
          <cell r="H3220">
            <v>1.0509059999999999</v>
          </cell>
          <cell r="I3220">
            <v>74.761570000000006</v>
          </cell>
          <cell r="J3220">
            <v>18652.310000000001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</row>
        <row r="3221">
          <cell r="F3221" t="str">
            <v>2012Sierra1-in-10July Peak4</v>
          </cell>
          <cell r="G3221">
            <v>1.0012719999999999</v>
          </cell>
          <cell r="H3221">
            <v>1.0012719999999999</v>
          </cell>
          <cell r="I3221">
            <v>74.065510000000003</v>
          </cell>
          <cell r="J3221">
            <v>18652.310000000001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</row>
        <row r="3222">
          <cell r="F3222" t="str">
            <v>2012Sierra1-in-10July Peak5</v>
          </cell>
          <cell r="G3222">
            <v>1.0015289999999999</v>
          </cell>
          <cell r="H3222">
            <v>1.0015289999999999</v>
          </cell>
          <cell r="I3222">
            <v>72.47766</v>
          </cell>
          <cell r="J3222">
            <v>18652.310000000001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</row>
        <row r="3223">
          <cell r="F3223" t="str">
            <v>2012Sierra1-in-10July Peak6</v>
          </cell>
          <cell r="G3223">
            <v>1.0933310000000001</v>
          </cell>
          <cell r="H3223">
            <v>1.0933310000000001</v>
          </cell>
          <cell r="I3223">
            <v>71.261799999999994</v>
          </cell>
          <cell r="J3223">
            <v>18652.310000000001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</row>
        <row r="3224">
          <cell r="F3224" t="str">
            <v>2012Sierra1-in-10July Peak7</v>
          </cell>
          <cell r="G3224">
            <v>1.3012189999999999</v>
          </cell>
          <cell r="H3224">
            <v>1.3012189999999999</v>
          </cell>
          <cell r="I3224">
            <v>71.890439999999998</v>
          </cell>
          <cell r="J3224">
            <v>18652.310000000001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</row>
        <row r="3225">
          <cell r="F3225" t="str">
            <v>2012Sierra1-in-10July Peak8</v>
          </cell>
          <cell r="G3225">
            <v>1.4328399999999999</v>
          </cell>
          <cell r="H3225">
            <v>1.4328399999999999</v>
          </cell>
          <cell r="I3225">
            <v>76.774810000000002</v>
          </cell>
          <cell r="J3225">
            <v>18652.310000000001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</row>
        <row r="3226">
          <cell r="F3226" t="str">
            <v>2012Sierra1-in-10July Peak9</v>
          </cell>
          <cell r="G3226">
            <v>1.472996</v>
          </cell>
          <cell r="H3226">
            <v>1.472996</v>
          </cell>
          <cell r="I3226">
            <v>82.464820000000003</v>
          </cell>
          <cell r="J3226">
            <v>18652.310000000001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</row>
        <row r="3227">
          <cell r="F3227" t="str">
            <v>2012Sierra1-in-10July Peak10</v>
          </cell>
          <cell r="G3227">
            <v>1.5478799999999999</v>
          </cell>
          <cell r="H3227">
            <v>1.5478799999999999</v>
          </cell>
          <cell r="I3227">
            <v>86.988209999999995</v>
          </cell>
          <cell r="J3227">
            <v>18652.310000000001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</row>
        <row r="3228">
          <cell r="F3228" t="str">
            <v>2012Sierra1-in-10July Peak11</v>
          </cell>
          <cell r="G3228">
            <v>1.690145</v>
          </cell>
          <cell r="H3228">
            <v>1.690145</v>
          </cell>
          <cell r="I3228">
            <v>90.584040000000002</v>
          </cell>
          <cell r="J3228">
            <v>18652.310000000001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</row>
        <row r="3229">
          <cell r="F3229" t="str">
            <v>2012Sierra1-in-10July Peak12</v>
          </cell>
          <cell r="G3229">
            <v>1.905735</v>
          </cell>
          <cell r="H3229">
            <v>1.905735</v>
          </cell>
          <cell r="I3229">
            <v>93.579250000000002</v>
          </cell>
          <cell r="J3229">
            <v>18652.310000000001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</row>
        <row r="3230">
          <cell r="F3230" t="str">
            <v>2012Sierra1-in-10July Peak13</v>
          </cell>
          <cell r="G3230">
            <v>2.2040009999999999</v>
          </cell>
          <cell r="H3230">
            <v>2.2040009999999999</v>
          </cell>
          <cell r="I3230">
            <v>96.125789999999995</v>
          </cell>
          <cell r="J3230">
            <v>18652.310000000001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</row>
        <row r="3231">
          <cell r="F3231" t="str">
            <v>2012Sierra1-in-10July Peak14</v>
          </cell>
          <cell r="G3231">
            <v>2.01207</v>
          </cell>
          <cell r="H3231">
            <v>2.5426549999999999</v>
          </cell>
          <cell r="I3231">
            <v>98.513589999999994</v>
          </cell>
          <cell r="J3231">
            <v>18652.310000000001</v>
          </cell>
          <cell r="K3231">
            <v>0.44930769999999998</v>
          </cell>
          <cell r="L3231">
            <v>0.49732690000000002</v>
          </cell>
          <cell r="M3231">
            <v>0.53058470000000002</v>
          </cell>
          <cell r="N3231">
            <v>0.56384270000000003</v>
          </cell>
          <cell r="O3231">
            <v>0.61186169999999995</v>
          </cell>
        </row>
        <row r="3232">
          <cell r="F3232" t="str">
            <v>2012Sierra1-in-10July Peak15</v>
          </cell>
          <cell r="G3232">
            <v>2.2387109999999999</v>
          </cell>
          <cell r="H3232">
            <v>2.930809</v>
          </cell>
          <cell r="I3232">
            <v>99.768230000000003</v>
          </cell>
          <cell r="J3232">
            <v>18652.310000000001</v>
          </cell>
          <cell r="K3232">
            <v>0.58628769999999997</v>
          </cell>
          <cell r="L3232">
            <v>0.64880099999999996</v>
          </cell>
          <cell r="M3232">
            <v>0.69209750000000003</v>
          </cell>
          <cell r="N3232">
            <v>0.73539410000000005</v>
          </cell>
          <cell r="O3232">
            <v>0.79790740000000004</v>
          </cell>
        </row>
        <row r="3233">
          <cell r="F3233" t="str">
            <v>2012Sierra1-in-10July Peak16</v>
          </cell>
          <cell r="G3233">
            <v>2.5195249999999998</v>
          </cell>
          <cell r="H3233">
            <v>3.37723</v>
          </cell>
          <cell r="I3233">
            <v>100.8729</v>
          </cell>
          <cell r="J3233">
            <v>18652.310000000001</v>
          </cell>
          <cell r="K3233">
            <v>0.72670259999999998</v>
          </cell>
          <cell r="L3233">
            <v>0.80410000000000004</v>
          </cell>
          <cell r="M3233">
            <v>0.85770539999999995</v>
          </cell>
          <cell r="N3233">
            <v>0.91131059999999997</v>
          </cell>
          <cell r="O3233">
            <v>0.98870809999999998</v>
          </cell>
        </row>
        <row r="3234">
          <cell r="F3234" t="str">
            <v>2012Sierra1-in-10July Peak17</v>
          </cell>
          <cell r="G3234">
            <v>2.7716460000000001</v>
          </cell>
          <cell r="H3234">
            <v>3.7763659999999999</v>
          </cell>
          <cell r="I3234">
            <v>101.7073</v>
          </cell>
          <cell r="J3234">
            <v>18652.310000000001</v>
          </cell>
          <cell r="K3234">
            <v>0.85117449999999995</v>
          </cell>
          <cell r="L3234">
            <v>0.94189060000000002</v>
          </cell>
          <cell r="M3234">
            <v>1.0047200000000001</v>
          </cell>
          <cell r="N3234">
            <v>1.06755</v>
          </cell>
          <cell r="O3234">
            <v>1.158266</v>
          </cell>
        </row>
        <row r="3235">
          <cell r="F3235" t="str">
            <v>2012Sierra1-in-10July Peak18</v>
          </cell>
          <cell r="G3235">
            <v>3.0006529999999998</v>
          </cell>
          <cell r="H3235">
            <v>4.0332369999999997</v>
          </cell>
          <cell r="I3235">
            <v>100.98779999999999</v>
          </cell>
          <cell r="J3235">
            <v>18652.310000000001</v>
          </cell>
          <cell r="K3235">
            <v>0.87476869999999995</v>
          </cell>
          <cell r="L3235">
            <v>0.96800739999999996</v>
          </cell>
          <cell r="M3235">
            <v>1.0325850000000001</v>
          </cell>
          <cell r="N3235">
            <v>1.0971610000000001</v>
          </cell>
          <cell r="O3235">
            <v>1.1903999999999999</v>
          </cell>
        </row>
        <row r="3236">
          <cell r="F3236" t="str">
            <v>2012Sierra1-in-10July Peak19</v>
          </cell>
          <cell r="G3236">
            <v>4.3567830000000001</v>
          </cell>
          <cell r="H3236">
            <v>3.9888849999999998</v>
          </cell>
          <cell r="I3236">
            <v>99.010199999999998</v>
          </cell>
          <cell r="J3236">
            <v>18652.310000000001</v>
          </cell>
          <cell r="K3236">
            <v>-0.40038760000000001</v>
          </cell>
          <cell r="L3236">
            <v>-0.3811929</v>
          </cell>
          <cell r="M3236">
            <v>-0.36789870000000002</v>
          </cell>
          <cell r="N3236">
            <v>-0.35460449999999999</v>
          </cell>
          <cell r="O3236">
            <v>-0.33540979999999998</v>
          </cell>
        </row>
        <row r="3237">
          <cell r="F3237" t="str">
            <v>2012Sierra1-in-10July Peak20</v>
          </cell>
          <cell r="G3237">
            <v>3.961846</v>
          </cell>
          <cell r="H3237">
            <v>3.6586379999999998</v>
          </cell>
          <cell r="I3237">
            <v>94.22963</v>
          </cell>
          <cell r="J3237">
            <v>18652.310000000001</v>
          </cell>
          <cell r="K3237">
            <v>-0.32998339999999998</v>
          </cell>
          <cell r="L3237">
            <v>-0.3141639</v>
          </cell>
          <cell r="M3237">
            <v>-0.30320740000000002</v>
          </cell>
          <cell r="N3237">
            <v>-0.29225089999999998</v>
          </cell>
          <cell r="O3237">
            <v>-0.27643139999999999</v>
          </cell>
        </row>
        <row r="3238">
          <cell r="F3238" t="str">
            <v>2012Sierra1-in-10July Peak21</v>
          </cell>
          <cell r="G3238">
            <v>3.4304760000000001</v>
          </cell>
          <cell r="H3238">
            <v>3.2383920000000002</v>
          </cell>
          <cell r="I3238">
            <v>87.254279999999994</v>
          </cell>
          <cell r="J3238">
            <v>18652.310000000001</v>
          </cell>
          <cell r="K3238">
            <v>-0.20904739999999999</v>
          </cell>
          <cell r="L3238">
            <v>-0.1990256</v>
          </cell>
          <cell r="M3238">
            <v>-0.19208459999999999</v>
          </cell>
          <cell r="N3238">
            <v>-0.18514349999999999</v>
          </cell>
          <cell r="O3238">
            <v>-0.17512169999999999</v>
          </cell>
        </row>
        <row r="3239">
          <cell r="F3239" t="str">
            <v>2012Sierra1-in-10July Peak22</v>
          </cell>
          <cell r="G3239">
            <v>2.8706480000000001</v>
          </cell>
          <cell r="H3239">
            <v>2.7559269999999998</v>
          </cell>
          <cell r="I3239">
            <v>83.144199999999998</v>
          </cell>
          <cell r="J3239">
            <v>18652.310000000001</v>
          </cell>
          <cell r="K3239">
            <v>-0.1248522</v>
          </cell>
          <cell r="L3239">
            <v>-0.11886679999999999</v>
          </cell>
          <cell r="M3239">
            <v>-0.1147213</v>
          </cell>
          <cell r="N3239">
            <v>-0.1105758</v>
          </cell>
          <cell r="O3239">
            <v>-0.1045903</v>
          </cell>
        </row>
        <row r="3240">
          <cell r="F3240" t="str">
            <v>2012Sierra1-in-10July Peak23</v>
          </cell>
          <cell r="G3240">
            <v>2.2098810000000002</v>
          </cell>
          <cell r="H3240">
            <v>2.1326459999999998</v>
          </cell>
          <cell r="I3240">
            <v>79.772220000000004</v>
          </cell>
          <cell r="J3240">
            <v>18652.310000000001</v>
          </cell>
          <cell r="K3240">
            <v>-8.4056099999999995E-2</v>
          </cell>
          <cell r="L3240">
            <v>-8.0026399999999998E-2</v>
          </cell>
          <cell r="M3240">
            <v>-7.7235499999999999E-2</v>
          </cell>
          <cell r="N3240">
            <v>-7.4444499999999997E-2</v>
          </cell>
          <cell r="O3240">
            <v>-7.0414900000000002E-2</v>
          </cell>
        </row>
        <row r="3241">
          <cell r="F3241" t="str">
            <v>2012Sierra1-in-10July Peak24</v>
          </cell>
          <cell r="G3241">
            <v>1.658765</v>
          </cell>
          <cell r="H3241">
            <v>1.6184700000000001</v>
          </cell>
          <cell r="I3241">
            <v>78.608500000000006</v>
          </cell>
          <cell r="J3241">
            <v>18652.310000000001</v>
          </cell>
          <cell r="K3241">
            <v>-4.3853900000000001E-2</v>
          </cell>
          <cell r="L3241">
            <v>-4.17516E-2</v>
          </cell>
          <cell r="M3241">
            <v>-4.0295499999999998E-2</v>
          </cell>
          <cell r="N3241">
            <v>-3.8839400000000003E-2</v>
          </cell>
          <cell r="O3241">
            <v>-3.6736999999999999E-2</v>
          </cell>
        </row>
        <row r="3242">
          <cell r="F3242" t="str">
            <v>2012Stockton1-in-10July Peak1</v>
          </cell>
          <cell r="G3242">
            <v>1.483633</v>
          </cell>
          <cell r="H3242">
            <v>1.483633</v>
          </cell>
          <cell r="I3242">
            <v>86.34451</v>
          </cell>
          <cell r="J3242">
            <v>12994.92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</row>
        <row r="3243">
          <cell r="F3243" t="str">
            <v>2012Stockton1-in-10July Peak2</v>
          </cell>
          <cell r="G3243">
            <v>1.262006</v>
          </cell>
          <cell r="H3243">
            <v>1.262006</v>
          </cell>
          <cell r="I3243">
            <v>84.904139999999998</v>
          </cell>
          <cell r="J3243">
            <v>12994.92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</row>
        <row r="3244">
          <cell r="F3244" t="str">
            <v>2012Stockton1-in-10July Peak3</v>
          </cell>
          <cell r="G3244">
            <v>1.1259669999999999</v>
          </cell>
          <cell r="H3244">
            <v>1.1259669999999999</v>
          </cell>
          <cell r="I3244">
            <v>84.202060000000003</v>
          </cell>
          <cell r="J3244">
            <v>12994.92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</row>
        <row r="3245">
          <cell r="F3245" t="str">
            <v>2012Stockton1-in-10July Peak4</v>
          </cell>
          <cell r="G3245">
            <v>1.0498069999999999</v>
          </cell>
          <cell r="H3245">
            <v>1.0498069999999999</v>
          </cell>
          <cell r="I3245">
            <v>83.940380000000005</v>
          </cell>
          <cell r="J3245">
            <v>12994.92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</row>
        <row r="3246">
          <cell r="F3246" t="str">
            <v>2012Stockton1-in-10July Peak5</v>
          </cell>
          <cell r="G3246">
            <v>1.032438</v>
          </cell>
          <cell r="H3246">
            <v>1.032438</v>
          </cell>
          <cell r="I3246">
            <v>84.321219999999997</v>
          </cell>
          <cell r="J3246">
            <v>12994.92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</row>
        <row r="3247">
          <cell r="F3247" t="str">
            <v>2012Stockton1-in-10July Peak6</v>
          </cell>
          <cell r="G3247">
            <v>1.0789869999999999</v>
          </cell>
          <cell r="H3247">
            <v>1.0789869999999999</v>
          </cell>
          <cell r="I3247">
            <v>84.261600000000001</v>
          </cell>
          <cell r="J3247">
            <v>12994.92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</row>
        <row r="3248">
          <cell r="F3248" t="str">
            <v>2012Stockton1-in-10July Peak7</v>
          </cell>
          <cell r="G3248">
            <v>1.2311840000000001</v>
          </cell>
          <cell r="H3248">
            <v>1.2311840000000001</v>
          </cell>
          <cell r="I3248">
            <v>83.142449999999997</v>
          </cell>
          <cell r="J3248">
            <v>12994.92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</row>
        <row r="3249">
          <cell r="F3249" t="str">
            <v>2012Stockton1-in-10July Peak8</v>
          </cell>
          <cell r="G3249">
            <v>1.3369310000000001</v>
          </cell>
          <cell r="H3249">
            <v>1.3369310000000001</v>
          </cell>
          <cell r="I3249">
            <v>83.619150000000005</v>
          </cell>
          <cell r="J3249">
            <v>12994.92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</row>
        <row r="3250">
          <cell r="F3250" t="str">
            <v>2012Stockton1-in-10July Peak9</v>
          </cell>
          <cell r="G3250">
            <v>1.392147</v>
          </cell>
          <cell r="H3250">
            <v>1.392147</v>
          </cell>
          <cell r="I3250">
            <v>85.095860000000002</v>
          </cell>
          <cell r="J3250">
            <v>12994.92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</row>
        <row r="3251">
          <cell r="F3251" t="str">
            <v>2012Stockton1-in-10July Peak10</v>
          </cell>
          <cell r="G3251">
            <v>1.527412</v>
          </cell>
          <cell r="H3251">
            <v>1.527412</v>
          </cell>
          <cell r="I3251">
            <v>86.953410000000005</v>
          </cell>
          <cell r="J3251">
            <v>12994.92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</row>
        <row r="3252">
          <cell r="F3252" t="str">
            <v>2012Stockton1-in-10July Peak11</v>
          </cell>
          <cell r="G3252">
            <v>1.7205280000000001</v>
          </cell>
          <cell r="H3252">
            <v>1.7205280000000001</v>
          </cell>
          <cell r="I3252">
            <v>90.834270000000004</v>
          </cell>
          <cell r="J3252">
            <v>12994.92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</row>
        <row r="3253">
          <cell r="F3253" t="str">
            <v>2012Stockton1-in-10July Peak12</v>
          </cell>
          <cell r="G3253">
            <v>1.9824329999999999</v>
          </cell>
          <cell r="H3253">
            <v>1.9824329999999999</v>
          </cell>
          <cell r="I3253">
            <v>94.774640000000005</v>
          </cell>
          <cell r="J3253">
            <v>12994.92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</row>
        <row r="3254">
          <cell r="F3254" t="str">
            <v>2012Stockton1-in-10July Peak13</v>
          </cell>
          <cell r="G3254">
            <v>2.3193239999999999</v>
          </cell>
          <cell r="H3254">
            <v>2.3193239999999999</v>
          </cell>
          <cell r="I3254">
            <v>98.97672</v>
          </cell>
          <cell r="J3254">
            <v>12994.92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</row>
        <row r="3255">
          <cell r="F3255" t="str">
            <v>2012Stockton1-in-10July Peak14</v>
          </cell>
          <cell r="G3255">
            <v>2.114236</v>
          </cell>
          <cell r="H3255">
            <v>2.7062560000000002</v>
          </cell>
          <cell r="I3255">
            <v>101.29810000000001</v>
          </cell>
          <cell r="J3255">
            <v>12994.92</v>
          </cell>
          <cell r="K3255">
            <v>0.47090860000000001</v>
          </cell>
          <cell r="L3255">
            <v>0.54246249999999996</v>
          </cell>
          <cell r="M3255">
            <v>0.59202060000000001</v>
          </cell>
          <cell r="N3255">
            <v>0.64157869999999995</v>
          </cell>
          <cell r="O3255">
            <v>0.71313269999999995</v>
          </cell>
        </row>
        <row r="3256">
          <cell r="F3256" t="str">
            <v>2012Stockton1-in-10July Peak15</v>
          </cell>
          <cell r="G3256">
            <v>2.3699340000000002</v>
          </cell>
          <cell r="H3256">
            <v>3.1359089999999998</v>
          </cell>
          <cell r="I3256">
            <v>103.6785</v>
          </cell>
          <cell r="J3256">
            <v>12994.92</v>
          </cell>
          <cell r="K3256">
            <v>0.60946310000000004</v>
          </cell>
          <cell r="L3256">
            <v>0.70193170000000005</v>
          </cell>
          <cell r="M3256">
            <v>0.76597519999999997</v>
          </cell>
          <cell r="N3256">
            <v>0.8300187</v>
          </cell>
          <cell r="O3256">
            <v>0.92248730000000001</v>
          </cell>
        </row>
        <row r="3257">
          <cell r="F3257" t="str">
            <v>2012Stockton1-in-10July Peak16</v>
          </cell>
          <cell r="G3257">
            <v>2.6561180000000002</v>
          </cell>
          <cell r="H3257">
            <v>3.6102129999999999</v>
          </cell>
          <cell r="I3257">
            <v>105.4402</v>
          </cell>
          <cell r="J3257">
            <v>12994.92</v>
          </cell>
          <cell r="K3257">
            <v>0.7599496</v>
          </cell>
          <cell r="L3257">
            <v>0.8746524</v>
          </cell>
          <cell r="M3257">
            <v>0.95409509999999997</v>
          </cell>
          <cell r="N3257">
            <v>1.0335380000000001</v>
          </cell>
          <cell r="O3257">
            <v>1.1482399999999999</v>
          </cell>
        </row>
        <row r="3258">
          <cell r="F3258" t="str">
            <v>2012Stockton1-in-10July Peak17</v>
          </cell>
          <cell r="G3258">
            <v>2.9054090000000001</v>
          </cell>
          <cell r="H3258">
            <v>4.0196379999999996</v>
          </cell>
          <cell r="I3258">
            <v>104.7617</v>
          </cell>
          <cell r="J3258">
            <v>12994.92</v>
          </cell>
          <cell r="K3258">
            <v>0.88693520000000003</v>
          </cell>
          <cell r="L3258">
            <v>1.0212220000000001</v>
          </cell>
          <cell r="M3258">
            <v>1.1142289999999999</v>
          </cell>
          <cell r="N3258">
            <v>1.2072369999999999</v>
          </cell>
          <cell r="O3258">
            <v>1.3415239999999999</v>
          </cell>
        </row>
        <row r="3259">
          <cell r="F3259" t="str">
            <v>2012Stockton1-in-10July Peak18</v>
          </cell>
          <cell r="G3259">
            <v>3.0927820000000001</v>
          </cell>
          <cell r="H3259">
            <v>4.2374660000000004</v>
          </cell>
          <cell r="I3259">
            <v>104.9402</v>
          </cell>
          <cell r="J3259">
            <v>12994.92</v>
          </cell>
          <cell r="K3259">
            <v>0.911103</v>
          </cell>
          <cell r="L3259">
            <v>1.049105</v>
          </cell>
          <cell r="M3259">
            <v>1.144684</v>
          </cell>
          <cell r="N3259">
            <v>1.240264</v>
          </cell>
          <cell r="O3259">
            <v>1.378266</v>
          </cell>
        </row>
        <row r="3260">
          <cell r="F3260" t="str">
            <v>2012Stockton1-in-10July Peak19</v>
          </cell>
          <cell r="G3260">
            <v>4.4274319999999996</v>
          </cell>
          <cell r="H3260">
            <v>4.1342569999999998</v>
          </cell>
          <cell r="I3260">
            <v>101.61960000000001</v>
          </cell>
          <cell r="J3260">
            <v>12994.92</v>
          </cell>
          <cell r="K3260">
            <v>-0.30917070000000002</v>
          </cell>
          <cell r="L3260">
            <v>-0.29971979999999998</v>
          </cell>
          <cell r="M3260">
            <v>-0.2931742</v>
          </cell>
          <cell r="N3260">
            <v>-0.28662850000000001</v>
          </cell>
          <cell r="O3260">
            <v>-0.27717779999999997</v>
          </cell>
        </row>
        <row r="3261">
          <cell r="F3261" t="str">
            <v>2012Stockton1-in-10July Peak20</v>
          </cell>
          <cell r="G3261">
            <v>4.0279100000000003</v>
          </cell>
          <cell r="H3261">
            <v>3.7528299999999999</v>
          </cell>
          <cell r="I3261">
            <v>98.738399999999999</v>
          </cell>
          <cell r="J3261">
            <v>12994.92</v>
          </cell>
          <cell r="K3261">
            <v>-0.29008909999999999</v>
          </cell>
          <cell r="L3261">
            <v>-0.28122150000000001</v>
          </cell>
          <cell r="M3261">
            <v>-0.27507989999999999</v>
          </cell>
          <cell r="N3261">
            <v>-0.26893820000000002</v>
          </cell>
          <cell r="O3261">
            <v>-0.26007069999999999</v>
          </cell>
        </row>
        <row r="3262">
          <cell r="F3262" t="str">
            <v>2012Stockton1-in-10July Peak21</v>
          </cell>
          <cell r="G3262">
            <v>3.5557799999999999</v>
          </cell>
          <cell r="H3262">
            <v>3.370069</v>
          </cell>
          <cell r="I3262">
            <v>95.559619999999995</v>
          </cell>
          <cell r="J3262">
            <v>12994.92</v>
          </cell>
          <cell r="K3262">
            <v>-0.19584409999999999</v>
          </cell>
          <cell r="L3262">
            <v>-0.18985750000000001</v>
          </cell>
          <cell r="M3262">
            <v>-0.18571109999999999</v>
          </cell>
          <cell r="N3262">
            <v>-0.1815647</v>
          </cell>
          <cell r="O3262">
            <v>-0.17557809999999999</v>
          </cell>
        </row>
        <row r="3263">
          <cell r="F3263" t="str">
            <v>2012Stockton1-in-10July Peak22</v>
          </cell>
          <cell r="G3263">
            <v>3.0421490000000002</v>
          </cell>
          <cell r="H3263">
            <v>2.9115709999999999</v>
          </cell>
          <cell r="I3263">
            <v>91.940380000000005</v>
          </cell>
          <cell r="J3263">
            <v>12994.92</v>
          </cell>
          <cell r="K3263">
            <v>-0.1377023</v>
          </cell>
          <cell r="L3263">
            <v>-0.1334929</v>
          </cell>
          <cell r="M3263">
            <v>-0.13057759999999999</v>
          </cell>
          <cell r="N3263">
            <v>-0.1276622</v>
          </cell>
          <cell r="O3263">
            <v>-0.1234528</v>
          </cell>
        </row>
        <row r="3264">
          <cell r="F3264" t="str">
            <v>2012Stockton1-in-10July Peak23</v>
          </cell>
          <cell r="G3264">
            <v>2.3919709999999998</v>
          </cell>
          <cell r="H3264">
            <v>2.3216950000000001</v>
          </cell>
          <cell r="I3264">
            <v>89.52328</v>
          </cell>
          <cell r="J3264">
            <v>12994.92</v>
          </cell>
          <cell r="K3264">
            <v>-7.4110999999999996E-2</v>
          </cell>
          <cell r="L3264">
            <v>-7.1845500000000007E-2</v>
          </cell>
          <cell r="M3264">
            <v>-7.0276500000000006E-2</v>
          </cell>
          <cell r="N3264">
            <v>-6.8707500000000005E-2</v>
          </cell>
          <cell r="O3264">
            <v>-6.6442000000000001E-2</v>
          </cell>
        </row>
        <row r="3265">
          <cell r="F3265" t="str">
            <v>2012Stockton1-in-10July Peak24</v>
          </cell>
          <cell r="G3265">
            <v>1.845099</v>
          </cell>
          <cell r="H3265">
            <v>1.788753</v>
          </cell>
          <cell r="I3265">
            <v>89.02328</v>
          </cell>
          <cell r="J3265">
            <v>12994.92</v>
          </cell>
          <cell r="K3265">
            <v>-5.9421000000000002E-2</v>
          </cell>
          <cell r="L3265">
            <v>-5.7604599999999999E-2</v>
          </cell>
          <cell r="M3265">
            <v>-5.6346500000000001E-2</v>
          </cell>
          <cell r="N3265">
            <v>-5.5088499999999999E-2</v>
          </cell>
          <cell r="O3265">
            <v>-5.3272100000000003E-2</v>
          </cell>
        </row>
        <row r="3266">
          <cell r="F3266" t="str">
            <v>2012All Customers1-in-2July Peak1</v>
          </cell>
          <cell r="G3266">
            <v>1.1124240000000001</v>
          </cell>
          <cell r="H3266">
            <v>1.1124240000000001</v>
          </cell>
          <cell r="I3266">
            <v>74.681470000000004</v>
          </cell>
          <cell r="J3266">
            <v>155949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</row>
        <row r="3267">
          <cell r="F3267" t="str">
            <v>2012All Customers1-in-2July Peak2</v>
          </cell>
          <cell r="G3267">
            <v>0.95046529999999996</v>
          </cell>
          <cell r="H3267">
            <v>0.95046529999999996</v>
          </cell>
          <cell r="I3267">
            <v>72.074100000000001</v>
          </cell>
          <cell r="J3267">
            <v>155949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</row>
        <row r="3268">
          <cell r="F3268" t="str">
            <v>2012All Customers1-in-2July Peak3</v>
          </cell>
          <cell r="G3268">
            <v>0.85550619999999999</v>
          </cell>
          <cell r="H3268">
            <v>0.85550619999999999</v>
          </cell>
          <cell r="I3268">
            <v>70.200500000000005</v>
          </cell>
          <cell r="J3268">
            <v>155949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</row>
        <row r="3269">
          <cell r="F3269" t="str">
            <v>2012All Customers1-in-2July Peak4</v>
          </cell>
          <cell r="G3269">
            <v>0.80041260000000003</v>
          </cell>
          <cell r="H3269">
            <v>0.80041260000000003</v>
          </cell>
          <cell r="I3269">
            <v>68.495999999999995</v>
          </cell>
          <cell r="J3269">
            <v>155949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</row>
        <row r="3270">
          <cell r="F3270" t="str">
            <v>2012All Customers1-in-2July Peak5</v>
          </cell>
          <cell r="G3270">
            <v>0.78622239999999999</v>
          </cell>
          <cell r="H3270">
            <v>0.78622239999999999</v>
          </cell>
          <cell r="I3270">
            <v>67.376580000000004</v>
          </cell>
          <cell r="J3270">
            <v>155949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</row>
        <row r="3271">
          <cell r="F3271" t="str">
            <v>2012All Customers1-in-2July Peak6</v>
          </cell>
          <cell r="G3271">
            <v>0.83207359999999997</v>
          </cell>
          <cell r="H3271">
            <v>0.83207359999999997</v>
          </cell>
          <cell r="I3271">
            <v>66.294439999999994</v>
          </cell>
          <cell r="J3271">
            <v>155949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</row>
        <row r="3272">
          <cell r="F3272" t="str">
            <v>2012All Customers1-in-2July Peak7</v>
          </cell>
          <cell r="G3272">
            <v>0.96963719999999998</v>
          </cell>
          <cell r="H3272">
            <v>0.96963719999999998</v>
          </cell>
          <cell r="I3272">
            <v>66.683130000000006</v>
          </cell>
          <cell r="J3272">
            <v>155949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</row>
        <row r="3273">
          <cell r="F3273" t="str">
            <v>2012All Customers1-in-2July Peak8</v>
          </cell>
          <cell r="G3273">
            <v>1.0784769999999999</v>
          </cell>
          <cell r="H3273">
            <v>1.0784769999999999</v>
          </cell>
          <cell r="I3273">
            <v>72.409610000000001</v>
          </cell>
          <cell r="J3273">
            <v>155949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</row>
        <row r="3274">
          <cell r="F3274" t="str">
            <v>2012All Customers1-in-2July Peak9</v>
          </cell>
          <cell r="G3274">
            <v>1.1016919999999999</v>
          </cell>
          <cell r="H3274">
            <v>1.1016919999999999</v>
          </cell>
          <cell r="I3274">
            <v>79.034080000000003</v>
          </cell>
          <cell r="J3274">
            <v>155949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</row>
        <row r="3275">
          <cell r="F3275" t="str">
            <v>2012All Customers1-in-2July Peak10</v>
          </cell>
          <cell r="G3275">
            <v>1.1746989999999999</v>
          </cell>
          <cell r="H3275">
            <v>1.1746989999999999</v>
          </cell>
          <cell r="I3275">
            <v>84.240650000000002</v>
          </cell>
          <cell r="J3275">
            <v>155949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</row>
        <row r="3276">
          <cell r="F3276" t="str">
            <v>2012All Customers1-in-2July Peak11</v>
          </cell>
          <cell r="G3276">
            <v>1.2981339999999999</v>
          </cell>
          <cell r="H3276">
            <v>1.2981339999999999</v>
          </cell>
          <cell r="I3276">
            <v>89.701340000000002</v>
          </cell>
          <cell r="J3276">
            <v>155949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</row>
        <row r="3277">
          <cell r="F3277" t="str">
            <v>2012All Customers1-in-2July Peak12</v>
          </cell>
          <cell r="G3277">
            <v>1.4776180000000001</v>
          </cell>
          <cell r="H3277">
            <v>1.4776180000000001</v>
          </cell>
          <cell r="I3277">
            <v>93.61927</v>
          </cell>
          <cell r="J3277">
            <v>155949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</row>
        <row r="3278">
          <cell r="F3278" t="str">
            <v>2012All Customers1-in-2July Peak13</v>
          </cell>
          <cell r="G3278">
            <v>1.716826</v>
          </cell>
          <cell r="H3278">
            <v>1.716826</v>
          </cell>
          <cell r="I3278">
            <v>96.845190000000002</v>
          </cell>
          <cell r="J3278">
            <v>155949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</row>
        <row r="3279">
          <cell r="F3279" t="str">
            <v>2012All Customers1-in-2July Peak14</v>
          </cell>
          <cell r="G3279">
            <v>1.5618780000000001</v>
          </cell>
          <cell r="H3279">
            <v>1.978451</v>
          </cell>
          <cell r="I3279">
            <v>99.179270000000002</v>
          </cell>
          <cell r="J3279">
            <v>155949</v>
          </cell>
          <cell r="K3279">
            <v>0.34494209999999997</v>
          </cell>
          <cell r="L3279">
            <v>0.3872621</v>
          </cell>
          <cell r="M3279">
            <v>0.41657280000000002</v>
          </cell>
          <cell r="N3279">
            <v>0.44588349999999999</v>
          </cell>
          <cell r="O3279">
            <v>0.48820360000000002</v>
          </cell>
        </row>
        <row r="3280">
          <cell r="F3280" t="str">
            <v>2012All Customers1-in-2July Peak15</v>
          </cell>
          <cell r="G3280">
            <v>1.7296590000000001</v>
          </cell>
          <cell r="H3280">
            <v>2.272167</v>
          </cell>
          <cell r="I3280">
            <v>101.1735</v>
          </cell>
          <cell r="J3280">
            <v>155949</v>
          </cell>
          <cell r="K3280">
            <v>0.44942530000000003</v>
          </cell>
          <cell r="L3280">
            <v>0.50441959999999997</v>
          </cell>
          <cell r="M3280">
            <v>0.54250849999999995</v>
          </cell>
          <cell r="N3280">
            <v>0.58059740000000004</v>
          </cell>
          <cell r="O3280">
            <v>0.63559180000000004</v>
          </cell>
        </row>
        <row r="3281">
          <cell r="F3281" t="str">
            <v>2012All Customers1-in-2July Peak16</v>
          </cell>
          <cell r="G3281">
            <v>1.9327030000000001</v>
          </cell>
          <cell r="H3281">
            <v>2.605642</v>
          </cell>
          <cell r="I3281">
            <v>102.08969999999999</v>
          </cell>
          <cell r="J3281">
            <v>155949</v>
          </cell>
          <cell r="K3281">
            <v>0.55763910000000005</v>
          </cell>
          <cell r="L3281">
            <v>0.62575910000000001</v>
          </cell>
          <cell r="M3281">
            <v>0.67293879999999995</v>
          </cell>
          <cell r="N3281">
            <v>0.72011860000000005</v>
          </cell>
          <cell r="O3281">
            <v>0.78823860000000001</v>
          </cell>
        </row>
        <row r="3282">
          <cell r="F3282" t="str">
            <v>2012All Customers1-in-2July Peak17</v>
          </cell>
          <cell r="G3282">
            <v>2.1150699999999998</v>
          </cell>
          <cell r="H3282">
            <v>2.9029199999999999</v>
          </cell>
          <cell r="I3282">
            <v>101.8874</v>
          </cell>
          <cell r="J3282">
            <v>155949</v>
          </cell>
          <cell r="K3282">
            <v>0.65274730000000003</v>
          </cell>
          <cell r="L3282">
            <v>0.73256699999999997</v>
          </cell>
          <cell r="M3282">
            <v>0.78785000000000005</v>
          </cell>
          <cell r="N3282">
            <v>0.84313280000000002</v>
          </cell>
          <cell r="O3282">
            <v>0.92295280000000002</v>
          </cell>
        </row>
        <row r="3283">
          <cell r="F3283" t="str">
            <v>2012All Customers1-in-2July Peak18</v>
          </cell>
          <cell r="G3283">
            <v>2.279639</v>
          </cell>
          <cell r="H3283">
            <v>3.0892810000000002</v>
          </cell>
          <cell r="I3283">
            <v>100.7299</v>
          </cell>
          <cell r="J3283">
            <v>155949</v>
          </cell>
          <cell r="K3283">
            <v>0.67078769999999999</v>
          </cell>
          <cell r="L3283">
            <v>0.75282420000000005</v>
          </cell>
          <cell r="M3283">
            <v>0.80964250000000004</v>
          </cell>
          <cell r="N3283">
            <v>0.86646069999999997</v>
          </cell>
          <cell r="O3283">
            <v>0.94849729999999999</v>
          </cell>
        </row>
        <row r="3284">
          <cell r="F3284" t="str">
            <v>2012All Customers1-in-2July Peak19</v>
          </cell>
          <cell r="G3284">
            <v>3.3122289999999999</v>
          </cell>
          <cell r="H3284">
            <v>3.0488590000000002</v>
          </cell>
          <cell r="I3284">
            <v>97.681560000000005</v>
          </cell>
          <cell r="J3284">
            <v>155949</v>
          </cell>
          <cell r="K3284">
            <v>-0.29173569999999999</v>
          </cell>
          <cell r="L3284">
            <v>-0.27497729999999998</v>
          </cell>
          <cell r="M3284">
            <v>-0.2633704</v>
          </cell>
          <cell r="N3284">
            <v>-0.25176359999999998</v>
          </cell>
          <cell r="O3284">
            <v>-0.23500509999999999</v>
          </cell>
        </row>
        <row r="3285">
          <cell r="F3285" t="str">
            <v>2012All Customers1-in-2July Peak20</v>
          </cell>
          <cell r="G3285">
            <v>3.0318689999999999</v>
          </cell>
          <cell r="H3285">
            <v>2.7954409999999998</v>
          </cell>
          <cell r="I3285">
            <v>93.029049999999998</v>
          </cell>
          <cell r="J3285">
            <v>155949</v>
          </cell>
          <cell r="K3285">
            <v>-0.26177080000000003</v>
          </cell>
          <cell r="L3285">
            <v>-0.24679809999999999</v>
          </cell>
          <cell r="M3285">
            <v>-0.236428</v>
          </cell>
          <cell r="N3285">
            <v>-0.22605790000000001</v>
          </cell>
          <cell r="O3285">
            <v>-0.2110852</v>
          </cell>
        </row>
        <row r="3286">
          <cell r="F3286" t="str">
            <v>2012All Customers1-in-2July Peak21</v>
          </cell>
          <cell r="G3286">
            <v>2.6783049999999999</v>
          </cell>
          <cell r="H3286">
            <v>2.5282740000000001</v>
          </cell>
          <cell r="I3286">
            <v>86.876260000000002</v>
          </cell>
          <cell r="J3286">
            <v>155949</v>
          </cell>
          <cell r="K3286">
            <v>-0.16578280000000001</v>
          </cell>
          <cell r="L3286">
            <v>-0.15647630000000001</v>
          </cell>
          <cell r="M3286">
            <v>-0.15003059999999999</v>
          </cell>
          <cell r="N3286">
            <v>-0.14358480000000001</v>
          </cell>
          <cell r="O3286">
            <v>-0.13427829999999999</v>
          </cell>
        </row>
        <row r="3287">
          <cell r="F3287" t="str">
            <v>2012All Customers1-in-2July Peak22</v>
          </cell>
          <cell r="G3287">
            <v>2.3111959999999998</v>
          </cell>
          <cell r="H3287">
            <v>2.218121</v>
          </cell>
          <cell r="I3287">
            <v>81.964699999999993</v>
          </cell>
          <cell r="J3287">
            <v>155949</v>
          </cell>
          <cell r="K3287">
            <v>-0.1027462</v>
          </cell>
          <cell r="L3287">
            <v>-9.7032300000000002E-2</v>
          </cell>
          <cell r="M3287">
            <v>-9.3074799999999999E-2</v>
          </cell>
          <cell r="N3287">
            <v>-8.9117399999999999E-2</v>
          </cell>
          <cell r="O3287">
            <v>-8.3403400000000003E-2</v>
          </cell>
        </row>
        <row r="3288">
          <cell r="F3288" t="str">
            <v>2012All Customers1-in-2July Peak23</v>
          </cell>
          <cell r="G3288">
            <v>1.8307659999999999</v>
          </cell>
          <cell r="H3288">
            <v>1.7725420000000001</v>
          </cell>
          <cell r="I3288">
            <v>79.314229999999995</v>
          </cell>
          <cell r="J3288">
            <v>155949</v>
          </cell>
          <cell r="K3288">
            <v>-6.4363000000000004E-2</v>
          </cell>
          <cell r="L3288">
            <v>-6.0735999999999998E-2</v>
          </cell>
          <cell r="M3288">
            <v>-5.8223999999999998E-2</v>
          </cell>
          <cell r="N3288">
            <v>-5.5711900000000002E-2</v>
          </cell>
          <cell r="O3288">
            <v>-5.2084800000000001E-2</v>
          </cell>
        </row>
        <row r="3289">
          <cell r="F3289" t="str">
            <v>2012All Customers1-in-2July Peak24</v>
          </cell>
          <cell r="G3289">
            <v>1.3999220000000001</v>
          </cell>
          <cell r="H3289">
            <v>1.357912</v>
          </cell>
          <cell r="I3289">
            <v>77.179990000000004</v>
          </cell>
          <cell r="J3289">
            <v>155949</v>
          </cell>
          <cell r="K3289">
            <v>-4.6483099999999999E-2</v>
          </cell>
          <cell r="L3289">
            <v>-4.3840400000000002E-2</v>
          </cell>
          <cell r="M3289">
            <v>-4.2010100000000002E-2</v>
          </cell>
          <cell r="N3289">
            <v>-4.0179800000000002E-2</v>
          </cell>
          <cell r="O3289">
            <v>-3.75372E-2</v>
          </cell>
        </row>
        <row r="3290">
          <cell r="F3290" t="str">
            <v>2012Greater Bay Area1-in-2July Peak1</v>
          </cell>
          <cell r="G3290">
            <v>1.0580339999999999</v>
          </cell>
          <cell r="H3290">
            <v>1.0580339999999999</v>
          </cell>
          <cell r="I3290">
            <v>70.182410000000004</v>
          </cell>
          <cell r="J3290">
            <v>54374.02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</row>
        <row r="3291">
          <cell r="F3291" t="str">
            <v>2012Greater Bay Area1-in-2July Peak2</v>
          </cell>
          <cell r="G3291">
            <v>0.88995639999999998</v>
          </cell>
          <cell r="H3291">
            <v>0.88995639999999998</v>
          </cell>
          <cell r="I3291">
            <v>69.209670000000003</v>
          </cell>
          <cell r="J3291">
            <v>54374.02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</row>
        <row r="3292">
          <cell r="F3292" t="str">
            <v>2012Greater Bay Area1-in-2July Peak3</v>
          </cell>
          <cell r="G3292">
            <v>0.79738679999999995</v>
          </cell>
          <cell r="H3292">
            <v>0.79738679999999995</v>
          </cell>
          <cell r="I3292">
            <v>67.282550000000001</v>
          </cell>
          <cell r="J3292">
            <v>54374.02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</row>
        <row r="3293">
          <cell r="F3293" t="str">
            <v>2012Greater Bay Area1-in-2July Peak4</v>
          </cell>
          <cell r="G3293">
            <v>0.74601099999999998</v>
          </cell>
          <cell r="H3293">
            <v>0.74601099999999998</v>
          </cell>
          <cell r="I3293">
            <v>65.60324</v>
          </cell>
          <cell r="J3293">
            <v>54374.02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</row>
        <row r="3294">
          <cell r="F3294" t="str">
            <v>2012Greater Bay Area1-in-2July Peak5</v>
          </cell>
          <cell r="G3294">
            <v>0.72879170000000004</v>
          </cell>
          <cell r="H3294">
            <v>0.72879170000000004</v>
          </cell>
          <cell r="I3294">
            <v>64.487430000000003</v>
          </cell>
          <cell r="J3294">
            <v>54374.02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</row>
        <row r="3295">
          <cell r="F3295" t="str">
            <v>2012Greater Bay Area1-in-2July Peak6</v>
          </cell>
          <cell r="G3295">
            <v>0.76887939999999999</v>
          </cell>
          <cell r="H3295">
            <v>0.76887939999999999</v>
          </cell>
          <cell r="I3295">
            <v>63.704940000000001</v>
          </cell>
          <cell r="J3295">
            <v>54374.02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</row>
        <row r="3296">
          <cell r="F3296" t="str">
            <v>2012Greater Bay Area1-in-2July Peak7</v>
          </cell>
          <cell r="G3296">
            <v>0.90867540000000002</v>
          </cell>
          <cell r="H3296">
            <v>0.90867540000000002</v>
          </cell>
          <cell r="I3296">
            <v>63.85792</v>
          </cell>
          <cell r="J3296">
            <v>54374.02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</row>
        <row r="3297">
          <cell r="F3297" t="str">
            <v>2012Greater Bay Area1-in-2July Peak8</v>
          </cell>
          <cell r="G3297">
            <v>1.0453220000000001</v>
          </cell>
          <cell r="H3297">
            <v>1.0453220000000001</v>
          </cell>
          <cell r="I3297">
            <v>68.335430000000002</v>
          </cell>
          <cell r="J3297">
            <v>54374.02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</row>
        <row r="3298">
          <cell r="F3298" t="str">
            <v>2012Greater Bay Area1-in-2July Peak9</v>
          </cell>
          <cell r="G3298">
            <v>1.0615600000000001</v>
          </cell>
          <cell r="H3298">
            <v>1.0615600000000001</v>
          </cell>
          <cell r="I3298">
            <v>74.808009999999996</v>
          </cell>
          <cell r="J3298">
            <v>54374.02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</row>
        <row r="3299">
          <cell r="F3299" t="str">
            <v>2012Greater Bay Area1-in-2July Peak10</v>
          </cell>
          <cell r="G3299">
            <v>1.1078749999999999</v>
          </cell>
          <cell r="H3299">
            <v>1.1078749999999999</v>
          </cell>
          <cell r="I3299">
            <v>80.735410000000002</v>
          </cell>
          <cell r="J3299">
            <v>54374.02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</row>
        <row r="3300">
          <cell r="F3300" t="str">
            <v>2012Greater Bay Area1-in-2July Peak11</v>
          </cell>
          <cell r="G3300">
            <v>1.2027969999999999</v>
          </cell>
          <cell r="H3300">
            <v>1.2027969999999999</v>
          </cell>
          <cell r="I3300">
            <v>87.113010000000003</v>
          </cell>
          <cell r="J3300">
            <v>54374.02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</row>
        <row r="3301">
          <cell r="F3301" t="str">
            <v>2012Greater Bay Area1-in-2July Peak12</v>
          </cell>
          <cell r="G3301">
            <v>1.3379099999999999</v>
          </cell>
          <cell r="H3301">
            <v>1.3379099999999999</v>
          </cell>
          <cell r="I3301">
            <v>90.906279999999995</v>
          </cell>
          <cell r="J3301">
            <v>54374.02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</row>
        <row r="3302">
          <cell r="F3302" t="str">
            <v>2012Greater Bay Area1-in-2July Peak13</v>
          </cell>
          <cell r="G3302">
            <v>1.522456</v>
          </cell>
          <cell r="H3302">
            <v>1.522456</v>
          </cell>
          <cell r="I3302">
            <v>94.274349999999998</v>
          </cell>
          <cell r="J3302">
            <v>54374.02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</row>
        <row r="3303">
          <cell r="F3303" t="str">
            <v>2012Greater Bay Area1-in-2July Peak14</v>
          </cell>
          <cell r="G3303">
            <v>1.374152</v>
          </cell>
          <cell r="H3303">
            <v>1.719198</v>
          </cell>
          <cell r="I3303">
            <v>96.651560000000003</v>
          </cell>
          <cell r="J3303">
            <v>54374.02</v>
          </cell>
          <cell r="K3303">
            <v>0.2874602</v>
          </cell>
          <cell r="L3303">
            <v>0.3214823</v>
          </cell>
          <cell r="M3303">
            <v>0.34504580000000001</v>
          </cell>
          <cell r="N3303">
            <v>0.36860929999999997</v>
          </cell>
          <cell r="O3303">
            <v>0.40263139999999997</v>
          </cell>
        </row>
        <row r="3304">
          <cell r="F3304" t="str">
            <v>2012Greater Bay Area1-in-2July Peak15</v>
          </cell>
          <cell r="G3304">
            <v>1.4966140000000001</v>
          </cell>
          <cell r="H3304">
            <v>1.9480869999999999</v>
          </cell>
          <cell r="I3304">
            <v>98.834109999999995</v>
          </cell>
          <cell r="J3304">
            <v>54374.02</v>
          </cell>
          <cell r="K3304">
            <v>0.37620179999999998</v>
          </cell>
          <cell r="L3304">
            <v>0.4206722</v>
          </cell>
          <cell r="M3304">
            <v>0.4514725</v>
          </cell>
          <cell r="N3304">
            <v>0.4822726</v>
          </cell>
          <cell r="O3304">
            <v>0.52674319999999997</v>
          </cell>
        </row>
        <row r="3305">
          <cell r="F3305" t="str">
            <v>2012Greater Bay Area1-in-2July Peak16</v>
          </cell>
          <cell r="G3305">
            <v>1.6707810000000001</v>
          </cell>
          <cell r="H3305">
            <v>2.229222</v>
          </cell>
          <cell r="I3305">
            <v>99.902749999999997</v>
          </cell>
          <cell r="J3305">
            <v>54374.02</v>
          </cell>
          <cell r="K3305">
            <v>0.46534490000000001</v>
          </cell>
          <cell r="L3305">
            <v>0.52034659999999999</v>
          </cell>
          <cell r="M3305">
            <v>0.55844070000000001</v>
          </cell>
          <cell r="N3305">
            <v>0.59653469999999997</v>
          </cell>
          <cell r="O3305">
            <v>0.65153649999999996</v>
          </cell>
        </row>
        <row r="3306">
          <cell r="F3306" t="str">
            <v>2012Greater Bay Area1-in-2July Peak17</v>
          </cell>
          <cell r="G3306">
            <v>1.8441069999999999</v>
          </cell>
          <cell r="H3306">
            <v>2.4990139999999998</v>
          </cell>
          <cell r="I3306">
            <v>98.45393</v>
          </cell>
          <cell r="J3306">
            <v>54374.02</v>
          </cell>
          <cell r="K3306">
            <v>0.54572370000000003</v>
          </cell>
          <cell r="L3306">
            <v>0.6102303</v>
          </cell>
          <cell r="M3306">
            <v>0.65490749999999998</v>
          </cell>
          <cell r="N3306">
            <v>0.69958469999999995</v>
          </cell>
          <cell r="O3306">
            <v>0.76409130000000003</v>
          </cell>
        </row>
        <row r="3307">
          <cell r="F3307" t="str">
            <v>2012Greater Bay Area1-in-2July Peak18</v>
          </cell>
          <cell r="G3307">
            <v>2.0145189999999999</v>
          </cell>
          <cell r="H3307">
            <v>2.6876869999999999</v>
          </cell>
          <cell r="I3307">
            <v>95.959720000000004</v>
          </cell>
          <cell r="J3307">
            <v>54374.02</v>
          </cell>
          <cell r="K3307">
            <v>0.56093930000000003</v>
          </cell>
          <cell r="L3307">
            <v>0.62724500000000005</v>
          </cell>
          <cell r="M3307">
            <v>0.67316819999999999</v>
          </cell>
          <cell r="N3307">
            <v>0.71909140000000005</v>
          </cell>
          <cell r="O3307">
            <v>0.78539709999999996</v>
          </cell>
        </row>
        <row r="3308">
          <cell r="F3308" t="str">
            <v>2012Greater Bay Area1-in-2July Peak19</v>
          </cell>
          <cell r="G3308">
            <v>2.8651970000000002</v>
          </cell>
          <cell r="H3308">
            <v>2.6883430000000001</v>
          </cell>
          <cell r="I3308">
            <v>92.030079999999998</v>
          </cell>
          <cell r="J3308">
            <v>54374.02</v>
          </cell>
          <cell r="K3308">
            <v>-0.20453879999999999</v>
          </cell>
          <cell r="L3308">
            <v>-0.1881825</v>
          </cell>
          <cell r="M3308">
            <v>-0.17685409999999999</v>
          </cell>
          <cell r="N3308">
            <v>-0.1655258</v>
          </cell>
          <cell r="O3308">
            <v>-0.14916940000000001</v>
          </cell>
        </row>
        <row r="3309">
          <cell r="F3309" t="str">
            <v>2012Greater Bay Area1-in-2July Peak20</v>
          </cell>
          <cell r="G3309">
            <v>2.6407039999999999</v>
          </cell>
          <cell r="H3309">
            <v>2.4834070000000001</v>
          </cell>
          <cell r="I3309">
            <v>86.324020000000004</v>
          </cell>
          <cell r="J3309">
            <v>54374.02</v>
          </cell>
          <cell r="K3309">
            <v>-0.18192059999999999</v>
          </cell>
          <cell r="L3309">
            <v>-0.16737299999999999</v>
          </cell>
          <cell r="M3309">
            <v>-0.1572974</v>
          </cell>
          <cell r="N3309">
            <v>-0.14722170000000001</v>
          </cell>
          <cell r="O3309">
            <v>-0.13267409999999999</v>
          </cell>
        </row>
        <row r="3310">
          <cell r="F3310" t="str">
            <v>2012Greater Bay Area1-in-2July Peak21</v>
          </cell>
          <cell r="G3310">
            <v>2.375623</v>
          </cell>
          <cell r="H3310">
            <v>2.2853819999999998</v>
          </cell>
          <cell r="I3310">
            <v>80.570080000000004</v>
          </cell>
          <cell r="J3310">
            <v>54374.02</v>
          </cell>
          <cell r="K3310">
            <v>-0.10436670000000001</v>
          </cell>
          <cell r="L3310">
            <v>-9.6020800000000003E-2</v>
          </cell>
          <cell r="M3310">
            <v>-9.0240500000000001E-2</v>
          </cell>
          <cell r="N3310">
            <v>-8.4460099999999996E-2</v>
          </cell>
          <cell r="O3310">
            <v>-7.6114299999999996E-2</v>
          </cell>
        </row>
        <row r="3311">
          <cell r="F3311" t="str">
            <v>2012Greater Bay Area1-in-2July Peak22</v>
          </cell>
          <cell r="G3311">
            <v>2.1021290000000001</v>
          </cell>
          <cell r="H3311">
            <v>2.0491160000000002</v>
          </cell>
          <cell r="I3311">
            <v>76.288690000000003</v>
          </cell>
          <cell r="J3311">
            <v>54374.02</v>
          </cell>
          <cell r="K3311">
            <v>-6.1311200000000003E-2</v>
          </cell>
          <cell r="L3311">
            <v>-5.6408300000000001E-2</v>
          </cell>
          <cell r="M3311">
            <v>-5.30126E-2</v>
          </cell>
          <cell r="N3311">
            <v>-4.9616899999999999E-2</v>
          </cell>
          <cell r="O3311">
            <v>-4.4713999999999997E-2</v>
          </cell>
        </row>
        <row r="3312">
          <cell r="F3312" t="str">
            <v>2012Greater Bay Area1-in-2July Peak23</v>
          </cell>
          <cell r="G3312">
            <v>1.6980599999999999</v>
          </cell>
          <cell r="H3312">
            <v>1.6639520000000001</v>
          </cell>
          <cell r="I3312">
            <v>74.358940000000004</v>
          </cell>
          <cell r="J3312">
            <v>54374.02</v>
          </cell>
          <cell r="K3312">
            <v>-3.9447700000000002E-2</v>
          </cell>
          <cell r="L3312">
            <v>-3.6293199999999998E-2</v>
          </cell>
          <cell r="M3312">
            <v>-3.4108399999999997E-2</v>
          </cell>
          <cell r="N3312">
            <v>-3.1923600000000003E-2</v>
          </cell>
          <cell r="O3312">
            <v>-2.8769099999999999E-2</v>
          </cell>
        </row>
        <row r="3313">
          <cell r="F3313" t="str">
            <v>2012Greater Bay Area1-in-2July Peak24</v>
          </cell>
          <cell r="G3313">
            <v>1.293941</v>
          </cell>
          <cell r="H3313">
            <v>1.266686</v>
          </cell>
          <cell r="I3313">
            <v>72.541070000000005</v>
          </cell>
          <cell r="J3313">
            <v>54374.02</v>
          </cell>
          <cell r="K3313">
            <v>-3.1521300000000002E-2</v>
          </cell>
          <cell r="L3313">
            <v>-2.9000600000000001E-2</v>
          </cell>
          <cell r="M3313">
            <v>-2.7254799999999999E-2</v>
          </cell>
          <cell r="N3313">
            <v>-2.5509E-2</v>
          </cell>
          <cell r="O3313">
            <v>-2.2988399999999999E-2</v>
          </cell>
        </row>
        <row r="3314">
          <cell r="F3314" t="str">
            <v>2012Greater Fresno1-in-2July Peak1</v>
          </cell>
          <cell r="G3314">
            <v>1.231827</v>
          </cell>
          <cell r="H3314">
            <v>1.231827</v>
          </cell>
          <cell r="I3314">
            <v>84.180750000000003</v>
          </cell>
          <cell r="J3314">
            <v>27903.5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</row>
        <row r="3315">
          <cell r="F3315" t="str">
            <v>2012Greater Fresno1-in-2July Peak2</v>
          </cell>
          <cell r="G3315">
            <v>1.0473460000000001</v>
          </cell>
          <cell r="H3315">
            <v>1.0473460000000001</v>
          </cell>
          <cell r="I3315">
            <v>79.785259999999994</v>
          </cell>
          <cell r="J3315">
            <v>27903.5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</row>
        <row r="3316">
          <cell r="F3316" t="str">
            <v>2012Greater Fresno1-in-2July Peak3</v>
          </cell>
          <cell r="G3316">
            <v>0.92767010000000005</v>
          </cell>
          <cell r="H3316">
            <v>0.92767010000000005</v>
          </cell>
          <cell r="I3316">
            <v>76.047110000000004</v>
          </cell>
          <cell r="J3316">
            <v>27903.5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</row>
        <row r="3317">
          <cell r="F3317" t="str">
            <v>2012Greater Fresno1-in-2July Peak4</v>
          </cell>
          <cell r="G3317">
            <v>0.85527710000000001</v>
          </cell>
          <cell r="H3317">
            <v>0.85527710000000001</v>
          </cell>
          <cell r="I3317">
            <v>74.012889999999999</v>
          </cell>
          <cell r="J3317">
            <v>27903.5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</row>
        <row r="3318">
          <cell r="F3318" t="str">
            <v>2012Greater Fresno1-in-2July Peak5</v>
          </cell>
          <cell r="G3318">
            <v>0.83315640000000002</v>
          </cell>
          <cell r="H3318">
            <v>0.83315640000000002</v>
          </cell>
          <cell r="I3318">
            <v>72.450400000000002</v>
          </cell>
          <cell r="J3318">
            <v>27903.5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</row>
        <row r="3319">
          <cell r="F3319" t="str">
            <v>2012Greater Fresno1-in-2July Peak6</v>
          </cell>
          <cell r="G3319">
            <v>0.86680000000000001</v>
          </cell>
          <cell r="H3319">
            <v>0.86680000000000001</v>
          </cell>
          <cell r="I3319">
            <v>71.012889999999999</v>
          </cell>
          <cell r="J3319">
            <v>27903.5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</row>
        <row r="3320">
          <cell r="F3320" t="str">
            <v>2012Greater Fresno1-in-2July Peak7</v>
          </cell>
          <cell r="G3320">
            <v>0.97406689999999996</v>
          </cell>
          <cell r="H3320">
            <v>0.97406689999999996</v>
          </cell>
          <cell r="I3320">
            <v>72.359660000000005</v>
          </cell>
          <cell r="J3320">
            <v>27903.5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</row>
        <row r="3321">
          <cell r="F3321" t="str">
            <v>2012Greater Fresno1-in-2July Peak8</v>
          </cell>
          <cell r="G3321">
            <v>1.045247</v>
          </cell>
          <cell r="H3321">
            <v>1.045247</v>
          </cell>
          <cell r="I3321">
            <v>78.469989999999996</v>
          </cell>
          <cell r="J3321">
            <v>27903.5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</row>
        <row r="3322">
          <cell r="F3322" t="str">
            <v>2012Greater Fresno1-in-2July Peak9</v>
          </cell>
          <cell r="G3322">
            <v>1.0771470000000001</v>
          </cell>
          <cell r="H3322">
            <v>1.0771470000000001</v>
          </cell>
          <cell r="I3322">
            <v>85.053970000000007</v>
          </cell>
          <cell r="J3322">
            <v>27903.5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</row>
        <row r="3323">
          <cell r="F3323" t="str">
            <v>2012Greater Fresno1-in-2July Peak10</v>
          </cell>
          <cell r="G3323">
            <v>1.196869</v>
          </cell>
          <cell r="H3323">
            <v>1.196869</v>
          </cell>
          <cell r="I3323">
            <v>89.720929999999996</v>
          </cell>
          <cell r="J3323">
            <v>27903.5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</row>
        <row r="3324">
          <cell r="F3324" t="str">
            <v>2012Greater Fresno1-in-2July Peak11</v>
          </cell>
          <cell r="G3324">
            <v>1.37374</v>
          </cell>
          <cell r="H3324">
            <v>1.37374</v>
          </cell>
          <cell r="I3324">
            <v>93.818529999999996</v>
          </cell>
          <cell r="J3324">
            <v>27903.5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</row>
        <row r="3325">
          <cell r="F3325" t="str">
            <v>2012Greater Fresno1-in-2July Peak12</v>
          </cell>
          <cell r="G3325">
            <v>1.632064</v>
          </cell>
          <cell r="H3325">
            <v>1.632064</v>
          </cell>
          <cell r="I3325">
            <v>96.999129999999994</v>
          </cell>
          <cell r="J3325">
            <v>27903.5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</row>
        <row r="3326">
          <cell r="F3326" t="str">
            <v>2012Greater Fresno1-in-2July Peak13</v>
          </cell>
          <cell r="G3326">
            <v>1.95366</v>
          </cell>
          <cell r="H3326">
            <v>1.95366</v>
          </cell>
          <cell r="I3326">
            <v>100.1041</v>
          </cell>
          <cell r="J3326">
            <v>27903.5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</row>
        <row r="3327">
          <cell r="F3327" t="str">
            <v>2012Greater Fresno1-in-2July Peak14</v>
          </cell>
          <cell r="G3327">
            <v>1.7852840000000001</v>
          </cell>
          <cell r="H3327">
            <v>2.2951250000000001</v>
          </cell>
          <cell r="I3327">
            <v>103.01349999999999</v>
          </cell>
          <cell r="J3327">
            <v>27903.5</v>
          </cell>
          <cell r="K3327">
            <v>0.40862379999999998</v>
          </cell>
          <cell r="L3327">
            <v>0.4684236</v>
          </cell>
          <cell r="M3327">
            <v>0.50984099999999999</v>
          </cell>
          <cell r="N3327">
            <v>0.55125820000000003</v>
          </cell>
          <cell r="O3327">
            <v>0.6110582</v>
          </cell>
        </row>
        <row r="3328">
          <cell r="F3328" t="str">
            <v>2012Greater Fresno1-in-2July Peak15</v>
          </cell>
          <cell r="G3328">
            <v>1.986675</v>
          </cell>
          <cell r="H3328">
            <v>2.6502560000000002</v>
          </cell>
          <cell r="I3328">
            <v>105.8685</v>
          </cell>
          <cell r="J3328">
            <v>27903.5</v>
          </cell>
          <cell r="K3328">
            <v>0.53193020000000002</v>
          </cell>
          <cell r="L3328">
            <v>0.60971030000000004</v>
          </cell>
          <cell r="M3328">
            <v>0.66358050000000002</v>
          </cell>
          <cell r="N3328">
            <v>0.7174507</v>
          </cell>
          <cell r="O3328">
            <v>0.79523089999999996</v>
          </cell>
        </row>
        <row r="3329">
          <cell r="F3329" t="str">
            <v>2012Greater Fresno1-in-2July Peak16</v>
          </cell>
          <cell r="G3329">
            <v>2.1960890000000002</v>
          </cell>
          <cell r="H3329">
            <v>3.0195539999999998</v>
          </cell>
          <cell r="I3329">
            <v>106.5288</v>
          </cell>
          <cell r="J3329">
            <v>27903.5</v>
          </cell>
          <cell r="K3329">
            <v>0.66043160000000001</v>
          </cell>
          <cell r="L3329">
            <v>0.75675320000000001</v>
          </cell>
          <cell r="M3329">
            <v>0.82346520000000001</v>
          </cell>
          <cell r="N3329">
            <v>0.8901772</v>
          </cell>
          <cell r="O3329">
            <v>0.98649880000000001</v>
          </cell>
        </row>
        <row r="3330">
          <cell r="F3330" t="str">
            <v>2012Greater Fresno1-in-2July Peak17</v>
          </cell>
          <cell r="G3330">
            <v>2.3363610000000001</v>
          </cell>
          <cell r="H3330">
            <v>3.300198</v>
          </cell>
          <cell r="I3330">
            <v>107.45910000000001</v>
          </cell>
          <cell r="J3330">
            <v>27903.5</v>
          </cell>
          <cell r="K3330">
            <v>0.77277510000000005</v>
          </cell>
          <cell r="L3330">
            <v>0.88565590000000005</v>
          </cell>
          <cell r="M3330">
            <v>0.96383680000000005</v>
          </cell>
          <cell r="N3330">
            <v>1.042017</v>
          </cell>
          <cell r="O3330">
            <v>1.1548989999999999</v>
          </cell>
        </row>
        <row r="3331">
          <cell r="F3331" t="str">
            <v>2012Greater Fresno1-in-2July Peak18</v>
          </cell>
          <cell r="G3331">
            <v>2.464985</v>
          </cell>
          <cell r="H3331">
            <v>3.4554510000000001</v>
          </cell>
          <cell r="I3331">
            <v>108.3828</v>
          </cell>
          <cell r="J3331">
            <v>27903.5</v>
          </cell>
          <cell r="K3331">
            <v>0.79409379999999996</v>
          </cell>
          <cell r="L3331">
            <v>0.91011169999999997</v>
          </cell>
          <cell r="M3331">
            <v>0.99046529999999999</v>
          </cell>
          <cell r="N3331">
            <v>1.070819</v>
          </cell>
          <cell r="O3331">
            <v>1.1868369999999999</v>
          </cell>
        </row>
        <row r="3332">
          <cell r="F3332" t="str">
            <v>2012Greater Fresno1-in-2July Peak19</v>
          </cell>
          <cell r="G3332">
            <v>3.704993</v>
          </cell>
          <cell r="H3332">
            <v>3.3796659999999998</v>
          </cell>
          <cell r="I3332">
            <v>104.6194</v>
          </cell>
          <cell r="J3332">
            <v>27903.5</v>
          </cell>
          <cell r="K3332">
            <v>-0.3527807</v>
          </cell>
          <cell r="L3332">
            <v>-0.33656079999999999</v>
          </cell>
          <cell r="M3332">
            <v>-0.32532689999999997</v>
          </cell>
          <cell r="N3332">
            <v>-0.31409310000000001</v>
          </cell>
          <cell r="O3332">
            <v>-0.2978731</v>
          </cell>
        </row>
        <row r="3333">
          <cell r="F3333" t="str">
            <v>2012Greater Fresno1-in-2July Peak20</v>
          </cell>
          <cell r="G3333">
            <v>3.4169719999999999</v>
          </cell>
          <cell r="H3333">
            <v>3.1104020000000001</v>
          </cell>
          <cell r="I3333">
            <v>101.4735</v>
          </cell>
          <cell r="J3333">
            <v>27903.5</v>
          </cell>
          <cell r="K3333">
            <v>-0.33244099999999999</v>
          </cell>
          <cell r="L3333">
            <v>-0.3171563</v>
          </cell>
          <cell r="M3333">
            <v>-0.30657010000000001</v>
          </cell>
          <cell r="N3333">
            <v>-0.29598390000000002</v>
          </cell>
          <cell r="O3333">
            <v>-0.28069909999999998</v>
          </cell>
        </row>
        <row r="3334">
          <cell r="F3334" t="str">
            <v>2012Greater Fresno1-in-2July Peak21</v>
          </cell>
          <cell r="G3334">
            <v>3.0498400000000001</v>
          </cell>
          <cell r="H3334">
            <v>2.8348719999999998</v>
          </cell>
          <cell r="I3334">
            <v>96.945449999999994</v>
          </cell>
          <cell r="J3334">
            <v>27903.5</v>
          </cell>
          <cell r="K3334">
            <v>-0.2331095</v>
          </cell>
          <cell r="L3334">
            <v>-0.2223918</v>
          </cell>
          <cell r="M3334">
            <v>-0.21496870000000001</v>
          </cell>
          <cell r="N3334">
            <v>-0.2075456</v>
          </cell>
          <cell r="O3334">
            <v>-0.1968278</v>
          </cell>
        </row>
        <row r="3335">
          <cell r="F3335" t="str">
            <v>2012Greater Fresno1-in-2July Peak22</v>
          </cell>
          <cell r="G3335">
            <v>2.6376330000000001</v>
          </cell>
          <cell r="H3335">
            <v>2.5068519999999999</v>
          </cell>
          <cell r="I3335">
            <v>92.286169999999998</v>
          </cell>
          <cell r="J3335">
            <v>27903.5</v>
          </cell>
          <cell r="K3335">
            <v>-0.14181730000000001</v>
          </cell>
          <cell r="L3335">
            <v>-0.1352969</v>
          </cell>
          <cell r="M3335">
            <v>-0.13078090000000001</v>
          </cell>
          <cell r="N3335">
            <v>-0.12626490000000001</v>
          </cell>
          <cell r="O3335">
            <v>-0.1197445</v>
          </cell>
        </row>
        <row r="3336">
          <cell r="F3336" t="str">
            <v>2012Greater Fresno1-in-2July Peak23</v>
          </cell>
          <cell r="G3336">
            <v>2.0868159999999998</v>
          </cell>
          <cell r="H3336">
            <v>2.01336</v>
          </cell>
          <cell r="I3336">
            <v>89.320390000000003</v>
          </cell>
          <cell r="J3336">
            <v>27903.5</v>
          </cell>
          <cell r="K3336">
            <v>-7.9655400000000001E-2</v>
          </cell>
          <cell r="L3336">
            <v>-7.5993099999999994E-2</v>
          </cell>
          <cell r="M3336">
            <v>-7.3456499999999994E-2</v>
          </cell>
          <cell r="N3336">
            <v>-7.0919999999999997E-2</v>
          </cell>
          <cell r="O3336">
            <v>-6.7257600000000001E-2</v>
          </cell>
        </row>
        <row r="3337">
          <cell r="F3337" t="str">
            <v>2012Greater Fresno1-in-2July Peak24</v>
          </cell>
          <cell r="G3337">
            <v>1.6108290000000001</v>
          </cell>
          <cell r="H3337">
            <v>1.55487</v>
          </cell>
          <cell r="I3337">
            <v>87.438580000000002</v>
          </cell>
          <cell r="J3337">
            <v>27903.5</v>
          </cell>
          <cell r="K3337">
            <v>-6.0681300000000001E-2</v>
          </cell>
          <cell r="L3337">
            <v>-5.78913E-2</v>
          </cell>
          <cell r="M3337">
            <v>-5.5959000000000002E-2</v>
          </cell>
          <cell r="N3337">
            <v>-5.4026699999999997E-2</v>
          </cell>
          <cell r="O3337">
            <v>-5.1236700000000003E-2</v>
          </cell>
        </row>
        <row r="3338">
          <cell r="F3338" t="str">
            <v>2012Kern1-in-2July Peak1</v>
          </cell>
          <cell r="G3338">
            <v>1.4248689999999999</v>
          </cell>
          <cell r="H3338">
            <v>1.4248689999999999</v>
          </cell>
          <cell r="I3338">
            <v>80</v>
          </cell>
          <cell r="J3338">
            <v>5793.69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</row>
        <row r="3339">
          <cell r="F3339" t="str">
            <v>2012Kern1-in-2July Peak2</v>
          </cell>
          <cell r="G3339">
            <v>1.2202459999999999</v>
          </cell>
          <cell r="H3339">
            <v>1.2202459999999999</v>
          </cell>
          <cell r="I3339">
            <v>76.5</v>
          </cell>
          <cell r="J3339">
            <v>5793.69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</row>
        <row r="3340">
          <cell r="F3340" t="str">
            <v>2012Kern1-in-2July Peak3</v>
          </cell>
          <cell r="G3340">
            <v>1.067582</v>
          </cell>
          <cell r="H3340">
            <v>1.067582</v>
          </cell>
          <cell r="I3340">
            <v>74.5</v>
          </cell>
          <cell r="J3340">
            <v>5793.69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</row>
        <row r="3341">
          <cell r="F3341" t="str">
            <v>2012Kern1-in-2July Peak4</v>
          </cell>
          <cell r="G3341">
            <v>0.96134189999999997</v>
          </cell>
          <cell r="H3341">
            <v>0.96134189999999997</v>
          </cell>
          <cell r="I3341">
            <v>73</v>
          </cell>
          <cell r="J3341">
            <v>5793.69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</row>
        <row r="3342">
          <cell r="F3342" t="str">
            <v>2012Kern1-in-2July Peak5</v>
          </cell>
          <cell r="G3342">
            <v>0.9137284</v>
          </cell>
          <cell r="H3342">
            <v>0.9137284</v>
          </cell>
          <cell r="I3342">
            <v>72</v>
          </cell>
          <cell r="J3342">
            <v>5793.69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</row>
        <row r="3343">
          <cell r="F3343" t="str">
            <v>2012Kern1-in-2July Peak6</v>
          </cell>
          <cell r="G3343">
            <v>0.90823759999999998</v>
          </cell>
          <cell r="H3343">
            <v>0.90823759999999998</v>
          </cell>
          <cell r="I3343">
            <v>70.5</v>
          </cell>
          <cell r="J3343">
            <v>5793.69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</row>
        <row r="3344">
          <cell r="F3344" t="str">
            <v>2012Kern1-in-2July Peak7</v>
          </cell>
          <cell r="G3344">
            <v>0.99028329999999998</v>
          </cell>
          <cell r="H3344">
            <v>0.99028329999999998</v>
          </cell>
          <cell r="I3344">
            <v>71</v>
          </cell>
          <cell r="J3344">
            <v>5793.69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</row>
        <row r="3345">
          <cell r="F3345" t="str">
            <v>2012Kern1-in-2July Peak8</v>
          </cell>
          <cell r="G3345">
            <v>1.039034</v>
          </cell>
          <cell r="H3345">
            <v>1.039034</v>
          </cell>
          <cell r="I3345">
            <v>78</v>
          </cell>
          <cell r="J3345">
            <v>5793.69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</row>
        <row r="3346">
          <cell r="F3346" t="str">
            <v>2012Kern1-in-2July Peak9</v>
          </cell>
          <cell r="G3346">
            <v>1.0658510000000001</v>
          </cell>
          <cell r="H3346">
            <v>1.0658510000000001</v>
          </cell>
          <cell r="I3346">
            <v>86</v>
          </cell>
          <cell r="J3346">
            <v>5793.69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</row>
        <row r="3347">
          <cell r="F3347" t="str">
            <v>2012Kern1-in-2July Peak10</v>
          </cell>
          <cell r="G3347">
            <v>1.222143</v>
          </cell>
          <cell r="H3347">
            <v>1.222143</v>
          </cell>
          <cell r="I3347">
            <v>92</v>
          </cell>
          <cell r="J3347">
            <v>5793.69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</row>
        <row r="3348">
          <cell r="F3348" t="str">
            <v>2012Kern1-in-2July Peak11</v>
          </cell>
          <cell r="G3348">
            <v>1.4615530000000001</v>
          </cell>
          <cell r="H3348">
            <v>1.4615530000000001</v>
          </cell>
          <cell r="I3348">
            <v>97.5</v>
          </cell>
          <cell r="J3348">
            <v>5793.69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</row>
        <row r="3349">
          <cell r="F3349" t="str">
            <v>2012Kern1-in-2July Peak12</v>
          </cell>
          <cell r="G3349">
            <v>1.7850429999999999</v>
          </cell>
          <cell r="H3349">
            <v>1.7850429999999999</v>
          </cell>
          <cell r="I3349">
            <v>99.5</v>
          </cell>
          <cell r="J3349">
            <v>5793.69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</row>
        <row r="3350">
          <cell r="F3350" t="str">
            <v>2012Kern1-in-2July Peak13</v>
          </cell>
          <cell r="G3350">
            <v>2.1517029999999999</v>
          </cell>
          <cell r="H3350">
            <v>2.1517029999999999</v>
          </cell>
          <cell r="I3350">
            <v>101.5</v>
          </cell>
          <cell r="J3350">
            <v>5793.69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</row>
        <row r="3351">
          <cell r="F3351" t="str">
            <v>2012Kern1-in-2July Peak14</v>
          </cell>
          <cell r="G3351">
            <v>1.9821029999999999</v>
          </cell>
          <cell r="H3351">
            <v>2.509582</v>
          </cell>
          <cell r="I3351">
            <v>103.5</v>
          </cell>
          <cell r="J3351">
            <v>5793.69</v>
          </cell>
          <cell r="K3351">
            <v>0.43729370000000001</v>
          </cell>
          <cell r="L3351">
            <v>0.4905757</v>
          </cell>
          <cell r="M3351">
            <v>0.52747869999999997</v>
          </cell>
          <cell r="N3351">
            <v>0.56438169999999999</v>
          </cell>
          <cell r="O3351">
            <v>0.61766370000000004</v>
          </cell>
        </row>
        <row r="3352">
          <cell r="F3352" t="str">
            <v>2012Kern1-in-2July Peak15</v>
          </cell>
          <cell r="G3352">
            <v>2.1889349999999999</v>
          </cell>
          <cell r="H3352">
            <v>2.8544960000000001</v>
          </cell>
          <cell r="I3352">
            <v>104</v>
          </cell>
          <cell r="J3352">
            <v>5793.69</v>
          </cell>
          <cell r="K3352">
            <v>0.55239190000000005</v>
          </cell>
          <cell r="L3352">
            <v>0.61925350000000001</v>
          </cell>
          <cell r="M3352">
            <v>0.66556159999999998</v>
          </cell>
          <cell r="N3352">
            <v>0.71186970000000005</v>
          </cell>
          <cell r="O3352">
            <v>0.77873119999999996</v>
          </cell>
        </row>
        <row r="3353">
          <cell r="F3353" t="str">
            <v>2012Kern1-in-2July Peak16</v>
          </cell>
          <cell r="G3353">
            <v>2.369488</v>
          </cell>
          <cell r="H3353">
            <v>3.208682</v>
          </cell>
          <cell r="I3353">
            <v>105</v>
          </cell>
          <cell r="J3353">
            <v>5793.69</v>
          </cell>
          <cell r="K3353">
            <v>0.69773010000000002</v>
          </cell>
          <cell r="L3353">
            <v>0.78130840000000001</v>
          </cell>
          <cell r="M3353">
            <v>0.8391942</v>
          </cell>
          <cell r="N3353">
            <v>0.89708030000000005</v>
          </cell>
          <cell r="O3353">
            <v>0.98065849999999999</v>
          </cell>
        </row>
        <row r="3354">
          <cell r="F3354" t="str">
            <v>2012Kern1-in-2July Peak17</v>
          </cell>
          <cell r="G3354">
            <v>2.5005709999999999</v>
          </cell>
          <cell r="H3354">
            <v>3.4734910000000001</v>
          </cell>
          <cell r="I3354">
            <v>105.5</v>
          </cell>
          <cell r="J3354">
            <v>5793.69</v>
          </cell>
          <cell r="K3354">
            <v>0.80806370000000005</v>
          </cell>
          <cell r="L3354">
            <v>0.90546260000000001</v>
          </cell>
          <cell r="M3354">
            <v>0.97292080000000003</v>
          </cell>
          <cell r="N3354">
            <v>1.0403789999999999</v>
          </cell>
          <cell r="O3354">
            <v>1.137778</v>
          </cell>
        </row>
        <row r="3355">
          <cell r="F3355" t="str">
            <v>2012Kern1-in-2July Peak18</v>
          </cell>
          <cell r="G3355">
            <v>2.6018720000000002</v>
          </cell>
          <cell r="H3355">
            <v>3.600447</v>
          </cell>
          <cell r="I3355">
            <v>105</v>
          </cell>
          <cell r="J3355">
            <v>5793.69</v>
          </cell>
          <cell r="K3355">
            <v>0.82925819999999995</v>
          </cell>
          <cell r="L3355">
            <v>0.92929189999999995</v>
          </cell>
          <cell r="M3355">
            <v>0.99857490000000004</v>
          </cell>
          <cell r="N3355">
            <v>1.067858</v>
          </cell>
          <cell r="O3355">
            <v>1.1678919999999999</v>
          </cell>
        </row>
        <row r="3356">
          <cell r="F3356" t="str">
            <v>2012Kern1-in-2July Peak19</v>
          </cell>
          <cell r="G3356">
            <v>3.9238849999999998</v>
          </cell>
          <cell r="H3356">
            <v>3.5034429999999999</v>
          </cell>
          <cell r="I3356">
            <v>103.5</v>
          </cell>
          <cell r="J3356">
            <v>5793.69</v>
          </cell>
          <cell r="K3356">
            <v>-0.46014090000000002</v>
          </cell>
          <cell r="L3356">
            <v>-0.43668679999999999</v>
          </cell>
          <cell r="M3356">
            <v>-0.4204425</v>
          </cell>
          <cell r="N3356">
            <v>-0.40419830000000001</v>
          </cell>
          <cell r="O3356">
            <v>-0.38074419999999998</v>
          </cell>
        </row>
        <row r="3357">
          <cell r="F3357" t="str">
            <v>2012Kern1-in-2July Peak20</v>
          </cell>
          <cell r="G3357">
            <v>3.6822149999999998</v>
          </cell>
          <cell r="H3357">
            <v>3.2594599999999998</v>
          </cell>
          <cell r="I3357">
            <v>101</v>
          </cell>
          <cell r="J3357">
            <v>5793.69</v>
          </cell>
          <cell r="K3357">
            <v>-0.4626712</v>
          </cell>
          <cell r="L3357">
            <v>-0.43908809999999998</v>
          </cell>
          <cell r="M3357">
            <v>-0.42275449999999998</v>
          </cell>
          <cell r="N3357">
            <v>-0.40642089999999997</v>
          </cell>
          <cell r="O3357">
            <v>-0.3828377</v>
          </cell>
        </row>
        <row r="3358">
          <cell r="F3358" t="str">
            <v>2012Kern1-in-2July Peak21</v>
          </cell>
          <cell r="G3358">
            <v>3.3213020000000002</v>
          </cell>
          <cell r="H3358">
            <v>3.0281120000000001</v>
          </cell>
          <cell r="I3358">
            <v>94</v>
          </cell>
          <cell r="J3358">
            <v>5793.69</v>
          </cell>
          <cell r="K3358">
            <v>-0.32087270000000001</v>
          </cell>
          <cell r="L3358">
            <v>-0.30451729999999999</v>
          </cell>
          <cell r="M3358">
            <v>-0.29318959999999999</v>
          </cell>
          <cell r="N3358">
            <v>-0.2818619</v>
          </cell>
          <cell r="O3358">
            <v>-0.26550649999999998</v>
          </cell>
        </row>
        <row r="3359">
          <cell r="F3359" t="str">
            <v>2012Kern1-in-2July Peak22</v>
          </cell>
          <cell r="G3359">
            <v>2.924045</v>
          </cell>
          <cell r="H3359">
            <v>2.7326389999999998</v>
          </cell>
          <cell r="I3359">
            <v>88.5</v>
          </cell>
          <cell r="J3359">
            <v>5793.69</v>
          </cell>
          <cell r="K3359">
            <v>-0.2094782</v>
          </cell>
          <cell r="L3359">
            <v>-0.1988008</v>
          </cell>
          <cell r="M3359">
            <v>-0.19140560000000001</v>
          </cell>
          <cell r="N3359">
            <v>-0.18401049999999999</v>
          </cell>
          <cell r="O3359">
            <v>-0.17333299999999999</v>
          </cell>
        </row>
        <row r="3360">
          <cell r="F3360" t="str">
            <v>2012Kern1-in-2July Peak23</v>
          </cell>
          <cell r="G3360">
            <v>2.3726120000000002</v>
          </cell>
          <cell r="H3360">
            <v>2.2291400000000001</v>
          </cell>
          <cell r="I3360">
            <v>86</v>
          </cell>
          <cell r="J3360">
            <v>5793.69</v>
          </cell>
          <cell r="K3360">
            <v>-0.15701870000000001</v>
          </cell>
          <cell r="L3360">
            <v>-0.14901519999999999</v>
          </cell>
          <cell r="M3360">
            <v>-0.14347209999999999</v>
          </cell>
          <cell r="N3360">
            <v>-0.13792889999999999</v>
          </cell>
          <cell r="O3360">
            <v>-0.1299254</v>
          </cell>
        </row>
        <row r="3361">
          <cell r="F3361" t="str">
            <v>2012Kern1-in-2July Peak24</v>
          </cell>
          <cell r="G3361">
            <v>1.9003669999999999</v>
          </cell>
          <cell r="H3361">
            <v>1.7887630000000001</v>
          </cell>
          <cell r="I3361">
            <v>82</v>
          </cell>
          <cell r="J3361">
            <v>5793.69</v>
          </cell>
          <cell r="K3361">
            <v>-0.12214179999999999</v>
          </cell>
          <cell r="L3361">
            <v>-0.11591600000000001</v>
          </cell>
          <cell r="M3361">
            <v>-0.1116041</v>
          </cell>
          <cell r="N3361">
            <v>-0.1072921</v>
          </cell>
          <cell r="O3361">
            <v>-0.1010664</v>
          </cell>
        </row>
        <row r="3362">
          <cell r="F3362" t="str">
            <v>2012Northern Coast1-in-2July Peak1</v>
          </cell>
          <cell r="G3362">
            <v>1.085777</v>
          </cell>
          <cell r="H3362">
            <v>1.085777</v>
          </cell>
          <cell r="I3362">
            <v>67.121499999999997</v>
          </cell>
          <cell r="J3362">
            <v>9573.77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</row>
        <row r="3363">
          <cell r="F3363" t="str">
            <v>2012Northern Coast1-in-2July Peak2</v>
          </cell>
          <cell r="G3363">
            <v>0.949766</v>
          </cell>
          <cell r="H3363">
            <v>0.949766</v>
          </cell>
          <cell r="I3363">
            <v>65.418700000000001</v>
          </cell>
          <cell r="J3363">
            <v>9573.77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</row>
        <row r="3364">
          <cell r="F3364" t="str">
            <v>2012Northern Coast1-in-2July Peak3</v>
          </cell>
          <cell r="G3364">
            <v>0.88518339999999995</v>
          </cell>
          <cell r="H3364">
            <v>0.88518339999999995</v>
          </cell>
          <cell r="I3364">
            <v>64.418700000000001</v>
          </cell>
          <cell r="J3364">
            <v>9573.77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</row>
        <row r="3365">
          <cell r="F3365" t="str">
            <v>2012Northern Coast1-in-2July Peak4</v>
          </cell>
          <cell r="G3365">
            <v>0.84571010000000002</v>
          </cell>
          <cell r="H3365">
            <v>0.84571010000000002</v>
          </cell>
          <cell r="I3365">
            <v>63.860700000000001</v>
          </cell>
          <cell r="J3365">
            <v>9573.77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</row>
        <row r="3366">
          <cell r="F3366" t="str">
            <v>2012Northern Coast1-in-2July Peak5</v>
          </cell>
          <cell r="G3366">
            <v>0.8477903</v>
          </cell>
          <cell r="H3366">
            <v>0.8477903</v>
          </cell>
          <cell r="I3366">
            <v>63.074199999999998</v>
          </cell>
          <cell r="J3366">
            <v>9573.77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</row>
        <row r="3367">
          <cell r="F3367" t="str">
            <v>2012Northern Coast1-in-2July Peak6</v>
          </cell>
          <cell r="G3367">
            <v>0.92616620000000005</v>
          </cell>
          <cell r="H3367">
            <v>0.92616620000000005</v>
          </cell>
          <cell r="I3367">
            <v>62.076900000000002</v>
          </cell>
          <cell r="J3367">
            <v>9573.77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</row>
        <row r="3368">
          <cell r="F3368" t="str">
            <v>2012Northern Coast1-in-2July Peak7</v>
          </cell>
          <cell r="G3368">
            <v>1.124139</v>
          </cell>
          <cell r="H3368">
            <v>1.124139</v>
          </cell>
          <cell r="I3368">
            <v>63.091799999999999</v>
          </cell>
          <cell r="J3368">
            <v>9573.77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</row>
        <row r="3369">
          <cell r="F3369" t="str">
            <v>2012Northern Coast1-in-2July Peak8</v>
          </cell>
          <cell r="G3369">
            <v>1.2974589999999999</v>
          </cell>
          <cell r="H3369">
            <v>1.2974589999999999</v>
          </cell>
          <cell r="I3369">
            <v>68.545900000000003</v>
          </cell>
          <cell r="J3369">
            <v>9573.77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</row>
        <row r="3370">
          <cell r="F3370" t="str">
            <v>2012Northern Coast1-in-2July Peak9</v>
          </cell>
          <cell r="G3370">
            <v>1.298441</v>
          </cell>
          <cell r="H3370">
            <v>1.298441</v>
          </cell>
          <cell r="I3370">
            <v>74.3</v>
          </cell>
          <cell r="J3370">
            <v>9573.77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</row>
        <row r="3371">
          <cell r="F3371" t="str">
            <v>2012Northern Coast1-in-2July Peak10</v>
          </cell>
          <cell r="G3371">
            <v>1.3277239999999999</v>
          </cell>
          <cell r="H3371">
            <v>1.3277239999999999</v>
          </cell>
          <cell r="I3371">
            <v>78.999799999999993</v>
          </cell>
          <cell r="J3371">
            <v>9573.77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</row>
        <row r="3372">
          <cell r="F3372" t="str">
            <v>2012Northern Coast1-in-2July Peak11</v>
          </cell>
          <cell r="G3372">
            <v>1.3776360000000001</v>
          </cell>
          <cell r="H3372">
            <v>1.3776360000000001</v>
          </cell>
          <cell r="I3372">
            <v>84.432199999999995</v>
          </cell>
          <cell r="J3372">
            <v>9573.77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</row>
        <row r="3373">
          <cell r="F3373" t="str">
            <v>2012Northern Coast1-in-2July Peak12</v>
          </cell>
          <cell r="G3373">
            <v>1.4589019999999999</v>
          </cell>
          <cell r="H3373">
            <v>1.4589019999999999</v>
          </cell>
          <cell r="I3373">
            <v>89.883499999999998</v>
          </cell>
          <cell r="J3373">
            <v>9573.77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</row>
        <row r="3374">
          <cell r="F3374" t="str">
            <v>2012Northern Coast1-in-2July Peak13</v>
          </cell>
          <cell r="G3374">
            <v>1.5981719999999999</v>
          </cell>
          <cell r="H3374">
            <v>1.5981719999999999</v>
          </cell>
          <cell r="I3374">
            <v>92.773899999999998</v>
          </cell>
          <cell r="J3374">
            <v>9573.77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</row>
        <row r="3375">
          <cell r="F3375" t="str">
            <v>2012Northern Coast1-in-2July Peak14</v>
          </cell>
          <cell r="G3375">
            <v>1.435692</v>
          </cell>
          <cell r="H3375">
            <v>1.757125</v>
          </cell>
          <cell r="I3375">
            <v>94.632000000000005</v>
          </cell>
          <cell r="J3375">
            <v>9573.77</v>
          </cell>
          <cell r="K3375">
            <v>0.26813169999999997</v>
          </cell>
          <cell r="L3375">
            <v>0.29962290000000003</v>
          </cell>
          <cell r="M3375">
            <v>0.32143359999999999</v>
          </cell>
          <cell r="N3375">
            <v>0.3432443</v>
          </cell>
          <cell r="O3375">
            <v>0.3747356</v>
          </cell>
        </row>
        <row r="3376">
          <cell r="F3376" t="str">
            <v>2012Northern Coast1-in-2July Peak15</v>
          </cell>
          <cell r="G3376">
            <v>1.5636350000000001</v>
          </cell>
          <cell r="H3376">
            <v>1.9848079999999999</v>
          </cell>
          <cell r="I3376">
            <v>95.482100000000003</v>
          </cell>
          <cell r="J3376">
            <v>9573.77</v>
          </cell>
          <cell r="K3376">
            <v>0.35133219999999998</v>
          </cell>
          <cell r="L3376">
            <v>0.39259490000000002</v>
          </cell>
          <cell r="M3376">
            <v>0.42117349999999998</v>
          </cell>
          <cell r="N3376">
            <v>0.44975209999999999</v>
          </cell>
          <cell r="O3376">
            <v>0.49101479999999997</v>
          </cell>
        </row>
        <row r="3377">
          <cell r="F3377" t="str">
            <v>2012Northern Coast1-in-2July Peak16</v>
          </cell>
          <cell r="G3377">
            <v>1.756915</v>
          </cell>
          <cell r="H3377">
            <v>2.2775029999999998</v>
          </cell>
          <cell r="I3377">
            <v>96.136399999999995</v>
          </cell>
          <cell r="J3377">
            <v>9573.77</v>
          </cell>
          <cell r="K3377">
            <v>0.43426120000000001</v>
          </cell>
          <cell r="L3377">
            <v>0.48526370000000002</v>
          </cell>
          <cell r="M3377">
            <v>0.52058800000000005</v>
          </cell>
          <cell r="N3377">
            <v>0.55591219999999997</v>
          </cell>
          <cell r="O3377">
            <v>0.60691490000000003</v>
          </cell>
        </row>
        <row r="3378">
          <cell r="F3378" t="str">
            <v>2012Northern Coast1-in-2July Peak17</v>
          </cell>
          <cell r="G3378">
            <v>1.9867939999999999</v>
          </cell>
          <cell r="H3378">
            <v>2.5975739999999998</v>
          </cell>
          <cell r="I3378">
            <v>95.867699999999999</v>
          </cell>
          <cell r="J3378">
            <v>9573.77</v>
          </cell>
          <cell r="K3378">
            <v>0.50949739999999999</v>
          </cell>
          <cell r="L3378">
            <v>0.56933619999999996</v>
          </cell>
          <cell r="M3378">
            <v>0.61078049999999995</v>
          </cell>
          <cell r="N3378">
            <v>0.65222469999999999</v>
          </cell>
          <cell r="O3378">
            <v>0.71206360000000002</v>
          </cell>
        </row>
        <row r="3379">
          <cell r="F3379" t="str">
            <v>2012Northern Coast1-in-2July Peak18</v>
          </cell>
          <cell r="G3379">
            <v>2.2001979999999999</v>
          </cell>
          <cell r="H3379">
            <v>2.8280439999999998</v>
          </cell>
          <cell r="I3379">
            <v>90.075500000000005</v>
          </cell>
          <cell r="J3379">
            <v>9573.77</v>
          </cell>
          <cell r="K3379">
            <v>0.52373259999999999</v>
          </cell>
          <cell r="L3379">
            <v>0.58524330000000002</v>
          </cell>
          <cell r="M3379">
            <v>0.62784549999999995</v>
          </cell>
          <cell r="N3379">
            <v>0.67044760000000003</v>
          </cell>
          <cell r="O3379">
            <v>0.73195829999999995</v>
          </cell>
        </row>
        <row r="3380">
          <cell r="F3380" t="str">
            <v>2012Northern Coast1-in-2July Peak19</v>
          </cell>
          <cell r="G3380">
            <v>2.9693719999999999</v>
          </cell>
          <cell r="H3380">
            <v>2.8149730000000002</v>
          </cell>
          <cell r="I3380">
            <v>86.819900000000004</v>
          </cell>
          <cell r="J3380">
            <v>9573.77</v>
          </cell>
          <cell r="K3380">
            <v>-0.17483399999999999</v>
          </cell>
          <cell r="L3380">
            <v>-0.16276119999999999</v>
          </cell>
          <cell r="M3380">
            <v>-0.1543995</v>
          </cell>
          <cell r="N3380">
            <v>-0.1460379</v>
          </cell>
          <cell r="O3380">
            <v>-0.133965</v>
          </cell>
        </row>
        <row r="3381">
          <cell r="F3381" t="str">
            <v>2012Northern Coast1-in-2July Peak20</v>
          </cell>
          <cell r="G3381">
            <v>2.7017190000000002</v>
          </cell>
          <cell r="H3381">
            <v>2.5722420000000001</v>
          </cell>
          <cell r="I3381">
            <v>85.195599999999999</v>
          </cell>
          <cell r="J3381">
            <v>9573.77</v>
          </cell>
          <cell r="K3381">
            <v>-0.14661279999999999</v>
          </cell>
          <cell r="L3381">
            <v>-0.13648869999999999</v>
          </cell>
          <cell r="M3381">
            <v>-0.1294767</v>
          </cell>
          <cell r="N3381">
            <v>-0.1224648</v>
          </cell>
          <cell r="O3381">
            <v>-0.1123407</v>
          </cell>
        </row>
        <row r="3382">
          <cell r="F3382" t="str">
            <v>2012Northern Coast1-in-2July Peak21</v>
          </cell>
          <cell r="G3382">
            <v>2.4209510000000001</v>
          </cell>
          <cell r="H3382">
            <v>2.3390559999999998</v>
          </cell>
          <cell r="I3382">
            <v>80.544300000000007</v>
          </cell>
          <cell r="J3382">
            <v>9573.77</v>
          </cell>
          <cell r="K3382">
            <v>-9.2733899999999994E-2</v>
          </cell>
          <cell r="L3382">
            <v>-8.6330400000000002E-2</v>
          </cell>
          <cell r="M3382">
            <v>-8.1895200000000001E-2</v>
          </cell>
          <cell r="N3382">
            <v>-7.7460200000000007E-2</v>
          </cell>
          <cell r="O3382">
            <v>-7.1056599999999998E-2</v>
          </cell>
        </row>
        <row r="3383">
          <cell r="F3383" t="str">
            <v>2012Northern Coast1-in-2July Peak22</v>
          </cell>
          <cell r="G3383">
            <v>2.111154</v>
          </cell>
          <cell r="H3383">
            <v>2.0628250000000001</v>
          </cell>
          <cell r="I3383">
            <v>76.729399999999998</v>
          </cell>
          <cell r="J3383">
            <v>9573.77</v>
          </cell>
          <cell r="K3383">
            <v>-5.4724799999999997E-2</v>
          </cell>
          <cell r="L3383">
            <v>-5.0945900000000002E-2</v>
          </cell>
          <cell r="M3383">
            <v>-4.8328700000000002E-2</v>
          </cell>
          <cell r="N3383">
            <v>-4.5711300000000003E-2</v>
          </cell>
          <cell r="O3383">
            <v>-4.1932400000000002E-2</v>
          </cell>
        </row>
        <row r="3384">
          <cell r="F3384" t="str">
            <v>2012Northern Coast1-in-2July Peak23</v>
          </cell>
          <cell r="G3384">
            <v>1.7009590000000001</v>
          </cell>
          <cell r="H3384">
            <v>1.6637630000000001</v>
          </cell>
          <cell r="I3384">
            <v>74.576700000000002</v>
          </cell>
          <cell r="J3384">
            <v>9573.77</v>
          </cell>
          <cell r="K3384">
            <v>-4.2118999999999997E-2</v>
          </cell>
          <cell r="L3384">
            <v>-3.9210500000000002E-2</v>
          </cell>
          <cell r="M3384">
            <v>-3.7196100000000003E-2</v>
          </cell>
          <cell r="N3384">
            <v>-3.5181700000000003E-2</v>
          </cell>
          <cell r="O3384">
            <v>-3.2273299999999998E-2</v>
          </cell>
        </row>
        <row r="3385">
          <cell r="F3385" t="str">
            <v>2012Northern Coast1-in-2July Peak24</v>
          </cell>
          <cell r="G3385">
            <v>1.297326</v>
          </cell>
          <cell r="H3385">
            <v>1.262527</v>
          </cell>
          <cell r="I3385">
            <v>72.345799999999997</v>
          </cell>
          <cell r="J3385">
            <v>9573.77</v>
          </cell>
          <cell r="K3385">
            <v>-3.9405299999999997E-2</v>
          </cell>
          <cell r="L3385">
            <v>-3.66842E-2</v>
          </cell>
          <cell r="M3385">
            <v>-3.47996E-2</v>
          </cell>
          <cell r="N3385">
            <v>-3.2915E-2</v>
          </cell>
          <cell r="O3385">
            <v>-3.0193999999999999E-2</v>
          </cell>
        </row>
        <row r="3386">
          <cell r="F3386" t="str">
            <v>2012Other1-in-2July Peak1</v>
          </cell>
          <cell r="G3386">
            <v>1.0282579999999999</v>
          </cell>
          <cell r="H3386">
            <v>1.0282579999999999</v>
          </cell>
          <cell r="I3386">
            <v>75.456149999999994</v>
          </cell>
          <cell r="J3386">
            <v>26654.98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</row>
        <row r="3387">
          <cell r="F3387" t="str">
            <v>2012Other1-in-2July Peak2</v>
          </cell>
          <cell r="G3387">
            <v>0.88309260000000001</v>
          </cell>
          <cell r="H3387">
            <v>0.88309260000000001</v>
          </cell>
          <cell r="I3387">
            <v>73.777360000000002</v>
          </cell>
          <cell r="J3387">
            <v>26654.98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</row>
        <row r="3388">
          <cell r="F3388" t="str">
            <v>2012Other1-in-2July Peak3</v>
          </cell>
          <cell r="G3388">
            <v>0.80075510000000005</v>
          </cell>
          <cell r="H3388">
            <v>0.80075510000000005</v>
          </cell>
          <cell r="I3388">
            <v>72.322119999999998</v>
          </cell>
          <cell r="J3388">
            <v>26654.98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</row>
        <row r="3389">
          <cell r="F3389" t="str">
            <v>2012Other1-in-2July Peak4</v>
          </cell>
          <cell r="G3389">
            <v>0.75412409999999996</v>
          </cell>
          <cell r="H3389">
            <v>0.75412409999999996</v>
          </cell>
          <cell r="I3389">
            <v>70.074929999999995</v>
          </cell>
          <cell r="J3389">
            <v>26654.98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</row>
        <row r="3390">
          <cell r="F3390" t="str">
            <v>2012Other1-in-2July Peak5</v>
          </cell>
          <cell r="G3390">
            <v>0.74481929999999996</v>
          </cell>
          <cell r="H3390">
            <v>0.74481929999999996</v>
          </cell>
          <cell r="I3390">
            <v>68.917109999999994</v>
          </cell>
          <cell r="J3390">
            <v>26654.98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</row>
        <row r="3391">
          <cell r="F3391" t="str">
            <v>2012Other1-in-2July Peak6</v>
          </cell>
          <cell r="G3391">
            <v>0.79469610000000002</v>
          </cell>
          <cell r="H3391">
            <v>0.79469610000000002</v>
          </cell>
          <cell r="I3391">
            <v>67.15737</v>
          </cell>
          <cell r="J3391">
            <v>26654.98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</row>
        <row r="3392">
          <cell r="F3392" t="str">
            <v>2012Other1-in-2July Peak7</v>
          </cell>
          <cell r="G3392">
            <v>0.92842539999999996</v>
          </cell>
          <cell r="H3392">
            <v>0.92842539999999996</v>
          </cell>
          <cell r="I3392">
            <v>66.858760000000004</v>
          </cell>
          <cell r="J3392">
            <v>26654.98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</row>
        <row r="3393">
          <cell r="F3393" t="str">
            <v>2012Other1-in-2July Peak8</v>
          </cell>
          <cell r="G3393">
            <v>1.018915</v>
          </cell>
          <cell r="H3393">
            <v>1.018915</v>
          </cell>
          <cell r="I3393">
            <v>73.5839</v>
          </cell>
          <cell r="J3393">
            <v>26654.98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</row>
        <row r="3394">
          <cell r="F3394" t="str">
            <v>2012Other1-in-2July Peak9</v>
          </cell>
          <cell r="G3394">
            <v>1.0374509999999999</v>
          </cell>
          <cell r="H3394">
            <v>1.0374509999999999</v>
          </cell>
          <cell r="I3394">
            <v>80.827709999999996</v>
          </cell>
          <cell r="J3394">
            <v>26654.98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</row>
        <row r="3395">
          <cell r="F3395" t="str">
            <v>2012Other1-in-2July Peak10</v>
          </cell>
          <cell r="G3395">
            <v>1.10599</v>
          </cell>
          <cell r="H3395">
            <v>1.10599</v>
          </cell>
          <cell r="I3395">
            <v>85.510990000000007</v>
          </cell>
          <cell r="J3395">
            <v>26654.98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</row>
        <row r="3396">
          <cell r="F3396" t="str">
            <v>2012Other1-in-2July Peak11</v>
          </cell>
          <cell r="G3396">
            <v>1.222297</v>
          </cell>
          <cell r="H3396">
            <v>1.222297</v>
          </cell>
          <cell r="I3396">
            <v>90.268730000000005</v>
          </cell>
          <cell r="J3396">
            <v>26654.98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</row>
        <row r="3397">
          <cell r="F3397" t="str">
            <v>2012Other1-in-2July Peak12</v>
          </cell>
          <cell r="G3397">
            <v>1.3993770000000001</v>
          </cell>
          <cell r="H3397">
            <v>1.3993770000000001</v>
          </cell>
          <cell r="I3397">
            <v>94.654340000000005</v>
          </cell>
          <cell r="J3397">
            <v>26654.98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</row>
        <row r="3398">
          <cell r="F3398" t="str">
            <v>2012Other1-in-2July Peak13</v>
          </cell>
          <cell r="G3398">
            <v>1.6501429999999999</v>
          </cell>
          <cell r="H3398">
            <v>1.6501429999999999</v>
          </cell>
          <cell r="I3398">
            <v>98.457939999999994</v>
          </cell>
          <cell r="J3398">
            <v>26654.98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</row>
        <row r="3399">
          <cell r="F3399" t="str">
            <v>2012Other1-in-2July Peak14</v>
          </cell>
          <cell r="G3399">
            <v>1.4971220000000001</v>
          </cell>
          <cell r="H3399">
            <v>1.938269</v>
          </cell>
          <cell r="I3399">
            <v>100.65179999999999</v>
          </cell>
          <cell r="J3399">
            <v>26654.98</v>
          </cell>
          <cell r="K3399">
            <v>0.36543399999999998</v>
          </cell>
          <cell r="L3399">
            <v>0.41016619999999998</v>
          </cell>
          <cell r="M3399">
            <v>0.44114750000000003</v>
          </cell>
          <cell r="N3399">
            <v>0.47212890000000002</v>
          </cell>
          <cell r="O3399">
            <v>0.51686100000000001</v>
          </cell>
        </row>
        <row r="3400">
          <cell r="F3400" t="str">
            <v>2012Other1-in-2July Peak15</v>
          </cell>
          <cell r="G3400">
            <v>1.6912970000000001</v>
          </cell>
          <cell r="H3400">
            <v>2.2661859999999998</v>
          </cell>
          <cell r="I3400">
            <v>102.41540000000001</v>
          </cell>
          <cell r="J3400">
            <v>26654.98</v>
          </cell>
          <cell r="K3400">
            <v>0.4765066</v>
          </cell>
          <cell r="L3400">
            <v>0.534632</v>
          </cell>
          <cell r="M3400">
            <v>0.57488939999999999</v>
          </cell>
          <cell r="N3400">
            <v>0.61514690000000005</v>
          </cell>
          <cell r="O3400">
            <v>0.67327239999999999</v>
          </cell>
        </row>
        <row r="3401">
          <cell r="F3401" t="str">
            <v>2012Other1-in-2July Peak16</v>
          </cell>
          <cell r="G3401">
            <v>1.9143399999999999</v>
          </cell>
          <cell r="H3401">
            <v>2.6274850000000001</v>
          </cell>
          <cell r="I3401">
            <v>103.1696</v>
          </cell>
          <cell r="J3401">
            <v>26654.98</v>
          </cell>
          <cell r="K3401">
            <v>0.59127929999999995</v>
          </cell>
          <cell r="L3401">
            <v>0.66327879999999995</v>
          </cell>
          <cell r="M3401">
            <v>0.71314549999999999</v>
          </cell>
          <cell r="N3401">
            <v>0.76301209999999997</v>
          </cell>
          <cell r="O3401">
            <v>0.83501170000000002</v>
          </cell>
        </row>
        <row r="3402">
          <cell r="F3402" t="str">
            <v>2012Other1-in-2July Peak17</v>
          </cell>
          <cell r="G3402">
            <v>2.1201120000000002</v>
          </cell>
          <cell r="H3402">
            <v>2.955006</v>
          </cell>
          <cell r="I3402">
            <v>103.613</v>
          </cell>
          <cell r="J3402">
            <v>26654.98</v>
          </cell>
          <cell r="K3402">
            <v>0.69209830000000006</v>
          </cell>
          <cell r="L3402">
            <v>0.77646300000000001</v>
          </cell>
          <cell r="M3402">
            <v>0.83489389999999997</v>
          </cell>
          <cell r="N3402">
            <v>0.89332460000000002</v>
          </cell>
          <cell r="O3402">
            <v>0.97768940000000004</v>
          </cell>
        </row>
        <row r="3403">
          <cell r="F3403" t="str">
            <v>2012Other1-in-2July Peak18</v>
          </cell>
          <cell r="G3403">
            <v>2.2910780000000002</v>
          </cell>
          <cell r="H3403">
            <v>3.1490619999999998</v>
          </cell>
          <cell r="I3403">
            <v>103.3415</v>
          </cell>
          <cell r="J3403">
            <v>26654.98</v>
          </cell>
          <cell r="K3403">
            <v>0.71122280000000004</v>
          </cell>
          <cell r="L3403">
            <v>0.79793040000000004</v>
          </cell>
          <cell r="M3403">
            <v>0.85798390000000002</v>
          </cell>
          <cell r="N3403">
            <v>0.9180374</v>
          </cell>
          <cell r="O3403">
            <v>1.004745</v>
          </cell>
        </row>
        <row r="3404">
          <cell r="F3404" t="str">
            <v>2012Other1-in-2July Peak19</v>
          </cell>
          <cell r="G3404">
            <v>3.3725070000000001</v>
          </cell>
          <cell r="H3404">
            <v>3.080168</v>
          </cell>
          <cell r="I3404">
            <v>101.206</v>
          </cell>
          <cell r="J3404">
            <v>26654.98</v>
          </cell>
          <cell r="K3404">
            <v>-0.32657819999999999</v>
          </cell>
          <cell r="L3404">
            <v>-0.30634929999999999</v>
          </cell>
          <cell r="M3404">
            <v>-0.29233880000000001</v>
          </cell>
          <cell r="N3404">
            <v>-0.27832839999999998</v>
          </cell>
          <cell r="O3404">
            <v>-0.25809949999999998</v>
          </cell>
        </row>
        <row r="3405">
          <cell r="F3405" t="str">
            <v>2012Other1-in-2July Peak20</v>
          </cell>
          <cell r="G3405">
            <v>3.036057</v>
          </cell>
          <cell r="H3405">
            <v>2.7792789999999998</v>
          </cell>
          <cell r="I3405">
            <v>97.327340000000007</v>
          </cell>
          <cell r="J3405">
            <v>26654.98</v>
          </cell>
          <cell r="K3405">
            <v>-0.28685159999999998</v>
          </cell>
          <cell r="L3405">
            <v>-0.26908339999999997</v>
          </cell>
          <cell r="M3405">
            <v>-0.25677729999999999</v>
          </cell>
          <cell r="N3405">
            <v>-0.2444711</v>
          </cell>
          <cell r="O3405">
            <v>-0.22670299999999999</v>
          </cell>
        </row>
        <row r="3406">
          <cell r="F3406" t="str">
            <v>2012Other1-in-2July Peak21</v>
          </cell>
          <cell r="G3406">
            <v>2.5924719999999999</v>
          </cell>
          <cell r="H3406">
            <v>2.4419110000000002</v>
          </cell>
          <cell r="I3406">
            <v>90.872339999999994</v>
          </cell>
          <cell r="J3406">
            <v>26654.98</v>
          </cell>
          <cell r="K3406">
            <v>-0.16819429999999999</v>
          </cell>
          <cell r="L3406">
            <v>-0.157776</v>
          </cell>
          <cell r="M3406">
            <v>-0.15056040000000001</v>
          </cell>
          <cell r="N3406">
            <v>-0.14334469999999999</v>
          </cell>
          <cell r="O3406">
            <v>-0.1329264</v>
          </cell>
        </row>
        <row r="3407">
          <cell r="F3407" t="str">
            <v>2012Other1-in-2July Peak22</v>
          </cell>
          <cell r="G3407">
            <v>2.1777039999999999</v>
          </cell>
          <cell r="H3407">
            <v>2.0811039999999998</v>
          </cell>
          <cell r="I3407">
            <v>84.935079999999999</v>
          </cell>
          <cell r="J3407">
            <v>26654.98</v>
          </cell>
          <cell r="K3407">
            <v>-0.1079143</v>
          </cell>
          <cell r="L3407">
            <v>-0.1012299</v>
          </cell>
          <cell r="M3407">
            <v>-9.66003E-2</v>
          </cell>
          <cell r="N3407">
            <v>-9.1970700000000002E-2</v>
          </cell>
          <cell r="O3407">
            <v>-8.5286299999999995E-2</v>
          </cell>
        </row>
        <row r="3408">
          <cell r="F3408" t="str">
            <v>2012Other1-in-2July Peak23</v>
          </cell>
          <cell r="G3408">
            <v>1.690458</v>
          </cell>
          <cell r="H3408">
            <v>1.629138</v>
          </cell>
          <cell r="I3408">
            <v>81.060569999999998</v>
          </cell>
          <cell r="J3408">
            <v>26654.98</v>
          </cell>
          <cell r="K3408">
            <v>-6.8501300000000001E-2</v>
          </cell>
          <cell r="L3408">
            <v>-6.4258200000000001E-2</v>
          </cell>
          <cell r="M3408">
            <v>-6.1319499999999999E-2</v>
          </cell>
          <cell r="N3408">
            <v>-5.8380700000000001E-2</v>
          </cell>
          <cell r="O3408">
            <v>-5.4137600000000001E-2</v>
          </cell>
        </row>
        <row r="3409">
          <cell r="F3409" t="str">
            <v>2012Other1-in-2July Peak24</v>
          </cell>
          <cell r="G3409">
            <v>1.2835160000000001</v>
          </cell>
          <cell r="H3409">
            <v>1.244332</v>
          </cell>
          <cell r="I3409">
            <v>77.845299999999995</v>
          </cell>
          <cell r="J3409">
            <v>26654.98</v>
          </cell>
          <cell r="K3409">
            <v>-4.3772999999999999E-2</v>
          </cell>
          <cell r="L3409">
            <v>-4.1061599999999997E-2</v>
          </cell>
          <cell r="M3409">
            <v>-3.9183700000000002E-2</v>
          </cell>
          <cell r="N3409">
            <v>-3.73058E-2</v>
          </cell>
          <cell r="O3409">
            <v>-3.45945E-2</v>
          </cell>
        </row>
        <row r="3410">
          <cell r="F3410" t="str">
            <v>2012Sierra1-in-2July Peak1</v>
          </cell>
          <cell r="G3410">
            <v>1.172445</v>
          </cell>
          <cell r="H3410">
            <v>1.172445</v>
          </cell>
          <cell r="I3410">
            <v>72.083659999999995</v>
          </cell>
          <cell r="J3410">
            <v>18652.310000000001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</row>
        <row r="3411">
          <cell r="F3411" t="str">
            <v>2012Sierra1-in-2July Peak2</v>
          </cell>
          <cell r="G3411">
            <v>1.034438</v>
          </cell>
          <cell r="H3411">
            <v>1.034438</v>
          </cell>
          <cell r="I3411">
            <v>69.057559999999995</v>
          </cell>
          <cell r="J3411">
            <v>18652.310000000001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</row>
        <row r="3412">
          <cell r="F3412" t="str">
            <v>2012Sierra1-in-2July Peak3</v>
          </cell>
          <cell r="G3412">
            <v>0.95473249999999998</v>
          </cell>
          <cell r="H3412">
            <v>0.95473249999999998</v>
          </cell>
          <cell r="I3412">
            <v>69.07732</v>
          </cell>
          <cell r="J3412">
            <v>18652.310000000001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</row>
        <row r="3413">
          <cell r="F3413" t="str">
            <v>2012Sierra1-in-2July Peak4</v>
          </cell>
          <cell r="G3413">
            <v>0.90964049999999996</v>
          </cell>
          <cell r="H3413">
            <v>0.90964049999999996</v>
          </cell>
          <cell r="I3413">
            <v>68.330340000000007</v>
          </cell>
          <cell r="J3413">
            <v>18652.310000000001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</row>
        <row r="3414">
          <cell r="F3414" t="str">
            <v>2012Sierra1-in-2July Peak5</v>
          </cell>
          <cell r="G3414">
            <v>0.90987410000000002</v>
          </cell>
          <cell r="H3414">
            <v>0.90987410000000002</v>
          </cell>
          <cell r="I3414">
            <v>68.323809999999995</v>
          </cell>
          <cell r="J3414">
            <v>18652.310000000001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</row>
        <row r="3415">
          <cell r="F3415" t="str">
            <v>2012Sierra1-in-2July Peak6</v>
          </cell>
          <cell r="G3415">
            <v>0.99327460000000001</v>
          </cell>
          <cell r="H3415">
            <v>0.99327460000000001</v>
          </cell>
          <cell r="I3415">
            <v>67.897220000000004</v>
          </cell>
          <cell r="J3415">
            <v>18652.310000000001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</row>
        <row r="3416">
          <cell r="F3416" t="str">
            <v>2012Sierra1-in-2July Peak7</v>
          </cell>
          <cell r="G3416">
            <v>1.1821390000000001</v>
          </cell>
          <cell r="H3416">
            <v>1.1821390000000001</v>
          </cell>
          <cell r="I3416">
            <v>68.229590000000002</v>
          </cell>
          <cell r="J3416">
            <v>18652.310000000001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</row>
        <row r="3417">
          <cell r="F3417" t="str">
            <v>2012Sierra1-in-2July Peak8</v>
          </cell>
          <cell r="G3417">
            <v>1.301714</v>
          </cell>
          <cell r="H3417">
            <v>1.301714</v>
          </cell>
          <cell r="I3417">
            <v>74.510149999999996</v>
          </cell>
          <cell r="J3417">
            <v>18652.310000000001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</row>
        <row r="3418">
          <cell r="F3418" t="str">
            <v>2012Sierra1-in-2July Peak9</v>
          </cell>
          <cell r="G3418">
            <v>1.3381959999999999</v>
          </cell>
          <cell r="H3418">
            <v>1.3381959999999999</v>
          </cell>
          <cell r="I3418">
            <v>80.410939999999997</v>
          </cell>
          <cell r="J3418">
            <v>18652.310000000001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</row>
        <row r="3419">
          <cell r="F3419" t="str">
            <v>2012Sierra1-in-2July Peak10</v>
          </cell>
          <cell r="G3419">
            <v>1.406226</v>
          </cell>
          <cell r="H3419">
            <v>1.406226</v>
          </cell>
          <cell r="I3419">
            <v>84.656270000000006</v>
          </cell>
          <cell r="J3419">
            <v>18652.310000000001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</row>
        <row r="3420">
          <cell r="F3420" t="str">
            <v>2012Sierra1-in-2July Peak11</v>
          </cell>
          <cell r="G3420">
            <v>1.5354719999999999</v>
          </cell>
          <cell r="H3420">
            <v>1.5354719999999999</v>
          </cell>
          <cell r="I3420">
            <v>90.977099999999993</v>
          </cell>
          <cell r="J3420">
            <v>18652.310000000001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</row>
        <row r="3421">
          <cell r="F3421" t="str">
            <v>2012Sierra1-in-2July Peak12</v>
          </cell>
          <cell r="G3421">
            <v>1.7313320000000001</v>
          </cell>
          <cell r="H3421">
            <v>1.7313320000000001</v>
          </cell>
          <cell r="I3421">
            <v>95.138819999999996</v>
          </cell>
          <cell r="J3421">
            <v>18652.310000000001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</row>
        <row r="3422">
          <cell r="F3422" t="str">
            <v>2012Sierra1-in-2July Peak13</v>
          </cell>
          <cell r="G3422">
            <v>2.0023029999999999</v>
          </cell>
          <cell r="H3422">
            <v>2.0023029999999999</v>
          </cell>
          <cell r="I3422">
            <v>97.443790000000007</v>
          </cell>
          <cell r="J3422">
            <v>18652.310000000001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</row>
        <row r="3423">
          <cell r="F3423" t="str">
            <v>2012Sierra1-in-2July Peak14</v>
          </cell>
          <cell r="G3423">
            <v>1.8348690000000001</v>
          </cell>
          <cell r="H3423">
            <v>2.309965</v>
          </cell>
          <cell r="I3423">
            <v>99.390199999999993</v>
          </cell>
          <cell r="J3423">
            <v>18652.310000000001</v>
          </cell>
          <cell r="K3423">
            <v>0.40613749999999998</v>
          </cell>
          <cell r="L3423">
            <v>0.44687860000000001</v>
          </cell>
          <cell r="M3423">
            <v>0.47509590000000002</v>
          </cell>
          <cell r="N3423">
            <v>0.50331309999999996</v>
          </cell>
          <cell r="O3423">
            <v>0.54405429999999999</v>
          </cell>
        </row>
        <row r="3424">
          <cell r="F3424" t="str">
            <v>2012Sierra1-in-2July Peak15</v>
          </cell>
          <cell r="G3424">
            <v>2.04264</v>
          </cell>
          <cell r="H3424">
            <v>2.6625969999999999</v>
          </cell>
          <cell r="I3424">
            <v>101.04859999999999</v>
          </cell>
          <cell r="J3424">
            <v>18652.310000000001</v>
          </cell>
          <cell r="K3424">
            <v>0.530219</v>
          </cell>
          <cell r="L3424">
            <v>0.58323650000000005</v>
          </cell>
          <cell r="M3424">
            <v>0.61995630000000002</v>
          </cell>
          <cell r="N3424">
            <v>0.65667600000000004</v>
          </cell>
          <cell r="O3424">
            <v>0.70969349999999998</v>
          </cell>
        </row>
        <row r="3425">
          <cell r="F3425" t="str">
            <v>2012Sierra1-in-2July Peak16</v>
          </cell>
          <cell r="G3425">
            <v>2.3000349999999998</v>
          </cell>
          <cell r="H3425">
            <v>3.068165</v>
          </cell>
          <cell r="I3425">
            <v>101.654</v>
          </cell>
          <cell r="J3425">
            <v>18652.310000000001</v>
          </cell>
          <cell r="K3425">
            <v>0.65701500000000002</v>
          </cell>
          <cell r="L3425">
            <v>0.72266249999999999</v>
          </cell>
          <cell r="M3425">
            <v>0.76812979999999997</v>
          </cell>
          <cell r="N3425">
            <v>0.81359700000000001</v>
          </cell>
          <cell r="O3425">
            <v>0.87924449999999998</v>
          </cell>
        </row>
        <row r="3426">
          <cell r="F3426" t="str">
            <v>2012Sierra1-in-2July Peak17</v>
          </cell>
          <cell r="G3426">
            <v>2.5308600000000001</v>
          </cell>
          <cell r="H3426">
            <v>3.4307729999999999</v>
          </cell>
          <cell r="I3426">
            <v>101.8361</v>
          </cell>
          <cell r="J3426">
            <v>18652.310000000001</v>
          </cell>
          <cell r="K3426">
            <v>0.76968490000000001</v>
          </cell>
          <cell r="L3426">
            <v>0.8466243</v>
          </cell>
          <cell r="M3426">
            <v>0.89991220000000005</v>
          </cell>
          <cell r="N3426">
            <v>0.95320009999999999</v>
          </cell>
          <cell r="O3426">
            <v>1.0301400000000001</v>
          </cell>
        </row>
        <row r="3427">
          <cell r="F3427" t="str">
            <v>2012Sierra1-in-2July Peak18</v>
          </cell>
          <cell r="G3427">
            <v>2.739252</v>
          </cell>
          <cell r="H3427">
            <v>3.6641379999999999</v>
          </cell>
          <cell r="I3427">
            <v>101.29559999999999</v>
          </cell>
          <cell r="J3427">
            <v>18652.310000000001</v>
          </cell>
          <cell r="K3427">
            <v>0.79103760000000001</v>
          </cell>
          <cell r="L3427">
            <v>0.87011590000000005</v>
          </cell>
          <cell r="M3427">
            <v>0.92488530000000002</v>
          </cell>
          <cell r="N3427">
            <v>0.97965460000000004</v>
          </cell>
          <cell r="O3427">
            <v>1.0587329999999999</v>
          </cell>
        </row>
        <row r="3428">
          <cell r="F3428" t="str">
            <v>2012Sierra1-in-2July Peak19</v>
          </cell>
          <cell r="G3428">
            <v>3.9917419999999999</v>
          </cell>
          <cell r="H3428">
            <v>3.6238429999999999</v>
          </cell>
          <cell r="I3428">
            <v>99.559950000000001</v>
          </cell>
          <cell r="J3428">
            <v>18652.310000000001</v>
          </cell>
          <cell r="K3428">
            <v>-0.40038760000000001</v>
          </cell>
          <cell r="L3428">
            <v>-0.3811929</v>
          </cell>
          <cell r="M3428">
            <v>-0.36789870000000002</v>
          </cell>
          <cell r="N3428">
            <v>-0.35460449999999999</v>
          </cell>
          <cell r="O3428">
            <v>-0.33540979999999998</v>
          </cell>
        </row>
        <row r="3429">
          <cell r="F3429" t="str">
            <v>2012Sierra1-in-2July Peak20</v>
          </cell>
          <cell r="G3429">
            <v>3.627027</v>
          </cell>
          <cell r="H3429">
            <v>3.32382</v>
          </cell>
          <cell r="I3429">
            <v>92.067740000000001</v>
          </cell>
          <cell r="J3429">
            <v>18652.310000000001</v>
          </cell>
          <cell r="K3429">
            <v>-0.32998339999999998</v>
          </cell>
          <cell r="L3429">
            <v>-0.3141639</v>
          </cell>
          <cell r="M3429">
            <v>-0.30320740000000002</v>
          </cell>
          <cell r="N3429">
            <v>-0.29225089999999998</v>
          </cell>
          <cell r="O3429">
            <v>-0.27643139999999999</v>
          </cell>
        </row>
        <row r="3430">
          <cell r="F3430" t="str">
            <v>2012Sierra1-in-2July Peak21</v>
          </cell>
          <cell r="G3430">
            <v>3.1341160000000001</v>
          </cell>
          <cell r="H3430">
            <v>2.9420320000000002</v>
          </cell>
          <cell r="I3430">
            <v>83.67474</v>
          </cell>
          <cell r="J3430">
            <v>18652.310000000001</v>
          </cell>
          <cell r="K3430">
            <v>-0.20904739999999999</v>
          </cell>
          <cell r="L3430">
            <v>-0.1990256</v>
          </cell>
          <cell r="M3430">
            <v>-0.19208459999999999</v>
          </cell>
          <cell r="N3430">
            <v>-0.18514349999999999</v>
          </cell>
          <cell r="O3430">
            <v>-0.17512169999999999</v>
          </cell>
        </row>
        <row r="3431">
          <cell r="F3431" t="str">
            <v>2012Sierra1-in-2July Peak22</v>
          </cell>
          <cell r="G3431">
            <v>2.6184400000000001</v>
          </cell>
          <cell r="H3431">
            <v>2.5037189999999998</v>
          </cell>
          <cell r="I3431">
            <v>78.252679999999998</v>
          </cell>
          <cell r="J3431">
            <v>18652.310000000001</v>
          </cell>
          <cell r="K3431">
            <v>-0.1248522</v>
          </cell>
          <cell r="L3431">
            <v>-0.11886679999999999</v>
          </cell>
          <cell r="M3431">
            <v>-0.1147213</v>
          </cell>
          <cell r="N3431">
            <v>-0.1105758</v>
          </cell>
          <cell r="O3431">
            <v>-0.1045903</v>
          </cell>
        </row>
        <row r="3432">
          <cell r="F3432" t="str">
            <v>2012Sierra1-in-2July Peak23</v>
          </cell>
          <cell r="G3432">
            <v>2.014713</v>
          </cell>
          <cell r="H3432">
            <v>1.937478</v>
          </cell>
          <cell r="I3432">
            <v>75.45617</v>
          </cell>
          <cell r="J3432">
            <v>18652.310000000001</v>
          </cell>
          <cell r="K3432">
            <v>-8.4055900000000003E-2</v>
          </cell>
          <cell r="L3432">
            <v>-8.0026299999999995E-2</v>
          </cell>
          <cell r="M3432">
            <v>-7.7235300000000007E-2</v>
          </cell>
          <cell r="N3432">
            <v>-7.4444399999999994E-2</v>
          </cell>
          <cell r="O3432">
            <v>-7.0414699999999997E-2</v>
          </cell>
        </row>
        <row r="3433">
          <cell r="F3433" t="str">
            <v>2012Sierra1-in-2July Peak24</v>
          </cell>
          <cell r="G3433">
            <v>1.5106520000000001</v>
          </cell>
          <cell r="H3433">
            <v>1.4703569999999999</v>
          </cell>
          <cell r="I3433">
            <v>73.447239999999994</v>
          </cell>
          <cell r="J3433">
            <v>18652.310000000001</v>
          </cell>
          <cell r="K3433">
            <v>-4.3853900000000001E-2</v>
          </cell>
          <cell r="L3433">
            <v>-4.17516E-2</v>
          </cell>
          <cell r="M3433">
            <v>-4.0295499999999998E-2</v>
          </cell>
          <cell r="N3433">
            <v>-3.8839400000000003E-2</v>
          </cell>
          <cell r="O3433">
            <v>-3.6736999999999999E-2</v>
          </cell>
        </row>
        <row r="3434">
          <cell r="F3434" t="str">
            <v>2012Stockton1-in-2July Peak1</v>
          </cell>
          <cell r="G3434">
            <v>1.050592</v>
          </cell>
          <cell r="H3434">
            <v>1.050592</v>
          </cell>
          <cell r="I3434">
            <v>78.440380000000005</v>
          </cell>
          <cell r="J3434">
            <v>12994.92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</row>
        <row r="3435">
          <cell r="F3435" t="str">
            <v>2012Stockton1-in-2July Peak2</v>
          </cell>
          <cell r="G3435">
            <v>0.89365269999999997</v>
          </cell>
          <cell r="H3435">
            <v>0.89365269999999997</v>
          </cell>
          <cell r="I3435">
            <v>71.261600000000001</v>
          </cell>
          <cell r="J3435">
            <v>12994.92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</row>
        <row r="3436">
          <cell r="F3436" t="str">
            <v>2012Stockton1-in-2July Peak3</v>
          </cell>
          <cell r="G3436">
            <v>0.79732029999999998</v>
          </cell>
          <cell r="H3436">
            <v>0.79732029999999998</v>
          </cell>
          <cell r="I3436">
            <v>69.453410000000005</v>
          </cell>
          <cell r="J3436">
            <v>12994.92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</row>
        <row r="3437">
          <cell r="F3437" t="str">
            <v>2012Stockton1-in-2July Peak4</v>
          </cell>
          <cell r="G3437">
            <v>0.74339</v>
          </cell>
          <cell r="H3437">
            <v>0.74339</v>
          </cell>
          <cell r="I3437">
            <v>67.15549</v>
          </cell>
          <cell r="J3437">
            <v>12994.92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</row>
        <row r="3438">
          <cell r="F3438" t="str">
            <v>2012Stockton1-in-2July Peak5</v>
          </cell>
          <cell r="G3438">
            <v>0.73109109999999999</v>
          </cell>
          <cell r="H3438">
            <v>0.73109109999999999</v>
          </cell>
          <cell r="I3438">
            <v>65.15549</v>
          </cell>
          <cell r="J3438">
            <v>12994.92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</row>
        <row r="3439">
          <cell r="F3439" t="str">
            <v>2012Stockton1-in-2July Peak6</v>
          </cell>
          <cell r="G3439">
            <v>0.76405299999999998</v>
          </cell>
          <cell r="H3439">
            <v>0.76405299999999998</v>
          </cell>
          <cell r="I3439">
            <v>64.15549</v>
          </cell>
          <cell r="J3439">
            <v>12994.92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</row>
        <row r="3440">
          <cell r="F3440" t="str">
            <v>2012Stockton1-in-2July Peak7</v>
          </cell>
          <cell r="G3440">
            <v>0.87182680000000001</v>
          </cell>
          <cell r="H3440">
            <v>0.87182680000000001</v>
          </cell>
          <cell r="I3440">
            <v>64.453410000000005</v>
          </cell>
          <cell r="J3440">
            <v>12994.92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</row>
        <row r="3441">
          <cell r="F3441" t="str">
            <v>2012Stockton1-in-2July Peak8</v>
          </cell>
          <cell r="G3441">
            <v>0.94670900000000002</v>
          </cell>
          <cell r="H3441">
            <v>0.94670900000000002</v>
          </cell>
          <cell r="I3441">
            <v>71.370599999999996</v>
          </cell>
          <cell r="J3441">
            <v>12994.92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</row>
        <row r="3442">
          <cell r="F3442" t="str">
            <v>2012Stockton1-in-2July Peak9</v>
          </cell>
          <cell r="G3442">
            <v>0.98580860000000003</v>
          </cell>
          <cell r="H3442">
            <v>0.98580860000000003</v>
          </cell>
          <cell r="I3442">
            <v>78.513050000000007</v>
          </cell>
          <cell r="J3442">
            <v>12994.92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</row>
        <row r="3443">
          <cell r="F3443" t="str">
            <v>2012Stockton1-in-2July Peak10</v>
          </cell>
          <cell r="G3443">
            <v>1.0815920000000001</v>
          </cell>
          <cell r="H3443">
            <v>1.0815920000000001</v>
          </cell>
          <cell r="I3443">
            <v>84.334270000000004</v>
          </cell>
          <cell r="J3443">
            <v>12994.92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</row>
        <row r="3444">
          <cell r="F3444" t="str">
            <v>2012Stockton1-in-2July Peak11</v>
          </cell>
          <cell r="G3444">
            <v>1.218342</v>
          </cell>
          <cell r="H3444">
            <v>1.218342</v>
          </cell>
          <cell r="I3444">
            <v>89.095860000000002</v>
          </cell>
          <cell r="J3444">
            <v>12994.92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</row>
        <row r="3445">
          <cell r="F3445" t="str">
            <v>2012Stockton1-in-2July Peak12</v>
          </cell>
          <cell r="G3445">
            <v>1.4038029999999999</v>
          </cell>
          <cell r="H3445">
            <v>1.4038029999999999</v>
          </cell>
          <cell r="I3445">
            <v>93.536330000000007</v>
          </cell>
          <cell r="J3445">
            <v>12994.92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</row>
        <row r="3446">
          <cell r="F3446" t="str">
            <v>2012Stockton1-in-2July Peak13</v>
          </cell>
          <cell r="G3446">
            <v>1.642363</v>
          </cell>
          <cell r="H3446">
            <v>1.642363</v>
          </cell>
          <cell r="I3446">
            <v>97.357550000000003</v>
          </cell>
          <cell r="J3446">
            <v>12994.92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</row>
        <row r="3447">
          <cell r="F3447" t="str">
            <v>2012Stockton1-in-2July Peak14</v>
          </cell>
          <cell r="G3447">
            <v>1.5144740000000001</v>
          </cell>
          <cell r="H3447">
            <v>1.916358</v>
          </cell>
          <cell r="I3447">
            <v>99.619150000000005</v>
          </cell>
          <cell r="J3447">
            <v>12994.92</v>
          </cell>
          <cell r="K3447">
            <v>0.3343119</v>
          </cell>
          <cell r="L3447">
            <v>0.37423380000000001</v>
          </cell>
          <cell r="M3447">
            <v>0.40188360000000001</v>
          </cell>
          <cell r="N3447">
            <v>0.42953340000000001</v>
          </cell>
          <cell r="O3447">
            <v>0.46945540000000002</v>
          </cell>
        </row>
        <row r="3448">
          <cell r="F3448" t="str">
            <v>2012Stockton1-in-2July Peak15</v>
          </cell>
          <cell r="G3448">
            <v>1.7001299999999999</v>
          </cell>
          <cell r="H3448">
            <v>2.2206030000000001</v>
          </cell>
          <cell r="I3448">
            <v>101.4402</v>
          </cell>
          <cell r="J3448">
            <v>12994.92</v>
          </cell>
          <cell r="K3448">
            <v>0.43355860000000002</v>
          </cell>
          <cell r="L3448">
            <v>0.48490860000000002</v>
          </cell>
          <cell r="M3448">
            <v>0.52047339999999997</v>
          </cell>
          <cell r="N3448">
            <v>0.55603829999999999</v>
          </cell>
          <cell r="O3448">
            <v>0.60738820000000004</v>
          </cell>
        </row>
        <row r="3449">
          <cell r="F3449" t="str">
            <v>2012Stockton1-in-2July Peak16</v>
          </cell>
          <cell r="G3449">
            <v>1.9085510000000001</v>
          </cell>
          <cell r="H3449">
            <v>2.5564680000000002</v>
          </cell>
          <cell r="I3449">
            <v>103.20189999999999</v>
          </cell>
          <cell r="J3449">
            <v>12994.92</v>
          </cell>
          <cell r="K3449">
            <v>0.53997209999999995</v>
          </cell>
          <cell r="L3449">
            <v>0.60374649999999996</v>
          </cell>
          <cell r="M3449">
            <v>0.64791639999999995</v>
          </cell>
          <cell r="N3449">
            <v>0.69208630000000004</v>
          </cell>
          <cell r="O3449">
            <v>0.75586050000000005</v>
          </cell>
        </row>
        <row r="3450">
          <cell r="F3450" t="str">
            <v>2012Stockton1-in-2July Peak17</v>
          </cell>
          <cell r="G3450">
            <v>2.0894599999999999</v>
          </cell>
          <cell r="H3450">
            <v>2.84639</v>
          </cell>
          <cell r="I3450">
            <v>103.6421</v>
          </cell>
          <cell r="J3450">
            <v>12994.92</v>
          </cell>
          <cell r="K3450">
            <v>0.63064739999999997</v>
          </cell>
          <cell r="L3450">
            <v>0.70525649999999995</v>
          </cell>
          <cell r="M3450">
            <v>0.75693049999999995</v>
          </cell>
          <cell r="N3450">
            <v>0.8086044</v>
          </cell>
          <cell r="O3450">
            <v>0.88321360000000004</v>
          </cell>
        </row>
        <row r="3451">
          <cell r="F3451" t="str">
            <v>2012Stockton1-in-2July Peak18</v>
          </cell>
          <cell r="G3451">
            <v>2.2229839999999998</v>
          </cell>
          <cell r="H3451">
            <v>3.0006379999999999</v>
          </cell>
          <cell r="I3451">
            <v>104.0234</v>
          </cell>
          <cell r="J3451">
            <v>12994.92</v>
          </cell>
          <cell r="K3451">
            <v>0.64789030000000003</v>
          </cell>
          <cell r="L3451">
            <v>0.72455590000000003</v>
          </cell>
          <cell r="M3451">
            <v>0.77765419999999996</v>
          </cell>
          <cell r="N3451">
            <v>0.83075239999999995</v>
          </cell>
          <cell r="O3451">
            <v>0.90741799999999995</v>
          </cell>
        </row>
        <row r="3452">
          <cell r="F3452" t="str">
            <v>2012Stockton1-in-2July Peak19</v>
          </cell>
          <cell r="G3452">
            <v>3.220729</v>
          </cell>
          <cell r="H3452">
            <v>2.9275540000000002</v>
          </cell>
          <cell r="I3452">
            <v>101.9038</v>
          </cell>
          <cell r="J3452">
            <v>12994.92</v>
          </cell>
          <cell r="K3452">
            <v>-0.30917090000000003</v>
          </cell>
          <cell r="L3452">
            <v>-0.29971999999999999</v>
          </cell>
          <cell r="M3452">
            <v>-0.2931744</v>
          </cell>
          <cell r="N3452">
            <v>-0.28662880000000002</v>
          </cell>
          <cell r="O3452">
            <v>-0.27717789999999998</v>
          </cell>
        </row>
        <row r="3453">
          <cell r="F3453" t="str">
            <v>2012Stockton1-in-2July Peak20</v>
          </cell>
          <cell r="G3453">
            <v>2.9325380000000001</v>
          </cell>
          <cell r="H3453">
            <v>2.657457</v>
          </cell>
          <cell r="I3453">
            <v>97.725359999999995</v>
          </cell>
          <cell r="J3453">
            <v>12994.92</v>
          </cell>
          <cell r="K3453">
            <v>-0.29008929999999999</v>
          </cell>
          <cell r="L3453">
            <v>-0.28122180000000002</v>
          </cell>
          <cell r="M3453">
            <v>-0.27508009999999999</v>
          </cell>
          <cell r="N3453">
            <v>-0.26893850000000002</v>
          </cell>
          <cell r="O3453">
            <v>-0.26007089999999999</v>
          </cell>
        </row>
        <row r="3454">
          <cell r="F3454" t="str">
            <v>2012Stockton1-in-2July Peak21</v>
          </cell>
          <cell r="G3454">
            <v>2.5721270000000001</v>
          </cell>
          <cell r="H3454">
            <v>2.3864160000000001</v>
          </cell>
          <cell r="I3454">
            <v>89.52328</v>
          </cell>
          <cell r="J3454">
            <v>12994.92</v>
          </cell>
          <cell r="K3454">
            <v>-0.19584409999999999</v>
          </cell>
          <cell r="L3454">
            <v>-0.18985750000000001</v>
          </cell>
          <cell r="M3454">
            <v>-0.18571109999999999</v>
          </cell>
          <cell r="N3454">
            <v>-0.1815647</v>
          </cell>
          <cell r="O3454">
            <v>-0.17557809999999999</v>
          </cell>
        </row>
        <row r="3455">
          <cell r="F3455" t="str">
            <v>2012Stockton1-in-2July Peak22</v>
          </cell>
          <cell r="G3455">
            <v>2.1923219999999999</v>
          </cell>
          <cell r="H3455">
            <v>2.061744</v>
          </cell>
          <cell r="I3455">
            <v>83.725359999999995</v>
          </cell>
          <cell r="J3455">
            <v>12994.92</v>
          </cell>
          <cell r="K3455">
            <v>-0.1377023</v>
          </cell>
          <cell r="L3455">
            <v>-0.1334929</v>
          </cell>
          <cell r="M3455">
            <v>-0.13057759999999999</v>
          </cell>
          <cell r="N3455">
            <v>-0.1276622</v>
          </cell>
          <cell r="O3455">
            <v>-0.1234528</v>
          </cell>
        </row>
        <row r="3456">
          <cell r="F3456" t="str">
            <v>2012Stockton1-in-2July Peak23</v>
          </cell>
          <cell r="G3456">
            <v>1.7143170000000001</v>
          </cell>
          <cell r="H3456">
            <v>1.6440410000000001</v>
          </cell>
          <cell r="I3456">
            <v>81.02328</v>
          </cell>
          <cell r="J3456">
            <v>12994.92</v>
          </cell>
          <cell r="K3456">
            <v>-7.4110999999999996E-2</v>
          </cell>
          <cell r="L3456">
            <v>-7.1845500000000007E-2</v>
          </cell>
          <cell r="M3456">
            <v>-7.0276500000000006E-2</v>
          </cell>
          <cell r="N3456">
            <v>-6.8707500000000005E-2</v>
          </cell>
          <cell r="O3456">
            <v>-6.6442000000000001E-2</v>
          </cell>
        </row>
        <row r="3457">
          <cell r="F3457" t="str">
            <v>2012Stockton1-in-2July Peak24</v>
          </cell>
          <cell r="G3457">
            <v>1.323</v>
          </cell>
          <cell r="H3457">
            <v>1.2666539999999999</v>
          </cell>
          <cell r="I3457">
            <v>79.963669999999993</v>
          </cell>
          <cell r="J3457">
            <v>12994.92</v>
          </cell>
          <cell r="K3457">
            <v>-5.9421000000000002E-2</v>
          </cell>
          <cell r="L3457">
            <v>-5.7604599999999999E-2</v>
          </cell>
          <cell r="M3457">
            <v>-5.6346500000000001E-2</v>
          </cell>
          <cell r="N3457">
            <v>-5.5088499999999999E-2</v>
          </cell>
          <cell r="O3457">
            <v>-5.3272100000000003E-2</v>
          </cell>
        </row>
        <row r="3458">
          <cell r="F3458" t="str">
            <v>2013All Customers1-in-10July Peak1</v>
          </cell>
          <cell r="G3458">
            <v>1.3454539999999999</v>
          </cell>
          <cell r="H3458">
            <v>1.3454539999999999</v>
          </cell>
          <cell r="I3458">
            <v>81.287279999999996</v>
          </cell>
          <cell r="J3458">
            <v>152105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</row>
        <row r="3459">
          <cell r="F3459" t="str">
            <v>2013All Customers1-in-10July Peak2</v>
          </cell>
          <cell r="G3459">
            <v>1.148908</v>
          </cell>
          <cell r="H3459">
            <v>1.148908</v>
          </cell>
          <cell r="I3459">
            <v>80.324640000000002</v>
          </cell>
          <cell r="J3459">
            <v>152105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</row>
        <row r="3460">
          <cell r="F3460" t="str">
            <v>2013All Customers1-in-10July Peak3</v>
          </cell>
          <cell r="G3460">
            <v>1.0335890000000001</v>
          </cell>
          <cell r="H3460">
            <v>1.0335890000000001</v>
          </cell>
          <cell r="I3460">
            <v>79.356930000000006</v>
          </cell>
          <cell r="J3460">
            <v>152105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</row>
        <row r="3461">
          <cell r="F3461" t="str">
            <v>2013All Customers1-in-10July Peak4</v>
          </cell>
          <cell r="G3461">
            <v>0.96677400000000002</v>
          </cell>
          <cell r="H3461">
            <v>0.96677400000000002</v>
          </cell>
          <cell r="I3461">
            <v>78.386960000000002</v>
          </cell>
          <cell r="J3461">
            <v>152105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</row>
        <row r="3462">
          <cell r="F3462" t="str">
            <v>2013All Customers1-in-10July Peak5</v>
          </cell>
          <cell r="G3462">
            <v>0.94938230000000001</v>
          </cell>
          <cell r="H3462">
            <v>0.94938230000000001</v>
          </cell>
          <cell r="I3462">
            <v>77.494910000000004</v>
          </cell>
          <cell r="J3462">
            <v>152105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</row>
        <row r="3463">
          <cell r="F3463" t="str">
            <v>2013All Customers1-in-10July Peak6</v>
          </cell>
          <cell r="G3463">
            <v>1.004132</v>
          </cell>
          <cell r="H3463">
            <v>1.004132</v>
          </cell>
          <cell r="I3463">
            <v>76.728129999999993</v>
          </cell>
          <cell r="J3463">
            <v>152105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</row>
        <row r="3464">
          <cell r="F3464" t="str">
            <v>2013All Customers1-in-10July Peak7</v>
          </cell>
          <cell r="G3464">
            <v>1.169432</v>
          </cell>
          <cell r="H3464">
            <v>1.169432</v>
          </cell>
          <cell r="I3464">
            <v>76.315259999999995</v>
          </cell>
          <cell r="J3464">
            <v>152105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</row>
        <row r="3465">
          <cell r="F3465" t="str">
            <v>2013All Customers1-in-10July Peak8</v>
          </cell>
          <cell r="G3465">
            <v>1.300273</v>
          </cell>
          <cell r="H3465">
            <v>1.300273</v>
          </cell>
          <cell r="I3465">
            <v>78.710790000000003</v>
          </cell>
          <cell r="J3465">
            <v>152105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</row>
        <row r="3466">
          <cell r="F3466" t="str">
            <v>2013All Customers1-in-10July Peak9</v>
          </cell>
          <cell r="G3466">
            <v>1.328597</v>
          </cell>
          <cell r="H3466">
            <v>1.328597</v>
          </cell>
          <cell r="I3466">
            <v>82.686689999999999</v>
          </cell>
          <cell r="J3466">
            <v>152105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</row>
        <row r="3467">
          <cell r="F3467" t="str">
            <v>2013All Customers1-in-10July Peak10</v>
          </cell>
          <cell r="G3467">
            <v>1.4175120000000001</v>
          </cell>
          <cell r="H3467">
            <v>1.4175120000000001</v>
          </cell>
          <cell r="I3467">
            <v>86.968969999999999</v>
          </cell>
          <cell r="J3467">
            <v>152105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</row>
        <row r="3468">
          <cell r="F3468" t="str">
            <v>2013All Customers1-in-10July Peak11</v>
          </cell>
          <cell r="G3468">
            <v>1.5674520000000001</v>
          </cell>
          <cell r="H3468">
            <v>1.5674520000000001</v>
          </cell>
          <cell r="I3468">
            <v>90.760019999999997</v>
          </cell>
          <cell r="J3468">
            <v>152105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</row>
        <row r="3469">
          <cell r="F3469" t="str">
            <v>2013All Customers1-in-10July Peak12</v>
          </cell>
          <cell r="G3469">
            <v>1.7851699999999999</v>
          </cell>
          <cell r="H3469">
            <v>1.7851699999999999</v>
          </cell>
          <cell r="I3469">
            <v>94.851749999999996</v>
          </cell>
          <cell r="J3469">
            <v>152105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</row>
        <row r="3470">
          <cell r="F3470" t="str">
            <v>2013All Customers1-in-10July Peak13</v>
          </cell>
          <cell r="G3470">
            <v>2.0751550000000001</v>
          </cell>
          <cell r="H3470">
            <v>2.0751550000000001</v>
          </cell>
          <cell r="I3470">
            <v>98.124700000000004</v>
          </cell>
          <cell r="J3470">
            <v>152105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</row>
        <row r="3471">
          <cell r="F3471" t="str">
            <v>2013All Customers1-in-10July Peak14</v>
          </cell>
          <cell r="G3471">
            <v>1.8592550000000001</v>
          </cell>
          <cell r="H3471">
            <v>2.3925709999999998</v>
          </cell>
          <cell r="I3471">
            <v>100.1343</v>
          </cell>
          <cell r="J3471">
            <v>152105</v>
          </cell>
          <cell r="K3471">
            <v>0.43518000000000001</v>
          </cell>
          <cell r="L3471">
            <v>0.49315989999999998</v>
          </cell>
          <cell r="M3471">
            <v>0.53331660000000003</v>
          </cell>
          <cell r="N3471">
            <v>0.57347329999999996</v>
          </cell>
          <cell r="O3471">
            <v>0.63145320000000005</v>
          </cell>
        </row>
        <row r="3472">
          <cell r="F3472" t="str">
            <v>2013All Customers1-in-10July Peak15</v>
          </cell>
          <cell r="G3472">
            <v>2.0611649999999999</v>
          </cell>
          <cell r="H3472">
            <v>2.7486120000000001</v>
          </cell>
          <cell r="I3472">
            <v>101.1354</v>
          </cell>
          <cell r="J3472">
            <v>152105</v>
          </cell>
          <cell r="K3472">
            <v>0.56132009999999999</v>
          </cell>
          <cell r="L3472">
            <v>0.63583730000000005</v>
          </cell>
          <cell r="M3472">
            <v>0.68744749999999999</v>
          </cell>
          <cell r="N3472">
            <v>0.73905790000000005</v>
          </cell>
          <cell r="O3472">
            <v>0.81357489999999999</v>
          </cell>
        </row>
        <row r="3473">
          <cell r="F3473" t="str">
            <v>2013All Customers1-in-10July Peak16</v>
          </cell>
          <cell r="G3473">
            <v>2.2946049999999998</v>
          </cell>
          <cell r="H3473">
            <v>3.1524709999999998</v>
          </cell>
          <cell r="I3473">
            <v>102.0313</v>
          </cell>
          <cell r="J3473">
            <v>152105</v>
          </cell>
          <cell r="K3473">
            <v>0.70118939999999996</v>
          </cell>
          <cell r="L3473">
            <v>0.79375560000000001</v>
          </cell>
          <cell r="M3473">
            <v>0.85786669999999998</v>
          </cell>
          <cell r="N3473">
            <v>0.92197770000000001</v>
          </cell>
          <cell r="O3473">
            <v>1.0145439999999999</v>
          </cell>
        </row>
        <row r="3474">
          <cell r="F3474" t="str">
            <v>2013All Customers1-in-10July Peak17</v>
          </cell>
          <cell r="G3474">
            <v>2.511485</v>
          </cell>
          <cell r="H3474">
            <v>3.5122249999999999</v>
          </cell>
          <cell r="I3474">
            <v>102.2363</v>
          </cell>
          <cell r="J3474">
            <v>152105</v>
          </cell>
          <cell r="K3474">
            <v>0.81746810000000003</v>
          </cell>
          <cell r="L3474">
            <v>0.92574690000000004</v>
          </cell>
          <cell r="M3474">
            <v>1.0007410000000001</v>
          </cell>
          <cell r="N3474">
            <v>1.075734</v>
          </cell>
          <cell r="O3474">
            <v>1.184013</v>
          </cell>
        </row>
        <row r="3475">
          <cell r="F3475" t="str">
            <v>2013All Customers1-in-10July Peak18</v>
          </cell>
          <cell r="G3475">
            <v>2.7090719999999999</v>
          </cell>
          <cell r="H3475">
            <v>3.7370190000000001</v>
          </cell>
          <cell r="I3475">
            <v>100.6545</v>
          </cell>
          <cell r="J3475">
            <v>152105</v>
          </cell>
          <cell r="K3475">
            <v>0.83962590000000004</v>
          </cell>
          <cell r="L3475">
            <v>0.95088760000000006</v>
          </cell>
          <cell r="M3475">
            <v>1.0279469999999999</v>
          </cell>
          <cell r="N3475">
            <v>1.1050059999999999</v>
          </cell>
          <cell r="O3475">
            <v>1.2162679999999999</v>
          </cell>
        </row>
        <row r="3476">
          <cell r="F3476" t="str">
            <v>2013All Customers1-in-10July Peak19</v>
          </cell>
          <cell r="G3476">
            <v>3.9505889999999999</v>
          </cell>
          <cell r="H3476">
            <v>3.6872379999999998</v>
          </cell>
          <cell r="I3476">
            <v>98.019260000000003</v>
          </cell>
          <cell r="J3476">
            <v>152105</v>
          </cell>
          <cell r="K3476">
            <v>-0.29171350000000001</v>
          </cell>
          <cell r="L3476">
            <v>-0.2749566</v>
          </cell>
          <cell r="M3476">
            <v>-0.2633508</v>
          </cell>
          <cell r="N3476">
            <v>-0.2517451</v>
          </cell>
          <cell r="O3476">
            <v>-0.23498810000000001</v>
          </cell>
        </row>
        <row r="3477">
          <cell r="F3477" t="str">
            <v>2013All Customers1-in-10July Peak20</v>
          </cell>
          <cell r="G3477">
            <v>3.6162040000000002</v>
          </cell>
          <cell r="H3477">
            <v>3.3797920000000001</v>
          </cell>
          <cell r="I3477">
            <v>94.802139999999994</v>
          </cell>
          <cell r="J3477">
            <v>152105</v>
          </cell>
          <cell r="K3477">
            <v>-0.26175209999999999</v>
          </cell>
          <cell r="L3477">
            <v>-0.24678069999999999</v>
          </cell>
          <cell r="M3477">
            <v>-0.2364115</v>
          </cell>
          <cell r="N3477">
            <v>-0.2260423</v>
          </cell>
          <cell r="O3477">
            <v>-0.21107090000000001</v>
          </cell>
        </row>
        <row r="3478">
          <cell r="F3478" t="str">
            <v>2013All Customers1-in-10July Peak21</v>
          </cell>
          <cell r="G3478">
            <v>3.2063100000000002</v>
          </cell>
          <cell r="H3478">
            <v>3.0562900000000002</v>
          </cell>
          <cell r="I3478">
            <v>90.520499999999998</v>
          </cell>
          <cell r="J3478">
            <v>152105</v>
          </cell>
          <cell r="K3478">
            <v>-0.1657711</v>
          </cell>
          <cell r="L3478">
            <v>-0.1564653</v>
          </cell>
          <cell r="M3478">
            <v>-0.15002019999999999</v>
          </cell>
          <cell r="N3478">
            <v>-0.14357500000000001</v>
          </cell>
          <cell r="O3478">
            <v>-0.13426930000000001</v>
          </cell>
        </row>
        <row r="3479">
          <cell r="F3479" t="str">
            <v>2013All Customers1-in-10July Peak22</v>
          </cell>
          <cell r="G3479">
            <v>2.7740399999999998</v>
          </cell>
          <cell r="H3479">
            <v>2.680971</v>
          </cell>
          <cell r="I3479">
            <v>87.323369999999997</v>
          </cell>
          <cell r="J3479">
            <v>152105</v>
          </cell>
          <cell r="K3479">
            <v>-0.10273930000000001</v>
          </cell>
          <cell r="L3479">
            <v>-9.7025799999999995E-2</v>
          </cell>
          <cell r="M3479">
            <v>-9.3068700000000004E-2</v>
          </cell>
          <cell r="N3479">
            <v>-8.9111499999999996E-2</v>
          </cell>
          <cell r="O3479">
            <v>-8.3398E-2</v>
          </cell>
        </row>
        <row r="3480">
          <cell r="F3480" t="str">
            <v>2013All Customers1-in-10July Peak23</v>
          </cell>
          <cell r="G3480">
            <v>2.2008429999999999</v>
          </cell>
          <cell r="H3480">
            <v>2.1426229999999999</v>
          </cell>
          <cell r="I3480">
            <v>84.75224</v>
          </cell>
          <cell r="J3480">
            <v>152105</v>
          </cell>
          <cell r="K3480">
            <v>-6.4357800000000007E-2</v>
          </cell>
          <cell r="L3480">
            <v>-6.0731100000000003E-2</v>
          </cell>
          <cell r="M3480">
            <v>-5.8219300000000002E-2</v>
          </cell>
          <cell r="N3480">
            <v>-5.5707399999999997E-2</v>
          </cell>
          <cell r="O3480">
            <v>-5.2080799999999997E-2</v>
          </cell>
        </row>
        <row r="3481">
          <cell r="F3481" t="str">
            <v>2013All Customers1-in-10July Peak24</v>
          </cell>
          <cell r="G3481">
            <v>1.6836279999999999</v>
          </cell>
          <cell r="H3481">
            <v>1.6416219999999999</v>
          </cell>
          <cell r="I3481">
            <v>83.561070000000001</v>
          </cell>
          <cell r="J3481">
            <v>152105</v>
          </cell>
          <cell r="K3481">
            <v>-4.6477999999999998E-2</v>
          </cell>
          <cell r="L3481">
            <v>-4.3835699999999998E-2</v>
          </cell>
          <cell r="M3481">
            <v>-4.20057E-2</v>
          </cell>
          <cell r="N3481">
            <v>-4.0175599999999999E-2</v>
          </cell>
          <cell r="O3481">
            <v>-3.7533299999999999E-2</v>
          </cell>
        </row>
        <row r="3482">
          <cell r="F3482" t="str">
            <v>2013Greater Bay Area1-in-10July Peak1</v>
          </cell>
          <cell r="G3482">
            <v>1.289676</v>
          </cell>
          <cell r="H3482">
            <v>1.289676</v>
          </cell>
          <cell r="I3482">
            <v>78.412369999999996</v>
          </cell>
          <cell r="J3482">
            <v>53033.75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</row>
        <row r="3483">
          <cell r="F3483" t="str">
            <v>2013Greater Bay Area1-in-10July Peak2</v>
          </cell>
          <cell r="G3483">
            <v>1.0848</v>
          </cell>
          <cell r="H3483">
            <v>1.0848</v>
          </cell>
          <cell r="I3483">
            <v>77.340869999999995</v>
          </cell>
          <cell r="J3483">
            <v>53033.75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</row>
        <row r="3484">
          <cell r="F3484" t="str">
            <v>2013Greater Bay Area1-in-10July Peak3</v>
          </cell>
          <cell r="G3484">
            <v>0.97196349999999998</v>
          </cell>
          <cell r="H3484">
            <v>0.97196349999999998</v>
          </cell>
          <cell r="I3484">
            <v>76.955799999999996</v>
          </cell>
          <cell r="J3484">
            <v>53033.75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</row>
        <row r="3485">
          <cell r="F3485" t="str">
            <v>2013Greater Bay Area1-in-10July Peak4</v>
          </cell>
          <cell r="G3485">
            <v>0.90933969999999997</v>
          </cell>
          <cell r="H3485">
            <v>0.90933969999999997</v>
          </cell>
          <cell r="I3485">
            <v>75.662139999999994</v>
          </cell>
          <cell r="J3485">
            <v>53033.75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</row>
        <row r="3486">
          <cell r="F3486" t="str">
            <v>2013Greater Bay Area1-in-10July Peak5</v>
          </cell>
          <cell r="G3486">
            <v>0.88835050000000004</v>
          </cell>
          <cell r="H3486">
            <v>0.88835050000000004</v>
          </cell>
          <cell r="I3486">
            <v>73.870570000000001</v>
          </cell>
          <cell r="J3486">
            <v>53033.75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</row>
        <row r="3487">
          <cell r="F3487" t="str">
            <v>2013Greater Bay Area1-in-10July Peak6</v>
          </cell>
          <cell r="G3487">
            <v>0.93721480000000001</v>
          </cell>
          <cell r="H3487">
            <v>0.93721480000000001</v>
          </cell>
          <cell r="I3487">
            <v>72.702430000000007</v>
          </cell>
          <cell r="J3487">
            <v>53033.75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</row>
        <row r="3488">
          <cell r="F3488" t="str">
            <v>2013Greater Bay Area1-in-10July Peak7</v>
          </cell>
          <cell r="G3488">
            <v>1.1076170000000001</v>
          </cell>
          <cell r="H3488">
            <v>1.1076170000000001</v>
          </cell>
          <cell r="I3488">
            <v>72.324309999999997</v>
          </cell>
          <cell r="J3488">
            <v>53033.75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</row>
        <row r="3489">
          <cell r="F3489" t="str">
            <v>2013Greater Bay Area1-in-10July Peak8</v>
          </cell>
          <cell r="G3489">
            <v>1.274181</v>
          </cell>
          <cell r="H3489">
            <v>1.274181</v>
          </cell>
          <cell r="I3489">
            <v>74.260800000000003</v>
          </cell>
          <cell r="J3489">
            <v>53033.75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</row>
        <row r="3490">
          <cell r="F3490" t="str">
            <v>2013Greater Bay Area1-in-10July Peak9</v>
          </cell>
          <cell r="G3490">
            <v>1.293973</v>
          </cell>
          <cell r="H3490">
            <v>1.293973</v>
          </cell>
          <cell r="I3490">
            <v>78.326679999999996</v>
          </cell>
          <cell r="J3490">
            <v>53033.75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</row>
        <row r="3491">
          <cell r="F3491" t="str">
            <v>2013Greater Bay Area1-in-10July Peak10</v>
          </cell>
          <cell r="G3491">
            <v>1.3504290000000001</v>
          </cell>
          <cell r="H3491">
            <v>1.3504290000000001</v>
          </cell>
          <cell r="I3491">
            <v>83.223979999999997</v>
          </cell>
          <cell r="J3491">
            <v>53033.75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</row>
        <row r="3492">
          <cell r="F3492" t="str">
            <v>2013Greater Bay Area1-in-10July Peak11</v>
          </cell>
          <cell r="G3492">
            <v>1.4661329999999999</v>
          </cell>
          <cell r="H3492">
            <v>1.4661329999999999</v>
          </cell>
          <cell r="I3492">
            <v>87.325860000000006</v>
          </cell>
          <cell r="J3492">
            <v>53033.75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</row>
        <row r="3493">
          <cell r="F3493" t="str">
            <v>2013Greater Bay Area1-in-10July Peak12</v>
          </cell>
          <cell r="G3493">
            <v>1.6308260000000001</v>
          </cell>
          <cell r="H3493">
            <v>1.6308260000000001</v>
          </cell>
          <cell r="I3493">
            <v>91.632429999999999</v>
          </cell>
          <cell r="J3493">
            <v>53033.75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</row>
        <row r="3494">
          <cell r="F3494" t="str">
            <v>2013Greater Bay Area1-in-10July Peak13</v>
          </cell>
          <cell r="G3494">
            <v>1.855777</v>
          </cell>
          <cell r="H3494">
            <v>1.855777</v>
          </cell>
          <cell r="I3494">
            <v>95.075699999999998</v>
          </cell>
          <cell r="J3494">
            <v>53033.75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</row>
        <row r="3495">
          <cell r="F3495" t="str">
            <v>2013Greater Bay Area1-in-10July Peak14</v>
          </cell>
          <cell r="G3495">
            <v>1.6232150000000001</v>
          </cell>
          <cell r="H3495">
            <v>2.0955919999999999</v>
          </cell>
          <cell r="I3495">
            <v>97.261989999999997</v>
          </cell>
          <cell r="J3495">
            <v>53033.75</v>
          </cell>
          <cell r="K3495">
            <v>0.39093410000000001</v>
          </cell>
          <cell r="L3495">
            <v>0.43905139999999998</v>
          </cell>
          <cell r="M3495">
            <v>0.4723774</v>
          </cell>
          <cell r="N3495">
            <v>0.50570329999999997</v>
          </cell>
          <cell r="O3495">
            <v>0.55382070000000005</v>
          </cell>
        </row>
        <row r="3496">
          <cell r="F3496" t="str">
            <v>2013Greater Bay Area1-in-10July Peak15</v>
          </cell>
          <cell r="G3496">
            <v>1.7579290000000001</v>
          </cell>
          <cell r="H3496">
            <v>2.374593</v>
          </cell>
          <cell r="I3496">
            <v>98.625</v>
          </cell>
          <cell r="J3496">
            <v>53033.75</v>
          </cell>
          <cell r="K3496">
            <v>0.5104417</v>
          </cell>
          <cell r="L3496">
            <v>0.5731984</v>
          </cell>
          <cell r="M3496">
            <v>0.61666359999999998</v>
          </cell>
          <cell r="N3496">
            <v>0.66012890000000002</v>
          </cell>
          <cell r="O3496">
            <v>0.72288560000000002</v>
          </cell>
        </row>
        <row r="3497">
          <cell r="F3497" t="str">
            <v>2013Greater Bay Area1-in-10July Peak16</v>
          </cell>
          <cell r="G3497">
            <v>1.9536180000000001</v>
          </cell>
          <cell r="H3497">
            <v>2.717279</v>
          </cell>
          <cell r="I3497">
            <v>100.5694</v>
          </cell>
          <cell r="J3497">
            <v>53033.75</v>
          </cell>
          <cell r="K3497">
            <v>0.63220980000000004</v>
          </cell>
          <cell r="L3497">
            <v>0.70987199999999995</v>
          </cell>
          <cell r="M3497">
            <v>0.76366069999999997</v>
          </cell>
          <cell r="N3497">
            <v>0.81744919999999999</v>
          </cell>
          <cell r="O3497">
            <v>0.8951114</v>
          </cell>
        </row>
        <row r="3498">
          <cell r="F3498" t="str">
            <v>2013Greater Bay Area1-in-10July Peak17</v>
          </cell>
          <cell r="G3498">
            <v>2.1511870000000002</v>
          </cell>
          <cell r="H3498">
            <v>3.046138</v>
          </cell>
          <cell r="I3498">
            <v>100.4234</v>
          </cell>
          <cell r="J3498">
            <v>53033.75</v>
          </cell>
          <cell r="K3498">
            <v>0.74083580000000004</v>
          </cell>
          <cell r="L3498">
            <v>0.83188810000000002</v>
          </cell>
          <cell r="M3498">
            <v>0.89495069999999999</v>
          </cell>
          <cell r="N3498">
            <v>0.95801309999999995</v>
          </cell>
          <cell r="O3498">
            <v>1.0490649999999999</v>
          </cell>
        </row>
        <row r="3499">
          <cell r="F3499" t="str">
            <v>2013Greater Bay Area1-in-10July Peak18</v>
          </cell>
          <cell r="G3499">
            <v>2.3562970000000001</v>
          </cell>
          <cell r="H3499">
            <v>3.276119</v>
          </cell>
          <cell r="I3499">
            <v>97.920460000000006</v>
          </cell>
          <cell r="J3499">
            <v>53033.75</v>
          </cell>
          <cell r="K3499">
            <v>0.76141599999999998</v>
          </cell>
          <cell r="L3499">
            <v>0.85500359999999997</v>
          </cell>
          <cell r="M3499">
            <v>0.91982220000000003</v>
          </cell>
          <cell r="N3499">
            <v>0.98464059999999998</v>
          </cell>
          <cell r="O3499">
            <v>1.078228</v>
          </cell>
        </row>
        <row r="3500">
          <cell r="F3500" t="str">
            <v>2013Greater Bay Area1-in-10July Peak19</v>
          </cell>
          <cell r="G3500">
            <v>3.4537719999999998</v>
          </cell>
          <cell r="H3500">
            <v>3.2769180000000002</v>
          </cell>
          <cell r="I3500">
            <v>94.69923</v>
          </cell>
          <cell r="J3500">
            <v>53033.75</v>
          </cell>
          <cell r="K3500">
            <v>-0.20453879999999999</v>
          </cell>
          <cell r="L3500">
            <v>-0.1881825</v>
          </cell>
          <cell r="M3500">
            <v>-0.17685409999999999</v>
          </cell>
          <cell r="N3500">
            <v>-0.1655258</v>
          </cell>
          <cell r="O3500">
            <v>-0.14916940000000001</v>
          </cell>
        </row>
        <row r="3501">
          <cell r="F3501" t="str">
            <v>2013Greater Bay Area1-in-10July Peak20</v>
          </cell>
          <cell r="G3501">
            <v>3.184412</v>
          </cell>
          <cell r="H3501">
            <v>3.0271140000000001</v>
          </cell>
          <cell r="I3501">
            <v>91.148859999999999</v>
          </cell>
          <cell r="J3501">
            <v>53033.75</v>
          </cell>
          <cell r="K3501">
            <v>-0.18192059999999999</v>
          </cell>
          <cell r="L3501">
            <v>-0.16737299999999999</v>
          </cell>
          <cell r="M3501">
            <v>-0.1572974</v>
          </cell>
          <cell r="N3501">
            <v>-0.14722170000000001</v>
          </cell>
          <cell r="O3501">
            <v>-0.13267409999999999</v>
          </cell>
        </row>
        <row r="3502">
          <cell r="F3502" t="str">
            <v>2013Greater Bay Area1-in-10July Peak21</v>
          </cell>
          <cell r="G3502">
            <v>2.8759749999999999</v>
          </cell>
          <cell r="H3502">
            <v>2.7857340000000002</v>
          </cell>
          <cell r="I3502">
            <v>87.110399999999998</v>
          </cell>
          <cell r="J3502">
            <v>53033.75</v>
          </cell>
          <cell r="K3502">
            <v>-0.10436670000000001</v>
          </cell>
          <cell r="L3502">
            <v>-9.6020800000000003E-2</v>
          </cell>
          <cell r="M3502">
            <v>-9.0240500000000001E-2</v>
          </cell>
          <cell r="N3502">
            <v>-8.4460099999999996E-2</v>
          </cell>
          <cell r="O3502">
            <v>-7.6114299999999996E-2</v>
          </cell>
        </row>
        <row r="3503">
          <cell r="F3503" t="str">
            <v>2013Greater Bay Area1-in-10July Peak22</v>
          </cell>
          <cell r="G3503">
            <v>2.5507550000000001</v>
          </cell>
          <cell r="H3503">
            <v>2.4977420000000001</v>
          </cell>
          <cell r="I3503">
            <v>83.546970000000002</v>
          </cell>
          <cell r="J3503">
            <v>53033.75</v>
          </cell>
          <cell r="K3503">
            <v>-6.1311200000000003E-2</v>
          </cell>
          <cell r="L3503">
            <v>-5.6408300000000001E-2</v>
          </cell>
          <cell r="M3503">
            <v>-5.30126E-2</v>
          </cell>
          <cell r="N3503">
            <v>-4.9616899999999999E-2</v>
          </cell>
          <cell r="O3503">
            <v>-4.4713999999999997E-2</v>
          </cell>
        </row>
        <row r="3504">
          <cell r="F3504" t="str">
            <v>2013Greater Bay Area1-in-10July Peak23</v>
          </cell>
          <cell r="G3504">
            <v>2.0623580000000001</v>
          </cell>
          <cell r="H3504">
            <v>2.0282499999999999</v>
          </cell>
          <cell r="I3504">
            <v>81.462010000000006</v>
          </cell>
          <cell r="J3504">
            <v>53033.75</v>
          </cell>
          <cell r="K3504">
            <v>-3.9447700000000002E-2</v>
          </cell>
          <cell r="L3504">
            <v>-3.6293199999999998E-2</v>
          </cell>
          <cell r="M3504">
            <v>-3.4108399999999997E-2</v>
          </cell>
          <cell r="N3504">
            <v>-3.1923600000000003E-2</v>
          </cell>
          <cell r="O3504">
            <v>-2.8769099999999999E-2</v>
          </cell>
        </row>
        <row r="3505">
          <cell r="F3505" t="str">
            <v>2013Greater Bay Area1-in-10July Peak24</v>
          </cell>
          <cell r="G3505">
            <v>1.571264</v>
          </cell>
          <cell r="H3505">
            <v>1.544009</v>
          </cell>
          <cell r="I3505">
            <v>80.843890000000002</v>
          </cell>
          <cell r="J3505">
            <v>53033.75</v>
          </cell>
          <cell r="K3505">
            <v>-3.1521300000000002E-2</v>
          </cell>
          <cell r="L3505">
            <v>-2.9000600000000001E-2</v>
          </cell>
          <cell r="M3505">
            <v>-2.7254799999999999E-2</v>
          </cell>
          <cell r="N3505">
            <v>-2.5509E-2</v>
          </cell>
          <cell r="O3505">
            <v>-2.2988399999999999E-2</v>
          </cell>
        </row>
        <row r="3506">
          <cell r="F3506" t="str">
            <v>2013Greater Fresno1-in-10July Peak1</v>
          </cell>
          <cell r="G3506">
            <v>1.4510799999999999</v>
          </cell>
          <cell r="H3506">
            <v>1.4510799999999999</v>
          </cell>
          <cell r="I3506">
            <v>89.585269999999994</v>
          </cell>
          <cell r="J3506">
            <v>27215.7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</row>
        <row r="3507">
          <cell r="F3507" t="str">
            <v>2013Greater Fresno1-in-10July Peak2</v>
          </cell>
          <cell r="G3507">
            <v>1.2337640000000001</v>
          </cell>
          <cell r="H3507">
            <v>1.2337640000000001</v>
          </cell>
          <cell r="I3507">
            <v>88.534000000000006</v>
          </cell>
          <cell r="J3507">
            <v>27215.7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</row>
        <row r="3508">
          <cell r="F3508" t="str">
            <v>2013Greater Fresno1-in-10July Peak3</v>
          </cell>
          <cell r="G3508">
            <v>1.092787</v>
          </cell>
          <cell r="H3508">
            <v>1.092787</v>
          </cell>
          <cell r="I3508">
            <v>87.123069999999998</v>
          </cell>
          <cell r="J3508">
            <v>27215.7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</row>
        <row r="3509">
          <cell r="F3509" t="str">
            <v>2013Greater Fresno1-in-10July Peak4</v>
          </cell>
          <cell r="G3509">
            <v>1.0075080000000001</v>
          </cell>
          <cell r="H3509">
            <v>1.0075080000000001</v>
          </cell>
          <cell r="I3509">
            <v>85.763379999999998</v>
          </cell>
          <cell r="J3509">
            <v>27215.7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</row>
        <row r="3510">
          <cell r="F3510" t="str">
            <v>2013Greater Fresno1-in-10July Peak5</v>
          </cell>
          <cell r="G3510">
            <v>0.9814505</v>
          </cell>
          <cell r="H3510">
            <v>0.9814505</v>
          </cell>
          <cell r="I3510">
            <v>85.366</v>
          </cell>
          <cell r="J3510">
            <v>27215.7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</row>
        <row r="3511">
          <cell r="F3511" t="str">
            <v>2013Greater Fresno1-in-10July Peak6</v>
          </cell>
          <cell r="G3511">
            <v>1.021082</v>
          </cell>
          <cell r="H3511">
            <v>1.021082</v>
          </cell>
          <cell r="I3511">
            <v>84.474829999999997</v>
          </cell>
          <cell r="J3511">
            <v>27215.7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</row>
        <row r="3512">
          <cell r="F3512" t="str">
            <v>2013Greater Fresno1-in-10July Peak7</v>
          </cell>
          <cell r="G3512">
            <v>1.1474420000000001</v>
          </cell>
          <cell r="H3512">
            <v>1.1474420000000001</v>
          </cell>
          <cell r="I3512">
            <v>83.019779999999997</v>
          </cell>
          <cell r="J3512">
            <v>27215.7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</row>
        <row r="3513">
          <cell r="F3513" t="str">
            <v>2013Greater Fresno1-in-10July Peak8</v>
          </cell>
          <cell r="G3513">
            <v>1.2312909999999999</v>
          </cell>
          <cell r="H3513">
            <v>1.2312909999999999</v>
          </cell>
          <cell r="I3513">
            <v>85.282229999999998</v>
          </cell>
          <cell r="J3513">
            <v>27215.7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</row>
        <row r="3514">
          <cell r="F3514" t="str">
            <v>2013Greater Fresno1-in-10July Peak9</v>
          </cell>
          <cell r="G3514">
            <v>1.268869</v>
          </cell>
          <cell r="H3514">
            <v>1.268869</v>
          </cell>
          <cell r="I3514">
            <v>88.102289999999996</v>
          </cell>
          <cell r="J3514">
            <v>27215.7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</row>
        <row r="3515">
          <cell r="F3515" t="str">
            <v>2013Greater Fresno1-in-10July Peak10</v>
          </cell>
          <cell r="G3515">
            <v>1.4098999999999999</v>
          </cell>
          <cell r="H3515">
            <v>1.4098999999999999</v>
          </cell>
          <cell r="I3515">
            <v>92.294550000000001</v>
          </cell>
          <cell r="J3515">
            <v>27215.7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</row>
        <row r="3516">
          <cell r="F3516" t="str">
            <v>2013Greater Fresno1-in-10July Peak11</v>
          </cell>
          <cell r="G3516">
            <v>1.6182529999999999</v>
          </cell>
          <cell r="H3516">
            <v>1.6182529999999999</v>
          </cell>
          <cell r="I3516">
            <v>95.39716</v>
          </cell>
          <cell r="J3516">
            <v>27215.7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</row>
        <row r="3517">
          <cell r="F3517" t="str">
            <v>2013Greater Fresno1-in-10July Peak12</v>
          </cell>
          <cell r="G3517">
            <v>1.9225559999999999</v>
          </cell>
          <cell r="H3517">
            <v>1.9225559999999999</v>
          </cell>
          <cell r="I3517">
            <v>98.948419999999999</v>
          </cell>
          <cell r="J3517">
            <v>27215.7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</row>
        <row r="3518">
          <cell r="F3518" t="str">
            <v>2013Greater Fresno1-in-10July Peak13</v>
          </cell>
          <cell r="G3518">
            <v>2.301393</v>
          </cell>
          <cell r="H3518">
            <v>2.301393</v>
          </cell>
          <cell r="I3518">
            <v>102.08929999999999</v>
          </cell>
          <cell r="J3518">
            <v>27215.7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</row>
        <row r="3519">
          <cell r="F3519" t="str">
            <v>2013Greater Fresno1-in-10July Peak14</v>
          </cell>
          <cell r="G3519">
            <v>2.1062020000000001</v>
          </cell>
          <cell r="H3519">
            <v>2.7036359999999999</v>
          </cell>
          <cell r="I3519">
            <v>103.6862</v>
          </cell>
          <cell r="J3519">
            <v>27215.7</v>
          </cell>
          <cell r="K3519">
            <v>0.46077059999999997</v>
          </cell>
          <cell r="L3519">
            <v>0.54151249999999995</v>
          </cell>
          <cell r="M3519">
            <v>0.59743420000000003</v>
          </cell>
          <cell r="N3519">
            <v>0.65335600000000005</v>
          </cell>
          <cell r="O3519">
            <v>0.73409789999999997</v>
          </cell>
        </row>
        <row r="3520">
          <cell r="F3520" t="str">
            <v>2013Greater Fresno1-in-10July Peak15</v>
          </cell>
          <cell r="G3520">
            <v>2.353405</v>
          </cell>
          <cell r="H3520">
            <v>3.1219769999999998</v>
          </cell>
          <cell r="I3520">
            <v>105.73099999999999</v>
          </cell>
          <cell r="J3520">
            <v>27215.7</v>
          </cell>
          <cell r="K3520">
            <v>0.59261140000000001</v>
          </cell>
          <cell r="L3520">
            <v>0.69657029999999998</v>
          </cell>
          <cell r="M3520">
            <v>0.76857189999999997</v>
          </cell>
          <cell r="N3520">
            <v>0.84057349999999997</v>
          </cell>
          <cell r="O3520">
            <v>0.94453229999999999</v>
          </cell>
        </row>
        <row r="3521">
          <cell r="F3521" t="str">
            <v>2013Greater Fresno1-in-10July Peak16</v>
          </cell>
          <cell r="G3521">
            <v>2.5966399999999998</v>
          </cell>
          <cell r="H3521">
            <v>3.557007</v>
          </cell>
          <cell r="I3521">
            <v>104.60899999999999</v>
          </cell>
          <cell r="J3521">
            <v>27215.7</v>
          </cell>
          <cell r="K3521">
            <v>0.74188880000000001</v>
          </cell>
          <cell r="L3521">
            <v>0.87096739999999995</v>
          </cell>
          <cell r="M3521">
            <v>0.96036699999999997</v>
          </cell>
          <cell r="N3521">
            <v>1.0497669999999999</v>
          </cell>
          <cell r="O3521">
            <v>1.1788449999999999</v>
          </cell>
        </row>
        <row r="3522">
          <cell r="F3522" t="str">
            <v>2013Greater Fresno1-in-10July Peak17</v>
          </cell>
          <cell r="G3522">
            <v>2.7681740000000001</v>
          </cell>
          <cell r="H3522">
            <v>3.8876019999999998</v>
          </cell>
          <cell r="I3522">
            <v>104.5326</v>
          </cell>
          <cell r="J3522">
            <v>27215.7</v>
          </cell>
          <cell r="K3522">
            <v>0.86379209999999995</v>
          </cell>
          <cell r="L3522">
            <v>1.0148239999999999</v>
          </cell>
          <cell r="M3522">
            <v>1.1194280000000001</v>
          </cell>
          <cell r="N3522">
            <v>1.224032</v>
          </cell>
          <cell r="O3522">
            <v>1.3750629999999999</v>
          </cell>
        </row>
        <row r="3523">
          <cell r="F3523" t="str">
            <v>2013Greater Fresno1-in-10July Peak18</v>
          </cell>
          <cell r="G3523">
            <v>2.920744</v>
          </cell>
          <cell r="H3523">
            <v>4.0704880000000001</v>
          </cell>
          <cell r="I3523">
            <v>101.8964</v>
          </cell>
          <cell r="J3523">
            <v>27215.7</v>
          </cell>
          <cell r="K3523">
            <v>0.88705699999999998</v>
          </cell>
          <cell r="L3523">
            <v>1.0422549999999999</v>
          </cell>
          <cell r="M3523">
            <v>1.1497440000000001</v>
          </cell>
          <cell r="N3523">
            <v>1.257234</v>
          </cell>
          <cell r="O3523">
            <v>1.4124319999999999</v>
          </cell>
        </row>
        <row r="3524">
          <cell r="F3524" t="str">
            <v>2013Greater Fresno1-in-10July Peak19</v>
          </cell>
          <cell r="G3524">
            <v>4.3065410000000002</v>
          </cell>
          <cell r="H3524">
            <v>3.981214</v>
          </cell>
          <cell r="I3524">
            <v>100.1854</v>
          </cell>
          <cell r="J3524">
            <v>27215.7</v>
          </cell>
          <cell r="K3524">
            <v>-0.35278100000000001</v>
          </cell>
          <cell r="L3524">
            <v>-0.3365611</v>
          </cell>
          <cell r="M3524">
            <v>-0.32532719999999998</v>
          </cell>
          <cell r="N3524">
            <v>-0.31409330000000002</v>
          </cell>
          <cell r="O3524">
            <v>-0.29787330000000001</v>
          </cell>
        </row>
        <row r="3525">
          <cell r="F3525" t="str">
            <v>2013Greater Fresno1-in-10July Peak20</v>
          </cell>
          <cell r="G3525">
            <v>3.9705949999999999</v>
          </cell>
          <cell r="H3525">
            <v>3.6640239999999999</v>
          </cell>
          <cell r="I3525">
            <v>99.410030000000006</v>
          </cell>
          <cell r="J3525">
            <v>27215.7</v>
          </cell>
          <cell r="K3525">
            <v>-0.33244099999999999</v>
          </cell>
          <cell r="L3525">
            <v>-0.3171563</v>
          </cell>
          <cell r="M3525">
            <v>-0.30657010000000001</v>
          </cell>
          <cell r="N3525">
            <v>-0.29598390000000002</v>
          </cell>
          <cell r="O3525">
            <v>-0.28069909999999998</v>
          </cell>
        </row>
        <row r="3526">
          <cell r="F3526" t="str">
            <v>2013Greater Fresno1-in-10July Peak21</v>
          </cell>
          <cell r="G3526">
            <v>3.5544220000000002</v>
          </cell>
          <cell r="H3526">
            <v>3.3394529999999998</v>
          </cell>
          <cell r="I3526">
            <v>97.275919999999999</v>
          </cell>
          <cell r="J3526">
            <v>27215.7</v>
          </cell>
          <cell r="K3526">
            <v>-0.2331095</v>
          </cell>
          <cell r="L3526">
            <v>-0.2223918</v>
          </cell>
          <cell r="M3526">
            <v>-0.21496870000000001</v>
          </cell>
          <cell r="N3526">
            <v>-0.2075456</v>
          </cell>
          <cell r="O3526">
            <v>-0.1968278</v>
          </cell>
        </row>
        <row r="3527">
          <cell r="F3527" t="str">
            <v>2013Greater Fresno1-in-10July Peak22</v>
          </cell>
          <cell r="G3527">
            <v>3.0838290000000002</v>
          </cell>
          <cell r="H3527">
            <v>2.9530479999999999</v>
          </cell>
          <cell r="I3527">
            <v>95.97551</v>
          </cell>
          <cell r="J3527">
            <v>27215.7</v>
          </cell>
          <cell r="K3527">
            <v>-0.14181730000000001</v>
          </cell>
          <cell r="L3527">
            <v>-0.1352969</v>
          </cell>
          <cell r="M3527">
            <v>-0.13078090000000001</v>
          </cell>
          <cell r="N3527">
            <v>-0.12626490000000001</v>
          </cell>
          <cell r="O3527">
            <v>-0.1197445</v>
          </cell>
        </row>
        <row r="3528">
          <cell r="F3528" t="str">
            <v>2013Greater Fresno1-in-10July Peak23</v>
          </cell>
          <cell r="G3528">
            <v>2.445176</v>
          </cell>
          <cell r="H3528">
            <v>2.3717190000000001</v>
          </cell>
          <cell r="I3528">
            <v>93.046549999999996</v>
          </cell>
          <cell r="J3528">
            <v>27215.7</v>
          </cell>
          <cell r="K3528">
            <v>-7.9655400000000001E-2</v>
          </cell>
          <cell r="L3528">
            <v>-7.5993099999999994E-2</v>
          </cell>
          <cell r="M3528">
            <v>-7.3456499999999994E-2</v>
          </cell>
          <cell r="N3528">
            <v>-7.0919999999999997E-2</v>
          </cell>
          <cell r="O3528">
            <v>-6.7257600000000001E-2</v>
          </cell>
        </row>
        <row r="3529">
          <cell r="F3529" t="str">
            <v>2013Greater Fresno1-in-10July Peak24</v>
          </cell>
          <cell r="G3529">
            <v>1.887581</v>
          </cell>
          <cell r="H3529">
            <v>1.8316220000000001</v>
          </cell>
          <cell r="I3529">
            <v>90.334509999999995</v>
          </cell>
          <cell r="J3529">
            <v>27215.7</v>
          </cell>
          <cell r="K3529">
            <v>-6.0681300000000001E-2</v>
          </cell>
          <cell r="L3529">
            <v>-5.78913E-2</v>
          </cell>
          <cell r="M3529">
            <v>-5.5959000000000002E-2</v>
          </cell>
          <cell r="N3529">
            <v>-5.4026699999999997E-2</v>
          </cell>
          <cell r="O3529">
            <v>-5.1236700000000003E-2</v>
          </cell>
        </row>
        <row r="3530">
          <cell r="F3530" t="str">
            <v>2013Kern1-in-10July Peak1</v>
          </cell>
          <cell r="G3530">
            <v>1.6882820000000001</v>
          </cell>
          <cell r="H3530">
            <v>1.6882820000000001</v>
          </cell>
          <cell r="I3530">
            <v>88</v>
          </cell>
          <cell r="J3530">
            <v>5650.88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</row>
        <row r="3531">
          <cell r="F3531" t="str">
            <v>2013Kern1-in-10July Peak2</v>
          </cell>
          <cell r="G3531">
            <v>1.4458310000000001</v>
          </cell>
          <cell r="H3531">
            <v>1.4458310000000001</v>
          </cell>
          <cell r="I3531">
            <v>86.5</v>
          </cell>
          <cell r="J3531">
            <v>5650.88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</row>
        <row r="3532">
          <cell r="F3532" t="str">
            <v>2013Kern1-in-10July Peak3</v>
          </cell>
          <cell r="G3532">
            <v>1.264945</v>
          </cell>
          <cell r="H3532">
            <v>1.264945</v>
          </cell>
          <cell r="I3532">
            <v>83.5</v>
          </cell>
          <cell r="J3532">
            <v>5650.88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</row>
        <row r="3533">
          <cell r="F3533" t="str">
            <v>2013Kern1-in-10July Peak4</v>
          </cell>
          <cell r="G3533">
            <v>1.1390629999999999</v>
          </cell>
          <cell r="H3533">
            <v>1.1390629999999999</v>
          </cell>
          <cell r="I3533">
            <v>83</v>
          </cell>
          <cell r="J3533">
            <v>5650.88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</row>
        <row r="3534">
          <cell r="F3534" t="str">
            <v>2013Kern1-in-10July Peak5</v>
          </cell>
          <cell r="G3534">
            <v>1.0826480000000001</v>
          </cell>
          <cell r="H3534">
            <v>1.0826480000000001</v>
          </cell>
          <cell r="I3534">
            <v>83</v>
          </cell>
          <cell r="J3534">
            <v>5650.88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</row>
        <row r="3535">
          <cell r="F3535" t="str">
            <v>2013Kern1-in-10July Peak6</v>
          </cell>
          <cell r="G3535">
            <v>1.0761419999999999</v>
          </cell>
          <cell r="H3535">
            <v>1.0761419999999999</v>
          </cell>
          <cell r="I3535">
            <v>82.5</v>
          </cell>
          <cell r="J3535">
            <v>5650.88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</row>
        <row r="3536">
          <cell r="F3536" t="str">
            <v>2013Kern1-in-10July Peak7</v>
          </cell>
          <cell r="G3536">
            <v>1.1733549999999999</v>
          </cell>
          <cell r="H3536">
            <v>1.1733549999999999</v>
          </cell>
          <cell r="I3536">
            <v>82.5</v>
          </cell>
          <cell r="J3536">
            <v>5650.88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</row>
        <row r="3537">
          <cell r="F3537" t="str">
            <v>2013Kern1-in-10July Peak8</v>
          </cell>
          <cell r="G3537">
            <v>1.2311190000000001</v>
          </cell>
          <cell r="H3537">
            <v>1.2311190000000001</v>
          </cell>
          <cell r="I3537">
            <v>85</v>
          </cell>
          <cell r="J3537">
            <v>5650.88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</row>
        <row r="3538">
          <cell r="F3538" t="str">
            <v>2013Kern1-in-10July Peak9</v>
          </cell>
          <cell r="G3538">
            <v>1.262893</v>
          </cell>
          <cell r="H3538">
            <v>1.262893</v>
          </cell>
          <cell r="I3538">
            <v>90.5</v>
          </cell>
          <cell r="J3538">
            <v>5650.88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</row>
        <row r="3539">
          <cell r="F3539" t="str">
            <v>2013Kern1-in-10July Peak10</v>
          </cell>
          <cell r="G3539">
            <v>1.448078</v>
          </cell>
          <cell r="H3539">
            <v>1.448078</v>
          </cell>
          <cell r="I3539">
            <v>96</v>
          </cell>
          <cell r="J3539">
            <v>5650.88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</row>
        <row r="3540">
          <cell r="F3540" t="str">
            <v>2013Kern1-in-10July Peak11</v>
          </cell>
          <cell r="G3540">
            <v>1.731746</v>
          </cell>
          <cell r="H3540">
            <v>1.731746</v>
          </cell>
          <cell r="I3540">
            <v>100</v>
          </cell>
          <cell r="J3540">
            <v>5650.88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</row>
        <row r="3541">
          <cell r="F3541" t="str">
            <v>2013Kern1-in-10July Peak12</v>
          </cell>
          <cell r="G3541">
            <v>2.1150389999999999</v>
          </cell>
          <cell r="H3541">
            <v>2.1150389999999999</v>
          </cell>
          <cell r="I3541">
            <v>104.5</v>
          </cell>
          <cell r="J3541">
            <v>5650.88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</row>
        <row r="3542">
          <cell r="F3542" t="str">
            <v>2013Kern1-in-10July Peak13</v>
          </cell>
          <cell r="G3542">
            <v>2.5494829999999999</v>
          </cell>
          <cell r="H3542">
            <v>2.5494829999999999</v>
          </cell>
          <cell r="I3542">
            <v>106</v>
          </cell>
          <cell r="J3542">
            <v>5650.88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</row>
        <row r="3543">
          <cell r="F3543" t="str">
            <v>2013Kern1-in-10July Peak14</v>
          </cell>
          <cell r="G3543">
            <v>2.3182510000000001</v>
          </cell>
          <cell r="H3543">
            <v>2.9735230000000001</v>
          </cell>
          <cell r="I3543">
            <v>104</v>
          </cell>
          <cell r="J3543">
            <v>5650.88</v>
          </cell>
          <cell r="K3543">
            <v>0.56111900000000003</v>
          </cell>
          <cell r="L3543">
            <v>0.61674519999999999</v>
          </cell>
          <cell r="M3543">
            <v>0.65527170000000001</v>
          </cell>
          <cell r="N3543">
            <v>0.69379820000000003</v>
          </cell>
          <cell r="O3543">
            <v>0.74942450000000005</v>
          </cell>
        </row>
        <row r="3544">
          <cell r="F3544" t="str">
            <v>2013Kern1-in-10July Peak15</v>
          </cell>
          <cell r="G3544">
            <v>2.6027209999999998</v>
          </cell>
          <cell r="H3544">
            <v>3.3822000000000001</v>
          </cell>
          <cell r="I3544">
            <v>92</v>
          </cell>
          <cell r="J3544">
            <v>5650.88</v>
          </cell>
          <cell r="K3544">
            <v>0.67134329999999998</v>
          </cell>
          <cell r="L3544">
            <v>0.73523070000000001</v>
          </cell>
          <cell r="M3544">
            <v>0.77947900000000003</v>
          </cell>
          <cell r="N3544">
            <v>0.82372730000000005</v>
          </cell>
          <cell r="O3544">
            <v>0.88761469999999998</v>
          </cell>
        </row>
        <row r="3545">
          <cell r="F3545" t="str">
            <v>2013Kern1-in-10July Peak16</v>
          </cell>
          <cell r="G3545">
            <v>2.7872840000000001</v>
          </cell>
          <cell r="H3545">
            <v>3.8018640000000001</v>
          </cell>
          <cell r="I3545">
            <v>90.5</v>
          </cell>
          <cell r="J3545">
            <v>5650.88</v>
          </cell>
          <cell r="K3545">
            <v>0.87610060000000001</v>
          </cell>
          <cell r="L3545">
            <v>0.95791510000000002</v>
          </cell>
          <cell r="M3545">
            <v>1.01458</v>
          </cell>
          <cell r="N3545">
            <v>1.071245</v>
          </cell>
          <cell r="O3545">
            <v>1.1530590000000001</v>
          </cell>
        </row>
        <row r="3546">
          <cell r="F3546" t="str">
            <v>2013Kern1-in-10July Peak17</v>
          </cell>
          <cell r="G3546">
            <v>2.9613350000000001</v>
          </cell>
          <cell r="H3546">
            <v>4.1156280000000001</v>
          </cell>
          <cell r="I3546">
            <v>94</v>
          </cell>
          <cell r="J3546">
            <v>5650.88</v>
          </cell>
          <cell r="K3546">
            <v>0.99522270000000002</v>
          </cell>
          <cell r="L3546">
            <v>1.0892029999999999</v>
          </cell>
          <cell r="M3546">
            <v>1.154293</v>
          </cell>
          <cell r="N3546">
            <v>1.219384</v>
          </cell>
          <cell r="O3546">
            <v>1.313364</v>
          </cell>
        </row>
        <row r="3547">
          <cell r="F3547" t="str">
            <v>2013Kern1-in-10July Peak18</v>
          </cell>
          <cell r="G3547">
            <v>3.0842369999999999</v>
          </cell>
          <cell r="H3547">
            <v>4.2660539999999996</v>
          </cell>
          <cell r="I3547">
            <v>94.5</v>
          </cell>
          <cell r="J3547">
            <v>5650.88</v>
          </cell>
          <cell r="K3547">
            <v>1.018748</v>
          </cell>
          <cell r="L3547">
            <v>1.1150910000000001</v>
          </cell>
          <cell r="M3547">
            <v>1.181818</v>
          </cell>
          <cell r="N3547">
            <v>1.248545</v>
          </cell>
          <cell r="O3547">
            <v>1.3448880000000001</v>
          </cell>
        </row>
        <row r="3548">
          <cell r="F3548" t="str">
            <v>2013Kern1-in-10July Peak19</v>
          </cell>
          <cell r="G3548">
            <v>4.5715579999999996</v>
          </cell>
          <cell r="H3548">
            <v>4.151116</v>
          </cell>
          <cell r="I3548">
            <v>95.5</v>
          </cell>
          <cell r="J3548">
            <v>5650.88</v>
          </cell>
          <cell r="K3548">
            <v>-0.46014080000000002</v>
          </cell>
          <cell r="L3548">
            <v>-0.43668669999999998</v>
          </cell>
          <cell r="M3548">
            <v>-0.42044229999999999</v>
          </cell>
          <cell r="N3548">
            <v>-0.404198</v>
          </cell>
          <cell r="O3548">
            <v>-0.38074390000000002</v>
          </cell>
        </row>
        <row r="3549">
          <cell r="F3549" t="str">
            <v>2013Kern1-in-10July Peak20</v>
          </cell>
          <cell r="G3549">
            <v>4.284783</v>
          </cell>
          <cell r="H3549">
            <v>3.8620290000000002</v>
          </cell>
          <cell r="I3549">
            <v>96</v>
          </cell>
          <cell r="J3549">
            <v>5650.88</v>
          </cell>
          <cell r="K3549">
            <v>-0.462671</v>
          </cell>
          <cell r="L3549">
            <v>-0.43908779999999997</v>
          </cell>
          <cell r="M3549">
            <v>-0.42275420000000002</v>
          </cell>
          <cell r="N3549">
            <v>-0.40642070000000002</v>
          </cell>
          <cell r="O3549">
            <v>-0.3828376</v>
          </cell>
        </row>
        <row r="3550">
          <cell r="F3550" t="str">
            <v>2013Kern1-in-10July Peak21</v>
          </cell>
          <cell r="G3550">
            <v>3.881103</v>
          </cell>
          <cell r="H3550">
            <v>3.5879129999999999</v>
          </cell>
          <cell r="I3550">
            <v>93.5</v>
          </cell>
          <cell r="J3550">
            <v>5650.88</v>
          </cell>
          <cell r="K3550">
            <v>-0.32087280000000001</v>
          </cell>
          <cell r="L3550">
            <v>-0.30451739999999999</v>
          </cell>
          <cell r="M3550">
            <v>-0.29318959999999999</v>
          </cell>
          <cell r="N3550">
            <v>-0.281862</v>
          </cell>
          <cell r="O3550">
            <v>-0.26550649999999998</v>
          </cell>
        </row>
        <row r="3551">
          <cell r="F3551" t="str">
            <v>2013Kern1-in-10July Peak22</v>
          </cell>
          <cell r="G3551">
            <v>3.4292220000000002</v>
          </cell>
          <cell r="H3551">
            <v>3.2378170000000002</v>
          </cell>
          <cell r="I3551">
            <v>93</v>
          </cell>
          <cell r="J3551">
            <v>5650.88</v>
          </cell>
          <cell r="K3551">
            <v>-0.2094782</v>
          </cell>
          <cell r="L3551">
            <v>-0.1988008</v>
          </cell>
          <cell r="M3551">
            <v>-0.19140560000000001</v>
          </cell>
          <cell r="N3551">
            <v>-0.18401049999999999</v>
          </cell>
          <cell r="O3551">
            <v>-0.17333299999999999</v>
          </cell>
        </row>
        <row r="3552">
          <cell r="F3552" t="str">
            <v>2013Kern1-in-10July Peak23</v>
          </cell>
          <cell r="G3552">
            <v>2.784707</v>
          </cell>
          <cell r="H3552">
            <v>2.641235</v>
          </cell>
          <cell r="I3552">
            <v>92.5</v>
          </cell>
          <cell r="J3552">
            <v>5650.88</v>
          </cell>
          <cell r="K3552">
            <v>-0.15701870000000001</v>
          </cell>
          <cell r="L3552">
            <v>-0.14901519999999999</v>
          </cell>
          <cell r="M3552">
            <v>-0.14347209999999999</v>
          </cell>
          <cell r="N3552">
            <v>-0.13792889999999999</v>
          </cell>
          <cell r="O3552">
            <v>-0.1299254</v>
          </cell>
        </row>
        <row r="3553">
          <cell r="F3553" t="str">
            <v>2013Kern1-in-10July Peak24</v>
          </cell>
          <cell r="G3553">
            <v>2.231052</v>
          </cell>
          <cell r="H3553">
            <v>2.1194480000000002</v>
          </cell>
          <cell r="I3553">
            <v>91</v>
          </cell>
          <cell r="J3553">
            <v>5650.88</v>
          </cell>
          <cell r="K3553">
            <v>-0.122142</v>
          </cell>
          <cell r="L3553">
            <v>-0.1159163</v>
          </cell>
          <cell r="M3553">
            <v>-0.1116043</v>
          </cell>
          <cell r="N3553">
            <v>-0.1072924</v>
          </cell>
          <cell r="O3553">
            <v>-0.10106660000000001</v>
          </cell>
        </row>
        <row r="3554">
          <cell r="F3554" t="str">
            <v>2013Northern Coast1-in-10July Peak1</v>
          </cell>
          <cell r="G3554">
            <v>1.1512770000000001</v>
          </cell>
          <cell r="H3554">
            <v>1.1512770000000001</v>
          </cell>
          <cell r="I3554">
            <v>67.235200000000006</v>
          </cell>
          <cell r="J3554">
            <v>9337.7800000000007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</row>
        <row r="3555">
          <cell r="F3555" t="str">
            <v>2013Northern Coast1-in-10July Peak2</v>
          </cell>
          <cell r="G3555">
            <v>1.007063</v>
          </cell>
          <cell r="H3555">
            <v>1.007063</v>
          </cell>
          <cell r="I3555">
            <v>66.025700000000001</v>
          </cell>
          <cell r="J3555">
            <v>9337.7800000000007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</row>
        <row r="3556">
          <cell r="F3556" t="str">
            <v>2013Northern Coast1-in-10July Peak3</v>
          </cell>
          <cell r="G3556">
            <v>0.93858339999999996</v>
          </cell>
          <cell r="H3556">
            <v>0.93858339999999996</v>
          </cell>
          <cell r="I3556">
            <v>65.769099999999995</v>
          </cell>
          <cell r="J3556">
            <v>9337.7800000000007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</row>
        <row r="3557">
          <cell r="F3557" t="str">
            <v>2013Northern Coast1-in-10July Peak4</v>
          </cell>
          <cell r="G3557">
            <v>0.89672890000000005</v>
          </cell>
          <cell r="H3557">
            <v>0.89672890000000005</v>
          </cell>
          <cell r="I3557">
            <v>65.269099999999995</v>
          </cell>
          <cell r="J3557">
            <v>9337.7800000000007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</row>
        <row r="3558">
          <cell r="F3558" t="str">
            <v>2013Northern Coast1-in-10July Peak5</v>
          </cell>
          <cell r="G3558">
            <v>0.89893449999999997</v>
          </cell>
          <cell r="H3558">
            <v>0.89893449999999997</v>
          </cell>
          <cell r="I3558">
            <v>65.408500000000004</v>
          </cell>
          <cell r="J3558">
            <v>9337.7800000000007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</row>
        <row r="3559">
          <cell r="F3559" t="str">
            <v>2013Northern Coast1-in-10July Peak6</v>
          </cell>
          <cell r="G3559">
            <v>0.98203859999999998</v>
          </cell>
          <cell r="H3559">
            <v>0.98203859999999998</v>
          </cell>
          <cell r="I3559">
            <v>65.349100000000007</v>
          </cell>
          <cell r="J3559">
            <v>9337.7800000000007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</row>
        <row r="3560">
          <cell r="F3560" t="str">
            <v>2013Northern Coast1-in-10July Peak7</v>
          </cell>
          <cell r="G3560">
            <v>1.191954</v>
          </cell>
          <cell r="H3560">
            <v>1.191954</v>
          </cell>
          <cell r="I3560">
            <v>65.213800000000006</v>
          </cell>
          <cell r="J3560">
            <v>9337.7800000000007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</row>
        <row r="3561">
          <cell r="F3561" t="str">
            <v>2013Northern Coast1-in-10July Peak8</v>
          </cell>
          <cell r="G3561">
            <v>1.3757299999999999</v>
          </cell>
          <cell r="H3561">
            <v>1.3757299999999999</v>
          </cell>
          <cell r="I3561">
            <v>67.873000000000005</v>
          </cell>
          <cell r="J3561">
            <v>9337.7800000000007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</row>
        <row r="3562">
          <cell r="F3562" t="str">
            <v>2013Northern Coast1-in-10July Peak9</v>
          </cell>
          <cell r="G3562">
            <v>1.3767720000000001</v>
          </cell>
          <cell r="H3562">
            <v>1.3767720000000001</v>
          </cell>
          <cell r="I3562">
            <v>74.031000000000006</v>
          </cell>
          <cell r="J3562">
            <v>9337.7800000000007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</row>
        <row r="3563">
          <cell r="F3563" t="str">
            <v>2013Northern Coast1-in-10July Peak10</v>
          </cell>
          <cell r="G3563">
            <v>1.407821</v>
          </cell>
          <cell r="H3563">
            <v>1.407821</v>
          </cell>
          <cell r="I3563">
            <v>79.160700000000006</v>
          </cell>
          <cell r="J3563">
            <v>9337.7800000000007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</row>
        <row r="3564">
          <cell r="F3564" t="str">
            <v>2013Northern Coast1-in-10July Peak11</v>
          </cell>
          <cell r="G3564">
            <v>1.460744</v>
          </cell>
          <cell r="H3564">
            <v>1.460744</v>
          </cell>
          <cell r="I3564">
            <v>83.653800000000004</v>
          </cell>
          <cell r="J3564">
            <v>9337.7800000000007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</row>
        <row r="3565">
          <cell r="F3565" t="str">
            <v>2013Northern Coast1-in-10July Peak12</v>
          </cell>
          <cell r="G3565">
            <v>1.546913</v>
          </cell>
          <cell r="H3565">
            <v>1.546913</v>
          </cell>
          <cell r="I3565">
            <v>89.649699999999996</v>
          </cell>
          <cell r="J3565">
            <v>9337.7800000000007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</row>
        <row r="3566">
          <cell r="F3566" t="str">
            <v>2013Northern Coast1-in-10July Peak13</v>
          </cell>
          <cell r="G3566">
            <v>1.6945840000000001</v>
          </cell>
          <cell r="H3566">
            <v>1.6945840000000001</v>
          </cell>
          <cell r="I3566">
            <v>93.659000000000006</v>
          </cell>
          <cell r="J3566">
            <v>9337.7800000000007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</row>
        <row r="3567">
          <cell r="F3567" t="str">
            <v>2013Northern Coast1-in-10July Peak14</v>
          </cell>
          <cell r="G3567">
            <v>1.5067269999999999</v>
          </cell>
          <cell r="H3567">
            <v>1.863127</v>
          </cell>
          <cell r="I3567">
            <v>96.554699999999997</v>
          </cell>
          <cell r="J3567">
            <v>9337.7800000000007</v>
          </cell>
          <cell r="K3567">
            <v>0.30105959999999998</v>
          </cell>
          <cell r="L3567">
            <v>0.33375519999999997</v>
          </cell>
          <cell r="M3567">
            <v>0.3564002</v>
          </cell>
          <cell r="N3567">
            <v>0.37904500000000002</v>
          </cell>
          <cell r="O3567">
            <v>0.41174060000000001</v>
          </cell>
        </row>
        <row r="3568">
          <cell r="F3568" t="str">
            <v>2013Northern Coast1-in-10July Peak15</v>
          </cell>
          <cell r="G3568">
            <v>1.6375550000000001</v>
          </cell>
          <cell r="H3568">
            <v>2.1045449999999999</v>
          </cell>
          <cell r="I3568">
            <v>97.831500000000005</v>
          </cell>
          <cell r="J3568">
            <v>9337.7800000000007</v>
          </cell>
          <cell r="K3568">
            <v>0.39447749999999998</v>
          </cell>
          <cell r="L3568">
            <v>0.4373185</v>
          </cell>
          <cell r="M3568">
            <v>0.46699010000000002</v>
          </cell>
          <cell r="N3568">
            <v>0.49666149999999998</v>
          </cell>
          <cell r="O3568">
            <v>0.5395025</v>
          </cell>
        </row>
        <row r="3569">
          <cell r="F3569" t="str">
            <v>2013Northern Coast1-in-10July Peak16</v>
          </cell>
          <cell r="G3569">
            <v>1.8376779999999999</v>
          </cell>
          <cell r="H3569">
            <v>2.4148969999999998</v>
          </cell>
          <cell r="I3569">
            <v>97.124700000000004</v>
          </cell>
          <cell r="J3569">
            <v>9337.7800000000007</v>
          </cell>
          <cell r="K3569">
            <v>0.48759069999999999</v>
          </cell>
          <cell r="L3569">
            <v>0.54054400000000002</v>
          </cell>
          <cell r="M3569">
            <v>0.57721920000000004</v>
          </cell>
          <cell r="N3569">
            <v>0.61389439999999995</v>
          </cell>
          <cell r="O3569">
            <v>0.66684759999999998</v>
          </cell>
        </row>
        <row r="3570">
          <cell r="F3570" t="str">
            <v>2013Northern Coast1-in-10July Peak17</v>
          </cell>
          <cell r="G3570">
            <v>2.077054</v>
          </cell>
          <cell r="H3570">
            <v>2.7542770000000001</v>
          </cell>
          <cell r="I3570">
            <v>98.348100000000002</v>
          </cell>
          <cell r="J3570">
            <v>9337.7800000000007</v>
          </cell>
          <cell r="K3570">
            <v>0.57206650000000003</v>
          </cell>
          <cell r="L3570">
            <v>0.63419389999999998</v>
          </cell>
          <cell r="M3570">
            <v>0.67722320000000003</v>
          </cell>
          <cell r="N3570">
            <v>0.72025249999999996</v>
          </cell>
          <cell r="O3570">
            <v>0.78237979999999996</v>
          </cell>
        </row>
        <row r="3571">
          <cell r="F3571" t="str">
            <v>2013Northern Coast1-in-10July Peak18</v>
          </cell>
          <cell r="G3571">
            <v>2.302505</v>
          </cell>
          <cell r="H3571">
            <v>2.99865</v>
          </cell>
          <cell r="I3571">
            <v>96.475200000000001</v>
          </cell>
          <cell r="J3571">
            <v>9337.7800000000007</v>
          </cell>
          <cell r="K3571">
            <v>0.58804959999999995</v>
          </cell>
          <cell r="L3571">
            <v>0.65191290000000002</v>
          </cell>
          <cell r="M3571">
            <v>0.69614430000000005</v>
          </cell>
          <cell r="N3571">
            <v>0.74037580000000003</v>
          </cell>
          <cell r="O3571">
            <v>0.80423900000000004</v>
          </cell>
        </row>
        <row r="3572">
          <cell r="F3572" t="str">
            <v>2013Northern Coast1-in-10July Peak19</v>
          </cell>
          <cell r="G3572">
            <v>3.1388699999999998</v>
          </cell>
          <cell r="H3572">
            <v>2.9847899999999998</v>
          </cell>
          <cell r="I3572">
            <v>93.584800000000001</v>
          </cell>
          <cell r="J3572">
            <v>9337.7800000000007</v>
          </cell>
          <cell r="K3572">
            <v>-0.17447199999999999</v>
          </cell>
          <cell r="L3572">
            <v>-0.16242409999999999</v>
          </cell>
          <cell r="M3572">
            <v>-0.15407979999999999</v>
          </cell>
          <cell r="N3572">
            <v>-0.14573549999999999</v>
          </cell>
          <cell r="O3572">
            <v>-0.13368749999999999</v>
          </cell>
        </row>
        <row r="3573">
          <cell r="F3573" t="str">
            <v>2013Northern Coast1-in-10July Peak20</v>
          </cell>
          <cell r="G3573">
            <v>2.8566259999999999</v>
          </cell>
          <cell r="H3573">
            <v>2.727417</v>
          </cell>
          <cell r="I3573">
            <v>89.094200000000001</v>
          </cell>
          <cell r="J3573">
            <v>9337.7800000000007</v>
          </cell>
          <cell r="K3573">
            <v>-0.1463091</v>
          </cell>
          <cell r="L3573">
            <v>-0.13620599999999999</v>
          </cell>
          <cell r="M3573">
            <v>-0.1292085</v>
          </cell>
          <cell r="N3573">
            <v>-0.12221120000000001</v>
          </cell>
          <cell r="O3573">
            <v>-0.112108</v>
          </cell>
        </row>
        <row r="3574">
          <cell r="F3574" t="str">
            <v>2013Northern Coast1-in-10July Peak21</v>
          </cell>
          <cell r="G3574">
            <v>2.5618880000000002</v>
          </cell>
          <cell r="H3574">
            <v>2.480162</v>
          </cell>
          <cell r="I3574">
            <v>80.450800000000001</v>
          </cell>
          <cell r="J3574">
            <v>9337.7800000000007</v>
          </cell>
          <cell r="K3574">
            <v>-9.2541899999999996E-2</v>
          </cell>
          <cell r="L3574">
            <v>-8.6151599999999995E-2</v>
          </cell>
          <cell r="M3574">
            <v>-8.1725599999999995E-2</v>
          </cell>
          <cell r="N3574">
            <v>-7.7299800000000002E-2</v>
          </cell>
          <cell r="O3574">
            <v>-7.09095E-2</v>
          </cell>
        </row>
        <row r="3575">
          <cell r="F3575" t="str">
            <v>2013Northern Coast1-in-10July Peak22</v>
          </cell>
          <cell r="G3575">
            <v>2.2354970000000001</v>
          </cell>
          <cell r="H3575">
            <v>2.1872690000000001</v>
          </cell>
          <cell r="I3575">
            <v>74.982100000000003</v>
          </cell>
          <cell r="J3575">
            <v>9337.7800000000007</v>
          </cell>
          <cell r="K3575">
            <v>-5.46115E-2</v>
          </cell>
          <cell r="L3575">
            <v>-5.0840400000000001E-2</v>
          </cell>
          <cell r="M3575">
            <v>-4.8228600000000003E-2</v>
          </cell>
          <cell r="N3575">
            <v>-4.56166E-2</v>
          </cell>
          <cell r="O3575">
            <v>-4.1845599999999997E-2</v>
          </cell>
        </row>
        <row r="3576">
          <cell r="F3576" t="str">
            <v>2013Northern Coast1-in-10July Peak23</v>
          </cell>
          <cell r="G3576">
            <v>1.8012520000000001</v>
          </cell>
          <cell r="H3576">
            <v>1.764132</v>
          </cell>
          <cell r="I3576">
            <v>72.096000000000004</v>
          </cell>
          <cell r="J3576">
            <v>9337.7800000000007</v>
          </cell>
          <cell r="K3576">
            <v>-4.2031800000000001E-2</v>
          </cell>
          <cell r="L3576">
            <v>-3.9129299999999999E-2</v>
          </cell>
          <cell r="M3576">
            <v>-3.7119100000000002E-2</v>
          </cell>
          <cell r="N3576">
            <v>-3.5108899999999998E-2</v>
          </cell>
          <cell r="O3576">
            <v>-3.2206499999999999E-2</v>
          </cell>
        </row>
        <row r="3577">
          <cell r="F3577" t="str">
            <v>2013Northern Coast1-in-10July Peak24</v>
          </cell>
          <cell r="G3577">
            <v>1.373418</v>
          </cell>
          <cell r="H3577">
            <v>1.3386899999999999</v>
          </cell>
          <cell r="I3577">
            <v>70.235299999999995</v>
          </cell>
          <cell r="J3577">
            <v>9337.7800000000007</v>
          </cell>
          <cell r="K3577">
            <v>-3.9323700000000003E-2</v>
          </cell>
          <cell r="L3577">
            <v>-3.66082E-2</v>
          </cell>
          <cell r="M3577">
            <v>-3.4727500000000001E-2</v>
          </cell>
          <cell r="N3577">
            <v>-3.2846800000000002E-2</v>
          </cell>
          <cell r="O3577">
            <v>-3.0131399999999999E-2</v>
          </cell>
        </row>
        <row r="3578">
          <cell r="F3578" t="str">
            <v>2013Other1-in-10July Peak1</v>
          </cell>
          <cell r="G3578">
            <v>1.3150379999999999</v>
          </cell>
          <cell r="H3578">
            <v>1.3150379999999999</v>
          </cell>
          <cell r="I3578">
            <v>83.008309999999994</v>
          </cell>
          <cell r="J3578">
            <v>25997.96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</row>
        <row r="3579">
          <cell r="F3579" t="str">
            <v>2013Other1-in-10July Peak2</v>
          </cell>
          <cell r="G3579">
            <v>1.129386</v>
          </cell>
          <cell r="H3579">
            <v>1.129386</v>
          </cell>
          <cell r="I3579">
            <v>82.420450000000002</v>
          </cell>
          <cell r="J3579">
            <v>25997.96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</row>
        <row r="3580">
          <cell r="F3580" t="str">
            <v>2013Other1-in-10July Peak3</v>
          </cell>
          <cell r="G3580">
            <v>1.0240849999999999</v>
          </cell>
          <cell r="H3580">
            <v>1.0240849999999999</v>
          </cell>
          <cell r="I3580">
            <v>80.852279999999993</v>
          </cell>
          <cell r="J3580">
            <v>25997.96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</row>
        <row r="3581">
          <cell r="F3581" t="str">
            <v>2013Other1-in-10July Peak4</v>
          </cell>
          <cell r="G3581">
            <v>0.96444830000000004</v>
          </cell>
          <cell r="H3581">
            <v>0.96444830000000004</v>
          </cell>
          <cell r="I3581">
            <v>80.164590000000004</v>
          </cell>
          <cell r="J3581">
            <v>25997.96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</row>
        <row r="3582">
          <cell r="F3582" t="str">
            <v>2013Other1-in-10July Peak5</v>
          </cell>
          <cell r="G3582">
            <v>0.95254839999999996</v>
          </cell>
          <cell r="H3582">
            <v>0.95254839999999996</v>
          </cell>
          <cell r="I3582">
            <v>79.837720000000004</v>
          </cell>
          <cell r="J3582">
            <v>25997.96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</row>
        <row r="3583">
          <cell r="F3583" t="str">
            <v>2013Other1-in-10July Peak6</v>
          </cell>
          <cell r="G3583">
            <v>1.0163359999999999</v>
          </cell>
          <cell r="H3583">
            <v>1.0163359999999999</v>
          </cell>
          <cell r="I3583">
            <v>79.633529999999993</v>
          </cell>
          <cell r="J3583">
            <v>25997.96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</row>
        <row r="3584">
          <cell r="F3584" t="str">
            <v>2013Other1-in-10July Peak7</v>
          </cell>
          <cell r="G3584">
            <v>1.187362</v>
          </cell>
          <cell r="H3584">
            <v>1.187362</v>
          </cell>
          <cell r="I3584">
            <v>79.673000000000002</v>
          </cell>
          <cell r="J3584">
            <v>25997.96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</row>
        <row r="3585">
          <cell r="F3585" t="str">
            <v>2013Other1-in-10July Peak8</v>
          </cell>
          <cell r="G3585">
            <v>1.3030889999999999</v>
          </cell>
          <cell r="H3585">
            <v>1.3030889999999999</v>
          </cell>
          <cell r="I3585">
            <v>82.315730000000002</v>
          </cell>
          <cell r="J3585">
            <v>25997.96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</row>
        <row r="3586">
          <cell r="F3586" t="str">
            <v>2013Other1-in-10July Peak9</v>
          </cell>
          <cell r="G3586">
            <v>1.3267949999999999</v>
          </cell>
          <cell r="H3586">
            <v>1.3267949999999999</v>
          </cell>
          <cell r="I3586">
            <v>86.280389999999997</v>
          </cell>
          <cell r="J3586">
            <v>25997.96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</row>
        <row r="3587">
          <cell r="F3587" t="str">
            <v>2013Other1-in-10July Peak10</v>
          </cell>
          <cell r="G3587">
            <v>1.41445</v>
          </cell>
          <cell r="H3587">
            <v>1.41445</v>
          </cell>
          <cell r="I3587">
            <v>89.887439999999998</v>
          </cell>
          <cell r="J3587">
            <v>25997.96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</row>
        <row r="3588">
          <cell r="F3588" t="str">
            <v>2013Other1-in-10July Peak11</v>
          </cell>
          <cell r="G3588">
            <v>1.563194</v>
          </cell>
          <cell r="H3588">
            <v>1.563194</v>
          </cell>
          <cell r="I3588">
            <v>93.555430000000001</v>
          </cell>
          <cell r="J3588">
            <v>25997.96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</row>
        <row r="3589">
          <cell r="F3589" t="str">
            <v>2013Other1-in-10July Peak12</v>
          </cell>
          <cell r="G3589">
            <v>1.7896609999999999</v>
          </cell>
          <cell r="H3589">
            <v>1.7896609999999999</v>
          </cell>
          <cell r="I3589">
            <v>97.830889999999997</v>
          </cell>
          <cell r="J3589">
            <v>25997.96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</row>
        <row r="3590">
          <cell r="F3590" t="str">
            <v>2013Other1-in-10July Peak13</v>
          </cell>
          <cell r="G3590">
            <v>2.110366</v>
          </cell>
          <cell r="H3590">
            <v>2.110366</v>
          </cell>
          <cell r="I3590">
            <v>101.0501</v>
          </cell>
          <cell r="J3590">
            <v>25997.96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</row>
        <row r="3591">
          <cell r="F3591" t="str">
            <v>2013Other1-in-10July Peak14</v>
          </cell>
          <cell r="G3591">
            <v>1.885316</v>
          </cell>
          <cell r="H3591">
            <v>2.47885</v>
          </cell>
          <cell r="I3591">
            <v>103.2606</v>
          </cell>
          <cell r="J3591">
            <v>25997.96</v>
          </cell>
          <cell r="K3591">
            <v>0.47993469999999999</v>
          </cell>
          <cell r="L3591">
            <v>0.54704980000000003</v>
          </cell>
          <cell r="M3591">
            <v>0.59353359999999999</v>
          </cell>
          <cell r="N3591">
            <v>0.64001730000000001</v>
          </cell>
          <cell r="O3591">
            <v>0.70713250000000005</v>
          </cell>
        </row>
        <row r="3592">
          <cell r="F3592" t="str">
            <v>2013Other1-in-10July Peak15</v>
          </cell>
          <cell r="G3592">
            <v>2.1319360000000001</v>
          </cell>
          <cell r="H3592">
            <v>2.8982209999999999</v>
          </cell>
          <cell r="I3592">
            <v>104.29900000000001</v>
          </cell>
          <cell r="J3592">
            <v>25997.96</v>
          </cell>
          <cell r="K3592">
            <v>0.62020439999999999</v>
          </cell>
          <cell r="L3592">
            <v>0.70650979999999997</v>
          </cell>
          <cell r="M3592">
            <v>0.76628459999999998</v>
          </cell>
          <cell r="N3592">
            <v>0.82605949999999995</v>
          </cell>
          <cell r="O3592">
            <v>0.91236479999999998</v>
          </cell>
        </row>
        <row r="3593">
          <cell r="F3593" t="str">
            <v>2013Other1-in-10July Peak16</v>
          </cell>
          <cell r="G3593">
            <v>2.4038369999999998</v>
          </cell>
          <cell r="H3593">
            <v>3.3602859999999999</v>
          </cell>
          <cell r="I3593">
            <v>105.6592</v>
          </cell>
          <cell r="J3593">
            <v>25997.96</v>
          </cell>
          <cell r="K3593">
            <v>0.77501200000000003</v>
          </cell>
          <cell r="L3593">
            <v>0.88220639999999995</v>
          </cell>
          <cell r="M3593">
            <v>0.95644899999999999</v>
          </cell>
          <cell r="N3593">
            <v>1.030691</v>
          </cell>
          <cell r="O3593">
            <v>1.137886</v>
          </cell>
        </row>
        <row r="3594">
          <cell r="F3594" t="str">
            <v>2013Other1-in-10July Peak17</v>
          </cell>
          <cell r="G3594">
            <v>2.6635520000000001</v>
          </cell>
          <cell r="H3594">
            <v>3.779153</v>
          </cell>
          <cell r="I3594">
            <v>105.7739</v>
          </cell>
          <cell r="J3594">
            <v>25997.96</v>
          </cell>
          <cell r="K3594">
            <v>0.90334749999999997</v>
          </cell>
          <cell r="L3594">
            <v>1.028748</v>
          </cell>
          <cell r="M3594">
            <v>1.1156010000000001</v>
          </cell>
          <cell r="N3594">
            <v>1.202453</v>
          </cell>
          <cell r="O3594">
            <v>1.3278540000000001</v>
          </cell>
        </row>
        <row r="3595">
          <cell r="F3595" t="str">
            <v>2013Other1-in-10July Peak18</v>
          </cell>
          <cell r="G3595">
            <v>2.8814199999999999</v>
          </cell>
          <cell r="H3595">
            <v>4.0273310000000002</v>
          </cell>
          <cell r="I3595">
            <v>105.3712</v>
          </cell>
          <cell r="J3595">
            <v>25997.96</v>
          </cell>
          <cell r="K3595">
            <v>0.92780850000000004</v>
          </cell>
          <cell r="L3595">
            <v>1.0566660000000001</v>
          </cell>
          <cell r="M3595">
            <v>1.1459109999999999</v>
          </cell>
          <cell r="N3595">
            <v>1.2351570000000001</v>
          </cell>
          <cell r="O3595">
            <v>1.3640140000000001</v>
          </cell>
        </row>
        <row r="3596">
          <cell r="F3596" t="str">
            <v>2013Other1-in-10July Peak19</v>
          </cell>
          <cell r="G3596">
            <v>4.2315620000000003</v>
          </cell>
          <cell r="H3596">
            <v>3.9392230000000001</v>
          </cell>
          <cell r="I3596">
            <v>102.17400000000001</v>
          </cell>
          <cell r="J3596">
            <v>25997.96</v>
          </cell>
          <cell r="K3596">
            <v>-0.32657839999999999</v>
          </cell>
          <cell r="L3596">
            <v>-0.3063495</v>
          </cell>
          <cell r="M3596">
            <v>-0.29233910000000002</v>
          </cell>
          <cell r="N3596">
            <v>-0.27832859999999998</v>
          </cell>
          <cell r="O3596">
            <v>-0.25809969999999999</v>
          </cell>
        </row>
        <row r="3597">
          <cell r="F3597" t="str">
            <v>2013Other1-in-10July Peak20</v>
          </cell>
          <cell r="G3597">
            <v>3.8111929999999998</v>
          </cell>
          <cell r="H3597">
            <v>3.5544159999999998</v>
          </cell>
          <cell r="I3597">
            <v>97.676990000000004</v>
          </cell>
          <cell r="J3597">
            <v>25997.96</v>
          </cell>
          <cell r="K3597">
            <v>-0.28685159999999998</v>
          </cell>
          <cell r="L3597">
            <v>-0.26908339999999997</v>
          </cell>
          <cell r="M3597">
            <v>-0.25677729999999999</v>
          </cell>
          <cell r="N3597">
            <v>-0.2444711</v>
          </cell>
          <cell r="O3597">
            <v>-0.22670299999999999</v>
          </cell>
        </row>
        <row r="3598">
          <cell r="F3598" t="str">
            <v>2013Other1-in-10July Peak21</v>
          </cell>
          <cell r="G3598">
            <v>3.2735180000000001</v>
          </cell>
          <cell r="H3598">
            <v>3.122957</v>
          </cell>
          <cell r="I3598">
            <v>93.140199999999993</v>
          </cell>
          <cell r="J3598">
            <v>25997.96</v>
          </cell>
          <cell r="K3598">
            <v>-0.16819429999999999</v>
          </cell>
          <cell r="L3598">
            <v>-0.157776</v>
          </cell>
          <cell r="M3598">
            <v>-0.15056040000000001</v>
          </cell>
          <cell r="N3598">
            <v>-0.14334469999999999</v>
          </cell>
          <cell r="O3598">
            <v>-0.1329264</v>
          </cell>
        </row>
        <row r="3599">
          <cell r="F3599" t="str">
            <v>2013Other1-in-10July Peak22</v>
          </cell>
          <cell r="G3599">
            <v>2.758121</v>
          </cell>
          <cell r="H3599">
            <v>2.661521</v>
          </cell>
          <cell r="I3599">
            <v>89.783879999999996</v>
          </cell>
          <cell r="J3599">
            <v>25997.96</v>
          </cell>
          <cell r="K3599">
            <v>-0.1079143</v>
          </cell>
          <cell r="L3599">
            <v>-0.1012299</v>
          </cell>
          <cell r="M3599">
            <v>-9.66003E-2</v>
          </cell>
          <cell r="N3599">
            <v>-9.1970700000000002E-2</v>
          </cell>
          <cell r="O3599">
            <v>-8.5286299999999995E-2</v>
          </cell>
        </row>
        <row r="3600">
          <cell r="F3600" t="str">
            <v>2013Other1-in-10July Peak23</v>
          </cell>
          <cell r="G3600">
            <v>2.1448230000000001</v>
          </cell>
          <cell r="H3600">
            <v>2.0835029999999999</v>
          </cell>
          <cell r="I3600">
            <v>86.703649999999996</v>
          </cell>
          <cell r="J3600">
            <v>25997.96</v>
          </cell>
          <cell r="K3600">
            <v>-6.8501500000000007E-2</v>
          </cell>
          <cell r="L3600">
            <v>-6.4258399999999993E-2</v>
          </cell>
          <cell r="M3600">
            <v>-6.1319600000000002E-2</v>
          </cell>
          <cell r="N3600">
            <v>-5.8380799999999997E-2</v>
          </cell>
          <cell r="O3600">
            <v>-5.4137699999999997E-2</v>
          </cell>
        </row>
        <row r="3601">
          <cell r="F3601" t="str">
            <v>2013Other1-in-10July Peak24</v>
          </cell>
          <cell r="G3601">
            <v>1.6305590000000001</v>
          </cell>
          <cell r="H3601">
            <v>1.591375</v>
          </cell>
          <cell r="I3601">
            <v>85.880099999999999</v>
          </cell>
          <cell r="J3601">
            <v>25997.96</v>
          </cell>
          <cell r="K3601">
            <v>-4.3772999999999999E-2</v>
          </cell>
          <cell r="L3601">
            <v>-4.1061599999999997E-2</v>
          </cell>
          <cell r="M3601">
            <v>-3.9183700000000002E-2</v>
          </cell>
          <cell r="N3601">
            <v>-3.73058E-2</v>
          </cell>
          <cell r="O3601">
            <v>-3.45945E-2</v>
          </cell>
        </row>
        <row r="3602">
          <cell r="F3602" t="str">
            <v>2013Sierra1-in-10July Peak1</v>
          </cell>
          <cell r="G3602">
            <v>1.2905489999999999</v>
          </cell>
          <cell r="H3602">
            <v>1.2905489999999999</v>
          </cell>
          <cell r="I3602">
            <v>76.298050000000003</v>
          </cell>
          <cell r="J3602">
            <v>18192.55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</row>
        <row r="3603">
          <cell r="F3603" t="str">
            <v>2013Sierra1-in-10July Peak2</v>
          </cell>
          <cell r="G3603">
            <v>1.138641</v>
          </cell>
          <cell r="H3603">
            <v>1.138641</v>
          </cell>
          <cell r="I3603">
            <v>75.882769999999994</v>
          </cell>
          <cell r="J3603">
            <v>18192.55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</row>
        <row r="3604">
          <cell r="F3604" t="str">
            <v>2013Sierra1-in-10July Peak3</v>
          </cell>
          <cell r="G3604">
            <v>1.0509059999999999</v>
          </cell>
          <cell r="H3604">
            <v>1.0509059999999999</v>
          </cell>
          <cell r="I3604">
            <v>74.855249999999998</v>
          </cell>
          <cell r="J3604">
            <v>18192.55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</row>
        <row r="3605">
          <cell r="F3605" t="str">
            <v>2013Sierra1-in-10July Peak4</v>
          </cell>
          <cell r="G3605">
            <v>1.0012719999999999</v>
          </cell>
          <cell r="H3605">
            <v>1.0012719999999999</v>
          </cell>
          <cell r="I3605">
            <v>74.15652</v>
          </cell>
          <cell r="J3605">
            <v>18192.55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</row>
        <row r="3606">
          <cell r="F3606" t="str">
            <v>2013Sierra1-in-10July Peak5</v>
          </cell>
          <cell r="G3606">
            <v>1.0015289999999999</v>
          </cell>
          <cell r="H3606">
            <v>1.0015289999999999</v>
          </cell>
          <cell r="I3606">
            <v>72.633520000000004</v>
          </cell>
          <cell r="J3606">
            <v>18192.55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</row>
        <row r="3607">
          <cell r="F3607" t="str">
            <v>2013Sierra1-in-10July Peak6</v>
          </cell>
          <cell r="G3607">
            <v>1.0933310000000001</v>
          </cell>
          <cell r="H3607">
            <v>1.0933310000000001</v>
          </cell>
          <cell r="I3607">
            <v>71.474500000000006</v>
          </cell>
          <cell r="J3607">
            <v>18192.55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</row>
        <row r="3608">
          <cell r="F3608" t="str">
            <v>2013Sierra1-in-10July Peak7</v>
          </cell>
          <cell r="G3608">
            <v>1.3012189999999999</v>
          </cell>
          <cell r="H3608">
            <v>1.3012189999999999</v>
          </cell>
          <cell r="I3608">
            <v>72.080759999999998</v>
          </cell>
          <cell r="J3608">
            <v>18192.55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</row>
        <row r="3609">
          <cell r="F3609" t="str">
            <v>2013Sierra1-in-10July Peak8</v>
          </cell>
          <cell r="G3609">
            <v>1.4328399999999999</v>
          </cell>
          <cell r="H3609">
            <v>1.4328399999999999</v>
          </cell>
          <cell r="I3609">
            <v>76.885829999999999</v>
          </cell>
          <cell r="J3609">
            <v>18192.55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</row>
        <row r="3610">
          <cell r="F3610" t="str">
            <v>2013Sierra1-in-10July Peak9</v>
          </cell>
          <cell r="G3610">
            <v>1.472996</v>
          </cell>
          <cell r="H3610">
            <v>1.472996</v>
          </cell>
          <cell r="I3610">
            <v>82.552090000000007</v>
          </cell>
          <cell r="J3610">
            <v>18192.55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</row>
        <row r="3611">
          <cell r="F3611" t="str">
            <v>2013Sierra1-in-10July Peak10</v>
          </cell>
          <cell r="G3611">
            <v>1.5478799999999999</v>
          </cell>
          <cell r="H3611">
            <v>1.5478799999999999</v>
          </cell>
          <cell r="I3611">
            <v>87.060659999999999</v>
          </cell>
          <cell r="J3611">
            <v>18192.55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</row>
        <row r="3612">
          <cell r="F3612" t="str">
            <v>2013Sierra1-in-10July Peak11</v>
          </cell>
          <cell r="G3612">
            <v>1.690145</v>
          </cell>
          <cell r="H3612">
            <v>1.690145</v>
          </cell>
          <cell r="I3612">
            <v>90.650670000000005</v>
          </cell>
          <cell r="J3612">
            <v>18192.55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</row>
        <row r="3613">
          <cell r="F3613" t="str">
            <v>2013Sierra1-in-10July Peak12</v>
          </cell>
          <cell r="G3613">
            <v>1.905735</v>
          </cell>
          <cell r="H3613">
            <v>1.905735</v>
          </cell>
          <cell r="I3613">
            <v>93.659580000000005</v>
          </cell>
          <cell r="J3613">
            <v>18192.55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</row>
        <row r="3614">
          <cell r="F3614" t="str">
            <v>2013Sierra1-in-10July Peak13</v>
          </cell>
          <cell r="G3614">
            <v>2.2040000000000002</v>
          </cell>
          <cell r="H3614">
            <v>2.2040000000000002</v>
          </cell>
          <cell r="I3614">
            <v>96.202110000000005</v>
          </cell>
          <cell r="J3614">
            <v>18192.55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</row>
        <row r="3615">
          <cell r="F3615" t="str">
            <v>2013Sierra1-in-10July Peak14</v>
          </cell>
          <cell r="G3615">
            <v>2.010799</v>
          </cell>
          <cell r="H3615">
            <v>2.5426540000000002</v>
          </cell>
          <cell r="I3615">
            <v>98.580939999999998</v>
          </cell>
          <cell r="J3615">
            <v>18192.55</v>
          </cell>
          <cell r="K3615">
            <v>0.45177260000000002</v>
          </cell>
          <cell r="L3615">
            <v>0.49908599999999997</v>
          </cell>
          <cell r="M3615">
            <v>0.53185490000000002</v>
          </cell>
          <cell r="N3615">
            <v>0.56462400000000001</v>
          </cell>
          <cell r="O3615">
            <v>0.61193730000000002</v>
          </cell>
        </row>
        <row r="3616">
          <cell r="F3616" t="str">
            <v>2013Sierra1-in-10July Peak15</v>
          </cell>
          <cell r="G3616">
            <v>2.2421340000000001</v>
          </cell>
          <cell r="H3616">
            <v>2.9308079999999999</v>
          </cell>
          <cell r="I3616">
            <v>99.834689999999995</v>
          </cell>
          <cell r="J3616">
            <v>18192.55</v>
          </cell>
          <cell r="K3616">
            <v>0.58554819999999996</v>
          </cell>
          <cell r="L3616">
            <v>0.64647589999999999</v>
          </cell>
          <cell r="M3616">
            <v>0.68867420000000001</v>
          </cell>
          <cell r="N3616">
            <v>0.73087250000000004</v>
          </cell>
          <cell r="O3616">
            <v>0.79180010000000001</v>
          </cell>
        </row>
        <row r="3617">
          <cell r="F3617" t="str">
            <v>2013Sierra1-in-10July Peak16</v>
          </cell>
          <cell r="G3617">
            <v>2.5201039999999999</v>
          </cell>
          <cell r="H3617">
            <v>3.37723</v>
          </cell>
          <cell r="I3617">
            <v>100.9622</v>
          </cell>
          <cell r="J3617">
            <v>18192.55</v>
          </cell>
          <cell r="K3617">
            <v>0.72908680000000003</v>
          </cell>
          <cell r="L3617">
            <v>0.80473340000000004</v>
          </cell>
          <cell r="M3617">
            <v>0.8571261</v>
          </cell>
          <cell r="N3617">
            <v>0.90951870000000001</v>
          </cell>
          <cell r="O3617">
            <v>0.98516530000000002</v>
          </cell>
        </row>
        <row r="3618">
          <cell r="F3618" t="str">
            <v>2013Sierra1-in-10July Peak17</v>
          </cell>
          <cell r="G3618">
            <v>2.7749009999999998</v>
          </cell>
          <cell r="H3618">
            <v>3.7763650000000002</v>
          </cell>
          <cell r="I3618">
            <v>101.79089999999999</v>
          </cell>
          <cell r="J3618">
            <v>18192.55</v>
          </cell>
          <cell r="K3618">
            <v>0.85164459999999997</v>
          </cell>
          <cell r="L3618">
            <v>0.94015899999999997</v>
          </cell>
          <cell r="M3618">
            <v>1.0014639999999999</v>
          </cell>
          <cell r="N3618">
            <v>1.0627690000000001</v>
          </cell>
          <cell r="O3618">
            <v>1.1512830000000001</v>
          </cell>
        </row>
        <row r="3619">
          <cell r="F3619" t="str">
            <v>2013Sierra1-in-10July Peak18</v>
          </cell>
          <cell r="G3619">
            <v>3.0043380000000002</v>
          </cell>
          <cell r="H3619">
            <v>4.0332369999999997</v>
          </cell>
          <cell r="I3619">
            <v>101.0836</v>
          </cell>
          <cell r="J3619">
            <v>18192.55</v>
          </cell>
          <cell r="K3619">
            <v>0.87494700000000003</v>
          </cell>
          <cell r="L3619">
            <v>0.96590319999999996</v>
          </cell>
          <cell r="M3619">
            <v>1.028899</v>
          </cell>
          <cell r="N3619">
            <v>1.0918950000000001</v>
          </cell>
          <cell r="O3619">
            <v>1.1828510000000001</v>
          </cell>
        </row>
        <row r="3620">
          <cell r="F3620" t="str">
            <v>2013Sierra1-in-10July Peak19</v>
          </cell>
          <cell r="G3620">
            <v>4.3567830000000001</v>
          </cell>
          <cell r="H3620">
            <v>3.9888840000000001</v>
          </cell>
          <cell r="I3620">
            <v>99.076589999999996</v>
          </cell>
          <cell r="J3620">
            <v>18192.55</v>
          </cell>
          <cell r="K3620">
            <v>-0.40038750000000001</v>
          </cell>
          <cell r="L3620">
            <v>-0.3811928</v>
          </cell>
          <cell r="M3620">
            <v>-0.36789860000000002</v>
          </cell>
          <cell r="N3620">
            <v>-0.35460439999999999</v>
          </cell>
          <cell r="O3620">
            <v>-0.33540969999999998</v>
          </cell>
        </row>
        <row r="3621">
          <cell r="F3621" t="str">
            <v>2013Sierra1-in-10July Peak20</v>
          </cell>
          <cell r="G3621">
            <v>3.961846</v>
          </cell>
          <cell r="H3621">
            <v>3.6586379999999998</v>
          </cell>
          <cell r="I3621">
            <v>94.283869999999993</v>
          </cell>
          <cell r="J3621">
            <v>18192.55</v>
          </cell>
          <cell r="K3621">
            <v>-0.32998329999999998</v>
          </cell>
          <cell r="L3621">
            <v>-0.31416379999999999</v>
          </cell>
          <cell r="M3621">
            <v>-0.30320730000000001</v>
          </cell>
          <cell r="N3621">
            <v>-0.29225079999999998</v>
          </cell>
          <cell r="O3621">
            <v>-0.27643139999999999</v>
          </cell>
        </row>
        <row r="3622">
          <cell r="F3622" t="str">
            <v>2013Sierra1-in-10July Peak21</v>
          </cell>
          <cell r="G3622">
            <v>3.4304760000000001</v>
          </cell>
          <cell r="H3622">
            <v>3.238391</v>
          </cell>
          <cell r="I3622">
            <v>87.333820000000003</v>
          </cell>
          <cell r="J3622">
            <v>18192.55</v>
          </cell>
          <cell r="K3622">
            <v>-0.20904729999999999</v>
          </cell>
          <cell r="L3622">
            <v>-0.1990256</v>
          </cell>
          <cell r="M3622">
            <v>-0.19208459999999999</v>
          </cell>
          <cell r="N3622">
            <v>-0.18514349999999999</v>
          </cell>
          <cell r="O3622">
            <v>-0.17512169999999999</v>
          </cell>
        </row>
        <row r="3623">
          <cell r="F3623" t="str">
            <v>2013Sierra1-in-10July Peak22</v>
          </cell>
          <cell r="G3623">
            <v>2.8706480000000001</v>
          </cell>
          <cell r="H3623">
            <v>2.7559260000000001</v>
          </cell>
          <cell r="I3623">
            <v>83.198899999999995</v>
          </cell>
          <cell r="J3623">
            <v>18192.55</v>
          </cell>
          <cell r="K3623">
            <v>-0.1248522</v>
          </cell>
          <cell r="L3623">
            <v>-0.11886679999999999</v>
          </cell>
          <cell r="M3623">
            <v>-0.1147213</v>
          </cell>
          <cell r="N3623">
            <v>-0.1105758</v>
          </cell>
          <cell r="O3623">
            <v>-0.1045903</v>
          </cell>
        </row>
        <row r="3624">
          <cell r="F3624" t="str">
            <v>2013Sierra1-in-10July Peak23</v>
          </cell>
          <cell r="G3624">
            <v>2.2098810000000002</v>
          </cell>
          <cell r="H3624">
            <v>2.1326459999999998</v>
          </cell>
          <cell r="I3624">
            <v>79.834909999999994</v>
          </cell>
          <cell r="J3624">
            <v>18192.55</v>
          </cell>
          <cell r="K3624">
            <v>-8.4056099999999995E-2</v>
          </cell>
          <cell r="L3624">
            <v>-8.0026399999999998E-2</v>
          </cell>
          <cell r="M3624">
            <v>-7.7235499999999999E-2</v>
          </cell>
          <cell r="N3624">
            <v>-7.4444499999999997E-2</v>
          </cell>
          <cell r="O3624">
            <v>-7.0414900000000002E-2</v>
          </cell>
        </row>
        <row r="3625">
          <cell r="F3625" t="str">
            <v>2013Sierra1-in-10July Peak24</v>
          </cell>
          <cell r="G3625">
            <v>1.658765</v>
          </cell>
          <cell r="H3625">
            <v>1.6184700000000001</v>
          </cell>
          <cell r="I3625">
            <v>78.679940000000002</v>
          </cell>
          <cell r="J3625">
            <v>18192.55</v>
          </cell>
          <cell r="K3625">
            <v>-4.3853900000000001E-2</v>
          </cell>
          <cell r="L3625">
            <v>-4.17516E-2</v>
          </cell>
          <cell r="M3625">
            <v>-4.0295499999999998E-2</v>
          </cell>
          <cell r="N3625">
            <v>-3.8839400000000003E-2</v>
          </cell>
          <cell r="O3625">
            <v>-3.6736999999999999E-2</v>
          </cell>
        </row>
        <row r="3626">
          <cell r="F3626" t="str">
            <v>2013Stockton1-in-10July Peak1</v>
          </cell>
          <cell r="G3626">
            <v>1.4836339999999999</v>
          </cell>
          <cell r="H3626">
            <v>1.4836339999999999</v>
          </cell>
          <cell r="I3626">
            <v>86.45505</v>
          </cell>
          <cell r="J3626">
            <v>12674.6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</row>
        <row r="3627">
          <cell r="F3627" t="str">
            <v>2013Stockton1-in-10July Peak2</v>
          </cell>
          <cell r="G3627">
            <v>1.2620070000000001</v>
          </cell>
          <cell r="H3627">
            <v>1.2620070000000001</v>
          </cell>
          <cell r="I3627">
            <v>85.00461</v>
          </cell>
          <cell r="J3627">
            <v>12674.6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</row>
        <row r="3628">
          <cell r="F3628" t="str">
            <v>2013Stockton1-in-10July Peak3</v>
          </cell>
          <cell r="G3628">
            <v>1.1259680000000001</v>
          </cell>
          <cell r="H3628">
            <v>1.1259680000000001</v>
          </cell>
          <cell r="I3628">
            <v>84.252300000000005</v>
          </cell>
          <cell r="J3628">
            <v>12674.6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</row>
        <row r="3629">
          <cell r="F3629" t="str">
            <v>2013Stockton1-in-10July Peak4</v>
          </cell>
          <cell r="G3629">
            <v>1.0498069999999999</v>
          </cell>
          <cell r="H3629">
            <v>1.0498069999999999</v>
          </cell>
          <cell r="I3629">
            <v>83.95044</v>
          </cell>
          <cell r="J3629">
            <v>12674.6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</row>
        <row r="3630">
          <cell r="F3630" t="str">
            <v>2013Stockton1-in-10July Peak5</v>
          </cell>
          <cell r="G3630">
            <v>1.032438</v>
          </cell>
          <cell r="H3630">
            <v>1.032438</v>
          </cell>
          <cell r="I3630">
            <v>84.35136</v>
          </cell>
          <cell r="J3630">
            <v>12674.6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</row>
        <row r="3631">
          <cell r="F3631" t="str">
            <v>2013Stockton1-in-10July Peak6</v>
          </cell>
          <cell r="G3631">
            <v>1.0789869999999999</v>
          </cell>
          <cell r="H3631">
            <v>1.0789869999999999</v>
          </cell>
          <cell r="I3631">
            <v>84.3018</v>
          </cell>
          <cell r="J3631">
            <v>12674.6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</row>
        <row r="3632">
          <cell r="F3632" t="str">
            <v>2013Stockton1-in-10July Peak7</v>
          </cell>
          <cell r="G3632">
            <v>1.2311840000000001</v>
          </cell>
          <cell r="H3632">
            <v>1.2311840000000001</v>
          </cell>
          <cell r="I3632">
            <v>83.202740000000006</v>
          </cell>
          <cell r="J3632">
            <v>12674.6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</row>
        <row r="3633">
          <cell r="F3633" t="str">
            <v>2013Stockton1-in-10July Peak8</v>
          </cell>
          <cell r="G3633">
            <v>1.336932</v>
          </cell>
          <cell r="H3633">
            <v>1.336932</v>
          </cell>
          <cell r="I3633">
            <v>83.599050000000005</v>
          </cell>
          <cell r="J3633">
            <v>12674.6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</row>
        <row r="3634">
          <cell r="F3634" t="str">
            <v>2013Stockton1-in-10July Peak9</v>
          </cell>
          <cell r="G3634">
            <v>1.3921479999999999</v>
          </cell>
          <cell r="H3634">
            <v>1.3921479999999999</v>
          </cell>
          <cell r="I3634">
            <v>84.99539</v>
          </cell>
          <cell r="J3634">
            <v>12674.6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</row>
        <row r="3635">
          <cell r="F3635" t="str">
            <v>2013Stockton1-in-10July Peak10</v>
          </cell>
          <cell r="G3635">
            <v>1.5274129999999999</v>
          </cell>
          <cell r="H3635">
            <v>1.5274129999999999</v>
          </cell>
          <cell r="I3635">
            <v>86.792649999999995</v>
          </cell>
          <cell r="J3635">
            <v>12674.6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</row>
        <row r="3636">
          <cell r="F3636" t="str">
            <v>2013Stockton1-in-10July Peak11</v>
          </cell>
          <cell r="G3636">
            <v>1.720529</v>
          </cell>
          <cell r="H3636">
            <v>1.720529</v>
          </cell>
          <cell r="I3636">
            <v>90.693600000000004</v>
          </cell>
          <cell r="J3636">
            <v>12674.6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</row>
        <row r="3637">
          <cell r="F3637" t="str">
            <v>2013Stockton1-in-10July Peak12</v>
          </cell>
          <cell r="G3637">
            <v>1.982434</v>
          </cell>
          <cell r="H3637">
            <v>1.982434</v>
          </cell>
          <cell r="I3637">
            <v>94.644040000000004</v>
          </cell>
          <cell r="J3637">
            <v>12674.6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</row>
        <row r="3638">
          <cell r="F3638" t="str">
            <v>2013Stockton1-in-10July Peak13</v>
          </cell>
          <cell r="G3638">
            <v>2.3193260000000002</v>
          </cell>
          <cell r="H3638">
            <v>2.3193260000000002</v>
          </cell>
          <cell r="I3638">
            <v>98.896339999999995</v>
          </cell>
          <cell r="J3638">
            <v>12674.6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</row>
        <row r="3639">
          <cell r="F3639" t="str">
            <v>2013Stockton1-in-10July Peak14</v>
          </cell>
          <cell r="G3639">
            <v>2.10101</v>
          </cell>
          <cell r="H3639">
            <v>2.7062580000000001</v>
          </cell>
          <cell r="I3639">
            <v>101.2478</v>
          </cell>
          <cell r="J3639">
            <v>12674.6</v>
          </cell>
          <cell r="K3639">
            <v>0.4924732</v>
          </cell>
          <cell r="L3639">
            <v>0.55910179999999998</v>
          </cell>
          <cell r="M3639">
            <v>0.60524849999999997</v>
          </cell>
          <cell r="N3639">
            <v>0.65139530000000001</v>
          </cell>
          <cell r="O3639">
            <v>0.71802379999999999</v>
          </cell>
        </row>
        <row r="3640">
          <cell r="F3640" t="str">
            <v>2013Stockton1-in-10July Peak15</v>
          </cell>
          <cell r="G3640">
            <v>2.368468</v>
          </cell>
          <cell r="H3640">
            <v>3.1359110000000001</v>
          </cell>
          <cell r="I3640">
            <v>103.6484</v>
          </cell>
          <cell r="J3640">
            <v>12674.6</v>
          </cell>
          <cell r="K3640">
            <v>0.6254035</v>
          </cell>
          <cell r="L3640">
            <v>0.70932150000000005</v>
          </cell>
          <cell r="M3640">
            <v>0.76744290000000004</v>
          </cell>
          <cell r="N3640">
            <v>0.82556430000000003</v>
          </cell>
          <cell r="O3640">
            <v>0.90948229999999997</v>
          </cell>
        </row>
        <row r="3641">
          <cell r="F3641" t="str">
            <v>2013Stockton1-in-10July Peak16</v>
          </cell>
          <cell r="G3641">
            <v>2.6423960000000002</v>
          </cell>
          <cell r="H3641">
            <v>3.6102150000000002</v>
          </cell>
          <cell r="I3641">
            <v>105.4502</v>
          </cell>
          <cell r="J3641">
            <v>12674.6</v>
          </cell>
          <cell r="K3641">
            <v>0.79043940000000001</v>
          </cell>
          <cell r="L3641">
            <v>0.8952367</v>
          </cell>
          <cell r="M3641">
            <v>0.96781899999999998</v>
          </cell>
          <cell r="N3641">
            <v>1.0404009999999999</v>
          </cell>
          <cell r="O3641">
            <v>1.1451979999999999</v>
          </cell>
        </row>
        <row r="3642">
          <cell r="F3642" t="str">
            <v>2013Stockton1-in-10July Peak17</v>
          </cell>
          <cell r="G3642">
            <v>2.897713</v>
          </cell>
          <cell r="H3642">
            <v>4.0196399999999999</v>
          </cell>
          <cell r="I3642">
            <v>104.80200000000001</v>
          </cell>
          <cell r="J3642">
            <v>12674.6</v>
          </cell>
          <cell r="K3642">
            <v>0.91509649999999998</v>
          </cell>
          <cell r="L3642">
            <v>1.0372939999999999</v>
          </cell>
          <cell r="M3642">
            <v>1.121928</v>
          </cell>
          <cell r="N3642">
            <v>1.206561</v>
          </cell>
          <cell r="O3642">
            <v>1.328759</v>
          </cell>
        </row>
        <row r="3643">
          <cell r="F3643" t="str">
            <v>2013Stockton1-in-10July Peak18</v>
          </cell>
          <cell r="G3643">
            <v>3.0859730000000001</v>
          </cell>
          <cell r="H3643">
            <v>4.2374689999999999</v>
          </cell>
          <cell r="I3643">
            <v>104.9502</v>
          </cell>
          <cell r="J3643">
            <v>12674.6</v>
          </cell>
          <cell r="K3643">
            <v>0.93905369999999999</v>
          </cell>
          <cell r="L3643">
            <v>1.0645659999999999</v>
          </cell>
          <cell r="M3643">
            <v>1.1514960000000001</v>
          </cell>
          <cell r="N3643">
            <v>1.238426</v>
          </cell>
          <cell r="O3643">
            <v>1.363939</v>
          </cell>
        </row>
        <row r="3644">
          <cell r="F3644" t="str">
            <v>2013Stockton1-in-10July Peak19</v>
          </cell>
          <cell r="G3644">
            <v>4.4274339999999999</v>
          </cell>
          <cell r="H3644">
            <v>4.1342600000000003</v>
          </cell>
          <cell r="I3644">
            <v>101.5994</v>
          </cell>
          <cell r="J3644">
            <v>12674.6</v>
          </cell>
          <cell r="K3644">
            <v>-0.30917090000000003</v>
          </cell>
          <cell r="L3644">
            <v>-0.29971999999999999</v>
          </cell>
          <cell r="M3644">
            <v>-0.2931744</v>
          </cell>
          <cell r="N3644">
            <v>-0.28662870000000001</v>
          </cell>
          <cell r="O3644">
            <v>-0.27717789999999998</v>
          </cell>
        </row>
        <row r="3645">
          <cell r="F3645" t="str">
            <v>2013Stockton1-in-10July Peak20</v>
          </cell>
          <cell r="G3645">
            <v>4.0279129999999999</v>
          </cell>
          <cell r="H3645">
            <v>3.7528320000000002</v>
          </cell>
          <cell r="I3645">
            <v>98.6982</v>
          </cell>
          <cell r="J3645">
            <v>12674.6</v>
          </cell>
          <cell r="K3645">
            <v>-0.29008929999999999</v>
          </cell>
          <cell r="L3645">
            <v>-0.28122170000000002</v>
          </cell>
          <cell r="M3645">
            <v>-0.27508009999999999</v>
          </cell>
          <cell r="N3645">
            <v>-0.26893840000000002</v>
          </cell>
          <cell r="O3645">
            <v>-0.26007079999999999</v>
          </cell>
        </row>
        <row r="3646">
          <cell r="F3646" t="str">
            <v>2013Stockton1-in-10July Peak21</v>
          </cell>
          <cell r="G3646">
            <v>3.5557829999999999</v>
          </cell>
          <cell r="H3646">
            <v>3.3700709999999998</v>
          </cell>
          <cell r="I3646">
            <v>95.54956</v>
          </cell>
          <cell r="J3646">
            <v>12674.6</v>
          </cell>
          <cell r="K3646">
            <v>-0.1958442</v>
          </cell>
          <cell r="L3646">
            <v>-0.18985759999999999</v>
          </cell>
          <cell r="M3646">
            <v>-0.18571119999999999</v>
          </cell>
          <cell r="N3646">
            <v>-0.1815649</v>
          </cell>
          <cell r="O3646">
            <v>-0.17557829999999999</v>
          </cell>
        </row>
        <row r="3647">
          <cell r="F3647" t="str">
            <v>2013Stockton1-in-10July Peak22</v>
          </cell>
          <cell r="G3647">
            <v>3.042151</v>
          </cell>
          <cell r="H3647">
            <v>2.9115730000000002</v>
          </cell>
          <cell r="I3647">
            <v>91.95044</v>
          </cell>
          <cell r="J3647">
            <v>12674.6</v>
          </cell>
          <cell r="K3647">
            <v>-0.1377023</v>
          </cell>
          <cell r="L3647">
            <v>-0.1334929</v>
          </cell>
          <cell r="M3647">
            <v>-0.13057769999999999</v>
          </cell>
          <cell r="N3647">
            <v>-0.1276622</v>
          </cell>
          <cell r="O3647">
            <v>-0.1234528</v>
          </cell>
        </row>
        <row r="3648">
          <cell r="F3648" t="str">
            <v>2013Stockton1-in-10July Peak23</v>
          </cell>
          <cell r="G3648">
            <v>2.391972</v>
          </cell>
          <cell r="H3648">
            <v>2.3216960000000002</v>
          </cell>
          <cell r="I3648">
            <v>89.603660000000005</v>
          </cell>
          <cell r="J3648">
            <v>12674.6</v>
          </cell>
          <cell r="K3648">
            <v>-7.4110999999999996E-2</v>
          </cell>
          <cell r="L3648">
            <v>-7.1845500000000007E-2</v>
          </cell>
          <cell r="M3648">
            <v>-7.0276500000000006E-2</v>
          </cell>
          <cell r="N3648">
            <v>-6.8707500000000005E-2</v>
          </cell>
          <cell r="O3648">
            <v>-6.6442000000000001E-2</v>
          </cell>
        </row>
        <row r="3649">
          <cell r="F3649" t="str">
            <v>2013Stockton1-in-10July Peak24</v>
          </cell>
          <cell r="G3649">
            <v>1.8451</v>
          </cell>
          <cell r="H3649">
            <v>1.788754</v>
          </cell>
          <cell r="I3649">
            <v>89.103660000000005</v>
          </cell>
          <cell r="J3649">
            <v>12674.6</v>
          </cell>
          <cell r="K3649">
            <v>-5.9421000000000002E-2</v>
          </cell>
          <cell r="L3649">
            <v>-5.7604599999999999E-2</v>
          </cell>
          <cell r="M3649">
            <v>-5.6346500000000001E-2</v>
          </cell>
          <cell r="N3649">
            <v>-5.5088499999999999E-2</v>
          </cell>
          <cell r="O3649">
            <v>-5.3272100000000003E-2</v>
          </cell>
        </row>
        <row r="3650">
          <cell r="F3650" t="str">
            <v>2013All Customers1-in-2July Peak1</v>
          </cell>
          <cell r="G3650">
            <v>1.1122860000000001</v>
          </cell>
          <cell r="H3650">
            <v>1.1122860000000001</v>
          </cell>
          <cell r="I3650">
            <v>74.692670000000007</v>
          </cell>
          <cell r="J3650">
            <v>152105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</row>
        <row r="3651">
          <cell r="F3651" t="str">
            <v>2013All Customers1-in-2July Peak2</v>
          </cell>
          <cell r="G3651">
            <v>0.95034459999999998</v>
          </cell>
          <cell r="H3651">
            <v>0.95034459999999998</v>
          </cell>
          <cell r="I3651">
            <v>72.102410000000006</v>
          </cell>
          <cell r="J3651">
            <v>152105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</row>
        <row r="3652">
          <cell r="F3652" t="str">
            <v>2013All Customers1-in-2July Peak3</v>
          </cell>
          <cell r="G3652">
            <v>0.85539370000000003</v>
          </cell>
          <cell r="H3652">
            <v>0.85539370000000003</v>
          </cell>
          <cell r="I3652">
            <v>70.203090000000003</v>
          </cell>
          <cell r="J3652">
            <v>152105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</row>
        <row r="3653">
          <cell r="F3653" t="str">
            <v>2013All Customers1-in-2July Peak4</v>
          </cell>
          <cell r="G3653">
            <v>0.80030509999999999</v>
          </cell>
          <cell r="H3653">
            <v>0.80030509999999999</v>
          </cell>
          <cell r="I3653">
            <v>68.504810000000006</v>
          </cell>
          <cell r="J3653">
            <v>152105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</row>
        <row r="3654">
          <cell r="F3654" t="str">
            <v>2013All Customers1-in-2July Peak5</v>
          </cell>
          <cell r="G3654">
            <v>0.7861146</v>
          </cell>
          <cell r="H3654">
            <v>0.7861146</v>
          </cell>
          <cell r="I3654">
            <v>67.391570000000002</v>
          </cell>
          <cell r="J3654">
            <v>152105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</row>
        <row r="3655">
          <cell r="F3655" t="str">
            <v>2013All Customers1-in-2July Peak6</v>
          </cell>
          <cell r="G3655">
            <v>0.83195589999999997</v>
          </cell>
          <cell r="H3655">
            <v>0.83195589999999997</v>
          </cell>
          <cell r="I3655">
            <v>66.299350000000004</v>
          </cell>
          <cell r="J3655">
            <v>152105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</row>
        <row r="3656">
          <cell r="F3656" t="str">
            <v>2013All Customers1-in-2July Peak7</v>
          </cell>
          <cell r="G3656">
            <v>0.96949419999999997</v>
          </cell>
          <cell r="H3656">
            <v>0.96949419999999997</v>
          </cell>
          <cell r="I3656">
            <v>66.679100000000005</v>
          </cell>
          <cell r="J3656">
            <v>152105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</row>
        <row r="3657">
          <cell r="F3657" t="str">
            <v>2013All Customers1-in-2July Peak8</v>
          </cell>
          <cell r="G3657">
            <v>1.0783119999999999</v>
          </cell>
          <cell r="H3657">
            <v>1.0783119999999999</v>
          </cell>
          <cell r="I3657">
            <v>72.399870000000007</v>
          </cell>
          <cell r="J3657">
            <v>152105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</row>
        <row r="3658">
          <cell r="F3658" t="str">
            <v>2013All Customers1-in-2July Peak9</v>
          </cell>
          <cell r="G3658">
            <v>1.1015269999999999</v>
          </cell>
          <cell r="H3658">
            <v>1.1015269999999999</v>
          </cell>
          <cell r="I3658">
            <v>79.033299999999997</v>
          </cell>
          <cell r="J3658">
            <v>152105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</row>
        <row r="3659">
          <cell r="F3659" t="str">
            <v>2013All Customers1-in-2July Peak10</v>
          </cell>
          <cell r="G3659">
            <v>1.174531</v>
          </cell>
          <cell r="H3659">
            <v>1.174531</v>
          </cell>
          <cell r="I3659">
            <v>84.236199999999997</v>
          </cell>
          <cell r="J3659">
            <v>152105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</row>
        <row r="3660">
          <cell r="F3660" t="str">
            <v>2013All Customers1-in-2July Peak11</v>
          </cell>
          <cell r="G3660">
            <v>1.2979590000000001</v>
          </cell>
          <cell r="H3660">
            <v>1.2979590000000001</v>
          </cell>
          <cell r="I3660">
            <v>89.695750000000004</v>
          </cell>
          <cell r="J3660">
            <v>152105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</row>
        <row r="3661">
          <cell r="F3661" t="str">
            <v>2013All Customers1-in-2July Peak12</v>
          </cell>
          <cell r="G3661">
            <v>1.4774320000000001</v>
          </cell>
          <cell r="H3661">
            <v>1.4774320000000001</v>
          </cell>
          <cell r="I3661">
            <v>93.609650000000002</v>
          </cell>
          <cell r="J3661">
            <v>152105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</row>
        <row r="3662">
          <cell r="F3662" t="str">
            <v>2013All Customers1-in-2July Peak13</v>
          </cell>
          <cell r="G3662">
            <v>1.716623</v>
          </cell>
          <cell r="H3662">
            <v>1.716623</v>
          </cell>
          <cell r="I3662">
            <v>96.8429</v>
          </cell>
          <cell r="J3662">
            <v>152105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</row>
        <row r="3663">
          <cell r="F3663" t="str">
            <v>2013All Customers1-in-2July Peak14</v>
          </cell>
          <cell r="G3663">
            <v>1.558495</v>
          </cell>
          <cell r="H3663">
            <v>1.978227</v>
          </cell>
          <cell r="I3663">
            <v>99.178439999999995</v>
          </cell>
          <cell r="J3663">
            <v>152105</v>
          </cell>
          <cell r="K3663">
            <v>0.3496937</v>
          </cell>
          <cell r="L3663">
            <v>0.39107320000000001</v>
          </cell>
          <cell r="M3663">
            <v>0.41973240000000001</v>
          </cell>
          <cell r="N3663">
            <v>0.4483916</v>
          </cell>
          <cell r="O3663">
            <v>0.48977110000000001</v>
          </cell>
        </row>
        <row r="3664">
          <cell r="F3664" t="str">
            <v>2013All Customers1-in-2July Peak15</v>
          </cell>
          <cell r="G3664">
            <v>1.7306790000000001</v>
          </cell>
          <cell r="H3664">
            <v>2.2719149999999999</v>
          </cell>
          <cell r="I3664">
            <v>101.181</v>
          </cell>
          <cell r="J3664">
            <v>152105</v>
          </cell>
          <cell r="K3664">
            <v>0.45149899999999998</v>
          </cell>
          <cell r="L3664">
            <v>0.50451639999999998</v>
          </cell>
          <cell r="M3664">
            <v>0.54123600000000005</v>
          </cell>
          <cell r="N3664">
            <v>0.57795569999999996</v>
          </cell>
          <cell r="O3664">
            <v>0.63097300000000001</v>
          </cell>
        </row>
        <row r="3665">
          <cell r="F3665" t="str">
            <v>2013All Customers1-in-2July Peak16</v>
          </cell>
          <cell r="G3665">
            <v>1.9301200000000001</v>
          </cell>
          <cell r="H3665">
            <v>2.605353</v>
          </cell>
          <cell r="I3665">
            <v>102.10599999999999</v>
          </cell>
          <cell r="J3665">
            <v>152105</v>
          </cell>
          <cell r="K3665">
            <v>0.56367</v>
          </cell>
          <cell r="L3665">
            <v>0.62958190000000003</v>
          </cell>
          <cell r="M3665">
            <v>0.67523239999999995</v>
          </cell>
          <cell r="N3665">
            <v>0.72088280000000005</v>
          </cell>
          <cell r="O3665">
            <v>0.78679469999999996</v>
          </cell>
        </row>
        <row r="3666">
          <cell r="F3666" t="str">
            <v>2013All Customers1-in-2July Peak17</v>
          </cell>
          <cell r="G3666">
            <v>2.1147770000000001</v>
          </cell>
          <cell r="H3666">
            <v>2.90259</v>
          </cell>
          <cell r="I3666">
            <v>101.9097</v>
          </cell>
          <cell r="J3666">
            <v>152105</v>
          </cell>
          <cell r="K3666">
            <v>0.65737630000000002</v>
          </cell>
          <cell r="L3666">
            <v>0.73443919999999996</v>
          </cell>
          <cell r="M3666">
            <v>0.78781279999999998</v>
          </cell>
          <cell r="N3666">
            <v>0.84118630000000005</v>
          </cell>
          <cell r="O3666">
            <v>0.91824930000000005</v>
          </cell>
        </row>
        <row r="3667">
          <cell r="F3667" t="str">
            <v>2013All Customers1-in-2July Peak18</v>
          </cell>
          <cell r="G3667">
            <v>2.2796750000000001</v>
          </cell>
          <cell r="H3667">
            <v>3.0889220000000002</v>
          </cell>
          <cell r="I3667">
            <v>100.7581</v>
          </cell>
          <cell r="J3667">
            <v>152105</v>
          </cell>
          <cell r="K3667">
            <v>0.67522550000000003</v>
          </cell>
          <cell r="L3667">
            <v>0.75440629999999997</v>
          </cell>
          <cell r="M3667">
            <v>0.80924669999999999</v>
          </cell>
          <cell r="N3667">
            <v>0.86408720000000006</v>
          </cell>
          <cell r="O3667">
            <v>0.94326810000000005</v>
          </cell>
        </row>
        <row r="3668">
          <cell r="F3668" t="str">
            <v>2013All Customers1-in-2July Peak19</v>
          </cell>
          <cell r="G3668">
            <v>3.311852</v>
          </cell>
          <cell r="H3668">
            <v>3.0485009999999999</v>
          </cell>
          <cell r="I3668">
            <v>97.710679999999996</v>
          </cell>
          <cell r="J3668">
            <v>152105</v>
          </cell>
          <cell r="K3668">
            <v>-0.29171340000000001</v>
          </cell>
          <cell r="L3668">
            <v>-0.2749566</v>
          </cell>
          <cell r="M3668">
            <v>-0.2633508</v>
          </cell>
          <cell r="N3668">
            <v>-0.251745</v>
          </cell>
          <cell r="O3668">
            <v>-0.23498810000000001</v>
          </cell>
        </row>
        <row r="3669">
          <cell r="F3669" t="str">
            <v>2013All Customers1-in-2July Peak20</v>
          </cell>
          <cell r="G3669">
            <v>3.0315259999999999</v>
          </cell>
          <cell r="H3669">
            <v>2.7951139999999999</v>
          </cell>
          <cell r="I3669">
            <v>93.067179999999993</v>
          </cell>
          <cell r="J3669">
            <v>152105</v>
          </cell>
          <cell r="K3669">
            <v>-0.26175219999999999</v>
          </cell>
          <cell r="L3669">
            <v>-0.24678069999999999</v>
          </cell>
          <cell r="M3669">
            <v>-0.2364116</v>
          </cell>
          <cell r="N3669">
            <v>-0.2260423</v>
          </cell>
          <cell r="O3669">
            <v>-0.21107090000000001</v>
          </cell>
        </row>
        <row r="3670">
          <cell r="F3670" t="str">
            <v>2013All Customers1-in-2July Peak21</v>
          </cell>
          <cell r="G3670">
            <v>2.677997</v>
          </cell>
          <cell r="H3670">
            <v>2.5279769999999999</v>
          </cell>
          <cell r="I3670">
            <v>86.912210000000002</v>
          </cell>
          <cell r="J3670">
            <v>152105</v>
          </cell>
          <cell r="K3670">
            <v>-0.1657711</v>
          </cell>
          <cell r="L3670">
            <v>-0.1564653</v>
          </cell>
          <cell r="M3670">
            <v>-0.15002019999999999</v>
          </cell>
          <cell r="N3670">
            <v>-0.14357500000000001</v>
          </cell>
          <cell r="O3670">
            <v>-0.13426930000000001</v>
          </cell>
        </row>
        <row r="3671">
          <cell r="F3671" t="str">
            <v>2013All Customers1-in-2July Peak22</v>
          </cell>
          <cell r="G3671">
            <v>2.3109280000000001</v>
          </cell>
          <cell r="H3671">
            <v>2.2178589999999998</v>
          </cell>
          <cell r="I3671">
            <v>82.007109999999997</v>
          </cell>
          <cell r="J3671">
            <v>152105</v>
          </cell>
          <cell r="K3671">
            <v>-0.10273930000000001</v>
          </cell>
          <cell r="L3671">
            <v>-9.7025799999999995E-2</v>
          </cell>
          <cell r="M3671">
            <v>-9.3068700000000004E-2</v>
          </cell>
          <cell r="N3671">
            <v>-8.9111499999999996E-2</v>
          </cell>
          <cell r="O3671">
            <v>-8.3398E-2</v>
          </cell>
        </row>
        <row r="3672">
          <cell r="F3672" t="str">
            <v>2013All Customers1-in-2July Peak23</v>
          </cell>
          <cell r="G3672">
            <v>1.8305499999999999</v>
          </cell>
          <cell r="H3672">
            <v>1.7723310000000001</v>
          </cell>
          <cell r="I3672">
            <v>79.346689999999995</v>
          </cell>
          <cell r="J3672">
            <v>152105</v>
          </cell>
          <cell r="K3672">
            <v>-6.4357700000000004E-2</v>
          </cell>
          <cell r="L3672">
            <v>-6.0731E-2</v>
          </cell>
          <cell r="M3672">
            <v>-5.8219199999999999E-2</v>
          </cell>
          <cell r="N3672">
            <v>-5.5707399999999997E-2</v>
          </cell>
          <cell r="O3672">
            <v>-5.2080700000000001E-2</v>
          </cell>
        </row>
        <row r="3673">
          <cell r="F3673" t="str">
            <v>2013All Customers1-in-2July Peak24</v>
          </cell>
          <cell r="G3673">
            <v>1.3997569999999999</v>
          </cell>
          <cell r="H3673">
            <v>1.3577520000000001</v>
          </cell>
          <cell r="I3673">
            <v>77.207440000000005</v>
          </cell>
          <cell r="J3673">
            <v>152105</v>
          </cell>
          <cell r="K3673">
            <v>-4.6477999999999998E-2</v>
          </cell>
          <cell r="L3673">
            <v>-4.3835699999999998E-2</v>
          </cell>
          <cell r="M3673">
            <v>-4.20057E-2</v>
          </cell>
          <cell r="N3673">
            <v>-4.0175599999999999E-2</v>
          </cell>
          <cell r="O3673">
            <v>-3.7533299999999999E-2</v>
          </cell>
        </row>
        <row r="3674">
          <cell r="F3674" t="str">
            <v>2013Greater Bay Area1-in-2July Peak1</v>
          </cell>
          <cell r="G3674">
            <v>1.0580339999999999</v>
          </cell>
          <cell r="H3674">
            <v>1.0580339999999999</v>
          </cell>
          <cell r="I3674">
            <v>70.162729999999996</v>
          </cell>
          <cell r="J3674">
            <v>53033.75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</row>
        <row r="3675">
          <cell r="F3675" t="str">
            <v>2013Greater Bay Area1-in-2July Peak2</v>
          </cell>
          <cell r="G3675">
            <v>0.88995639999999998</v>
          </cell>
          <cell r="H3675">
            <v>0.88995639999999998</v>
          </cell>
          <cell r="I3675">
            <v>69.192530000000005</v>
          </cell>
          <cell r="J3675">
            <v>53033.75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</row>
        <row r="3676">
          <cell r="F3676" t="str">
            <v>2013Greater Bay Area1-in-2July Peak3</v>
          </cell>
          <cell r="G3676">
            <v>0.79738679999999995</v>
          </cell>
          <cell r="H3676">
            <v>0.79738679999999995</v>
          </cell>
          <cell r="I3676">
            <v>67.271879999999996</v>
          </cell>
          <cell r="J3676">
            <v>53033.75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</row>
        <row r="3677">
          <cell r="F3677" t="str">
            <v>2013Greater Bay Area1-in-2July Peak4</v>
          </cell>
          <cell r="G3677">
            <v>0.74601099999999998</v>
          </cell>
          <cell r="H3677">
            <v>0.74601099999999998</v>
          </cell>
          <cell r="I3677">
            <v>65.591089999999994</v>
          </cell>
          <cell r="J3677">
            <v>53033.75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</row>
        <row r="3678">
          <cell r="F3678" t="str">
            <v>2013Greater Bay Area1-in-2July Peak5</v>
          </cell>
          <cell r="G3678">
            <v>0.72879170000000004</v>
          </cell>
          <cell r="H3678">
            <v>0.72879170000000004</v>
          </cell>
          <cell r="I3678">
            <v>64.481620000000007</v>
          </cell>
          <cell r="J3678">
            <v>53033.75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</row>
        <row r="3679">
          <cell r="F3679" t="str">
            <v>2013Greater Bay Area1-in-2July Peak6</v>
          </cell>
          <cell r="G3679">
            <v>0.76887939999999999</v>
          </cell>
          <cell r="H3679">
            <v>0.76887939999999999</v>
          </cell>
          <cell r="I3679">
            <v>63.698819999999998</v>
          </cell>
          <cell r="J3679">
            <v>53033.75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</row>
        <row r="3680">
          <cell r="F3680" t="str">
            <v>2013Greater Bay Area1-in-2July Peak7</v>
          </cell>
          <cell r="G3680">
            <v>0.90867540000000002</v>
          </cell>
          <cell r="H3680">
            <v>0.90867540000000002</v>
          </cell>
          <cell r="I3680">
            <v>63.855020000000003</v>
          </cell>
          <cell r="J3680">
            <v>53033.75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</row>
        <row r="3681">
          <cell r="F3681" t="str">
            <v>2013Greater Bay Area1-in-2July Peak8</v>
          </cell>
          <cell r="G3681">
            <v>1.0453220000000001</v>
          </cell>
          <cell r="H3681">
            <v>1.0453220000000001</v>
          </cell>
          <cell r="I3681">
            <v>68.32687</v>
          </cell>
          <cell r="J3681">
            <v>53033.75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</row>
        <row r="3682">
          <cell r="F3682" t="str">
            <v>2013Greater Bay Area1-in-2July Peak9</v>
          </cell>
          <cell r="G3682">
            <v>1.0615600000000001</v>
          </cell>
          <cell r="H3682">
            <v>1.0615600000000001</v>
          </cell>
          <cell r="I3682">
            <v>74.791079999999994</v>
          </cell>
          <cell r="J3682">
            <v>53033.75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</row>
        <row r="3683">
          <cell r="F3683" t="str">
            <v>2013Greater Bay Area1-in-2July Peak10</v>
          </cell>
          <cell r="G3683">
            <v>1.1078749999999999</v>
          </cell>
          <cell r="H3683">
            <v>1.1078749999999999</v>
          </cell>
          <cell r="I3683">
            <v>80.706460000000007</v>
          </cell>
          <cell r="J3683">
            <v>53033.75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</row>
        <row r="3684">
          <cell r="F3684" t="str">
            <v>2013Greater Bay Area1-in-2July Peak11</v>
          </cell>
          <cell r="G3684">
            <v>1.2027969999999999</v>
          </cell>
          <cell r="H3684">
            <v>1.2027969999999999</v>
          </cell>
          <cell r="I3684">
            <v>87.082430000000002</v>
          </cell>
          <cell r="J3684">
            <v>53033.75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</row>
        <row r="3685">
          <cell r="F3685" t="str">
            <v>2013Greater Bay Area1-in-2July Peak12</v>
          </cell>
          <cell r="G3685">
            <v>1.3379099999999999</v>
          </cell>
          <cell r="H3685">
            <v>1.3379099999999999</v>
          </cell>
          <cell r="I3685">
            <v>90.872249999999994</v>
          </cell>
          <cell r="J3685">
            <v>53033.75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</row>
        <row r="3686">
          <cell r="F3686" t="str">
            <v>2013Greater Bay Area1-in-2July Peak13</v>
          </cell>
          <cell r="G3686">
            <v>1.522456</v>
          </cell>
          <cell r="H3686">
            <v>1.522456</v>
          </cell>
          <cell r="I3686">
            <v>94.244169999999997</v>
          </cell>
          <cell r="J3686">
            <v>53033.75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</row>
        <row r="3687">
          <cell r="F3687" t="str">
            <v>2013Greater Bay Area1-in-2July Peak14</v>
          </cell>
          <cell r="G3687">
            <v>1.374447</v>
          </cell>
          <cell r="H3687">
            <v>1.719198</v>
          </cell>
          <cell r="I3687">
            <v>96.61927</v>
          </cell>
          <cell r="J3687">
            <v>53033.75</v>
          </cell>
          <cell r="K3687">
            <v>0.28723359999999998</v>
          </cell>
          <cell r="L3687">
            <v>0.32121519999999998</v>
          </cell>
          <cell r="M3687">
            <v>0.34475060000000002</v>
          </cell>
          <cell r="N3687">
            <v>0.368286</v>
          </cell>
          <cell r="O3687">
            <v>0.4022675</v>
          </cell>
        </row>
        <row r="3688">
          <cell r="F3688" t="str">
            <v>2013Greater Bay Area1-in-2July Peak15</v>
          </cell>
          <cell r="G3688">
            <v>1.498043</v>
          </cell>
          <cell r="H3688">
            <v>1.9480869999999999</v>
          </cell>
          <cell r="I3688">
            <v>98.806950000000001</v>
          </cell>
          <cell r="J3688">
            <v>53033.75</v>
          </cell>
          <cell r="K3688">
            <v>0.37516159999999998</v>
          </cell>
          <cell r="L3688">
            <v>0.41940260000000001</v>
          </cell>
          <cell r="M3688">
            <v>0.45004379999999999</v>
          </cell>
          <cell r="N3688">
            <v>0.48068499999999997</v>
          </cell>
          <cell r="O3688">
            <v>0.52492609999999995</v>
          </cell>
        </row>
        <row r="3689">
          <cell r="F3689" t="str">
            <v>2013Greater Bay Area1-in-2July Peak16</v>
          </cell>
          <cell r="G3689">
            <v>1.6718930000000001</v>
          </cell>
          <cell r="H3689">
            <v>2.229222</v>
          </cell>
          <cell r="I3689">
            <v>99.880690000000001</v>
          </cell>
          <cell r="J3689">
            <v>53033.75</v>
          </cell>
          <cell r="K3689">
            <v>0.4646189</v>
          </cell>
          <cell r="L3689">
            <v>0.51939270000000004</v>
          </cell>
          <cell r="M3689">
            <v>0.55732899999999996</v>
          </cell>
          <cell r="N3689">
            <v>0.59526520000000005</v>
          </cell>
          <cell r="O3689">
            <v>0.65003900000000003</v>
          </cell>
        </row>
        <row r="3690">
          <cell r="F3690" t="str">
            <v>2013Greater Bay Area1-in-2July Peak17</v>
          </cell>
          <cell r="G3690">
            <v>1.845872</v>
          </cell>
          <cell r="H3690">
            <v>2.4990139999999998</v>
          </cell>
          <cell r="I3690">
            <v>98.423069999999996</v>
          </cell>
          <cell r="J3690">
            <v>53033.75</v>
          </cell>
          <cell r="K3690">
            <v>0.54447699999999999</v>
          </cell>
          <cell r="L3690">
            <v>0.60867689999999997</v>
          </cell>
          <cell r="M3690">
            <v>0.65314159999999999</v>
          </cell>
          <cell r="N3690">
            <v>0.69760630000000001</v>
          </cell>
          <cell r="O3690">
            <v>0.76180619999999999</v>
          </cell>
        </row>
        <row r="3691">
          <cell r="F3691" t="str">
            <v>2013Greater Bay Area1-in-2July Peak18</v>
          </cell>
          <cell r="G3691">
            <v>2.0163950000000002</v>
          </cell>
          <cell r="H3691">
            <v>2.6876869999999999</v>
          </cell>
          <cell r="I3691">
            <v>95.934039999999996</v>
          </cell>
          <cell r="J3691">
            <v>53033.75</v>
          </cell>
          <cell r="K3691">
            <v>0.55960600000000005</v>
          </cell>
          <cell r="L3691">
            <v>0.62559120000000001</v>
          </cell>
          <cell r="M3691">
            <v>0.67129249999999996</v>
          </cell>
          <cell r="N3691">
            <v>0.71699369999999996</v>
          </cell>
          <cell r="O3691">
            <v>0.78297899999999998</v>
          </cell>
        </row>
        <row r="3692">
          <cell r="F3692" t="str">
            <v>2013Greater Bay Area1-in-2July Peak19</v>
          </cell>
          <cell r="G3692">
            <v>2.8651970000000002</v>
          </cell>
          <cell r="H3692">
            <v>2.6883430000000001</v>
          </cell>
          <cell r="I3692">
            <v>92.004999999999995</v>
          </cell>
          <cell r="J3692">
            <v>53033.75</v>
          </cell>
          <cell r="K3692">
            <v>-0.20453879999999999</v>
          </cell>
          <cell r="L3692">
            <v>-0.1881825</v>
          </cell>
          <cell r="M3692">
            <v>-0.17685409999999999</v>
          </cell>
          <cell r="N3692">
            <v>-0.1655258</v>
          </cell>
          <cell r="O3692">
            <v>-0.14916940000000001</v>
          </cell>
        </row>
        <row r="3693">
          <cell r="F3693" t="str">
            <v>2013Greater Bay Area1-in-2July Peak20</v>
          </cell>
          <cell r="G3693">
            <v>2.6407050000000001</v>
          </cell>
          <cell r="H3693">
            <v>2.4834070000000001</v>
          </cell>
          <cell r="I3693">
            <v>86.299480000000003</v>
          </cell>
          <cell r="J3693">
            <v>53033.75</v>
          </cell>
          <cell r="K3693">
            <v>-0.18192059999999999</v>
          </cell>
          <cell r="L3693">
            <v>-0.16737299999999999</v>
          </cell>
          <cell r="M3693">
            <v>-0.1572974</v>
          </cell>
          <cell r="N3693">
            <v>-0.14722170000000001</v>
          </cell>
          <cell r="O3693">
            <v>-0.13267409999999999</v>
          </cell>
        </row>
        <row r="3694">
          <cell r="F3694" t="str">
            <v>2013Greater Bay Area1-in-2July Peak21</v>
          </cell>
          <cell r="G3694">
            <v>2.375623</v>
          </cell>
          <cell r="H3694">
            <v>2.2853819999999998</v>
          </cell>
          <cell r="I3694">
            <v>80.552449999999993</v>
          </cell>
          <cell r="J3694">
            <v>53033.75</v>
          </cell>
          <cell r="K3694">
            <v>-0.10436670000000001</v>
          </cell>
          <cell r="L3694">
            <v>-9.6020800000000003E-2</v>
          </cell>
          <cell r="M3694">
            <v>-9.0240500000000001E-2</v>
          </cell>
          <cell r="N3694">
            <v>-8.4460099999999996E-2</v>
          </cell>
          <cell r="O3694">
            <v>-7.6114299999999996E-2</v>
          </cell>
        </row>
        <row r="3695">
          <cell r="F3695" t="str">
            <v>2013Greater Bay Area1-in-2July Peak22</v>
          </cell>
          <cell r="G3695">
            <v>2.1021290000000001</v>
          </cell>
          <cell r="H3695">
            <v>2.0491160000000002</v>
          </cell>
          <cell r="I3695">
            <v>76.279709999999994</v>
          </cell>
          <cell r="J3695">
            <v>53033.75</v>
          </cell>
          <cell r="K3695">
            <v>-6.1311200000000003E-2</v>
          </cell>
          <cell r="L3695">
            <v>-5.6408300000000001E-2</v>
          </cell>
          <cell r="M3695">
            <v>-5.30126E-2</v>
          </cell>
          <cell r="N3695">
            <v>-4.9616899999999999E-2</v>
          </cell>
          <cell r="O3695">
            <v>-4.4713999999999997E-2</v>
          </cell>
        </row>
        <row r="3696">
          <cell r="F3696" t="str">
            <v>2013Greater Bay Area1-in-2July Peak23</v>
          </cell>
          <cell r="G3696">
            <v>1.6980599999999999</v>
          </cell>
          <cell r="H3696">
            <v>1.6639520000000001</v>
          </cell>
          <cell r="I3696">
            <v>74.339479999999995</v>
          </cell>
          <cell r="J3696">
            <v>53033.75</v>
          </cell>
          <cell r="K3696">
            <v>-3.9447700000000002E-2</v>
          </cell>
          <cell r="L3696">
            <v>-3.6293199999999998E-2</v>
          </cell>
          <cell r="M3696">
            <v>-3.4108399999999997E-2</v>
          </cell>
          <cell r="N3696">
            <v>-3.1923600000000003E-2</v>
          </cell>
          <cell r="O3696">
            <v>-2.8769099999999999E-2</v>
          </cell>
        </row>
        <row r="3697">
          <cell r="F3697" t="str">
            <v>2013Greater Bay Area1-in-2July Peak24</v>
          </cell>
          <cell r="G3697">
            <v>1.293941</v>
          </cell>
          <cell r="H3697">
            <v>1.266686</v>
          </cell>
          <cell r="I3697">
            <v>72.518389999999997</v>
          </cell>
          <cell r="J3697">
            <v>53033.75</v>
          </cell>
          <cell r="K3697">
            <v>-3.1521300000000002E-2</v>
          </cell>
          <cell r="L3697">
            <v>-2.9000600000000001E-2</v>
          </cell>
          <cell r="M3697">
            <v>-2.7254799999999999E-2</v>
          </cell>
          <cell r="N3697">
            <v>-2.5509E-2</v>
          </cell>
          <cell r="O3697">
            <v>-2.2988399999999999E-2</v>
          </cell>
        </row>
        <row r="3698">
          <cell r="F3698" t="str">
            <v>2013Greater Fresno1-in-2July Peak1</v>
          </cell>
          <cell r="G3698">
            <v>1.231827</v>
          </cell>
          <cell r="H3698">
            <v>1.231827</v>
          </cell>
          <cell r="I3698">
            <v>84.24512</v>
          </cell>
          <cell r="J3698">
            <v>27215.7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</row>
        <row r="3699">
          <cell r="F3699" t="str">
            <v>2013Greater Fresno1-in-2July Peak2</v>
          </cell>
          <cell r="G3699">
            <v>1.0473460000000001</v>
          </cell>
          <cell r="H3699">
            <v>1.0473460000000001</v>
          </cell>
          <cell r="I3699">
            <v>79.88073</v>
          </cell>
          <cell r="J3699">
            <v>27215.7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</row>
        <row r="3700">
          <cell r="F3700" t="str">
            <v>2013Greater Fresno1-in-2July Peak3</v>
          </cell>
          <cell r="G3700">
            <v>0.92767029999999995</v>
          </cell>
          <cell r="H3700">
            <v>0.92767029999999995</v>
          </cell>
          <cell r="I3700">
            <v>76.121830000000003</v>
          </cell>
          <cell r="J3700">
            <v>27215.7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</row>
        <row r="3701">
          <cell r="F3701" t="str">
            <v>2013Greater Fresno1-in-2July Peak4</v>
          </cell>
          <cell r="G3701">
            <v>0.85527719999999996</v>
          </cell>
          <cell r="H3701">
            <v>0.85527719999999996</v>
          </cell>
          <cell r="I3701">
            <v>74.090339999999998</v>
          </cell>
          <cell r="J3701">
            <v>27215.7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</row>
        <row r="3702">
          <cell r="F3702" t="str">
            <v>2013Greater Fresno1-in-2July Peak5</v>
          </cell>
          <cell r="G3702">
            <v>0.83315660000000002</v>
          </cell>
          <cell r="H3702">
            <v>0.83315660000000002</v>
          </cell>
          <cell r="I3702">
            <v>72.532759999999996</v>
          </cell>
          <cell r="J3702">
            <v>27215.7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</row>
        <row r="3703">
          <cell r="F3703" t="str">
            <v>2013Greater Fresno1-in-2July Peak6</v>
          </cell>
          <cell r="G3703">
            <v>0.86680009999999996</v>
          </cell>
          <cell r="H3703">
            <v>0.86680009999999996</v>
          </cell>
          <cell r="I3703">
            <v>71.090339999999998</v>
          </cell>
          <cell r="J3703">
            <v>27215.7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</row>
        <row r="3704">
          <cell r="F3704" t="str">
            <v>2013Greater Fresno1-in-2July Peak7</v>
          </cell>
          <cell r="G3704">
            <v>0.97406700000000002</v>
          </cell>
          <cell r="H3704">
            <v>0.97406700000000002</v>
          </cell>
          <cell r="I3704">
            <v>72.449100000000001</v>
          </cell>
          <cell r="J3704">
            <v>27215.7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</row>
        <row r="3705">
          <cell r="F3705" t="str">
            <v>2013Greater Fresno1-in-2July Peak8</v>
          </cell>
          <cell r="G3705">
            <v>1.045247</v>
          </cell>
          <cell r="H3705">
            <v>1.045247</v>
          </cell>
          <cell r="I3705">
            <v>78.550690000000003</v>
          </cell>
          <cell r="J3705">
            <v>27215.7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</row>
        <row r="3706">
          <cell r="F3706" t="str">
            <v>2013Greater Fresno1-in-2July Peak9</v>
          </cell>
          <cell r="G3706">
            <v>1.0771470000000001</v>
          </cell>
          <cell r="H3706">
            <v>1.0771470000000001</v>
          </cell>
          <cell r="I3706">
            <v>85.128140000000002</v>
          </cell>
          <cell r="J3706">
            <v>27215.7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</row>
        <row r="3707">
          <cell r="F3707" t="str">
            <v>2013Greater Fresno1-in-2July Peak10</v>
          </cell>
          <cell r="G3707">
            <v>1.196869</v>
          </cell>
          <cell r="H3707">
            <v>1.196869</v>
          </cell>
          <cell r="I3707">
            <v>89.78201</v>
          </cell>
          <cell r="J3707">
            <v>27215.7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</row>
        <row r="3708">
          <cell r="F3708" t="str">
            <v>2013Greater Fresno1-in-2July Peak11</v>
          </cell>
          <cell r="G3708">
            <v>1.37374</v>
          </cell>
          <cell r="H3708">
            <v>1.37374</v>
          </cell>
          <cell r="I3708">
            <v>93.871989999999997</v>
          </cell>
          <cell r="J3708">
            <v>27215.7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</row>
        <row r="3709">
          <cell r="F3709" t="str">
            <v>2013Greater Fresno1-in-2July Peak12</v>
          </cell>
          <cell r="G3709">
            <v>1.632064</v>
          </cell>
          <cell r="H3709">
            <v>1.632064</v>
          </cell>
          <cell r="I3709">
            <v>97.038390000000007</v>
          </cell>
          <cell r="J3709">
            <v>27215.7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</row>
        <row r="3710">
          <cell r="F3710" t="str">
            <v>2013Greater Fresno1-in-2July Peak13</v>
          </cell>
          <cell r="G3710">
            <v>1.95366</v>
          </cell>
          <cell r="H3710">
            <v>1.95366</v>
          </cell>
          <cell r="I3710">
            <v>100.1352</v>
          </cell>
          <cell r="J3710">
            <v>27215.7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</row>
        <row r="3711">
          <cell r="F3711" t="str">
            <v>2013Greater Fresno1-in-2July Peak14</v>
          </cell>
          <cell r="G3711">
            <v>1.7770550000000001</v>
          </cell>
          <cell r="H3711">
            <v>2.2951250000000001</v>
          </cell>
          <cell r="I3711">
            <v>103.05159999999999</v>
          </cell>
          <cell r="J3711">
            <v>27215.7</v>
          </cell>
          <cell r="K3711">
            <v>0.41958190000000001</v>
          </cell>
          <cell r="L3711">
            <v>0.47776970000000002</v>
          </cell>
          <cell r="M3711">
            <v>0.51807040000000004</v>
          </cell>
          <cell r="N3711">
            <v>0.55837110000000001</v>
          </cell>
          <cell r="O3711">
            <v>0.61655890000000002</v>
          </cell>
        </row>
        <row r="3712">
          <cell r="F3712" t="str">
            <v>2013Greater Fresno1-in-2July Peak15</v>
          </cell>
          <cell r="G3712">
            <v>1.983155</v>
          </cell>
          <cell r="H3712">
            <v>2.6502560000000002</v>
          </cell>
          <cell r="I3712">
            <v>105.9181</v>
          </cell>
          <cell r="J3712">
            <v>27215.7</v>
          </cell>
          <cell r="K3712">
            <v>0.54061159999999997</v>
          </cell>
          <cell r="L3712">
            <v>0.61534239999999996</v>
          </cell>
          <cell r="M3712">
            <v>0.66710069999999999</v>
          </cell>
          <cell r="N3712">
            <v>0.71885909999999997</v>
          </cell>
          <cell r="O3712">
            <v>0.79358989999999996</v>
          </cell>
        </row>
        <row r="3713">
          <cell r="F3713" t="str">
            <v>2013Greater Fresno1-in-2July Peak16</v>
          </cell>
          <cell r="G3713">
            <v>2.186445</v>
          </cell>
          <cell r="H3713">
            <v>3.0195539999999998</v>
          </cell>
          <cell r="I3713">
            <v>106.5659</v>
          </cell>
          <cell r="J3713">
            <v>27215.7</v>
          </cell>
          <cell r="K3713">
            <v>0.67595300000000003</v>
          </cell>
          <cell r="L3713">
            <v>0.76880190000000004</v>
          </cell>
          <cell r="M3713">
            <v>0.83310879999999998</v>
          </cell>
          <cell r="N3713">
            <v>0.89741579999999999</v>
          </cell>
          <cell r="O3713">
            <v>0.9902647</v>
          </cell>
        </row>
        <row r="3714">
          <cell r="F3714" t="str">
            <v>2013Greater Fresno1-in-2July Peak17</v>
          </cell>
          <cell r="G3714">
            <v>2.3287810000000002</v>
          </cell>
          <cell r="H3714">
            <v>3.300198</v>
          </cell>
          <cell r="I3714">
            <v>107.5016</v>
          </cell>
          <cell r="J3714">
            <v>27215.7</v>
          </cell>
          <cell r="K3714">
            <v>0.78760520000000001</v>
          </cell>
          <cell r="L3714">
            <v>0.89620270000000002</v>
          </cell>
          <cell r="M3714">
            <v>0.97141679999999997</v>
          </cell>
          <cell r="N3714">
            <v>1.0466310000000001</v>
          </cell>
          <cell r="O3714">
            <v>1.1552290000000001</v>
          </cell>
        </row>
        <row r="3715">
          <cell r="F3715" t="str">
            <v>2013Greater Fresno1-in-2July Peak18</v>
          </cell>
          <cell r="G3715">
            <v>2.457684</v>
          </cell>
          <cell r="H3715">
            <v>3.4554510000000001</v>
          </cell>
          <cell r="I3715">
            <v>108.4314</v>
          </cell>
          <cell r="J3715">
            <v>27215.7</v>
          </cell>
          <cell r="K3715">
            <v>0.80889529999999998</v>
          </cell>
          <cell r="L3715">
            <v>0.92048269999999999</v>
          </cell>
          <cell r="M3715">
            <v>0.99776779999999998</v>
          </cell>
          <cell r="N3715">
            <v>1.075053</v>
          </cell>
          <cell r="O3715">
            <v>1.1866410000000001</v>
          </cell>
        </row>
        <row r="3716">
          <cell r="F3716" t="str">
            <v>2013Greater Fresno1-in-2July Peak19</v>
          </cell>
          <cell r="G3716">
            <v>3.704993</v>
          </cell>
          <cell r="H3716">
            <v>3.3796659999999998</v>
          </cell>
          <cell r="I3716">
            <v>104.6495</v>
          </cell>
          <cell r="J3716">
            <v>27215.7</v>
          </cell>
          <cell r="K3716">
            <v>-0.3527807</v>
          </cell>
          <cell r="L3716">
            <v>-0.33656079999999999</v>
          </cell>
          <cell r="M3716">
            <v>-0.32532689999999997</v>
          </cell>
          <cell r="N3716">
            <v>-0.31409310000000001</v>
          </cell>
          <cell r="O3716">
            <v>-0.2978731</v>
          </cell>
        </row>
        <row r="3717">
          <cell r="F3717" t="str">
            <v>2013Greater Fresno1-in-2July Peak20</v>
          </cell>
          <cell r="G3717">
            <v>3.416973</v>
          </cell>
          <cell r="H3717">
            <v>3.1104020000000001</v>
          </cell>
          <cell r="I3717">
            <v>101.515</v>
          </cell>
          <cell r="J3717">
            <v>27215.7</v>
          </cell>
          <cell r="K3717">
            <v>-0.33244099999999999</v>
          </cell>
          <cell r="L3717">
            <v>-0.3171563</v>
          </cell>
          <cell r="M3717">
            <v>-0.30657010000000001</v>
          </cell>
          <cell r="N3717">
            <v>-0.29598390000000002</v>
          </cell>
          <cell r="O3717">
            <v>-0.28069909999999998</v>
          </cell>
        </row>
        <row r="3718">
          <cell r="F3718" t="str">
            <v>2013Greater Fresno1-in-2July Peak21</v>
          </cell>
          <cell r="G3718">
            <v>3.0498409999999998</v>
          </cell>
          <cell r="H3718">
            <v>2.8348719999999998</v>
          </cell>
          <cell r="I3718">
            <v>97.028369999999995</v>
          </cell>
          <cell r="J3718">
            <v>27215.7</v>
          </cell>
          <cell r="K3718">
            <v>-0.2331095</v>
          </cell>
          <cell r="L3718">
            <v>-0.2223918</v>
          </cell>
          <cell r="M3718">
            <v>-0.21496870000000001</v>
          </cell>
          <cell r="N3718">
            <v>-0.2075456</v>
          </cell>
          <cell r="O3718">
            <v>-0.1968278</v>
          </cell>
        </row>
        <row r="3719">
          <cell r="F3719" t="str">
            <v>2013Greater Fresno1-in-2July Peak22</v>
          </cell>
          <cell r="G3719">
            <v>2.6376330000000001</v>
          </cell>
          <cell r="H3719">
            <v>2.5068519999999999</v>
          </cell>
          <cell r="I3719">
            <v>92.381649999999993</v>
          </cell>
          <cell r="J3719">
            <v>27215.7</v>
          </cell>
          <cell r="K3719">
            <v>-0.14181730000000001</v>
          </cell>
          <cell r="L3719">
            <v>-0.1352969</v>
          </cell>
          <cell r="M3719">
            <v>-0.13078090000000001</v>
          </cell>
          <cell r="N3719">
            <v>-0.12626490000000001</v>
          </cell>
          <cell r="O3719">
            <v>-0.1197445</v>
          </cell>
        </row>
        <row r="3720">
          <cell r="F3720" t="str">
            <v>2013Greater Fresno1-in-2July Peak23</v>
          </cell>
          <cell r="G3720">
            <v>2.0868169999999999</v>
          </cell>
          <cell r="H3720">
            <v>2.01336</v>
          </cell>
          <cell r="I3720">
            <v>89.413139999999999</v>
          </cell>
          <cell r="J3720">
            <v>27215.7</v>
          </cell>
          <cell r="K3720">
            <v>-7.9655400000000001E-2</v>
          </cell>
          <cell r="L3720">
            <v>-7.5993099999999994E-2</v>
          </cell>
          <cell r="M3720">
            <v>-7.3456499999999994E-2</v>
          </cell>
          <cell r="N3720">
            <v>-7.0919999999999997E-2</v>
          </cell>
          <cell r="O3720">
            <v>-6.7257600000000001E-2</v>
          </cell>
        </row>
        <row r="3721">
          <cell r="F3721" t="str">
            <v>2013Greater Fresno1-in-2July Peak24</v>
          </cell>
          <cell r="G3721">
            <v>1.6108290000000001</v>
          </cell>
          <cell r="H3721">
            <v>1.55487</v>
          </cell>
          <cell r="I3721">
            <v>87.522059999999996</v>
          </cell>
          <cell r="J3721">
            <v>27215.7</v>
          </cell>
          <cell r="K3721">
            <v>-6.0681300000000001E-2</v>
          </cell>
          <cell r="L3721">
            <v>-5.78913E-2</v>
          </cell>
          <cell r="M3721">
            <v>-5.5959000000000002E-2</v>
          </cell>
          <cell r="N3721">
            <v>-5.4026699999999997E-2</v>
          </cell>
          <cell r="O3721">
            <v>-5.1236700000000003E-2</v>
          </cell>
        </row>
        <row r="3722">
          <cell r="F3722" t="str">
            <v>2013Kern1-in-2July Peak1</v>
          </cell>
          <cell r="G3722">
            <v>1.4248700000000001</v>
          </cell>
          <cell r="H3722">
            <v>1.4248700000000001</v>
          </cell>
          <cell r="I3722">
            <v>80</v>
          </cell>
          <cell r="J3722">
            <v>5650.88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</row>
        <row r="3723">
          <cell r="F3723" t="str">
            <v>2013Kern1-in-2July Peak2</v>
          </cell>
          <cell r="G3723">
            <v>1.2202470000000001</v>
          </cell>
          <cell r="H3723">
            <v>1.2202470000000001</v>
          </cell>
          <cell r="I3723">
            <v>76.5</v>
          </cell>
          <cell r="J3723">
            <v>5650.88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</row>
        <row r="3724">
          <cell r="F3724" t="str">
            <v>2013Kern1-in-2July Peak3</v>
          </cell>
          <cell r="G3724">
            <v>1.0675829999999999</v>
          </cell>
          <cell r="H3724">
            <v>1.0675829999999999</v>
          </cell>
          <cell r="I3724">
            <v>74.5</v>
          </cell>
          <cell r="J3724">
            <v>5650.88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</row>
        <row r="3725">
          <cell r="F3725" t="str">
            <v>2013Kern1-in-2July Peak4</v>
          </cell>
          <cell r="G3725">
            <v>0.96134200000000003</v>
          </cell>
          <cell r="H3725">
            <v>0.96134200000000003</v>
          </cell>
          <cell r="I3725">
            <v>73</v>
          </cell>
          <cell r="J3725">
            <v>5650.88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</row>
        <row r="3726">
          <cell r="F3726" t="str">
            <v>2013Kern1-in-2July Peak5</v>
          </cell>
          <cell r="G3726">
            <v>0.91372850000000005</v>
          </cell>
          <cell r="H3726">
            <v>0.91372850000000005</v>
          </cell>
          <cell r="I3726">
            <v>72</v>
          </cell>
          <cell r="J3726">
            <v>5650.88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</row>
        <row r="3727">
          <cell r="F3727" t="str">
            <v>2013Kern1-in-2July Peak6</v>
          </cell>
          <cell r="G3727">
            <v>0.90823779999999998</v>
          </cell>
          <cell r="H3727">
            <v>0.90823779999999998</v>
          </cell>
          <cell r="I3727">
            <v>70.5</v>
          </cell>
          <cell r="J3727">
            <v>5650.88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</row>
        <row r="3728">
          <cell r="F3728" t="str">
            <v>2013Kern1-in-2July Peak7</v>
          </cell>
          <cell r="G3728">
            <v>0.99028340000000004</v>
          </cell>
          <cell r="H3728">
            <v>0.99028340000000004</v>
          </cell>
          <cell r="I3728">
            <v>71</v>
          </cell>
          <cell r="J3728">
            <v>5650.88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</row>
        <row r="3729">
          <cell r="F3729" t="str">
            <v>2013Kern1-in-2July Peak8</v>
          </cell>
          <cell r="G3729">
            <v>1.0390349999999999</v>
          </cell>
          <cell r="H3729">
            <v>1.0390349999999999</v>
          </cell>
          <cell r="I3729">
            <v>78</v>
          </cell>
          <cell r="J3729">
            <v>5650.88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</row>
        <row r="3730">
          <cell r="F3730" t="str">
            <v>2013Kern1-in-2July Peak9</v>
          </cell>
          <cell r="G3730">
            <v>1.065852</v>
          </cell>
          <cell r="H3730">
            <v>1.065852</v>
          </cell>
          <cell r="I3730">
            <v>86</v>
          </cell>
          <cell r="J3730">
            <v>5650.88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</row>
        <row r="3731">
          <cell r="F3731" t="str">
            <v>2013Kern1-in-2July Peak10</v>
          </cell>
          <cell r="G3731">
            <v>1.2221439999999999</v>
          </cell>
          <cell r="H3731">
            <v>1.2221439999999999</v>
          </cell>
          <cell r="I3731">
            <v>92</v>
          </cell>
          <cell r="J3731">
            <v>5650.88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</row>
        <row r="3732">
          <cell r="F3732" t="str">
            <v>2013Kern1-in-2July Peak11</v>
          </cell>
          <cell r="G3732">
            <v>1.4615530000000001</v>
          </cell>
          <cell r="H3732">
            <v>1.4615530000000001</v>
          </cell>
          <cell r="I3732">
            <v>97.5</v>
          </cell>
          <cell r="J3732">
            <v>5650.88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</row>
        <row r="3733">
          <cell r="F3733" t="str">
            <v>2013Kern1-in-2July Peak12</v>
          </cell>
          <cell r="G3733">
            <v>1.7850429999999999</v>
          </cell>
          <cell r="H3733">
            <v>1.7850429999999999</v>
          </cell>
          <cell r="I3733">
            <v>99.5</v>
          </cell>
          <cell r="J3733">
            <v>5650.88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</row>
        <row r="3734">
          <cell r="F3734" t="str">
            <v>2013Kern1-in-2July Peak13</v>
          </cell>
          <cell r="G3734">
            <v>2.1517029999999999</v>
          </cell>
          <cell r="H3734">
            <v>2.1517029999999999</v>
          </cell>
          <cell r="I3734">
            <v>101.5</v>
          </cell>
          <cell r="J3734">
            <v>5650.88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</row>
        <row r="3735">
          <cell r="F3735" t="str">
            <v>2013Kern1-in-2July Peak14</v>
          </cell>
          <cell r="G3735">
            <v>1.9489939999999999</v>
          </cell>
          <cell r="H3735">
            <v>2.509582</v>
          </cell>
          <cell r="I3735">
            <v>103.5</v>
          </cell>
          <cell r="J3735">
            <v>5650.88</v>
          </cell>
          <cell r="K3735">
            <v>0.48475879999999999</v>
          </cell>
          <cell r="L3735">
            <v>0.52955969999999997</v>
          </cell>
          <cell r="M3735">
            <v>0.56058870000000005</v>
          </cell>
          <cell r="N3735">
            <v>0.59161779999999997</v>
          </cell>
          <cell r="O3735">
            <v>0.63641879999999995</v>
          </cell>
        </row>
        <row r="3736">
          <cell r="F3736" t="str">
            <v>2013Kern1-in-2July Peak15</v>
          </cell>
          <cell r="G3736">
            <v>2.1872029999999998</v>
          </cell>
          <cell r="H3736">
            <v>2.8544960000000001</v>
          </cell>
          <cell r="I3736">
            <v>104</v>
          </cell>
          <cell r="J3736">
            <v>5650.88</v>
          </cell>
          <cell r="K3736">
            <v>0.58107019999999998</v>
          </cell>
          <cell r="L3736">
            <v>0.63201180000000001</v>
          </cell>
          <cell r="M3736">
            <v>0.66729400000000005</v>
          </cell>
          <cell r="N3736">
            <v>0.70257599999999998</v>
          </cell>
          <cell r="O3736">
            <v>0.75351760000000001</v>
          </cell>
        </row>
        <row r="3737">
          <cell r="F3737" t="str">
            <v>2013Kern1-in-2July Peak16</v>
          </cell>
          <cell r="G3737">
            <v>2.3404410000000002</v>
          </cell>
          <cell r="H3737">
            <v>3.2086830000000002</v>
          </cell>
          <cell r="I3737">
            <v>105</v>
          </cell>
          <cell r="J3737">
            <v>5650.88</v>
          </cell>
          <cell r="K3737">
            <v>0.75750989999999996</v>
          </cell>
          <cell r="L3737">
            <v>0.82293130000000003</v>
          </cell>
          <cell r="M3737">
            <v>0.86824199999999996</v>
          </cell>
          <cell r="N3737">
            <v>0.9135527</v>
          </cell>
          <cell r="O3737">
            <v>0.97897420000000002</v>
          </cell>
        </row>
        <row r="3738">
          <cell r="F3738" t="str">
            <v>2013Kern1-in-2July Peak17</v>
          </cell>
          <cell r="G3738">
            <v>2.4854750000000001</v>
          </cell>
          <cell r="H3738">
            <v>3.4734919999999998</v>
          </cell>
          <cell r="I3738">
            <v>105.5</v>
          </cell>
          <cell r="J3738">
            <v>5650.88</v>
          </cell>
          <cell r="K3738">
            <v>0.86103200000000002</v>
          </cell>
          <cell r="L3738">
            <v>0.93605519999999998</v>
          </cell>
          <cell r="M3738">
            <v>0.98801640000000002</v>
          </cell>
          <cell r="N3738">
            <v>1.0399769999999999</v>
          </cell>
          <cell r="O3738">
            <v>1.115</v>
          </cell>
        </row>
        <row r="3739">
          <cell r="F3739" t="str">
            <v>2013Kern1-in-2July Peak18</v>
          </cell>
          <cell r="G3739">
            <v>2.5888439999999999</v>
          </cell>
          <cell r="H3739">
            <v>3.6004480000000001</v>
          </cell>
          <cell r="I3739">
            <v>105</v>
          </cell>
          <cell r="J3739">
            <v>5650.88</v>
          </cell>
          <cell r="K3739">
            <v>0.88145660000000003</v>
          </cell>
          <cell r="L3739">
            <v>0.95834889999999995</v>
          </cell>
          <cell r="M3739">
            <v>1.0116039999999999</v>
          </cell>
          <cell r="N3739">
            <v>1.0648599999999999</v>
          </cell>
          <cell r="O3739">
            <v>1.1417520000000001</v>
          </cell>
        </row>
        <row r="3740">
          <cell r="F3740" t="str">
            <v>2013Kern1-in-2July Peak19</v>
          </cell>
          <cell r="G3740">
            <v>3.923886</v>
          </cell>
          <cell r="H3740">
            <v>3.5034429999999999</v>
          </cell>
          <cell r="I3740">
            <v>103.5</v>
          </cell>
          <cell r="J3740">
            <v>5650.88</v>
          </cell>
          <cell r="K3740">
            <v>-0.46014090000000002</v>
          </cell>
          <cell r="L3740">
            <v>-0.43668679999999999</v>
          </cell>
          <cell r="M3740">
            <v>-0.4204425</v>
          </cell>
          <cell r="N3740">
            <v>-0.40419830000000001</v>
          </cell>
          <cell r="O3740">
            <v>-0.38074419999999998</v>
          </cell>
        </row>
        <row r="3741">
          <cell r="F3741" t="str">
            <v>2013Kern1-in-2July Peak20</v>
          </cell>
          <cell r="G3741">
            <v>3.6822149999999998</v>
          </cell>
          <cell r="H3741">
            <v>3.2594609999999999</v>
          </cell>
          <cell r="I3741">
            <v>101</v>
          </cell>
          <cell r="J3741">
            <v>5650.88</v>
          </cell>
          <cell r="K3741">
            <v>-0.46267130000000001</v>
          </cell>
          <cell r="L3741">
            <v>-0.43908809999999998</v>
          </cell>
          <cell r="M3741">
            <v>-0.42275449999999998</v>
          </cell>
          <cell r="N3741">
            <v>-0.40642089999999997</v>
          </cell>
          <cell r="O3741">
            <v>-0.38283780000000001</v>
          </cell>
        </row>
        <row r="3742">
          <cell r="F3742" t="str">
            <v>2013Kern1-in-2July Peak21</v>
          </cell>
          <cell r="G3742">
            <v>3.3213020000000002</v>
          </cell>
          <cell r="H3742">
            <v>3.0281120000000001</v>
          </cell>
          <cell r="I3742">
            <v>94</v>
          </cell>
          <cell r="J3742">
            <v>5650.88</v>
          </cell>
          <cell r="K3742">
            <v>-0.32087280000000001</v>
          </cell>
          <cell r="L3742">
            <v>-0.30451739999999999</v>
          </cell>
          <cell r="M3742">
            <v>-0.29318959999999999</v>
          </cell>
          <cell r="N3742">
            <v>-0.281862</v>
          </cell>
          <cell r="O3742">
            <v>-0.26550649999999998</v>
          </cell>
        </row>
        <row r="3743">
          <cell r="F3743" t="str">
            <v>2013Kern1-in-2July Peak22</v>
          </cell>
          <cell r="G3743">
            <v>2.924045</v>
          </cell>
          <cell r="H3743">
            <v>2.73264</v>
          </cell>
          <cell r="I3743">
            <v>88.5</v>
          </cell>
          <cell r="J3743">
            <v>5650.88</v>
          </cell>
          <cell r="K3743">
            <v>-0.2094782</v>
          </cell>
          <cell r="L3743">
            <v>-0.1988008</v>
          </cell>
          <cell r="M3743">
            <v>-0.19140560000000001</v>
          </cell>
          <cell r="N3743">
            <v>-0.18401049999999999</v>
          </cell>
          <cell r="O3743">
            <v>-0.17333299999999999</v>
          </cell>
        </row>
        <row r="3744">
          <cell r="F3744" t="str">
            <v>2013Kern1-in-2July Peak23</v>
          </cell>
          <cell r="G3744">
            <v>2.3726120000000002</v>
          </cell>
          <cell r="H3744">
            <v>2.2291400000000001</v>
          </cell>
          <cell r="I3744">
            <v>86</v>
          </cell>
          <cell r="J3744">
            <v>5650.88</v>
          </cell>
          <cell r="K3744">
            <v>-0.15701870000000001</v>
          </cell>
          <cell r="L3744">
            <v>-0.14901519999999999</v>
          </cell>
          <cell r="M3744">
            <v>-0.14347209999999999</v>
          </cell>
          <cell r="N3744">
            <v>-0.13792889999999999</v>
          </cell>
          <cell r="O3744">
            <v>-0.1299254</v>
          </cell>
        </row>
        <row r="3745">
          <cell r="F3745" t="str">
            <v>2013Kern1-in-2July Peak24</v>
          </cell>
          <cell r="G3745">
            <v>1.9003669999999999</v>
          </cell>
          <cell r="H3745">
            <v>1.7887630000000001</v>
          </cell>
          <cell r="I3745">
            <v>82</v>
          </cell>
          <cell r="J3745">
            <v>5650.88</v>
          </cell>
          <cell r="K3745">
            <v>-0.1221419</v>
          </cell>
          <cell r="L3745">
            <v>-0.11591609999999999</v>
          </cell>
          <cell r="M3745">
            <v>-0.1116042</v>
          </cell>
          <cell r="N3745">
            <v>-0.1072922</v>
          </cell>
          <cell r="O3745">
            <v>-0.1010665</v>
          </cell>
        </row>
        <row r="3746">
          <cell r="F3746" t="str">
            <v>2013Northern Coast1-in-2July Peak1</v>
          </cell>
          <cell r="G3746">
            <v>1.083528</v>
          </cell>
          <cell r="H3746">
            <v>1.083528</v>
          </cell>
          <cell r="I3746">
            <v>67.121499999999997</v>
          </cell>
          <cell r="J3746">
            <v>9337.7800000000007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</row>
        <row r="3747">
          <cell r="F3747" t="str">
            <v>2013Northern Coast1-in-2July Peak2</v>
          </cell>
          <cell r="G3747">
            <v>0.94779910000000001</v>
          </cell>
          <cell r="H3747">
            <v>0.94779910000000001</v>
          </cell>
          <cell r="I3747">
            <v>65.418700000000001</v>
          </cell>
          <cell r="J3747">
            <v>9337.7800000000007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</row>
        <row r="3748">
          <cell r="F3748" t="str">
            <v>2013Northern Coast1-in-2July Peak3</v>
          </cell>
          <cell r="G3748">
            <v>0.88335019999999997</v>
          </cell>
          <cell r="H3748">
            <v>0.88335019999999997</v>
          </cell>
          <cell r="I3748">
            <v>64.418700000000001</v>
          </cell>
          <cell r="J3748">
            <v>9337.7800000000007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</row>
        <row r="3749">
          <cell r="F3749" t="str">
            <v>2013Northern Coast1-in-2July Peak4</v>
          </cell>
          <cell r="G3749">
            <v>0.84395869999999995</v>
          </cell>
          <cell r="H3749">
            <v>0.84395869999999995</v>
          </cell>
          <cell r="I3749">
            <v>63.860700000000001</v>
          </cell>
          <cell r="J3749">
            <v>9337.7800000000007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</row>
        <row r="3750">
          <cell r="F3750" t="str">
            <v>2013Northern Coast1-in-2July Peak5</v>
          </cell>
          <cell r="G3750">
            <v>0.84603459999999997</v>
          </cell>
          <cell r="H3750">
            <v>0.84603459999999997</v>
          </cell>
          <cell r="I3750">
            <v>63.074199999999998</v>
          </cell>
          <cell r="J3750">
            <v>9337.7800000000007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</row>
        <row r="3751">
          <cell r="F3751" t="str">
            <v>2013Northern Coast1-in-2July Peak6</v>
          </cell>
          <cell r="G3751">
            <v>0.92424819999999996</v>
          </cell>
          <cell r="H3751">
            <v>0.92424819999999996</v>
          </cell>
          <cell r="I3751">
            <v>62.076900000000002</v>
          </cell>
          <cell r="J3751">
            <v>9337.7800000000007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</row>
        <row r="3752">
          <cell r="F3752" t="str">
            <v>2013Northern Coast1-in-2July Peak7</v>
          </cell>
          <cell r="G3752">
            <v>1.1218109999999999</v>
          </cell>
          <cell r="H3752">
            <v>1.1218109999999999</v>
          </cell>
          <cell r="I3752">
            <v>63.091799999999999</v>
          </cell>
          <cell r="J3752">
            <v>9337.7800000000007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</row>
        <row r="3753">
          <cell r="F3753" t="str">
            <v>2013Northern Coast1-in-2July Peak8</v>
          </cell>
          <cell r="G3753">
            <v>1.294772</v>
          </cell>
          <cell r="H3753">
            <v>1.294772</v>
          </cell>
          <cell r="I3753">
            <v>68.545900000000003</v>
          </cell>
          <cell r="J3753">
            <v>9337.7800000000007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</row>
        <row r="3754">
          <cell r="F3754" t="str">
            <v>2013Northern Coast1-in-2July Peak9</v>
          </cell>
          <cell r="G3754">
            <v>1.295752</v>
          </cell>
          <cell r="H3754">
            <v>1.295752</v>
          </cell>
          <cell r="I3754">
            <v>74.3</v>
          </cell>
          <cell r="J3754">
            <v>9337.7800000000007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</row>
        <row r="3755">
          <cell r="F3755" t="str">
            <v>2013Northern Coast1-in-2July Peak10</v>
          </cell>
          <cell r="G3755">
            <v>1.3249740000000001</v>
          </cell>
          <cell r="H3755">
            <v>1.3249740000000001</v>
          </cell>
          <cell r="I3755">
            <v>78.999799999999993</v>
          </cell>
          <cell r="J3755">
            <v>9337.7800000000007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</row>
        <row r="3756">
          <cell r="F3756" t="str">
            <v>2013Northern Coast1-in-2July Peak11</v>
          </cell>
          <cell r="G3756">
            <v>1.3747830000000001</v>
          </cell>
          <cell r="H3756">
            <v>1.3747830000000001</v>
          </cell>
          <cell r="I3756">
            <v>84.432199999999995</v>
          </cell>
          <cell r="J3756">
            <v>9337.7800000000007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</row>
        <row r="3757">
          <cell r="F3757" t="str">
            <v>2013Northern Coast1-in-2July Peak12</v>
          </cell>
          <cell r="G3757">
            <v>1.455881</v>
          </cell>
          <cell r="H3757">
            <v>1.455881</v>
          </cell>
          <cell r="I3757">
            <v>89.883499999999998</v>
          </cell>
          <cell r="J3757">
            <v>9337.7800000000007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</row>
        <row r="3758">
          <cell r="F3758" t="str">
            <v>2013Northern Coast1-in-2July Peak13</v>
          </cell>
          <cell r="G3758">
            <v>1.594862</v>
          </cell>
          <cell r="H3758">
            <v>1.594862</v>
          </cell>
          <cell r="I3758">
            <v>92.773899999999998</v>
          </cell>
          <cell r="J3758">
            <v>9337.7800000000007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</row>
        <row r="3759">
          <cell r="F3759" t="str">
            <v>2013Northern Coast1-in-2July Peak14</v>
          </cell>
          <cell r="G3759">
            <v>1.4327179999999999</v>
          </cell>
          <cell r="H3759">
            <v>1.7534860000000001</v>
          </cell>
          <cell r="I3759">
            <v>94.632000000000005</v>
          </cell>
          <cell r="J3759">
            <v>9337.7800000000007</v>
          </cell>
          <cell r="K3759">
            <v>0.26757639999999999</v>
          </cell>
          <cell r="L3759">
            <v>0.2990024</v>
          </cell>
          <cell r="M3759">
            <v>0.320768</v>
          </cell>
          <cell r="N3759">
            <v>0.34253349999999999</v>
          </cell>
          <cell r="O3759">
            <v>0.3739595</v>
          </cell>
        </row>
        <row r="3760">
          <cell r="F3760" t="str">
            <v>2013Northern Coast1-in-2July Peak15</v>
          </cell>
          <cell r="G3760">
            <v>1.560397</v>
          </cell>
          <cell r="H3760">
            <v>1.9806980000000001</v>
          </cell>
          <cell r="I3760">
            <v>95.482100000000003</v>
          </cell>
          <cell r="J3760">
            <v>9337.7800000000007</v>
          </cell>
          <cell r="K3760">
            <v>0.35060459999999999</v>
          </cell>
          <cell r="L3760">
            <v>0.39178190000000002</v>
          </cell>
          <cell r="M3760">
            <v>0.42030129999999999</v>
          </cell>
          <cell r="N3760">
            <v>0.44882070000000002</v>
          </cell>
          <cell r="O3760">
            <v>0.48999799999999999</v>
          </cell>
        </row>
        <row r="3761">
          <cell r="F3761" t="str">
            <v>2013Northern Coast1-in-2July Peak16</v>
          </cell>
          <cell r="G3761">
            <v>1.7532760000000001</v>
          </cell>
          <cell r="H3761">
            <v>2.272786</v>
          </cell>
          <cell r="I3761">
            <v>96.136399999999995</v>
          </cell>
          <cell r="J3761">
            <v>9337.7800000000007</v>
          </cell>
          <cell r="K3761">
            <v>0.43336190000000002</v>
          </cell>
          <cell r="L3761">
            <v>0.48425879999999999</v>
          </cell>
          <cell r="M3761">
            <v>0.51950989999999997</v>
          </cell>
          <cell r="N3761">
            <v>0.5547609</v>
          </cell>
          <cell r="O3761">
            <v>0.60565800000000003</v>
          </cell>
        </row>
        <row r="3762">
          <cell r="F3762" t="str">
            <v>2013Northern Coast1-in-2July Peak17</v>
          </cell>
          <cell r="G3762">
            <v>1.9826790000000001</v>
          </cell>
          <cell r="H3762">
            <v>2.5921949999999998</v>
          </cell>
          <cell r="I3762">
            <v>95.867699999999999</v>
          </cell>
          <cell r="J3762">
            <v>9337.7800000000007</v>
          </cell>
          <cell r="K3762">
            <v>0.50844230000000001</v>
          </cell>
          <cell r="L3762">
            <v>0.56815720000000003</v>
          </cell>
          <cell r="M3762">
            <v>0.60951549999999999</v>
          </cell>
          <cell r="N3762">
            <v>0.65087399999999995</v>
          </cell>
          <cell r="O3762">
            <v>0.71058889999999997</v>
          </cell>
        </row>
        <row r="3763">
          <cell r="F3763" t="str">
            <v>2013Northern Coast1-in-2July Peak18</v>
          </cell>
          <cell r="G3763">
            <v>2.1956419999999999</v>
          </cell>
          <cell r="H3763">
            <v>2.822187</v>
          </cell>
          <cell r="I3763">
            <v>90.075500000000005</v>
          </cell>
          <cell r="J3763">
            <v>9337.7800000000007</v>
          </cell>
          <cell r="K3763">
            <v>0.522648</v>
          </cell>
          <cell r="L3763">
            <v>0.58403130000000003</v>
          </cell>
          <cell r="M3763">
            <v>0.62654520000000002</v>
          </cell>
          <cell r="N3763">
            <v>0.66905919999999997</v>
          </cell>
          <cell r="O3763">
            <v>0.73044249999999999</v>
          </cell>
        </row>
        <row r="3764">
          <cell r="F3764" t="str">
            <v>2013Northern Coast1-in-2July Peak19</v>
          </cell>
          <cell r="G3764">
            <v>2.9632230000000002</v>
          </cell>
          <cell r="H3764">
            <v>2.8091430000000002</v>
          </cell>
          <cell r="I3764">
            <v>86.819900000000004</v>
          </cell>
          <cell r="J3764">
            <v>9337.7800000000007</v>
          </cell>
          <cell r="K3764">
            <v>-0.17447199999999999</v>
          </cell>
          <cell r="L3764">
            <v>-0.16242409999999999</v>
          </cell>
          <cell r="M3764">
            <v>-0.15407979999999999</v>
          </cell>
          <cell r="N3764">
            <v>-0.14573549999999999</v>
          </cell>
          <cell r="O3764">
            <v>-0.13368749999999999</v>
          </cell>
        </row>
        <row r="3765">
          <cell r="F3765" t="str">
            <v>2013Northern Coast1-in-2July Peak20</v>
          </cell>
          <cell r="G3765">
            <v>2.6961240000000002</v>
          </cell>
          <cell r="H3765">
            <v>2.566916</v>
          </cell>
          <cell r="I3765">
            <v>85.195599999999999</v>
          </cell>
          <cell r="J3765">
            <v>9337.7800000000007</v>
          </cell>
          <cell r="K3765">
            <v>-0.1463091</v>
          </cell>
          <cell r="L3765">
            <v>-0.13620599999999999</v>
          </cell>
          <cell r="M3765">
            <v>-0.1292085</v>
          </cell>
          <cell r="N3765">
            <v>-0.12221120000000001</v>
          </cell>
          <cell r="O3765">
            <v>-0.112108</v>
          </cell>
        </row>
        <row r="3766">
          <cell r="F3766" t="str">
            <v>2013Northern Coast1-in-2July Peak21</v>
          </cell>
          <cell r="G3766">
            <v>2.415937</v>
          </cell>
          <cell r="H3766">
            <v>2.3342109999999998</v>
          </cell>
          <cell r="I3766">
            <v>80.544300000000007</v>
          </cell>
          <cell r="J3766">
            <v>9337.7800000000007</v>
          </cell>
          <cell r="K3766">
            <v>-9.2541899999999996E-2</v>
          </cell>
          <cell r="L3766">
            <v>-8.6151599999999995E-2</v>
          </cell>
          <cell r="M3766">
            <v>-8.1725599999999995E-2</v>
          </cell>
          <cell r="N3766">
            <v>-7.7299800000000002E-2</v>
          </cell>
          <cell r="O3766">
            <v>-7.09095E-2</v>
          </cell>
        </row>
        <row r="3767">
          <cell r="F3767" t="str">
            <v>2013Northern Coast1-in-2July Peak22</v>
          </cell>
          <cell r="G3767">
            <v>2.1067819999999999</v>
          </cell>
          <cell r="H3767">
            <v>2.0585529999999999</v>
          </cell>
          <cell r="I3767">
            <v>76.729399999999998</v>
          </cell>
          <cell r="J3767">
            <v>9337.7800000000007</v>
          </cell>
          <cell r="K3767">
            <v>-5.46115E-2</v>
          </cell>
          <cell r="L3767">
            <v>-5.0840400000000001E-2</v>
          </cell>
          <cell r="M3767">
            <v>-4.8228600000000003E-2</v>
          </cell>
          <cell r="N3767">
            <v>-4.56166E-2</v>
          </cell>
          <cell r="O3767">
            <v>-4.1845599999999997E-2</v>
          </cell>
        </row>
        <row r="3768">
          <cell r="F3768" t="str">
            <v>2013Northern Coast1-in-2July Peak23</v>
          </cell>
          <cell r="G3768">
            <v>1.6974370000000001</v>
          </cell>
          <cell r="H3768">
            <v>1.660317</v>
          </cell>
          <cell r="I3768">
            <v>74.576700000000002</v>
          </cell>
          <cell r="J3768">
            <v>9337.7800000000007</v>
          </cell>
          <cell r="K3768">
            <v>-4.2031800000000001E-2</v>
          </cell>
          <cell r="L3768">
            <v>-3.9129299999999999E-2</v>
          </cell>
          <cell r="M3768">
            <v>-3.7119100000000002E-2</v>
          </cell>
          <cell r="N3768">
            <v>-3.5108899999999998E-2</v>
          </cell>
          <cell r="O3768">
            <v>-3.2206499999999999E-2</v>
          </cell>
        </row>
        <row r="3769">
          <cell r="F3769" t="str">
            <v>2013Northern Coast1-in-2July Peak24</v>
          </cell>
          <cell r="G3769">
            <v>1.29464</v>
          </cell>
          <cell r="H3769">
            <v>1.2599119999999999</v>
          </cell>
          <cell r="I3769">
            <v>72.345799999999997</v>
          </cell>
          <cell r="J3769">
            <v>9337.7800000000007</v>
          </cell>
          <cell r="K3769">
            <v>-3.9323700000000003E-2</v>
          </cell>
          <cell r="L3769">
            <v>-3.66082E-2</v>
          </cell>
          <cell r="M3769">
            <v>-3.4727500000000001E-2</v>
          </cell>
          <cell r="N3769">
            <v>-3.2846800000000002E-2</v>
          </cell>
          <cell r="O3769">
            <v>-3.0131399999999999E-2</v>
          </cell>
        </row>
        <row r="3770">
          <cell r="F3770" t="str">
            <v>2013Other1-in-2July Peak1</v>
          </cell>
          <cell r="G3770">
            <v>1.0282579999999999</v>
          </cell>
          <cell r="H3770">
            <v>1.0282579999999999</v>
          </cell>
          <cell r="I3770">
            <v>75.502619999999993</v>
          </cell>
          <cell r="J3770">
            <v>25997.96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</row>
        <row r="3771">
          <cell r="F3771" t="str">
            <v>2013Other1-in-2July Peak2</v>
          </cell>
          <cell r="G3771">
            <v>0.88309260000000001</v>
          </cell>
          <cell r="H3771">
            <v>0.88309260000000001</v>
          </cell>
          <cell r="I3771">
            <v>73.810659999999999</v>
          </cell>
          <cell r="J3771">
            <v>25997.96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</row>
        <row r="3772">
          <cell r="F3772" t="str">
            <v>2013Other1-in-2July Peak3</v>
          </cell>
          <cell r="G3772">
            <v>0.80075510000000005</v>
          </cell>
          <cell r="H3772">
            <v>0.80075510000000005</v>
          </cell>
          <cell r="I3772">
            <v>72.3215</v>
          </cell>
          <cell r="J3772">
            <v>25997.96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</row>
        <row r="3773">
          <cell r="F3773" t="str">
            <v>2013Other1-in-2July Peak4</v>
          </cell>
          <cell r="G3773">
            <v>0.75412409999999996</v>
          </cell>
          <cell r="H3773">
            <v>0.75412409999999996</v>
          </cell>
          <cell r="I3773">
            <v>70.096289999999996</v>
          </cell>
          <cell r="J3773">
            <v>25997.96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</row>
        <row r="3774">
          <cell r="F3774" t="str">
            <v>2013Other1-in-2July Peak5</v>
          </cell>
          <cell r="G3774">
            <v>0.74481929999999996</v>
          </cell>
          <cell r="H3774">
            <v>0.74481929999999996</v>
          </cell>
          <cell r="I3774">
            <v>68.955699999999993</v>
          </cell>
          <cell r="J3774">
            <v>25997.96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</row>
        <row r="3775">
          <cell r="F3775" t="str">
            <v>2013Other1-in-2July Peak6</v>
          </cell>
          <cell r="G3775">
            <v>0.79469610000000002</v>
          </cell>
          <cell r="H3775">
            <v>0.79469610000000002</v>
          </cell>
          <cell r="I3775">
            <v>67.175719999999998</v>
          </cell>
          <cell r="J3775">
            <v>25997.96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</row>
        <row r="3776">
          <cell r="F3776" t="str">
            <v>2013Other1-in-2July Peak7</v>
          </cell>
          <cell r="G3776">
            <v>0.92842530000000001</v>
          </cell>
          <cell r="H3776">
            <v>0.92842530000000001</v>
          </cell>
          <cell r="I3776">
            <v>66.854140000000001</v>
          </cell>
          <cell r="J3776">
            <v>25997.96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</row>
        <row r="3777">
          <cell r="F3777" t="str">
            <v>2013Other1-in-2July Peak8</v>
          </cell>
          <cell r="G3777">
            <v>1.018915</v>
          </cell>
          <cell r="H3777">
            <v>1.018915</v>
          </cell>
          <cell r="I3777">
            <v>73.592209999999994</v>
          </cell>
          <cell r="J3777">
            <v>25997.96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</row>
        <row r="3778">
          <cell r="F3778" t="str">
            <v>2013Other1-in-2July Peak9</v>
          </cell>
          <cell r="G3778">
            <v>1.0374509999999999</v>
          </cell>
          <cell r="H3778">
            <v>1.0374509999999999</v>
          </cell>
          <cell r="I3778">
            <v>80.85848</v>
          </cell>
          <cell r="J3778">
            <v>25997.96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</row>
        <row r="3779">
          <cell r="F3779" t="str">
            <v>2013Other1-in-2July Peak10</v>
          </cell>
          <cell r="G3779">
            <v>1.10599</v>
          </cell>
          <cell r="H3779">
            <v>1.10599</v>
          </cell>
          <cell r="I3779">
            <v>85.542860000000005</v>
          </cell>
          <cell r="J3779">
            <v>25997.96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</row>
        <row r="3780">
          <cell r="F3780" t="str">
            <v>2013Other1-in-2July Peak11</v>
          </cell>
          <cell r="G3780">
            <v>1.222297</v>
          </cell>
          <cell r="H3780">
            <v>1.222297</v>
          </cell>
          <cell r="I3780">
            <v>90.296779999999998</v>
          </cell>
          <cell r="J3780">
            <v>25997.96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</row>
        <row r="3781">
          <cell r="F3781" t="str">
            <v>2013Other1-in-2July Peak12</v>
          </cell>
          <cell r="G3781">
            <v>1.3993770000000001</v>
          </cell>
          <cell r="H3781">
            <v>1.3993770000000001</v>
          </cell>
          <cell r="I3781">
            <v>94.673609999999996</v>
          </cell>
          <cell r="J3781">
            <v>25997.96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</row>
        <row r="3782">
          <cell r="F3782" t="str">
            <v>2013Other1-in-2July Peak13</v>
          </cell>
          <cell r="G3782">
            <v>1.6501429999999999</v>
          </cell>
          <cell r="H3782">
            <v>1.6501429999999999</v>
          </cell>
          <cell r="I3782">
            <v>98.478020000000001</v>
          </cell>
          <cell r="J3782">
            <v>25997.96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</row>
        <row r="3783">
          <cell r="F3783" t="str">
            <v>2013Other1-in-2July Peak14</v>
          </cell>
          <cell r="G3783">
            <v>1.494073</v>
          </cell>
          <cell r="H3783">
            <v>1.938269</v>
          </cell>
          <cell r="I3783">
            <v>100.6661</v>
          </cell>
          <cell r="J3783">
            <v>25997.96</v>
          </cell>
          <cell r="K3783">
            <v>0.36995270000000002</v>
          </cell>
          <cell r="L3783">
            <v>0.41381610000000002</v>
          </cell>
          <cell r="M3783">
            <v>0.44419570000000003</v>
          </cell>
          <cell r="N3783">
            <v>0.47457539999999998</v>
          </cell>
          <cell r="O3783">
            <v>0.51843879999999998</v>
          </cell>
        </row>
        <row r="3784">
          <cell r="F3784" t="str">
            <v>2013Other1-in-2July Peak15</v>
          </cell>
          <cell r="G3784">
            <v>1.692421</v>
          </cell>
          <cell r="H3784">
            <v>2.2661859999999998</v>
          </cell>
          <cell r="I3784">
            <v>102.4372</v>
          </cell>
          <cell r="J3784">
            <v>25997.96</v>
          </cell>
          <cell r="K3784">
            <v>0.47865089999999999</v>
          </cell>
          <cell r="L3784">
            <v>0.53484529999999997</v>
          </cell>
          <cell r="M3784">
            <v>0.57376530000000003</v>
          </cell>
          <cell r="N3784">
            <v>0.61268540000000005</v>
          </cell>
          <cell r="O3784">
            <v>0.66887980000000002</v>
          </cell>
        </row>
        <row r="3785">
          <cell r="F3785" t="str">
            <v>2013Other1-in-2July Peak16</v>
          </cell>
          <cell r="G3785">
            <v>1.9115660000000001</v>
          </cell>
          <cell r="H3785">
            <v>2.6274850000000001</v>
          </cell>
          <cell r="I3785">
            <v>103.23090000000001</v>
          </cell>
          <cell r="J3785">
            <v>25997.96</v>
          </cell>
          <cell r="K3785">
            <v>0.59766819999999998</v>
          </cell>
          <cell r="L3785">
            <v>0.66753169999999995</v>
          </cell>
          <cell r="M3785">
            <v>0.71591899999999997</v>
          </cell>
          <cell r="N3785">
            <v>0.76430620000000005</v>
          </cell>
          <cell r="O3785">
            <v>0.83416970000000001</v>
          </cell>
        </row>
        <row r="3786">
          <cell r="F3786" t="str">
            <v>2013Other1-in-2July Peak17</v>
          </cell>
          <cell r="G3786">
            <v>2.119796</v>
          </cell>
          <cell r="H3786">
            <v>2.955006</v>
          </cell>
          <cell r="I3786">
            <v>103.7042</v>
          </cell>
          <cell r="J3786">
            <v>25997.96</v>
          </cell>
          <cell r="K3786">
            <v>0.69695629999999997</v>
          </cell>
          <cell r="L3786">
            <v>0.77863800000000005</v>
          </cell>
          <cell r="M3786">
            <v>0.83521049999999997</v>
          </cell>
          <cell r="N3786">
            <v>0.89178290000000005</v>
          </cell>
          <cell r="O3786">
            <v>0.97346469999999996</v>
          </cell>
        </row>
        <row r="3787">
          <cell r="F3787" t="str">
            <v>2013Other1-in-2July Peak18</v>
          </cell>
          <cell r="G3787">
            <v>2.291137</v>
          </cell>
          <cell r="H3787">
            <v>3.1490619999999998</v>
          </cell>
          <cell r="I3787">
            <v>103.435</v>
          </cell>
          <cell r="J3787">
            <v>25997.96</v>
          </cell>
          <cell r="K3787">
            <v>0.71587089999999998</v>
          </cell>
          <cell r="L3787">
            <v>0.79979730000000004</v>
          </cell>
          <cell r="M3787">
            <v>0.85792449999999998</v>
          </cell>
          <cell r="N3787">
            <v>0.91605170000000002</v>
          </cell>
          <cell r="O3787">
            <v>0.99997829999999999</v>
          </cell>
        </row>
        <row r="3788">
          <cell r="F3788" t="str">
            <v>2013Other1-in-2July Peak19</v>
          </cell>
          <cell r="G3788">
            <v>3.3725070000000001</v>
          </cell>
          <cell r="H3788">
            <v>3.080168</v>
          </cell>
          <cell r="I3788">
            <v>101.3134</v>
          </cell>
          <cell r="J3788">
            <v>25997.96</v>
          </cell>
          <cell r="K3788">
            <v>-0.32657819999999999</v>
          </cell>
          <cell r="L3788">
            <v>-0.30634929999999999</v>
          </cell>
          <cell r="M3788">
            <v>-0.29233880000000001</v>
          </cell>
          <cell r="N3788">
            <v>-0.27832839999999998</v>
          </cell>
          <cell r="O3788">
            <v>-0.25809949999999998</v>
          </cell>
        </row>
        <row r="3789">
          <cell r="F3789" t="str">
            <v>2013Other1-in-2July Peak20</v>
          </cell>
          <cell r="G3789">
            <v>3.0360559999999999</v>
          </cell>
          <cell r="H3789">
            <v>2.7792789999999998</v>
          </cell>
          <cell r="I3789">
            <v>97.434970000000007</v>
          </cell>
          <cell r="J3789">
            <v>25997.96</v>
          </cell>
          <cell r="K3789">
            <v>-0.28685159999999998</v>
          </cell>
          <cell r="L3789">
            <v>-0.26908339999999997</v>
          </cell>
          <cell r="M3789">
            <v>-0.25677729999999999</v>
          </cell>
          <cell r="N3789">
            <v>-0.2444711</v>
          </cell>
          <cell r="O3789">
            <v>-0.22670299999999999</v>
          </cell>
        </row>
        <row r="3790">
          <cell r="F3790" t="str">
            <v>2013Other1-in-2July Peak21</v>
          </cell>
          <cell r="G3790">
            <v>2.5924710000000002</v>
          </cell>
          <cell r="H3790">
            <v>2.4419110000000002</v>
          </cell>
          <cell r="I3790">
            <v>90.932140000000004</v>
          </cell>
          <cell r="J3790">
            <v>25997.96</v>
          </cell>
          <cell r="K3790">
            <v>-0.16819429999999999</v>
          </cell>
          <cell r="L3790">
            <v>-0.157776</v>
          </cell>
          <cell r="M3790">
            <v>-0.15056040000000001</v>
          </cell>
          <cell r="N3790">
            <v>-0.14334469999999999</v>
          </cell>
          <cell r="O3790">
            <v>-0.1329264</v>
          </cell>
        </row>
        <row r="3791">
          <cell r="F3791" t="str">
            <v>2013Other1-in-2July Peak22</v>
          </cell>
          <cell r="G3791">
            <v>2.1777039999999999</v>
          </cell>
          <cell r="H3791">
            <v>2.0811039999999998</v>
          </cell>
          <cell r="I3791">
            <v>85.002759999999995</v>
          </cell>
          <cell r="J3791">
            <v>25997.96</v>
          </cell>
          <cell r="K3791">
            <v>-0.1079143</v>
          </cell>
          <cell r="L3791">
            <v>-0.1012299</v>
          </cell>
          <cell r="M3791">
            <v>-9.66003E-2</v>
          </cell>
          <cell r="N3791">
            <v>-9.1970700000000002E-2</v>
          </cell>
          <cell r="O3791">
            <v>-8.5286299999999995E-2</v>
          </cell>
        </row>
        <row r="3792">
          <cell r="F3792" t="str">
            <v>2013Other1-in-2July Peak23</v>
          </cell>
          <cell r="G3792">
            <v>1.690458</v>
          </cell>
          <cell r="H3792">
            <v>1.629138</v>
          </cell>
          <cell r="I3792">
            <v>81.125290000000007</v>
          </cell>
          <cell r="J3792">
            <v>25997.96</v>
          </cell>
          <cell r="K3792">
            <v>-6.8501300000000001E-2</v>
          </cell>
          <cell r="L3792">
            <v>-6.4258200000000001E-2</v>
          </cell>
          <cell r="M3792">
            <v>-6.1319499999999999E-2</v>
          </cell>
          <cell r="N3792">
            <v>-5.8380700000000001E-2</v>
          </cell>
          <cell r="O3792">
            <v>-5.4137600000000001E-2</v>
          </cell>
        </row>
        <row r="3793">
          <cell r="F3793" t="str">
            <v>2013Other1-in-2July Peak24</v>
          </cell>
          <cell r="G3793">
            <v>1.2835160000000001</v>
          </cell>
          <cell r="H3793">
            <v>1.244332</v>
          </cell>
          <cell r="I3793">
            <v>77.910399999999996</v>
          </cell>
          <cell r="J3793">
            <v>25997.96</v>
          </cell>
          <cell r="K3793">
            <v>-4.3772999999999999E-2</v>
          </cell>
          <cell r="L3793">
            <v>-4.1061599999999997E-2</v>
          </cell>
          <cell r="M3793">
            <v>-3.9183700000000002E-2</v>
          </cell>
          <cell r="N3793">
            <v>-3.73058E-2</v>
          </cell>
          <cell r="O3793">
            <v>-3.45945E-2</v>
          </cell>
        </row>
        <row r="3794">
          <cell r="F3794" t="str">
            <v>2013Sierra1-in-2July Peak1</v>
          </cell>
          <cell r="G3794">
            <v>1.172445</v>
          </cell>
          <cell r="H3794">
            <v>1.172445</v>
          </cell>
          <cell r="I3794">
            <v>72.056880000000007</v>
          </cell>
          <cell r="J3794">
            <v>18192.55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</row>
        <row r="3795">
          <cell r="F3795" t="str">
            <v>2013Sierra1-in-2July Peak2</v>
          </cell>
          <cell r="G3795">
            <v>1.034438</v>
          </cell>
          <cell r="H3795">
            <v>1.034438</v>
          </cell>
          <cell r="I3795">
            <v>69.118700000000004</v>
          </cell>
          <cell r="J3795">
            <v>18192.55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</row>
        <row r="3796">
          <cell r="F3796" t="str">
            <v>2013Sierra1-in-2July Peak3</v>
          </cell>
          <cell r="G3796">
            <v>0.95473240000000004</v>
          </cell>
          <cell r="H3796">
            <v>0.95473240000000004</v>
          </cell>
          <cell r="I3796">
            <v>69.125039999999998</v>
          </cell>
          <cell r="J3796">
            <v>18192.55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</row>
        <row r="3797">
          <cell r="F3797" t="str">
            <v>2013Sierra1-in-2July Peak4</v>
          </cell>
          <cell r="G3797">
            <v>0.90964029999999996</v>
          </cell>
          <cell r="H3797">
            <v>0.90964029999999996</v>
          </cell>
          <cell r="I3797">
            <v>68.365070000000003</v>
          </cell>
          <cell r="J3797">
            <v>18192.55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</row>
        <row r="3798">
          <cell r="F3798" t="str">
            <v>2013Sierra1-in-2July Peak5</v>
          </cell>
          <cell r="G3798">
            <v>0.90987399999999996</v>
          </cell>
          <cell r="H3798">
            <v>0.90987399999999996</v>
          </cell>
          <cell r="I3798">
            <v>68.360119999999995</v>
          </cell>
          <cell r="J3798">
            <v>18192.55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</row>
        <row r="3799">
          <cell r="F3799" t="str">
            <v>2013Sierra1-in-2July Peak6</v>
          </cell>
          <cell r="G3799">
            <v>0.99327449999999995</v>
          </cell>
          <cell r="H3799">
            <v>0.99327449999999995</v>
          </cell>
          <cell r="I3799">
            <v>67.886499999999998</v>
          </cell>
          <cell r="J3799">
            <v>18192.55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</row>
        <row r="3800">
          <cell r="F3800" t="str">
            <v>2013Sierra1-in-2July Peak7</v>
          </cell>
          <cell r="G3800">
            <v>1.1821390000000001</v>
          </cell>
          <cell r="H3800">
            <v>1.1821390000000001</v>
          </cell>
          <cell r="I3800">
            <v>68.185299999999998</v>
          </cell>
          <cell r="J3800">
            <v>18192.55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</row>
        <row r="3801">
          <cell r="F3801" t="str">
            <v>2013Sierra1-in-2July Peak8</v>
          </cell>
          <cell r="G3801">
            <v>1.301714</v>
          </cell>
          <cell r="H3801">
            <v>1.301714</v>
          </cell>
          <cell r="I3801">
            <v>74.477999999999994</v>
          </cell>
          <cell r="J3801">
            <v>18192.55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</row>
        <row r="3802">
          <cell r="F3802" t="str">
            <v>2013Sierra1-in-2July Peak9</v>
          </cell>
          <cell r="G3802">
            <v>1.3381959999999999</v>
          </cell>
          <cell r="H3802">
            <v>1.3381959999999999</v>
          </cell>
          <cell r="I3802">
            <v>80.412800000000004</v>
          </cell>
          <cell r="J3802">
            <v>18192.55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</row>
        <row r="3803">
          <cell r="F3803" t="str">
            <v>2013Sierra1-in-2July Peak10</v>
          </cell>
          <cell r="G3803">
            <v>1.406226</v>
          </cell>
          <cell r="H3803">
            <v>1.406226</v>
          </cell>
          <cell r="I3803">
            <v>84.659000000000006</v>
          </cell>
          <cell r="J3803">
            <v>18192.55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</row>
        <row r="3804">
          <cell r="F3804" t="str">
            <v>2013Sierra1-in-2July Peak11</v>
          </cell>
          <cell r="G3804">
            <v>1.5354719999999999</v>
          </cell>
          <cell r="H3804">
            <v>1.5354719999999999</v>
          </cell>
          <cell r="I3804">
            <v>90.963909999999998</v>
          </cell>
          <cell r="J3804">
            <v>18192.55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</row>
        <row r="3805">
          <cell r="F3805" t="str">
            <v>2013Sierra1-in-2July Peak12</v>
          </cell>
          <cell r="G3805">
            <v>1.7313320000000001</v>
          </cell>
          <cell r="H3805">
            <v>1.7313320000000001</v>
          </cell>
          <cell r="I3805">
            <v>95.130390000000006</v>
          </cell>
          <cell r="J3805">
            <v>18192.55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</row>
        <row r="3806">
          <cell r="F3806" t="str">
            <v>2013Sierra1-in-2July Peak13</v>
          </cell>
          <cell r="G3806">
            <v>2.0023019999999998</v>
          </cell>
          <cell r="H3806">
            <v>2.0023019999999998</v>
          </cell>
          <cell r="I3806">
            <v>97.475189999999998</v>
          </cell>
          <cell r="J3806">
            <v>18192.55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</row>
        <row r="3807">
          <cell r="F3807" t="str">
            <v>2013Sierra1-in-2July Peak14</v>
          </cell>
          <cell r="G3807">
            <v>1.836287</v>
          </cell>
          <cell r="H3807">
            <v>2.3099639999999999</v>
          </cell>
          <cell r="I3807">
            <v>99.409080000000003</v>
          </cell>
          <cell r="J3807">
            <v>18192.55</v>
          </cell>
          <cell r="K3807">
            <v>0.40553850000000002</v>
          </cell>
          <cell r="L3807">
            <v>0.44579570000000002</v>
          </cell>
          <cell r="M3807">
            <v>0.47367759999999998</v>
          </cell>
          <cell r="N3807">
            <v>0.50155959999999999</v>
          </cell>
          <cell r="O3807">
            <v>0.54181670000000004</v>
          </cell>
        </row>
        <row r="3808">
          <cell r="F3808" t="str">
            <v>2013Sierra1-in-2July Peak15</v>
          </cell>
          <cell r="G3808">
            <v>2.0486659999999999</v>
          </cell>
          <cell r="H3808">
            <v>2.6625960000000002</v>
          </cell>
          <cell r="I3808">
            <v>101.0724</v>
          </cell>
          <cell r="J3808">
            <v>18192.55</v>
          </cell>
          <cell r="K3808">
            <v>0.52627409999999997</v>
          </cell>
          <cell r="L3808">
            <v>0.57806219999999997</v>
          </cell>
          <cell r="M3808">
            <v>0.61393059999999999</v>
          </cell>
          <cell r="N3808">
            <v>0.64979900000000002</v>
          </cell>
          <cell r="O3808">
            <v>0.70158719999999997</v>
          </cell>
        </row>
        <row r="3809">
          <cell r="F3809" t="str">
            <v>2013Sierra1-in-2July Peak16</v>
          </cell>
          <cell r="G3809">
            <v>2.3044910000000001</v>
          </cell>
          <cell r="H3809">
            <v>3.0681639999999999</v>
          </cell>
          <cell r="I3809">
            <v>101.6703</v>
          </cell>
          <cell r="J3809">
            <v>18192.55</v>
          </cell>
          <cell r="K3809">
            <v>0.65481160000000005</v>
          </cell>
          <cell r="L3809">
            <v>0.71912799999999999</v>
          </cell>
          <cell r="M3809">
            <v>0.7636733</v>
          </cell>
          <cell r="N3809">
            <v>0.80821849999999995</v>
          </cell>
          <cell r="O3809">
            <v>0.8725349</v>
          </cell>
        </row>
        <row r="3810">
          <cell r="F3810" t="str">
            <v>2013Sierra1-in-2July Peak17</v>
          </cell>
          <cell r="G3810">
            <v>2.5381990000000001</v>
          </cell>
          <cell r="H3810">
            <v>3.4307720000000002</v>
          </cell>
          <cell r="I3810">
            <v>101.87050000000001</v>
          </cell>
          <cell r="J3810">
            <v>18192.55</v>
          </cell>
          <cell r="K3810">
            <v>0.7652139</v>
          </cell>
          <cell r="L3810">
            <v>0.84045859999999994</v>
          </cell>
          <cell r="M3810">
            <v>0.89257280000000006</v>
          </cell>
          <cell r="N3810">
            <v>0.9446871</v>
          </cell>
          <cell r="O3810">
            <v>1.0199320000000001</v>
          </cell>
        </row>
        <row r="3811">
          <cell r="F3811" t="str">
            <v>2013Sierra1-in-2July Peak18</v>
          </cell>
          <cell r="G3811">
            <v>2.7470729999999999</v>
          </cell>
          <cell r="H3811">
            <v>3.6641370000000002</v>
          </cell>
          <cell r="I3811">
            <v>101.33240000000001</v>
          </cell>
          <cell r="J3811">
            <v>18192.55</v>
          </cell>
          <cell r="K3811">
            <v>0.78619459999999997</v>
          </cell>
          <cell r="L3811">
            <v>0.86351350000000004</v>
          </cell>
          <cell r="M3811">
            <v>0.9170642</v>
          </cell>
          <cell r="N3811">
            <v>0.97061520000000001</v>
          </cell>
          <cell r="O3811">
            <v>1.0479339999999999</v>
          </cell>
        </row>
        <row r="3812">
          <cell r="F3812" t="str">
            <v>2013Sierra1-in-2July Peak19</v>
          </cell>
          <cell r="G3812">
            <v>3.9917419999999999</v>
          </cell>
          <cell r="H3812">
            <v>3.6238429999999999</v>
          </cell>
          <cell r="I3812">
            <v>99.596500000000006</v>
          </cell>
          <cell r="J3812">
            <v>18192.55</v>
          </cell>
          <cell r="K3812">
            <v>-0.40038750000000001</v>
          </cell>
          <cell r="L3812">
            <v>-0.3811928</v>
          </cell>
          <cell r="M3812">
            <v>-0.36789860000000002</v>
          </cell>
          <cell r="N3812">
            <v>-0.35460439999999999</v>
          </cell>
          <cell r="O3812">
            <v>-0.33540969999999998</v>
          </cell>
        </row>
        <row r="3813">
          <cell r="F3813" t="str">
            <v>2013Sierra1-in-2July Peak20</v>
          </cell>
          <cell r="G3813">
            <v>3.627027</v>
          </cell>
          <cell r="H3813">
            <v>3.3238189999999999</v>
          </cell>
          <cell r="I3813">
            <v>92.142849999999996</v>
          </cell>
          <cell r="J3813">
            <v>18192.55</v>
          </cell>
          <cell r="K3813">
            <v>-0.32998329999999998</v>
          </cell>
          <cell r="L3813">
            <v>-0.31416379999999999</v>
          </cell>
          <cell r="M3813">
            <v>-0.30320730000000001</v>
          </cell>
          <cell r="N3813">
            <v>-0.29225079999999998</v>
          </cell>
          <cell r="O3813">
            <v>-0.27643139999999999</v>
          </cell>
        </row>
        <row r="3814">
          <cell r="F3814" t="str">
            <v>2013Sierra1-in-2July Peak21</v>
          </cell>
          <cell r="G3814">
            <v>3.1341160000000001</v>
          </cell>
          <cell r="H3814">
            <v>2.9420310000000001</v>
          </cell>
          <cell r="I3814">
            <v>83.754369999999994</v>
          </cell>
          <cell r="J3814">
            <v>18192.55</v>
          </cell>
          <cell r="K3814">
            <v>-0.20904729999999999</v>
          </cell>
          <cell r="L3814">
            <v>-0.1990256</v>
          </cell>
          <cell r="M3814">
            <v>-0.19208459999999999</v>
          </cell>
          <cell r="N3814">
            <v>-0.18514349999999999</v>
          </cell>
          <cell r="O3814">
            <v>-0.17512169999999999</v>
          </cell>
        </row>
        <row r="3815">
          <cell r="F3815" t="str">
            <v>2013Sierra1-in-2July Peak22</v>
          </cell>
          <cell r="G3815">
            <v>2.6184400000000001</v>
          </cell>
          <cell r="H3815">
            <v>2.5037180000000001</v>
          </cell>
          <cell r="I3815">
            <v>78.297229999999999</v>
          </cell>
          <cell r="J3815">
            <v>18192.55</v>
          </cell>
          <cell r="K3815">
            <v>-0.1248522</v>
          </cell>
          <cell r="L3815">
            <v>-0.11886679999999999</v>
          </cell>
          <cell r="M3815">
            <v>-0.1147213</v>
          </cell>
          <cell r="N3815">
            <v>-0.1105758</v>
          </cell>
          <cell r="O3815">
            <v>-0.1045903</v>
          </cell>
        </row>
        <row r="3816">
          <cell r="F3816" t="str">
            <v>2013Sierra1-in-2July Peak23</v>
          </cell>
          <cell r="G3816">
            <v>2.014713</v>
          </cell>
          <cell r="H3816">
            <v>1.9374769999999999</v>
          </cell>
          <cell r="I3816">
            <v>75.491929999999996</v>
          </cell>
          <cell r="J3816">
            <v>18192.55</v>
          </cell>
          <cell r="K3816">
            <v>-8.4055900000000003E-2</v>
          </cell>
          <cell r="L3816">
            <v>-8.0026299999999995E-2</v>
          </cell>
          <cell r="M3816">
            <v>-7.7235300000000007E-2</v>
          </cell>
          <cell r="N3816">
            <v>-7.4444399999999994E-2</v>
          </cell>
          <cell r="O3816">
            <v>-7.0414699999999997E-2</v>
          </cell>
        </row>
        <row r="3817">
          <cell r="F3817" t="str">
            <v>2013Sierra1-in-2July Peak24</v>
          </cell>
          <cell r="G3817">
            <v>1.5106520000000001</v>
          </cell>
          <cell r="H3817">
            <v>1.4703569999999999</v>
          </cell>
          <cell r="I3817">
            <v>73.456729999999993</v>
          </cell>
          <cell r="J3817">
            <v>18192.55</v>
          </cell>
          <cell r="K3817">
            <v>-4.3853900000000001E-2</v>
          </cell>
          <cell r="L3817">
            <v>-4.17516E-2</v>
          </cell>
          <cell r="M3817">
            <v>-4.0295499999999998E-2</v>
          </cell>
          <cell r="N3817">
            <v>-3.8839400000000003E-2</v>
          </cell>
          <cell r="O3817">
            <v>-3.6736999999999999E-2</v>
          </cell>
        </row>
        <row r="3818">
          <cell r="F3818" t="str">
            <v>2013Stockton1-in-2July Peak1</v>
          </cell>
          <cell r="G3818">
            <v>1.050592</v>
          </cell>
          <cell r="H3818">
            <v>1.050592</v>
          </cell>
          <cell r="I3818">
            <v>78.45044</v>
          </cell>
          <cell r="J3818">
            <v>12674.6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</row>
        <row r="3819">
          <cell r="F3819" t="str">
            <v>2013Stockton1-in-2July Peak2</v>
          </cell>
          <cell r="G3819">
            <v>0.89365329999999998</v>
          </cell>
          <cell r="H3819">
            <v>0.89365329999999998</v>
          </cell>
          <cell r="I3819">
            <v>71.3018</v>
          </cell>
          <cell r="J3819">
            <v>12674.6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</row>
        <row r="3820">
          <cell r="F3820" t="str">
            <v>2013Stockton1-in-2July Peak3</v>
          </cell>
          <cell r="G3820">
            <v>0.79732080000000005</v>
          </cell>
          <cell r="H3820">
            <v>0.79732080000000005</v>
          </cell>
          <cell r="I3820">
            <v>69.292649999999995</v>
          </cell>
          <cell r="J3820">
            <v>12674.6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</row>
        <row r="3821">
          <cell r="F3821" t="str">
            <v>2013Stockton1-in-2July Peak4</v>
          </cell>
          <cell r="G3821">
            <v>0.74339049999999995</v>
          </cell>
          <cell r="H3821">
            <v>0.74339049999999995</v>
          </cell>
          <cell r="I3821">
            <v>67.04495</v>
          </cell>
          <cell r="J3821">
            <v>12674.6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</row>
        <row r="3822">
          <cell r="F3822" t="str">
            <v>2013Stockton1-in-2July Peak5</v>
          </cell>
          <cell r="G3822">
            <v>0.73109159999999995</v>
          </cell>
          <cell r="H3822">
            <v>0.73109159999999995</v>
          </cell>
          <cell r="I3822">
            <v>65.04495</v>
          </cell>
          <cell r="J3822">
            <v>12674.6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</row>
        <row r="3823">
          <cell r="F3823" t="str">
            <v>2013Stockton1-in-2July Peak6</v>
          </cell>
          <cell r="G3823">
            <v>0.76405350000000005</v>
          </cell>
          <cell r="H3823">
            <v>0.76405350000000005</v>
          </cell>
          <cell r="I3823">
            <v>64.04495</v>
          </cell>
          <cell r="J3823">
            <v>12674.6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</row>
        <row r="3824">
          <cell r="F3824" t="str">
            <v>2013Stockton1-in-2July Peak7</v>
          </cell>
          <cell r="G3824">
            <v>0.87182740000000003</v>
          </cell>
          <cell r="H3824">
            <v>0.87182740000000003</v>
          </cell>
          <cell r="I3824">
            <v>64.292649999999995</v>
          </cell>
          <cell r="J3824">
            <v>12674.6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</row>
        <row r="3825">
          <cell r="F3825" t="str">
            <v>2013Stockton1-in-2July Peak8</v>
          </cell>
          <cell r="G3825">
            <v>0.94670949999999998</v>
          </cell>
          <cell r="H3825">
            <v>0.94670949999999998</v>
          </cell>
          <cell r="I3825">
            <v>71.139499999999998</v>
          </cell>
          <cell r="J3825">
            <v>12674.6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</row>
        <row r="3826">
          <cell r="F3826" t="str">
            <v>2013Stockton1-in-2July Peak9</v>
          </cell>
          <cell r="G3826">
            <v>0.98580909999999999</v>
          </cell>
          <cell r="H3826">
            <v>0.98580909999999999</v>
          </cell>
          <cell r="I3826">
            <v>78.342240000000004</v>
          </cell>
          <cell r="J3826">
            <v>12674.6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</row>
        <row r="3827">
          <cell r="F3827" t="str">
            <v>2013Stockton1-in-2July Peak10</v>
          </cell>
          <cell r="G3827">
            <v>1.0815920000000001</v>
          </cell>
          <cell r="H3827">
            <v>1.0815920000000001</v>
          </cell>
          <cell r="I3827">
            <v>84.193600000000004</v>
          </cell>
          <cell r="J3827">
            <v>12674.6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</row>
        <row r="3828">
          <cell r="F3828" t="str">
            <v>2013Stockton1-in-2July Peak11</v>
          </cell>
          <cell r="G3828">
            <v>1.218342</v>
          </cell>
          <cell r="H3828">
            <v>1.218342</v>
          </cell>
          <cell r="I3828">
            <v>88.99539</v>
          </cell>
          <cell r="J3828">
            <v>12674.6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</row>
        <row r="3829">
          <cell r="F3829" t="str">
            <v>2013Stockton1-in-2July Peak12</v>
          </cell>
          <cell r="G3829">
            <v>1.4038040000000001</v>
          </cell>
          <cell r="H3829">
            <v>1.4038040000000001</v>
          </cell>
          <cell r="I3829">
            <v>93.445899999999995</v>
          </cell>
          <cell r="J3829">
            <v>12674.6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</row>
        <row r="3830">
          <cell r="F3830" t="str">
            <v>2013Stockton1-in-2July Peak13</v>
          </cell>
          <cell r="G3830">
            <v>1.6423639999999999</v>
          </cell>
          <cell r="H3830">
            <v>1.6423639999999999</v>
          </cell>
          <cell r="I3830">
            <v>97.297259999999994</v>
          </cell>
          <cell r="J3830">
            <v>12674.6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</row>
        <row r="3831">
          <cell r="F3831" t="str">
            <v>2013Stockton1-in-2July Peak14</v>
          </cell>
          <cell r="G3831">
            <v>1.5114810000000001</v>
          </cell>
          <cell r="H3831">
            <v>1.9163589999999999</v>
          </cell>
          <cell r="I3831">
            <v>99.599050000000005</v>
          </cell>
          <cell r="J3831">
            <v>12674.6</v>
          </cell>
          <cell r="K3831">
            <v>0.33959210000000001</v>
          </cell>
          <cell r="L3831">
            <v>0.37816339999999998</v>
          </cell>
          <cell r="M3831">
            <v>0.40487780000000001</v>
          </cell>
          <cell r="N3831">
            <v>0.43159219999999998</v>
          </cell>
          <cell r="O3831">
            <v>0.47016360000000001</v>
          </cell>
        </row>
        <row r="3832">
          <cell r="F3832" t="str">
            <v>2013Stockton1-in-2July Peak15</v>
          </cell>
          <cell r="G3832">
            <v>1.7061580000000001</v>
          </cell>
          <cell r="H3832">
            <v>2.2206049999999999</v>
          </cell>
          <cell r="I3832">
            <v>101.4502</v>
          </cell>
          <cell r="J3832">
            <v>12674.6</v>
          </cell>
          <cell r="K3832">
            <v>0.43317090000000003</v>
          </cell>
          <cell r="L3832">
            <v>0.48118939999999999</v>
          </cell>
          <cell r="M3832">
            <v>0.51444699999999999</v>
          </cell>
          <cell r="N3832">
            <v>0.54770450000000004</v>
          </cell>
          <cell r="O3832">
            <v>0.595723</v>
          </cell>
        </row>
        <row r="3833">
          <cell r="F3833" t="str">
            <v>2013Stockton1-in-2July Peak16</v>
          </cell>
          <cell r="G3833">
            <v>1.9085319999999999</v>
          </cell>
          <cell r="H3833">
            <v>2.5564689999999999</v>
          </cell>
          <cell r="I3833">
            <v>103.2522</v>
          </cell>
          <cell r="J3833">
            <v>12674.6</v>
          </cell>
          <cell r="K3833">
            <v>0.54612579999999999</v>
          </cell>
          <cell r="L3833">
            <v>0.60627660000000005</v>
          </cell>
          <cell r="M3833">
            <v>0.64793670000000003</v>
          </cell>
          <cell r="N3833">
            <v>0.68959680000000001</v>
          </cell>
          <cell r="O3833">
            <v>0.74974750000000001</v>
          </cell>
        </row>
        <row r="3834">
          <cell r="F3834" t="str">
            <v>2013Stockton1-in-2July Peak17</v>
          </cell>
          <cell r="G3834">
            <v>2.0947079999999998</v>
          </cell>
          <cell r="H3834">
            <v>2.8463919999999998</v>
          </cell>
          <cell r="I3834">
            <v>103.7024</v>
          </cell>
          <cell r="J3834">
            <v>12674.6</v>
          </cell>
          <cell r="K3834">
            <v>0.6331871</v>
          </cell>
          <cell r="L3834">
            <v>0.70319600000000004</v>
          </cell>
          <cell r="M3834">
            <v>0.75168409999999997</v>
          </cell>
          <cell r="N3834">
            <v>0.80017199999999999</v>
          </cell>
          <cell r="O3834">
            <v>0.87018099999999998</v>
          </cell>
        </row>
        <row r="3835">
          <cell r="F3835" t="str">
            <v>2013Stockton1-in-2July Peak18</v>
          </cell>
          <cell r="G3835">
            <v>2.229069</v>
          </cell>
          <cell r="H3835">
            <v>3.0006400000000002</v>
          </cell>
          <cell r="I3835">
            <v>104.1037</v>
          </cell>
          <cell r="J3835">
            <v>12674.6</v>
          </cell>
          <cell r="K3835">
            <v>0.64988769999999996</v>
          </cell>
          <cell r="L3835">
            <v>0.7217789</v>
          </cell>
          <cell r="M3835">
            <v>0.7715706</v>
          </cell>
          <cell r="N3835">
            <v>0.82136229999999999</v>
          </cell>
          <cell r="O3835">
            <v>0.89325339999999998</v>
          </cell>
        </row>
        <row r="3836">
          <cell r="F3836" t="str">
            <v>2013Stockton1-in-2July Peak19</v>
          </cell>
          <cell r="G3836">
            <v>3.2207309999999998</v>
          </cell>
          <cell r="H3836">
            <v>2.927556</v>
          </cell>
          <cell r="I3836">
            <v>102.0044</v>
          </cell>
          <cell r="J3836">
            <v>12674.6</v>
          </cell>
          <cell r="K3836">
            <v>-0.30917109999999998</v>
          </cell>
          <cell r="L3836">
            <v>-0.29972019999999999</v>
          </cell>
          <cell r="M3836">
            <v>-0.29317460000000001</v>
          </cell>
          <cell r="N3836">
            <v>-0.28662900000000002</v>
          </cell>
          <cell r="O3836">
            <v>-0.27717809999999998</v>
          </cell>
        </row>
        <row r="3837">
          <cell r="F3837" t="str">
            <v>2013Stockton1-in-2July Peak20</v>
          </cell>
          <cell r="G3837">
            <v>2.9325389999999998</v>
          </cell>
          <cell r="H3837">
            <v>2.6574589999999998</v>
          </cell>
          <cell r="I3837">
            <v>97.855959999999996</v>
          </cell>
          <cell r="J3837">
            <v>12674.6</v>
          </cell>
          <cell r="K3837">
            <v>-0.2900895</v>
          </cell>
          <cell r="L3837">
            <v>-0.28122200000000003</v>
          </cell>
          <cell r="M3837">
            <v>-0.2750803</v>
          </cell>
          <cell r="N3837">
            <v>-0.26893860000000003</v>
          </cell>
          <cell r="O3837">
            <v>-0.2600711</v>
          </cell>
        </row>
        <row r="3838">
          <cell r="F3838" t="str">
            <v>2013Stockton1-in-2July Peak21</v>
          </cell>
          <cell r="G3838">
            <v>2.5721289999999999</v>
          </cell>
          <cell r="H3838">
            <v>2.3864179999999999</v>
          </cell>
          <cell r="I3838">
            <v>89.603660000000005</v>
          </cell>
          <cell r="J3838">
            <v>12674.6</v>
          </cell>
          <cell r="K3838">
            <v>-0.1958442</v>
          </cell>
          <cell r="L3838">
            <v>-0.18985759999999999</v>
          </cell>
          <cell r="M3838">
            <v>-0.18571119999999999</v>
          </cell>
          <cell r="N3838">
            <v>-0.1815649</v>
          </cell>
          <cell r="O3838">
            <v>-0.17557829999999999</v>
          </cell>
        </row>
        <row r="3839">
          <cell r="F3839" t="str">
            <v>2013Stockton1-in-2July Peak22</v>
          </cell>
          <cell r="G3839">
            <v>2.192323</v>
          </cell>
          <cell r="H3839">
            <v>2.0617459999999999</v>
          </cell>
          <cell r="I3839">
            <v>83.855959999999996</v>
          </cell>
          <cell r="J3839">
            <v>12674.6</v>
          </cell>
          <cell r="K3839">
            <v>-0.1377023</v>
          </cell>
          <cell r="L3839">
            <v>-0.1334929</v>
          </cell>
          <cell r="M3839">
            <v>-0.13057769999999999</v>
          </cell>
          <cell r="N3839">
            <v>-0.1276622</v>
          </cell>
          <cell r="O3839">
            <v>-0.1234528</v>
          </cell>
        </row>
        <row r="3840">
          <cell r="F3840" t="str">
            <v>2013Stockton1-in-2July Peak23</v>
          </cell>
          <cell r="G3840">
            <v>1.714318</v>
          </cell>
          <cell r="H3840">
            <v>1.644042</v>
          </cell>
          <cell r="I3840">
            <v>81.103660000000005</v>
          </cell>
          <cell r="J3840">
            <v>12674.6</v>
          </cell>
          <cell r="K3840">
            <v>-7.4110999999999996E-2</v>
          </cell>
          <cell r="L3840">
            <v>-7.1845500000000007E-2</v>
          </cell>
          <cell r="M3840">
            <v>-7.0276500000000006E-2</v>
          </cell>
          <cell r="N3840">
            <v>-6.8707500000000005E-2</v>
          </cell>
          <cell r="O3840">
            <v>-6.6442000000000001E-2</v>
          </cell>
        </row>
        <row r="3841">
          <cell r="F3841" t="str">
            <v>2013Stockton1-in-2July Peak24</v>
          </cell>
          <cell r="G3841">
            <v>1.3230010000000001</v>
          </cell>
          <cell r="H3841">
            <v>1.2666539999999999</v>
          </cell>
          <cell r="I3841">
            <v>80.054100000000005</v>
          </cell>
          <cell r="J3841">
            <v>12674.6</v>
          </cell>
          <cell r="K3841">
            <v>-5.9421000000000002E-2</v>
          </cell>
          <cell r="L3841">
            <v>-5.7604599999999999E-2</v>
          </cell>
          <cell r="M3841">
            <v>-5.6346500000000001E-2</v>
          </cell>
          <cell r="N3841">
            <v>-5.5088499999999999E-2</v>
          </cell>
          <cell r="O3841">
            <v>-5.3272100000000003E-2</v>
          </cell>
        </row>
        <row r="3842">
          <cell r="F3842" t="str">
            <v>2014All Customers1-in-10July Peak1</v>
          </cell>
          <cell r="G3842">
            <v>1.345388</v>
          </cell>
          <cell r="H3842">
            <v>1.345388</v>
          </cell>
          <cell r="I3842">
            <v>81.308019999999999</v>
          </cell>
          <cell r="J3842">
            <v>149089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</row>
        <row r="3843">
          <cell r="F3843" t="str">
            <v>2014All Customers1-in-10July Peak2</v>
          </cell>
          <cell r="G3843">
            <v>1.1488499999999999</v>
          </cell>
          <cell r="H3843">
            <v>1.1488499999999999</v>
          </cell>
          <cell r="I3843">
            <v>80.348029999999994</v>
          </cell>
          <cell r="J3843">
            <v>149089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</row>
        <row r="3844">
          <cell r="F3844" t="str">
            <v>2014All Customers1-in-10July Peak3</v>
          </cell>
          <cell r="G3844">
            <v>1.033536</v>
          </cell>
          <cell r="H3844">
            <v>1.033536</v>
          </cell>
          <cell r="I3844">
            <v>79.373040000000003</v>
          </cell>
          <cell r="J3844">
            <v>149089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</row>
        <row r="3845">
          <cell r="F3845" t="str">
            <v>2014All Customers1-in-10July Peak4</v>
          </cell>
          <cell r="G3845">
            <v>0.96672250000000004</v>
          </cell>
          <cell r="H3845">
            <v>0.96672250000000004</v>
          </cell>
          <cell r="I3845">
            <v>78.400149999999996</v>
          </cell>
          <cell r="J3845">
            <v>149089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</row>
        <row r="3846">
          <cell r="F3846" t="str">
            <v>2014All Customers1-in-10July Peak5</v>
          </cell>
          <cell r="G3846">
            <v>0.94933069999999997</v>
          </cell>
          <cell r="H3846">
            <v>0.94933069999999997</v>
          </cell>
          <cell r="I3846">
            <v>77.515079999999998</v>
          </cell>
          <cell r="J3846">
            <v>149089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</row>
        <row r="3847">
          <cell r="F3847" t="str">
            <v>2014All Customers1-in-10July Peak6</v>
          </cell>
          <cell r="G3847">
            <v>1.004076</v>
          </cell>
          <cell r="H3847">
            <v>1.004076</v>
          </cell>
          <cell r="I3847">
            <v>76.754530000000003</v>
          </cell>
          <cell r="J3847">
            <v>149089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</row>
        <row r="3848">
          <cell r="F3848" t="str">
            <v>2014All Customers1-in-10July Peak7</v>
          </cell>
          <cell r="G3848">
            <v>1.1693629999999999</v>
          </cell>
          <cell r="H3848">
            <v>1.1693629999999999</v>
          </cell>
          <cell r="I3848">
            <v>76.338650000000001</v>
          </cell>
          <cell r="J3848">
            <v>149089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</row>
        <row r="3849">
          <cell r="F3849" t="str">
            <v>2014All Customers1-in-10July Peak8</v>
          </cell>
          <cell r="G3849">
            <v>1.3001929999999999</v>
          </cell>
          <cell r="H3849">
            <v>1.3001929999999999</v>
          </cell>
          <cell r="I3849">
            <v>78.719539999999995</v>
          </cell>
          <cell r="J3849">
            <v>149089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</row>
        <row r="3850">
          <cell r="F3850" t="str">
            <v>2014All Customers1-in-10July Peak9</v>
          </cell>
          <cell r="G3850">
            <v>1.3285180000000001</v>
          </cell>
          <cell r="H3850">
            <v>1.3285180000000001</v>
          </cell>
          <cell r="I3850">
            <v>82.686229999999995</v>
          </cell>
          <cell r="J3850">
            <v>149089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</row>
        <row r="3851">
          <cell r="F3851" t="str">
            <v>2014All Customers1-in-10July Peak10</v>
          </cell>
          <cell r="G3851">
            <v>1.4174310000000001</v>
          </cell>
          <cell r="H3851">
            <v>1.4174310000000001</v>
          </cell>
          <cell r="I3851">
            <v>86.962599999999995</v>
          </cell>
          <cell r="J3851">
            <v>149089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</row>
        <row r="3852">
          <cell r="F3852" t="str">
            <v>2014All Customers1-in-10July Peak11</v>
          </cell>
          <cell r="G3852">
            <v>1.5673680000000001</v>
          </cell>
          <cell r="H3852">
            <v>1.5673680000000001</v>
          </cell>
          <cell r="I3852">
            <v>90.753680000000003</v>
          </cell>
          <cell r="J3852">
            <v>149089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</row>
        <row r="3853">
          <cell r="F3853" t="str">
            <v>2014All Customers1-in-10July Peak12</v>
          </cell>
          <cell r="G3853">
            <v>1.7850820000000001</v>
          </cell>
          <cell r="H3853">
            <v>1.7850820000000001</v>
          </cell>
          <cell r="I3853">
            <v>94.843890000000002</v>
          </cell>
          <cell r="J3853">
            <v>149089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</row>
        <row r="3854">
          <cell r="F3854" t="str">
            <v>2014All Customers1-in-10July Peak13</v>
          </cell>
          <cell r="G3854">
            <v>2.0750579999999998</v>
          </cell>
          <cell r="H3854">
            <v>2.0750579999999998</v>
          </cell>
          <cell r="I3854">
            <v>98.119669999999999</v>
          </cell>
          <cell r="J3854">
            <v>149089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</row>
        <row r="3855">
          <cell r="F3855" t="str">
            <v>2014All Customers1-in-10July Peak14</v>
          </cell>
          <cell r="G3855">
            <v>1.856441</v>
          </cell>
          <cell r="H3855">
            <v>2.3924639999999999</v>
          </cell>
          <cell r="I3855">
            <v>100.1281</v>
          </cell>
          <cell r="J3855">
            <v>149089</v>
          </cell>
          <cell r="K3855">
            <v>0.43940580000000001</v>
          </cell>
          <cell r="L3855">
            <v>0.49648809999999999</v>
          </cell>
          <cell r="M3855">
            <v>0.53602309999999997</v>
          </cell>
          <cell r="N3855">
            <v>0.57555820000000002</v>
          </cell>
          <cell r="O3855">
            <v>0.63264050000000005</v>
          </cell>
        </row>
        <row r="3856">
          <cell r="F3856" t="str">
            <v>2014All Customers1-in-10July Peak15</v>
          </cell>
          <cell r="G3856">
            <v>2.0606710000000001</v>
          </cell>
          <cell r="H3856">
            <v>2.748491</v>
          </cell>
          <cell r="I3856">
            <v>101.1277</v>
          </cell>
          <cell r="J3856">
            <v>149089</v>
          </cell>
          <cell r="K3856">
            <v>0.56437150000000003</v>
          </cell>
          <cell r="L3856">
            <v>0.63730620000000004</v>
          </cell>
          <cell r="M3856">
            <v>0.6878206</v>
          </cell>
          <cell r="N3856">
            <v>0.73833499999999996</v>
          </cell>
          <cell r="O3856">
            <v>0.81126960000000004</v>
          </cell>
        </row>
        <row r="3857">
          <cell r="F3857" t="str">
            <v>2014All Customers1-in-10July Peak16</v>
          </cell>
          <cell r="G3857">
            <v>2.2917260000000002</v>
          </cell>
          <cell r="H3857">
            <v>3.1523330000000001</v>
          </cell>
          <cell r="I3857">
            <v>102.027</v>
          </cell>
          <cell r="J3857">
            <v>149089</v>
          </cell>
          <cell r="K3857">
            <v>0.70702169999999998</v>
          </cell>
          <cell r="L3857">
            <v>0.79776060000000004</v>
          </cell>
          <cell r="M3857">
            <v>0.86060610000000004</v>
          </cell>
          <cell r="N3857">
            <v>0.92345140000000003</v>
          </cell>
          <cell r="O3857">
            <v>1.0141899999999999</v>
          </cell>
        </row>
        <row r="3858">
          <cell r="F3858" t="str">
            <v>2014All Customers1-in-10July Peak17</v>
          </cell>
          <cell r="G3858">
            <v>2.5097200000000002</v>
          </cell>
          <cell r="H3858">
            <v>3.512067</v>
          </cell>
          <cell r="I3858">
            <v>102.2405</v>
          </cell>
          <cell r="J3858">
            <v>149089</v>
          </cell>
          <cell r="K3858">
            <v>0.82285680000000005</v>
          </cell>
          <cell r="L3858">
            <v>0.92890099999999998</v>
          </cell>
          <cell r="M3858">
            <v>1.0023470000000001</v>
          </cell>
          <cell r="N3858">
            <v>1.075793</v>
          </cell>
          <cell r="O3858">
            <v>1.181837</v>
          </cell>
        </row>
        <row r="3859">
          <cell r="F3859" t="str">
            <v>2014All Customers1-in-10July Peak18</v>
          </cell>
          <cell r="G3859">
            <v>2.7074590000000001</v>
          </cell>
          <cell r="H3859">
            <v>3.7368459999999999</v>
          </cell>
          <cell r="I3859">
            <v>100.65989999999999</v>
          </cell>
          <cell r="J3859">
            <v>149089</v>
          </cell>
          <cell r="K3859">
            <v>0.84497469999999997</v>
          </cell>
          <cell r="L3859">
            <v>0.95392739999999998</v>
          </cell>
          <cell r="M3859">
            <v>1.029388</v>
          </cell>
          <cell r="N3859">
            <v>1.1048480000000001</v>
          </cell>
          <cell r="O3859">
            <v>1.2138009999999999</v>
          </cell>
        </row>
        <row r="3860">
          <cell r="F3860" t="str">
            <v>2014All Customers1-in-10July Peak19</v>
          </cell>
          <cell r="G3860">
            <v>3.9504079999999999</v>
          </cell>
          <cell r="H3860">
            <v>3.6870669999999999</v>
          </cell>
          <cell r="I3860">
            <v>98.024730000000005</v>
          </cell>
          <cell r="J3860">
            <v>149089</v>
          </cell>
          <cell r="K3860">
            <v>-0.2917035</v>
          </cell>
          <cell r="L3860">
            <v>-0.27494730000000001</v>
          </cell>
          <cell r="M3860">
            <v>-0.26334200000000002</v>
          </cell>
          <cell r="N3860">
            <v>-0.25173669999999998</v>
          </cell>
          <cell r="O3860">
            <v>-0.23498040000000001</v>
          </cell>
        </row>
        <row r="3861">
          <cell r="F3861" t="str">
            <v>2014All Customers1-in-10July Peak20</v>
          </cell>
          <cell r="G3861">
            <v>3.6160389999999998</v>
          </cell>
          <cell r="H3861">
            <v>3.3796349999999999</v>
          </cell>
          <cell r="I3861">
            <v>94.808149999999998</v>
          </cell>
          <cell r="J3861">
            <v>149089</v>
          </cell>
          <cell r="K3861">
            <v>-0.26174370000000002</v>
          </cell>
          <cell r="L3861">
            <v>-0.24677289999999999</v>
          </cell>
          <cell r="M3861">
            <v>-0.23640410000000001</v>
          </cell>
          <cell r="N3861">
            <v>-0.22603529999999999</v>
          </cell>
          <cell r="O3861">
            <v>-0.21106440000000001</v>
          </cell>
        </row>
        <row r="3862">
          <cell r="F3862" t="str">
            <v>2014All Customers1-in-10July Peak21</v>
          </cell>
          <cell r="G3862">
            <v>3.2061630000000001</v>
          </cell>
          <cell r="H3862">
            <v>3.0561470000000002</v>
          </cell>
          <cell r="I3862">
            <v>90.531379999999999</v>
          </cell>
          <cell r="J3862">
            <v>149089</v>
          </cell>
          <cell r="K3862">
            <v>-0.16576569999999999</v>
          </cell>
          <cell r="L3862">
            <v>-0.1564603</v>
          </cell>
          <cell r="M3862">
            <v>-0.1500155</v>
          </cell>
          <cell r="N3862">
            <v>-0.14357059999999999</v>
          </cell>
          <cell r="O3862">
            <v>-0.1342652</v>
          </cell>
        </row>
        <row r="3863">
          <cell r="F3863" t="str">
            <v>2014All Customers1-in-10July Peak22</v>
          </cell>
          <cell r="G3863">
            <v>2.773911</v>
          </cell>
          <cell r="H3863">
            <v>2.6808450000000001</v>
          </cell>
          <cell r="I3863">
            <v>87.332599999999999</v>
          </cell>
          <cell r="J3863">
            <v>149089</v>
          </cell>
          <cell r="K3863">
            <v>-0.1027362</v>
          </cell>
          <cell r="L3863">
            <v>-9.7022899999999995E-2</v>
          </cell>
          <cell r="M3863">
            <v>-9.3065899999999993E-2</v>
          </cell>
          <cell r="N3863">
            <v>-8.9108900000000005E-2</v>
          </cell>
          <cell r="O3863">
            <v>-8.33956E-2</v>
          </cell>
        </row>
        <row r="3864">
          <cell r="F3864" t="str">
            <v>2014All Customers1-in-10July Peak23</v>
          </cell>
          <cell r="G3864">
            <v>2.200739</v>
          </cell>
          <cell r="H3864">
            <v>2.142522</v>
          </cell>
          <cell r="I3864">
            <v>84.764880000000005</v>
          </cell>
          <cell r="J3864">
            <v>149089</v>
          </cell>
          <cell r="K3864">
            <v>-6.4355300000000004E-2</v>
          </cell>
          <cell r="L3864">
            <v>-6.0728799999999999E-2</v>
          </cell>
          <cell r="M3864">
            <v>-5.8217100000000001E-2</v>
          </cell>
          <cell r="N3864">
            <v>-5.5705400000000002E-2</v>
          </cell>
          <cell r="O3864">
            <v>-5.2078899999999997E-2</v>
          </cell>
        </row>
        <row r="3865">
          <cell r="F3865" t="str">
            <v>2014All Customers1-in-10July Peak24</v>
          </cell>
          <cell r="G3865">
            <v>1.683549</v>
          </cell>
          <cell r="H3865">
            <v>1.641545</v>
          </cell>
          <cell r="I3865">
            <v>83.574259999999995</v>
          </cell>
          <cell r="J3865">
            <v>149089</v>
          </cell>
          <cell r="K3865">
            <v>-4.6475799999999998E-2</v>
          </cell>
          <cell r="L3865">
            <v>-4.38336E-2</v>
          </cell>
          <cell r="M3865">
            <v>-4.2003699999999998E-2</v>
          </cell>
          <cell r="N3865">
            <v>-4.01737E-2</v>
          </cell>
          <cell r="O3865">
            <v>-3.7531599999999998E-2</v>
          </cell>
        </row>
        <row r="3866">
          <cell r="F3866" t="str">
            <v>2014Greater Bay Area1-in-10July Peak1</v>
          </cell>
          <cell r="G3866">
            <v>1.289676</v>
          </cell>
          <cell r="H3866">
            <v>1.289676</v>
          </cell>
          <cell r="I3866">
            <v>78.394559999999998</v>
          </cell>
          <cell r="J3866">
            <v>51982.17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</row>
        <row r="3867">
          <cell r="F3867" t="str">
            <v>2014Greater Bay Area1-in-10July Peak2</v>
          </cell>
          <cell r="G3867">
            <v>1.0848</v>
          </cell>
          <cell r="H3867">
            <v>1.0848</v>
          </cell>
          <cell r="I3867">
            <v>77.325379999999996</v>
          </cell>
          <cell r="J3867">
            <v>51982.17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</row>
        <row r="3868">
          <cell r="F3868" t="str">
            <v>2014Greater Bay Area1-in-10July Peak3</v>
          </cell>
          <cell r="G3868">
            <v>0.97196360000000004</v>
          </cell>
          <cell r="H3868">
            <v>0.97196360000000004</v>
          </cell>
          <cell r="I3868">
            <v>76.941820000000007</v>
          </cell>
          <cell r="J3868">
            <v>51982.17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</row>
        <row r="3869">
          <cell r="F3869" t="str">
            <v>2014Greater Bay Area1-in-10July Peak4</v>
          </cell>
          <cell r="G3869">
            <v>0.90933969999999997</v>
          </cell>
          <cell r="H3869">
            <v>0.90933969999999997</v>
          </cell>
          <cell r="I3869">
            <v>75.649799999999999</v>
          </cell>
          <cell r="J3869">
            <v>51982.17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</row>
        <row r="3870">
          <cell r="F3870" t="str">
            <v>2014Greater Bay Area1-in-10July Peak5</v>
          </cell>
          <cell r="G3870">
            <v>0.88835050000000004</v>
          </cell>
          <cell r="H3870">
            <v>0.88835050000000004</v>
          </cell>
          <cell r="I3870">
            <v>73.859560000000002</v>
          </cell>
          <cell r="J3870">
            <v>51982.17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</row>
        <row r="3871">
          <cell r="F3871" t="str">
            <v>2014Greater Bay Area1-in-10July Peak6</v>
          </cell>
          <cell r="G3871">
            <v>0.93721489999999996</v>
          </cell>
          <cell r="H3871">
            <v>0.93721489999999996</v>
          </cell>
          <cell r="I3871">
            <v>72.692509999999999</v>
          </cell>
          <cell r="J3871">
            <v>51982.17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</row>
        <row r="3872">
          <cell r="F3872" t="str">
            <v>2014Greater Bay Area1-in-10July Peak7</v>
          </cell>
          <cell r="G3872">
            <v>1.1076170000000001</v>
          </cell>
          <cell r="H3872">
            <v>1.1076170000000001</v>
          </cell>
          <cell r="I3872">
            <v>72.313890000000001</v>
          </cell>
          <cell r="J3872">
            <v>51982.17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</row>
        <row r="3873">
          <cell r="F3873" t="str">
            <v>2014Greater Bay Area1-in-10July Peak8</v>
          </cell>
          <cell r="G3873">
            <v>1.274181</v>
          </cell>
          <cell r="H3873">
            <v>1.274181</v>
          </cell>
          <cell r="I3873">
            <v>74.25188</v>
          </cell>
          <cell r="J3873">
            <v>51982.17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</row>
        <row r="3874">
          <cell r="F3874" t="str">
            <v>2014Greater Bay Area1-in-10July Peak9</v>
          </cell>
          <cell r="G3874">
            <v>1.293973</v>
          </cell>
          <cell r="H3874">
            <v>1.293973</v>
          </cell>
          <cell r="I3874">
            <v>78.311999999999998</v>
          </cell>
          <cell r="J3874">
            <v>51982.17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</row>
        <row r="3875">
          <cell r="F3875" t="str">
            <v>2014Greater Bay Area1-in-10July Peak10</v>
          </cell>
          <cell r="G3875">
            <v>1.3504290000000001</v>
          </cell>
          <cell r="H3875">
            <v>1.3504290000000001</v>
          </cell>
          <cell r="I3875">
            <v>83.203590000000005</v>
          </cell>
          <cell r="J3875">
            <v>51982.17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</row>
        <row r="3876">
          <cell r="F3876" t="str">
            <v>2014Greater Bay Area1-in-10July Peak11</v>
          </cell>
          <cell r="G3876">
            <v>1.4661329999999999</v>
          </cell>
          <cell r="H3876">
            <v>1.4661329999999999</v>
          </cell>
          <cell r="I3876">
            <v>87.306399999999996</v>
          </cell>
          <cell r="J3876">
            <v>51982.17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</row>
        <row r="3877">
          <cell r="F3877" t="str">
            <v>2014Greater Bay Area1-in-10July Peak12</v>
          </cell>
          <cell r="G3877">
            <v>1.6308260000000001</v>
          </cell>
          <cell r="H3877">
            <v>1.6308260000000001</v>
          </cell>
          <cell r="I3877">
            <v>91.611230000000006</v>
          </cell>
          <cell r="J3877">
            <v>51982.17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</row>
        <row r="3878">
          <cell r="F3878" t="str">
            <v>2014Greater Bay Area1-in-10July Peak13</v>
          </cell>
          <cell r="G3878">
            <v>1.855777</v>
          </cell>
          <cell r="H3878">
            <v>1.855777</v>
          </cell>
          <cell r="I3878">
            <v>95.060130000000001</v>
          </cell>
          <cell r="J3878">
            <v>51982.17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</row>
        <row r="3879">
          <cell r="F3879" t="str">
            <v>2014Greater Bay Area1-in-10July Peak14</v>
          </cell>
          <cell r="G3879">
            <v>1.6234189999999999</v>
          </cell>
          <cell r="H3879">
            <v>2.0955919999999999</v>
          </cell>
          <cell r="I3879">
            <v>97.245609999999999</v>
          </cell>
          <cell r="J3879">
            <v>51982.17</v>
          </cell>
          <cell r="K3879">
            <v>0.3909494</v>
          </cell>
          <cell r="L3879">
            <v>0.43893700000000002</v>
          </cell>
          <cell r="M3879">
            <v>0.47217300000000001</v>
          </cell>
          <cell r="N3879">
            <v>0.505409</v>
          </cell>
          <cell r="O3879">
            <v>0.55339660000000002</v>
          </cell>
        </row>
        <row r="3880">
          <cell r="F3880" t="str">
            <v>2014Greater Bay Area1-in-10July Peak15</v>
          </cell>
          <cell r="G3880">
            <v>1.7588379999999999</v>
          </cell>
          <cell r="H3880">
            <v>2.374593</v>
          </cell>
          <cell r="I3880">
            <v>98.612309999999994</v>
          </cell>
          <cell r="J3880">
            <v>51982.17</v>
          </cell>
          <cell r="K3880">
            <v>0.5099593</v>
          </cell>
          <cell r="L3880">
            <v>0.57246459999999999</v>
          </cell>
          <cell r="M3880">
            <v>0.61575559999999996</v>
          </cell>
          <cell r="N3880">
            <v>0.65904660000000004</v>
          </cell>
          <cell r="O3880">
            <v>0.72155199999999997</v>
          </cell>
        </row>
        <row r="3881">
          <cell r="F3881" t="str">
            <v>2014Greater Bay Area1-in-10July Peak16</v>
          </cell>
          <cell r="G3881">
            <v>1.954339</v>
          </cell>
          <cell r="H3881">
            <v>2.717279</v>
          </cell>
          <cell r="I3881">
            <v>100.55970000000001</v>
          </cell>
          <cell r="J3881">
            <v>51982.17</v>
          </cell>
          <cell r="K3881">
            <v>0.63197210000000004</v>
          </cell>
          <cell r="L3881">
            <v>0.70934920000000001</v>
          </cell>
          <cell r="M3881">
            <v>0.76294030000000002</v>
          </cell>
          <cell r="N3881">
            <v>0.81653140000000002</v>
          </cell>
          <cell r="O3881">
            <v>0.89390849999999999</v>
          </cell>
        </row>
        <row r="3882">
          <cell r="F3882" t="str">
            <v>2014Greater Bay Area1-in-10July Peak17</v>
          </cell>
          <cell r="G3882">
            <v>2.1523159999999999</v>
          </cell>
          <cell r="H3882">
            <v>3.046138</v>
          </cell>
          <cell r="I3882">
            <v>100.4207</v>
          </cell>
          <cell r="J3882">
            <v>51982.17</v>
          </cell>
          <cell r="K3882">
            <v>0.74030390000000001</v>
          </cell>
          <cell r="L3882">
            <v>0.83100350000000001</v>
          </cell>
          <cell r="M3882">
            <v>0.8938218</v>
          </cell>
          <cell r="N3882">
            <v>0.95664009999999999</v>
          </cell>
          <cell r="O3882">
            <v>1.0473399999999999</v>
          </cell>
        </row>
        <row r="3883">
          <cell r="F3883" t="str">
            <v>2014Greater Bay Area1-in-10July Peak18</v>
          </cell>
          <cell r="G3883">
            <v>2.357494</v>
          </cell>
          <cell r="H3883">
            <v>3.276119</v>
          </cell>
          <cell r="I3883">
            <v>97.921009999999995</v>
          </cell>
          <cell r="J3883">
            <v>51982.17</v>
          </cell>
          <cell r="K3883">
            <v>0.76083610000000002</v>
          </cell>
          <cell r="L3883">
            <v>0.85405880000000001</v>
          </cell>
          <cell r="M3883">
            <v>0.91862469999999996</v>
          </cell>
          <cell r="N3883">
            <v>0.98319049999999997</v>
          </cell>
          <cell r="O3883">
            <v>1.0764130000000001</v>
          </cell>
        </row>
        <row r="3884">
          <cell r="F3884" t="str">
            <v>2014Greater Bay Area1-in-10July Peak19</v>
          </cell>
          <cell r="G3884">
            <v>3.453773</v>
          </cell>
          <cell r="H3884">
            <v>3.2769180000000002</v>
          </cell>
          <cell r="I3884">
            <v>94.701809999999995</v>
          </cell>
          <cell r="J3884">
            <v>51982.17</v>
          </cell>
          <cell r="K3884">
            <v>-0.20453879999999999</v>
          </cell>
          <cell r="L3884">
            <v>-0.1881825</v>
          </cell>
          <cell r="M3884">
            <v>-0.17685409999999999</v>
          </cell>
          <cell r="N3884">
            <v>-0.1655258</v>
          </cell>
          <cell r="O3884">
            <v>-0.14916940000000001</v>
          </cell>
        </row>
        <row r="3885">
          <cell r="F3885" t="str">
            <v>2014Greater Bay Area1-in-10July Peak20</v>
          </cell>
          <cell r="G3885">
            <v>3.184412</v>
          </cell>
          <cell r="H3885">
            <v>3.0271140000000001</v>
          </cell>
          <cell r="I3885">
            <v>91.147670000000005</v>
          </cell>
          <cell r="J3885">
            <v>51982.17</v>
          </cell>
          <cell r="K3885">
            <v>-0.18192059999999999</v>
          </cell>
          <cell r="L3885">
            <v>-0.16737299999999999</v>
          </cell>
          <cell r="M3885">
            <v>-0.1572974</v>
          </cell>
          <cell r="N3885">
            <v>-0.14722170000000001</v>
          </cell>
          <cell r="O3885">
            <v>-0.13267409999999999</v>
          </cell>
        </row>
        <row r="3886">
          <cell r="F3886" t="str">
            <v>2014Greater Bay Area1-in-10July Peak21</v>
          </cell>
          <cell r="G3886">
            <v>2.8759749999999999</v>
          </cell>
          <cell r="H3886">
            <v>2.7857340000000002</v>
          </cell>
          <cell r="I3886">
            <v>87.107320000000001</v>
          </cell>
          <cell r="J3886">
            <v>51982.17</v>
          </cell>
          <cell r="K3886">
            <v>-0.10436670000000001</v>
          </cell>
          <cell r="L3886">
            <v>-9.6020800000000003E-2</v>
          </cell>
          <cell r="M3886">
            <v>-9.0240500000000001E-2</v>
          </cell>
          <cell r="N3886">
            <v>-8.4460099999999996E-2</v>
          </cell>
          <cell r="O3886">
            <v>-7.6114299999999996E-2</v>
          </cell>
        </row>
        <row r="3887">
          <cell r="F3887" t="str">
            <v>2014Greater Bay Area1-in-10July Peak22</v>
          </cell>
          <cell r="G3887">
            <v>2.5507550000000001</v>
          </cell>
          <cell r="H3887">
            <v>2.4977420000000001</v>
          </cell>
          <cell r="I3887">
            <v>83.538439999999994</v>
          </cell>
          <cell r="J3887">
            <v>51982.17</v>
          </cell>
          <cell r="K3887">
            <v>-6.1311200000000003E-2</v>
          </cell>
          <cell r="L3887">
            <v>-5.6408300000000001E-2</v>
          </cell>
          <cell r="M3887">
            <v>-5.30126E-2</v>
          </cell>
          <cell r="N3887">
            <v>-4.9616899999999999E-2</v>
          </cell>
          <cell r="O3887">
            <v>-4.4713999999999997E-2</v>
          </cell>
        </row>
        <row r="3888">
          <cell r="F3888" t="str">
            <v>2014Greater Bay Area1-in-10July Peak23</v>
          </cell>
          <cell r="G3888">
            <v>2.0623589999999998</v>
          </cell>
          <cell r="H3888">
            <v>2.0282499999999999</v>
          </cell>
          <cell r="I3888">
            <v>81.451539999999994</v>
          </cell>
          <cell r="J3888">
            <v>51982.17</v>
          </cell>
          <cell r="K3888">
            <v>-3.9447700000000002E-2</v>
          </cell>
          <cell r="L3888">
            <v>-3.6293199999999998E-2</v>
          </cell>
          <cell r="M3888">
            <v>-3.4108399999999997E-2</v>
          </cell>
          <cell r="N3888">
            <v>-3.1923600000000003E-2</v>
          </cell>
          <cell r="O3888">
            <v>-2.8769099999999999E-2</v>
          </cell>
        </row>
        <row r="3889">
          <cell r="F3889" t="str">
            <v>2014Greater Bay Area1-in-10July Peak24</v>
          </cell>
          <cell r="G3889">
            <v>1.571264</v>
          </cell>
          <cell r="H3889">
            <v>1.544009</v>
          </cell>
          <cell r="I3889">
            <v>80.83475</v>
          </cell>
          <cell r="J3889">
            <v>51982.17</v>
          </cell>
          <cell r="K3889">
            <v>-3.1521300000000002E-2</v>
          </cell>
          <cell r="L3889">
            <v>-2.9000600000000001E-2</v>
          </cell>
          <cell r="M3889">
            <v>-2.7254799999999999E-2</v>
          </cell>
          <cell r="N3889">
            <v>-2.5509E-2</v>
          </cell>
          <cell r="O3889">
            <v>-2.2988399999999999E-2</v>
          </cell>
        </row>
        <row r="3890">
          <cell r="F3890" t="str">
            <v>2014Greater Fresno1-in-10July Peak1</v>
          </cell>
          <cell r="G3890">
            <v>1.4510799999999999</v>
          </cell>
          <cell r="H3890">
            <v>1.4510799999999999</v>
          </cell>
          <cell r="I3890">
            <v>89.60127</v>
          </cell>
          <cell r="J3890">
            <v>26676.06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</row>
        <row r="3891">
          <cell r="F3891" t="str">
            <v>2014Greater Fresno1-in-10July Peak2</v>
          </cell>
          <cell r="G3891">
            <v>1.2337640000000001</v>
          </cell>
          <cell r="H3891">
            <v>1.2337640000000001</v>
          </cell>
          <cell r="I3891">
            <v>88.551969999999997</v>
          </cell>
          <cell r="J3891">
            <v>26676.06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</row>
        <row r="3892">
          <cell r="F3892" t="str">
            <v>2014Greater Fresno1-in-10July Peak3</v>
          </cell>
          <cell r="G3892">
            <v>1.092787</v>
          </cell>
          <cell r="H3892">
            <v>1.092787</v>
          </cell>
          <cell r="I3892">
            <v>87.137590000000003</v>
          </cell>
          <cell r="J3892">
            <v>26676.06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</row>
        <row r="3893">
          <cell r="F3893" t="str">
            <v>2014Greater Fresno1-in-10July Peak4</v>
          </cell>
          <cell r="G3893">
            <v>1.0075080000000001</v>
          </cell>
          <cell r="H3893">
            <v>1.0075080000000001</v>
          </cell>
          <cell r="I3893">
            <v>85.772480000000002</v>
          </cell>
          <cell r="J3893">
            <v>26676.06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</row>
        <row r="3894">
          <cell r="F3894" t="str">
            <v>2014Greater Fresno1-in-10July Peak5</v>
          </cell>
          <cell r="G3894">
            <v>0.9814503</v>
          </cell>
          <cell r="H3894">
            <v>0.9814503</v>
          </cell>
          <cell r="I3894">
            <v>85.371170000000006</v>
          </cell>
          <cell r="J3894">
            <v>26676.06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</row>
        <row r="3895">
          <cell r="F3895" t="str">
            <v>2014Greater Fresno1-in-10July Peak6</v>
          </cell>
          <cell r="G3895">
            <v>1.021082</v>
          </cell>
          <cell r="H3895">
            <v>1.021082</v>
          </cell>
          <cell r="I3895">
            <v>84.475809999999996</v>
          </cell>
          <cell r="J3895">
            <v>26676.06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</row>
        <row r="3896">
          <cell r="F3896" t="str">
            <v>2014Greater Fresno1-in-10July Peak7</v>
          </cell>
          <cell r="G3896">
            <v>1.1474420000000001</v>
          </cell>
          <cell r="H3896">
            <v>1.1474420000000001</v>
          </cell>
          <cell r="I3896">
            <v>83.019049999999993</v>
          </cell>
          <cell r="J3896">
            <v>26676.06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</row>
        <row r="3897">
          <cell r="F3897" t="str">
            <v>2014Greater Fresno1-in-10July Peak8</v>
          </cell>
          <cell r="G3897">
            <v>1.2312909999999999</v>
          </cell>
          <cell r="H3897">
            <v>1.2312909999999999</v>
          </cell>
          <cell r="I3897">
            <v>85.290599999999998</v>
          </cell>
          <cell r="J3897">
            <v>26676.06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</row>
        <row r="3898">
          <cell r="F3898" t="str">
            <v>2014Greater Fresno1-in-10July Peak9</v>
          </cell>
          <cell r="G3898">
            <v>1.268869</v>
          </cell>
          <cell r="H3898">
            <v>1.268869</v>
          </cell>
          <cell r="I3898">
            <v>88.117540000000005</v>
          </cell>
          <cell r="J3898">
            <v>26676.06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</row>
        <row r="3899">
          <cell r="F3899" t="str">
            <v>2014Greater Fresno1-in-10July Peak10</v>
          </cell>
          <cell r="G3899">
            <v>1.4098999999999999</v>
          </cell>
          <cell r="H3899">
            <v>1.4098999999999999</v>
          </cell>
          <cell r="I3899">
            <v>92.321610000000007</v>
          </cell>
          <cell r="J3899">
            <v>26676.06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</row>
        <row r="3900">
          <cell r="F3900" t="str">
            <v>2014Greater Fresno1-in-10July Peak11</v>
          </cell>
          <cell r="G3900">
            <v>1.6182529999999999</v>
          </cell>
          <cell r="H3900">
            <v>1.6182529999999999</v>
          </cell>
          <cell r="I3900">
            <v>95.420280000000005</v>
          </cell>
          <cell r="J3900">
            <v>26676.06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</row>
        <row r="3901">
          <cell r="F3901" t="str">
            <v>2014Greater Fresno1-in-10July Peak12</v>
          </cell>
          <cell r="G3901">
            <v>1.9225559999999999</v>
          </cell>
          <cell r="H3901">
            <v>1.9225559999999999</v>
          </cell>
          <cell r="I3901">
            <v>98.969570000000004</v>
          </cell>
          <cell r="J3901">
            <v>26676.06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</row>
        <row r="3902">
          <cell r="F3902" t="str">
            <v>2014Greater Fresno1-in-10July Peak13</v>
          </cell>
          <cell r="G3902">
            <v>2.301393</v>
          </cell>
          <cell r="H3902">
            <v>2.301393</v>
          </cell>
          <cell r="I3902">
            <v>102.10509999999999</v>
          </cell>
          <cell r="J3902">
            <v>26676.06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</row>
        <row r="3903">
          <cell r="F3903" t="str">
            <v>2014Greater Fresno1-in-10July Peak14</v>
          </cell>
          <cell r="G3903">
            <v>2.1004399999999999</v>
          </cell>
          <cell r="H3903">
            <v>2.7036359999999999</v>
          </cell>
          <cell r="I3903">
            <v>103.6982</v>
          </cell>
          <cell r="J3903">
            <v>26676.06</v>
          </cell>
          <cell r="K3903">
            <v>0.46869539999999998</v>
          </cell>
          <cell r="L3903">
            <v>0.54815950000000002</v>
          </cell>
          <cell r="M3903">
            <v>0.60319619999999996</v>
          </cell>
          <cell r="N3903">
            <v>0.65823290000000001</v>
          </cell>
          <cell r="O3903">
            <v>0.73769700000000005</v>
          </cell>
        </row>
        <row r="3904">
          <cell r="F3904" t="str">
            <v>2014Greater Fresno1-in-10July Peak15</v>
          </cell>
          <cell r="G3904">
            <v>2.3498359999999998</v>
          </cell>
          <cell r="H3904">
            <v>3.1219769999999998</v>
          </cell>
          <cell r="I3904">
            <v>105.7414</v>
          </cell>
          <cell r="J3904">
            <v>26676.06</v>
          </cell>
          <cell r="K3904">
            <v>0.59988370000000002</v>
          </cell>
          <cell r="L3904">
            <v>0.70165489999999997</v>
          </cell>
          <cell r="M3904">
            <v>0.77214119999999997</v>
          </cell>
          <cell r="N3904">
            <v>0.84262740000000003</v>
          </cell>
          <cell r="O3904">
            <v>0.94439850000000003</v>
          </cell>
        </row>
        <row r="3905">
          <cell r="F3905" t="str">
            <v>2014Greater Fresno1-in-10July Peak16</v>
          </cell>
          <cell r="G3905">
            <v>2.5893269999999999</v>
          </cell>
          <cell r="H3905">
            <v>3.557007</v>
          </cell>
          <cell r="I3905">
            <v>104.6048</v>
          </cell>
          <cell r="J3905">
            <v>26676.06</v>
          </cell>
          <cell r="K3905">
            <v>0.75350340000000005</v>
          </cell>
          <cell r="L3905">
            <v>0.8800403</v>
          </cell>
          <cell r="M3905">
            <v>0.96767939999999997</v>
          </cell>
          <cell r="N3905">
            <v>1.0553189999999999</v>
          </cell>
          <cell r="O3905">
            <v>1.1818550000000001</v>
          </cell>
        </row>
        <row r="3906">
          <cell r="F3906" t="str">
            <v>2014Greater Fresno1-in-10July Peak17</v>
          </cell>
          <cell r="G3906">
            <v>2.761641</v>
          </cell>
          <cell r="H3906">
            <v>3.8876010000000001</v>
          </cell>
          <cell r="I3906">
            <v>104.5313</v>
          </cell>
          <cell r="J3906">
            <v>26676.06</v>
          </cell>
          <cell r="K3906">
            <v>0.87556619999999996</v>
          </cell>
          <cell r="L3906">
            <v>1.023501</v>
          </cell>
          <cell r="M3906">
            <v>1.1259600000000001</v>
          </cell>
          <cell r="N3906">
            <v>1.2284200000000001</v>
          </cell>
          <cell r="O3906">
            <v>1.3763540000000001</v>
          </cell>
        </row>
        <row r="3907">
          <cell r="F3907" t="str">
            <v>2014Greater Fresno1-in-10July Peak18</v>
          </cell>
          <cell r="G3907">
            <v>2.9142960000000002</v>
          </cell>
          <cell r="H3907">
            <v>4.070487</v>
          </cell>
          <cell r="I3907">
            <v>101.8811</v>
          </cell>
          <cell r="J3907">
            <v>26676.06</v>
          </cell>
          <cell r="K3907">
            <v>0.89891739999999998</v>
          </cell>
          <cell r="L3907">
            <v>1.0509170000000001</v>
          </cell>
          <cell r="M3907">
            <v>1.156191</v>
          </cell>
          <cell r="N3907">
            <v>1.2614650000000001</v>
          </cell>
          <cell r="O3907">
            <v>1.413465</v>
          </cell>
        </row>
        <row r="3908">
          <cell r="F3908" t="str">
            <v>2014Greater Fresno1-in-10July Peak19</v>
          </cell>
          <cell r="G3908">
            <v>4.30654</v>
          </cell>
          <cell r="H3908">
            <v>3.981214</v>
          </cell>
          <cell r="I3908">
            <v>100.17829999999999</v>
          </cell>
          <cell r="J3908">
            <v>26676.06</v>
          </cell>
          <cell r="K3908">
            <v>-0.35278100000000001</v>
          </cell>
          <cell r="L3908">
            <v>-0.3365609</v>
          </cell>
          <cell r="M3908">
            <v>-0.32532719999999998</v>
          </cell>
          <cell r="N3908">
            <v>-0.31409330000000002</v>
          </cell>
          <cell r="O3908">
            <v>-0.29787330000000001</v>
          </cell>
        </row>
        <row r="3909">
          <cell r="F3909" t="str">
            <v>2014Greater Fresno1-in-10July Peak20</v>
          </cell>
          <cell r="G3909">
            <v>3.970593</v>
          </cell>
          <cell r="H3909">
            <v>3.6640229999999998</v>
          </cell>
          <cell r="I3909">
            <v>99.413470000000004</v>
          </cell>
          <cell r="J3909">
            <v>26676.06</v>
          </cell>
          <cell r="K3909">
            <v>-0.33244089999999998</v>
          </cell>
          <cell r="L3909">
            <v>-0.3171563</v>
          </cell>
          <cell r="M3909">
            <v>-0.30657010000000001</v>
          </cell>
          <cell r="N3909">
            <v>-0.29598390000000002</v>
          </cell>
          <cell r="O3909">
            <v>-0.28069909999999998</v>
          </cell>
        </row>
        <row r="3910">
          <cell r="F3910" t="str">
            <v>2014Greater Fresno1-in-10July Peak21</v>
          </cell>
          <cell r="G3910">
            <v>3.5544210000000001</v>
          </cell>
          <cell r="H3910">
            <v>3.3394529999999998</v>
          </cell>
          <cell r="I3910">
            <v>97.284540000000007</v>
          </cell>
          <cell r="J3910">
            <v>26676.06</v>
          </cell>
          <cell r="K3910">
            <v>-0.2331095</v>
          </cell>
          <cell r="L3910">
            <v>-0.2223918</v>
          </cell>
          <cell r="M3910">
            <v>-0.21496870000000001</v>
          </cell>
          <cell r="N3910">
            <v>-0.2075456</v>
          </cell>
          <cell r="O3910">
            <v>-0.1968278</v>
          </cell>
        </row>
        <row r="3911">
          <cell r="F3911" t="str">
            <v>2014Greater Fresno1-in-10July Peak22</v>
          </cell>
          <cell r="G3911">
            <v>3.0838290000000002</v>
          </cell>
          <cell r="H3911">
            <v>2.9530479999999999</v>
          </cell>
          <cell r="I3911">
            <v>95.995689999999996</v>
          </cell>
          <cell r="J3911">
            <v>26676.06</v>
          </cell>
          <cell r="K3911">
            <v>-0.14181730000000001</v>
          </cell>
          <cell r="L3911">
            <v>-0.1352969</v>
          </cell>
          <cell r="M3911">
            <v>-0.13078090000000001</v>
          </cell>
          <cell r="N3911">
            <v>-0.12626490000000001</v>
          </cell>
          <cell r="O3911">
            <v>-0.1197445</v>
          </cell>
        </row>
        <row r="3912">
          <cell r="F3912" t="str">
            <v>2014Greater Fresno1-in-10July Peak23</v>
          </cell>
          <cell r="G3912">
            <v>2.4451749999999999</v>
          </cell>
          <cell r="H3912">
            <v>2.3717190000000001</v>
          </cell>
          <cell r="I3912">
            <v>93.064030000000002</v>
          </cell>
          <cell r="J3912">
            <v>26676.06</v>
          </cell>
          <cell r="K3912">
            <v>-7.9655400000000001E-2</v>
          </cell>
          <cell r="L3912">
            <v>-7.5993099999999994E-2</v>
          </cell>
          <cell r="M3912">
            <v>-7.3456499999999994E-2</v>
          </cell>
          <cell r="N3912">
            <v>-7.0919999999999997E-2</v>
          </cell>
          <cell r="O3912">
            <v>-6.7257600000000001E-2</v>
          </cell>
        </row>
        <row r="3913">
          <cell r="F3913" t="str">
            <v>2014Greater Fresno1-in-10July Peak24</v>
          </cell>
          <cell r="G3913">
            <v>1.887581</v>
          </cell>
          <cell r="H3913">
            <v>1.8316220000000001</v>
          </cell>
          <cell r="I3913">
            <v>90.340919999999997</v>
          </cell>
          <cell r="J3913">
            <v>26676.06</v>
          </cell>
          <cell r="K3913">
            <v>-6.0681300000000001E-2</v>
          </cell>
          <cell r="L3913">
            <v>-5.78913E-2</v>
          </cell>
          <cell r="M3913">
            <v>-5.5959000000000002E-2</v>
          </cell>
          <cell r="N3913">
            <v>-5.4026699999999997E-2</v>
          </cell>
          <cell r="O3913">
            <v>-5.1236700000000003E-2</v>
          </cell>
        </row>
        <row r="3914">
          <cell r="F3914" t="str">
            <v>2014Kern1-in-10July Peak1</v>
          </cell>
          <cell r="G3914">
            <v>1.6882820000000001</v>
          </cell>
          <cell r="H3914">
            <v>1.6882820000000001</v>
          </cell>
          <cell r="I3914">
            <v>88</v>
          </cell>
          <cell r="J3914">
            <v>5538.83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</row>
        <row r="3915">
          <cell r="F3915" t="str">
            <v>2014Kern1-in-10July Peak2</v>
          </cell>
          <cell r="G3915">
            <v>1.4458310000000001</v>
          </cell>
          <cell r="H3915">
            <v>1.4458310000000001</v>
          </cell>
          <cell r="I3915">
            <v>86.5</v>
          </cell>
          <cell r="J3915">
            <v>5538.83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</row>
        <row r="3916">
          <cell r="F3916" t="str">
            <v>2014Kern1-in-10July Peak3</v>
          </cell>
          <cell r="G3916">
            <v>1.264945</v>
          </cell>
          <cell r="H3916">
            <v>1.264945</v>
          </cell>
          <cell r="I3916">
            <v>83.5</v>
          </cell>
          <cell r="J3916">
            <v>5538.83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</row>
        <row r="3917">
          <cell r="F3917" t="str">
            <v>2014Kern1-in-10July Peak4</v>
          </cell>
          <cell r="G3917">
            <v>1.1390629999999999</v>
          </cell>
          <cell r="H3917">
            <v>1.1390629999999999</v>
          </cell>
          <cell r="I3917">
            <v>83</v>
          </cell>
          <cell r="J3917">
            <v>5538.83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</row>
        <row r="3918">
          <cell r="F3918" t="str">
            <v>2014Kern1-in-10July Peak5</v>
          </cell>
          <cell r="G3918">
            <v>1.0826480000000001</v>
          </cell>
          <cell r="H3918">
            <v>1.0826480000000001</v>
          </cell>
          <cell r="I3918">
            <v>83</v>
          </cell>
          <cell r="J3918">
            <v>5538.83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</row>
        <row r="3919">
          <cell r="F3919" t="str">
            <v>2014Kern1-in-10July Peak6</v>
          </cell>
          <cell r="G3919">
            <v>1.0761419999999999</v>
          </cell>
          <cell r="H3919">
            <v>1.0761419999999999</v>
          </cell>
          <cell r="I3919">
            <v>82.5</v>
          </cell>
          <cell r="J3919">
            <v>5538.83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</row>
        <row r="3920">
          <cell r="F3920" t="str">
            <v>2014Kern1-in-10July Peak7</v>
          </cell>
          <cell r="G3920">
            <v>1.1733549999999999</v>
          </cell>
          <cell r="H3920">
            <v>1.1733549999999999</v>
          </cell>
          <cell r="I3920">
            <v>82.5</v>
          </cell>
          <cell r="J3920">
            <v>5538.83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</row>
        <row r="3921">
          <cell r="F3921" t="str">
            <v>2014Kern1-in-10July Peak8</v>
          </cell>
          <cell r="G3921">
            <v>1.2311190000000001</v>
          </cell>
          <cell r="H3921">
            <v>1.2311190000000001</v>
          </cell>
          <cell r="I3921">
            <v>85</v>
          </cell>
          <cell r="J3921">
            <v>5538.83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</row>
        <row r="3922">
          <cell r="F3922" t="str">
            <v>2014Kern1-in-10July Peak9</v>
          </cell>
          <cell r="G3922">
            <v>1.262893</v>
          </cell>
          <cell r="H3922">
            <v>1.262893</v>
          </cell>
          <cell r="I3922">
            <v>90.5</v>
          </cell>
          <cell r="J3922">
            <v>5538.83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</row>
        <row r="3923">
          <cell r="F3923" t="str">
            <v>2014Kern1-in-10July Peak10</v>
          </cell>
          <cell r="G3923">
            <v>1.448078</v>
          </cell>
          <cell r="H3923">
            <v>1.448078</v>
          </cell>
          <cell r="I3923">
            <v>96</v>
          </cell>
          <cell r="J3923">
            <v>5538.83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</row>
        <row r="3924">
          <cell r="F3924" t="str">
            <v>2014Kern1-in-10July Peak11</v>
          </cell>
          <cell r="G3924">
            <v>1.7317469999999999</v>
          </cell>
          <cell r="H3924">
            <v>1.7317469999999999</v>
          </cell>
          <cell r="I3924">
            <v>100</v>
          </cell>
          <cell r="J3924">
            <v>5538.83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</row>
        <row r="3925">
          <cell r="F3925" t="str">
            <v>2014Kern1-in-10July Peak12</v>
          </cell>
          <cell r="G3925">
            <v>2.11504</v>
          </cell>
          <cell r="H3925">
            <v>2.11504</v>
          </cell>
          <cell r="I3925">
            <v>104.5</v>
          </cell>
          <cell r="J3925">
            <v>5538.83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</row>
        <row r="3926">
          <cell r="F3926" t="str">
            <v>2014Kern1-in-10July Peak13</v>
          </cell>
          <cell r="G3926">
            <v>2.5494840000000001</v>
          </cell>
          <cell r="H3926">
            <v>2.5494840000000001</v>
          </cell>
          <cell r="I3926">
            <v>106</v>
          </cell>
          <cell r="J3926">
            <v>5538.83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</row>
        <row r="3927">
          <cell r="F3927" t="str">
            <v>2014Kern1-in-10July Peak14</v>
          </cell>
          <cell r="G3927">
            <v>2.298305</v>
          </cell>
          <cell r="H3927">
            <v>2.9735239999999998</v>
          </cell>
          <cell r="I3927">
            <v>104</v>
          </cell>
          <cell r="J3927">
            <v>5538.83</v>
          </cell>
          <cell r="K3927">
            <v>0.59197580000000005</v>
          </cell>
          <cell r="L3927">
            <v>0.64115619999999995</v>
          </cell>
          <cell r="M3927">
            <v>0.67521850000000005</v>
          </cell>
          <cell r="N3927">
            <v>0.70928069999999999</v>
          </cell>
          <cell r="O3927">
            <v>0.7584613</v>
          </cell>
        </row>
        <row r="3928">
          <cell r="F3928" t="str">
            <v>2014Kern1-in-10July Peak15</v>
          </cell>
          <cell r="G3928">
            <v>2.5986959999999999</v>
          </cell>
          <cell r="H3928">
            <v>3.3822009999999998</v>
          </cell>
          <cell r="I3928">
            <v>92</v>
          </cell>
          <cell r="J3928">
            <v>5538.83</v>
          </cell>
          <cell r="K3928">
            <v>0.69392109999999996</v>
          </cell>
          <cell r="L3928">
            <v>0.74684779999999995</v>
          </cell>
          <cell r="M3928">
            <v>0.78350470000000005</v>
          </cell>
          <cell r="N3928">
            <v>0.82016160000000005</v>
          </cell>
          <cell r="O3928">
            <v>0.87308830000000004</v>
          </cell>
        </row>
        <row r="3929">
          <cell r="F3929" t="str">
            <v>2014Kern1-in-10July Peak16</v>
          </cell>
          <cell r="G3929">
            <v>2.7680259999999999</v>
          </cell>
          <cell r="H3929">
            <v>3.8018649999999998</v>
          </cell>
          <cell r="I3929">
            <v>90.5</v>
          </cell>
          <cell r="J3929">
            <v>5538.83</v>
          </cell>
          <cell r="K3929">
            <v>0.91694390000000003</v>
          </cell>
          <cell r="L3929">
            <v>0.98600620000000005</v>
          </cell>
          <cell r="M3929">
            <v>1.033839</v>
          </cell>
          <cell r="N3929">
            <v>1.081672</v>
          </cell>
          <cell r="O3929">
            <v>1.1507339999999999</v>
          </cell>
        </row>
        <row r="3930">
          <cell r="F3930" t="str">
            <v>2014Kern1-in-10July Peak17</v>
          </cell>
          <cell r="G3930">
            <v>2.9488189999999999</v>
          </cell>
          <cell r="H3930">
            <v>4.1156300000000003</v>
          </cell>
          <cell r="I3930">
            <v>94</v>
          </cell>
          <cell r="J3930">
            <v>5538.83</v>
          </cell>
          <cell r="K3930">
            <v>1.034014</v>
          </cell>
          <cell r="L3930">
            <v>1.112471</v>
          </cell>
          <cell r="M3930">
            <v>1.166811</v>
          </cell>
          <cell r="N3930">
            <v>1.2211510000000001</v>
          </cell>
          <cell r="O3930">
            <v>1.2996080000000001</v>
          </cell>
        </row>
        <row r="3931">
          <cell r="F3931" t="str">
            <v>2014Kern1-in-10July Peak18</v>
          </cell>
          <cell r="G3931">
            <v>3.0726909999999998</v>
          </cell>
          <cell r="H3931">
            <v>4.2660559999999998</v>
          </cell>
          <cell r="I3931">
            <v>94.5</v>
          </cell>
          <cell r="J3931">
            <v>5538.83</v>
          </cell>
          <cell r="K3931">
            <v>1.057428</v>
          </cell>
          <cell r="L3931">
            <v>1.1377409999999999</v>
          </cell>
          <cell r="M3931">
            <v>1.193365</v>
          </cell>
          <cell r="N3931">
            <v>1.2489889999999999</v>
          </cell>
          <cell r="O3931">
            <v>1.329302</v>
          </cell>
        </row>
        <row r="3932">
          <cell r="F3932" t="str">
            <v>2014Kern1-in-10July Peak19</v>
          </cell>
          <cell r="G3932">
            <v>4.5715599999999998</v>
          </cell>
          <cell r="H3932">
            <v>4.1511180000000003</v>
          </cell>
          <cell r="I3932">
            <v>95.5</v>
          </cell>
          <cell r="J3932">
            <v>5538.83</v>
          </cell>
          <cell r="K3932">
            <v>-0.46014090000000002</v>
          </cell>
          <cell r="L3932">
            <v>-0.43668679999999999</v>
          </cell>
          <cell r="M3932">
            <v>-0.4204425</v>
          </cell>
          <cell r="N3932">
            <v>-0.40419820000000001</v>
          </cell>
          <cell r="O3932">
            <v>-0.38074400000000003</v>
          </cell>
        </row>
        <row r="3933">
          <cell r="F3933" t="str">
            <v>2014Kern1-in-10July Peak20</v>
          </cell>
          <cell r="G3933">
            <v>4.2847850000000003</v>
          </cell>
          <cell r="H3933">
            <v>3.862031</v>
          </cell>
          <cell r="I3933">
            <v>96</v>
          </cell>
          <cell r="J3933">
            <v>5538.83</v>
          </cell>
          <cell r="K3933">
            <v>-0.4626711</v>
          </cell>
          <cell r="L3933">
            <v>-0.43908799999999998</v>
          </cell>
          <cell r="M3933">
            <v>-0.42275439999999997</v>
          </cell>
          <cell r="N3933">
            <v>-0.40642080000000003</v>
          </cell>
          <cell r="O3933">
            <v>-0.3828377</v>
          </cell>
        </row>
        <row r="3934">
          <cell r="F3934" t="str">
            <v>2014Kern1-in-10July Peak21</v>
          </cell>
          <cell r="G3934">
            <v>3.8811040000000001</v>
          </cell>
          <cell r="H3934">
            <v>3.587914</v>
          </cell>
          <cell r="I3934">
            <v>93.5</v>
          </cell>
          <cell r="J3934">
            <v>5538.83</v>
          </cell>
          <cell r="K3934">
            <v>-0.32087290000000002</v>
          </cell>
          <cell r="L3934">
            <v>-0.3045175</v>
          </cell>
          <cell r="M3934">
            <v>-0.2931898</v>
          </cell>
          <cell r="N3934">
            <v>-0.2818621</v>
          </cell>
          <cell r="O3934">
            <v>-0.26550659999999998</v>
          </cell>
        </row>
        <row r="3935">
          <cell r="F3935" t="str">
            <v>2014Kern1-in-10July Peak22</v>
          </cell>
          <cell r="G3935">
            <v>3.429224</v>
          </cell>
          <cell r="H3935">
            <v>3.2378179999999999</v>
          </cell>
          <cell r="I3935">
            <v>93</v>
          </cell>
          <cell r="J3935">
            <v>5538.83</v>
          </cell>
          <cell r="K3935">
            <v>-0.20947830000000001</v>
          </cell>
          <cell r="L3935">
            <v>-0.1988009</v>
          </cell>
          <cell r="M3935">
            <v>-0.19140570000000001</v>
          </cell>
          <cell r="N3935">
            <v>-0.1840106</v>
          </cell>
          <cell r="O3935">
            <v>-0.17333299999999999</v>
          </cell>
        </row>
        <row r="3936">
          <cell r="F3936" t="str">
            <v>2014Kern1-in-10July Peak23</v>
          </cell>
          <cell r="G3936">
            <v>2.7847080000000002</v>
          </cell>
          <cell r="H3936">
            <v>2.6412360000000001</v>
          </cell>
          <cell r="I3936">
            <v>92.5</v>
          </cell>
          <cell r="J3936">
            <v>5538.83</v>
          </cell>
          <cell r="K3936">
            <v>-0.15701870000000001</v>
          </cell>
          <cell r="L3936">
            <v>-0.14901519999999999</v>
          </cell>
          <cell r="M3936">
            <v>-0.14347209999999999</v>
          </cell>
          <cell r="N3936">
            <v>-0.13792889999999999</v>
          </cell>
          <cell r="O3936">
            <v>-0.1299254</v>
          </cell>
        </row>
        <row r="3937">
          <cell r="F3937" t="str">
            <v>2014Kern1-in-10July Peak24</v>
          </cell>
          <cell r="G3937">
            <v>2.2310530000000002</v>
          </cell>
          <cell r="H3937">
            <v>2.1194489999999999</v>
          </cell>
          <cell r="I3937">
            <v>91</v>
          </cell>
          <cell r="J3937">
            <v>5538.83</v>
          </cell>
          <cell r="K3937">
            <v>-0.122142</v>
          </cell>
          <cell r="L3937">
            <v>-0.1159163</v>
          </cell>
          <cell r="M3937">
            <v>-0.1116043</v>
          </cell>
          <cell r="N3937">
            <v>-0.1072924</v>
          </cell>
          <cell r="O3937">
            <v>-0.10106660000000001</v>
          </cell>
        </row>
        <row r="3938">
          <cell r="F3938" t="str">
            <v>2014Northern Coast1-in-10July Peak1</v>
          </cell>
          <cell r="G3938">
            <v>1.150199</v>
          </cell>
          <cell r="H3938">
            <v>1.150199</v>
          </cell>
          <cell r="I3938">
            <v>67.235200000000006</v>
          </cell>
          <cell r="J3938">
            <v>9152.6299999999992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</row>
        <row r="3939">
          <cell r="F3939" t="str">
            <v>2014Northern Coast1-in-10July Peak2</v>
          </cell>
          <cell r="G3939">
            <v>1.006119</v>
          </cell>
          <cell r="H3939">
            <v>1.006119</v>
          </cell>
          <cell r="I3939">
            <v>66.025700000000001</v>
          </cell>
          <cell r="J3939">
            <v>9152.6299999999992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</row>
        <row r="3940">
          <cell r="F3940" t="str">
            <v>2014Northern Coast1-in-10July Peak3</v>
          </cell>
          <cell r="G3940">
            <v>0.93770399999999998</v>
          </cell>
          <cell r="H3940">
            <v>0.93770399999999998</v>
          </cell>
          <cell r="I3940">
            <v>65.769099999999995</v>
          </cell>
          <cell r="J3940">
            <v>9152.6299999999992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</row>
        <row r="3941">
          <cell r="F3941" t="str">
            <v>2014Northern Coast1-in-10July Peak4</v>
          </cell>
          <cell r="G3941">
            <v>0.89588889999999999</v>
          </cell>
          <cell r="H3941">
            <v>0.89588889999999999</v>
          </cell>
          <cell r="I3941">
            <v>65.269099999999995</v>
          </cell>
          <cell r="J3941">
            <v>9152.6299999999992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</row>
        <row r="3942">
          <cell r="F3942" t="str">
            <v>2014Northern Coast1-in-10July Peak5</v>
          </cell>
          <cell r="G3942">
            <v>0.89809240000000001</v>
          </cell>
          <cell r="H3942">
            <v>0.89809240000000001</v>
          </cell>
          <cell r="I3942">
            <v>65.408500000000004</v>
          </cell>
          <cell r="J3942">
            <v>9152.6299999999992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</row>
        <row r="3943">
          <cell r="F3943" t="str">
            <v>2014Northern Coast1-in-10July Peak6</v>
          </cell>
          <cell r="G3943">
            <v>0.98111870000000001</v>
          </cell>
          <cell r="H3943">
            <v>0.98111870000000001</v>
          </cell>
          <cell r="I3943">
            <v>65.349100000000007</v>
          </cell>
          <cell r="J3943">
            <v>9152.6299999999992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</row>
        <row r="3944">
          <cell r="F3944" t="str">
            <v>2014Northern Coast1-in-10July Peak7</v>
          </cell>
          <cell r="G3944">
            <v>1.1908369999999999</v>
          </cell>
          <cell r="H3944">
            <v>1.1908369999999999</v>
          </cell>
          <cell r="I3944">
            <v>65.213800000000006</v>
          </cell>
          <cell r="J3944">
            <v>9152.6299999999992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</row>
        <row r="3945">
          <cell r="F3945" t="str">
            <v>2014Northern Coast1-in-10July Peak8</v>
          </cell>
          <cell r="G3945">
            <v>1.374441</v>
          </cell>
          <cell r="H3945">
            <v>1.374441</v>
          </cell>
          <cell r="I3945">
            <v>67.873000000000005</v>
          </cell>
          <cell r="J3945">
            <v>9152.6299999999992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</row>
        <row r="3946">
          <cell r="F3946" t="str">
            <v>2014Northern Coast1-in-10July Peak9</v>
          </cell>
          <cell r="G3946">
            <v>1.3754820000000001</v>
          </cell>
          <cell r="H3946">
            <v>1.3754820000000001</v>
          </cell>
          <cell r="I3946">
            <v>74.031000000000006</v>
          </cell>
          <cell r="J3946">
            <v>9152.6299999999992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</row>
        <row r="3947">
          <cell r="F3947" t="str">
            <v>2014Northern Coast1-in-10July Peak10</v>
          </cell>
          <cell r="G3947">
            <v>1.4065019999999999</v>
          </cell>
          <cell r="H3947">
            <v>1.4065019999999999</v>
          </cell>
          <cell r="I3947">
            <v>79.160700000000006</v>
          </cell>
          <cell r="J3947">
            <v>9152.6299999999992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</row>
        <row r="3948">
          <cell r="F3948" t="str">
            <v>2014Northern Coast1-in-10July Peak11</v>
          </cell>
          <cell r="G3948">
            <v>1.459376</v>
          </cell>
          <cell r="H3948">
            <v>1.459376</v>
          </cell>
          <cell r="I3948">
            <v>83.653800000000004</v>
          </cell>
          <cell r="J3948">
            <v>9152.6299999999992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</row>
        <row r="3949">
          <cell r="F3949" t="str">
            <v>2014Northern Coast1-in-10July Peak12</v>
          </cell>
          <cell r="G3949">
            <v>1.545463</v>
          </cell>
          <cell r="H3949">
            <v>1.545463</v>
          </cell>
          <cell r="I3949">
            <v>89.649699999999996</v>
          </cell>
          <cell r="J3949">
            <v>9152.6299999999992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</row>
        <row r="3950">
          <cell r="F3950" t="str">
            <v>2014Northern Coast1-in-10July Peak13</v>
          </cell>
          <cell r="G3950">
            <v>1.6929959999999999</v>
          </cell>
          <cell r="H3950">
            <v>1.6929959999999999</v>
          </cell>
          <cell r="I3950">
            <v>93.659000000000006</v>
          </cell>
          <cell r="J3950">
            <v>9152.6299999999992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</row>
        <row r="3951">
          <cell r="F3951" t="str">
            <v>2014Northern Coast1-in-10July Peak14</v>
          </cell>
          <cell r="G3951">
            <v>1.505315</v>
          </cell>
          <cell r="H3951">
            <v>1.8613820000000001</v>
          </cell>
          <cell r="I3951">
            <v>96.554699999999997</v>
          </cell>
          <cell r="J3951">
            <v>9152.6299999999992</v>
          </cell>
          <cell r="K3951">
            <v>0.30077759999999998</v>
          </cell>
          <cell r="L3951">
            <v>0.33344259999999998</v>
          </cell>
          <cell r="M3951">
            <v>0.3560663</v>
          </cell>
          <cell r="N3951">
            <v>0.37868990000000002</v>
          </cell>
          <cell r="O3951">
            <v>0.41135490000000002</v>
          </cell>
        </row>
        <row r="3952">
          <cell r="F3952" t="str">
            <v>2014Northern Coast1-in-10July Peak15</v>
          </cell>
          <cell r="G3952">
            <v>1.6360209999999999</v>
          </cell>
          <cell r="H3952">
            <v>2.102573</v>
          </cell>
          <cell r="I3952">
            <v>97.831500000000005</v>
          </cell>
          <cell r="J3952">
            <v>9152.6299999999992</v>
          </cell>
          <cell r="K3952">
            <v>0.39410800000000001</v>
          </cell>
          <cell r="L3952">
            <v>0.43690879999999999</v>
          </cell>
          <cell r="M3952">
            <v>0.46655259999999998</v>
          </cell>
          <cell r="N3952">
            <v>0.49619629999999998</v>
          </cell>
          <cell r="O3952">
            <v>0.53899710000000001</v>
          </cell>
        </row>
        <row r="3953">
          <cell r="F3953" t="str">
            <v>2014Northern Coast1-in-10July Peak16</v>
          </cell>
          <cell r="G3953">
            <v>1.8359559999999999</v>
          </cell>
          <cell r="H3953">
            <v>2.4126349999999999</v>
          </cell>
          <cell r="I3953">
            <v>97.124700000000004</v>
          </cell>
          <cell r="J3953">
            <v>9152.6299999999992</v>
          </cell>
          <cell r="K3953">
            <v>0.48713400000000001</v>
          </cell>
          <cell r="L3953">
            <v>0.54003760000000001</v>
          </cell>
          <cell r="M3953">
            <v>0.57667849999999998</v>
          </cell>
          <cell r="N3953">
            <v>0.61331930000000001</v>
          </cell>
          <cell r="O3953">
            <v>0.66622300000000001</v>
          </cell>
        </row>
        <row r="3954">
          <cell r="F3954" t="str">
            <v>2014Northern Coast1-in-10July Peak17</v>
          </cell>
          <cell r="G3954">
            <v>2.0751080000000002</v>
          </cell>
          <cell r="H3954">
            <v>2.7516970000000001</v>
          </cell>
          <cell r="I3954">
            <v>98.348100000000002</v>
          </cell>
          <cell r="J3954">
            <v>9152.6299999999992</v>
          </cell>
          <cell r="K3954">
            <v>0.5715306</v>
          </cell>
          <cell r="L3954">
            <v>0.63359980000000005</v>
          </cell>
          <cell r="M3954">
            <v>0.67658879999999999</v>
          </cell>
          <cell r="N3954">
            <v>0.71957769999999999</v>
          </cell>
          <cell r="O3954">
            <v>0.78164690000000003</v>
          </cell>
        </row>
        <row r="3955">
          <cell r="F3955" t="str">
            <v>2014Northern Coast1-in-10July Peak18</v>
          </cell>
          <cell r="G3955">
            <v>2.3003490000000002</v>
          </cell>
          <cell r="H3955">
            <v>2.995841</v>
          </cell>
          <cell r="I3955">
            <v>96.475200000000001</v>
          </cell>
          <cell r="J3955">
            <v>9152.6299999999992</v>
          </cell>
          <cell r="K3955">
            <v>0.58749879999999999</v>
          </cell>
          <cell r="L3955">
            <v>0.65130220000000005</v>
          </cell>
          <cell r="M3955">
            <v>0.6954922</v>
          </cell>
          <cell r="N3955">
            <v>0.73968219999999996</v>
          </cell>
          <cell r="O3955">
            <v>0.80348560000000002</v>
          </cell>
        </row>
        <row r="3956">
          <cell r="F3956" t="str">
            <v>2014Northern Coast1-in-10July Peak19</v>
          </cell>
          <cell r="G3956">
            <v>3.1359300000000001</v>
          </cell>
          <cell r="H3956">
            <v>2.9819939999999998</v>
          </cell>
          <cell r="I3956">
            <v>93.584800000000001</v>
          </cell>
          <cell r="J3956">
            <v>9152.6299999999992</v>
          </cell>
          <cell r="K3956">
            <v>-0.17430850000000001</v>
          </cell>
          <cell r="L3956">
            <v>-0.162272</v>
          </cell>
          <cell r="M3956">
            <v>-0.1539355</v>
          </cell>
          <cell r="N3956">
            <v>-0.1455989</v>
          </cell>
          <cell r="O3956">
            <v>-0.13356229999999999</v>
          </cell>
        </row>
        <row r="3957">
          <cell r="F3957" t="str">
            <v>2014Northern Coast1-in-10July Peak20</v>
          </cell>
          <cell r="G3957">
            <v>2.8539490000000001</v>
          </cell>
          <cell r="H3957">
            <v>2.7248619999999999</v>
          </cell>
          <cell r="I3957">
            <v>89.094200000000001</v>
          </cell>
          <cell r="J3957">
            <v>9152.6299999999992</v>
          </cell>
          <cell r="K3957">
            <v>-0.1461721</v>
          </cell>
          <cell r="L3957">
            <v>-0.13607839999999999</v>
          </cell>
          <cell r="M3957">
            <v>-0.12908749999999999</v>
          </cell>
          <cell r="N3957">
            <v>-0.1220967</v>
          </cell>
          <cell r="O3957">
            <v>-0.11200300000000001</v>
          </cell>
        </row>
        <row r="3958">
          <cell r="F3958" t="str">
            <v>2014Northern Coast1-in-10July Peak21</v>
          </cell>
          <cell r="G3958">
            <v>2.559488</v>
          </cell>
          <cell r="H3958">
            <v>2.4778389999999999</v>
          </cell>
          <cell r="I3958">
            <v>80.450800000000001</v>
          </cell>
          <cell r="J3958">
            <v>9152.6299999999992</v>
          </cell>
          <cell r="K3958">
            <v>-9.2455200000000001E-2</v>
          </cell>
          <cell r="L3958">
            <v>-8.6070900000000006E-2</v>
          </cell>
          <cell r="M3958">
            <v>-8.1649100000000002E-2</v>
          </cell>
          <cell r="N3958">
            <v>-7.7227400000000002E-2</v>
          </cell>
          <cell r="O3958">
            <v>-7.0843100000000006E-2</v>
          </cell>
        </row>
        <row r="3959">
          <cell r="F3959" t="str">
            <v>2014Northern Coast1-in-10July Peak22</v>
          </cell>
          <cell r="G3959">
            <v>2.233403</v>
          </cell>
          <cell r="H3959">
            <v>2.1852200000000002</v>
          </cell>
          <cell r="I3959">
            <v>74.982100000000003</v>
          </cell>
          <cell r="J3959">
            <v>9152.6299999999992</v>
          </cell>
          <cell r="K3959">
            <v>-5.4560299999999999E-2</v>
          </cell>
          <cell r="L3959">
            <v>-5.0792799999999999E-2</v>
          </cell>
          <cell r="M3959">
            <v>-4.8183400000000001E-2</v>
          </cell>
          <cell r="N3959">
            <v>-4.5573900000000001E-2</v>
          </cell>
          <cell r="O3959">
            <v>-4.1806400000000001E-2</v>
          </cell>
        </row>
        <row r="3960">
          <cell r="F3960" t="str">
            <v>2014Northern Coast1-in-10July Peak23</v>
          </cell>
          <cell r="G3960">
            <v>1.7995639999999999</v>
          </cell>
          <cell r="H3960">
            <v>1.76248</v>
          </cell>
          <cell r="I3960">
            <v>72.096000000000004</v>
          </cell>
          <cell r="J3960">
            <v>9152.6299999999992</v>
          </cell>
          <cell r="K3960">
            <v>-4.1992399999999999E-2</v>
          </cell>
          <cell r="L3960">
            <v>-3.9092599999999998E-2</v>
          </cell>
          <cell r="M3960">
            <v>-3.7084300000000001E-2</v>
          </cell>
          <cell r="N3960">
            <v>-3.5076000000000003E-2</v>
          </cell>
          <cell r="O3960">
            <v>-3.2176299999999998E-2</v>
          </cell>
        </row>
        <row r="3961">
          <cell r="F3961" t="str">
            <v>2014Northern Coast1-in-10July Peak24</v>
          </cell>
          <cell r="G3961">
            <v>1.372131</v>
          </cell>
          <cell r="H3961">
            <v>1.3374360000000001</v>
          </cell>
          <cell r="I3961">
            <v>70.235299999999995</v>
          </cell>
          <cell r="J3961">
            <v>9152.6299999999992</v>
          </cell>
          <cell r="K3961">
            <v>-3.92869E-2</v>
          </cell>
          <cell r="L3961">
            <v>-3.6573899999999999E-2</v>
          </cell>
          <cell r="M3961">
            <v>-3.4694999999999997E-2</v>
          </cell>
          <cell r="N3961">
            <v>-3.2816100000000001E-2</v>
          </cell>
          <cell r="O3961">
            <v>-3.01032E-2</v>
          </cell>
        </row>
        <row r="3962">
          <cell r="F3962" t="str">
            <v>2014Other1-in-10July Peak1</v>
          </cell>
          <cell r="G3962">
            <v>1.3150379999999999</v>
          </cell>
          <cell r="H3962">
            <v>1.3150379999999999</v>
          </cell>
          <cell r="I3962">
            <v>83.090230000000005</v>
          </cell>
          <cell r="J3962">
            <v>25482.46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</row>
        <row r="3963">
          <cell r="F3963" t="str">
            <v>2014Other1-in-10July Peak2</v>
          </cell>
          <cell r="G3963">
            <v>1.129386</v>
          </cell>
          <cell r="H3963">
            <v>1.129386</v>
          </cell>
          <cell r="I3963">
            <v>82.504739999999998</v>
          </cell>
          <cell r="J3963">
            <v>25482.46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</row>
        <row r="3964">
          <cell r="F3964" t="str">
            <v>2014Other1-in-10July Peak3</v>
          </cell>
          <cell r="G3964">
            <v>1.0240849999999999</v>
          </cell>
          <cell r="H3964">
            <v>1.0240849999999999</v>
          </cell>
          <cell r="I3964">
            <v>80.914599999999993</v>
          </cell>
          <cell r="J3964">
            <v>25482.46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</row>
        <row r="3965">
          <cell r="F3965" t="str">
            <v>2014Other1-in-10July Peak4</v>
          </cell>
          <cell r="G3965">
            <v>0.96444830000000004</v>
          </cell>
          <cell r="H3965">
            <v>0.96444830000000004</v>
          </cell>
          <cell r="I3965">
            <v>80.222080000000005</v>
          </cell>
          <cell r="J3965">
            <v>25482.46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</row>
        <row r="3966">
          <cell r="F3966" t="str">
            <v>2014Other1-in-10July Peak5</v>
          </cell>
          <cell r="G3966">
            <v>0.95254850000000002</v>
          </cell>
          <cell r="H3966">
            <v>0.95254850000000002</v>
          </cell>
          <cell r="I3966">
            <v>79.912809999999993</v>
          </cell>
          <cell r="J3966">
            <v>25482.46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</row>
        <row r="3967">
          <cell r="F3967" t="str">
            <v>2014Other1-in-10July Peak6</v>
          </cell>
          <cell r="G3967">
            <v>1.0163359999999999</v>
          </cell>
          <cell r="H3967">
            <v>1.0163359999999999</v>
          </cell>
          <cell r="I3967">
            <v>79.727289999999996</v>
          </cell>
          <cell r="J3967">
            <v>25482.46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</row>
        <row r="3968">
          <cell r="F3968" t="str">
            <v>2014Other1-in-10July Peak7</v>
          </cell>
          <cell r="G3968">
            <v>1.187362</v>
          </cell>
          <cell r="H3968">
            <v>1.187362</v>
          </cell>
          <cell r="I3968">
            <v>79.754739999999998</v>
          </cell>
          <cell r="J3968">
            <v>25482.46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</row>
        <row r="3969">
          <cell r="F3969" t="str">
            <v>2014Other1-in-10July Peak8</v>
          </cell>
          <cell r="G3969">
            <v>1.3030889999999999</v>
          </cell>
          <cell r="H3969">
            <v>1.3030889999999999</v>
          </cell>
          <cell r="I3969">
            <v>82.342020000000005</v>
          </cell>
          <cell r="J3969">
            <v>25482.46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</row>
        <row r="3970">
          <cell r="F3970" t="str">
            <v>2014Other1-in-10July Peak9</v>
          </cell>
          <cell r="G3970">
            <v>1.3267949999999999</v>
          </cell>
          <cell r="H3970">
            <v>1.3267949999999999</v>
          </cell>
          <cell r="I3970">
            <v>86.283320000000003</v>
          </cell>
          <cell r="J3970">
            <v>25482.46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</row>
        <row r="3971">
          <cell r="F3971" t="str">
            <v>2014Other1-in-10July Peak10</v>
          </cell>
          <cell r="G3971">
            <v>1.41445</v>
          </cell>
          <cell r="H3971">
            <v>1.41445</v>
          </cell>
          <cell r="I3971">
            <v>89.873260000000002</v>
          </cell>
          <cell r="J3971">
            <v>25482.46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</row>
        <row r="3972">
          <cell r="F3972" t="str">
            <v>2014Other1-in-10July Peak11</v>
          </cell>
          <cell r="G3972">
            <v>1.563194</v>
          </cell>
          <cell r="H3972">
            <v>1.563194</v>
          </cell>
          <cell r="I3972">
            <v>93.541340000000005</v>
          </cell>
          <cell r="J3972">
            <v>25482.46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</row>
        <row r="3973">
          <cell r="F3973" t="str">
            <v>2014Other1-in-10July Peak12</v>
          </cell>
          <cell r="G3973">
            <v>1.7896609999999999</v>
          </cell>
          <cell r="H3973">
            <v>1.7896609999999999</v>
          </cell>
          <cell r="I3973">
            <v>97.807720000000003</v>
          </cell>
          <cell r="J3973">
            <v>25482.46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</row>
        <row r="3974">
          <cell r="F3974" t="str">
            <v>2014Other1-in-10July Peak13</v>
          </cell>
          <cell r="G3974">
            <v>2.110366</v>
          </cell>
          <cell r="H3974">
            <v>2.110366</v>
          </cell>
          <cell r="I3974">
            <v>101.02809999999999</v>
          </cell>
          <cell r="J3974">
            <v>25482.46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</row>
        <row r="3975">
          <cell r="F3975" t="str">
            <v>2014Other1-in-10July Peak14</v>
          </cell>
          <cell r="G3975">
            <v>1.8826229999999999</v>
          </cell>
          <cell r="H3975">
            <v>2.47885</v>
          </cell>
          <cell r="I3975">
            <v>103.23399999999999</v>
          </cell>
          <cell r="J3975">
            <v>25482.46</v>
          </cell>
          <cell r="K3975">
            <v>0.48420390000000002</v>
          </cell>
          <cell r="L3975">
            <v>0.5503884</v>
          </cell>
          <cell r="M3975">
            <v>0.59622759999999997</v>
          </cell>
          <cell r="N3975">
            <v>0.64206669999999999</v>
          </cell>
          <cell r="O3975">
            <v>0.70825119999999997</v>
          </cell>
        </row>
        <row r="3976">
          <cell r="F3976" t="str">
            <v>2014Other1-in-10July Peak15</v>
          </cell>
          <cell r="G3976">
            <v>2.1315979999999999</v>
          </cell>
          <cell r="H3976">
            <v>2.8982209999999999</v>
          </cell>
          <cell r="I3976">
            <v>104.25369999999999</v>
          </cell>
          <cell r="J3976">
            <v>25482.46</v>
          </cell>
          <cell r="K3976">
            <v>0.6233805</v>
          </cell>
          <cell r="L3976">
            <v>0.70800940000000001</v>
          </cell>
          <cell r="M3976">
            <v>0.76662300000000005</v>
          </cell>
          <cell r="N3976">
            <v>0.82523670000000005</v>
          </cell>
          <cell r="O3976">
            <v>0.90986560000000005</v>
          </cell>
        </row>
        <row r="3977">
          <cell r="F3977" t="str">
            <v>2014Other1-in-10July Peak16</v>
          </cell>
          <cell r="G3977">
            <v>2.4008229999999999</v>
          </cell>
          <cell r="H3977">
            <v>3.3602859999999999</v>
          </cell>
          <cell r="I3977">
            <v>105.6263</v>
          </cell>
          <cell r="J3977">
            <v>25482.46</v>
          </cell>
          <cell r="K3977">
            <v>0.78128880000000001</v>
          </cell>
          <cell r="L3977">
            <v>0.8865556</v>
          </cell>
          <cell r="M3977">
            <v>0.95946319999999996</v>
          </cell>
          <cell r="N3977">
            <v>1.03237</v>
          </cell>
          <cell r="O3977">
            <v>1.1376379999999999</v>
          </cell>
        </row>
        <row r="3978">
          <cell r="F3978" t="str">
            <v>2014Other1-in-10July Peak17</v>
          </cell>
          <cell r="G3978">
            <v>2.6618469999999999</v>
          </cell>
          <cell r="H3978">
            <v>3.779153</v>
          </cell>
          <cell r="I3978">
            <v>105.76819999999999</v>
          </cell>
          <cell r="J3978">
            <v>25482.46</v>
          </cell>
          <cell r="K3978">
            <v>0.909053</v>
          </cell>
          <cell r="L3978">
            <v>1.03209</v>
          </cell>
          <cell r="M3978">
            <v>1.1173059999999999</v>
          </cell>
          <cell r="N3978">
            <v>1.202521</v>
          </cell>
          <cell r="O3978">
            <v>1.325558</v>
          </cell>
        </row>
        <row r="3979">
          <cell r="F3979" t="str">
            <v>2014Other1-in-10July Peak18</v>
          </cell>
          <cell r="G3979">
            <v>2.8799079999999999</v>
          </cell>
          <cell r="H3979">
            <v>4.0273310000000002</v>
          </cell>
          <cell r="I3979">
            <v>105.38330000000001</v>
          </cell>
          <cell r="J3979">
            <v>25482.46</v>
          </cell>
          <cell r="K3979">
            <v>0.93345590000000001</v>
          </cell>
          <cell r="L3979">
            <v>1.0598700000000001</v>
          </cell>
          <cell r="M3979">
            <v>1.1474230000000001</v>
          </cell>
          <cell r="N3979">
            <v>1.234977</v>
          </cell>
          <cell r="O3979">
            <v>1.361391</v>
          </cell>
        </row>
        <row r="3980">
          <cell r="F3980" t="str">
            <v>2014Other1-in-10July Peak19</v>
          </cell>
          <cell r="G3980">
            <v>4.2315630000000004</v>
          </cell>
          <cell r="H3980">
            <v>3.9392230000000001</v>
          </cell>
          <cell r="I3980">
            <v>102.1902</v>
          </cell>
          <cell r="J3980">
            <v>25482.46</v>
          </cell>
          <cell r="K3980">
            <v>-0.32657839999999999</v>
          </cell>
          <cell r="L3980">
            <v>-0.3063495</v>
          </cell>
          <cell r="M3980">
            <v>-0.29233910000000002</v>
          </cell>
          <cell r="N3980">
            <v>-0.27832859999999998</v>
          </cell>
          <cell r="O3980">
            <v>-0.25809969999999999</v>
          </cell>
        </row>
        <row r="3981">
          <cell r="F3981" t="str">
            <v>2014Other1-in-10July Peak20</v>
          </cell>
          <cell r="G3981">
            <v>3.811194</v>
          </cell>
          <cell r="H3981">
            <v>3.5544159999999998</v>
          </cell>
          <cell r="I3981">
            <v>97.700789999999998</v>
          </cell>
          <cell r="J3981">
            <v>25482.46</v>
          </cell>
          <cell r="K3981">
            <v>-0.28685159999999998</v>
          </cell>
          <cell r="L3981">
            <v>-0.26908339999999997</v>
          </cell>
          <cell r="M3981">
            <v>-0.25677729999999999</v>
          </cell>
          <cell r="N3981">
            <v>-0.2444711</v>
          </cell>
          <cell r="O3981">
            <v>-0.22670299999999999</v>
          </cell>
        </row>
        <row r="3982">
          <cell r="F3982" t="str">
            <v>2014Other1-in-10July Peak21</v>
          </cell>
          <cell r="G3982">
            <v>3.273517</v>
          </cell>
          <cell r="H3982">
            <v>3.122957</v>
          </cell>
          <cell r="I3982">
            <v>93.17483</v>
          </cell>
          <cell r="J3982">
            <v>25482.46</v>
          </cell>
          <cell r="K3982">
            <v>-0.16819429999999999</v>
          </cell>
          <cell r="L3982">
            <v>-0.157776</v>
          </cell>
          <cell r="M3982">
            <v>-0.15056040000000001</v>
          </cell>
          <cell r="N3982">
            <v>-0.14334469999999999</v>
          </cell>
          <cell r="O3982">
            <v>-0.1329264</v>
          </cell>
        </row>
        <row r="3983">
          <cell r="F3983" t="str">
            <v>2014Other1-in-10July Peak22</v>
          </cell>
          <cell r="G3983">
            <v>2.7581220000000002</v>
          </cell>
          <cell r="H3983">
            <v>2.661521</v>
          </cell>
          <cell r="I3983">
            <v>89.810490000000001</v>
          </cell>
          <cell r="J3983">
            <v>25482.46</v>
          </cell>
          <cell r="K3983">
            <v>-0.1079143</v>
          </cell>
          <cell r="L3983">
            <v>-0.1012299</v>
          </cell>
          <cell r="M3983">
            <v>-9.66003E-2</v>
          </cell>
          <cell r="N3983">
            <v>-9.1970700000000002E-2</v>
          </cell>
          <cell r="O3983">
            <v>-8.5286299999999995E-2</v>
          </cell>
        </row>
        <row r="3984">
          <cell r="F3984" t="str">
            <v>2014Other1-in-10July Peak23</v>
          </cell>
          <cell r="G3984">
            <v>2.1448230000000001</v>
          </cell>
          <cell r="H3984">
            <v>2.0835029999999999</v>
          </cell>
          <cell r="I3984">
            <v>86.738900000000001</v>
          </cell>
          <cell r="J3984">
            <v>25482.46</v>
          </cell>
          <cell r="K3984">
            <v>-6.8501500000000007E-2</v>
          </cell>
          <cell r="L3984">
            <v>-6.4258399999999993E-2</v>
          </cell>
          <cell r="M3984">
            <v>-6.1319600000000002E-2</v>
          </cell>
          <cell r="N3984">
            <v>-5.8380799999999997E-2</v>
          </cell>
          <cell r="O3984">
            <v>-5.4137699999999997E-2</v>
          </cell>
        </row>
        <row r="3985">
          <cell r="F3985" t="str">
            <v>2014Other1-in-10July Peak24</v>
          </cell>
          <cell r="G3985">
            <v>1.6305590000000001</v>
          </cell>
          <cell r="H3985">
            <v>1.591375</v>
          </cell>
          <cell r="I3985">
            <v>85.924469999999999</v>
          </cell>
          <cell r="J3985">
            <v>25482.46</v>
          </cell>
          <cell r="K3985">
            <v>-4.3772999999999999E-2</v>
          </cell>
          <cell r="L3985">
            <v>-4.1061599999999997E-2</v>
          </cell>
          <cell r="M3985">
            <v>-3.9183700000000002E-2</v>
          </cell>
          <cell r="N3985">
            <v>-3.73058E-2</v>
          </cell>
          <cell r="O3985">
            <v>-3.45945E-2</v>
          </cell>
        </row>
        <row r="3986">
          <cell r="F3986" t="str">
            <v>2014Sierra1-in-10July Peak1</v>
          </cell>
          <cell r="G3986">
            <v>1.2905489999999999</v>
          </cell>
          <cell r="H3986">
            <v>1.2905489999999999</v>
          </cell>
          <cell r="I3986">
            <v>76.34084</v>
          </cell>
          <cell r="J3986">
            <v>17831.82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</row>
        <row r="3987">
          <cell r="F3987" t="str">
            <v>2014Sierra1-in-10July Peak2</v>
          </cell>
          <cell r="G3987">
            <v>1.138641</v>
          </cell>
          <cell r="H3987">
            <v>1.138641</v>
          </cell>
          <cell r="I3987">
            <v>75.93768</v>
          </cell>
          <cell r="J3987">
            <v>17831.82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</row>
        <row r="3988">
          <cell r="F3988" t="str">
            <v>2014Sierra1-in-10July Peak3</v>
          </cell>
          <cell r="G3988">
            <v>1.0509059999999999</v>
          </cell>
          <cell r="H3988">
            <v>1.0509059999999999</v>
          </cell>
          <cell r="I3988">
            <v>74.897509999999997</v>
          </cell>
          <cell r="J3988">
            <v>17831.82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</row>
        <row r="3989">
          <cell r="F3989" t="str">
            <v>2014Sierra1-in-10July Peak4</v>
          </cell>
          <cell r="G3989">
            <v>1.0012719999999999</v>
          </cell>
          <cell r="H3989">
            <v>1.0012719999999999</v>
          </cell>
          <cell r="I3989">
            <v>74.197580000000002</v>
          </cell>
          <cell r="J3989">
            <v>17831.82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</row>
        <row r="3990">
          <cell r="F3990" t="str">
            <v>2014Sierra1-in-10July Peak5</v>
          </cell>
          <cell r="G3990">
            <v>1.0015289999999999</v>
          </cell>
          <cell r="H3990">
            <v>1.0015289999999999</v>
          </cell>
          <cell r="I3990">
            <v>72.703829999999996</v>
          </cell>
          <cell r="J3990">
            <v>17831.82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</row>
        <row r="3991">
          <cell r="F3991" t="str">
            <v>2014Sierra1-in-10July Peak6</v>
          </cell>
          <cell r="G3991">
            <v>1.0933310000000001</v>
          </cell>
          <cell r="H3991">
            <v>1.0933310000000001</v>
          </cell>
          <cell r="I3991">
            <v>71.57047</v>
          </cell>
          <cell r="J3991">
            <v>17831.82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</row>
        <row r="3992">
          <cell r="F3992" t="str">
            <v>2014Sierra1-in-10July Peak7</v>
          </cell>
          <cell r="G3992">
            <v>1.3012189999999999</v>
          </cell>
          <cell r="H3992">
            <v>1.3012189999999999</v>
          </cell>
          <cell r="I3992">
            <v>72.166629999999998</v>
          </cell>
          <cell r="J3992">
            <v>17831.82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</row>
        <row r="3993">
          <cell r="F3993" t="str">
            <v>2014Sierra1-in-10July Peak8</v>
          </cell>
          <cell r="G3993">
            <v>1.4328399999999999</v>
          </cell>
          <cell r="H3993">
            <v>1.4328399999999999</v>
          </cell>
          <cell r="I3993">
            <v>76.935919999999996</v>
          </cell>
          <cell r="J3993">
            <v>17831.82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</row>
        <row r="3994">
          <cell r="F3994" t="str">
            <v>2014Sierra1-in-10July Peak9</v>
          </cell>
          <cell r="G3994">
            <v>1.472996</v>
          </cell>
          <cell r="H3994">
            <v>1.472996</v>
          </cell>
          <cell r="I3994">
            <v>82.591470000000001</v>
          </cell>
          <cell r="J3994">
            <v>17831.82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</row>
        <row r="3995">
          <cell r="F3995" t="str">
            <v>2014Sierra1-in-10July Peak10</v>
          </cell>
          <cell r="G3995">
            <v>1.5478799999999999</v>
          </cell>
          <cell r="H3995">
            <v>1.5478799999999999</v>
          </cell>
          <cell r="I3995">
            <v>87.093350000000001</v>
          </cell>
          <cell r="J3995">
            <v>17831.82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</row>
        <row r="3996">
          <cell r="F3996" t="str">
            <v>2014Sierra1-in-10July Peak11</v>
          </cell>
          <cell r="G3996">
            <v>1.690145</v>
          </cell>
          <cell r="H3996">
            <v>1.690145</v>
          </cell>
          <cell r="I3996">
            <v>90.680729999999997</v>
          </cell>
          <cell r="J3996">
            <v>17831.82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</row>
        <row r="3997">
          <cell r="F3997" t="str">
            <v>2014Sierra1-in-10July Peak12</v>
          </cell>
          <cell r="G3997">
            <v>1.905735</v>
          </cell>
          <cell r="H3997">
            <v>1.905735</v>
          </cell>
          <cell r="I3997">
            <v>93.695819999999998</v>
          </cell>
          <cell r="J3997">
            <v>17831.82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</row>
        <row r="3998">
          <cell r="F3998" t="str">
            <v>2014Sierra1-in-10July Peak13</v>
          </cell>
          <cell r="G3998">
            <v>2.2040009999999999</v>
          </cell>
          <cell r="H3998">
            <v>2.2040009999999999</v>
          </cell>
          <cell r="I3998">
            <v>96.236540000000005</v>
          </cell>
          <cell r="J3998">
            <v>17831.82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</row>
        <row r="3999">
          <cell r="F3999" t="str">
            <v>2014Sierra1-in-10July Peak14</v>
          </cell>
          <cell r="G3999">
            <v>2.010227</v>
          </cell>
          <cell r="H3999">
            <v>2.5426549999999999</v>
          </cell>
          <cell r="I3999">
            <v>98.611329999999995</v>
          </cell>
          <cell r="J3999">
            <v>17831.82</v>
          </cell>
          <cell r="K3999">
            <v>0.45288469999999997</v>
          </cell>
          <cell r="L3999">
            <v>0.49987969999999998</v>
          </cell>
          <cell r="M3999">
            <v>0.53242809999999996</v>
          </cell>
          <cell r="N3999">
            <v>0.56497660000000005</v>
          </cell>
          <cell r="O3999">
            <v>0.61197159999999995</v>
          </cell>
        </row>
        <row r="4000">
          <cell r="F4000" t="str">
            <v>2014Sierra1-in-10July Peak15</v>
          </cell>
          <cell r="G4000">
            <v>2.2436790000000002</v>
          </cell>
          <cell r="H4000">
            <v>2.9308079999999999</v>
          </cell>
          <cell r="I4000">
            <v>99.864670000000004</v>
          </cell>
          <cell r="J4000">
            <v>17831.82</v>
          </cell>
          <cell r="K4000">
            <v>0.58521469999999998</v>
          </cell>
          <cell r="L4000">
            <v>0.64542699999999997</v>
          </cell>
          <cell r="M4000">
            <v>0.68712980000000001</v>
          </cell>
          <cell r="N4000">
            <v>0.7288327</v>
          </cell>
          <cell r="O4000">
            <v>0.78904490000000005</v>
          </cell>
        </row>
        <row r="4001">
          <cell r="F4001" t="str">
            <v>2014Sierra1-in-10July Peak16</v>
          </cell>
          <cell r="G4001">
            <v>2.520365</v>
          </cell>
          <cell r="H4001">
            <v>3.37723</v>
          </cell>
          <cell r="I4001">
            <v>101.0025</v>
          </cell>
          <cell r="J4001">
            <v>17831.82</v>
          </cell>
          <cell r="K4001">
            <v>0.73016250000000005</v>
          </cell>
          <cell r="L4001">
            <v>0.80501929999999999</v>
          </cell>
          <cell r="M4001">
            <v>0.85686490000000004</v>
          </cell>
          <cell r="N4001">
            <v>0.90871040000000003</v>
          </cell>
          <cell r="O4001">
            <v>0.98356719999999997</v>
          </cell>
        </row>
        <row r="4002">
          <cell r="F4002" t="str">
            <v>2014Sierra1-in-10July Peak17</v>
          </cell>
          <cell r="G4002">
            <v>2.7763710000000001</v>
          </cell>
          <cell r="H4002">
            <v>3.7763650000000002</v>
          </cell>
          <cell r="I4002">
            <v>101.82859999999999</v>
          </cell>
          <cell r="J4002">
            <v>17831.82</v>
          </cell>
          <cell r="K4002">
            <v>0.85185679999999997</v>
          </cell>
          <cell r="L4002">
            <v>0.93937780000000004</v>
          </cell>
          <cell r="M4002">
            <v>0.99999439999999995</v>
          </cell>
          <cell r="N4002">
            <v>1.0606120000000001</v>
          </cell>
          <cell r="O4002">
            <v>1.1481330000000001</v>
          </cell>
        </row>
        <row r="4003">
          <cell r="F4003" t="str">
            <v>2014Sierra1-in-10July Peak18</v>
          </cell>
          <cell r="G4003">
            <v>3.0059999999999998</v>
          </cell>
          <cell r="H4003">
            <v>4.0332369999999997</v>
          </cell>
          <cell r="I4003">
            <v>101.1268</v>
          </cell>
          <cell r="J4003">
            <v>17831.82</v>
          </cell>
          <cell r="K4003">
            <v>0.87502749999999996</v>
          </cell>
          <cell r="L4003">
            <v>0.96495390000000003</v>
          </cell>
          <cell r="M4003">
            <v>1.027237</v>
          </cell>
          <cell r="N4003">
            <v>1.08952</v>
          </cell>
          <cell r="O4003">
            <v>1.179446</v>
          </cell>
        </row>
        <row r="4004">
          <cell r="F4004" t="str">
            <v>2014Sierra1-in-10July Peak19</v>
          </cell>
          <cell r="G4004">
            <v>4.3567830000000001</v>
          </cell>
          <cell r="H4004">
            <v>3.9888840000000001</v>
          </cell>
          <cell r="I4004">
            <v>99.106549999999999</v>
          </cell>
          <cell r="J4004">
            <v>17831.82</v>
          </cell>
          <cell r="K4004">
            <v>-0.40038750000000001</v>
          </cell>
          <cell r="L4004">
            <v>-0.3811928</v>
          </cell>
          <cell r="M4004">
            <v>-0.36789860000000002</v>
          </cell>
          <cell r="N4004">
            <v>-0.35460449999999999</v>
          </cell>
          <cell r="O4004">
            <v>-0.33540969999999998</v>
          </cell>
        </row>
        <row r="4005">
          <cell r="F4005" t="str">
            <v>2014Sierra1-in-10July Peak20</v>
          </cell>
          <cell r="G4005">
            <v>3.961846</v>
          </cell>
          <cell r="H4005">
            <v>3.6586379999999998</v>
          </cell>
          <cell r="I4005">
            <v>94.308340000000001</v>
          </cell>
          <cell r="J4005">
            <v>17831.82</v>
          </cell>
          <cell r="K4005">
            <v>-0.32998339999999998</v>
          </cell>
          <cell r="L4005">
            <v>-0.31416379999999999</v>
          </cell>
          <cell r="M4005">
            <v>-0.30320730000000001</v>
          </cell>
          <cell r="N4005">
            <v>-0.29225079999999998</v>
          </cell>
          <cell r="O4005">
            <v>-0.27643129999999999</v>
          </cell>
        </row>
        <row r="4006">
          <cell r="F4006" t="str">
            <v>2014Sierra1-in-10July Peak21</v>
          </cell>
          <cell r="G4006">
            <v>3.4304760000000001</v>
          </cell>
          <cell r="H4006">
            <v>3.238391</v>
          </cell>
          <cell r="I4006">
            <v>87.369709999999998</v>
          </cell>
          <cell r="J4006">
            <v>17831.82</v>
          </cell>
          <cell r="K4006">
            <v>-0.20904739999999999</v>
          </cell>
          <cell r="L4006">
            <v>-0.1990256</v>
          </cell>
          <cell r="M4006">
            <v>-0.19208459999999999</v>
          </cell>
          <cell r="N4006">
            <v>-0.18514349999999999</v>
          </cell>
          <cell r="O4006">
            <v>-0.17512169999999999</v>
          </cell>
        </row>
        <row r="4007">
          <cell r="F4007" t="str">
            <v>2014Sierra1-in-10July Peak22</v>
          </cell>
          <cell r="G4007">
            <v>2.8706469999999999</v>
          </cell>
          <cell r="H4007">
            <v>2.7559260000000001</v>
          </cell>
          <cell r="I4007">
            <v>83.223569999999995</v>
          </cell>
          <cell r="J4007">
            <v>17831.82</v>
          </cell>
          <cell r="K4007">
            <v>-0.1248522</v>
          </cell>
          <cell r="L4007">
            <v>-0.11886679999999999</v>
          </cell>
          <cell r="M4007">
            <v>-0.1147213</v>
          </cell>
          <cell r="N4007">
            <v>-0.1105758</v>
          </cell>
          <cell r="O4007">
            <v>-0.1045903</v>
          </cell>
        </row>
        <row r="4008">
          <cell r="F4008" t="str">
            <v>2014Sierra1-in-10July Peak23</v>
          </cell>
          <cell r="G4008">
            <v>2.2098810000000002</v>
          </cell>
          <cell r="H4008">
            <v>2.1326459999999998</v>
          </cell>
          <cell r="I4008">
            <v>79.86318</v>
          </cell>
          <cell r="J4008">
            <v>17831.82</v>
          </cell>
          <cell r="K4008">
            <v>-8.4056099999999995E-2</v>
          </cell>
          <cell r="L4008">
            <v>-8.0026399999999998E-2</v>
          </cell>
          <cell r="M4008">
            <v>-7.7235499999999999E-2</v>
          </cell>
          <cell r="N4008">
            <v>-7.4444499999999997E-2</v>
          </cell>
          <cell r="O4008">
            <v>-7.0414900000000002E-2</v>
          </cell>
        </row>
        <row r="4009">
          <cell r="F4009" t="str">
            <v>2014Sierra1-in-10July Peak24</v>
          </cell>
          <cell r="G4009">
            <v>1.658765</v>
          </cell>
          <cell r="H4009">
            <v>1.6184700000000001</v>
          </cell>
          <cell r="I4009">
            <v>78.71217</v>
          </cell>
          <cell r="J4009">
            <v>17831.82</v>
          </cell>
          <cell r="K4009">
            <v>-4.3853900000000001E-2</v>
          </cell>
          <cell r="L4009">
            <v>-4.17516E-2</v>
          </cell>
          <cell r="M4009">
            <v>-4.0295499999999998E-2</v>
          </cell>
          <cell r="N4009">
            <v>-3.8839400000000003E-2</v>
          </cell>
          <cell r="O4009">
            <v>-3.6736999999999999E-2</v>
          </cell>
        </row>
        <row r="4010">
          <cell r="F4010" t="str">
            <v>2014Stockton1-in-10July Peak1</v>
          </cell>
          <cell r="G4010">
            <v>1.483633</v>
          </cell>
          <cell r="H4010">
            <v>1.483633</v>
          </cell>
          <cell r="I4010">
            <v>86.504909999999995</v>
          </cell>
          <cell r="J4010">
            <v>12423.29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</row>
        <row r="4011">
          <cell r="F4011" t="str">
            <v>2014Stockton1-in-10July Peak2</v>
          </cell>
          <cell r="G4011">
            <v>1.262006</v>
          </cell>
          <cell r="H4011">
            <v>1.262006</v>
          </cell>
          <cell r="I4011">
            <v>85.049940000000007</v>
          </cell>
          <cell r="J4011">
            <v>12423.29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</row>
        <row r="4012">
          <cell r="F4012" t="str">
            <v>2014Stockton1-in-10July Peak3</v>
          </cell>
          <cell r="G4012">
            <v>1.1259669999999999</v>
          </cell>
          <cell r="H4012">
            <v>1.1259669999999999</v>
          </cell>
          <cell r="I4012">
            <v>84.274969999999996</v>
          </cell>
          <cell r="J4012">
            <v>12423.29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</row>
        <row r="4013">
          <cell r="F4013" t="str">
            <v>2014Stockton1-in-10July Peak4</v>
          </cell>
          <cell r="G4013">
            <v>1.0498069999999999</v>
          </cell>
          <cell r="H4013">
            <v>1.0498069999999999</v>
          </cell>
          <cell r="I4013">
            <v>83.954970000000003</v>
          </cell>
          <cell r="J4013">
            <v>12423.29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</row>
        <row r="4014">
          <cell r="F4014" t="str">
            <v>2014Stockton1-in-10July Peak5</v>
          </cell>
          <cell r="G4014">
            <v>1.032438</v>
          </cell>
          <cell r="H4014">
            <v>1.032438</v>
          </cell>
          <cell r="I4014">
            <v>84.364949999999993</v>
          </cell>
          <cell r="J4014">
            <v>12423.29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</row>
        <row r="4015">
          <cell r="F4015" t="str">
            <v>2014Stockton1-in-10July Peak6</v>
          </cell>
          <cell r="G4015">
            <v>1.0789869999999999</v>
          </cell>
          <cell r="H4015">
            <v>1.0789869999999999</v>
          </cell>
          <cell r="I4015">
            <v>84.319929999999999</v>
          </cell>
          <cell r="J4015">
            <v>12423.29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</row>
        <row r="4016">
          <cell r="F4016" t="str">
            <v>2014Stockton1-in-10July Peak7</v>
          </cell>
          <cell r="G4016">
            <v>1.2311840000000001</v>
          </cell>
          <cell r="H4016">
            <v>1.2311840000000001</v>
          </cell>
          <cell r="I4016">
            <v>83.229939999999999</v>
          </cell>
          <cell r="J4016">
            <v>12423.29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</row>
        <row r="4017">
          <cell r="F4017" t="str">
            <v>2014Stockton1-in-10July Peak8</v>
          </cell>
          <cell r="G4017">
            <v>1.3369310000000001</v>
          </cell>
          <cell r="H4017">
            <v>1.3369310000000001</v>
          </cell>
          <cell r="I4017">
            <v>83.58999</v>
          </cell>
          <cell r="J4017">
            <v>12423.29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</row>
        <row r="4018">
          <cell r="F4018" t="str">
            <v>2014Stockton1-in-10July Peak9</v>
          </cell>
          <cell r="G4018">
            <v>1.392147</v>
          </cell>
          <cell r="H4018">
            <v>1.392147</v>
          </cell>
          <cell r="I4018">
            <v>84.950059999999993</v>
          </cell>
          <cell r="J4018">
            <v>12423.29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</row>
        <row r="4019">
          <cell r="F4019" t="str">
            <v>2014Stockton1-in-10July Peak10</v>
          </cell>
          <cell r="G4019">
            <v>1.527412</v>
          </cell>
          <cell r="H4019">
            <v>1.527412</v>
          </cell>
          <cell r="I4019">
            <v>86.720119999999994</v>
          </cell>
          <cell r="J4019">
            <v>12423.29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</row>
        <row r="4020">
          <cell r="F4020" t="str">
            <v>2014Stockton1-in-10July Peak11</v>
          </cell>
          <cell r="G4020">
            <v>1.7205280000000001</v>
          </cell>
          <cell r="H4020">
            <v>1.7205280000000001</v>
          </cell>
          <cell r="I4020">
            <v>90.630129999999994</v>
          </cell>
          <cell r="J4020">
            <v>12423.29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</row>
        <row r="4021">
          <cell r="F4021" t="str">
            <v>2014Stockton1-in-10July Peak12</v>
          </cell>
          <cell r="G4021">
            <v>1.982432</v>
          </cell>
          <cell r="H4021">
            <v>1.982432</v>
          </cell>
          <cell r="I4021">
            <v>94.58511</v>
          </cell>
          <cell r="J4021">
            <v>12423.29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</row>
        <row r="4022">
          <cell r="F4022" t="str">
            <v>2014Stockton1-in-10July Peak13</v>
          </cell>
          <cell r="G4022">
            <v>2.3193239999999999</v>
          </cell>
          <cell r="H4022">
            <v>2.3193239999999999</v>
          </cell>
          <cell r="I4022">
            <v>98.860079999999996</v>
          </cell>
          <cell r="J4022">
            <v>12423.29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</row>
        <row r="4023">
          <cell r="F4023" t="str">
            <v>2014Stockton1-in-10July Peak14</v>
          </cell>
          <cell r="G4023">
            <v>2.0950410000000002</v>
          </cell>
          <cell r="H4023">
            <v>2.7062560000000002</v>
          </cell>
          <cell r="I4023">
            <v>101.2251</v>
          </cell>
          <cell r="J4023">
            <v>12423.29</v>
          </cell>
          <cell r="K4023">
            <v>0.50220169999999997</v>
          </cell>
          <cell r="L4023">
            <v>0.56660809999999995</v>
          </cell>
          <cell r="M4023">
            <v>0.61121570000000003</v>
          </cell>
          <cell r="N4023">
            <v>0.6558233</v>
          </cell>
          <cell r="O4023">
            <v>0.72022969999999997</v>
          </cell>
        </row>
        <row r="4024">
          <cell r="F4024" t="str">
            <v>2014Stockton1-in-10July Peak15</v>
          </cell>
          <cell r="G4024">
            <v>2.3678050000000002</v>
          </cell>
          <cell r="H4024">
            <v>3.1359089999999998</v>
          </cell>
          <cell r="I4024">
            <v>103.6349</v>
          </cell>
          <cell r="J4024">
            <v>12423.29</v>
          </cell>
          <cell r="K4024">
            <v>0.63259449999999995</v>
          </cell>
          <cell r="L4024">
            <v>0.71265489999999998</v>
          </cell>
          <cell r="M4024">
            <v>0.76810440000000002</v>
          </cell>
          <cell r="N4024">
            <v>0.82355400000000001</v>
          </cell>
          <cell r="O4024">
            <v>0.90361429999999998</v>
          </cell>
        </row>
        <row r="4025">
          <cell r="F4025" t="str">
            <v>2014Stockton1-in-10July Peak16</v>
          </cell>
          <cell r="G4025">
            <v>2.6362040000000002</v>
          </cell>
          <cell r="H4025">
            <v>3.6102129999999999</v>
          </cell>
          <cell r="I4025">
            <v>105.4547</v>
          </cell>
          <cell r="J4025">
            <v>12423.29</v>
          </cell>
          <cell r="K4025">
            <v>0.80419439999999998</v>
          </cell>
          <cell r="L4025">
            <v>0.90452259999999995</v>
          </cell>
          <cell r="M4025">
            <v>0.97400960000000003</v>
          </cell>
          <cell r="N4025">
            <v>1.043496</v>
          </cell>
          <cell r="O4025">
            <v>1.143824</v>
          </cell>
        </row>
        <row r="4026">
          <cell r="F4026" t="str">
            <v>2014Stockton1-in-10July Peak17</v>
          </cell>
          <cell r="G4026">
            <v>2.8942380000000001</v>
          </cell>
          <cell r="H4026">
            <v>4.0196379999999996</v>
          </cell>
          <cell r="I4026">
            <v>104.8202</v>
          </cell>
          <cell r="J4026">
            <v>12423.29</v>
          </cell>
          <cell r="K4026">
            <v>0.92780079999999998</v>
          </cell>
          <cell r="L4026">
            <v>1.0445439999999999</v>
          </cell>
          <cell r="M4026">
            <v>1.1254</v>
          </cell>
          <cell r="N4026">
            <v>1.206256</v>
          </cell>
          <cell r="O4026">
            <v>1.322999</v>
          </cell>
        </row>
        <row r="4027">
          <cell r="F4027" t="str">
            <v>2014Stockton1-in-10July Peak18</v>
          </cell>
          <cell r="G4027">
            <v>3.0828980000000001</v>
          </cell>
          <cell r="H4027">
            <v>4.2374660000000004</v>
          </cell>
          <cell r="I4027">
            <v>104.9547</v>
          </cell>
          <cell r="J4027">
            <v>12423.29</v>
          </cell>
          <cell r="K4027">
            <v>0.95166300000000004</v>
          </cell>
          <cell r="L4027">
            <v>1.0715410000000001</v>
          </cell>
          <cell r="M4027">
            <v>1.154568</v>
          </cell>
          <cell r="N4027">
            <v>1.2375959999999999</v>
          </cell>
          <cell r="O4027">
            <v>1.3574740000000001</v>
          </cell>
        </row>
        <row r="4028">
          <cell r="F4028" t="str">
            <v>2014Stockton1-in-10July Peak19</v>
          </cell>
          <cell r="G4028">
            <v>4.4274310000000003</v>
          </cell>
          <cell r="H4028">
            <v>4.1342569999999998</v>
          </cell>
          <cell r="I4028">
            <v>101.5903</v>
          </cell>
          <cell r="J4028">
            <v>12423.29</v>
          </cell>
          <cell r="K4028">
            <v>-0.30917070000000002</v>
          </cell>
          <cell r="L4028">
            <v>-0.29971979999999998</v>
          </cell>
          <cell r="M4028">
            <v>-0.2931742</v>
          </cell>
          <cell r="N4028">
            <v>-0.28662850000000001</v>
          </cell>
          <cell r="O4028">
            <v>-0.27717779999999997</v>
          </cell>
        </row>
        <row r="4029">
          <cell r="F4029" t="str">
            <v>2014Stockton1-in-10July Peak20</v>
          </cell>
          <cell r="G4029">
            <v>4.0279100000000003</v>
          </cell>
          <cell r="H4029">
            <v>3.7528299999999999</v>
          </cell>
          <cell r="I4029">
            <v>98.680070000000001</v>
          </cell>
          <cell r="J4029">
            <v>12423.29</v>
          </cell>
          <cell r="K4029">
            <v>-0.29008909999999999</v>
          </cell>
          <cell r="L4029">
            <v>-0.28122150000000001</v>
          </cell>
          <cell r="M4029">
            <v>-0.27507989999999999</v>
          </cell>
          <cell r="N4029">
            <v>-0.26893820000000002</v>
          </cell>
          <cell r="O4029">
            <v>-0.26007059999999999</v>
          </cell>
        </row>
        <row r="4030">
          <cell r="F4030" t="str">
            <v>2014Stockton1-in-10July Peak21</v>
          </cell>
          <cell r="G4030">
            <v>3.5557799999999999</v>
          </cell>
          <cell r="H4030">
            <v>3.370069</v>
          </cell>
          <cell r="I4030">
            <v>95.545029999999997</v>
          </cell>
          <cell r="J4030">
            <v>12423.29</v>
          </cell>
          <cell r="K4030">
            <v>-0.19584409999999999</v>
          </cell>
          <cell r="L4030">
            <v>-0.18985750000000001</v>
          </cell>
          <cell r="M4030">
            <v>-0.18571109999999999</v>
          </cell>
          <cell r="N4030">
            <v>-0.1815647</v>
          </cell>
          <cell r="O4030">
            <v>-0.17557809999999999</v>
          </cell>
        </row>
        <row r="4031">
          <cell r="F4031" t="str">
            <v>2014Stockton1-in-10July Peak22</v>
          </cell>
          <cell r="G4031">
            <v>3.0421490000000002</v>
          </cell>
          <cell r="H4031">
            <v>2.9115709999999999</v>
          </cell>
          <cell r="I4031">
            <v>91.954970000000003</v>
          </cell>
          <cell r="J4031">
            <v>12423.29</v>
          </cell>
          <cell r="K4031">
            <v>-0.1377023</v>
          </cell>
          <cell r="L4031">
            <v>-0.1334929</v>
          </cell>
          <cell r="M4031">
            <v>-0.13057759999999999</v>
          </cell>
          <cell r="N4031">
            <v>-0.1276622</v>
          </cell>
          <cell r="O4031">
            <v>-0.1234528</v>
          </cell>
        </row>
        <row r="4032">
          <cell r="F4032" t="str">
            <v>2014Stockton1-in-10July Peak23</v>
          </cell>
          <cell r="G4032">
            <v>2.3919709999999998</v>
          </cell>
          <cell r="H4032">
            <v>2.3216939999999999</v>
          </cell>
          <cell r="I4032">
            <v>89.639920000000004</v>
          </cell>
          <cell r="J4032">
            <v>12423.29</v>
          </cell>
          <cell r="K4032">
            <v>-7.4110999999999996E-2</v>
          </cell>
          <cell r="L4032">
            <v>-7.1845500000000007E-2</v>
          </cell>
          <cell r="M4032">
            <v>-7.0276500000000006E-2</v>
          </cell>
          <cell r="N4032">
            <v>-6.8707500000000005E-2</v>
          </cell>
          <cell r="O4032">
            <v>-6.6442000000000001E-2</v>
          </cell>
        </row>
        <row r="4033">
          <cell r="F4033" t="str">
            <v>2014Stockton1-in-10July Peak24</v>
          </cell>
          <cell r="G4033">
            <v>1.845099</v>
          </cell>
          <cell r="H4033">
            <v>1.788753</v>
          </cell>
          <cell r="I4033">
            <v>89.139920000000004</v>
          </cell>
          <cell r="J4033">
            <v>12423.29</v>
          </cell>
          <cell r="K4033">
            <v>-5.9421000000000002E-2</v>
          </cell>
          <cell r="L4033">
            <v>-5.7604599999999999E-2</v>
          </cell>
          <cell r="M4033">
            <v>-5.6346500000000001E-2</v>
          </cell>
          <cell r="N4033">
            <v>-5.5088499999999999E-2</v>
          </cell>
          <cell r="O4033">
            <v>-5.3272100000000003E-2</v>
          </cell>
        </row>
        <row r="4034">
          <cell r="F4034" t="str">
            <v>2014All Customers1-in-2July Peak1</v>
          </cell>
          <cell r="G4034">
            <v>1.1122240000000001</v>
          </cell>
          <cell r="H4034">
            <v>1.1122240000000001</v>
          </cell>
          <cell r="I4034">
            <v>74.697720000000004</v>
          </cell>
          <cell r="J4034">
            <v>149089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</row>
        <row r="4035">
          <cell r="F4035" t="str">
            <v>2014All Customers1-in-2July Peak2</v>
          </cell>
          <cell r="G4035">
            <v>0.95029010000000003</v>
          </cell>
          <cell r="H4035">
            <v>0.95029010000000003</v>
          </cell>
          <cell r="I4035">
            <v>72.115189999999998</v>
          </cell>
          <cell r="J4035">
            <v>149089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</row>
        <row r="4036">
          <cell r="F4036" t="str">
            <v>2014All Customers1-in-2July Peak3</v>
          </cell>
          <cell r="G4036">
            <v>0.85534290000000002</v>
          </cell>
          <cell r="H4036">
            <v>0.85534290000000002</v>
          </cell>
          <cell r="I4036">
            <v>70.204260000000005</v>
          </cell>
          <cell r="J4036">
            <v>149089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</row>
        <row r="4037">
          <cell r="F4037" t="str">
            <v>2014All Customers1-in-2July Peak4</v>
          </cell>
          <cell r="G4037">
            <v>0.80025659999999998</v>
          </cell>
          <cell r="H4037">
            <v>0.80025659999999998</v>
          </cell>
          <cell r="I4037">
            <v>68.508790000000005</v>
          </cell>
          <cell r="J4037">
            <v>149089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</row>
        <row r="4038">
          <cell r="F4038" t="str">
            <v>2014All Customers1-in-2July Peak5</v>
          </cell>
          <cell r="G4038">
            <v>0.78606589999999998</v>
          </cell>
          <cell r="H4038">
            <v>0.78606589999999998</v>
          </cell>
          <cell r="I4038">
            <v>67.398330000000001</v>
          </cell>
          <cell r="J4038">
            <v>149089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</row>
        <row r="4039">
          <cell r="F4039" t="str">
            <v>2014All Customers1-in-2July Peak6</v>
          </cell>
          <cell r="G4039">
            <v>0.83190269999999999</v>
          </cell>
          <cell r="H4039">
            <v>0.83190269999999999</v>
          </cell>
          <cell r="I4039">
            <v>66.301559999999995</v>
          </cell>
          <cell r="J4039">
            <v>149089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</row>
        <row r="4040">
          <cell r="F4040" t="str">
            <v>2014All Customers1-in-2July Peak7</v>
          </cell>
          <cell r="G4040">
            <v>0.96942969999999995</v>
          </cell>
          <cell r="H4040">
            <v>0.96942969999999995</v>
          </cell>
          <cell r="I4040">
            <v>66.677279999999996</v>
          </cell>
          <cell r="J4040">
            <v>149089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</row>
        <row r="4041">
          <cell r="F4041" t="str">
            <v>2014All Customers1-in-2July Peak8</v>
          </cell>
          <cell r="G4041">
            <v>1.0782369999999999</v>
          </cell>
          <cell r="H4041">
            <v>1.0782369999999999</v>
          </cell>
          <cell r="I4041">
            <v>72.395480000000006</v>
          </cell>
          <cell r="J4041">
            <v>149089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</row>
        <row r="4042">
          <cell r="F4042" t="str">
            <v>2014All Customers1-in-2July Peak9</v>
          </cell>
          <cell r="G4042">
            <v>1.101453</v>
          </cell>
          <cell r="H4042">
            <v>1.101453</v>
          </cell>
          <cell r="I4042">
            <v>79.03295</v>
          </cell>
          <cell r="J4042">
            <v>149089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</row>
        <row r="4043">
          <cell r="F4043" t="str">
            <v>2014All Customers1-in-2July Peak10</v>
          </cell>
          <cell r="G4043">
            <v>1.1744540000000001</v>
          </cell>
          <cell r="H4043">
            <v>1.1744540000000001</v>
          </cell>
          <cell r="I4043">
            <v>84.234179999999995</v>
          </cell>
          <cell r="J4043">
            <v>149089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</row>
        <row r="4044">
          <cell r="F4044" t="str">
            <v>2014All Customers1-in-2July Peak11</v>
          </cell>
          <cell r="G4044">
            <v>1.2978799999999999</v>
          </cell>
          <cell r="H4044">
            <v>1.2978799999999999</v>
          </cell>
          <cell r="I4044">
            <v>89.693219999999997</v>
          </cell>
          <cell r="J4044">
            <v>149089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</row>
        <row r="4045">
          <cell r="F4045" t="str">
            <v>2014All Customers1-in-2July Peak12</v>
          </cell>
          <cell r="G4045">
            <v>1.477349</v>
          </cell>
          <cell r="H4045">
            <v>1.477349</v>
          </cell>
          <cell r="I4045">
            <v>93.605310000000003</v>
          </cell>
          <cell r="J4045">
            <v>149089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</row>
        <row r="4046">
          <cell r="F4046" t="str">
            <v>2014All Customers1-in-2July Peak13</v>
          </cell>
          <cell r="G4046">
            <v>1.716531</v>
          </cell>
          <cell r="H4046">
            <v>1.716531</v>
          </cell>
          <cell r="I4046">
            <v>96.84187</v>
          </cell>
          <cell r="J4046">
            <v>149089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</row>
        <row r="4047">
          <cell r="F4047" t="str">
            <v>2014All Customers1-in-2July Peak14</v>
          </cell>
          <cell r="G4047">
            <v>1.5569679999999999</v>
          </cell>
          <cell r="H4047">
            <v>1.9781260000000001</v>
          </cell>
          <cell r="I4047">
            <v>99.178070000000005</v>
          </cell>
          <cell r="J4047">
            <v>149089</v>
          </cell>
          <cell r="K4047">
            <v>0.35183750000000003</v>
          </cell>
          <cell r="L4047">
            <v>0.39279259999999999</v>
          </cell>
          <cell r="M4047">
            <v>0.42115789999999997</v>
          </cell>
          <cell r="N4047">
            <v>0.44952320000000001</v>
          </cell>
          <cell r="O4047">
            <v>0.49047829999999998</v>
          </cell>
        </row>
        <row r="4048">
          <cell r="F4048" t="str">
            <v>2014All Customers1-in-2July Peak15</v>
          </cell>
          <cell r="G4048">
            <v>1.731139</v>
          </cell>
          <cell r="H4048">
            <v>2.271801</v>
          </cell>
          <cell r="I4048">
            <v>101.1844</v>
          </cell>
          <cell r="J4048">
            <v>149089</v>
          </cell>
          <cell r="K4048">
            <v>0.45243460000000002</v>
          </cell>
          <cell r="L4048">
            <v>0.50456000000000001</v>
          </cell>
          <cell r="M4048">
            <v>0.54066190000000003</v>
          </cell>
          <cell r="N4048">
            <v>0.57676380000000005</v>
          </cell>
          <cell r="O4048">
            <v>0.62888929999999998</v>
          </cell>
        </row>
        <row r="4049">
          <cell r="F4049" t="str">
            <v>2014All Customers1-in-2July Peak16</v>
          </cell>
          <cell r="G4049">
            <v>1.928955</v>
          </cell>
          <cell r="H4049">
            <v>2.6052219999999999</v>
          </cell>
          <cell r="I4049">
            <v>102.1134</v>
          </cell>
          <cell r="J4049">
            <v>149089</v>
          </cell>
          <cell r="K4049">
            <v>0.56639090000000003</v>
          </cell>
          <cell r="L4049">
            <v>0.63130660000000005</v>
          </cell>
          <cell r="M4049">
            <v>0.67626710000000001</v>
          </cell>
          <cell r="N4049">
            <v>0.72122759999999997</v>
          </cell>
          <cell r="O4049">
            <v>0.78614329999999999</v>
          </cell>
        </row>
        <row r="4050">
          <cell r="F4050" t="str">
            <v>2014All Customers1-in-2July Peak17</v>
          </cell>
          <cell r="G4050">
            <v>2.1146449999999999</v>
          </cell>
          <cell r="H4050">
            <v>2.902441</v>
          </cell>
          <cell r="I4050">
            <v>101.9198</v>
          </cell>
          <cell r="J4050">
            <v>149089</v>
          </cell>
          <cell r="K4050">
            <v>0.65946470000000001</v>
          </cell>
          <cell r="L4050">
            <v>0.73528389999999999</v>
          </cell>
          <cell r="M4050">
            <v>0.78779600000000005</v>
          </cell>
          <cell r="N4050">
            <v>0.8403081</v>
          </cell>
          <cell r="O4050">
            <v>0.91612740000000004</v>
          </cell>
        </row>
        <row r="4051">
          <cell r="F4051" t="str">
            <v>2014All Customers1-in-2July Peak18</v>
          </cell>
          <cell r="G4051">
            <v>2.2796910000000001</v>
          </cell>
          <cell r="H4051">
            <v>3.088759</v>
          </cell>
          <cell r="I4051">
            <v>100.77079999999999</v>
          </cell>
          <cell r="J4051">
            <v>149089</v>
          </cell>
          <cell r="K4051">
            <v>0.67722760000000004</v>
          </cell>
          <cell r="L4051">
            <v>0.75512009999999996</v>
          </cell>
          <cell r="M4051">
            <v>0.80906820000000002</v>
          </cell>
          <cell r="N4051">
            <v>0.86301640000000002</v>
          </cell>
          <cell r="O4051">
            <v>0.94090890000000005</v>
          </cell>
        </row>
        <row r="4052">
          <cell r="F4052" t="str">
            <v>2014All Customers1-in-2July Peak19</v>
          </cell>
          <cell r="G4052">
            <v>3.3116810000000001</v>
          </cell>
          <cell r="H4052">
            <v>3.0483389999999999</v>
          </cell>
          <cell r="I4052">
            <v>97.723820000000003</v>
          </cell>
          <cell r="J4052">
            <v>149089</v>
          </cell>
          <cell r="K4052">
            <v>-0.2917034</v>
          </cell>
          <cell r="L4052">
            <v>-0.2749472</v>
          </cell>
          <cell r="M4052">
            <v>-0.26334190000000002</v>
          </cell>
          <cell r="N4052">
            <v>-0.25173659999999998</v>
          </cell>
          <cell r="O4052">
            <v>-0.23498040000000001</v>
          </cell>
        </row>
        <row r="4053">
          <cell r="F4053" t="str">
            <v>2014All Customers1-in-2July Peak20</v>
          </cell>
          <cell r="G4053">
            <v>3.031371</v>
          </cell>
          <cell r="H4053">
            <v>2.7949670000000002</v>
          </cell>
          <cell r="I4053">
            <v>93.084400000000002</v>
          </cell>
          <cell r="J4053">
            <v>149089</v>
          </cell>
          <cell r="K4053">
            <v>-0.26174380000000003</v>
          </cell>
          <cell r="L4053">
            <v>-0.24677289999999999</v>
          </cell>
          <cell r="M4053">
            <v>-0.23640420000000001</v>
          </cell>
          <cell r="N4053">
            <v>-0.22603529999999999</v>
          </cell>
          <cell r="O4053">
            <v>-0.21106449999999999</v>
          </cell>
        </row>
        <row r="4054">
          <cell r="F4054" t="str">
            <v>2014All Customers1-in-2July Peak21</v>
          </cell>
          <cell r="G4054">
            <v>2.6778580000000001</v>
          </cell>
          <cell r="H4054">
            <v>2.5278429999999998</v>
          </cell>
          <cell r="I4054">
            <v>86.928430000000006</v>
          </cell>
          <cell r="J4054">
            <v>149089</v>
          </cell>
          <cell r="K4054">
            <v>-0.16576569999999999</v>
          </cell>
          <cell r="L4054">
            <v>-0.1564603</v>
          </cell>
          <cell r="M4054">
            <v>-0.1500155</v>
          </cell>
          <cell r="N4054">
            <v>-0.14357059999999999</v>
          </cell>
          <cell r="O4054">
            <v>-0.1342652</v>
          </cell>
        </row>
        <row r="4055">
          <cell r="F4055" t="str">
            <v>2014All Customers1-in-2July Peak22</v>
          </cell>
          <cell r="G4055">
            <v>2.3108070000000001</v>
          </cell>
          <cell r="H4055">
            <v>2.2177410000000002</v>
          </cell>
          <cell r="I4055">
            <v>82.026250000000005</v>
          </cell>
          <cell r="J4055">
            <v>149089</v>
          </cell>
          <cell r="K4055">
            <v>-0.1027362</v>
          </cell>
          <cell r="L4055">
            <v>-9.7022899999999995E-2</v>
          </cell>
          <cell r="M4055">
            <v>-9.3065899999999993E-2</v>
          </cell>
          <cell r="N4055">
            <v>-8.9108900000000005E-2</v>
          </cell>
          <cell r="O4055">
            <v>-8.33956E-2</v>
          </cell>
        </row>
        <row r="4056">
          <cell r="F4056" t="str">
            <v>2014All Customers1-in-2July Peak23</v>
          </cell>
          <cell r="G4056">
            <v>1.8304530000000001</v>
          </cell>
          <cell r="H4056">
            <v>1.7722359999999999</v>
          </cell>
          <cell r="I4056">
            <v>79.361329999999995</v>
          </cell>
          <cell r="J4056">
            <v>149089</v>
          </cell>
          <cell r="K4056">
            <v>-6.4355300000000004E-2</v>
          </cell>
          <cell r="L4056">
            <v>-6.0728799999999999E-2</v>
          </cell>
          <cell r="M4056">
            <v>-5.8217100000000001E-2</v>
          </cell>
          <cell r="N4056">
            <v>-5.5705400000000002E-2</v>
          </cell>
          <cell r="O4056">
            <v>-5.2078899999999997E-2</v>
          </cell>
        </row>
        <row r="4057">
          <cell r="F4057" t="str">
            <v>2014All Customers1-in-2July Peak24</v>
          </cell>
          <cell r="G4057">
            <v>1.399683</v>
          </cell>
          <cell r="H4057">
            <v>1.3576790000000001</v>
          </cell>
          <cell r="I4057">
            <v>77.219830000000002</v>
          </cell>
          <cell r="J4057">
            <v>149089</v>
          </cell>
          <cell r="K4057">
            <v>-4.6475799999999998E-2</v>
          </cell>
          <cell r="L4057">
            <v>-4.38336E-2</v>
          </cell>
          <cell r="M4057">
            <v>-4.2003699999999998E-2</v>
          </cell>
          <cell r="N4057">
            <v>-4.01737E-2</v>
          </cell>
          <cell r="O4057">
            <v>-3.7531599999999998E-2</v>
          </cell>
        </row>
        <row r="4058">
          <cell r="F4058" t="str">
            <v>2014Greater Bay Area1-in-2July Peak1</v>
          </cell>
          <cell r="G4058">
            <v>1.0580339999999999</v>
          </cell>
          <cell r="H4058">
            <v>1.0580339999999999</v>
          </cell>
          <cell r="I4058">
            <v>70.153859999999995</v>
          </cell>
          <cell r="J4058">
            <v>51982.17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</row>
        <row r="4059">
          <cell r="F4059" t="str">
            <v>2014Greater Bay Area1-in-2July Peak2</v>
          </cell>
          <cell r="G4059">
            <v>0.88995639999999998</v>
          </cell>
          <cell r="H4059">
            <v>0.88995639999999998</v>
          </cell>
          <cell r="I4059">
            <v>69.184799999999996</v>
          </cell>
          <cell r="J4059">
            <v>51982.17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</row>
        <row r="4060">
          <cell r="F4060" t="str">
            <v>2014Greater Bay Area1-in-2July Peak3</v>
          </cell>
          <cell r="G4060">
            <v>0.79738679999999995</v>
          </cell>
          <cell r="H4060">
            <v>0.79738679999999995</v>
          </cell>
          <cell r="I4060">
            <v>67.267070000000004</v>
          </cell>
          <cell r="J4060">
            <v>51982.17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</row>
        <row r="4061">
          <cell r="F4061" t="str">
            <v>2014Greater Bay Area1-in-2July Peak4</v>
          </cell>
          <cell r="G4061">
            <v>0.74601099999999998</v>
          </cell>
          <cell r="H4061">
            <v>0.74601099999999998</v>
          </cell>
          <cell r="I4061">
            <v>65.585620000000006</v>
          </cell>
          <cell r="J4061">
            <v>51982.17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</row>
        <row r="4062">
          <cell r="F4062" t="str">
            <v>2014Greater Bay Area1-in-2July Peak5</v>
          </cell>
          <cell r="G4062">
            <v>0.72879170000000004</v>
          </cell>
          <cell r="H4062">
            <v>0.72879170000000004</v>
          </cell>
          <cell r="I4062">
            <v>64.478999999999999</v>
          </cell>
          <cell r="J4062">
            <v>51982.17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</row>
        <row r="4063">
          <cell r="F4063" t="str">
            <v>2014Greater Bay Area1-in-2July Peak6</v>
          </cell>
          <cell r="G4063">
            <v>0.76887950000000005</v>
          </cell>
          <cell r="H4063">
            <v>0.76887950000000005</v>
          </cell>
          <cell r="I4063">
            <v>63.696060000000003</v>
          </cell>
          <cell r="J4063">
            <v>51982.17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</row>
        <row r="4064">
          <cell r="F4064" t="str">
            <v>2014Greater Bay Area1-in-2July Peak7</v>
          </cell>
          <cell r="G4064">
            <v>0.90867540000000002</v>
          </cell>
          <cell r="H4064">
            <v>0.90867540000000002</v>
          </cell>
          <cell r="I4064">
            <v>63.853720000000003</v>
          </cell>
          <cell r="J4064">
            <v>51982.17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</row>
        <row r="4065">
          <cell r="F4065" t="str">
            <v>2014Greater Bay Area1-in-2July Peak8</v>
          </cell>
          <cell r="G4065">
            <v>1.0453220000000001</v>
          </cell>
          <cell r="H4065">
            <v>1.0453220000000001</v>
          </cell>
          <cell r="I4065">
            <v>68.322999999999993</v>
          </cell>
          <cell r="J4065">
            <v>51982.17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</row>
        <row r="4066">
          <cell r="F4066" t="str">
            <v>2014Greater Bay Area1-in-2July Peak9</v>
          </cell>
          <cell r="G4066">
            <v>1.0615600000000001</v>
          </cell>
          <cell r="H4066">
            <v>1.0615600000000001</v>
          </cell>
          <cell r="I4066">
            <v>74.783450000000002</v>
          </cell>
          <cell r="J4066">
            <v>51982.17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</row>
        <row r="4067">
          <cell r="F4067" t="str">
            <v>2014Greater Bay Area1-in-2July Peak10</v>
          </cell>
          <cell r="G4067">
            <v>1.1078749999999999</v>
          </cell>
          <cell r="H4067">
            <v>1.1078749999999999</v>
          </cell>
          <cell r="I4067">
            <v>80.693399999999997</v>
          </cell>
          <cell r="J4067">
            <v>51982.17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</row>
        <row r="4068">
          <cell r="F4068" t="str">
            <v>2014Greater Bay Area1-in-2July Peak11</v>
          </cell>
          <cell r="G4068">
            <v>1.2027969999999999</v>
          </cell>
          <cell r="H4068">
            <v>1.2027969999999999</v>
          </cell>
          <cell r="I4068">
            <v>87.068629999999999</v>
          </cell>
          <cell r="J4068">
            <v>51982.17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</row>
        <row r="4069">
          <cell r="F4069" t="str">
            <v>2014Greater Bay Area1-in-2July Peak12</v>
          </cell>
          <cell r="G4069">
            <v>1.3379099999999999</v>
          </cell>
          <cell r="H4069">
            <v>1.3379099999999999</v>
          </cell>
          <cell r="I4069">
            <v>90.856890000000007</v>
          </cell>
          <cell r="J4069">
            <v>51982.17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</row>
        <row r="4070">
          <cell r="F4070" t="str">
            <v>2014Greater Bay Area1-in-2July Peak13</v>
          </cell>
          <cell r="G4070">
            <v>1.522456</v>
          </cell>
          <cell r="H4070">
            <v>1.522456</v>
          </cell>
          <cell r="I4070">
            <v>94.230549999999994</v>
          </cell>
          <cell r="J4070">
            <v>51982.17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</row>
        <row r="4071">
          <cell r="F4071" t="str">
            <v>2014Greater Bay Area1-in-2July Peak14</v>
          </cell>
          <cell r="G4071">
            <v>1.3745810000000001</v>
          </cell>
          <cell r="H4071">
            <v>1.719198</v>
          </cell>
          <cell r="I4071">
            <v>96.604709999999997</v>
          </cell>
          <cell r="J4071">
            <v>51982.17</v>
          </cell>
          <cell r="K4071">
            <v>0.28713139999999998</v>
          </cell>
          <cell r="L4071">
            <v>0.32109470000000001</v>
          </cell>
          <cell r="M4071">
            <v>0.34461740000000002</v>
          </cell>
          <cell r="N4071">
            <v>0.36814019999999997</v>
          </cell>
          <cell r="O4071">
            <v>0.4021034</v>
          </cell>
        </row>
        <row r="4072">
          <cell r="F4072" t="str">
            <v>2014Greater Bay Area1-in-2July Peak15</v>
          </cell>
          <cell r="G4072">
            <v>1.498688</v>
          </cell>
          <cell r="H4072">
            <v>1.9480869999999999</v>
          </cell>
          <cell r="I4072">
            <v>98.794690000000003</v>
          </cell>
          <cell r="J4072">
            <v>51982.17</v>
          </cell>
          <cell r="K4072">
            <v>0.37469239999999998</v>
          </cell>
          <cell r="L4072">
            <v>0.41882979999999997</v>
          </cell>
          <cell r="M4072">
            <v>0.4493994</v>
          </cell>
          <cell r="N4072">
            <v>0.47996879999999997</v>
          </cell>
          <cell r="O4072">
            <v>0.52410630000000002</v>
          </cell>
        </row>
        <row r="4073">
          <cell r="F4073" t="str">
            <v>2014Greater Bay Area1-in-2July Peak16</v>
          </cell>
          <cell r="G4073">
            <v>1.6723950000000001</v>
          </cell>
          <cell r="H4073">
            <v>2.229222</v>
          </cell>
          <cell r="I4073">
            <v>99.870739999999998</v>
          </cell>
          <cell r="J4073">
            <v>51982.17</v>
          </cell>
          <cell r="K4073">
            <v>0.46429140000000002</v>
          </cell>
          <cell r="L4073">
            <v>0.51896240000000005</v>
          </cell>
          <cell r="M4073">
            <v>0.55682750000000003</v>
          </cell>
          <cell r="N4073">
            <v>0.59469249999999996</v>
          </cell>
          <cell r="O4073">
            <v>0.64936349999999998</v>
          </cell>
        </row>
        <row r="4074">
          <cell r="F4074" t="str">
            <v>2014Greater Bay Area1-in-2July Peak17</v>
          </cell>
          <cell r="G4074">
            <v>1.8466689999999999</v>
          </cell>
          <cell r="H4074">
            <v>2.4990139999999998</v>
          </cell>
          <cell r="I4074">
            <v>98.409149999999997</v>
          </cell>
          <cell r="J4074">
            <v>51982.17</v>
          </cell>
          <cell r="K4074">
            <v>0.54391460000000003</v>
          </cell>
          <cell r="L4074">
            <v>0.60797610000000002</v>
          </cell>
          <cell r="M4074">
            <v>0.65234499999999995</v>
          </cell>
          <cell r="N4074">
            <v>0.6967139</v>
          </cell>
          <cell r="O4074">
            <v>0.76077530000000004</v>
          </cell>
        </row>
        <row r="4075">
          <cell r="F4075" t="str">
            <v>2014Greater Bay Area1-in-2July Peak18</v>
          </cell>
          <cell r="G4075">
            <v>2.0172409999999998</v>
          </cell>
          <cell r="H4075">
            <v>2.6876869999999999</v>
          </cell>
          <cell r="I4075">
            <v>95.922449999999998</v>
          </cell>
          <cell r="J4075">
            <v>51982.17</v>
          </cell>
          <cell r="K4075">
            <v>0.55900450000000002</v>
          </cell>
          <cell r="L4075">
            <v>0.62484519999999999</v>
          </cell>
          <cell r="M4075">
            <v>0.67044630000000005</v>
          </cell>
          <cell r="N4075">
            <v>0.71604730000000005</v>
          </cell>
          <cell r="O4075">
            <v>0.78188809999999997</v>
          </cell>
        </row>
        <row r="4076">
          <cell r="F4076" t="str">
            <v>2014Greater Bay Area1-in-2July Peak19</v>
          </cell>
          <cell r="G4076">
            <v>2.8651970000000002</v>
          </cell>
          <cell r="H4076">
            <v>2.6883430000000001</v>
          </cell>
          <cell r="I4076">
            <v>91.993679999999998</v>
          </cell>
          <cell r="J4076">
            <v>51982.17</v>
          </cell>
          <cell r="K4076">
            <v>-0.20453879999999999</v>
          </cell>
          <cell r="L4076">
            <v>-0.1881825</v>
          </cell>
          <cell r="M4076">
            <v>-0.17685409999999999</v>
          </cell>
          <cell r="N4076">
            <v>-0.1655258</v>
          </cell>
          <cell r="O4076">
            <v>-0.14916940000000001</v>
          </cell>
        </row>
        <row r="4077">
          <cell r="F4077" t="str">
            <v>2014Greater Bay Area1-in-2July Peak20</v>
          </cell>
          <cell r="G4077">
            <v>2.6407050000000001</v>
          </cell>
          <cell r="H4077">
            <v>2.4834070000000001</v>
          </cell>
          <cell r="I4077">
            <v>86.288409999999999</v>
          </cell>
          <cell r="J4077">
            <v>51982.17</v>
          </cell>
          <cell r="K4077">
            <v>-0.18192059999999999</v>
          </cell>
          <cell r="L4077">
            <v>-0.16737299999999999</v>
          </cell>
          <cell r="M4077">
            <v>-0.1572974</v>
          </cell>
          <cell r="N4077">
            <v>-0.14722170000000001</v>
          </cell>
          <cell r="O4077">
            <v>-0.13267409999999999</v>
          </cell>
        </row>
        <row r="4078">
          <cell r="F4078" t="str">
            <v>2014Greater Bay Area1-in-2July Peak21</v>
          </cell>
          <cell r="G4078">
            <v>2.375623</v>
          </cell>
          <cell r="H4078">
            <v>2.2853819999999998</v>
          </cell>
          <cell r="I4078">
            <v>80.544499999999999</v>
          </cell>
          <cell r="J4078">
            <v>51982.17</v>
          </cell>
          <cell r="K4078">
            <v>-0.10436670000000001</v>
          </cell>
          <cell r="L4078">
            <v>-9.6020800000000003E-2</v>
          </cell>
          <cell r="M4078">
            <v>-9.0240500000000001E-2</v>
          </cell>
          <cell r="N4078">
            <v>-8.4460099999999996E-2</v>
          </cell>
          <cell r="O4078">
            <v>-7.6114299999999996E-2</v>
          </cell>
        </row>
        <row r="4079">
          <cell r="F4079" t="str">
            <v>2014Greater Bay Area1-in-2July Peak22</v>
          </cell>
          <cell r="G4079">
            <v>2.1021290000000001</v>
          </cell>
          <cell r="H4079">
            <v>2.0491160000000002</v>
          </cell>
          <cell r="I4079">
            <v>76.275660000000002</v>
          </cell>
          <cell r="J4079">
            <v>51982.17</v>
          </cell>
          <cell r="K4079">
            <v>-6.1311200000000003E-2</v>
          </cell>
          <cell r="L4079">
            <v>-5.6408300000000001E-2</v>
          </cell>
          <cell r="M4079">
            <v>-5.30126E-2</v>
          </cell>
          <cell r="N4079">
            <v>-4.9616899999999999E-2</v>
          </cell>
          <cell r="O4079">
            <v>-4.4713999999999997E-2</v>
          </cell>
        </row>
        <row r="4080">
          <cell r="F4080" t="str">
            <v>2014Greater Bay Area1-in-2July Peak23</v>
          </cell>
          <cell r="G4080">
            <v>1.698061</v>
          </cell>
          <cell r="H4080">
            <v>1.6639520000000001</v>
          </cell>
          <cell r="I4080">
            <v>74.330699999999993</v>
          </cell>
          <cell r="J4080">
            <v>51982.17</v>
          </cell>
          <cell r="K4080">
            <v>-3.9447700000000002E-2</v>
          </cell>
          <cell r="L4080">
            <v>-3.6293199999999998E-2</v>
          </cell>
          <cell r="M4080">
            <v>-3.4108399999999997E-2</v>
          </cell>
          <cell r="N4080">
            <v>-3.1923600000000003E-2</v>
          </cell>
          <cell r="O4080">
            <v>-2.8769099999999999E-2</v>
          </cell>
        </row>
        <row r="4081">
          <cell r="F4081" t="str">
            <v>2014Greater Bay Area1-in-2July Peak24</v>
          </cell>
          <cell r="G4081">
            <v>1.293941</v>
          </cell>
          <cell r="H4081">
            <v>1.266686</v>
          </cell>
          <cell r="I4081">
            <v>72.508170000000007</v>
          </cell>
          <cell r="J4081">
            <v>51982.17</v>
          </cell>
          <cell r="K4081">
            <v>-3.1521300000000002E-2</v>
          </cell>
          <cell r="L4081">
            <v>-2.9000600000000001E-2</v>
          </cell>
          <cell r="M4081">
            <v>-2.7254799999999999E-2</v>
          </cell>
          <cell r="N4081">
            <v>-2.5509E-2</v>
          </cell>
          <cell r="O4081">
            <v>-2.2988399999999999E-2</v>
          </cell>
        </row>
        <row r="4082">
          <cell r="F4082" t="str">
            <v>2014Greater Fresno1-in-2July Peak1</v>
          </cell>
          <cell r="G4082">
            <v>1.231827</v>
          </cell>
          <cell r="H4082">
            <v>1.231827</v>
          </cell>
          <cell r="I4082">
            <v>84.274159999999995</v>
          </cell>
          <cell r="J4082">
            <v>26676.06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</row>
        <row r="4083">
          <cell r="F4083" t="str">
            <v>2014Greater Fresno1-in-2July Peak2</v>
          </cell>
          <cell r="G4083">
            <v>1.0473460000000001</v>
          </cell>
          <cell r="H4083">
            <v>1.0473460000000001</v>
          </cell>
          <cell r="I4083">
            <v>79.9238</v>
          </cell>
          <cell r="J4083">
            <v>26676.06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</row>
        <row r="4084">
          <cell r="F4084" t="str">
            <v>2014Greater Fresno1-in-2July Peak3</v>
          </cell>
          <cell r="G4084">
            <v>0.92767010000000005</v>
          </cell>
          <cell r="H4084">
            <v>0.92767010000000005</v>
          </cell>
          <cell r="I4084">
            <v>76.155529999999999</v>
          </cell>
          <cell r="J4084">
            <v>26676.06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</row>
        <row r="4085">
          <cell r="F4085" t="str">
            <v>2014Greater Fresno1-in-2July Peak4</v>
          </cell>
          <cell r="G4085">
            <v>0.85527699999999995</v>
          </cell>
          <cell r="H4085">
            <v>0.85527699999999995</v>
          </cell>
          <cell r="I4085">
            <v>74.125280000000004</v>
          </cell>
          <cell r="J4085">
            <v>26676.06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</row>
        <row r="4086">
          <cell r="F4086" t="str">
            <v>2014Greater Fresno1-in-2July Peak5</v>
          </cell>
          <cell r="G4086">
            <v>0.83315640000000002</v>
          </cell>
          <cell r="H4086">
            <v>0.83315640000000002</v>
          </cell>
          <cell r="I4086">
            <v>72.569919999999996</v>
          </cell>
          <cell r="J4086">
            <v>26676.06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</row>
        <row r="4087">
          <cell r="F4087" t="str">
            <v>2014Greater Fresno1-in-2July Peak6</v>
          </cell>
          <cell r="G4087">
            <v>0.86679989999999996</v>
          </cell>
          <cell r="H4087">
            <v>0.86679989999999996</v>
          </cell>
          <cell r="I4087">
            <v>71.125280000000004</v>
          </cell>
          <cell r="J4087">
            <v>26676.06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</row>
        <row r="4088">
          <cell r="F4088" t="str">
            <v>2014Greater Fresno1-in-2July Peak7</v>
          </cell>
          <cell r="G4088">
            <v>0.97406689999999996</v>
          </cell>
          <cell r="H4088">
            <v>0.97406689999999996</v>
          </cell>
          <cell r="I4088">
            <v>72.489450000000005</v>
          </cell>
          <cell r="J4088">
            <v>26676.06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</row>
        <row r="4089">
          <cell r="F4089" t="str">
            <v>2014Greater Fresno1-in-2July Peak8</v>
          </cell>
          <cell r="G4089">
            <v>1.045247</v>
          </cell>
          <cell r="H4089">
            <v>1.045247</v>
          </cell>
          <cell r="I4089">
            <v>78.587100000000007</v>
          </cell>
          <cell r="J4089">
            <v>26676.06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</row>
        <row r="4090">
          <cell r="F4090" t="str">
            <v>2014Greater Fresno1-in-2July Peak9</v>
          </cell>
          <cell r="G4090">
            <v>1.0771470000000001</v>
          </cell>
          <cell r="H4090">
            <v>1.0771470000000001</v>
          </cell>
          <cell r="I4090">
            <v>85.161600000000007</v>
          </cell>
          <cell r="J4090">
            <v>26676.06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</row>
        <row r="4091">
          <cell r="F4091" t="str">
            <v>2014Greater Fresno1-in-2July Peak10</v>
          </cell>
          <cell r="G4091">
            <v>1.196869</v>
          </cell>
          <cell r="H4091">
            <v>1.196869</v>
          </cell>
          <cell r="I4091">
            <v>89.809560000000005</v>
          </cell>
          <cell r="J4091">
            <v>26676.06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</row>
        <row r="4092">
          <cell r="F4092" t="str">
            <v>2014Greater Fresno1-in-2July Peak11</v>
          </cell>
          <cell r="G4092">
            <v>1.37374</v>
          </cell>
          <cell r="H4092">
            <v>1.37374</v>
          </cell>
          <cell r="I4092">
            <v>93.896100000000004</v>
          </cell>
          <cell r="J4092">
            <v>26676.06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</row>
        <row r="4093">
          <cell r="F4093" t="str">
            <v>2014Greater Fresno1-in-2July Peak12</v>
          </cell>
          <cell r="G4093">
            <v>1.632064</v>
          </cell>
          <cell r="H4093">
            <v>1.632064</v>
          </cell>
          <cell r="I4093">
            <v>97.056110000000004</v>
          </cell>
          <cell r="J4093">
            <v>26676.06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</row>
        <row r="4094">
          <cell r="F4094" t="str">
            <v>2014Greater Fresno1-in-2July Peak13</v>
          </cell>
          <cell r="G4094">
            <v>1.95366</v>
          </cell>
          <cell r="H4094">
            <v>1.95366</v>
          </cell>
          <cell r="I4094">
            <v>100.14919999999999</v>
          </cell>
          <cell r="J4094">
            <v>26676.06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</row>
        <row r="4095">
          <cell r="F4095" t="str">
            <v>2014Greater Fresno1-in-2July Peak14</v>
          </cell>
          <cell r="G4095">
            <v>1.773342</v>
          </cell>
          <cell r="H4095">
            <v>2.2951250000000001</v>
          </cell>
          <cell r="I4095">
            <v>103.0688</v>
          </cell>
          <cell r="J4095">
            <v>26676.06</v>
          </cell>
          <cell r="K4095">
            <v>0.4245256</v>
          </cell>
          <cell r="L4095">
            <v>0.48198600000000003</v>
          </cell>
          <cell r="M4095">
            <v>0.521783</v>
          </cell>
          <cell r="N4095">
            <v>0.56157990000000002</v>
          </cell>
          <cell r="O4095">
            <v>0.61904040000000005</v>
          </cell>
        </row>
        <row r="4096">
          <cell r="F4096" t="str">
            <v>2014Greater Fresno1-in-2July Peak15</v>
          </cell>
          <cell r="G4096">
            <v>1.9815670000000001</v>
          </cell>
          <cell r="H4096">
            <v>2.6502560000000002</v>
          </cell>
          <cell r="I4096">
            <v>105.9404</v>
          </cell>
          <cell r="J4096">
            <v>26676.06</v>
          </cell>
          <cell r="K4096">
            <v>0.54452809999999996</v>
          </cell>
          <cell r="L4096">
            <v>0.61788319999999997</v>
          </cell>
          <cell r="M4096">
            <v>0.66868870000000002</v>
          </cell>
          <cell r="N4096">
            <v>0.71949419999999997</v>
          </cell>
          <cell r="O4096">
            <v>0.79284940000000004</v>
          </cell>
        </row>
        <row r="4097">
          <cell r="F4097" t="str">
            <v>2014Greater Fresno1-in-2July Peak16</v>
          </cell>
          <cell r="G4097">
            <v>2.1820940000000002</v>
          </cell>
          <cell r="H4097">
            <v>3.0195539999999998</v>
          </cell>
          <cell r="I4097">
            <v>106.5826</v>
          </cell>
          <cell r="J4097">
            <v>26676.06</v>
          </cell>
          <cell r="K4097">
            <v>0.68295539999999999</v>
          </cell>
          <cell r="L4097">
            <v>0.77423750000000002</v>
          </cell>
          <cell r="M4097">
            <v>0.83745939999999996</v>
          </cell>
          <cell r="N4097">
            <v>0.90068119999999996</v>
          </cell>
          <cell r="O4097">
            <v>0.99196340000000005</v>
          </cell>
        </row>
        <row r="4098">
          <cell r="F4098" t="str">
            <v>2014Greater Fresno1-in-2July Peak17</v>
          </cell>
          <cell r="G4098">
            <v>2.325361</v>
          </cell>
          <cell r="H4098">
            <v>3.300198</v>
          </cell>
          <cell r="I4098">
            <v>107.52079999999999</v>
          </cell>
          <cell r="J4098">
            <v>26676.06</v>
          </cell>
          <cell r="K4098">
            <v>0.79429570000000005</v>
          </cell>
          <cell r="L4098">
            <v>0.90096069999999995</v>
          </cell>
          <cell r="M4098">
            <v>0.97483640000000005</v>
          </cell>
          <cell r="N4098">
            <v>1.0487120000000001</v>
          </cell>
          <cell r="O4098">
            <v>1.1553770000000001</v>
          </cell>
        </row>
        <row r="4099">
          <cell r="F4099" t="str">
            <v>2014Greater Fresno1-in-2July Peak18</v>
          </cell>
          <cell r="G4099">
            <v>2.4543889999999999</v>
          </cell>
          <cell r="H4099">
            <v>3.4554510000000001</v>
          </cell>
          <cell r="I4099">
            <v>108.4532</v>
          </cell>
          <cell r="J4099">
            <v>26676.06</v>
          </cell>
          <cell r="K4099">
            <v>0.81557290000000005</v>
          </cell>
          <cell r="L4099">
            <v>0.92516140000000002</v>
          </cell>
          <cell r="M4099">
            <v>1.0010619999999999</v>
          </cell>
          <cell r="N4099">
            <v>1.0769629999999999</v>
          </cell>
          <cell r="O4099">
            <v>1.1865520000000001</v>
          </cell>
        </row>
        <row r="4100">
          <cell r="F4100" t="str">
            <v>2014Greater Fresno1-in-2July Peak19</v>
          </cell>
          <cell r="G4100">
            <v>3.7049919999999998</v>
          </cell>
          <cell r="H4100">
            <v>3.3796659999999998</v>
          </cell>
          <cell r="I4100">
            <v>104.663</v>
          </cell>
          <cell r="J4100">
            <v>26676.06</v>
          </cell>
          <cell r="K4100">
            <v>-0.3527806</v>
          </cell>
          <cell r="L4100">
            <v>-0.33656079999999999</v>
          </cell>
          <cell r="M4100">
            <v>-0.32532689999999997</v>
          </cell>
          <cell r="N4100">
            <v>-0.31409310000000001</v>
          </cell>
          <cell r="O4100">
            <v>-0.2978731</v>
          </cell>
        </row>
        <row r="4101">
          <cell r="F4101" t="str">
            <v>2014Greater Fresno1-in-2July Peak20</v>
          </cell>
          <cell r="G4101">
            <v>3.4169719999999999</v>
          </cell>
          <cell r="H4101">
            <v>3.1104020000000001</v>
          </cell>
          <cell r="I4101">
            <v>101.5338</v>
          </cell>
          <cell r="J4101">
            <v>26676.06</v>
          </cell>
          <cell r="K4101">
            <v>-0.33244089999999998</v>
          </cell>
          <cell r="L4101">
            <v>-0.3171563</v>
          </cell>
          <cell r="M4101">
            <v>-0.30657010000000001</v>
          </cell>
          <cell r="N4101">
            <v>-0.29598390000000002</v>
          </cell>
          <cell r="O4101">
            <v>-0.28069909999999998</v>
          </cell>
        </row>
        <row r="4102">
          <cell r="F4102" t="str">
            <v>2014Greater Fresno1-in-2July Peak21</v>
          </cell>
          <cell r="G4102">
            <v>3.0498400000000001</v>
          </cell>
          <cell r="H4102">
            <v>2.8348719999999998</v>
          </cell>
          <cell r="I4102">
            <v>97.065780000000004</v>
          </cell>
          <cell r="J4102">
            <v>26676.06</v>
          </cell>
          <cell r="K4102">
            <v>-0.2331095</v>
          </cell>
          <cell r="L4102">
            <v>-0.2223918</v>
          </cell>
          <cell r="M4102">
            <v>-0.21496870000000001</v>
          </cell>
          <cell r="N4102">
            <v>-0.2075456</v>
          </cell>
          <cell r="O4102">
            <v>-0.1968278</v>
          </cell>
        </row>
        <row r="4103">
          <cell r="F4103" t="str">
            <v>2014Greater Fresno1-in-2July Peak22</v>
          </cell>
          <cell r="G4103">
            <v>2.6376330000000001</v>
          </cell>
          <cell r="H4103">
            <v>2.5068519999999999</v>
          </cell>
          <cell r="I4103">
            <v>92.424729999999997</v>
          </cell>
          <cell r="J4103">
            <v>26676.06</v>
          </cell>
          <cell r="K4103">
            <v>-0.14181730000000001</v>
          </cell>
          <cell r="L4103">
            <v>-0.1352969</v>
          </cell>
          <cell r="M4103">
            <v>-0.13078090000000001</v>
          </cell>
          <cell r="N4103">
            <v>-0.12626490000000001</v>
          </cell>
          <cell r="O4103">
            <v>-0.1197445</v>
          </cell>
        </row>
        <row r="4104">
          <cell r="F4104" t="str">
            <v>2014Greater Fresno1-in-2July Peak23</v>
          </cell>
          <cell r="G4104">
            <v>2.0868159999999998</v>
          </cell>
          <cell r="H4104">
            <v>2.01336</v>
          </cell>
          <cell r="I4104">
            <v>89.454980000000006</v>
          </cell>
          <cell r="J4104">
            <v>26676.06</v>
          </cell>
          <cell r="K4104">
            <v>-7.9655400000000001E-2</v>
          </cell>
          <cell r="L4104">
            <v>-7.5993099999999994E-2</v>
          </cell>
          <cell r="M4104">
            <v>-7.3456499999999994E-2</v>
          </cell>
          <cell r="N4104">
            <v>-7.0919999999999997E-2</v>
          </cell>
          <cell r="O4104">
            <v>-6.7257600000000001E-2</v>
          </cell>
        </row>
        <row r="4105">
          <cell r="F4105" t="str">
            <v>2014Greater Fresno1-in-2July Peak24</v>
          </cell>
          <cell r="G4105">
            <v>1.6108290000000001</v>
          </cell>
          <cell r="H4105">
            <v>1.55487</v>
          </cell>
          <cell r="I4105">
            <v>87.559719999999999</v>
          </cell>
          <cell r="J4105">
            <v>26676.06</v>
          </cell>
          <cell r="K4105">
            <v>-6.0681300000000001E-2</v>
          </cell>
          <cell r="L4105">
            <v>-5.78913E-2</v>
          </cell>
          <cell r="M4105">
            <v>-5.5959000000000002E-2</v>
          </cell>
          <cell r="N4105">
            <v>-5.4026699999999997E-2</v>
          </cell>
          <cell r="O4105">
            <v>-5.1236700000000003E-2</v>
          </cell>
        </row>
        <row r="4106">
          <cell r="F4106" t="str">
            <v>2014Kern1-in-2July Peak1</v>
          </cell>
          <cell r="G4106">
            <v>1.4248700000000001</v>
          </cell>
          <cell r="H4106">
            <v>1.4248700000000001</v>
          </cell>
          <cell r="I4106">
            <v>80</v>
          </cell>
          <cell r="J4106">
            <v>5538.83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</row>
        <row r="4107">
          <cell r="F4107" t="str">
            <v>2014Kern1-in-2July Peak2</v>
          </cell>
          <cell r="G4107">
            <v>1.2202470000000001</v>
          </cell>
          <cell r="H4107">
            <v>1.2202470000000001</v>
          </cell>
          <cell r="I4107">
            <v>76.5</v>
          </cell>
          <cell r="J4107">
            <v>5538.83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</row>
        <row r="4108">
          <cell r="F4108" t="str">
            <v>2014Kern1-in-2July Peak3</v>
          </cell>
          <cell r="G4108">
            <v>1.0675829999999999</v>
          </cell>
          <cell r="H4108">
            <v>1.0675829999999999</v>
          </cell>
          <cell r="I4108">
            <v>74.5</v>
          </cell>
          <cell r="J4108">
            <v>5538.83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</row>
        <row r="4109">
          <cell r="F4109" t="str">
            <v>2014Kern1-in-2July Peak4</v>
          </cell>
          <cell r="G4109">
            <v>0.96134229999999998</v>
          </cell>
          <cell r="H4109">
            <v>0.96134229999999998</v>
          </cell>
          <cell r="I4109">
            <v>73</v>
          </cell>
          <cell r="J4109">
            <v>5538.83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</row>
        <row r="4110">
          <cell r="F4110" t="str">
            <v>2014Kern1-in-2July Peak5</v>
          </cell>
          <cell r="G4110">
            <v>0.91372880000000001</v>
          </cell>
          <cell r="H4110">
            <v>0.91372880000000001</v>
          </cell>
          <cell r="I4110">
            <v>72</v>
          </cell>
          <cell r="J4110">
            <v>5538.83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</row>
        <row r="4111">
          <cell r="F4111" t="str">
            <v>2014Kern1-in-2July Peak6</v>
          </cell>
          <cell r="G4111">
            <v>0.90823810000000005</v>
          </cell>
          <cell r="H4111">
            <v>0.90823810000000005</v>
          </cell>
          <cell r="I4111">
            <v>70.5</v>
          </cell>
          <cell r="J4111">
            <v>5538.83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</row>
        <row r="4112">
          <cell r="F4112" t="str">
            <v>2014Kern1-in-2July Peak7</v>
          </cell>
          <cell r="G4112">
            <v>0.99028380000000005</v>
          </cell>
          <cell r="H4112">
            <v>0.99028380000000005</v>
          </cell>
          <cell r="I4112">
            <v>71</v>
          </cell>
          <cell r="J4112">
            <v>5538.83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</row>
        <row r="4113">
          <cell r="F4113" t="str">
            <v>2014Kern1-in-2July Peak8</v>
          </cell>
          <cell r="G4113">
            <v>1.0390349999999999</v>
          </cell>
          <cell r="H4113">
            <v>1.0390349999999999</v>
          </cell>
          <cell r="I4113">
            <v>78</v>
          </cell>
          <cell r="J4113">
            <v>5538.83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</row>
        <row r="4114">
          <cell r="F4114" t="str">
            <v>2014Kern1-in-2July Peak9</v>
          </cell>
          <cell r="G4114">
            <v>1.065852</v>
          </cell>
          <cell r="H4114">
            <v>1.065852</v>
          </cell>
          <cell r="I4114">
            <v>86</v>
          </cell>
          <cell r="J4114">
            <v>5538.83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</row>
        <row r="4115">
          <cell r="F4115" t="str">
            <v>2014Kern1-in-2July Peak10</v>
          </cell>
          <cell r="G4115">
            <v>1.2221439999999999</v>
          </cell>
          <cell r="H4115">
            <v>1.2221439999999999</v>
          </cell>
          <cell r="I4115">
            <v>92</v>
          </cell>
          <cell r="J4115">
            <v>5538.83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</row>
        <row r="4116">
          <cell r="F4116" t="str">
            <v>2014Kern1-in-2July Peak11</v>
          </cell>
          <cell r="G4116">
            <v>1.4615530000000001</v>
          </cell>
          <cell r="H4116">
            <v>1.4615530000000001</v>
          </cell>
          <cell r="I4116">
            <v>97.5</v>
          </cell>
          <cell r="J4116">
            <v>5538.83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</row>
        <row r="4117">
          <cell r="F4117" t="str">
            <v>2014Kern1-in-2July Peak12</v>
          </cell>
          <cell r="G4117">
            <v>1.7850429999999999</v>
          </cell>
          <cell r="H4117">
            <v>1.7850429999999999</v>
          </cell>
          <cell r="I4117">
            <v>99.5</v>
          </cell>
          <cell r="J4117">
            <v>5538.83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</row>
        <row r="4118">
          <cell r="F4118" t="str">
            <v>2014Kern1-in-2July Peak13</v>
          </cell>
          <cell r="G4118">
            <v>2.1517040000000001</v>
          </cell>
          <cell r="H4118">
            <v>2.1517040000000001</v>
          </cell>
          <cell r="I4118">
            <v>101.5</v>
          </cell>
          <cell r="J4118">
            <v>5538.83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</row>
        <row r="4119">
          <cell r="F4119" t="str">
            <v>2014Kern1-in-2July Peak14</v>
          </cell>
          <cell r="G4119">
            <v>1.9340569999999999</v>
          </cell>
          <cell r="H4119">
            <v>2.5095830000000001</v>
          </cell>
          <cell r="I4119">
            <v>103.5</v>
          </cell>
          <cell r="J4119">
            <v>5538.83</v>
          </cell>
          <cell r="K4119">
            <v>0.50617299999999998</v>
          </cell>
          <cell r="L4119">
            <v>0.54714770000000001</v>
          </cell>
          <cell r="M4119">
            <v>0.57552669999999995</v>
          </cell>
          <cell r="N4119">
            <v>0.60390569999999999</v>
          </cell>
          <cell r="O4119">
            <v>0.64488040000000002</v>
          </cell>
        </row>
        <row r="4120">
          <cell r="F4120" t="str">
            <v>2014Kern1-in-2July Peak15</v>
          </cell>
          <cell r="G4120">
            <v>2.1864219999999999</v>
          </cell>
          <cell r="H4120">
            <v>2.8544969999999998</v>
          </cell>
          <cell r="I4120">
            <v>104</v>
          </cell>
          <cell r="J4120">
            <v>5538.83</v>
          </cell>
          <cell r="K4120">
            <v>0.59400869999999995</v>
          </cell>
          <cell r="L4120">
            <v>0.63776809999999995</v>
          </cell>
          <cell r="M4120">
            <v>0.66807570000000005</v>
          </cell>
          <cell r="N4120">
            <v>0.69838330000000004</v>
          </cell>
          <cell r="O4120">
            <v>0.74214270000000004</v>
          </cell>
        </row>
        <row r="4121">
          <cell r="F4121" t="str">
            <v>2014Kern1-in-2July Peak16</v>
          </cell>
          <cell r="G4121">
            <v>2.3273359999999998</v>
          </cell>
          <cell r="H4121">
            <v>3.2086839999999999</v>
          </cell>
          <cell r="I4121">
            <v>105</v>
          </cell>
          <cell r="J4121">
            <v>5538.83</v>
          </cell>
          <cell r="K4121">
            <v>0.78447999999999996</v>
          </cell>
          <cell r="L4121">
            <v>0.84170990000000001</v>
          </cell>
          <cell r="M4121">
            <v>0.8813472</v>
          </cell>
          <cell r="N4121">
            <v>0.92098449999999998</v>
          </cell>
          <cell r="O4121">
            <v>0.97821449999999999</v>
          </cell>
        </row>
        <row r="4122">
          <cell r="F4122" t="str">
            <v>2014Kern1-in-2July Peak17</v>
          </cell>
          <cell r="G4122">
            <v>2.478666</v>
          </cell>
          <cell r="H4122">
            <v>3.4734929999999999</v>
          </cell>
          <cell r="I4122">
            <v>105.5</v>
          </cell>
          <cell r="J4122">
            <v>5538.83</v>
          </cell>
          <cell r="K4122">
            <v>0.88492910000000002</v>
          </cell>
          <cell r="L4122">
            <v>0.94985750000000002</v>
          </cell>
          <cell r="M4122">
            <v>0.99482709999999996</v>
          </cell>
          <cell r="N4122">
            <v>1.0397959999999999</v>
          </cell>
          <cell r="O4122">
            <v>1.104725</v>
          </cell>
        </row>
        <row r="4123">
          <cell r="F4123" t="str">
            <v>2014Kern1-in-2July Peak18</v>
          </cell>
          <cell r="G4123">
            <v>2.5829659999999999</v>
          </cell>
          <cell r="H4123">
            <v>3.6004489999999998</v>
          </cell>
          <cell r="I4123">
            <v>105</v>
          </cell>
          <cell r="J4123">
            <v>5538.83</v>
          </cell>
          <cell r="K4123">
            <v>0.90500639999999999</v>
          </cell>
          <cell r="L4123">
            <v>0.97145840000000006</v>
          </cell>
          <cell r="M4123">
            <v>1.0174829999999999</v>
          </cell>
          <cell r="N4123">
            <v>1.063507</v>
          </cell>
          <cell r="O4123">
            <v>1.1299589999999999</v>
          </cell>
        </row>
        <row r="4124">
          <cell r="F4124" t="str">
            <v>2014Kern1-in-2July Peak19</v>
          </cell>
          <cell r="G4124">
            <v>3.9238870000000001</v>
          </cell>
          <cell r="H4124">
            <v>3.503444</v>
          </cell>
          <cell r="I4124">
            <v>103.5</v>
          </cell>
          <cell r="J4124">
            <v>5538.83</v>
          </cell>
          <cell r="K4124">
            <v>-0.46014110000000003</v>
          </cell>
          <cell r="L4124">
            <v>-0.43668699999999999</v>
          </cell>
          <cell r="M4124">
            <v>-0.4204427</v>
          </cell>
          <cell r="N4124">
            <v>-0.40419850000000002</v>
          </cell>
          <cell r="O4124">
            <v>-0.38074429999999998</v>
          </cell>
        </row>
        <row r="4125">
          <cell r="F4125" t="str">
            <v>2014Kern1-in-2July Peak20</v>
          </cell>
          <cell r="G4125">
            <v>3.6822170000000001</v>
          </cell>
          <cell r="H4125">
            <v>3.2594620000000001</v>
          </cell>
          <cell r="I4125">
            <v>101</v>
          </cell>
          <cell r="J4125">
            <v>5538.83</v>
          </cell>
          <cell r="K4125">
            <v>-0.46267140000000001</v>
          </cell>
          <cell r="L4125">
            <v>-0.43908829999999999</v>
          </cell>
          <cell r="M4125">
            <v>-0.42275459999999998</v>
          </cell>
          <cell r="N4125">
            <v>-0.40642109999999998</v>
          </cell>
          <cell r="O4125">
            <v>-0.38283800000000001</v>
          </cell>
        </row>
        <row r="4126">
          <cell r="F4126" t="str">
            <v>2014Kern1-in-2July Peak21</v>
          </cell>
          <cell r="G4126">
            <v>3.3213029999999999</v>
          </cell>
          <cell r="H4126">
            <v>3.028114</v>
          </cell>
          <cell r="I4126">
            <v>94</v>
          </cell>
          <cell r="J4126">
            <v>5538.83</v>
          </cell>
          <cell r="K4126">
            <v>-0.32087290000000002</v>
          </cell>
          <cell r="L4126">
            <v>-0.3045175</v>
          </cell>
          <cell r="M4126">
            <v>-0.2931898</v>
          </cell>
          <cell r="N4126">
            <v>-0.2818621</v>
          </cell>
          <cell r="O4126">
            <v>-0.26550659999999998</v>
          </cell>
        </row>
        <row r="4127">
          <cell r="F4127" t="str">
            <v>2014Kern1-in-2July Peak22</v>
          </cell>
          <cell r="G4127">
            <v>2.9240460000000001</v>
          </cell>
          <cell r="H4127">
            <v>2.7326410000000001</v>
          </cell>
          <cell r="I4127">
            <v>88.5</v>
          </cell>
          <cell r="J4127">
            <v>5538.83</v>
          </cell>
          <cell r="K4127">
            <v>-0.20947830000000001</v>
          </cell>
          <cell r="L4127">
            <v>-0.1988009</v>
          </cell>
          <cell r="M4127">
            <v>-0.19140570000000001</v>
          </cell>
          <cell r="N4127">
            <v>-0.1840106</v>
          </cell>
          <cell r="O4127">
            <v>-0.17333299999999999</v>
          </cell>
        </row>
        <row r="4128">
          <cell r="F4128" t="str">
            <v>2014Kern1-in-2July Peak23</v>
          </cell>
          <cell r="G4128">
            <v>2.3726129999999999</v>
          </cell>
          <cell r="H4128">
            <v>2.2291409999999998</v>
          </cell>
          <cell r="I4128">
            <v>86</v>
          </cell>
          <cell r="J4128">
            <v>5538.83</v>
          </cell>
          <cell r="K4128">
            <v>-0.15701870000000001</v>
          </cell>
          <cell r="L4128">
            <v>-0.14901519999999999</v>
          </cell>
          <cell r="M4128">
            <v>-0.14347209999999999</v>
          </cell>
          <cell r="N4128">
            <v>-0.13792889999999999</v>
          </cell>
          <cell r="O4128">
            <v>-0.1299254</v>
          </cell>
        </row>
        <row r="4129">
          <cell r="F4129" t="str">
            <v>2014Kern1-in-2July Peak24</v>
          </cell>
          <cell r="G4129">
            <v>1.9003680000000001</v>
          </cell>
          <cell r="H4129">
            <v>1.788764</v>
          </cell>
          <cell r="I4129">
            <v>82</v>
          </cell>
          <cell r="J4129">
            <v>5538.83</v>
          </cell>
          <cell r="K4129">
            <v>-0.1221419</v>
          </cell>
          <cell r="L4129">
            <v>-0.11591609999999999</v>
          </cell>
          <cell r="M4129">
            <v>-0.1116042</v>
          </cell>
          <cell r="N4129">
            <v>-0.1072922</v>
          </cell>
          <cell r="O4129">
            <v>-0.1010665</v>
          </cell>
        </row>
        <row r="4130">
          <cell r="F4130" t="str">
            <v>2014Northern Coast1-in-2July Peak1</v>
          </cell>
          <cell r="G4130">
            <v>1.0825130000000001</v>
          </cell>
          <cell r="H4130">
            <v>1.0825130000000001</v>
          </cell>
          <cell r="I4130">
            <v>67.121499999999997</v>
          </cell>
          <cell r="J4130">
            <v>9152.6299999999992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</row>
        <row r="4131">
          <cell r="F4131" t="str">
            <v>2014Northern Coast1-in-2July Peak2</v>
          </cell>
          <cell r="G4131">
            <v>0.94691130000000001</v>
          </cell>
          <cell r="H4131">
            <v>0.94691130000000001</v>
          </cell>
          <cell r="I4131">
            <v>65.418700000000001</v>
          </cell>
          <cell r="J4131">
            <v>9152.6299999999992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</row>
        <row r="4132">
          <cell r="F4132" t="str">
            <v>2014Northern Coast1-in-2July Peak3</v>
          </cell>
          <cell r="G4132">
            <v>0.88252269999999999</v>
          </cell>
          <cell r="H4132">
            <v>0.88252269999999999</v>
          </cell>
          <cell r="I4132">
            <v>64.418700000000001</v>
          </cell>
          <cell r="J4132">
            <v>9152.6299999999992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</row>
        <row r="4133">
          <cell r="F4133" t="str">
            <v>2014Northern Coast1-in-2July Peak4</v>
          </cell>
          <cell r="G4133">
            <v>0.84316809999999998</v>
          </cell>
          <cell r="H4133">
            <v>0.84316809999999998</v>
          </cell>
          <cell r="I4133">
            <v>63.860700000000001</v>
          </cell>
          <cell r="J4133">
            <v>9152.6299999999992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</row>
        <row r="4134">
          <cell r="F4134" t="str">
            <v>2014Northern Coast1-in-2July Peak5</v>
          </cell>
          <cell r="G4134">
            <v>0.84524200000000005</v>
          </cell>
          <cell r="H4134">
            <v>0.84524200000000005</v>
          </cell>
          <cell r="I4134">
            <v>63.074199999999998</v>
          </cell>
          <cell r="J4134">
            <v>9152.6299999999992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</row>
        <row r="4135">
          <cell r="F4135" t="str">
            <v>2014Northern Coast1-in-2July Peak6</v>
          </cell>
          <cell r="G4135">
            <v>0.92338249999999999</v>
          </cell>
          <cell r="H4135">
            <v>0.92338249999999999</v>
          </cell>
          <cell r="I4135">
            <v>62.076900000000002</v>
          </cell>
          <cell r="J4135">
            <v>9152.6299999999992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</row>
        <row r="4136">
          <cell r="F4136" t="str">
            <v>2014Northern Coast1-in-2July Peak7</v>
          </cell>
          <cell r="G4136">
            <v>1.12076</v>
          </cell>
          <cell r="H4136">
            <v>1.12076</v>
          </cell>
          <cell r="I4136">
            <v>63.091799999999999</v>
          </cell>
          <cell r="J4136">
            <v>9152.6299999999992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</row>
        <row r="4137">
          <cell r="F4137" t="str">
            <v>2014Northern Coast1-in-2July Peak8</v>
          </cell>
          <cell r="G4137">
            <v>1.2935589999999999</v>
          </cell>
          <cell r="H4137">
            <v>1.2935589999999999</v>
          </cell>
          <cell r="I4137">
            <v>68.545900000000003</v>
          </cell>
          <cell r="J4137">
            <v>9152.6299999999992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</row>
        <row r="4138">
          <cell r="F4138" t="str">
            <v>2014Northern Coast1-in-2July Peak9</v>
          </cell>
          <cell r="G4138">
            <v>1.294538</v>
          </cell>
          <cell r="H4138">
            <v>1.294538</v>
          </cell>
          <cell r="I4138">
            <v>74.3</v>
          </cell>
          <cell r="J4138">
            <v>9152.6299999999992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</row>
        <row r="4139">
          <cell r="F4139" t="str">
            <v>2014Northern Coast1-in-2July Peak10</v>
          </cell>
          <cell r="G4139">
            <v>1.323733</v>
          </cell>
          <cell r="H4139">
            <v>1.323733</v>
          </cell>
          <cell r="I4139">
            <v>78.999799999999993</v>
          </cell>
          <cell r="J4139">
            <v>9152.6299999999992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</row>
        <row r="4140">
          <cell r="F4140" t="str">
            <v>2014Northern Coast1-in-2July Peak11</v>
          </cell>
          <cell r="G4140">
            <v>1.3734949999999999</v>
          </cell>
          <cell r="H4140">
            <v>1.3734949999999999</v>
          </cell>
          <cell r="I4140">
            <v>84.432199999999995</v>
          </cell>
          <cell r="J4140">
            <v>9152.6299999999992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</row>
        <row r="4141">
          <cell r="F4141" t="str">
            <v>2014Northern Coast1-in-2July Peak12</v>
          </cell>
          <cell r="G4141">
            <v>1.4545170000000001</v>
          </cell>
          <cell r="H4141">
            <v>1.4545170000000001</v>
          </cell>
          <cell r="I4141">
            <v>89.883499999999998</v>
          </cell>
          <cell r="J4141">
            <v>9152.6299999999992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</row>
        <row r="4142">
          <cell r="F4142" t="str">
            <v>2014Northern Coast1-in-2July Peak13</v>
          </cell>
          <cell r="G4142">
            <v>1.5933679999999999</v>
          </cell>
          <cell r="H4142">
            <v>1.5933679999999999</v>
          </cell>
          <cell r="I4142">
            <v>92.773899999999998</v>
          </cell>
          <cell r="J4142">
            <v>9152.6299999999992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</row>
        <row r="4143">
          <cell r="F4143" t="str">
            <v>2014Northern Coast1-in-2July Peak14</v>
          </cell>
          <cell r="G4143">
            <v>1.431376</v>
          </cell>
          <cell r="H4143">
            <v>1.751844</v>
          </cell>
          <cell r="I4143">
            <v>94.632000000000005</v>
          </cell>
          <cell r="J4143">
            <v>9152.6299999999992</v>
          </cell>
          <cell r="K4143">
            <v>0.2673257</v>
          </cell>
          <cell r="L4143">
            <v>0.2987223</v>
          </cell>
          <cell r="M4143">
            <v>0.32046750000000002</v>
          </cell>
          <cell r="N4143">
            <v>0.34221259999999998</v>
          </cell>
          <cell r="O4143">
            <v>0.37360919999999997</v>
          </cell>
        </row>
        <row r="4144">
          <cell r="F4144" t="str">
            <v>2014Northern Coast1-in-2July Peak15</v>
          </cell>
          <cell r="G4144">
            <v>1.558935</v>
          </cell>
          <cell r="H4144">
            <v>1.978842</v>
          </cell>
          <cell r="I4144">
            <v>95.482100000000003</v>
          </cell>
          <cell r="J4144">
            <v>9152.6299999999992</v>
          </cell>
          <cell r="K4144">
            <v>0.35027609999999998</v>
          </cell>
          <cell r="L4144">
            <v>0.39141490000000001</v>
          </cell>
          <cell r="M4144">
            <v>0.41990759999999999</v>
          </cell>
          <cell r="N4144">
            <v>0.44840020000000003</v>
          </cell>
          <cell r="O4144">
            <v>0.489539</v>
          </cell>
        </row>
        <row r="4145">
          <cell r="F4145" t="str">
            <v>2014Northern Coast1-in-2July Peak16</v>
          </cell>
          <cell r="G4145">
            <v>1.7516339999999999</v>
          </cell>
          <cell r="H4145">
            <v>2.2706569999999999</v>
          </cell>
          <cell r="I4145">
            <v>96.136399999999995</v>
          </cell>
          <cell r="J4145">
            <v>9152.6299999999992</v>
          </cell>
          <cell r="K4145">
            <v>0.4329559</v>
          </cell>
          <cell r="L4145">
            <v>0.48380519999999999</v>
          </cell>
          <cell r="M4145">
            <v>0.51902320000000002</v>
          </cell>
          <cell r="N4145">
            <v>0.55424119999999999</v>
          </cell>
          <cell r="O4145">
            <v>0.60509069999999998</v>
          </cell>
        </row>
        <row r="4146">
          <cell r="F4146" t="str">
            <v>2014Northern Coast1-in-2July Peak17</v>
          </cell>
          <cell r="G4146">
            <v>1.9808220000000001</v>
          </cell>
          <cell r="H4146">
            <v>2.5897670000000002</v>
          </cell>
          <cell r="I4146">
            <v>95.867699999999999</v>
          </cell>
          <cell r="J4146">
            <v>9152.6299999999992</v>
          </cell>
          <cell r="K4146">
            <v>0.50796600000000003</v>
          </cell>
          <cell r="L4146">
            <v>0.56762489999999999</v>
          </cell>
          <cell r="M4146">
            <v>0.60894470000000001</v>
          </cell>
          <cell r="N4146">
            <v>0.65026430000000002</v>
          </cell>
          <cell r="O4146">
            <v>0.70992319999999998</v>
          </cell>
        </row>
        <row r="4147">
          <cell r="F4147" t="str">
            <v>2014Northern Coast1-in-2July Peak18</v>
          </cell>
          <cell r="G4147">
            <v>2.1935850000000001</v>
          </cell>
          <cell r="H4147">
            <v>2.8195440000000001</v>
          </cell>
          <cell r="I4147">
            <v>90.075500000000005</v>
          </cell>
          <cell r="J4147">
            <v>9152.6299999999992</v>
          </cell>
          <cell r="K4147">
            <v>0.52215829999999996</v>
          </cell>
          <cell r="L4147">
            <v>0.58348420000000001</v>
          </cell>
          <cell r="M4147">
            <v>0.62595829999999997</v>
          </cell>
          <cell r="N4147">
            <v>0.66843240000000004</v>
          </cell>
          <cell r="O4147">
            <v>0.72975829999999997</v>
          </cell>
        </row>
        <row r="4148">
          <cell r="F4148" t="str">
            <v>2014Northern Coast1-in-2July Peak19</v>
          </cell>
          <cell r="G4148">
            <v>2.9604469999999998</v>
          </cell>
          <cell r="H4148">
            <v>2.806511</v>
          </cell>
          <cell r="I4148">
            <v>86.819900000000004</v>
          </cell>
          <cell r="J4148">
            <v>9152.6299999999992</v>
          </cell>
          <cell r="K4148">
            <v>-0.17430850000000001</v>
          </cell>
          <cell r="L4148">
            <v>-0.162272</v>
          </cell>
          <cell r="M4148">
            <v>-0.1539355</v>
          </cell>
          <cell r="N4148">
            <v>-0.1455989</v>
          </cell>
          <cell r="O4148">
            <v>-0.13356229999999999</v>
          </cell>
        </row>
        <row r="4149">
          <cell r="F4149" t="str">
            <v>2014Northern Coast1-in-2July Peak20</v>
          </cell>
          <cell r="G4149">
            <v>2.6935989999999999</v>
          </cell>
          <cell r="H4149">
            <v>2.564511</v>
          </cell>
          <cell r="I4149">
            <v>85.195599999999999</v>
          </cell>
          <cell r="J4149">
            <v>9152.6299999999992</v>
          </cell>
          <cell r="K4149">
            <v>-0.1461721</v>
          </cell>
          <cell r="L4149">
            <v>-0.13607839999999999</v>
          </cell>
          <cell r="M4149">
            <v>-0.12908749999999999</v>
          </cell>
          <cell r="N4149">
            <v>-0.1220967</v>
          </cell>
          <cell r="O4149">
            <v>-0.11200300000000001</v>
          </cell>
        </row>
        <row r="4150">
          <cell r="F4150" t="str">
            <v>2014Northern Coast1-in-2July Peak21</v>
          </cell>
          <cell r="G4150">
            <v>2.4136739999999999</v>
          </cell>
          <cell r="H4150">
            <v>2.3320249999999998</v>
          </cell>
          <cell r="I4150">
            <v>80.544300000000007</v>
          </cell>
          <cell r="J4150">
            <v>9152.6299999999992</v>
          </cell>
          <cell r="K4150">
            <v>-9.2455200000000001E-2</v>
          </cell>
          <cell r="L4150">
            <v>-8.6070900000000006E-2</v>
          </cell>
          <cell r="M4150">
            <v>-8.1649100000000002E-2</v>
          </cell>
          <cell r="N4150">
            <v>-7.7227400000000002E-2</v>
          </cell>
          <cell r="O4150">
            <v>-7.0843100000000006E-2</v>
          </cell>
        </row>
        <row r="4151">
          <cell r="F4151" t="str">
            <v>2014Northern Coast1-in-2July Peak22</v>
          </cell>
          <cell r="G4151">
            <v>2.1048079999999998</v>
          </cell>
          <cell r="H4151">
            <v>2.0566249999999999</v>
          </cell>
          <cell r="I4151">
            <v>76.729399999999998</v>
          </cell>
          <cell r="J4151">
            <v>9152.6299999999992</v>
          </cell>
          <cell r="K4151">
            <v>-5.4560299999999999E-2</v>
          </cell>
          <cell r="L4151">
            <v>-5.0792799999999999E-2</v>
          </cell>
          <cell r="M4151">
            <v>-4.8183400000000001E-2</v>
          </cell>
          <cell r="N4151">
            <v>-4.5573900000000001E-2</v>
          </cell>
          <cell r="O4151">
            <v>-4.1806400000000001E-2</v>
          </cell>
        </row>
        <row r="4152">
          <cell r="F4152" t="str">
            <v>2014Northern Coast1-in-2July Peak23</v>
          </cell>
          <cell r="G4152">
            <v>1.695846</v>
          </cell>
          <cell r="H4152">
            <v>1.6587620000000001</v>
          </cell>
          <cell r="I4152">
            <v>74.576700000000002</v>
          </cell>
          <cell r="J4152">
            <v>9152.6299999999992</v>
          </cell>
          <cell r="K4152">
            <v>-4.1992399999999999E-2</v>
          </cell>
          <cell r="L4152">
            <v>-3.9092599999999998E-2</v>
          </cell>
          <cell r="M4152">
            <v>-3.7084300000000001E-2</v>
          </cell>
          <cell r="N4152">
            <v>-3.5076000000000003E-2</v>
          </cell>
          <cell r="O4152">
            <v>-3.2176299999999998E-2</v>
          </cell>
        </row>
        <row r="4153">
          <cell r="F4153" t="str">
            <v>2014Northern Coast1-in-2July Peak24</v>
          </cell>
          <cell r="G4153">
            <v>1.2934270000000001</v>
          </cell>
          <cell r="H4153">
            <v>1.258732</v>
          </cell>
          <cell r="I4153">
            <v>72.345799999999997</v>
          </cell>
          <cell r="J4153">
            <v>9152.6299999999992</v>
          </cell>
          <cell r="K4153">
            <v>-3.92869E-2</v>
          </cell>
          <cell r="L4153">
            <v>-3.6573899999999999E-2</v>
          </cell>
          <cell r="M4153">
            <v>-3.4694999999999997E-2</v>
          </cell>
          <cell r="N4153">
            <v>-3.2816100000000001E-2</v>
          </cell>
          <cell r="O4153">
            <v>-3.01032E-2</v>
          </cell>
        </row>
        <row r="4154">
          <cell r="F4154" t="str">
            <v>2014Other1-in-2July Peak1</v>
          </cell>
          <cell r="G4154">
            <v>1.0282579999999999</v>
          </cell>
          <cell r="H4154">
            <v>1.0282579999999999</v>
          </cell>
          <cell r="I4154">
            <v>75.523589999999999</v>
          </cell>
          <cell r="J4154">
            <v>25482.46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</row>
        <row r="4155">
          <cell r="F4155" t="str">
            <v>2014Other1-in-2July Peak2</v>
          </cell>
          <cell r="G4155">
            <v>0.88309269999999995</v>
          </cell>
          <cell r="H4155">
            <v>0.88309269999999995</v>
          </cell>
          <cell r="I4155">
            <v>73.825680000000006</v>
          </cell>
          <cell r="J4155">
            <v>25482.46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</row>
        <row r="4156">
          <cell r="F4156" t="str">
            <v>2014Other1-in-2July Peak3</v>
          </cell>
          <cell r="G4156">
            <v>0.8007552</v>
          </cell>
          <cell r="H4156">
            <v>0.8007552</v>
          </cell>
          <cell r="I4156">
            <v>72.321219999999997</v>
          </cell>
          <cell r="J4156">
            <v>25482.46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</row>
        <row r="4157">
          <cell r="F4157" t="str">
            <v>2014Other1-in-2July Peak4</v>
          </cell>
          <cell r="G4157">
            <v>0.75412420000000002</v>
          </cell>
          <cell r="H4157">
            <v>0.75412420000000002</v>
          </cell>
          <cell r="I4157">
            <v>70.105930000000001</v>
          </cell>
          <cell r="J4157">
            <v>25482.46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</row>
        <row r="4158">
          <cell r="F4158" t="str">
            <v>2014Other1-in-2July Peak5</v>
          </cell>
          <cell r="G4158">
            <v>0.74481929999999996</v>
          </cell>
          <cell r="H4158">
            <v>0.74481929999999996</v>
          </cell>
          <cell r="I4158">
            <v>68.973110000000005</v>
          </cell>
          <cell r="J4158">
            <v>25482.46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</row>
        <row r="4159">
          <cell r="F4159" t="str">
            <v>2014Other1-in-2July Peak6</v>
          </cell>
          <cell r="G4159">
            <v>0.79469619999999996</v>
          </cell>
          <cell r="H4159">
            <v>0.79469619999999996</v>
          </cell>
          <cell r="I4159">
            <v>67.183999999999997</v>
          </cell>
          <cell r="J4159">
            <v>25482.46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</row>
        <row r="4160">
          <cell r="F4160" t="str">
            <v>2014Other1-in-2July Peak7</v>
          </cell>
          <cell r="G4160">
            <v>0.92842530000000001</v>
          </cell>
          <cell r="H4160">
            <v>0.92842530000000001</v>
          </cell>
          <cell r="I4160">
            <v>66.852059999999994</v>
          </cell>
          <cell r="J4160">
            <v>25482.46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</row>
        <row r="4161">
          <cell r="F4161" t="str">
            <v>2014Other1-in-2July Peak8</v>
          </cell>
          <cell r="G4161">
            <v>1.018915</v>
          </cell>
          <cell r="H4161">
            <v>1.018915</v>
          </cell>
          <cell r="I4161">
            <v>73.595950000000002</v>
          </cell>
          <cell r="J4161">
            <v>25482.46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</row>
        <row r="4162">
          <cell r="F4162" t="str">
            <v>2014Other1-in-2July Peak9</v>
          </cell>
          <cell r="G4162">
            <v>1.0374509999999999</v>
          </cell>
          <cell r="H4162">
            <v>1.0374509999999999</v>
          </cell>
          <cell r="I4162">
            <v>80.87236</v>
          </cell>
          <cell r="J4162">
            <v>25482.46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</row>
        <row r="4163">
          <cell r="F4163" t="str">
            <v>2014Other1-in-2July Peak10</v>
          </cell>
          <cell r="G4163">
            <v>1.10599</v>
          </cell>
          <cell r="H4163">
            <v>1.10599</v>
          </cell>
          <cell r="I4163">
            <v>85.557239999999993</v>
          </cell>
          <cell r="J4163">
            <v>25482.46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</row>
        <row r="4164">
          <cell r="F4164" t="str">
            <v>2014Other1-in-2July Peak11</v>
          </cell>
          <cell r="G4164">
            <v>1.222297</v>
          </cell>
          <cell r="H4164">
            <v>1.222297</v>
          </cell>
          <cell r="I4164">
            <v>90.309430000000006</v>
          </cell>
          <cell r="J4164">
            <v>25482.46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</row>
        <row r="4165">
          <cell r="F4165" t="str">
            <v>2014Other1-in-2July Peak12</v>
          </cell>
          <cell r="G4165">
            <v>1.3993770000000001</v>
          </cell>
          <cell r="H4165">
            <v>1.3993770000000001</v>
          </cell>
          <cell r="I4165">
            <v>94.682299999999998</v>
          </cell>
          <cell r="J4165">
            <v>25482.46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</row>
        <row r="4166">
          <cell r="F4166" t="str">
            <v>2014Other1-in-2July Peak13</v>
          </cell>
          <cell r="G4166">
            <v>1.6501429999999999</v>
          </cell>
          <cell r="H4166">
            <v>1.6501429999999999</v>
          </cell>
          <cell r="I4166">
            <v>98.487080000000006</v>
          </cell>
          <cell r="J4166">
            <v>25482.46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</row>
        <row r="4167">
          <cell r="F4167" t="str">
            <v>2014Other1-in-2July Peak14</v>
          </cell>
          <cell r="G4167">
            <v>1.4926980000000001</v>
          </cell>
          <cell r="H4167">
            <v>1.938269</v>
          </cell>
          <cell r="I4167">
            <v>100.6725</v>
          </cell>
          <cell r="J4167">
            <v>25482.46</v>
          </cell>
          <cell r="K4167">
            <v>0.37199140000000003</v>
          </cell>
          <cell r="L4167">
            <v>0.41546290000000002</v>
          </cell>
          <cell r="M4167">
            <v>0.44557089999999999</v>
          </cell>
          <cell r="N4167">
            <v>0.47567920000000002</v>
          </cell>
          <cell r="O4167">
            <v>0.51915060000000002</v>
          </cell>
        </row>
        <row r="4168">
          <cell r="F4168" t="str">
            <v>2014Other1-in-2July Peak15</v>
          </cell>
          <cell r="G4168">
            <v>1.692928</v>
          </cell>
          <cell r="H4168">
            <v>2.2661859999999998</v>
          </cell>
          <cell r="I4168">
            <v>102.447</v>
          </cell>
          <cell r="J4168">
            <v>25482.46</v>
          </cell>
          <cell r="K4168">
            <v>0.4796184</v>
          </cell>
          <cell r="L4168">
            <v>0.53494160000000002</v>
          </cell>
          <cell r="M4168">
            <v>0.5732583</v>
          </cell>
          <cell r="N4168">
            <v>0.61157490000000003</v>
          </cell>
          <cell r="O4168">
            <v>0.6668982</v>
          </cell>
        </row>
        <row r="4169">
          <cell r="F4169" t="str">
            <v>2014Other1-in-2July Peak16</v>
          </cell>
          <cell r="G4169">
            <v>1.910315</v>
          </cell>
          <cell r="H4169">
            <v>2.6274850000000001</v>
          </cell>
          <cell r="I4169">
            <v>103.2585</v>
          </cell>
          <cell r="J4169">
            <v>25482.46</v>
          </cell>
          <cell r="K4169">
            <v>0.60055069999999999</v>
          </cell>
          <cell r="L4169">
            <v>0.66945049999999995</v>
          </cell>
          <cell r="M4169">
            <v>0.71717039999999999</v>
          </cell>
          <cell r="N4169">
            <v>0.76489010000000002</v>
          </cell>
          <cell r="O4169">
            <v>0.83378989999999997</v>
          </cell>
        </row>
        <row r="4170">
          <cell r="F4170" t="str">
            <v>2014Other1-in-2July Peak17</v>
          </cell>
          <cell r="G4170">
            <v>2.119653</v>
          </cell>
          <cell r="H4170">
            <v>2.955006</v>
          </cell>
          <cell r="I4170">
            <v>103.7454</v>
          </cell>
          <cell r="J4170">
            <v>25482.46</v>
          </cell>
          <cell r="K4170">
            <v>0.69914799999999999</v>
          </cell>
          <cell r="L4170">
            <v>0.77961930000000002</v>
          </cell>
          <cell r="M4170">
            <v>0.83535340000000002</v>
          </cell>
          <cell r="N4170">
            <v>0.89108750000000003</v>
          </cell>
          <cell r="O4170">
            <v>0.97155879999999994</v>
          </cell>
        </row>
        <row r="4171">
          <cell r="F4171" t="str">
            <v>2014Other1-in-2July Peak18</v>
          </cell>
          <cell r="G4171">
            <v>2.2911649999999999</v>
          </cell>
          <cell r="H4171">
            <v>3.1490619999999998</v>
          </cell>
          <cell r="I4171">
            <v>103.4772</v>
          </cell>
          <cell r="J4171">
            <v>25482.46</v>
          </cell>
          <cell r="K4171">
            <v>0.71796800000000005</v>
          </cell>
          <cell r="L4171">
            <v>0.80063969999999995</v>
          </cell>
          <cell r="M4171">
            <v>0.85789780000000004</v>
          </cell>
          <cell r="N4171">
            <v>0.91515590000000002</v>
          </cell>
          <cell r="O4171">
            <v>0.99782780000000004</v>
          </cell>
        </row>
        <row r="4172">
          <cell r="F4172" t="str">
            <v>2014Other1-in-2July Peak19</v>
          </cell>
          <cell r="G4172">
            <v>3.3725070000000001</v>
          </cell>
          <cell r="H4172">
            <v>3.080168</v>
          </cell>
          <cell r="I4172">
            <v>101.3618</v>
          </cell>
          <cell r="J4172">
            <v>25482.46</v>
          </cell>
          <cell r="K4172">
            <v>-0.32657819999999999</v>
          </cell>
          <cell r="L4172">
            <v>-0.30634929999999999</v>
          </cell>
          <cell r="M4172">
            <v>-0.29233880000000001</v>
          </cell>
          <cell r="N4172">
            <v>-0.27832839999999998</v>
          </cell>
          <cell r="O4172">
            <v>-0.25809949999999998</v>
          </cell>
        </row>
        <row r="4173">
          <cell r="F4173" t="str">
            <v>2014Other1-in-2July Peak20</v>
          </cell>
          <cell r="G4173">
            <v>3.036057</v>
          </cell>
          <cell r="H4173">
            <v>2.7792789999999998</v>
          </cell>
          <cell r="I4173">
            <v>97.483540000000005</v>
          </cell>
          <cell r="J4173">
            <v>25482.46</v>
          </cell>
          <cell r="K4173">
            <v>-0.28685159999999998</v>
          </cell>
          <cell r="L4173">
            <v>-0.26908339999999997</v>
          </cell>
          <cell r="M4173">
            <v>-0.25677729999999999</v>
          </cell>
          <cell r="N4173">
            <v>-0.2444711</v>
          </cell>
          <cell r="O4173">
            <v>-0.22670299999999999</v>
          </cell>
        </row>
        <row r="4174">
          <cell r="F4174" t="str">
            <v>2014Other1-in-2July Peak21</v>
          </cell>
          <cell r="G4174">
            <v>2.5924719999999999</v>
          </cell>
          <cell r="H4174">
            <v>2.4419110000000002</v>
          </cell>
          <cell r="I4174">
            <v>90.959119999999999</v>
          </cell>
          <cell r="J4174">
            <v>25482.46</v>
          </cell>
          <cell r="K4174">
            <v>-0.16819429999999999</v>
          </cell>
          <cell r="L4174">
            <v>-0.157776</v>
          </cell>
          <cell r="M4174">
            <v>-0.15056040000000001</v>
          </cell>
          <cell r="N4174">
            <v>-0.14334469999999999</v>
          </cell>
          <cell r="O4174">
            <v>-0.1329264</v>
          </cell>
        </row>
        <row r="4175">
          <cell r="F4175" t="str">
            <v>2014Other1-in-2July Peak22</v>
          </cell>
          <cell r="G4175">
            <v>2.177705</v>
          </cell>
          <cell r="H4175">
            <v>2.0811039999999998</v>
          </cell>
          <cell r="I4175">
            <v>85.033289999999994</v>
          </cell>
          <cell r="J4175">
            <v>25482.46</v>
          </cell>
          <cell r="K4175">
            <v>-0.1079143</v>
          </cell>
          <cell r="L4175">
            <v>-0.1012299</v>
          </cell>
          <cell r="M4175">
            <v>-9.66003E-2</v>
          </cell>
          <cell r="N4175">
            <v>-9.1970700000000002E-2</v>
          </cell>
          <cell r="O4175">
            <v>-8.5286299999999995E-2</v>
          </cell>
        </row>
        <row r="4176">
          <cell r="F4176" t="str">
            <v>2014Other1-in-2July Peak23</v>
          </cell>
          <cell r="G4176">
            <v>1.690458</v>
          </cell>
          <cell r="H4176">
            <v>1.629138</v>
          </cell>
          <cell r="I4176">
            <v>81.154489999999996</v>
          </cell>
          <cell r="J4176">
            <v>25482.46</v>
          </cell>
          <cell r="K4176">
            <v>-6.8501300000000001E-2</v>
          </cell>
          <cell r="L4176">
            <v>-6.4258200000000001E-2</v>
          </cell>
          <cell r="M4176">
            <v>-6.1319499999999999E-2</v>
          </cell>
          <cell r="N4176">
            <v>-5.8380700000000001E-2</v>
          </cell>
          <cell r="O4176">
            <v>-5.4137600000000001E-2</v>
          </cell>
        </row>
        <row r="4177">
          <cell r="F4177" t="str">
            <v>2014Other1-in-2July Peak24</v>
          </cell>
          <cell r="G4177">
            <v>1.2835160000000001</v>
          </cell>
          <cell r="H4177">
            <v>1.244332</v>
          </cell>
          <cell r="I4177">
            <v>77.939769999999996</v>
          </cell>
          <cell r="J4177">
            <v>25482.46</v>
          </cell>
          <cell r="K4177">
            <v>-4.3772999999999999E-2</v>
          </cell>
          <cell r="L4177">
            <v>-4.1061599999999997E-2</v>
          </cell>
          <cell r="M4177">
            <v>-3.9183700000000002E-2</v>
          </cell>
          <cell r="N4177">
            <v>-3.73058E-2</v>
          </cell>
          <cell r="O4177">
            <v>-3.45945E-2</v>
          </cell>
        </row>
        <row r="4178">
          <cell r="F4178" t="str">
            <v>2014Sierra1-in-2July Peak1</v>
          </cell>
          <cell r="G4178">
            <v>1.172445</v>
          </cell>
          <cell r="H4178">
            <v>1.172445</v>
          </cell>
          <cell r="I4178">
            <v>72.044809999999998</v>
          </cell>
          <cell r="J4178">
            <v>17831.82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</row>
        <row r="4179">
          <cell r="F4179" t="str">
            <v>2014Sierra1-in-2July Peak2</v>
          </cell>
          <cell r="G4179">
            <v>1.034438</v>
          </cell>
          <cell r="H4179">
            <v>1.034438</v>
          </cell>
          <cell r="I4179">
            <v>69.146289999999993</v>
          </cell>
          <cell r="J4179">
            <v>17831.82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</row>
        <row r="4180">
          <cell r="F4180" t="str">
            <v>2014Sierra1-in-2July Peak3</v>
          </cell>
          <cell r="G4180">
            <v>0.95473240000000004</v>
          </cell>
          <cell r="H4180">
            <v>0.95473240000000004</v>
          </cell>
          <cell r="I4180">
            <v>69.146569999999997</v>
          </cell>
          <cell r="J4180">
            <v>17831.82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</row>
        <row r="4181">
          <cell r="F4181" t="str">
            <v>2014Sierra1-in-2July Peak4</v>
          </cell>
          <cell r="G4181">
            <v>0.90964040000000002</v>
          </cell>
          <cell r="H4181">
            <v>0.90964040000000002</v>
          </cell>
          <cell r="I4181">
            <v>68.380740000000003</v>
          </cell>
          <cell r="J4181">
            <v>17831.82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</row>
        <row r="4182">
          <cell r="F4182" t="str">
            <v>2014Sierra1-in-2July Peak5</v>
          </cell>
          <cell r="G4182">
            <v>0.90987399999999996</v>
          </cell>
          <cell r="H4182">
            <v>0.90987399999999996</v>
          </cell>
          <cell r="I4182">
            <v>68.376499999999993</v>
          </cell>
          <cell r="J4182">
            <v>17831.82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</row>
        <row r="4183">
          <cell r="F4183" t="str">
            <v>2014Sierra1-in-2July Peak6</v>
          </cell>
          <cell r="G4183">
            <v>0.99327460000000001</v>
          </cell>
          <cell r="H4183">
            <v>0.99327460000000001</v>
          </cell>
          <cell r="I4183">
            <v>67.88167</v>
          </cell>
          <cell r="J4183">
            <v>17831.82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</row>
        <row r="4184">
          <cell r="F4184" t="str">
            <v>2014Sierra1-in-2July Peak7</v>
          </cell>
          <cell r="G4184">
            <v>1.1821390000000001</v>
          </cell>
          <cell r="H4184">
            <v>1.1821390000000001</v>
          </cell>
          <cell r="I4184">
            <v>68.165319999999994</v>
          </cell>
          <cell r="J4184">
            <v>17831.82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</row>
        <row r="4185">
          <cell r="F4185" t="str">
            <v>2014Sierra1-in-2July Peak8</v>
          </cell>
          <cell r="G4185">
            <v>1.301714</v>
          </cell>
          <cell r="H4185">
            <v>1.301714</v>
          </cell>
          <cell r="I4185">
            <v>74.463489999999993</v>
          </cell>
          <cell r="J4185">
            <v>17831.82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</row>
        <row r="4186">
          <cell r="F4186" t="str">
            <v>2014Sierra1-in-2July Peak9</v>
          </cell>
          <cell r="G4186">
            <v>1.3381959999999999</v>
          </cell>
          <cell r="H4186">
            <v>1.3381959999999999</v>
          </cell>
          <cell r="I4186">
            <v>80.413640000000001</v>
          </cell>
          <cell r="J4186">
            <v>17831.82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</row>
        <row r="4187">
          <cell r="F4187" t="str">
            <v>2014Sierra1-in-2July Peak10</v>
          </cell>
          <cell r="G4187">
            <v>1.406226</v>
          </cell>
          <cell r="H4187">
            <v>1.406226</v>
          </cell>
          <cell r="I4187">
            <v>84.660229999999999</v>
          </cell>
          <cell r="J4187">
            <v>17831.82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</row>
        <row r="4188">
          <cell r="F4188" t="str">
            <v>2014Sierra1-in-2July Peak11</v>
          </cell>
          <cell r="G4188">
            <v>1.5354719999999999</v>
          </cell>
          <cell r="H4188">
            <v>1.5354719999999999</v>
          </cell>
          <cell r="I4188">
            <v>90.957949999999997</v>
          </cell>
          <cell r="J4188">
            <v>17831.82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</row>
        <row r="4189">
          <cell r="F4189" t="str">
            <v>2014Sierra1-in-2July Peak12</v>
          </cell>
          <cell r="G4189">
            <v>1.7313320000000001</v>
          </cell>
          <cell r="H4189">
            <v>1.7313320000000001</v>
          </cell>
          <cell r="I4189">
            <v>95.126589999999993</v>
          </cell>
          <cell r="J4189">
            <v>17831.82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</row>
        <row r="4190">
          <cell r="F4190" t="str">
            <v>2014Sierra1-in-2July Peak13</v>
          </cell>
          <cell r="G4190">
            <v>2.0023029999999999</v>
          </cell>
          <cell r="H4190">
            <v>2.0023029999999999</v>
          </cell>
          <cell r="I4190">
            <v>97.489350000000002</v>
          </cell>
          <cell r="J4190">
            <v>17831.82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</row>
        <row r="4191">
          <cell r="F4191" t="str">
            <v>2014Sierra1-in-2July Peak14</v>
          </cell>
          <cell r="G4191">
            <v>1.836927</v>
          </cell>
          <cell r="H4191">
            <v>2.3099639999999999</v>
          </cell>
          <cell r="I4191">
            <v>99.417590000000004</v>
          </cell>
          <cell r="J4191">
            <v>17831.82</v>
          </cell>
          <cell r="K4191">
            <v>0.40526830000000003</v>
          </cell>
          <cell r="L4191">
            <v>0.44530710000000001</v>
          </cell>
          <cell r="M4191">
            <v>0.47303780000000001</v>
          </cell>
          <cell r="N4191">
            <v>0.50076849999999995</v>
          </cell>
          <cell r="O4191">
            <v>0.54080729999999999</v>
          </cell>
        </row>
        <row r="4192">
          <cell r="F4192" t="str">
            <v>2014Sierra1-in-2July Peak15</v>
          </cell>
          <cell r="G4192">
            <v>2.0513840000000001</v>
          </cell>
          <cell r="H4192">
            <v>2.6625960000000002</v>
          </cell>
          <cell r="I4192">
            <v>101.08320000000001</v>
          </cell>
          <cell r="J4192">
            <v>17831.82</v>
          </cell>
          <cell r="K4192">
            <v>0.52449429999999997</v>
          </cell>
          <cell r="L4192">
            <v>0.57572789999999996</v>
          </cell>
          <cell r="M4192">
            <v>0.61121230000000004</v>
          </cell>
          <cell r="N4192">
            <v>0.64669639999999995</v>
          </cell>
          <cell r="O4192">
            <v>0.69793019999999995</v>
          </cell>
        </row>
        <row r="4193">
          <cell r="F4193" t="str">
            <v>2014Sierra1-in-2July Peak16</v>
          </cell>
          <cell r="G4193">
            <v>2.3065020000000001</v>
          </cell>
          <cell r="H4193">
            <v>3.0681639999999999</v>
          </cell>
          <cell r="I4193">
            <v>101.6776</v>
          </cell>
          <cell r="J4193">
            <v>17831.82</v>
          </cell>
          <cell r="K4193">
            <v>0.65381769999999995</v>
          </cell>
          <cell r="L4193">
            <v>0.71753339999999999</v>
          </cell>
          <cell r="M4193">
            <v>0.76166279999999997</v>
          </cell>
          <cell r="N4193">
            <v>0.80579210000000001</v>
          </cell>
          <cell r="O4193">
            <v>0.86950780000000005</v>
          </cell>
        </row>
        <row r="4194">
          <cell r="F4194" t="str">
            <v>2014Sierra1-in-2July Peak17</v>
          </cell>
          <cell r="G4194">
            <v>2.5415100000000002</v>
          </cell>
          <cell r="H4194">
            <v>3.4307720000000002</v>
          </cell>
          <cell r="I4194">
            <v>101.886</v>
          </cell>
          <cell r="J4194">
            <v>17831.82</v>
          </cell>
          <cell r="K4194">
            <v>0.76319680000000001</v>
          </cell>
          <cell r="L4194">
            <v>0.83767709999999995</v>
          </cell>
          <cell r="M4194">
            <v>0.88926179999999999</v>
          </cell>
          <cell r="N4194">
            <v>0.94084659999999998</v>
          </cell>
          <cell r="O4194">
            <v>1.0153270000000001</v>
          </cell>
        </row>
        <row r="4195">
          <cell r="F4195" t="str">
            <v>2014Sierra1-in-2July Peak18</v>
          </cell>
          <cell r="G4195">
            <v>2.7506010000000001</v>
          </cell>
          <cell r="H4195">
            <v>3.6641370000000002</v>
          </cell>
          <cell r="I4195">
            <v>101.349</v>
          </cell>
          <cell r="J4195">
            <v>17831.82</v>
          </cell>
          <cell r="K4195">
            <v>0.78400970000000003</v>
          </cell>
          <cell r="L4195">
            <v>0.86053489999999999</v>
          </cell>
          <cell r="M4195">
            <v>0.91353600000000001</v>
          </cell>
          <cell r="N4195">
            <v>0.96653710000000004</v>
          </cell>
          <cell r="O4195">
            <v>1.0430619999999999</v>
          </cell>
        </row>
        <row r="4196">
          <cell r="F4196" t="str">
            <v>2014Sierra1-in-2July Peak19</v>
          </cell>
          <cell r="G4196">
            <v>3.9917419999999999</v>
          </cell>
          <cell r="H4196">
            <v>3.6238429999999999</v>
          </cell>
          <cell r="I4196">
            <v>99.612989999999996</v>
          </cell>
          <cell r="J4196">
            <v>17831.82</v>
          </cell>
          <cell r="K4196">
            <v>-0.40038750000000001</v>
          </cell>
          <cell r="L4196">
            <v>-0.3811928</v>
          </cell>
          <cell r="M4196">
            <v>-0.36789860000000002</v>
          </cell>
          <cell r="N4196">
            <v>-0.35460449999999999</v>
          </cell>
          <cell r="O4196">
            <v>-0.33540969999999998</v>
          </cell>
        </row>
        <row r="4197">
          <cell r="F4197" t="str">
            <v>2014Sierra1-in-2July Peak20</v>
          </cell>
          <cell r="G4197">
            <v>3.627027</v>
          </cell>
          <cell r="H4197">
            <v>3.3238189999999999</v>
          </cell>
          <cell r="I4197">
            <v>92.176730000000006</v>
          </cell>
          <cell r="J4197">
            <v>17831.82</v>
          </cell>
          <cell r="K4197">
            <v>-0.32998339999999998</v>
          </cell>
          <cell r="L4197">
            <v>-0.31416379999999999</v>
          </cell>
          <cell r="M4197">
            <v>-0.30320730000000001</v>
          </cell>
          <cell r="N4197">
            <v>-0.29225079999999998</v>
          </cell>
          <cell r="O4197">
            <v>-0.27643129999999999</v>
          </cell>
        </row>
        <row r="4198">
          <cell r="F4198" t="str">
            <v>2014Sierra1-in-2July Peak21</v>
          </cell>
          <cell r="G4198">
            <v>3.1341160000000001</v>
          </cell>
          <cell r="H4198">
            <v>2.9420320000000002</v>
          </cell>
          <cell r="I4198">
            <v>83.790310000000005</v>
          </cell>
          <cell r="J4198">
            <v>17831.82</v>
          </cell>
          <cell r="K4198">
            <v>-0.20904739999999999</v>
          </cell>
          <cell r="L4198">
            <v>-0.1990256</v>
          </cell>
          <cell r="M4198">
            <v>-0.19208459999999999</v>
          </cell>
          <cell r="N4198">
            <v>-0.18514349999999999</v>
          </cell>
          <cell r="O4198">
            <v>-0.17512169999999999</v>
          </cell>
        </row>
        <row r="4199">
          <cell r="F4199" t="str">
            <v>2014Sierra1-in-2July Peak22</v>
          </cell>
          <cell r="G4199">
            <v>2.6184400000000001</v>
          </cell>
          <cell r="H4199">
            <v>2.5037189999999998</v>
          </cell>
          <cell r="I4199">
            <v>78.317340000000002</v>
          </cell>
          <cell r="J4199">
            <v>17831.82</v>
          </cell>
          <cell r="K4199">
            <v>-0.1248522</v>
          </cell>
          <cell r="L4199">
            <v>-0.11886679999999999</v>
          </cell>
          <cell r="M4199">
            <v>-0.1147213</v>
          </cell>
          <cell r="N4199">
            <v>-0.1105758</v>
          </cell>
          <cell r="O4199">
            <v>-0.1045903</v>
          </cell>
        </row>
        <row r="4200">
          <cell r="F4200" t="str">
            <v>2014Sierra1-in-2July Peak23</v>
          </cell>
          <cell r="G4200">
            <v>2.014713</v>
          </cell>
          <cell r="H4200">
            <v>1.937478</v>
          </cell>
          <cell r="I4200">
            <v>75.50806</v>
          </cell>
          <cell r="J4200">
            <v>17831.82</v>
          </cell>
          <cell r="K4200">
            <v>-8.4055900000000003E-2</v>
          </cell>
          <cell r="L4200">
            <v>-8.0026299999999995E-2</v>
          </cell>
          <cell r="M4200">
            <v>-7.7235300000000007E-2</v>
          </cell>
          <cell r="N4200">
            <v>-7.4444399999999994E-2</v>
          </cell>
          <cell r="O4200">
            <v>-7.0414699999999997E-2</v>
          </cell>
        </row>
        <row r="4201">
          <cell r="F4201" t="str">
            <v>2014Sierra1-in-2July Peak24</v>
          </cell>
          <cell r="G4201">
            <v>1.5106520000000001</v>
          </cell>
          <cell r="H4201">
            <v>1.4703569999999999</v>
          </cell>
          <cell r="I4201">
            <v>73.461020000000005</v>
          </cell>
          <cell r="J4201">
            <v>17831.82</v>
          </cell>
          <cell r="K4201">
            <v>-4.3853900000000001E-2</v>
          </cell>
          <cell r="L4201">
            <v>-4.17516E-2</v>
          </cell>
          <cell r="M4201">
            <v>-4.0295499999999998E-2</v>
          </cell>
          <cell r="N4201">
            <v>-3.8839400000000003E-2</v>
          </cell>
          <cell r="O4201">
            <v>-3.6736999999999999E-2</v>
          </cell>
        </row>
        <row r="4202">
          <cell r="F4202" t="str">
            <v>2014Stockton1-in-2July Peak1</v>
          </cell>
          <cell r="G4202">
            <v>1.050592</v>
          </cell>
          <cell r="H4202">
            <v>1.050592</v>
          </cell>
          <cell r="I4202">
            <v>78.454970000000003</v>
          </cell>
          <cell r="J4202">
            <v>12423.29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</row>
        <row r="4203">
          <cell r="F4203" t="str">
            <v>2014Stockton1-in-2July Peak2</v>
          </cell>
          <cell r="G4203">
            <v>0.89365269999999997</v>
          </cell>
          <cell r="H4203">
            <v>0.89365269999999997</v>
          </cell>
          <cell r="I4203">
            <v>71.319929999999999</v>
          </cell>
          <cell r="J4203">
            <v>12423.29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</row>
        <row r="4204">
          <cell r="F4204" t="str">
            <v>2014Stockton1-in-2July Peak3</v>
          </cell>
          <cell r="G4204">
            <v>0.79732040000000004</v>
          </cell>
          <cell r="H4204">
            <v>0.79732040000000004</v>
          </cell>
          <cell r="I4204">
            <v>69.220119999999994</v>
          </cell>
          <cell r="J4204">
            <v>12423.29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</row>
        <row r="4205">
          <cell r="F4205" t="str">
            <v>2014Stockton1-in-2July Peak4</v>
          </cell>
          <cell r="G4205">
            <v>0.74339</v>
          </cell>
          <cell r="H4205">
            <v>0.74339</v>
          </cell>
          <cell r="I4205">
            <v>66.995090000000005</v>
          </cell>
          <cell r="J4205">
            <v>12423.29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</row>
        <row r="4206">
          <cell r="F4206" t="str">
            <v>2014Stockton1-in-2July Peak5</v>
          </cell>
          <cell r="G4206">
            <v>0.73109109999999999</v>
          </cell>
          <cell r="H4206">
            <v>0.73109109999999999</v>
          </cell>
          <cell r="I4206">
            <v>64.995090000000005</v>
          </cell>
          <cell r="J4206">
            <v>12423.29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</row>
        <row r="4207">
          <cell r="F4207" t="str">
            <v>2014Stockton1-in-2July Peak6</v>
          </cell>
          <cell r="G4207">
            <v>0.76405299999999998</v>
          </cell>
          <cell r="H4207">
            <v>0.76405299999999998</v>
          </cell>
          <cell r="I4207">
            <v>63.995089999999998</v>
          </cell>
          <cell r="J4207">
            <v>12423.29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</row>
        <row r="4208">
          <cell r="F4208" t="str">
            <v>2014Stockton1-in-2July Peak7</v>
          </cell>
          <cell r="G4208">
            <v>0.87182680000000001</v>
          </cell>
          <cell r="H4208">
            <v>0.87182680000000001</v>
          </cell>
          <cell r="I4208">
            <v>64.220119999999994</v>
          </cell>
          <cell r="J4208">
            <v>12423.29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</row>
        <row r="4209">
          <cell r="F4209" t="str">
            <v>2014Stockton1-in-2July Peak8</v>
          </cell>
          <cell r="G4209">
            <v>0.94670900000000002</v>
          </cell>
          <cell r="H4209">
            <v>0.94670900000000002</v>
          </cell>
          <cell r="I4209">
            <v>71.035229999999999</v>
          </cell>
          <cell r="J4209">
            <v>12423.29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</row>
        <row r="4210">
          <cell r="F4210" t="str">
            <v>2014Stockton1-in-2July Peak9</v>
          </cell>
          <cell r="G4210">
            <v>0.98580860000000003</v>
          </cell>
          <cell r="H4210">
            <v>0.98580860000000003</v>
          </cell>
          <cell r="I4210">
            <v>78.265169999999998</v>
          </cell>
          <cell r="J4210">
            <v>12423.29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</row>
        <row r="4211">
          <cell r="F4211" t="str">
            <v>2014Stockton1-in-2July Peak10</v>
          </cell>
          <cell r="G4211">
            <v>1.0815920000000001</v>
          </cell>
          <cell r="H4211">
            <v>1.0815920000000001</v>
          </cell>
          <cell r="I4211">
            <v>84.130129999999994</v>
          </cell>
          <cell r="J4211">
            <v>12423.29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</row>
        <row r="4212">
          <cell r="F4212" t="str">
            <v>2014Stockton1-in-2July Peak11</v>
          </cell>
          <cell r="G4212">
            <v>1.218342</v>
          </cell>
          <cell r="H4212">
            <v>1.218342</v>
          </cell>
          <cell r="I4212">
            <v>88.950059999999993</v>
          </cell>
          <cell r="J4212">
            <v>12423.29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</row>
        <row r="4213">
          <cell r="F4213" t="str">
            <v>2014Stockton1-in-2July Peak12</v>
          </cell>
          <cell r="G4213">
            <v>1.4038029999999999</v>
          </cell>
          <cell r="H4213">
            <v>1.4038029999999999</v>
          </cell>
          <cell r="I4213">
            <v>93.405109999999993</v>
          </cell>
          <cell r="J4213">
            <v>12423.29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</row>
        <row r="4214">
          <cell r="F4214" t="str">
            <v>2014Stockton1-in-2July Peak13</v>
          </cell>
          <cell r="G4214">
            <v>1.642363</v>
          </cell>
          <cell r="H4214">
            <v>1.642363</v>
          </cell>
          <cell r="I4214">
            <v>97.270060000000001</v>
          </cell>
          <cell r="J4214">
            <v>12423.29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</row>
        <row r="4215">
          <cell r="F4215" t="str">
            <v>2014Stockton1-in-2July Peak14</v>
          </cell>
          <cell r="G4215">
            <v>1.5101290000000001</v>
          </cell>
          <cell r="H4215">
            <v>1.916358</v>
          </cell>
          <cell r="I4215">
            <v>99.58999</v>
          </cell>
          <cell r="J4215">
            <v>12423.29</v>
          </cell>
          <cell r="K4215">
            <v>0.341974</v>
          </cell>
          <cell r="L4215">
            <v>0.379936</v>
          </cell>
          <cell r="M4215">
            <v>0.40622839999999999</v>
          </cell>
          <cell r="N4215">
            <v>0.43252069999999998</v>
          </cell>
          <cell r="O4215">
            <v>0.47048269999999998</v>
          </cell>
        </row>
        <row r="4216">
          <cell r="F4216" t="str">
            <v>2014Stockton1-in-2July Peak15</v>
          </cell>
          <cell r="G4216">
            <v>1.7088760000000001</v>
          </cell>
          <cell r="H4216">
            <v>2.2206030000000001</v>
          </cell>
          <cell r="I4216">
            <v>101.4547</v>
          </cell>
          <cell r="J4216">
            <v>12423.29</v>
          </cell>
          <cell r="K4216">
            <v>0.43299559999999998</v>
          </cell>
          <cell r="L4216">
            <v>0.47951110000000002</v>
          </cell>
          <cell r="M4216">
            <v>0.51172759999999995</v>
          </cell>
          <cell r="N4216">
            <v>0.54394419999999999</v>
          </cell>
          <cell r="O4216">
            <v>0.59045959999999997</v>
          </cell>
        </row>
        <row r="4217">
          <cell r="F4217" t="str">
            <v>2014Stockton1-in-2July Peak16</v>
          </cell>
          <cell r="G4217">
            <v>1.9085220000000001</v>
          </cell>
          <cell r="H4217">
            <v>2.5564680000000002</v>
          </cell>
          <cell r="I4217">
            <v>103.2749</v>
          </cell>
          <cell r="J4217">
            <v>12423.29</v>
          </cell>
          <cell r="K4217">
            <v>0.54890170000000005</v>
          </cell>
          <cell r="L4217">
            <v>0.60741750000000005</v>
          </cell>
          <cell r="M4217">
            <v>0.64794529999999995</v>
          </cell>
          <cell r="N4217">
            <v>0.68847320000000001</v>
          </cell>
          <cell r="O4217">
            <v>0.74698889999999996</v>
          </cell>
        </row>
        <row r="4218">
          <cell r="F4218" t="str">
            <v>2014Stockton1-in-2July Peak17</v>
          </cell>
          <cell r="G4218">
            <v>2.0970740000000001</v>
          </cell>
          <cell r="H4218">
            <v>2.84639</v>
          </cell>
          <cell r="I4218">
            <v>103.7296</v>
          </cell>
          <cell r="J4218">
            <v>12423.29</v>
          </cell>
          <cell r="K4218">
            <v>0.63433240000000002</v>
          </cell>
          <cell r="L4218">
            <v>0.7022659</v>
          </cell>
          <cell r="M4218">
            <v>0.74931650000000005</v>
          </cell>
          <cell r="N4218">
            <v>0.79636700000000005</v>
          </cell>
          <cell r="O4218">
            <v>0.86430059999999997</v>
          </cell>
        </row>
        <row r="4219">
          <cell r="F4219" t="str">
            <v>2014Stockton1-in-2July Peak18</v>
          </cell>
          <cell r="G4219">
            <v>2.2318129999999998</v>
          </cell>
          <cell r="H4219">
            <v>3.0006379999999999</v>
          </cell>
          <cell r="I4219">
            <v>104.14</v>
          </cell>
          <cell r="J4219">
            <v>12423.29</v>
          </cell>
          <cell r="K4219">
            <v>0.65078820000000004</v>
          </cell>
          <cell r="L4219">
            <v>0.72052539999999998</v>
          </cell>
          <cell r="M4219">
            <v>0.76882519999999999</v>
          </cell>
          <cell r="N4219">
            <v>0.81712510000000005</v>
          </cell>
          <cell r="O4219">
            <v>0.88686229999999999</v>
          </cell>
        </row>
        <row r="4220">
          <cell r="F4220" t="str">
            <v>2014Stockton1-in-2July Peak19</v>
          </cell>
          <cell r="G4220">
            <v>3.220729</v>
          </cell>
          <cell r="H4220">
            <v>2.9275540000000002</v>
          </cell>
          <cell r="I4220">
            <v>102.0497</v>
          </cell>
          <cell r="J4220">
            <v>12423.29</v>
          </cell>
          <cell r="K4220">
            <v>-0.30917090000000003</v>
          </cell>
          <cell r="L4220">
            <v>-0.29971999999999999</v>
          </cell>
          <cell r="M4220">
            <v>-0.2931744</v>
          </cell>
          <cell r="N4220">
            <v>-0.28662880000000002</v>
          </cell>
          <cell r="O4220">
            <v>-0.27717789999999998</v>
          </cell>
        </row>
        <row r="4221">
          <cell r="F4221" t="str">
            <v>2014Stockton1-in-2July Peak20</v>
          </cell>
          <cell r="G4221">
            <v>2.9325380000000001</v>
          </cell>
          <cell r="H4221">
            <v>2.657457</v>
          </cell>
          <cell r="I4221">
            <v>97.91489</v>
          </cell>
          <cell r="J4221">
            <v>12423.29</v>
          </cell>
          <cell r="K4221">
            <v>-0.29008929999999999</v>
          </cell>
          <cell r="L4221">
            <v>-0.28122180000000002</v>
          </cell>
          <cell r="M4221">
            <v>-0.27508009999999999</v>
          </cell>
          <cell r="N4221">
            <v>-0.26893840000000002</v>
          </cell>
          <cell r="O4221">
            <v>-0.26007089999999999</v>
          </cell>
        </row>
        <row r="4222">
          <cell r="F4222" t="str">
            <v>2014Stockton1-in-2July Peak21</v>
          </cell>
          <cell r="G4222">
            <v>2.5721270000000001</v>
          </cell>
          <cell r="H4222">
            <v>2.3864160000000001</v>
          </cell>
          <cell r="I4222">
            <v>89.639920000000004</v>
          </cell>
          <cell r="J4222">
            <v>12423.29</v>
          </cell>
          <cell r="K4222">
            <v>-0.19584409999999999</v>
          </cell>
          <cell r="L4222">
            <v>-0.18985750000000001</v>
          </cell>
          <cell r="M4222">
            <v>-0.18571109999999999</v>
          </cell>
          <cell r="N4222">
            <v>-0.1815647</v>
          </cell>
          <cell r="O4222">
            <v>-0.17557809999999999</v>
          </cell>
        </row>
        <row r="4223">
          <cell r="F4223" t="str">
            <v>2014Stockton1-in-2July Peak22</v>
          </cell>
          <cell r="G4223">
            <v>2.1923219999999999</v>
          </cell>
          <cell r="H4223">
            <v>2.061744</v>
          </cell>
          <cell r="I4223">
            <v>83.91489</v>
          </cell>
          <cell r="J4223">
            <v>12423.29</v>
          </cell>
          <cell r="K4223">
            <v>-0.1377023</v>
          </cell>
          <cell r="L4223">
            <v>-0.1334929</v>
          </cell>
          <cell r="M4223">
            <v>-0.13057759999999999</v>
          </cell>
          <cell r="N4223">
            <v>-0.1276622</v>
          </cell>
          <cell r="O4223">
            <v>-0.1234528</v>
          </cell>
        </row>
        <row r="4224">
          <cell r="F4224" t="str">
            <v>2014Stockton1-in-2July Peak23</v>
          </cell>
          <cell r="G4224">
            <v>1.7143170000000001</v>
          </cell>
          <cell r="H4224">
            <v>1.6440410000000001</v>
          </cell>
          <cell r="I4224">
            <v>81.139920000000004</v>
          </cell>
          <cell r="J4224">
            <v>12423.29</v>
          </cell>
          <cell r="K4224">
            <v>-7.4110999999999996E-2</v>
          </cell>
          <cell r="L4224">
            <v>-7.1845500000000007E-2</v>
          </cell>
          <cell r="M4224">
            <v>-7.0276500000000006E-2</v>
          </cell>
          <cell r="N4224">
            <v>-6.8707500000000005E-2</v>
          </cell>
          <cell r="O4224">
            <v>-6.6442000000000001E-2</v>
          </cell>
        </row>
        <row r="4225">
          <cell r="F4225" t="str">
            <v>2014Stockton1-in-2July Peak24</v>
          </cell>
          <cell r="G4225">
            <v>1.323</v>
          </cell>
          <cell r="H4225">
            <v>1.2666539999999999</v>
          </cell>
          <cell r="I4225">
            <v>80.094890000000007</v>
          </cell>
          <cell r="J4225">
            <v>12423.29</v>
          </cell>
          <cell r="K4225">
            <v>-5.9421000000000002E-2</v>
          </cell>
          <cell r="L4225">
            <v>-5.7604599999999999E-2</v>
          </cell>
          <cell r="M4225">
            <v>-5.6346500000000001E-2</v>
          </cell>
          <cell r="N4225">
            <v>-5.5088499999999999E-2</v>
          </cell>
          <cell r="O4225">
            <v>-5.3272100000000003E-2</v>
          </cell>
        </row>
        <row r="4226">
          <cell r="F4226" t="str">
            <v>2015-2022All Customers1-in-10July Peak1</v>
          </cell>
          <cell r="G4226">
            <v>1.345386</v>
          </cell>
          <cell r="H4226">
            <v>1.345386</v>
          </cell>
          <cell r="I4226">
            <v>81.308790000000002</v>
          </cell>
          <cell r="J4226">
            <v>147887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</row>
        <row r="4227">
          <cell r="F4227" t="str">
            <v>2015-2022All Customers1-in-10July Peak2</v>
          </cell>
          <cell r="G4227">
            <v>1.1488480000000001</v>
          </cell>
          <cell r="H4227">
            <v>1.1488480000000001</v>
          </cell>
          <cell r="I4227">
            <v>80.3489</v>
          </cell>
          <cell r="J4227">
            <v>147887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</row>
        <row r="4228">
          <cell r="F4228" t="str">
            <v>2015-2022All Customers1-in-10July Peak3</v>
          </cell>
          <cell r="G4228">
            <v>1.033534</v>
          </cell>
          <cell r="H4228">
            <v>1.033534</v>
          </cell>
          <cell r="I4228">
            <v>79.373639999999995</v>
          </cell>
          <cell r="J4228">
            <v>147887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</row>
        <row r="4229">
          <cell r="F4229" t="str">
            <v>2015-2022All Customers1-in-10July Peak4</v>
          </cell>
          <cell r="G4229">
            <v>0.96672049999999998</v>
          </cell>
          <cell r="H4229">
            <v>0.96672049999999998</v>
          </cell>
          <cell r="I4229">
            <v>78.400639999999996</v>
          </cell>
          <cell r="J4229">
            <v>147887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</row>
        <row r="4230">
          <cell r="F4230" t="str">
            <v>2015-2022All Customers1-in-10July Peak5</v>
          </cell>
          <cell r="G4230">
            <v>0.94932870000000003</v>
          </cell>
          <cell r="H4230">
            <v>0.94932870000000003</v>
          </cell>
          <cell r="I4230">
            <v>77.515820000000005</v>
          </cell>
          <cell r="J4230">
            <v>147887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</row>
        <row r="4231">
          <cell r="F4231" t="str">
            <v>2015-2022All Customers1-in-10July Peak6</v>
          </cell>
          <cell r="G4231">
            <v>1.0040739999999999</v>
          </cell>
          <cell r="H4231">
            <v>1.0040739999999999</v>
          </cell>
          <cell r="I4231">
            <v>76.755510000000001</v>
          </cell>
          <cell r="J4231">
            <v>147887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</row>
        <row r="4232">
          <cell r="F4232" t="str">
            <v>2015-2022All Customers1-in-10July Peak7</v>
          </cell>
          <cell r="G4232">
            <v>1.1693610000000001</v>
          </cell>
          <cell r="H4232">
            <v>1.1693610000000001</v>
          </cell>
          <cell r="I4232">
            <v>76.339519999999993</v>
          </cell>
          <cell r="J4232">
            <v>147887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</row>
        <row r="4233">
          <cell r="F4233" t="str">
            <v>2015-2022All Customers1-in-10July Peak8</v>
          </cell>
          <cell r="G4233">
            <v>1.30019</v>
          </cell>
          <cell r="H4233">
            <v>1.30019</v>
          </cell>
          <cell r="I4233">
            <v>78.719859999999997</v>
          </cell>
          <cell r="J4233">
            <v>147887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</row>
        <row r="4234">
          <cell r="F4234" t="str">
            <v>2015-2022All Customers1-in-10July Peak9</v>
          </cell>
          <cell r="G4234">
            <v>1.3285149999999999</v>
          </cell>
          <cell r="H4234">
            <v>1.3285149999999999</v>
          </cell>
          <cell r="I4234">
            <v>82.686220000000006</v>
          </cell>
          <cell r="J4234">
            <v>147887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</row>
        <row r="4235">
          <cell r="F4235" t="str">
            <v>2015-2022All Customers1-in-10July Peak10</v>
          </cell>
          <cell r="G4235">
            <v>1.4174279999999999</v>
          </cell>
          <cell r="H4235">
            <v>1.4174279999999999</v>
          </cell>
          <cell r="I4235">
            <v>86.962360000000004</v>
          </cell>
          <cell r="J4235">
            <v>147887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</row>
        <row r="4236">
          <cell r="F4236" t="str">
            <v>2015-2022All Customers1-in-10July Peak11</v>
          </cell>
          <cell r="G4236">
            <v>1.5673649999999999</v>
          </cell>
          <cell r="H4236">
            <v>1.5673649999999999</v>
          </cell>
          <cell r="I4236">
            <v>90.753439999999998</v>
          </cell>
          <cell r="J4236">
            <v>147887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</row>
        <row r="4237">
          <cell r="F4237" t="str">
            <v>2015-2022All Customers1-in-10July Peak12</v>
          </cell>
          <cell r="G4237">
            <v>1.7850779999999999</v>
          </cell>
          <cell r="H4237">
            <v>1.7850779999999999</v>
          </cell>
          <cell r="I4237">
            <v>94.843609999999998</v>
          </cell>
          <cell r="J4237">
            <v>147887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</row>
        <row r="4238">
          <cell r="F4238" t="str">
            <v>2015-2022All Customers1-in-10July Peak13</v>
          </cell>
          <cell r="G4238">
            <v>2.0750540000000002</v>
          </cell>
          <cell r="H4238">
            <v>2.0750540000000002</v>
          </cell>
          <cell r="I4238">
            <v>98.119489999999999</v>
          </cell>
          <cell r="J4238">
            <v>147887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</row>
        <row r="4239">
          <cell r="F4239" t="str">
            <v>2015-2022All Customers1-in-10July Peak14</v>
          </cell>
          <cell r="G4239">
            <v>1.856336</v>
          </cell>
          <cell r="H4239">
            <v>2.3924599999999998</v>
          </cell>
          <cell r="I4239">
            <v>100.1279</v>
          </cell>
          <cell r="J4239">
            <v>147887</v>
          </cell>
          <cell r="K4239">
            <v>0.43956299999999998</v>
          </cell>
          <cell r="L4239">
            <v>0.496612</v>
          </cell>
          <cell r="M4239">
            <v>0.53612389999999999</v>
          </cell>
          <cell r="N4239">
            <v>0.57563580000000003</v>
          </cell>
          <cell r="O4239">
            <v>0.63268469999999999</v>
          </cell>
        </row>
        <row r="4240">
          <cell r="F4240" t="str">
            <v>2015-2022All Customers1-in-10July Peak15</v>
          </cell>
          <cell r="G4240">
            <v>2.0606520000000002</v>
          </cell>
          <cell r="H4240">
            <v>2.7484869999999999</v>
          </cell>
          <cell r="I4240">
            <v>101.12739999999999</v>
          </cell>
          <cell r="J4240">
            <v>147887</v>
          </cell>
          <cell r="K4240">
            <v>0.56448509999999996</v>
          </cell>
          <cell r="L4240">
            <v>0.63736090000000001</v>
          </cell>
          <cell r="M4240">
            <v>0.68783439999999996</v>
          </cell>
          <cell r="N4240">
            <v>0.73830810000000002</v>
          </cell>
          <cell r="O4240">
            <v>0.81118389999999996</v>
          </cell>
        </row>
        <row r="4241">
          <cell r="F4241" t="str">
            <v>2015-2022All Customers1-in-10July Peak16</v>
          </cell>
          <cell r="G4241">
            <v>2.2916189999999999</v>
          </cell>
          <cell r="H4241">
            <v>3.1523270000000001</v>
          </cell>
          <cell r="I4241">
            <v>102.02679999999999</v>
          </cell>
          <cell r="J4241">
            <v>147887</v>
          </cell>
          <cell r="K4241">
            <v>0.70723879999999995</v>
          </cell>
          <cell r="L4241">
            <v>0.7979096</v>
          </cell>
          <cell r="M4241">
            <v>0.86070809999999998</v>
          </cell>
          <cell r="N4241">
            <v>0.9235063</v>
          </cell>
          <cell r="O4241">
            <v>1.0141770000000001</v>
          </cell>
        </row>
        <row r="4242">
          <cell r="F4242" t="str">
            <v>2015-2022All Customers1-in-10July Peak17</v>
          </cell>
          <cell r="G4242">
            <v>2.5096539999999998</v>
          </cell>
          <cell r="H4242">
            <v>3.5120610000000001</v>
          </cell>
          <cell r="I4242">
            <v>102.2406</v>
          </cell>
          <cell r="J4242">
            <v>147887</v>
          </cell>
          <cell r="K4242">
            <v>0.82305740000000005</v>
          </cell>
          <cell r="L4242">
            <v>0.92901829999999996</v>
          </cell>
          <cell r="M4242">
            <v>1.002407</v>
          </cell>
          <cell r="N4242">
            <v>1.0757950000000001</v>
          </cell>
          <cell r="O4242">
            <v>1.181756</v>
          </cell>
        </row>
        <row r="4243">
          <cell r="F4243" t="str">
            <v>2015-2022All Customers1-in-10July Peak18</v>
          </cell>
          <cell r="G4243">
            <v>2.7073990000000001</v>
          </cell>
          <cell r="H4243">
            <v>3.7368399999999999</v>
          </cell>
          <cell r="I4243">
            <v>100.66</v>
          </cell>
          <cell r="J4243">
            <v>147887</v>
          </cell>
          <cell r="K4243">
            <v>0.84517370000000003</v>
          </cell>
          <cell r="L4243">
            <v>0.95404049999999996</v>
          </cell>
          <cell r="M4243">
            <v>1.0294410000000001</v>
          </cell>
          <cell r="N4243">
            <v>1.1048420000000001</v>
          </cell>
          <cell r="O4243">
            <v>1.2137089999999999</v>
          </cell>
        </row>
        <row r="4244">
          <cell r="F4244" t="str">
            <v>2015-2022All Customers1-in-10July Peak19</v>
          </cell>
          <cell r="G4244">
            <v>3.950402</v>
          </cell>
          <cell r="H4244">
            <v>3.6870599999999998</v>
          </cell>
          <cell r="I4244">
            <v>98.024940000000001</v>
          </cell>
          <cell r="J4244">
            <v>147887</v>
          </cell>
          <cell r="K4244">
            <v>-0.29170309999999999</v>
          </cell>
          <cell r="L4244">
            <v>-0.27494689999999999</v>
          </cell>
          <cell r="M4244">
            <v>-0.26334160000000001</v>
          </cell>
          <cell r="N4244">
            <v>-0.25173640000000003</v>
          </cell>
          <cell r="O4244">
            <v>-0.2349802</v>
          </cell>
        </row>
        <row r="4245">
          <cell r="F4245" t="str">
            <v>2015-2022All Customers1-in-10July Peak20</v>
          </cell>
          <cell r="G4245">
            <v>3.6160329999999998</v>
          </cell>
          <cell r="H4245">
            <v>3.379629</v>
          </cell>
          <cell r="I4245">
            <v>94.808369999999996</v>
          </cell>
          <cell r="J4245">
            <v>147887</v>
          </cell>
          <cell r="K4245">
            <v>-0.26174340000000001</v>
          </cell>
          <cell r="L4245">
            <v>-0.24677260000000001</v>
          </cell>
          <cell r="M4245">
            <v>-0.2364038</v>
          </cell>
          <cell r="N4245">
            <v>-0.22603500000000001</v>
          </cell>
          <cell r="O4245">
            <v>-0.21106420000000001</v>
          </cell>
        </row>
        <row r="4246">
          <cell r="F4246" t="str">
            <v>2015-2022All Customers1-in-10July Peak21</v>
          </cell>
          <cell r="G4246">
            <v>3.2061570000000001</v>
          </cell>
          <cell r="H4246">
            <v>3.0561419999999999</v>
          </cell>
          <cell r="I4246">
            <v>90.531779999999998</v>
          </cell>
          <cell r="J4246">
            <v>147887</v>
          </cell>
          <cell r="K4246">
            <v>-0.16576550000000001</v>
          </cell>
          <cell r="L4246">
            <v>-0.15646019999999999</v>
          </cell>
          <cell r="M4246">
            <v>-0.15001529999999999</v>
          </cell>
          <cell r="N4246">
            <v>-0.14357039999999999</v>
          </cell>
          <cell r="O4246">
            <v>-0.134265</v>
          </cell>
        </row>
        <row r="4247">
          <cell r="F4247" t="str">
            <v>2015-2022All Customers1-in-10July Peak22</v>
          </cell>
          <cell r="G4247">
            <v>2.7739060000000002</v>
          </cell>
          <cell r="H4247">
            <v>2.680841</v>
          </cell>
          <cell r="I4247">
            <v>87.332939999999994</v>
          </cell>
          <cell r="J4247">
            <v>147887</v>
          </cell>
          <cell r="K4247">
            <v>-0.10273599999999999</v>
          </cell>
          <cell r="L4247">
            <v>-9.7022800000000006E-2</v>
          </cell>
          <cell r="M4247">
            <v>-9.3065800000000004E-2</v>
          </cell>
          <cell r="N4247">
            <v>-8.9108800000000002E-2</v>
          </cell>
          <cell r="O4247">
            <v>-8.3395499999999997E-2</v>
          </cell>
        </row>
        <row r="4248">
          <cell r="F4248" t="str">
            <v>2015-2022All Customers1-in-10July Peak23</v>
          </cell>
          <cell r="G4248">
            <v>2.2007349999999999</v>
          </cell>
          <cell r="H4248">
            <v>2.1425179999999999</v>
          </cell>
          <cell r="I4248">
            <v>84.765349999999998</v>
          </cell>
          <cell r="J4248">
            <v>147887</v>
          </cell>
          <cell r="K4248">
            <v>-6.4355200000000001E-2</v>
          </cell>
          <cell r="L4248">
            <v>-6.0728799999999999E-2</v>
          </cell>
          <cell r="M4248">
            <v>-5.8217100000000001E-2</v>
          </cell>
          <cell r="N4248">
            <v>-5.5705400000000002E-2</v>
          </cell>
          <cell r="O4248">
            <v>-5.2078899999999997E-2</v>
          </cell>
        </row>
        <row r="4249">
          <cell r="F4249" t="str">
            <v>2015-2022All Customers1-in-10July Peak24</v>
          </cell>
          <cell r="G4249">
            <v>1.683546</v>
          </cell>
          <cell r="H4249">
            <v>1.6415420000000001</v>
          </cell>
          <cell r="I4249">
            <v>83.574749999999995</v>
          </cell>
          <cell r="J4249">
            <v>147887</v>
          </cell>
          <cell r="K4249">
            <v>-4.6475700000000002E-2</v>
          </cell>
          <cell r="L4249">
            <v>-4.3833499999999997E-2</v>
          </cell>
          <cell r="M4249">
            <v>-4.2003600000000002E-2</v>
          </cell>
          <cell r="N4249">
            <v>-4.01737E-2</v>
          </cell>
          <cell r="O4249">
            <v>-3.7531500000000002E-2</v>
          </cell>
        </row>
        <row r="4250">
          <cell r="F4250" t="str">
            <v>2015-2022Greater Bay Area1-in-10July Peak1</v>
          </cell>
          <cell r="G4250">
            <v>1.289676</v>
          </cell>
          <cell r="H4250">
            <v>1.289676</v>
          </cell>
          <cell r="I4250">
            <v>78.393900000000002</v>
          </cell>
          <cell r="J4250">
            <v>51563.08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</row>
        <row r="4251">
          <cell r="F4251" t="str">
            <v>2015-2022Greater Bay Area1-in-10July Peak2</v>
          </cell>
          <cell r="G4251">
            <v>1.0848</v>
          </cell>
          <cell r="H4251">
            <v>1.0848</v>
          </cell>
          <cell r="I4251">
            <v>77.324799999999996</v>
          </cell>
          <cell r="J4251">
            <v>51563.08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</row>
        <row r="4252">
          <cell r="F4252" t="str">
            <v>2015-2022Greater Bay Area1-in-10July Peak3</v>
          </cell>
          <cell r="G4252">
            <v>0.97196349999999998</v>
          </cell>
          <cell r="H4252">
            <v>0.97196349999999998</v>
          </cell>
          <cell r="I4252">
            <v>76.941299999999998</v>
          </cell>
          <cell r="J4252">
            <v>51563.08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</row>
        <row r="4253">
          <cell r="F4253" t="str">
            <v>2015-2022Greater Bay Area1-in-10July Peak4</v>
          </cell>
          <cell r="G4253">
            <v>0.90933969999999997</v>
          </cell>
          <cell r="H4253">
            <v>0.90933969999999997</v>
          </cell>
          <cell r="I4253">
            <v>75.649339999999995</v>
          </cell>
          <cell r="J4253">
            <v>51563.08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</row>
        <row r="4254">
          <cell r="F4254" t="str">
            <v>2015-2022Greater Bay Area1-in-10July Peak5</v>
          </cell>
          <cell r="G4254">
            <v>0.88835050000000004</v>
          </cell>
          <cell r="H4254">
            <v>0.88835050000000004</v>
          </cell>
          <cell r="I4254">
            <v>73.85915</v>
          </cell>
          <cell r="J4254">
            <v>51563.08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</row>
        <row r="4255">
          <cell r="F4255" t="str">
            <v>2015-2022Greater Bay Area1-in-10July Peak6</v>
          </cell>
          <cell r="G4255">
            <v>0.93721480000000001</v>
          </cell>
          <cell r="H4255">
            <v>0.93721480000000001</v>
          </cell>
          <cell r="I4255">
            <v>72.692149999999998</v>
          </cell>
          <cell r="J4255">
            <v>51563.08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</row>
        <row r="4256">
          <cell r="F4256" t="str">
            <v>2015-2022Greater Bay Area1-in-10July Peak7</v>
          </cell>
          <cell r="G4256">
            <v>1.1076170000000001</v>
          </cell>
          <cell r="H4256">
            <v>1.1076170000000001</v>
          </cell>
          <cell r="I4256">
            <v>72.313500000000005</v>
          </cell>
          <cell r="J4256">
            <v>51563.08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</row>
        <row r="4257">
          <cell r="F4257" t="str">
            <v>2015-2022Greater Bay Area1-in-10July Peak8</v>
          </cell>
          <cell r="G4257">
            <v>1.274181</v>
          </cell>
          <cell r="H4257">
            <v>1.274181</v>
          </cell>
          <cell r="I4257">
            <v>74.251549999999995</v>
          </cell>
          <cell r="J4257">
            <v>51563.08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</row>
        <row r="4258">
          <cell r="F4258" t="str">
            <v>2015-2022Greater Bay Area1-in-10July Peak9</v>
          </cell>
          <cell r="G4258">
            <v>1.293973</v>
          </cell>
          <cell r="H4258">
            <v>1.293973</v>
          </cell>
          <cell r="I4258">
            <v>78.311449999999994</v>
          </cell>
          <cell r="J4258">
            <v>51563.08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</row>
        <row r="4259">
          <cell r="F4259" t="str">
            <v>2015-2022Greater Bay Area1-in-10July Peak10</v>
          </cell>
          <cell r="G4259">
            <v>1.3504290000000001</v>
          </cell>
          <cell r="H4259">
            <v>1.3504290000000001</v>
          </cell>
          <cell r="I4259">
            <v>83.202839999999995</v>
          </cell>
          <cell r="J4259">
            <v>51563.08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</row>
        <row r="4260">
          <cell r="F4260" t="str">
            <v>2015-2022Greater Bay Area1-in-10July Peak11</v>
          </cell>
          <cell r="G4260">
            <v>1.4661329999999999</v>
          </cell>
          <cell r="H4260">
            <v>1.4661329999999999</v>
          </cell>
          <cell r="I4260">
            <v>87.305670000000006</v>
          </cell>
          <cell r="J4260">
            <v>51563.08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</row>
        <row r="4261">
          <cell r="F4261" t="str">
            <v>2015-2022Greater Bay Area1-in-10July Peak12</v>
          </cell>
          <cell r="G4261">
            <v>1.6308260000000001</v>
          </cell>
          <cell r="H4261">
            <v>1.6308260000000001</v>
          </cell>
          <cell r="I4261">
            <v>91.610439999999997</v>
          </cell>
          <cell r="J4261">
            <v>51563.08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</row>
        <row r="4262">
          <cell r="F4262" t="str">
            <v>2015-2022Greater Bay Area1-in-10July Peak13</v>
          </cell>
          <cell r="G4262">
            <v>1.855777</v>
          </cell>
          <cell r="H4262">
            <v>1.855777</v>
          </cell>
          <cell r="I4262">
            <v>95.059560000000005</v>
          </cell>
          <cell r="J4262">
            <v>51563.08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</row>
        <row r="4263">
          <cell r="F4263" t="str">
            <v>2015-2022Greater Bay Area1-in-10July Peak14</v>
          </cell>
          <cell r="G4263">
            <v>1.623426</v>
          </cell>
          <cell r="H4263">
            <v>2.0955919999999999</v>
          </cell>
          <cell r="I4263">
            <v>97.245000000000005</v>
          </cell>
          <cell r="J4263">
            <v>51563.08</v>
          </cell>
          <cell r="K4263">
            <v>0.39095000000000002</v>
          </cell>
          <cell r="L4263">
            <v>0.43893270000000001</v>
          </cell>
          <cell r="M4263">
            <v>0.47216540000000001</v>
          </cell>
          <cell r="N4263">
            <v>0.50539800000000001</v>
          </cell>
          <cell r="O4263">
            <v>0.55338080000000001</v>
          </cell>
        </row>
        <row r="4264">
          <cell r="F4264" t="str">
            <v>2015-2022Greater Bay Area1-in-10July Peak15</v>
          </cell>
          <cell r="G4264">
            <v>1.7588710000000001</v>
          </cell>
          <cell r="H4264">
            <v>2.374593</v>
          </cell>
          <cell r="I4264">
            <v>98.611840000000001</v>
          </cell>
          <cell r="J4264">
            <v>51563.08</v>
          </cell>
          <cell r="K4264">
            <v>0.50994130000000004</v>
          </cell>
          <cell r="L4264">
            <v>0.57243719999999998</v>
          </cell>
          <cell r="M4264">
            <v>0.61572179999999999</v>
          </cell>
          <cell r="N4264">
            <v>0.65900639999999999</v>
          </cell>
          <cell r="O4264">
            <v>0.72150230000000004</v>
          </cell>
        </row>
        <row r="4265">
          <cell r="F4265" t="str">
            <v>2015-2022Greater Bay Area1-in-10July Peak16</v>
          </cell>
          <cell r="G4265">
            <v>1.9543649999999999</v>
          </cell>
          <cell r="H4265">
            <v>2.717279</v>
          </cell>
          <cell r="I4265">
            <v>100.55929999999999</v>
          </cell>
          <cell r="J4265">
            <v>51563.08</v>
          </cell>
          <cell r="K4265">
            <v>0.63196319999999995</v>
          </cell>
          <cell r="L4265">
            <v>0.70932969999999995</v>
          </cell>
          <cell r="M4265">
            <v>0.76291350000000002</v>
          </cell>
          <cell r="N4265">
            <v>0.81649720000000003</v>
          </cell>
          <cell r="O4265">
            <v>0.89386370000000004</v>
          </cell>
        </row>
        <row r="4266">
          <cell r="F4266" t="str">
            <v>2015-2022Greater Bay Area1-in-10July Peak17</v>
          </cell>
          <cell r="G4266">
            <v>2.152358</v>
          </cell>
          <cell r="H4266">
            <v>3.046138</v>
          </cell>
          <cell r="I4266">
            <v>100.42059999999999</v>
          </cell>
          <cell r="J4266">
            <v>51563.08</v>
          </cell>
          <cell r="K4266">
            <v>0.7402841</v>
          </cell>
          <cell r="L4266">
            <v>0.8309706</v>
          </cell>
          <cell r="M4266">
            <v>0.89377980000000001</v>
          </cell>
          <cell r="N4266">
            <v>0.95658900000000002</v>
          </cell>
          <cell r="O4266">
            <v>1.0472760000000001</v>
          </cell>
        </row>
        <row r="4267">
          <cell r="F4267" t="str">
            <v>2015-2022Greater Bay Area1-in-10July Peak18</v>
          </cell>
          <cell r="G4267">
            <v>2.3575390000000001</v>
          </cell>
          <cell r="H4267">
            <v>3.276119</v>
          </cell>
          <cell r="I4267">
            <v>97.921040000000005</v>
          </cell>
          <cell r="J4267">
            <v>51563.08</v>
          </cell>
          <cell r="K4267">
            <v>0.7608144</v>
          </cell>
          <cell r="L4267">
            <v>0.85402370000000005</v>
          </cell>
          <cell r="M4267">
            <v>0.91858010000000001</v>
          </cell>
          <cell r="N4267">
            <v>0.98313640000000002</v>
          </cell>
          <cell r="O4267">
            <v>1.076346</v>
          </cell>
        </row>
        <row r="4268">
          <cell r="F4268" t="str">
            <v>2015-2022Greater Bay Area1-in-10July Peak19</v>
          </cell>
          <cell r="G4268">
            <v>3.4537719999999998</v>
          </cell>
          <cell r="H4268">
            <v>3.2769180000000002</v>
          </cell>
          <cell r="I4268">
            <v>94.701909999999998</v>
          </cell>
          <cell r="J4268">
            <v>51563.08</v>
          </cell>
          <cell r="K4268">
            <v>-0.20453879999999999</v>
          </cell>
          <cell r="L4268">
            <v>-0.1881825</v>
          </cell>
          <cell r="M4268">
            <v>-0.17685409999999999</v>
          </cell>
          <cell r="N4268">
            <v>-0.1655258</v>
          </cell>
          <cell r="O4268">
            <v>-0.14916940000000001</v>
          </cell>
        </row>
        <row r="4269">
          <cell r="F4269" t="str">
            <v>2015-2022Greater Bay Area1-in-10July Peak20</v>
          </cell>
          <cell r="G4269">
            <v>3.1844109999999999</v>
          </cell>
          <cell r="H4269">
            <v>3.0271140000000001</v>
          </cell>
          <cell r="I4269">
            <v>91.147620000000003</v>
          </cell>
          <cell r="J4269">
            <v>51563.08</v>
          </cell>
          <cell r="K4269">
            <v>-0.18192059999999999</v>
          </cell>
          <cell r="L4269">
            <v>-0.16737299999999999</v>
          </cell>
          <cell r="M4269">
            <v>-0.1572974</v>
          </cell>
          <cell r="N4269">
            <v>-0.14722170000000001</v>
          </cell>
          <cell r="O4269">
            <v>-0.13267409999999999</v>
          </cell>
        </row>
        <row r="4270">
          <cell r="F4270" t="str">
            <v>2015-2022Greater Bay Area1-in-10July Peak21</v>
          </cell>
          <cell r="G4270">
            <v>2.8759739999999998</v>
          </cell>
          <cell r="H4270">
            <v>2.7857340000000002</v>
          </cell>
          <cell r="I4270">
            <v>87.107200000000006</v>
          </cell>
          <cell r="J4270">
            <v>51563.08</v>
          </cell>
          <cell r="K4270">
            <v>-0.10436670000000001</v>
          </cell>
          <cell r="L4270">
            <v>-9.6020800000000003E-2</v>
          </cell>
          <cell r="M4270">
            <v>-9.0240500000000001E-2</v>
          </cell>
          <cell r="N4270">
            <v>-8.4460099999999996E-2</v>
          </cell>
          <cell r="O4270">
            <v>-7.6114299999999996E-2</v>
          </cell>
        </row>
        <row r="4271">
          <cell r="F4271" t="str">
            <v>2015-2022Greater Bay Area1-in-10July Peak22</v>
          </cell>
          <cell r="G4271">
            <v>2.5507550000000001</v>
          </cell>
          <cell r="H4271">
            <v>2.4977420000000001</v>
          </cell>
          <cell r="I4271">
            <v>83.538129999999995</v>
          </cell>
          <cell r="J4271">
            <v>51563.08</v>
          </cell>
          <cell r="K4271">
            <v>-6.1311200000000003E-2</v>
          </cell>
          <cell r="L4271">
            <v>-5.6408300000000001E-2</v>
          </cell>
          <cell r="M4271">
            <v>-5.30126E-2</v>
          </cell>
          <cell r="N4271">
            <v>-4.9616899999999999E-2</v>
          </cell>
          <cell r="O4271">
            <v>-4.4713999999999997E-2</v>
          </cell>
        </row>
        <row r="4272">
          <cell r="F4272" t="str">
            <v>2015-2022Greater Bay Area1-in-10July Peak23</v>
          </cell>
          <cell r="G4272">
            <v>2.0623580000000001</v>
          </cell>
          <cell r="H4272">
            <v>2.0282499999999999</v>
          </cell>
          <cell r="I4272">
            <v>81.451149999999998</v>
          </cell>
          <cell r="J4272">
            <v>51563.08</v>
          </cell>
          <cell r="K4272">
            <v>-3.9447700000000002E-2</v>
          </cell>
          <cell r="L4272">
            <v>-3.6293199999999998E-2</v>
          </cell>
          <cell r="M4272">
            <v>-3.4108399999999997E-2</v>
          </cell>
          <cell r="N4272">
            <v>-3.1923600000000003E-2</v>
          </cell>
          <cell r="O4272">
            <v>-2.8769099999999999E-2</v>
          </cell>
        </row>
        <row r="4273">
          <cell r="F4273" t="str">
            <v>2015-2022Greater Bay Area1-in-10July Peak24</v>
          </cell>
          <cell r="G4273">
            <v>1.571264</v>
          </cell>
          <cell r="H4273">
            <v>1.544009</v>
          </cell>
          <cell r="I4273">
            <v>80.834400000000002</v>
          </cell>
          <cell r="J4273">
            <v>51563.08</v>
          </cell>
          <cell r="K4273">
            <v>-3.1521300000000002E-2</v>
          </cell>
          <cell r="L4273">
            <v>-2.9000600000000001E-2</v>
          </cell>
          <cell r="M4273">
            <v>-2.7254799999999999E-2</v>
          </cell>
          <cell r="N4273">
            <v>-2.5509E-2</v>
          </cell>
          <cell r="O4273">
            <v>-2.2988399999999999E-2</v>
          </cell>
        </row>
        <row r="4274">
          <cell r="F4274" t="str">
            <v>2015-2022Greater Fresno1-in-10July Peak1</v>
          </cell>
          <cell r="G4274">
            <v>1.4510799999999999</v>
          </cell>
          <cell r="H4274">
            <v>1.4510799999999999</v>
          </cell>
          <cell r="I4274">
            <v>89.601870000000005</v>
          </cell>
          <cell r="J4274">
            <v>26460.99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</row>
        <row r="4275">
          <cell r="F4275" t="str">
            <v>2015-2022Greater Fresno1-in-10July Peak2</v>
          </cell>
          <cell r="G4275">
            <v>1.2337640000000001</v>
          </cell>
          <cell r="H4275">
            <v>1.2337640000000001</v>
          </cell>
          <cell r="I4275">
            <v>88.552639999999997</v>
          </cell>
          <cell r="J4275">
            <v>26460.99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</row>
        <row r="4276">
          <cell r="F4276" t="str">
            <v>2015-2022Greater Fresno1-in-10July Peak3</v>
          </cell>
          <cell r="G4276">
            <v>1.092787</v>
          </cell>
          <cell r="H4276">
            <v>1.092787</v>
          </cell>
          <cell r="I4276">
            <v>87.138130000000004</v>
          </cell>
          <cell r="J4276">
            <v>26460.99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</row>
        <row r="4277">
          <cell r="F4277" t="str">
            <v>2015-2022Greater Fresno1-in-10July Peak4</v>
          </cell>
          <cell r="G4277">
            <v>1.0075080000000001</v>
          </cell>
          <cell r="H4277">
            <v>1.0075080000000001</v>
          </cell>
          <cell r="I4277">
            <v>85.772829999999999</v>
          </cell>
          <cell r="J4277">
            <v>26460.99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</row>
        <row r="4278">
          <cell r="F4278" t="str">
            <v>2015-2022Greater Fresno1-in-10July Peak5</v>
          </cell>
          <cell r="G4278">
            <v>0.9814503</v>
          </cell>
          <cell r="H4278">
            <v>0.9814503</v>
          </cell>
          <cell r="I4278">
            <v>85.371359999999996</v>
          </cell>
          <cell r="J4278">
            <v>26460.99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</row>
        <row r="4279">
          <cell r="F4279" t="str">
            <v>2015-2022Greater Fresno1-in-10July Peak6</v>
          </cell>
          <cell r="G4279">
            <v>1.021082</v>
          </cell>
          <cell r="H4279">
            <v>1.021082</v>
          </cell>
          <cell r="I4279">
            <v>84.475849999999994</v>
          </cell>
          <cell r="J4279">
            <v>26460.99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</row>
        <row r="4280">
          <cell r="F4280" t="str">
            <v>2015-2022Greater Fresno1-in-10July Peak7</v>
          </cell>
          <cell r="G4280">
            <v>1.1474420000000001</v>
          </cell>
          <cell r="H4280">
            <v>1.1474420000000001</v>
          </cell>
          <cell r="I4280">
            <v>83.019019999999998</v>
          </cell>
          <cell r="J4280">
            <v>26460.99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</row>
        <row r="4281">
          <cell r="F4281" t="str">
            <v>2015-2022Greater Fresno1-in-10July Peak8</v>
          </cell>
          <cell r="G4281">
            <v>1.2312909999999999</v>
          </cell>
          <cell r="H4281">
            <v>1.2312909999999999</v>
          </cell>
          <cell r="I4281">
            <v>85.29092</v>
          </cell>
          <cell r="J4281">
            <v>26460.99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</row>
        <row r="4282">
          <cell r="F4282" t="str">
            <v>2015-2022Greater Fresno1-in-10July Peak9</v>
          </cell>
          <cell r="G4282">
            <v>1.268869</v>
          </cell>
          <cell r="H4282">
            <v>1.268869</v>
          </cell>
          <cell r="I4282">
            <v>88.118110000000001</v>
          </cell>
          <cell r="J4282">
            <v>26460.99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</row>
        <row r="4283">
          <cell r="F4283" t="str">
            <v>2015-2022Greater Fresno1-in-10July Peak10</v>
          </cell>
          <cell r="G4283">
            <v>1.4098999999999999</v>
          </cell>
          <cell r="H4283">
            <v>1.4098999999999999</v>
          </cell>
          <cell r="I4283">
            <v>92.322620000000001</v>
          </cell>
          <cell r="J4283">
            <v>26460.99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</row>
        <row r="4284">
          <cell r="F4284" t="str">
            <v>2015-2022Greater Fresno1-in-10July Peak11</v>
          </cell>
          <cell r="G4284">
            <v>1.6182529999999999</v>
          </cell>
          <cell r="H4284">
            <v>1.6182529999999999</v>
          </cell>
          <cell r="I4284">
            <v>95.421130000000005</v>
          </cell>
          <cell r="J4284">
            <v>26460.99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</row>
        <row r="4285">
          <cell r="F4285" t="str">
            <v>2015-2022Greater Fresno1-in-10July Peak12</v>
          </cell>
          <cell r="G4285">
            <v>1.9225559999999999</v>
          </cell>
          <cell r="H4285">
            <v>1.9225559999999999</v>
          </cell>
          <cell r="I4285">
            <v>98.970370000000003</v>
          </cell>
          <cell r="J4285">
            <v>26460.99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</row>
        <row r="4286">
          <cell r="F4286" t="str">
            <v>2015-2022Greater Fresno1-in-10July Peak13</v>
          </cell>
          <cell r="G4286">
            <v>2.301393</v>
          </cell>
          <cell r="H4286">
            <v>2.301393</v>
          </cell>
          <cell r="I4286">
            <v>102.1057</v>
          </cell>
          <cell r="J4286">
            <v>26460.99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</row>
        <row r="4287">
          <cell r="F4287" t="str">
            <v>2015-2022Greater Fresno1-in-10July Peak14</v>
          </cell>
          <cell r="G4287">
            <v>2.100225</v>
          </cell>
          <cell r="H4287">
            <v>2.7036359999999999</v>
          </cell>
          <cell r="I4287">
            <v>103.6987</v>
          </cell>
          <cell r="J4287">
            <v>26460.99</v>
          </cell>
          <cell r="K4287">
            <v>0.46899030000000003</v>
          </cell>
          <cell r="L4287">
            <v>0.54840679999999997</v>
          </cell>
          <cell r="M4287">
            <v>0.60341060000000002</v>
          </cell>
          <cell r="N4287">
            <v>0.65841439999999996</v>
          </cell>
          <cell r="O4287">
            <v>0.73783089999999996</v>
          </cell>
        </row>
        <row r="4288">
          <cell r="F4288" t="str">
            <v>2015-2022Greater Fresno1-in-10July Peak15</v>
          </cell>
          <cell r="G4288">
            <v>2.3497029999999999</v>
          </cell>
          <cell r="H4288">
            <v>3.1219769999999998</v>
          </cell>
          <cell r="I4288">
            <v>105.7418</v>
          </cell>
          <cell r="J4288">
            <v>26460.99</v>
          </cell>
          <cell r="K4288">
            <v>0.60015430000000003</v>
          </cell>
          <cell r="L4288">
            <v>0.70184400000000002</v>
          </cell>
          <cell r="M4288">
            <v>0.77227389999999996</v>
          </cell>
          <cell r="N4288">
            <v>0.84270389999999995</v>
          </cell>
          <cell r="O4288">
            <v>0.9443935</v>
          </cell>
        </row>
        <row r="4289">
          <cell r="F4289" t="str">
            <v>2015-2022Greater Fresno1-in-10July Peak16</v>
          </cell>
          <cell r="G4289">
            <v>2.5890550000000001</v>
          </cell>
          <cell r="H4289">
            <v>3.557007</v>
          </cell>
          <cell r="I4289">
            <v>104.6046</v>
          </cell>
          <cell r="J4289">
            <v>26460.99</v>
          </cell>
          <cell r="K4289">
            <v>0.75393560000000004</v>
          </cell>
          <cell r="L4289">
            <v>0.88037799999999999</v>
          </cell>
          <cell r="M4289">
            <v>0.96795160000000002</v>
          </cell>
          <cell r="N4289">
            <v>1.055525</v>
          </cell>
          <cell r="O4289">
            <v>1.181967</v>
          </cell>
        </row>
        <row r="4290">
          <cell r="F4290" t="str">
            <v>2015-2022Greater Fresno1-in-10July Peak17</v>
          </cell>
          <cell r="G4290">
            <v>2.7613979999999998</v>
          </cell>
          <cell r="H4290">
            <v>3.8876019999999998</v>
          </cell>
          <cell r="I4290">
            <v>104.5313</v>
          </cell>
          <cell r="J4290">
            <v>26460.99</v>
          </cell>
          <cell r="K4290">
            <v>0.87600440000000002</v>
          </cell>
          <cell r="L4290">
            <v>1.0238240000000001</v>
          </cell>
          <cell r="M4290">
            <v>1.1262030000000001</v>
          </cell>
          <cell r="N4290">
            <v>1.228583</v>
          </cell>
          <cell r="O4290">
            <v>1.3764019999999999</v>
          </cell>
        </row>
        <row r="4291">
          <cell r="F4291" t="str">
            <v>2015-2022Greater Fresno1-in-10July Peak18</v>
          </cell>
          <cell r="G4291">
            <v>2.9140570000000001</v>
          </cell>
          <cell r="H4291">
            <v>4.070487</v>
          </cell>
          <cell r="I4291">
            <v>101.8806</v>
          </cell>
          <cell r="J4291">
            <v>26460.99</v>
          </cell>
          <cell r="K4291">
            <v>0.89935869999999996</v>
          </cell>
          <cell r="L4291">
            <v>1.051239</v>
          </cell>
          <cell r="M4291">
            <v>1.156431</v>
          </cell>
          <cell r="N4291">
            <v>1.2616229999999999</v>
          </cell>
          <cell r="O4291">
            <v>1.4135040000000001</v>
          </cell>
        </row>
        <row r="4292">
          <cell r="F4292" t="str">
            <v>2015-2022Greater Fresno1-in-10July Peak19</v>
          </cell>
          <cell r="G4292">
            <v>4.30654</v>
          </cell>
          <cell r="H4292">
            <v>3.981214</v>
          </cell>
          <cell r="I4292">
            <v>100.178</v>
          </cell>
          <cell r="J4292">
            <v>26460.99</v>
          </cell>
          <cell r="K4292">
            <v>-0.35278100000000001</v>
          </cell>
          <cell r="L4292">
            <v>-0.336561</v>
          </cell>
          <cell r="M4292">
            <v>-0.32532719999999998</v>
          </cell>
          <cell r="N4292">
            <v>-0.31409330000000002</v>
          </cell>
          <cell r="O4292">
            <v>-0.29787330000000001</v>
          </cell>
        </row>
        <row r="4293">
          <cell r="F4293" t="str">
            <v>2015-2022Greater Fresno1-in-10July Peak20</v>
          </cell>
          <cell r="G4293">
            <v>3.9705940000000002</v>
          </cell>
          <cell r="H4293">
            <v>3.6640239999999999</v>
          </cell>
          <cell r="I4293">
            <v>99.413600000000002</v>
          </cell>
          <cell r="J4293">
            <v>26460.99</v>
          </cell>
          <cell r="K4293">
            <v>-0.33244089999999998</v>
          </cell>
          <cell r="L4293">
            <v>-0.3171563</v>
          </cell>
          <cell r="M4293">
            <v>-0.30657010000000001</v>
          </cell>
          <cell r="N4293">
            <v>-0.29598390000000002</v>
          </cell>
          <cell r="O4293">
            <v>-0.28069909999999998</v>
          </cell>
        </row>
        <row r="4294">
          <cell r="F4294" t="str">
            <v>2015-2022Greater Fresno1-in-10July Peak21</v>
          </cell>
          <cell r="G4294">
            <v>3.5544210000000001</v>
          </cell>
          <cell r="H4294">
            <v>3.3394529999999998</v>
          </cell>
          <cell r="I4294">
            <v>97.284859999999995</v>
          </cell>
          <cell r="J4294">
            <v>26460.99</v>
          </cell>
          <cell r="K4294">
            <v>-0.2331095</v>
          </cell>
          <cell r="L4294">
            <v>-0.2223918</v>
          </cell>
          <cell r="M4294">
            <v>-0.21496870000000001</v>
          </cell>
          <cell r="N4294">
            <v>-0.2075456</v>
          </cell>
          <cell r="O4294">
            <v>-0.1968278</v>
          </cell>
        </row>
        <row r="4295">
          <cell r="F4295" t="str">
            <v>2015-2022Greater Fresno1-in-10July Peak22</v>
          </cell>
          <cell r="G4295">
            <v>3.083828</v>
          </cell>
          <cell r="H4295">
            <v>2.9530479999999999</v>
          </cell>
          <cell r="I4295">
            <v>95.996440000000007</v>
          </cell>
          <cell r="J4295">
            <v>26460.99</v>
          </cell>
          <cell r="K4295">
            <v>-0.14181730000000001</v>
          </cell>
          <cell r="L4295">
            <v>-0.1352969</v>
          </cell>
          <cell r="M4295">
            <v>-0.13078090000000001</v>
          </cell>
          <cell r="N4295">
            <v>-0.12626490000000001</v>
          </cell>
          <cell r="O4295">
            <v>-0.1197445</v>
          </cell>
        </row>
        <row r="4296">
          <cell r="F4296" t="str">
            <v>2015-2022Greater Fresno1-in-10July Peak23</v>
          </cell>
          <cell r="G4296">
            <v>2.4451749999999999</v>
          </cell>
          <cell r="H4296">
            <v>2.3717190000000001</v>
          </cell>
          <cell r="I4296">
            <v>93.064670000000007</v>
          </cell>
          <cell r="J4296">
            <v>26460.99</v>
          </cell>
          <cell r="K4296">
            <v>-7.9655400000000001E-2</v>
          </cell>
          <cell r="L4296">
            <v>-7.5993099999999994E-2</v>
          </cell>
          <cell r="M4296">
            <v>-7.3456499999999994E-2</v>
          </cell>
          <cell r="N4296">
            <v>-7.0919999999999997E-2</v>
          </cell>
          <cell r="O4296">
            <v>-6.7257600000000001E-2</v>
          </cell>
        </row>
        <row r="4297">
          <cell r="F4297" t="str">
            <v>2015-2022Greater Fresno1-in-10July Peak24</v>
          </cell>
          <cell r="G4297">
            <v>1.887581</v>
          </cell>
          <cell r="H4297">
            <v>1.8316220000000001</v>
          </cell>
          <cell r="I4297">
            <v>90.341160000000002</v>
          </cell>
          <cell r="J4297">
            <v>26460.99</v>
          </cell>
          <cell r="K4297">
            <v>-6.0681300000000001E-2</v>
          </cell>
          <cell r="L4297">
            <v>-5.78913E-2</v>
          </cell>
          <cell r="M4297">
            <v>-5.5959000000000002E-2</v>
          </cell>
          <cell r="N4297">
            <v>-5.4026699999999997E-2</v>
          </cell>
          <cell r="O4297">
            <v>-5.1236700000000003E-2</v>
          </cell>
        </row>
        <row r="4298">
          <cell r="F4298" t="str">
            <v>2015-2022Kern1-in-10July Peak1</v>
          </cell>
          <cell r="G4298">
            <v>1.6882809999999999</v>
          </cell>
          <cell r="H4298">
            <v>1.6882809999999999</v>
          </cell>
          <cell r="I4298">
            <v>88</v>
          </cell>
          <cell r="J4298">
            <v>5494.18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</row>
        <row r="4299">
          <cell r="F4299" t="str">
            <v>2015-2022Kern1-in-10July Peak2</v>
          </cell>
          <cell r="G4299">
            <v>1.4458299999999999</v>
          </cell>
          <cell r="H4299">
            <v>1.4458299999999999</v>
          </cell>
          <cell r="I4299">
            <v>86.5</v>
          </cell>
          <cell r="J4299">
            <v>5494.18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</row>
        <row r="4300">
          <cell r="F4300" t="str">
            <v>2015-2022Kern1-in-10July Peak3</v>
          </cell>
          <cell r="G4300">
            <v>1.2649440000000001</v>
          </cell>
          <cell r="H4300">
            <v>1.2649440000000001</v>
          </cell>
          <cell r="I4300">
            <v>83.5</v>
          </cell>
          <cell r="J4300">
            <v>5494.18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</row>
        <row r="4301">
          <cell r="F4301" t="str">
            <v>2015-2022Kern1-in-10July Peak4</v>
          </cell>
          <cell r="G4301">
            <v>1.139062</v>
          </cell>
          <cell r="H4301">
            <v>1.139062</v>
          </cell>
          <cell r="I4301">
            <v>83</v>
          </cell>
          <cell r="J4301">
            <v>5494.18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</row>
        <row r="4302">
          <cell r="F4302" t="str">
            <v>2015-2022Kern1-in-10July Peak5</v>
          </cell>
          <cell r="G4302">
            <v>1.0826469999999999</v>
          </cell>
          <cell r="H4302">
            <v>1.0826469999999999</v>
          </cell>
          <cell r="I4302">
            <v>83</v>
          </cell>
          <cell r="J4302">
            <v>5494.18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</row>
        <row r="4303">
          <cell r="F4303" t="str">
            <v>2015-2022Kern1-in-10July Peak6</v>
          </cell>
          <cell r="G4303">
            <v>1.076141</v>
          </cell>
          <cell r="H4303">
            <v>1.076141</v>
          </cell>
          <cell r="I4303">
            <v>82.5</v>
          </cell>
          <cell r="J4303">
            <v>5494.18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</row>
        <row r="4304">
          <cell r="F4304" t="str">
            <v>2015-2022Kern1-in-10July Peak7</v>
          </cell>
          <cell r="G4304">
            <v>1.173354</v>
          </cell>
          <cell r="H4304">
            <v>1.173354</v>
          </cell>
          <cell r="I4304">
            <v>82.5</v>
          </cell>
          <cell r="J4304">
            <v>5494.18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</row>
        <row r="4305">
          <cell r="F4305" t="str">
            <v>2015-2022Kern1-in-10July Peak8</v>
          </cell>
          <cell r="G4305">
            <v>1.2311179999999999</v>
          </cell>
          <cell r="H4305">
            <v>1.2311179999999999</v>
          </cell>
          <cell r="I4305">
            <v>85</v>
          </cell>
          <cell r="J4305">
            <v>5494.18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</row>
        <row r="4306">
          <cell r="F4306" t="str">
            <v>2015-2022Kern1-in-10July Peak9</v>
          </cell>
          <cell r="G4306">
            <v>1.2628919999999999</v>
          </cell>
          <cell r="H4306">
            <v>1.2628919999999999</v>
          </cell>
          <cell r="I4306">
            <v>90.5</v>
          </cell>
          <cell r="J4306">
            <v>5494.18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</row>
        <row r="4307">
          <cell r="F4307" t="str">
            <v>2015-2022Kern1-in-10July Peak10</v>
          </cell>
          <cell r="G4307">
            <v>1.4480770000000001</v>
          </cell>
          <cell r="H4307">
            <v>1.4480770000000001</v>
          </cell>
          <cell r="I4307">
            <v>96</v>
          </cell>
          <cell r="J4307">
            <v>5494.18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</row>
        <row r="4308">
          <cell r="F4308" t="str">
            <v>2015-2022Kern1-in-10July Peak11</v>
          </cell>
          <cell r="G4308">
            <v>1.7317450000000001</v>
          </cell>
          <cell r="H4308">
            <v>1.7317450000000001</v>
          </cell>
          <cell r="I4308">
            <v>100</v>
          </cell>
          <cell r="J4308">
            <v>5494.18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</row>
        <row r="4309">
          <cell r="F4309" t="str">
            <v>2015-2022Kern1-in-10July Peak12</v>
          </cell>
          <cell r="G4309">
            <v>2.1150380000000002</v>
          </cell>
          <cell r="H4309">
            <v>2.1150380000000002</v>
          </cell>
          <cell r="I4309">
            <v>104.5</v>
          </cell>
          <cell r="J4309">
            <v>5494.18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</row>
        <row r="4310">
          <cell r="F4310" t="str">
            <v>2015-2022Kern1-in-10July Peak13</v>
          </cell>
          <cell r="G4310">
            <v>2.5494810000000001</v>
          </cell>
          <cell r="H4310">
            <v>2.5494810000000001</v>
          </cell>
          <cell r="I4310">
            <v>106</v>
          </cell>
          <cell r="J4310">
            <v>5494.18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</row>
        <row r="4311">
          <cell r="F4311" t="str">
            <v>2015-2022Kern1-in-10July Peak14</v>
          </cell>
          <cell r="G4311">
            <v>2.2975599999999998</v>
          </cell>
          <cell r="H4311">
            <v>2.9735209999999999</v>
          </cell>
          <cell r="I4311">
            <v>104</v>
          </cell>
          <cell r="J4311">
            <v>5494.18</v>
          </cell>
          <cell r="K4311">
            <v>0.59312339999999997</v>
          </cell>
          <cell r="L4311">
            <v>0.64206390000000002</v>
          </cell>
          <cell r="M4311">
            <v>0.67596009999999995</v>
          </cell>
          <cell r="N4311">
            <v>0.70985609999999999</v>
          </cell>
          <cell r="O4311">
            <v>0.75879680000000005</v>
          </cell>
        </row>
        <row r="4312">
          <cell r="F4312" t="str">
            <v>2015-2022Kern1-in-10July Peak15</v>
          </cell>
          <cell r="G4312">
            <v>2.598544</v>
          </cell>
          <cell r="H4312">
            <v>3.3821970000000001</v>
          </cell>
          <cell r="I4312">
            <v>92</v>
          </cell>
          <cell r="J4312">
            <v>5494.18</v>
          </cell>
          <cell r="K4312">
            <v>0.6947605</v>
          </cell>
          <cell r="L4312">
            <v>0.74727929999999998</v>
          </cell>
          <cell r="M4312">
            <v>0.78365359999999995</v>
          </cell>
          <cell r="N4312">
            <v>0.82002810000000004</v>
          </cell>
          <cell r="O4312">
            <v>0.87254679999999996</v>
          </cell>
        </row>
        <row r="4313">
          <cell r="F4313" t="str">
            <v>2015-2022Kern1-in-10July Peak16</v>
          </cell>
          <cell r="G4313">
            <v>2.767306</v>
          </cell>
          <cell r="H4313">
            <v>3.8018610000000002</v>
          </cell>
          <cell r="I4313">
            <v>90.5</v>
          </cell>
          <cell r="J4313">
            <v>5494.18</v>
          </cell>
          <cell r="K4313">
            <v>0.91846280000000002</v>
          </cell>
          <cell r="L4313">
            <v>0.98705050000000005</v>
          </cell>
          <cell r="M4313">
            <v>1.0345549999999999</v>
          </cell>
          <cell r="N4313">
            <v>1.0820590000000001</v>
          </cell>
          <cell r="O4313">
            <v>1.1506460000000001</v>
          </cell>
        </row>
        <row r="4314">
          <cell r="F4314" t="str">
            <v>2015-2022Kern1-in-10July Peak17</v>
          </cell>
          <cell r="G4314">
            <v>2.9483489999999999</v>
          </cell>
          <cell r="H4314">
            <v>4.1156249999999996</v>
          </cell>
          <cell r="I4314">
            <v>94</v>
          </cell>
          <cell r="J4314">
            <v>5494.18</v>
          </cell>
          <cell r="K4314">
            <v>1.0354570000000001</v>
          </cell>
          <cell r="L4314">
            <v>1.1133360000000001</v>
          </cell>
          <cell r="M4314">
            <v>1.167276</v>
          </cell>
          <cell r="N4314">
            <v>1.2212149999999999</v>
          </cell>
          <cell r="O4314">
            <v>1.299094</v>
          </cell>
        </row>
        <row r="4315">
          <cell r="F4315" t="str">
            <v>2015-2022Kern1-in-10July Peak18</v>
          </cell>
          <cell r="G4315">
            <v>3.0722580000000002</v>
          </cell>
          <cell r="H4315">
            <v>4.266051</v>
          </cell>
          <cell r="I4315">
            <v>94.5</v>
          </cell>
          <cell r="J4315">
            <v>5494.18</v>
          </cell>
          <cell r="K4315">
            <v>1.0588660000000001</v>
          </cell>
          <cell r="L4315">
            <v>1.138582</v>
          </cell>
          <cell r="M4315">
            <v>1.1937930000000001</v>
          </cell>
          <cell r="N4315">
            <v>1.249004</v>
          </cell>
          <cell r="O4315">
            <v>1.3287199999999999</v>
          </cell>
        </row>
        <row r="4316">
          <cell r="F4316" t="str">
            <v>2015-2022Kern1-in-10July Peak19</v>
          </cell>
          <cell r="G4316">
            <v>4.5715560000000002</v>
          </cell>
          <cell r="H4316">
            <v>4.1511139999999997</v>
          </cell>
          <cell r="I4316">
            <v>95.5</v>
          </cell>
          <cell r="J4316">
            <v>5494.18</v>
          </cell>
          <cell r="K4316">
            <v>-0.4601404</v>
          </cell>
          <cell r="L4316">
            <v>-0.43668630000000003</v>
          </cell>
          <cell r="M4316">
            <v>-0.42044199999999998</v>
          </cell>
          <cell r="N4316">
            <v>-0.40419769999999999</v>
          </cell>
          <cell r="O4316">
            <v>-0.38074360000000002</v>
          </cell>
        </row>
        <row r="4317">
          <cell r="F4317" t="str">
            <v>2015-2022Kern1-in-10July Peak20</v>
          </cell>
          <cell r="G4317">
            <v>4.2847799999999996</v>
          </cell>
          <cell r="H4317">
            <v>3.8620260000000002</v>
          </cell>
          <cell r="I4317">
            <v>96</v>
          </cell>
          <cell r="J4317">
            <v>5494.18</v>
          </cell>
          <cell r="K4317">
            <v>-0.46267059999999999</v>
          </cell>
          <cell r="L4317">
            <v>-0.43908750000000002</v>
          </cell>
          <cell r="M4317">
            <v>-0.42275390000000002</v>
          </cell>
          <cell r="N4317">
            <v>-0.40642040000000001</v>
          </cell>
          <cell r="O4317">
            <v>-0.38283729999999999</v>
          </cell>
        </row>
        <row r="4318">
          <cell r="F4318" t="str">
            <v>2015-2022Kern1-in-10July Peak21</v>
          </cell>
          <cell r="G4318">
            <v>3.8811</v>
          </cell>
          <cell r="H4318">
            <v>3.5879099999999999</v>
          </cell>
          <cell r="I4318">
            <v>93.5</v>
          </cell>
          <cell r="J4318">
            <v>5494.18</v>
          </cell>
          <cell r="K4318">
            <v>-0.3208725</v>
          </cell>
          <cell r="L4318">
            <v>-0.30451709999999999</v>
          </cell>
          <cell r="M4318">
            <v>-0.29318949999999999</v>
          </cell>
          <cell r="N4318">
            <v>-0.2818618</v>
          </cell>
          <cell r="O4318">
            <v>-0.26550639999999998</v>
          </cell>
        </row>
        <row r="4319">
          <cell r="F4319" t="str">
            <v>2015-2022Kern1-in-10July Peak22</v>
          </cell>
          <cell r="G4319">
            <v>3.4292189999999998</v>
          </cell>
          <cell r="H4319">
            <v>3.2378140000000002</v>
          </cell>
          <cell r="I4319">
            <v>93</v>
          </cell>
          <cell r="J4319">
            <v>5494.18</v>
          </cell>
          <cell r="K4319">
            <v>-0.2094781</v>
          </cell>
          <cell r="L4319">
            <v>-0.1988007</v>
          </cell>
          <cell r="M4319">
            <v>-0.19140550000000001</v>
          </cell>
          <cell r="N4319">
            <v>-0.18401039999999999</v>
          </cell>
          <cell r="O4319">
            <v>-0.17333290000000001</v>
          </cell>
        </row>
        <row r="4320">
          <cell r="F4320" t="str">
            <v>2015-2022Kern1-in-10July Peak23</v>
          </cell>
          <cell r="G4320">
            <v>2.7847050000000002</v>
          </cell>
          <cell r="H4320">
            <v>2.6412339999999999</v>
          </cell>
          <cell r="I4320">
            <v>92.5</v>
          </cell>
          <cell r="J4320">
            <v>5494.18</v>
          </cell>
          <cell r="K4320">
            <v>-0.15701860000000001</v>
          </cell>
          <cell r="L4320">
            <v>-0.14901510000000001</v>
          </cell>
          <cell r="M4320">
            <v>-0.14347199999999999</v>
          </cell>
          <cell r="N4320">
            <v>-0.13792879999999999</v>
          </cell>
          <cell r="O4320">
            <v>-0.12992529999999999</v>
          </cell>
        </row>
        <row r="4321">
          <cell r="F4321" t="str">
            <v>2015-2022Kern1-in-10July Peak24</v>
          </cell>
          <cell r="G4321">
            <v>2.2310509999999999</v>
          </cell>
          <cell r="H4321">
            <v>2.1194470000000001</v>
          </cell>
          <cell r="I4321">
            <v>91</v>
          </cell>
          <cell r="J4321">
            <v>5494.18</v>
          </cell>
          <cell r="K4321">
            <v>-0.1221419</v>
          </cell>
          <cell r="L4321">
            <v>-0.1159162</v>
          </cell>
          <cell r="M4321">
            <v>-0.1116042</v>
          </cell>
          <cell r="N4321">
            <v>-0.10729229999999999</v>
          </cell>
          <cell r="O4321">
            <v>-0.1010665</v>
          </cell>
        </row>
        <row r="4322">
          <cell r="F4322" t="str">
            <v>2015-2022Northern Coast1-in-10July Peak1</v>
          </cell>
          <cell r="G4322">
            <v>1.150158</v>
          </cell>
          <cell r="H4322">
            <v>1.150158</v>
          </cell>
          <cell r="I4322">
            <v>67.235200000000006</v>
          </cell>
          <cell r="J4322">
            <v>9078.84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</row>
        <row r="4323">
          <cell r="F4323" t="str">
            <v>2015-2022Northern Coast1-in-10July Peak2</v>
          </cell>
          <cell r="G4323">
            <v>1.006084</v>
          </cell>
          <cell r="H4323">
            <v>1.006084</v>
          </cell>
          <cell r="I4323">
            <v>66.025700000000001</v>
          </cell>
          <cell r="J4323">
            <v>9078.84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</row>
        <row r="4324">
          <cell r="F4324" t="str">
            <v>2015-2022Northern Coast1-in-10July Peak3</v>
          </cell>
          <cell r="G4324">
            <v>0.93767120000000004</v>
          </cell>
          <cell r="H4324">
            <v>0.93767120000000004</v>
          </cell>
          <cell r="I4324">
            <v>65.769099999999995</v>
          </cell>
          <cell r="J4324">
            <v>9078.84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</row>
        <row r="4325">
          <cell r="F4325" t="str">
            <v>2015-2022Northern Coast1-in-10July Peak4</v>
          </cell>
          <cell r="G4325">
            <v>0.89585749999999997</v>
          </cell>
          <cell r="H4325">
            <v>0.89585749999999997</v>
          </cell>
          <cell r="I4325">
            <v>65.269099999999995</v>
          </cell>
          <cell r="J4325">
            <v>9078.84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</row>
        <row r="4326">
          <cell r="F4326" t="str">
            <v>2015-2022Northern Coast1-in-10July Peak5</v>
          </cell>
          <cell r="G4326">
            <v>0.898061</v>
          </cell>
          <cell r="H4326">
            <v>0.898061</v>
          </cell>
          <cell r="I4326">
            <v>65.408500000000004</v>
          </cell>
          <cell r="J4326">
            <v>9078.84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</row>
        <row r="4327">
          <cell r="F4327" t="str">
            <v>2015-2022Northern Coast1-in-10July Peak6</v>
          </cell>
          <cell r="G4327">
            <v>0.98108430000000002</v>
          </cell>
          <cell r="H4327">
            <v>0.98108430000000002</v>
          </cell>
          <cell r="I4327">
            <v>65.349100000000007</v>
          </cell>
          <cell r="J4327">
            <v>9078.84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</row>
        <row r="4328">
          <cell r="F4328" t="str">
            <v>2015-2022Northern Coast1-in-10July Peak7</v>
          </cell>
          <cell r="G4328">
            <v>1.190796</v>
          </cell>
          <cell r="H4328">
            <v>1.190796</v>
          </cell>
          <cell r="I4328">
            <v>65.213800000000006</v>
          </cell>
          <cell r="J4328">
            <v>9078.84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</row>
        <row r="4329">
          <cell r="F4329" t="str">
            <v>2015-2022Northern Coast1-in-10July Peak8</v>
          </cell>
          <cell r="G4329">
            <v>1.374393</v>
          </cell>
          <cell r="H4329">
            <v>1.374393</v>
          </cell>
          <cell r="I4329">
            <v>67.873000000000005</v>
          </cell>
          <cell r="J4329">
            <v>9078.84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</row>
        <row r="4330">
          <cell r="F4330" t="str">
            <v>2015-2022Northern Coast1-in-10July Peak9</v>
          </cell>
          <cell r="G4330">
            <v>1.375434</v>
          </cell>
          <cell r="H4330">
            <v>1.375434</v>
          </cell>
          <cell r="I4330">
            <v>74.031000000000006</v>
          </cell>
          <cell r="J4330">
            <v>9078.84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</row>
        <row r="4331">
          <cell r="F4331" t="str">
            <v>2015-2022Northern Coast1-in-10July Peak10</v>
          </cell>
          <cell r="G4331">
            <v>1.406453</v>
          </cell>
          <cell r="H4331">
            <v>1.406453</v>
          </cell>
          <cell r="I4331">
            <v>79.160700000000006</v>
          </cell>
          <cell r="J4331">
            <v>9078.84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</row>
        <row r="4332">
          <cell r="F4332" t="str">
            <v>2015-2022Northern Coast1-in-10July Peak11</v>
          </cell>
          <cell r="G4332">
            <v>1.459325</v>
          </cell>
          <cell r="H4332">
            <v>1.459325</v>
          </cell>
          <cell r="I4332">
            <v>83.653800000000004</v>
          </cell>
          <cell r="J4332">
            <v>9078.84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</row>
        <row r="4333">
          <cell r="F4333" t="str">
            <v>2015-2022Northern Coast1-in-10July Peak12</v>
          </cell>
          <cell r="G4333">
            <v>1.545409</v>
          </cell>
          <cell r="H4333">
            <v>1.545409</v>
          </cell>
          <cell r="I4333">
            <v>89.649699999999996</v>
          </cell>
          <cell r="J4333">
            <v>9078.84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</row>
        <row r="4334">
          <cell r="F4334" t="str">
            <v>2015-2022Northern Coast1-in-10July Peak13</v>
          </cell>
          <cell r="G4334">
            <v>1.6929369999999999</v>
          </cell>
          <cell r="H4334">
            <v>1.6929369999999999</v>
          </cell>
          <cell r="I4334">
            <v>93.659000000000006</v>
          </cell>
          <cell r="J4334">
            <v>9078.84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</row>
        <row r="4335">
          <cell r="F4335" t="str">
            <v>2015-2022Northern Coast1-in-10July Peak14</v>
          </cell>
          <cell r="G4335">
            <v>1.505263</v>
          </cell>
          <cell r="H4335">
            <v>1.861316</v>
          </cell>
          <cell r="I4335">
            <v>96.554699999999997</v>
          </cell>
          <cell r="J4335">
            <v>9078.84</v>
          </cell>
          <cell r="K4335">
            <v>0.30076700000000001</v>
          </cell>
          <cell r="L4335">
            <v>0.33343089999999997</v>
          </cell>
          <cell r="M4335">
            <v>0.35605379999999998</v>
          </cell>
          <cell r="N4335">
            <v>0.37867659999999997</v>
          </cell>
          <cell r="O4335">
            <v>0.4113405</v>
          </cell>
        </row>
        <row r="4336">
          <cell r="F4336" t="str">
            <v>2015-2022Northern Coast1-in-10July Peak15</v>
          </cell>
          <cell r="G4336">
            <v>1.635964</v>
          </cell>
          <cell r="H4336">
            <v>2.1025</v>
          </cell>
          <cell r="I4336">
            <v>97.831500000000005</v>
          </cell>
          <cell r="J4336">
            <v>9078.84</v>
          </cell>
          <cell r="K4336">
            <v>0.39409420000000001</v>
          </cell>
          <cell r="L4336">
            <v>0.43689349999999999</v>
          </cell>
          <cell r="M4336">
            <v>0.46653630000000001</v>
          </cell>
          <cell r="N4336">
            <v>0.49617889999999998</v>
          </cell>
          <cell r="O4336">
            <v>0.53897819999999996</v>
          </cell>
        </row>
        <row r="4337">
          <cell r="F4337" t="str">
            <v>2015-2022Northern Coast1-in-10July Peak16</v>
          </cell>
          <cell r="G4337">
            <v>1.8358920000000001</v>
          </cell>
          <cell r="H4337">
            <v>2.41255</v>
          </cell>
          <cell r="I4337">
            <v>97.124700000000004</v>
          </cell>
          <cell r="J4337">
            <v>9078.84</v>
          </cell>
          <cell r="K4337">
            <v>0.48711690000000002</v>
          </cell>
          <cell r="L4337">
            <v>0.54001869999999996</v>
          </cell>
          <cell r="M4337">
            <v>0.57665829999999996</v>
          </cell>
          <cell r="N4337">
            <v>0.61329789999999995</v>
          </cell>
          <cell r="O4337">
            <v>0.6661996</v>
          </cell>
        </row>
        <row r="4338">
          <cell r="F4338" t="str">
            <v>2015-2022Northern Coast1-in-10July Peak17</v>
          </cell>
          <cell r="G4338">
            <v>2.0750350000000002</v>
          </cell>
          <cell r="H4338">
            <v>2.7515999999999998</v>
          </cell>
          <cell r="I4338">
            <v>98.348100000000002</v>
          </cell>
          <cell r="J4338">
            <v>9078.84</v>
          </cell>
          <cell r="K4338">
            <v>0.57151059999999998</v>
          </cell>
          <cell r="L4338">
            <v>0.63357759999999996</v>
          </cell>
          <cell r="M4338">
            <v>0.67656510000000003</v>
          </cell>
          <cell r="N4338">
            <v>0.71955250000000004</v>
          </cell>
          <cell r="O4338">
            <v>0.78161950000000002</v>
          </cell>
        </row>
        <row r="4339">
          <cell r="F4339" t="str">
            <v>2015-2022Northern Coast1-in-10July Peak18</v>
          </cell>
          <cell r="G4339">
            <v>2.300268</v>
          </cell>
          <cell r="H4339">
            <v>2.995736</v>
          </cell>
          <cell r="I4339">
            <v>96.475200000000001</v>
          </cell>
          <cell r="J4339">
            <v>9078.84</v>
          </cell>
          <cell r="K4339">
            <v>0.58747819999999995</v>
          </cell>
          <cell r="L4339">
            <v>0.65127930000000001</v>
          </cell>
          <cell r="M4339">
            <v>0.69546779999999997</v>
          </cell>
          <cell r="N4339">
            <v>0.73965630000000004</v>
          </cell>
          <cell r="O4339">
            <v>0.80345739999999999</v>
          </cell>
        </row>
        <row r="4340">
          <cell r="F4340" t="str">
            <v>2015-2022Northern Coast1-in-10July Peak19</v>
          </cell>
          <cell r="G4340">
            <v>3.1358199999999998</v>
          </cell>
          <cell r="H4340">
            <v>2.9818899999999999</v>
          </cell>
          <cell r="I4340">
            <v>93.584800000000001</v>
          </cell>
          <cell r="J4340">
            <v>9078.84</v>
          </cell>
          <cell r="K4340">
            <v>-0.1743024</v>
          </cell>
          <cell r="L4340">
            <v>-0.1622663</v>
          </cell>
          <cell r="M4340">
            <v>-0.15393009999999999</v>
          </cell>
          <cell r="N4340">
            <v>-0.1455938</v>
          </cell>
          <cell r="O4340">
            <v>-0.1335576</v>
          </cell>
        </row>
        <row r="4341">
          <cell r="F4341" t="str">
            <v>2015-2022Northern Coast1-in-10July Peak20</v>
          </cell>
          <cell r="G4341">
            <v>2.8538489999999999</v>
          </cell>
          <cell r="H4341">
            <v>2.7247659999999998</v>
          </cell>
          <cell r="I4341">
            <v>89.094200000000001</v>
          </cell>
          <cell r="J4341">
            <v>9078.84</v>
          </cell>
          <cell r="K4341">
            <v>-0.14616699999999999</v>
          </cell>
          <cell r="L4341">
            <v>-0.13607359999999999</v>
          </cell>
          <cell r="M4341">
            <v>-0.129083</v>
          </cell>
          <cell r="N4341">
            <v>-0.1220924</v>
          </cell>
          <cell r="O4341">
            <v>-0.1119991</v>
          </cell>
        </row>
        <row r="4342">
          <cell r="F4342" t="str">
            <v>2015-2022Northern Coast1-in-10July Peak21</v>
          </cell>
          <cell r="G4342">
            <v>2.5593979999999998</v>
          </cell>
          <cell r="H4342">
            <v>2.4777520000000002</v>
          </cell>
          <cell r="I4342">
            <v>80.450800000000001</v>
          </cell>
          <cell r="J4342">
            <v>9078.84</v>
          </cell>
          <cell r="K4342">
            <v>-9.2452000000000006E-2</v>
          </cell>
          <cell r="L4342">
            <v>-8.6067900000000003E-2</v>
          </cell>
          <cell r="M4342">
            <v>-8.1646200000000002E-2</v>
          </cell>
          <cell r="N4342">
            <v>-7.7224699999999993E-2</v>
          </cell>
          <cell r="O4342">
            <v>-7.0840600000000004E-2</v>
          </cell>
        </row>
        <row r="4343">
          <cell r="F4343" t="str">
            <v>2015-2022Northern Coast1-in-10July Peak22</v>
          </cell>
          <cell r="G4343">
            <v>2.2333249999999998</v>
          </cell>
          <cell r="H4343">
            <v>2.1851430000000001</v>
          </cell>
          <cell r="I4343">
            <v>74.982100000000003</v>
          </cell>
          <cell r="J4343">
            <v>9078.84</v>
          </cell>
          <cell r="K4343">
            <v>-5.45584E-2</v>
          </cell>
          <cell r="L4343">
            <v>-5.0791000000000003E-2</v>
          </cell>
          <cell r="M4343">
            <v>-4.8181700000000001E-2</v>
          </cell>
          <cell r="N4343">
            <v>-4.5572300000000003E-2</v>
          </cell>
          <cell r="O4343">
            <v>-4.1804899999999999E-2</v>
          </cell>
        </row>
        <row r="4344">
          <cell r="F4344" t="str">
            <v>2015-2022Northern Coast1-in-10July Peak23</v>
          </cell>
          <cell r="G4344">
            <v>1.799501</v>
          </cell>
          <cell r="H4344">
            <v>1.762418</v>
          </cell>
          <cell r="I4344">
            <v>72.096000000000004</v>
          </cell>
          <cell r="J4344">
            <v>9078.84</v>
          </cell>
          <cell r="K4344">
            <v>-4.1990899999999998E-2</v>
          </cell>
          <cell r="L4344">
            <v>-3.9091300000000002E-2</v>
          </cell>
          <cell r="M4344">
            <v>-3.7082999999999998E-2</v>
          </cell>
          <cell r="N4344">
            <v>-3.50747E-2</v>
          </cell>
          <cell r="O4344">
            <v>-3.2175200000000001E-2</v>
          </cell>
        </row>
        <row r="4345">
          <cell r="F4345" t="str">
            <v>2015-2022Northern Coast1-in-10July Peak24</v>
          </cell>
          <cell r="G4345">
            <v>1.3720829999999999</v>
          </cell>
          <cell r="H4345">
            <v>1.3373889999999999</v>
          </cell>
          <cell r="I4345">
            <v>70.235299999999995</v>
          </cell>
          <cell r="J4345">
            <v>9078.84</v>
          </cell>
          <cell r="K4345">
            <v>-3.9285500000000001E-2</v>
          </cell>
          <cell r="L4345">
            <v>-3.65727E-2</v>
          </cell>
          <cell r="M4345">
            <v>-3.4693799999999997E-2</v>
          </cell>
          <cell r="N4345">
            <v>-3.2814900000000001E-2</v>
          </cell>
          <cell r="O4345">
            <v>-3.0102199999999999E-2</v>
          </cell>
        </row>
        <row r="4346">
          <cell r="F4346" t="str">
            <v>2015-2022Other1-in-10July Peak1</v>
          </cell>
          <cell r="G4346">
            <v>1.3150379999999999</v>
          </cell>
          <cell r="H4346">
            <v>1.3150379999999999</v>
          </cell>
          <cell r="I4346">
            <v>83.093270000000004</v>
          </cell>
          <cell r="J4346">
            <v>25277.02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</row>
        <row r="4347">
          <cell r="F4347" t="str">
            <v>2015-2022Other1-in-10July Peak2</v>
          </cell>
          <cell r="G4347">
            <v>1.129386</v>
          </cell>
          <cell r="H4347">
            <v>1.129386</v>
          </cell>
          <cell r="I4347">
            <v>82.50788</v>
          </cell>
          <cell r="J4347">
            <v>25277.02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</row>
        <row r="4348">
          <cell r="F4348" t="str">
            <v>2015-2022Other1-in-10July Peak3</v>
          </cell>
          <cell r="G4348">
            <v>1.0240849999999999</v>
          </cell>
          <cell r="H4348">
            <v>1.0240849999999999</v>
          </cell>
          <cell r="I4348">
            <v>80.916910000000001</v>
          </cell>
          <cell r="J4348">
            <v>25277.02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</row>
        <row r="4349">
          <cell r="F4349" t="str">
            <v>2015-2022Other1-in-10July Peak4</v>
          </cell>
          <cell r="G4349">
            <v>0.96444819999999998</v>
          </cell>
          <cell r="H4349">
            <v>0.96444819999999998</v>
          </cell>
          <cell r="I4349">
            <v>80.224209999999999</v>
          </cell>
          <cell r="J4349">
            <v>25277.02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</row>
        <row r="4350">
          <cell r="F4350" t="str">
            <v>2015-2022Other1-in-10July Peak5</v>
          </cell>
          <cell r="G4350">
            <v>0.95254819999999996</v>
          </cell>
          <cell r="H4350">
            <v>0.95254819999999996</v>
          </cell>
          <cell r="I4350">
            <v>79.915599999999998</v>
          </cell>
          <cell r="J4350">
            <v>25277.02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</row>
        <row r="4351">
          <cell r="F4351" t="str">
            <v>2015-2022Other1-in-10July Peak6</v>
          </cell>
          <cell r="G4351">
            <v>1.0163359999999999</v>
          </cell>
          <cell r="H4351">
            <v>1.0163359999999999</v>
          </cell>
          <cell r="I4351">
            <v>79.730779999999996</v>
          </cell>
          <cell r="J4351">
            <v>25277.02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</row>
        <row r="4352">
          <cell r="F4352" t="str">
            <v>2015-2022Other1-in-10July Peak7</v>
          </cell>
          <cell r="G4352">
            <v>1.187362</v>
          </cell>
          <cell r="H4352">
            <v>1.187362</v>
          </cell>
          <cell r="I4352">
            <v>79.757779999999997</v>
          </cell>
          <cell r="J4352">
            <v>25277.02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</row>
        <row r="4353">
          <cell r="F4353" t="str">
            <v>2015-2022Other1-in-10July Peak8</v>
          </cell>
          <cell r="G4353">
            <v>1.3030889999999999</v>
          </cell>
          <cell r="H4353">
            <v>1.3030889999999999</v>
          </cell>
          <cell r="I4353">
            <v>82.34299</v>
          </cell>
          <cell r="J4353">
            <v>25277.02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</row>
        <row r="4354">
          <cell r="F4354" t="str">
            <v>2015-2022Other1-in-10July Peak9</v>
          </cell>
          <cell r="G4354">
            <v>1.3267949999999999</v>
          </cell>
          <cell r="H4354">
            <v>1.3267949999999999</v>
          </cell>
          <cell r="I4354">
            <v>86.283420000000007</v>
          </cell>
          <cell r="J4354">
            <v>25277.02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</row>
        <row r="4355">
          <cell r="F4355" t="str">
            <v>2015-2022Other1-in-10July Peak10</v>
          </cell>
          <cell r="G4355">
            <v>1.41445</v>
          </cell>
          <cell r="H4355">
            <v>1.41445</v>
          </cell>
          <cell r="I4355">
            <v>89.872730000000004</v>
          </cell>
          <cell r="J4355">
            <v>25277.02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</row>
        <row r="4356">
          <cell r="F4356" t="str">
            <v>2015-2022Other1-in-10July Peak11</v>
          </cell>
          <cell r="G4356">
            <v>1.563194</v>
          </cell>
          <cell r="H4356">
            <v>1.563194</v>
          </cell>
          <cell r="I4356">
            <v>93.540819999999997</v>
          </cell>
          <cell r="J4356">
            <v>25277.02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</row>
        <row r="4357">
          <cell r="F4357" t="str">
            <v>2015-2022Other1-in-10July Peak12</v>
          </cell>
          <cell r="G4357">
            <v>1.7896609999999999</v>
          </cell>
          <cell r="H4357">
            <v>1.7896609999999999</v>
          </cell>
          <cell r="I4357">
            <v>97.806849999999997</v>
          </cell>
          <cell r="J4357">
            <v>25277.02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</row>
        <row r="4358">
          <cell r="F4358" t="str">
            <v>2015-2022Other1-in-10July Peak13</v>
          </cell>
          <cell r="G4358">
            <v>2.110366</v>
          </cell>
          <cell r="H4358">
            <v>2.110366</v>
          </cell>
          <cell r="I4358">
            <v>101.0273</v>
          </cell>
          <cell r="J4358">
            <v>25277.02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</row>
        <row r="4359">
          <cell r="F4359" t="str">
            <v>2015-2022Other1-in-10July Peak14</v>
          </cell>
          <cell r="G4359">
            <v>1.882522</v>
          </cell>
          <cell r="H4359">
            <v>2.47885</v>
          </cell>
          <cell r="I4359">
            <v>103.233</v>
          </cell>
          <cell r="J4359">
            <v>25277.02</v>
          </cell>
          <cell r="K4359">
            <v>0.48436269999999998</v>
          </cell>
          <cell r="L4359">
            <v>0.55051249999999996</v>
          </cell>
          <cell r="M4359">
            <v>0.59632770000000002</v>
          </cell>
          <cell r="N4359">
            <v>0.64214280000000001</v>
          </cell>
          <cell r="O4359">
            <v>0.7082927</v>
          </cell>
        </row>
        <row r="4360">
          <cell r="F4360" t="str">
            <v>2015-2022Other1-in-10July Peak15</v>
          </cell>
          <cell r="G4360">
            <v>2.1315849999999998</v>
          </cell>
          <cell r="H4360">
            <v>2.8982209999999999</v>
          </cell>
          <cell r="I4360">
            <v>104.252</v>
          </cell>
          <cell r="J4360">
            <v>25277.02</v>
          </cell>
          <cell r="K4360">
            <v>0.62349860000000001</v>
          </cell>
          <cell r="L4360">
            <v>0.70806500000000006</v>
          </cell>
          <cell r="M4360">
            <v>0.76663550000000003</v>
          </cell>
          <cell r="N4360">
            <v>0.82520590000000005</v>
          </cell>
          <cell r="O4360">
            <v>0.90977240000000004</v>
          </cell>
        </row>
        <row r="4361">
          <cell r="F4361" t="str">
            <v>2015-2022Other1-in-10July Peak16</v>
          </cell>
          <cell r="G4361">
            <v>2.4007100000000001</v>
          </cell>
          <cell r="H4361">
            <v>3.3602859999999999</v>
          </cell>
          <cell r="I4361">
            <v>105.625</v>
          </cell>
          <cell r="J4361">
            <v>25277.02</v>
          </cell>
          <cell r="K4361">
            <v>0.78152219999999994</v>
          </cell>
          <cell r="L4361">
            <v>0.88671730000000004</v>
          </cell>
          <cell r="M4361">
            <v>0.95957510000000001</v>
          </cell>
          <cell r="N4361">
            <v>1.0324329999999999</v>
          </cell>
          <cell r="O4361">
            <v>1.1376280000000001</v>
          </cell>
        </row>
        <row r="4362">
          <cell r="F4362" t="str">
            <v>2015-2022Other1-in-10July Peak17</v>
          </cell>
          <cell r="G4362">
            <v>2.6617829999999998</v>
          </cell>
          <cell r="H4362">
            <v>3.7791519999999998</v>
          </cell>
          <cell r="I4362">
            <v>105.768</v>
          </cell>
          <cell r="J4362">
            <v>25277.02</v>
          </cell>
          <cell r="K4362">
            <v>0.90926499999999999</v>
          </cell>
          <cell r="L4362">
            <v>1.032214</v>
          </cell>
          <cell r="M4362">
            <v>1.1173690000000001</v>
          </cell>
          <cell r="N4362">
            <v>1.202523</v>
          </cell>
          <cell r="O4362">
            <v>1.325472</v>
          </cell>
        </row>
        <row r="4363">
          <cell r="F4363" t="str">
            <v>2015-2022Other1-in-10July Peak18</v>
          </cell>
          <cell r="G4363">
            <v>2.8798509999999999</v>
          </cell>
          <cell r="H4363">
            <v>4.0273300000000001</v>
          </cell>
          <cell r="I4363">
            <v>105.38379999999999</v>
          </cell>
          <cell r="J4363">
            <v>25277.02</v>
          </cell>
          <cell r="K4363">
            <v>0.93366579999999999</v>
          </cell>
          <cell r="L4363">
            <v>1.0599890000000001</v>
          </cell>
          <cell r="M4363">
            <v>1.1474789999999999</v>
          </cell>
          <cell r="N4363">
            <v>1.2349699999999999</v>
          </cell>
          <cell r="O4363">
            <v>1.3612930000000001</v>
          </cell>
        </row>
        <row r="4364">
          <cell r="F4364" t="str">
            <v>2015-2022Other1-in-10July Peak19</v>
          </cell>
          <cell r="G4364">
            <v>4.2315620000000003</v>
          </cell>
          <cell r="H4364">
            <v>3.9392230000000001</v>
          </cell>
          <cell r="I4364">
            <v>102.1908</v>
          </cell>
          <cell r="J4364">
            <v>25277.02</v>
          </cell>
          <cell r="K4364">
            <v>-0.32657839999999999</v>
          </cell>
          <cell r="L4364">
            <v>-0.3063495</v>
          </cell>
          <cell r="M4364">
            <v>-0.29233910000000002</v>
          </cell>
          <cell r="N4364">
            <v>-0.27832859999999998</v>
          </cell>
          <cell r="O4364">
            <v>-0.25809969999999999</v>
          </cell>
        </row>
        <row r="4365">
          <cell r="F4365" t="str">
            <v>2015-2022Other1-in-10July Peak20</v>
          </cell>
          <cell r="G4365">
            <v>3.8111929999999998</v>
          </cell>
          <cell r="H4365">
            <v>3.5544150000000001</v>
          </cell>
          <cell r="I4365">
            <v>97.701679999999996</v>
          </cell>
          <cell r="J4365">
            <v>25277.02</v>
          </cell>
          <cell r="K4365">
            <v>-0.28685159999999998</v>
          </cell>
          <cell r="L4365">
            <v>-0.26908339999999997</v>
          </cell>
          <cell r="M4365">
            <v>-0.25677729999999999</v>
          </cell>
          <cell r="N4365">
            <v>-0.2444711</v>
          </cell>
          <cell r="O4365">
            <v>-0.22670299999999999</v>
          </cell>
        </row>
        <row r="4366">
          <cell r="F4366" t="str">
            <v>2015-2022Other1-in-10July Peak21</v>
          </cell>
          <cell r="G4366">
            <v>3.273517</v>
          </cell>
          <cell r="H4366">
            <v>3.122957</v>
          </cell>
          <cell r="I4366">
            <v>93.176119999999997</v>
          </cell>
          <cell r="J4366">
            <v>25277.02</v>
          </cell>
          <cell r="K4366">
            <v>-0.16819429999999999</v>
          </cell>
          <cell r="L4366">
            <v>-0.157776</v>
          </cell>
          <cell r="M4366">
            <v>-0.15056040000000001</v>
          </cell>
          <cell r="N4366">
            <v>-0.14334469999999999</v>
          </cell>
          <cell r="O4366">
            <v>-0.1329264</v>
          </cell>
        </row>
        <row r="4367">
          <cell r="F4367" t="str">
            <v>2015-2022Other1-in-10July Peak22</v>
          </cell>
          <cell r="G4367">
            <v>2.758121</v>
          </cell>
          <cell r="H4367">
            <v>2.6615199999999999</v>
          </cell>
          <cell r="I4367">
            <v>89.811480000000003</v>
          </cell>
          <cell r="J4367">
            <v>25277.02</v>
          </cell>
          <cell r="K4367">
            <v>-0.1079143</v>
          </cell>
          <cell r="L4367">
            <v>-0.1012299</v>
          </cell>
          <cell r="M4367">
            <v>-9.66003E-2</v>
          </cell>
          <cell r="N4367">
            <v>-9.1970700000000002E-2</v>
          </cell>
          <cell r="O4367">
            <v>-8.5286299999999995E-2</v>
          </cell>
        </row>
        <row r="4368">
          <cell r="F4368" t="str">
            <v>2015-2022Other1-in-10July Peak23</v>
          </cell>
          <cell r="G4368">
            <v>2.144822</v>
          </cell>
          <cell r="H4368">
            <v>2.0835029999999999</v>
          </cell>
          <cell r="I4368">
            <v>86.740210000000005</v>
          </cell>
          <cell r="J4368">
            <v>25277.02</v>
          </cell>
          <cell r="K4368">
            <v>-6.8501500000000007E-2</v>
          </cell>
          <cell r="L4368">
            <v>-6.4258399999999993E-2</v>
          </cell>
          <cell r="M4368">
            <v>-6.1319600000000002E-2</v>
          </cell>
          <cell r="N4368">
            <v>-5.8380799999999997E-2</v>
          </cell>
          <cell r="O4368">
            <v>-5.4137699999999997E-2</v>
          </cell>
        </row>
        <row r="4369">
          <cell r="F4369" t="str">
            <v>2015-2022Other1-in-10July Peak24</v>
          </cell>
          <cell r="G4369">
            <v>1.630558</v>
          </cell>
          <cell r="H4369">
            <v>1.591375</v>
          </cell>
          <cell r="I4369">
            <v>85.926119999999997</v>
          </cell>
          <cell r="J4369">
            <v>25277.02</v>
          </cell>
          <cell r="K4369">
            <v>-4.3772999999999999E-2</v>
          </cell>
          <cell r="L4369">
            <v>-4.1061599999999997E-2</v>
          </cell>
          <cell r="M4369">
            <v>-3.9183700000000002E-2</v>
          </cell>
          <cell r="N4369">
            <v>-3.73058E-2</v>
          </cell>
          <cell r="O4369">
            <v>-3.45945E-2</v>
          </cell>
        </row>
        <row r="4370">
          <cell r="F4370" t="str">
            <v>2015-2022Sierra1-in-10July Peak1</v>
          </cell>
          <cell r="G4370">
            <v>1.2905489999999999</v>
          </cell>
          <cell r="H4370">
            <v>1.2905489999999999</v>
          </cell>
          <cell r="I4370">
            <v>76.342439999999996</v>
          </cell>
          <cell r="J4370">
            <v>17688.05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</row>
        <row r="4371">
          <cell r="F4371" t="str">
            <v>2015-2022Sierra1-in-10July Peak2</v>
          </cell>
          <cell r="G4371">
            <v>1.138641</v>
          </cell>
          <cell r="H4371">
            <v>1.138641</v>
          </cell>
          <cell r="I4371">
            <v>75.939719999999994</v>
          </cell>
          <cell r="J4371">
            <v>17688.05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</row>
        <row r="4372">
          <cell r="F4372" t="str">
            <v>2015-2022Sierra1-in-10July Peak3</v>
          </cell>
          <cell r="G4372">
            <v>1.0509059999999999</v>
          </cell>
          <cell r="H4372">
            <v>1.0509059999999999</v>
          </cell>
          <cell r="I4372">
            <v>74.899090000000001</v>
          </cell>
          <cell r="J4372">
            <v>17688.05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</row>
        <row r="4373">
          <cell r="F4373" t="str">
            <v>2015-2022Sierra1-in-10July Peak4</v>
          </cell>
          <cell r="G4373">
            <v>1.0012719999999999</v>
          </cell>
          <cell r="H4373">
            <v>1.0012719999999999</v>
          </cell>
          <cell r="I4373">
            <v>74.199100000000001</v>
          </cell>
          <cell r="J4373">
            <v>17688.05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</row>
        <row r="4374">
          <cell r="F4374" t="str">
            <v>2015-2022Sierra1-in-10July Peak5</v>
          </cell>
          <cell r="G4374">
            <v>1.0015289999999999</v>
          </cell>
          <cell r="H4374">
            <v>1.0015289999999999</v>
          </cell>
          <cell r="I4374">
            <v>72.706450000000004</v>
          </cell>
          <cell r="J4374">
            <v>17688.05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</row>
        <row r="4375">
          <cell r="F4375" t="str">
            <v>2015-2022Sierra1-in-10July Peak6</v>
          </cell>
          <cell r="G4375">
            <v>1.0933310000000001</v>
          </cell>
          <cell r="H4375">
            <v>1.0933310000000001</v>
          </cell>
          <cell r="I4375">
            <v>71.574039999999997</v>
          </cell>
          <cell r="J4375">
            <v>17688.05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</row>
        <row r="4376">
          <cell r="F4376" t="str">
            <v>2015-2022Sierra1-in-10July Peak7</v>
          </cell>
          <cell r="G4376">
            <v>1.3012189999999999</v>
          </cell>
          <cell r="H4376">
            <v>1.3012189999999999</v>
          </cell>
          <cell r="I4376">
            <v>72.169820000000001</v>
          </cell>
          <cell r="J4376">
            <v>17688.05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</row>
        <row r="4377">
          <cell r="F4377" t="str">
            <v>2015-2022Sierra1-in-10July Peak8</v>
          </cell>
          <cell r="G4377">
            <v>1.4328399999999999</v>
          </cell>
          <cell r="H4377">
            <v>1.4328399999999999</v>
          </cell>
          <cell r="I4377">
            <v>76.937780000000004</v>
          </cell>
          <cell r="J4377">
            <v>17688.05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</row>
        <row r="4378">
          <cell r="F4378" t="str">
            <v>2015-2022Sierra1-in-10July Peak9</v>
          </cell>
          <cell r="G4378">
            <v>1.472996</v>
          </cell>
          <cell r="H4378">
            <v>1.472996</v>
          </cell>
          <cell r="I4378">
            <v>82.592929999999996</v>
          </cell>
          <cell r="J4378">
            <v>17688.05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</row>
        <row r="4379">
          <cell r="F4379" t="str">
            <v>2015-2022Sierra1-in-10July Peak10</v>
          </cell>
          <cell r="G4379">
            <v>1.5478799999999999</v>
          </cell>
          <cell r="H4379">
            <v>1.5478799999999999</v>
          </cell>
          <cell r="I4379">
            <v>87.094570000000004</v>
          </cell>
          <cell r="J4379">
            <v>17688.05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</row>
        <row r="4380">
          <cell r="F4380" t="str">
            <v>2015-2022Sierra1-in-10July Peak11</v>
          </cell>
          <cell r="G4380">
            <v>1.690145</v>
          </cell>
          <cell r="H4380">
            <v>1.690145</v>
          </cell>
          <cell r="I4380">
            <v>90.681849999999997</v>
          </cell>
          <cell r="J4380">
            <v>17688.05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</row>
        <row r="4381">
          <cell r="F4381" t="str">
            <v>2015-2022Sierra1-in-10July Peak12</v>
          </cell>
          <cell r="G4381">
            <v>1.905735</v>
          </cell>
          <cell r="H4381">
            <v>1.905735</v>
          </cell>
          <cell r="I4381">
            <v>93.69717</v>
          </cell>
          <cell r="J4381">
            <v>17688.05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</row>
        <row r="4382">
          <cell r="F4382" t="str">
            <v>2015-2022Sierra1-in-10July Peak13</v>
          </cell>
          <cell r="G4382">
            <v>2.2040009999999999</v>
          </cell>
          <cell r="H4382">
            <v>2.2040009999999999</v>
          </cell>
          <cell r="I4382">
            <v>96.237819999999999</v>
          </cell>
          <cell r="J4382">
            <v>17688.05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</row>
        <row r="4383">
          <cell r="F4383" t="str">
            <v>2015-2022Sierra1-in-10July Peak14</v>
          </cell>
          <cell r="G4383">
            <v>2.0102060000000002</v>
          </cell>
          <cell r="H4383">
            <v>2.5426549999999999</v>
          </cell>
          <cell r="I4383">
            <v>98.612459999999999</v>
          </cell>
          <cell r="J4383">
            <v>17688.05</v>
          </cell>
          <cell r="K4383">
            <v>0.4529262</v>
          </cell>
          <cell r="L4383">
            <v>0.4999093</v>
          </cell>
          <cell r="M4383">
            <v>0.53244959999999997</v>
          </cell>
          <cell r="N4383">
            <v>0.56498990000000004</v>
          </cell>
          <cell r="O4383">
            <v>0.61197290000000004</v>
          </cell>
        </row>
        <row r="4384">
          <cell r="F4384" t="str">
            <v>2015-2022Sierra1-in-10July Peak15</v>
          </cell>
          <cell r="G4384">
            <v>2.2437369999999999</v>
          </cell>
          <cell r="H4384">
            <v>2.930809</v>
          </cell>
          <cell r="I4384">
            <v>99.865780000000001</v>
          </cell>
          <cell r="J4384">
            <v>17688.05</v>
          </cell>
          <cell r="K4384">
            <v>0.58520240000000001</v>
          </cell>
          <cell r="L4384">
            <v>0.64538810000000002</v>
          </cell>
          <cell r="M4384">
            <v>0.68707249999999997</v>
          </cell>
          <cell r="N4384">
            <v>0.72875690000000004</v>
          </cell>
          <cell r="O4384">
            <v>0.78894260000000005</v>
          </cell>
        </row>
        <row r="4385">
          <cell r="F4385" t="str">
            <v>2015-2022Sierra1-in-10July Peak16</v>
          </cell>
          <cell r="G4385">
            <v>2.5203760000000002</v>
          </cell>
          <cell r="H4385">
            <v>3.3772310000000001</v>
          </cell>
          <cell r="I4385">
            <v>101.004</v>
          </cell>
          <cell r="J4385">
            <v>17688.05</v>
          </cell>
          <cell r="K4385">
            <v>0.73020269999999998</v>
          </cell>
          <cell r="L4385">
            <v>0.80503009999999997</v>
          </cell>
          <cell r="M4385">
            <v>0.85685529999999999</v>
          </cell>
          <cell r="N4385">
            <v>0.9086805</v>
          </cell>
          <cell r="O4385">
            <v>0.98350789999999999</v>
          </cell>
        </row>
        <row r="4386">
          <cell r="F4386" t="str">
            <v>2015-2022Sierra1-in-10July Peak17</v>
          </cell>
          <cell r="G4386">
            <v>2.7764259999999998</v>
          </cell>
          <cell r="H4386">
            <v>3.7763659999999999</v>
          </cell>
          <cell r="I4386">
            <v>101.83</v>
          </cell>
          <cell r="J4386">
            <v>17688.05</v>
          </cell>
          <cell r="K4386">
            <v>0.85186490000000004</v>
          </cell>
          <cell r="L4386">
            <v>0.93934890000000004</v>
          </cell>
          <cell r="M4386">
            <v>0.99994000000000005</v>
          </cell>
          <cell r="N4386">
            <v>1.060532</v>
          </cell>
          <cell r="O4386">
            <v>1.1480159999999999</v>
          </cell>
        </row>
        <row r="4387">
          <cell r="F4387" t="str">
            <v>2015-2022Sierra1-in-10July Peak18</v>
          </cell>
          <cell r="G4387">
            <v>3.0060630000000002</v>
          </cell>
          <cell r="H4387">
            <v>4.0332379999999999</v>
          </cell>
          <cell r="I4387">
            <v>101.1284</v>
          </cell>
          <cell r="J4387">
            <v>17688.05</v>
          </cell>
          <cell r="K4387">
            <v>0.87503070000000005</v>
          </cell>
          <cell r="L4387">
            <v>0.96491890000000002</v>
          </cell>
          <cell r="M4387">
            <v>1.0271749999999999</v>
          </cell>
          <cell r="N4387">
            <v>1.089431</v>
          </cell>
          <cell r="O4387">
            <v>1.179319</v>
          </cell>
        </row>
        <row r="4388">
          <cell r="F4388" t="str">
            <v>2015-2022Sierra1-in-10July Peak19</v>
          </cell>
          <cell r="G4388">
            <v>4.3567840000000002</v>
          </cell>
          <cell r="H4388">
            <v>3.9888849999999998</v>
          </cell>
          <cell r="I4388">
            <v>99.107669999999999</v>
          </cell>
          <cell r="J4388">
            <v>17688.05</v>
          </cell>
          <cell r="K4388">
            <v>-0.40038760000000001</v>
          </cell>
          <cell r="L4388">
            <v>-0.3811929</v>
          </cell>
          <cell r="M4388">
            <v>-0.36789870000000002</v>
          </cell>
          <cell r="N4388">
            <v>-0.35460449999999999</v>
          </cell>
          <cell r="O4388">
            <v>-0.33540979999999998</v>
          </cell>
        </row>
        <row r="4389">
          <cell r="F4389" t="str">
            <v>2015-2022Sierra1-in-10July Peak20</v>
          </cell>
          <cell r="G4389">
            <v>3.9618470000000001</v>
          </cell>
          <cell r="H4389">
            <v>3.658639</v>
          </cell>
          <cell r="I4389">
            <v>94.309250000000006</v>
          </cell>
          <cell r="J4389">
            <v>17688.05</v>
          </cell>
          <cell r="K4389">
            <v>-0.32998339999999998</v>
          </cell>
          <cell r="L4389">
            <v>-0.3141639</v>
          </cell>
          <cell r="M4389">
            <v>-0.30320740000000002</v>
          </cell>
          <cell r="N4389">
            <v>-0.29225089999999998</v>
          </cell>
          <cell r="O4389">
            <v>-0.27643139999999999</v>
          </cell>
        </row>
        <row r="4390">
          <cell r="F4390" t="str">
            <v>2015-2022Sierra1-in-10July Peak21</v>
          </cell>
          <cell r="G4390">
            <v>3.4304770000000002</v>
          </cell>
          <cell r="H4390">
            <v>3.2383920000000002</v>
          </cell>
          <cell r="I4390">
            <v>87.371049999999997</v>
          </cell>
          <cell r="J4390">
            <v>17688.05</v>
          </cell>
          <cell r="K4390">
            <v>-0.20904739999999999</v>
          </cell>
          <cell r="L4390">
            <v>-0.1990256</v>
          </cell>
          <cell r="M4390">
            <v>-0.19208459999999999</v>
          </cell>
          <cell r="N4390">
            <v>-0.18514349999999999</v>
          </cell>
          <cell r="O4390">
            <v>-0.17512169999999999</v>
          </cell>
        </row>
        <row r="4391">
          <cell r="F4391" t="str">
            <v>2015-2022Sierra1-in-10July Peak22</v>
          </cell>
          <cell r="G4391">
            <v>2.8706480000000001</v>
          </cell>
          <cell r="H4391">
            <v>2.7559269999999998</v>
          </cell>
          <cell r="I4391">
            <v>83.224490000000003</v>
          </cell>
          <cell r="J4391">
            <v>17688.05</v>
          </cell>
          <cell r="K4391">
            <v>-0.1248522</v>
          </cell>
          <cell r="L4391">
            <v>-0.11886679999999999</v>
          </cell>
          <cell r="M4391">
            <v>-0.1147213</v>
          </cell>
          <cell r="N4391">
            <v>-0.1105758</v>
          </cell>
          <cell r="O4391">
            <v>-0.1045903</v>
          </cell>
        </row>
        <row r="4392">
          <cell r="F4392" t="str">
            <v>2015-2022Sierra1-in-10July Peak23</v>
          </cell>
          <cell r="G4392">
            <v>2.2098819999999999</v>
          </cell>
          <cell r="H4392">
            <v>2.1326459999999998</v>
          </cell>
          <cell r="I4392">
            <v>79.864230000000006</v>
          </cell>
          <cell r="J4392">
            <v>17688.05</v>
          </cell>
          <cell r="K4392">
            <v>-8.4056099999999995E-2</v>
          </cell>
          <cell r="L4392">
            <v>-8.0026399999999998E-2</v>
          </cell>
          <cell r="M4392">
            <v>-7.7235499999999999E-2</v>
          </cell>
          <cell r="N4392">
            <v>-7.4444499999999997E-2</v>
          </cell>
          <cell r="O4392">
            <v>-7.0414900000000002E-2</v>
          </cell>
        </row>
        <row r="4393">
          <cell r="F4393" t="str">
            <v>2015-2022Sierra1-in-10July Peak24</v>
          </cell>
          <cell r="G4393">
            <v>1.658765</v>
          </cell>
          <cell r="H4393">
            <v>1.6184700000000001</v>
          </cell>
          <cell r="I4393">
            <v>78.713369999999998</v>
          </cell>
          <cell r="J4393">
            <v>17688.05</v>
          </cell>
          <cell r="K4393">
            <v>-4.3853900000000001E-2</v>
          </cell>
          <cell r="L4393">
            <v>-4.17516E-2</v>
          </cell>
          <cell r="M4393">
            <v>-4.0295499999999998E-2</v>
          </cell>
          <cell r="N4393">
            <v>-3.8839400000000003E-2</v>
          </cell>
          <cell r="O4393">
            <v>-3.6736999999999999E-2</v>
          </cell>
        </row>
        <row r="4394">
          <cell r="F4394" t="str">
            <v>2015-2022Stockton1-in-10July Peak1</v>
          </cell>
          <cell r="G4394">
            <v>1.483633</v>
          </cell>
          <cell r="H4394">
            <v>1.483633</v>
          </cell>
          <cell r="I4394">
            <v>86.506770000000003</v>
          </cell>
          <cell r="J4394">
            <v>12323.13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</row>
        <row r="4395">
          <cell r="F4395" t="str">
            <v>2015-2022Stockton1-in-10July Peak2</v>
          </cell>
          <cell r="G4395">
            <v>1.262006</v>
          </cell>
          <cell r="H4395">
            <v>1.262006</v>
          </cell>
          <cell r="I4395">
            <v>85.051630000000003</v>
          </cell>
          <cell r="J4395">
            <v>12323.13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</row>
        <row r="4396">
          <cell r="F4396" t="str">
            <v>2015-2022Stockton1-in-10July Peak3</v>
          </cell>
          <cell r="G4396">
            <v>1.1259669999999999</v>
          </cell>
          <cell r="H4396">
            <v>1.1259669999999999</v>
          </cell>
          <cell r="I4396">
            <v>84.275810000000007</v>
          </cell>
          <cell r="J4396">
            <v>12323.13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</row>
        <row r="4397">
          <cell r="F4397" t="str">
            <v>2015-2022Stockton1-in-10July Peak4</v>
          </cell>
          <cell r="G4397">
            <v>1.0498069999999999</v>
          </cell>
          <cell r="H4397">
            <v>1.0498069999999999</v>
          </cell>
          <cell r="I4397">
            <v>83.95514</v>
          </cell>
          <cell r="J4397">
            <v>12323.13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</row>
        <row r="4398">
          <cell r="F4398" t="str">
            <v>2015-2022Stockton1-in-10July Peak5</v>
          </cell>
          <cell r="G4398">
            <v>1.032438</v>
          </cell>
          <cell r="H4398">
            <v>1.032438</v>
          </cell>
          <cell r="I4398">
            <v>84.365459999999999</v>
          </cell>
          <cell r="J4398">
            <v>12323.13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</row>
        <row r="4399">
          <cell r="F4399" t="str">
            <v>2015-2022Stockton1-in-10July Peak6</v>
          </cell>
          <cell r="G4399">
            <v>1.0789869999999999</v>
          </cell>
          <cell r="H4399">
            <v>1.0789869999999999</v>
          </cell>
          <cell r="I4399">
            <v>84.320599999999999</v>
          </cell>
          <cell r="J4399">
            <v>12323.13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</row>
        <row r="4400">
          <cell r="F4400" t="str">
            <v>2015-2022Stockton1-in-10July Peak7</v>
          </cell>
          <cell r="G4400">
            <v>1.2311840000000001</v>
          </cell>
          <cell r="H4400">
            <v>1.2311840000000001</v>
          </cell>
          <cell r="I4400">
            <v>83.230959999999996</v>
          </cell>
          <cell r="J4400">
            <v>12323.13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</row>
        <row r="4401">
          <cell r="F4401" t="str">
            <v>2015-2022Stockton1-in-10July Peak8</v>
          </cell>
          <cell r="G4401">
            <v>1.3369310000000001</v>
          </cell>
          <cell r="H4401">
            <v>1.3369310000000001</v>
          </cell>
          <cell r="I4401">
            <v>83.589650000000006</v>
          </cell>
          <cell r="J4401">
            <v>12323.13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</row>
        <row r="4402">
          <cell r="F4402" t="str">
            <v>2015-2022Stockton1-in-10July Peak9</v>
          </cell>
          <cell r="G4402">
            <v>1.392147</v>
          </cell>
          <cell r="H4402">
            <v>1.392147</v>
          </cell>
          <cell r="I4402">
            <v>84.948369999999997</v>
          </cell>
          <cell r="J4402">
            <v>12323.13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</row>
        <row r="4403">
          <cell r="F4403" t="str">
            <v>2015-2022Stockton1-in-10July Peak10</v>
          </cell>
          <cell r="G4403">
            <v>1.527412</v>
          </cell>
          <cell r="H4403">
            <v>1.527412</v>
          </cell>
          <cell r="I4403">
            <v>86.717420000000004</v>
          </cell>
          <cell r="J4403">
            <v>12323.13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</row>
        <row r="4404">
          <cell r="F4404" t="str">
            <v>2015-2022Stockton1-in-10July Peak11</v>
          </cell>
          <cell r="G4404">
            <v>1.7205280000000001</v>
          </cell>
          <cell r="H4404">
            <v>1.7205280000000001</v>
          </cell>
          <cell r="I4404">
            <v>90.627769999999998</v>
          </cell>
          <cell r="J4404">
            <v>12323.13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</row>
        <row r="4405">
          <cell r="F4405" t="str">
            <v>2015-2022Stockton1-in-10July Peak12</v>
          </cell>
          <cell r="G4405">
            <v>1.982432</v>
          </cell>
          <cell r="H4405">
            <v>1.982432</v>
          </cell>
          <cell r="I4405">
            <v>94.582920000000001</v>
          </cell>
          <cell r="J4405">
            <v>12323.13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</row>
        <row r="4406">
          <cell r="F4406" t="str">
            <v>2015-2022Stockton1-in-10July Peak13</v>
          </cell>
          <cell r="G4406">
            <v>2.3193239999999999</v>
          </cell>
          <cell r="H4406">
            <v>2.3193239999999999</v>
          </cell>
          <cell r="I4406">
            <v>98.858729999999994</v>
          </cell>
          <cell r="J4406">
            <v>12323.13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</row>
        <row r="4407">
          <cell r="F4407" t="str">
            <v>2015-2022Stockton1-in-10July Peak14</v>
          </cell>
          <cell r="G4407">
            <v>2.0948180000000001</v>
          </cell>
          <cell r="H4407">
            <v>2.7062560000000002</v>
          </cell>
          <cell r="I4407">
            <v>101.2243</v>
          </cell>
          <cell r="J4407">
            <v>12323.13</v>
          </cell>
          <cell r="K4407">
            <v>0.50256369999999995</v>
          </cell>
          <cell r="L4407">
            <v>0.56688740000000004</v>
          </cell>
          <cell r="M4407">
            <v>0.61143780000000003</v>
          </cell>
          <cell r="N4407">
            <v>0.65598820000000002</v>
          </cell>
          <cell r="O4407">
            <v>0.72031179999999995</v>
          </cell>
        </row>
        <row r="4408">
          <cell r="F4408" t="str">
            <v>2015-2022Stockton1-in-10July Peak15</v>
          </cell>
          <cell r="G4408">
            <v>2.3677800000000002</v>
          </cell>
          <cell r="H4408">
            <v>3.1359089999999998</v>
          </cell>
          <cell r="I4408">
            <v>103.6344</v>
          </cell>
          <cell r="J4408">
            <v>12323.13</v>
          </cell>
          <cell r="K4408">
            <v>0.63286220000000004</v>
          </cell>
          <cell r="L4408">
            <v>0.71277889999999999</v>
          </cell>
          <cell r="M4408">
            <v>0.76812910000000001</v>
          </cell>
          <cell r="N4408">
            <v>0.82347919999999997</v>
          </cell>
          <cell r="O4408">
            <v>0.90339590000000003</v>
          </cell>
        </row>
        <row r="4409">
          <cell r="F4409" t="str">
            <v>2015-2022Stockton1-in-10July Peak16</v>
          </cell>
          <cell r="G4409">
            <v>2.6359729999999999</v>
          </cell>
          <cell r="H4409">
            <v>3.6102129999999999</v>
          </cell>
          <cell r="I4409">
            <v>105.45489999999999</v>
          </cell>
          <cell r="J4409">
            <v>12323.13</v>
          </cell>
          <cell r="K4409">
            <v>0.80470620000000004</v>
          </cell>
          <cell r="L4409">
            <v>0.90486809999999995</v>
          </cell>
          <cell r="M4409">
            <v>0.97424010000000005</v>
          </cell>
          <cell r="N4409">
            <v>1.043612</v>
          </cell>
          <cell r="O4409">
            <v>1.1437729999999999</v>
          </cell>
        </row>
        <row r="4410">
          <cell r="F4410" t="str">
            <v>2015-2022Stockton1-in-10July Peak17</v>
          </cell>
          <cell r="G4410">
            <v>2.8941089999999998</v>
          </cell>
          <cell r="H4410">
            <v>4.0196379999999996</v>
          </cell>
          <cell r="I4410">
            <v>104.82080000000001</v>
          </cell>
          <cell r="J4410">
            <v>12323.13</v>
          </cell>
          <cell r="K4410">
            <v>0.92827360000000003</v>
          </cell>
          <cell r="L4410">
            <v>1.0448139999999999</v>
          </cell>
          <cell r="M4410">
            <v>1.125529</v>
          </cell>
          <cell r="N4410">
            <v>1.2062440000000001</v>
          </cell>
          <cell r="O4410">
            <v>1.3227850000000001</v>
          </cell>
        </row>
        <row r="4411">
          <cell r="F4411" t="str">
            <v>2015-2022Stockton1-in-10July Peak18</v>
          </cell>
          <cell r="G4411">
            <v>3.0827830000000001</v>
          </cell>
          <cell r="H4411">
            <v>4.2374660000000004</v>
          </cell>
          <cell r="I4411">
            <v>104.95489999999999</v>
          </cell>
          <cell r="J4411">
            <v>12323.13</v>
          </cell>
          <cell r="K4411">
            <v>0.95213219999999998</v>
          </cell>
          <cell r="L4411">
            <v>1.071801</v>
          </cell>
          <cell r="M4411">
            <v>1.1546829999999999</v>
          </cell>
          <cell r="N4411">
            <v>1.237565</v>
          </cell>
          <cell r="O4411">
            <v>1.3572340000000001</v>
          </cell>
        </row>
        <row r="4412">
          <cell r="F4412" t="str">
            <v>2015-2022Stockton1-in-10July Peak19</v>
          </cell>
          <cell r="G4412">
            <v>4.4274310000000003</v>
          </cell>
          <cell r="H4412">
            <v>4.1342569999999998</v>
          </cell>
          <cell r="I4412">
            <v>101.5899</v>
          </cell>
          <cell r="J4412">
            <v>12323.13</v>
          </cell>
          <cell r="K4412">
            <v>-0.30917070000000002</v>
          </cell>
          <cell r="L4412">
            <v>-0.29971979999999998</v>
          </cell>
          <cell r="M4412">
            <v>-0.2931742</v>
          </cell>
          <cell r="N4412">
            <v>-0.28662850000000001</v>
          </cell>
          <cell r="O4412">
            <v>-0.27717779999999997</v>
          </cell>
        </row>
        <row r="4413">
          <cell r="F4413" t="str">
            <v>2015-2022Stockton1-in-10July Peak20</v>
          </cell>
          <cell r="G4413">
            <v>4.0279100000000003</v>
          </cell>
          <cell r="H4413">
            <v>3.7528299999999999</v>
          </cell>
          <cell r="I4413">
            <v>98.679400000000001</v>
          </cell>
          <cell r="J4413">
            <v>12323.13</v>
          </cell>
          <cell r="K4413">
            <v>-0.29008909999999999</v>
          </cell>
          <cell r="L4413">
            <v>-0.28122150000000001</v>
          </cell>
          <cell r="M4413">
            <v>-0.27507989999999999</v>
          </cell>
          <cell r="N4413">
            <v>-0.26893820000000002</v>
          </cell>
          <cell r="O4413">
            <v>-0.26007069999999999</v>
          </cell>
        </row>
        <row r="4414">
          <cell r="F4414" t="str">
            <v>2015-2022Stockton1-in-10July Peak21</v>
          </cell>
          <cell r="G4414">
            <v>3.5557799999999999</v>
          </cell>
          <cell r="H4414">
            <v>3.370069</v>
          </cell>
          <cell r="I4414">
            <v>95.54486</v>
          </cell>
          <cell r="J4414">
            <v>12323.13</v>
          </cell>
          <cell r="K4414">
            <v>-0.19584399999999999</v>
          </cell>
          <cell r="L4414">
            <v>-0.18985740000000001</v>
          </cell>
          <cell r="M4414">
            <v>-0.18571109999999999</v>
          </cell>
          <cell r="N4414">
            <v>-0.1815647</v>
          </cell>
          <cell r="O4414">
            <v>-0.17557809999999999</v>
          </cell>
        </row>
        <row r="4415">
          <cell r="F4415" t="str">
            <v>2015-2022Stockton1-in-10July Peak22</v>
          </cell>
          <cell r="G4415">
            <v>3.0421490000000002</v>
          </cell>
          <cell r="H4415">
            <v>2.9115709999999999</v>
          </cell>
          <cell r="I4415">
            <v>91.95514</v>
          </cell>
          <cell r="J4415">
            <v>12323.13</v>
          </cell>
          <cell r="K4415">
            <v>-0.1377023</v>
          </cell>
          <cell r="L4415">
            <v>-0.1334929</v>
          </cell>
          <cell r="M4415">
            <v>-0.13057759999999999</v>
          </cell>
          <cell r="N4415">
            <v>-0.1276622</v>
          </cell>
          <cell r="O4415">
            <v>-0.1234528</v>
          </cell>
        </row>
        <row r="4416">
          <cell r="F4416" t="str">
            <v>2015-2022Stockton1-in-10July Peak23</v>
          </cell>
          <cell r="G4416">
            <v>2.3919709999999998</v>
          </cell>
          <cell r="H4416">
            <v>2.3216939999999999</v>
          </cell>
          <cell r="I4416">
            <v>89.641270000000006</v>
          </cell>
          <cell r="J4416">
            <v>12323.13</v>
          </cell>
          <cell r="K4416">
            <v>-7.4110999999999996E-2</v>
          </cell>
          <cell r="L4416">
            <v>-7.1845500000000007E-2</v>
          </cell>
          <cell r="M4416">
            <v>-7.0276500000000006E-2</v>
          </cell>
          <cell r="N4416">
            <v>-6.8707500000000005E-2</v>
          </cell>
          <cell r="O4416">
            <v>-6.6442000000000001E-2</v>
          </cell>
        </row>
        <row r="4417">
          <cell r="F4417" t="str">
            <v>2015-2022Stockton1-in-10July Peak24</v>
          </cell>
          <cell r="G4417">
            <v>1.845099</v>
          </cell>
          <cell r="H4417">
            <v>1.7887519999999999</v>
          </cell>
          <cell r="I4417">
            <v>89.141270000000006</v>
          </cell>
          <cell r="J4417">
            <v>12323.13</v>
          </cell>
          <cell r="K4417">
            <v>-5.9421000000000002E-2</v>
          </cell>
          <cell r="L4417">
            <v>-5.7604599999999999E-2</v>
          </cell>
          <cell r="M4417">
            <v>-5.6346500000000001E-2</v>
          </cell>
          <cell r="N4417">
            <v>-5.5088499999999999E-2</v>
          </cell>
          <cell r="O4417">
            <v>-5.3272100000000003E-2</v>
          </cell>
        </row>
        <row r="4418">
          <cell r="F4418" t="str">
            <v>2015-2022All Customers1-in-2July Peak1</v>
          </cell>
          <cell r="G4418">
            <v>1.1122209999999999</v>
          </cell>
          <cell r="H4418">
            <v>1.1122209999999999</v>
          </cell>
          <cell r="I4418">
            <v>74.697909999999993</v>
          </cell>
          <cell r="J4418">
            <v>147887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</row>
        <row r="4419">
          <cell r="F4419" t="str">
            <v>2015-2022All Customers1-in-2July Peak2</v>
          </cell>
          <cell r="G4419">
            <v>0.95028789999999996</v>
          </cell>
          <cell r="H4419">
            <v>0.95028789999999996</v>
          </cell>
          <cell r="I4419">
            <v>72.115660000000005</v>
          </cell>
          <cell r="J4419">
            <v>147887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</row>
        <row r="4420">
          <cell r="F4420" t="str">
            <v>2015-2022All Customers1-in-2July Peak3</v>
          </cell>
          <cell r="G4420">
            <v>0.85534100000000002</v>
          </cell>
          <cell r="H4420">
            <v>0.85534100000000002</v>
          </cell>
          <cell r="I4420">
            <v>70.204310000000007</v>
          </cell>
          <cell r="J4420">
            <v>147887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</row>
        <row r="4421">
          <cell r="F4421" t="str">
            <v>2015-2022All Customers1-in-2July Peak4</v>
          </cell>
          <cell r="G4421">
            <v>0.80025480000000004</v>
          </cell>
          <cell r="H4421">
            <v>0.80025480000000004</v>
          </cell>
          <cell r="I4421">
            <v>68.508930000000007</v>
          </cell>
          <cell r="J4421">
            <v>147887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</row>
        <row r="4422">
          <cell r="F4422" t="str">
            <v>2015-2022All Customers1-in-2July Peak5</v>
          </cell>
          <cell r="G4422">
            <v>0.78606410000000004</v>
          </cell>
          <cell r="H4422">
            <v>0.78606410000000004</v>
          </cell>
          <cell r="I4422">
            <v>67.398579999999995</v>
          </cell>
          <cell r="J4422">
            <v>147887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</row>
        <row r="4423">
          <cell r="F4423" t="str">
            <v>2015-2022All Customers1-in-2July Peak6</v>
          </cell>
          <cell r="G4423">
            <v>0.83190070000000005</v>
          </cell>
          <cell r="H4423">
            <v>0.83190070000000005</v>
          </cell>
          <cell r="I4423">
            <v>66.301640000000006</v>
          </cell>
          <cell r="J4423">
            <v>147887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</row>
        <row r="4424">
          <cell r="F4424" t="str">
            <v>2015-2022All Customers1-in-2July Peak7</v>
          </cell>
          <cell r="G4424">
            <v>0.96942729999999999</v>
          </cell>
          <cell r="H4424">
            <v>0.96942729999999999</v>
          </cell>
          <cell r="I4424">
            <v>66.677210000000002</v>
          </cell>
          <cell r="J4424">
            <v>147887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</row>
        <row r="4425">
          <cell r="F4425" t="str">
            <v>2015-2022All Customers1-in-2July Peak8</v>
          </cell>
          <cell r="G4425">
            <v>1.0782339999999999</v>
          </cell>
          <cell r="H4425">
            <v>1.0782339999999999</v>
          </cell>
          <cell r="I4425">
            <v>72.395309999999995</v>
          </cell>
          <cell r="J4425">
            <v>147887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</row>
        <row r="4426">
          <cell r="F4426" t="str">
            <v>2015-2022All Customers1-in-2July Peak9</v>
          </cell>
          <cell r="G4426">
            <v>1.10145</v>
          </cell>
          <cell r="H4426">
            <v>1.10145</v>
          </cell>
          <cell r="I4426">
            <v>79.032939999999996</v>
          </cell>
          <cell r="J4426">
            <v>147887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</row>
        <row r="4427">
          <cell r="F4427" t="str">
            <v>2015-2022All Customers1-in-2July Peak10</v>
          </cell>
          <cell r="G4427">
            <v>1.1744509999999999</v>
          </cell>
          <cell r="H4427">
            <v>1.1744509999999999</v>
          </cell>
          <cell r="I4427">
            <v>84.234120000000004</v>
          </cell>
          <cell r="J4427">
            <v>147887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</row>
        <row r="4428">
          <cell r="F4428" t="str">
            <v>2015-2022All Customers1-in-2July Peak11</v>
          </cell>
          <cell r="G4428">
            <v>1.2978769999999999</v>
          </cell>
          <cell r="H4428">
            <v>1.2978769999999999</v>
          </cell>
          <cell r="I4428">
            <v>89.693129999999996</v>
          </cell>
          <cell r="J4428">
            <v>147887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</row>
        <row r="4429">
          <cell r="F4429" t="str">
            <v>2015-2022All Customers1-in-2July Peak12</v>
          </cell>
          <cell r="G4429">
            <v>1.4773449999999999</v>
          </cell>
          <cell r="H4429">
            <v>1.4773449999999999</v>
          </cell>
          <cell r="I4429">
            <v>93.605149999999995</v>
          </cell>
          <cell r="J4429">
            <v>147887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</row>
        <row r="4430">
          <cell r="F4430" t="str">
            <v>2015-2022All Customers1-in-2July Peak13</v>
          </cell>
          <cell r="G4430">
            <v>1.7165280000000001</v>
          </cell>
          <cell r="H4430">
            <v>1.7165280000000001</v>
          </cell>
          <cell r="I4430">
            <v>96.841840000000005</v>
          </cell>
          <cell r="J4430">
            <v>147887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</row>
        <row r="4431">
          <cell r="F4431" t="str">
            <v>2015-2022All Customers1-in-2July Peak14</v>
          </cell>
          <cell r="G4431">
            <v>1.5569120000000001</v>
          </cell>
          <cell r="H4431">
            <v>1.9781230000000001</v>
          </cell>
          <cell r="I4431">
            <v>99.178049999999999</v>
          </cell>
          <cell r="J4431">
            <v>147887</v>
          </cell>
          <cell r="K4431">
            <v>0.35191719999999999</v>
          </cell>
          <cell r="L4431">
            <v>0.3928565</v>
          </cell>
          <cell r="M4431">
            <v>0.4212109</v>
          </cell>
          <cell r="N4431">
            <v>0.4495653</v>
          </cell>
          <cell r="O4431">
            <v>0.49050460000000001</v>
          </cell>
        </row>
        <row r="4432">
          <cell r="F4432" t="str">
            <v>2015-2022All Customers1-in-2July Peak15</v>
          </cell>
          <cell r="G4432">
            <v>1.7311559999999999</v>
          </cell>
          <cell r="H4432">
            <v>2.2717969999999998</v>
          </cell>
          <cell r="I4432">
            <v>101.1846</v>
          </cell>
          <cell r="J4432">
            <v>147887</v>
          </cell>
          <cell r="K4432">
            <v>0.45246940000000002</v>
          </cell>
          <cell r="L4432">
            <v>0.5045617</v>
          </cell>
          <cell r="M4432">
            <v>0.54064060000000003</v>
          </cell>
          <cell r="N4432">
            <v>0.57671950000000005</v>
          </cell>
          <cell r="O4432">
            <v>0.62881180000000003</v>
          </cell>
        </row>
        <row r="4433">
          <cell r="F4433" t="str">
            <v>2015-2022All Customers1-in-2July Peak16</v>
          </cell>
          <cell r="G4433">
            <v>1.928911</v>
          </cell>
          <cell r="H4433">
            <v>2.6052170000000001</v>
          </cell>
          <cell r="I4433">
            <v>102.11369999999999</v>
          </cell>
          <cell r="J4433">
            <v>147887</v>
          </cell>
          <cell r="K4433">
            <v>0.5664922</v>
          </cell>
          <cell r="L4433">
            <v>0.63137080000000001</v>
          </cell>
          <cell r="M4433">
            <v>0.67630570000000001</v>
          </cell>
          <cell r="N4433">
            <v>0.7212404</v>
          </cell>
          <cell r="O4433">
            <v>0.78611900000000001</v>
          </cell>
        </row>
        <row r="4434">
          <cell r="F4434" t="str">
            <v>2015-2022All Customers1-in-2July Peak17</v>
          </cell>
          <cell r="G4434">
            <v>2.1146400000000001</v>
          </cell>
          <cell r="H4434">
            <v>2.9024350000000001</v>
          </cell>
          <cell r="I4434">
            <v>101.92019999999999</v>
          </cell>
          <cell r="J4434">
            <v>147887</v>
          </cell>
          <cell r="K4434">
            <v>0.65954239999999997</v>
          </cell>
          <cell r="L4434">
            <v>0.73531530000000001</v>
          </cell>
          <cell r="M4434">
            <v>0.78779540000000003</v>
          </cell>
          <cell r="N4434">
            <v>0.84027540000000001</v>
          </cell>
          <cell r="O4434">
            <v>0.91604830000000004</v>
          </cell>
        </row>
        <row r="4435">
          <cell r="F4435" t="str">
            <v>2015-2022All Customers1-in-2July Peak18</v>
          </cell>
          <cell r="G4435">
            <v>2.2796919999999998</v>
          </cell>
          <cell r="H4435">
            <v>3.0887530000000001</v>
          </cell>
          <cell r="I4435">
            <v>100.7713</v>
          </cell>
          <cell r="J4435">
            <v>147887</v>
          </cell>
          <cell r="K4435">
            <v>0.67730210000000002</v>
          </cell>
          <cell r="L4435">
            <v>0.75514669999999995</v>
          </cell>
          <cell r="M4435">
            <v>0.80906160000000005</v>
          </cell>
          <cell r="N4435">
            <v>0.86297659999999998</v>
          </cell>
          <cell r="O4435">
            <v>0.94082120000000002</v>
          </cell>
        </row>
        <row r="4436">
          <cell r="F4436" t="str">
            <v>2015-2022All Customers1-in-2July Peak19</v>
          </cell>
          <cell r="G4436">
            <v>3.3116750000000001</v>
          </cell>
          <cell r="H4436">
            <v>3.048333</v>
          </cell>
          <cell r="I4436">
            <v>97.724310000000003</v>
          </cell>
          <cell r="J4436">
            <v>147887</v>
          </cell>
          <cell r="K4436">
            <v>-0.29170299999999999</v>
          </cell>
          <cell r="L4436">
            <v>-0.27494689999999999</v>
          </cell>
          <cell r="M4436">
            <v>-0.26334150000000001</v>
          </cell>
          <cell r="N4436">
            <v>-0.25173630000000002</v>
          </cell>
          <cell r="O4436">
            <v>-0.2349801</v>
          </cell>
        </row>
        <row r="4437">
          <cell r="F4437" t="str">
            <v>2015-2022All Customers1-in-2July Peak20</v>
          </cell>
          <cell r="G4437">
            <v>3.0313650000000001</v>
          </cell>
          <cell r="H4437">
            <v>2.7949609999999998</v>
          </cell>
          <cell r="I4437">
            <v>93.085040000000006</v>
          </cell>
          <cell r="J4437">
            <v>147887</v>
          </cell>
          <cell r="K4437">
            <v>-0.26174340000000001</v>
          </cell>
          <cell r="L4437">
            <v>-0.24677260000000001</v>
          </cell>
          <cell r="M4437">
            <v>-0.2364039</v>
          </cell>
          <cell r="N4437">
            <v>-0.22603509999999999</v>
          </cell>
          <cell r="O4437">
            <v>-0.21106420000000001</v>
          </cell>
        </row>
        <row r="4438">
          <cell r="F4438" t="str">
            <v>2015-2022All Customers1-in-2July Peak21</v>
          </cell>
          <cell r="G4438">
            <v>2.6778529999999998</v>
          </cell>
          <cell r="H4438">
            <v>2.527838</v>
          </cell>
          <cell r="I4438">
            <v>86.929029999999997</v>
          </cell>
          <cell r="J4438">
            <v>147887</v>
          </cell>
          <cell r="K4438">
            <v>-0.16576550000000001</v>
          </cell>
          <cell r="L4438">
            <v>-0.15646019999999999</v>
          </cell>
          <cell r="M4438">
            <v>-0.15001529999999999</v>
          </cell>
          <cell r="N4438">
            <v>-0.14357039999999999</v>
          </cell>
          <cell r="O4438">
            <v>-0.134265</v>
          </cell>
        </row>
        <row r="4439">
          <cell r="F4439" t="str">
            <v>2015-2022All Customers1-in-2July Peak22</v>
          </cell>
          <cell r="G4439">
            <v>2.3108019999999998</v>
          </cell>
          <cell r="H4439">
            <v>2.2177359999999999</v>
          </cell>
          <cell r="I4439">
            <v>82.026960000000003</v>
          </cell>
          <cell r="J4439">
            <v>147887</v>
          </cell>
          <cell r="K4439">
            <v>-0.10273599999999999</v>
          </cell>
          <cell r="L4439">
            <v>-9.7022800000000006E-2</v>
          </cell>
          <cell r="M4439">
            <v>-9.3065800000000004E-2</v>
          </cell>
          <cell r="N4439">
            <v>-8.9108800000000002E-2</v>
          </cell>
          <cell r="O4439">
            <v>-8.3395499999999997E-2</v>
          </cell>
        </row>
        <row r="4440">
          <cell r="F4440" t="str">
            <v>2015-2022All Customers1-in-2July Peak23</v>
          </cell>
          <cell r="G4440">
            <v>1.830449</v>
          </cell>
          <cell r="H4440">
            <v>1.772232</v>
          </cell>
          <cell r="I4440">
            <v>79.361879999999999</v>
          </cell>
          <cell r="J4440">
            <v>147887</v>
          </cell>
          <cell r="K4440">
            <v>-6.4355200000000001E-2</v>
          </cell>
          <cell r="L4440">
            <v>-6.0728699999999997E-2</v>
          </cell>
          <cell r="M4440">
            <v>-5.8216999999999998E-2</v>
          </cell>
          <cell r="N4440">
            <v>-5.5705299999999999E-2</v>
          </cell>
          <cell r="O4440">
            <v>-5.2078800000000001E-2</v>
          </cell>
        </row>
        <row r="4441">
          <cell r="F4441" t="str">
            <v>2015-2022All Customers1-in-2July Peak24</v>
          </cell>
          <cell r="G4441">
            <v>1.39968</v>
          </cell>
          <cell r="H4441">
            <v>1.357677</v>
          </cell>
          <cell r="I4441">
            <v>77.220280000000002</v>
          </cell>
          <cell r="J4441">
            <v>147887</v>
          </cell>
          <cell r="K4441">
            <v>-4.6475700000000002E-2</v>
          </cell>
          <cell r="L4441">
            <v>-4.3833499999999997E-2</v>
          </cell>
          <cell r="M4441">
            <v>-4.2003600000000002E-2</v>
          </cell>
          <cell r="N4441">
            <v>-4.01737E-2</v>
          </cell>
          <cell r="O4441">
            <v>-3.7531500000000002E-2</v>
          </cell>
        </row>
        <row r="4442">
          <cell r="F4442" t="str">
            <v>2015-2022Greater Bay Area1-in-2July Peak1</v>
          </cell>
          <cell r="G4442">
            <v>1.0580339999999999</v>
          </cell>
          <cell r="H4442">
            <v>1.0580339999999999</v>
          </cell>
          <cell r="I4442">
            <v>70.153530000000003</v>
          </cell>
          <cell r="J4442">
            <v>51563.08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</row>
        <row r="4443">
          <cell r="F4443" t="str">
            <v>2015-2022Greater Bay Area1-in-2July Peak2</v>
          </cell>
          <cell r="G4443">
            <v>0.88995639999999998</v>
          </cell>
          <cell r="H4443">
            <v>0.88995639999999998</v>
          </cell>
          <cell r="I4443">
            <v>69.184510000000003</v>
          </cell>
          <cell r="J4443">
            <v>51563.08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</row>
        <row r="4444">
          <cell r="F4444" t="str">
            <v>2015-2022Greater Bay Area1-in-2July Peak3</v>
          </cell>
          <cell r="G4444">
            <v>0.79738679999999995</v>
          </cell>
          <cell r="H4444">
            <v>0.79738679999999995</v>
          </cell>
          <cell r="I4444">
            <v>67.266890000000004</v>
          </cell>
          <cell r="J4444">
            <v>51563.08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</row>
        <row r="4445">
          <cell r="F4445" t="str">
            <v>2015-2022Greater Bay Area1-in-2July Peak4</v>
          </cell>
          <cell r="G4445">
            <v>0.74601099999999998</v>
          </cell>
          <cell r="H4445">
            <v>0.74601099999999998</v>
          </cell>
          <cell r="I4445">
            <v>65.585419999999999</v>
          </cell>
          <cell r="J4445">
            <v>51563.08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</row>
        <row r="4446">
          <cell r="F4446" t="str">
            <v>2015-2022Greater Bay Area1-in-2July Peak5</v>
          </cell>
          <cell r="G4446">
            <v>0.72879170000000004</v>
          </cell>
          <cell r="H4446">
            <v>0.72879170000000004</v>
          </cell>
          <cell r="I4446">
            <v>64.478899999999996</v>
          </cell>
          <cell r="J4446">
            <v>51563.08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</row>
        <row r="4447">
          <cell r="F4447" t="str">
            <v>2015-2022Greater Bay Area1-in-2July Peak6</v>
          </cell>
          <cell r="G4447">
            <v>0.76887939999999999</v>
          </cell>
          <cell r="H4447">
            <v>0.76887939999999999</v>
          </cell>
          <cell r="I4447">
            <v>63.695950000000003</v>
          </cell>
          <cell r="J4447">
            <v>51563.08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</row>
        <row r="4448">
          <cell r="F4448" t="str">
            <v>2015-2022Greater Bay Area1-in-2July Peak7</v>
          </cell>
          <cell r="G4448">
            <v>0.90867540000000002</v>
          </cell>
          <cell r="H4448">
            <v>0.90867540000000002</v>
          </cell>
          <cell r="I4448">
            <v>63.853670000000001</v>
          </cell>
          <cell r="J4448">
            <v>51563.08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</row>
        <row r="4449">
          <cell r="F4449" t="str">
            <v>2015-2022Greater Bay Area1-in-2July Peak8</v>
          </cell>
          <cell r="G4449">
            <v>1.0453220000000001</v>
          </cell>
          <cell r="H4449">
            <v>1.0453220000000001</v>
          </cell>
          <cell r="I4449">
            <v>68.322850000000003</v>
          </cell>
          <cell r="J4449">
            <v>51563.08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</row>
        <row r="4450">
          <cell r="F4450" t="str">
            <v>2015-2022Greater Bay Area1-in-2July Peak9</v>
          </cell>
          <cell r="G4450">
            <v>1.0615600000000001</v>
          </cell>
          <cell r="H4450">
            <v>1.0615600000000001</v>
          </cell>
          <cell r="I4450">
            <v>74.783159999999995</v>
          </cell>
          <cell r="J4450">
            <v>51563.08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</row>
        <row r="4451">
          <cell r="F4451" t="str">
            <v>2015-2022Greater Bay Area1-in-2July Peak10</v>
          </cell>
          <cell r="G4451">
            <v>1.1078749999999999</v>
          </cell>
          <cell r="H4451">
            <v>1.1078749999999999</v>
          </cell>
          <cell r="I4451">
            <v>80.692909999999998</v>
          </cell>
          <cell r="J4451">
            <v>51563.08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</row>
        <row r="4452">
          <cell r="F4452" t="str">
            <v>2015-2022Greater Bay Area1-in-2July Peak11</v>
          </cell>
          <cell r="G4452">
            <v>1.2027969999999999</v>
          </cell>
          <cell r="H4452">
            <v>1.2027969999999999</v>
          </cell>
          <cell r="I4452">
            <v>87.068119999999993</v>
          </cell>
          <cell r="J4452">
            <v>51563.08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</row>
        <row r="4453">
          <cell r="F4453" t="str">
            <v>2015-2022Greater Bay Area1-in-2July Peak12</v>
          </cell>
          <cell r="G4453">
            <v>1.3379099999999999</v>
          </cell>
          <cell r="H4453">
            <v>1.3379099999999999</v>
          </cell>
          <cell r="I4453">
            <v>90.856319999999997</v>
          </cell>
          <cell r="J4453">
            <v>51563.08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</row>
        <row r="4454">
          <cell r="F4454" t="str">
            <v>2015-2022Greater Bay Area1-in-2July Peak13</v>
          </cell>
          <cell r="G4454">
            <v>1.522456</v>
          </cell>
          <cell r="H4454">
            <v>1.522456</v>
          </cell>
          <cell r="I4454">
            <v>94.230040000000002</v>
          </cell>
          <cell r="J4454">
            <v>51563.08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</row>
        <row r="4455">
          <cell r="F4455" t="str">
            <v>2015-2022Greater Bay Area1-in-2July Peak14</v>
          </cell>
          <cell r="G4455">
            <v>1.3745860000000001</v>
          </cell>
          <cell r="H4455">
            <v>1.719198</v>
          </cell>
          <cell r="I4455">
            <v>96.604159999999993</v>
          </cell>
          <cell r="J4455">
            <v>51563.08</v>
          </cell>
          <cell r="K4455">
            <v>0.28712759999999998</v>
          </cell>
          <cell r="L4455">
            <v>0.32109019999999999</v>
          </cell>
          <cell r="M4455">
            <v>0.34461239999999999</v>
          </cell>
          <cell r="N4455">
            <v>0.36813479999999998</v>
          </cell>
          <cell r="O4455">
            <v>0.40209729999999999</v>
          </cell>
        </row>
        <row r="4456">
          <cell r="F4456" t="str">
            <v>2015-2022Greater Bay Area1-in-2July Peak15</v>
          </cell>
          <cell r="G4456">
            <v>1.498712</v>
          </cell>
          <cell r="H4456">
            <v>1.9480869999999999</v>
          </cell>
          <cell r="I4456">
            <v>98.794240000000002</v>
          </cell>
          <cell r="J4456">
            <v>51563.08</v>
          </cell>
          <cell r="K4456">
            <v>0.37467489999999998</v>
          </cell>
          <cell r="L4456">
            <v>0.41880849999999997</v>
          </cell>
          <cell r="M4456">
            <v>0.44937529999999998</v>
          </cell>
          <cell r="N4456">
            <v>0.47994209999999998</v>
          </cell>
          <cell r="O4456">
            <v>0.52407570000000003</v>
          </cell>
        </row>
        <row r="4457">
          <cell r="F4457" t="str">
            <v>2015-2022Greater Bay Area1-in-2July Peak16</v>
          </cell>
          <cell r="G4457">
            <v>1.6724129999999999</v>
          </cell>
          <cell r="H4457">
            <v>2.229222</v>
          </cell>
          <cell r="I4457">
            <v>99.870369999999994</v>
          </cell>
          <cell r="J4457">
            <v>51563.08</v>
          </cell>
          <cell r="K4457">
            <v>0.4642792</v>
          </cell>
          <cell r="L4457">
            <v>0.51894629999999997</v>
          </cell>
          <cell r="M4457">
            <v>0.55680879999999999</v>
          </cell>
          <cell r="N4457">
            <v>0.59467119999999996</v>
          </cell>
          <cell r="O4457">
            <v>0.64933830000000003</v>
          </cell>
        </row>
        <row r="4458">
          <cell r="F4458" t="str">
            <v>2015-2022Greater Bay Area1-in-2July Peak17</v>
          </cell>
          <cell r="G4458">
            <v>1.8466990000000001</v>
          </cell>
          <cell r="H4458">
            <v>2.4990139999999998</v>
          </cell>
          <cell r="I4458">
            <v>98.408630000000002</v>
          </cell>
          <cell r="J4458">
            <v>51563.08</v>
          </cell>
          <cell r="K4458">
            <v>0.54389359999999998</v>
          </cell>
          <cell r="L4458">
            <v>0.60794999999999999</v>
          </cell>
          <cell r="M4458">
            <v>0.65231530000000004</v>
          </cell>
          <cell r="N4458">
            <v>0.69668059999999998</v>
          </cell>
          <cell r="O4458">
            <v>0.76073690000000005</v>
          </cell>
        </row>
        <row r="4459">
          <cell r="F4459" t="str">
            <v>2015-2022Greater Bay Area1-in-2July Peak18</v>
          </cell>
          <cell r="G4459">
            <v>2.0172720000000002</v>
          </cell>
          <cell r="H4459">
            <v>2.6876869999999999</v>
          </cell>
          <cell r="I4459">
            <v>95.922030000000007</v>
          </cell>
          <cell r="J4459">
            <v>51563.08</v>
          </cell>
          <cell r="K4459">
            <v>0.55898210000000004</v>
          </cell>
          <cell r="L4459">
            <v>0.62481739999999997</v>
          </cell>
          <cell r="M4459">
            <v>0.67041479999999998</v>
          </cell>
          <cell r="N4459">
            <v>0.71601210000000004</v>
          </cell>
          <cell r="O4459">
            <v>0.78184739999999997</v>
          </cell>
        </row>
        <row r="4460">
          <cell r="F4460" t="str">
            <v>2015-2022Greater Bay Area1-in-2July Peak19</v>
          </cell>
          <cell r="G4460">
            <v>2.8651970000000002</v>
          </cell>
          <cell r="H4460">
            <v>2.6883430000000001</v>
          </cell>
          <cell r="I4460">
            <v>91.993260000000006</v>
          </cell>
          <cell r="J4460">
            <v>51563.08</v>
          </cell>
          <cell r="K4460">
            <v>-0.20453879999999999</v>
          </cell>
          <cell r="L4460">
            <v>-0.1881825</v>
          </cell>
          <cell r="M4460">
            <v>-0.17685409999999999</v>
          </cell>
          <cell r="N4460">
            <v>-0.1655258</v>
          </cell>
          <cell r="O4460">
            <v>-0.14916940000000001</v>
          </cell>
        </row>
        <row r="4461">
          <cell r="F4461" t="str">
            <v>2015-2022Greater Bay Area1-in-2July Peak20</v>
          </cell>
          <cell r="G4461">
            <v>2.6407039999999999</v>
          </cell>
          <cell r="H4461">
            <v>2.4834070000000001</v>
          </cell>
          <cell r="I4461">
            <v>86.287989999999994</v>
          </cell>
          <cell r="J4461">
            <v>51563.08</v>
          </cell>
          <cell r="K4461">
            <v>-0.18192059999999999</v>
          </cell>
          <cell r="L4461">
            <v>-0.16737299999999999</v>
          </cell>
          <cell r="M4461">
            <v>-0.1572974</v>
          </cell>
          <cell r="N4461">
            <v>-0.14722170000000001</v>
          </cell>
          <cell r="O4461">
            <v>-0.13267409999999999</v>
          </cell>
        </row>
        <row r="4462">
          <cell r="F4462" t="str">
            <v>2015-2022Greater Bay Area1-in-2July Peak21</v>
          </cell>
          <cell r="G4462">
            <v>2.375623</v>
          </cell>
          <cell r="H4462">
            <v>2.2853819999999998</v>
          </cell>
          <cell r="I4462">
            <v>80.544200000000004</v>
          </cell>
          <cell r="J4462">
            <v>51563.08</v>
          </cell>
          <cell r="K4462">
            <v>-0.10436670000000001</v>
          </cell>
          <cell r="L4462">
            <v>-9.6020800000000003E-2</v>
          </cell>
          <cell r="M4462">
            <v>-9.0240500000000001E-2</v>
          </cell>
          <cell r="N4462">
            <v>-8.4460099999999996E-2</v>
          </cell>
          <cell r="O4462">
            <v>-7.6114299999999996E-2</v>
          </cell>
        </row>
        <row r="4463">
          <cell r="F4463" t="str">
            <v>2015-2022Greater Bay Area1-in-2July Peak22</v>
          </cell>
          <cell r="G4463">
            <v>2.1021290000000001</v>
          </cell>
          <cell r="H4463">
            <v>2.0491160000000002</v>
          </cell>
          <cell r="I4463">
            <v>76.275509999999997</v>
          </cell>
          <cell r="J4463">
            <v>51563.08</v>
          </cell>
          <cell r="K4463">
            <v>-6.1311200000000003E-2</v>
          </cell>
          <cell r="L4463">
            <v>-5.6408300000000001E-2</v>
          </cell>
          <cell r="M4463">
            <v>-5.30126E-2</v>
          </cell>
          <cell r="N4463">
            <v>-4.9616899999999999E-2</v>
          </cell>
          <cell r="O4463">
            <v>-4.4713999999999997E-2</v>
          </cell>
        </row>
        <row r="4464">
          <cell r="F4464" t="str">
            <v>2015-2022Greater Bay Area1-in-2July Peak23</v>
          </cell>
          <cell r="G4464">
            <v>1.6980599999999999</v>
          </cell>
          <cell r="H4464">
            <v>1.6639520000000001</v>
          </cell>
          <cell r="I4464">
            <v>74.330370000000002</v>
          </cell>
          <cell r="J4464">
            <v>51563.08</v>
          </cell>
          <cell r="K4464">
            <v>-3.9447700000000002E-2</v>
          </cell>
          <cell r="L4464">
            <v>-3.6293199999999998E-2</v>
          </cell>
          <cell r="M4464">
            <v>-3.4108399999999997E-2</v>
          </cell>
          <cell r="N4464">
            <v>-3.1923600000000003E-2</v>
          </cell>
          <cell r="O4464">
            <v>-2.8769099999999999E-2</v>
          </cell>
        </row>
        <row r="4465">
          <cell r="F4465" t="str">
            <v>2015-2022Greater Bay Area1-in-2July Peak24</v>
          </cell>
          <cell r="G4465">
            <v>1.293941</v>
          </cell>
          <cell r="H4465">
            <v>1.266686</v>
          </cell>
          <cell r="I4465">
            <v>72.50779</v>
          </cell>
          <cell r="J4465">
            <v>51563.08</v>
          </cell>
          <cell r="K4465">
            <v>-3.1521300000000002E-2</v>
          </cell>
          <cell r="L4465">
            <v>-2.9000600000000001E-2</v>
          </cell>
          <cell r="M4465">
            <v>-2.7254799999999999E-2</v>
          </cell>
          <cell r="N4465">
            <v>-2.5509E-2</v>
          </cell>
          <cell r="O4465">
            <v>-2.2988399999999999E-2</v>
          </cell>
        </row>
        <row r="4466">
          <cell r="F4466" t="str">
            <v>2015-2022Greater Fresno1-in-2July Peak1</v>
          </cell>
          <cell r="G4466">
            <v>1.231827</v>
          </cell>
          <cell r="H4466">
            <v>1.231827</v>
          </cell>
          <cell r="I4466">
            <v>84.27525</v>
          </cell>
          <cell r="J4466">
            <v>26460.99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</row>
        <row r="4467">
          <cell r="F4467" t="str">
            <v>2015-2022Greater Fresno1-in-2July Peak2</v>
          </cell>
          <cell r="G4467">
            <v>1.0473460000000001</v>
          </cell>
          <cell r="H4467">
            <v>1.0473460000000001</v>
          </cell>
          <cell r="I4467">
            <v>79.925399999999996</v>
          </cell>
          <cell r="J4467">
            <v>26460.99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</row>
        <row r="4468">
          <cell r="F4468" t="str">
            <v>2015-2022Greater Fresno1-in-2July Peak3</v>
          </cell>
          <cell r="G4468">
            <v>0.92767010000000005</v>
          </cell>
          <cell r="H4468">
            <v>0.92767010000000005</v>
          </cell>
          <cell r="I4468">
            <v>76.156779999999998</v>
          </cell>
          <cell r="J4468">
            <v>26460.99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</row>
        <row r="4469">
          <cell r="F4469" t="str">
            <v>2015-2022Greater Fresno1-in-2July Peak4</v>
          </cell>
          <cell r="G4469">
            <v>0.85527699999999995</v>
          </cell>
          <cell r="H4469">
            <v>0.85527699999999995</v>
          </cell>
          <cell r="I4469">
            <v>74.126580000000004</v>
          </cell>
          <cell r="J4469">
            <v>26460.99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</row>
        <row r="4470">
          <cell r="F4470" t="str">
            <v>2015-2022Greater Fresno1-in-2July Peak5</v>
          </cell>
          <cell r="G4470">
            <v>0.83315629999999996</v>
          </cell>
          <cell r="H4470">
            <v>0.83315629999999996</v>
          </cell>
          <cell r="I4470">
            <v>72.571299999999994</v>
          </cell>
          <cell r="J4470">
            <v>26460.99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</row>
        <row r="4471">
          <cell r="F4471" t="str">
            <v>2015-2022Greater Fresno1-in-2July Peak6</v>
          </cell>
          <cell r="G4471">
            <v>0.86679989999999996</v>
          </cell>
          <cell r="H4471">
            <v>0.86679989999999996</v>
          </cell>
          <cell r="I4471">
            <v>71.126580000000004</v>
          </cell>
          <cell r="J4471">
            <v>26460.99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</row>
        <row r="4472">
          <cell r="F4472" t="str">
            <v>2015-2022Greater Fresno1-in-2July Peak7</v>
          </cell>
          <cell r="G4472">
            <v>0.97406689999999996</v>
          </cell>
          <cell r="H4472">
            <v>0.97406689999999996</v>
          </cell>
          <cell r="I4472">
            <v>72.490949999999998</v>
          </cell>
          <cell r="J4472">
            <v>26460.99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</row>
        <row r="4473">
          <cell r="F4473" t="str">
            <v>2015-2022Greater Fresno1-in-2July Peak8</v>
          </cell>
          <cell r="G4473">
            <v>1.045247</v>
          </cell>
          <cell r="H4473">
            <v>1.045247</v>
          </cell>
          <cell r="I4473">
            <v>78.588459999999998</v>
          </cell>
          <cell r="J4473">
            <v>26460.99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</row>
        <row r="4474">
          <cell r="F4474" t="str">
            <v>2015-2022Greater Fresno1-in-2July Peak9</v>
          </cell>
          <cell r="G4474">
            <v>1.0771470000000001</v>
          </cell>
          <cell r="H4474">
            <v>1.0771470000000001</v>
          </cell>
          <cell r="I4474">
            <v>85.162840000000003</v>
          </cell>
          <cell r="J4474">
            <v>26460.99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</row>
        <row r="4475">
          <cell r="F4475" t="str">
            <v>2015-2022Greater Fresno1-in-2July Peak10</v>
          </cell>
          <cell r="G4475">
            <v>1.196869</v>
          </cell>
          <cell r="H4475">
            <v>1.196869</v>
          </cell>
          <cell r="I4475">
            <v>89.810590000000005</v>
          </cell>
          <cell r="J4475">
            <v>26460.99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</row>
        <row r="4476">
          <cell r="F4476" t="str">
            <v>2015-2022Greater Fresno1-in-2July Peak11</v>
          </cell>
          <cell r="G4476">
            <v>1.37374</v>
          </cell>
          <cell r="H4476">
            <v>1.37374</v>
          </cell>
          <cell r="I4476">
            <v>93.897000000000006</v>
          </cell>
          <cell r="J4476">
            <v>26460.99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</row>
        <row r="4477">
          <cell r="F4477" t="str">
            <v>2015-2022Greater Fresno1-in-2July Peak12</v>
          </cell>
          <cell r="G4477">
            <v>1.632064</v>
          </cell>
          <cell r="H4477">
            <v>1.632064</v>
          </cell>
          <cell r="I4477">
            <v>97.05677</v>
          </cell>
          <cell r="J4477">
            <v>26460.99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</row>
        <row r="4478">
          <cell r="F4478" t="str">
            <v>2015-2022Greater Fresno1-in-2July Peak13</v>
          </cell>
          <cell r="G4478">
            <v>1.95366</v>
          </cell>
          <cell r="H4478">
            <v>1.95366</v>
          </cell>
          <cell r="I4478">
            <v>100.1497</v>
          </cell>
          <cell r="J4478">
            <v>26460.99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</row>
        <row r="4479">
          <cell r="F4479" t="str">
            <v>2015-2022Greater Fresno1-in-2July Peak14</v>
          </cell>
          <cell r="G4479">
            <v>1.773204</v>
          </cell>
          <cell r="H4479">
            <v>2.2951250000000001</v>
          </cell>
          <cell r="I4479">
            <v>103.06950000000001</v>
          </cell>
          <cell r="J4479">
            <v>26460.99</v>
          </cell>
          <cell r="K4479">
            <v>0.42470960000000002</v>
          </cell>
          <cell r="L4479">
            <v>0.48214289999999999</v>
          </cell>
          <cell r="M4479">
            <v>0.52192119999999997</v>
          </cell>
          <cell r="N4479">
            <v>0.56169930000000001</v>
          </cell>
          <cell r="O4479">
            <v>0.61913280000000004</v>
          </cell>
        </row>
        <row r="4480">
          <cell r="F4480" t="str">
            <v>2015-2022Greater Fresno1-in-2July Peak15</v>
          </cell>
          <cell r="G4480">
            <v>1.981508</v>
          </cell>
          <cell r="H4480">
            <v>2.6502560000000002</v>
          </cell>
          <cell r="I4480">
            <v>105.9413</v>
          </cell>
          <cell r="J4480">
            <v>26460.99</v>
          </cell>
          <cell r="K4480">
            <v>0.54467379999999999</v>
          </cell>
          <cell r="L4480">
            <v>0.61797769999999996</v>
          </cell>
          <cell r="M4480">
            <v>0.6687478</v>
          </cell>
          <cell r="N4480">
            <v>0.71951790000000004</v>
          </cell>
          <cell r="O4480">
            <v>0.79282180000000002</v>
          </cell>
        </row>
        <row r="4481">
          <cell r="F4481" t="str">
            <v>2015-2022Greater Fresno1-in-2July Peak16</v>
          </cell>
          <cell r="G4481">
            <v>2.1819320000000002</v>
          </cell>
          <cell r="H4481">
            <v>3.0195539999999998</v>
          </cell>
          <cell r="I4481">
            <v>106.58329999999999</v>
          </cell>
          <cell r="J4481">
            <v>26460.99</v>
          </cell>
          <cell r="K4481">
            <v>0.68321589999999999</v>
          </cell>
          <cell r="L4481">
            <v>0.77443989999999996</v>
          </cell>
          <cell r="M4481">
            <v>0.83762119999999995</v>
          </cell>
          <cell r="N4481">
            <v>0.90080269999999996</v>
          </cell>
          <cell r="O4481">
            <v>0.99202670000000004</v>
          </cell>
        </row>
        <row r="4482">
          <cell r="F4482" t="str">
            <v>2015-2022Greater Fresno1-in-2July Peak17</v>
          </cell>
          <cell r="G4482">
            <v>2.325234</v>
          </cell>
          <cell r="H4482">
            <v>3.300198</v>
          </cell>
          <cell r="I4482">
            <v>107.5215</v>
          </cell>
          <cell r="J4482">
            <v>26460.99</v>
          </cell>
          <cell r="K4482">
            <v>0.79454460000000005</v>
          </cell>
          <cell r="L4482">
            <v>0.90113770000000004</v>
          </cell>
          <cell r="M4482">
            <v>0.97496369999999999</v>
          </cell>
          <cell r="N4482">
            <v>1.048789</v>
          </cell>
          <cell r="O4482">
            <v>1.155383</v>
          </cell>
        </row>
        <row r="4483">
          <cell r="F4483" t="str">
            <v>2015-2022Greater Fresno1-in-2July Peak18</v>
          </cell>
          <cell r="G4483">
            <v>2.4542660000000001</v>
          </cell>
          <cell r="H4483">
            <v>3.4554510000000001</v>
          </cell>
          <cell r="I4483">
            <v>108.4541</v>
          </cell>
          <cell r="J4483">
            <v>26460.99</v>
          </cell>
          <cell r="K4483">
            <v>0.81582129999999997</v>
          </cell>
          <cell r="L4483">
            <v>0.92533549999999998</v>
          </cell>
          <cell r="M4483">
            <v>1.001185</v>
          </cell>
          <cell r="N4483">
            <v>1.077034</v>
          </cell>
          <cell r="O4483">
            <v>1.1865479999999999</v>
          </cell>
        </row>
        <row r="4484">
          <cell r="F4484" t="str">
            <v>2015-2022Greater Fresno1-in-2July Peak19</v>
          </cell>
          <cell r="G4484">
            <v>3.7049919999999998</v>
          </cell>
          <cell r="H4484">
            <v>3.3796659999999998</v>
          </cell>
          <cell r="I4484">
            <v>104.6635</v>
          </cell>
          <cell r="J4484">
            <v>26460.99</v>
          </cell>
          <cell r="K4484">
            <v>-0.3527807</v>
          </cell>
          <cell r="L4484">
            <v>-0.33656079999999999</v>
          </cell>
          <cell r="M4484">
            <v>-0.32532689999999997</v>
          </cell>
          <cell r="N4484">
            <v>-0.31409310000000001</v>
          </cell>
          <cell r="O4484">
            <v>-0.297873</v>
          </cell>
        </row>
        <row r="4485">
          <cell r="F4485" t="str">
            <v>2015-2022Greater Fresno1-in-2July Peak20</v>
          </cell>
          <cell r="G4485">
            <v>3.4169719999999999</v>
          </cell>
          <cell r="H4485">
            <v>3.1104020000000001</v>
          </cell>
          <cell r="I4485">
            <v>101.53449999999999</v>
          </cell>
          <cell r="J4485">
            <v>26460.99</v>
          </cell>
          <cell r="K4485">
            <v>-0.33244089999999998</v>
          </cell>
          <cell r="L4485">
            <v>-0.3171563</v>
          </cell>
          <cell r="M4485">
            <v>-0.30657010000000001</v>
          </cell>
          <cell r="N4485">
            <v>-0.29598390000000002</v>
          </cell>
          <cell r="O4485">
            <v>-0.28069909999999998</v>
          </cell>
        </row>
        <row r="4486">
          <cell r="F4486" t="str">
            <v>2015-2022Greater Fresno1-in-2July Peak21</v>
          </cell>
          <cell r="G4486">
            <v>3.0498400000000001</v>
          </cell>
          <cell r="H4486">
            <v>2.8348719999999998</v>
          </cell>
          <cell r="I4486">
            <v>97.067170000000004</v>
          </cell>
          <cell r="J4486">
            <v>26460.99</v>
          </cell>
          <cell r="K4486">
            <v>-0.2331095</v>
          </cell>
          <cell r="L4486">
            <v>-0.2223918</v>
          </cell>
          <cell r="M4486">
            <v>-0.21496870000000001</v>
          </cell>
          <cell r="N4486">
            <v>-0.2075456</v>
          </cell>
          <cell r="O4486">
            <v>-0.1968278</v>
          </cell>
        </row>
        <row r="4487">
          <cell r="F4487" t="str">
            <v>2015-2022Greater Fresno1-in-2July Peak22</v>
          </cell>
          <cell r="G4487">
            <v>2.6376330000000001</v>
          </cell>
          <cell r="H4487">
            <v>2.5068519999999999</v>
          </cell>
          <cell r="I4487">
            <v>92.426329999999993</v>
          </cell>
          <cell r="J4487">
            <v>26460.99</v>
          </cell>
          <cell r="K4487">
            <v>-0.14181730000000001</v>
          </cell>
          <cell r="L4487">
            <v>-0.1352969</v>
          </cell>
          <cell r="M4487">
            <v>-0.13078090000000001</v>
          </cell>
          <cell r="N4487">
            <v>-0.12626490000000001</v>
          </cell>
          <cell r="O4487">
            <v>-0.1197445</v>
          </cell>
        </row>
        <row r="4488">
          <cell r="F4488" t="str">
            <v>2015-2022Greater Fresno1-in-2July Peak23</v>
          </cell>
          <cell r="G4488">
            <v>2.0868159999999998</v>
          </cell>
          <cell r="H4488">
            <v>2.01336</v>
          </cell>
          <cell r="I4488">
            <v>89.456540000000004</v>
          </cell>
          <cell r="J4488">
            <v>26460.99</v>
          </cell>
          <cell r="K4488">
            <v>-7.9655400000000001E-2</v>
          </cell>
          <cell r="L4488">
            <v>-7.5993099999999994E-2</v>
          </cell>
          <cell r="M4488">
            <v>-7.3456499999999994E-2</v>
          </cell>
          <cell r="N4488">
            <v>-7.0919999999999997E-2</v>
          </cell>
          <cell r="O4488">
            <v>-6.7257600000000001E-2</v>
          </cell>
        </row>
        <row r="4489">
          <cell r="F4489" t="str">
            <v>2015-2022Greater Fresno1-in-2July Peak24</v>
          </cell>
          <cell r="G4489">
            <v>1.6108290000000001</v>
          </cell>
          <cell r="H4489">
            <v>1.55487</v>
          </cell>
          <cell r="I4489">
            <v>87.561109999999999</v>
          </cell>
          <cell r="J4489">
            <v>26460.99</v>
          </cell>
          <cell r="K4489">
            <v>-6.0681300000000001E-2</v>
          </cell>
          <cell r="L4489">
            <v>-5.78913E-2</v>
          </cell>
          <cell r="M4489">
            <v>-5.5959000000000002E-2</v>
          </cell>
          <cell r="N4489">
            <v>-5.4026699999999997E-2</v>
          </cell>
          <cell r="O4489">
            <v>-5.1236700000000003E-2</v>
          </cell>
        </row>
        <row r="4490">
          <cell r="F4490" t="str">
            <v>2015-2022Kern1-in-2July Peak1</v>
          </cell>
          <cell r="G4490">
            <v>1.4248689999999999</v>
          </cell>
          <cell r="H4490">
            <v>1.4248689999999999</v>
          </cell>
          <cell r="I4490">
            <v>80</v>
          </cell>
          <cell r="J4490">
            <v>5494.18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</row>
        <row r="4491">
          <cell r="F4491" t="str">
            <v>2015-2022Kern1-in-2July Peak2</v>
          </cell>
          <cell r="G4491">
            <v>1.2202459999999999</v>
          </cell>
          <cell r="H4491">
            <v>1.2202459999999999</v>
          </cell>
          <cell r="I4491">
            <v>76.5</v>
          </cell>
          <cell r="J4491">
            <v>5494.18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</row>
        <row r="4492">
          <cell r="F4492" t="str">
            <v>2015-2022Kern1-in-2July Peak3</v>
          </cell>
          <cell r="G4492">
            <v>1.067582</v>
          </cell>
          <cell r="H4492">
            <v>1.067582</v>
          </cell>
          <cell r="I4492">
            <v>74.5</v>
          </cell>
          <cell r="J4492">
            <v>5494.18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</row>
        <row r="4493">
          <cell r="F4493" t="str">
            <v>2015-2022Kern1-in-2July Peak4</v>
          </cell>
          <cell r="G4493">
            <v>0.96134129999999995</v>
          </cell>
          <cell r="H4493">
            <v>0.96134129999999995</v>
          </cell>
          <cell r="I4493">
            <v>73</v>
          </cell>
          <cell r="J4493">
            <v>5494.18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</row>
        <row r="4494">
          <cell r="F4494" t="str">
            <v>2015-2022Kern1-in-2July Peak5</v>
          </cell>
          <cell r="G4494">
            <v>0.91372790000000004</v>
          </cell>
          <cell r="H4494">
            <v>0.91372790000000004</v>
          </cell>
          <cell r="I4494">
            <v>72</v>
          </cell>
          <cell r="J4494">
            <v>5494.18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</row>
        <row r="4495">
          <cell r="F4495" t="str">
            <v>2015-2022Kern1-in-2July Peak6</v>
          </cell>
          <cell r="G4495">
            <v>0.90823719999999997</v>
          </cell>
          <cell r="H4495">
            <v>0.90823719999999997</v>
          </cell>
          <cell r="I4495">
            <v>70.5</v>
          </cell>
          <cell r="J4495">
            <v>5494.18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</row>
        <row r="4496">
          <cell r="F4496" t="str">
            <v>2015-2022Kern1-in-2July Peak7</v>
          </cell>
          <cell r="G4496">
            <v>0.99028269999999996</v>
          </cell>
          <cell r="H4496">
            <v>0.99028269999999996</v>
          </cell>
          <cell r="I4496">
            <v>71</v>
          </cell>
          <cell r="J4496">
            <v>5494.18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</row>
        <row r="4497">
          <cell r="F4497" t="str">
            <v>2015-2022Kern1-in-2July Peak8</v>
          </cell>
          <cell r="G4497">
            <v>1.039034</v>
          </cell>
          <cell r="H4497">
            <v>1.039034</v>
          </cell>
          <cell r="I4497">
            <v>78</v>
          </cell>
          <cell r="J4497">
            <v>5494.18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</row>
        <row r="4498">
          <cell r="F4498" t="str">
            <v>2015-2022Kern1-in-2July Peak9</v>
          </cell>
          <cell r="G4498">
            <v>1.0658510000000001</v>
          </cell>
          <cell r="H4498">
            <v>1.0658510000000001</v>
          </cell>
          <cell r="I4498">
            <v>86</v>
          </cell>
          <cell r="J4498">
            <v>5494.18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</row>
        <row r="4499">
          <cell r="F4499" t="str">
            <v>2015-2022Kern1-in-2July Peak10</v>
          </cell>
          <cell r="G4499">
            <v>1.222143</v>
          </cell>
          <cell r="H4499">
            <v>1.222143</v>
          </cell>
          <cell r="I4499">
            <v>92</v>
          </cell>
          <cell r="J4499">
            <v>5494.18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</row>
        <row r="4500">
          <cell r="F4500" t="str">
            <v>2015-2022Kern1-in-2July Peak11</v>
          </cell>
          <cell r="G4500">
            <v>1.461552</v>
          </cell>
          <cell r="H4500">
            <v>1.461552</v>
          </cell>
          <cell r="I4500">
            <v>97.5</v>
          </cell>
          <cell r="J4500">
            <v>5494.18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</row>
        <row r="4501">
          <cell r="F4501" t="str">
            <v>2015-2022Kern1-in-2July Peak12</v>
          </cell>
          <cell r="G4501">
            <v>1.785042</v>
          </cell>
          <cell r="H4501">
            <v>1.785042</v>
          </cell>
          <cell r="I4501">
            <v>99.5</v>
          </cell>
          <cell r="J4501">
            <v>5494.18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</row>
        <row r="4502">
          <cell r="F4502" t="str">
            <v>2015-2022Kern1-in-2July Peak13</v>
          </cell>
          <cell r="G4502">
            <v>2.1517010000000001</v>
          </cell>
          <cell r="H4502">
            <v>2.1517010000000001</v>
          </cell>
          <cell r="I4502">
            <v>101.5</v>
          </cell>
          <cell r="J4502">
            <v>5494.18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</row>
        <row r="4503">
          <cell r="F4503" t="str">
            <v>2015-2022Kern1-in-2July Peak14</v>
          </cell>
          <cell r="G4503">
            <v>1.9334990000000001</v>
          </cell>
          <cell r="H4503">
            <v>2.5095809999999998</v>
          </cell>
          <cell r="I4503">
            <v>103.5</v>
          </cell>
          <cell r="J4503">
            <v>5494.18</v>
          </cell>
          <cell r="K4503">
            <v>0.50696929999999996</v>
          </cell>
          <cell r="L4503">
            <v>0.5478016</v>
          </cell>
          <cell r="M4503">
            <v>0.57608190000000004</v>
          </cell>
          <cell r="N4503">
            <v>0.60436239999999997</v>
          </cell>
          <cell r="O4503">
            <v>0.64519459999999995</v>
          </cell>
        </row>
        <row r="4504">
          <cell r="F4504" t="str">
            <v>2015-2022Kern1-in-2July Peak15</v>
          </cell>
          <cell r="G4504">
            <v>2.1863899999999998</v>
          </cell>
          <cell r="H4504">
            <v>2.854495</v>
          </cell>
          <cell r="I4504">
            <v>104</v>
          </cell>
          <cell r="J4504">
            <v>5494.18</v>
          </cell>
          <cell r="K4504">
            <v>0.5944895</v>
          </cell>
          <cell r="L4504">
            <v>0.63798160000000004</v>
          </cell>
          <cell r="M4504">
            <v>0.66810409999999998</v>
          </cell>
          <cell r="N4504">
            <v>0.69822649999999997</v>
          </cell>
          <cell r="O4504">
            <v>0.74171849999999995</v>
          </cell>
        </row>
        <row r="4505">
          <cell r="F4505" t="str">
            <v>2015-2022Kern1-in-2July Peak16</v>
          </cell>
          <cell r="G4505">
            <v>2.3268460000000002</v>
          </cell>
          <cell r="H4505">
            <v>3.2086800000000002</v>
          </cell>
          <cell r="I4505">
            <v>105</v>
          </cell>
          <cell r="J4505">
            <v>5494.18</v>
          </cell>
          <cell r="K4505">
            <v>0.78548280000000004</v>
          </cell>
          <cell r="L4505">
            <v>0.84240780000000004</v>
          </cell>
          <cell r="M4505">
            <v>0.88183400000000001</v>
          </cell>
          <cell r="N4505">
            <v>0.92126019999999997</v>
          </cell>
          <cell r="O4505">
            <v>0.97818519999999998</v>
          </cell>
        </row>
        <row r="4506">
          <cell r="F4506" t="str">
            <v>2015-2022Kern1-in-2July Peak17</v>
          </cell>
          <cell r="G4506">
            <v>2.4784099999999998</v>
          </cell>
          <cell r="H4506">
            <v>3.4734889999999998</v>
          </cell>
          <cell r="I4506">
            <v>105.5</v>
          </cell>
          <cell r="J4506">
            <v>5494.18</v>
          </cell>
          <cell r="K4506">
            <v>0.88581739999999998</v>
          </cell>
          <cell r="L4506">
            <v>0.9503701</v>
          </cell>
          <cell r="M4506">
            <v>0.99507950000000001</v>
          </cell>
          <cell r="N4506">
            <v>1.0397879999999999</v>
          </cell>
          <cell r="O4506">
            <v>1.104341</v>
          </cell>
        </row>
        <row r="4507">
          <cell r="F4507" t="str">
            <v>2015-2022Kern1-in-2July Peak18</v>
          </cell>
          <cell r="G4507">
            <v>2.5827450000000001</v>
          </cell>
          <cell r="H4507">
            <v>3.6004459999999998</v>
          </cell>
          <cell r="I4507">
            <v>105</v>
          </cell>
          <cell r="J4507">
            <v>5494.18</v>
          </cell>
          <cell r="K4507">
            <v>0.90588179999999996</v>
          </cell>
          <cell r="L4507">
            <v>0.97194519999999995</v>
          </cell>
          <cell r="M4507">
            <v>1.0177</v>
          </cell>
          <cell r="N4507">
            <v>1.063456</v>
          </cell>
          <cell r="O4507">
            <v>1.1295189999999999</v>
          </cell>
        </row>
        <row r="4508">
          <cell r="F4508" t="str">
            <v>2015-2022Kern1-in-2July Peak19</v>
          </cell>
          <cell r="G4508">
            <v>3.923883</v>
          </cell>
          <cell r="H4508">
            <v>3.5034399999999999</v>
          </cell>
          <cell r="I4508">
            <v>103.5</v>
          </cell>
          <cell r="J4508">
            <v>5494.18</v>
          </cell>
          <cell r="K4508">
            <v>-0.46014060000000001</v>
          </cell>
          <cell r="L4508">
            <v>-0.43668649999999998</v>
          </cell>
          <cell r="M4508">
            <v>-0.42044219999999999</v>
          </cell>
          <cell r="N4508">
            <v>-0.404198</v>
          </cell>
          <cell r="O4508">
            <v>-0.38074390000000002</v>
          </cell>
        </row>
        <row r="4509">
          <cell r="F4509" t="str">
            <v>2015-2022Kern1-in-2July Peak20</v>
          </cell>
          <cell r="G4509">
            <v>3.6822119999999998</v>
          </cell>
          <cell r="H4509">
            <v>3.259458</v>
          </cell>
          <cell r="I4509">
            <v>101</v>
          </cell>
          <cell r="J4509">
            <v>5494.18</v>
          </cell>
          <cell r="K4509">
            <v>-0.4626709</v>
          </cell>
          <cell r="L4509">
            <v>-0.43908779999999997</v>
          </cell>
          <cell r="M4509">
            <v>-0.42275430000000003</v>
          </cell>
          <cell r="N4509">
            <v>-0.40642060000000002</v>
          </cell>
          <cell r="O4509">
            <v>-0.3828375</v>
          </cell>
        </row>
        <row r="4510">
          <cell r="F4510" t="str">
            <v>2015-2022Kern1-in-2July Peak21</v>
          </cell>
          <cell r="G4510">
            <v>3.3212999999999999</v>
          </cell>
          <cell r="H4510">
            <v>3.028111</v>
          </cell>
          <cell r="I4510">
            <v>94</v>
          </cell>
          <cell r="J4510">
            <v>5494.18</v>
          </cell>
          <cell r="K4510">
            <v>-0.3208725</v>
          </cell>
          <cell r="L4510">
            <v>-0.30451709999999999</v>
          </cell>
          <cell r="M4510">
            <v>-0.29318949999999999</v>
          </cell>
          <cell r="N4510">
            <v>-0.2818618</v>
          </cell>
          <cell r="O4510">
            <v>-0.26550639999999998</v>
          </cell>
        </row>
        <row r="4511">
          <cell r="F4511" t="str">
            <v>2015-2022Kern1-in-2July Peak22</v>
          </cell>
          <cell r="G4511">
            <v>2.9240430000000002</v>
          </cell>
          <cell r="H4511">
            <v>2.732637</v>
          </cell>
          <cell r="I4511">
            <v>88.5</v>
          </cell>
          <cell r="J4511">
            <v>5494.18</v>
          </cell>
          <cell r="K4511">
            <v>-0.2094781</v>
          </cell>
          <cell r="L4511">
            <v>-0.1988007</v>
          </cell>
          <cell r="M4511">
            <v>-0.19140550000000001</v>
          </cell>
          <cell r="N4511">
            <v>-0.18401039999999999</v>
          </cell>
          <cell r="O4511">
            <v>-0.17333290000000001</v>
          </cell>
        </row>
        <row r="4512">
          <cell r="F4512" t="str">
            <v>2015-2022Kern1-in-2July Peak23</v>
          </cell>
          <cell r="G4512">
            <v>2.372611</v>
          </cell>
          <cell r="H4512">
            <v>2.229139</v>
          </cell>
          <cell r="I4512">
            <v>86</v>
          </cell>
          <cell r="J4512">
            <v>5494.18</v>
          </cell>
          <cell r="K4512">
            <v>-0.15701860000000001</v>
          </cell>
          <cell r="L4512">
            <v>-0.14901510000000001</v>
          </cell>
          <cell r="M4512">
            <v>-0.14347199999999999</v>
          </cell>
          <cell r="N4512">
            <v>-0.13792879999999999</v>
          </cell>
          <cell r="O4512">
            <v>-0.12992529999999999</v>
          </cell>
        </row>
        <row r="4513">
          <cell r="F4513" t="str">
            <v>2015-2022Kern1-in-2July Peak24</v>
          </cell>
          <cell r="G4513">
            <v>1.900366</v>
          </cell>
          <cell r="H4513">
            <v>1.788762</v>
          </cell>
          <cell r="I4513">
            <v>82</v>
          </cell>
          <cell r="J4513">
            <v>5494.18</v>
          </cell>
          <cell r="K4513">
            <v>-0.12214179999999999</v>
          </cell>
          <cell r="L4513">
            <v>-0.11591600000000001</v>
          </cell>
          <cell r="M4513">
            <v>-0.1116041</v>
          </cell>
          <cell r="N4513">
            <v>-0.1072921</v>
          </cell>
          <cell r="O4513">
            <v>-0.1010664</v>
          </cell>
        </row>
        <row r="4514">
          <cell r="F4514" t="str">
            <v>2015-2022Northern Coast1-in-2July Peak1</v>
          </cell>
          <cell r="G4514">
            <v>1.0824750000000001</v>
          </cell>
          <cell r="H4514">
            <v>1.0824750000000001</v>
          </cell>
          <cell r="I4514">
            <v>67.121499999999997</v>
          </cell>
          <cell r="J4514">
            <v>9078.84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</row>
        <row r="4515">
          <cell r="F4515" t="str">
            <v>2015-2022Northern Coast1-in-2July Peak2</v>
          </cell>
          <cell r="G4515">
            <v>0.94687809999999994</v>
          </cell>
          <cell r="H4515">
            <v>0.94687809999999994</v>
          </cell>
          <cell r="I4515">
            <v>65.418700000000001</v>
          </cell>
          <cell r="J4515">
            <v>9078.84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</row>
        <row r="4516">
          <cell r="F4516" t="str">
            <v>2015-2022Northern Coast1-in-2July Peak3</v>
          </cell>
          <cell r="G4516">
            <v>0.88249180000000005</v>
          </cell>
          <cell r="H4516">
            <v>0.88249180000000005</v>
          </cell>
          <cell r="I4516">
            <v>64.418700000000001</v>
          </cell>
          <cell r="J4516">
            <v>9078.84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</row>
        <row r="4517">
          <cell r="F4517" t="str">
            <v>2015-2022Northern Coast1-in-2July Peak4</v>
          </cell>
          <cell r="G4517">
            <v>0.84313859999999996</v>
          </cell>
          <cell r="H4517">
            <v>0.84313859999999996</v>
          </cell>
          <cell r="I4517">
            <v>63.860700000000001</v>
          </cell>
          <cell r="J4517">
            <v>9078.84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</row>
        <row r="4518">
          <cell r="F4518" t="str">
            <v>2015-2022Northern Coast1-in-2July Peak5</v>
          </cell>
          <cell r="G4518">
            <v>0.84521239999999997</v>
          </cell>
          <cell r="H4518">
            <v>0.84521239999999997</v>
          </cell>
          <cell r="I4518">
            <v>63.074199999999998</v>
          </cell>
          <cell r="J4518">
            <v>9078.84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</row>
        <row r="4519">
          <cell r="F4519" t="str">
            <v>2015-2022Northern Coast1-in-2July Peak6</v>
          </cell>
          <cell r="G4519">
            <v>0.92335020000000001</v>
          </cell>
          <cell r="H4519">
            <v>0.92335020000000001</v>
          </cell>
          <cell r="I4519">
            <v>62.076900000000002</v>
          </cell>
          <cell r="J4519">
            <v>9078.84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</row>
        <row r="4520">
          <cell r="F4520" t="str">
            <v>2015-2022Northern Coast1-in-2July Peak7</v>
          </cell>
          <cell r="G4520">
            <v>1.1207210000000001</v>
          </cell>
          <cell r="H4520">
            <v>1.1207210000000001</v>
          </cell>
          <cell r="I4520">
            <v>63.091799999999999</v>
          </cell>
          <cell r="J4520">
            <v>9078.84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</row>
        <row r="4521">
          <cell r="F4521" t="str">
            <v>2015-2022Northern Coast1-in-2July Peak8</v>
          </cell>
          <cell r="G4521">
            <v>1.2935140000000001</v>
          </cell>
          <cell r="H4521">
            <v>1.2935140000000001</v>
          </cell>
          <cell r="I4521">
            <v>68.545900000000003</v>
          </cell>
          <cell r="J4521">
            <v>9078.84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</row>
        <row r="4522">
          <cell r="F4522" t="str">
            <v>2015-2022Northern Coast1-in-2July Peak9</v>
          </cell>
          <cell r="G4522">
            <v>1.2944929999999999</v>
          </cell>
          <cell r="H4522">
            <v>1.2944929999999999</v>
          </cell>
          <cell r="I4522">
            <v>74.3</v>
          </cell>
          <cell r="J4522">
            <v>9078.84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</row>
        <row r="4523">
          <cell r="F4523" t="str">
            <v>2015-2022Northern Coast1-in-2July Peak10</v>
          </cell>
          <cell r="G4523">
            <v>1.3236870000000001</v>
          </cell>
          <cell r="H4523">
            <v>1.3236870000000001</v>
          </cell>
          <cell r="I4523">
            <v>78.999799999999993</v>
          </cell>
          <cell r="J4523">
            <v>9078.84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</row>
        <row r="4524">
          <cell r="F4524" t="str">
            <v>2015-2022Northern Coast1-in-2July Peak11</v>
          </cell>
          <cell r="G4524">
            <v>1.3734470000000001</v>
          </cell>
          <cell r="H4524">
            <v>1.3734470000000001</v>
          </cell>
          <cell r="I4524">
            <v>84.432199999999995</v>
          </cell>
          <cell r="J4524">
            <v>9078.84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</row>
        <row r="4525">
          <cell r="F4525" t="str">
            <v>2015-2022Northern Coast1-in-2July Peak12</v>
          </cell>
          <cell r="G4525">
            <v>1.454466</v>
          </cell>
          <cell r="H4525">
            <v>1.454466</v>
          </cell>
          <cell r="I4525">
            <v>89.883499999999998</v>
          </cell>
          <cell r="J4525">
            <v>9078.84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</row>
        <row r="4526">
          <cell r="F4526" t="str">
            <v>2015-2022Northern Coast1-in-2July Peak13</v>
          </cell>
          <cell r="G4526">
            <v>1.5933120000000001</v>
          </cell>
          <cell r="H4526">
            <v>1.5933120000000001</v>
          </cell>
          <cell r="I4526">
            <v>92.773899999999998</v>
          </cell>
          <cell r="J4526">
            <v>9078.84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</row>
        <row r="4527">
          <cell r="F4527" t="str">
            <v>2015-2022Northern Coast1-in-2July Peak14</v>
          </cell>
          <cell r="G4527">
            <v>1.4313260000000001</v>
          </cell>
          <cell r="H4527">
            <v>1.751782</v>
          </cell>
          <cell r="I4527">
            <v>94.632000000000005</v>
          </cell>
          <cell r="J4527">
            <v>9078.84</v>
          </cell>
          <cell r="K4527">
            <v>0.26731630000000001</v>
          </cell>
          <cell r="L4527">
            <v>0.29871180000000003</v>
          </cell>
          <cell r="M4527">
            <v>0.32045620000000002</v>
          </cell>
          <cell r="N4527">
            <v>0.34220070000000002</v>
          </cell>
          <cell r="O4527">
            <v>0.37359609999999999</v>
          </cell>
        </row>
        <row r="4528">
          <cell r="F4528" t="str">
            <v>2015-2022Northern Coast1-in-2July Peak15</v>
          </cell>
          <cell r="G4528">
            <v>1.55888</v>
          </cell>
          <cell r="H4528">
            <v>1.9787729999999999</v>
          </cell>
          <cell r="I4528">
            <v>95.482100000000003</v>
          </cell>
          <cell r="J4528">
            <v>9078.84</v>
          </cell>
          <cell r="K4528">
            <v>0.35026390000000002</v>
          </cell>
          <cell r="L4528">
            <v>0.3914012</v>
          </cell>
          <cell r="M4528">
            <v>0.41989290000000001</v>
          </cell>
          <cell r="N4528">
            <v>0.44838450000000002</v>
          </cell>
          <cell r="O4528">
            <v>0.48952180000000001</v>
          </cell>
        </row>
        <row r="4529">
          <cell r="F4529" t="str">
            <v>2015-2022Northern Coast1-in-2July Peak16</v>
          </cell>
          <cell r="G4529">
            <v>1.751573</v>
          </cell>
          <cell r="H4529">
            <v>2.270578</v>
          </cell>
          <cell r="I4529">
            <v>96.136399999999995</v>
          </cell>
          <cell r="J4529">
            <v>9078.84</v>
          </cell>
          <cell r="K4529">
            <v>0.43294080000000001</v>
          </cell>
          <cell r="L4529">
            <v>0.4837882</v>
          </cell>
          <cell r="M4529">
            <v>0.5190051</v>
          </cell>
          <cell r="N4529">
            <v>0.55422190000000005</v>
          </cell>
          <cell r="O4529">
            <v>0.60506950000000004</v>
          </cell>
        </row>
        <row r="4530">
          <cell r="F4530" t="str">
            <v>2015-2022Northern Coast1-in-2July Peak17</v>
          </cell>
          <cell r="G4530">
            <v>1.980753</v>
          </cell>
          <cell r="H4530">
            <v>2.5896759999999999</v>
          </cell>
          <cell r="I4530">
            <v>95.867699999999999</v>
          </cell>
          <cell r="J4530">
            <v>9078.84</v>
          </cell>
          <cell r="K4530">
            <v>0.50794819999999996</v>
          </cell>
          <cell r="L4530">
            <v>0.56760500000000003</v>
          </cell>
          <cell r="M4530">
            <v>0.60892329999999995</v>
          </cell>
          <cell r="N4530">
            <v>0.65024150000000003</v>
          </cell>
          <cell r="O4530">
            <v>0.70989840000000004</v>
          </cell>
        </row>
        <row r="4531">
          <cell r="F4531" t="str">
            <v>2015-2022Northern Coast1-in-2July Peak18</v>
          </cell>
          <cell r="G4531">
            <v>2.193508</v>
          </cell>
          <cell r="H4531">
            <v>2.819445</v>
          </cell>
          <cell r="I4531">
            <v>90.075500000000005</v>
          </cell>
          <cell r="J4531">
            <v>9078.84</v>
          </cell>
          <cell r="K4531">
            <v>0.5221401</v>
          </cell>
          <cell r="L4531">
            <v>0.58346370000000003</v>
          </cell>
          <cell r="M4531">
            <v>0.6259363</v>
          </cell>
          <cell r="N4531">
            <v>0.66840900000000003</v>
          </cell>
          <cell r="O4531">
            <v>0.72973270000000001</v>
          </cell>
        </row>
        <row r="4532">
          <cell r="F4532" t="str">
            <v>2015-2022Northern Coast1-in-2July Peak19</v>
          </cell>
          <cell r="G4532">
            <v>2.9603429999999999</v>
          </cell>
          <cell r="H4532">
            <v>2.806413</v>
          </cell>
          <cell r="I4532">
            <v>86.819900000000004</v>
          </cell>
          <cell r="J4532">
            <v>9078.84</v>
          </cell>
          <cell r="K4532">
            <v>-0.1743024</v>
          </cell>
          <cell r="L4532">
            <v>-0.1622663</v>
          </cell>
          <cell r="M4532">
            <v>-0.15393009999999999</v>
          </cell>
          <cell r="N4532">
            <v>-0.1455938</v>
          </cell>
          <cell r="O4532">
            <v>-0.1335576</v>
          </cell>
        </row>
        <row r="4533">
          <cell r="F4533" t="str">
            <v>2015-2022Northern Coast1-in-2July Peak20</v>
          </cell>
          <cell r="G4533">
            <v>2.6935039999999999</v>
          </cell>
          <cell r="H4533">
            <v>2.5644209999999998</v>
          </cell>
          <cell r="I4533">
            <v>85.195599999999999</v>
          </cell>
          <cell r="J4533">
            <v>9078.84</v>
          </cell>
          <cell r="K4533">
            <v>-0.14616699999999999</v>
          </cell>
          <cell r="L4533">
            <v>-0.13607359999999999</v>
          </cell>
          <cell r="M4533">
            <v>-0.129083</v>
          </cell>
          <cell r="N4533">
            <v>-0.1220924</v>
          </cell>
          <cell r="O4533">
            <v>-0.1119991</v>
          </cell>
        </row>
        <row r="4534">
          <cell r="F4534" t="str">
            <v>2015-2022Northern Coast1-in-2July Peak21</v>
          </cell>
          <cell r="G4534">
            <v>2.413589</v>
          </cell>
          <cell r="H4534">
            <v>2.3319429999999999</v>
          </cell>
          <cell r="I4534">
            <v>80.544300000000007</v>
          </cell>
          <cell r="J4534">
            <v>9078.84</v>
          </cell>
          <cell r="K4534">
            <v>-9.2452000000000006E-2</v>
          </cell>
          <cell r="L4534">
            <v>-8.6067900000000003E-2</v>
          </cell>
          <cell r="M4534">
            <v>-8.1646200000000002E-2</v>
          </cell>
          <cell r="N4534">
            <v>-7.7224699999999993E-2</v>
          </cell>
          <cell r="O4534">
            <v>-7.0840600000000004E-2</v>
          </cell>
        </row>
        <row r="4535">
          <cell r="F4535" t="str">
            <v>2015-2022Northern Coast1-in-2July Peak22</v>
          </cell>
          <cell r="G4535">
            <v>2.1047340000000001</v>
          </cell>
          <cell r="H4535">
            <v>2.0565530000000001</v>
          </cell>
          <cell r="I4535">
            <v>76.729399999999998</v>
          </cell>
          <cell r="J4535">
            <v>9078.84</v>
          </cell>
          <cell r="K4535">
            <v>-5.45584E-2</v>
          </cell>
          <cell r="L4535">
            <v>-5.0791000000000003E-2</v>
          </cell>
          <cell r="M4535">
            <v>-4.8181700000000001E-2</v>
          </cell>
          <cell r="N4535">
            <v>-4.5572300000000003E-2</v>
          </cell>
          <cell r="O4535">
            <v>-4.1804899999999999E-2</v>
          </cell>
        </row>
        <row r="4536">
          <cell r="F4536" t="str">
            <v>2015-2022Northern Coast1-in-2July Peak23</v>
          </cell>
          <cell r="G4536">
            <v>1.6957869999999999</v>
          </cell>
          <cell r="H4536">
            <v>1.658704</v>
          </cell>
          <cell r="I4536">
            <v>74.576700000000002</v>
          </cell>
          <cell r="J4536">
            <v>9078.84</v>
          </cell>
          <cell r="K4536">
            <v>-4.1990899999999998E-2</v>
          </cell>
          <cell r="L4536">
            <v>-3.9091300000000002E-2</v>
          </cell>
          <cell r="M4536">
            <v>-3.7082999999999998E-2</v>
          </cell>
          <cell r="N4536">
            <v>-3.50747E-2</v>
          </cell>
          <cell r="O4536">
            <v>-3.2175200000000001E-2</v>
          </cell>
        </row>
        <row r="4537">
          <cell r="F4537" t="str">
            <v>2015-2022Northern Coast1-in-2July Peak24</v>
          </cell>
          <cell r="G4537">
            <v>1.293382</v>
          </cell>
          <cell r="H4537">
            <v>1.258688</v>
          </cell>
          <cell r="I4537">
            <v>72.345799999999997</v>
          </cell>
          <cell r="J4537">
            <v>9078.84</v>
          </cell>
          <cell r="K4537">
            <v>-3.9285500000000001E-2</v>
          </cell>
          <cell r="L4537">
            <v>-3.65727E-2</v>
          </cell>
          <cell r="M4537">
            <v>-3.4693799999999997E-2</v>
          </cell>
          <cell r="N4537">
            <v>-3.2814900000000001E-2</v>
          </cell>
          <cell r="O4537">
            <v>-3.0102199999999999E-2</v>
          </cell>
        </row>
        <row r="4538">
          <cell r="F4538" t="str">
            <v>2015-2022Other1-in-2July Peak1</v>
          </cell>
          <cell r="G4538">
            <v>1.0282579999999999</v>
          </cell>
          <cell r="H4538">
            <v>1.0282579999999999</v>
          </cell>
          <cell r="I4538">
            <v>75.524379999999994</v>
          </cell>
          <cell r="J4538">
            <v>25277.02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</row>
        <row r="4539">
          <cell r="F4539" t="str">
            <v>2015-2022Other1-in-2July Peak2</v>
          </cell>
          <cell r="G4539">
            <v>0.88309249999999995</v>
          </cell>
          <cell r="H4539">
            <v>0.88309249999999995</v>
          </cell>
          <cell r="I4539">
            <v>73.826239999999999</v>
          </cell>
          <cell r="J4539">
            <v>25277.02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</row>
        <row r="4540">
          <cell r="F4540" t="str">
            <v>2015-2022Other1-in-2July Peak3</v>
          </cell>
          <cell r="G4540">
            <v>0.80075499999999999</v>
          </cell>
          <cell r="H4540">
            <v>0.80075499999999999</v>
          </cell>
          <cell r="I4540">
            <v>72.321209999999994</v>
          </cell>
          <cell r="J4540">
            <v>25277.02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</row>
        <row r="4541">
          <cell r="F4541" t="str">
            <v>2015-2022Other1-in-2July Peak4</v>
          </cell>
          <cell r="G4541">
            <v>0.75412389999999996</v>
          </cell>
          <cell r="H4541">
            <v>0.75412389999999996</v>
          </cell>
          <cell r="I4541">
            <v>70.106290000000001</v>
          </cell>
          <cell r="J4541">
            <v>25277.02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</row>
        <row r="4542">
          <cell r="F4542" t="str">
            <v>2015-2022Other1-in-2July Peak5</v>
          </cell>
          <cell r="G4542">
            <v>0.74481920000000001</v>
          </cell>
          <cell r="H4542">
            <v>0.74481920000000001</v>
          </cell>
          <cell r="I4542">
            <v>68.973759999999999</v>
          </cell>
          <cell r="J4542">
            <v>25277.02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</row>
        <row r="4543">
          <cell r="F4543" t="str">
            <v>2015-2022Other1-in-2July Peak6</v>
          </cell>
          <cell r="G4543">
            <v>0.79469599999999996</v>
          </cell>
          <cell r="H4543">
            <v>0.79469599999999996</v>
          </cell>
          <cell r="I4543">
            <v>67.184299999999993</v>
          </cell>
          <cell r="J4543">
            <v>25277.02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</row>
        <row r="4544">
          <cell r="F4544" t="str">
            <v>2015-2022Other1-in-2July Peak7</v>
          </cell>
          <cell r="G4544">
            <v>0.9284251</v>
          </cell>
          <cell r="H4544">
            <v>0.9284251</v>
          </cell>
          <cell r="I4544">
            <v>66.851969999999994</v>
          </cell>
          <cell r="J4544">
            <v>25277.02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</row>
        <row r="4545">
          <cell r="F4545" t="str">
            <v>2015-2022Other1-in-2July Peak8</v>
          </cell>
          <cell r="G4545">
            <v>1.018915</v>
          </cell>
          <cell r="H4545">
            <v>1.018915</v>
          </cell>
          <cell r="I4545">
            <v>73.596090000000004</v>
          </cell>
          <cell r="J4545">
            <v>25277.02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</row>
        <row r="4546">
          <cell r="F4546" t="str">
            <v>2015-2022Other1-in-2July Peak9</v>
          </cell>
          <cell r="G4546">
            <v>1.0374509999999999</v>
          </cell>
          <cell r="H4546">
            <v>1.0374509999999999</v>
          </cell>
          <cell r="I4546">
            <v>80.872879999999995</v>
          </cell>
          <cell r="J4546">
            <v>25277.02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</row>
        <row r="4547">
          <cell r="F4547" t="str">
            <v>2015-2022Other1-in-2July Peak10</v>
          </cell>
          <cell r="G4547">
            <v>1.10599</v>
          </cell>
          <cell r="H4547">
            <v>1.10599</v>
          </cell>
          <cell r="I4547">
            <v>85.557779999999994</v>
          </cell>
          <cell r="J4547">
            <v>25277.02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</row>
        <row r="4548">
          <cell r="F4548" t="str">
            <v>2015-2022Other1-in-2July Peak11</v>
          </cell>
          <cell r="G4548">
            <v>1.222297</v>
          </cell>
          <cell r="H4548">
            <v>1.222297</v>
          </cell>
          <cell r="I4548">
            <v>90.309899999999999</v>
          </cell>
          <cell r="J4548">
            <v>25277.02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</row>
        <row r="4549">
          <cell r="F4549" t="str">
            <v>2015-2022Other1-in-2July Peak12</v>
          </cell>
          <cell r="G4549">
            <v>1.3993770000000001</v>
          </cell>
          <cell r="H4549">
            <v>1.3993770000000001</v>
          </cell>
          <cell r="I4549">
            <v>94.68262</v>
          </cell>
          <cell r="J4549">
            <v>25277.02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</row>
        <row r="4550">
          <cell r="F4550" t="str">
            <v>2015-2022Other1-in-2July Peak13</v>
          </cell>
          <cell r="G4550">
            <v>1.6501429999999999</v>
          </cell>
          <cell r="H4550">
            <v>1.6501429999999999</v>
          </cell>
          <cell r="I4550">
            <v>98.487409999999997</v>
          </cell>
          <cell r="J4550">
            <v>25277.02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</row>
        <row r="4551">
          <cell r="F4551" t="str">
            <v>2015-2022Other1-in-2July Peak14</v>
          </cell>
          <cell r="G4551">
            <v>1.4926470000000001</v>
          </cell>
          <cell r="H4551">
            <v>1.938269</v>
          </cell>
          <cell r="I4551">
            <v>100.6728</v>
          </cell>
          <cell r="J4551">
            <v>25277.02</v>
          </cell>
          <cell r="K4551">
            <v>0.37206719999999999</v>
          </cell>
          <cell r="L4551">
            <v>0.415524</v>
          </cell>
          <cell r="M4551">
            <v>0.44562210000000002</v>
          </cell>
          <cell r="N4551">
            <v>0.47572009999999998</v>
          </cell>
          <cell r="O4551">
            <v>0.519177</v>
          </cell>
        </row>
        <row r="4552">
          <cell r="F4552" t="str">
            <v>2015-2022Other1-in-2July Peak15</v>
          </cell>
          <cell r="G4552">
            <v>1.6929460000000001</v>
          </cell>
          <cell r="H4552">
            <v>2.2661859999999998</v>
          </cell>
          <cell r="I4552">
            <v>102.4474</v>
          </cell>
          <cell r="J4552">
            <v>25277.02</v>
          </cell>
          <cell r="K4552">
            <v>0.47965429999999998</v>
          </cell>
          <cell r="L4552">
            <v>0.53494509999999995</v>
          </cell>
          <cell r="M4552">
            <v>0.57323919999999995</v>
          </cell>
          <cell r="N4552">
            <v>0.6115334</v>
          </cell>
          <cell r="O4552">
            <v>0.66682430000000004</v>
          </cell>
        </row>
        <row r="4553">
          <cell r="F4553" t="str">
            <v>2015-2022Other1-in-2July Peak16</v>
          </cell>
          <cell r="G4553">
            <v>1.9102680000000001</v>
          </cell>
          <cell r="H4553">
            <v>2.6274850000000001</v>
          </cell>
          <cell r="I4553">
            <v>103.25960000000001</v>
          </cell>
          <cell r="J4553">
            <v>25277.02</v>
          </cell>
          <cell r="K4553">
            <v>0.60065780000000002</v>
          </cell>
          <cell r="L4553">
            <v>0.6695217</v>
          </cell>
          <cell r="M4553">
            <v>0.71721670000000004</v>
          </cell>
          <cell r="N4553">
            <v>0.76491160000000002</v>
          </cell>
          <cell r="O4553">
            <v>0.83377559999999995</v>
          </cell>
        </row>
        <row r="4554">
          <cell r="F4554" t="str">
            <v>2015-2022Other1-in-2July Peak17</v>
          </cell>
          <cell r="G4554">
            <v>2.1196470000000001</v>
          </cell>
          <cell r="H4554">
            <v>2.955006</v>
          </cell>
          <cell r="I4554">
            <v>103.7469</v>
          </cell>
          <cell r="J4554">
            <v>25277.02</v>
          </cell>
          <cell r="K4554">
            <v>0.6992294</v>
          </cell>
          <cell r="L4554">
            <v>0.7796556</v>
          </cell>
          <cell r="M4554">
            <v>0.83535859999999995</v>
          </cell>
          <cell r="N4554">
            <v>0.8910614</v>
          </cell>
          <cell r="O4554">
            <v>0.97148760000000001</v>
          </cell>
        </row>
        <row r="4555">
          <cell r="F4555" t="str">
            <v>2015-2022Other1-in-2July Peak18</v>
          </cell>
          <cell r="G4555">
            <v>2.2911649999999999</v>
          </cell>
          <cell r="H4555">
            <v>3.1490619999999998</v>
          </cell>
          <cell r="I4555">
            <v>103.47880000000001</v>
          </cell>
          <cell r="J4555">
            <v>25277.02</v>
          </cell>
          <cell r="K4555">
            <v>0.71804579999999996</v>
          </cell>
          <cell r="L4555">
            <v>0.80067080000000002</v>
          </cell>
          <cell r="M4555">
            <v>0.85789660000000001</v>
          </cell>
          <cell r="N4555">
            <v>0.9151224</v>
          </cell>
          <cell r="O4555">
            <v>0.99774750000000001</v>
          </cell>
        </row>
        <row r="4556">
          <cell r="F4556" t="str">
            <v>2015-2022Other1-in-2July Peak19</v>
          </cell>
          <cell r="G4556">
            <v>3.372506</v>
          </cell>
          <cell r="H4556">
            <v>3.080168</v>
          </cell>
          <cell r="I4556">
            <v>101.36360000000001</v>
          </cell>
          <cell r="J4556">
            <v>25277.02</v>
          </cell>
          <cell r="K4556">
            <v>-0.32657809999999998</v>
          </cell>
          <cell r="L4556">
            <v>-0.30634919999999999</v>
          </cell>
          <cell r="M4556">
            <v>-0.29233880000000001</v>
          </cell>
          <cell r="N4556">
            <v>-0.27832839999999998</v>
          </cell>
          <cell r="O4556">
            <v>-0.25809939999999998</v>
          </cell>
        </row>
        <row r="4557">
          <cell r="F4557" t="str">
            <v>2015-2022Other1-in-2July Peak20</v>
          </cell>
          <cell r="G4557">
            <v>3.0360559999999999</v>
          </cell>
          <cell r="H4557">
            <v>2.7792789999999998</v>
          </cell>
          <cell r="I4557">
            <v>97.485339999999994</v>
          </cell>
          <cell r="J4557">
            <v>25277.02</v>
          </cell>
          <cell r="K4557">
            <v>-0.28685159999999998</v>
          </cell>
          <cell r="L4557">
            <v>-0.26908339999999997</v>
          </cell>
          <cell r="M4557">
            <v>-0.25677729999999999</v>
          </cell>
          <cell r="N4557">
            <v>-0.2444711</v>
          </cell>
          <cell r="O4557">
            <v>-0.22670299999999999</v>
          </cell>
        </row>
        <row r="4558">
          <cell r="F4558" t="str">
            <v>2015-2022Other1-in-2July Peak21</v>
          </cell>
          <cell r="G4558">
            <v>2.5924710000000002</v>
          </cell>
          <cell r="H4558">
            <v>2.4419110000000002</v>
          </cell>
          <cell r="I4558">
            <v>90.960120000000003</v>
          </cell>
          <cell r="J4558">
            <v>25277.02</v>
          </cell>
          <cell r="K4558">
            <v>-0.16819429999999999</v>
          </cell>
          <cell r="L4558">
            <v>-0.157776</v>
          </cell>
          <cell r="M4558">
            <v>-0.15056040000000001</v>
          </cell>
          <cell r="N4558">
            <v>-0.14334469999999999</v>
          </cell>
          <cell r="O4558">
            <v>-0.1329264</v>
          </cell>
        </row>
        <row r="4559">
          <cell r="F4559" t="str">
            <v>2015-2022Other1-in-2July Peak22</v>
          </cell>
          <cell r="G4559">
            <v>2.1777039999999999</v>
          </cell>
          <cell r="H4559">
            <v>2.0811039999999998</v>
          </cell>
          <cell r="I4559">
            <v>85.03443</v>
          </cell>
          <cell r="J4559">
            <v>25277.02</v>
          </cell>
          <cell r="K4559">
            <v>-0.1079143</v>
          </cell>
          <cell r="L4559">
            <v>-0.1012299</v>
          </cell>
          <cell r="M4559">
            <v>-9.66003E-2</v>
          </cell>
          <cell r="N4559">
            <v>-9.1970700000000002E-2</v>
          </cell>
          <cell r="O4559">
            <v>-8.5286299999999995E-2</v>
          </cell>
        </row>
        <row r="4560">
          <cell r="F4560" t="str">
            <v>2015-2022Other1-in-2July Peak23</v>
          </cell>
          <cell r="G4560">
            <v>1.6904570000000001</v>
          </cell>
          <cell r="H4560">
            <v>1.629138</v>
          </cell>
          <cell r="I4560">
            <v>81.155569999999997</v>
          </cell>
          <cell r="J4560">
            <v>25277.02</v>
          </cell>
          <cell r="K4560">
            <v>-6.8501300000000001E-2</v>
          </cell>
          <cell r="L4560">
            <v>-6.4258200000000001E-2</v>
          </cell>
          <cell r="M4560">
            <v>-6.1319499999999999E-2</v>
          </cell>
          <cell r="N4560">
            <v>-5.8380700000000001E-2</v>
          </cell>
          <cell r="O4560">
            <v>-5.4137600000000001E-2</v>
          </cell>
        </row>
        <row r="4561">
          <cell r="F4561" t="str">
            <v>2015-2022Other1-in-2July Peak24</v>
          </cell>
          <cell r="G4561">
            <v>1.2835160000000001</v>
          </cell>
          <cell r="H4561">
            <v>1.244332</v>
          </cell>
          <cell r="I4561">
            <v>77.940860000000001</v>
          </cell>
          <cell r="J4561">
            <v>25277.02</v>
          </cell>
          <cell r="K4561">
            <v>-4.3772999999999999E-2</v>
          </cell>
          <cell r="L4561">
            <v>-4.1061599999999997E-2</v>
          </cell>
          <cell r="M4561">
            <v>-3.9183700000000002E-2</v>
          </cell>
          <cell r="N4561">
            <v>-3.73058E-2</v>
          </cell>
          <cell r="O4561">
            <v>-3.45945E-2</v>
          </cell>
        </row>
        <row r="4562">
          <cell r="F4562" t="str">
            <v>2015-2022Sierra1-in-2July Peak1</v>
          </cell>
          <cell r="G4562">
            <v>1.172445</v>
          </cell>
          <cell r="H4562">
            <v>1.172445</v>
          </cell>
          <cell r="I4562">
            <v>72.044359999999998</v>
          </cell>
          <cell r="J4562">
            <v>17688.05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</row>
        <row r="4563">
          <cell r="F4563" t="str">
            <v>2015-2022Sierra1-in-2July Peak2</v>
          </cell>
          <cell r="G4563">
            <v>1.034438</v>
          </cell>
          <cell r="H4563">
            <v>1.034438</v>
          </cell>
          <cell r="I4563">
            <v>69.147310000000004</v>
          </cell>
          <cell r="J4563">
            <v>17688.05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</row>
        <row r="4564">
          <cell r="F4564" t="str">
            <v>2015-2022Sierra1-in-2July Peak3</v>
          </cell>
          <cell r="G4564">
            <v>0.95473269999999999</v>
          </cell>
          <cell r="H4564">
            <v>0.95473269999999999</v>
          </cell>
          <cell r="I4564">
            <v>69.147369999999995</v>
          </cell>
          <cell r="J4564">
            <v>17688.05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</row>
        <row r="4565">
          <cell r="F4565" t="str">
            <v>2015-2022Sierra1-in-2July Peak4</v>
          </cell>
          <cell r="G4565">
            <v>0.90964060000000002</v>
          </cell>
          <cell r="H4565">
            <v>0.90964060000000002</v>
          </cell>
          <cell r="I4565">
            <v>68.381320000000002</v>
          </cell>
          <cell r="J4565">
            <v>17688.05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</row>
        <row r="4566">
          <cell r="F4566" t="str">
            <v>2015-2022Sierra1-in-2July Peak5</v>
          </cell>
          <cell r="G4566">
            <v>0.90987419999999997</v>
          </cell>
          <cell r="H4566">
            <v>0.90987419999999997</v>
          </cell>
          <cell r="I4566">
            <v>68.377110000000002</v>
          </cell>
          <cell r="J4566">
            <v>17688.05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</row>
        <row r="4567">
          <cell r="F4567" t="str">
            <v>2015-2022Sierra1-in-2July Peak6</v>
          </cell>
          <cell r="G4567">
            <v>0.99327480000000001</v>
          </cell>
          <cell r="H4567">
            <v>0.99327480000000001</v>
          </cell>
          <cell r="I4567">
            <v>67.881479999999996</v>
          </cell>
          <cell r="J4567">
            <v>17688.05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</row>
        <row r="4568">
          <cell r="F4568" t="str">
            <v>2015-2022Sierra1-in-2July Peak7</v>
          </cell>
          <cell r="G4568">
            <v>1.1821390000000001</v>
          </cell>
          <cell r="H4568">
            <v>1.1821390000000001</v>
          </cell>
          <cell r="I4568">
            <v>68.164569999999998</v>
          </cell>
          <cell r="J4568">
            <v>17688.05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</row>
        <row r="4569">
          <cell r="F4569" t="str">
            <v>2015-2022Sierra1-in-2July Peak8</v>
          </cell>
          <cell r="G4569">
            <v>1.301714</v>
          </cell>
          <cell r="H4569">
            <v>1.301714</v>
          </cell>
          <cell r="I4569">
            <v>74.462950000000006</v>
          </cell>
          <cell r="J4569">
            <v>17688.05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</row>
        <row r="4570">
          <cell r="F4570" t="str">
            <v>2015-2022Sierra1-in-2July Peak9</v>
          </cell>
          <cell r="G4570">
            <v>1.3381959999999999</v>
          </cell>
          <cell r="H4570">
            <v>1.3381959999999999</v>
          </cell>
          <cell r="I4570">
            <v>80.413669999999996</v>
          </cell>
          <cell r="J4570">
            <v>17688.05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</row>
        <row r="4571">
          <cell r="F4571" t="str">
            <v>2015-2022Sierra1-in-2July Peak10</v>
          </cell>
          <cell r="G4571">
            <v>1.406226</v>
          </cell>
          <cell r="H4571">
            <v>1.406226</v>
          </cell>
          <cell r="I4571">
            <v>84.66028</v>
          </cell>
          <cell r="J4571">
            <v>17688.05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</row>
        <row r="4572">
          <cell r="F4572" t="str">
            <v>2015-2022Sierra1-in-2July Peak11</v>
          </cell>
          <cell r="G4572">
            <v>1.5354719999999999</v>
          </cell>
          <cell r="H4572">
            <v>1.5354719999999999</v>
          </cell>
          <cell r="I4572">
            <v>90.957729999999998</v>
          </cell>
          <cell r="J4572">
            <v>17688.05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</row>
        <row r="4573">
          <cell r="F4573" t="str">
            <v>2015-2022Sierra1-in-2July Peak12</v>
          </cell>
          <cell r="G4573">
            <v>1.7313320000000001</v>
          </cell>
          <cell r="H4573">
            <v>1.7313320000000001</v>
          </cell>
          <cell r="I4573">
            <v>95.126450000000006</v>
          </cell>
          <cell r="J4573">
            <v>17688.05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</row>
        <row r="4574">
          <cell r="F4574" t="str">
            <v>2015-2022Sierra1-in-2July Peak13</v>
          </cell>
          <cell r="G4574">
            <v>2.0023029999999999</v>
          </cell>
          <cell r="H4574">
            <v>2.0023029999999999</v>
          </cell>
          <cell r="I4574">
            <v>97.489879999999999</v>
          </cell>
          <cell r="J4574">
            <v>17688.05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</row>
        <row r="4575">
          <cell r="F4575" t="str">
            <v>2015-2022Sierra1-in-2July Peak14</v>
          </cell>
          <cell r="G4575">
            <v>1.836951</v>
          </cell>
          <cell r="H4575">
            <v>2.309965</v>
          </cell>
          <cell r="I4575">
            <v>99.417919999999995</v>
          </cell>
          <cell r="J4575">
            <v>17688.05</v>
          </cell>
          <cell r="K4575">
            <v>0.40525840000000002</v>
          </cell>
          <cell r="L4575">
            <v>0.44528899999999999</v>
          </cell>
          <cell r="M4575">
            <v>0.47301409999999999</v>
          </cell>
          <cell r="N4575">
            <v>0.50073920000000005</v>
          </cell>
          <cell r="O4575">
            <v>0.54076990000000003</v>
          </cell>
        </row>
        <row r="4576">
          <cell r="F4576" t="str">
            <v>2015-2022Sierra1-in-2July Peak15</v>
          </cell>
          <cell r="G4576">
            <v>2.0514860000000001</v>
          </cell>
          <cell r="H4576">
            <v>2.6625969999999999</v>
          </cell>
          <cell r="I4576">
            <v>101.0836</v>
          </cell>
          <cell r="J4576">
            <v>17688.05</v>
          </cell>
          <cell r="K4576">
            <v>0.52442820000000001</v>
          </cell>
          <cell r="L4576">
            <v>0.57564130000000002</v>
          </cell>
          <cell r="M4576">
            <v>0.61111119999999997</v>
          </cell>
          <cell r="N4576">
            <v>0.64658119999999997</v>
          </cell>
          <cell r="O4576">
            <v>0.69779420000000003</v>
          </cell>
        </row>
        <row r="4577">
          <cell r="F4577" t="str">
            <v>2015-2022Sierra1-in-2July Peak16</v>
          </cell>
          <cell r="G4577">
            <v>2.3065769999999999</v>
          </cell>
          <cell r="H4577">
            <v>3.068165</v>
          </cell>
          <cell r="I4577">
            <v>101.67789999999999</v>
          </cell>
          <cell r="J4577">
            <v>17688.05</v>
          </cell>
          <cell r="K4577">
            <v>0.65378080000000005</v>
          </cell>
          <cell r="L4577">
            <v>0.71747419999999995</v>
          </cell>
          <cell r="M4577">
            <v>0.76158820000000005</v>
          </cell>
          <cell r="N4577">
            <v>0.80570200000000003</v>
          </cell>
          <cell r="O4577">
            <v>0.86939540000000004</v>
          </cell>
        </row>
        <row r="4578">
          <cell r="F4578" t="str">
            <v>2015-2022Sierra1-in-2July Peak17</v>
          </cell>
          <cell r="G4578">
            <v>2.5416340000000002</v>
          </cell>
          <cell r="H4578">
            <v>3.4307729999999999</v>
          </cell>
          <cell r="I4578">
            <v>101.8865</v>
          </cell>
          <cell r="J4578">
            <v>17688.05</v>
          </cell>
          <cell r="K4578">
            <v>0.76312199999999997</v>
          </cell>
          <cell r="L4578">
            <v>0.83757380000000003</v>
          </cell>
          <cell r="M4578">
            <v>0.88913880000000001</v>
          </cell>
          <cell r="N4578">
            <v>0.94070379999999998</v>
          </cell>
          <cell r="O4578">
            <v>1.0151559999999999</v>
          </cell>
        </row>
        <row r="4579">
          <cell r="F4579" t="str">
            <v>2015-2022Sierra1-in-2July Peak18</v>
          </cell>
          <cell r="G4579">
            <v>2.7507329999999999</v>
          </cell>
          <cell r="H4579">
            <v>3.6641379999999999</v>
          </cell>
          <cell r="I4579">
            <v>101.3496</v>
          </cell>
          <cell r="J4579">
            <v>17688.05</v>
          </cell>
          <cell r="K4579">
            <v>0.78392859999999998</v>
          </cell>
          <cell r="L4579">
            <v>0.86042419999999997</v>
          </cell>
          <cell r="M4579">
            <v>0.91340489999999996</v>
          </cell>
          <cell r="N4579">
            <v>0.96638550000000001</v>
          </cell>
          <cell r="O4579">
            <v>1.0428809999999999</v>
          </cell>
        </row>
        <row r="4580">
          <cell r="F4580" t="str">
            <v>2015-2022Sierra1-in-2July Peak19</v>
          </cell>
          <cell r="G4580">
            <v>3.991743</v>
          </cell>
          <cell r="H4580">
            <v>3.6238440000000001</v>
          </cell>
          <cell r="I4580">
            <v>99.613600000000005</v>
          </cell>
          <cell r="J4580">
            <v>17688.05</v>
          </cell>
          <cell r="K4580">
            <v>-0.40038760000000001</v>
          </cell>
          <cell r="L4580">
            <v>-0.3811929</v>
          </cell>
          <cell r="M4580">
            <v>-0.36789870000000002</v>
          </cell>
          <cell r="N4580">
            <v>-0.35460449999999999</v>
          </cell>
          <cell r="O4580">
            <v>-0.33540979999999998</v>
          </cell>
        </row>
        <row r="4581">
          <cell r="F4581" t="str">
            <v>2015-2022Sierra1-in-2July Peak20</v>
          </cell>
          <cell r="G4581">
            <v>3.6270280000000001</v>
          </cell>
          <cell r="H4581">
            <v>3.32382</v>
          </cell>
          <cell r="I4581">
            <v>92.177989999999994</v>
          </cell>
          <cell r="J4581">
            <v>17688.05</v>
          </cell>
          <cell r="K4581">
            <v>-0.32998339999999998</v>
          </cell>
          <cell r="L4581">
            <v>-0.3141639</v>
          </cell>
          <cell r="M4581">
            <v>-0.30320740000000002</v>
          </cell>
          <cell r="N4581">
            <v>-0.29225089999999998</v>
          </cell>
          <cell r="O4581">
            <v>-0.27643139999999999</v>
          </cell>
        </row>
        <row r="4582">
          <cell r="F4582" t="str">
            <v>2015-2022Sierra1-in-2July Peak21</v>
          </cell>
          <cell r="G4582">
            <v>3.1341169999999998</v>
          </cell>
          <cell r="H4582">
            <v>2.9420320000000002</v>
          </cell>
          <cell r="I4582">
            <v>83.791640000000001</v>
          </cell>
          <cell r="J4582">
            <v>17688.05</v>
          </cell>
          <cell r="K4582">
            <v>-0.20904739999999999</v>
          </cell>
          <cell r="L4582">
            <v>-0.1990256</v>
          </cell>
          <cell r="M4582">
            <v>-0.19208459999999999</v>
          </cell>
          <cell r="N4582">
            <v>-0.18514349999999999</v>
          </cell>
          <cell r="O4582">
            <v>-0.17512169999999999</v>
          </cell>
        </row>
        <row r="4583">
          <cell r="F4583" t="str">
            <v>2015-2022Sierra1-in-2July Peak22</v>
          </cell>
          <cell r="G4583">
            <v>2.6184400000000001</v>
          </cell>
          <cell r="H4583">
            <v>2.5037189999999998</v>
          </cell>
          <cell r="I4583">
            <v>78.318079999999995</v>
          </cell>
          <cell r="J4583">
            <v>17688.05</v>
          </cell>
          <cell r="K4583">
            <v>-0.1248522</v>
          </cell>
          <cell r="L4583">
            <v>-0.11886679999999999</v>
          </cell>
          <cell r="M4583">
            <v>-0.1147213</v>
          </cell>
          <cell r="N4583">
            <v>-0.1105758</v>
          </cell>
          <cell r="O4583">
            <v>-0.1045903</v>
          </cell>
        </row>
        <row r="4584">
          <cell r="F4584" t="str">
            <v>2015-2022Sierra1-in-2July Peak23</v>
          </cell>
          <cell r="G4584">
            <v>2.014713</v>
          </cell>
          <cell r="H4584">
            <v>1.937478</v>
          </cell>
          <cell r="I4584">
            <v>75.508660000000006</v>
          </cell>
          <cell r="J4584">
            <v>17688.05</v>
          </cell>
          <cell r="K4584">
            <v>-8.4055900000000003E-2</v>
          </cell>
          <cell r="L4584">
            <v>-8.0026299999999995E-2</v>
          </cell>
          <cell r="M4584">
            <v>-7.7235300000000007E-2</v>
          </cell>
          <cell r="N4584">
            <v>-7.4444399999999994E-2</v>
          </cell>
          <cell r="O4584">
            <v>-7.0414699999999997E-2</v>
          </cell>
        </row>
        <row r="4585">
          <cell r="F4585" t="str">
            <v>2015-2022Sierra1-in-2July Peak24</v>
          </cell>
          <cell r="G4585">
            <v>1.510653</v>
          </cell>
          <cell r="H4585">
            <v>1.4703569999999999</v>
          </cell>
          <cell r="I4585">
            <v>73.461179999999999</v>
          </cell>
          <cell r="J4585">
            <v>17688.05</v>
          </cell>
          <cell r="K4585">
            <v>-4.3853900000000001E-2</v>
          </cell>
          <cell r="L4585">
            <v>-4.17516E-2</v>
          </cell>
          <cell r="M4585">
            <v>-4.0295499999999998E-2</v>
          </cell>
          <cell r="N4585">
            <v>-3.8839400000000003E-2</v>
          </cell>
          <cell r="O4585">
            <v>-3.6736999999999999E-2</v>
          </cell>
        </row>
        <row r="4586">
          <cell r="F4586" t="str">
            <v>2015-2022Stockton1-in-2July Peak1</v>
          </cell>
          <cell r="G4586">
            <v>1.050592</v>
          </cell>
          <cell r="H4586">
            <v>1.050592</v>
          </cell>
          <cell r="I4586">
            <v>78.45514</v>
          </cell>
          <cell r="J4586">
            <v>12323.13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</row>
        <row r="4587">
          <cell r="F4587" t="str">
            <v>2015-2022Stockton1-in-2July Peak2</v>
          </cell>
          <cell r="G4587">
            <v>0.89365269999999997</v>
          </cell>
          <cell r="H4587">
            <v>0.89365269999999997</v>
          </cell>
          <cell r="I4587">
            <v>71.320599999999999</v>
          </cell>
          <cell r="J4587">
            <v>12323.13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</row>
        <row r="4588">
          <cell r="F4588" t="str">
            <v>2015-2022Stockton1-in-2July Peak3</v>
          </cell>
          <cell r="G4588">
            <v>0.79732029999999998</v>
          </cell>
          <cell r="H4588">
            <v>0.79732029999999998</v>
          </cell>
          <cell r="I4588">
            <v>69.217420000000004</v>
          </cell>
          <cell r="J4588">
            <v>12323.13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</row>
        <row r="4589">
          <cell r="F4589" t="str">
            <v>2015-2022Stockton1-in-2July Peak4</v>
          </cell>
          <cell r="G4589">
            <v>0.74339</v>
          </cell>
          <cell r="H4589">
            <v>0.74339</v>
          </cell>
          <cell r="I4589">
            <v>66.993229999999997</v>
          </cell>
          <cell r="J4589">
            <v>12323.13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</row>
        <row r="4590">
          <cell r="F4590" t="str">
            <v>2015-2022Stockton1-in-2July Peak5</v>
          </cell>
          <cell r="G4590">
            <v>0.73109109999999999</v>
          </cell>
          <cell r="H4590">
            <v>0.73109109999999999</v>
          </cell>
          <cell r="I4590">
            <v>64.993229999999997</v>
          </cell>
          <cell r="J4590">
            <v>12323.13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</row>
        <row r="4591">
          <cell r="F4591" t="str">
            <v>2015-2022Stockton1-in-2July Peak6</v>
          </cell>
          <cell r="G4591">
            <v>0.76405299999999998</v>
          </cell>
          <cell r="H4591">
            <v>0.76405299999999998</v>
          </cell>
          <cell r="I4591">
            <v>63.993229999999997</v>
          </cell>
          <cell r="J4591">
            <v>12323.13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</row>
        <row r="4592">
          <cell r="F4592" t="str">
            <v>2015-2022Stockton1-in-2July Peak7</v>
          </cell>
          <cell r="G4592">
            <v>0.87182680000000001</v>
          </cell>
          <cell r="H4592">
            <v>0.87182680000000001</v>
          </cell>
          <cell r="I4592">
            <v>64.217420000000004</v>
          </cell>
          <cell r="J4592">
            <v>12323.13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</row>
        <row r="4593">
          <cell r="F4593" t="str">
            <v>2015-2022Stockton1-in-2July Peak8</v>
          </cell>
          <cell r="G4593">
            <v>0.94670900000000002</v>
          </cell>
          <cell r="H4593">
            <v>0.94670900000000002</v>
          </cell>
          <cell r="I4593">
            <v>71.031360000000006</v>
          </cell>
          <cell r="J4593">
            <v>12323.13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</row>
        <row r="4594">
          <cell r="F4594" t="str">
            <v>2015-2022Stockton1-in-2July Peak9</v>
          </cell>
          <cell r="G4594">
            <v>0.98580860000000003</v>
          </cell>
          <cell r="H4594">
            <v>0.98580860000000003</v>
          </cell>
          <cell r="I4594">
            <v>78.262309999999999</v>
          </cell>
          <cell r="J4594">
            <v>12323.13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</row>
        <row r="4595">
          <cell r="F4595" t="str">
            <v>2015-2022Stockton1-in-2July Peak10</v>
          </cell>
          <cell r="G4595">
            <v>1.0815920000000001</v>
          </cell>
          <cell r="H4595">
            <v>1.0815920000000001</v>
          </cell>
          <cell r="I4595">
            <v>84.127769999999998</v>
          </cell>
          <cell r="J4595">
            <v>12323.13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</row>
        <row r="4596">
          <cell r="F4596" t="str">
            <v>2015-2022Stockton1-in-2July Peak11</v>
          </cell>
          <cell r="G4596">
            <v>1.218342</v>
          </cell>
          <cell r="H4596">
            <v>1.218342</v>
          </cell>
          <cell r="I4596">
            <v>88.948369999999997</v>
          </cell>
          <cell r="J4596">
            <v>12323.13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</row>
        <row r="4597">
          <cell r="F4597" t="str">
            <v>2015-2022Stockton1-in-2July Peak12</v>
          </cell>
          <cell r="G4597">
            <v>1.4038029999999999</v>
          </cell>
          <cell r="H4597">
            <v>1.4038029999999999</v>
          </cell>
          <cell r="I4597">
            <v>93.403589999999994</v>
          </cell>
          <cell r="J4597">
            <v>12323.13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</row>
        <row r="4598">
          <cell r="F4598" t="str">
            <v>2015-2022Stockton1-in-2July Peak13</v>
          </cell>
          <cell r="G4598">
            <v>1.642363</v>
          </cell>
          <cell r="H4598">
            <v>1.642363</v>
          </cell>
          <cell r="I4598">
            <v>97.269040000000004</v>
          </cell>
          <cell r="J4598">
            <v>12323.13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</row>
        <row r="4599">
          <cell r="F4599" t="str">
            <v>2015-2022Stockton1-in-2July Peak14</v>
          </cell>
          <cell r="G4599">
            <v>1.5100789999999999</v>
          </cell>
          <cell r="H4599">
            <v>1.916358</v>
          </cell>
          <cell r="I4599">
            <v>99.589650000000006</v>
          </cell>
          <cell r="J4599">
            <v>12323.13</v>
          </cell>
          <cell r="K4599">
            <v>0.34206259999999999</v>
          </cell>
          <cell r="L4599">
            <v>0.3800019</v>
          </cell>
          <cell r="M4599">
            <v>0.40627859999999999</v>
          </cell>
          <cell r="N4599">
            <v>0.43255519999999997</v>
          </cell>
          <cell r="O4599">
            <v>0.47049459999999999</v>
          </cell>
        </row>
        <row r="4600">
          <cell r="F4600" t="str">
            <v>2015-2022Stockton1-in-2July Peak15</v>
          </cell>
          <cell r="G4600">
            <v>1.708977</v>
          </cell>
          <cell r="H4600">
            <v>2.2206030000000001</v>
          </cell>
          <cell r="I4600">
            <v>101.45489999999999</v>
          </cell>
          <cell r="J4600">
            <v>12323.13</v>
          </cell>
          <cell r="K4600">
            <v>0.43298910000000002</v>
          </cell>
          <cell r="L4600">
            <v>0.4794486</v>
          </cell>
          <cell r="M4600">
            <v>0.51162640000000004</v>
          </cell>
          <cell r="N4600">
            <v>0.54380430000000002</v>
          </cell>
          <cell r="O4600">
            <v>0.59026380000000001</v>
          </cell>
        </row>
        <row r="4601">
          <cell r="F4601" t="str">
            <v>2015-2022Stockton1-in-2July Peak16</v>
          </cell>
          <cell r="G4601">
            <v>1.9085220000000001</v>
          </cell>
          <cell r="H4601">
            <v>2.556467</v>
          </cell>
          <cell r="I4601">
            <v>103.2757</v>
          </cell>
          <cell r="J4601">
            <v>12323.13</v>
          </cell>
          <cell r="K4601">
            <v>0.54900499999999997</v>
          </cell>
          <cell r="L4601">
            <v>0.60745990000000005</v>
          </cell>
          <cell r="M4601">
            <v>0.64794560000000001</v>
          </cell>
          <cell r="N4601">
            <v>0.68843129999999997</v>
          </cell>
          <cell r="O4601">
            <v>0.74688619999999994</v>
          </cell>
        </row>
        <row r="4602">
          <cell r="F4602" t="str">
            <v>2015-2022Stockton1-in-2July Peak17</v>
          </cell>
          <cell r="G4602">
            <v>2.097162</v>
          </cell>
          <cell r="H4602">
            <v>2.84639</v>
          </cell>
          <cell r="I4602">
            <v>103.7306</v>
          </cell>
          <cell r="J4602">
            <v>12323.13</v>
          </cell>
          <cell r="K4602">
            <v>0.63437500000000002</v>
          </cell>
          <cell r="L4602">
            <v>0.70223120000000006</v>
          </cell>
          <cell r="M4602">
            <v>0.74922840000000002</v>
          </cell>
          <cell r="N4602">
            <v>0.79622539999999997</v>
          </cell>
          <cell r="O4602">
            <v>0.86408180000000001</v>
          </cell>
        </row>
        <row r="4603">
          <cell r="F4603" t="str">
            <v>2015-2022Stockton1-in-2July Peak18</v>
          </cell>
          <cell r="G4603">
            <v>2.2319149999999999</v>
          </cell>
          <cell r="H4603">
            <v>3.0006379999999999</v>
          </cell>
          <cell r="I4603">
            <v>104.1413</v>
          </cell>
          <cell r="J4603">
            <v>12323.13</v>
          </cell>
          <cell r="K4603">
            <v>0.65082169999999995</v>
          </cell>
          <cell r="L4603">
            <v>0.72047890000000003</v>
          </cell>
          <cell r="M4603">
            <v>0.76872309999999999</v>
          </cell>
          <cell r="N4603">
            <v>0.81696740000000001</v>
          </cell>
          <cell r="O4603">
            <v>0.88662450000000004</v>
          </cell>
        </row>
        <row r="4604">
          <cell r="F4604" t="str">
            <v>2015-2022Stockton1-in-2July Peak19</v>
          </cell>
          <cell r="G4604">
            <v>3.220729</v>
          </cell>
          <cell r="H4604">
            <v>2.9275540000000002</v>
          </cell>
          <cell r="I4604">
            <v>102.0514</v>
          </cell>
          <cell r="J4604">
            <v>12323.13</v>
          </cell>
          <cell r="K4604">
            <v>-0.30917090000000003</v>
          </cell>
          <cell r="L4604">
            <v>-0.29971999999999999</v>
          </cell>
          <cell r="M4604">
            <v>-0.2931744</v>
          </cell>
          <cell r="N4604">
            <v>-0.28662880000000002</v>
          </cell>
          <cell r="O4604">
            <v>-0.27717789999999998</v>
          </cell>
        </row>
        <row r="4605">
          <cell r="F4605" t="str">
            <v>2015-2022Stockton1-in-2July Peak20</v>
          </cell>
          <cell r="G4605">
            <v>2.9325369999999999</v>
          </cell>
          <cell r="H4605">
            <v>2.657457</v>
          </cell>
          <cell r="I4605">
            <v>97.917079999999999</v>
          </cell>
          <cell r="J4605">
            <v>12323.13</v>
          </cell>
          <cell r="K4605">
            <v>-0.29008929999999999</v>
          </cell>
          <cell r="L4605">
            <v>-0.28122180000000002</v>
          </cell>
          <cell r="M4605">
            <v>-0.27508009999999999</v>
          </cell>
          <cell r="N4605">
            <v>-0.26893850000000002</v>
          </cell>
          <cell r="O4605">
            <v>-0.26007089999999999</v>
          </cell>
        </row>
        <row r="4606">
          <cell r="F4606" t="str">
            <v>2015-2022Stockton1-in-2July Peak21</v>
          </cell>
          <cell r="G4606">
            <v>2.5721270000000001</v>
          </cell>
          <cell r="H4606">
            <v>2.3864160000000001</v>
          </cell>
          <cell r="I4606">
            <v>89.641270000000006</v>
          </cell>
          <cell r="J4606">
            <v>12323.13</v>
          </cell>
          <cell r="K4606">
            <v>-0.19584399999999999</v>
          </cell>
          <cell r="L4606">
            <v>-0.18985740000000001</v>
          </cell>
          <cell r="M4606">
            <v>-0.18571109999999999</v>
          </cell>
          <cell r="N4606">
            <v>-0.1815647</v>
          </cell>
          <cell r="O4606">
            <v>-0.17557809999999999</v>
          </cell>
        </row>
        <row r="4607">
          <cell r="F4607" t="str">
            <v>2015-2022Stockton1-in-2July Peak22</v>
          </cell>
          <cell r="G4607">
            <v>2.1923219999999999</v>
          </cell>
          <cell r="H4607">
            <v>2.061744</v>
          </cell>
          <cell r="I4607">
            <v>83.917079999999999</v>
          </cell>
          <cell r="J4607">
            <v>12323.13</v>
          </cell>
          <cell r="K4607">
            <v>-0.1377023</v>
          </cell>
          <cell r="L4607">
            <v>-0.1334929</v>
          </cell>
          <cell r="M4607">
            <v>-0.13057759999999999</v>
          </cell>
          <cell r="N4607">
            <v>-0.1276622</v>
          </cell>
          <cell r="O4607">
            <v>-0.1234528</v>
          </cell>
        </row>
        <row r="4608">
          <cell r="F4608" t="str">
            <v>2015-2022Stockton1-in-2July Peak23</v>
          </cell>
          <cell r="G4608">
            <v>1.7143170000000001</v>
          </cell>
          <cell r="H4608">
            <v>1.6440410000000001</v>
          </cell>
          <cell r="I4608">
            <v>81.141270000000006</v>
          </cell>
          <cell r="J4608">
            <v>12323.13</v>
          </cell>
          <cell r="K4608">
            <v>-7.4110999999999996E-2</v>
          </cell>
          <cell r="L4608">
            <v>-7.1845500000000007E-2</v>
          </cell>
          <cell r="M4608">
            <v>-7.0276500000000006E-2</v>
          </cell>
          <cell r="N4608">
            <v>-6.8707500000000005E-2</v>
          </cell>
          <cell r="O4608">
            <v>-6.6442000000000001E-2</v>
          </cell>
        </row>
        <row r="4609">
          <cell r="F4609" t="str">
            <v>2015-2022Stockton1-in-2July Peak24</v>
          </cell>
          <cell r="G4609">
            <v>1.323</v>
          </cell>
          <cell r="H4609">
            <v>1.2666539999999999</v>
          </cell>
          <cell r="I4609">
            <v>80.096410000000006</v>
          </cell>
          <cell r="J4609">
            <v>12323.13</v>
          </cell>
          <cell r="K4609">
            <v>-5.9421000000000002E-2</v>
          </cell>
          <cell r="L4609">
            <v>-5.7604599999999999E-2</v>
          </cell>
          <cell r="M4609">
            <v>-5.6346500000000001E-2</v>
          </cell>
          <cell r="N4609">
            <v>-5.5088499999999999E-2</v>
          </cell>
          <cell r="O4609">
            <v>-5.3272100000000003E-2</v>
          </cell>
        </row>
        <row r="4610">
          <cell r="F4610" t="str">
            <v>2012All Customers1-in-10June Peak1</v>
          </cell>
          <cell r="G4610">
            <v>1.1034520000000001</v>
          </cell>
          <cell r="H4610">
            <v>1.1034520000000001</v>
          </cell>
          <cell r="I4610">
            <v>74.382949999999994</v>
          </cell>
          <cell r="J4610">
            <v>156626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</row>
        <row r="4611">
          <cell r="F4611" t="str">
            <v>2012All Customers1-in-10June Peak2</v>
          </cell>
          <cell r="G4611">
            <v>0.94169309999999995</v>
          </cell>
          <cell r="H4611">
            <v>0.94169309999999995</v>
          </cell>
          <cell r="I4611">
            <v>72.601489999999998</v>
          </cell>
          <cell r="J4611">
            <v>156626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</row>
        <row r="4612">
          <cell r="F4612" t="str">
            <v>2012All Customers1-in-10June Peak3</v>
          </cell>
          <cell r="G4612">
            <v>0.84731979999999996</v>
          </cell>
          <cell r="H4612">
            <v>0.84731979999999996</v>
          </cell>
          <cell r="I4612">
            <v>71.527749999999997</v>
          </cell>
          <cell r="J4612">
            <v>156626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</row>
        <row r="4613">
          <cell r="F4613" t="str">
            <v>2012All Customers1-in-10June Peak4</v>
          </cell>
          <cell r="G4613">
            <v>0.79272339999999997</v>
          </cell>
          <cell r="H4613">
            <v>0.79272339999999997</v>
          </cell>
          <cell r="I4613">
            <v>69.507599999999996</v>
          </cell>
          <cell r="J4613">
            <v>156626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</row>
        <row r="4614">
          <cell r="F4614" t="str">
            <v>2012All Customers1-in-10June Peak5</v>
          </cell>
          <cell r="G4614">
            <v>0.77840259999999994</v>
          </cell>
          <cell r="H4614">
            <v>0.77840259999999994</v>
          </cell>
          <cell r="I4614">
            <v>68.373329999999996</v>
          </cell>
          <cell r="J4614">
            <v>156626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</row>
        <row r="4615">
          <cell r="F4615" t="str">
            <v>2012All Customers1-in-10June Peak6</v>
          </cell>
          <cell r="G4615">
            <v>0.82347329999999996</v>
          </cell>
          <cell r="H4615">
            <v>0.82347329999999996</v>
          </cell>
          <cell r="I4615">
            <v>67.292379999999994</v>
          </cell>
          <cell r="J4615">
            <v>156626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</row>
        <row r="4616">
          <cell r="F4616" t="str">
            <v>2012All Customers1-in-10June Peak7</v>
          </cell>
          <cell r="G4616">
            <v>0.96040490000000001</v>
          </cell>
          <cell r="H4616">
            <v>0.96040490000000001</v>
          </cell>
          <cell r="I4616">
            <v>68.316739999999996</v>
          </cell>
          <cell r="J4616">
            <v>156626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</row>
        <row r="4617">
          <cell r="F4617" t="str">
            <v>2012All Customers1-in-10June Peak8</v>
          </cell>
          <cell r="G4617">
            <v>1.070767</v>
          </cell>
          <cell r="H4617">
            <v>1.070767</v>
          </cell>
          <cell r="I4617">
            <v>72.945890000000006</v>
          </cell>
          <cell r="J4617">
            <v>156626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</row>
        <row r="4618">
          <cell r="F4618" t="str">
            <v>2012All Customers1-in-10June Peak9</v>
          </cell>
          <cell r="G4618">
            <v>1.0933280000000001</v>
          </cell>
          <cell r="H4618">
            <v>1.0933280000000001</v>
          </cell>
          <cell r="I4618">
            <v>78.844859999999997</v>
          </cell>
          <cell r="J4618">
            <v>156626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</row>
        <row r="4619">
          <cell r="F4619" t="str">
            <v>2012All Customers1-in-10June Peak10</v>
          </cell>
          <cell r="G4619">
            <v>1.164236</v>
          </cell>
          <cell r="H4619">
            <v>1.164236</v>
          </cell>
          <cell r="I4619">
            <v>83.834980000000002</v>
          </cell>
          <cell r="J4619">
            <v>156626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</row>
        <row r="4620">
          <cell r="F4620" t="str">
            <v>2012All Customers1-in-10June Peak11</v>
          </cell>
          <cell r="G4620">
            <v>1.284832</v>
          </cell>
          <cell r="H4620">
            <v>1.284832</v>
          </cell>
          <cell r="I4620">
            <v>87.347189999999998</v>
          </cell>
          <cell r="J4620">
            <v>156626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</row>
        <row r="4621">
          <cell r="F4621" t="str">
            <v>2012All Customers1-in-10June Peak12</v>
          </cell>
          <cell r="G4621">
            <v>1.4598120000000001</v>
          </cell>
          <cell r="H4621">
            <v>1.4598120000000001</v>
          </cell>
          <cell r="I4621">
            <v>91.152090000000001</v>
          </cell>
          <cell r="J4621">
            <v>156626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</row>
        <row r="4622">
          <cell r="F4622" t="str">
            <v>2012All Customers1-in-10June Peak13</v>
          </cell>
          <cell r="G4622">
            <v>1.6934009999999999</v>
          </cell>
          <cell r="H4622">
            <v>1.6934009999999999</v>
          </cell>
          <cell r="I4622">
            <v>94.408379999999994</v>
          </cell>
          <cell r="J4622">
            <v>156626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</row>
        <row r="4623">
          <cell r="F4623" t="str">
            <v>2012All Customers1-in-10June Peak14</v>
          </cell>
          <cell r="G4623">
            <v>1.549545</v>
          </cell>
          <cell r="H4623">
            <v>1.9486790000000001</v>
          </cell>
          <cell r="I4623">
            <v>96.789060000000006</v>
          </cell>
          <cell r="J4623">
            <v>156626</v>
          </cell>
          <cell r="K4623">
            <v>0.32936769999999999</v>
          </cell>
          <cell r="L4623">
            <v>0.37058649999999999</v>
          </cell>
          <cell r="M4623">
            <v>0.3991345</v>
          </cell>
          <cell r="N4623">
            <v>0.42768260000000002</v>
          </cell>
          <cell r="O4623">
            <v>0.46890140000000002</v>
          </cell>
        </row>
        <row r="4624">
          <cell r="F4624" t="str">
            <v>2012All Customers1-in-10June Peak15</v>
          </cell>
          <cell r="G4624">
            <v>1.715813</v>
          </cell>
          <cell r="H4624">
            <v>2.2361270000000002</v>
          </cell>
          <cell r="I4624">
            <v>99.025310000000005</v>
          </cell>
          <cell r="J4624">
            <v>156626</v>
          </cell>
          <cell r="K4624">
            <v>0.42953419999999998</v>
          </cell>
          <cell r="L4624">
            <v>0.48316779999999998</v>
          </cell>
          <cell r="M4624">
            <v>0.52031430000000001</v>
          </cell>
          <cell r="N4624">
            <v>0.55746070000000003</v>
          </cell>
          <cell r="O4624">
            <v>0.61109420000000003</v>
          </cell>
        </row>
        <row r="4625">
          <cell r="F4625" t="str">
            <v>2012All Customers1-in-10June Peak16</v>
          </cell>
          <cell r="G4625">
            <v>1.9190199999999999</v>
          </cell>
          <cell r="H4625">
            <v>2.5640550000000002</v>
          </cell>
          <cell r="I4625">
            <v>101.06480000000001</v>
          </cell>
          <cell r="J4625">
            <v>156626</v>
          </cell>
          <cell r="K4625">
            <v>0.53262600000000004</v>
          </cell>
          <cell r="L4625">
            <v>0.59903810000000002</v>
          </cell>
          <cell r="M4625">
            <v>0.64503489999999997</v>
          </cell>
          <cell r="N4625">
            <v>0.69103170000000003</v>
          </cell>
          <cell r="O4625">
            <v>0.75744370000000005</v>
          </cell>
        </row>
        <row r="4626">
          <cell r="F4626" t="str">
            <v>2012All Customers1-in-10June Peak17</v>
          </cell>
          <cell r="G4626">
            <v>2.1026560000000001</v>
          </cell>
          <cell r="H4626">
            <v>2.8580990000000002</v>
          </cell>
          <cell r="I4626">
            <v>101.696</v>
          </cell>
          <cell r="J4626">
            <v>156626</v>
          </cell>
          <cell r="K4626">
            <v>0.62370190000000003</v>
          </cell>
          <cell r="L4626">
            <v>0.70153620000000005</v>
          </cell>
          <cell r="M4626">
            <v>0.75544389999999995</v>
          </cell>
          <cell r="N4626">
            <v>0.80935170000000001</v>
          </cell>
          <cell r="O4626">
            <v>0.88718600000000003</v>
          </cell>
        </row>
        <row r="4627">
          <cell r="F4627" t="str">
            <v>2012All Customers1-in-10June Peak18</v>
          </cell>
          <cell r="G4627">
            <v>2.267207</v>
          </cell>
          <cell r="H4627">
            <v>3.0435810000000001</v>
          </cell>
          <cell r="I4627">
            <v>101.6489</v>
          </cell>
          <cell r="J4627">
            <v>156626</v>
          </cell>
          <cell r="K4627">
            <v>0.64097029999999999</v>
          </cell>
          <cell r="L4627">
            <v>0.72096819999999995</v>
          </cell>
          <cell r="M4627">
            <v>0.77637449999999997</v>
          </cell>
          <cell r="N4627">
            <v>0.83178090000000005</v>
          </cell>
          <cell r="O4627">
            <v>0.9117788</v>
          </cell>
        </row>
        <row r="4628">
          <cell r="F4628" t="str">
            <v>2012All Customers1-in-10June Peak19</v>
          </cell>
          <cell r="G4628">
            <v>3.2692239999999999</v>
          </cell>
          <cell r="H4628">
            <v>3.005852</v>
          </cell>
          <cell r="I4628">
            <v>100.2501</v>
          </cell>
          <cell r="J4628">
            <v>156626</v>
          </cell>
          <cell r="K4628">
            <v>-0.29173749999999998</v>
          </cell>
          <cell r="L4628">
            <v>-0.27497899999999997</v>
          </cell>
          <cell r="M4628">
            <v>-0.263372</v>
          </cell>
          <cell r="N4628">
            <v>-0.25176510000000002</v>
          </cell>
          <cell r="O4628">
            <v>-0.23500650000000001</v>
          </cell>
        </row>
        <row r="4629">
          <cell r="F4629" t="str">
            <v>2012All Customers1-in-10June Peak20</v>
          </cell>
          <cell r="G4629">
            <v>2.9931869999999998</v>
          </cell>
          <cell r="H4629">
            <v>2.756758</v>
          </cell>
          <cell r="I4629">
            <v>97.496340000000004</v>
          </cell>
          <cell r="J4629">
            <v>156626</v>
          </cell>
          <cell r="K4629">
            <v>-0.26177230000000001</v>
          </cell>
          <cell r="L4629">
            <v>-0.2467995</v>
          </cell>
          <cell r="M4629">
            <v>-0.23642940000000001</v>
          </cell>
          <cell r="N4629">
            <v>-0.22605919999999999</v>
          </cell>
          <cell r="O4629">
            <v>-0.21108640000000001</v>
          </cell>
        </row>
        <row r="4630">
          <cell r="F4630" t="str">
            <v>2012All Customers1-in-10June Peak21</v>
          </cell>
          <cell r="G4630">
            <v>2.6463109999999999</v>
          </cell>
          <cell r="H4630">
            <v>2.4962789999999999</v>
          </cell>
          <cell r="I4630">
            <v>92.746679999999998</v>
          </cell>
          <cell r="J4630">
            <v>156626</v>
          </cell>
          <cell r="K4630">
            <v>-0.16578380000000001</v>
          </cell>
          <cell r="L4630">
            <v>-0.15647720000000001</v>
          </cell>
          <cell r="M4630">
            <v>-0.15003140000000001</v>
          </cell>
          <cell r="N4630">
            <v>-0.14358570000000001</v>
          </cell>
          <cell r="O4630">
            <v>-0.13427900000000001</v>
          </cell>
        </row>
        <row r="4631">
          <cell r="F4631" t="str">
            <v>2012All Customers1-in-10June Peak22</v>
          </cell>
          <cell r="G4631">
            <v>2.2863709999999999</v>
          </cell>
          <cell r="H4631">
            <v>2.1932960000000001</v>
          </cell>
          <cell r="I4631">
            <v>88.161289999999994</v>
          </cell>
          <cell r="J4631">
            <v>156626</v>
          </cell>
          <cell r="K4631">
            <v>-0.1027468</v>
          </cell>
          <cell r="L4631">
            <v>-9.7032800000000002E-2</v>
          </cell>
          <cell r="M4631">
            <v>-9.30753E-2</v>
          </cell>
          <cell r="N4631">
            <v>-8.9117799999999997E-2</v>
          </cell>
          <cell r="O4631">
            <v>-8.34038E-2</v>
          </cell>
        </row>
        <row r="4632">
          <cell r="F4632" t="str">
            <v>2012All Customers1-in-10June Peak23</v>
          </cell>
          <cell r="G4632">
            <v>1.81331</v>
          </cell>
          <cell r="H4632">
            <v>1.755085</v>
          </cell>
          <cell r="I4632">
            <v>85.496170000000006</v>
          </cell>
          <cell r="J4632">
            <v>156626</v>
          </cell>
          <cell r="K4632">
            <v>-6.4363500000000004E-2</v>
          </cell>
          <cell r="L4632">
            <v>-6.0736499999999999E-2</v>
          </cell>
          <cell r="M4632">
            <v>-5.8224400000000003E-2</v>
          </cell>
          <cell r="N4632">
            <v>-5.5712299999999999E-2</v>
          </cell>
          <cell r="O4632">
            <v>-5.2085199999999998E-2</v>
          </cell>
        </row>
        <row r="4633">
          <cell r="F4633" t="str">
            <v>2012All Customers1-in-10June Peak24</v>
          </cell>
          <cell r="G4633">
            <v>1.386137</v>
          </cell>
          <cell r="H4633">
            <v>1.3441259999999999</v>
          </cell>
          <cell r="I4633">
            <v>82.799670000000006</v>
          </cell>
          <cell r="J4633">
            <v>156626</v>
          </cell>
          <cell r="K4633">
            <v>-4.6483499999999997E-2</v>
          </cell>
          <cell r="L4633">
            <v>-4.3840799999999999E-2</v>
          </cell>
          <cell r="M4633">
            <v>-4.2010400000000003E-2</v>
          </cell>
          <cell r="N4633">
            <v>-4.0180100000000003E-2</v>
          </cell>
          <cell r="O4633">
            <v>-3.7537500000000001E-2</v>
          </cell>
        </row>
        <row r="4634">
          <cell r="F4634" t="str">
            <v>2012Greater Bay Area1-in-10June Peak1</v>
          </cell>
          <cell r="G4634">
            <v>1.1759820000000001</v>
          </cell>
          <cell r="H4634">
            <v>1.1759820000000001</v>
          </cell>
          <cell r="I4634">
            <v>73.478499999999997</v>
          </cell>
          <cell r="J4634">
            <v>54610.07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</row>
        <row r="4635">
          <cell r="F4635" t="str">
            <v>2012Greater Bay Area1-in-10June Peak2</v>
          </cell>
          <cell r="G4635">
            <v>0.98916720000000002</v>
          </cell>
          <cell r="H4635">
            <v>0.98916720000000002</v>
          </cell>
          <cell r="I4635">
            <v>71.890799999999999</v>
          </cell>
          <cell r="J4635">
            <v>54610.07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</row>
        <row r="4636">
          <cell r="F4636" t="str">
            <v>2012Greater Bay Area1-in-10June Peak3</v>
          </cell>
          <cell r="G4636">
            <v>0.88627820000000002</v>
          </cell>
          <cell r="H4636">
            <v>0.88627820000000002</v>
          </cell>
          <cell r="I4636">
            <v>70.941680000000005</v>
          </cell>
          <cell r="J4636">
            <v>54610.07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</row>
        <row r="4637">
          <cell r="F4637" t="str">
            <v>2012Greater Bay Area1-in-10June Peak4</v>
          </cell>
          <cell r="G4637">
            <v>0.829175</v>
          </cell>
          <cell r="H4637">
            <v>0.829175</v>
          </cell>
          <cell r="I4637">
            <v>69.739720000000005</v>
          </cell>
          <cell r="J4637">
            <v>54610.07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</row>
        <row r="4638">
          <cell r="F4638" t="str">
            <v>2012Greater Bay Area1-in-10June Peak5</v>
          </cell>
          <cell r="G4638">
            <v>0.81003610000000004</v>
          </cell>
          <cell r="H4638">
            <v>0.81003610000000004</v>
          </cell>
          <cell r="I4638">
            <v>68.681070000000005</v>
          </cell>
          <cell r="J4638">
            <v>54610.07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</row>
        <row r="4639">
          <cell r="F4639" t="str">
            <v>2012Greater Bay Area1-in-10June Peak6</v>
          </cell>
          <cell r="G4639">
            <v>0.85459269999999998</v>
          </cell>
          <cell r="H4639">
            <v>0.85459269999999998</v>
          </cell>
          <cell r="I4639">
            <v>67.939509999999999</v>
          </cell>
          <cell r="J4639">
            <v>54610.07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</row>
        <row r="4640">
          <cell r="F4640" t="str">
            <v>2012Greater Bay Area1-in-10June Peak7</v>
          </cell>
          <cell r="G4640">
            <v>1.009973</v>
          </cell>
          <cell r="H4640">
            <v>1.009973</v>
          </cell>
          <cell r="I4640">
            <v>68.866720000000001</v>
          </cell>
          <cell r="J4640">
            <v>54610.07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</row>
        <row r="4641">
          <cell r="F4641" t="str">
            <v>2012Greater Bay Area1-in-10June Peak8</v>
          </cell>
          <cell r="G4641">
            <v>1.161853</v>
          </cell>
          <cell r="H4641">
            <v>1.161853</v>
          </cell>
          <cell r="I4641">
            <v>72.475520000000003</v>
          </cell>
          <cell r="J4641">
            <v>54610.07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</row>
        <row r="4642">
          <cell r="F4642" t="str">
            <v>2012Greater Bay Area1-in-10June Peak9</v>
          </cell>
          <cell r="G4642">
            <v>1.1799010000000001</v>
          </cell>
          <cell r="H4642">
            <v>1.1799010000000001</v>
          </cell>
          <cell r="I4642">
            <v>78.275130000000004</v>
          </cell>
          <cell r="J4642">
            <v>54610.07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</row>
        <row r="4643">
          <cell r="F4643" t="str">
            <v>2012Greater Bay Area1-in-10June Peak10</v>
          </cell>
          <cell r="G4643">
            <v>1.231379</v>
          </cell>
          <cell r="H4643">
            <v>1.231379</v>
          </cell>
          <cell r="I4643">
            <v>84.237740000000002</v>
          </cell>
          <cell r="J4643">
            <v>54610.07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</row>
        <row r="4644">
          <cell r="F4644" t="str">
            <v>2012Greater Bay Area1-in-10June Peak11</v>
          </cell>
          <cell r="G4644">
            <v>1.336883</v>
          </cell>
          <cell r="H4644">
            <v>1.336883</v>
          </cell>
          <cell r="I4644">
            <v>88.12115</v>
          </cell>
          <cell r="J4644">
            <v>54610.07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</row>
        <row r="4645">
          <cell r="F4645" t="str">
            <v>2012Greater Bay Area1-in-10June Peak12</v>
          </cell>
          <cell r="G4645">
            <v>1.487058</v>
          </cell>
          <cell r="H4645">
            <v>1.487058</v>
          </cell>
          <cell r="I4645">
            <v>91.846819999999994</v>
          </cell>
          <cell r="J4645">
            <v>54610.07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</row>
        <row r="4646">
          <cell r="F4646" t="str">
            <v>2012Greater Bay Area1-in-10June Peak13</v>
          </cell>
          <cell r="G4646">
            <v>1.692177</v>
          </cell>
          <cell r="H4646">
            <v>1.692177</v>
          </cell>
          <cell r="I4646">
            <v>94.963620000000006</v>
          </cell>
          <cell r="J4646">
            <v>54610.07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</row>
        <row r="4647">
          <cell r="F4647" t="str">
            <v>2012Greater Bay Area1-in-10June Peak14</v>
          </cell>
          <cell r="G4647">
            <v>1.5003299999999999</v>
          </cell>
          <cell r="H4647">
            <v>1.9108510000000001</v>
          </cell>
          <cell r="I4647">
            <v>97.406099999999995</v>
          </cell>
          <cell r="J4647">
            <v>54610.07</v>
          </cell>
          <cell r="K4647">
            <v>0.34236080000000002</v>
          </cell>
          <cell r="L4647">
            <v>0.38263019999999998</v>
          </cell>
          <cell r="M4647">
            <v>0.41052080000000002</v>
          </cell>
          <cell r="N4647">
            <v>0.4384113</v>
          </cell>
          <cell r="O4647">
            <v>0.47868090000000002</v>
          </cell>
        </row>
        <row r="4648">
          <cell r="F4648" t="str">
            <v>2012Greater Bay Area1-in-10June Peak15</v>
          </cell>
          <cell r="G4648">
            <v>1.6280749999999999</v>
          </cell>
          <cell r="H4648">
            <v>2.1652559999999998</v>
          </cell>
          <cell r="I4648">
            <v>99.102819999999994</v>
          </cell>
          <cell r="J4648">
            <v>54610.07</v>
          </cell>
          <cell r="K4648">
            <v>0.44803130000000002</v>
          </cell>
          <cell r="L4648">
            <v>0.50070139999999996</v>
          </cell>
          <cell r="M4648">
            <v>0.53718069999999996</v>
          </cell>
          <cell r="N4648">
            <v>0.57365980000000005</v>
          </cell>
          <cell r="O4648">
            <v>0.62632980000000005</v>
          </cell>
        </row>
        <row r="4649">
          <cell r="F4649" t="str">
            <v>2012Greater Bay Area1-in-10June Peak16</v>
          </cell>
          <cell r="G4649">
            <v>1.8132999999999999</v>
          </cell>
          <cell r="H4649">
            <v>2.477732</v>
          </cell>
          <cell r="I4649">
            <v>100.8284</v>
          </cell>
          <cell r="J4649">
            <v>54610.07</v>
          </cell>
          <cell r="K4649">
            <v>0.55418900000000004</v>
          </cell>
          <cell r="L4649">
            <v>0.61932160000000003</v>
          </cell>
          <cell r="M4649">
            <v>0.66443220000000003</v>
          </cell>
          <cell r="N4649">
            <v>0.70954280000000003</v>
          </cell>
          <cell r="O4649">
            <v>0.77467509999999995</v>
          </cell>
        </row>
        <row r="4650">
          <cell r="F4650" t="str">
            <v>2012Greater Bay Area1-in-10June Peak17</v>
          </cell>
          <cell r="G4650">
            <v>1.998375</v>
          </cell>
          <cell r="H4650">
            <v>2.7776000000000001</v>
          </cell>
          <cell r="I4650">
            <v>101.06010000000001</v>
          </cell>
          <cell r="J4650">
            <v>54610.07</v>
          </cell>
          <cell r="K4650">
            <v>0.6499182</v>
          </cell>
          <cell r="L4650">
            <v>0.72631380000000001</v>
          </cell>
          <cell r="M4650">
            <v>0.7792251</v>
          </cell>
          <cell r="N4650">
            <v>0.83213649999999995</v>
          </cell>
          <cell r="O4650">
            <v>0.90853200000000001</v>
          </cell>
        </row>
        <row r="4651">
          <cell r="F4651" t="str">
            <v>2012Greater Bay Area1-in-10June Peak18</v>
          </cell>
          <cell r="G4651">
            <v>2.1863510000000002</v>
          </cell>
          <cell r="H4651">
            <v>2.9873059999999998</v>
          </cell>
          <cell r="I4651">
            <v>100.8223</v>
          </cell>
          <cell r="J4651">
            <v>54610.07</v>
          </cell>
          <cell r="K4651">
            <v>0.6680391</v>
          </cell>
          <cell r="L4651">
            <v>0.74656650000000002</v>
          </cell>
          <cell r="M4651">
            <v>0.80095419999999995</v>
          </cell>
          <cell r="N4651">
            <v>0.85534200000000005</v>
          </cell>
          <cell r="O4651">
            <v>0.93386919999999995</v>
          </cell>
        </row>
        <row r="4652">
          <cell r="F4652" t="str">
            <v>2012Greater Bay Area1-in-10June Peak19</v>
          </cell>
          <cell r="G4652">
            <v>3.1648890000000001</v>
          </cell>
          <cell r="H4652">
            <v>2.988035</v>
          </cell>
          <cell r="I4652">
            <v>98.882289999999998</v>
          </cell>
          <cell r="J4652">
            <v>54610.07</v>
          </cell>
          <cell r="K4652">
            <v>-0.20453879999999999</v>
          </cell>
          <cell r="L4652">
            <v>-0.1881825</v>
          </cell>
          <cell r="M4652">
            <v>-0.17685409999999999</v>
          </cell>
          <cell r="N4652">
            <v>-0.1655258</v>
          </cell>
          <cell r="O4652">
            <v>-0.14916940000000001</v>
          </cell>
        </row>
        <row r="4653">
          <cell r="F4653" t="str">
            <v>2012Greater Bay Area1-in-10June Peak20</v>
          </cell>
          <cell r="G4653">
            <v>2.9175499999999999</v>
          </cell>
          <cell r="H4653">
            <v>2.7602530000000001</v>
          </cell>
          <cell r="I4653">
            <v>95.736680000000007</v>
          </cell>
          <cell r="J4653">
            <v>54610.07</v>
          </cell>
          <cell r="K4653">
            <v>-0.18192059999999999</v>
          </cell>
          <cell r="L4653">
            <v>-0.16737299999999999</v>
          </cell>
          <cell r="M4653">
            <v>-0.1572974</v>
          </cell>
          <cell r="N4653">
            <v>-0.14722170000000001</v>
          </cell>
          <cell r="O4653">
            <v>-0.13267409999999999</v>
          </cell>
        </row>
        <row r="4654">
          <cell r="F4654" t="str">
            <v>2012Greater Bay Area1-in-10June Peak21</v>
          </cell>
          <cell r="G4654">
            <v>2.6303920000000001</v>
          </cell>
          <cell r="H4654">
            <v>2.540152</v>
          </cell>
          <cell r="I4654">
            <v>91.19605</v>
          </cell>
          <cell r="J4654">
            <v>54610.07</v>
          </cell>
          <cell r="K4654">
            <v>-0.10436670000000001</v>
          </cell>
          <cell r="L4654">
            <v>-9.6020800000000003E-2</v>
          </cell>
          <cell r="M4654">
            <v>-9.0240500000000001E-2</v>
          </cell>
          <cell r="N4654">
            <v>-8.4460099999999996E-2</v>
          </cell>
          <cell r="O4654">
            <v>-7.6114299999999996E-2</v>
          </cell>
        </row>
        <row r="4655">
          <cell r="F4655" t="str">
            <v>2012Greater Bay Area1-in-10June Peak22</v>
          </cell>
          <cell r="G4655">
            <v>2.3305609999999999</v>
          </cell>
          <cell r="H4655">
            <v>2.277549</v>
          </cell>
          <cell r="I4655">
            <v>86.87321</v>
          </cell>
          <cell r="J4655">
            <v>54610.07</v>
          </cell>
          <cell r="K4655">
            <v>-6.1311200000000003E-2</v>
          </cell>
          <cell r="L4655">
            <v>-5.6408300000000001E-2</v>
          </cell>
          <cell r="M4655">
            <v>-5.30126E-2</v>
          </cell>
          <cell r="N4655">
            <v>-4.9616899999999999E-2</v>
          </cell>
          <cell r="O4655">
            <v>-4.4713999999999997E-2</v>
          </cell>
        </row>
        <row r="4656">
          <cell r="F4656" t="str">
            <v>2012Greater Bay Area1-in-10June Peak23</v>
          </cell>
          <cell r="G4656">
            <v>1.883554</v>
          </cell>
          <cell r="H4656">
            <v>1.8494459999999999</v>
          </cell>
          <cell r="I4656">
            <v>84.150790000000001</v>
          </cell>
          <cell r="J4656">
            <v>54610.07</v>
          </cell>
          <cell r="K4656">
            <v>-3.9447700000000002E-2</v>
          </cell>
          <cell r="L4656">
            <v>-3.6293199999999998E-2</v>
          </cell>
          <cell r="M4656">
            <v>-3.4108399999999997E-2</v>
          </cell>
          <cell r="N4656">
            <v>-3.1923600000000003E-2</v>
          </cell>
          <cell r="O4656">
            <v>-2.8769099999999999E-2</v>
          </cell>
        </row>
        <row r="4657">
          <cell r="F4657" t="str">
            <v>2012Greater Bay Area1-in-10June Peak24</v>
          </cell>
          <cell r="G4657">
            <v>1.4351480000000001</v>
          </cell>
          <cell r="H4657">
            <v>1.407894</v>
          </cell>
          <cell r="I4657">
            <v>81.059039999999996</v>
          </cell>
          <cell r="J4657">
            <v>54610.07</v>
          </cell>
          <cell r="K4657">
            <v>-3.1521300000000002E-2</v>
          </cell>
          <cell r="L4657">
            <v>-2.9000600000000001E-2</v>
          </cell>
          <cell r="M4657">
            <v>-2.7254799999999999E-2</v>
          </cell>
          <cell r="N4657">
            <v>-2.5509E-2</v>
          </cell>
          <cell r="O4657">
            <v>-2.2988399999999999E-2</v>
          </cell>
        </row>
        <row r="4658">
          <cell r="F4658" t="str">
            <v>2012Greater Fresno1-in-10June Peak1</v>
          </cell>
          <cell r="G4658">
            <v>1.115516</v>
          </cell>
          <cell r="H4658">
            <v>1.115516</v>
          </cell>
          <cell r="I4658">
            <v>79.743350000000007</v>
          </cell>
          <cell r="J4658">
            <v>28024.63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</row>
        <row r="4659">
          <cell r="F4659" t="str">
            <v>2012Greater Fresno1-in-10June Peak2</v>
          </cell>
          <cell r="G4659">
            <v>0.94845409999999997</v>
          </cell>
          <cell r="H4659">
            <v>0.94845409999999997</v>
          </cell>
          <cell r="I4659">
            <v>76.911389999999997</v>
          </cell>
          <cell r="J4659">
            <v>28024.63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</row>
        <row r="4660">
          <cell r="F4660" t="str">
            <v>2012Greater Fresno1-in-10June Peak3</v>
          </cell>
          <cell r="G4660">
            <v>0.84007810000000005</v>
          </cell>
          <cell r="H4660">
            <v>0.84007810000000005</v>
          </cell>
          <cell r="I4660">
            <v>76.263980000000004</v>
          </cell>
          <cell r="J4660">
            <v>28024.63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</row>
        <row r="4661">
          <cell r="F4661" t="str">
            <v>2012Greater Fresno1-in-10June Peak4</v>
          </cell>
          <cell r="G4661">
            <v>0.77452049999999995</v>
          </cell>
          <cell r="H4661">
            <v>0.77452049999999995</v>
          </cell>
          <cell r="I4661">
            <v>72.903570000000002</v>
          </cell>
          <cell r="J4661">
            <v>28024.63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</row>
        <row r="4662">
          <cell r="F4662" t="str">
            <v>2012Greater Fresno1-in-10June Peak5</v>
          </cell>
          <cell r="G4662">
            <v>0.75448850000000001</v>
          </cell>
          <cell r="H4662">
            <v>0.75448850000000001</v>
          </cell>
          <cell r="I4662">
            <v>71.410480000000007</v>
          </cell>
          <cell r="J4662">
            <v>28024.63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</row>
        <row r="4663">
          <cell r="F4663" t="str">
            <v>2012Greater Fresno1-in-10June Peak6</v>
          </cell>
          <cell r="G4663">
            <v>0.78495539999999997</v>
          </cell>
          <cell r="H4663">
            <v>0.78495539999999997</v>
          </cell>
          <cell r="I4663">
            <v>70.319149999999993</v>
          </cell>
          <cell r="J4663">
            <v>28024.63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</row>
        <row r="4664">
          <cell r="F4664" t="str">
            <v>2012Greater Fresno1-in-10June Peak7</v>
          </cell>
          <cell r="G4664">
            <v>0.88209409999999999</v>
          </cell>
          <cell r="H4664">
            <v>0.88209409999999999</v>
          </cell>
          <cell r="I4664">
            <v>71.360410000000002</v>
          </cell>
          <cell r="J4664">
            <v>28024.63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</row>
        <row r="4665">
          <cell r="F4665" t="str">
            <v>2012Greater Fresno1-in-10June Peak8</v>
          </cell>
          <cell r="G4665">
            <v>0.94655310000000004</v>
          </cell>
          <cell r="H4665">
            <v>0.94655310000000004</v>
          </cell>
          <cell r="I4665">
            <v>76.33887</v>
          </cell>
          <cell r="J4665">
            <v>28024.63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</row>
        <row r="4666">
          <cell r="F4666" t="str">
            <v>2012Greater Fresno1-in-10June Peak9</v>
          </cell>
          <cell r="G4666">
            <v>0.97544109999999995</v>
          </cell>
          <cell r="H4666">
            <v>0.97544109999999995</v>
          </cell>
          <cell r="I4666">
            <v>81.195570000000004</v>
          </cell>
          <cell r="J4666">
            <v>28024.63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</row>
        <row r="4667">
          <cell r="F4667" t="str">
            <v>2012Greater Fresno1-in-10June Peak10</v>
          </cell>
          <cell r="G4667">
            <v>1.0838589999999999</v>
          </cell>
          <cell r="H4667">
            <v>1.0838589999999999</v>
          </cell>
          <cell r="I4667">
            <v>85.027529999999999</v>
          </cell>
          <cell r="J4667">
            <v>28024.63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</row>
        <row r="4668">
          <cell r="F4668" t="str">
            <v>2012Greater Fresno1-in-10June Peak11</v>
          </cell>
          <cell r="G4668">
            <v>1.24403</v>
          </cell>
          <cell r="H4668">
            <v>1.24403</v>
          </cell>
          <cell r="I4668">
            <v>87.068889999999996</v>
          </cell>
          <cell r="J4668">
            <v>28024.63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</row>
        <row r="4669">
          <cell r="F4669" t="str">
            <v>2012Greater Fresno1-in-10June Peak12</v>
          </cell>
          <cell r="G4669">
            <v>1.477962</v>
          </cell>
          <cell r="H4669">
            <v>1.477962</v>
          </cell>
          <cell r="I4669">
            <v>91.006</v>
          </cell>
          <cell r="J4669">
            <v>28024.63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</row>
        <row r="4670">
          <cell r="F4670" t="str">
            <v>2012Greater Fresno1-in-10June Peak13</v>
          </cell>
          <cell r="G4670">
            <v>1.7691920000000001</v>
          </cell>
          <cell r="H4670">
            <v>1.7691920000000001</v>
          </cell>
          <cell r="I4670">
            <v>94.478459999999998</v>
          </cell>
          <cell r="J4670">
            <v>28024.63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</row>
        <row r="4671">
          <cell r="F4671" t="str">
            <v>2012Greater Fresno1-in-10June Peak14</v>
          </cell>
          <cell r="G4671">
            <v>1.6930559999999999</v>
          </cell>
          <cell r="H4671">
            <v>2.0784159999999998</v>
          </cell>
          <cell r="I4671">
            <v>97.726820000000004</v>
          </cell>
          <cell r="J4671">
            <v>28024.63</v>
          </cell>
          <cell r="K4671">
            <v>0.30073650000000002</v>
          </cell>
          <cell r="L4671">
            <v>0.35073270000000001</v>
          </cell>
          <cell r="M4671">
            <v>0.38535989999999998</v>
          </cell>
          <cell r="N4671">
            <v>0.4199872</v>
          </cell>
          <cell r="O4671">
            <v>0.4699834</v>
          </cell>
        </row>
        <row r="4672">
          <cell r="F4672" t="str">
            <v>2012Greater Fresno1-in-10June Peak15</v>
          </cell>
          <cell r="G4672">
            <v>1.8982479999999999</v>
          </cell>
          <cell r="H4672">
            <v>2.4000149999999998</v>
          </cell>
          <cell r="I4672">
            <v>100.3253</v>
          </cell>
          <cell r="J4672">
            <v>28024.63</v>
          </cell>
          <cell r="K4672">
            <v>0.39161679999999999</v>
          </cell>
          <cell r="L4672">
            <v>0.4566943</v>
          </cell>
          <cell r="M4672">
            <v>0.50176679999999996</v>
          </cell>
          <cell r="N4672">
            <v>0.54683919999999997</v>
          </cell>
          <cell r="O4672">
            <v>0.61191680000000004</v>
          </cell>
        </row>
        <row r="4673">
          <cell r="F4673" t="str">
            <v>2012Greater Fresno1-in-10June Peak16</v>
          </cell>
          <cell r="G4673">
            <v>2.1119289999999999</v>
          </cell>
          <cell r="H4673">
            <v>2.7344430000000002</v>
          </cell>
          <cell r="I4673">
            <v>103.62269999999999</v>
          </cell>
          <cell r="J4673">
            <v>28024.63</v>
          </cell>
          <cell r="K4673">
            <v>0.48613260000000003</v>
          </cell>
          <cell r="L4673">
            <v>0.56670779999999998</v>
          </cell>
          <cell r="M4673">
            <v>0.62251409999999996</v>
          </cell>
          <cell r="N4673">
            <v>0.67832029999999999</v>
          </cell>
          <cell r="O4673">
            <v>0.7588956</v>
          </cell>
        </row>
        <row r="4674">
          <cell r="F4674" t="str">
            <v>2012Greater Fresno1-in-10June Peak17</v>
          </cell>
          <cell r="G4674">
            <v>2.259852</v>
          </cell>
          <cell r="H4674">
            <v>2.988588</v>
          </cell>
          <cell r="I4674">
            <v>105.7876</v>
          </cell>
          <cell r="J4674">
            <v>28024.63</v>
          </cell>
          <cell r="K4674">
            <v>0.56888939999999999</v>
          </cell>
          <cell r="L4674">
            <v>0.66332789999999997</v>
          </cell>
          <cell r="M4674">
            <v>0.72873569999999999</v>
          </cell>
          <cell r="N4674">
            <v>0.79414359999999995</v>
          </cell>
          <cell r="O4674">
            <v>0.88858219999999999</v>
          </cell>
        </row>
        <row r="4675">
          <cell r="F4675" t="str">
            <v>2012Greater Fresno1-in-10June Peak18</v>
          </cell>
          <cell r="G4675">
            <v>2.3802989999999999</v>
          </cell>
          <cell r="H4675">
            <v>3.1291820000000001</v>
          </cell>
          <cell r="I4675">
            <v>106.0181</v>
          </cell>
          <cell r="J4675">
            <v>28024.63</v>
          </cell>
          <cell r="K4675">
            <v>0.58459179999999999</v>
          </cell>
          <cell r="L4675">
            <v>0.68165620000000005</v>
          </cell>
          <cell r="M4675">
            <v>0.74888290000000002</v>
          </cell>
          <cell r="N4675">
            <v>0.81610939999999998</v>
          </cell>
          <cell r="O4675">
            <v>0.91317389999999998</v>
          </cell>
        </row>
        <row r="4676">
          <cell r="F4676" t="str">
            <v>2012Greater Fresno1-in-10June Peak19</v>
          </cell>
          <cell r="G4676">
            <v>3.3858790000000001</v>
          </cell>
          <cell r="H4676">
            <v>3.0605519999999999</v>
          </cell>
          <cell r="I4676">
            <v>104.9556</v>
          </cell>
          <cell r="J4676">
            <v>28024.63</v>
          </cell>
          <cell r="K4676">
            <v>-0.3527807</v>
          </cell>
          <cell r="L4676">
            <v>-0.33656079999999999</v>
          </cell>
          <cell r="M4676">
            <v>-0.32532689999999997</v>
          </cell>
          <cell r="N4676">
            <v>-0.31409310000000001</v>
          </cell>
          <cell r="O4676">
            <v>-0.2978731</v>
          </cell>
        </row>
        <row r="4677">
          <cell r="F4677" t="str">
            <v>2012Greater Fresno1-in-10June Peak20</v>
          </cell>
          <cell r="G4677">
            <v>3.1232829999999998</v>
          </cell>
          <cell r="H4677">
            <v>2.816713</v>
          </cell>
          <cell r="I4677">
            <v>103.7598</v>
          </cell>
          <cell r="J4677">
            <v>28024.63</v>
          </cell>
          <cell r="K4677">
            <v>-0.33244099999999999</v>
          </cell>
          <cell r="L4677">
            <v>-0.3171563</v>
          </cell>
          <cell r="M4677">
            <v>-0.30657010000000001</v>
          </cell>
          <cell r="N4677">
            <v>-0.29598390000000002</v>
          </cell>
          <cell r="O4677">
            <v>-0.28069909999999998</v>
          </cell>
        </row>
        <row r="4678">
          <cell r="F4678" t="str">
            <v>2012Greater Fresno1-in-10June Peak21</v>
          </cell>
          <cell r="G4678">
            <v>2.782168</v>
          </cell>
          <cell r="H4678">
            <v>2.567199</v>
          </cell>
          <cell r="I4678">
            <v>100.2953</v>
          </cell>
          <cell r="J4678">
            <v>28024.63</v>
          </cell>
          <cell r="K4678">
            <v>-0.2331095</v>
          </cell>
          <cell r="L4678">
            <v>-0.2223918</v>
          </cell>
          <cell r="M4678">
            <v>-0.21496870000000001</v>
          </cell>
          <cell r="N4678">
            <v>-0.2075456</v>
          </cell>
          <cell r="O4678">
            <v>-0.1968278</v>
          </cell>
        </row>
        <row r="4679">
          <cell r="F4679" t="str">
            <v>2012Greater Fresno1-in-10June Peak22</v>
          </cell>
          <cell r="G4679">
            <v>2.4009320000000001</v>
          </cell>
          <cell r="H4679">
            <v>2.2701509999999998</v>
          </cell>
          <cell r="I4679">
            <v>95.415099999999995</v>
          </cell>
          <cell r="J4679">
            <v>28024.63</v>
          </cell>
          <cell r="K4679">
            <v>-0.14181730000000001</v>
          </cell>
          <cell r="L4679">
            <v>-0.1352969</v>
          </cell>
          <cell r="M4679">
            <v>-0.13078090000000001</v>
          </cell>
          <cell r="N4679">
            <v>-0.12626490000000001</v>
          </cell>
          <cell r="O4679">
            <v>-0.1197445</v>
          </cell>
        </row>
        <row r="4680">
          <cell r="F4680" t="str">
            <v>2012Greater Fresno1-in-10June Peak23</v>
          </cell>
          <cell r="G4680">
            <v>1.8967130000000001</v>
          </cell>
          <cell r="H4680">
            <v>1.823256</v>
          </cell>
          <cell r="I4680">
            <v>92.908190000000005</v>
          </cell>
          <cell r="J4680">
            <v>28024.63</v>
          </cell>
          <cell r="K4680">
            <v>-7.9655500000000004E-2</v>
          </cell>
          <cell r="L4680">
            <v>-7.5993199999999997E-2</v>
          </cell>
          <cell r="M4680">
            <v>-7.3456599999999997E-2</v>
          </cell>
          <cell r="N4680">
            <v>-7.09201E-2</v>
          </cell>
          <cell r="O4680">
            <v>-6.7257800000000006E-2</v>
          </cell>
        </row>
        <row r="4681">
          <cell r="F4681" t="str">
            <v>2012Greater Fresno1-in-10June Peak24</v>
          </cell>
          <cell r="G4681">
            <v>1.464016</v>
          </cell>
          <cell r="H4681">
            <v>1.4080569999999999</v>
          </cell>
          <cell r="I4681">
            <v>92.191090000000003</v>
          </cell>
          <cell r="J4681">
            <v>28024.63</v>
          </cell>
          <cell r="K4681">
            <v>-6.0681300000000001E-2</v>
          </cell>
          <cell r="L4681">
            <v>-5.78913E-2</v>
          </cell>
          <cell r="M4681">
            <v>-5.5959000000000002E-2</v>
          </cell>
          <cell r="N4681">
            <v>-5.4026699999999997E-2</v>
          </cell>
          <cell r="O4681">
            <v>-5.1236700000000003E-2</v>
          </cell>
        </row>
        <row r="4682">
          <cell r="F4682" t="str">
            <v>2012Kern1-in-10June Peak1</v>
          </cell>
          <cell r="G4682">
            <v>1.325116</v>
          </cell>
          <cell r="H4682">
            <v>1.325116</v>
          </cell>
          <cell r="I4682">
            <v>80</v>
          </cell>
          <cell r="J4682">
            <v>5818.84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</row>
        <row r="4683">
          <cell r="F4683" t="str">
            <v>2012Kern1-in-10June Peak2</v>
          </cell>
          <cell r="G4683">
            <v>1.134819</v>
          </cell>
          <cell r="H4683">
            <v>1.134819</v>
          </cell>
          <cell r="I4683">
            <v>79</v>
          </cell>
          <cell r="J4683">
            <v>5818.84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</row>
        <row r="4684">
          <cell r="F4684" t="str">
            <v>2012Kern1-in-10June Peak3</v>
          </cell>
          <cell r="G4684">
            <v>0.99284240000000001</v>
          </cell>
          <cell r="H4684">
            <v>0.99284240000000001</v>
          </cell>
          <cell r="I4684">
            <v>78</v>
          </cell>
          <cell r="J4684">
            <v>5818.84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</row>
        <row r="4685">
          <cell r="F4685" t="str">
            <v>2012Kern1-in-10June Peak4</v>
          </cell>
          <cell r="G4685">
            <v>0.89403949999999999</v>
          </cell>
          <cell r="H4685">
            <v>0.89403949999999999</v>
          </cell>
          <cell r="I4685">
            <v>74</v>
          </cell>
          <cell r="J4685">
            <v>5818.84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</row>
        <row r="4686">
          <cell r="F4686" t="str">
            <v>2012Kern1-in-10June Peak5</v>
          </cell>
          <cell r="G4686">
            <v>0.84975920000000005</v>
          </cell>
          <cell r="H4686">
            <v>0.84975920000000005</v>
          </cell>
          <cell r="I4686">
            <v>72.5</v>
          </cell>
          <cell r="J4686">
            <v>5818.84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</row>
        <row r="4687">
          <cell r="F4687" t="str">
            <v>2012Kern1-in-10June Peak6</v>
          </cell>
          <cell r="G4687">
            <v>0.84465310000000005</v>
          </cell>
          <cell r="H4687">
            <v>0.84465310000000005</v>
          </cell>
          <cell r="I4687">
            <v>71</v>
          </cell>
          <cell r="J4687">
            <v>5818.84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</row>
        <row r="4688">
          <cell r="F4688" t="str">
            <v>2012Kern1-in-10June Peak7</v>
          </cell>
          <cell r="G4688">
            <v>0.92095479999999996</v>
          </cell>
          <cell r="H4688">
            <v>0.92095479999999996</v>
          </cell>
          <cell r="I4688">
            <v>71.5</v>
          </cell>
          <cell r="J4688">
            <v>5818.84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</row>
        <row r="4689">
          <cell r="F4689" t="str">
            <v>2012Kern1-in-10June Peak8</v>
          </cell>
          <cell r="G4689">
            <v>0.96629299999999996</v>
          </cell>
          <cell r="H4689">
            <v>0.96629299999999996</v>
          </cell>
          <cell r="I4689">
            <v>75.5</v>
          </cell>
          <cell r="J4689">
            <v>5818.84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</row>
        <row r="4690">
          <cell r="F4690" t="str">
            <v>2012Kern1-in-10June Peak9</v>
          </cell>
          <cell r="G4690">
            <v>0.99123229999999996</v>
          </cell>
          <cell r="H4690">
            <v>0.99123229999999996</v>
          </cell>
          <cell r="I4690">
            <v>80.5</v>
          </cell>
          <cell r="J4690">
            <v>5818.84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</row>
        <row r="4691">
          <cell r="F4691" t="str">
            <v>2012Kern1-in-10June Peak10</v>
          </cell>
          <cell r="G4691">
            <v>1.1365829999999999</v>
          </cell>
          <cell r="H4691">
            <v>1.1365829999999999</v>
          </cell>
          <cell r="I4691">
            <v>86.5</v>
          </cell>
          <cell r="J4691">
            <v>5818.84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</row>
        <row r="4692">
          <cell r="F4692" t="str">
            <v>2012Kern1-in-10June Peak11</v>
          </cell>
          <cell r="G4692">
            <v>1.3592310000000001</v>
          </cell>
          <cell r="H4692">
            <v>1.3592310000000001</v>
          </cell>
          <cell r="I4692">
            <v>90</v>
          </cell>
          <cell r="J4692">
            <v>5818.84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</row>
        <row r="4693">
          <cell r="F4693" t="str">
            <v>2012Kern1-in-10June Peak12</v>
          </cell>
          <cell r="G4693">
            <v>1.6600729999999999</v>
          </cell>
          <cell r="H4693">
            <v>1.6600729999999999</v>
          </cell>
          <cell r="I4693">
            <v>92.5</v>
          </cell>
          <cell r="J4693">
            <v>5818.84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</row>
        <row r="4694">
          <cell r="F4694" t="str">
            <v>2012Kern1-in-10June Peak13</v>
          </cell>
          <cell r="G4694">
            <v>2.0010650000000001</v>
          </cell>
          <cell r="H4694">
            <v>2.0010650000000001</v>
          </cell>
          <cell r="I4694">
            <v>95.5</v>
          </cell>
          <cell r="J4694">
            <v>5818.84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</row>
        <row r="4695">
          <cell r="F4695" t="str">
            <v>2012Kern1-in-10June Peak14</v>
          </cell>
          <cell r="G4695">
            <v>1.852851</v>
          </cell>
          <cell r="H4695">
            <v>2.3338890000000001</v>
          </cell>
          <cell r="I4695">
            <v>98</v>
          </cell>
          <cell r="J4695">
            <v>5818.84</v>
          </cell>
          <cell r="K4695">
            <v>0.39858710000000003</v>
          </cell>
          <cell r="L4695">
            <v>0.44729970000000002</v>
          </cell>
          <cell r="M4695">
            <v>0.48103800000000002</v>
          </cell>
          <cell r="N4695">
            <v>0.51477620000000002</v>
          </cell>
          <cell r="O4695">
            <v>0.56348880000000001</v>
          </cell>
        </row>
        <row r="4696">
          <cell r="F4696" t="str">
            <v>2012Kern1-in-10June Peak15</v>
          </cell>
          <cell r="G4696">
            <v>2.0438749999999999</v>
          </cell>
          <cell r="H4696">
            <v>2.6546560000000001</v>
          </cell>
          <cell r="I4696">
            <v>100.5</v>
          </cell>
          <cell r="J4696">
            <v>5818.84</v>
          </cell>
          <cell r="K4696">
            <v>0.50671600000000006</v>
          </cell>
          <cell r="L4696">
            <v>0.56819839999999999</v>
          </cell>
          <cell r="M4696">
            <v>0.61078109999999997</v>
          </cell>
          <cell r="N4696">
            <v>0.65336360000000004</v>
          </cell>
          <cell r="O4696">
            <v>0.71484599999999998</v>
          </cell>
        </row>
        <row r="4697">
          <cell r="F4697" t="str">
            <v>2012Kern1-in-10June Peak16</v>
          </cell>
          <cell r="G4697">
            <v>2.216485</v>
          </cell>
          <cell r="H4697">
            <v>2.9840460000000002</v>
          </cell>
          <cell r="I4697">
            <v>101.5</v>
          </cell>
          <cell r="J4697">
            <v>5818.84</v>
          </cell>
          <cell r="K4697">
            <v>0.63767669999999999</v>
          </cell>
          <cell r="L4697">
            <v>0.71441359999999998</v>
          </cell>
          <cell r="M4697">
            <v>0.76756139999999995</v>
          </cell>
          <cell r="N4697">
            <v>0.82070920000000003</v>
          </cell>
          <cell r="O4697">
            <v>0.89744619999999997</v>
          </cell>
        </row>
        <row r="4698">
          <cell r="F4698" t="str">
            <v>2012Kern1-in-10June Peak17</v>
          </cell>
          <cell r="G4698">
            <v>2.3386719999999999</v>
          </cell>
          <cell r="H4698">
            <v>3.2303160000000002</v>
          </cell>
          <cell r="I4698">
            <v>102</v>
          </cell>
          <cell r="J4698">
            <v>5818.84</v>
          </cell>
          <cell r="K4698">
            <v>0.7401432</v>
          </cell>
          <cell r="L4698">
            <v>0.82965149999999999</v>
          </cell>
          <cell r="M4698">
            <v>0.89164449999999995</v>
          </cell>
          <cell r="N4698">
            <v>0.95363759999999997</v>
          </cell>
          <cell r="O4698">
            <v>1.0431459999999999</v>
          </cell>
        </row>
        <row r="4699">
          <cell r="F4699" t="str">
            <v>2012Kern1-in-10June Peak18</v>
          </cell>
          <cell r="G4699">
            <v>2.4329930000000002</v>
          </cell>
          <cell r="H4699">
            <v>3.3483839999999998</v>
          </cell>
          <cell r="I4699">
            <v>102</v>
          </cell>
          <cell r="J4699">
            <v>5818.84</v>
          </cell>
          <cell r="K4699">
            <v>0.75977269999999997</v>
          </cell>
          <cell r="L4699">
            <v>0.85171300000000005</v>
          </cell>
          <cell r="M4699">
            <v>0.91539060000000005</v>
          </cell>
          <cell r="N4699">
            <v>0.9790681</v>
          </cell>
          <cell r="O4699">
            <v>1.0710090000000001</v>
          </cell>
        </row>
        <row r="4700">
          <cell r="F4700" t="str">
            <v>2012Kern1-in-10June Peak19</v>
          </cell>
          <cell r="G4700">
            <v>3.6786129999999999</v>
          </cell>
          <cell r="H4700">
            <v>3.2581699999999998</v>
          </cell>
          <cell r="I4700">
            <v>102</v>
          </cell>
          <cell r="J4700">
            <v>5818.84</v>
          </cell>
          <cell r="K4700">
            <v>-0.46014100000000002</v>
          </cell>
          <cell r="L4700">
            <v>-0.43668689999999999</v>
          </cell>
          <cell r="M4700">
            <v>-0.4204426</v>
          </cell>
          <cell r="N4700">
            <v>-0.40419840000000001</v>
          </cell>
          <cell r="O4700">
            <v>-0.38074419999999998</v>
          </cell>
        </row>
        <row r="4701">
          <cell r="F4701" t="str">
            <v>2012Kern1-in-10June Peak20</v>
          </cell>
          <cell r="G4701">
            <v>3.454024</v>
          </cell>
          <cell r="H4701">
            <v>3.031269</v>
          </cell>
          <cell r="I4701">
            <v>100.5</v>
          </cell>
          <cell r="J4701">
            <v>5818.84</v>
          </cell>
          <cell r="K4701">
            <v>-0.46267130000000001</v>
          </cell>
          <cell r="L4701">
            <v>-0.43908819999999998</v>
          </cell>
          <cell r="M4701">
            <v>-0.42275459999999998</v>
          </cell>
          <cell r="N4701">
            <v>-0.40642089999999997</v>
          </cell>
          <cell r="O4701">
            <v>-0.38283790000000001</v>
          </cell>
        </row>
        <row r="4702">
          <cell r="F4702" t="str">
            <v>2012Kern1-in-10June Peak21</v>
          </cell>
          <cell r="G4702">
            <v>3.109308</v>
          </cell>
          <cell r="H4702">
            <v>2.8161179999999999</v>
          </cell>
          <cell r="I4702">
            <v>97.5</v>
          </cell>
          <cell r="J4702">
            <v>5818.84</v>
          </cell>
          <cell r="K4702">
            <v>-0.32087280000000001</v>
          </cell>
          <cell r="L4702">
            <v>-0.30451739999999999</v>
          </cell>
          <cell r="M4702">
            <v>-0.2931897</v>
          </cell>
          <cell r="N4702">
            <v>-0.281862</v>
          </cell>
          <cell r="O4702">
            <v>-0.26550659999999998</v>
          </cell>
        </row>
        <row r="4703">
          <cell r="F4703" t="str">
            <v>2012Kern1-in-10June Peak22</v>
          </cell>
          <cell r="G4703">
            <v>2.7327360000000001</v>
          </cell>
          <cell r="H4703">
            <v>2.541331</v>
          </cell>
          <cell r="I4703">
            <v>94</v>
          </cell>
          <cell r="J4703">
            <v>5818.84</v>
          </cell>
          <cell r="K4703">
            <v>-0.2094782</v>
          </cell>
          <cell r="L4703">
            <v>-0.1988008</v>
          </cell>
          <cell r="M4703">
            <v>-0.19140560000000001</v>
          </cell>
          <cell r="N4703">
            <v>-0.18401049999999999</v>
          </cell>
          <cell r="O4703">
            <v>-0.17333299999999999</v>
          </cell>
        </row>
        <row r="4704">
          <cell r="F4704" t="str">
            <v>2012Kern1-in-10June Peak23</v>
          </cell>
          <cell r="G4704">
            <v>2.2165520000000001</v>
          </cell>
          <cell r="H4704">
            <v>2.07308</v>
          </cell>
          <cell r="I4704">
            <v>91</v>
          </cell>
          <cell r="J4704">
            <v>5818.84</v>
          </cell>
          <cell r="K4704">
            <v>-0.15701870000000001</v>
          </cell>
          <cell r="L4704">
            <v>-0.14901519999999999</v>
          </cell>
          <cell r="M4704">
            <v>-0.14347209999999999</v>
          </cell>
          <cell r="N4704">
            <v>-0.13792889999999999</v>
          </cell>
          <cell r="O4704">
            <v>-0.1299254</v>
          </cell>
        </row>
        <row r="4705">
          <cell r="F4705" t="str">
            <v>2012Kern1-in-10June Peak24</v>
          </cell>
          <cell r="G4705">
            <v>1.7751380000000001</v>
          </cell>
          <cell r="H4705">
            <v>1.6635340000000001</v>
          </cell>
          <cell r="I4705">
            <v>87.5</v>
          </cell>
          <cell r="J4705">
            <v>5818.84</v>
          </cell>
          <cell r="K4705">
            <v>-0.1221419</v>
          </cell>
          <cell r="L4705">
            <v>-0.11591609999999999</v>
          </cell>
          <cell r="M4705">
            <v>-0.1116042</v>
          </cell>
          <cell r="N4705">
            <v>-0.1072922</v>
          </cell>
          <cell r="O4705">
            <v>-0.1010665</v>
          </cell>
        </row>
        <row r="4706">
          <cell r="F4706" t="str">
            <v>2012Northern Coast1-in-10June Peak1</v>
          </cell>
          <cell r="G4706">
            <v>1.1338379999999999</v>
          </cell>
          <cell r="H4706">
            <v>1.1338379999999999</v>
          </cell>
          <cell r="I4706">
            <v>69.684200000000004</v>
          </cell>
          <cell r="J4706">
            <v>9615.33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</row>
        <row r="4707">
          <cell r="F4707" t="str">
            <v>2012Northern Coast1-in-10June Peak2</v>
          </cell>
          <cell r="G4707">
            <v>0.99180760000000001</v>
          </cell>
          <cell r="H4707">
            <v>0.99180760000000001</v>
          </cell>
          <cell r="I4707">
            <v>68.339699999999993</v>
          </cell>
          <cell r="J4707">
            <v>9615.33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</row>
        <row r="4708">
          <cell r="F4708" t="str">
            <v>2012Northern Coast1-in-10June Peak3</v>
          </cell>
          <cell r="G4708">
            <v>0.92436620000000003</v>
          </cell>
          <cell r="H4708">
            <v>0.92436620000000003</v>
          </cell>
          <cell r="I4708">
            <v>67.649199999999993</v>
          </cell>
          <cell r="J4708">
            <v>9615.33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</row>
        <row r="4709">
          <cell r="F4709" t="str">
            <v>2012Northern Coast1-in-10June Peak4</v>
          </cell>
          <cell r="G4709">
            <v>0.88314559999999998</v>
          </cell>
          <cell r="H4709">
            <v>0.88314559999999998</v>
          </cell>
          <cell r="I4709">
            <v>64.506200000000007</v>
          </cell>
          <cell r="J4709">
            <v>9615.33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</row>
        <row r="4710">
          <cell r="F4710" t="str">
            <v>2012Northern Coast1-in-10June Peak5</v>
          </cell>
          <cell r="G4710">
            <v>0.88531780000000004</v>
          </cell>
          <cell r="H4710">
            <v>0.88531780000000004</v>
          </cell>
          <cell r="I4710">
            <v>62.430500000000002</v>
          </cell>
          <cell r="J4710">
            <v>9615.33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</row>
        <row r="4711">
          <cell r="F4711" t="str">
            <v>2012Northern Coast1-in-10June Peak6</v>
          </cell>
          <cell r="G4711">
            <v>0.96716329999999995</v>
          </cell>
          <cell r="H4711">
            <v>0.96716329999999995</v>
          </cell>
          <cell r="I4711">
            <v>59.815600000000003</v>
          </cell>
          <cell r="J4711">
            <v>9615.33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</row>
        <row r="4712">
          <cell r="F4712" t="str">
            <v>2012Northern Coast1-in-10June Peak7</v>
          </cell>
          <cell r="G4712">
            <v>1.173899</v>
          </cell>
          <cell r="H4712">
            <v>1.173899</v>
          </cell>
          <cell r="I4712">
            <v>60.860100000000003</v>
          </cell>
          <cell r="J4712">
            <v>9615.33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</row>
        <row r="4713">
          <cell r="F4713" t="str">
            <v>2012Northern Coast1-in-10June Peak8</v>
          </cell>
          <cell r="G4713">
            <v>1.354892</v>
          </cell>
          <cell r="H4713">
            <v>1.354892</v>
          </cell>
          <cell r="I4713">
            <v>66.959999999999994</v>
          </cell>
          <cell r="J4713">
            <v>9615.33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</row>
        <row r="4714">
          <cell r="F4714" t="str">
            <v>2012Northern Coast1-in-10June Peak9</v>
          </cell>
          <cell r="G4714">
            <v>1.355918</v>
          </cell>
          <cell r="H4714">
            <v>1.355918</v>
          </cell>
          <cell r="I4714">
            <v>73.122100000000003</v>
          </cell>
          <cell r="J4714">
            <v>9615.33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</row>
        <row r="4715">
          <cell r="F4715" t="str">
            <v>2012Northern Coast1-in-10June Peak10</v>
          </cell>
          <cell r="G4715">
            <v>1.386496</v>
          </cell>
          <cell r="H4715">
            <v>1.386496</v>
          </cell>
          <cell r="I4715">
            <v>79.142300000000006</v>
          </cell>
          <cell r="J4715">
            <v>9615.33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</row>
        <row r="4716">
          <cell r="F4716" t="str">
            <v>2012Northern Coast1-in-10June Peak11</v>
          </cell>
          <cell r="G4716">
            <v>1.438617</v>
          </cell>
          <cell r="H4716">
            <v>1.438617</v>
          </cell>
          <cell r="I4716">
            <v>83.846100000000007</v>
          </cell>
          <cell r="J4716">
            <v>9615.33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</row>
        <row r="4717">
          <cell r="F4717" t="str">
            <v>2012Northern Coast1-in-10June Peak12</v>
          </cell>
          <cell r="G4717">
            <v>1.5234810000000001</v>
          </cell>
          <cell r="H4717">
            <v>1.5234810000000001</v>
          </cell>
          <cell r="I4717">
            <v>88.596000000000004</v>
          </cell>
          <cell r="J4717">
            <v>9615.33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</row>
        <row r="4718">
          <cell r="F4718" t="str">
            <v>2012Northern Coast1-in-10June Peak13</v>
          </cell>
          <cell r="G4718">
            <v>1.6689149999999999</v>
          </cell>
          <cell r="H4718">
            <v>1.6689149999999999</v>
          </cell>
          <cell r="I4718">
            <v>93.413499999999999</v>
          </cell>
          <cell r="J4718">
            <v>9615.33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</row>
        <row r="4719">
          <cell r="F4719" t="str">
            <v>2012Northern Coast1-in-10June Peak14</v>
          </cell>
          <cell r="G4719">
            <v>1.4882359999999999</v>
          </cell>
          <cell r="H4719">
            <v>1.834905</v>
          </cell>
          <cell r="I4719">
            <v>96.748699999999999</v>
          </cell>
          <cell r="J4719">
            <v>9615.33</v>
          </cell>
          <cell r="K4719">
            <v>0.29206650000000001</v>
          </cell>
          <cell r="L4719">
            <v>0.3243259</v>
          </cell>
          <cell r="M4719">
            <v>0.3466687</v>
          </cell>
          <cell r="N4719">
            <v>0.36901149999999999</v>
          </cell>
          <cell r="O4719">
            <v>0.40127089999999999</v>
          </cell>
        </row>
        <row r="4720">
          <cell r="F4720" t="str">
            <v>2012Northern Coast1-in-10June Peak15</v>
          </cell>
          <cell r="G4720">
            <v>1.618428</v>
          </cell>
          <cell r="H4720">
            <v>2.072667</v>
          </cell>
          <cell r="I4720">
            <v>99.114900000000006</v>
          </cell>
          <cell r="J4720">
            <v>9615.33</v>
          </cell>
          <cell r="K4720">
            <v>0.38269389999999998</v>
          </cell>
          <cell r="L4720">
            <v>0.42496329999999999</v>
          </cell>
          <cell r="M4720">
            <v>0.454239</v>
          </cell>
          <cell r="N4720">
            <v>0.48351480000000002</v>
          </cell>
          <cell r="O4720">
            <v>0.52578420000000003</v>
          </cell>
        </row>
        <row r="4721">
          <cell r="F4721" t="str">
            <v>2012Northern Coast1-in-10June Peak16</v>
          </cell>
          <cell r="G4721">
            <v>1.816859</v>
          </cell>
          <cell r="H4721">
            <v>2.3783180000000002</v>
          </cell>
          <cell r="I4721">
            <v>102.739</v>
          </cell>
          <cell r="J4721">
            <v>9615.33</v>
          </cell>
          <cell r="K4721">
            <v>0.47302559999999999</v>
          </cell>
          <cell r="L4721">
            <v>0.52527239999999997</v>
          </cell>
          <cell r="M4721">
            <v>0.56145849999999997</v>
          </cell>
          <cell r="N4721">
            <v>0.59764439999999996</v>
          </cell>
          <cell r="O4721">
            <v>0.6498912</v>
          </cell>
        </row>
        <row r="4722">
          <cell r="F4722" t="str">
            <v>2012Northern Coast1-in-10June Peak17</v>
          </cell>
          <cell r="G4722">
            <v>2.0538240000000001</v>
          </cell>
          <cell r="H4722">
            <v>2.7125560000000002</v>
          </cell>
          <cell r="I4722">
            <v>102.848</v>
          </cell>
          <cell r="J4722">
            <v>9615.33</v>
          </cell>
          <cell r="K4722">
            <v>0.55497799999999997</v>
          </cell>
          <cell r="L4722">
            <v>0.61627659999999995</v>
          </cell>
          <cell r="M4722">
            <v>0.65873190000000004</v>
          </cell>
          <cell r="N4722">
            <v>0.70118709999999995</v>
          </cell>
          <cell r="O4722">
            <v>0.76248570000000004</v>
          </cell>
        </row>
        <row r="4723">
          <cell r="F4723" t="str">
            <v>2012Northern Coast1-in-10June Peak18</v>
          </cell>
          <cell r="G4723">
            <v>2.2760919999999998</v>
          </cell>
          <cell r="H4723">
            <v>2.9532280000000002</v>
          </cell>
          <cell r="I4723">
            <v>101.346</v>
          </cell>
          <cell r="J4723">
            <v>9615.33</v>
          </cell>
          <cell r="K4723">
            <v>0.57048370000000004</v>
          </cell>
          <cell r="L4723">
            <v>0.63349500000000003</v>
          </cell>
          <cell r="M4723">
            <v>0.67713639999999997</v>
          </cell>
          <cell r="N4723">
            <v>0.72077780000000002</v>
          </cell>
          <cell r="O4723">
            <v>0.78378899999999996</v>
          </cell>
        </row>
        <row r="4724">
          <cell r="F4724" t="str">
            <v>2012Northern Coast1-in-10June Peak19</v>
          </cell>
          <cell r="G4724">
            <v>3.094004</v>
          </cell>
          <cell r="H4724">
            <v>2.939578</v>
          </cell>
          <cell r="I4724">
            <v>96.967799999999997</v>
          </cell>
          <cell r="J4724">
            <v>9615.33</v>
          </cell>
          <cell r="K4724">
            <v>-0.17486389999999999</v>
          </cell>
          <cell r="L4724">
            <v>-0.16278899999999999</v>
          </cell>
          <cell r="M4724">
            <v>-0.1544259</v>
          </cell>
          <cell r="N4724">
            <v>-0.14606279999999999</v>
          </cell>
          <cell r="O4724">
            <v>-0.13398779999999999</v>
          </cell>
        </row>
        <row r="4725">
          <cell r="F4725" t="str">
            <v>2012Northern Coast1-in-10June Peak20</v>
          </cell>
          <cell r="G4725">
            <v>2.8156020000000002</v>
          </cell>
          <cell r="H4725">
            <v>2.6861039999999998</v>
          </cell>
          <cell r="I4725">
            <v>92.6083</v>
          </cell>
          <cell r="J4725">
            <v>9615.33</v>
          </cell>
          <cell r="K4725">
            <v>-0.14663780000000001</v>
          </cell>
          <cell r="L4725">
            <v>-0.13651189999999999</v>
          </cell>
          <cell r="M4725">
            <v>-0.1294988</v>
          </cell>
          <cell r="N4725">
            <v>-0.1224857</v>
          </cell>
          <cell r="O4725">
            <v>-0.1123599</v>
          </cell>
        </row>
        <row r="4726">
          <cell r="F4726" t="str">
            <v>2012Northern Coast1-in-10June Peak21</v>
          </cell>
          <cell r="G4726">
            <v>2.5245030000000002</v>
          </cell>
          <cell r="H4726">
            <v>2.4425940000000002</v>
          </cell>
          <cell r="I4726">
            <v>87.112300000000005</v>
          </cell>
          <cell r="J4726">
            <v>9615.33</v>
          </cell>
          <cell r="K4726">
            <v>-9.2749799999999993E-2</v>
          </cell>
          <cell r="L4726">
            <v>-8.6345099999999994E-2</v>
          </cell>
          <cell r="M4726">
            <v>-8.1909200000000001E-2</v>
          </cell>
          <cell r="N4726">
            <v>-7.7473399999999998E-2</v>
          </cell>
          <cell r="O4726">
            <v>-7.1068800000000001E-2</v>
          </cell>
        </row>
        <row r="4727">
          <cell r="F4727" t="str">
            <v>2012Northern Coast1-in-10June Peak22</v>
          </cell>
          <cell r="G4727">
            <v>2.202474</v>
          </cell>
          <cell r="H4727">
            <v>2.154137</v>
          </cell>
          <cell r="I4727">
            <v>82.189300000000003</v>
          </cell>
          <cell r="J4727">
            <v>9615.33</v>
          </cell>
          <cell r="K4727">
            <v>-5.4734199999999997E-2</v>
          </cell>
          <cell r="L4727">
            <v>-5.0954600000000003E-2</v>
          </cell>
          <cell r="M4727">
            <v>-4.8336900000000002E-2</v>
          </cell>
          <cell r="N4727">
            <v>-4.5719099999999999E-2</v>
          </cell>
          <cell r="O4727">
            <v>-4.19396E-2</v>
          </cell>
        </row>
        <row r="4728">
          <cell r="F4728" t="str">
            <v>2012Northern Coast1-in-10June Peak23</v>
          </cell>
          <cell r="G4728">
            <v>1.774613</v>
          </cell>
          <cell r="H4728">
            <v>1.7374099999999999</v>
          </cell>
          <cell r="I4728">
            <v>77.995000000000005</v>
          </cell>
          <cell r="J4728">
            <v>9615.33</v>
          </cell>
          <cell r="K4728">
            <v>-4.2126200000000003E-2</v>
          </cell>
          <cell r="L4728">
            <v>-3.9217200000000001E-2</v>
          </cell>
          <cell r="M4728">
            <v>-3.7202499999999999E-2</v>
          </cell>
          <cell r="N4728">
            <v>-3.5187700000000002E-2</v>
          </cell>
          <cell r="O4728">
            <v>-3.2278800000000003E-2</v>
          </cell>
        </row>
        <row r="4729">
          <cell r="F4729" t="str">
            <v>2012Northern Coast1-in-10June Peak24</v>
          </cell>
          <cell r="G4729">
            <v>1.353218</v>
          </cell>
          <cell r="H4729">
            <v>1.3184130000000001</v>
          </cell>
          <cell r="I4729">
            <v>73.858599999999996</v>
          </cell>
          <cell r="J4729">
            <v>9615.33</v>
          </cell>
          <cell r="K4729">
            <v>-3.9412099999999999E-2</v>
          </cell>
          <cell r="L4729">
            <v>-3.6690500000000001E-2</v>
          </cell>
          <cell r="M4729">
            <v>-3.4805500000000003E-2</v>
          </cell>
          <cell r="N4729">
            <v>-3.2920600000000001E-2</v>
          </cell>
          <cell r="O4729">
            <v>-3.01991E-2</v>
          </cell>
        </row>
        <row r="4730">
          <cell r="F4730" t="str">
            <v>2012Other1-in-10June Peak1</v>
          </cell>
          <cell r="G4730">
            <v>0.95305309999999999</v>
          </cell>
          <cell r="H4730">
            <v>0.95305309999999999</v>
          </cell>
          <cell r="I4730">
            <v>75.069090000000003</v>
          </cell>
          <cell r="J4730">
            <v>26770.7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</row>
        <row r="4731">
          <cell r="F4731" t="str">
            <v>2012Other1-in-10June Peak2</v>
          </cell>
          <cell r="G4731">
            <v>0.81850449999999997</v>
          </cell>
          <cell r="H4731">
            <v>0.81850449999999997</v>
          </cell>
          <cell r="I4731">
            <v>72.272779999999997</v>
          </cell>
          <cell r="J4731">
            <v>26770.7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</row>
        <row r="4732">
          <cell r="F4732" t="str">
            <v>2012Other1-in-10June Peak3</v>
          </cell>
          <cell r="G4732">
            <v>0.74218899999999999</v>
          </cell>
          <cell r="H4732">
            <v>0.74218899999999999</v>
          </cell>
          <cell r="I4732">
            <v>70.034099999999995</v>
          </cell>
          <cell r="J4732">
            <v>26770.7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</row>
        <row r="4733">
          <cell r="F4733" t="str">
            <v>2012Other1-in-10June Peak4</v>
          </cell>
          <cell r="G4733">
            <v>0.69896849999999999</v>
          </cell>
          <cell r="H4733">
            <v>0.69896849999999999</v>
          </cell>
          <cell r="I4733">
            <v>67.860309999999998</v>
          </cell>
          <cell r="J4733">
            <v>26770.7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</row>
        <row r="4734">
          <cell r="F4734" t="str">
            <v>2012Other1-in-10June Peak5</v>
          </cell>
          <cell r="G4734">
            <v>0.69034430000000002</v>
          </cell>
          <cell r="H4734">
            <v>0.69034430000000002</v>
          </cell>
          <cell r="I4734">
            <v>67.160960000000003</v>
          </cell>
          <cell r="J4734">
            <v>26770.7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</row>
        <row r="4735">
          <cell r="F4735" t="str">
            <v>2012Other1-in-10June Peak6</v>
          </cell>
          <cell r="G4735">
            <v>0.73657320000000004</v>
          </cell>
          <cell r="H4735">
            <v>0.73657320000000004</v>
          </cell>
          <cell r="I4735">
            <v>66.399209999999997</v>
          </cell>
          <cell r="J4735">
            <v>26770.7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</row>
        <row r="4736">
          <cell r="F4736" t="str">
            <v>2012Other1-in-10June Peak7</v>
          </cell>
          <cell r="G4736">
            <v>0.8605216</v>
          </cell>
          <cell r="H4736">
            <v>0.8605216</v>
          </cell>
          <cell r="I4736">
            <v>67.274339999999995</v>
          </cell>
          <cell r="J4736">
            <v>26770.7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</row>
        <row r="4737">
          <cell r="F4737" t="str">
            <v>2012Other1-in-10June Peak8</v>
          </cell>
          <cell r="G4737">
            <v>0.94439269999999997</v>
          </cell>
          <cell r="H4737">
            <v>0.94439269999999997</v>
          </cell>
          <cell r="I4737">
            <v>72.624750000000006</v>
          </cell>
          <cell r="J4737">
            <v>26770.7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</row>
        <row r="4738">
          <cell r="F4738" t="str">
            <v>2012Other1-in-10June Peak9</v>
          </cell>
          <cell r="G4738">
            <v>0.96157320000000002</v>
          </cell>
          <cell r="H4738">
            <v>0.96157320000000002</v>
          </cell>
          <cell r="I4738">
            <v>78.762590000000003</v>
          </cell>
          <cell r="J4738">
            <v>26770.7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</row>
        <row r="4739">
          <cell r="F4739" t="str">
            <v>2012Other1-in-10June Peak10</v>
          </cell>
          <cell r="G4739">
            <v>1.0250999999999999</v>
          </cell>
          <cell r="H4739">
            <v>1.0250999999999999</v>
          </cell>
          <cell r="I4739">
            <v>83.300309999999996</v>
          </cell>
          <cell r="J4739">
            <v>26770.7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</row>
        <row r="4740">
          <cell r="F4740" t="str">
            <v>2012Other1-in-10June Peak11</v>
          </cell>
          <cell r="G4740">
            <v>1.1329</v>
          </cell>
          <cell r="H4740">
            <v>1.1329</v>
          </cell>
          <cell r="I4740">
            <v>86.965879999999999</v>
          </cell>
          <cell r="J4740">
            <v>26770.7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</row>
        <row r="4741">
          <cell r="F4741" t="str">
            <v>2012Other1-in-10June Peak12</v>
          </cell>
          <cell r="G4741">
            <v>1.2970280000000001</v>
          </cell>
          <cell r="H4741">
            <v>1.2970280000000001</v>
          </cell>
          <cell r="I4741">
            <v>91.172169999999994</v>
          </cell>
          <cell r="J4741">
            <v>26770.7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</row>
        <row r="4742">
          <cell r="F4742" t="str">
            <v>2012Other1-in-10June Peak13</v>
          </cell>
          <cell r="G4742">
            <v>1.5294540000000001</v>
          </cell>
          <cell r="H4742">
            <v>1.5294540000000001</v>
          </cell>
          <cell r="I4742">
            <v>94.514629999999997</v>
          </cell>
          <cell r="J4742">
            <v>26770.7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</row>
        <row r="4743">
          <cell r="F4743" t="str">
            <v>2012Other1-in-10June Peak14</v>
          </cell>
          <cell r="G4743">
            <v>1.4050480000000001</v>
          </cell>
          <cell r="H4743">
            <v>1.7965070000000001</v>
          </cell>
          <cell r="I4743">
            <v>96.742090000000005</v>
          </cell>
          <cell r="J4743">
            <v>26770.7</v>
          </cell>
          <cell r="K4743">
            <v>0.3244339</v>
          </cell>
          <cell r="L4743">
            <v>0.36403249999999998</v>
          </cell>
          <cell r="M4743">
            <v>0.39145849999999999</v>
          </cell>
          <cell r="N4743">
            <v>0.41888449999999999</v>
          </cell>
          <cell r="O4743">
            <v>0.45848319999999998</v>
          </cell>
        </row>
        <row r="4744">
          <cell r="F4744" t="str">
            <v>2012Other1-in-10June Peak15</v>
          </cell>
          <cell r="G4744">
            <v>1.58996</v>
          </cell>
          <cell r="H4744">
            <v>2.1004399999999999</v>
          </cell>
          <cell r="I4744">
            <v>99.32593</v>
          </cell>
          <cell r="J4744">
            <v>26770.7</v>
          </cell>
          <cell r="K4744">
            <v>0.42334280000000002</v>
          </cell>
          <cell r="L4744">
            <v>0.47482390000000002</v>
          </cell>
          <cell r="M4744">
            <v>0.51047960000000003</v>
          </cell>
          <cell r="N4744">
            <v>0.54613529999999999</v>
          </cell>
          <cell r="O4744">
            <v>0.59761640000000005</v>
          </cell>
        </row>
        <row r="4745">
          <cell r="F4745" t="str">
            <v>2012Other1-in-10June Peak16</v>
          </cell>
          <cell r="G4745">
            <v>1.802349</v>
          </cell>
          <cell r="H4745">
            <v>2.435314</v>
          </cell>
          <cell r="I4745">
            <v>101.13</v>
          </cell>
          <cell r="J4745">
            <v>26770.7</v>
          </cell>
          <cell r="K4745">
            <v>0.52504309999999998</v>
          </cell>
          <cell r="L4745">
            <v>0.5888042</v>
          </cell>
          <cell r="M4745">
            <v>0.63296479999999999</v>
          </cell>
          <cell r="N4745">
            <v>0.67712550000000005</v>
          </cell>
          <cell r="O4745">
            <v>0.74088639999999995</v>
          </cell>
        </row>
        <row r="4746">
          <cell r="F4746" t="str">
            <v>2012Other1-in-10June Peak17</v>
          </cell>
          <cell r="G4746">
            <v>1.9976579999999999</v>
          </cell>
          <cell r="H4746">
            <v>2.7388810000000001</v>
          </cell>
          <cell r="I4746">
            <v>101.80240000000001</v>
          </cell>
          <cell r="J4746">
            <v>26770.7</v>
          </cell>
          <cell r="K4746">
            <v>0.61475599999999997</v>
          </cell>
          <cell r="L4746">
            <v>0.68947320000000001</v>
          </cell>
          <cell r="M4746">
            <v>0.74122220000000005</v>
          </cell>
          <cell r="N4746">
            <v>0.79297119999999999</v>
          </cell>
          <cell r="O4746">
            <v>0.86768829999999997</v>
          </cell>
        </row>
        <row r="4747">
          <cell r="F4747" t="str">
            <v>2012Other1-in-10June Peak18</v>
          </cell>
          <cell r="G4747">
            <v>2.1569970000000001</v>
          </cell>
          <cell r="H4747">
            <v>2.9187449999999999</v>
          </cell>
          <cell r="I4747">
            <v>101.651</v>
          </cell>
          <cell r="J4747">
            <v>26770.7</v>
          </cell>
          <cell r="K4747">
            <v>0.631768</v>
          </cell>
          <cell r="L4747">
            <v>0.70856090000000005</v>
          </cell>
          <cell r="M4747">
            <v>0.76174739999999996</v>
          </cell>
          <cell r="N4747">
            <v>0.81493400000000005</v>
          </cell>
          <cell r="O4747">
            <v>0.89172680000000004</v>
          </cell>
        </row>
        <row r="4748">
          <cell r="F4748" t="str">
            <v>2012Other1-in-10June Peak19</v>
          </cell>
          <cell r="G4748">
            <v>3.147227</v>
          </cell>
          <cell r="H4748">
            <v>2.854889</v>
          </cell>
          <cell r="I4748">
            <v>101.1696</v>
          </cell>
          <cell r="J4748">
            <v>26770.7</v>
          </cell>
          <cell r="K4748">
            <v>-0.32657819999999999</v>
          </cell>
          <cell r="L4748">
            <v>-0.30634919999999999</v>
          </cell>
          <cell r="M4748">
            <v>-0.29233880000000001</v>
          </cell>
          <cell r="N4748">
            <v>-0.27832839999999998</v>
          </cell>
          <cell r="O4748">
            <v>-0.25809949999999998</v>
          </cell>
        </row>
        <row r="4749">
          <cell r="F4749" t="str">
            <v>2012Other1-in-10June Peak20</v>
          </cell>
          <cell r="G4749">
            <v>2.8327840000000002</v>
          </cell>
          <cell r="H4749">
            <v>2.5760070000000002</v>
          </cell>
          <cell r="I4749">
            <v>98.584879999999998</v>
          </cell>
          <cell r="J4749">
            <v>26770.7</v>
          </cell>
          <cell r="K4749">
            <v>-0.28685159999999998</v>
          </cell>
          <cell r="L4749">
            <v>-0.26908339999999997</v>
          </cell>
          <cell r="M4749">
            <v>-0.25677729999999999</v>
          </cell>
          <cell r="N4749">
            <v>-0.2444711</v>
          </cell>
          <cell r="O4749">
            <v>-0.22670299999999999</v>
          </cell>
        </row>
        <row r="4750">
          <cell r="F4750" t="str">
            <v>2012Other1-in-10June Peak21</v>
          </cell>
          <cell r="G4750">
            <v>2.4138739999999999</v>
          </cell>
          <cell r="H4750">
            <v>2.2633139999999998</v>
          </cell>
          <cell r="I4750">
            <v>94.225980000000007</v>
          </cell>
          <cell r="J4750">
            <v>26770.7</v>
          </cell>
          <cell r="K4750">
            <v>-0.16819429999999999</v>
          </cell>
          <cell r="L4750">
            <v>-0.157776</v>
          </cell>
          <cell r="M4750">
            <v>-0.15056040000000001</v>
          </cell>
          <cell r="N4750">
            <v>-0.14334469999999999</v>
          </cell>
          <cell r="O4750">
            <v>-0.1329264</v>
          </cell>
        </row>
        <row r="4751">
          <cell r="F4751" t="str">
            <v>2012Other1-in-10June Peak22</v>
          </cell>
          <cell r="G4751">
            <v>2.0254949999999998</v>
          </cell>
          <cell r="H4751">
            <v>1.928895</v>
          </cell>
          <cell r="I4751">
            <v>89.488740000000007</v>
          </cell>
          <cell r="J4751">
            <v>26770.7</v>
          </cell>
          <cell r="K4751">
            <v>-0.1079142</v>
          </cell>
          <cell r="L4751">
            <v>-0.10122979999999999</v>
          </cell>
          <cell r="M4751">
            <v>-9.6600199999999997E-2</v>
          </cell>
          <cell r="N4751">
            <v>-9.19706E-2</v>
          </cell>
          <cell r="O4751">
            <v>-8.5286200000000006E-2</v>
          </cell>
        </row>
        <row r="4752">
          <cell r="F4752" t="str">
            <v>2012Other1-in-10June Peak23</v>
          </cell>
          <cell r="G4752">
            <v>1.571305</v>
          </cell>
          <cell r="H4752">
            <v>1.5099860000000001</v>
          </cell>
          <cell r="I4752">
            <v>87.242679999999993</v>
          </cell>
          <cell r="J4752">
            <v>26770.7</v>
          </cell>
          <cell r="K4752">
            <v>-6.8501300000000001E-2</v>
          </cell>
          <cell r="L4752">
            <v>-6.4258200000000001E-2</v>
          </cell>
          <cell r="M4752">
            <v>-6.1319499999999999E-2</v>
          </cell>
          <cell r="N4752">
            <v>-5.8380700000000001E-2</v>
          </cell>
          <cell r="O4752">
            <v>-5.4137600000000001E-2</v>
          </cell>
        </row>
        <row r="4753">
          <cell r="F4753" t="str">
            <v>2012Other1-in-10June Peak24</v>
          </cell>
          <cell r="G4753">
            <v>1.1925079999999999</v>
          </cell>
          <cell r="H4753">
            <v>1.153324</v>
          </cell>
          <cell r="I4753">
            <v>83.170010000000005</v>
          </cell>
          <cell r="J4753">
            <v>26770.7</v>
          </cell>
          <cell r="K4753">
            <v>-4.3772999999999999E-2</v>
          </cell>
          <cell r="L4753">
            <v>-4.1061599999999997E-2</v>
          </cell>
          <cell r="M4753">
            <v>-3.9183700000000002E-2</v>
          </cell>
          <cell r="N4753">
            <v>-3.73058E-2</v>
          </cell>
          <cell r="O4753">
            <v>-3.45945E-2</v>
          </cell>
        </row>
        <row r="4754">
          <cell r="F4754" t="str">
            <v>2012Sierra1-in-10June Peak1</v>
          </cell>
          <cell r="G4754">
            <v>0.98691070000000003</v>
          </cell>
          <cell r="H4754">
            <v>0.98691070000000003</v>
          </cell>
          <cell r="I4754">
            <v>66.267380000000003</v>
          </cell>
          <cell r="J4754">
            <v>18733.28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</row>
        <row r="4755">
          <cell r="F4755" t="str">
            <v>2012Sierra1-in-10June Peak2</v>
          </cell>
          <cell r="G4755">
            <v>0.87074300000000004</v>
          </cell>
          <cell r="H4755">
            <v>0.87074300000000004</v>
          </cell>
          <cell r="I4755">
            <v>66.406360000000006</v>
          </cell>
          <cell r="J4755">
            <v>18733.28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</row>
        <row r="4756">
          <cell r="F4756" t="str">
            <v>2012Sierra1-in-10June Peak3</v>
          </cell>
          <cell r="G4756">
            <v>0.80365050000000005</v>
          </cell>
          <cell r="H4756">
            <v>0.80365050000000005</v>
          </cell>
          <cell r="I4756">
            <v>66.169589999999999</v>
          </cell>
          <cell r="J4756">
            <v>18733.28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</row>
        <row r="4757">
          <cell r="F4757" t="str">
            <v>2012Sierra1-in-10June Peak4</v>
          </cell>
          <cell r="G4757">
            <v>0.76569410000000004</v>
          </cell>
          <cell r="H4757">
            <v>0.76569410000000004</v>
          </cell>
          <cell r="I4757">
            <v>65.429699999999997</v>
          </cell>
          <cell r="J4757">
            <v>18733.28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</row>
        <row r="4758">
          <cell r="F4758" t="str">
            <v>2012Sierra1-in-10June Peak5</v>
          </cell>
          <cell r="G4758">
            <v>0.76589079999999998</v>
          </cell>
          <cell r="H4758">
            <v>0.76589079999999998</v>
          </cell>
          <cell r="I4758">
            <v>64.799220000000005</v>
          </cell>
          <cell r="J4758">
            <v>18733.28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</row>
        <row r="4759">
          <cell r="F4759" t="str">
            <v>2012Sierra1-in-10June Peak6</v>
          </cell>
          <cell r="G4759">
            <v>0.83609350000000004</v>
          </cell>
          <cell r="H4759">
            <v>0.83609350000000004</v>
          </cell>
          <cell r="I4759">
            <v>63.634770000000003</v>
          </cell>
          <cell r="J4759">
            <v>18733.28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</row>
        <row r="4760">
          <cell r="F4760" t="str">
            <v>2012Sierra1-in-10June Peak7</v>
          </cell>
          <cell r="G4760">
            <v>0.99507069999999997</v>
          </cell>
          <cell r="H4760">
            <v>0.99507069999999997</v>
          </cell>
          <cell r="I4760">
            <v>65.047290000000004</v>
          </cell>
          <cell r="J4760">
            <v>18733.28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</row>
        <row r="4761">
          <cell r="F4761" t="str">
            <v>2012Sierra1-in-10June Peak8</v>
          </cell>
          <cell r="G4761">
            <v>1.0957239999999999</v>
          </cell>
          <cell r="H4761">
            <v>1.0957239999999999</v>
          </cell>
          <cell r="I4761">
            <v>70.376390000000001</v>
          </cell>
          <cell r="J4761">
            <v>18733.28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</row>
        <row r="4762">
          <cell r="F4762" t="str">
            <v>2012Sierra1-in-10June Peak9</v>
          </cell>
          <cell r="G4762">
            <v>1.1264320000000001</v>
          </cell>
          <cell r="H4762">
            <v>1.1264320000000001</v>
          </cell>
          <cell r="I4762">
            <v>76.938079999999999</v>
          </cell>
          <cell r="J4762">
            <v>18733.28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</row>
        <row r="4763">
          <cell r="F4763" t="str">
            <v>2012Sierra1-in-10June Peak10</v>
          </cell>
          <cell r="G4763">
            <v>1.183697</v>
          </cell>
          <cell r="H4763">
            <v>1.183697</v>
          </cell>
          <cell r="I4763">
            <v>82.239040000000003</v>
          </cell>
          <cell r="J4763">
            <v>18733.28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</row>
        <row r="4764">
          <cell r="F4764" t="str">
            <v>2012Sierra1-in-10June Peak11</v>
          </cell>
          <cell r="G4764">
            <v>1.2924899999999999</v>
          </cell>
          <cell r="H4764">
            <v>1.2924899999999999</v>
          </cell>
          <cell r="I4764">
            <v>86.844260000000006</v>
          </cell>
          <cell r="J4764">
            <v>18733.28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</row>
        <row r="4765">
          <cell r="F4765" t="str">
            <v>2012Sierra1-in-10June Peak12</v>
          </cell>
          <cell r="G4765">
            <v>1.457357</v>
          </cell>
          <cell r="H4765">
            <v>1.457357</v>
          </cell>
          <cell r="I4765">
            <v>90.24194</v>
          </cell>
          <cell r="J4765">
            <v>18733.28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</row>
        <row r="4766">
          <cell r="F4766" t="str">
            <v>2012Sierra1-in-10June Peak13</v>
          </cell>
          <cell r="G4766">
            <v>1.6854469999999999</v>
          </cell>
          <cell r="H4766">
            <v>1.6854469999999999</v>
          </cell>
          <cell r="I4766">
            <v>92.73603</v>
          </cell>
          <cell r="J4766">
            <v>18733.28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</row>
        <row r="4767">
          <cell r="F4767" t="str">
            <v>2012Sierra1-in-10June Peak14</v>
          </cell>
          <cell r="G4767">
            <v>1.58188</v>
          </cell>
          <cell r="H4767">
            <v>1.944423</v>
          </cell>
          <cell r="I4767">
            <v>93.944640000000007</v>
          </cell>
          <cell r="J4767">
            <v>18733.28</v>
          </cell>
          <cell r="K4767">
            <v>0.3068574</v>
          </cell>
          <cell r="L4767">
            <v>0.33975680000000003</v>
          </cell>
          <cell r="M4767">
            <v>0.3625429</v>
          </cell>
          <cell r="N4767">
            <v>0.38532880000000003</v>
          </cell>
          <cell r="O4767">
            <v>0.41822819999999999</v>
          </cell>
        </row>
        <row r="4768">
          <cell r="F4768" t="str">
            <v>2012Sierra1-in-10June Peak15</v>
          </cell>
          <cell r="G4768">
            <v>1.767973</v>
          </cell>
          <cell r="H4768">
            <v>2.2412529999999999</v>
          </cell>
          <cell r="I4768">
            <v>95.854579999999999</v>
          </cell>
          <cell r="J4768">
            <v>18733.28</v>
          </cell>
          <cell r="K4768">
            <v>0.40083279999999999</v>
          </cell>
          <cell r="L4768">
            <v>0.44363550000000002</v>
          </cell>
          <cell r="M4768">
            <v>0.47328049999999999</v>
          </cell>
          <cell r="N4768">
            <v>0.50292550000000003</v>
          </cell>
          <cell r="O4768">
            <v>0.54572810000000005</v>
          </cell>
        </row>
        <row r="4769">
          <cell r="F4769" t="str">
            <v>2012Sierra1-in-10June Peak16</v>
          </cell>
          <cell r="G4769">
            <v>1.996386</v>
          </cell>
          <cell r="H4769">
            <v>2.5826419999999999</v>
          </cell>
          <cell r="I4769">
            <v>96.886049999999997</v>
          </cell>
          <cell r="J4769">
            <v>18733.28</v>
          </cell>
          <cell r="K4769">
            <v>0.49654500000000001</v>
          </cell>
          <cell r="L4769">
            <v>0.54954740000000002</v>
          </cell>
          <cell r="M4769">
            <v>0.58625669999999996</v>
          </cell>
          <cell r="N4769">
            <v>0.62296600000000002</v>
          </cell>
          <cell r="O4769">
            <v>0.67596849999999997</v>
          </cell>
        </row>
        <row r="4770">
          <cell r="F4770" t="str">
            <v>2012Sierra1-in-10June Peak17</v>
          </cell>
          <cell r="G4770">
            <v>2.200933</v>
          </cell>
          <cell r="H4770">
            <v>2.8878689999999998</v>
          </cell>
          <cell r="I4770">
            <v>97.202920000000006</v>
          </cell>
          <cell r="J4770">
            <v>18733.28</v>
          </cell>
          <cell r="K4770">
            <v>0.5817966</v>
          </cell>
          <cell r="L4770">
            <v>0.64391359999999997</v>
          </cell>
          <cell r="M4770">
            <v>0.68693570000000004</v>
          </cell>
          <cell r="N4770">
            <v>0.72995779999999999</v>
          </cell>
          <cell r="O4770">
            <v>0.79207490000000003</v>
          </cell>
        </row>
        <row r="4771">
          <cell r="F4771" t="str">
            <v>2012Sierra1-in-10June Peak18</v>
          </cell>
          <cell r="G4771">
            <v>2.3782939999999999</v>
          </cell>
          <cell r="H4771">
            <v>3.0843050000000001</v>
          </cell>
          <cell r="I4771">
            <v>96.876919999999998</v>
          </cell>
          <cell r="J4771">
            <v>18733.28</v>
          </cell>
          <cell r="K4771">
            <v>0.59795019999999999</v>
          </cell>
          <cell r="L4771">
            <v>0.66179379999999999</v>
          </cell>
          <cell r="M4771">
            <v>0.70601170000000002</v>
          </cell>
          <cell r="N4771">
            <v>0.7502297</v>
          </cell>
          <cell r="O4771">
            <v>0.8140733</v>
          </cell>
        </row>
        <row r="4772">
          <cell r="F4772" t="str">
            <v>2012Sierra1-in-10June Peak19</v>
          </cell>
          <cell r="G4772">
            <v>3.4182860000000002</v>
          </cell>
          <cell r="H4772">
            <v>3.0503870000000002</v>
          </cell>
          <cell r="I4772">
            <v>96.405190000000005</v>
          </cell>
          <cell r="J4772">
            <v>18733.28</v>
          </cell>
          <cell r="K4772">
            <v>-0.40038760000000001</v>
          </cell>
          <cell r="L4772">
            <v>-0.3811929</v>
          </cell>
          <cell r="M4772">
            <v>-0.36789870000000002</v>
          </cell>
          <cell r="N4772">
            <v>-0.35460449999999999</v>
          </cell>
          <cell r="O4772">
            <v>-0.33540979999999998</v>
          </cell>
        </row>
        <row r="4773">
          <cell r="F4773" t="str">
            <v>2012Sierra1-in-10June Peak20</v>
          </cell>
          <cell r="G4773">
            <v>3.101048</v>
          </cell>
          <cell r="H4773">
            <v>2.7978399999999999</v>
          </cell>
          <cell r="I4773">
            <v>92.520610000000005</v>
          </cell>
          <cell r="J4773">
            <v>18733.28</v>
          </cell>
          <cell r="K4773">
            <v>-0.32998339999999998</v>
          </cell>
          <cell r="L4773">
            <v>-0.314164</v>
          </cell>
          <cell r="M4773">
            <v>-0.30320740000000002</v>
          </cell>
          <cell r="N4773">
            <v>-0.29225089999999998</v>
          </cell>
          <cell r="O4773">
            <v>-0.27643139999999999</v>
          </cell>
        </row>
        <row r="4774">
          <cell r="F4774" t="str">
            <v>2012Sierra1-in-10June Peak21</v>
          </cell>
          <cell r="G4774">
            <v>2.6685539999999999</v>
          </cell>
          <cell r="H4774">
            <v>2.4764689999999998</v>
          </cell>
          <cell r="I4774">
            <v>83.469239999999999</v>
          </cell>
          <cell r="J4774">
            <v>18733.28</v>
          </cell>
          <cell r="K4774">
            <v>-0.20904739999999999</v>
          </cell>
          <cell r="L4774">
            <v>-0.1990256</v>
          </cell>
          <cell r="M4774">
            <v>-0.19208459999999999</v>
          </cell>
          <cell r="N4774">
            <v>-0.18514349999999999</v>
          </cell>
          <cell r="O4774">
            <v>-0.17512169999999999</v>
          </cell>
        </row>
        <row r="4775">
          <cell r="F4775" t="str">
            <v>2012Sierra1-in-10June Peak22</v>
          </cell>
          <cell r="G4775">
            <v>2.2222379999999999</v>
          </cell>
          <cell r="H4775">
            <v>2.1075170000000001</v>
          </cell>
          <cell r="I4775">
            <v>78.277159999999995</v>
          </cell>
          <cell r="J4775">
            <v>18733.28</v>
          </cell>
          <cell r="K4775">
            <v>-0.1248522</v>
          </cell>
          <cell r="L4775">
            <v>-0.11886679999999999</v>
          </cell>
          <cell r="M4775">
            <v>-0.1147213</v>
          </cell>
          <cell r="N4775">
            <v>-0.1105758</v>
          </cell>
          <cell r="O4775">
            <v>-0.1045903</v>
          </cell>
        </row>
        <row r="4776">
          <cell r="F4776" t="str">
            <v>2012Sierra1-in-10June Peak23</v>
          </cell>
          <cell r="G4776">
            <v>1.708116</v>
          </cell>
          <cell r="H4776">
            <v>1.6308800000000001</v>
          </cell>
          <cell r="I4776">
            <v>75.758669999999995</v>
          </cell>
          <cell r="J4776">
            <v>18733.28</v>
          </cell>
          <cell r="K4776">
            <v>-8.4055900000000003E-2</v>
          </cell>
          <cell r="L4776">
            <v>-8.0026299999999995E-2</v>
          </cell>
          <cell r="M4776">
            <v>-7.7235300000000007E-2</v>
          </cell>
          <cell r="N4776">
            <v>-7.4444399999999994E-2</v>
          </cell>
          <cell r="O4776">
            <v>-7.0414699999999997E-2</v>
          </cell>
        </row>
        <row r="4777">
          <cell r="F4777" t="str">
            <v>2012Sierra1-in-10June Peak24</v>
          </cell>
          <cell r="G4777">
            <v>1.2779750000000001</v>
          </cell>
          <cell r="H4777">
            <v>1.237679</v>
          </cell>
          <cell r="I4777">
            <v>73.860349999999997</v>
          </cell>
          <cell r="J4777">
            <v>18733.28</v>
          </cell>
          <cell r="K4777">
            <v>-4.3853900000000001E-2</v>
          </cell>
          <cell r="L4777">
            <v>-4.17516E-2</v>
          </cell>
          <cell r="M4777">
            <v>-4.0295499999999998E-2</v>
          </cell>
          <cell r="N4777">
            <v>-3.8839400000000003E-2</v>
          </cell>
          <cell r="O4777">
            <v>-3.6736999999999999E-2</v>
          </cell>
        </row>
        <row r="4778">
          <cell r="F4778" t="str">
            <v>2012Stockton1-in-10June Peak1</v>
          </cell>
          <cell r="G4778">
            <v>1.1287780000000001</v>
          </cell>
          <cell r="H4778">
            <v>1.1287780000000001</v>
          </cell>
          <cell r="I4778">
            <v>77.852080000000001</v>
          </cell>
          <cell r="J4778">
            <v>13051.33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</row>
        <row r="4779">
          <cell r="F4779" t="str">
            <v>2012Stockton1-in-10June Peak2</v>
          </cell>
          <cell r="G4779">
            <v>0.9601594</v>
          </cell>
          <cell r="H4779">
            <v>0.9601594</v>
          </cell>
          <cell r="I4779">
            <v>76.170820000000006</v>
          </cell>
          <cell r="J4779">
            <v>13051.33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</row>
        <row r="4780">
          <cell r="F4780" t="str">
            <v>2012Stockton1-in-10June Peak3</v>
          </cell>
          <cell r="G4780">
            <v>0.85665800000000003</v>
          </cell>
          <cell r="H4780">
            <v>0.85665800000000003</v>
          </cell>
          <cell r="I4780">
            <v>74.533349999999999</v>
          </cell>
          <cell r="J4780">
            <v>13051.33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</row>
        <row r="4781">
          <cell r="F4781" t="str">
            <v>2012Stockton1-in-10June Peak4</v>
          </cell>
          <cell r="G4781">
            <v>0.79871400000000004</v>
          </cell>
          <cell r="H4781">
            <v>0.79871400000000004</v>
          </cell>
          <cell r="I4781">
            <v>72.154150000000001</v>
          </cell>
          <cell r="J4781">
            <v>13051.33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</row>
        <row r="4782">
          <cell r="F4782" t="str">
            <v>2012Stockton1-in-10June Peak5</v>
          </cell>
          <cell r="G4782">
            <v>0.78549979999999997</v>
          </cell>
          <cell r="H4782">
            <v>0.78549979999999997</v>
          </cell>
          <cell r="I4782">
            <v>70.714600000000004</v>
          </cell>
          <cell r="J4782">
            <v>13051.33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</row>
        <row r="4783">
          <cell r="F4783" t="str">
            <v>2012Stockton1-in-10June Peak6</v>
          </cell>
          <cell r="G4783">
            <v>0.8209149</v>
          </cell>
          <cell r="H4783">
            <v>0.8209149</v>
          </cell>
          <cell r="I4783">
            <v>69.016670000000005</v>
          </cell>
          <cell r="J4783">
            <v>13051.33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</row>
        <row r="4784">
          <cell r="F4784" t="str">
            <v>2012Stockton1-in-10June Peak7</v>
          </cell>
          <cell r="G4784">
            <v>0.93670929999999997</v>
          </cell>
          <cell r="H4784">
            <v>0.93670929999999997</v>
          </cell>
          <cell r="I4784">
            <v>70.379199999999997</v>
          </cell>
          <cell r="J4784">
            <v>13051.33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</row>
        <row r="4785">
          <cell r="F4785" t="str">
            <v>2012Stockton1-in-10June Peak8</v>
          </cell>
          <cell r="G4785">
            <v>1.017164</v>
          </cell>
          <cell r="H4785">
            <v>1.017164</v>
          </cell>
          <cell r="I4785">
            <v>75.241709999999998</v>
          </cell>
          <cell r="J4785">
            <v>13051.33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</row>
        <row r="4786">
          <cell r="F4786" t="str">
            <v>2012Stockton1-in-10June Peak9</v>
          </cell>
          <cell r="G4786">
            <v>1.0591740000000001</v>
          </cell>
          <cell r="H4786">
            <v>1.0591740000000001</v>
          </cell>
          <cell r="I4786">
            <v>82.560450000000003</v>
          </cell>
          <cell r="J4786">
            <v>13051.33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</row>
        <row r="4787">
          <cell r="F4787" t="str">
            <v>2012Stockton1-in-10June Peak10</v>
          </cell>
          <cell r="G4787">
            <v>1.162085</v>
          </cell>
          <cell r="H4787">
            <v>1.162085</v>
          </cell>
          <cell r="I4787">
            <v>85.241709999999998</v>
          </cell>
          <cell r="J4787">
            <v>13051.33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</row>
        <row r="4788">
          <cell r="F4788" t="str">
            <v>2012Stockton1-in-10June Peak11</v>
          </cell>
          <cell r="G4788">
            <v>1.3090120000000001</v>
          </cell>
          <cell r="H4788">
            <v>1.3090120000000001</v>
          </cell>
          <cell r="I4788">
            <v>87.604129999999998</v>
          </cell>
          <cell r="J4788">
            <v>13051.33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</row>
        <row r="4789">
          <cell r="F4789" t="str">
            <v>2012Stockton1-in-10June Peak12</v>
          </cell>
          <cell r="G4789">
            <v>1.508275</v>
          </cell>
          <cell r="H4789">
            <v>1.508275</v>
          </cell>
          <cell r="I4789">
            <v>91.104129999999998</v>
          </cell>
          <cell r="J4789">
            <v>13051.33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</row>
        <row r="4790">
          <cell r="F4790" t="str">
            <v>2012Stockton1-in-10June Peak13</v>
          </cell>
          <cell r="G4790">
            <v>1.764589</v>
          </cell>
          <cell r="H4790">
            <v>1.764589</v>
          </cell>
          <cell r="I4790">
            <v>94.362520000000004</v>
          </cell>
          <cell r="J4790">
            <v>13051.33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</row>
        <row r="4791">
          <cell r="F4791" t="str">
            <v>2012Stockton1-in-10June Peak14</v>
          </cell>
          <cell r="G4791">
            <v>1.6074459999999999</v>
          </cell>
          <cell r="H4791">
            <v>2.0589750000000002</v>
          </cell>
          <cell r="I4791">
            <v>95.862520000000004</v>
          </cell>
          <cell r="J4791">
            <v>13051.33</v>
          </cell>
          <cell r="K4791">
            <v>0.37557620000000003</v>
          </cell>
          <cell r="L4791">
            <v>0.42044959999999998</v>
          </cell>
          <cell r="M4791">
            <v>0.45152890000000001</v>
          </cell>
          <cell r="N4791">
            <v>0.48260809999999998</v>
          </cell>
          <cell r="O4791">
            <v>0.52748159999999999</v>
          </cell>
        </row>
        <row r="4792">
          <cell r="F4792" t="str">
            <v>2012Stockton1-in-10June Peak15</v>
          </cell>
          <cell r="G4792">
            <v>1.800195</v>
          </cell>
          <cell r="H4792">
            <v>2.3858630000000001</v>
          </cell>
          <cell r="I4792">
            <v>99.120800000000003</v>
          </cell>
          <cell r="J4792">
            <v>13051.33</v>
          </cell>
          <cell r="K4792">
            <v>0.4876105</v>
          </cell>
          <cell r="L4792">
            <v>0.54554389999999997</v>
          </cell>
          <cell r="M4792">
            <v>0.58566830000000003</v>
          </cell>
          <cell r="N4792">
            <v>0.62579280000000004</v>
          </cell>
          <cell r="O4792">
            <v>0.68372630000000001</v>
          </cell>
        </row>
        <row r="4793">
          <cell r="F4793" t="str">
            <v>2012Stockton1-in-10June Peak16</v>
          </cell>
          <cell r="G4793">
            <v>2.018332</v>
          </cell>
          <cell r="H4793">
            <v>2.7467229999999998</v>
          </cell>
          <cell r="I4793">
            <v>101</v>
          </cell>
          <cell r="J4793">
            <v>13051.33</v>
          </cell>
          <cell r="K4793">
            <v>0.60672479999999995</v>
          </cell>
          <cell r="L4793">
            <v>0.6786063</v>
          </cell>
          <cell r="M4793">
            <v>0.72839120000000002</v>
          </cell>
          <cell r="N4793">
            <v>0.77817610000000004</v>
          </cell>
          <cell r="O4793">
            <v>0.85005770000000003</v>
          </cell>
        </row>
        <row r="4794">
          <cell r="F4794" t="str">
            <v>2012Stockton1-in-10June Peak17</v>
          </cell>
          <cell r="G4794">
            <v>2.2067990000000002</v>
          </cell>
          <cell r="H4794">
            <v>3.0582229999999999</v>
          </cell>
          <cell r="I4794">
            <v>100.819</v>
          </cell>
          <cell r="J4794">
            <v>13051.33</v>
          </cell>
          <cell r="K4794">
            <v>0.70900540000000001</v>
          </cell>
          <cell r="L4794">
            <v>0.79314759999999995</v>
          </cell>
          <cell r="M4794">
            <v>0.85142419999999996</v>
          </cell>
          <cell r="N4794">
            <v>0.90970079999999998</v>
          </cell>
          <cell r="O4794">
            <v>0.99384289999999997</v>
          </cell>
        </row>
        <row r="4795">
          <cell r="F4795" t="str">
            <v>2012Stockton1-in-10June Peak18</v>
          </cell>
          <cell r="G4795">
            <v>2.3491520000000001</v>
          </cell>
          <cell r="H4795">
            <v>3.2239499999999999</v>
          </cell>
          <cell r="I4795">
            <v>102.6371</v>
          </cell>
          <cell r="J4795">
            <v>13051.33</v>
          </cell>
          <cell r="K4795">
            <v>0.72844339999999996</v>
          </cell>
          <cell r="L4795">
            <v>0.8149111</v>
          </cell>
          <cell r="M4795">
            <v>0.87479839999999998</v>
          </cell>
          <cell r="N4795">
            <v>0.93468580000000001</v>
          </cell>
          <cell r="O4795">
            <v>1.021153</v>
          </cell>
        </row>
        <row r="4796">
          <cell r="F4796" t="str">
            <v>2012Stockton1-in-10June Peak19</v>
          </cell>
          <cell r="G4796">
            <v>3.4386009999999998</v>
          </cell>
          <cell r="H4796">
            <v>3.1454270000000002</v>
          </cell>
          <cell r="I4796">
            <v>101.1371</v>
          </cell>
          <cell r="J4796">
            <v>13051.33</v>
          </cell>
          <cell r="K4796">
            <v>-0.30917099999999997</v>
          </cell>
          <cell r="L4796">
            <v>-0.29972009999999999</v>
          </cell>
          <cell r="M4796">
            <v>-0.2931745</v>
          </cell>
          <cell r="N4796">
            <v>-0.28662890000000002</v>
          </cell>
          <cell r="O4796">
            <v>-0.27717799999999998</v>
          </cell>
        </row>
        <row r="4797">
          <cell r="F4797" t="str">
            <v>2012Stockton1-in-10June Peak20</v>
          </cell>
          <cell r="G4797">
            <v>3.130309</v>
          </cell>
          <cell r="H4797">
            <v>2.855229</v>
          </cell>
          <cell r="I4797">
            <v>98.577119999999994</v>
          </cell>
          <cell r="J4797">
            <v>13051.33</v>
          </cell>
          <cell r="K4797">
            <v>-0.2900894</v>
          </cell>
          <cell r="L4797">
            <v>-0.28122190000000002</v>
          </cell>
          <cell r="M4797">
            <v>-0.2750802</v>
          </cell>
          <cell r="N4797">
            <v>-0.26893850000000002</v>
          </cell>
          <cell r="O4797">
            <v>-0.260071</v>
          </cell>
        </row>
        <row r="4798">
          <cell r="F4798" t="str">
            <v>2012Stockton1-in-10June Peak21</v>
          </cell>
          <cell r="G4798">
            <v>2.7497280000000002</v>
          </cell>
          <cell r="H4798">
            <v>2.5640170000000002</v>
          </cell>
          <cell r="I4798">
            <v>95.335409999999996</v>
          </cell>
          <cell r="J4798">
            <v>13051.33</v>
          </cell>
          <cell r="K4798">
            <v>-0.19584409999999999</v>
          </cell>
          <cell r="L4798">
            <v>-0.18985750000000001</v>
          </cell>
          <cell r="M4798">
            <v>-0.18571109999999999</v>
          </cell>
          <cell r="N4798">
            <v>-0.1815648</v>
          </cell>
          <cell r="O4798">
            <v>-0.17557819999999999</v>
          </cell>
        </row>
        <row r="4799">
          <cell r="F4799" t="str">
            <v>2012Stockton1-in-10June Peak22</v>
          </cell>
          <cell r="G4799">
            <v>2.345761</v>
          </cell>
          <cell r="H4799">
            <v>2.2151830000000001</v>
          </cell>
          <cell r="I4799">
            <v>91.231269999999995</v>
          </cell>
          <cell r="J4799">
            <v>13051.33</v>
          </cell>
          <cell r="K4799">
            <v>-0.1377023</v>
          </cell>
          <cell r="L4799">
            <v>-0.1334929</v>
          </cell>
          <cell r="M4799">
            <v>-0.13057759999999999</v>
          </cell>
          <cell r="N4799">
            <v>-0.1276622</v>
          </cell>
          <cell r="O4799">
            <v>-0.1234528</v>
          </cell>
        </row>
        <row r="4800">
          <cell r="F4800" t="str">
            <v>2012Stockton1-in-10June Peak23</v>
          </cell>
          <cell r="G4800">
            <v>1.836668</v>
          </cell>
          <cell r="H4800">
            <v>1.766392</v>
          </cell>
          <cell r="I4800">
            <v>88.670820000000006</v>
          </cell>
          <cell r="J4800">
            <v>13051.33</v>
          </cell>
          <cell r="K4800">
            <v>-7.4110999999999996E-2</v>
          </cell>
          <cell r="L4800">
            <v>-7.1845500000000007E-2</v>
          </cell>
          <cell r="M4800">
            <v>-7.0276500000000006E-2</v>
          </cell>
          <cell r="N4800">
            <v>-6.8707500000000005E-2</v>
          </cell>
          <cell r="O4800">
            <v>-6.6442000000000001E-2</v>
          </cell>
        </row>
        <row r="4801">
          <cell r="F4801" t="str">
            <v>2012Stockton1-in-10June Peak24</v>
          </cell>
          <cell r="G4801">
            <v>1.4172659999999999</v>
          </cell>
          <cell r="H4801">
            <v>1.3609199999999999</v>
          </cell>
          <cell r="I4801">
            <v>86.472890000000007</v>
          </cell>
          <cell r="J4801">
            <v>13051.33</v>
          </cell>
          <cell r="K4801">
            <v>-5.9421000000000002E-2</v>
          </cell>
          <cell r="L4801">
            <v>-5.7604599999999999E-2</v>
          </cell>
          <cell r="M4801">
            <v>-5.6346500000000001E-2</v>
          </cell>
          <cell r="N4801">
            <v>-5.5088499999999999E-2</v>
          </cell>
          <cell r="O4801">
            <v>-5.3272100000000003E-2</v>
          </cell>
        </row>
        <row r="4802">
          <cell r="F4802" t="str">
            <v>2012All Customers1-in-2June Peak1</v>
          </cell>
          <cell r="G4802">
            <v>0.80979179999999995</v>
          </cell>
          <cell r="H4802">
            <v>0.80979179999999995</v>
          </cell>
          <cell r="I4802">
            <v>71.002189999999999</v>
          </cell>
          <cell r="J4802">
            <v>156626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</row>
        <row r="4803">
          <cell r="F4803" t="str">
            <v>2012All Customers1-in-2June Peak2</v>
          </cell>
          <cell r="G4803">
            <v>0.69156169999999995</v>
          </cell>
          <cell r="H4803">
            <v>0.69156169999999995</v>
          </cell>
          <cell r="I4803">
            <v>63.442120000000003</v>
          </cell>
          <cell r="J4803">
            <v>156626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</row>
        <row r="4804">
          <cell r="F4804" t="str">
            <v>2012All Customers1-in-2June Peak3</v>
          </cell>
          <cell r="G4804">
            <v>0.62218390000000001</v>
          </cell>
          <cell r="H4804">
            <v>0.62218390000000001</v>
          </cell>
          <cell r="I4804">
            <v>61.404069999999997</v>
          </cell>
          <cell r="J4804">
            <v>156626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</row>
        <row r="4805">
          <cell r="F4805" t="str">
            <v>2012All Customers1-in-2June Peak4</v>
          </cell>
          <cell r="G4805">
            <v>0.58189409999999997</v>
          </cell>
          <cell r="H4805">
            <v>0.58189409999999997</v>
          </cell>
          <cell r="I4805">
            <v>59.682580000000002</v>
          </cell>
          <cell r="J4805">
            <v>156626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</row>
        <row r="4806">
          <cell r="F4806" t="str">
            <v>2012All Customers1-in-2June Peak5</v>
          </cell>
          <cell r="G4806">
            <v>0.5713549</v>
          </cell>
          <cell r="H4806">
            <v>0.5713549</v>
          </cell>
          <cell r="I4806">
            <v>58.84225</v>
          </cell>
          <cell r="J4806">
            <v>156626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</row>
        <row r="4807">
          <cell r="F4807" t="str">
            <v>2012All Customers1-in-2June Peak6</v>
          </cell>
          <cell r="G4807">
            <v>0.60428709999999997</v>
          </cell>
          <cell r="H4807">
            <v>0.60428709999999997</v>
          </cell>
          <cell r="I4807">
            <v>58.759219999999999</v>
          </cell>
          <cell r="J4807">
            <v>156626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</row>
        <row r="4808">
          <cell r="F4808" t="str">
            <v>2012All Customers1-in-2June Peak7</v>
          </cell>
          <cell r="G4808">
            <v>0.70391289999999995</v>
          </cell>
          <cell r="H4808">
            <v>0.70391289999999995</v>
          </cell>
          <cell r="I4808">
            <v>59.900350000000003</v>
          </cell>
          <cell r="J4808">
            <v>156626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</row>
        <row r="4809">
          <cell r="F4809" t="str">
            <v>2012All Customers1-in-2June Peak8</v>
          </cell>
          <cell r="G4809">
            <v>0.78311509999999995</v>
          </cell>
          <cell r="H4809">
            <v>0.78311509999999995</v>
          </cell>
          <cell r="I4809">
            <v>65.146519999999995</v>
          </cell>
          <cell r="J4809">
            <v>156626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</row>
        <row r="4810">
          <cell r="F4810" t="str">
            <v>2012All Customers1-in-2June Peak9</v>
          </cell>
          <cell r="G4810">
            <v>0.79989650000000001</v>
          </cell>
          <cell r="H4810">
            <v>0.79989650000000001</v>
          </cell>
          <cell r="I4810">
            <v>71.551670000000001</v>
          </cell>
          <cell r="J4810">
            <v>156626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</row>
        <row r="4811">
          <cell r="F4811" t="str">
            <v>2012All Customers1-in-2June Peak10</v>
          </cell>
          <cell r="G4811">
            <v>0.85312520000000003</v>
          </cell>
          <cell r="H4811">
            <v>0.85312520000000003</v>
          </cell>
          <cell r="I4811">
            <v>78.058809999999994</v>
          </cell>
          <cell r="J4811">
            <v>156626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</row>
        <row r="4812">
          <cell r="F4812" t="str">
            <v>2012All Customers1-in-2June Peak11</v>
          </cell>
          <cell r="G4812">
            <v>0.94303650000000006</v>
          </cell>
          <cell r="H4812">
            <v>0.94303650000000006</v>
          </cell>
          <cell r="I4812">
            <v>83.15822</v>
          </cell>
          <cell r="J4812">
            <v>156626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</row>
        <row r="4813">
          <cell r="F4813" t="str">
            <v>2012All Customers1-in-2June Peak12</v>
          </cell>
          <cell r="G4813">
            <v>1.0736239999999999</v>
          </cell>
          <cell r="H4813">
            <v>1.0736239999999999</v>
          </cell>
          <cell r="I4813">
            <v>87.300079999999994</v>
          </cell>
          <cell r="J4813">
            <v>156626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</row>
        <row r="4814">
          <cell r="F4814" t="str">
            <v>2012All Customers1-in-2June Peak13</v>
          </cell>
          <cell r="G4814">
            <v>1.2474259999999999</v>
          </cell>
          <cell r="H4814">
            <v>1.2474259999999999</v>
          </cell>
          <cell r="I4814">
            <v>90.317049999999995</v>
          </cell>
          <cell r="J4814">
            <v>156626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</row>
        <row r="4815">
          <cell r="F4815" t="str">
            <v>2012All Customers1-in-2June Peak14</v>
          </cell>
          <cell r="G4815">
            <v>1.204583</v>
          </cell>
          <cell r="H4815">
            <v>1.437262</v>
          </cell>
          <cell r="I4815">
            <v>92.798370000000006</v>
          </cell>
          <cell r="J4815">
            <v>156626</v>
          </cell>
          <cell r="K4815">
            <v>0.15767719999999999</v>
          </cell>
          <cell r="L4815">
            <v>0.20198849999999999</v>
          </cell>
          <cell r="M4815">
            <v>0.23267840000000001</v>
          </cell>
          <cell r="N4815">
            <v>0.2633682</v>
          </cell>
          <cell r="O4815">
            <v>0.30767949999999999</v>
          </cell>
        </row>
        <row r="4816">
          <cell r="F4816" t="str">
            <v>2012All Customers1-in-2June Peak15</v>
          </cell>
          <cell r="G4816">
            <v>1.347064</v>
          </cell>
          <cell r="H4816">
            <v>1.650231</v>
          </cell>
          <cell r="I4816">
            <v>94.815209999999993</v>
          </cell>
          <cell r="J4816">
            <v>156626</v>
          </cell>
          <cell r="K4816">
            <v>0.20551549999999999</v>
          </cell>
          <cell r="L4816">
            <v>0.26320900000000003</v>
          </cell>
          <cell r="M4816">
            <v>0.30316729999999997</v>
          </cell>
          <cell r="N4816">
            <v>0.34312569999999998</v>
          </cell>
          <cell r="O4816">
            <v>0.40081919999999999</v>
          </cell>
        </row>
        <row r="4817">
          <cell r="F4817" t="str">
            <v>2012All Customers1-in-2June Peak16</v>
          </cell>
          <cell r="G4817">
            <v>1.516105</v>
          </cell>
          <cell r="H4817">
            <v>1.8920509999999999</v>
          </cell>
          <cell r="I4817">
            <v>96.123540000000006</v>
          </cell>
          <cell r="J4817">
            <v>156626</v>
          </cell>
          <cell r="K4817">
            <v>0.25504749999999998</v>
          </cell>
          <cell r="L4817">
            <v>0.32647530000000002</v>
          </cell>
          <cell r="M4817">
            <v>0.375946</v>
          </cell>
          <cell r="N4817">
            <v>0.42541669999999998</v>
          </cell>
          <cell r="O4817">
            <v>0.49684450000000002</v>
          </cell>
        </row>
        <row r="4818">
          <cell r="F4818" t="str">
            <v>2012All Customers1-in-2June Peak17</v>
          </cell>
          <cell r="G4818">
            <v>1.667357</v>
          </cell>
          <cell r="H4818">
            <v>2.1075759999999999</v>
          </cell>
          <cell r="I4818">
            <v>96.204620000000006</v>
          </cell>
          <cell r="J4818">
            <v>156626</v>
          </cell>
          <cell r="K4818">
            <v>0.2985138</v>
          </cell>
          <cell r="L4818">
            <v>0.38223459999999998</v>
          </cell>
          <cell r="M4818">
            <v>0.44021929999999998</v>
          </cell>
          <cell r="N4818">
            <v>0.49820399999999998</v>
          </cell>
          <cell r="O4818">
            <v>0.58192480000000002</v>
          </cell>
        </row>
        <row r="4819">
          <cell r="F4819" t="str">
            <v>2012All Customers1-in-2June Peak18</v>
          </cell>
          <cell r="G4819">
            <v>1.7902910000000001</v>
          </cell>
          <cell r="H4819">
            <v>2.2426970000000002</v>
          </cell>
          <cell r="I4819">
            <v>95.958160000000007</v>
          </cell>
          <cell r="J4819">
            <v>156626</v>
          </cell>
          <cell r="K4819">
            <v>0.30675970000000002</v>
          </cell>
          <cell r="L4819">
            <v>0.39280880000000001</v>
          </cell>
          <cell r="M4819">
            <v>0.45240619999999998</v>
          </cell>
          <cell r="N4819">
            <v>0.51200349999999994</v>
          </cell>
          <cell r="O4819">
            <v>0.59805260000000005</v>
          </cell>
        </row>
        <row r="4820">
          <cell r="F4820" t="str">
            <v>2012All Customers1-in-2June Peak19</v>
          </cell>
          <cell r="G4820">
            <v>2.4768370000000002</v>
          </cell>
          <cell r="H4820">
            <v>2.2134649999999998</v>
          </cell>
          <cell r="I4820">
            <v>94.252690000000001</v>
          </cell>
          <cell r="J4820">
            <v>156626</v>
          </cell>
          <cell r="K4820">
            <v>-0.29173749999999998</v>
          </cell>
          <cell r="L4820">
            <v>-0.27497899999999997</v>
          </cell>
          <cell r="M4820">
            <v>-0.263372</v>
          </cell>
          <cell r="N4820">
            <v>-0.25176510000000002</v>
          </cell>
          <cell r="O4820">
            <v>-0.23500650000000001</v>
          </cell>
        </row>
        <row r="4821">
          <cell r="F4821" t="str">
            <v>2012All Customers1-in-2June Peak20</v>
          </cell>
          <cell r="G4821">
            <v>2.2662580000000001</v>
          </cell>
          <cell r="H4821">
            <v>2.0298289999999999</v>
          </cell>
          <cell r="I4821">
            <v>90.781319999999994</v>
          </cell>
          <cell r="J4821">
            <v>156626</v>
          </cell>
          <cell r="K4821">
            <v>-0.26177230000000001</v>
          </cell>
          <cell r="L4821">
            <v>-0.2467995</v>
          </cell>
          <cell r="M4821">
            <v>-0.23642940000000001</v>
          </cell>
          <cell r="N4821">
            <v>-0.22605919999999999</v>
          </cell>
          <cell r="O4821">
            <v>-0.21108640000000001</v>
          </cell>
        </row>
        <row r="4822">
          <cell r="F4822" t="str">
            <v>2012All Customers1-in-2June Peak21</v>
          </cell>
          <cell r="G4822">
            <v>1.9869790000000001</v>
          </cell>
          <cell r="H4822">
            <v>1.836948</v>
          </cell>
          <cell r="I4822">
            <v>85.022360000000006</v>
          </cell>
          <cell r="J4822">
            <v>156626</v>
          </cell>
          <cell r="K4822">
            <v>-0.16578390000000001</v>
          </cell>
          <cell r="L4822">
            <v>-0.15647720000000001</v>
          </cell>
          <cell r="M4822">
            <v>-0.15003150000000001</v>
          </cell>
          <cell r="N4822">
            <v>-0.14358570000000001</v>
          </cell>
          <cell r="O4822">
            <v>-0.13427910000000001</v>
          </cell>
        </row>
        <row r="4823">
          <cell r="F4823" t="str">
            <v>2012All Customers1-in-2June Peak22</v>
          </cell>
          <cell r="G4823">
            <v>1.7058739999999999</v>
          </cell>
          <cell r="H4823">
            <v>1.6127990000000001</v>
          </cell>
          <cell r="I4823">
            <v>79.392439999999993</v>
          </cell>
          <cell r="J4823">
            <v>156626</v>
          </cell>
          <cell r="K4823">
            <v>-0.1027468</v>
          </cell>
          <cell r="L4823">
            <v>-9.7032800000000002E-2</v>
          </cell>
          <cell r="M4823">
            <v>-9.30753E-2</v>
          </cell>
          <cell r="N4823">
            <v>-8.9117799999999997E-2</v>
          </cell>
          <cell r="O4823">
            <v>-8.34038E-2</v>
          </cell>
        </row>
        <row r="4824">
          <cell r="F4824" t="str">
            <v>2012All Customers1-in-2June Peak23</v>
          </cell>
          <cell r="G4824">
            <v>1.347877</v>
          </cell>
          <cell r="H4824">
            <v>1.289652</v>
          </cell>
          <cell r="I4824">
            <v>75.754819999999995</v>
          </cell>
          <cell r="J4824">
            <v>156626</v>
          </cell>
          <cell r="K4824">
            <v>-6.4363500000000004E-2</v>
          </cell>
          <cell r="L4824">
            <v>-6.0736499999999999E-2</v>
          </cell>
          <cell r="M4824">
            <v>-5.8224400000000003E-2</v>
          </cell>
          <cell r="N4824">
            <v>-5.5712299999999999E-2</v>
          </cell>
          <cell r="O4824">
            <v>-5.2085199999999998E-2</v>
          </cell>
        </row>
        <row r="4825">
          <cell r="F4825" t="str">
            <v>2012All Customers1-in-2June Peak24</v>
          </cell>
          <cell r="G4825">
            <v>1.030235</v>
          </cell>
          <cell r="H4825">
            <v>0.98822410000000005</v>
          </cell>
          <cell r="I4825">
            <v>73.536299999999997</v>
          </cell>
          <cell r="J4825">
            <v>156626</v>
          </cell>
          <cell r="K4825">
            <v>-4.6483499999999997E-2</v>
          </cell>
          <cell r="L4825">
            <v>-4.3840799999999999E-2</v>
          </cell>
          <cell r="M4825">
            <v>-4.2010400000000003E-2</v>
          </cell>
          <cell r="N4825">
            <v>-4.0180100000000003E-2</v>
          </cell>
          <cell r="O4825">
            <v>-3.7537500000000001E-2</v>
          </cell>
        </row>
        <row r="4826">
          <cell r="F4826" t="str">
            <v>2012Greater Bay Area1-in-2June Peak1</v>
          </cell>
          <cell r="G4826">
            <v>0.78929850000000001</v>
          </cell>
          <cell r="H4826">
            <v>0.78929850000000001</v>
          </cell>
          <cell r="I4826">
            <v>69.005099999999999</v>
          </cell>
          <cell r="J4826">
            <v>54610.07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</row>
        <row r="4827">
          <cell r="F4827" t="str">
            <v>2012Greater Bay Area1-in-2June Peak2</v>
          </cell>
          <cell r="G4827">
            <v>0.6639119</v>
          </cell>
          <cell r="H4827">
            <v>0.6639119</v>
          </cell>
          <cell r="I4827">
            <v>60.935650000000003</v>
          </cell>
          <cell r="J4827">
            <v>54610.07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</row>
        <row r="4828">
          <cell r="F4828" t="str">
            <v>2012Greater Bay Area1-in-2June Peak3</v>
          </cell>
          <cell r="G4828">
            <v>0.59485440000000001</v>
          </cell>
          <cell r="H4828">
            <v>0.59485440000000001</v>
          </cell>
          <cell r="I4828">
            <v>59.044939999999997</v>
          </cell>
          <cell r="J4828">
            <v>54610.07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</row>
        <row r="4829">
          <cell r="F4829" t="str">
            <v>2012Greater Bay Area1-in-2June Peak4</v>
          </cell>
          <cell r="G4829">
            <v>0.55652800000000002</v>
          </cell>
          <cell r="H4829">
            <v>0.55652800000000002</v>
          </cell>
          <cell r="I4829">
            <v>57.757980000000003</v>
          </cell>
          <cell r="J4829">
            <v>54610.07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</row>
        <row r="4830">
          <cell r="F4830" t="str">
            <v>2012Greater Bay Area1-in-2June Peak5</v>
          </cell>
          <cell r="G4830">
            <v>0.5436822</v>
          </cell>
          <cell r="H4830">
            <v>0.5436822</v>
          </cell>
          <cell r="I4830">
            <v>56.95675</v>
          </cell>
          <cell r="J4830">
            <v>54610.07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</row>
        <row r="4831">
          <cell r="F4831" t="str">
            <v>2012Greater Bay Area1-in-2June Peak6</v>
          </cell>
          <cell r="G4831">
            <v>0.57358779999999998</v>
          </cell>
          <cell r="H4831">
            <v>0.57358779999999998</v>
          </cell>
          <cell r="I4831">
            <v>55.869100000000003</v>
          </cell>
          <cell r="J4831">
            <v>54610.07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</row>
        <row r="4832">
          <cell r="F4832" t="str">
            <v>2012Greater Bay Area1-in-2June Peak7</v>
          </cell>
          <cell r="G4832">
            <v>0.67787640000000005</v>
          </cell>
          <cell r="H4832">
            <v>0.67787640000000005</v>
          </cell>
          <cell r="I4832">
            <v>56.27675</v>
          </cell>
          <cell r="J4832">
            <v>54610.07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</row>
        <row r="4833">
          <cell r="F4833" t="str">
            <v>2012Greater Bay Area1-in-2June Peak8</v>
          </cell>
          <cell r="G4833">
            <v>0.77981560000000005</v>
          </cell>
          <cell r="H4833">
            <v>0.77981560000000005</v>
          </cell>
          <cell r="I4833">
            <v>61.564689999999999</v>
          </cell>
          <cell r="J4833">
            <v>54610.07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</row>
        <row r="4834">
          <cell r="F4834" t="str">
            <v>2012Greater Bay Area1-in-2June Peak9</v>
          </cell>
          <cell r="G4834">
            <v>0.79192879999999999</v>
          </cell>
          <cell r="H4834">
            <v>0.79192879999999999</v>
          </cell>
          <cell r="I4834">
            <v>67.714929999999995</v>
          </cell>
          <cell r="J4834">
            <v>54610.07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</row>
        <row r="4835">
          <cell r="F4835" t="str">
            <v>2012Greater Bay Area1-in-2June Peak10</v>
          </cell>
          <cell r="G4835">
            <v>0.82648029999999995</v>
          </cell>
          <cell r="H4835">
            <v>0.82648029999999995</v>
          </cell>
          <cell r="I4835">
            <v>76.227739999999997</v>
          </cell>
          <cell r="J4835">
            <v>54610.07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</row>
        <row r="4836">
          <cell r="F4836" t="str">
            <v>2012Greater Bay Area1-in-2June Peak11</v>
          </cell>
          <cell r="G4836">
            <v>0.8972926</v>
          </cell>
          <cell r="H4836">
            <v>0.8972926</v>
          </cell>
          <cell r="I4836">
            <v>83.202870000000004</v>
          </cell>
          <cell r="J4836">
            <v>54610.07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</row>
        <row r="4837">
          <cell r="F4837" t="str">
            <v>2012Greater Bay Area1-in-2June Peak12</v>
          </cell>
          <cell r="G4837">
            <v>0.99808730000000001</v>
          </cell>
          <cell r="H4837">
            <v>0.99808730000000001</v>
          </cell>
          <cell r="I4837">
            <v>87.003680000000003</v>
          </cell>
          <cell r="J4837">
            <v>54610.07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</row>
        <row r="4838">
          <cell r="F4838" t="str">
            <v>2012Greater Bay Area1-in-2June Peak13</v>
          </cell>
          <cell r="G4838">
            <v>1.1357600000000001</v>
          </cell>
          <cell r="H4838">
            <v>1.1357600000000001</v>
          </cell>
          <cell r="I4838">
            <v>89.515979999999999</v>
          </cell>
          <cell r="J4838">
            <v>54610.07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</row>
        <row r="4839">
          <cell r="F4839" t="str">
            <v>2012Greater Bay Area1-in-2June Peak14</v>
          </cell>
          <cell r="G4839">
            <v>1.0666150000000001</v>
          </cell>
          <cell r="H4839">
            <v>1.2825299999999999</v>
          </cell>
          <cell r="I4839">
            <v>92.667580000000001</v>
          </cell>
          <cell r="J4839">
            <v>54610.07</v>
          </cell>
          <cell r="K4839">
            <v>0.14891950000000001</v>
          </cell>
          <cell r="L4839">
            <v>0.188501</v>
          </cell>
          <cell r="M4839">
            <v>0.2159151</v>
          </cell>
          <cell r="N4839">
            <v>0.24332909999999999</v>
          </cell>
          <cell r="O4839">
            <v>0.28291060000000001</v>
          </cell>
        </row>
        <row r="4840">
          <cell r="F4840" t="str">
            <v>2012Greater Bay Area1-in-2June Peak15</v>
          </cell>
          <cell r="G4840">
            <v>1.1706589999999999</v>
          </cell>
          <cell r="H4840">
            <v>1.453282</v>
          </cell>
          <cell r="I4840">
            <v>94.723500000000001</v>
          </cell>
          <cell r="J4840">
            <v>54610.07</v>
          </cell>
          <cell r="K4840">
            <v>0.19502</v>
          </cell>
          <cell r="L4840">
            <v>0.2467763</v>
          </cell>
          <cell r="M4840">
            <v>0.2826225</v>
          </cell>
          <cell r="N4840">
            <v>0.3184688</v>
          </cell>
          <cell r="O4840">
            <v>0.37022509999999997</v>
          </cell>
        </row>
        <row r="4841">
          <cell r="F4841" t="str">
            <v>2012Greater Bay Area1-in-2June Peak16</v>
          </cell>
          <cell r="G4841">
            <v>1.3134950000000001</v>
          </cell>
          <cell r="H4841">
            <v>1.663011</v>
          </cell>
          <cell r="I4841">
            <v>95.871260000000007</v>
          </cell>
          <cell r="J4841">
            <v>54610.07</v>
          </cell>
          <cell r="K4841">
            <v>0.24117769999999999</v>
          </cell>
          <cell r="L4841">
            <v>0.30518459999999997</v>
          </cell>
          <cell r="M4841">
            <v>0.34951559999999998</v>
          </cell>
          <cell r="N4841">
            <v>0.39384649999999999</v>
          </cell>
          <cell r="O4841">
            <v>0.45785340000000002</v>
          </cell>
        </row>
        <row r="4842">
          <cell r="F4842" t="str">
            <v>2012Greater Bay Area1-in-2June Peak17</v>
          </cell>
          <cell r="G4842">
            <v>1.4543360000000001</v>
          </cell>
          <cell r="H4842">
            <v>1.864277</v>
          </cell>
          <cell r="I4842">
            <v>95.494519999999994</v>
          </cell>
          <cell r="J4842">
            <v>54610.07</v>
          </cell>
          <cell r="K4842">
            <v>0.28287380000000001</v>
          </cell>
          <cell r="L4842">
            <v>0.35794599999999999</v>
          </cell>
          <cell r="M4842">
            <v>0.4099409</v>
          </cell>
          <cell r="N4842">
            <v>0.4619356</v>
          </cell>
          <cell r="O4842">
            <v>0.53700789999999998</v>
          </cell>
        </row>
        <row r="4843">
          <cell r="F4843" t="str">
            <v>2012Greater Bay Area1-in-2June Peak18</v>
          </cell>
          <cell r="G4843">
            <v>1.58365</v>
          </cell>
          <cell r="H4843">
            <v>2.0050279999999998</v>
          </cell>
          <cell r="I4843">
            <v>95.247799999999998</v>
          </cell>
          <cell r="J4843">
            <v>54610.07</v>
          </cell>
          <cell r="K4843">
            <v>0.29076560000000001</v>
          </cell>
          <cell r="L4843">
            <v>0.36793219999999999</v>
          </cell>
          <cell r="M4843">
            <v>0.42137750000000002</v>
          </cell>
          <cell r="N4843">
            <v>0.47482279999999999</v>
          </cell>
          <cell r="O4843">
            <v>0.55198950000000002</v>
          </cell>
        </row>
        <row r="4844">
          <cell r="F4844" t="str">
            <v>2012Greater Bay Area1-in-2June Peak19</v>
          </cell>
          <cell r="G4844">
            <v>2.1823709999999998</v>
          </cell>
          <cell r="H4844">
            <v>2.0055170000000002</v>
          </cell>
          <cell r="I4844">
            <v>93.501050000000006</v>
          </cell>
          <cell r="J4844">
            <v>54610.07</v>
          </cell>
          <cell r="K4844">
            <v>-0.20453879999999999</v>
          </cell>
          <cell r="L4844">
            <v>-0.1881825</v>
          </cell>
          <cell r="M4844">
            <v>-0.17685409999999999</v>
          </cell>
          <cell r="N4844">
            <v>-0.1655258</v>
          </cell>
          <cell r="O4844">
            <v>-0.14916940000000001</v>
          </cell>
        </row>
        <row r="4845">
          <cell r="F4845" t="str">
            <v>2012Greater Bay Area1-in-2June Peak20</v>
          </cell>
          <cell r="G4845">
            <v>2.0099309999999999</v>
          </cell>
          <cell r="H4845">
            <v>1.8526339999999999</v>
          </cell>
          <cell r="I4845">
            <v>89.647570000000002</v>
          </cell>
          <cell r="J4845">
            <v>54610.07</v>
          </cell>
          <cell r="K4845">
            <v>-0.18192059999999999</v>
          </cell>
          <cell r="L4845">
            <v>-0.16737299999999999</v>
          </cell>
          <cell r="M4845">
            <v>-0.1572974</v>
          </cell>
          <cell r="N4845">
            <v>-0.14722170000000001</v>
          </cell>
          <cell r="O4845">
            <v>-0.13267409999999999</v>
          </cell>
        </row>
        <row r="4846">
          <cell r="F4846" t="str">
            <v>2012Greater Bay Area1-in-2June Peak21</v>
          </cell>
          <cell r="G4846">
            <v>1.795147</v>
          </cell>
          <cell r="H4846">
            <v>1.704906</v>
          </cell>
          <cell r="I4846">
            <v>84.370829999999998</v>
          </cell>
          <cell r="J4846">
            <v>54610.07</v>
          </cell>
          <cell r="K4846">
            <v>-0.1043668</v>
          </cell>
          <cell r="L4846">
            <v>-9.6020900000000006E-2</v>
          </cell>
          <cell r="M4846">
            <v>-9.0240600000000004E-2</v>
          </cell>
          <cell r="N4846">
            <v>-8.4460300000000002E-2</v>
          </cell>
          <cell r="O4846">
            <v>-7.6114399999999999E-2</v>
          </cell>
        </row>
        <row r="4847">
          <cell r="F4847" t="str">
            <v>2012Greater Bay Area1-in-2June Peak22</v>
          </cell>
          <cell r="G4847">
            <v>1.581664</v>
          </cell>
          <cell r="H4847">
            <v>1.528651</v>
          </cell>
          <cell r="I4847">
            <v>78.596850000000003</v>
          </cell>
          <cell r="J4847">
            <v>54610.07</v>
          </cell>
          <cell r="K4847">
            <v>-6.1311200000000003E-2</v>
          </cell>
          <cell r="L4847">
            <v>-5.6408300000000001E-2</v>
          </cell>
          <cell r="M4847">
            <v>-5.30126E-2</v>
          </cell>
          <cell r="N4847">
            <v>-4.9616899999999999E-2</v>
          </cell>
          <cell r="O4847">
            <v>-4.4713999999999997E-2</v>
          </cell>
        </row>
        <row r="4848">
          <cell r="F4848" t="str">
            <v>2012Greater Bay Area1-in-2June Peak23</v>
          </cell>
          <cell r="G4848">
            <v>1.2754239999999999</v>
          </cell>
          <cell r="H4848">
            <v>1.2413160000000001</v>
          </cell>
          <cell r="I4848">
            <v>74.578990000000005</v>
          </cell>
          <cell r="J4848">
            <v>54610.07</v>
          </cell>
          <cell r="K4848">
            <v>-3.9447700000000002E-2</v>
          </cell>
          <cell r="L4848">
            <v>-3.6293199999999998E-2</v>
          </cell>
          <cell r="M4848">
            <v>-3.4108399999999997E-2</v>
          </cell>
          <cell r="N4848">
            <v>-3.1923600000000003E-2</v>
          </cell>
          <cell r="O4848">
            <v>-2.8769099999999999E-2</v>
          </cell>
        </row>
        <row r="4849">
          <cell r="F4849" t="str">
            <v>2012Greater Bay Area1-in-2June Peak24</v>
          </cell>
          <cell r="G4849">
            <v>0.97220899999999999</v>
          </cell>
          <cell r="H4849">
            <v>0.94495419999999997</v>
          </cell>
          <cell r="I4849">
            <v>71.11703</v>
          </cell>
          <cell r="J4849">
            <v>54610.07</v>
          </cell>
          <cell r="K4849">
            <v>-3.1521300000000002E-2</v>
          </cell>
          <cell r="L4849">
            <v>-2.9000600000000001E-2</v>
          </cell>
          <cell r="M4849">
            <v>-2.7254799999999999E-2</v>
          </cell>
          <cell r="N4849">
            <v>-2.5509E-2</v>
          </cell>
          <cell r="O4849">
            <v>-2.2988399999999999E-2</v>
          </cell>
        </row>
        <row r="4850">
          <cell r="F4850" t="str">
            <v>2012Greater Fresno1-in-2June Peak1</v>
          </cell>
          <cell r="G4850">
            <v>0.90376080000000003</v>
          </cell>
          <cell r="H4850">
            <v>0.90376080000000003</v>
          </cell>
          <cell r="I4850">
            <v>80.206699999999998</v>
          </cell>
          <cell r="J4850">
            <v>28024.63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</row>
        <row r="4851">
          <cell r="F4851" t="str">
            <v>2012Greater Fresno1-in-2June Peak2</v>
          </cell>
          <cell r="G4851">
            <v>0.76841190000000004</v>
          </cell>
          <cell r="H4851">
            <v>0.76841190000000004</v>
          </cell>
          <cell r="I4851">
            <v>69.175449999999998</v>
          </cell>
          <cell r="J4851">
            <v>28024.63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</row>
        <row r="4852">
          <cell r="F4852" t="str">
            <v>2012Greater Fresno1-in-2June Peak3</v>
          </cell>
          <cell r="G4852">
            <v>0.68060860000000001</v>
          </cell>
          <cell r="H4852">
            <v>0.68060860000000001</v>
          </cell>
          <cell r="I4852">
            <v>67.549670000000006</v>
          </cell>
          <cell r="J4852">
            <v>28024.63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</row>
        <row r="4853">
          <cell r="F4853" t="str">
            <v>2012Greater Fresno1-in-2June Peak4</v>
          </cell>
          <cell r="G4853">
            <v>0.62749560000000004</v>
          </cell>
          <cell r="H4853">
            <v>0.62749560000000004</v>
          </cell>
          <cell r="I4853">
            <v>64.70299</v>
          </cell>
          <cell r="J4853">
            <v>28024.63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</row>
        <row r="4854">
          <cell r="F4854" t="str">
            <v>2012Greater Fresno1-in-2June Peak5</v>
          </cell>
          <cell r="G4854">
            <v>0.61126619999999998</v>
          </cell>
          <cell r="H4854">
            <v>0.61126619999999998</v>
          </cell>
          <cell r="I4854">
            <v>62.939909999999998</v>
          </cell>
          <cell r="J4854">
            <v>28024.63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</row>
        <row r="4855">
          <cell r="F4855" t="str">
            <v>2012Greater Fresno1-in-2June Peak6</v>
          </cell>
          <cell r="G4855">
            <v>0.6359496</v>
          </cell>
          <cell r="H4855">
            <v>0.6359496</v>
          </cell>
          <cell r="I4855">
            <v>61.818240000000003</v>
          </cell>
          <cell r="J4855">
            <v>28024.63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</row>
        <row r="4856">
          <cell r="F4856" t="str">
            <v>2012Greater Fresno1-in-2June Peak7</v>
          </cell>
          <cell r="G4856">
            <v>0.71464879999999997</v>
          </cell>
          <cell r="H4856">
            <v>0.71464879999999997</v>
          </cell>
          <cell r="I4856">
            <v>63.067500000000003</v>
          </cell>
          <cell r="J4856">
            <v>28024.63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</row>
        <row r="4857">
          <cell r="F4857" t="str">
            <v>2012Greater Fresno1-in-2June Peak8</v>
          </cell>
          <cell r="G4857">
            <v>0.76687179999999999</v>
          </cell>
          <cell r="H4857">
            <v>0.76687179999999999</v>
          </cell>
          <cell r="I4857">
            <v>68.263980000000004</v>
          </cell>
          <cell r="J4857">
            <v>28024.63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</row>
        <row r="4858">
          <cell r="F4858" t="str">
            <v>2012Greater Fresno1-in-2June Peak9</v>
          </cell>
          <cell r="G4858">
            <v>0.79027599999999998</v>
          </cell>
          <cell r="H4858">
            <v>0.79027599999999998</v>
          </cell>
          <cell r="I4858">
            <v>74.346689999999995</v>
          </cell>
          <cell r="J4858">
            <v>28024.63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</row>
        <row r="4859">
          <cell r="F4859" t="str">
            <v>2012Greater Fresno1-in-2June Peak10</v>
          </cell>
          <cell r="G4859">
            <v>0.87811300000000003</v>
          </cell>
          <cell r="H4859">
            <v>0.87811300000000003</v>
          </cell>
          <cell r="I4859">
            <v>79.464650000000006</v>
          </cell>
          <cell r="J4859">
            <v>28024.63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</row>
        <row r="4860">
          <cell r="F4860" t="str">
            <v>2012Greater Fresno1-in-2June Peak11</v>
          </cell>
          <cell r="G4860">
            <v>1.007879</v>
          </cell>
          <cell r="H4860">
            <v>1.007879</v>
          </cell>
          <cell r="I4860">
            <v>82.993099999999998</v>
          </cell>
          <cell r="J4860">
            <v>28024.63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</row>
        <row r="4861">
          <cell r="F4861" t="str">
            <v>2012Greater Fresno1-in-2June Peak12</v>
          </cell>
          <cell r="G4861">
            <v>1.1974050000000001</v>
          </cell>
          <cell r="H4861">
            <v>1.1974050000000001</v>
          </cell>
          <cell r="I4861">
            <v>87.077610000000007</v>
          </cell>
          <cell r="J4861">
            <v>28024.63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</row>
        <row r="4862">
          <cell r="F4862" t="str">
            <v>2012Greater Fresno1-in-2June Peak13</v>
          </cell>
          <cell r="G4862">
            <v>1.433352</v>
          </cell>
          <cell r="H4862">
            <v>1.433352</v>
          </cell>
          <cell r="I4862">
            <v>90.584519999999998</v>
          </cell>
          <cell r="J4862">
            <v>28024.63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</row>
        <row r="4863">
          <cell r="F4863" t="str">
            <v>2012Greater Fresno1-in-2June Peak14</v>
          </cell>
          <cell r="G4863">
            <v>1.4201950000000001</v>
          </cell>
          <cell r="H4863">
            <v>1.6838759999999999</v>
          </cell>
          <cell r="I4863">
            <v>92.647409999999994</v>
          </cell>
          <cell r="J4863">
            <v>28024.63</v>
          </cell>
          <cell r="K4863">
            <v>0.16834099999999999</v>
          </cell>
          <cell r="L4863">
            <v>0.22466849999999999</v>
          </cell>
          <cell r="M4863">
            <v>0.26368069999999999</v>
          </cell>
          <cell r="N4863">
            <v>0.30269289999999999</v>
          </cell>
          <cell r="O4863">
            <v>0.35902030000000001</v>
          </cell>
        </row>
        <row r="4864">
          <cell r="F4864" t="str">
            <v>2012Greater Fresno1-in-2June Peak15</v>
          </cell>
          <cell r="G4864">
            <v>1.601</v>
          </cell>
          <cell r="H4864">
            <v>1.9444269999999999</v>
          </cell>
          <cell r="I4864">
            <v>94.682760000000002</v>
          </cell>
          <cell r="J4864">
            <v>28024.63</v>
          </cell>
          <cell r="K4864">
            <v>0.21917929999999999</v>
          </cell>
          <cell r="L4864">
            <v>0.29258600000000001</v>
          </cell>
          <cell r="M4864">
            <v>0.34342719999999999</v>
          </cell>
          <cell r="N4864">
            <v>0.39426840000000002</v>
          </cell>
          <cell r="O4864">
            <v>0.46767500000000001</v>
          </cell>
        </row>
        <row r="4865">
          <cell r="F4865" t="str">
            <v>2012Greater Fresno1-in-2June Peak16</v>
          </cell>
          <cell r="G4865">
            <v>1.789371</v>
          </cell>
          <cell r="H4865">
            <v>2.2153719999999999</v>
          </cell>
          <cell r="I4865">
            <v>97.050070000000005</v>
          </cell>
          <cell r="J4865">
            <v>28024.63</v>
          </cell>
          <cell r="K4865">
            <v>0.2722117</v>
          </cell>
          <cell r="L4865">
            <v>0.36307159999999999</v>
          </cell>
          <cell r="M4865">
            <v>0.42600100000000002</v>
          </cell>
          <cell r="N4865">
            <v>0.48893029999999998</v>
          </cell>
          <cell r="O4865">
            <v>0.57979020000000003</v>
          </cell>
        </row>
        <row r="4866">
          <cell r="F4866" t="str">
            <v>2012Greater Fresno1-in-2June Peak17</v>
          </cell>
          <cell r="G4866">
            <v>1.922533</v>
          </cell>
          <cell r="H4866">
            <v>2.4212729999999998</v>
          </cell>
          <cell r="I4866">
            <v>97.938019999999995</v>
          </cell>
          <cell r="J4866">
            <v>28024.63</v>
          </cell>
          <cell r="K4866">
            <v>0.31845770000000001</v>
          </cell>
          <cell r="L4866">
            <v>0.42497010000000002</v>
          </cell>
          <cell r="M4866">
            <v>0.49874039999999997</v>
          </cell>
          <cell r="N4866">
            <v>0.57251050000000003</v>
          </cell>
          <cell r="O4866">
            <v>0.67902300000000004</v>
          </cell>
        </row>
        <row r="4867">
          <cell r="F4867" t="str">
            <v>2012Greater Fresno1-in-2June Peak18</v>
          </cell>
          <cell r="G4867">
            <v>2.022643</v>
          </cell>
          <cell r="H4867">
            <v>2.5351780000000002</v>
          </cell>
          <cell r="I4867">
            <v>97.888850000000005</v>
          </cell>
          <cell r="J4867">
            <v>28024.63</v>
          </cell>
          <cell r="K4867">
            <v>0.32723540000000001</v>
          </cell>
          <cell r="L4867">
            <v>0.43671209999999999</v>
          </cell>
          <cell r="M4867">
            <v>0.51253519999999997</v>
          </cell>
          <cell r="N4867">
            <v>0.58835850000000001</v>
          </cell>
          <cell r="O4867">
            <v>0.69783510000000004</v>
          </cell>
        </row>
        <row r="4868">
          <cell r="F4868" t="str">
            <v>2012Greater Fresno1-in-2June Peak19</v>
          </cell>
          <cell r="G4868">
            <v>2.8049040000000001</v>
          </cell>
          <cell r="H4868">
            <v>2.4795769999999999</v>
          </cell>
          <cell r="I4868">
            <v>96.438019999999995</v>
          </cell>
          <cell r="J4868">
            <v>28024.63</v>
          </cell>
          <cell r="K4868">
            <v>-0.3527807</v>
          </cell>
          <cell r="L4868">
            <v>-0.33656079999999999</v>
          </cell>
          <cell r="M4868">
            <v>-0.32532689999999997</v>
          </cell>
          <cell r="N4868">
            <v>-0.31409310000000001</v>
          </cell>
          <cell r="O4868">
            <v>-0.2978731</v>
          </cell>
        </row>
        <row r="4869">
          <cell r="F4869" t="str">
            <v>2012Greater Fresno1-in-2June Peak20</v>
          </cell>
          <cell r="G4869">
            <v>2.5885950000000002</v>
          </cell>
          <cell r="H4869">
            <v>2.282025</v>
          </cell>
          <cell r="I4869">
            <v>93.734629999999996</v>
          </cell>
          <cell r="J4869">
            <v>28024.63</v>
          </cell>
          <cell r="K4869">
            <v>-0.33244099999999999</v>
          </cell>
          <cell r="L4869">
            <v>-0.3171563</v>
          </cell>
          <cell r="M4869">
            <v>-0.30657010000000001</v>
          </cell>
          <cell r="N4869">
            <v>-0.29598390000000002</v>
          </cell>
          <cell r="O4869">
            <v>-0.28069909999999998</v>
          </cell>
        </row>
        <row r="4870">
          <cell r="F4870" t="str">
            <v>2012Greater Fresno1-in-2June Peak21</v>
          </cell>
          <cell r="G4870">
            <v>2.294845</v>
          </cell>
          <cell r="H4870">
            <v>2.0798760000000001</v>
          </cell>
          <cell r="I4870">
            <v>89.653919999999999</v>
          </cell>
          <cell r="J4870">
            <v>28024.63</v>
          </cell>
          <cell r="K4870">
            <v>-0.2331095</v>
          </cell>
          <cell r="L4870">
            <v>-0.2223918</v>
          </cell>
          <cell r="M4870">
            <v>-0.21496870000000001</v>
          </cell>
          <cell r="N4870">
            <v>-0.2075456</v>
          </cell>
          <cell r="O4870">
            <v>-0.1968278</v>
          </cell>
        </row>
        <row r="4871">
          <cell r="F4871" t="str">
            <v>2012Greater Fresno1-in-2June Peak22</v>
          </cell>
          <cell r="G4871">
            <v>1.9699960000000001</v>
          </cell>
          <cell r="H4871">
            <v>1.839215</v>
          </cell>
          <cell r="I4871">
            <v>85.713610000000003</v>
          </cell>
          <cell r="J4871">
            <v>28024.63</v>
          </cell>
          <cell r="K4871">
            <v>-0.14181730000000001</v>
          </cell>
          <cell r="L4871">
            <v>-0.1352969</v>
          </cell>
          <cell r="M4871">
            <v>-0.13078090000000001</v>
          </cell>
          <cell r="N4871">
            <v>-0.12626490000000001</v>
          </cell>
          <cell r="O4871">
            <v>-0.1197445</v>
          </cell>
        </row>
        <row r="4872">
          <cell r="F4872" t="str">
            <v>2012Greater Fresno1-in-2June Peak23</v>
          </cell>
          <cell r="G4872">
            <v>1.5506089999999999</v>
          </cell>
          <cell r="H4872">
            <v>1.477152</v>
          </cell>
          <cell r="I4872">
            <v>83.588740000000001</v>
          </cell>
          <cell r="J4872">
            <v>28024.63</v>
          </cell>
          <cell r="K4872">
            <v>-7.9655500000000004E-2</v>
          </cell>
          <cell r="L4872">
            <v>-7.5993199999999997E-2</v>
          </cell>
          <cell r="M4872">
            <v>-7.3456599999999997E-2</v>
          </cell>
          <cell r="N4872">
            <v>-7.09201E-2</v>
          </cell>
          <cell r="O4872">
            <v>-6.7257800000000006E-2</v>
          </cell>
        </row>
        <row r="4873">
          <cell r="F4873" t="str">
            <v>2012Greater Fresno1-in-2June Peak24</v>
          </cell>
          <cell r="G4873">
            <v>1.196728</v>
          </cell>
          <cell r="H4873">
            <v>1.1407689999999999</v>
          </cell>
          <cell r="I4873">
            <v>82.015240000000006</v>
          </cell>
          <cell r="J4873">
            <v>28024.63</v>
          </cell>
          <cell r="K4873">
            <v>-6.0681300000000001E-2</v>
          </cell>
          <cell r="L4873">
            <v>-5.78913E-2</v>
          </cell>
          <cell r="M4873">
            <v>-5.5959000000000002E-2</v>
          </cell>
          <cell r="N4873">
            <v>-5.4026699999999997E-2</v>
          </cell>
          <cell r="O4873">
            <v>-5.1236700000000003E-2</v>
          </cell>
        </row>
        <row r="4874">
          <cell r="F4874" t="str">
            <v>2012Kern1-in-2June Peak1</v>
          </cell>
          <cell r="G4874">
            <v>1.1193740000000001</v>
          </cell>
          <cell r="H4874">
            <v>1.1193740000000001</v>
          </cell>
          <cell r="I4874">
            <v>74.5</v>
          </cell>
          <cell r="J4874">
            <v>5818.84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</row>
        <row r="4875">
          <cell r="F4875" t="str">
            <v>2012Kern1-in-2June Peak2</v>
          </cell>
          <cell r="G4875">
            <v>0.9586228</v>
          </cell>
          <cell r="H4875">
            <v>0.9586228</v>
          </cell>
          <cell r="I4875">
            <v>66.5</v>
          </cell>
          <cell r="J4875">
            <v>5818.84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</row>
        <row r="4876">
          <cell r="F4876" t="str">
            <v>2012Kern1-in-2June Peak3</v>
          </cell>
          <cell r="G4876">
            <v>0.8386903</v>
          </cell>
          <cell r="H4876">
            <v>0.8386903</v>
          </cell>
          <cell r="I4876">
            <v>66</v>
          </cell>
          <cell r="J4876">
            <v>5818.84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</row>
        <row r="4877">
          <cell r="F4877" t="str">
            <v>2012Kern1-in-2June Peak4</v>
          </cell>
          <cell r="G4877">
            <v>0.7552278</v>
          </cell>
          <cell r="H4877">
            <v>0.7552278</v>
          </cell>
          <cell r="I4877">
            <v>65.5</v>
          </cell>
          <cell r="J4877">
            <v>5818.84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</row>
        <row r="4878">
          <cell r="F4878" t="str">
            <v>2012Kern1-in-2June Peak5</v>
          </cell>
          <cell r="G4878">
            <v>0.71782270000000004</v>
          </cell>
          <cell r="H4878">
            <v>0.71782270000000004</v>
          </cell>
          <cell r="I4878">
            <v>64</v>
          </cell>
          <cell r="J4878">
            <v>5818.84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</row>
        <row r="4879">
          <cell r="F4879" t="str">
            <v>2012Kern1-in-2June Peak6</v>
          </cell>
          <cell r="G4879">
            <v>0.71350919999999995</v>
          </cell>
          <cell r="H4879">
            <v>0.71350919999999995</v>
          </cell>
          <cell r="I4879">
            <v>65.5</v>
          </cell>
          <cell r="J4879">
            <v>5818.84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</row>
        <row r="4880">
          <cell r="F4880" t="str">
            <v>2012Kern1-in-2June Peak7</v>
          </cell>
          <cell r="G4880">
            <v>0.77796410000000005</v>
          </cell>
          <cell r="H4880">
            <v>0.77796410000000005</v>
          </cell>
          <cell r="I4880">
            <v>69.5</v>
          </cell>
          <cell r="J4880">
            <v>5818.84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</row>
        <row r="4881">
          <cell r="F4881" t="str">
            <v>2012Kern1-in-2June Peak8</v>
          </cell>
          <cell r="G4881">
            <v>0.81626310000000002</v>
          </cell>
          <cell r="H4881">
            <v>0.81626310000000002</v>
          </cell>
          <cell r="I4881">
            <v>75.5</v>
          </cell>
          <cell r="J4881">
            <v>5818.84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</row>
        <row r="4882">
          <cell r="F4882" t="str">
            <v>2012Kern1-in-2June Peak9</v>
          </cell>
          <cell r="G4882">
            <v>0.83733020000000002</v>
          </cell>
          <cell r="H4882">
            <v>0.83733020000000002</v>
          </cell>
          <cell r="I4882">
            <v>83</v>
          </cell>
          <cell r="J4882">
            <v>5818.84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</row>
        <row r="4883">
          <cell r="F4883" t="str">
            <v>2012Kern1-in-2June Peak10</v>
          </cell>
          <cell r="G4883">
            <v>0.96011279999999999</v>
          </cell>
          <cell r="H4883">
            <v>0.96011279999999999</v>
          </cell>
          <cell r="I4883">
            <v>86</v>
          </cell>
          <cell r="J4883">
            <v>5818.84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</row>
        <row r="4884">
          <cell r="F4884" t="str">
            <v>2012Kern1-in-2June Peak11</v>
          </cell>
          <cell r="G4884">
            <v>1.1481920000000001</v>
          </cell>
          <cell r="H4884">
            <v>1.1481920000000001</v>
          </cell>
          <cell r="I4884">
            <v>88</v>
          </cell>
          <cell r="J4884">
            <v>5818.84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</row>
        <row r="4885">
          <cell r="F4885" t="str">
            <v>2012Kern1-in-2June Peak12</v>
          </cell>
          <cell r="G4885">
            <v>1.402325</v>
          </cell>
          <cell r="H4885">
            <v>1.402325</v>
          </cell>
          <cell r="I4885">
            <v>91</v>
          </cell>
          <cell r="J4885">
            <v>5818.84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</row>
        <row r="4886">
          <cell r="F4886" t="str">
            <v>2012Kern1-in-2June Peak13</v>
          </cell>
          <cell r="G4886">
            <v>1.6903729999999999</v>
          </cell>
          <cell r="H4886">
            <v>1.6903729999999999</v>
          </cell>
          <cell r="I4886">
            <v>93.5</v>
          </cell>
          <cell r="J4886">
            <v>5818.84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</row>
        <row r="4887">
          <cell r="F4887" t="str">
            <v>2012Kern1-in-2June Peak14</v>
          </cell>
          <cell r="G4887">
            <v>1.576192</v>
          </cell>
          <cell r="H4887">
            <v>1.9715210000000001</v>
          </cell>
          <cell r="I4887">
            <v>95</v>
          </cell>
          <cell r="J4887">
            <v>5818.84</v>
          </cell>
          <cell r="K4887">
            <v>0.30208299999999999</v>
          </cell>
          <cell r="L4887">
            <v>0.35717349999999998</v>
          </cell>
          <cell r="M4887">
            <v>0.39532909999999999</v>
          </cell>
          <cell r="N4887">
            <v>0.4334847</v>
          </cell>
          <cell r="O4887">
            <v>0.48857519999999999</v>
          </cell>
        </row>
        <row r="4888">
          <cell r="F4888" t="str">
            <v>2012Kern1-in-2June Peak15</v>
          </cell>
          <cell r="G4888">
            <v>1.7393289999999999</v>
          </cell>
          <cell r="H4888">
            <v>2.2424840000000001</v>
          </cell>
          <cell r="I4888">
            <v>97.5</v>
          </cell>
          <cell r="J4888">
            <v>5818.84</v>
          </cell>
          <cell r="K4888">
            <v>0.38460830000000001</v>
          </cell>
          <cell r="L4888">
            <v>0.45464700000000002</v>
          </cell>
          <cell r="M4888">
            <v>0.50315560000000004</v>
          </cell>
          <cell r="N4888">
            <v>0.5516643</v>
          </cell>
          <cell r="O4888">
            <v>0.62170300000000001</v>
          </cell>
        </row>
        <row r="4889">
          <cell r="F4889" t="str">
            <v>2012Kern1-in-2June Peak16</v>
          </cell>
          <cell r="G4889">
            <v>1.8892230000000001</v>
          </cell>
          <cell r="H4889">
            <v>2.5207329999999999</v>
          </cell>
          <cell r="I4889">
            <v>97</v>
          </cell>
          <cell r="J4889">
            <v>5818.84</v>
          </cell>
          <cell r="K4889">
            <v>0.48383080000000001</v>
          </cell>
          <cell r="L4889">
            <v>0.5710807</v>
          </cell>
          <cell r="M4889">
            <v>0.63150969999999995</v>
          </cell>
          <cell r="N4889">
            <v>0.69193859999999996</v>
          </cell>
          <cell r="O4889">
            <v>0.77918849999999995</v>
          </cell>
        </row>
        <row r="4890">
          <cell r="F4890" t="str">
            <v>2012Kern1-in-2June Peak17</v>
          </cell>
          <cell r="G4890">
            <v>1.994613</v>
          </cell>
          <cell r="H4890">
            <v>2.7287669999999999</v>
          </cell>
          <cell r="I4890">
            <v>97</v>
          </cell>
          <cell r="J4890">
            <v>5818.84</v>
          </cell>
          <cell r="K4890">
            <v>0.56170059999999999</v>
          </cell>
          <cell r="L4890">
            <v>0.6635875</v>
          </cell>
          <cell r="M4890">
            <v>0.73415399999999997</v>
          </cell>
          <cell r="N4890">
            <v>0.80472049999999995</v>
          </cell>
          <cell r="O4890">
            <v>0.90660739999999995</v>
          </cell>
        </row>
        <row r="4891">
          <cell r="F4891" t="str">
            <v>2012Kern1-in-2June Peak18</v>
          </cell>
          <cell r="G4891">
            <v>2.0747239999999998</v>
          </cell>
          <cell r="H4891">
            <v>2.828503</v>
          </cell>
          <cell r="I4891">
            <v>95.5</v>
          </cell>
          <cell r="J4891">
            <v>5818.84</v>
          </cell>
          <cell r="K4891">
            <v>0.57661390000000001</v>
          </cell>
          <cell r="L4891">
            <v>0.68128469999999997</v>
          </cell>
          <cell r="M4891">
            <v>0.75377930000000004</v>
          </cell>
          <cell r="N4891">
            <v>0.82627399999999995</v>
          </cell>
          <cell r="O4891">
            <v>0.93094469999999996</v>
          </cell>
        </row>
        <row r="4892">
          <cell r="F4892" t="str">
            <v>2012Kern1-in-2June Peak19</v>
          </cell>
          <cell r="G4892">
            <v>3.1727379999999998</v>
          </cell>
          <cell r="H4892">
            <v>2.7522959999999999</v>
          </cell>
          <cell r="I4892">
            <v>94.5</v>
          </cell>
          <cell r="J4892">
            <v>5818.84</v>
          </cell>
          <cell r="K4892">
            <v>-0.46014100000000002</v>
          </cell>
          <cell r="L4892">
            <v>-0.43668689999999999</v>
          </cell>
          <cell r="M4892">
            <v>-0.4204426</v>
          </cell>
          <cell r="N4892">
            <v>-0.40419840000000001</v>
          </cell>
          <cell r="O4892">
            <v>-0.38074419999999998</v>
          </cell>
        </row>
        <row r="4893">
          <cell r="F4893" t="str">
            <v>2012Kern1-in-2June Peak20</v>
          </cell>
          <cell r="G4893">
            <v>2.9833780000000001</v>
          </cell>
          <cell r="H4893">
            <v>2.5606239999999998</v>
          </cell>
          <cell r="I4893">
            <v>92</v>
          </cell>
          <cell r="J4893">
            <v>5818.84</v>
          </cell>
          <cell r="K4893">
            <v>-0.46267130000000001</v>
          </cell>
          <cell r="L4893">
            <v>-0.43908819999999998</v>
          </cell>
          <cell r="M4893">
            <v>-0.42275459999999998</v>
          </cell>
          <cell r="N4893">
            <v>-0.40642089999999997</v>
          </cell>
          <cell r="O4893">
            <v>-0.38283790000000001</v>
          </cell>
        </row>
        <row r="4894">
          <cell r="F4894" t="str">
            <v>2012Kern1-in-2June Peak21</v>
          </cell>
          <cell r="G4894">
            <v>2.6720670000000002</v>
          </cell>
          <cell r="H4894">
            <v>2.3788770000000001</v>
          </cell>
          <cell r="I4894">
            <v>88</v>
          </cell>
          <cell r="J4894">
            <v>5818.84</v>
          </cell>
          <cell r="K4894">
            <v>-0.32087280000000001</v>
          </cell>
          <cell r="L4894">
            <v>-0.30451739999999999</v>
          </cell>
          <cell r="M4894">
            <v>-0.2931897</v>
          </cell>
          <cell r="N4894">
            <v>-0.281862</v>
          </cell>
          <cell r="O4894">
            <v>-0.26550659999999998</v>
          </cell>
        </row>
        <row r="4895">
          <cell r="F4895" t="str">
            <v>2012Kern1-in-2June Peak22</v>
          </cell>
          <cell r="G4895">
            <v>2.3381609999999999</v>
          </cell>
          <cell r="H4895">
            <v>2.1467550000000002</v>
          </cell>
          <cell r="I4895">
            <v>85</v>
          </cell>
          <cell r="J4895">
            <v>5818.84</v>
          </cell>
          <cell r="K4895">
            <v>-0.2094782</v>
          </cell>
          <cell r="L4895">
            <v>-0.1988008</v>
          </cell>
          <cell r="M4895">
            <v>-0.19140560000000001</v>
          </cell>
          <cell r="N4895">
            <v>-0.18401049999999999</v>
          </cell>
          <cell r="O4895">
            <v>-0.17333299999999999</v>
          </cell>
        </row>
        <row r="4896">
          <cell r="F4896" t="str">
            <v>2012Kern1-in-2June Peak23</v>
          </cell>
          <cell r="G4896">
            <v>1.894679</v>
          </cell>
          <cell r="H4896">
            <v>1.751207</v>
          </cell>
          <cell r="I4896">
            <v>79.5</v>
          </cell>
          <cell r="J4896">
            <v>5818.84</v>
          </cell>
          <cell r="K4896">
            <v>-0.15701860000000001</v>
          </cell>
          <cell r="L4896">
            <v>-0.14901510000000001</v>
          </cell>
          <cell r="M4896">
            <v>-0.14347190000000001</v>
          </cell>
          <cell r="N4896">
            <v>-0.13792869999999999</v>
          </cell>
          <cell r="O4896">
            <v>-0.12992519999999999</v>
          </cell>
        </row>
        <row r="4897">
          <cell r="F4897" t="str">
            <v>2012Kern1-in-2June Peak24</v>
          </cell>
          <cell r="G4897">
            <v>1.5168520000000001</v>
          </cell>
          <cell r="H4897">
            <v>1.4052480000000001</v>
          </cell>
          <cell r="I4897">
            <v>76</v>
          </cell>
          <cell r="J4897">
            <v>5818.84</v>
          </cell>
          <cell r="K4897">
            <v>-0.1221419</v>
          </cell>
          <cell r="L4897">
            <v>-0.11591609999999999</v>
          </cell>
          <cell r="M4897">
            <v>-0.1116042</v>
          </cell>
          <cell r="N4897">
            <v>-0.1072922</v>
          </cell>
          <cell r="O4897">
            <v>-0.1010665</v>
          </cell>
        </row>
        <row r="4898">
          <cell r="F4898" t="str">
            <v>2012Northern Coast1-in-2June Peak1</v>
          </cell>
          <cell r="G4898">
            <v>0.79548629999999998</v>
          </cell>
          <cell r="H4898">
            <v>0.79548629999999998</v>
          </cell>
          <cell r="I4898">
            <v>62.823099999999997</v>
          </cell>
          <cell r="J4898">
            <v>9615.33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</row>
        <row r="4899">
          <cell r="F4899" t="str">
            <v>2012Northern Coast1-in-2June Peak2</v>
          </cell>
          <cell r="G4899">
            <v>0.69583930000000005</v>
          </cell>
          <cell r="H4899">
            <v>0.69583930000000005</v>
          </cell>
          <cell r="I4899">
            <v>57.722900000000003</v>
          </cell>
          <cell r="J4899">
            <v>9615.33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</row>
        <row r="4900">
          <cell r="F4900" t="str">
            <v>2012Northern Coast1-in-2June Peak3</v>
          </cell>
          <cell r="G4900">
            <v>0.64852330000000002</v>
          </cell>
          <cell r="H4900">
            <v>0.64852330000000002</v>
          </cell>
          <cell r="I4900">
            <v>56.404000000000003</v>
          </cell>
          <cell r="J4900">
            <v>9615.33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</row>
        <row r="4901">
          <cell r="F4901" t="str">
            <v>2012Northern Coast1-in-2June Peak4</v>
          </cell>
          <cell r="G4901">
            <v>0.61960349999999997</v>
          </cell>
          <cell r="H4901">
            <v>0.61960349999999997</v>
          </cell>
          <cell r="I4901">
            <v>54.649900000000002</v>
          </cell>
          <cell r="J4901">
            <v>9615.33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</row>
        <row r="4902">
          <cell r="F4902" t="str">
            <v>2012Northern Coast1-in-2June Peak5</v>
          </cell>
          <cell r="G4902">
            <v>0.62112750000000005</v>
          </cell>
          <cell r="H4902">
            <v>0.62112750000000005</v>
          </cell>
          <cell r="I4902">
            <v>53.154000000000003</v>
          </cell>
          <cell r="J4902">
            <v>9615.33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</row>
        <row r="4903">
          <cell r="F4903" t="str">
            <v>2012Northern Coast1-in-2June Peak6</v>
          </cell>
          <cell r="G4903">
            <v>0.67854910000000002</v>
          </cell>
          <cell r="H4903">
            <v>0.67854910000000002</v>
          </cell>
          <cell r="I4903">
            <v>52.154000000000003</v>
          </cell>
          <cell r="J4903">
            <v>9615.33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</row>
        <row r="4904">
          <cell r="F4904" t="str">
            <v>2012Northern Coast1-in-2June Peak7</v>
          </cell>
          <cell r="G4904">
            <v>0.8235924</v>
          </cell>
          <cell r="H4904">
            <v>0.8235924</v>
          </cell>
          <cell r="I4904">
            <v>53.173000000000002</v>
          </cell>
          <cell r="J4904">
            <v>9615.33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</row>
        <row r="4905">
          <cell r="F4905" t="str">
            <v>2012Northern Coast1-in-2June Peak8</v>
          </cell>
          <cell r="G4905">
            <v>0.95057429999999998</v>
          </cell>
          <cell r="H4905">
            <v>0.95057429999999998</v>
          </cell>
          <cell r="I4905">
            <v>59.196199999999997</v>
          </cell>
          <cell r="J4905">
            <v>9615.33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</row>
        <row r="4906">
          <cell r="F4906" t="str">
            <v>2012Northern Coast1-in-2June Peak9</v>
          </cell>
          <cell r="G4906">
            <v>0.95129379999999997</v>
          </cell>
          <cell r="H4906">
            <v>0.95129379999999997</v>
          </cell>
          <cell r="I4906">
            <v>66.186700000000002</v>
          </cell>
          <cell r="J4906">
            <v>9615.33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</row>
        <row r="4907">
          <cell r="F4907" t="str">
            <v>2012Northern Coast1-in-2June Peak10</v>
          </cell>
          <cell r="G4907">
            <v>0.97274729999999998</v>
          </cell>
          <cell r="H4907">
            <v>0.97274729999999998</v>
          </cell>
          <cell r="I4907">
            <v>72.7136</v>
          </cell>
          <cell r="J4907">
            <v>9615.33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</row>
        <row r="4908">
          <cell r="F4908" t="str">
            <v>2012Northern Coast1-in-2June Peak11</v>
          </cell>
          <cell r="G4908">
            <v>1.0093160000000001</v>
          </cell>
          <cell r="H4908">
            <v>1.0093160000000001</v>
          </cell>
          <cell r="I4908">
            <v>79.887900000000002</v>
          </cell>
          <cell r="J4908">
            <v>9615.33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</row>
        <row r="4909">
          <cell r="F4909" t="str">
            <v>2012Northern Coast1-in-2June Peak12</v>
          </cell>
          <cell r="G4909">
            <v>1.068854</v>
          </cell>
          <cell r="H4909">
            <v>1.068854</v>
          </cell>
          <cell r="I4909">
            <v>85.5608</v>
          </cell>
          <cell r="J4909">
            <v>9615.33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</row>
        <row r="4910">
          <cell r="F4910" t="str">
            <v>2012Northern Coast1-in-2June Peak13</v>
          </cell>
          <cell r="G4910">
            <v>1.1708879999999999</v>
          </cell>
          <cell r="H4910">
            <v>1.1708879999999999</v>
          </cell>
          <cell r="I4910">
            <v>91.310599999999994</v>
          </cell>
          <cell r="J4910">
            <v>9615.33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</row>
        <row r="4911">
          <cell r="F4911" t="str">
            <v>2012Northern Coast1-in-2June Peak14</v>
          </cell>
          <cell r="G4911">
            <v>1.1186290000000001</v>
          </cell>
          <cell r="H4911">
            <v>1.287345</v>
          </cell>
          <cell r="I4911">
            <v>94.448499999999996</v>
          </cell>
          <cell r="J4911">
            <v>9615.33</v>
          </cell>
          <cell r="K4911">
            <v>0.10054979999999999</v>
          </cell>
          <cell r="L4911">
            <v>0.1408228</v>
          </cell>
          <cell r="M4911">
            <v>0.1687157</v>
          </cell>
          <cell r="N4911">
            <v>0.1966087</v>
          </cell>
          <cell r="O4911">
            <v>0.2368817</v>
          </cell>
        </row>
        <row r="4912">
          <cell r="F4912" t="str">
            <v>2012Northern Coast1-in-2June Peak15</v>
          </cell>
          <cell r="G4912">
            <v>1.233088</v>
          </cell>
          <cell r="H4912">
            <v>1.4541550000000001</v>
          </cell>
          <cell r="I4912">
            <v>96.480900000000005</v>
          </cell>
          <cell r="J4912">
            <v>9615.33</v>
          </cell>
          <cell r="K4912">
            <v>0.13175000000000001</v>
          </cell>
          <cell r="L4912">
            <v>0.18451960000000001</v>
          </cell>
          <cell r="M4912">
            <v>0.22106770000000001</v>
          </cell>
          <cell r="N4912">
            <v>0.2576157</v>
          </cell>
          <cell r="O4912">
            <v>0.31038529999999998</v>
          </cell>
        </row>
        <row r="4913">
          <cell r="F4913" t="str">
            <v>2012Northern Coast1-in-2June Peak16</v>
          </cell>
          <cell r="G4913">
            <v>1.395348</v>
          </cell>
          <cell r="H4913">
            <v>1.6685970000000001</v>
          </cell>
          <cell r="I4913">
            <v>97.116</v>
          </cell>
          <cell r="J4913">
            <v>9615.33</v>
          </cell>
          <cell r="K4913">
            <v>0.16284850000000001</v>
          </cell>
          <cell r="L4913">
            <v>0.2280739</v>
          </cell>
          <cell r="M4913">
            <v>0.27324880000000001</v>
          </cell>
          <cell r="N4913">
            <v>0.31842379999999998</v>
          </cell>
          <cell r="O4913">
            <v>0.38364920000000002</v>
          </cell>
        </row>
        <row r="4914">
          <cell r="F4914" t="str">
            <v>2012Northern Coast1-in-2June Peak17</v>
          </cell>
          <cell r="G4914">
            <v>1.5825050000000001</v>
          </cell>
          <cell r="H4914">
            <v>1.9030940000000001</v>
          </cell>
          <cell r="I4914">
            <v>96.687700000000007</v>
          </cell>
          <cell r="J4914">
            <v>9615.33</v>
          </cell>
          <cell r="K4914">
            <v>0.19106210000000001</v>
          </cell>
          <cell r="L4914">
            <v>0.26758799999999999</v>
          </cell>
          <cell r="M4914">
            <v>0.32058950000000003</v>
          </cell>
          <cell r="N4914">
            <v>0.37359100000000001</v>
          </cell>
          <cell r="O4914">
            <v>0.45011689999999999</v>
          </cell>
        </row>
        <row r="4915">
          <cell r="F4915" t="str">
            <v>2012Northern Coast1-in-2June Peak18</v>
          </cell>
          <cell r="G4915">
            <v>1.7423999999999999</v>
          </cell>
          <cell r="H4915">
            <v>2.0719460000000001</v>
          </cell>
          <cell r="I4915">
            <v>95.531199999999998</v>
          </cell>
          <cell r="J4915">
            <v>9615.33</v>
          </cell>
          <cell r="K4915">
            <v>0.1964004</v>
          </cell>
          <cell r="L4915">
            <v>0.27506429999999998</v>
          </cell>
          <cell r="M4915">
            <v>0.32954670000000003</v>
          </cell>
          <cell r="N4915">
            <v>0.38402900000000001</v>
          </cell>
          <cell r="O4915">
            <v>0.46269300000000002</v>
          </cell>
        </row>
        <row r="4916">
          <cell r="F4916" t="str">
            <v>2012Northern Coast1-in-2June Peak19</v>
          </cell>
          <cell r="G4916">
            <v>2.216796</v>
          </cell>
          <cell r="H4916">
            <v>2.06237</v>
          </cell>
          <cell r="I4916">
            <v>91.977199999999996</v>
          </cell>
          <cell r="J4916">
            <v>9615.33</v>
          </cell>
          <cell r="K4916">
            <v>-0.17486389999999999</v>
          </cell>
          <cell r="L4916">
            <v>-0.16278899999999999</v>
          </cell>
          <cell r="M4916">
            <v>-0.1544259</v>
          </cell>
          <cell r="N4916">
            <v>-0.14606279999999999</v>
          </cell>
          <cell r="O4916">
            <v>-0.13398779999999999</v>
          </cell>
        </row>
        <row r="4917">
          <cell r="F4917" t="str">
            <v>2012Northern Coast1-in-2June Peak20</v>
          </cell>
          <cell r="G4917">
            <v>2.0140340000000001</v>
          </cell>
          <cell r="H4917">
            <v>1.8845350000000001</v>
          </cell>
          <cell r="I4917">
            <v>87.025700000000001</v>
          </cell>
          <cell r="J4917">
            <v>9615.33</v>
          </cell>
          <cell r="K4917">
            <v>-0.14663760000000001</v>
          </cell>
          <cell r="L4917">
            <v>-0.13651179999999999</v>
          </cell>
          <cell r="M4917">
            <v>-0.12949869999999999</v>
          </cell>
          <cell r="N4917">
            <v>-0.1224856</v>
          </cell>
          <cell r="O4917">
            <v>-0.1123598</v>
          </cell>
        </row>
        <row r="4918">
          <cell r="F4918" t="str">
            <v>2012Northern Coast1-in-2June Peak21</v>
          </cell>
          <cell r="G4918">
            <v>1.795601</v>
          </cell>
          <cell r="H4918">
            <v>1.713692</v>
          </cell>
          <cell r="I4918">
            <v>79.433700000000002</v>
          </cell>
          <cell r="J4918">
            <v>9615.33</v>
          </cell>
          <cell r="K4918">
            <v>-9.2749700000000004E-2</v>
          </cell>
          <cell r="L4918">
            <v>-8.6345000000000005E-2</v>
          </cell>
          <cell r="M4918">
            <v>-8.1909099999999999E-2</v>
          </cell>
          <cell r="N4918">
            <v>-7.7473299999999995E-2</v>
          </cell>
          <cell r="O4918">
            <v>-7.1068599999999996E-2</v>
          </cell>
        </row>
        <row r="4919">
          <cell r="F4919" t="str">
            <v>2012Northern Coast1-in-2June Peak22</v>
          </cell>
          <cell r="G4919">
            <v>1.5596509999999999</v>
          </cell>
          <cell r="H4919">
            <v>1.511314</v>
          </cell>
          <cell r="I4919">
            <v>72.245999999999995</v>
          </cell>
          <cell r="J4919">
            <v>9615.33</v>
          </cell>
          <cell r="K4919">
            <v>-5.47343E-2</v>
          </cell>
          <cell r="L4919">
            <v>-5.0954699999999999E-2</v>
          </cell>
          <cell r="M4919">
            <v>-4.8336999999999998E-2</v>
          </cell>
          <cell r="N4919">
            <v>-4.5719299999999997E-2</v>
          </cell>
          <cell r="O4919">
            <v>-4.1939700000000003E-2</v>
          </cell>
        </row>
        <row r="4920">
          <cell r="F4920" t="str">
            <v>2012Northern Coast1-in-2June Peak23</v>
          </cell>
          <cell r="G4920">
            <v>1.2561469999999999</v>
          </cell>
          <cell r="H4920">
            <v>1.2189449999999999</v>
          </cell>
          <cell r="I4920">
            <v>68.201400000000007</v>
          </cell>
          <cell r="J4920">
            <v>9615.33</v>
          </cell>
          <cell r="K4920">
            <v>-4.2126200000000003E-2</v>
          </cell>
          <cell r="L4920">
            <v>-3.9217200000000001E-2</v>
          </cell>
          <cell r="M4920">
            <v>-3.7202499999999999E-2</v>
          </cell>
          <cell r="N4920">
            <v>-3.5187700000000002E-2</v>
          </cell>
          <cell r="O4920">
            <v>-3.2278800000000003E-2</v>
          </cell>
        </row>
        <row r="4921">
          <cell r="F4921" t="str">
            <v>2012Northern Coast1-in-2June Peak24</v>
          </cell>
          <cell r="G4921">
            <v>0.95978669999999999</v>
          </cell>
          <cell r="H4921">
            <v>0.9249811</v>
          </cell>
          <cell r="I4921">
            <v>65.067700000000002</v>
          </cell>
          <cell r="J4921">
            <v>9615.33</v>
          </cell>
          <cell r="K4921">
            <v>-3.9412099999999999E-2</v>
          </cell>
          <cell r="L4921">
            <v>-3.6690500000000001E-2</v>
          </cell>
          <cell r="M4921">
            <v>-3.4805500000000003E-2</v>
          </cell>
          <cell r="N4921">
            <v>-3.2920600000000001E-2</v>
          </cell>
          <cell r="O4921">
            <v>-3.01991E-2</v>
          </cell>
        </row>
        <row r="4922">
          <cell r="F4922" t="str">
            <v>2012Other1-in-2June Peak1</v>
          </cell>
          <cell r="G4922">
            <v>0.7310818</v>
          </cell>
          <cell r="H4922">
            <v>0.7310818</v>
          </cell>
          <cell r="I4922">
            <v>70.64228</v>
          </cell>
          <cell r="J4922">
            <v>26770.7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</row>
        <row r="4923">
          <cell r="F4923" t="str">
            <v>2012Other1-in-2June Peak2</v>
          </cell>
          <cell r="G4923">
            <v>0.62787029999999999</v>
          </cell>
          <cell r="H4923">
            <v>0.62787029999999999</v>
          </cell>
          <cell r="I4923">
            <v>64.506609999999995</v>
          </cell>
          <cell r="J4923">
            <v>26770.7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</row>
        <row r="4924">
          <cell r="F4924" t="str">
            <v>2012Other1-in-2June Peak3</v>
          </cell>
          <cell r="G4924">
            <v>0.56932910000000003</v>
          </cell>
          <cell r="H4924">
            <v>0.56932910000000003</v>
          </cell>
          <cell r="I4924">
            <v>62.235460000000003</v>
          </cell>
          <cell r="J4924">
            <v>26770.7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</row>
        <row r="4925">
          <cell r="F4925" t="str">
            <v>2012Other1-in-2June Peak4</v>
          </cell>
          <cell r="G4925">
            <v>0.53617490000000001</v>
          </cell>
          <cell r="H4925">
            <v>0.53617490000000001</v>
          </cell>
          <cell r="I4925">
            <v>60.82302</v>
          </cell>
          <cell r="J4925">
            <v>26770.7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</row>
        <row r="4926">
          <cell r="F4926" t="str">
            <v>2012Other1-in-2June Peak5</v>
          </cell>
          <cell r="G4926">
            <v>0.52955929999999996</v>
          </cell>
          <cell r="H4926">
            <v>0.52955929999999996</v>
          </cell>
          <cell r="I4926">
            <v>60.557000000000002</v>
          </cell>
          <cell r="J4926">
            <v>26770.7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</row>
        <row r="4927">
          <cell r="F4927" t="str">
            <v>2012Other1-in-2June Peak6</v>
          </cell>
          <cell r="G4927">
            <v>0.5650212</v>
          </cell>
          <cell r="H4927">
            <v>0.5650212</v>
          </cell>
          <cell r="I4927">
            <v>61.415999999999997</v>
          </cell>
          <cell r="J4927">
            <v>26770.7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</row>
        <row r="4928">
          <cell r="F4928" t="str">
            <v>2012Other1-in-2June Peak7</v>
          </cell>
          <cell r="G4928">
            <v>0.66010139999999995</v>
          </cell>
          <cell r="H4928">
            <v>0.66010139999999995</v>
          </cell>
          <cell r="I4928">
            <v>62.848660000000002</v>
          </cell>
          <cell r="J4928">
            <v>26770.7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</row>
        <row r="4929">
          <cell r="F4929" t="str">
            <v>2012Other1-in-2June Peak8</v>
          </cell>
          <cell r="G4929">
            <v>0.72443840000000004</v>
          </cell>
          <cell r="H4929">
            <v>0.72443840000000004</v>
          </cell>
          <cell r="I4929">
            <v>67.593429999999998</v>
          </cell>
          <cell r="J4929">
            <v>26770.7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</row>
        <row r="4930">
          <cell r="F4930" t="str">
            <v>2012Other1-in-2June Peak9</v>
          </cell>
          <cell r="G4930">
            <v>0.73761759999999998</v>
          </cell>
          <cell r="H4930">
            <v>0.73761759999999998</v>
          </cell>
          <cell r="I4930">
            <v>73.021969999999996</v>
          </cell>
          <cell r="J4930">
            <v>26770.7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</row>
        <row r="4931">
          <cell r="F4931" t="str">
            <v>2012Other1-in-2June Peak10</v>
          </cell>
          <cell r="G4931">
            <v>0.78634850000000001</v>
          </cell>
          <cell r="H4931">
            <v>0.78634850000000001</v>
          </cell>
          <cell r="I4931">
            <v>78.322850000000003</v>
          </cell>
          <cell r="J4931">
            <v>26770.7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</row>
        <row r="4932">
          <cell r="F4932" t="str">
            <v>2012Other1-in-2June Peak11</v>
          </cell>
          <cell r="G4932">
            <v>0.86904139999999996</v>
          </cell>
          <cell r="H4932">
            <v>0.86904139999999996</v>
          </cell>
          <cell r="I4932">
            <v>83.484539999999996</v>
          </cell>
          <cell r="J4932">
            <v>26770.7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</row>
        <row r="4933">
          <cell r="F4933" t="str">
            <v>2012Other1-in-2June Peak12</v>
          </cell>
          <cell r="G4933">
            <v>0.99494329999999997</v>
          </cell>
          <cell r="H4933">
            <v>0.99494329999999997</v>
          </cell>
          <cell r="I4933">
            <v>88.277360000000002</v>
          </cell>
          <cell r="J4933">
            <v>26770.7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</row>
        <row r="4934">
          <cell r="F4934" t="str">
            <v>2012Other1-in-2June Peak13</v>
          </cell>
          <cell r="G4934">
            <v>1.1732359999999999</v>
          </cell>
          <cell r="H4934">
            <v>1.1732359999999999</v>
          </cell>
          <cell r="I4934">
            <v>91.484759999999994</v>
          </cell>
          <cell r="J4934">
            <v>26770.7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</row>
        <row r="4935">
          <cell r="F4935" t="str">
            <v>2012Other1-in-2June Peak14</v>
          </cell>
          <cell r="G4935">
            <v>1.1559010000000001</v>
          </cell>
          <cell r="H4935">
            <v>1.378091</v>
          </cell>
          <cell r="I4935">
            <v>93.676879999999997</v>
          </cell>
          <cell r="J4935">
            <v>26770.7</v>
          </cell>
          <cell r="K4935">
            <v>0.16063920000000001</v>
          </cell>
          <cell r="L4935">
            <v>0.1970037</v>
          </cell>
          <cell r="M4935">
            <v>0.22218969999999999</v>
          </cell>
          <cell r="N4935">
            <v>0.2473756</v>
          </cell>
          <cell r="O4935">
            <v>0.2837402</v>
          </cell>
        </row>
        <row r="4936">
          <cell r="F4936" t="str">
            <v>2012Other1-in-2June Peak15</v>
          </cell>
          <cell r="G4936">
            <v>1.3217019999999999</v>
          </cell>
          <cell r="H4936">
            <v>1.6112359999999999</v>
          </cell>
          <cell r="I4936">
            <v>95.338999999999999</v>
          </cell>
          <cell r="J4936">
            <v>26770.7</v>
          </cell>
          <cell r="K4936">
            <v>0.2095677</v>
          </cell>
          <cell r="L4936">
            <v>0.25681209999999999</v>
          </cell>
          <cell r="M4936">
            <v>0.2895335</v>
          </cell>
          <cell r="N4936">
            <v>0.32225490000000001</v>
          </cell>
          <cell r="O4936">
            <v>0.36949939999999998</v>
          </cell>
        </row>
        <row r="4937">
          <cell r="F4937" t="str">
            <v>2012Other1-in-2June Peak16</v>
          </cell>
          <cell r="G4937">
            <v>1.5089379999999999</v>
          </cell>
          <cell r="H4937">
            <v>1.8681160000000001</v>
          </cell>
          <cell r="I4937">
            <v>96.698099999999997</v>
          </cell>
          <cell r="J4937">
            <v>26770.7</v>
          </cell>
          <cell r="K4937">
            <v>0.26012020000000002</v>
          </cell>
          <cell r="L4937">
            <v>0.31864409999999999</v>
          </cell>
          <cell r="M4937">
            <v>0.35917769999999999</v>
          </cell>
          <cell r="N4937">
            <v>0.39971109999999999</v>
          </cell>
          <cell r="O4937">
            <v>0.45823510000000001</v>
          </cell>
        </row>
        <row r="4938">
          <cell r="F4938" t="str">
            <v>2012Other1-in-2June Peak17</v>
          </cell>
          <cell r="G4938">
            <v>1.6804939999999999</v>
          </cell>
          <cell r="H4938">
            <v>2.100981</v>
          </cell>
          <cell r="I4938">
            <v>96.758510000000001</v>
          </cell>
          <cell r="J4938">
            <v>26770.7</v>
          </cell>
          <cell r="K4938">
            <v>0.30442029999999998</v>
          </cell>
          <cell r="L4938">
            <v>0.37299339999999997</v>
          </cell>
          <cell r="M4938">
            <v>0.4204869</v>
          </cell>
          <cell r="N4938">
            <v>0.46798040000000002</v>
          </cell>
          <cell r="O4938">
            <v>0.53655350000000002</v>
          </cell>
        </row>
        <row r="4939">
          <cell r="F4939" t="str">
            <v>2012Other1-in-2June Peak18</v>
          </cell>
          <cell r="G4939">
            <v>1.8068379999999999</v>
          </cell>
          <cell r="H4939">
            <v>2.238953</v>
          </cell>
          <cell r="I4939">
            <v>96.801360000000003</v>
          </cell>
          <cell r="J4939">
            <v>26770.7</v>
          </cell>
          <cell r="K4939">
            <v>0.31282520000000003</v>
          </cell>
          <cell r="L4939">
            <v>0.38330239999999999</v>
          </cell>
          <cell r="M4939">
            <v>0.43211460000000002</v>
          </cell>
          <cell r="N4939">
            <v>0.48092699999999999</v>
          </cell>
          <cell r="O4939">
            <v>0.55140409999999995</v>
          </cell>
        </row>
        <row r="4940">
          <cell r="F4940" t="str">
            <v>2012Other1-in-2June Peak19</v>
          </cell>
          <cell r="G4940">
            <v>2.4823080000000002</v>
          </cell>
          <cell r="H4940">
            <v>2.1899700000000002</v>
          </cell>
          <cell r="I4940">
            <v>94.59939</v>
          </cell>
          <cell r="J4940">
            <v>26770.7</v>
          </cell>
          <cell r="K4940">
            <v>-0.32657819999999999</v>
          </cell>
          <cell r="L4940">
            <v>-0.30634919999999999</v>
          </cell>
          <cell r="M4940">
            <v>-0.29233880000000001</v>
          </cell>
          <cell r="N4940">
            <v>-0.27832839999999998</v>
          </cell>
          <cell r="O4940">
            <v>-0.25809949999999998</v>
          </cell>
        </row>
        <row r="4941">
          <cell r="F4941" t="str">
            <v>2012Other1-in-2June Peak20</v>
          </cell>
          <cell r="G4941">
            <v>2.232818</v>
          </cell>
          <cell r="H4941">
            <v>1.9760409999999999</v>
          </cell>
          <cell r="I4941">
            <v>91.488690000000005</v>
          </cell>
          <cell r="J4941">
            <v>26770.7</v>
          </cell>
          <cell r="K4941">
            <v>-0.28685159999999998</v>
          </cell>
          <cell r="L4941">
            <v>-0.26908339999999997</v>
          </cell>
          <cell r="M4941">
            <v>-0.25677729999999999</v>
          </cell>
          <cell r="N4941">
            <v>-0.2444711</v>
          </cell>
          <cell r="O4941">
            <v>-0.22670299999999999</v>
          </cell>
        </row>
        <row r="4942">
          <cell r="F4942" t="str">
            <v>2012Other1-in-2June Peak21</v>
          </cell>
          <cell r="G4942">
            <v>1.886736</v>
          </cell>
          <cell r="H4942">
            <v>1.7361759999999999</v>
          </cell>
          <cell r="I4942">
            <v>85.781869999999998</v>
          </cell>
          <cell r="J4942">
            <v>26770.7</v>
          </cell>
          <cell r="K4942">
            <v>-0.16819429999999999</v>
          </cell>
          <cell r="L4942">
            <v>-0.157776</v>
          </cell>
          <cell r="M4942">
            <v>-0.15056040000000001</v>
          </cell>
          <cell r="N4942">
            <v>-0.14334469999999999</v>
          </cell>
          <cell r="O4942">
            <v>-0.1329264</v>
          </cell>
        </row>
        <row r="4943">
          <cell r="F4943" t="str">
            <v>2012Other1-in-2June Peak22</v>
          </cell>
          <cell r="G4943">
            <v>1.5762449999999999</v>
          </cell>
          <cell r="H4943">
            <v>1.4796450000000001</v>
          </cell>
          <cell r="I4943">
            <v>80.199420000000003</v>
          </cell>
          <cell r="J4943">
            <v>26770.7</v>
          </cell>
          <cell r="K4943">
            <v>-0.1079142</v>
          </cell>
          <cell r="L4943">
            <v>-0.10122979999999999</v>
          </cell>
          <cell r="M4943">
            <v>-9.6600199999999997E-2</v>
          </cell>
          <cell r="N4943">
            <v>-9.19706E-2</v>
          </cell>
          <cell r="O4943">
            <v>-8.5286200000000006E-2</v>
          </cell>
        </row>
        <row r="4944">
          <cell r="F4944" t="str">
            <v>2012Other1-in-2June Peak23</v>
          </cell>
          <cell r="G4944">
            <v>1.2196210000000001</v>
          </cell>
          <cell r="H4944">
            <v>1.1583019999999999</v>
          </cell>
          <cell r="I4944">
            <v>76.887730000000005</v>
          </cell>
          <cell r="J4944">
            <v>26770.7</v>
          </cell>
          <cell r="K4944">
            <v>-6.8501300000000001E-2</v>
          </cell>
          <cell r="L4944">
            <v>-6.4258200000000001E-2</v>
          </cell>
          <cell r="M4944">
            <v>-6.1319499999999999E-2</v>
          </cell>
          <cell r="N4944">
            <v>-5.8380700000000001E-2</v>
          </cell>
          <cell r="O4944">
            <v>-5.4137600000000001E-2</v>
          </cell>
        </row>
        <row r="4945">
          <cell r="F4945" t="str">
            <v>2012Other1-in-2June Peak24</v>
          </cell>
          <cell r="G4945">
            <v>0.92389180000000004</v>
          </cell>
          <cell r="H4945">
            <v>0.8847081</v>
          </cell>
          <cell r="I4945">
            <v>75.14819</v>
          </cell>
          <cell r="J4945">
            <v>26770.7</v>
          </cell>
          <cell r="K4945">
            <v>-4.3772999999999999E-2</v>
          </cell>
          <cell r="L4945">
            <v>-4.1061599999999997E-2</v>
          </cell>
          <cell r="M4945">
            <v>-3.9183700000000002E-2</v>
          </cell>
          <cell r="N4945">
            <v>-3.73058E-2</v>
          </cell>
          <cell r="O4945">
            <v>-3.45945E-2</v>
          </cell>
        </row>
        <row r="4946">
          <cell r="F4946" t="str">
            <v>2012Sierra1-in-2June Peak1</v>
          </cell>
          <cell r="G4946">
            <v>0.78246610000000005</v>
          </cell>
          <cell r="H4946">
            <v>0.78246610000000005</v>
          </cell>
          <cell r="I4946">
            <v>66.508679999999998</v>
          </cell>
          <cell r="J4946">
            <v>18733.28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</row>
        <row r="4947">
          <cell r="F4947" t="str">
            <v>2012Sierra1-in-2June Peak2</v>
          </cell>
          <cell r="G4947">
            <v>0.69036319999999995</v>
          </cell>
          <cell r="H4947">
            <v>0.69036319999999995</v>
          </cell>
          <cell r="I4947">
            <v>62.634979999999999</v>
          </cell>
          <cell r="J4947">
            <v>18733.28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</row>
        <row r="4948">
          <cell r="F4948" t="str">
            <v>2012Sierra1-in-2June Peak3</v>
          </cell>
          <cell r="G4948">
            <v>0.63716919999999999</v>
          </cell>
          <cell r="H4948">
            <v>0.63716919999999999</v>
          </cell>
          <cell r="I4948">
            <v>59.359070000000003</v>
          </cell>
          <cell r="J4948">
            <v>18733.28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</row>
        <row r="4949">
          <cell r="F4949" t="str">
            <v>2012Sierra1-in-2June Peak4</v>
          </cell>
          <cell r="G4949">
            <v>0.6070759</v>
          </cell>
          <cell r="H4949">
            <v>0.6070759</v>
          </cell>
          <cell r="I4949">
            <v>57.275460000000002</v>
          </cell>
          <cell r="J4949">
            <v>18733.28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</row>
        <row r="4950">
          <cell r="F4950" t="str">
            <v>2012Sierra1-in-2June Peak5</v>
          </cell>
          <cell r="G4950">
            <v>0.60723179999999999</v>
          </cell>
          <cell r="H4950">
            <v>0.60723179999999999</v>
          </cell>
          <cell r="I4950">
            <v>56.890140000000002</v>
          </cell>
          <cell r="J4950">
            <v>18733.28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</row>
        <row r="4951">
          <cell r="F4951" t="str">
            <v>2012Sierra1-in-2June Peak6</v>
          </cell>
          <cell r="G4951">
            <v>0.66289169999999997</v>
          </cell>
          <cell r="H4951">
            <v>0.66289169999999997</v>
          </cell>
          <cell r="I4951">
            <v>58.849299999999999</v>
          </cell>
          <cell r="J4951">
            <v>18733.28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</row>
        <row r="4952">
          <cell r="F4952" t="str">
            <v>2012Sierra1-in-2June Peak7</v>
          </cell>
          <cell r="G4952">
            <v>0.78893570000000002</v>
          </cell>
          <cell r="H4952">
            <v>0.78893570000000002</v>
          </cell>
          <cell r="I4952">
            <v>61.898739999999997</v>
          </cell>
          <cell r="J4952">
            <v>18733.28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</row>
        <row r="4953">
          <cell r="F4953" t="str">
            <v>2012Sierra1-in-2June Peak8</v>
          </cell>
          <cell r="G4953">
            <v>0.86873789999999995</v>
          </cell>
          <cell r="H4953">
            <v>0.86873789999999995</v>
          </cell>
          <cell r="I4953">
            <v>66.296310000000005</v>
          </cell>
          <cell r="J4953">
            <v>18733.28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</row>
        <row r="4954">
          <cell r="F4954" t="str">
            <v>2012Sierra1-in-2June Peak9</v>
          </cell>
          <cell r="G4954">
            <v>0.89308489999999996</v>
          </cell>
          <cell r="H4954">
            <v>0.89308489999999996</v>
          </cell>
          <cell r="I4954">
            <v>74.459580000000003</v>
          </cell>
          <cell r="J4954">
            <v>18733.28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</row>
        <row r="4955">
          <cell r="F4955" t="str">
            <v>2012Sierra1-in-2June Peak10</v>
          </cell>
          <cell r="G4955">
            <v>0.93848710000000002</v>
          </cell>
          <cell r="H4955">
            <v>0.93848710000000002</v>
          </cell>
          <cell r="I4955">
            <v>80.365970000000004</v>
          </cell>
          <cell r="J4955">
            <v>18733.28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</row>
        <row r="4956">
          <cell r="F4956" t="str">
            <v>2012Sierra1-in-2June Peak11</v>
          </cell>
          <cell r="G4956">
            <v>1.024743</v>
          </cell>
          <cell r="H4956">
            <v>1.024743</v>
          </cell>
          <cell r="I4956">
            <v>83.133920000000003</v>
          </cell>
          <cell r="J4956">
            <v>18733.28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</row>
        <row r="4957">
          <cell r="F4957" t="str">
            <v>2012Sierra1-in-2June Peak12</v>
          </cell>
          <cell r="G4957">
            <v>1.155456</v>
          </cell>
          <cell r="H4957">
            <v>1.155456</v>
          </cell>
          <cell r="I4957">
            <v>86.649820000000005</v>
          </cell>
          <cell r="J4957">
            <v>18733.28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</row>
        <row r="4958">
          <cell r="F4958" t="str">
            <v>2012Sierra1-in-2June Peak13</v>
          </cell>
          <cell r="G4958">
            <v>1.3362959999999999</v>
          </cell>
          <cell r="H4958">
            <v>1.3362959999999999</v>
          </cell>
          <cell r="I4958">
            <v>88.513739999999999</v>
          </cell>
          <cell r="J4958">
            <v>18733.28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</row>
        <row r="4959">
          <cell r="F4959" t="str">
            <v>2012Sierra1-in-2June Peak14</v>
          </cell>
          <cell r="G4959">
            <v>1.281506</v>
          </cell>
          <cell r="H4959">
            <v>1.5416240000000001</v>
          </cell>
          <cell r="I4959">
            <v>90.035560000000004</v>
          </cell>
          <cell r="J4959">
            <v>18733.28</v>
          </cell>
          <cell r="K4959">
            <v>0.16899910000000001</v>
          </cell>
          <cell r="L4959">
            <v>0.2228329</v>
          </cell>
          <cell r="M4959">
            <v>0.26011810000000002</v>
          </cell>
          <cell r="N4959">
            <v>0.29740319999999998</v>
          </cell>
          <cell r="O4959">
            <v>0.35123700000000002</v>
          </cell>
        </row>
        <row r="4960">
          <cell r="F4960" t="str">
            <v>2012Sierra1-in-2June Peak15</v>
          </cell>
          <cell r="G4960">
            <v>1.4372370000000001</v>
          </cell>
          <cell r="H4960">
            <v>1.7769630000000001</v>
          </cell>
          <cell r="I4960">
            <v>92.091350000000006</v>
          </cell>
          <cell r="J4960">
            <v>18733.28</v>
          </cell>
          <cell r="K4960">
            <v>0.22088949999999999</v>
          </cell>
          <cell r="L4960">
            <v>0.291099</v>
          </cell>
          <cell r="M4960">
            <v>0.33972599999999997</v>
          </cell>
          <cell r="N4960">
            <v>0.3883529</v>
          </cell>
          <cell r="O4960">
            <v>0.45856239999999998</v>
          </cell>
        </row>
        <row r="4961">
          <cell r="F4961" t="str">
            <v>2012Sierra1-in-2June Peak16</v>
          </cell>
          <cell r="G4961">
            <v>1.6269229999999999</v>
          </cell>
          <cell r="H4961">
            <v>2.0476320000000001</v>
          </cell>
          <cell r="I4961">
            <v>93.026430000000005</v>
          </cell>
          <cell r="J4961">
            <v>18733.28</v>
          </cell>
          <cell r="K4961">
            <v>0.27364640000000001</v>
          </cell>
          <cell r="L4961">
            <v>0.36053239999999998</v>
          </cell>
          <cell r="M4961">
            <v>0.42070930000000001</v>
          </cell>
          <cell r="N4961">
            <v>0.48088629999999999</v>
          </cell>
          <cell r="O4961">
            <v>0.56777219999999995</v>
          </cell>
        </row>
        <row r="4962">
          <cell r="F4962" t="str">
            <v>2012Sierra1-in-2June Peak17</v>
          </cell>
          <cell r="G4962">
            <v>1.796592</v>
          </cell>
          <cell r="H4962">
            <v>2.2896290000000001</v>
          </cell>
          <cell r="I4962">
            <v>93.523309999999995</v>
          </cell>
          <cell r="J4962">
            <v>18733.28</v>
          </cell>
          <cell r="K4962">
            <v>0.32062020000000002</v>
          </cell>
          <cell r="L4962">
            <v>0.42248590000000003</v>
          </cell>
          <cell r="M4962">
            <v>0.49303760000000002</v>
          </cell>
          <cell r="N4962">
            <v>0.56358940000000002</v>
          </cell>
          <cell r="O4962">
            <v>0.66545509999999997</v>
          </cell>
        </row>
        <row r="4963">
          <cell r="F4963" t="str">
            <v>2012Sierra1-in-2June Peak18</v>
          </cell>
          <cell r="G4963">
            <v>1.9386330000000001</v>
          </cell>
          <cell r="H4963">
            <v>2.4453719999999999</v>
          </cell>
          <cell r="I4963">
            <v>93.517390000000006</v>
          </cell>
          <cell r="J4963">
            <v>18733.28</v>
          </cell>
          <cell r="K4963">
            <v>0.32952100000000001</v>
          </cell>
          <cell r="L4963">
            <v>0.43422309999999997</v>
          </cell>
          <cell r="M4963">
            <v>0.50673939999999995</v>
          </cell>
          <cell r="N4963">
            <v>0.57925579999999999</v>
          </cell>
          <cell r="O4963">
            <v>0.68395790000000001</v>
          </cell>
        </row>
        <row r="4964">
          <cell r="F4964" t="str">
            <v>2012Sierra1-in-2June Peak19</v>
          </cell>
          <cell r="G4964">
            <v>2.7863790000000002</v>
          </cell>
          <cell r="H4964">
            <v>2.4184800000000002</v>
          </cell>
          <cell r="I4964">
            <v>92.582210000000003</v>
          </cell>
          <cell r="J4964">
            <v>18733.28</v>
          </cell>
          <cell r="K4964">
            <v>-0.40038760000000001</v>
          </cell>
          <cell r="L4964">
            <v>-0.3811929</v>
          </cell>
          <cell r="M4964">
            <v>-0.36789870000000002</v>
          </cell>
          <cell r="N4964">
            <v>-0.35460449999999999</v>
          </cell>
          <cell r="O4964">
            <v>-0.33540979999999998</v>
          </cell>
        </row>
        <row r="4965">
          <cell r="F4965" t="str">
            <v>2012Sierra1-in-2June Peak20</v>
          </cell>
          <cell r="G4965">
            <v>2.521458</v>
          </cell>
          <cell r="H4965">
            <v>2.2182499999999998</v>
          </cell>
          <cell r="I4965">
            <v>89.439480000000003</v>
          </cell>
          <cell r="J4965">
            <v>18733.28</v>
          </cell>
          <cell r="K4965">
            <v>-0.32998339999999998</v>
          </cell>
          <cell r="L4965">
            <v>-0.314164</v>
          </cell>
          <cell r="M4965">
            <v>-0.30320740000000002</v>
          </cell>
          <cell r="N4965">
            <v>-0.29225089999999998</v>
          </cell>
          <cell r="O4965">
            <v>-0.27643139999999999</v>
          </cell>
        </row>
        <row r="4966">
          <cell r="F4966" t="str">
            <v>2012Sierra1-in-2June Peak21</v>
          </cell>
          <cell r="G4966">
            <v>2.155538</v>
          </cell>
          <cell r="H4966">
            <v>1.9634529999999999</v>
          </cell>
          <cell r="I4966">
            <v>81.698170000000005</v>
          </cell>
          <cell r="J4966">
            <v>18733.28</v>
          </cell>
          <cell r="K4966">
            <v>-0.20904739999999999</v>
          </cell>
          <cell r="L4966">
            <v>-0.1990256</v>
          </cell>
          <cell r="M4966">
            <v>-0.19208459999999999</v>
          </cell>
          <cell r="N4966">
            <v>-0.18514349999999999</v>
          </cell>
          <cell r="O4966">
            <v>-0.17512169999999999</v>
          </cell>
        </row>
        <row r="4967">
          <cell r="F4967" t="str">
            <v>2012Sierra1-in-2June Peak22</v>
          </cell>
          <cell r="G4967">
            <v>1.785652</v>
          </cell>
          <cell r="H4967">
            <v>1.6709309999999999</v>
          </cell>
          <cell r="I4967">
            <v>74.829080000000005</v>
          </cell>
          <cell r="J4967">
            <v>18733.28</v>
          </cell>
          <cell r="K4967">
            <v>-0.1248522</v>
          </cell>
          <cell r="L4967">
            <v>-0.11886679999999999</v>
          </cell>
          <cell r="M4967">
            <v>-0.1147213</v>
          </cell>
          <cell r="N4967">
            <v>-0.1105758</v>
          </cell>
          <cell r="O4967">
            <v>-0.1045903</v>
          </cell>
        </row>
        <row r="4968">
          <cell r="F4968" t="str">
            <v>2012Sierra1-in-2June Peak23</v>
          </cell>
          <cell r="G4968">
            <v>1.370268</v>
          </cell>
          <cell r="H4968">
            <v>1.2930330000000001</v>
          </cell>
          <cell r="I4968">
            <v>69.944500000000005</v>
          </cell>
          <cell r="J4968">
            <v>18733.28</v>
          </cell>
          <cell r="K4968">
            <v>-8.4055900000000003E-2</v>
          </cell>
          <cell r="L4968">
            <v>-8.0026299999999995E-2</v>
          </cell>
          <cell r="M4968">
            <v>-7.7235300000000007E-2</v>
          </cell>
          <cell r="N4968">
            <v>-7.4444399999999994E-2</v>
          </cell>
          <cell r="O4968">
            <v>-7.0414699999999997E-2</v>
          </cell>
        </row>
        <row r="4969">
          <cell r="F4969" t="str">
            <v>2012Sierra1-in-2June Peak24</v>
          </cell>
          <cell r="G4969">
            <v>1.021582</v>
          </cell>
          <cell r="H4969">
            <v>0.98128649999999995</v>
          </cell>
          <cell r="I4969">
            <v>68.062200000000004</v>
          </cell>
          <cell r="J4969">
            <v>18733.28</v>
          </cell>
          <cell r="K4969">
            <v>-4.3853900000000001E-2</v>
          </cell>
          <cell r="L4969">
            <v>-4.1751499999999997E-2</v>
          </cell>
          <cell r="M4969">
            <v>-4.0295400000000002E-2</v>
          </cell>
          <cell r="N4969">
            <v>-3.88393E-2</v>
          </cell>
          <cell r="O4969">
            <v>-3.6736999999999999E-2</v>
          </cell>
        </row>
        <row r="4970">
          <cell r="F4970" t="str">
            <v>2012Stockton1-in-2June Peak1</v>
          </cell>
          <cell r="G4970">
            <v>0.76706300000000005</v>
          </cell>
          <cell r="H4970">
            <v>0.76706300000000005</v>
          </cell>
          <cell r="I4970">
            <v>71.241709999999998</v>
          </cell>
          <cell r="J4970">
            <v>13051.33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</row>
        <row r="4971">
          <cell r="F4971" t="str">
            <v>2012Stockton1-in-2June Peak2</v>
          </cell>
          <cell r="G4971">
            <v>0.652478</v>
          </cell>
          <cell r="H4971">
            <v>0.652478</v>
          </cell>
          <cell r="I4971">
            <v>63.439549999999997</v>
          </cell>
          <cell r="J4971">
            <v>13051.33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</row>
        <row r="4972">
          <cell r="F4972" t="str">
            <v>2012Stockton1-in-2June Peak3</v>
          </cell>
          <cell r="G4972">
            <v>0.58214339999999998</v>
          </cell>
          <cell r="H4972">
            <v>0.58214339999999998</v>
          </cell>
          <cell r="I4972">
            <v>60.939549999999997</v>
          </cell>
          <cell r="J4972">
            <v>13051.33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</row>
        <row r="4973">
          <cell r="F4973" t="str">
            <v>2012Stockton1-in-2June Peak4</v>
          </cell>
          <cell r="G4973">
            <v>0.54276749999999996</v>
          </cell>
          <cell r="H4973">
            <v>0.54276749999999996</v>
          </cell>
          <cell r="I4973">
            <v>59.181260000000002</v>
          </cell>
          <cell r="J4973">
            <v>13051.33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</row>
        <row r="4974">
          <cell r="F4974" t="str">
            <v>2012Stockton1-in-2June Peak5</v>
          </cell>
          <cell r="G4974">
            <v>0.53378769999999998</v>
          </cell>
          <cell r="H4974">
            <v>0.53378769999999998</v>
          </cell>
          <cell r="I4974">
            <v>59.104140000000001</v>
          </cell>
          <cell r="J4974">
            <v>13051.33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</row>
        <row r="4975">
          <cell r="F4975" t="str">
            <v>2012Stockton1-in-2June Peak6</v>
          </cell>
          <cell r="G4975">
            <v>0.55785410000000002</v>
          </cell>
          <cell r="H4975">
            <v>0.55785410000000002</v>
          </cell>
          <cell r="I4975">
            <v>60.560450000000003</v>
          </cell>
          <cell r="J4975">
            <v>13051.33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</row>
        <row r="4976">
          <cell r="F4976" t="str">
            <v>2012Stockton1-in-2June Peak7</v>
          </cell>
          <cell r="G4976">
            <v>0.63654239999999995</v>
          </cell>
          <cell r="H4976">
            <v>0.63654239999999995</v>
          </cell>
          <cell r="I4976">
            <v>60.016669999999998</v>
          </cell>
          <cell r="J4976">
            <v>13051.33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</row>
        <row r="4977">
          <cell r="F4977" t="str">
            <v>2012Stockton1-in-2June Peak8</v>
          </cell>
          <cell r="G4977">
            <v>0.69121560000000004</v>
          </cell>
          <cell r="H4977">
            <v>0.69121560000000004</v>
          </cell>
          <cell r="I4977">
            <v>66.533349999999999</v>
          </cell>
          <cell r="J4977">
            <v>13051.33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</row>
        <row r="4978">
          <cell r="F4978" t="str">
            <v>2012Stockton1-in-2June Peak9</v>
          </cell>
          <cell r="G4978">
            <v>0.71976329999999999</v>
          </cell>
          <cell r="H4978">
            <v>0.71976329999999999</v>
          </cell>
          <cell r="I4978">
            <v>73.258290000000002</v>
          </cell>
          <cell r="J4978">
            <v>13051.33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</row>
        <row r="4979">
          <cell r="F4979" t="str">
            <v>2012Stockton1-in-2June Peak10</v>
          </cell>
          <cell r="G4979">
            <v>0.78969710000000004</v>
          </cell>
          <cell r="H4979">
            <v>0.78969710000000004</v>
          </cell>
          <cell r="I4979">
            <v>79.241709999999998</v>
          </cell>
          <cell r="J4979">
            <v>13051.33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</row>
        <row r="4980">
          <cell r="F4980" t="str">
            <v>2012Stockton1-in-2June Peak11</v>
          </cell>
          <cell r="G4980">
            <v>0.88954140000000004</v>
          </cell>
          <cell r="H4980">
            <v>0.88954140000000004</v>
          </cell>
          <cell r="I4980">
            <v>82.939549999999997</v>
          </cell>
          <cell r="J4980">
            <v>13051.33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</row>
        <row r="4981">
          <cell r="F4981" t="str">
            <v>2012Stockton1-in-2June Peak12</v>
          </cell>
          <cell r="G4981">
            <v>1.0249509999999999</v>
          </cell>
          <cell r="H4981">
            <v>1.0249509999999999</v>
          </cell>
          <cell r="I4981">
            <v>87.577119999999994</v>
          </cell>
          <cell r="J4981">
            <v>13051.33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</row>
        <row r="4982">
          <cell r="F4982" t="str">
            <v>2012Stockton1-in-2June Peak13</v>
          </cell>
          <cell r="G4982">
            <v>1.1991289999999999</v>
          </cell>
          <cell r="H4982">
            <v>1.1991289999999999</v>
          </cell>
          <cell r="I4982">
            <v>91.137479999999996</v>
          </cell>
          <cell r="J4982">
            <v>13051.33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</row>
        <row r="4983">
          <cell r="F4983" t="str">
            <v>2012Stockton1-in-2June Peak14</v>
          </cell>
          <cell r="G4983">
            <v>1.206162</v>
          </cell>
          <cell r="H4983">
            <v>1.3991800000000001</v>
          </cell>
          <cell r="I4983">
            <v>93.637479999999996</v>
          </cell>
          <cell r="J4983">
            <v>13051.33</v>
          </cell>
          <cell r="K4983">
            <v>0.1268251</v>
          </cell>
          <cell r="L4983">
            <v>0.16593250000000001</v>
          </cell>
          <cell r="M4983">
            <v>0.1930181</v>
          </cell>
          <cell r="N4983">
            <v>0.22010379999999999</v>
          </cell>
          <cell r="O4983">
            <v>0.25921110000000003</v>
          </cell>
        </row>
        <row r="4984">
          <cell r="F4984" t="str">
            <v>2012Stockton1-in-2June Peak15</v>
          </cell>
          <cell r="G4984">
            <v>1.3717779999999999</v>
          </cell>
          <cell r="H4984">
            <v>1.6213169999999999</v>
          </cell>
          <cell r="I4984">
            <v>95.895870000000002</v>
          </cell>
          <cell r="J4984">
            <v>13051.33</v>
          </cell>
          <cell r="K4984">
            <v>0.16423950000000001</v>
          </cell>
          <cell r="L4984">
            <v>0.21463499999999999</v>
          </cell>
          <cell r="M4984">
            <v>0.24953880000000001</v>
          </cell>
          <cell r="N4984">
            <v>0.28444259999999999</v>
          </cell>
          <cell r="O4984">
            <v>0.33483819999999997</v>
          </cell>
        </row>
        <row r="4985">
          <cell r="F4985" t="str">
            <v>2012Stockton1-in-2June Peak16</v>
          </cell>
          <cell r="G4985">
            <v>1.5555680000000001</v>
          </cell>
          <cell r="H4985">
            <v>1.8665400000000001</v>
          </cell>
          <cell r="I4985">
            <v>97.335409999999996</v>
          </cell>
          <cell r="J4985">
            <v>13051.33</v>
          </cell>
          <cell r="K4985">
            <v>0.20508509999999999</v>
          </cell>
          <cell r="L4985">
            <v>0.26764399999999999</v>
          </cell>
          <cell r="M4985">
            <v>0.31097209999999997</v>
          </cell>
          <cell r="N4985">
            <v>0.35430020000000001</v>
          </cell>
          <cell r="O4985">
            <v>0.41685899999999998</v>
          </cell>
        </row>
        <row r="4986">
          <cell r="F4986" t="str">
            <v>2012Stockton1-in-2June Peak17</v>
          </cell>
          <cell r="G4986">
            <v>1.715158</v>
          </cell>
          <cell r="H4986">
            <v>2.07822</v>
          </cell>
          <cell r="I4986">
            <v>97.456220000000002</v>
          </cell>
          <cell r="J4986">
            <v>13051.33</v>
          </cell>
          <cell r="K4986">
            <v>0.2391499</v>
          </cell>
          <cell r="L4986">
            <v>0.31235819999999997</v>
          </cell>
          <cell r="M4986">
            <v>0.363062</v>
          </cell>
          <cell r="N4986">
            <v>0.41376580000000002</v>
          </cell>
          <cell r="O4986">
            <v>0.48697410000000002</v>
          </cell>
        </row>
        <row r="4987">
          <cell r="F4987" t="str">
            <v>2012Stockton1-in-2June Peak18</v>
          </cell>
          <cell r="G4987">
            <v>1.817869</v>
          </cell>
          <cell r="H4987">
            <v>2.1908409999999998</v>
          </cell>
          <cell r="I4987">
            <v>97.077119999999994</v>
          </cell>
          <cell r="J4987">
            <v>13051.33</v>
          </cell>
          <cell r="K4987">
            <v>0.24563950000000001</v>
          </cell>
          <cell r="L4987">
            <v>0.3208684</v>
          </cell>
          <cell r="M4987">
            <v>0.37297170000000002</v>
          </cell>
          <cell r="N4987">
            <v>0.42507489999999998</v>
          </cell>
          <cell r="O4987">
            <v>0.50030379999999997</v>
          </cell>
        </row>
        <row r="4988">
          <cell r="F4988" t="str">
            <v>2012Stockton1-in-2June Peak19</v>
          </cell>
          <cell r="G4988">
            <v>2.4306549999999998</v>
          </cell>
          <cell r="H4988">
            <v>2.13748</v>
          </cell>
          <cell r="I4988">
            <v>95.956220000000002</v>
          </cell>
          <cell r="J4988">
            <v>13051.33</v>
          </cell>
          <cell r="K4988">
            <v>-0.30917099999999997</v>
          </cell>
          <cell r="L4988">
            <v>-0.29972009999999999</v>
          </cell>
          <cell r="M4988">
            <v>-0.2931745</v>
          </cell>
          <cell r="N4988">
            <v>-0.28662890000000002</v>
          </cell>
          <cell r="O4988">
            <v>-0.27717799999999998</v>
          </cell>
        </row>
        <row r="4989">
          <cell r="F4989" t="str">
            <v>2012Stockton1-in-2June Peak20</v>
          </cell>
          <cell r="G4989">
            <v>2.2153559999999999</v>
          </cell>
          <cell r="H4989">
            <v>1.9402759999999999</v>
          </cell>
          <cell r="I4989">
            <v>91.879199999999997</v>
          </cell>
          <cell r="J4989">
            <v>13051.33</v>
          </cell>
          <cell r="K4989">
            <v>-0.2900894</v>
          </cell>
          <cell r="L4989">
            <v>-0.28122190000000002</v>
          </cell>
          <cell r="M4989">
            <v>-0.2750802</v>
          </cell>
          <cell r="N4989">
            <v>-0.26893850000000002</v>
          </cell>
          <cell r="O4989">
            <v>-0.260071</v>
          </cell>
        </row>
        <row r="4990">
          <cell r="F4990" t="str">
            <v>2012Stockton1-in-2June Peak21</v>
          </cell>
          <cell r="G4990">
            <v>1.9280930000000001</v>
          </cell>
          <cell r="H4990">
            <v>1.7423820000000001</v>
          </cell>
          <cell r="I4990">
            <v>83.802070000000001</v>
          </cell>
          <cell r="J4990">
            <v>13051.33</v>
          </cell>
          <cell r="K4990">
            <v>-0.19584409999999999</v>
          </cell>
          <cell r="L4990">
            <v>-0.18985750000000001</v>
          </cell>
          <cell r="M4990">
            <v>-0.18571109999999999</v>
          </cell>
          <cell r="N4990">
            <v>-0.1815648</v>
          </cell>
          <cell r="O4990">
            <v>-0.17557819999999999</v>
          </cell>
        </row>
        <row r="4991">
          <cell r="F4991" t="str">
            <v>2012Stockton1-in-2June Peak22</v>
          </cell>
          <cell r="G4991">
            <v>1.6359090000000001</v>
          </cell>
          <cell r="H4991">
            <v>1.505331</v>
          </cell>
          <cell r="I4991">
            <v>76.802070000000001</v>
          </cell>
          <cell r="J4991">
            <v>13051.33</v>
          </cell>
          <cell r="K4991">
            <v>-0.1377023</v>
          </cell>
          <cell r="L4991">
            <v>-0.1334929</v>
          </cell>
          <cell r="M4991">
            <v>-0.13057759999999999</v>
          </cell>
          <cell r="N4991">
            <v>-0.1276622</v>
          </cell>
          <cell r="O4991">
            <v>-0.1234528</v>
          </cell>
        </row>
        <row r="4992">
          <cell r="F4992" t="str">
            <v>2012Stockton1-in-2June Peak23</v>
          </cell>
          <cell r="G4992">
            <v>1.270632</v>
          </cell>
          <cell r="H4992">
            <v>1.2003550000000001</v>
          </cell>
          <cell r="I4992">
            <v>73.758290000000002</v>
          </cell>
          <cell r="J4992">
            <v>13051.33</v>
          </cell>
          <cell r="K4992">
            <v>-7.4110999999999996E-2</v>
          </cell>
          <cell r="L4992">
            <v>-7.1845500000000007E-2</v>
          </cell>
          <cell r="M4992">
            <v>-7.0276500000000006E-2</v>
          </cell>
          <cell r="N4992">
            <v>-6.8707500000000005E-2</v>
          </cell>
          <cell r="O4992">
            <v>-6.6442000000000001E-2</v>
          </cell>
        </row>
        <row r="4993">
          <cell r="F4993" t="str">
            <v>2012Stockton1-in-2June Peak24</v>
          </cell>
          <cell r="G4993">
            <v>0.98116170000000003</v>
          </cell>
          <cell r="H4993">
            <v>0.92481519999999995</v>
          </cell>
          <cell r="I4993">
            <v>75.137479999999996</v>
          </cell>
          <cell r="J4993">
            <v>13051.33</v>
          </cell>
          <cell r="K4993">
            <v>-5.9421000000000002E-2</v>
          </cell>
          <cell r="L4993">
            <v>-5.7604599999999999E-2</v>
          </cell>
          <cell r="M4993">
            <v>-5.6346500000000001E-2</v>
          </cell>
          <cell r="N4993">
            <v>-5.5088499999999999E-2</v>
          </cell>
          <cell r="O4993">
            <v>-5.3272100000000003E-2</v>
          </cell>
        </row>
        <row r="4994">
          <cell r="F4994" t="str">
            <v>2013All Customers1-in-10June Peak1</v>
          </cell>
          <cell r="G4994">
            <v>1.1033090000000001</v>
          </cell>
          <cell r="H4994">
            <v>1.1033090000000001</v>
          </cell>
          <cell r="I4994">
            <v>74.447249999999997</v>
          </cell>
          <cell r="J4994">
            <v>152710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</row>
        <row r="4995">
          <cell r="F4995" t="str">
            <v>2013All Customers1-in-10June Peak2</v>
          </cell>
          <cell r="G4995">
            <v>0.94156779999999995</v>
          </cell>
          <cell r="H4995">
            <v>0.94156779999999995</v>
          </cell>
          <cell r="I4995">
            <v>72.656620000000004</v>
          </cell>
          <cell r="J4995">
            <v>152710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</row>
        <row r="4996">
          <cell r="F4996" t="str">
            <v>2013All Customers1-in-10June Peak3</v>
          </cell>
          <cell r="G4996">
            <v>0.84720300000000004</v>
          </cell>
          <cell r="H4996">
            <v>0.84720300000000004</v>
          </cell>
          <cell r="I4996">
            <v>71.568889999999996</v>
          </cell>
          <cell r="J4996">
            <v>152710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</row>
        <row r="4997">
          <cell r="F4997" t="str">
            <v>2013All Customers1-in-10June Peak4</v>
          </cell>
          <cell r="G4997">
            <v>0.79261170000000003</v>
          </cell>
          <cell r="H4997">
            <v>0.79261170000000003</v>
          </cell>
          <cell r="I4997">
            <v>69.548929999999999</v>
          </cell>
          <cell r="J4997">
            <v>152710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</row>
        <row r="4998">
          <cell r="F4998" t="str">
            <v>2013All Customers1-in-10June Peak5</v>
          </cell>
          <cell r="G4998">
            <v>0.7782907</v>
          </cell>
          <cell r="H4998">
            <v>0.7782907</v>
          </cell>
          <cell r="I4998">
            <v>68.419250000000005</v>
          </cell>
          <cell r="J4998">
            <v>152710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</row>
        <row r="4999">
          <cell r="F4999" t="str">
            <v>2013All Customers1-in-10June Peak6</v>
          </cell>
          <cell r="G4999">
            <v>0.8233511</v>
          </cell>
          <cell r="H4999">
            <v>0.8233511</v>
          </cell>
          <cell r="I4999">
            <v>67.335239999999999</v>
          </cell>
          <cell r="J4999">
            <v>152710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</row>
        <row r="5000">
          <cell r="F5000" t="str">
            <v>2013All Customers1-in-10June Peak7</v>
          </cell>
          <cell r="G5000">
            <v>0.96025649999999996</v>
          </cell>
          <cell r="H5000">
            <v>0.96025649999999996</v>
          </cell>
          <cell r="I5000">
            <v>68.349069999999998</v>
          </cell>
          <cell r="J5000">
            <v>152710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</row>
        <row r="5001">
          <cell r="F5001" t="str">
            <v>2013All Customers1-in-10June Peak8</v>
          </cell>
          <cell r="G5001">
            <v>1.0705960000000001</v>
          </cell>
          <cell r="H5001">
            <v>1.0705960000000001</v>
          </cell>
          <cell r="I5001">
            <v>72.957369999999997</v>
          </cell>
          <cell r="J5001">
            <v>152710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</row>
        <row r="5002">
          <cell r="F5002" t="str">
            <v>2013All Customers1-in-10June Peak9</v>
          </cell>
          <cell r="G5002">
            <v>1.0931569999999999</v>
          </cell>
          <cell r="H5002">
            <v>1.0931569999999999</v>
          </cell>
          <cell r="I5002">
            <v>78.855950000000007</v>
          </cell>
          <cell r="J5002">
            <v>152710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</row>
        <row r="5003">
          <cell r="F5003" t="str">
            <v>2013All Customers1-in-10June Peak10</v>
          </cell>
          <cell r="G5003">
            <v>1.1640600000000001</v>
          </cell>
          <cell r="H5003">
            <v>1.1640600000000001</v>
          </cell>
          <cell r="I5003">
            <v>83.836830000000006</v>
          </cell>
          <cell r="J5003">
            <v>152710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</row>
        <row r="5004">
          <cell r="F5004" t="str">
            <v>2013All Customers1-in-10June Peak11</v>
          </cell>
          <cell r="G5004">
            <v>1.2846500000000001</v>
          </cell>
          <cell r="H5004">
            <v>1.2846500000000001</v>
          </cell>
          <cell r="I5004">
            <v>87.331209999999999</v>
          </cell>
          <cell r="J5004">
            <v>152710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</row>
        <row r="5005">
          <cell r="F5005" t="str">
            <v>2013All Customers1-in-10June Peak12</v>
          </cell>
          <cell r="G5005">
            <v>1.4596199999999999</v>
          </cell>
          <cell r="H5005">
            <v>1.4596199999999999</v>
          </cell>
          <cell r="I5005">
            <v>91.135689999999997</v>
          </cell>
          <cell r="J5005">
            <v>152710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</row>
        <row r="5006">
          <cell r="F5006" t="str">
            <v>2013All Customers1-in-10June Peak13</v>
          </cell>
          <cell r="G5006">
            <v>1.69319</v>
          </cell>
          <cell r="H5006">
            <v>1.69319</v>
          </cell>
          <cell r="I5006">
            <v>94.398349999999994</v>
          </cell>
          <cell r="J5006">
            <v>152710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</row>
        <row r="5007">
          <cell r="F5007" t="str">
            <v>2013All Customers1-in-10June Peak14</v>
          </cell>
          <cell r="G5007">
            <v>1.5460769999999999</v>
          </cell>
          <cell r="H5007">
            <v>1.948447</v>
          </cell>
          <cell r="I5007">
            <v>96.782359999999997</v>
          </cell>
          <cell r="J5007">
            <v>152710</v>
          </cell>
          <cell r="K5007">
            <v>0.33398299999999997</v>
          </cell>
          <cell r="L5007">
            <v>0.37438660000000001</v>
          </cell>
          <cell r="M5007">
            <v>0.40237000000000001</v>
          </cell>
          <cell r="N5007">
            <v>0.4303534</v>
          </cell>
          <cell r="O5007">
            <v>0.47075699999999998</v>
          </cell>
        </row>
        <row r="5008">
          <cell r="F5008" t="str">
            <v>2013All Customers1-in-10June Peak15</v>
          </cell>
          <cell r="G5008">
            <v>1.7163010000000001</v>
          </cell>
          <cell r="H5008">
            <v>2.235865</v>
          </cell>
          <cell r="I5008">
            <v>99.02561</v>
          </cell>
          <cell r="J5008">
            <v>152710</v>
          </cell>
          <cell r="K5008">
            <v>0.43177900000000002</v>
          </cell>
          <cell r="L5008">
            <v>0.48364299999999999</v>
          </cell>
          <cell r="M5008">
            <v>0.51956389999999997</v>
          </cell>
          <cell r="N5008">
            <v>0.55548470000000005</v>
          </cell>
          <cell r="O5008">
            <v>0.60734869999999996</v>
          </cell>
        </row>
        <row r="5009">
          <cell r="F5009" t="str">
            <v>2013All Customers1-in-10June Peak16</v>
          </cell>
          <cell r="G5009">
            <v>1.916088</v>
          </cell>
          <cell r="H5009">
            <v>2.5637539999999999</v>
          </cell>
          <cell r="I5009">
            <v>101.07550000000001</v>
          </cell>
          <cell r="J5009">
            <v>152710</v>
          </cell>
          <cell r="K5009">
            <v>0.5385839</v>
          </cell>
          <cell r="L5009">
            <v>0.60303059999999997</v>
          </cell>
          <cell r="M5009">
            <v>0.64766619999999997</v>
          </cell>
          <cell r="N5009">
            <v>0.69230179999999997</v>
          </cell>
          <cell r="O5009">
            <v>0.75674859999999999</v>
          </cell>
        </row>
        <row r="5010">
          <cell r="F5010" t="str">
            <v>2013All Customers1-in-10June Peak17</v>
          </cell>
          <cell r="G5010">
            <v>2.101737</v>
          </cell>
          <cell r="H5010">
            <v>2.8577569999999999</v>
          </cell>
          <cell r="I5010">
            <v>101.7144</v>
          </cell>
          <cell r="J5010">
            <v>152710</v>
          </cell>
          <cell r="K5010">
            <v>0.6284459</v>
          </cell>
          <cell r="L5010">
            <v>0.70381769999999999</v>
          </cell>
          <cell r="M5010">
            <v>0.75602009999999997</v>
          </cell>
          <cell r="N5010">
            <v>0.80822240000000001</v>
          </cell>
          <cell r="O5010">
            <v>0.8835942</v>
          </cell>
        </row>
        <row r="5011">
          <cell r="F5011" t="str">
            <v>2013All Customers1-in-10June Peak18</v>
          </cell>
          <cell r="G5011">
            <v>2.2665700000000002</v>
          </cell>
          <cell r="H5011">
            <v>3.0432079999999999</v>
          </cell>
          <cell r="I5011">
            <v>101.67489999999999</v>
          </cell>
          <cell r="J5011">
            <v>152710</v>
          </cell>
          <cell r="K5011">
            <v>0.64555249999999997</v>
          </cell>
          <cell r="L5011">
            <v>0.72299869999999999</v>
          </cell>
          <cell r="M5011">
            <v>0.77663769999999999</v>
          </cell>
          <cell r="N5011">
            <v>0.83027669999999998</v>
          </cell>
          <cell r="O5011">
            <v>0.9077229</v>
          </cell>
        </row>
        <row r="5012">
          <cell r="F5012" t="str">
            <v>2013All Customers1-in-10June Peak19</v>
          </cell>
          <cell r="G5012">
            <v>3.2688329999999999</v>
          </cell>
          <cell r="H5012">
            <v>3.0054799999999999</v>
          </cell>
          <cell r="I5012">
            <v>100.2764</v>
          </cell>
          <cell r="J5012">
            <v>152710</v>
          </cell>
          <cell r="K5012">
            <v>-0.29171540000000001</v>
          </cell>
          <cell r="L5012">
            <v>-0.27495839999999999</v>
          </cell>
          <cell r="M5012">
            <v>-0.26335249999999999</v>
          </cell>
          <cell r="N5012">
            <v>-0.25174669999999999</v>
          </cell>
          <cell r="O5012">
            <v>-0.23498959999999999</v>
          </cell>
        </row>
        <row r="5013">
          <cell r="F5013" t="str">
            <v>2013All Customers1-in-10June Peak20</v>
          </cell>
          <cell r="G5013">
            <v>2.9928309999999998</v>
          </cell>
          <cell r="H5013">
            <v>2.756418</v>
          </cell>
          <cell r="I5013">
            <v>97.544039999999995</v>
          </cell>
          <cell r="J5013">
            <v>152710</v>
          </cell>
          <cell r="K5013">
            <v>-0.26175379999999998</v>
          </cell>
          <cell r="L5013">
            <v>-0.24678220000000001</v>
          </cell>
          <cell r="M5013">
            <v>-0.23641300000000001</v>
          </cell>
          <cell r="N5013">
            <v>-0.22604369999999999</v>
          </cell>
          <cell r="O5013">
            <v>-0.21107219999999999</v>
          </cell>
        </row>
        <row r="5014">
          <cell r="F5014" t="str">
            <v>2013All Customers1-in-10June Peak21</v>
          </cell>
          <cell r="G5014">
            <v>2.6459920000000001</v>
          </cell>
          <cell r="H5014">
            <v>2.4959709999999999</v>
          </cell>
          <cell r="I5014">
            <v>92.828959999999995</v>
          </cell>
          <cell r="J5014">
            <v>152710</v>
          </cell>
          <cell r="K5014">
            <v>-0.16577210000000001</v>
          </cell>
          <cell r="L5014">
            <v>-0.1564663</v>
          </cell>
          <cell r="M5014">
            <v>-0.15002109999999999</v>
          </cell>
          <cell r="N5014">
            <v>-0.14357590000000001</v>
          </cell>
          <cell r="O5014">
            <v>-0.13427</v>
          </cell>
        </row>
        <row r="5015">
          <cell r="F5015" t="str">
            <v>2013All Customers1-in-10June Peak22</v>
          </cell>
          <cell r="G5015">
            <v>2.2860930000000002</v>
          </cell>
          <cell r="H5015">
            <v>2.1930239999999999</v>
          </cell>
          <cell r="I5015">
            <v>88.253420000000006</v>
          </cell>
          <cell r="J5015">
            <v>152710</v>
          </cell>
          <cell r="K5015">
            <v>-0.1027399</v>
          </cell>
          <cell r="L5015">
            <v>-9.7026399999999999E-2</v>
          </cell>
          <cell r="M5015">
            <v>-9.3069200000000005E-2</v>
          </cell>
          <cell r="N5015">
            <v>-8.9111999999999997E-2</v>
          </cell>
          <cell r="O5015">
            <v>-8.33985E-2</v>
          </cell>
        </row>
        <row r="5016">
          <cell r="F5016" t="str">
            <v>2013All Customers1-in-10June Peak23</v>
          </cell>
          <cell r="G5016">
            <v>1.8130850000000001</v>
          </cell>
          <cell r="H5016">
            <v>1.754866</v>
          </cell>
          <cell r="I5016">
            <v>85.591049999999996</v>
          </cell>
          <cell r="J5016">
            <v>152710</v>
          </cell>
          <cell r="K5016">
            <v>-6.4358200000000004E-2</v>
          </cell>
          <cell r="L5016">
            <v>-6.0731500000000001E-2</v>
          </cell>
          <cell r="M5016">
            <v>-5.8219699999999999E-2</v>
          </cell>
          <cell r="N5016">
            <v>-5.5707800000000002E-2</v>
          </cell>
          <cell r="O5016">
            <v>-5.2081099999999998E-2</v>
          </cell>
        </row>
        <row r="5017">
          <cell r="F5017" t="str">
            <v>2013All Customers1-in-10June Peak24</v>
          </cell>
          <cell r="G5017">
            <v>1.385966</v>
          </cell>
          <cell r="H5017">
            <v>1.34396</v>
          </cell>
          <cell r="I5017">
            <v>82.882450000000006</v>
          </cell>
          <cell r="J5017">
            <v>152710</v>
          </cell>
          <cell r="K5017">
            <v>-4.6478499999999999E-2</v>
          </cell>
          <cell r="L5017">
            <v>-4.3836100000000003E-2</v>
          </cell>
          <cell r="M5017">
            <v>-4.2006099999999998E-2</v>
          </cell>
          <cell r="N5017">
            <v>-4.0176000000000003E-2</v>
          </cell>
          <cell r="O5017">
            <v>-3.7533700000000003E-2</v>
          </cell>
        </row>
        <row r="5018">
          <cell r="F5018" t="str">
            <v>2013Greater Bay Area1-in-10June Peak1</v>
          </cell>
          <cell r="G5018">
            <v>1.1759820000000001</v>
          </cell>
          <cell r="H5018">
            <v>1.1759820000000001</v>
          </cell>
          <cell r="I5018">
            <v>73.489149999999995</v>
          </cell>
          <cell r="J5018">
            <v>53244.69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</row>
        <row r="5019">
          <cell r="F5019" t="str">
            <v>2013Greater Bay Area1-in-10June Peak2</v>
          </cell>
          <cell r="G5019">
            <v>0.98916729999999997</v>
          </cell>
          <cell r="H5019">
            <v>0.98916729999999997</v>
          </cell>
          <cell r="I5019">
            <v>71.900149999999996</v>
          </cell>
          <cell r="J5019">
            <v>53244.69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</row>
        <row r="5020">
          <cell r="F5020" t="str">
            <v>2013Greater Bay Area1-in-10June Peak3</v>
          </cell>
          <cell r="G5020">
            <v>0.88627820000000002</v>
          </cell>
          <cell r="H5020">
            <v>0.88627820000000002</v>
          </cell>
          <cell r="I5020">
            <v>70.950609999999998</v>
          </cell>
          <cell r="J5020">
            <v>53244.69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</row>
        <row r="5021">
          <cell r="F5021" t="str">
            <v>2013Greater Bay Area1-in-10June Peak4</v>
          </cell>
          <cell r="G5021">
            <v>0.82917510000000005</v>
          </cell>
          <cell r="H5021">
            <v>0.82917510000000005</v>
          </cell>
          <cell r="I5021">
            <v>69.751339999999999</v>
          </cell>
          <cell r="J5021">
            <v>53244.69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</row>
        <row r="5022">
          <cell r="F5022" t="str">
            <v>2013Greater Bay Area1-in-10June Peak5</v>
          </cell>
          <cell r="G5022">
            <v>0.81003619999999998</v>
          </cell>
          <cell r="H5022">
            <v>0.81003619999999998</v>
          </cell>
          <cell r="I5022">
            <v>68.693899999999999</v>
          </cell>
          <cell r="J5022">
            <v>53244.69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</row>
        <row r="5023">
          <cell r="F5023" t="str">
            <v>2013Greater Bay Area1-in-10June Peak6</v>
          </cell>
          <cell r="G5023">
            <v>0.85459280000000004</v>
          </cell>
          <cell r="H5023">
            <v>0.85459280000000004</v>
          </cell>
          <cell r="I5023">
            <v>67.95635</v>
          </cell>
          <cell r="J5023">
            <v>53244.69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</row>
        <row r="5024">
          <cell r="F5024" t="str">
            <v>2013Greater Bay Area1-in-10June Peak7</v>
          </cell>
          <cell r="G5024">
            <v>1.009973</v>
          </cell>
          <cell r="H5024">
            <v>1.009973</v>
          </cell>
          <cell r="I5024">
            <v>68.880780000000001</v>
          </cell>
          <cell r="J5024">
            <v>53244.69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</row>
        <row r="5025">
          <cell r="F5025" t="str">
            <v>2013Greater Bay Area1-in-10June Peak8</v>
          </cell>
          <cell r="G5025">
            <v>1.161853</v>
          </cell>
          <cell r="H5025">
            <v>1.161853</v>
          </cell>
          <cell r="I5025">
            <v>72.478549999999998</v>
          </cell>
          <cell r="J5025">
            <v>53244.69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</row>
        <row r="5026">
          <cell r="F5026" t="str">
            <v>2013Greater Bay Area1-in-10June Peak9</v>
          </cell>
          <cell r="G5026">
            <v>1.1799010000000001</v>
          </cell>
          <cell r="H5026">
            <v>1.1799010000000001</v>
          </cell>
          <cell r="I5026">
            <v>78.273499999999999</v>
          </cell>
          <cell r="J5026">
            <v>53244.69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</row>
        <row r="5027">
          <cell r="F5027" t="str">
            <v>2013Greater Bay Area1-in-10June Peak10</v>
          </cell>
          <cell r="G5027">
            <v>1.231379</v>
          </cell>
          <cell r="H5027">
            <v>1.231379</v>
          </cell>
          <cell r="I5027">
            <v>84.232569999999996</v>
          </cell>
          <cell r="J5027">
            <v>53244.69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</row>
        <row r="5028">
          <cell r="F5028" t="str">
            <v>2013Greater Bay Area1-in-10June Peak11</v>
          </cell>
          <cell r="G5028">
            <v>1.336883</v>
          </cell>
          <cell r="H5028">
            <v>1.336883</v>
          </cell>
          <cell r="I5028">
            <v>88.108930000000001</v>
          </cell>
          <cell r="J5028">
            <v>53244.69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</row>
        <row r="5029">
          <cell r="F5029" t="str">
            <v>2013Greater Bay Area1-in-10June Peak12</v>
          </cell>
          <cell r="G5029">
            <v>1.487058</v>
          </cell>
          <cell r="H5029">
            <v>1.487058</v>
          </cell>
          <cell r="I5029">
            <v>91.830250000000007</v>
          </cell>
          <cell r="J5029">
            <v>53244.69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</row>
        <row r="5030">
          <cell r="F5030" t="str">
            <v>2013Greater Bay Area1-in-10June Peak13</v>
          </cell>
          <cell r="G5030">
            <v>1.692177</v>
          </cell>
          <cell r="H5030">
            <v>1.692177</v>
          </cell>
          <cell r="I5030">
            <v>94.946669999999997</v>
          </cell>
          <cell r="J5030">
            <v>53244.69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</row>
        <row r="5031">
          <cell r="F5031" t="str">
            <v>2013Greater Bay Area1-in-10June Peak14</v>
          </cell>
          <cell r="G5031">
            <v>1.4999960000000001</v>
          </cell>
          <cell r="H5031">
            <v>1.9108510000000001</v>
          </cell>
          <cell r="I5031">
            <v>97.383480000000006</v>
          </cell>
          <cell r="J5031">
            <v>53244.69</v>
          </cell>
          <cell r="K5031">
            <v>0.34294170000000002</v>
          </cell>
          <cell r="L5031">
            <v>0.38306509999999999</v>
          </cell>
          <cell r="M5031">
            <v>0.41085450000000001</v>
          </cell>
          <cell r="N5031">
            <v>0.43864399999999998</v>
          </cell>
          <cell r="O5031">
            <v>0.47876750000000001</v>
          </cell>
        </row>
        <row r="5032">
          <cell r="F5032" t="str">
            <v>2013Greater Bay Area1-in-10June Peak15</v>
          </cell>
          <cell r="G5032">
            <v>1.6289899999999999</v>
          </cell>
          <cell r="H5032">
            <v>2.1652559999999998</v>
          </cell>
          <cell r="I5032">
            <v>99.063990000000004</v>
          </cell>
          <cell r="J5032">
            <v>53244.69</v>
          </cell>
          <cell r="K5032">
            <v>0.44774059999999999</v>
          </cell>
          <cell r="L5032">
            <v>0.50004199999999999</v>
          </cell>
          <cell r="M5032">
            <v>0.53626589999999996</v>
          </cell>
          <cell r="N5032">
            <v>0.57248969999999999</v>
          </cell>
          <cell r="O5032">
            <v>0.62479110000000004</v>
          </cell>
        </row>
        <row r="5033">
          <cell r="F5033" t="str">
            <v>2013Greater Bay Area1-in-10June Peak16</v>
          </cell>
          <cell r="G5033">
            <v>1.813582</v>
          </cell>
          <cell r="H5033">
            <v>2.477732</v>
          </cell>
          <cell r="I5033">
            <v>100.7993</v>
          </cell>
          <cell r="J5033">
            <v>53244.69</v>
          </cell>
          <cell r="K5033">
            <v>0.55458370000000001</v>
          </cell>
          <cell r="L5033">
            <v>0.61931659999999999</v>
          </cell>
          <cell r="M5033">
            <v>0.66415049999999998</v>
          </cell>
          <cell r="N5033">
            <v>0.70898430000000001</v>
          </cell>
          <cell r="O5033">
            <v>0.77371710000000005</v>
          </cell>
        </row>
        <row r="5034">
          <cell r="F5034" t="str">
            <v>2013Greater Bay Area1-in-10June Peak17</v>
          </cell>
          <cell r="G5034">
            <v>1.999304</v>
          </cell>
          <cell r="H5034">
            <v>2.7776000000000001</v>
          </cell>
          <cell r="I5034">
            <v>101.0284</v>
          </cell>
          <cell r="J5034">
            <v>53244.69</v>
          </cell>
          <cell r="K5034">
            <v>0.64984920000000002</v>
          </cell>
          <cell r="L5034">
            <v>0.72573639999999995</v>
          </cell>
          <cell r="M5034">
            <v>0.77829559999999998</v>
          </cell>
          <cell r="N5034">
            <v>0.8308548</v>
          </cell>
          <cell r="O5034">
            <v>0.90674200000000005</v>
          </cell>
        </row>
        <row r="5035">
          <cell r="F5035" t="str">
            <v>2013Greater Bay Area1-in-10June Peak18</v>
          </cell>
          <cell r="G5035">
            <v>2.1873860000000001</v>
          </cell>
          <cell r="H5035">
            <v>2.9873059999999998</v>
          </cell>
          <cell r="I5035">
            <v>100.8043</v>
          </cell>
          <cell r="J5035">
            <v>53244.69</v>
          </cell>
          <cell r="K5035">
            <v>0.66789860000000001</v>
          </cell>
          <cell r="L5035">
            <v>0.74589810000000001</v>
          </cell>
          <cell r="M5035">
            <v>0.79992030000000003</v>
          </cell>
          <cell r="N5035">
            <v>0.85394239999999999</v>
          </cell>
          <cell r="O5035">
            <v>0.93194189999999999</v>
          </cell>
        </row>
        <row r="5036">
          <cell r="F5036" t="str">
            <v>2013Greater Bay Area1-in-10June Peak19</v>
          </cell>
          <cell r="G5036">
            <v>3.1648890000000001</v>
          </cell>
          <cell r="H5036">
            <v>2.988035</v>
          </cell>
          <cell r="I5036">
            <v>98.859309999999994</v>
          </cell>
          <cell r="J5036">
            <v>53244.69</v>
          </cell>
          <cell r="K5036">
            <v>-0.20453879999999999</v>
          </cell>
          <cell r="L5036">
            <v>-0.1881825</v>
          </cell>
          <cell r="M5036">
            <v>-0.17685409999999999</v>
          </cell>
          <cell r="N5036">
            <v>-0.1655258</v>
          </cell>
          <cell r="O5036">
            <v>-0.14916940000000001</v>
          </cell>
        </row>
        <row r="5037">
          <cell r="F5037" t="str">
            <v>2013Greater Bay Area1-in-10June Peak20</v>
          </cell>
          <cell r="G5037">
            <v>2.9175499999999999</v>
          </cell>
          <cell r="H5037">
            <v>2.7602530000000001</v>
          </cell>
          <cell r="I5037">
            <v>95.733279999999993</v>
          </cell>
          <cell r="J5037">
            <v>53244.69</v>
          </cell>
          <cell r="K5037">
            <v>-0.18192059999999999</v>
          </cell>
          <cell r="L5037">
            <v>-0.16737299999999999</v>
          </cell>
          <cell r="M5037">
            <v>-0.1572974</v>
          </cell>
          <cell r="N5037">
            <v>-0.14722170000000001</v>
          </cell>
          <cell r="O5037">
            <v>-0.13267409999999999</v>
          </cell>
        </row>
        <row r="5038">
          <cell r="F5038" t="str">
            <v>2013Greater Bay Area1-in-10June Peak21</v>
          </cell>
          <cell r="G5038">
            <v>2.6303930000000002</v>
          </cell>
          <cell r="H5038">
            <v>2.540152</v>
          </cell>
          <cell r="I5038">
            <v>91.192599999999999</v>
          </cell>
          <cell r="J5038">
            <v>53244.69</v>
          </cell>
          <cell r="K5038">
            <v>-0.10436670000000001</v>
          </cell>
          <cell r="L5038">
            <v>-9.6020800000000003E-2</v>
          </cell>
          <cell r="M5038">
            <v>-9.0240500000000001E-2</v>
          </cell>
          <cell r="N5038">
            <v>-8.4460099999999996E-2</v>
          </cell>
          <cell r="O5038">
            <v>-7.6114299999999996E-2</v>
          </cell>
        </row>
        <row r="5039">
          <cell r="F5039" t="str">
            <v>2013Greater Bay Area1-in-10June Peak22</v>
          </cell>
          <cell r="G5039">
            <v>2.330562</v>
          </cell>
          <cell r="H5039">
            <v>2.277549</v>
          </cell>
          <cell r="I5039">
            <v>86.87097</v>
          </cell>
          <cell r="J5039">
            <v>53244.69</v>
          </cell>
          <cell r="K5039">
            <v>-6.1311200000000003E-2</v>
          </cell>
          <cell r="L5039">
            <v>-5.6408300000000001E-2</v>
          </cell>
          <cell r="M5039">
            <v>-5.30126E-2</v>
          </cell>
          <cell r="N5039">
            <v>-4.9616899999999999E-2</v>
          </cell>
          <cell r="O5039">
            <v>-4.4713999999999997E-2</v>
          </cell>
        </row>
        <row r="5040">
          <cell r="F5040" t="str">
            <v>2013Greater Bay Area1-in-10June Peak23</v>
          </cell>
          <cell r="G5040">
            <v>1.883554</v>
          </cell>
          <cell r="H5040">
            <v>1.8494459999999999</v>
          </cell>
          <cell r="I5040">
            <v>84.147030000000001</v>
          </cell>
          <cell r="J5040">
            <v>53244.69</v>
          </cell>
          <cell r="K5040">
            <v>-3.9447700000000002E-2</v>
          </cell>
          <cell r="L5040">
            <v>-3.6293199999999998E-2</v>
          </cell>
          <cell r="M5040">
            <v>-3.4108399999999997E-2</v>
          </cell>
          <cell r="N5040">
            <v>-3.1923600000000003E-2</v>
          </cell>
          <cell r="O5040">
            <v>-2.8769099999999999E-2</v>
          </cell>
        </row>
        <row r="5041">
          <cell r="F5041" t="str">
            <v>2013Greater Bay Area1-in-10June Peak24</v>
          </cell>
          <cell r="G5041">
            <v>1.435149</v>
          </cell>
          <cell r="H5041">
            <v>1.407894</v>
          </cell>
          <cell r="I5041">
            <v>81.066419999999994</v>
          </cell>
          <cell r="J5041">
            <v>53244.69</v>
          </cell>
          <cell r="K5041">
            <v>-3.1521300000000002E-2</v>
          </cell>
          <cell r="L5041">
            <v>-2.9000600000000001E-2</v>
          </cell>
          <cell r="M5041">
            <v>-2.7254799999999999E-2</v>
          </cell>
          <cell r="N5041">
            <v>-2.5509E-2</v>
          </cell>
          <cell r="O5041">
            <v>-2.2988399999999999E-2</v>
          </cell>
        </row>
        <row r="5042">
          <cell r="F5042" t="str">
            <v>2013Greater Fresno1-in-10June Peak1</v>
          </cell>
          <cell r="G5042">
            <v>1.115516</v>
          </cell>
          <cell r="H5042">
            <v>1.115516</v>
          </cell>
          <cell r="I5042">
            <v>79.763450000000006</v>
          </cell>
          <cell r="J5042">
            <v>27323.95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</row>
        <row r="5043">
          <cell r="F5043" t="str">
            <v>2013Greater Fresno1-in-10June Peak2</v>
          </cell>
          <cell r="G5043">
            <v>0.94845429999999997</v>
          </cell>
          <cell r="H5043">
            <v>0.94845429999999997</v>
          </cell>
          <cell r="I5043">
            <v>76.918469999999999</v>
          </cell>
          <cell r="J5043">
            <v>27323.95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</row>
        <row r="5044">
          <cell r="F5044" t="str">
            <v>2013Greater Fresno1-in-10June Peak3</v>
          </cell>
          <cell r="G5044">
            <v>0.8400782</v>
          </cell>
          <cell r="H5044">
            <v>0.8400782</v>
          </cell>
          <cell r="I5044">
            <v>76.282449999999997</v>
          </cell>
          <cell r="J5044">
            <v>27323.95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</row>
        <row r="5045">
          <cell r="F5045" t="str">
            <v>2013Greater Fresno1-in-10June Peak4</v>
          </cell>
          <cell r="G5045">
            <v>0.7745206</v>
          </cell>
          <cell r="H5045">
            <v>0.7745206</v>
          </cell>
          <cell r="I5045">
            <v>72.911190000000005</v>
          </cell>
          <cell r="J5045">
            <v>27323.95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</row>
        <row r="5046">
          <cell r="F5046" t="str">
            <v>2013Greater Fresno1-in-10June Peak5</v>
          </cell>
          <cell r="G5046">
            <v>0.75448859999999995</v>
          </cell>
          <cell r="H5046">
            <v>0.75448859999999995</v>
          </cell>
          <cell r="I5046">
            <v>71.417550000000006</v>
          </cell>
          <cell r="J5046">
            <v>27323.95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</row>
        <row r="5047">
          <cell r="F5047" t="str">
            <v>2013Greater Fresno1-in-10June Peak6</v>
          </cell>
          <cell r="G5047">
            <v>0.78495550000000003</v>
          </cell>
          <cell r="H5047">
            <v>0.78495550000000003</v>
          </cell>
          <cell r="I5047">
            <v>70.333269999999999</v>
          </cell>
          <cell r="J5047">
            <v>27323.95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</row>
        <row r="5048">
          <cell r="F5048" t="str">
            <v>2013Greater Fresno1-in-10June Peak7</v>
          </cell>
          <cell r="G5048">
            <v>0.88209420000000005</v>
          </cell>
          <cell r="H5048">
            <v>0.88209420000000005</v>
          </cell>
          <cell r="I5048">
            <v>71.371260000000007</v>
          </cell>
          <cell r="J5048">
            <v>27323.95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</row>
        <row r="5049">
          <cell r="F5049" t="str">
            <v>2013Greater Fresno1-in-10June Peak8</v>
          </cell>
          <cell r="G5049">
            <v>0.94655319999999998</v>
          </cell>
          <cell r="H5049">
            <v>0.94655319999999998</v>
          </cell>
          <cell r="I5049">
            <v>76.351339999999993</v>
          </cell>
          <cell r="J5049">
            <v>27323.95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</row>
        <row r="5050">
          <cell r="F5050" t="str">
            <v>2013Greater Fresno1-in-10June Peak9</v>
          </cell>
          <cell r="G5050">
            <v>0.97544120000000001</v>
          </cell>
          <cell r="H5050">
            <v>0.97544120000000001</v>
          </cell>
          <cell r="I5050">
            <v>81.18038</v>
          </cell>
          <cell r="J5050">
            <v>27323.95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</row>
        <row r="5051">
          <cell r="F5051" t="str">
            <v>2013Greater Fresno1-in-10June Peak10</v>
          </cell>
          <cell r="G5051">
            <v>1.0838589999999999</v>
          </cell>
          <cell r="H5051">
            <v>1.0838589999999999</v>
          </cell>
          <cell r="I5051">
            <v>85.025360000000006</v>
          </cell>
          <cell r="J5051">
            <v>27323.95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</row>
        <row r="5052">
          <cell r="F5052" t="str">
            <v>2013Greater Fresno1-in-10June Peak11</v>
          </cell>
          <cell r="G5052">
            <v>1.24403</v>
          </cell>
          <cell r="H5052">
            <v>1.24403</v>
          </cell>
          <cell r="I5052">
            <v>87.063450000000003</v>
          </cell>
          <cell r="J5052">
            <v>27323.95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</row>
        <row r="5053">
          <cell r="F5053" t="str">
            <v>2013Greater Fresno1-in-10June Peak12</v>
          </cell>
          <cell r="G5053">
            <v>1.477962</v>
          </cell>
          <cell r="H5053">
            <v>1.477962</v>
          </cell>
          <cell r="I5053">
            <v>91.005439999999993</v>
          </cell>
          <cell r="J5053">
            <v>27323.95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</row>
        <row r="5054">
          <cell r="F5054" t="str">
            <v>2013Greater Fresno1-in-10June Peak13</v>
          </cell>
          <cell r="G5054">
            <v>1.7691920000000001</v>
          </cell>
          <cell r="H5054">
            <v>1.7691920000000001</v>
          </cell>
          <cell r="I5054">
            <v>94.480080000000001</v>
          </cell>
          <cell r="J5054">
            <v>27323.95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</row>
        <row r="5055">
          <cell r="F5055" t="str">
            <v>2013Greater Fresno1-in-10June Peak14</v>
          </cell>
          <cell r="G5055">
            <v>1.683805</v>
          </cell>
          <cell r="H5055">
            <v>2.0784159999999998</v>
          </cell>
          <cell r="I5055">
            <v>97.747960000000006</v>
          </cell>
          <cell r="J5055">
            <v>27323.95</v>
          </cell>
          <cell r="K5055">
            <v>0.31207499999999999</v>
          </cell>
          <cell r="L5055">
            <v>0.36083809999999999</v>
          </cell>
          <cell r="M5055">
            <v>0.3946112</v>
          </cell>
          <cell r="N5055">
            <v>0.4283843</v>
          </cell>
          <cell r="O5055">
            <v>0.4771473</v>
          </cell>
        </row>
        <row r="5056">
          <cell r="F5056" t="str">
            <v>2013Greater Fresno1-in-10June Peak15</v>
          </cell>
          <cell r="G5056">
            <v>1.892048</v>
          </cell>
          <cell r="H5056">
            <v>2.4000149999999998</v>
          </cell>
          <cell r="I5056">
            <v>100.33880000000001</v>
          </cell>
          <cell r="J5056">
            <v>27323.95</v>
          </cell>
          <cell r="K5056">
            <v>0.40191959999999999</v>
          </cell>
          <cell r="L5056">
            <v>0.46457320000000002</v>
          </cell>
          <cell r="M5056">
            <v>0.5079671</v>
          </cell>
          <cell r="N5056">
            <v>0.55136079999999998</v>
          </cell>
          <cell r="O5056">
            <v>0.61401450000000002</v>
          </cell>
        </row>
        <row r="5057">
          <cell r="F5057" t="str">
            <v>2013Greater Fresno1-in-10June Peak16</v>
          </cell>
          <cell r="G5057">
            <v>2.0999500000000002</v>
          </cell>
          <cell r="H5057">
            <v>2.7344430000000002</v>
          </cell>
          <cell r="I5057">
            <v>103.652</v>
          </cell>
          <cell r="J5057">
            <v>27323.95</v>
          </cell>
          <cell r="K5057">
            <v>0.50274980000000002</v>
          </cell>
          <cell r="L5057">
            <v>0.58058480000000001</v>
          </cell>
          <cell r="M5057">
            <v>0.63449310000000003</v>
          </cell>
          <cell r="N5057">
            <v>0.68840129999999999</v>
          </cell>
          <cell r="O5057">
            <v>0.76623640000000004</v>
          </cell>
        </row>
        <row r="5058">
          <cell r="F5058" t="str">
            <v>2013Greater Fresno1-in-10June Peak17</v>
          </cell>
          <cell r="G5058">
            <v>2.2488429999999999</v>
          </cell>
          <cell r="H5058">
            <v>2.988588</v>
          </cell>
          <cell r="I5058">
            <v>105.8429</v>
          </cell>
          <cell r="J5058">
            <v>27323.95</v>
          </cell>
          <cell r="K5058">
            <v>0.585646</v>
          </cell>
          <cell r="L5058">
            <v>0.67668910000000004</v>
          </cell>
          <cell r="M5058">
            <v>0.73974530000000005</v>
          </cell>
          <cell r="N5058">
            <v>0.80280149999999995</v>
          </cell>
          <cell r="O5058">
            <v>0.89384459999999999</v>
          </cell>
        </row>
        <row r="5059">
          <cell r="F5059" t="str">
            <v>2013Greater Fresno1-in-10June Peak18</v>
          </cell>
          <cell r="G5059">
            <v>2.3693810000000002</v>
          </cell>
          <cell r="H5059">
            <v>3.1291820000000001</v>
          </cell>
          <cell r="I5059">
            <v>106.0556</v>
          </cell>
          <cell r="J5059">
            <v>27323.95</v>
          </cell>
          <cell r="K5059">
            <v>0.60145769999999998</v>
          </cell>
          <cell r="L5059">
            <v>0.69500819999999996</v>
          </cell>
          <cell r="M5059">
            <v>0.75980110000000001</v>
          </cell>
          <cell r="N5059">
            <v>0.82459380000000004</v>
          </cell>
          <cell r="O5059">
            <v>0.91814430000000002</v>
          </cell>
        </row>
        <row r="5060">
          <cell r="F5060" t="str">
            <v>2013Greater Fresno1-in-10June Peak19</v>
          </cell>
          <cell r="G5060">
            <v>3.3858790000000001</v>
          </cell>
          <cell r="H5060">
            <v>3.0605519999999999</v>
          </cell>
          <cell r="I5060">
            <v>104.9979</v>
          </cell>
          <cell r="J5060">
            <v>27323.95</v>
          </cell>
          <cell r="K5060">
            <v>-0.35278080000000001</v>
          </cell>
          <cell r="L5060">
            <v>-0.33656079999999999</v>
          </cell>
          <cell r="M5060">
            <v>-0.32532689999999997</v>
          </cell>
          <cell r="N5060">
            <v>-0.31409310000000001</v>
          </cell>
          <cell r="O5060">
            <v>-0.2978731</v>
          </cell>
        </row>
        <row r="5061">
          <cell r="F5061" t="str">
            <v>2013Greater Fresno1-in-10June Peak20</v>
          </cell>
          <cell r="G5061">
            <v>3.1232829999999998</v>
          </cell>
          <cell r="H5061">
            <v>2.816713</v>
          </cell>
          <cell r="I5061">
            <v>103.8173</v>
          </cell>
          <cell r="J5061">
            <v>27323.95</v>
          </cell>
          <cell r="K5061">
            <v>-0.33244109999999999</v>
          </cell>
          <cell r="L5061">
            <v>-0.3171563</v>
          </cell>
          <cell r="M5061">
            <v>-0.30657010000000001</v>
          </cell>
          <cell r="N5061">
            <v>-0.29598390000000002</v>
          </cell>
          <cell r="O5061">
            <v>-0.28069909999999998</v>
          </cell>
        </row>
        <row r="5062">
          <cell r="F5062" t="str">
            <v>2013Greater Fresno1-in-10June Peak21</v>
          </cell>
          <cell r="G5062">
            <v>2.782168</v>
          </cell>
          <cell r="H5062">
            <v>2.567199</v>
          </cell>
          <cell r="I5062">
            <v>100.3501</v>
          </cell>
          <cell r="J5062">
            <v>27323.95</v>
          </cell>
          <cell r="K5062">
            <v>-0.2331095</v>
          </cell>
          <cell r="L5062">
            <v>-0.2223918</v>
          </cell>
          <cell r="M5062">
            <v>-0.21496870000000001</v>
          </cell>
          <cell r="N5062">
            <v>-0.2075456</v>
          </cell>
          <cell r="O5062">
            <v>-0.1968278</v>
          </cell>
        </row>
        <row r="5063">
          <cell r="F5063" t="str">
            <v>2013Greater Fresno1-in-10June Peak22</v>
          </cell>
          <cell r="G5063">
            <v>2.4009320000000001</v>
          </cell>
          <cell r="H5063">
            <v>2.2701509999999998</v>
          </cell>
          <cell r="I5063">
            <v>95.460679999999996</v>
          </cell>
          <cell r="J5063">
            <v>27323.95</v>
          </cell>
          <cell r="K5063">
            <v>-0.14181730000000001</v>
          </cell>
          <cell r="L5063">
            <v>-0.1352969</v>
          </cell>
          <cell r="M5063">
            <v>-0.13078090000000001</v>
          </cell>
          <cell r="N5063">
            <v>-0.12626490000000001</v>
          </cell>
          <cell r="O5063">
            <v>-0.1197445</v>
          </cell>
        </row>
        <row r="5064">
          <cell r="F5064" t="str">
            <v>2013Greater Fresno1-in-10June Peak23</v>
          </cell>
          <cell r="G5064">
            <v>1.8967130000000001</v>
          </cell>
          <cell r="H5064">
            <v>1.823256</v>
          </cell>
          <cell r="I5064">
            <v>92.954319999999996</v>
          </cell>
          <cell r="J5064">
            <v>27323.95</v>
          </cell>
          <cell r="K5064">
            <v>-7.9655500000000004E-2</v>
          </cell>
          <cell r="L5064">
            <v>-7.5993199999999997E-2</v>
          </cell>
          <cell r="M5064">
            <v>-7.3456599999999997E-2</v>
          </cell>
          <cell r="N5064">
            <v>-7.09201E-2</v>
          </cell>
          <cell r="O5064">
            <v>-6.7257800000000006E-2</v>
          </cell>
        </row>
        <row r="5065">
          <cell r="F5065" t="str">
            <v>2013Greater Fresno1-in-10June Peak24</v>
          </cell>
          <cell r="G5065">
            <v>1.464016</v>
          </cell>
          <cell r="H5065">
            <v>1.4080569999999999</v>
          </cell>
          <cell r="I5065">
            <v>92.254019999999997</v>
          </cell>
          <cell r="J5065">
            <v>27323.95</v>
          </cell>
          <cell r="K5065">
            <v>-6.0681300000000001E-2</v>
          </cell>
          <cell r="L5065">
            <v>-5.78913E-2</v>
          </cell>
          <cell r="M5065">
            <v>-5.5959000000000002E-2</v>
          </cell>
          <cell r="N5065">
            <v>-5.4026699999999997E-2</v>
          </cell>
          <cell r="O5065">
            <v>-5.1236700000000003E-2</v>
          </cell>
        </row>
        <row r="5066">
          <cell r="F5066" t="str">
            <v>2013Kern1-in-10June Peak1</v>
          </cell>
          <cell r="G5066">
            <v>1.325115</v>
          </cell>
          <cell r="H5066">
            <v>1.325115</v>
          </cell>
          <cell r="I5066">
            <v>80</v>
          </cell>
          <cell r="J5066">
            <v>5673.36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</row>
        <row r="5067">
          <cell r="F5067" t="str">
            <v>2013Kern1-in-10June Peak2</v>
          </cell>
          <cell r="G5067">
            <v>1.1348180000000001</v>
          </cell>
          <cell r="H5067">
            <v>1.1348180000000001</v>
          </cell>
          <cell r="I5067">
            <v>79</v>
          </cell>
          <cell r="J5067">
            <v>5673.36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</row>
        <row r="5068">
          <cell r="F5068" t="str">
            <v>2013Kern1-in-10June Peak3</v>
          </cell>
          <cell r="G5068">
            <v>0.99284170000000005</v>
          </cell>
          <cell r="H5068">
            <v>0.99284170000000005</v>
          </cell>
          <cell r="I5068">
            <v>78</v>
          </cell>
          <cell r="J5068">
            <v>5673.36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</row>
        <row r="5069">
          <cell r="F5069" t="str">
            <v>2013Kern1-in-10June Peak4</v>
          </cell>
          <cell r="G5069">
            <v>0.89403889999999997</v>
          </cell>
          <cell r="H5069">
            <v>0.89403889999999997</v>
          </cell>
          <cell r="I5069">
            <v>74</v>
          </cell>
          <cell r="J5069">
            <v>5673.36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</row>
        <row r="5070">
          <cell r="F5070" t="str">
            <v>2013Kern1-in-10June Peak5</v>
          </cell>
          <cell r="G5070">
            <v>0.84975860000000003</v>
          </cell>
          <cell r="H5070">
            <v>0.84975860000000003</v>
          </cell>
          <cell r="I5070">
            <v>72.5</v>
          </cell>
          <cell r="J5070">
            <v>5673.36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</row>
        <row r="5071">
          <cell r="F5071" t="str">
            <v>2013Kern1-in-10June Peak6</v>
          </cell>
          <cell r="G5071">
            <v>0.84465239999999997</v>
          </cell>
          <cell r="H5071">
            <v>0.84465239999999997</v>
          </cell>
          <cell r="I5071">
            <v>71</v>
          </cell>
          <cell r="J5071">
            <v>5673.36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</row>
        <row r="5072">
          <cell r="F5072" t="str">
            <v>2013Kern1-in-10June Peak7</v>
          </cell>
          <cell r="G5072">
            <v>0.92095419999999995</v>
          </cell>
          <cell r="H5072">
            <v>0.92095419999999995</v>
          </cell>
          <cell r="I5072">
            <v>71.5</v>
          </cell>
          <cell r="J5072">
            <v>5673.36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</row>
        <row r="5073">
          <cell r="F5073" t="str">
            <v>2013Kern1-in-10June Peak8</v>
          </cell>
          <cell r="G5073">
            <v>0.96629229999999999</v>
          </cell>
          <cell r="H5073">
            <v>0.96629229999999999</v>
          </cell>
          <cell r="I5073">
            <v>75.5</v>
          </cell>
          <cell r="J5073">
            <v>5673.36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</row>
        <row r="5074">
          <cell r="F5074" t="str">
            <v>2013Kern1-in-10June Peak9</v>
          </cell>
          <cell r="G5074">
            <v>0.99123159999999999</v>
          </cell>
          <cell r="H5074">
            <v>0.99123159999999999</v>
          </cell>
          <cell r="I5074">
            <v>80.5</v>
          </cell>
          <cell r="J5074">
            <v>5673.36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</row>
        <row r="5075">
          <cell r="F5075" t="str">
            <v>2013Kern1-in-10June Peak10</v>
          </cell>
          <cell r="G5075">
            <v>1.136582</v>
          </cell>
          <cell r="H5075">
            <v>1.136582</v>
          </cell>
          <cell r="I5075">
            <v>86.5</v>
          </cell>
          <cell r="J5075">
            <v>5673.36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</row>
        <row r="5076">
          <cell r="F5076" t="str">
            <v>2013Kern1-in-10June Peak11</v>
          </cell>
          <cell r="G5076">
            <v>1.3592299999999999</v>
          </cell>
          <cell r="H5076">
            <v>1.3592299999999999</v>
          </cell>
          <cell r="I5076">
            <v>90</v>
          </cell>
          <cell r="J5076">
            <v>5673.36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</row>
        <row r="5077">
          <cell r="F5077" t="str">
            <v>2013Kern1-in-10June Peak12</v>
          </cell>
          <cell r="G5077">
            <v>1.660072</v>
          </cell>
          <cell r="H5077">
            <v>1.660072</v>
          </cell>
          <cell r="I5077">
            <v>92.5</v>
          </cell>
          <cell r="J5077">
            <v>5673.36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</row>
        <row r="5078">
          <cell r="F5078" t="str">
            <v>2013Kern1-in-10June Peak13</v>
          </cell>
          <cell r="G5078">
            <v>2.001064</v>
          </cell>
          <cell r="H5078">
            <v>2.001064</v>
          </cell>
          <cell r="I5078">
            <v>95.5</v>
          </cell>
          <cell r="J5078">
            <v>5673.36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</row>
        <row r="5079">
          <cell r="F5079" t="str">
            <v>2013Kern1-in-10June Peak14</v>
          </cell>
          <cell r="G5079">
            <v>1.8336680000000001</v>
          </cell>
          <cell r="H5079">
            <v>2.3338869999999998</v>
          </cell>
          <cell r="I5079">
            <v>98</v>
          </cell>
          <cell r="J5079">
            <v>5673.36</v>
          </cell>
          <cell r="K5079">
            <v>0.43016219999999999</v>
          </cell>
          <cell r="L5079">
            <v>0.47155219999999998</v>
          </cell>
          <cell r="M5079">
            <v>0.50021879999999996</v>
          </cell>
          <cell r="N5079">
            <v>0.52888539999999995</v>
          </cell>
          <cell r="O5079">
            <v>0.57027539999999999</v>
          </cell>
        </row>
        <row r="5080">
          <cell r="F5080" t="str">
            <v>2013Kern1-in-10June Peak15</v>
          </cell>
          <cell r="G5080">
            <v>2.055215</v>
          </cell>
          <cell r="H5080">
            <v>2.6546539999999998</v>
          </cell>
          <cell r="I5080">
            <v>100.5</v>
          </cell>
          <cell r="J5080">
            <v>5673.36</v>
          </cell>
          <cell r="K5080">
            <v>0.51903180000000004</v>
          </cell>
          <cell r="L5080">
            <v>0.56653690000000001</v>
          </cell>
          <cell r="M5080">
            <v>0.59943880000000005</v>
          </cell>
          <cell r="N5080">
            <v>0.63234069999999998</v>
          </cell>
          <cell r="O5080">
            <v>0.67984579999999994</v>
          </cell>
        </row>
        <row r="5081">
          <cell r="F5081" t="str">
            <v>2013Kern1-in-10June Peak16</v>
          </cell>
          <cell r="G5081">
            <v>2.2069399999999999</v>
          </cell>
          <cell r="H5081">
            <v>2.9840439999999999</v>
          </cell>
          <cell r="I5081">
            <v>101.5</v>
          </cell>
          <cell r="J5081">
            <v>5673.36</v>
          </cell>
          <cell r="K5081">
            <v>0.67411480000000001</v>
          </cell>
          <cell r="L5081">
            <v>0.73496170000000005</v>
          </cell>
          <cell r="M5081">
            <v>0.77710409999999996</v>
          </cell>
          <cell r="N5081">
            <v>0.81924649999999999</v>
          </cell>
          <cell r="O5081">
            <v>0.88009349999999997</v>
          </cell>
        </row>
        <row r="5082">
          <cell r="F5082" t="str">
            <v>2013Kern1-in-10June Peak17</v>
          </cell>
          <cell r="G5082">
            <v>2.3440989999999999</v>
          </cell>
          <cell r="H5082">
            <v>3.2303139999999999</v>
          </cell>
          <cell r="I5082">
            <v>102</v>
          </cell>
          <cell r="J5082">
            <v>5673.36</v>
          </cell>
          <cell r="K5082">
            <v>0.76792499999999997</v>
          </cell>
          <cell r="L5082">
            <v>0.8378118</v>
          </cell>
          <cell r="M5082">
            <v>0.88621519999999998</v>
          </cell>
          <cell r="N5082">
            <v>0.93461859999999997</v>
          </cell>
          <cell r="O5082">
            <v>1.004505</v>
          </cell>
        </row>
        <row r="5083">
          <cell r="F5083" t="str">
            <v>2013Kern1-in-10June Peak18</v>
          </cell>
          <cell r="G5083">
            <v>2.4407510000000001</v>
          </cell>
          <cell r="H5083">
            <v>3.348382</v>
          </cell>
          <cell r="I5083">
            <v>102</v>
          </cell>
          <cell r="J5083">
            <v>5673.36</v>
          </cell>
          <cell r="K5083">
            <v>0.78636910000000004</v>
          </cell>
          <cell r="L5083">
            <v>0.85801170000000004</v>
          </cell>
          <cell r="M5083">
            <v>0.90763110000000002</v>
          </cell>
          <cell r="N5083">
            <v>0.9572505</v>
          </cell>
          <cell r="O5083">
            <v>1.0288930000000001</v>
          </cell>
        </row>
        <row r="5084">
          <cell r="F5084" t="str">
            <v>2013Kern1-in-10June Peak19</v>
          </cell>
          <cell r="G5084">
            <v>3.6786099999999999</v>
          </cell>
          <cell r="H5084">
            <v>3.258168</v>
          </cell>
          <cell r="I5084">
            <v>102</v>
          </cell>
          <cell r="J5084">
            <v>5673.36</v>
          </cell>
          <cell r="K5084">
            <v>-0.46014060000000001</v>
          </cell>
          <cell r="L5084">
            <v>-0.43668649999999998</v>
          </cell>
          <cell r="M5084">
            <v>-0.42044229999999999</v>
          </cell>
          <cell r="N5084">
            <v>-0.4041981</v>
          </cell>
          <cell r="O5084">
            <v>-0.38074400000000003</v>
          </cell>
        </row>
        <row r="5085">
          <cell r="F5085" t="str">
            <v>2013Kern1-in-10June Peak20</v>
          </cell>
          <cell r="G5085">
            <v>3.454021</v>
          </cell>
          <cell r="H5085">
            <v>3.0312670000000002</v>
          </cell>
          <cell r="I5085">
            <v>100.5</v>
          </cell>
          <cell r="J5085">
            <v>5673.36</v>
          </cell>
          <cell r="K5085">
            <v>-0.462671</v>
          </cell>
          <cell r="L5085">
            <v>-0.43908789999999998</v>
          </cell>
          <cell r="M5085">
            <v>-0.42275430000000003</v>
          </cell>
          <cell r="N5085">
            <v>-0.40642070000000002</v>
          </cell>
          <cell r="O5085">
            <v>-0.3828376</v>
          </cell>
        </row>
        <row r="5086">
          <cell r="F5086" t="str">
            <v>2013Kern1-in-10June Peak21</v>
          </cell>
          <cell r="G5086">
            <v>3.109305</v>
          </cell>
          <cell r="H5086">
            <v>2.8161160000000001</v>
          </cell>
          <cell r="I5086">
            <v>97.5</v>
          </cell>
          <cell r="J5086">
            <v>5673.36</v>
          </cell>
          <cell r="K5086">
            <v>-0.32087260000000001</v>
          </cell>
          <cell r="L5086">
            <v>-0.30451719999999999</v>
          </cell>
          <cell r="M5086">
            <v>-0.29318949999999999</v>
          </cell>
          <cell r="N5086">
            <v>-0.2818618</v>
          </cell>
          <cell r="O5086">
            <v>-0.26550639999999998</v>
          </cell>
        </row>
        <row r="5087">
          <cell r="F5087" t="str">
            <v>2013Kern1-in-10June Peak22</v>
          </cell>
          <cell r="G5087">
            <v>2.7327340000000002</v>
          </cell>
          <cell r="H5087">
            <v>2.5413290000000002</v>
          </cell>
          <cell r="I5087">
            <v>94</v>
          </cell>
          <cell r="J5087">
            <v>5673.36</v>
          </cell>
          <cell r="K5087">
            <v>-0.2094781</v>
          </cell>
          <cell r="L5087">
            <v>-0.1988007</v>
          </cell>
          <cell r="M5087">
            <v>-0.19140550000000001</v>
          </cell>
          <cell r="N5087">
            <v>-0.18401039999999999</v>
          </cell>
          <cell r="O5087">
            <v>-0.17333290000000001</v>
          </cell>
        </row>
        <row r="5088">
          <cell r="F5088" t="str">
            <v>2013Kern1-in-10June Peak23</v>
          </cell>
          <cell r="G5088">
            <v>2.2165509999999999</v>
          </cell>
          <cell r="H5088">
            <v>2.0730789999999999</v>
          </cell>
          <cell r="I5088">
            <v>91</v>
          </cell>
          <cell r="J5088">
            <v>5673.36</v>
          </cell>
          <cell r="K5088">
            <v>-0.15701860000000001</v>
          </cell>
          <cell r="L5088">
            <v>-0.14901510000000001</v>
          </cell>
          <cell r="M5088">
            <v>-0.14347199999999999</v>
          </cell>
          <cell r="N5088">
            <v>-0.13792879999999999</v>
          </cell>
          <cell r="O5088">
            <v>-0.12992529999999999</v>
          </cell>
        </row>
        <row r="5089">
          <cell r="F5089" t="str">
            <v>2013Kern1-in-10June Peak24</v>
          </cell>
          <cell r="G5089">
            <v>1.775137</v>
          </cell>
          <cell r="H5089">
            <v>1.6635329999999999</v>
          </cell>
          <cell r="I5089">
            <v>87.5</v>
          </cell>
          <cell r="J5089">
            <v>5673.36</v>
          </cell>
          <cell r="K5089">
            <v>-0.12214179999999999</v>
          </cell>
          <cell r="L5089">
            <v>-0.11591600000000001</v>
          </cell>
          <cell r="M5089">
            <v>-0.1116041</v>
          </cell>
          <cell r="N5089">
            <v>-0.1072921</v>
          </cell>
          <cell r="O5089">
            <v>-0.1010664</v>
          </cell>
        </row>
        <row r="5090">
          <cell r="F5090" t="str">
            <v>2013Northern Coast1-in-10June Peak1</v>
          </cell>
          <cell r="G5090">
            <v>1.1315040000000001</v>
          </cell>
          <cell r="H5090">
            <v>1.1315040000000001</v>
          </cell>
          <cell r="I5090">
            <v>69.684200000000004</v>
          </cell>
          <cell r="J5090">
            <v>9374.92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</row>
        <row r="5091">
          <cell r="F5091" t="str">
            <v>2013Northern Coast1-in-10June Peak2</v>
          </cell>
          <cell r="G5091">
            <v>0.98976589999999998</v>
          </cell>
          <cell r="H5091">
            <v>0.98976589999999998</v>
          </cell>
          <cell r="I5091">
            <v>68.339699999999993</v>
          </cell>
          <cell r="J5091">
            <v>9374.92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</row>
        <row r="5092">
          <cell r="F5092" t="str">
            <v>2013Northern Coast1-in-10June Peak3</v>
          </cell>
          <cell r="G5092">
            <v>0.92246329999999999</v>
          </cell>
          <cell r="H5092">
            <v>0.92246329999999999</v>
          </cell>
          <cell r="I5092">
            <v>67.649199999999993</v>
          </cell>
          <cell r="J5092">
            <v>9374.92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</row>
        <row r="5093">
          <cell r="F5093" t="str">
            <v>2013Northern Coast1-in-10June Peak4</v>
          </cell>
          <cell r="G5093">
            <v>0.88132759999999999</v>
          </cell>
          <cell r="H5093">
            <v>0.88132759999999999</v>
          </cell>
          <cell r="I5093">
            <v>64.506200000000007</v>
          </cell>
          <cell r="J5093">
            <v>9374.92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</row>
        <row r="5094">
          <cell r="F5094" t="str">
            <v>2013Northern Coast1-in-10June Peak5</v>
          </cell>
          <cell r="G5094">
            <v>0.88349529999999998</v>
          </cell>
          <cell r="H5094">
            <v>0.88349529999999998</v>
          </cell>
          <cell r="I5094">
            <v>62.430500000000002</v>
          </cell>
          <cell r="J5094">
            <v>9374.92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</row>
        <row r="5095">
          <cell r="F5095" t="str">
            <v>2013Northern Coast1-in-10June Peak6</v>
          </cell>
          <cell r="G5095">
            <v>0.96517229999999998</v>
          </cell>
          <cell r="H5095">
            <v>0.96517229999999998</v>
          </cell>
          <cell r="I5095">
            <v>59.815600000000003</v>
          </cell>
          <cell r="J5095">
            <v>9374.92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</row>
        <row r="5096">
          <cell r="F5096" t="str">
            <v>2013Northern Coast1-in-10June Peak7</v>
          </cell>
          <cell r="G5096">
            <v>1.1714830000000001</v>
          </cell>
          <cell r="H5096">
            <v>1.1714830000000001</v>
          </cell>
          <cell r="I5096">
            <v>60.860100000000003</v>
          </cell>
          <cell r="J5096">
            <v>9374.92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</row>
        <row r="5097">
          <cell r="F5097" t="str">
            <v>2013Northern Coast1-in-10June Peak8</v>
          </cell>
          <cell r="G5097">
            <v>1.3521030000000001</v>
          </cell>
          <cell r="H5097">
            <v>1.3521030000000001</v>
          </cell>
          <cell r="I5097">
            <v>66.959999999999994</v>
          </cell>
          <cell r="J5097">
            <v>9374.92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</row>
        <row r="5098">
          <cell r="F5098" t="str">
            <v>2013Northern Coast1-in-10June Peak9</v>
          </cell>
          <cell r="G5098">
            <v>1.3531260000000001</v>
          </cell>
          <cell r="H5098">
            <v>1.3531260000000001</v>
          </cell>
          <cell r="I5098">
            <v>73.122100000000003</v>
          </cell>
          <cell r="J5098">
            <v>9374.92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</row>
        <row r="5099">
          <cell r="F5099" t="str">
            <v>2013Northern Coast1-in-10June Peak10</v>
          </cell>
          <cell r="G5099">
            <v>1.383642</v>
          </cell>
          <cell r="H5099">
            <v>1.383642</v>
          </cell>
          <cell r="I5099">
            <v>79.142300000000006</v>
          </cell>
          <cell r="J5099">
            <v>9374.92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</row>
        <row r="5100">
          <cell r="F5100" t="str">
            <v>2013Northern Coast1-in-10June Peak11</v>
          </cell>
          <cell r="G5100">
            <v>1.435656</v>
          </cell>
          <cell r="H5100">
            <v>1.435656</v>
          </cell>
          <cell r="I5100">
            <v>83.846100000000007</v>
          </cell>
          <cell r="J5100">
            <v>9374.92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</row>
        <row r="5101">
          <cell r="F5101" t="str">
            <v>2013Northern Coast1-in-10June Peak12</v>
          </cell>
          <cell r="G5101">
            <v>1.5203450000000001</v>
          </cell>
          <cell r="H5101">
            <v>1.5203450000000001</v>
          </cell>
          <cell r="I5101">
            <v>88.596000000000004</v>
          </cell>
          <cell r="J5101">
            <v>9374.92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</row>
        <row r="5102">
          <cell r="F5102" t="str">
            <v>2013Northern Coast1-in-10June Peak13</v>
          </cell>
          <cell r="G5102">
            <v>1.6654789999999999</v>
          </cell>
          <cell r="H5102">
            <v>1.6654789999999999</v>
          </cell>
          <cell r="I5102">
            <v>93.413499999999999</v>
          </cell>
          <cell r="J5102">
            <v>9374.92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</row>
        <row r="5103">
          <cell r="F5103" t="str">
            <v>2013Northern Coast1-in-10June Peak14</v>
          </cell>
          <cell r="G5103">
            <v>1.4851719999999999</v>
          </cell>
          <cell r="H5103">
            <v>1.8311269999999999</v>
          </cell>
          <cell r="I5103">
            <v>96.748699999999999</v>
          </cell>
          <cell r="J5103">
            <v>9374.92</v>
          </cell>
          <cell r="K5103">
            <v>0.29146529999999998</v>
          </cell>
          <cell r="L5103">
            <v>0.32365830000000001</v>
          </cell>
          <cell r="M5103">
            <v>0.34595510000000002</v>
          </cell>
          <cell r="N5103">
            <v>0.36825190000000002</v>
          </cell>
          <cell r="O5103">
            <v>0.40044489999999999</v>
          </cell>
        </row>
        <row r="5104">
          <cell r="F5104" t="str">
            <v>2013Northern Coast1-in-10June Peak15</v>
          </cell>
          <cell r="G5104">
            <v>1.6150960000000001</v>
          </cell>
          <cell r="H5104">
            <v>2.0684</v>
          </cell>
          <cell r="I5104">
            <v>99.114900000000006</v>
          </cell>
          <cell r="J5104">
            <v>9374.92</v>
          </cell>
          <cell r="K5104">
            <v>0.38190610000000003</v>
          </cell>
          <cell r="L5104">
            <v>0.42408849999999998</v>
          </cell>
          <cell r="M5104">
            <v>0.45330399999999998</v>
          </cell>
          <cell r="N5104">
            <v>0.48251939999999999</v>
          </cell>
          <cell r="O5104">
            <v>0.5247018</v>
          </cell>
        </row>
        <row r="5105">
          <cell r="F5105" t="str">
            <v>2013Northern Coast1-in-10June Peak16</v>
          </cell>
          <cell r="G5105">
            <v>1.8131189999999999</v>
          </cell>
          <cell r="H5105">
            <v>2.3734220000000001</v>
          </cell>
          <cell r="I5105">
            <v>102.739</v>
          </cell>
          <cell r="J5105">
            <v>9374.92</v>
          </cell>
          <cell r="K5105">
            <v>0.47205190000000002</v>
          </cell>
          <cell r="L5105">
            <v>0.52419110000000002</v>
          </cell>
          <cell r="M5105">
            <v>0.56030270000000004</v>
          </cell>
          <cell r="N5105">
            <v>0.59641409999999995</v>
          </cell>
          <cell r="O5105">
            <v>0.64855339999999995</v>
          </cell>
        </row>
        <row r="5106">
          <cell r="F5106" t="str">
            <v>2013Northern Coast1-in-10June Peak17</v>
          </cell>
          <cell r="G5106">
            <v>2.0495969999999999</v>
          </cell>
          <cell r="H5106">
            <v>2.7069719999999999</v>
          </cell>
          <cell r="I5106">
            <v>102.848</v>
          </cell>
          <cell r="J5106">
            <v>9374.92</v>
          </cell>
          <cell r="K5106">
            <v>0.55383559999999998</v>
          </cell>
          <cell r="L5106">
            <v>0.615008</v>
          </cell>
          <cell r="M5106">
            <v>0.65737579999999995</v>
          </cell>
          <cell r="N5106">
            <v>0.69974369999999997</v>
          </cell>
          <cell r="O5106">
            <v>0.76091609999999998</v>
          </cell>
        </row>
        <row r="5107">
          <cell r="F5107" t="str">
            <v>2013Northern Coast1-in-10June Peak18</v>
          </cell>
          <cell r="G5107">
            <v>2.2714059999999998</v>
          </cell>
          <cell r="H5107">
            <v>2.947149</v>
          </cell>
          <cell r="I5107">
            <v>101.346</v>
          </cell>
          <cell r="J5107">
            <v>9374.92</v>
          </cell>
          <cell r="K5107">
            <v>0.56930939999999997</v>
          </cell>
          <cell r="L5107">
            <v>0.6321909</v>
          </cell>
          <cell r="M5107">
            <v>0.67574250000000002</v>
          </cell>
          <cell r="N5107">
            <v>0.71929399999999999</v>
          </cell>
          <cell r="O5107">
            <v>0.78217559999999997</v>
          </cell>
        </row>
        <row r="5108">
          <cell r="F5108" t="str">
            <v>2013Northern Coast1-in-10June Peak19</v>
          </cell>
          <cell r="G5108">
            <v>3.0876350000000001</v>
          </cell>
          <cell r="H5108">
            <v>2.9335270000000002</v>
          </cell>
          <cell r="I5108">
            <v>96.967799999999997</v>
          </cell>
          <cell r="J5108">
            <v>9374.92</v>
          </cell>
          <cell r="K5108">
            <v>-0.17450389999999999</v>
          </cell>
          <cell r="L5108">
            <v>-0.16245390000000001</v>
          </cell>
          <cell r="M5108">
            <v>-0.15410799999999999</v>
          </cell>
          <cell r="N5108">
            <v>-0.14576210000000001</v>
          </cell>
          <cell r="O5108">
            <v>-0.133712</v>
          </cell>
        </row>
        <row r="5109">
          <cell r="F5109" t="str">
            <v>2013Northern Coast1-in-10June Peak20</v>
          </cell>
          <cell r="G5109">
            <v>2.809806</v>
          </cell>
          <cell r="H5109">
            <v>2.680574</v>
          </cell>
          <cell r="I5109">
            <v>92.6083</v>
          </cell>
          <cell r="J5109">
            <v>9374.92</v>
          </cell>
          <cell r="K5109">
            <v>-0.14633589999999999</v>
          </cell>
          <cell r="L5109">
            <v>-0.13623089999999999</v>
          </cell>
          <cell r="M5109">
            <v>-0.12923219999999999</v>
          </cell>
          <cell r="N5109">
            <v>-0.1222336</v>
          </cell>
          <cell r="O5109">
            <v>-0.11212859999999999</v>
          </cell>
        </row>
        <row r="5110">
          <cell r="F5110" t="str">
            <v>2013Northern Coast1-in-10June Peak21</v>
          </cell>
          <cell r="G5110">
            <v>2.5193059999999998</v>
          </cell>
          <cell r="H5110">
            <v>2.4375659999999999</v>
          </cell>
          <cell r="I5110">
            <v>87.112300000000005</v>
          </cell>
          <cell r="J5110">
            <v>9374.92</v>
          </cell>
          <cell r="K5110">
            <v>-9.2558799999999997E-2</v>
          </cell>
          <cell r="L5110">
            <v>-8.6167400000000005E-2</v>
          </cell>
          <cell r="M5110">
            <v>-8.1740599999999997E-2</v>
          </cell>
          <cell r="N5110">
            <v>-7.7313900000000005E-2</v>
          </cell>
          <cell r="O5110">
            <v>-7.0922499999999999E-2</v>
          </cell>
        </row>
        <row r="5111">
          <cell r="F5111" t="str">
            <v>2013Northern Coast1-in-10June Peak22</v>
          </cell>
          <cell r="G5111">
            <v>2.19794</v>
          </cell>
          <cell r="H5111">
            <v>2.149702</v>
          </cell>
          <cell r="I5111">
            <v>82.189300000000003</v>
          </cell>
          <cell r="J5111">
            <v>9374.92</v>
          </cell>
          <cell r="K5111">
            <v>-5.4621500000000003E-2</v>
          </cell>
          <cell r="L5111">
            <v>-5.0849699999999998E-2</v>
          </cell>
          <cell r="M5111">
            <v>-4.82374E-2</v>
          </cell>
          <cell r="N5111">
            <v>-4.5624999999999999E-2</v>
          </cell>
          <cell r="O5111">
            <v>-4.18532E-2</v>
          </cell>
        </row>
        <row r="5112">
          <cell r="F5112" t="str">
            <v>2013Northern Coast1-in-10June Peak23</v>
          </cell>
          <cell r="G5112">
            <v>1.7709589999999999</v>
          </cell>
          <cell r="H5112">
            <v>1.7338340000000001</v>
          </cell>
          <cell r="I5112">
            <v>77.995000000000005</v>
          </cell>
          <cell r="J5112">
            <v>9374.92</v>
          </cell>
          <cell r="K5112">
            <v>-4.20395E-2</v>
          </cell>
          <cell r="L5112">
            <v>-3.9136400000000002E-2</v>
          </cell>
          <cell r="M5112">
            <v>-3.7125900000000003E-2</v>
          </cell>
          <cell r="N5112">
            <v>-3.5115300000000002E-2</v>
          </cell>
          <cell r="O5112">
            <v>-3.2212400000000002E-2</v>
          </cell>
        </row>
        <row r="5113">
          <cell r="F5113" t="str">
            <v>2013Northern Coast1-in-10June Peak24</v>
          </cell>
          <cell r="G5113">
            <v>1.350433</v>
          </cell>
          <cell r="H5113">
            <v>1.315699</v>
          </cell>
          <cell r="I5113">
            <v>73.858599999999996</v>
          </cell>
          <cell r="J5113">
            <v>9374.92</v>
          </cell>
          <cell r="K5113">
            <v>-3.9330900000000002E-2</v>
          </cell>
          <cell r="L5113">
            <v>-3.6614899999999999E-2</v>
          </cell>
          <cell r="M5113">
            <v>-3.4733899999999998E-2</v>
          </cell>
          <cell r="N5113">
            <v>-3.2852800000000001E-2</v>
          </cell>
          <cell r="O5113">
            <v>-3.0137000000000001E-2</v>
          </cell>
        </row>
        <row r="5114">
          <cell r="F5114" t="str">
            <v>2013Other1-in-10June Peak1</v>
          </cell>
          <cell r="G5114">
            <v>0.95305320000000004</v>
          </cell>
          <cell r="H5114">
            <v>0.95305320000000004</v>
          </cell>
          <cell r="I5114">
            <v>75.202290000000005</v>
          </cell>
          <cell r="J5114">
            <v>26101.37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</row>
        <row r="5115">
          <cell r="F5115" t="str">
            <v>2013Other1-in-10June Peak2</v>
          </cell>
          <cell r="G5115">
            <v>0.81850460000000003</v>
          </cell>
          <cell r="H5115">
            <v>0.81850460000000003</v>
          </cell>
          <cell r="I5115">
            <v>72.408959999999993</v>
          </cell>
          <cell r="J5115">
            <v>26101.37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</row>
        <row r="5116">
          <cell r="F5116" t="str">
            <v>2013Other1-in-10June Peak3</v>
          </cell>
          <cell r="G5116">
            <v>0.74218899999999999</v>
          </cell>
          <cell r="H5116">
            <v>0.74218899999999999</v>
          </cell>
          <cell r="I5116">
            <v>70.146600000000007</v>
          </cell>
          <cell r="J5116">
            <v>26101.37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</row>
        <row r="5117">
          <cell r="F5117" t="str">
            <v>2013Other1-in-10June Peak4</v>
          </cell>
          <cell r="G5117">
            <v>0.69896860000000005</v>
          </cell>
          <cell r="H5117">
            <v>0.69896860000000005</v>
          </cell>
          <cell r="I5117">
            <v>67.987949999999998</v>
          </cell>
          <cell r="J5117">
            <v>26101.37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</row>
        <row r="5118">
          <cell r="F5118" t="str">
            <v>2013Other1-in-10June Peak5</v>
          </cell>
          <cell r="G5118">
            <v>0.69034439999999997</v>
          </cell>
          <cell r="H5118">
            <v>0.69034439999999997</v>
          </cell>
          <cell r="I5118">
            <v>67.302149999999997</v>
          </cell>
          <cell r="J5118">
            <v>26101.37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</row>
        <row r="5119">
          <cell r="F5119" t="str">
            <v>2013Other1-in-10June Peak6</v>
          </cell>
          <cell r="G5119">
            <v>0.73657329999999999</v>
          </cell>
          <cell r="H5119">
            <v>0.73657329999999999</v>
          </cell>
          <cell r="I5119">
            <v>66.524019999999993</v>
          </cell>
          <cell r="J5119">
            <v>26101.37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</row>
        <row r="5120">
          <cell r="F5120" t="str">
            <v>2013Other1-in-10June Peak7</v>
          </cell>
          <cell r="G5120">
            <v>0.8605216</v>
          </cell>
          <cell r="H5120">
            <v>0.8605216</v>
          </cell>
          <cell r="I5120">
            <v>67.381479999999996</v>
          </cell>
          <cell r="J5120">
            <v>26101.37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</row>
        <row r="5121">
          <cell r="F5121" t="str">
            <v>2013Other1-in-10June Peak8</v>
          </cell>
          <cell r="G5121">
            <v>0.94439289999999998</v>
          </cell>
          <cell r="H5121">
            <v>0.94439289999999998</v>
          </cell>
          <cell r="I5121">
            <v>72.663139999999999</v>
          </cell>
          <cell r="J5121">
            <v>26101.37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</row>
        <row r="5122">
          <cell r="F5122" t="str">
            <v>2013Other1-in-10June Peak9</v>
          </cell>
          <cell r="G5122">
            <v>0.96157340000000002</v>
          </cell>
          <cell r="H5122">
            <v>0.96157340000000002</v>
          </cell>
          <cell r="I5122">
            <v>78.813580000000002</v>
          </cell>
          <cell r="J5122">
            <v>26101.37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</row>
        <row r="5123">
          <cell r="F5123" t="str">
            <v>2013Other1-in-10June Peak10</v>
          </cell>
          <cell r="G5123">
            <v>1.0250999999999999</v>
          </cell>
          <cell r="H5123">
            <v>1.0250999999999999</v>
          </cell>
          <cell r="I5123">
            <v>83.318079999999995</v>
          </cell>
          <cell r="J5123">
            <v>26101.37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</row>
        <row r="5124">
          <cell r="F5124" t="str">
            <v>2013Other1-in-10June Peak11</v>
          </cell>
          <cell r="G5124">
            <v>1.1329</v>
          </cell>
          <cell r="H5124">
            <v>1.1329</v>
          </cell>
          <cell r="I5124">
            <v>86.940989999999999</v>
          </cell>
          <cell r="J5124">
            <v>26101.37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</row>
        <row r="5125">
          <cell r="F5125" t="str">
            <v>2013Other1-in-10June Peak12</v>
          </cell>
          <cell r="G5125">
            <v>1.2970280000000001</v>
          </cell>
          <cell r="H5125">
            <v>1.2970280000000001</v>
          </cell>
          <cell r="I5125">
            <v>91.1357</v>
          </cell>
          <cell r="J5125">
            <v>26101.37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</row>
        <row r="5126">
          <cell r="F5126" t="str">
            <v>2013Other1-in-10June Peak13</v>
          </cell>
          <cell r="G5126">
            <v>1.5294540000000001</v>
          </cell>
          <cell r="H5126">
            <v>1.5294540000000001</v>
          </cell>
          <cell r="I5126">
            <v>94.486109999999996</v>
          </cell>
          <cell r="J5126">
            <v>26101.37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</row>
        <row r="5127">
          <cell r="F5127" t="str">
            <v>2013Other1-in-10June Peak14</v>
          </cell>
          <cell r="G5127">
            <v>1.4019539999999999</v>
          </cell>
          <cell r="H5127">
            <v>1.7965070000000001</v>
          </cell>
          <cell r="I5127">
            <v>96.714219999999997</v>
          </cell>
          <cell r="J5127">
            <v>26101.37</v>
          </cell>
          <cell r="K5127">
            <v>0.32847870000000001</v>
          </cell>
          <cell r="L5127">
            <v>0.3675158</v>
          </cell>
          <cell r="M5127">
            <v>0.39455289999999998</v>
          </cell>
          <cell r="N5127">
            <v>0.42159000000000002</v>
          </cell>
          <cell r="O5127">
            <v>0.46062720000000001</v>
          </cell>
        </row>
        <row r="5128">
          <cell r="F5128" t="str">
            <v>2013Other1-in-10June Peak15</v>
          </cell>
          <cell r="G5128">
            <v>1.5904780000000001</v>
          </cell>
          <cell r="H5128">
            <v>2.1004399999999999</v>
          </cell>
          <cell r="I5128">
            <v>99.336619999999996</v>
          </cell>
          <cell r="J5128">
            <v>26101.37</v>
          </cell>
          <cell r="K5128">
            <v>0.42535070000000003</v>
          </cell>
          <cell r="L5128">
            <v>0.47533950000000003</v>
          </cell>
          <cell r="M5128">
            <v>0.50996149999999996</v>
          </cell>
          <cell r="N5128">
            <v>0.54458359999999995</v>
          </cell>
          <cell r="O5128">
            <v>0.5945722</v>
          </cell>
        </row>
        <row r="5129">
          <cell r="F5129" t="str">
            <v>2013Other1-in-10June Peak16</v>
          </cell>
          <cell r="G5129">
            <v>1.7992699999999999</v>
          </cell>
          <cell r="H5129">
            <v>2.435314</v>
          </cell>
          <cell r="I5129">
            <v>101.1486</v>
          </cell>
          <cell r="J5129">
            <v>26101.37</v>
          </cell>
          <cell r="K5129">
            <v>0.53083910000000001</v>
          </cell>
          <cell r="L5129">
            <v>0.59299480000000004</v>
          </cell>
          <cell r="M5129">
            <v>0.63604360000000004</v>
          </cell>
          <cell r="N5129">
            <v>0.67909240000000004</v>
          </cell>
          <cell r="O5129">
            <v>0.74124809999999997</v>
          </cell>
        </row>
        <row r="5130">
          <cell r="F5130" t="str">
            <v>2013Other1-in-10June Peak17</v>
          </cell>
          <cell r="G5130">
            <v>1.9966710000000001</v>
          </cell>
          <cell r="H5130">
            <v>2.7388810000000001</v>
          </cell>
          <cell r="I5130">
            <v>101.8219</v>
          </cell>
          <cell r="J5130">
            <v>26101.37</v>
          </cell>
          <cell r="K5130">
            <v>0.61921780000000004</v>
          </cell>
          <cell r="L5130">
            <v>0.69188260000000001</v>
          </cell>
          <cell r="M5130">
            <v>0.74221009999999998</v>
          </cell>
          <cell r="N5130">
            <v>0.79253770000000001</v>
          </cell>
          <cell r="O5130">
            <v>0.86520249999999999</v>
          </cell>
        </row>
        <row r="5131">
          <cell r="F5131" t="str">
            <v>2013Other1-in-10June Peak18</v>
          </cell>
          <cell r="G5131">
            <v>2.156326</v>
          </cell>
          <cell r="H5131">
            <v>2.9187449999999999</v>
          </cell>
          <cell r="I5131">
            <v>101.6977</v>
          </cell>
          <cell r="J5131">
            <v>26101.37</v>
          </cell>
          <cell r="K5131">
            <v>0.63604799999999995</v>
          </cell>
          <cell r="L5131">
            <v>0.71070909999999998</v>
          </cell>
          <cell r="M5131">
            <v>0.76241919999999996</v>
          </cell>
          <cell r="N5131">
            <v>0.81412910000000005</v>
          </cell>
          <cell r="O5131">
            <v>0.88879019999999997</v>
          </cell>
        </row>
        <row r="5132">
          <cell r="F5132" t="str">
            <v>2013Other1-in-10June Peak19</v>
          </cell>
          <cell r="G5132">
            <v>3.1472280000000001</v>
          </cell>
          <cell r="H5132">
            <v>2.854889</v>
          </cell>
          <cell r="I5132">
            <v>101.223</v>
          </cell>
          <cell r="J5132">
            <v>26101.37</v>
          </cell>
          <cell r="K5132">
            <v>-0.32657819999999999</v>
          </cell>
          <cell r="L5132">
            <v>-0.30634929999999999</v>
          </cell>
          <cell r="M5132">
            <v>-0.29233880000000001</v>
          </cell>
          <cell r="N5132">
            <v>-0.27832839999999998</v>
          </cell>
          <cell r="O5132">
            <v>-0.25809949999999998</v>
          </cell>
        </row>
        <row r="5133">
          <cell r="F5133" t="str">
            <v>2013Other1-in-10June Peak20</v>
          </cell>
          <cell r="G5133">
            <v>2.8327840000000002</v>
          </cell>
          <cell r="H5133">
            <v>2.5760070000000002</v>
          </cell>
          <cell r="I5133">
            <v>98.676950000000005</v>
          </cell>
          <cell r="J5133">
            <v>26101.37</v>
          </cell>
          <cell r="K5133">
            <v>-0.28685159999999998</v>
          </cell>
          <cell r="L5133">
            <v>-0.26908339999999997</v>
          </cell>
          <cell r="M5133">
            <v>-0.25677729999999999</v>
          </cell>
          <cell r="N5133">
            <v>-0.2444711</v>
          </cell>
          <cell r="O5133">
            <v>-0.22670299999999999</v>
          </cell>
        </row>
        <row r="5134">
          <cell r="F5134" t="str">
            <v>2013Other1-in-10June Peak21</v>
          </cell>
          <cell r="G5134">
            <v>2.4138739999999999</v>
          </cell>
          <cell r="H5134">
            <v>2.2633139999999998</v>
          </cell>
          <cell r="I5134">
            <v>94.423599999999993</v>
          </cell>
          <cell r="J5134">
            <v>26101.37</v>
          </cell>
          <cell r="K5134">
            <v>-0.16819429999999999</v>
          </cell>
          <cell r="L5134">
            <v>-0.157776</v>
          </cell>
          <cell r="M5134">
            <v>-0.15056040000000001</v>
          </cell>
          <cell r="N5134">
            <v>-0.14334469999999999</v>
          </cell>
          <cell r="O5134">
            <v>-0.1329264</v>
          </cell>
        </row>
        <row r="5135">
          <cell r="F5135" t="str">
            <v>2013Other1-in-10June Peak22</v>
          </cell>
          <cell r="G5135">
            <v>2.0254949999999998</v>
          </cell>
          <cell r="H5135">
            <v>1.928895</v>
          </cell>
          <cell r="I5135">
            <v>89.704989999999995</v>
          </cell>
          <cell r="J5135">
            <v>26101.37</v>
          </cell>
          <cell r="K5135">
            <v>-0.1079142</v>
          </cell>
          <cell r="L5135">
            <v>-0.10122979999999999</v>
          </cell>
          <cell r="M5135">
            <v>-9.6600199999999997E-2</v>
          </cell>
          <cell r="N5135">
            <v>-9.19706E-2</v>
          </cell>
          <cell r="O5135">
            <v>-8.5286200000000006E-2</v>
          </cell>
        </row>
        <row r="5136">
          <cell r="F5136" t="str">
            <v>2013Other1-in-10June Peak23</v>
          </cell>
          <cell r="G5136">
            <v>1.571305</v>
          </cell>
          <cell r="H5136">
            <v>1.5099860000000001</v>
          </cell>
          <cell r="I5136">
            <v>87.460679999999996</v>
          </cell>
          <cell r="J5136">
            <v>26101.37</v>
          </cell>
          <cell r="K5136">
            <v>-6.8501300000000001E-2</v>
          </cell>
          <cell r="L5136">
            <v>-6.4258200000000001E-2</v>
          </cell>
          <cell r="M5136">
            <v>-6.1319499999999999E-2</v>
          </cell>
          <cell r="N5136">
            <v>-5.8380700000000001E-2</v>
          </cell>
          <cell r="O5136">
            <v>-5.4137600000000001E-2</v>
          </cell>
        </row>
        <row r="5137">
          <cell r="F5137" t="str">
            <v>2013Other1-in-10June Peak24</v>
          </cell>
          <cell r="G5137">
            <v>1.1925079999999999</v>
          </cell>
          <cell r="H5137">
            <v>1.153324</v>
          </cell>
          <cell r="I5137">
            <v>83.353309999999993</v>
          </cell>
          <cell r="J5137">
            <v>26101.37</v>
          </cell>
          <cell r="K5137">
            <v>-4.3772999999999999E-2</v>
          </cell>
          <cell r="L5137">
            <v>-4.1061599999999997E-2</v>
          </cell>
          <cell r="M5137">
            <v>-3.9183700000000002E-2</v>
          </cell>
          <cell r="N5137">
            <v>-3.73058E-2</v>
          </cell>
          <cell r="O5137">
            <v>-3.45945E-2</v>
          </cell>
        </row>
        <row r="5138">
          <cell r="F5138" t="str">
            <v>2013Sierra1-in-10June Peak1</v>
          </cell>
          <cell r="G5138">
            <v>0.98691039999999997</v>
          </cell>
          <cell r="H5138">
            <v>0.98691039999999997</v>
          </cell>
          <cell r="I5138">
            <v>66.416240000000002</v>
          </cell>
          <cell r="J5138">
            <v>18264.91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</row>
        <row r="5139">
          <cell r="F5139" t="str">
            <v>2013Sierra1-in-10June Peak2</v>
          </cell>
          <cell r="G5139">
            <v>0.87074289999999999</v>
          </cell>
          <cell r="H5139">
            <v>0.87074289999999999</v>
          </cell>
          <cell r="I5139">
            <v>66.477090000000004</v>
          </cell>
          <cell r="J5139">
            <v>18264.91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</row>
        <row r="5140">
          <cell r="F5140" t="str">
            <v>2013Sierra1-in-10June Peak3</v>
          </cell>
          <cell r="G5140">
            <v>0.80365030000000004</v>
          </cell>
          <cell r="H5140">
            <v>0.80365030000000004</v>
          </cell>
          <cell r="I5140">
            <v>66.183570000000003</v>
          </cell>
          <cell r="J5140">
            <v>18264.91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</row>
        <row r="5141">
          <cell r="F5141" t="str">
            <v>2013Sierra1-in-10June Peak4</v>
          </cell>
          <cell r="G5141">
            <v>0.76569390000000004</v>
          </cell>
          <cell r="H5141">
            <v>0.76569390000000004</v>
          </cell>
          <cell r="I5141">
            <v>65.444829999999996</v>
          </cell>
          <cell r="J5141">
            <v>18264.91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</row>
        <row r="5142">
          <cell r="F5142" t="str">
            <v>2013Sierra1-in-10June Peak5</v>
          </cell>
          <cell r="G5142">
            <v>0.76589059999999998</v>
          </cell>
          <cell r="H5142">
            <v>0.76589059999999998</v>
          </cell>
          <cell r="I5142">
            <v>64.836619999999996</v>
          </cell>
          <cell r="J5142">
            <v>18264.91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</row>
        <row r="5143">
          <cell r="F5143" t="str">
            <v>2013Sierra1-in-10June Peak6</v>
          </cell>
          <cell r="G5143">
            <v>0.83609339999999999</v>
          </cell>
          <cell r="H5143">
            <v>0.83609339999999999</v>
          </cell>
          <cell r="I5143">
            <v>63.680880000000002</v>
          </cell>
          <cell r="J5143">
            <v>18264.91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</row>
        <row r="5144">
          <cell r="F5144" t="str">
            <v>2013Sierra1-in-10June Peak7</v>
          </cell>
          <cell r="G5144">
            <v>0.99507049999999997</v>
          </cell>
          <cell r="H5144">
            <v>0.99507049999999997</v>
          </cell>
          <cell r="I5144">
            <v>65.085390000000004</v>
          </cell>
          <cell r="J5144">
            <v>18264.91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</row>
        <row r="5145">
          <cell r="F5145" t="str">
            <v>2013Sierra1-in-10June Peak8</v>
          </cell>
          <cell r="G5145">
            <v>1.0957239999999999</v>
          </cell>
          <cell r="H5145">
            <v>1.0957239999999999</v>
          </cell>
          <cell r="I5145">
            <v>70.411500000000004</v>
          </cell>
          <cell r="J5145">
            <v>18264.91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</row>
        <row r="5146">
          <cell r="F5146" t="str">
            <v>2013Sierra1-in-10June Peak9</v>
          </cell>
          <cell r="G5146">
            <v>1.1264320000000001</v>
          </cell>
          <cell r="H5146">
            <v>1.1264320000000001</v>
          </cell>
          <cell r="I5146">
            <v>76.986249999999998</v>
          </cell>
          <cell r="J5146">
            <v>18264.91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</row>
        <row r="5147">
          <cell r="F5147" t="str">
            <v>2013Sierra1-in-10June Peak10</v>
          </cell>
          <cell r="G5147">
            <v>1.183697</v>
          </cell>
          <cell r="H5147">
            <v>1.183697</v>
          </cell>
          <cell r="I5147">
            <v>82.270309999999995</v>
          </cell>
          <cell r="J5147">
            <v>18264.91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</row>
        <row r="5148">
          <cell r="F5148" t="str">
            <v>2013Sierra1-in-10June Peak11</v>
          </cell>
          <cell r="G5148">
            <v>1.2924899999999999</v>
          </cell>
          <cell r="H5148">
            <v>1.2924899999999999</v>
          </cell>
          <cell r="I5148">
            <v>86.855959999999996</v>
          </cell>
          <cell r="J5148">
            <v>18264.91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</row>
        <row r="5149">
          <cell r="F5149" t="str">
            <v>2013Sierra1-in-10June Peak12</v>
          </cell>
          <cell r="G5149">
            <v>1.457357</v>
          </cell>
          <cell r="H5149">
            <v>1.457357</v>
          </cell>
          <cell r="I5149">
            <v>90.273039999999995</v>
          </cell>
          <cell r="J5149">
            <v>18264.91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</row>
        <row r="5150">
          <cell r="F5150" t="str">
            <v>2013Sierra1-in-10June Peak13</v>
          </cell>
          <cell r="G5150">
            <v>1.6854469999999999</v>
          </cell>
          <cell r="H5150">
            <v>1.6854469999999999</v>
          </cell>
          <cell r="I5150">
            <v>92.780730000000005</v>
          </cell>
          <cell r="J5150">
            <v>18264.91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</row>
        <row r="5151">
          <cell r="F5151" t="str">
            <v>2013Sierra1-in-10June Peak14</v>
          </cell>
          <cell r="G5151">
            <v>1.582141</v>
          </cell>
          <cell r="H5151">
            <v>1.944423</v>
          </cell>
          <cell r="I5151">
            <v>94.004499999999993</v>
          </cell>
          <cell r="J5151">
            <v>18264.91</v>
          </cell>
          <cell r="K5151">
            <v>0.30672850000000002</v>
          </cell>
          <cell r="L5151">
            <v>0.33954970000000001</v>
          </cell>
          <cell r="M5151">
            <v>0.36228159999999998</v>
          </cell>
          <cell r="N5151">
            <v>0.38501350000000001</v>
          </cell>
          <cell r="O5151">
            <v>0.4178347</v>
          </cell>
        </row>
        <row r="5152">
          <cell r="F5152" t="str">
            <v>2013Sierra1-in-10June Peak15</v>
          </cell>
          <cell r="G5152">
            <v>1.7716000000000001</v>
          </cell>
          <cell r="H5152">
            <v>2.2412529999999999</v>
          </cell>
          <cell r="I5152">
            <v>95.948700000000002</v>
          </cell>
          <cell r="J5152">
            <v>18264.91</v>
          </cell>
          <cell r="K5152">
            <v>0.39834409999999998</v>
          </cell>
          <cell r="L5152">
            <v>0.44047389999999997</v>
          </cell>
          <cell r="M5152">
            <v>0.46965289999999998</v>
          </cell>
          <cell r="N5152">
            <v>0.49883189999999999</v>
          </cell>
          <cell r="O5152">
            <v>0.54096169999999999</v>
          </cell>
        </row>
        <row r="5153">
          <cell r="F5153" t="str">
            <v>2013Sierra1-in-10June Peak16</v>
          </cell>
          <cell r="G5153">
            <v>1.99851</v>
          </cell>
          <cell r="H5153">
            <v>2.5826419999999999</v>
          </cell>
          <cell r="I5153">
            <v>96.991550000000004</v>
          </cell>
          <cell r="J5153">
            <v>18264.91</v>
          </cell>
          <cell r="K5153">
            <v>0.49552160000000001</v>
          </cell>
          <cell r="L5153">
            <v>0.54787280000000005</v>
          </cell>
          <cell r="M5153">
            <v>0.58413110000000001</v>
          </cell>
          <cell r="N5153">
            <v>0.62038950000000004</v>
          </cell>
          <cell r="O5153">
            <v>0.67274069999999997</v>
          </cell>
        </row>
        <row r="5154">
          <cell r="F5154" t="str">
            <v>2013Sierra1-in-10June Peak17</v>
          </cell>
          <cell r="G5154">
            <v>2.2050909999999999</v>
          </cell>
          <cell r="H5154">
            <v>2.8878689999999998</v>
          </cell>
          <cell r="I5154">
            <v>97.318240000000003</v>
          </cell>
          <cell r="J5154">
            <v>18264.91</v>
          </cell>
          <cell r="K5154">
            <v>0.57914750000000004</v>
          </cell>
          <cell r="L5154">
            <v>0.64037310000000003</v>
          </cell>
          <cell r="M5154">
            <v>0.68277779999999999</v>
          </cell>
          <cell r="N5154">
            <v>0.72518269999999996</v>
          </cell>
          <cell r="O5154">
            <v>0.78640829999999995</v>
          </cell>
        </row>
        <row r="5155">
          <cell r="F5155" t="str">
            <v>2013Sierra1-in-10June Peak18</v>
          </cell>
          <cell r="G5155">
            <v>2.3827850000000002</v>
          </cell>
          <cell r="H5155">
            <v>3.0843039999999999</v>
          </cell>
          <cell r="I5155">
            <v>96.981790000000004</v>
          </cell>
          <cell r="J5155">
            <v>18264.91</v>
          </cell>
          <cell r="K5155">
            <v>0.59503729999999999</v>
          </cell>
          <cell r="L5155">
            <v>0.65794799999999998</v>
          </cell>
          <cell r="M5155">
            <v>0.70151969999999997</v>
          </cell>
          <cell r="N5155">
            <v>0.74509150000000002</v>
          </cell>
          <cell r="O5155">
            <v>0.80800209999999995</v>
          </cell>
        </row>
        <row r="5156">
          <cell r="F5156" t="str">
            <v>2013Sierra1-in-10June Peak19</v>
          </cell>
          <cell r="G5156">
            <v>3.418285</v>
          </cell>
          <cell r="H5156">
            <v>3.050386</v>
          </cell>
          <cell r="I5156">
            <v>96.507189999999994</v>
          </cell>
          <cell r="J5156">
            <v>18264.91</v>
          </cell>
          <cell r="K5156">
            <v>-0.40038760000000001</v>
          </cell>
          <cell r="L5156">
            <v>-0.3811929</v>
          </cell>
          <cell r="M5156">
            <v>-0.36789860000000002</v>
          </cell>
          <cell r="N5156">
            <v>-0.35460449999999999</v>
          </cell>
          <cell r="O5156">
            <v>-0.33540979999999998</v>
          </cell>
        </row>
        <row r="5157">
          <cell r="F5157" t="str">
            <v>2013Sierra1-in-10June Peak20</v>
          </cell>
          <cell r="G5157">
            <v>3.1010469999999999</v>
          </cell>
          <cell r="H5157">
            <v>2.7978399999999999</v>
          </cell>
          <cell r="I5157">
            <v>92.657790000000006</v>
          </cell>
          <cell r="J5157">
            <v>18264.91</v>
          </cell>
          <cell r="K5157">
            <v>-0.32998339999999998</v>
          </cell>
          <cell r="L5157">
            <v>-0.31416379999999999</v>
          </cell>
          <cell r="M5157">
            <v>-0.30320740000000002</v>
          </cell>
          <cell r="N5157">
            <v>-0.29225079999999998</v>
          </cell>
          <cell r="O5157">
            <v>-0.27643139999999999</v>
          </cell>
        </row>
        <row r="5158">
          <cell r="F5158" t="str">
            <v>2013Sierra1-in-10June Peak21</v>
          </cell>
          <cell r="G5158">
            <v>2.6685530000000002</v>
          </cell>
          <cell r="H5158">
            <v>2.4764689999999998</v>
          </cell>
          <cell r="I5158">
            <v>83.720230000000001</v>
          </cell>
          <cell r="J5158">
            <v>18264.91</v>
          </cell>
          <cell r="K5158">
            <v>-0.20904739999999999</v>
          </cell>
          <cell r="L5158">
            <v>-0.1990256</v>
          </cell>
          <cell r="M5158">
            <v>-0.19208459999999999</v>
          </cell>
          <cell r="N5158">
            <v>-0.18514349999999999</v>
          </cell>
          <cell r="O5158">
            <v>-0.17512169999999999</v>
          </cell>
        </row>
        <row r="5159">
          <cell r="F5159" t="str">
            <v>2013Sierra1-in-10June Peak22</v>
          </cell>
          <cell r="G5159">
            <v>2.2222379999999999</v>
          </cell>
          <cell r="H5159">
            <v>2.1075170000000001</v>
          </cell>
          <cell r="I5159">
            <v>78.524090000000001</v>
          </cell>
          <cell r="J5159">
            <v>18264.91</v>
          </cell>
          <cell r="K5159">
            <v>-0.1248522</v>
          </cell>
          <cell r="L5159">
            <v>-0.11886679999999999</v>
          </cell>
          <cell r="M5159">
            <v>-0.1147213</v>
          </cell>
          <cell r="N5159">
            <v>-0.1105758</v>
          </cell>
          <cell r="O5159">
            <v>-0.1045903</v>
          </cell>
        </row>
        <row r="5160">
          <cell r="F5160" t="str">
            <v>2013Sierra1-in-10June Peak23</v>
          </cell>
          <cell r="G5160">
            <v>1.708115</v>
          </cell>
          <cell r="H5160">
            <v>1.6308800000000001</v>
          </cell>
          <cell r="I5160">
            <v>76.021150000000006</v>
          </cell>
          <cell r="J5160">
            <v>18264.91</v>
          </cell>
          <cell r="K5160">
            <v>-8.4055900000000003E-2</v>
          </cell>
          <cell r="L5160">
            <v>-8.0026299999999995E-2</v>
          </cell>
          <cell r="M5160">
            <v>-7.7235300000000007E-2</v>
          </cell>
          <cell r="N5160">
            <v>-7.4444399999999994E-2</v>
          </cell>
          <cell r="O5160">
            <v>-7.0414699999999997E-2</v>
          </cell>
        </row>
        <row r="5161">
          <cell r="F5161" t="str">
            <v>2013Sierra1-in-10June Peak24</v>
          </cell>
          <cell r="G5161">
            <v>1.2779739999999999</v>
          </cell>
          <cell r="H5161">
            <v>1.237679</v>
          </cell>
          <cell r="I5161">
            <v>74.04692</v>
          </cell>
          <cell r="J5161">
            <v>18264.91</v>
          </cell>
          <cell r="K5161">
            <v>-4.3853900000000001E-2</v>
          </cell>
          <cell r="L5161">
            <v>-4.17516E-2</v>
          </cell>
          <cell r="M5161">
            <v>-4.0295499999999998E-2</v>
          </cell>
          <cell r="N5161">
            <v>-3.8839400000000003E-2</v>
          </cell>
          <cell r="O5161">
            <v>-3.6736999999999999E-2</v>
          </cell>
        </row>
        <row r="5162">
          <cell r="F5162" t="str">
            <v>2013Stockton1-in-10June Peak1</v>
          </cell>
          <cell r="G5162">
            <v>1.1287780000000001</v>
          </cell>
          <cell r="H5162">
            <v>1.1287780000000001</v>
          </cell>
          <cell r="I5162">
            <v>78.041889999999995</v>
          </cell>
          <cell r="J5162">
            <v>12725.02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</row>
        <row r="5163">
          <cell r="F5163" t="str">
            <v>2013Stockton1-in-10June Peak2</v>
          </cell>
          <cell r="G5163">
            <v>0.96015919999999999</v>
          </cell>
          <cell r="H5163">
            <v>0.96015919999999999</v>
          </cell>
          <cell r="I5163">
            <v>76.390590000000003</v>
          </cell>
          <cell r="J5163">
            <v>12725.02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</row>
        <row r="5164">
          <cell r="F5164" t="str">
            <v>2013Stockton1-in-10June Peak3</v>
          </cell>
          <cell r="G5164">
            <v>0.85665789999999997</v>
          </cell>
          <cell r="H5164">
            <v>0.85665789999999997</v>
          </cell>
          <cell r="I5164">
            <v>74.693179999999998</v>
          </cell>
          <cell r="J5164">
            <v>12725.02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</row>
        <row r="5165">
          <cell r="F5165" t="str">
            <v>2013Stockton1-in-10June Peak4</v>
          </cell>
          <cell r="G5165">
            <v>0.79871389999999998</v>
          </cell>
          <cell r="H5165">
            <v>0.79871389999999998</v>
          </cell>
          <cell r="I5165">
            <v>72.29401</v>
          </cell>
          <cell r="J5165">
            <v>12725.02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</row>
        <row r="5166">
          <cell r="F5166" t="str">
            <v>2013Stockton1-in-10June Peak5</v>
          </cell>
          <cell r="G5166">
            <v>0.78549970000000002</v>
          </cell>
          <cell r="H5166">
            <v>0.78549970000000002</v>
          </cell>
          <cell r="I5166">
            <v>70.844459999999998</v>
          </cell>
          <cell r="J5166">
            <v>12725.02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</row>
        <row r="5167">
          <cell r="F5167" t="str">
            <v>2013Stockton1-in-10June Peak6</v>
          </cell>
          <cell r="G5167">
            <v>0.8209147</v>
          </cell>
          <cell r="H5167">
            <v>0.8209147</v>
          </cell>
          <cell r="I5167">
            <v>69.096580000000003</v>
          </cell>
          <cell r="J5167">
            <v>12725.02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</row>
        <row r="5168">
          <cell r="F5168" t="str">
            <v>2013Stockton1-in-10June Peak7</v>
          </cell>
          <cell r="G5168">
            <v>0.93670920000000002</v>
          </cell>
          <cell r="H5168">
            <v>0.93670920000000002</v>
          </cell>
          <cell r="I5168">
            <v>70.399180000000001</v>
          </cell>
          <cell r="J5168">
            <v>12725.02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</row>
        <row r="5169">
          <cell r="F5169" t="str">
            <v>2013Stockton1-in-10June Peak8</v>
          </cell>
          <cell r="G5169">
            <v>1.017164</v>
          </cell>
          <cell r="H5169">
            <v>1.017164</v>
          </cell>
          <cell r="I5169">
            <v>75.201740000000001</v>
          </cell>
          <cell r="J5169">
            <v>12725.02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</row>
        <row r="5170">
          <cell r="F5170" t="str">
            <v>2013Stockton1-in-10June Peak9</v>
          </cell>
          <cell r="G5170">
            <v>1.0591740000000001</v>
          </cell>
          <cell r="H5170">
            <v>1.0591740000000001</v>
          </cell>
          <cell r="I5170">
            <v>82.550449999999998</v>
          </cell>
          <cell r="J5170">
            <v>12725.02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</row>
        <row r="5171">
          <cell r="F5171" t="str">
            <v>2013Stockton1-in-10June Peak10</v>
          </cell>
          <cell r="G5171">
            <v>1.162085</v>
          </cell>
          <cell r="H5171">
            <v>1.162085</v>
          </cell>
          <cell r="I5171">
            <v>85.201740000000001</v>
          </cell>
          <cell r="J5171">
            <v>12725.02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</row>
        <row r="5172">
          <cell r="F5172" t="str">
            <v>2013Stockton1-in-10June Peak11</v>
          </cell>
          <cell r="G5172">
            <v>1.3090120000000001</v>
          </cell>
          <cell r="H5172">
            <v>1.3090120000000001</v>
          </cell>
          <cell r="I5172">
            <v>87.504239999999996</v>
          </cell>
          <cell r="J5172">
            <v>12725.02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</row>
        <row r="5173">
          <cell r="F5173" t="str">
            <v>2013Stockton1-in-10June Peak12</v>
          </cell>
          <cell r="G5173">
            <v>1.508275</v>
          </cell>
          <cell r="H5173">
            <v>1.508275</v>
          </cell>
          <cell r="I5173">
            <v>91.004239999999996</v>
          </cell>
          <cell r="J5173">
            <v>12725.02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</row>
        <row r="5174">
          <cell r="F5174" t="str">
            <v>2013Stockton1-in-10June Peak13</v>
          </cell>
          <cell r="G5174">
            <v>1.764589</v>
          </cell>
          <cell r="H5174">
            <v>1.764589</v>
          </cell>
          <cell r="I5174">
            <v>94.302570000000003</v>
          </cell>
          <cell r="J5174">
            <v>12725.02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</row>
        <row r="5175">
          <cell r="F5175" t="str">
            <v>2013Stockton1-in-10June Peak14</v>
          </cell>
          <cell r="G5175">
            <v>1.603877</v>
          </cell>
          <cell r="H5175">
            <v>2.0589750000000002</v>
          </cell>
          <cell r="I5175">
            <v>95.802570000000003</v>
          </cell>
          <cell r="J5175">
            <v>12725.02</v>
          </cell>
          <cell r="K5175">
            <v>0.38244050000000002</v>
          </cell>
          <cell r="L5175">
            <v>0.42536689999999999</v>
          </cell>
          <cell r="M5175">
            <v>0.45509759999999999</v>
          </cell>
          <cell r="N5175">
            <v>0.48482839999999999</v>
          </cell>
          <cell r="O5175">
            <v>0.52775479999999997</v>
          </cell>
        </row>
        <row r="5176">
          <cell r="F5176" t="str">
            <v>2013Stockton1-in-10June Peak15</v>
          </cell>
          <cell r="G5176">
            <v>1.80667</v>
          </cell>
          <cell r="H5176">
            <v>2.3858630000000001</v>
          </cell>
          <cell r="I5176">
            <v>99.100819999999999</v>
          </cell>
          <cell r="J5176">
            <v>12725.02</v>
          </cell>
          <cell r="K5176">
            <v>0.48818610000000001</v>
          </cell>
          <cell r="L5176">
            <v>0.54195340000000003</v>
          </cell>
          <cell r="M5176">
            <v>0.57919259999999995</v>
          </cell>
          <cell r="N5176">
            <v>0.61643170000000003</v>
          </cell>
          <cell r="O5176">
            <v>0.67019919999999999</v>
          </cell>
        </row>
        <row r="5177">
          <cell r="F5177" t="str">
            <v>2013Stockton1-in-10June Peak16</v>
          </cell>
          <cell r="G5177">
            <v>2.0179640000000001</v>
          </cell>
          <cell r="H5177">
            <v>2.7467220000000001</v>
          </cell>
          <cell r="I5177">
            <v>101</v>
          </cell>
          <cell r="J5177">
            <v>12725.02</v>
          </cell>
          <cell r="K5177">
            <v>0.61494329999999997</v>
          </cell>
          <cell r="L5177">
            <v>0.68218630000000002</v>
          </cell>
          <cell r="M5177">
            <v>0.72875869999999998</v>
          </cell>
          <cell r="N5177">
            <v>0.77533099999999999</v>
          </cell>
          <cell r="O5177">
            <v>0.84257409999999999</v>
          </cell>
        </row>
        <row r="5178">
          <cell r="F5178" t="str">
            <v>2013Stockton1-in-10June Peak17</v>
          </cell>
          <cell r="G5178">
            <v>2.2122739999999999</v>
          </cell>
          <cell r="H5178">
            <v>3.0582229999999999</v>
          </cell>
          <cell r="I5178">
            <v>100.8489</v>
          </cell>
          <cell r="J5178">
            <v>12725.02</v>
          </cell>
          <cell r="K5178">
            <v>0.71335079999999995</v>
          </cell>
          <cell r="L5178">
            <v>0.79169049999999996</v>
          </cell>
          <cell r="M5178">
            <v>0.84594829999999999</v>
          </cell>
          <cell r="N5178">
            <v>0.90020599999999995</v>
          </cell>
          <cell r="O5178">
            <v>0.97854569999999996</v>
          </cell>
        </row>
        <row r="5179">
          <cell r="F5179" t="str">
            <v>2013Stockton1-in-10June Peak18</v>
          </cell>
          <cell r="G5179">
            <v>2.3555540000000001</v>
          </cell>
          <cell r="H5179">
            <v>3.2239490000000002</v>
          </cell>
          <cell r="I5179">
            <v>102.69710000000001</v>
          </cell>
          <cell r="J5179">
            <v>12725.02</v>
          </cell>
          <cell r="K5179">
            <v>0.73221610000000004</v>
          </cell>
          <cell r="L5179">
            <v>0.81267199999999995</v>
          </cell>
          <cell r="M5179">
            <v>0.86839549999999999</v>
          </cell>
          <cell r="N5179">
            <v>0.92411889999999997</v>
          </cell>
          <cell r="O5179">
            <v>1.004575</v>
          </cell>
        </row>
        <row r="5180">
          <cell r="F5180" t="str">
            <v>2013Stockton1-in-10June Peak19</v>
          </cell>
          <cell r="G5180">
            <v>3.4386009999999998</v>
          </cell>
          <cell r="H5180">
            <v>3.1454270000000002</v>
          </cell>
          <cell r="I5180">
            <v>101.19710000000001</v>
          </cell>
          <cell r="J5180">
            <v>12725.02</v>
          </cell>
          <cell r="K5180">
            <v>-0.30917099999999997</v>
          </cell>
          <cell r="L5180">
            <v>-0.29971999999999999</v>
          </cell>
          <cell r="M5180">
            <v>-0.2931744</v>
          </cell>
          <cell r="N5180">
            <v>-0.28662890000000002</v>
          </cell>
          <cell r="O5180">
            <v>-0.27717799999999998</v>
          </cell>
        </row>
        <row r="5181">
          <cell r="F5181" t="str">
            <v>2013Stockton1-in-10June Peak20</v>
          </cell>
          <cell r="G5181">
            <v>3.130309</v>
          </cell>
          <cell r="H5181">
            <v>2.855229</v>
          </cell>
          <cell r="I5181">
            <v>98.647030000000001</v>
          </cell>
          <cell r="J5181">
            <v>12725.02</v>
          </cell>
          <cell r="K5181">
            <v>-0.2900894</v>
          </cell>
          <cell r="L5181">
            <v>-0.28122190000000002</v>
          </cell>
          <cell r="M5181">
            <v>-0.27508009999999999</v>
          </cell>
          <cell r="N5181">
            <v>-0.26893850000000002</v>
          </cell>
          <cell r="O5181">
            <v>-0.26007089999999999</v>
          </cell>
        </row>
        <row r="5182">
          <cell r="F5182" t="str">
            <v>2013Stockton1-in-10June Peak21</v>
          </cell>
          <cell r="G5182">
            <v>2.7497280000000002</v>
          </cell>
          <cell r="H5182">
            <v>2.5640170000000002</v>
          </cell>
          <cell r="I5182">
            <v>95.445300000000003</v>
          </cell>
          <cell r="J5182">
            <v>12725.02</v>
          </cell>
          <cell r="K5182">
            <v>-0.19584409999999999</v>
          </cell>
          <cell r="L5182">
            <v>-0.18985750000000001</v>
          </cell>
          <cell r="M5182">
            <v>-0.18571109999999999</v>
          </cell>
          <cell r="N5182">
            <v>-0.1815648</v>
          </cell>
          <cell r="O5182">
            <v>-0.17557819999999999</v>
          </cell>
        </row>
        <row r="5183">
          <cell r="F5183" t="str">
            <v>2013Stockton1-in-10June Peak22</v>
          </cell>
          <cell r="G5183">
            <v>2.3457599999999998</v>
          </cell>
          <cell r="H5183">
            <v>2.2151830000000001</v>
          </cell>
          <cell r="I5183">
            <v>91.441040000000001</v>
          </cell>
          <cell r="J5183">
            <v>12725.02</v>
          </cell>
          <cell r="K5183">
            <v>-0.1377023</v>
          </cell>
          <cell r="L5183">
            <v>-0.1334929</v>
          </cell>
          <cell r="M5183">
            <v>-0.13057759999999999</v>
          </cell>
          <cell r="N5183">
            <v>-0.1276622</v>
          </cell>
          <cell r="O5183">
            <v>-0.1234528</v>
          </cell>
        </row>
        <row r="5184">
          <cell r="F5184" t="str">
            <v>2013Stockton1-in-10June Peak23</v>
          </cell>
          <cell r="G5184">
            <v>1.836668</v>
          </cell>
          <cell r="H5184">
            <v>1.766392</v>
          </cell>
          <cell r="I5184">
            <v>88.890590000000003</v>
          </cell>
          <cell r="J5184">
            <v>12725.02</v>
          </cell>
          <cell r="K5184">
            <v>-7.4110999999999996E-2</v>
          </cell>
          <cell r="L5184">
            <v>-7.1845500000000007E-2</v>
          </cell>
          <cell r="M5184">
            <v>-7.0276500000000006E-2</v>
          </cell>
          <cell r="N5184">
            <v>-6.8707500000000005E-2</v>
          </cell>
          <cell r="O5184">
            <v>-6.6442000000000001E-2</v>
          </cell>
        </row>
        <row r="5185">
          <cell r="F5185" t="str">
            <v>2013Stockton1-in-10June Peak24</v>
          </cell>
          <cell r="G5185">
            <v>1.4172659999999999</v>
          </cell>
          <cell r="H5185">
            <v>1.3609199999999999</v>
          </cell>
          <cell r="I5185">
            <v>86.642709999999994</v>
          </cell>
          <cell r="J5185">
            <v>12725.02</v>
          </cell>
          <cell r="K5185">
            <v>-5.9421000000000002E-2</v>
          </cell>
          <cell r="L5185">
            <v>-5.7604599999999999E-2</v>
          </cell>
          <cell r="M5185">
            <v>-5.6346500000000001E-2</v>
          </cell>
          <cell r="N5185">
            <v>-5.5088499999999999E-2</v>
          </cell>
          <cell r="O5185">
            <v>-5.3272100000000003E-2</v>
          </cell>
        </row>
        <row r="5186">
          <cell r="F5186" t="str">
            <v>2013All Customers1-in-2June Peak1</v>
          </cell>
          <cell r="G5186">
            <v>0.80969120000000006</v>
          </cell>
          <cell r="H5186">
            <v>0.80969120000000006</v>
          </cell>
          <cell r="I5186">
            <v>71.027389999999997</v>
          </cell>
          <cell r="J5186">
            <v>152710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</row>
        <row r="5187">
          <cell r="F5187" t="str">
            <v>2013All Customers1-in-2June Peak2</v>
          </cell>
          <cell r="G5187">
            <v>0.69147369999999997</v>
          </cell>
          <cell r="H5187">
            <v>0.69147369999999997</v>
          </cell>
          <cell r="I5187">
            <v>63.436819999999997</v>
          </cell>
          <cell r="J5187">
            <v>152710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</row>
        <row r="5188">
          <cell r="F5188" t="str">
            <v>2013All Customers1-in-2June Peak3</v>
          </cell>
          <cell r="G5188">
            <v>0.62210189999999999</v>
          </cell>
          <cell r="H5188">
            <v>0.62210189999999999</v>
          </cell>
          <cell r="I5188">
            <v>61.402700000000003</v>
          </cell>
          <cell r="J5188">
            <v>152710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</row>
        <row r="5189">
          <cell r="F5189" t="str">
            <v>2013All Customers1-in-2June Peak4</v>
          </cell>
          <cell r="G5189">
            <v>0.58181579999999999</v>
          </cell>
          <cell r="H5189">
            <v>0.58181579999999999</v>
          </cell>
          <cell r="I5189">
            <v>59.683630000000001</v>
          </cell>
          <cell r="J5189">
            <v>152710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</row>
        <row r="5190">
          <cell r="F5190" t="str">
            <v>2013All Customers1-in-2June Peak5</v>
          </cell>
          <cell r="G5190">
            <v>0.57127640000000002</v>
          </cell>
          <cell r="H5190">
            <v>0.57127640000000002</v>
          </cell>
          <cell r="I5190">
            <v>58.836370000000002</v>
          </cell>
          <cell r="J5190">
            <v>152710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</row>
        <row r="5191">
          <cell r="F5191" t="str">
            <v>2013All Customers1-in-2June Peak6</v>
          </cell>
          <cell r="G5191">
            <v>0.6042014</v>
          </cell>
          <cell r="H5191">
            <v>0.6042014</v>
          </cell>
          <cell r="I5191">
            <v>58.774389999999997</v>
          </cell>
          <cell r="J5191">
            <v>152710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</row>
        <row r="5192">
          <cell r="F5192" t="str">
            <v>2013All Customers1-in-2June Peak7</v>
          </cell>
          <cell r="G5192">
            <v>0.70380880000000001</v>
          </cell>
          <cell r="H5192">
            <v>0.70380880000000001</v>
          </cell>
          <cell r="I5192">
            <v>59.935049999999997</v>
          </cell>
          <cell r="J5192">
            <v>152710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</row>
        <row r="5193">
          <cell r="F5193" t="str">
            <v>2013All Customers1-in-2June Peak8</v>
          </cell>
          <cell r="G5193">
            <v>0.782995</v>
          </cell>
          <cell r="H5193">
            <v>0.782995</v>
          </cell>
          <cell r="I5193">
            <v>65.187989999999999</v>
          </cell>
          <cell r="J5193">
            <v>152710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</row>
        <row r="5194">
          <cell r="F5194" t="str">
            <v>2013All Customers1-in-2June Peak9</v>
          </cell>
          <cell r="G5194">
            <v>0.7997763</v>
          </cell>
          <cell r="H5194">
            <v>0.7997763</v>
          </cell>
          <cell r="I5194">
            <v>71.561189999999996</v>
          </cell>
          <cell r="J5194">
            <v>152710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</row>
        <row r="5195">
          <cell r="F5195" t="str">
            <v>2013All Customers1-in-2June Peak10</v>
          </cell>
          <cell r="G5195">
            <v>0.85300229999999999</v>
          </cell>
          <cell r="H5195">
            <v>0.85300229999999999</v>
          </cell>
          <cell r="I5195">
            <v>78.043300000000002</v>
          </cell>
          <cell r="J5195">
            <v>152710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</row>
        <row r="5196">
          <cell r="F5196" t="str">
            <v>2013All Customers1-in-2June Peak11</v>
          </cell>
          <cell r="G5196">
            <v>0.94290890000000005</v>
          </cell>
          <cell r="H5196">
            <v>0.94290890000000005</v>
          </cell>
          <cell r="I5196">
            <v>83.152000000000001</v>
          </cell>
          <cell r="J5196">
            <v>152710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</row>
        <row r="5197">
          <cell r="F5197" t="str">
            <v>2013All Customers1-in-2June Peak12</v>
          </cell>
          <cell r="G5197">
            <v>1.0734889999999999</v>
          </cell>
          <cell r="H5197">
            <v>1.0734889999999999</v>
          </cell>
          <cell r="I5197">
            <v>87.301519999999996</v>
          </cell>
          <cell r="J5197">
            <v>152710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</row>
        <row r="5198">
          <cell r="F5198" t="str">
            <v>2013All Customers1-in-2June Peak13</v>
          </cell>
          <cell r="G5198">
            <v>1.2472780000000001</v>
          </cell>
          <cell r="H5198">
            <v>1.2472780000000001</v>
          </cell>
          <cell r="I5198">
            <v>90.317179999999993</v>
          </cell>
          <cell r="J5198">
            <v>152710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</row>
        <row r="5199">
          <cell r="F5199" t="str">
            <v>2013All Customers1-in-2June Peak14</v>
          </cell>
          <cell r="G5199">
            <v>1.202232</v>
          </cell>
          <cell r="H5199">
            <v>1.4370989999999999</v>
          </cell>
          <cell r="I5199">
            <v>92.802359999999993</v>
          </cell>
          <cell r="J5199">
            <v>152710</v>
          </cell>
          <cell r="K5199">
            <v>0.1617478</v>
          </cell>
          <cell r="L5199">
            <v>0.20494709999999999</v>
          </cell>
          <cell r="M5199">
            <v>0.23486679999999999</v>
          </cell>
          <cell r="N5199">
            <v>0.26478649999999998</v>
          </cell>
          <cell r="O5199">
            <v>0.30798579999999998</v>
          </cell>
        </row>
        <row r="5200">
          <cell r="F5200" t="str">
            <v>2013All Customers1-in-2June Peak15</v>
          </cell>
          <cell r="G5200">
            <v>1.347208</v>
          </cell>
          <cell r="H5200">
            <v>1.650047</v>
          </cell>
          <cell r="I5200">
            <v>94.822850000000003</v>
          </cell>
          <cell r="J5200">
            <v>152710</v>
          </cell>
          <cell r="K5200">
            <v>0.20881540000000001</v>
          </cell>
          <cell r="L5200">
            <v>0.26436530000000003</v>
          </cell>
          <cell r="M5200">
            <v>0.30283900000000002</v>
          </cell>
          <cell r="N5200">
            <v>0.34131270000000002</v>
          </cell>
          <cell r="O5200">
            <v>0.39686260000000001</v>
          </cell>
        </row>
        <row r="5201">
          <cell r="F5201" t="str">
            <v>2013All Customers1-in-2June Peak16</v>
          </cell>
          <cell r="G5201">
            <v>1.514024</v>
          </cell>
          <cell r="H5201">
            <v>1.89184</v>
          </cell>
          <cell r="I5201">
            <v>96.142380000000003</v>
          </cell>
          <cell r="J5201">
            <v>152710</v>
          </cell>
          <cell r="K5201">
            <v>0.26103539999999997</v>
          </cell>
          <cell r="L5201">
            <v>0.33003080000000001</v>
          </cell>
          <cell r="M5201">
            <v>0.37781690000000001</v>
          </cell>
          <cell r="N5201">
            <v>0.42560290000000001</v>
          </cell>
          <cell r="O5201">
            <v>0.49459839999999999</v>
          </cell>
        </row>
        <row r="5202">
          <cell r="F5202" t="str">
            <v>2013All Customers1-in-2June Peak17</v>
          </cell>
          <cell r="G5202">
            <v>1.666528</v>
          </cell>
          <cell r="H5202">
            <v>2.1073360000000001</v>
          </cell>
          <cell r="I5202">
            <v>96.21848</v>
          </cell>
          <cell r="J5202">
            <v>152710</v>
          </cell>
          <cell r="K5202">
            <v>0.30419210000000002</v>
          </cell>
          <cell r="L5202">
            <v>0.38490580000000002</v>
          </cell>
          <cell r="M5202">
            <v>0.44080789999999997</v>
          </cell>
          <cell r="N5202">
            <v>0.49670999999999998</v>
          </cell>
          <cell r="O5202">
            <v>0.57742380000000004</v>
          </cell>
        </row>
        <row r="5203">
          <cell r="F5203" t="str">
            <v>2013All Customers1-in-2June Peak18</v>
          </cell>
          <cell r="G5203">
            <v>1.7896350000000001</v>
          </cell>
          <cell r="H5203">
            <v>2.2424360000000001</v>
          </cell>
          <cell r="I5203">
            <v>95.975610000000003</v>
          </cell>
          <cell r="J5203">
            <v>152710</v>
          </cell>
          <cell r="K5203">
            <v>0.31242009999999998</v>
          </cell>
          <cell r="L5203">
            <v>0.39535809999999999</v>
          </cell>
          <cell r="M5203">
            <v>0.4528007</v>
          </cell>
          <cell r="N5203">
            <v>0.51024329999999996</v>
          </cell>
          <cell r="O5203">
            <v>0.59318130000000002</v>
          </cell>
        </row>
        <row r="5204">
          <cell r="F5204" t="str">
            <v>2013All Customers1-in-2June Peak19</v>
          </cell>
          <cell r="G5204">
            <v>2.4765570000000001</v>
          </cell>
          <cell r="H5204">
            <v>2.2132049999999999</v>
          </cell>
          <cell r="I5204">
            <v>94.275790000000001</v>
          </cell>
          <cell r="J5204">
            <v>152710</v>
          </cell>
          <cell r="K5204">
            <v>-0.29171540000000001</v>
          </cell>
          <cell r="L5204">
            <v>-0.27495839999999999</v>
          </cell>
          <cell r="M5204">
            <v>-0.26335249999999999</v>
          </cell>
          <cell r="N5204">
            <v>-0.25174669999999999</v>
          </cell>
          <cell r="O5204">
            <v>-0.23498959999999999</v>
          </cell>
        </row>
        <row r="5205">
          <cell r="F5205" t="str">
            <v>2013All Customers1-in-2June Peak20</v>
          </cell>
          <cell r="G5205">
            <v>2.266003</v>
          </cell>
          <cell r="H5205">
            <v>2.0295899999999998</v>
          </cell>
          <cell r="I5205">
            <v>90.803399999999996</v>
          </cell>
          <cell r="J5205">
            <v>152710</v>
          </cell>
          <cell r="K5205">
            <v>-0.26175379999999998</v>
          </cell>
          <cell r="L5205">
            <v>-0.24678220000000001</v>
          </cell>
          <cell r="M5205">
            <v>-0.23641300000000001</v>
          </cell>
          <cell r="N5205">
            <v>-0.22604369999999999</v>
          </cell>
          <cell r="O5205">
            <v>-0.21107219999999999</v>
          </cell>
        </row>
        <row r="5206">
          <cell r="F5206" t="str">
            <v>2013All Customers1-in-2June Peak21</v>
          </cell>
          <cell r="G5206">
            <v>1.9867520000000001</v>
          </cell>
          <cell r="H5206">
            <v>1.8367309999999999</v>
          </cell>
          <cell r="I5206">
            <v>85.048559999999995</v>
          </cell>
          <cell r="J5206">
            <v>152710</v>
          </cell>
          <cell r="K5206">
            <v>-0.16577210000000001</v>
          </cell>
          <cell r="L5206">
            <v>-0.1564663</v>
          </cell>
          <cell r="M5206">
            <v>-0.15002109999999999</v>
          </cell>
          <cell r="N5206">
            <v>-0.14357590000000001</v>
          </cell>
          <cell r="O5206">
            <v>-0.1342701</v>
          </cell>
        </row>
        <row r="5207">
          <cell r="F5207" t="str">
            <v>2013All Customers1-in-2June Peak22</v>
          </cell>
          <cell r="G5207">
            <v>1.7056770000000001</v>
          </cell>
          <cell r="H5207">
            <v>1.6126069999999999</v>
          </cell>
          <cell r="I5207">
            <v>79.429109999999994</v>
          </cell>
          <cell r="J5207">
            <v>152710</v>
          </cell>
          <cell r="K5207">
            <v>-0.1027399</v>
          </cell>
          <cell r="L5207">
            <v>-9.7026399999999999E-2</v>
          </cell>
          <cell r="M5207">
            <v>-9.3069200000000005E-2</v>
          </cell>
          <cell r="N5207">
            <v>-8.91121E-2</v>
          </cell>
          <cell r="O5207">
            <v>-8.33985E-2</v>
          </cell>
        </row>
        <row r="5208">
          <cell r="F5208" t="str">
            <v>2013All Customers1-in-2June Peak23</v>
          </cell>
          <cell r="G5208">
            <v>1.347718</v>
          </cell>
          <cell r="H5208">
            <v>1.289498</v>
          </cell>
          <cell r="I5208">
            <v>75.811999999999998</v>
          </cell>
          <cell r="J5208">
            <v>152710</v>
          </cell>
          <cell r="K5208">
            <v>-6.4358200000000004E-2</v>
          </cell>
          <cell r="L5208">
            <v>-6.0731500000000001E-2</v>
          </cell>
          <cell r="M5208">
            <v>-5.8219699999999999E-2</v>
          </cell>
          <cell r="N5208">
            <v>-5.5707800000000002E-2</v>
          </cell>
          <cell r="O5208">
            <v>-5.2081099999999998E-2</v>
          </cell>
        </row>
        <row r="5209">
          <cell r="F5209" t="str">
            <v>2013All Customers1-in-2June Peak24</v>
          </cell>
          <cell r="G5209">
            <v>1.0301130000000001</v>
          </cell>
          <cell r="H5209">
            <v>0.98810710000000002</v>
          </cell>
          <cell r="I5209">
            <v>73.597470000000001</v>
          </cell>
          <cell r="J5209">
            <v>152710</v>
          </cell>
          <cell r="K5209">
            <v>-4.6478499999999999E-2</v>
          </cell>
          <cell r="L5209">
            <v>-4.3836100000000003E-2</v>
          </cell>
          <cell r="M5209">
            <v>-4.2006000000000002E-2</v>
          </cell>
          <cell r="N5209">
            <v>-4.0176000000000003E-2</v>
          </cell>
          <cell r="O5209">
            <v>-3.7533700000000003E-2</v>
          </cell>
        </row>
        <row r="5210">
          <cell r="F5210" t="str">
            <v>2013Greater Bay Area1-in-2June Peak1</v>
          </cell>
          <cell r="G5210">
            <v>0.78929859999999996</v>
          </cell>
          <cell r="H5210">
            <v>0.78929859999999996</v>
          </cell>
          <cell r="I5210">
            <v>69.028819999999996</v>
          </cell>
          <cell r="J5210">
            <v>53244.69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</row>
        <row r="5211">
          <cell r="F5211" t="str">
            <v>2013Greater Bay Area1-in-2June Peak2</v>
          </cell>
          <cell r="G5211">
            <v>0.66391199999999995</v>
          </cell>
          <cell r="H5211">
            <v>0.66391199999999995</v>
          </cell>
          <cell r="I5211">
            <v>60.903219999999997</v>
          </cell>
          <cell r="J5211">
            <v>53244.69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</row>
        <row r="5212">
          <cell r="F5212" t="str">
            <v>2013Greater Bay Area1-in-2June Peak3</v>
          </cell>
          <cell r="G5212">
            <v>0.59485449999999995</v>
          </cell>
          <cell r="H5212">
            <v>0.59485449999999995</v>
          </cell>
          <cell r="I5212">
            <v>59.021099999999997</v>
          </cell>
          <cell r="J5212">
            <v>53244.69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</row>
        <row r="5213">
          <cell r="F5213" t="str">
            <v>2013Greater Bay Area1-in-2June Peak4</v>
          </cell>
          <cell r="G5213">
            <v>0.55652800000000002</v>
          </cell>
          <cell r="H5213">
            <v>0.55652800000000002</v>
          </cell>
          <cell r="I5213">
            <v>57.742629999999998</v>
          </cell>
          <cell r="J5213">
            <v>53244.69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</row>
        <row r="5214">
          <cell r="F5214" t="str">
            <v>2013Greater Bay Area1-in-2June Peak5</v>
          </cell>
          <cell r="G5214">
            <v>0.54368229999999995</v>
          </cell>
          <cell r="H5214">
            <v>0.54368229999999995</v>
          </cell>
          <cell r="I5214">
            <v>56.938720000000004</v>
          </cell>
          <cell r="J5214">
            <v>53244.69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</row>
        <row r="5215">
          <cell r="F5215" t="str">
            <v>2013Greater Bay Area1-in-2June Peak6</v>
          </cell>
          <cell r="G5215">
            <v>0.57358790000000004</v>
          </cell>
          <cell r="H5215">
            <v>0.57358790000000004</v>
          </cell>
          <cell r="I5215">
            <v>55.857329999999997</v>
          </cell>
          <cell r="J5215">
            <v>53244.69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</row>
        <row r="5216">
          <cell r="F5216" t="str">
            <v>2013Greater Bay Area1-in-2June Peak7</v>
          </cell>
          <cell r="G5216">
            <v>0.67787649999999999</v>
          </cell>
          <cell r="H5216">
            <v>0.67787649999999999</v>
          </cell>
          <cell r="I5216">
            <v>56.270299999999999</v>
          </cell>
          <cell r="J5216">
            <v>53244.69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</row>
        <row r="5217">
          <cell r="F5217" t="str">
            <v>2013Greater Bay Area1-in-2June Peak8</v>
          </cell>
          <cell r="G5217">
            <v>0.7798157</v>
          </cell>
          <cell r="H5217">
            <v>0.7798157</v>
          </cell>
          <cell r="I5217">
            <v>61.561669999999999</v>
          </cell>
          <cell r="J5217">
            <v>53244.69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</row>
        <row r="5218">
          <cell r="F5218" t="str">
            <v>2013Greater Bay Area1-in-2June Peak9</v>
          </cell>
          <cell r="G5218">
            <v>0.79192890000000005</v>
          </cell>
          <cell r="H5218">
            <v>0.79192890000000005</v>
          </cell>
          <cell r="I5218">
            <v>67.695350000000005</v>
          </cell>
          <cell r="J5218">
            <v>53244.69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</row>
        <row r="5219">
          <cell r="F5219" t="str">
            <v>2013Greater Bay Area1-in-2June Peak10</v>
          </cell>
          <cell r="G5219">
            <v>0.82648029999999995</v>
          </cell>
          <cell r="H5219">
            <v>0.82648029999999995</v>
          </cell>
          <cell r="I5219">
            <v>76.192679999999996</v>
          </cell>
          <cell r="J5219">
            <v>53244.69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</row>
        <row r="5220">
          <cell r="F5220" t="str">
            <v>2013Greater Bay Area1-in-2June Peak11</v>
          </cell>
          <cell r="G5220">
            <v>0.89729270000000005</v>
          </cell>
          <cell r="H5220">
            <v>0.89729270000000005</v>
          </cell>
          <cell r="I5220">
            <v>83.168239999999997</v>
          </cell>
          <cell r="J5220">
            <v>53244.69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</row>
        <row r="5221">
          <cell r="F5221" t="str">
            <v>2013Greater Bay Area1-in-2June Peak12</v>
          </cell>
          <cell r="G5221">
            <v>0.99808739999999996</v>
          </cell>
          <cell r="H5221">
            <v>0.99808739999999996</v>
          </cell>
          <cell r="I5221">
            <v>86.970950000000002</v>
          </cell>
          <cell r="J5221">
            <v>53244.69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</row>
        <row r="5222">
          <cell r="F5222" t="str">
            <v>2013Greater Bay Area1-in-2June Peak13</v>
          </cell>
          <cell r="G5222">
            <v>1.1357600000000001</v>
          </cell>
          <cell r="H5222">
            <v>1.1357600000000001</v>
          </cell>
          <cell r="I5222">
            <v>89.485659999999996</v>
          </cell>
          <cell r="J5222">
            <v>53244.69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</row>
        <row r="5223">
          <cell r="F5223" t="str">
            <v>2013Greater Bay Area1-in-2June Peak14</v>
          </cell>
          <cell r="G5223">
            <v>1.067401</v>
          </cell>
          <cell r="H5223">
            <v>1.2825299999999999</v>
          </cell>
          <cell r="I5223">
            <v>92.650540000000007</v>
          </cell>
          <cell r="J5223">
            <v>53244.69</v>
          </cell>
          <cell r="K5223">
            <v>0.148233</v>
          </cell>
          <cell r="L5223">
            <v>0.1877557</v>
          </cell>
          <cell r="M5223">
            <v>0.21512899999999999</v>
          </cell>
          <cell r="N5223">
            <v>0.2425023</v>
          </cell>
          <cell r="O5223">
            <v>0.28202500000000003</v>
          </cell>
        </row>
        <row r="5224">
          <cell r="F5224" t="str">
            <v>2013Greater Bay Area1-in-2June Peak15</v>
          </cell>
          <cell r="G5224">
            <v>1.1722319999999999</v>
          </cell>
          <cell r="H5224">
            <v>1.453282</v>
          </cell>
          <cell r="I5224">
            <v>94.708010000000002</v>
          </cell>
          <cell r="J5224">
            <v>53244.69</v>
          </cell>
          <cell r="K5224">
            <v>0.19391720000000001</v>
          </cell>
          <cell r="L5224">
            <v>0.24539610000000001</v>
          </cell>
          <cell r="M5224">
            <v>0.28105019999999997</v>
          </cell>
          <cell r="N5224">
            <v>0.31670429999999999</v>
          </cell>
          <cell r="O5224">
            <v>0.36818319999999999</v>
          </cell>
        </row>
        <row r="5225">
          <cell r="F5225" t="str">
            <v>2013Greater Bay Area1-in-2June Peak16</v>
          </cell>
          <cell r="G5225">
            <v>1.3150980000000001</v>
          </cell>
          <cell r="H5225">
            <v>1.663011</v>
          </cell>
          <cell r="I5225">
            <v>95.863159999999993</v>
          </cell>
          <cell r="J5225">
            <v>53244.69</v>
          </cell>
          <cell r="K5225">
            <v>0.24004790000000001</v>
          </cell>
          <cell r="L5225">
            <v>0.30377530000000003</v>
          </cell>
          <cell r="M5225">
            <v>0.34791270000000002</v>
          </cell>
          <cell r="N5225">
            <v>0.39205000000000001</v>
          </cell>
          <cell r="O5225">
            <v>0.4557774</v>
          </cell>
        </row>
        <row r="5226">
          <cell r="F5226" t="str">
            <v>2013Greater Bay Area1-in-2June Peak17</v>
          </cell>
          <cell r="G5226">
            <v>1.4564569999999999</v>
          </cell>
          <cell r="H5226">
            <v>1.864277</v>
          </cell>
          <cell r="I5226">
            <v>95.479230000000001</v>
          </cell>
          <cell r="J5226">
            <v>53244.69</v>
          </cell>
          <cell r="K5226">
            <v>0.28138380000000002</v>
          </cell>
          <cell r="L5226">
            <v>0.35608319999999999</v>
          </cell>
          <cell r="M5226">
            <v>0.40782000000000002</v>
          </cell>
          <cell r="N5226">
            <v>0.45955659999999998</v>
          </cell>
          <cell r="O5226">
            <v>0.53425610000000001</v>
          </cell>
        </row>
        <row r="5227">
          <cell r="F5227" t="str">
            <v>2013Greater Bay Area1-in-2June Peak18</v>
          </cell>
          <cell r="G5227">
            <v>1.5858620000000001</v>
          </cell>
          <cell r="H5227">
            <v>2.0050279999999998</v>
          </cell>
          <cell r="I5227">
            <v>95.227419999999995</v>
          </cell>
          <cell r="J5227">
            <v>53244.69</v>
          </cell>
          <cell r="K5227">
            <v>0.28921229999999998</v>
          </cell>
          <cell r="L5227">
            <v>0.36598999999999998</v>
          </cell>
          <cell r="M5227">
            <v>0.41916589999999998</v>
          </cell>
          <cell r="N5227">
            <v>0.47234179999999998</v>
          </cell>
          <cell r="O5227">
            <v>0.54911949999999998</v>
          </cell>
        </row>
        <row r="5228">
          <cell r="F5228" t="str">
            <v>2013Greater Bay Area1-in-2June Peak19</v>
          </cell>
          <cell r="G5228">
            <v>2.1823709999999998</v>
          </cell>
          <cell r="H5228">
            <v>2.0055170000000002</v>
          </cell>
          <cell r="I5228">
            <v>93.478139999999996</v>
          </cell>
          <cell r="J5228">
            <v>53244.69</v>
          </cell>
          <cell r="K5228">
            <v>-0.20453879999999999</v>
          </cell>
          <cell r="L5228">
            <v>-0.1881825</v>
          </cell>
          <cell r="M5228">
            <v>-0.17685409999999999</v>
          </cell>
          <cell r="N5228">
            <v>-0.1655258</v>
          </cell>
          <cell r="O5228">
            <v>-0.14916940000000001</v>
          </cell>
        </row>
        <row r="5229">
          <cell r="F5229" t="str">
            <v>2013Greater Bay Area1-in-2June Peak20</v>
          </cell>
          <cell r="G5229">
            <v>2.0099320000000001</v>
          </cell>
          <cell r="H5229">
            <v>1.8526339999999999</v>
          </cell>
          <cell r="I5229">
            <v>89.623410000000007</v>
          </cell>
          <cell r="J5229">
            <v>53244.69</v>
          </cell>
          <cell r="K5229">
            <v>-0.18192059999999999</v>
          </cell>
          <cell r="L5229">
            <v>-0.16737299999999999</v>
          </cell>
          <cell r="M5229">
            <v>-0.1572974</v>
          </cell>
          <cell r="N5229">
            <v>-0.14722170000000001</v>
          </cell>
          <cell r="O5229">
            <v>-0.13267409999999999</v>
          </cell>
        </row>
        <row r="5230">
          <cell r="F5230" t="str">
            <v>2013Greater Bay Area1-in-2June Peak21</v>
          </cell>
          <cell r="G5230">
            <v>1.795147</v>
          </cell>
          <cell r="H5230">
            <v>1.704906</v>
          </cell>
          <cell r="I5230">
            <v>84.359309999999994</v>
          </cell>
          <cell r="J5230">
            <v>53244.69</v>
          </cell>
          <cell r="K5230">
            <v>-0.1043668</v>
          </cell>
          <cell r="L5230">
            <v>-9.6020900000000006E-2</v>
          </cell>
          <cell r="M5230">
            <v>-9.0240600000000004E-2</v>
          </cell>
          <cell r="N5230">
            <v>-8.4460300000000002E-2</v>
          </cell>
          <cell r="O5230">
            <v>-7.6114399999999999E-2</v>
          </cell>
        </row>
        <row r="5231">
          <cell r="F5231" t="str">
            <v>2013Greater Bay Area1-in-2June Peak22</v>
          </cell>
          <cell r="G5231">
            <v>1.581664</v>
          </cell>
          <cell r="H5231">
            <v>1.528651</v>
          </cell>
          <cell r="I5231">
            <v>78.593959999999996</v>
          </cell>
          <cell r="J5231">
            <v>53244.69</v>
          </cell>
          <cell r="K5231">
            <v>-6.1311200000000003E-2</v>
          </cell>
          <cell r="L5231">
            <v>-5.6408300000000001E-2</v>
          </cell>
          <cell r="M5231">
            <v>-5.30126E-2</v>
          </cell>
          <cell r="N5231">
            <v>-4.9616899999999999E-2</v>
          </cell>
          <cell r="O5231">
            <v>-4.4713999999999997E-2</v>
          </cell>
        </row>
        <row r="5232">
          <cell r="F5232" t="str">
            <v>2013Greater Bay Area1-in-2June Peak23</v>
          </cell>
          <cell r="G5232">
            <v>1.2754239999999999</v>
          </cell>
          <cell r="H5232">
            <v>1.2413160000000001</v>
          </cell>
          <cell r="I5232">
            <v>74.588679999999997</v>
          </cell>
          <cell r="J5232">
            <v>53244.69</v>
          </cell>
          <cell r="K5232">
            <v>-3.9447700000000002E-2</v>
          </cell>
          <cell r="L5232">
            <v>-3.6293199999999998E-2</v>
          </cell>
          <cell r="M5232">
            <v>-3.4108399999999997E-2</v>
          </cell>
          <cell r="N5232">
            <v>-3.1923600000000003E-2</v>
          </cell>
          <cell r="O5232">
            <v>-2.8769099999999999E-2</v>
          </cell>
        </row>
        <row r="5233">
          <cell r="F5233" t="str">
            <v>2013Greater Bay Area1-in-2June Peak24</v>
          </cell>
          <cell r="G5233">
            <v>0.97220910000000005</v>
          </cell>
          <cell r="H5233">
            <v>0.94495430000000002</v>
          </cell>
          <cell r="I5233">
            <v>71.138940000000005</v>
          </cell>
          <cell r="J5233">
            <v>53244.69</v>
          </cell>
          <cell r="K5233">
            <v>-3.1521300000000002E-2</v>
          </cell>
          <cell r="L5233">
            <v>-2.9000600000000001E-2</v>
          </cell>
          <cell r="M5233">
            <v>-2.7254799999999999E-2</v>
          </cell>
          <cell r="N5233">
            <v>-2.5509E-2</v>
          </cell>
          <cell r="O5233">
            <v>-2.2988399999999999E-2</v>
          </cell>
        </row>
        <row r="5234">
          <cell r="F5234" t="str">
            <v>2013Greater Fresno1-in-2June Peak1</v>
          </cell>
          <cell r="G5234">
            <v>0.90376089999999998</v>
          </cell>
          <cell r="H5234">
            <v>0.90376089999999998</v>
          </cell>
          <cell r="I5234">
            <v>80.307029999999997</v>
          </cell>
          <cell r="J5234">
            <v>27323.95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</row>
        <row r="5235">
          <cell r="F5235" t="str">
            <v>2013Greater Fresno1-in-2June Peak2</v>
          </cell>
          <cell r="G5235">
            <v>0.76841199999999998</v>
          </cell>
          <cell r="H5235">
            <v>0.76841199999999998</v>
          </cell>
          <cell r="I5235">
            <v>69.239450000000005</v>
          </cell>
          <cell r="J5235">
            <v>27323.95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</row>
        <row r="5236">
          <cell r="F5236" t="str">
            <v>2013Greater Fresno1-in-2June Peak3</v>
          </cell>
          <cell r="G5236">
            <v>0.68060860000000001</v>
          </cell>
          <cell r="H5236">
            <v>0.68060860000000001</v>
          </cell>
          <cell r="I5236">
            <v>67.623440000000002</v>
          </cell>
          <cell r="J5236">
            <v>27323.95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</row>
        <row r="5237">
          <cell r="F5237" t="str">
            <v>2013Greater Fresno1-in-2June Peak4</v>
          </cell>
          <cell r="G5237">
            <v>0.62749569999999999</v>
          </cell>
          <cell r="H5237">
            <v>0.62749569999999999</v>
          </cell>
          <cell r="I5237">
            <v>64.764809999999997</v>
          </cell>
          <cell r="J5237">
            <v>27323.95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</row>
        <row r="5238">
          <cell r="F5238" t="str">
            <v>2013Greater Fresno1-in-2June Peak5</v>
          </cell>
          <cell r="G5238">
            <v>0.61126630000000004</v>
          </cell>
          <cell r="H5238">
            <v>0.61126630000000004</v>
          </cell>
          <cell r="I5238">
            <v>62.983280000000001</v>
          </cell>
          <cell r="J5238">
            <v>27323.95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</row>
        <row r="5239">
          <cell r="F5239" t="str">
            <v>2013Greater Fresno1-in-2June Peak6</v>
          </cell>
          <cell r="G5239">
            <v>0.63594969999999995</v>
          </cell>
          <cell r="H5239">
            <v>0.63594969999999995</v>
          </cell>
          <cell r="I5239">
            <v>61.832340000000002</v>
          </cell>
          <cell r="J5239">
            <v>27323.95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</row>
        <row r="5240">
          <cell r="F5240" t="str">
            <v>2013Greater Fresno1-in-2June Peak7</v>
          </cell>
          <cell r="G5240">
            <v>0.71464879999999997</v>
          </cell>
          <cell r="H5240">
            <v>0.71464879999999997</v>
          </cell>
          <cell r="I5240">
            <v>63.101140000000001</v>
          </cell>
          <cell r="J5240">
            <v>27323.95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</row>
        <row r="5241">
          <cell r="F5241" t="str">
            <v>2013Greater Fresno1-in-2June Peak8</v>
          </cell>
          <cell r="G5241">
            <v>0.76687190000000005</v>
          </cell>
          <cell r="H5241">
            <v>0.76687190000000005</v>
          </cell>
          <cell r="I5241">
            <v>68.282449999999997</v>
          </cell>
          <cell r="J5241">
            <v>27323.95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</row>
        <row r="5242">
          <cell r="F5242" t="str">
            <v>2013Greater Fresno1-in-2June Peak9</v>
          </cell>
          <cell r="G5242">
            <v>0.79027610000000004</v>
          </cell>
          <cell r="H5242">
            <v>0.79027610000000004</v>
          </cell>
          <cell r="I5242">
            <v>74.358630000000005</v>
          </cell>
          <cell r="J5242">
            <v>27323.95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</row>
        <row r="5243">
          <cell r="F5243" t="str">
            <v>2013Greater Fresno1-in-2June Peak10</v>
          </cell>
          <cell r="G5243">
            <v>0.87811309999999998</v>
          </cell>
          <cell r="H5243">
            <v>0.87811309999999998</v>
          </cell>
          <cell r="I5243">
            <v>79.467349999999996</v>
          </cell>
          <cell r="J5243">
            <v>27323.95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</row>
        <row r="5244">
          <cell r="F5244" t="str">
            <v>2013Greater Fresno1-in-2June Peak11</v>
          </cell>
          <cell r="G5244">
            <v>1.007879</v>
          </cell>
          <cell r="H5244">
            <v>1.007879</v>
          </cell>
          <cell r="I5244">
            <v>82.993639999999999</v>
          </cell>
          <cell r="J5244">
            <v>27323.95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</row>
        <row r="5245">
          <cell r="F5245" t="str">
            <v>2013Greater Fresno1-in-2June Peak12</v>
          </cell>
          <cell r="G5245">
            <v>1.1974050000000001</v>
          </cell>
          <cell r="H5245">
            <v>1.1974050000000001</v>
          </cell>
          <cell r="I5245">
            <v>87.071650000000005</v>
          </cell>
          <cell r="J5245">
            <v>27323.95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</row>
        <row r="5246">
          <cell r="F5246" t="str">
            <v>2013Greater Fresno1-in-2June Peak13</v>
          </cell>
          <cell r="G5246">
            <v>1.433352</v>
          </cell>
          <cell r="H5246">
            <v>1.433352</v>
          </cell>
          <cell r="I5246">
            <v>90.578010000000006</v>
          </cell>
          <cell r="J5246">
            <v>27323.95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</row>
        <row r="5247">
          <cell r="F5247" t="str">
            <v>2013Greater Fresno1-in-2June Peak14</v>
          </cell>
          <cell r="G5247">
            <v>1.4150659999999999</v>
          </cell>
          <cell r="H5247">
            <v>1.6838759999999999</v>
          </cell>
          <cell r="I5247">
            <v>92.636020000000002</v>
          </cell>
          <cell r="J5247">
            <v>27323.95</v>
          </cell>
          <cell r="K5247">
            <v>0.17675840000000001</v>
          </cell>
          <cell r="L5247">
            <v>0.2311436</v>
          </cell>
          <cell r="M5247">
            <v>0.26881070000000001</v>
          </cell>
          <cell r="N5247">
            <v>0.30647770000000002</v>
          </cell>
          <cell r="O5247">
            <v>0.36086289999999999</v>
          </cell>
        </row>
        <row r="5248">
          <cell r="F5248" t="str">
            <v>2013Greater Fresno1-in-2June Peak15</v>
          </cell>
          <cell r="G5248">
            <v>1.5981510000000001</v>
          </cell>
          <cell r="H5248">
            <v>1.9444269999999999</v>
          </cell>
          <cell r="I5248">
            <v>94.668670000000006</v>
          </cell>
          <cell r="J5248">
            <v>27323.95</v>
          </cell>
          <cell r="K5248">
            <v>0.2275981</v>
          </cell>
          <cell r="L5248">
            <v>0.29771409999999998</v>
          </cell>
          <cell r="M5248">
            <v>0.34627639999999998</v>
          </cell>
          <cell r="N5248">
            <v>0.39483849999999998</v>
          </cell>
          <cell r="O5248">
            <v>0.4649546</v>
          </cell>
        </row>
        <row r="5249">
          <cell r="F5249" t="str">
            <v>2013Greater Fresno1-in-2June Peak16</v>
          </cell>
          <cell r="G5249">
            <v>1.7830280000000001</v>
          </cell>
          <cell r="H5249">
            <v>2.2153719999999999</v>
          </cell>
          <cell r="I5249">
            <v>97.046289999999999</v>
          </cell>
          <cell r="J5249">
            <v>27323.95</v>
          </cell>
          <cell r="K5249">
            <v>0.28504030000000002</v>
          </cell>
          <cell r="L5249">
            <v>0.37206889999999998</v>
          </cell>
          <cell r="M5249">
            <v>0.43234460000000002</v>
          </cell>
          <cell r="N5249">
            <v>0.49262030000000001</v>
          </cell>
          <cell r="O5249">
            <v>0.57964890000000002</v>
          </cell>
        </row>
        <row r="5250">
          <cell r="F5250" t="str">
            <v>2013Greater Fresno1-in-2June Peak17</v>
          </cell>
          <cell r="G5250">
            <v>1.917081</v>
          </cell>
          <cell r="H5250">
            <v>2.4212729999999998</v>
          </cell>
          <cell r="I5250">
            <v>97.942909999999998</v>
          </cell>
          <cell r="J5250">
            <v>27323.95</v>
          </cell>
          <cell r="K5250">
            <v>0.33179940000000002</v>
          </cell>
          <cell r="L5250">
            <v>0.43365029999999999</v>
          </cell>
          <cell r="M5250">
            <v>0.50419190000000003</v>
          </cell>
          <cell r="N5250">
            <v>0.57473339999999995</v>
          </cell>
          <cell r="O5250">
            <v>0.67658419999999997</v>
          </cell>
        </row>
        <row r="5251">
          <cell r="F5251" t="str">
            <v>2013Greater Fresno1-in-2June Peak18</v>
          </cell>
          <cell r="G5251">
            <v>2.0173000000000001</v>
          </cell>
          <cell r="H5251">
            <v>2.5351780000000002</v>
          </cell>
          <cell r="I5251">
            <v>97.897540000000006</v>
          </cell>
          <cell r="J5251">
            <v>27323.95</v>
          </cell>
          <cell r="K5251">
            <v>0.34072590000000003</v>
          </cell>
          <cell r="L5251">
            <v>0.44538889999999998</v>
          </cell>
          <cell r="M5251">
            <v>0.51787810000000001</v>
          </cell>
          <cell r="N5251">
            <v>0.59036739999999999</v>
          </cell>
          <cell r="O5251">
            <v>0.6950305</v>
          </cell>
        </row>
        <row r="5252">
          <cell r="F5252" t="str">
            <v>2013Greater Fresno1-in-2June Peak19</v>
          </cell>
          <cell r="G5252">
            <v>2.8049040000000001</v>
          </cell>
          <cell r="H5252">
            <v>2.4795769999999999</v>
          </cell>
          <cell r="I5252">
            <v>96.442909999999998</v>
          </cell>
          <cell r="J5252">
            <v>27323.95</v>
          </cell>
          <cell r="K5252">
            <v>-0.35278080000000001</v>
          </cell>
          <cell r="L5252">
            <v>-0.33656079999999999</v>
          </cell>
          <cell r="M5252">
            <v>-0.32532689999999997</v>
          </cell>
          <cell r="N5252">
            <v>-0.31409310000000001</v>
          </cell>
          <cell r="O5252">
            <v>-0.2978731</v>
          </cell>
        </row>
        <row r="5253">
          <cell r="F5253" t="str">
            <v>2013Greater Fresno1-in-2June Peak20</v>
          </cell>
          <cell r="G5253">
            <v>2.5885950000000002</v>
          </cell>
          <cell r="H5253">
            <v>2.282025</v>
          </cell>
          <cell r="I5253">
            <v>93.755240000000001</v>
          </cell>
          <cell r="J5253">
            <v>27323.95</v>
          </cell>
          <cell r="K5253">
            <v>-0.33244109999999999</v>
          </cell>
          <cell r="L5253">
            <v>-0.3171563</v>
          </cell>
          <cell r="M5253">
            <v>-0.30657010000000001</v>
          </cell>
          <cell r="N5253">
            <v>-0.29598390000000002</v>
          </cell>
          <cell r="O5253">
            <v>-0.28069909999999998</v>
          </cell>
        </row>
        <row r="5254">
          <cell r="F5254" t="str">
            <v>2013Greater Fresno1-in-2June Peak21</v>
          </cell>
          <cell r="G5254">
            <v>2.294845</v>
          </cell>
          <cell r="H5254">
            <v>2.0798760000000001</v>
          </cell>
          <cell r="I5254">
            <v>89.719539999999995</v>
          </cell>
          <cell r="J5254">
            <v>27323.95</v>
          </cell>
          <cell r="K5254">
            <v>-0.2331095</v>
          </cell>
          <cell r="L5254">
            <v>-0.2223918</v>
          </cell>
          <cell r="M5254">
            <v>-0.21496870000000001</v>
          </cell>
          <cell r="N5254">
            <v>-0.2075456</v>
          </cell>
          <cell r="O5254">
            <v>-0.1968278</v>
          </cell>
        </row>
        <row r="5255">
          <cell r="F5255" t="str">
            <v>2013Greater Fresno1-in-2June Peak22</v>
          </cell>
          <cell r="G5255">
            <v>1.9699960000000001</v>
          </cell>
          <cell r="H5255">
            <v>1.839215</v>
          </cell>
          <cell r="I5255">
            <v>85.813389999999998</v>
          </cell>
          <cell r="J5255">
            <v>27323.95</v>
          </cell>
          <cell r="K5255">
            <v>-0.14181730000000001</v>
          </cell>
          <cell r="L5255">
            <v>-0.1352969</v>
          </cell>
          <cell r="M5255">
            <v>-0.13078090000000001</v>
          </cell>
          <cell r="N5255">
            <v>-0.12626490000000001</v>
          </cell>
          <cell r="O5255">
            <v>-0.1197445</v>
          </cell>
        </row>
        <row r="5256">
          <cell r="F5256" t="str">
            <v>2013Greater Fresno1-in-2June Peak23</v>
          </cell>
          <cell r="G5256">
            <v>1.5506089999999999</v>
          </cell>
          <cell r="H5256">
            <v>1.477152</v>
          </cell>
          <cell r="I5256">
            <v>83.698300000000003</v>
          </cell>
          <cell r="J5256">
            <v>27323.95</v>
          </cell>
          <cell r="K5256">
            <v>-7.9655500000000004E-2</v>
          </cell>
          <cell r="L5256">
            <v>-7.5993199999999997E-2</v>
          </cell>
          <cell r="M5256">
            <v>-7.3456599999999997E-2</v>
          </cell>
          <cell r="N5256">
            <v>-7.09201E-2</v>
          </cell>
          <cell r="O5256">
            <v>-6.7257800000000006E-2</v>
          </cell>
        </row>
        <row r="5257">
          <cell r="F5257" t="str">
            <v>2013Greater Fresno1-in-2June Peak24</v>
          </cell>
          <cell r="G5257">
            <v>1.196728</v>
          </cell>
          <cell r="H5257">
            <v>1.1407689999999999</v>
          </cell>
          <cell r="I5257">
            <v>82.091710000000006</v>
          </cell>
          <cell r="J5257">
            <v>27323.95</v>
          </cell>
          <cell r="K5257">
            <v>-6.0681300000000001E-2</v>
          </cell>
          <cell r="L5257">
            <v>-5.78913E-2</v>
          </cell>
          <cell r="M5257">
            <v>-5.5959000000000002E-2</v>
          </cell>
          <cell r="N5257">
            <v>-5.4026699999999997E-2</v>
          </cell>
          <cell r="O5257">
            <v>-5.1236700000000003E-2</v>
          </cell>
        </row>
        <row r="5258">
          <cell r="F5258" t="str">
            <v>2013Kern1-in-2June Peak1</v>
          </cell>
          <cell r="G5258">
            <v>1.119373</v>
          </cell>
          <cell r="H5258">
            <v>1.119373</v>
          </cell>
          <cell r="I5258">
            <v>74.5</v>
          </cell>
          <cell r="J5258">
            <v>5673.36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</row>
        <row r="5259">
          <cell r="F5259" t="str">
            <v>2013Kern1-in-2June Peak2</v>
          </cell>
          <cell r="G5259">
            <v>0.95862219999999998</v>
          </cell>
          <cell r="H5259">
            <v>0.95862219999999998</v>
          </cell>
          <cell r="I5259">
            <v>66.5</v>
          </cell>
          <cell r="J5259">
            <v>5673.36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</row>
        <row r="5260">
          <cell r="F5260" t="str">
            <v>2013Kern1-in-2June Peak3</v>
          </cell>
          <cell r="G5260">
            <v>0.83868969999999998</v>
          </cell>
          <cell r="H5260">
            <v>0.83868969999999998</v>
          </cell>
          <cell r="I5260">
            <v>66</v>
          </cell>
          <cell r="J5260">
            <v>5673.36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</row>
        <row r="5261">
          <cell r="F5261" t="str">
            <v>2013Kern1-in-2June Peak4</v>
          </cell>
          <cell r="G5261">
            <v>0.75522730000000005</v>
          </cell>
          <cell r="H5261">
            <v>0.75522730000000005</v>
          </cell>
          <cell r="I5261">
            <v>65.5</v>
          </cell>
          <cell r="J5261">
            <v>5673.36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</row>
        <row r="5262">
          <cell r="F5262" t="str">
            <v>2013Kern1-in-2June Peak5</v>
          </cell>
          <cell r="G5262">
            <v>0.71782230000000002</v>
          </cell>
          <cell r="H5262">
            <v>0.71782230000000002</v>
          </cell>
          <cell r="I5262">
            <v>64</v>
          </cell>
          <cell r="J5262">
            <v>5673.36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</row>
        <row r="5263">
          <cell r="F5263" t="str">
            <v>2013Kern1-in-2June Peak6</v>
          </cell>
          <cell r="G5263">
            <v>0.71350880000000005</v>
          </cell>
          <cell r="H5263">
            <v>0.71350880000000005</v>
          </cell>
          <cell r="I5263">
            <v>65.5</v>
          </cell>
          <cell r="J5263">
            <v>5673.36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</row>
        <row r="5264">
          <cell r="F5264" t="str">
            <v>2013Kern1-in-2June Peak7</v>
          </cell>
          <cell r="G5264">
            <v>0.77796350000000003</v>
          </cell>
          <cell r="H5264">
            <v>0.77796350000000003</v>
          </cell>
          <cell r="I5264">
            <v>69.5</v>
          </cell>
          <cell r="J5264">
            <v>5673.36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</row>
        <row r="5265">
          <cell r="F5265" t="str">
            <v>2013Kern1-in-2June Peak8</v>
          </cell>
          <cell r="G5265">
            <v>0.8162625</v>
          </cell>
          <cell r="H5265">
            <v>0.8162625</v>
          </cell>
          <cell r="I5265">
            <v>75.5</v>
          </cell>
          <cell r="J5265">
            <v>5673.36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</row>
        <row r="5266">
          <cell r="F5266" t="str">
            <v>2013Kern1-in-2June Peak9</v>
          </cell>
          <cell r="G5266">
            <v>0.83732949999999995</v>
          </cell>
          <cell r="H5266">
            <v>0.83732949999999995</v>
          </cell>
          <cell r="I5266">
            <v>83</v>
          </cell>
          <cell r="J5266">
            <v>5673.36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</row>
        <row r="5267">
          <cell r="F5267" t="str">
            <v>2013Kern1-in-2June Peak10</v>
          </cell>
          <cell r="G5267">
            <v>0.96011199999999997</v>
          </cell>
          <cell r="H5267">
            <v>0.96011199999999997</v>
          </cell>
          <cell r="I5267">
            <v>86</v>
          </cell>
          <cell r="J5267">
            <v>5673.36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</row>
        <row r="5268">
          <cell r="F5268" t="str">
            <v>2013Kern1-in-2June Peak11</v>
          </cell>
          <cell r="G5268">
            <v>1.148191</v>
          </cell>
          <cell r="H5268">
            <v>1.148191</v>
          </cell>
          <cell r="I5268">
            <v>88</v>
          </cell>
          <cell r="J5268">
            <v>5673.36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</row>
        <row r="5269">
          <cell r="F5269" t="str">
            <v>2013Kern1-in-2June Peak12</v>
          </cell>
          <cell r="G5269">
            <v>1.4023239999999999</v>
          </cell>
          <cell r="H5269">
            <v>1.4023239999999999</v>
          </cell>
          <cell r="I5269">
            <v>91</v>
          </cell>
          <cell r="J5269">
            <v>5673.36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</row>
        <row r="5270">
          <cell r="F5270" t="str">
            <v>2013Kern1-in-2June Peak13</v>
          </cell>
          <cell r="G5270">
            <v>1.690372</v>
          </cell>
          <cell r="H5270">
            <v>1.690372</v>
          </cell>
          <cell r="I5270">
            <v>93.5</v>
          </cell>
          <cell r="J5270">
            <v>5673.36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</row>
        <row r="5271">
          <cell r="F5271" t="str">
            <v>2013Kern1-in-2June Peak14</v>
          </cell>
          <cell r="G5271">
            <v>1.5770219999999999</v>
          </cell>
          <cell r="H5271">
            <v>1.9715199999999999</v>
          </cell>
          <cell r="I5271">
            <v>95</v>
          </cell>
          <cell r="J5271">
            <v>5673.36</v>
          </cell>
          <cell r="K5271">
            <v>0.32186940000000003</v>
          </cell>
          <cell r="L5271">
            <v>0.36477890000000002</v>
          </cell>
          <cell r="M5271">
            <v>0.39449800000000002</v>
          </cell>
          <cell r="N5271">
            <v>0.42421690000000001</v>
          </cell>
          <cell r="O5271">
            <v>0.4671265</v>
          </cell>
        </row>
        <row r="5272">
          <cell r="F5272" t="str">
            <v>2013Kern1-in-2June Peak15</v>
          </cell>
          <cell r="G5272">
            <v>1.768149</v>
          </cell>
          <cell r="H5272">
            <v>2.242483</v>
          </cell>
          <cell r="I5272">
            <v>97.5</v>
          </cell>
          <cell r="J5272">
            <v>5673.36</v>
          </cell>
          <cell r="K5272">
            <v>0.38958900000000002</v>
          </cell>
          <cell r="L5272">
            <v>0.43965680000000001</v>
          </cell>
          <cell r="M5272">
            <v>0.47433360000000002</v>
          </cell>
          <cell r="N5272">
            <v>0.50901039999999997</v>
          </cell>
          <cell r="O5272">
            <v>0.55907819999999997</v>
          </cell>
        </row>
        <row r="5273">
          <cell r="F5273" t="str">
            <v>2013Kern1-in-2June Peak16</v>
          </cell>
          <cell r="G5273">
            <v>1.9069309999999999</v>
          </cell>
          <cell r="H5273">
            <v>2.5207310000000001</v>
          </cell>
          <cell r="I5273">
            <v>97</v>
          </cell>
          <cell r="J5273">
            <v>5673.36</v>
          </cell>
          <cell r="K5273">
            <v>0.50575490000000001</v>
          </cell>
          <cell r="L5273">
            <v>0.5695886</v>
          </cell>
          <cell r="M5273">
            <v>0.6137996</v>
          </cell>
          <cell r="N5273">
            <v>0.65801050000000005</v>
          </cell>
          <cell r="O5273">
            <v>0.72184420000000005</v>
          </cell>
        </row>
        <row r="5274">
          <cell r="F5274" t="str">
            <v>2013Kern1-in-2June Peak17</v>
          </cell>
          <cell r="G5274">
            <v>2.0280300000000002</v>
          </cell>
          <cell r="H5274">
            <v>2.7287650000000001</v>
          </cell>
          <cell r="I5274">
            <v>97</v>
          </cell>
          <cell r="J5274">
            <v>5673.36</v>
          </cell>
          <cell r="K5274">
            <v>0.57629759999999997</v>
          </cell>
          <cell r="L5274">
            <v>0.64981619999999995</v>
          </cell>
          <cell r="M5274">
            <v>0.70073490000000005</v>
          </cell>
          <cell r="N5274">
            <v>0.75165360000000003</v>
          </cell>
          <cell r="O5274">
            <v>0.82517220000000002</v>
          </cell>
        </row>
        <row r="5275">
          <cell r="F5275" t="str">
            <v>2013Kern1-in-2June Peak18</v>
          </cell>
          <cell r="G5275">
            <v>2.1107309999999999</v>
          </cell>
          <cell r="H5275">
            <v>2.8285010000000002</v>
          </cell>
          <cell r="I5275">
            <v>95.5</v>
          </cell>
          <cell r="J5275">
            <v>5673.36</v>
          </cell>
          <cell r="K5275">
            <v>0.59016089999999999</v>
          </cell>
          <cell r="L5275">
            <v>0.66555350000000002</v>
          </cell>
          <cell r="M5275">
            <v>0.71777009999999997</v>
          </cell>
          <cell r="N5275">
            <v>0.76998670000000002</v>
          </cell>
          <cell r="O5275">
            <v>0.8453792</v>
          </cell>
        </row>
        <row r="5276">
          <cell r="F5276" t="str">
            <v>2013Kern1-in-2June Peak19</v>
          </cell>
          <cell r="G5276">
            <v>3.172736</v>
          </cell>
          <cell r="H5276">
            <v>2.752294</v>
          </cell>
          <cell r="I5276">
            <v>94.5</v>
          </cell>
          <cell r="J5276">
            <v>5673.36</v>
          </cell>
          <cell r="K5276">
            <v>-0.46014060000000001</v>
          </cell>
          <cell r="L5276">
            <v>-0.43668649999999998</v>
          </cell>
          <cell r="M5276">
            <v>-0.42044229999999999</v>
          </cell>
          <cell r="N5276">
            <v>-0.4041981</v>
          </cell>
          <cell r="O5276">
            <v>-0.38074400000000003</v>
          </cell>
        </row>
        <row r="5277">
          <cell r="F5277" t="str">
            <v>2013Kern1-in-2June Peak20</v>
          </cell>
          <cell r="G5277">
            <v>2.9833759999999998</v>
          </cell>
          <cell r="H5277">
            <v>2.560622</v>
          </cell>
          <cell r="I5277">
            <v>92</v>
          </cell>
          <cell r="J5277">
            <v>5673.36</v>
          </cell>
          <cell r="K5277">
            <v>-0.462671</v>
          </cell>
          <cell r="L5277">
            <v>-0.43908789999999998</v>
          </cell>
          <cell r="M5277">
            <v>-0.42275430000000003</v>
          </cell>
          <cell r="N5277">
            <v>-0.40642070000000002</v>
          </cell>
          <cell r="O5277">
            <v>-0.3828376</v>
          </cell>
        </row>
        <row r="5278">
          <cell r="F5278" t="str">
            <v>2013Kern1-in-2June Peak21</v>
          </cell>
          <cell r="G5278">
            <v>2.6720649999999999</v>
          </cell>
          <cell r="H5278">
            <v>2.378876</v>
          </cell>
          <cell r="I5278">
            <v>88</v>
          </cell>
          <cell r="J5278">
            <v>5673.36</v>
          </cell>
          <cell r="K5278">
            <v>-0.32087260000000001</v>
          </cell>
          <cell r="L5278">
            <v>-0.30451719999999999</v>
          </cell>
          <cell r="M5278">
            <v>-0.29318949999999999</v>
          </cell>
          <cell r="N5278">
            <v>-0.2818618</v>
          </cell>
          <cell r="O5278">
            <v>-0.26550639999999998</v>
          </cell>
        </row>
        <row r="5279">
          <cell r="F5279" t="str">
            <v>2013Kern1-in-2June Peak22</v>
          </cell>
          <cell r="G5279">
            <v>2.3381590000000001</v>
          </cell>
          <cell r="H5279">
            <v>2.1467540000000001</v>
          </cell>
          <cell r="I5279">
            <v>85</v>
          </cell>
          <cell r="J5279">
            <v>5673.36</v>
          </cell>
          <cell r="K5279">
            <v>-0.2094781</v>
          </cell>
          <cell r="L5279">
            <v>-0.1988007</v>
          </cell>
          <cell r="M5279">
            <v>-0.19140550000000001</v>
          </cell>
          <cell r="N5279">
            <v>-0.18401039999999999</v>
          </cell>
          <cell r="O5279">
            <v>-0.17333290000000001</v>
          </cell>
        </row>
        <row r="5280">
          <cell r="F5280" t="str">
            <v>2013Kern1-in-2June Peak23</v>
          </cell>
          <cell r="G5280">
            <v>1.8946780000000001</v>
          </cell>
          <cell r="H5280">
            <v>1.751206</v>
          </cell>
          <cell r="I5280">
            <v>79.5</v>
          </cell>
          <cell r="J5280">
            <v>5673.36</v>
          </cell>
          <cell r="K5280">
            <v>-0.15701850000000001</v>
          </cell>
          <cell r="L5280">
            <v>-0.14901500000000001</v>
          </cell>
          <cell r="M5280">
            <v>-0.14347180000000001</v>
          </cell>
          <cell r="N5280">
            <v>-0.13792860000000001</v>
          </cell>
          <cell r="O5280">
            <v>-0.12992509999999999</v>
          </cell>
        </row>
        <row r="5281">
          <cell r="F5281" t="str">
            <v>2013Kern1-in-2June Peak24</v>
          </cell>
          <cell r="G5281">
            <v>1.5168509999999999</v>
          </cell>
          <cell r="H5281">
            <v>1.4052469999999999</v>
          </cell>
          <cell r="I5281">
            <v>76</v>
          </cell>
          <cell r="J5281">
            <v>5673.36</v>
          </cell>
          <cell r="K5281">
            <v>-0.12214179999999999</v>
          </cell>
          <cell r="L5281">
            <v>-0.11591600000000001</v>
          </cell>
          <cell r="M5281">
            <v>-0.1116041</v>
          </cell>
          <cell r="N5281">
            <v>-0.1072921</v>
          </cell>
          <cell r="O5281">
            <v>-0.1010664</v>
          </cell>
        </row>
        <row r="5282">
          <cell r="F5282" t="str">
            <v>2013Northern Coast1-in-2June Peak1</v>
          </cell>
          <cell r="G5282">
            <v>0.79384880000000002</v>
          </cell>
          <cell r="H5282">
            <v>0.79384880000000002</v>
          </cell>
          <cell r="I5282">
            <v>62.823099999999997</v>
          </cell>
          <cell r="J5282">
            <v>9374.92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</row>
        <row r="5283">
          <cell r="F5283" t="str">
            <v>2013Northern Coast1-in-2June Peak2</v>
          </cell>
          <cell r="G5283">
            <v>0.694407</v>
          </cell>
          <cell r="H5283">
            <v>0.694407</v>
          </cell>
          <cell r="I5283">
            <v>57.722900000000003</v>
          </cell>
          <cell r="J5283">
            <v>9374.92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</row>
        <row r="5284">
          <cell r="F5284" t="str">
            <v>2013Northern Coast1-in-2June Peak3</v>
          </cell>
          <cell r="G5284">
            <v>0.64718830000000005</v>
          </cell>
          <cell r="H5284">
            <v>0.64718830000000005</v>
          </cell>
          <cell r="I5284">
            <v>56.404000000000003</v>
          </cell>
          <cell r="J5284">
            <v>9374.92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</row>
        <row r="5285">
          <cell r="F5285" t="str">
            <v>2013Northern Coast1-in-2June Peak4</v>
          </cell>
          <cell r="G5285">
            <v>0.61832799999999999</v>
          </cell>
          <cell r="H5285">
            <v>0.61832799999999999</v>
          </cell>
          <cell r="I5285">
            <v>54.649900000000002</v>
          </cell>
          <cell r="J5285">
            <v>9374.92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</row>
        <row r="5286">
          <cell r="F5286" t="str">
            <v>2013Northern Coast1-in-2June Peak5</v>
          </cell>
          <cell r="G5286">
            <v>0.61984890000000004</v>
          </cell>
          <cell r="H5286">
            <v>0.61984890000000004</v>
          </cell>
          <cell r="I5286">
            <v>53.154000000000003</v>
          </cell>
          <cell r="J5286">
            <v>9374.92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</row>
        <row r="5287">
          <cell r="F5287" t="str">
            <v>2013Northern Coast1-in-2June Peak6</v>
          </cell>
          <cell r="G5287">
            <v>0.67715230000000004</v>
          </cell>
          <cell r="H5287">
            <v>0.67715230000000004</v>
          </cell>
          <cell r="I5287">
            <v>52.154000000000003</v>
          </cell>
          <cell r="J5287">
            <v>9374.92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</row>
        <row r="5288">
          <cell r="F5288" t="str">
            <v>2013Northern Coast1-in-2June Peak7</v>
          </cell>
          <cell r="G5288">
            <v>0.82189699999999999</v>
          </cell>
          <cell r="H5288">
            <v>0.82189699999999999</v>
          </cell>
          <cell r="I5288">
            <v>53.173000000000002</v>
          </cell>
          <cell r="J5288">
            <v>9374.92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</row>
        <row r="5289">
          <cell r="F5289" t="str">
            <v>2013Northern Coast1-in-2June Peak8</v>
          </cell>
          <cell r="G5289">
            <v>0.94861759999999995</v>
          </cell>
          <cell r="H5289">
            <v>0.94861759999999995</v>
          </cell>
          <cell r="I5289">
            <v>59.196199999999997</v>
          </cell>
          <cell r="J5289">
            <v>9374.92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</row>
        <row r="5290">
          <cell r="F5290" t="str">
            <v>2013Northern Coast1-in-2June Peak9</v>
          </cell>
          <cell r="G5290">
            <v>0.9493355</v>
          </cell>
          <cell r="H5290">
            <v>0.9493355</v>
          </cell>
          <cell r="I5290">
            <v>66.186700000000002</v>
          </cell>
          <cell r="J5290">
            <v>9374.92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</row>
        <row r="5291">
          <cell r="F5291" t="str">
            <v>2013Northern Coast1-in-2June Peak10</v>
          </cell>
          <cell r="G5291">
            <v>0.97074479999999996</v>
          </cell>
          <cell r="H5291">
            <v>0.97074479999999996</v>
          </cell>
          <cell r="I5291">
            <v>72.7136</v>
          </cell>
          <cell r="J5291">
            <v>9374.92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</row>
        <row r="5292">
          <cell r="F5292" t="str">
            <v>2013Northern Coast1-in-2June Peak11</v>
          </cell>
          <cell r="G5292">
            <v>1.0072380000000001</v>
          </cell>
          <cell r="H5292">
            <v>1.0072380000000001</v>
          </cell>
          <cell r="I5292">
            <v>79.887900000000002</v>
          </cell>
          <cell r="J5292">
            <v>9374.92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</row>
        <row r="5293">
          <cell r="F5293" t="str">
            <v>2013Northern Coast1-in-2June Peak12</v>
          </cell>
          <cell r="G5293">
            <v>1.066654</v>
          </cell>
          <cell r="H5293">
            <v>1.066654</v>
          </cell>
          <cell r="I5293">
            <v>85.5608</v>
          </cell>
          <cell r="J5293">
            <v>9374.92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</row>
        <row r="5294">
          <cell r="F5294" t="str">
            <v>2013Northern Coast1-in-2June Peak13</v>
          </cell>
          <cell r="G5294">
            <v>1.1684779999999999</v>
          </cell>
          <cell r="H5294">
            <v>1.1684779999999999</v>
          </cell>
          <cell r="I5294">
            <v>91.310599999999994</v>
          </cell>
          <cell r="J5294">
            <v>9374.92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</row>
        <row r="5295">
          <cell r="F5295" t="str">
            <v>2013Northern Coast1-in-2June Peak14</v>
          </cell>
          <cell r="G5295">
            <v>1.1163270000000001</v>
          </cell>
          <cell r="H5295">
            <v>1.2846949999999999</v>
          </cell>
          <cell r="I5295">
            <v>94.448499999999996</v>
          </cell>
          <cell r="J5295">
            <v>9374.92</v>
          </cell>
          <cell r="K5295">
            <v>0.1003428</v>
          </cell>
          <cell r="L5295">
            <v>0.14053289999999999</v>
          </cell>
          <cell r="M5295">
            <v>0.1683684</v>
          </cell>
          <cell r="N5295">
            <v>0.19620399999999999</v>
          </cell>
          <cell r="O5295">
            <v>0.2363941</v>
          </cell>
        </row>
        <row r="5296">
          <cell r="F5296" t="str">
            <v>2013Northern Coast1-in-2June Peak15</v>
          </cell>
          <cell r="G5296">
            <v>1.2305489999999999</v>
          </cell>
          <cell r="H5296">
            <v>1.4511620000000001</v>
          </cell>
          <cell r="I5296">
            <v>96.480900000000005</v>
          </cell>
          <cell r="J5296">
            <v>9374.92</v>
          </cell>
          <cell r="K5296">
            <v>0.13147880000000001</v>
          </cell>
          <cell r="L5296">
            <v>0.18413979999999999</v>
          </cell>
          <cell r="M5296">
            <v>0.22061259999999999</v>
          </cell>
          <cell r="N5296">
            <v>0.25708540000000002</v>
          </cell>
          <cell r="O5296">
            <v>0.30974639999999998</v>
          </cell>
        </row>
        <row r="5297">
          <cell r="F5297" t="str">
            <v>2013Northern Coast1-in-2June Peak16</v>
          </cell>
          <cell r="G5297">
            <v>1.392476</v>
          </cell>
          <cell r="H5297">
            <v>1.665162</v>
          </cell>
          <cell r="I5297">
            <v>97.116</v>
          </cell>
          <cell r="J5297">
            <v>9374.92</v>
          </cell>
          <cell r="K5297">
            <v>0.1625133</v>
          </cell>
          <cell r="L5297">
            <v>0.22760440000000001</v>
          </cell>
          <cell r="M5297">
            <v>0.27268629999999999</v>
          </cell>
          <cell r="N5297">
            <v>0.31776840000000001</v>
          </cell>
          <cell r="O5297">
            <v>0.38285950000000002</v>
          </cell>
        </row>
        <row r="5298">
          <cell r="F5298" t="str">
            <v>2013Northern Coast1-in-2June Peak17</v>
          </cell>
          <cell r="G5298">
            <v>1.5792470000000001</v>
          </cell>
          <cell r="H5298">
            <v>1.8991769999999999</v>
          </cell>
          <cell r="I5298">
            <v>96.687700000000007</v>
          </cell>
          <cell r="J5298">
            <v>9374.92</v>
          </cell>
          <cell r="K5298">
            <v>0.1906688</v>
          </cell>
          <cell r="L5298">
            <v>0.26703710000000003</v>
          </cell>
          <cell r="M5298">
            <v>0.31992959999999998</v>
          </cell>
          <cell r="N5298">
            <v>0.37282199999999999</v>
          </cell>
          <cell r="O5298">
            <v>0.44919029999999999</v>
          </cell>
        </row>
        <row r="5299">
          <cell r="F5299" t="str">
            <v>2013Northern Coast1-in-2June Peak18</v>
          </cell>
          <cell r="G5299">
            <v>1.7388129999999999</v>
          </cell>
          <cell r="H5299">
            <v>2.0676809999999999</v>
          </cell>
          <cell r="I5299">
            <v>95.531199999999998</v>
          </cell>
          <cell r="J5299">
            <v>9374.92</v>
          </cell>
          <cell r="K5299">
            <v>0.19599610000000001</v>
          </cell>
          <cell r="L5299">
            <v>0.27449810000000002</v>
          </cell>
          <cell r="M5299">
            <v>0.3288683</v>
          </cell>
          <cell r="N5299">
            <v>0.38323849999999998</v>
          </cell>
          <cell r="O5299">
            <v>0.4617406</v>
          </cell>
        </row>
        <row r="5300">
          <cell r="F5300" t="str">
            <v>2013Northern Coast1-in-2June Peak19</v>
          </cell>
          <cell r="G5300">
            <v>2.2122320000000002</v>
          </cell>
          <cell r="H5300">
            <v>2.058125</v>
          </cell>
          <cell r="I5300">
            <v>91.977199999999996</v>
          </cell>
          <cell r="J5300">
            <v>9374.92</v>
          </cell>
          <cell r="K5300">
            <v>-0.17450389999999999</v>
          </cell>
          <cell r="L5300">
            <v>-0.16245390000000001</v>
          </cell>
          <cell r="M5300">
            <v>-0.15410799999999999</v>
          </cell>
          <cell r="N5300">
            <v>-0.14576210000000001</v>
          </cell>
          <cell r="O5300">
            <v>-0.133712</v>
          </cell>
        </row>
        <row r="5301">
          <cell r="F5301" t="str">
            <v>2013Northern Coast1-in-2June Peak20</v>
          </cell>
          <cell r="G5301">
            <v>2.0098880000000001</v>
          </cell>
          <cell r="H5301">
            <v>1.880655</v>
          </cell>
          <cell r="I5301">
            <v>87.025700000000001</v>
          </cell>
          <cell r="J5301">
            <v>9374.92</v>
          </cell>
          <cell r="K5301">
            <v>-0.14633570000000001</v>
          </cell>
          <cell r="L5301">
            <v>-0.13623080000000001</v>
          </cell>
          <cell r="M5301">
            <v>-0.12923209999999999</v>
          </cell>
          <cell r="N5301">
            <v>-0.12223349999999999</v>
          </cell>
          <cell r="O5301">
            <v>-0.11212850000000001</v>
          </cell>
        </row>
        <row r="5302">
          <cell r="F5302" t="str">
            <v>2013Northern Coast1-in-2June Peak21</v>
          </cell>
          <cell r="G5302">
            <v>1.7919050000000001</v>
          </cell>
          <cell r="H5302">
            <v>1.7101649999999999</v>
          </cell>
          <cell r="I5302">
            <v>79.433700000000002</v>
          </cell>
          <cell r="J5302">
            <v>9374.92</v>
          </cell>
          <cell r="K5302">
            <v>-9.2558699999999994E-2</v>
          </cell>
          <cell r="L5302">
            <v>-8.6167300000000002E-2</v>
          </cell>
          <cell r="M5302">
            <v>-8.1740499999999994E-2</v>
          </cell>
          <cell r="N5302">
            <v>-7.7313800000000002E-2</v>
          </cell>
          <cell r="O5302">
            <v>-7.0922299999999994E-2</v>
          </cell>
        </row>
        <row r="5303">
          <cell r="F5303" t="str">
            <v>2013Northern Coast1-in-2June Peak22</v>
          </cell>
          <cell r="G5303">
            <v>1.556441</v>
          </cell>
          <cell r="H5303">
            <v>1.508203</v>
          </cell>
          <cell r="I5303">
            <v>72.245999999999995</v>
          </cell>
          <cell r="J5303">
            <v>9374.92</v>
          </cell>
          <cell r="K5303">
            <v>-5.4621599999999999E-2</v>
          </cell>
          <cell r="L5303">
            <v>-5.0849800000000001E-2</v>
          </cell>
          <cell r="M5303">
            <v>-4.8237500000000003E-2</v>
          </cell>
          <cell r="N5303">
            <v>-4.5625199999999998E-2</v>
          </cell>
          <cell r="O5303">
            <v>-4.1853300000000003E-2</v>
          </cell>
        </row>
        <row r="5304">
          <cell r="F5304" t="str">
            <v>2013Northern Coast1-in-2June Peak23</v>
          </cell>
          <cell r="G5304">
            <v>1.2535609999999999</v>
          </cell>
          <cell r="H5304">
            <v>1.2164349999999999</v>
          </cell>
          <cell r="I5304">
            <v>68.201400000000007</v>
          </cell>
          <cell r="J5304">
            <v>9374.92</v>
          </cell>
          <cell r="K5304">
            <v>-4.20395E-2</v>
          </cell>
          <cell r="L5304">
            <v>-3.9136400000000002E-2</v>
          </cell>
          <cell r="M5304">
            <v>-3.7125900000000003E-2</v>
          </cell>
          <cell r="N5304">
            <v>-3.5115300000000002E-2</v>
          </cell>
          <cell r="O5304">
            <v>-3.2212400000000002E-2</v>
          </cell>
        </row>
        <row r="5305">
          <cell r="F5305" t="str">
            <v>2013Northern Coast1-in-2June Peak24</v>
          </cell>
          <cell r="G5305">
            <v>0.95781090000000002</v>
          </cell>
          <cell r="H5305">
            <v>0.92307700000000004</v>
          </cell>
          <cell r="I5305">
            <v>65.067700000000002</v>
          </cell>
          <cell r="J5305">
            <v>9374.92</v>
          </cell>
          <cell r="K5305">
            <v>-3.9330900000000002E-2</v>
          </cell>
          <cell r="L5305">
            <v>-3.6614899999999999E-2</v>
          </cell>
          <cell r="M5305">
            <v>-3.4733899999999998E-2</v>
          </cell>
          <cell r="N5305">
            <v>-3.2852800000000001E-2</v>
          </cell>
          <cell r="O5305">
            <v>-3.0137000000000001E-2</v>
          </cell>
        </row>
        <row r="5306">
          <cell r="F5306" t="str">
            <v>2013Other1-in-2June Peak1</v>
          </cell>
          <cell r="G5306">
            <v>0.73108189999999995</v>
          </cell>
          <cell r="H5306">
            <v>0.73108189999999995</v>
          </cell>
          <cell r="I5306">
            <v>70.644869999999997</v>
          </cell>
          <cell r="J5306">
            <v>26101.37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</row>
        <row r="5307">
          <cell r="F5307" t="str">
            <v>2013Other1-in-2June Peak2</v>
          </cell>
          <cell r="G5307">
            <v>0.62787040000000005</v>
          </cell>
          <cell r="H5307">
            <v>0.62787040000000005</v>
          </cell>
          <cell r="I5307">
            <v>64.473749999999995</v>
          </cell>
          <cell r="J5307">
            <v>26101.37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</row>
        <row r="5308">
          <cell r="F5308" t="str">
            <v>2013Other1-in-2June Peak3</v>
          </cell>
          <cell r="G5308">
            <v>0.56932919999999998</v>
          </cell>
          <cell r="H5308">
            <v>0.56932919999999998</v>
          </cell>
          <cell r="I5308">
            <v>62.19858</v>
          </cell>
          <cell r="J5308">
            <v>26101.37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</row>
        <row r="5309">
          <cell r="F5309" t="str">
            <v>2013Other1-in-2June Peak4</v>
          </cell>
          <cell r="G5309">
            <v>0.53617499999999996</v>
          </cell>
          <cell r="H5309">
            <v>0.53617499999999996</v>
          </cell>
          <cell r="I5309">
            <v>60.802140000000001</v>
          </cell>
          <cell r="J5309">
            <v>26101.37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</row>
        <row r="5310">
          <cell r="F5310" t="str">
            <v>2013Other1-in-2June Peak5</v>
          </cell>
          <cell r="G5310">
            <v>0.52955940000000001</v>
          </cell>
          <cell r="H5310">
            <v>0.52955940000000001</v>
          </cell>
          <cell r="I5310">
            <v>60.537759999999999</v>
          </cell>
          <cell r="J5310">
            <v>26101.37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</row>
        <row r="5311">
          <cell r="F5311" t="str">
            <v>2013Other1-in-2June Peak6</v>
          </cell>
          <cell r="G5311">
            <v>0.56502129999999995</v>
          </cell>
          <cell r="H5311">
            <v>0.56502129999999995</v>
          </cell>
          <cell r="I5311">
            <v>61.480640000000001</v>
          </cell>
          <cell r="J5311">
            <v>26101.37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</row>
        <row r="5312">
          <cell r="F5312" t="str">
            <v>2013Other1-in-2June Peak7</v>
          </cell>
          <cell r="G5312">
            <v>0.66010150000000001</v>
          </cell>
          <cell r="H5312">
            <v>0.66010150000000001</v>
          </cell>
          <cell r="I5312">
            <v>62.953580000000002</v>
          </cell>
          <cell r="J5312">
            <v>26101.37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</row>
        <row r="5313">
          <cell r="F5313" t="str">
            <v>2013Other1-in-2June Peak8</v>
          </cell>
          <cell r="G5313">
            <v>0.72443849999999999</v>
          </cell>
          <cell r="H5313">
            <v>0.72443849999999999</v>
          </cell>
          <cell r="I5313">
            <v>67.714200000000005</v>
          </cell>
          <cell r="J5313">
            <v>26101.37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</row>
        <row r="5314">
          <cell r="F5314" t="str">
            <v>2013Other1-in-2June Peak9</v>
          </cell>
          <cell r="G5314">
            <v>0.73761770000000004</v>
          </cell>
          <cell r="H5314">
            <v>0.73761770000000004</v>
          </cell>
          <cell r="I5314">
            <v>73.099270000000004</v>
          </cell>
          <cell r="J5314">
            <v>26101.37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</row>
        <row r="5315">
          <cell r="F5315" t="str">
            <v>2013Other1-in-2June Peak10</v>
          </cell>
          <cell r="G5315">
            <v>0.78634859999999995</v>
          </cell>
          <cell r="H5315">
            <v>0.78634859999999995</v>
          </cell>
          <cell r="I5315">
            <v>78.349459999999993</v>
          </cell>
          <cell r="J5315">
            <v>26101.37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</row>
        <row r="5316">
          <cell r="F5316" t="str">
            <v>2013Other1-in-2June Peak11</v>
          </cell>
          <cell r="G5316">
            <v>0.86904139999999996</v>
          </cell>
          <cell r="H5316">
            <v>0.86904139999999996</v>
          </cell>
          <cell r="I5316">
            <v>83.506489999999999</v>
          </cell>
          <cell r="J5316">
            <v>26101.37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</row>
        <row r="5317">
          <cell r="F5317" t="str">
            <v>2013Other1-in-2June Peak12</v>
          </cell>
          <cell r="G5317">
            <v>0.99494340000000003</v>
          </cell>
          <cell r="H5317">
            <v>0.99494340000000003</v>
          </cell>
          <cell r="I5317">
            <v>88.300269999999998</v>
          </cell>
          <cell r="J5317">
            <v>26101.37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</row>
        <row r="5318">
          <cell r="F5318" t="str">
            <v>2013Other1-in-2June Peak13</v>
          </cell>
          <cell r="G5318">
            <v>1.1732359999999999</v>
          </cell>
          <cell r="H5318">
            <v>1.1732359999999999</v>
          </cell>
          <cell r="I5318">
            <v>91.498509999999996</v>
          </cell>
          <cell r="J5318">
            <v>26101.37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</row>
        <row r="5319">
          <cell r="F5319" t="str">
            <v>2013Other1-in-2June Peak14</v>
          </cell>
          <cell r="G5319">
            <v>1.1512230000000001</v>
          </cell>
          <cell r="H5319">
            <v>1.378091</v>
          </cell>
          <cell r="I5319">
            <v>93.682460000000006</v>
          </cell>
          <cell r="J5319">
            <v>26101.37</v>
          </cell>
          <cell r="K5319">
            <v>0.16585069999999999</v>
          </cell>
          <cell r="L5319">
            <v>0.2019003</v>
          </cell>
          <cell r="M5319">
            <v>0.22686809999999999</v>
          </cell>
          <cell r="N5319">
            <v>0.2518359</v>
          </cell>
          <cell r="O5319">
            <v>0.28788550000000002</v>
          </cell>
        </row>
        <row r="5320">
          <cell r="F5320" t="str">
            <v>2013Other1-in-2June Peak15</v>
          </cell>
          <cell r="G5320">
            <v>1.3185629999999999</v>
          </cell>
          <cell r="H5320">
            <v>1.6112359999999999</v>
          </cell>
          <cell r="I5320">
            <v>95.358620000000002</v>
          </cell>
          <cell r="J5320">
            <v>26101.37</v>
          </cell>
          <cell r="K5320">
            <v>0.2146824</v>
          </cell>
          <cell r="L5320">
            <v>0.26075949999999998</v>
          </cell>
          <cell r="M5320">
            <v>0.2926725</v>
          </cell>
          <cell r="N5320">
            <v>0.32458540000000002</v>
          </cell>
          <cell r="O5320">
            <v>0.37066250000000001</v>
          </cell>
        </row>
        <row r="5321">
          <cell r="F5321" t="str">
            <v>2013Other1-in-2June Peak16</v>
          </cell>
          <cell r="G5321">
            <v>1.5026250000000001</v>
          </cell>
          <cell r="H5321">
            <v>1.8681160000000001</v>
          </cell>
          <cell r="I5321">
            <v>96.739959999999996</v>
          </cell>
          <cell r="J5321">
            <v>26101.37</v>
          </cell>
          <cell r="K5321">
            <v>0.26847110000000002</v>
          </cell>
          <cell r="L5321">
            <v>0.32579089999999999</v>
          </cell>
          <cell r="M5321">
            <v>0.36549039999999999</v>
          </cell>
          <cell r="N5321">
            <v>0.40518999999999999</v>
          </cell>
          <cell r="O5321">
            <v>0.46250980000000003</v>
          </cell>
        </row>
        <row r="5322">
          <cell r="F5322" t="str">
            <v>2013Other1-in-2June Peak17</v>
          </cell>
          <cell r="G5322">
            <v>1.674804</v>
          </cell>
          <cell r="H5322">
            <v>2.100981</v>
          </cell>
          <cell r="I5322">
            <v>96.796090000000007</v>
          </cell>
          <cell r="J5322">
            <v>26101.37</v>
          </cell>
          <cell r="K5322">
            <v>0.31278640000000002</v>
          </cell>
          <cell r="L5322">
            <v>0.37977830000000001</v>
          </cell>
          <cell r="M5322">
            <v>0.42617670000000002</v>
          </cell>
          <cell r="N5322">
            <v>0.47257510000000003</v>
          </cell>
          <cell r="O5322">
            <v>0.53956709999999997</v>
          </cell>
        </row>
        <row r="5323">
          <cell r="F5323" t="str">
            <v>2013Other1-in-2June Peak18</v>
          </cell>
          <cell r="G5323">
            <v>1.8012140000000001</v>
          </cell>
          <cell r="H5323">
            <v>2.238953</v>
          </cell>
          <cell r="I5323">
            <v>96.865939999999995</v>
          </cell>
          <cell r="J5323">
            <v>26101.37</v>
          </cell>
          <cell r="K5323">
            <v>0.32123740000000001</v>
          </cell>
          <cell r="L5323">
            <v>0.3900672</v>
          </cell>
          <cell r="M5323">
            <v>0.43773849999999997</v>
          </cell>
          <cell r="N5323">
            <v>0.4854098</v>
          </cell>
          <cell r="O5323">
            <v>0.5542395</v>
          </cell>
        </row>
        <row r="5324">
          <cell r="F5324" t="str">
            <v>2013Other1-in-2June Peak19</v>
          </cell>
          <cell r="G5324">
            <v>2.4823089999999999</v>
          </cell>
          <cell r="H5324">
            <v>2.1899700000000002</v>
          </cell>
          <cell r="I5324">
            <v>94.706990000000005</v>
          </cell>
          <cell r="J5324">
            <v>26101.37</v>
          </cell>
          <cell r="K5324">
            <v>-0.32657819999999999</v>
          </cell>
          <cell r="L5324">
            <v>-0.30634929999999999</v>
          </cell>
          <cell r="M5324">
            <v>-0.29233880000000001</v>
          </cell>
          <cell r="N5324">
            <v>-0.27832839999999998</v>
          </cell>
          <cell r="O5324">
            <v>-0.25809949999999998</v>
          </cell>
        </row>
        <row r="5325">
          <cell r="F5325" t="str">
            <v>2013Other1-in-2June Peak20</v>
          </cell>
          <cell r="G5325">
            <v>2.232818</v>
          </cell>
          <cell r="H5325">
            <v>1.9760409999999999</v>
          </cell>
          <cell r="I5325">
            <v>91.604330000000004</v>
          </cell>
          <cell r="J5325">
            <v>26101.37</v>
          </cell>
          <cell r="K5325">
            <v>-0.28685159999999998</v>
          </cell>
          <cell r="L5325">
            <v>-0.26908339999999997</v>
          </cell>
          <cell r="M5325">
            <v>-0.25677729999999999</v>
          </cell>
          <cell r="N5325">
            <v>-0.2444711</v>
          </cell>
          <cell r="O5325">
            <v>-0.22670299999999999</v>
          </cell>
        </row>
        <row r="5326">
          <cell r="F5326" t="str">
            <v>2013Other1-in-2June Peak21</v>
          </cell>
          <cell r="G5326">
            <v>1.886736</v>
          </cell>
          <cell r="H5326">
            <v>1.7361759999999999</v>
          </cell>
          <cell r="I5326">
            <v>85.863659999999996</v>
          </cell>
          <cell r="J5326">
            <v>26101.37</v>
          </cell>
          <cell r="K5326">
            <v>-0.16819429999999999</v>
          </cell>
          <cell r="L5326">
            <v>-0.157776</v>
          </cell>
          <cell r="M5326">
            <v>-0.15056040000000001</v>
          </cell>
          <cell r="N5326">
            <v>-0.14334469999999999</v>
          </cell>
          <cell r="O5326">
            <v>-0.1329264</v>
          </cell>
        </row>
        <row r="5327">
          <cell r="F5327" t="str">
            <v>2013Other1-in-2June Peak22</v>
          </cell>
          <cell r="G5327">
            <v>1.5762449999999999</v>
          </cell>
          <cell r="H5327">
            <v>1.4796450000000001</v>
          </cell>
          <cell r="I5327">
            <v>80.274029999999996</v>
          </cell>
          <cell r="J5327">
            <v>26101.37</v>
          </cell>
          <cell r="K5327">
            <v>-0.1079142</v>
          </cell>
          <cell r="L5327">
            <v>-0.10122979999999999</v>
          </cell>
          <cell r="M5327">
            <v>-9.6600199999999997E-2</v>
          </cell>
          <cell r="N5327">
            <v>-9.19706E-2</v>
          </cell>
          <cell r="O5327">
            <v>-8.5286200000000006E-2</v>
          </cell>
        </row>
        <row r="5328">
          <cell r="F5328" t="str">
            <v>2013Other1-in-2June Peak23</v>
          </cell>
          <cell r="G5328">
            <v>1.219622</v>
          </cell>
          <cell r="H5328">
            <v>1.1583019999999999</v>
          </cell>
          <cell r="I5328">
            <v>76.977680000000007</v>
          </cell>
          <cell r="J5328">
            <v>26101.37</v>
          </cell>
          <cell r="K5328">
            <v>-6.8501300000000001E-2</v>
          </cell>
          <cell r="L5328">
            <v>-6.4258200000000001E-2</v>
          </cell>
          <cell r="M5328">
            <v>-6.1319499999999999E-2</v>
          </cell>
          <cell r="N5328">
            <v>-5.8380700000000001E-2</v>
          </cell>
          <cell r="O5328">
            <v>-5.4137600000000001E-2</v>
          </cell>
        </row>
        <row r="5329">
          <cell r="F5329" t="str">
            <v>2013Other1-in-2June Peak24</v>
          </cell>
          <cell r="G5329">
            <v>0.92389180000000004</v>
          </cell>
          <cell r="H5329">
            <v>0.88470819999999994</v>
          </cell>
          <cell r="I5329">
            <v>75.253910000000005</v>
          </cell>
          <cell r="J5329">
            <v>26101.37</v>
          </cell>
          <cell r="K5329">
            <v>-4.3772999999999999E-2</v>
          </cell>
          <cell r="L5329">
            <v>-4.1061599999999997E-2</v>
          </cell>
          <cell r="M5329">
            <v>-3.9183700000000002E-2</v>
          </cell>
          <cell r="N5329">
            <v>-3.73058E-2</v>
          </cell>
          <cell r="O5329">
            <v>-3.45945E-2</v>
          </cell>
        </row>
        <row r="5330">
          <cell r="F5330" t="str">
            <v>2013Sierra1-in-2June Peak1</v>
          </cell>
          <cell r="G5330">
            <v>0.78246590000000005</v>
          </cell>
          <cell r="H5330">
            <v>0.78246590000000005</v>
          </cell>
          <cell r="I5330">
            <v>66.515559999999994</v>
          </cell>
          <cell r="J5330">
            <v>18264.91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</row>
        <row r="5331">
          <cell r="F5331" t="str">
            <v>2013Sierra1-in-2June Peak2</v>
          </cell>
          <cell r="G5331">
            <v>0.69036310000000001</v>
          </cell>
          <cell r="H5331">
            <v>0.69036310000000001</v>
          </cell>
          <cell r="I5331">
            <v>62.623359999999998</v>
          </cell>
          <cell r="J5331">
            <v>18264.91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</row>
        <row r="5332">
          <cell r="F5332" t="str">
            <v>2013Sierra1-in-2June Peak3</v>
          </cell>
          <cell r="G5332">
            <v>0.63716910000000004</v>
          </cell>
          <cell r="H5332">
            <v>0.63716910000000004</v>
          </cell>
          <cell r="I5332">
            <v>59.347250000000003</v>
          </cell>
          <cell r="J5332">
            <v>18264.91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</row>
        <row r="5333">
          <cell r="F5333" t="str">
            <v>2013Sierra1-in-2June Peak4</v>
          </cell>
          <cell r="G5333">
            <v>0.60707580000000005</v>
          </cell>
          <cell r="H5333">
            <v>0.60707580000000005</v>
          </cell>
          <cell r="I5333">
            <v>57.281910000000003</v>
          </cell>
          <cell r="J5333">
            <v>18264.91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</row>
        <row r="5334">
          <cell r="F5334" t="str">
            <v>2013Sierra1-in-2June Peak5</v>
          </cell>
          <cell r="G5334">
            <v>0.60723159999999998</v>
          </cell>
          <cell r="H5334">
            <v>0.60723159999999998</v>
          </cell>
          <cell r="I5334">
            <v>56.919739999999997</v>
          </cell>
          <cell r="J5334">
            <v>18264.91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</row>
        <row r="5335">
          <cell r="F5335" t="str">
            <v>2013Sierra1-in-2June Peak6</v>
          </cell>
          <cell r="G5335">
            <v>0.66289149999999997</v>
          </cell>
          <cell r="H5335">
            <v>0.66289149999999997</v>
          </cell>
          <cell r="I5335">
            <v>58.896949999999997</v>
          </cell>
          <cell r="J5335">
            <v>18264.91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</row>
        <row r="5336">
          <cell r="F5336" t="str">
            <v>2013Sierra1-in-2June Peak7</v>
          </cell>
          <cell r="G5336">
            <v>0.78893550000000001</v>
          </cell>
          <cell r="H5336">
            <v>0.78893550000000001</v>
          </cell>
          <cell r="I5336">
            <v>61.944580000000002</v>
          </cell>
          <cell r="J5336">
            <v>18264.91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</row>
        <row r="5337">
          <cell r="F5337" t="str">
            <v>2013Sierra1-in-2June Peak8</v>
          </cell>
          <cell r="G5337">
            <v>0.8687376</v>
          </cell>
          <cell r="H5337">
            <v>0.8687376</v>
          </cell>
          <cell r="I5337">
            <v>66.333889999999997</v>
          </cell>
          <cell r="J5337">
            <v>18264.91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</row>
        <row r="5338">
          <cell r="F5338" t="str">
            <v>2013Sierra1-in-2June Peak9</v>
          </cell>
          <cell r="G5338">
            <v>0.89308460000000001</v>
          </cell>
          <cell r="H5338">
            <v>0.89308460000000001</v>
          </cell>
          <cell r="I5338">
            <v>74.434330000000003</v>
          </cell>
          <cell r="J5338">
            <v>18264.91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</row>
        <row r="5339">
          <cell r="F5339" t="str">
            <v>2013Sierra1-in-2June Peak10</v>
          </cell>
          <cell r="G5339">
            <v>0.93848690000000001</v>
          </cell>
          <cell r="H5339">
            <v>0.93848690000000001</v>
          </cell>
          <cell r="I5339">
            <v>80.318659999999994</v>
          </cell>
          <cell r="J5339">
            <v>18264.91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</row>
        <row r="5340">
          <cell r="F5340" t="str">
            <v>2013Sierra1-in-2June Peak11</v>
          </cell>
          <cell r="G5340">
            <v>1.024743</v>
          </cell>
          <cell r="H5340">
            <v>1.024743</v>
          </cell>
          <cell r="I5340">
            <v>83.140299999999996</v>
          </cell>
          <cell r="J5340">
            <v>18264.91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</row>
        <row r="5341">
          <cell r="F5341" t="str">
            <v>2013Sierra1-in-2June Peak12</v>
          </cell>
          <cell r="G5341">
            <v>1.155456</v>
          </cell>
          <cell r="H5341">
            <v>1.155456</v>
          </cell>
          <cell r="I5341">
            <v>86.682929999999999</v>
          </cell>
          <cell r="J5341">
            <v>18264.91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</row>
        <row r="5342">
          <cell r="F5342" t="str">
            <v>2013Sierra1-in-2June Peak13</v>
          </cell>
          <cell r="G5342">
            <v>1.3362959999999999</v>
          </cell>
          <cell r="H5342">
            <v>1.3362959999999999</v>
          </cell>
          <cell r="I5342">
            <v>88.552679999999995</v>
          </cell>
          <cell r="J5342">
            <v>18264.91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</row>
        <row r="5343">
          <cell r="F5343" t="str">
            <v>2013Sierra1-in-2June Peak14</v>
          </cell>
          <cell r="G5343">
            <v>1.2835970000000001</v>
          </cell>
          <cell r="H5343">
            <v>1.5416240000000001</v>
          </cell>
          <cell r="I5343">
            <v>90.087620000000001</v>
          </cell>
          <cell r="J5343">
            <v>18264.91</v>
          </cell>
          <cell r="K5343">
            <v>0.16892160000000001</v>
          </cell>
          <cell r="L5343">
            <v>0.2215656</v>
          </cell>
          <cell r="M5343">
            <v>0.2580267</v>
          </cell>
          <cell r="N5343">
            <v>0.29448770000000002</v>
          </cell>
          <cell r="O5343">
            <v>0.34713169999999999</v>
          </cell>
        </row>
        <row r="5344">
          <cell r="F5344" t="str">
            <v>2013Sierra1-in-2June Peak15</v>
          </cell>
          <cell r="G5344">
            <v>1.4420440000000001</v>
          </cell>
          <cell r="H5344">
            <v>1.7769630000000001</v>
          </cell>
          <cell r="I5344">
            <v>92.125630000000001</v>
          </cell>
          <cell r="J5344">
            <v>18264.91</v>
          </cell>
          <cell r="K5344">
            <v>0.21976119999999999</v>
          </cell>
          <cell r="L5344">
            <v>0.28779749999999998</v>
          </cell>
          <cell r="M5344">
            <v>0.33491919999999997</v>
          </cell>
          <cell r="N5344">
            <v>0.38204100000000002</v>
          </cell>
          <cell r="O5344">
            <v>0.45007730000000001</v>
          </cell>
        </row>
        <row r="5345">
          <cell r="F5345" t="str">
            <v>2013Sierra1-in-2June Peak16</v>
          </cell>
          <cell r="G5345">
            <v>1.6313800000000001</v>
          </cell>
          <cell r="H5345">
            <v>2.0476320000000001</v>
          </cell>
          <cell r="I5345">
            <v>93.077870000000004</v>
          </cell>
          <cell r="J5345">
            <v>18264.91</v>
          </cell>
          <cell r="K5345">
            <v>0.27340609999999999</v>
          </cell>
          <cell r="L5345">
            <v>0.35780020000000001</v>
          </cell>
          <cell r="M5345">
            <v>0.41625129999999999</v>
          </cell>
          <cell r="N5345">
            <v>0.47470230000000002</v>
          </cell>
          <cell r="O5345">
            <v>0.5590965</v>
          </cell>
        </row>
        <row r="5346">
          <cell r="F5346" t="str">
            <v>2013Sierra1-in-2June Peak17</v>
          </cell>
          <cell r="G5346">
            <v>1.8028679999999999</v>
          </cell>
          <cell r="H5346">
            <v>2.2896290000000001</v>
          </cell>
          <cell r="I5346">
            <v>93.560500000000005</v>
          </cell>
          <cell r="J5346">
            <v>18264.91</v>
          </cell>
          <cell r="K5346">
            <v>0.31952370000000002</v>
          </cell>
          <cell r="L5346">
            <v>0.4183287</v>
          </cell>
          <cell r="M5346">
            <v>0.48676059999999999</v>
          </cell>
          <cell r="N5346">
            <v>0.55519260000000004</v>
          </cell>
          <cell r="O5346">
            <v>0.65399770000000002</v>
          </cell>
        </row>
        <row r="5347">
          <cell r="F5347" t="str">
            <v>2013Sierra1-in-2June Peak18</v>
          </cell>
          <cell r="G5347">
            <v>1.945222</v>
          </cell>
          <cell r="H5347">
            <v>2.4453719999999999</v>
          </cell>
          <cell r="I5347">
            <v>93.568190000000001</v>
          </cell>
          <cell r="J5347">
            <v>18264.91</v>
          </cell>
          <cell r="K5347">
            <v>0.3282872</v>
          </cell>
          <cell r="L5347">
            <v>0.42982500000000001</v>
          </cell>
          <cell r="M5347">
            <v>0.50014999999999998</v>
          </cell>
          <cell r="N5347">
            <v>0.57047479999999995</v>
          </cell>
          <cell r="O5347">
            <v>0.67201270000000002</v>
          </cell>
        </row>
        <row r="5348">
          <cell r="F5348" t="str">
            <v>2013Sierra1-in-2June Peak19</v>
          </cell>
          <cell r="G5348">
            <v>2.786378</v>
          </cell>
          <cell r="H5348">
            <v>2.4184800000000002</v>
          </cell>
          <cell r="I5348">
            <v>92.615880000000004</v>
          </cell>
          <cell r="J5348">
            <v>18264.91</v>
          </cell>
          <cell r="K5348">
            <v>-0.40038760000000001</v>
          </cell>
          <cell r="L5348">
            <v>-0.3811929</v>
          </cell>
          <cell r="M5348">
            <v>-0.36789860000000002</v>
          </cell>
          <cell r="N5348">
            <v>-0.35460449999999999</v>
          </cell>
          <cell r="O5348">
            <v>-0.33540979999999998</v>
          </cell>
        </row>
        <row r="5349">
          <cell r="F5349" t="str">
            <v>2013Sierra1-in-2June Peak20</v>
          </cell>
          <cell r="G5349">
            <v>2.5214569999999998</v>
          </cell>
          <cell r="H5349">
            <v>2.2182499999999998</v>
          </cell>
          <cell r="I5349">
            <v>89.480540000000005</v>
          </cell>
          <cell r="J5349">
            <v>18264.91</v>
          </cell>
          <cell r="K5349">
            <v>-0.32998339999999998</v>
          </cell>
          <cell r="L5349">
            <v>-0.31416379999999999</v>
          </cell>
          <cell r="M5349">
            <v>-0.30320740000000002</v>
          </cell>
          <cell r="N5349">
            <v>-0.29225079999999998</v>
          </cell>
          <cell r="O5349">
            <v>-0.27643139999999999</v>
          </cell>
        </row>
        <row r="5350">
          <cell r="F5350" t="str">
            <v>2013Sierra1-in-2June Peak21</v>
          </cell>
          <cell r="G5350">
            <v>2.1555369999999998</v>
          </cell>
          <cell r="H5350">
            <v>1.9634529999999999</v>
          </cell>
          <cell r="I5350">
            <v>81.764629999999997</v>
          </cell>
          <cell r="J5350">
            <v>18264.91</v>
          </cell>
          <cell r="K5350">
            <v>-0.20904739999999999</v>
          </cell>
          <cell r="L5350">
            <v>-0.1990256</v>
          </cell>
          <cell r="M5350">
            <v>-0.19208459999999999</v>
          </cell>
          <cell r="N5350">
            <v>-0.18514349999999999</v>
          </cell>
          <cell r="O5350">
            <v>-0.17512169999999999</v>
          </cell>
        </row>
        <row r="5351">
          <cell r="F5351" t="str">
            <v>2013Sierra1-in-2June Peak22</v>
          </cell>
          <cell r="G5351">
            <v>1.785652</v>
          </cell>
          <cell r="H5351">
            <v>1.6709309999999999</v>
          </cell>
          <cell r="I5351">
            <v>74.915360000000007</v>
          </cell>
          <cell r="J5351">
            <v>18264.91</v>
          </cell>
          <cell r="K5351">
            <v>-0.1248522</v>
          </cell>
          <cell r="L5351">
            <v>-0.11886679999999999</v>
          </cell>
          <cell r="M5351">
            <v>-0.1147213</v>
          </cell>
          <cell r="N5351">
            <v>-0.1105758</v>
          </cell>
          <cell r="O5351">
            <v>-0.1045903</v>
          </cell>
        </row>
        <row r="5352">
          <cell r="F5352" t="str">
            <v>2013Sierra1-in-2June Peak23</v>
          </cell>
          <cell r="G5352">
            <v>1.370268</v>
          </cell>
          <cell r="H5352">
            <v>1.2930330000000001</v>
          </cell>
          <cell r="I5352">
            <v>70.065960000000004</v>
          </cell>
          <cell r="J5352">
            <v>18264.91</v>
          </cell>
          <cell r="K5352">
            <v>-8.4055900000000003E-2</v>
          </cell>
          <cell r="L5352">
            <v>-8.0026299999999995E-2</v>
          </cell>
          <cell r="M5352">
            <v>-7.7235300000000007E-2</v>
          </cell>
          <cell r="N5352">
            <v>-7.4444399999999994E-2</v>
          </cell>
          <cell r="O5352">
            <v>-7.0414699999999997E-2</v>
          </cell>
        </row>
        <row r="5353">
          <cell r="F5353" t="str">
            <v>2013Sierra1-in-2June Peak24</v>
          </cell>
          <cell r="G5353">
            <v>1.021582</v>
          </cell>
          <cell r="H5353">
            <v>0.9812862</v>
          </cell>
          <cell r="I5353">
            <v>68.193370000000002</v>
          </cell>
          <cell r="J5353">
            <v>18264.91</v>
          </cell>
          <cell r="K5353">
            <v>-4.3853900000000001E-2</v>
          </cell>
          <cell r="L5353">
            <v>-4.1751499999999997E-2</v>
          </cell>
          <cell r="M5353">
            <v>-4.0295400000000002E-2</v>
          </cell>
          <cell r="N5353">
            <v>-3.88393E-2</v>
          </cell>
          <cell r="O5353">
            <v>-3.6736999999999999E-2</v>
          </cell>
        </row>
        <row r="5354">
          <cell r="F5354" t="str">
            <v>2013Stockton1-in-2June Peak1</v>
          </cell>
          <cell r="G5354">
            <v>0.76706289999999999</v>
          </cell>
          <cell r="H5354">
            <v>0.76706289999999999</v>
          </cell>
          <cell r="I5354">
            <v>71.201740000000001</v>
          </cell>
          <cell r="J5354">
            <v>12725.02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</row>
        <row r="5355">
          <cell r="F5355" t="str">
            <v>2013Stockton1-in-2June Peak2</v>
          </cell>
          <cell r="G5355">
            <v>0.65247790000000006</v>
          </cell>
          <cell r="H5355">
            <v>0.65247790000000006</v>
          </cell>
          <cell r="I5355">
            <v>63.449550000000002</v>
          </cell>
          <cell r="J5355">
            <v>12725.02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</row>
        <row r="5356">
          <cell r="F5356" t="str">
            <v>2013Stockton1-in-2June Peak3</v>
          </cell>
          <cell r="G5356">
            <v>0.58214330000000003</v>
          </cell>
          <cell r="H5356">
            <v>0.58214330000000003</v>
          </cell>
          <cell r="I5356">
            <v>60.949550000000002</v>
          </cell>
          <cell r="J5356">
            <v>12725.02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</row>
        <row r="5357">
          <cell r="F5357" t="str">
            <v>2013Stockton1-in-2June Peak4</v>
          </cell>
          <cell r="G5357">
            <v>0.54276740000000001</v>
          </cell>
          <cell r="H5357">
            <v>0.54276740000000001</v>
          </cell>
          <cell r="I5357">
            <v>59.151299999999999</v>
          </cell>
          <cell r="J5357">
            <v>12725.02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</row>
        <row r="5358">
          <cell r="F5358" t="str">
            <v>2013Stockton1-in-2June Peak5</v>
          </cell>
          <cell r="G5358">
            <v>0.53378760000000003</v>
          </cell>
          <cell r="H5358">
            <v>0.53378760000000003</v>
          </cell>
          <cell r="I5358">
            <v>59.004240000000003</v>
          </cell>
          <cell r="J5358">
            <v>12725.02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</row>
        <row r="5359">
          <cell r="F5359" t="str">
            <v>2013Stockton1-in-2June Peak6</v>
          </cell>
          <cell r="G5359">
            <v>0.55785399999999996</v>
          </cell>
          <cell r="H5359">
            <v>0.55785399999999996</v>
          </cell>
          <cell r="I5359">
            <v>60.550449999999998</v>
          </cell>
          <cell r="J5359">
            <v>12725.02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</row>
        <row r="5360">
          <cell r="F5360" t="str">
            <v>2013Stockton1-in-2June Peak7</v>
          </cell>
          <cell r="G5360">
            <v>0.63654230000000001</v>
          </cell>
          <cell r="H5360">
            <v>0.63654230000000001</v>
          </cell>
          <cell r="I5360">
            <v>60.096580000000003</v>
          </cell>
          <cell r="J5360">
            <v>12725.02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</row>
        <row r="5361">
          <cell r="F5361" t="str">
            <v>2013Stockton1-in-2June Peak8</v>
          </cell>
          <cell r="G5361">
            <v>0.69121549999999998</v>
          </cell>
          <cell r="H5361">
            <v>0.69121549999999998</v>
          </cell>
          <cell r="I5361">
            <v>66.693179999999998</v>
          </cell>
          <cell r="J5361">
            <v>12725.02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</row>
        <row r="5362">
          <cell r="F5362" t="str">
            <v>2013Stockton1-in-2June Peak9</v>
          </cell>
          <cell r="G5362">
            <v>0.71976320000000005</v>
          </cell>
          <cell r="H5362">
            <v>0.71976320000000005</v>
          </cell>
          <cell r="I5362">
            <v>73.298259999999999</v>
          </cell>
          <cell r="J5362">
            <v>12725.02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</row>
        <row r="5363">
          <cell r="F5363" t="str">
            <v>2013Stockton1-in-2June Peak10</v>
          </cell>
          <cell r="G5363">
            <v>0.78969690000000003</v>
          </cell>
          <cell r="H5363">
            <v>0.78969690000000003</v>
          </cell>
          <cell r="I5363">
            <v>79.201740000000001</v>
          </cell>
          <cell r="J5363">
            <v>12725.02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</row>
        <row r="5364">
          <cell r="F5364" t="str">
            <v>2013Stockton1-in-2June Peak11</v>
          </cell>
          <cell r="G5364">
            <v>0.88954129999999998</v>
          </cell>
          <cell r="H5364">
            <v>0.88954129999999998</v>
          </cell>
          <cell r="I5364">
            <v>82.949550000000002</v>
          </cell>
          <cell r="J5364">
            <v>12725.02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</row>
        <row r="5365">
          <cell r="F5365" t="str">
            <v>2013Stockton1-in-2June Peak12</v>
          </cell>
          <cell r="G5365">
            <v>1.0249509999999999</v>
          </cell>
          <cell r="H5365">
            <v>1.0249509999999999</v>
          </cell>
          <cell r="I5365">
            <v>87.647030000000001</v>
          </cell>
          <cell r="J5365">
            <v>12725.02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</row>
        <row r="5366">
          <cell r="F5366" t="str">
            <v>2013Stockton1-in-2June Peak13</v>
          </cell>
          <cell r="G5366">
            <v>1.1991289999999999</v>
          </cell>
          <cell r="H5366">
            <v>1.1991289999999999</v>
          </cell>
          <cell r="I5366">
            <v>91.197429999999997</v>
          </cell>
          <cell r="J5366">
            <v>12725.02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</row>
        <row r="5367">
          <cell r="F5367" t="str">
            <v>2013Stockton1-in-2June Peak14</v>
          </cell>
          <cell r="G5367">
            <v>1.1935929999999999</v>
          </cell>
          <cell r="H5367">
            <v>1.3991800000000001</v>
          </cell>
          <cell r="I5367">
            <v>93.697429999999997</v>
          </cell>
          <cell r="J5367">
            <v>12725.02</v>
          </cell>
          <cell r="K5367">
            <v>0.14122599999999999</v>
          </cell>
          <cell r="L5367">
            <v>0.17925079999999999</v>
          </cell>
          <cell r="M5367">
            <v>0.20558670000000001</v>
          </cell>
          <cell r="N5367">
            <v>0.23192260000000001</v>
          </cell>
          <cell r="O5367">
            <v>0.2699474</v>
          </cell>
        </row>
        <row r="5368">
          <cell r="F5368" t="str">
            <v>2013Stockton1-in-2June Peak15</v>
          </cell>
          <cell r="G5368">
            <v>1.36161</v>
          </cell>
          <cell r="H5368">
            <v>1.6213169999999999</v>
          </cell>
          <cell r="I5368">
            <v>95.995760000000004</v>
          </cell>
          <cell r="J5368">
            <v>12725.02</v>
          </cell>
          <cell r="K5368">
            <v>0.17948539999999999</v>
          </cell>
          <cell r="L5368">
            <v>0.22688059999999999</v>
          </cell>
          <cell r="M5368">
            <v>0.2597063</v>
          </cell>
          <cell r="N5368">
            <v>0.29253200000000001</v>
          </cell>
          <cell r="O5368">
            <v>0.33992709999999998</v>
          </cell>
        </row>
        <row r="5369">
          <cell r="F5369" t="str">
            <v>2013Stockton1-in-2June Peak16</v>
          </cell>
          <cell r="G5369">
            <v>1.53827</v>
          </cell>
          <cell r="H5369">
            <v>1.8665400000000001</v>
          </cell>
          <cell r="I5369">
            <v>97.445300000000003</v>
          </cell>
          <cell r="J5369">
            <v>12725.02</v>
          </cell>
          <cell r="K5369">
            <v>0.22781280000000001</v>
          </cell>
          <cell r="L5369">
            <v>0.28716360000000002</v>
          </cell>
          <cell r="M5369">
            <v>0.3282697</v>
          </cell>
          <cell r="N5369">
            <v>0.36937589999999998</v>
          </cell>
          <cell r="O5369">
            <v>0.42872660000000001</v>
          </cell>
        </row>
        <row r="5370">
          <cell r="F5370" t="str">
            <v>2013Stockton1-in-2June Peak17</v>
          </cell>
          <cell r="G5370">
            <v>1.6982010000000001</v>
          </cell>
          <cell r="H5370">
            <v>2.07822</v>
          </cell>
          <cell r="I5370">
            <v>97.546130000000005</v>
          </cell>
          <cell r="J5370">
            <v>12725.02</v>
          </cell>
          <cell r="K5370">
            <v>0.26307540000000001</v>
          </cell>
          <cell r="L5370">
            <v>0.33216659999999998</v>
          </cell>
          <cell r="M5370">
            <v>0.38001889999999999</v>
          </cell>
          <cell r="N5370">
            <v>0.42787120000000001</v>
          </cell>
          <cell r="O5370">
            <v>0.49696230000000002</v>
          </cell>
        </row>
        <row r="5371">
          <cell r="F5371" t="str">
            <v>2013Stockton1-in-2June Peak18</v>
          </cell>
          <cell r="G5371">
            <v>1.8008759999999999</v>
          </cell>
          <cell r="H5371">
            <v>2.1908409999999998</v>
          </cell>
          <cell r="I5371">
            <v>97.147030000000001</v>
          </cell>
          <cell r="J5371">
            <v>12725.02</v>
          </cell>
          <cell r="K5371">
            <v>0.26987450000000002</v>
          </cell>
          <cell r="L5371">
            <v>0.34082489999999999</v>
          </cell>
          <cell r="M5371">
            <v>0.3899649</v>
          </cell>
          <cell r="N5371">
            <v>0.43910500000000002</v>
          </cell>
          <cell r="O5371">
            <v>0.51005549999999999</v>
          </cell>
        </row>
        <row r="5372">
          <cell r="F5372" t="str">
            <v>2013Stockton1-in-2June Peak19</v>
          </cell>
          <cell r="G5372">
            <v>2.4306540000000001</v>
          </cell>
          <cell r="H5372">
            <v>2.13748</v>
          </cell>
          <cell r="I5372">
            <v>96.046130000000005</v>
          </cell>
          <cell r="J5372">
            <v>12725.02</v>
          </cell>
          <cell r="K5372">
            <v>-0.30917099999999997</v>
          </cell>
          <cell r="L5372">
            <v>-0.29971999999999999</v>
          </cell>
          <cell r="M5372">
            <v>-0.2931744</v>
          </cell>
          <cell r="N5372">
            <v>-0.28662890000000002</v>
          </cell>
          <cell r="O5372">
            <v>-0.27717799999999998</v>
          </cell>
        </row>
        <row r="5373">
          <cell r="F5373" t="str">
            <v>2013Stockton1-in-2June Peak20</v>
          </cell>
          <cell r="G5373">
            <v>2.2153559999999999</v>
          </cell>
          <cell r="H5373">
            <v>1.9402759999999999</v>
          </cell>
          <cell r="I5373">
            <v>91.899180000000001</v>
          </cell>
          <cell r="J5373">
            <v>12725.02</v>
          </cell>
          <cell r="K5373">
            <v>-0.2900894</v>
          </cell>
          <cell r="L5373">
            <v>-0.28122190000000002</v>
          </cell>
          <cell r="M5373">
            <v>-0.27508009999999999</v>
          </cell>
          <cell r="N5373">
            <v>-0.26893850000000002</v>
          </cell>
          <cell r="O5373">
            <v>-0.26007089999999999</v>
          </cell>
        </row>
        <row r="5374">
          <cell r="F5374" t="str">
            <v>2013Stockton1-in-2June Peak21</v>
          </cell>
          <cell r="G5374">
            <v>1.9280930000000001</v>
          </cell>
          <cell r="H5374">
            <v>1.7423820000000001</v>
          </cell>
          <cell r="I5374">
            <v>83.752120000000005</v>
          </cell>
          <cell r="J5374">
            <v>12725.02</v>
          </cell>
          <cell r="K5374">
            <v>-0.19584409999999999</v>
          </cell>
          <cell r="L5374">
            <v>-0.18985750000000001</v>
          </cell>
          <cell r="M5374">
            <v>-0.18571109999999999</v>
          </cell>
          <cell r="N5374">
            <v>-0.1815648</v>
          </cell>
          <cell r="O5374">
            <v>-0.17557819999999999</v>
          </cell>
        </row>
        <row r="5375">
          <cell r="F5375" t="str">
            <v>2013Stockton1-in-2June Peak22</v>
          </cell>
          <cell r="G5375">
            <v>1.6359079999999999</v>
          </cell>
          <cell r="H5375">
            <v>1.505331</v>
          </cell>
          <cell r="I5375">
            <v>76.752120000000005</v>
          </cell>
          <cell r="J5375">
            <v>12725.02</v>
          </cell>
          <cell r="K5375">
            <v>-0.1377023</v>
          </cell>
          <cell r="L5375">
            <v>-0.1334929</v>
          </cell>
          <cell r="M5375">
            <v>-0.13057759999999999</v>
          </cell>
          <cell r="N5375">
            <v>-0.1276622</v>
          </cell>
          <cell r="O5375">
            <v>-0.1234528</v>
          </cell>
        </row>
        <row r="5376">
          <cell r="F5376" t="str">
            <v>2013Stockton1-in-2June Peak23</v>
          </cell>
          <cell r="G5376">
            <v>1.2706310000000001</v>
          </cell>
          <cell r="H5376">
            <v>1.2003550000000001</v>
          </cell>
          <cell r="I5376">
            <v>73.798259999999999</v>
          </cell>
          <cell r="J5376">
            <v>12725.02</v>
          </cell>
          <cell r="K5376">
            <v>-7.4110999999999996E-2</v>
          </cell>
          <cell r="L5376">
            <v>-7.1845500000000007E-2</v>
          </cell>
          <cell r="M5376">
            <v>-7.0276500000000006E-2</v>
          </cell>
          <cell r="N5376">
            <v>-6.8707500000000005E-2</v>
          </cell>
          <cell r="O5376">
            <v>-6.6442000000000001E-2</v>
          </cell>
        </row>
        <row r="5377">
          <cell r="F5377" t="str">
            <v>2013Stockton1-in-2June Peak24</v>
          </cell>
          <cell r="G5377">
            <v>0.98116150000000002</v>
          </cell>
          <cell r="H5377">
            <v>0.9248151</v>
          </cell>
          <cell r="I5377">
            <v>75.197429999999997</v>
          </cell>
          <cell r="J5377">
            <v>12725.02</v>
          </cell>
          <cell r="K5377">
            <v>-5.9421000000000002E-2</v>
          </cell>
          <cell r="L5377">
            <v>-5.7604599999999999E-2</v>
          </cell>
          <cell r="M5377">
            <v>-5.6346500000000001E-2</v>
          </cell>
          <cell r="N5377">
            <v>-5.5088499999999999E-2</v>
          </cell>
          <cell r="O5377">
            <v>-5.3272100000000003E-2</v>
          </cell>
        </row>
        <row r="5378">
          <cell r="F5378" t="str">
            <v>2014All Customers1-in-10June Peak1</v>
          </cell>
          <cell r="G5378">
            <v>1.103232</v>
          </cell>
          <cell r="H5378">
            <v>1.103232</v>
          </cell>
          <cell r="I5378">
            <v>74.481780000000001</v>
          </cell>
          <cell r="J5378">
            <v>149490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</row>
        <row r="5379">
          <cell r="F5379" t="str">
            <v>2014All Customers1-in-10June Peak2</v>
          </cell>
          <cell r="G5379">
            <v>0.94150040000000002</v>
          </cell>
          <cell r="H5379">
            <v>0.94150040000000002</v>
          </cell>
          <cell r="I5379">
            <v>72.686220000000006</v>
          </cell>
          <cell r="J5379">
            <v>149490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</row>
        <row r="5380">
          <cell r="F5380" t="str">
            <v>2014All Customers1-in-10June Peak3</v>
          </cell>
          <cell r="G5380">
            <v>0.84714029999999996</v>
          </cell>
          <cell r="H5380">
            <v>0.84714029999999996</v>
          </cell>
          <cell r="I5380">
            <v>71.590969999999999</v>
          </cell>
          <cell r="J5380">
            <v>149490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</row>
        <row r="5381">
          <cell r="F5381" t="str">
            <v>2014All Customers1-in-10June Peak4</v>
          </cell>
          <cell r="G5381">
            <v>0.79255180000000003</v>
          </cell>
          <cell r="H5381">
            <v>0.79255180000000003</v>
          </cell>
          <cell r="I5381">
            <v>69.571129999999997</v>
          </cell>
          <cell r="J5381">
            <v>149490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</row>
        <row r="5382">
          <cell r="F5382" t="str">
            <v>2014All Customers1-in-10June Peak5</v>
          </cell>
          <cell r="G5382">
            <v>0.77823059999999999</v>
          </cell>
          <cell r="H5382">
            <v>0.77823059999999999</v>
          </cell>
          <cell r="I5382">
            <v>68.443910000000002</v>
          </cell>
          <cell r="J5382">
            <v>149490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</row>
        <row r="5383">
          <cell r="F5383" t="str">
            <v>2014All Customers1-in-10June Peak6</v>
          </cell>
          <cell r="G5383">
            <v>0.82328539999999995</v>
          </cell>
          <cell r="H5383">
            <v>0.82328539999999995</v>
          </cell>
          <cell r="I5383">
            <v>67.358249999999998</v>
          </cell>
          <cell r="J5383">
            <v>149490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</row>
        <row r="5384">
          <cell r="F5384" t="str">
            <v>2014All Customers1-in-10June Peak7</v>
          </cell>
          <cell r="G5384">
            <v>0.96017680000000005</v>
          </cell>
          <cell r="H5384">
            <v>0.96017680000000005</v>
          </cell>
          <cell r="I5384">
            <v>68.366420000000005</v>
          </cell>
          <cell r="J5384">
            <v>149490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</row>
        <row r="5385">
          <cell r="F5385" t="str">
            <v>2014All Customers1-in-10June Peak8</v>
          </cell>
          <cell r="G5385">
            <v>1.0705039999999999</v>
          </cell>
          <cell r="H5385">
            <v>1.0705039999999999</v>
          </cell>
          <cell r="I5385">
            <v>72.963530000000006</v>
          </cell>
          <cell r="J5385">
            <v>149490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</row>
        <row r="5386">
          <cell r="F5386" t="str">
            <v>2014All Customers1-in-10June Peak9</v>
          </cell>
          <cell r="G5386">
            <v>1.093065</v>
          </cell>
          <cell r="H5386">
            <v>1.093065</v>
          </cell>
          <cell r="I5386">
            <v>78.861900000000006</v>
          </cell>
          <cell r="J5386">
            <v>149490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</row>
        <row r="5387">
          <cell r="F5387" t="str">
            <v>2014All Customers1-in-10June Peak10</v>
          </cell>
          <cell r="G5387">
            <v>1.1639660000000001</v>
          </cell>
          <cell r="H5387">
            <v>1.1639660000000001</v>
          </cell>
          <cell r="I5387">
            <v>83.837819999999994</v>
          </cell>
          <cell r="J5387">
            <v>149490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</row>
        <row r="5388">
          <cell r="F5388" t="str">
            <v>2014All Customers1-in-10June Peak11</v>
          </cell>
          <cell r="G5388">
            <v>1.2845530000000001</v>
          </cell>
          <cell r="H5388">
            <v>1.2845530000000001</v>
          </cell>
          <cell r="I5388">
            <v>87.322640000000007</v>
          </cell>
          <cell r="J5388">
            <v>149490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</row>
        <row r="5389">
          <cell r="F5389" t="str">
            <v>2014All Customers1-in-10June Peak12</v>
          </cell>
          <cell r="G5389">
            <v>1.459516</v>
          </cell>
          <cell r="H5389">
            <v>1.459516</v>
          </cell>
          <cell r="I5389">
            <v>91.12688</v>
          </cell>
          <cell r="J5389">
            <v>149490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</row>
        <row r="5390">
          <cell r="F5390" t="str">
            <v>2014All Customers1-in-10June Peak13</v>
          </cell>
          <cell r="G5390">
            <v>1.6930769999999999</v>
          </cell>
          <cell r="H5390">
            <v>1.6930769999999999</v>
          </cell>
          <cell r="I5390">
            <v>94.392970000000005</v>
          </cell>
          <cell r="J5390">
            <v>149490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</row>
        <row r="5391">
          <cell r="F5391" t="str">
            <v>2014All Customers1-in-10June Peak14</v>
          </cell>
          <cell r="G5391">
            <v>1.544216</v>
          </cell>
          <cell r="H5391">
            <v>1.948323</v>
          </cell>
          <cell r="I5391">
            <v>96.778769999999994</v>
          </cell>
          <cell r="J5391">
            <v>149490</v>
          </cell>
          <cell r="K5391">
            <v>0.3364606</v>
          </cell>
          <cell r="L5391">
            <v>0.3764266</v>
          </cell>
          <cell r="M5391">
            <v>0.40410689999999999</v>
          </cell>
          <cell r="N5391">
            <v>0.43178719999999998</v>
          </cell>
          <cell r="O5391">
            <v>0.47175309999999998</v>
          </cell>
        </row>
        <row r="5392">
          <cell r="F5392" t="str">
            <v>2014All Customers1-in-10June Peak15</v>
          </cell>
          <cell r="G5392">
            <v>1.7165630000000001</v>
          </cell>
          <cell r="H5392">
            <v>2.2357239999999998</v>
          </cell>
          <cell r="I5392">
            <v>99.025769999999994</v>
          </cell>
          <cell r="J5392">
            <v>149490</v>
          </cell>
          <cell r="K5392">
            <v>0.43298409999999998</v>
          </cell>
          <cell r="L5392">
            <v>0.4838981</v>
          </cell>
          <cell r="M5392">
            <v>0.51916099999999998</v>
          </cell>
          <cell r="N5392">
            <v>0.55442389999999997</v>
          </cell>
          <cell r="O5392">
            <v>0.60533800000000004</v>
          </cell>
        </row>
        <row r="5393">
          <cell r="F5393" t="str">
            <v>2014All Customers1-in-10June Peak16</v>
          </cell>
          <cell r="G5393">
            <v>1.914514</v>
          </cell>
          <cell r="H5393">
            <v>2.563593</v>
          </cell>
          <cell r="I5393">
            <v>101.0813</v>
          </cell>
          <cell r="J5393">
            <v>149490</v>
          </cell>
          <cell r="K5393">
            <v>0.54178230000000005</v>
          </cell>
          <cell r="L5393">
            <v>0.60517390000000004</v>
          </cell>
          <cell r="M5393">
            <v>0.64907879999999996</v>
          </cell>
          <cell r="N5393">
            <v>0.69298360000000003</v>
          </cell>
          <cell r="O5393">
            <v>0.75637529999999997</v>
          </cell>
        </row>
        <row r="5394">
          <cell r="F5394" t="str">
            <v>2014All Customers1-in-10June Peak17</v>
          </cell>
          <cell r="G5394">
            <v>2.1012430000000002</v>
          </cell>
          <cell r="H5394">
            <v>2.8575729999999999</v>
          </cell>
          <cell r="I5394">
            <v>101.7242</v>
          </cell>
          <cell r="J5394">
            <v>149490</v>
          </cell>
          <cell r="K5394">
            <v>0.63099269999999996</v>
          </cell>
          <cell r="L5394">
            <v>0.70504250000000002</v>
          </cell>
          <cell r="M5394">
            <v>0.75632940000000004</v>
          </cell>
          <cell r="N5394">
            <v>0.80761609999999995</v>
          </cell>
          <cell r="O5394">
            <v>0.88166599999999995</v>
          </cell>
        </row>
        <row r="5395">
          <cell r="F5395" t="str">
            <v>2014All Customers1-in-10June Peak18</v>
          </cell>
          <cell r="G5395">
            <v>2.2662279999999999</v>
          </cell>
          <cell r="H5395">
            <v>3.0430069999999998</v>
          </cell>
          <cell r="I5395">
            <v>101.6888</v>
          </cell>
          <cell r="J5395">
            <v>149490</v>
          </cell>
          <cell r="K5395">
            <v>0.64801240000000004</v>
          </cell>
          <cell r="L5395">
            <v>0.72408870000000003</v>
          </cell>
          <cell r="M5395">
            <v>0.776779</v>
          </cell>
          <cell r="N5395">
            <v>0.82946929999999996</v>
          </cell>
          <cell r="O5395">
            <v>0.90554570000000001</v>
          </cell>
        </row>
        <row r="5396">
          <cell r="F5396" t="str">
            <v>2014All Customers1-in-10June Peak19</v>
          </cell>
          <cell r="G5396">
            <v>3.2686229999999998</v>
          </cell>
          <cell r="H5396">
            <v>3.0052810000000001</v>
          </cell>
          <cell r="I5396">
            <v>100.29049999999999</v>
          </cell>
          <cell r="J5396">
            <v>149490</v>
          </cell>
          <cell r="K5396">
            <v>-0.2917035</v>
          </cell>
          <cell r="L5396">
            <v>-0.27494730000000001</v>
          </cell>
          <cell r="M5396">
            <v>-0.26334200000000002</v>
          </cell>
          <cell r="N5396">
            <v>-0.25173669999999998</v>
          </cell>
          <cell r="O5396">
            <v>-0.23498050000000001</v>
          </cell>
        </row>
        <row r="5397">
          <cell r="F5397" t="str">
            <v>2014All Customers1-in-10June Peak20</v>
          </cell>
          <cell r="G5397">
            <v>2.9926400000000002</v>
          </cell>
          <cell r="H5397">
            <v>2.7562359999999999</v>
          </cell>
          <cell r="I5397">
            <v>97.569640000000007</v>
          </cell>
          <cell r="J5397">
            <v>149490</v>
          </cell>
          <cell r="K5397">
            <v>-0.26174389999999997</v>
          </cell>
          <cell r="L5397">
            <v>-0.24677299999999999</v>
          </cell>
          <cell r="M5397">
            <v>-0.23640420000000001</v>
          </cell>
          <cell r="N5397">
            <v>-0.2260354</v>
          </cell>
          <cell r="O5397">
            <v>-0.21106459999999999</v>
          </cell>
        </row>
        <row r="5398">
          <cell r="F5398" t="str">
            <v>2014All Customers1-in-10June Peak21</v>
          </cell>
          <cell r="G5398">
            <v>2.6458200000000001</v>
          </cell>
          <cell r="H5398">
            <v>2.4958049999999998</v>
          </cell>
          <cell r="I5398">
            <v>92.873140000000006</v>
          </cell>
          <cell r="J5398">
            <v>149490</v>
          </cell>
          <cell r="K5398">
            <v>-0.16576579999999999</v>
          </cell>
          <cell r="L5398">
            <v>-0.1564604</v>
          </cell>
          <cell r="M5398">
            <v>-0.1500155</v>
          </cell>
          <cell r="N5398">
            <v>-0.14357059999999999</v>
          </cell>
          <cell r="O5398">
            <v>-0.1342652</v>
          </cell>
        </row>
        <row r="5399">
          <cell r="F5399" t="str">
            <v>2014All Customers1-in-10June Peak22</v>
          </cell>
          <cell r="G5399">
            <v>2.2859440000000002</v>
          </cell>
          <cell r="H5399">
            <v>2.1928779999999999</v>
          </cell>
          <cell r="I5399">
            <v>88.302880000000002</v>
          </cell>
          <cell r="J5399">
            <v>149490</v>
          </cell>
          <cell r="K5399">
            <v>-0.1027362</v>
          </cell>
          <cell r="L5399">
            <v>-9.7022899999999995E-2</v>
          </cell>
          <cell r="M5399">
            <v>-9.3065899999999993E-2</v>
          </cell>
          <cell r="N5399">
            <v>-8.9108900000000005E-2</v>
          </cell>
          <cell r="O5399">
            <v>-8.33956E-2</v>
          </cell>
        </row>
        <row r="5400">
          <cell r="F5400" t="str">
            <v>2014All Customers1-in-10June Peak23</v>
          </cell>
          <cell r="G5400">
            <v>1.8129649999999999</v>
          </cell>
          <cell r="H5400">
            <v>1.754748</v>
          </cell>
          <cell r="I5400">
            <v>85.641990000000007</v>
          </cell>
          <cell r="J5400">
            <v>149490</v>
          </cell>
          <cell r="K5400">
            <v>-6.4355300000000004E-2</v>
          </cell>
          <cell r="L5400">
            <v>-6.0728799999999999E-2</v>
          </cell>
          <cell r="M5400">
            <v>-5.8217100000000001E-2</v>
          </cell>
          <cell r="N5400">
            <v>-5.5705400000000002E-2</v>
          </cell>
          <cell r="O5400">
            <v>-5.2079E-2</v>
          </cell>
        </row>
        <row r="5401">
          <cell r="F5401" t="str">
            <v>2014All Customers1-in-10June Peak24</v>
          </cell>
          <cell r="G5401">
            <v>1.3858740000000001</v>
          </cell>
          <cell r="H5401">
            <v>1.3438699999999999</v>
          </cell>
          <cell r="I5401">
            <v>82.926900000000003</v>
          </cell>
          <cell r="J5401">
            <v>149490</v>
          </cell>
          <cell r="K5401">
            <v>-4.6475799999999998E-2</v>
          </cell>
          <cell r="L5401">
            <v>-4.38336E-2</v>
          </cell>
          <cell r="M5401">
            <v>-4.2003699999999998E-2</v>
          </cell>
          <cell r="N5401">
            <v>-4.01737E-2</v>
          </cell>
          <cell r="O5401">
            <v>-3.7531599999999998E-2</v>
          </cell>
        </row>
        <row r="5402">
          <cell r="F5402" t="str">
            <v>2014Greater Bay Area1-in-10June Peak1</v>
          </cell>
          <cell r="G5402">
            <v>1.1759820000000001</v>
          </cell>
          <cell r="H5402">
            <v>1.1759820000000001</v>
          </cell>
          <cell r="I5402">
            <v>73.494870000000006</v>
          </cell>
          <cell r="J5402">
            <v>52121.99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</row>
        <row r="5403">
          <cell r="F5403" t="str">
            <v>2014Greater Bay Area1-in-10June Peak2</v>
          </cell>
          <cell r="G5403">
            <v>0.98916729999999997</v>
          </cell>
          <cell r="H5403">
            <v>0.98916729999999997</v>
          </cell>
          <cell r="I5403">
            <v>71.905169999999998</v>
          </cell>
          <cell r="J5403">
            <v>52121.99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</row>
        <row r="5404">
          <cell r="F5404" t="str">
            <v>2014Greater Bay Area1-in-10June Peak3</v>
          </cell>
          <cell r="G5404">
            <v>0.88627820000000002</v>
          </cell>
          <cell r="H5404">
            <v>0.88627820000000002</v>
          </cell>
          <cell r="I5404">
            <v>70.955410000000001</v>
          </cell>
          <cell r="J5404">
            <v>52121.99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</row>
        <row r="5405">
          <cell r="F5405" t="str">
            <v>2014Greater Bay Area1-in-10June Peak4</v>
          </cell>
          <cell r="G5405">
            <v>0.82917510000000005</v>
          </cell>
          <cell r="H5405">
            <v>0.82917510000000005</v>
          </cell>
          <cell r="I5405">
            <v>69.757580000000004</v>
          </cell>
          <cell r="J5405">
            <v>52121.99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</row>
        <row r="5406">
          <cell r="F5406" t="str">
            <v>2014Greater Bay Area1-in-10June Peak5</v>
          </cell>
          <cell r="G5406">
            <v>0.81003619999999998</v>
          </cell>
          <cell r="H5406">
            <v>0.81003619999999998</v>
          </cell>
          <cell r="I5406">
            <v>68.700779999999995</v>
          </cell>
          <cell r="J5406">
            <v>52121.99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</row>
        <row r="5407">
          <cell r="F5407" t="str">
            <v>2014Greater Bay Area1-in-10June Peak6</v>
          </cell>
          <cell r="G5407">
            <v>0.85459289999999999</v>
          </cell>
          <cell r="H5407">
            <v>0.85459289999999999</v>
          </cell>
          <cell r="I5407">
            <v>67.965389999999999</v>
          </cell>
          <cell r="J5407">
            <v>52121.99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</row>
        <row r="5408">
          <cell r="F5408" t="str">
            <v>2014Greater Bay Area1-in-10June Peak7</v>
          </cell>
          <cell r="G5408">
            <v>1.009973</v>
          </cell>
          <cell r="H5408">
            <v>1.009973</v>
          </cell>
          <cell r="I5408">
            <v>68.888310000000004</v>
          </cell>
          <cell r="J5408">
            <v>52121.99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</row>
        <row r="5409">
          <cell r="F5409" t="str">
            <v>2014Greater Bay Area1-in-10June Peak8</v>
          </cell>
          <cell r="G5409">
            <v>1.161853</v>
          </cell>
          <cell r="H5409">
            <v>1.161853</v>
          </cell>
          <cell r="I5409">
            <v>72.480189999999993</v>
          </cell>
          <cell r="J5409">
            <v>52121.99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</row>
        <row r="5410">
          <cell r="F5410" t="str">
            <v>2014Greater Bay Area1-in-10June Peak9</v>
          </cell>
          <cell r="G5410">
            <v>1.1799010000000001</v>
          </cell>
          <cell r="H5410">
            <v>1.1799010000000001</v>
          </cell>
          <cell r="I5410">
            <v>78.272630000000007</v>
          </cell>
          <cell r="J5410">
            <v>52121.99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</row>
        <row r="5411">
          <cell r="F5411" t="str">
            <v>2014Greater Bay Area1-in-10June Peak10</v>
          </cell>
          <cell r="G5411">
            <v>1.231379</v>
          </cell>
          <cell r="H5411">
            <v>1.231379</v>
          </cell>
          <cell r="I5411">
            <v>84.229799999999997</v>
          </cell>
          <cell r="J5411">
            <v>52121.99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</row>
        <row r="5412">
          <cell r="F5412" t="str">
            <v>2014Greater Bay Area1-in-10June Peak11</v>
          </cell>
          <cell r="G5412">
            <v>1.336883</v>
          </cell>
          <cell r="H5412">
            <v>1.336883</v>
          </cell>
          <cell r="I5412">
            <v>88.102369999999993</v>
          </cell>
          <cell r="J5412">
            <v>52121.99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</row>
        <row r="5413">
          <cell r="F5413" t="str">
            <v>2014Greater Bay Area1-in-10June Peak12</v>
          </cell>
          <cell r="G5413">
            <v>1.487058</v>
          </cell>
          <cell r="H5413">
            <v>1.487058</v>
          </cell>
          <cell r="I5413">
            <v>91.821340000000006</v>
          </cell>
          <cell r="J5413">
            <v>52121.99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</row>
        <row r="5414">
          <cell r="F5414" t="str">
            <v>2014Greater Bay Area1-in-10June Peak13</v>
          </cell>
          <cell r="G5414">
            <v>1.692177</v>
          </cell>
          <cell r="H5414">
            <v>1.692177</v>
          </cell>
          <cell r="I5414">
            <v>94.937569999999994</v>
          </cell>
          <cell r="J5414">
            <v>52121.99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</row>
        <row r="5415">
          <cell r="F5415" t="str">
            <v>2014Greater Bay Area1-in-10June Peak14</v>
          </cell>
          <cell r="G5415">
            <v>1.499817</v>
          </cell>
          <cell r="H5415">
            <v>1.9108510000000001</v>
          </cell>
          <cell r="I5415">
            <v>97.371350000000007</v>
          </cell>
          <cell r="J5415">
            <v>52121.99</v>
          </cell>
          <cell r="K5415">
            <v>0.34325349999999999</v>
          </cell>
          <cell r="L5415">
            <v>0.38329859999999999</v>
          </cell>
          <cell r="M5415">
            <v>0.4110337</v>
          </cell>
          <cell r="N5415">
            <v>0.43876890000000002</v>
          </cell>
          <cell r="O5415">
            <v>0.47881400000000002</v>
          </cell>
        </row>
        <row r="5416">
          <cell r="F5416" t="str">
            <v>2014Greater Bay Area1-in-10June Peak15</v>
          </cell>
          <cell r="G5416">
            <v>1.629481</v>
          </cell>
          <cell r="H5416">
            <v>2.1652559999999998</v>
          </cell>
          <cell r="I5416">
            <v>99.043139999999994</v>
          </cell>
          <cell r="J5416">
            <v>52121.99</v>
          </cell>
          <cell r="K5416">
            <v>0.4475846</v>
          </cell>
          <cell r="L5416">
            <v>0.49968800000000002</v>
          </cell>
          <cell r="M5416">
            <v>0.5357748</v>
          </cell>
          <cell r="N5416">
            <v>0.57186159999999997</v>
          </cell>
          <cell r="O5416">
            <v>0.62396499999999999</v>
          </cell>
        </row>
        <row r="5417">
          <cell r="F5417" t="str">
            <v>2014Greater Bay Area1-in-10June Peak16</v>
          </cell>
          <cell r="G5417">
            <v>1.813733</v>
          </cell>
          <cell r="H5417">
            <v>2.477732</v>
          </cell>
          <cell r="I5417">
            <v>100.78360000000001</v>
          </cell>
          <cell r="J5417">
            <v>52121.99</v>
          </cell>
          <cell r="K5417">
            <v>0.55479560000000006</v>
          </cell>
          <cell r="L5417">
            <v>0.61931400000000003</v>
          </cell>
          <cell r="M5417">
            <v>0.66399929999999996</v>
          </cell>
          <cell r="N5417">
            <v>0.70868439999999999</v>
          </cell>
          <cell r="O5417">
            <v>0.77320279999999997</v>
          </cell>
        </row>
        <row r="5418">
          <cell r="F5418" t="str">
            <v>2014Greater Bay Area1-in-10June Peak17</v>
          </cell>
          <cell r="G5418">
            <v>1.999803</v>
          </cell>
          <cell r="H5418">
            <v>2.7776000000000001</v>
          </cell>
          <cell r="I5418">
            <v>101.0115</v>
          </cell>
          <cell r="J5418">
            <v>52121.99</v>
          </cell>
          <cell r="K5418">
            <v>0.64981219999999995</v>
          </cell>
          <cell r="L5418">
            <v>0.72542640000000003</v>
          </cell>
          <cell r="M5418">
            <v>0.77779659999999995</v>
          </cell>
          <cell r="N5418">
            <v>0.83016679999999998</v>
          </cell>
          <cell r="O5418">
            <v>0.90578099999999995</v>
          </cell>
        </row>
        <row r="5419">
          <cell r="F5419" t="str">
            <v>2014Greater Bay Area1-in-10June Peak18</v>
          </cell>
          <cell r="G5419">
            <v>2.1879409999999999</v>
          </cell>
          <cell r="H5419">
            <v>2.9873059999999998</v>
          </cell>
          <cell r="I5419">
            <v>100.7946</v>
          </cell>
          <cell r="J5419">
            <v>52121.99</v>
          </cell>
          <cell r="K5419">
            <v>0.6678231</v>
          </cell>
          <cell r="L5419">
            <v>0.74553919999999996</v>
          </cell>
          <cell r="M5419">
            <v>0.79936510000000005</v>
          </cell>
          <cell r="N5419">
            <v>0.85319109999999998</v>
          </cell>
          <cell r="O5419">
            <v>0.93090720000000005</v>
          </cell>
        </row>
        <row r="5420">
          <cell r="F5420" t="str">
            <v>2014Greater Bay Area1-in-10June Peak19</v>
          </cell>
          <cell r="G5420">
            <v>3.1648890000000001</v>
          </cell>
          <cell r="H5420">
            <v>2.988035</v>
          </cell>
          <cell r="I5420">
            <v>98.846959999999996</v>
          </cell>
          <cell r="J5420">
            <v>52121.99</v>
          </cell>
          <cell r="K5420">
            <v>-0.20453879999999999</v>
          </cell>
          <cell r="L5420">
            <v>-0.1881825</v>
          </cell>
          <cell r="M5420">
            <v>-0.17685409999999999</v>
          </cell>
          <cell r="N5420">
            <v>-0.1655258</v>
          </cell>
          <cell r="O5420">
            <v>-0.14916940000000001</v>
          </cell>
        </row>
        <row r="5421">
          <cell r="F5421" t="str">
            <v>2014Greater Bay Area1-in-10June Peak20</v>
          </cell>
          <cell r="G5421">
            <v>2.917551</v>
          </cell>
          <cell r="H5421">
            <v>2.7602530000000001</v>
          </cell>
          <cell r="I5421">
            <v>95.731449999999995</v>
          </cell>
          <cell r="J5421">
            <v>52121.99</v>
          </cell>
          <cell r="K5421">
            <v>-0.18192059999999999</v>
          </cell>
          <cell r="L5421">
            <v>-0.16737299999999999</v>
          </cell>
          <cell r="M5421">
            <v>-0.1572974</v>
          </cell>
          <cell r="N5421">
            <v>-0.14722170000000001</v>
          </cell>
          <cell r="O5421">
            <v>-0.13267409999999999</v>
          </cell>
        </row>
        <row r="5422">
          <cell r="F5422" t="str">
            <v>2014Greater Bay Area1-in-10June Peak21</v>
          </cell>
          <cell r="G5422">
            <v>2.6303930000000002</v>
          </cell>
          <cell r="H5422">
            <v>2.540152</v>
          </cell>
          <cell r="I5422">
            <v>91.190740000000005</v>
          </cell>
          <cell r="J5422">
            <v>52121.99</v>
          </cell>
          <cell r="K5422">
            <v>-0.10436670000000001</v>
          </cell>
          <cell r="L5422">
            <v>-9.6020800000000003E-2</v>
          </cell>
          <cell r="M5422">
            <v>-9.0240500000000001E-2</v>
          </cell>
          <cell r="N5422">
            <v>-8.4460099999999996E-2</v>
          </cell>
          <cell r="O5422">
            <v>-7.6114299999999996E-2</v>
          </cell>
        </row>
        <row r="5423">
          <cell r="F5423" t="str">
            <v>2014Greater Bay Area1-in-10June Peak22</v>
          </cell>
          <cell r="G5423">
            <v>2.330562</v>
          </cell>
          <cell r="H5423">
            <v>2.277549</v>
          </cell>
          <cell r="I5423">
            <v>86.869770000000003</v>
          </cell>
          <cell r="J5423">
            <v>52121.99</v>
          </cell>
          <cell r="K5423">
            <v>-6.1311200000000003E-2</v>
          </cell>
          <cell r="L5423">
            <v>-5.6408300000000001E-2</v>
          </cell>
          <cell r="M5423">
            <v>-5.30126E-2</v>
          </cell>
          <cell r="N5423">
            <v>-4.9616899999999999E-2</v>
          </cell>
          <cell r="O5423">
            <v>-4.4713999999999997E-2</v>
          </cell>
        </row>
        <row r="5424">
          <cell r="F5424" t="str">
            <v>2014Greater Bay Area1-in-10June Peak23</v>
          </cell>
          <cell r="G5424">
            <v>1.883554</v>
          </cell>
          <cell r="H5424">
            <v>1.8494459999999999</v>
          </cell>
          <cell r="I5424">
            <v>84.145020000000002</v>
          </cell>
          <cell r="J5424">
            <v>52121.99</v>
          </cell>
          <cell r="K5424">
            <v>-3.9447700000000002E-2</v>
          </cell>
          <cell r="L5424">
            <v>-3.6293199999999998E-2</v>
          </cell>
          <cell r="M5424">
            <v>-3.4108399999999997E-2</v>
          </cell>
          <cell r="N5424">
            <v>-3.1923600000000003E-2</v>
          </cell>
          <cell r="O5424">
            <v>-2.8769099999999999E-2</v>
          </cell>
        </row>
        <row r="5425">
          <cell r="F5425" t="str">
            <v>2014Greater Bay Area1-in-10June Peak24</v>
          </cell>
          <cell r="G5425">
            <v>1.435149</v>
          </cell>
          <cell r="H5425">
            <v>1.407894</v>
          </cell>
          <cell r="I5425">
            <v>81.07038</v>
          </cell>
          <cell r="J5425">
            <v>52121.99</v>
          </cell>
          <cell r="K5425">
            <v>-3.1521300000000002E-2</v>
          </cell>
          <cell r="L5425">
            <v>-2.9000600000000001E-2</v>
          </cell>
          <cell r="M5425">
            <v>-2.7254799999999999E-2</v>
          </cell>
          <cell r="N5425">
            <v>-2.5509E-2</v>
          </cell>
          <cell r="O5425">
            <v>-2.2988399999999999E-2</v>
          </cell>
        </row>
        <row r="5426">
          <cell r="F5426" t="str">
            <v>2014Greater Fresno1-in-10June Peak1</v>
          </cell>
          <cell r="G5426">
            <v>1.115516</v>
          </cell>
          <cell r="H5426">
            <v>1.115516</v>
          </cell>
          <cell r="I5426">
            <v>79.774240000000006</v>
          </cell>
          <cell r="J5426">
            <v>26747.81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</row>
        <row r="5427">
          <cell r="F5427" t="str">
            <v>2014Greater Fresno1-in-10June Peak2</v>
          </cell>
          <cell r="G5427">
            <v>0.94845400000000002</v>
          </cell>
          <cell r="H5427">
            <v>0.94845400000000002</v>
          </cell>
          <cell r="I5427">
            <v>76.922269999999997</v>
          </cell>
          <cell r="J5427">
            <v>26747.81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</row>
        <row r="5428">
          <cell r="F5428" t="str">
            <v>2014Greater Fresno1-in-10June Peak3</v>
          </cell>
          <cell r="G5428">
            <v>0.84007810000000005</v>
          </cell>
          <cell r="H5428">
            <v>0.84007810000000005</v>
          </cell>
          <cell r="I5428">
            <v>76.292370000000005</v>
          </cell>
          <cell r="J5428">
            <v>26747.81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</row>
        <row r="5429">
          <cell r="F5429" t="str">
            <v>2014Greater Fresno1-in-10June Peak4</v>
          </cell>
          <cell r="G5429">
            <v>0.7745204</v>
          </cell>
          <cell r="H5429">
            <v>0.7745204</v>
          </cell>
          <cell r="I5429">
            <v>72.915279999999996</v>
          </cell>
          <cell r="J5429">
            <v>26747.81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</row>
        <row r="5430">
          <cell r="F5430" t="str">
            <v>2014Greater Fresno1-in-10June Peak5</v>
          </cell>
          <cell r="G5430">
            <v>0.7544883</v>
          </cell>
          <cell r="H5430">
            <v>0.7544883</v>
          </cell>
          <cell r="I5430">
            <v>71.421340000000001</v>
          </cell>
          <cell r="J5430">
            <v>26747.81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</row>
        <row r="5431">
          <cell r="F5431" t="str">
            <v>2014Greater Fresno1-in-10June Peak6</v>
          </cell>
          <cell r="G5431">
            <v>0.78495530000000002</v>
          </cell>
          <cell r="H5431">
            <v>0.78495530000000002</v>
          </cell>
          <cell r="I5431">
            <v>70.34084</v>
          </cell>
          <cell r="J5431">
            <v>26747.81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</row>
        <row r="5432">
          <cell r="F5432" t="str">
            <v>2014Greater Fresno1-in-10June Peak7</v>
          </cell>
          <cell r="G5432">
            <v>0.88209400000000004</v>
          </cell>
          <cell r="H5432">
            <v>0.88209400000000004</v>
          </cell>
          <cell r="I5432">
            <v>71.377089999999995</v>
          </cell>
          <cell r="J5432">
            <v>26747.81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</row>
        <row r="5433">
          <cell r="F5433" t="str">
            <v>2014Greater Fresno1-in-10June Peak8</v>
          </cell>
          <cell r="G5433">
            <v>0.94655299999999998</v>
          </cell>
          <cell r="H5433">
            <v>0.94655299999999998</v>
          </cell>
          <cell r="I5433">
            <v>76.358029999999999</v>
          </cell>
          <cell r="J5433">
            <v>26747.81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</row>
        <row r="5434">
          <cell r="F5434" t="str">
            <v>2014Greater Fresno1-in-10June Peak9</v>
          </cell>
          <cell r="G5434">
            <v>0.975441</v>
          </cell>
          <cell r="H5434">
            <v>0.975441</v>
          </cell>
          <cell r="I5434">
            <v>81.172229999999999</v>
          </cell>
          <cell r="J5434">
            <v>26747.81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</row>
        <row r="5435">
          <cell r="F5435" t="str">
            <v>2014Greater Fresno1-in-10June Peak10</v>
          </cell>
          <cell r="G5435">
            <v>1.0838589999999999</v>
          </cell>
          <cell r="H5435">
            <v>1.0838589999999999</v>
          </cell>
          <cell r="I5435">
            <v>85.024190000000004</v>
          </cell>
          <cell r="J5435">
            <v>26747.81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</row>
        <row r="5436">
          <cell r="F5436" t="str">
            <v>2014Greater Fresno1-in-10June Peak11</v>
          </cell>
          <cell r="G5436">
            <v>1.24403</v>
          </cell>
          <cell r="H5436">
            <v>1.24403</v>
          </cell>
          <cell r="I5436">
            <v>87.06053</v>
          </cell>
          <cell r="J5436">
            <v>26747.81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</row>
        <row r="5437">
          <cell r="F5437" t="str">
            <v>2014Greater Fresno1-in-10June Peak12</v>
          </cell>
          <cell r="G5437">
            <v>1.477962</v>
          </cell>
          <cell r="H5437">
            <v>1.477962</v>
          </cell>
          <cell r="I5437">
            <v>91.005139999999997</v>
          </cell>
          <cell r="J5437">
            <v>26747.81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</row>
        <row r="5438">
          <cell r="F5438" t="str">
            <v>2014Greater Fresno1-in-10June Peak13</v>
          </cell>
          <cell r="G5438">
            <v>1.7691920000000001</v>
          </cell>
          <cell r="H5438">
            <v>1.7691920000000001</v>
          </cell>
          <cell r="I5438">
            <v>94.480940000000004</v>
          </cell>
          <cell r="J5438">
            <v>26747.81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</row>
        <row r="5439">
          <cell r="F5439" t="str">
            <v>2014Greater Fresno1-in-10June Peak14</v>
          </cell>
          <cell r="G5439">
            <v>1.6788380000000001</v>
          </cell>
          <cell r="H5439">
            <v>2.0784159999999998</v>
          </cell>
          <cell r="I5439">
            <v>97.759320000000002</v>
          </cell>
          <cell r="J5439">
            <v>26747.81</v>
          </cell>
          <cell r="K5439">
            <v>0.31816179999999999</v>
          </cell>
          <cell r="L5439">
            <v>0.3662628</v>
          </cell>
          <cell r="M5439">
            <v>0.39957730000000002</v>
          </cell>
          <cell r="N5439">
            <v>0.432892</v>
          </cell>
          <cell r="O5439">
            <v>0.480993</v>
          </cell>
        </row>
        <row r="5440">
          <cell r="F5440" t="str">
            <v>2014Greater Fresno1-in-10June Peak15</v>
          </cell>
          <cell r="G5440">
            <v>1.888719</v>
          </cell>
          <cell r="H5440">
            <v>2.4000149999999998</v>
          </cell>
          <cell r="I5440">
            <v>100.34610000000001</v>
          </cell>
          <cell r="J5440">
            <v>26747.81</v>
          </cell>
          <cell r="K5440">
            <v>0.40745029999999999</v>
          </cell>
          <cell r="L5440">
            <v>0.46880280000000002</v>
          </cell>
          <cell r="M5440">
            <v>0.51129539999999996</v>
          </cell>
          <cell r="N5440">
            <v>0.5537879</v>
          </cell>
          <cell r="O5440">
            <v>0.61514040000000003</v>
          </cell>
        </row>
        <row r="5441">
          <cell r="F5441" t="str">
            <v>2014Greater Fresno1-in-10June Peak16</v>
          </cell>
          <cell r="G5441">
            <v>2.0935190000000001</v>
          </cell>
          <cell r="H5441">
            <v>2.734442</v>
          </cell>
          <cell r="I5441">
            <v>103.6677</v>
          </cell>
          <cell r="J5441">
            <v>26747.81</v>
          </cell>
          <cell r="K5441">
            <v>0.51167019999999996</v>
          </cell>
          <cell r="L5441">
            <v>0.58803399999999995</v>
          </cell>
          <cell r="M5441">
            <v>0.64092340000000003</v>
          </cell>
          <cell r="N5441">
            <v>0.69381280000000001</v>
          </cell>
          <cell r="O5441">
            <v>0.77017679999999999</v>
          </cell>
        </row>
        <row r="5442">
          <cell r="F5442" t="str">
            <v>2014Greater Fresno1-in-10June Peak17</v>
          </cell>
          <cell r="G5442">
            <v>2.2429320000000001</v>
          </cell>
          <cell r="H5442">
            <v>2.9885869999999999</v>
          </cell>
          <cell r="I5442">
            <v>105.87260000000001</v>
          </cell>
          <cell r="J5442">
            <v>26747.81</v>
          </cell>
          <cell r="K5442">
            <v>0.59464130000000004</v>
          </cell>
          <cell r="L5442">
            <v>0.68386159999999996</v>
          </cell>
          <cell r="M5442">
            <v>0.74565539999999997</v>
          </cell>
          <cell r="N5442">
            <v>0.80744899999999997</v>
          </cell>
          <cell r="O5442">
            <v>0.89666939999999995</v>
          </cell>
        </row>
        <row r="5443">
          <cell r="F5443" t="str">
            <v>2014Greater Fresno1-in-10June Peak18</v>
          </cell>
          <cell r="G5443">
            <v>2.3635199999999998</v>
          </cell>
          <cell r="H5443">
            <v>3.1291820000000001</v>
          </cell>
          <cell r="I5443">
            <v>106.0757</v>
          </cell>
          <cell r="J5443">
            <v>26747.81</v>
          </cell>
          <cell r="K5443">
            <v>0.61051149999999998</v>
          </cell>
          <cell r="L5443">
            <v>0.70217560000000001</v>
          </cell>
          <cell r="M5443">
            <v>0.76566199999999995</v>
          </cell>
          <cell r="N5443">
            <v>0.8291482</v>
          </cell>
          <cell r="O5443">
            <v>0.92081239999999998</v>
          </cell>
        </row>
        <row r="5444">
          <cell r="F5444" t="str">
            <v>2014Greater Fresno1-in-10June Peak19</v>
          </cell>
          <cell r="G5444">
            <v>3.3858790000000001</v>
          </cell>
          <cell r="H5444">
            <v>3.0605519999999999</v>
          </cell>
          <cell r="I5444">
            <v>105.0206</v>
          </cell>
          <cell r="J5444">
            <v>26747.81</v>
          </cell>
          <cell r="K5444">
            <v>-0.3527807</v>
          </cell>
          <cell r="L5444">
            <v>-0.33656079999999999</v>
          </cell>
          <cell r="M5444">
            <v>-0.32532689999999997</v>
          </cell>
          <cell r="N5444">
            <v>-0.31409310000000001</v>
          </cell>
          <cell r="O5444">
            <v>-0.297873</v>
          </cell>
        </row>
        <row r="5445">
          <cell r="F5445" t="str">
            <v>2014Greater Fresno1-in-10June Peak20</v>
          </cell>
          <cell r="G5445">
            <v>3.1232829999999998</v>
          </cell>
          <cell r="H5445">
            <v>2.816713</v>
          </cell>
          <cell r="I5445">
            <v>103.8481</v>
          </cell>
          <cell r="J5445">
            <v>26747.81</v>
          </cell>
          <cell r="K5445">
            <v>-0.33244089999999998</v>
          </cell>
          <cell r="L5445">
            <v>-0.3171563</v>
          </cell>
          <cell r="M5445">
            <v>-0.30657010000000001</v>
          </cell>
          <cell r="N5445">
            <v>-0.29598390000000002</v>
          </cell>
          <cell r="O5445">
            <v>-0.28069909999999998</v>
          </cell>
        </row>
        <row r="5446">
          <cell r="F5446" t="str">
            <v>2014Greater Fresno1-in-10June Peak21</v>
          </cell>
          <cell r="G5446">
            <v>2.7821669999999998</v>
          </cell>
          <cell r="H5446">
            <v>2.567199</v>
          </cell>
          <cell r="I5446">
            <v>100.37949999999999</v>
          </cell>
          <cell r="J5446">
            <v>26747.81</v>
          </cell>
          <cell r="K5446">
            <v>-0.2331095</v>
          </cell>
          <cell r="L5446">
            <v>-0.2223918</v>
          </cell>
          <cell r="M5446">
            <v>-0.21496870000000001</v>
          </cell>
          <cell r="N5446">
            <v>-0.2075456</v>
          </cell>
          <cell r="O5446">
            <v>-0.1968278</v>
          </cell>
        </row>
        <row r="5447">
          <cell r="F5447" t="str">
            <v>2014Greater Fresno1-in-10June Peak22</v>
          </cell>
          <cell r="G5447">
            <v>2.4009320000000001</v>
          </cell>
          <cell r="H5447">
            <v>2.2701509999999998</v>
          </cell>
          <cell r="I5447">
            <v>95.485150000000004</v>
          </cell>
          <cell r="J5447">
            <v>26747.81</v>
          </cell>
          <cell r="K5447">
            <v>-0.14181730000000001</v>
          </cell>
          <cell r="L5447">
            <v>-0.1352969</v>
          </cell>
          <cell r="M5447">
            <v>-0.13078090000000001</v>
          </cell>
          <cell r="N5447">
            <v>-0.12626490000000001</v>
          </cell>
          <cell r="O5447">
            <v>-0.1197445</v>
          </cell>
        </row>
        <row r="5448">
          <cell r="F5448" t="str">
            <v>2014Greater Fresno1-in-10June Peak23</v>
          </cell>
          <cell r="G5448">
            <v>1.8967130000000001</v>
          </cell>
          <cell r="H5448">
            <v>1.823256</v>
          </cell>
          <cell r="I5448">
            <v>92.979079999999996</v>
          </cell>
          <cell r="J5448">
            <v>26747.81</v>
          </cell>
          <cell r="K5448">
            <v>-7.9655500000000004E-2</v>
          </cell>
          <cell r="L5448">
            <v>-7.5993199999999997E-2</v>
          </cell>
          <cell r="M5448">
            <v>-7.3456599999999997E-2</v>
          </cell>
          <cell r="N5448">
            <v>-7.09201E-2</v>
          </cell>
          <cell r="O5448">
            <v>-6.7257800000000006E-2</v>
          </cell>
        </row>
        <row r="5449">
          <cell r="F5449" t="str">
            <v>2014Greater Fresno1-in-10June Peak24</v>
          </cell>
          <cell r="G5449">
            <v>1.464016</v>
          </cell>
          <cell r="H5449">
            <v>1.4080569999999999</v>
          </cell>
          <cell r="I5449">
            <v>92.287800000000004</v>
          </cell>
          <cell r="J5449">
            <v>26747.81</v>
          </cell>
          <cell r="K5449">
            <v>-6.0681300000000001E-2</v>
          </cell>
          <cell r="L5449">
            <v>-5.78913E-2</v>
          </cell>
          <cell r="M5449">
            <v>-5.5959000000000002E-2</v>
          </cell>
          <cell r="N5449">
            <v>-5.4026699999999997E-2</v>
          </cell>
          <cell r="O5449">
            <v>-5.1236700000000003E-2</v>
          </cell>
        </row>
        <row r="5450">
          <cell r="F5450" t="str">
            <v>2014Kern1-in-10June Peak1</v>
          </cell>
          <cell r="G5450">
            <v>1.325116</v>
          </cell>
          <cell r="H5450">
            <v>1.325116</v>
          </cell>
          <cell r="I5450">
            <v>80</v>
          </cell>
          <cell r="J5450">
            <v>5553.73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</row>
        <row r="5451">
          <cell r="F5451" t="str">
            <v>2014Kern1-in-10June Peak2</v>
          </cell>
          <cell r="G5451">
            <v>1.134819</v>
          </cell>
          <cell r="H5451">
            <v>1.134819</v>
          </cell>
          <cell r="I5451">
            <v>79</v>
          </cell>
          <cell r="J5451">
            <v>5553.73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</row>
        <row r="5452">
          <cell r="F5452" t="str">
            <v>2014Kern1-in-10June Peak3</v>
          </cell>
          <cell r="G5452">
            <v>0.99284229999999996</v>
          </cell>
          <cell r="H5452">
            <v>0.99284229999999996</v>
          </cell>
          <cell r="I5452">
            <v>78</v>
          </cell>
          <cell r="J5452">
            <v>5553.73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</row>
        <row r="5453">
          <cell r="F5453" t="str">
            <v>2014Kern1-in-10June Peak4</v>
          </cell>
          <cell r="G5453">
            <v>0.89403929999999998</v>
          </cell>
          <cell r="H5453">
            <v>0.89403929999999998</v>
          </cell>
          <cell r="I5453">
            <v>74</v>
          </cell>
          <cell r="J5453">
            <v>5553.73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</row>
        <row r="5454">
          <cell r="F5454" t="str">
            <v>2014Kern1-in-10June Peak5</v>
          </cell>
          <cell r="G5454">
            <v>0.84975909999999999</v>
          </cell>
          <cell r="H5454">
            <v>0.84975909999999999</v>
          </cell>
          <cell r="I5454">
            <v>72.5</v>
          </cell>
          <cell r="J5454">
            <v>5553.73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</row>
        <row r="5455">
          <cell r="F5455" t="str">
            <v>2014Kern1-in-10June Peak6</v>
          </cell>
          <cell r="G5455">
            <v>0.84465290000000004</v>
          </cell>
          <cell r="H5455">
            <v>0.84465290000000004</v>
          </cell>
          <cell r="I5455">
            <v>71</v>
          </cell>
          <cell r="J5455">
            <v>5553.73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</row>
        <row r="5456">
          <cell r="F5456" t="str">
            <v>2014Kern1-in-10June Peak7</v>
          </cell>
          <cell r="G5456">
            <v>0.92095459999999996</v>
          </cell>
          <cell r="H5456">
            <v>0.92095459999999996</v>
          </cell>
          <cell r="I5456">
            <v>71.5</v>
          </cell>
          <cell r="J5456">
            <v>5553.73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</row>
        <row r="5457">
          <cell r="F5457" t="str">
            <v>2014Kern1-in-10June Peak8</v>
          </cell>
          <cell r="G5457">
            <v>0.96629290000000001</v>
          </cell>
          <cell r="H5457">
            <v>0.96629290000000001</v>
          </cell>
          <cell r="I5457">
            <v>75.5</v>
          </cell>
          <cell r="J5457">
            <v>5553.73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</row>
        <row r="5458">
          <cell r="F5458" t="str">
            <v>2014Kern1-in-10June Peak9</v>
          </cell>
          <cell r="G5458">
            <v>0.991232</v>
          </cell>
          <cell r="H5458">
            <v>0.991232</v>
          </cell>
          <cell r="I5458">
            <v>80.5</v>
          </cell>
          <cell r="J5458">
            <v>5553.73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</row>
        <row r="5459">
          <cell r="F5459" t="str">
            <v>2014Kern1-in-10June Peak10</v>
          </cell>
          <cell r="G5459">
            <v>1.136582</v>
          </cell>
          <cell r="H5459">
            <v>1.136582</v>
          </cell>
          <cell r="I5459">
            <v>86.5</v>
          </cell>
          <cell r="J5459">
            <v>5553.73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</row>
        <row r="5460">
          <cell r="F5460" t="str">
            <v>2014Kern1-in-10June Peak11</v>
          </cell>
          <cell r="G5460">
            <v>1.3592310000000001</v>
          </cell>
          <cell r="H5460">
            <v>1.3592310000000001</v>
          </cell>
          <cell r="I5460">
            <v>90</v>
          </cell>
          <cell r="J5460">
            <v>5553.73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</row>
        <row r="5461">
          <cell r="F5461" t="str">
            <v>2014Kern1-in-10June Peak12</v>
          </cell>
          <cell r="G5461">
            <v>1.6600729999999999</v>
          </cell>
          <cell r="H5461">
            <v>1.6600729999999999</v>
          </cell>
          <cell r="I5461">
            <v>92.5</v>
          </cell>
          <cell r="J5461">
            <v>5553.73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</row>
        <row r="5462">
          <cell r="F5462" t="str">
            <v>2014Kern1-in-10June Peak13</v>
          </cell>
          <cell r="G5462">
            <v>2.0010650000000001</v>
          </cell>
          <cell r="H5462">
            <v>2.0010650000000001</v>
          </cell>
          <cell r="I5462">
            <v>95.5</v>
          </cell>
          <cell r="J5462">
            <v>5553.73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</row>
        <row r="5463">
          <cell r="F5463" t="str">
            <v>2014Kern1-in-10June Peak14</v>
          </cell>
          <cell r="G5463">
            <v>1.823372</v>
          </cell>
          <cell r="H5463">
            <v>2.333888</v>
          </cell>
          <cell r="I5463">
            <v>98</v>
          </cell>
          <cell r="J5463">
            <v>5553.73</v>
          </cell>
          <cell r="K5463">
            <v>0.44711299999999998</v>
          </cell>
          <cell r="L5463">
            <v>0.48457210000000001</v>
          </cell>
          <cell r="M5463">
            <v>0.51051599999999997</v>
          </cell>
          <cell r="N5463">
            <v>0.5364601</v>
          </cell>
          <cell r="O5463">
            <v>0.57391910000000002</v>
          </cell>
        </row>
        <row r="5464">
          <cell r="F5464" t="str">
            <v>2014Kern1-in-10June Peak15</v>
          </cell>
          <cell r="G5464">
            <v>2.0613049999999999</v>
          </cell>
          <cell r="H5464">
            <v>2.654655</v>
          </cell>
          <cell r="I5464">
            <v>100.5</v>
          </cell>
          <cell r="J5464">
            <v>5553.73</v>
          </cell>
          <cell r="K5464">
            <v>0.52564370000000005</v>
          </cell>
          <cell r="L5464">
            <v>0.56564550000000002</v>
          </cell>
          <cell r="M5464">
            <v>0.5933505</v>
          </cell>
          <cell r="N5464">
            <v>0.62105560000000004</v>
          </cell>
          <cell r="O5464">
            <v>0.66105720000000001</v>
          </cell>
        </row>
        <row r="5465">
          <cell r="F5465" t="str">
            <v>2014Kern1-in-10June Peak16</v>
          </cell>
          <cell r="G5465">
            <v>2.2018179999999998</v>
          </cell>
          <cell r="H5465">
            <v>2.9840450000000001</v>
          </cell>
          <cell r="I5465">
            <v>101.5</v>
          </cell>
          <cell r="J5465">
            <v>5553.73</v>
          </cell>
          <cell r="K5465">
            <v>0.69367650000000003</v>
          </cell>
          <cell r="L5465">
            <v>0.74599329999999997</v>
          </cell>
          <cell r="M5465">
            <v>0.78222769999999997</v>
          </cell>
          <cell r="N5465">
            <v>0.81846200000000002</v>
          </cell>
          <cell r="O5465">
            <v>0.87077879999999996</v>
          </cell>
        </row>
        <row r="5466">
          <cell r="F5466" t="str">
            <v>2014Kern1-in-10June Peak17</v>
          </cell>
          <cell r="G5466">
            <v>2.3470140000000002</v>
          </cell>
          <cell r="H5466">
            <v>3.2303160000000002</v>
          </cell>
          <cell r="I5466">
            <v>102</v>
          </cell>
          <cell r="J5466">
            <v>5553.73</v>
          </cell>
          <cell r="K5466">
            <v>0.78283979999999997</v>
          </cell>
          <cell r="L5466">
            <v>0.84219319999999998</v>
          </cell>
          <cell r="M5466">
            <v>0.88330140000000001</v>
          </cell>
          <cell r="N5466">
            <v>0.9244095</v>
          </cell>
          <cell r="O5466">
            <v>0.9837631</v>
          </cell>
        </row>
        <row r="5467">
          <cell r="F5467" t="str">
            <v>2014Kern1-in-10June Peak18</v>
          </cell>
          <cell r="G5467">
            <v>2.4449169999999998</v>
          </cell>
          <cell r="H5467">
            <v>3.3483830000000001</v>
          </cell>
          <cell r="I5467">
            <v>102</v>
          </cell>
          <cell r="J5467">
            <v>5553.73</v>
          </cell>
          <cell r="K5467">
            <v>0.80064760000000001</v>
          </cell>
          <cell r="L5467">
            <v>0.86139379999999999</v>
          </cell>
          <cell r="M5467">
            <v>0.90346649999999995</v>
          </cell>
          <cell r="N5467">
            <v>0.94553909999999997</v>
          </cell>
          <cell r="O5467">
            <v>1.0062850000000001</v>
          </cell>
        </row>
        <row r="5468">
          <cell r="F5468" t="str">
            <v>2014Kern1-in-10June Peak19</v>
          </cell>
          <cell r="G5468">
            <v>3.6786120000000002</v>
          </cell>
          <cell r="H5468">
            <v>3.2581699999999998</v>
          </cell>
          <cell r="I5468">
            <v>102</v>
          </cell>
          <cell r="J5468">
            <v>5553.73</v>
          </cell>
          <cell r="K5468">
            <v>-0.46014090000000002</v>
          </cell>
          <cell r="L5468">
            <v>-0.43668679999999999</v>
          </cell>
          <cell r="M5468">
            <v>-0.4204425</v>
          </cell>
          <cell r="N5468">
            <v>-0.40419830000000001</v>
          </cell>
          <cell r="O5468">
            <v>-0.38074419999999998</v>
          </cell>
        </row>
        <row r="5469">
          <cell r="F5469" t="str">
            <v>2014Kern1-in-10June Peak20</v>
          </cell>
          <cell r="G5469">
            <v>3.4540229999999998</v>
          </cell>
          <cell r="H5469">
            <v>3.0312679999999999</v>
          </cell>
          <cell r="I5469">
            <v>100.5</v>
          </cell>
          <cell r="J5469">
            <v>5553.73</v>
          </cell>
          <cell r="K5469">
            <v>-0.4626712</v>
          </cell>
          <cell r="L5469">
            <v>-0.43908809999999998</v>
          </cell>
          <cell r="M5469">
            <v>-0.42275449999999998</v>
          </cell>
          <cell r="N5469">
            <v>-0.40642089999999997</v>
          </cell>
          <cell r="O5469">
            <v>-0.38283780000000001</v>
          </cell>
        </row>
        <row r="5470">
          <cell r="F5470" t="str">
            <v>2014Kern1-in-10June Peak21</v>
          </cell>
          <cell r="G5470">
            <v>3.1093069999999998</v>
          </cell>
          <cell r="H5470">
            <v>2.8161170000000002</v>
          </cell>
          <cell r="I5470">
            <v>97.5</v>
          </cell>
          <cell r="J5470">
            <v>5553.73</v>
          </cell>
          <cell r="K5470">
            <v>-0.32087280000000001</v>
          </cell>
          <cell r="L5470">
            <v>-0.30451729999999999</v>
          </cell>
          <cell r="M5470">
            <v>-0.29318959999999999</v>
          </cell>
          <cell r="N5470">
            <v>-0.2818619</v>
          </cell>
          <cell r="O5470">
            <v>-0.26550649999999998</v>
          </cell>
        </row>
        <row r="5471">
          <cell r="F5471" t="str">
            <v>2014Kern1-in-10June Peak22</v>
          </cell>
          <cell r="G5471">
            <v>2.7327360000000001</v>
          </cell>
          <cell r="H5471">
            <v>2.5413299999999999</v>
          </cell>
          <cell r="I5471">
            <v>94</v>
          </cell>
          <cell r="J5471">
            <v>5553.73</v>
          </cell>
          <cell r="K5471">
            <v>-0.2094782</v>
          </cell>
          <cell r="L5471">
            <v>-0.1988008</v>
          </cell>
          <cell r="M5471">
            <v>-0.19140560000000001</v>
          </cell>
          <cell r="N5471">
            <v>-0.18401049999999999</v>
          </cell>
          <cell r="O5471">
            <v>-0.17333299999999999</v>
          </cell>
        </row>
        <row r="5472">
          <cell r="F5472" t="str">
            <v>2014Kern1-in-10June Peak23</v>
          </cell>
          <cell r="G5472">
            <v>2.2165520000000001</v>
          </cell>
          <cell r="H5472">
            <v>2.07308</v>
          </cell>
          <cell r="I5472">
            <v>91</v>
          </cell>
          <cell r="J5472">
            <v>5553.73</v>
          </cell>
          <cell r="K5472">
            <v>-0.15701870000000001</v>
          </cell>
          <cell r="L5472">
            <v>-0.14901519999999999</v>
          </cell>
          <cell r="M5472">
            <v>-0.14347209999999999</v>
          </cell>
          <cell r="N5472">
            <v>-0.13792889999999999</v>
          </cell>
          <cell r="O5472">
            <v>-0.1299254</v>
          </cell>
        </row>
        <row r="5473">
          <cell r="F5473" t="str">
            <v>2014Kern1-in-10June Peak24</v>
          </cell>
          <cell r="G5473">
            <v>1.7751380000000001</v>
          </cell>
          <cell r="H5473">
            <v>1.6635340000000001</v>
          </cell>
          <cell r="I5473">
            <v>87.5</v>
          </cell>
          <cell r="J5473">
            <v>5553.73</v>
          </cell>
          <cell r="K5473">
            <v>-0.1221419</v>
          </cell>
          <cell r="L5473">
            <v>-0.11591609999999999</v>
          </cell>
          <cell r="M5473">
            <v>-0.1116042</v>
          </cell>
          <cell r="N5473">
            <v>-0.1072922</v>
          </cell>
          <cell r="O5473">
            <v>-0.1010664</v>
          </cell>
        </row>
        <row r="5474">
          <cell r="F5474" t="str">
            <v>2014Northern Coast1-in-10June Peak1</v>
          </cell>
          <cell r="G5474">
            <v>1.13025</v>
          </cell>
          <cell r="H5474">
            <v>1.13025</v>
          </cell>
          <cell r="I5474">
            <v>69.684200000000004</v>
          </cell>
          <cell r="J5474">
            <v>9177.25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</row>
        <row r="5475">
          <cell r="F5475" t="str">
            <v>2014Northern Coast1-in-10June Peak2</v>
          </cell>
          <cell r="G5475">
            <v>0.98866889999999996</v>
          </cell>
          <cell r="H5475">
            <v>0.98866889999999996</v>
          </cell>
          <cell r="I5475">
            <v>68.339699999999993</v>
          </cell>
          <cell r="J5475">
            <v>9177.25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</row>
        <row r="5476">
          <cell r="F5476" t="str">
            <v>2014Northern Coast1-in-10June Peak3</v>
          </cell>
          <cell r="G5476">
            <v>0.92144079999999995</v>
          </cell>
          <cell r="H5476">
            <v>0.92144079999999995</v>
          </cell>
          <cell r="I5476">
            <v>67.649199999999993</v>
          </cell>
          <cell r="J5476">
            <v>9177.25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</row>
        <row r="5477">
          <cell r="F5477" t="str">
            <v>2014Northern Coast1-in-10June Peak4</v>
          </cell>
          <cell r="G5477">
            <v>0.88035070000000004</v>
          </cell>
          <cell r="H5477">
            <v>0.88035070000000004</v>
          </cell>
          <cell r="I5477">
            <v>64.506200000000007</v>
          </cell>
          <cell r="J5477">
            <v>9177.25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</row>
        <row r="5478">
          <cell r="F5478" t="str">
            <v>2014Northern Coast1-in-10June Peak5</v>
          </cell>
          <cell r="G5478">
            <v>0.88251610000000003</v>
          </cell>
          <cell r="H5478">
            <v>0.88251610000000003</v>
          </cell>
          <cell r="I5478">
            <v>62.430500000000002</v>
          </cell>
          <cell r="J5478">
            <v>9177.25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</row>
        <row r="5479">
          <cell r="F5479" t="str">
            <v>2014Northern Coast1-in-10June Peak6</v>
          </cell>
          <cell r="G5479">
            <v>0.96410249999999997</v>
          </cell>
          <cell r="H5479">
            <v>0.96410249999999997</v>
          </cell>
          <cell r="I5479">
            <v>59.815600000000003</v>
          </cell>
          <cell r="J5479">
            <v>9177.25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</row>
        <row r="5480">
          <cell r="F5480" t="str">
            <v>2014Northern Coast1-in-10June Peak7</v>
          </cell>
          <cell r="G5480">
            <v>1.1701839999999999</v>
          </cell>
          <cell r="H5480">
            <v>1.1701839999999999</v>
          </cell>
          <cell r="I5480">
            <v>60.860100000000003</v>
          </cell>
          <cell r="J5480">
            <v>9177.25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</row>
        <row r="5481">
          <cell r="F5481" t="str">
            <v>2014Northern Coast1-in-10June Peak8</v>
          </cell>
          <cell r="G5481">
            <v>1.3506039999999999</v>
          </cell>
          <cell r="H5481">
            <v>1.3506039999999999</v>
          </cell>
          <cell r="I5481">
            <v>66.959999999999994</v>
          </cell>
          <cell r="J5481">
            <v>9177.25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</row>
        <row r="5482">
          <cell r="F5482" t="str">
            <v>2014Northern Coast1-in-10June Peak9</v>
          </cell>
          <cell r="G5482">
            <v>1.351626</v>
          </cell>
          <cell r="H5482">
            <v>1.351626</v>
          </cell>
          <cell r="I5482">
            <v>73.122100000000003</v>
          </cell>
          <cell r="J5482">
            <v>9177.25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</row>
        <row r="5483">
          <cell r="F5483" t="str">
            <v>2014Northern Coast1-in-10June Peak10</v>
          </cell>
          <cell r="G5483">
            <v>1.3821079999999999</v>
          </cell>
          <cell r="H5483">
            <v>1.3821079999999999</v>
          </cell>
          <cell r="I5483">
            <v>79.142300000000006</v>
          </cell>
          <cell r="J5483">
            <v>9177.25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</row>
        <row r="5484">
          <cell r="F5484" t="str">
            <v>2014Northern Coast1-in-10June Peak11</v>
          </cell>
          <cell r="G5484">
            <v>1.4340649999999999</v>
          </cell>
          <cell r="H5484">
            <v>1.4340649999999999</v>
          </cell>
          <cell r="I5484">
            <v>83.846100000000007</v>
          </cell>
          <cell r="J5484">
            <v>9177.25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</row>
        <row r="5485">
          <cell r="F5485" t="str">
            <v>2014Northern Coast1-in-10June Peak12</v>
          </cell>
          <cell r="G5485">
            <v>1.518659</v>
          </cell>
          <cell r="H5485">
            <v>1.518659</v>
          </cell>
          <cell r="I5485">
            <v>88.596000000000004</v>
          </cell>
          <cell r="J5485">
            <v>9177.25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</row>
        <row r="5486">
          <cell r="F5486" t="str">
            <v>2014Northern Coast1-in-10June Peak13</v>
          </cell>
          <cell r="G5486">
            <v>1.6636329999999999</v>
          </cell>
          <cell r="H5486">
            <v>1.6636329999999999</v>
          </cell>
          <cell r="I5486">
            <v>93.413499999999999</v>
          </cell>
          <cell r="J5486">
            <v>9177.25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</row>
        <row r="5487">
          <cell r="F5487" t="str">
            <v>2014Northern Coast1-in-10June Peak14</v>
          </cell>
          <cell r="G5487">
            <v>1.4835259999999999</v>
          </cell>
          <cell r="H5487">
            <v>1.8290979999999999</v>
          </cell>
          <cell r="I5487">
            <v>96.748699999999999</v>
          </cell>
          <cell r="J5487">
            <v>9177.25</v>
          </cell>
          <cell r="K5487">
            <v>0.29114220000000002</v>
          </cell>
          <cell r="L5487">
            <v>0.32329960000000002</v>
          </cell>
          <cell r="M5487">
            <v>0.34557159999999998</v>
          </cell>
          <cell r="N5487">
            <v>0.3678437</v>
          </cell>
          <cell r="O5487">
            <v>0.400001</v>
          </cell>
        </row>
        <row r="5488">
          <cell r="F5488" t="str">
            <v>2014Northern Coast1-in-10June Peak15</v>
          </cell>
          <cell r="G5488">
            <v>1.6133059999999999</v>
          </cell>
          <cell r="H5488">
            <v>2.0661070000000001</v>
          </cell>
          <cell r="I5488">
            <v>99.114900000000006</v>
          </cell>
          <cell r="J5488">
            <v>9177.25</v>
          </cell>
          <cell r="K5488">
            <v>0.38148280000000001</v>
          </cell>
          <cell r="L5488">
            <v>0.42361840000000001</v>
          </cell>
          <cell r="M5488">
            <v>0.45280150000000002</v>
          </cell>
          <cell r="N5488">
            <v>0.48198459999999999</v>
          </cell>
          <cell r="O5488">
            <v>0.52412020000000004</v>
          </cell>
        </row>
        <row r="5489">
          <cell r="F5489" t="str">
            <v>2014Northern Coast1-in-10June Peak16</v>
          </cell>
          <cell r="G5489">
            <v>1.8111090000000001</v>
          </cell>
          <cell r="H5489">
            <v>2.3707910000000001</v>
          </cell>
          <cell r="I5489">
            <v>102.739</v>
          </cell>
          <cell r="J5489">
            <v>9177.25</v>
          </cell>
          <cell r="K5489">
            <v>0.47152860000000002</v>
          </cell>
          <cell r="L5489">
            <v>0.52361020000000003</v>
          </cell>
          <cell r="M5489">
            <v>0.55968169999999995</v>
          </cell>
          <cell r="N5489">
            <v>0.59575299999999998</v>
          </cell>
          <cell r="O5489">
            <v>0.64783449999999998</v>
          </cell>
        </row>
        <row r="5490">
          <cell r="F5490" t="str">
            <v>2014Northern Coast1-in-10June Peak17</v>
          </cell>
          <cell r="G5490">
            <v>2.0473249999999998</v>
          </cell>
          <cell r="H5490">
            <v>2.7039719999999998</v>
          </cell>
          <cell r="I5490">
            <v>102.848</v>
          </cell>
          <cell r="J5490">
            <v>9177.25</v>
          </cell>
          <cell r="K5490">
            <v>0.55322170000000004</v>
          </cell>
          <cell r="L5490">
            <v>0.61432629999999999</v>
          </cell>
          <cell r="M5490">
            <v>0.65664719999999999</v>
          </cell>
          <cell r="N5490">
            <v>0.69896820000000004</v>
          </cell>
          <cell r="O5490">
            <v>0.76007259999999999</v>
          </cell>
        </row>
        <row r="5491">
          <cell r="F5491" t="str">
            <v>2014Northern Coast1-in-10June Peak18</v>
          </cell>
          <cell r="G5491">
            <v>2.268888</v>
          </cell>
          <cell r="H5491">
            <v>2.9438819999999999</v>
          </cell>
          <cell r="I5491">
            <v>101.346</v>
          </cell>
          <cell r="J5491">
            <v>9177.25</v>
          </cell>
          <cell r="K5491">
            <v>0.56867829999999997</v>
          </cell>
          <cell r="L5491">
            <v>0.6314902</v>
          </cell>
          <cell r="M5491">
            <v>0.67499350000000002</v>
          </cell>
          <cell r="N5491">
            <v>0.71849669999999999</v>
          </cell>
          <cell r="O5491">
            <v>0.78130860000000002</v>
          </cell>
        </row>
        <row r="5492">
          <cell r="F5492" t="str">
            <v>2014Northern Coast1-in-10June Peak19</v>
          </cell>
          <cell r="G5492">
            <v>3.0842130000000001</v>
          </cell>
          <cell r="H5492">
            <v>2.930275</v>
          </cell>
          <cell r="I5492">
            <v>96.967799999999997</v>
          </cell>
          <cell r="J5492">
            <v>9177.25</v>
          </cell>
          <cell r="K5492">
            <v>-0.17431050000000001</v>
          </cell>
          <cell r="L5492">
            <v>-0.1622738</v>
          </cell>
          <cell r="M5492">
            <v>-0.1539372</v>
          </cell>
          <cell r="N5492">
            <v>-0.1456006</v>
          </cell>
          <cell r="O5492">
            <v>-0.13356380000000001</v>
          </cell>
        </row>
        <row r="5493">
          <cell r="F5493" t="str">
            <v>2014Northern Coast1-in-10June Peak20</v>
          </cell>
          <cell r="G5493">
            <v>2.806692</v>
          </cell>
          <cell r="H5493">
            <v>2.677603</v>
          </cell>
          <cell r="I5493">
            <v>92.6083</v>
          </cell>
          <cell r="J5493">
            <v>9177.25</v>
          </cell>
          <cell r="K5493">
            <v>-0.14617369999999999</v>
          </cell>
          <cell r="L5493">
            <v>-0.1360799</v>
          </cell>
          <cell r="M5493">
            <v>-0.12908890000000001</v>
          </cell>
          <cell r="N5493">
            <v>-0.1220981</v>
          </cell>
          <cell r="O5493">
            <v>-0.1120043</v>
          </cell>
        </row>
        <row r="5494">
          <cell r="F5494" t="str">
            <v>2014Northern Coast1-in-10June Peak21</v>
          </cell>
          <cell r="G5494">
            <v>2.5165139999999999</v>
          </cell>
          <cell r="H5494">
            <v>2.4348640000000001</v>
          </cell>
          <cell r="I5494">
            <v>87.112300000000005</v>
          </cell>
          <cell r="J5494">
            <v>9177.25</v>
          </cell>
          <cell r="K5494">
            <v>-9.2456300000000005E-2</v>
          </cell>
          <cell r="L5494">
            <v>-8.6071900000000007E-2</v>
          </cell>
          <cell r="M5494">
            <v>-8.165E-2</v>
          </cell>
          <cell r="N5494">
            <v>-7.7228199999999997E-2</v>
          </cell>
          <cell r="O5494">
            <v>-7.0843900000000001E-2</v>
          </cell>
        </row>
        <row r="5495">
          <cell r="F5495" t="str">
            <v>2014Northern Coast1-in-10June Peak22</v>
          </cell>
          <cell r="G5495">
            <v>2.195503</v>
          </cell>
          <cell r="H5495">
            <v>2.1473200000000001</v>
          </cell>
          <cell r="I5495">
            <v>82.189300000000003</v>
          </cell>
          <cell r="J5495">
            <v>9177.25</v>
          </cell>
          <cell r="K5495">
            <v>-5.4560999999999998E-2</v>
          </cell>
          <cell r="L5495">
            <v>-5.0793400000000002E-2</v>
          </cell>
          <cell r="M5495">
            <v>-4.8183999999999998E-2</v>
          </cell>
          <cell r="N5495">
            <v>-4.5574400000000001E-2</v>
          </cell>
          <cell r="O5495">
            <v>-4.1806900000000001E-2</v>
          </cell>
        </row>
        <row r="5496">
          <cell r="F5496" t="str">
            <v>2014Northern Coast1-in-10June Peak23</v>
          </cell>
          <cell r="G5496">
            <v>1.768996</v>
          </cell>
          <cell r="H5496">
            <v>1.7319119999999999</v>
          </cell>
          <cell r="I5496">
            <v>77.995000000000005</v>
          </cell>
          <cell r="J5496">
            <v>9177.25</v>
          </cell>
          <cell r="K5496">
            <v>-4.19929E-2</v>
          </cell>
          <cell r="L5496">
            <v>-3.9093099999999999E-2</v>
          </cell>
          <cell r="M5496">
            <v>-3.7084800000000001E-2</v>
          </cell>
          <cell r="N5496">
            <v>-3.5076400000000001E-2</v>
          </cell>
          <cell r="O5496">
            <v>-3.2176700000000003E-2</v>
          </cell>
        </row>
        <row r="5497">
          <cell r="F5497" t="str">
            <v>2014Northern Coast1-in-10June Peak24</v>
          </cell>
          <cell r="G5497">
            <v>1.3489359999999999</v>
          </cell>
          <cell r="H5497">
            <v>1.314241</v>
          </cell>
          <cell r="I5497">
            <v>73.858599999999996</v>
          </cell>
          <cell r="J5497">
            <v>9177.25</v>
          </cell>
          <cell r="K5497">
            <v>-3.9287299999999997E-2</v>
          </cell>
          <cell r="L5497">
            <v>-3.6574299999999997E-2</v>
          </cell>
          <cell r="M5497">
            <v>-3.4695400000000001E-2</v>
          </cell>
          <cell r="N5497">
            <v>-3.2816400000000003E-2</v>
          </cell>
          <cell r="O5497">
            <v>-3.0103499999999998E-2</v>
          </cell>
        </row>
        <row r="5498">
          <cell r="F5498" t="str">
            <v>2014Other1-in-10June Peak1</v>
          </cell>
          <cell r="G5498">
            <v>0.95305329999999999</v>
          </cell>
          <cell r="H5498">
            <v>0.95305329999999999</v>
          </cell>
          <cell r="I5498">
            <v>75.273790000000005</v>
          </cell>
          <cell r="J5498">
            <v>25551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</row>
        <row r="5499">
          <cell r="F5499" t="str">
            <v>2014Other1-in-10June Peak2</v>
          </cell>
          <cell r="G5499">
            <v>0.81850469999999997</v>
          </cell>
          <cell r="H5499">
            <v>0.81850469999999997</v>
          </cell>
          <cell r="I5499">
            <v>72.482060000000004</v>
          </cell>
          <cell r="J5499">
            <v>25551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</row>
        <row r="5500">
          <cell r="F5500" t="str">
            <v>2014Other1-in-10June Peak3</v>
          </cell>
          <cell r="G5500">
            <v>0.74218919999999999</v>
          </cell>
          <cell r="H5500">
            <v>0.74218919999999999</v>
          </cell>
          <cell r="I5500">
            <v>70.206990000000005</v>
          </cell>
          <cell r="J5500">
            <v>25551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</row>
        <row r="5501">
          <cell r="F5501" t="str">
            <v>2014Other1-in-10June Peak4</v>
          </cell>
          <cell r="G5501">
            <v>0.69896860000000005</v>
          </cell>
          <cell r="H5501">
            <v>0.69896860000000005</v>
          </cell>
          <cell r="I5501">
            <v>68.056479999999993</v>
          </cell>
          <cell r="J5501">
            <v>25551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</row>
        <row r="5502">
          <cell r="F5502" t="str">
            <v>2014Other1-in-10June Peak5</v>
          </cell>
          <cell r="G5502">
            <v>0.69034450000000003</v>
          </cell>
          <cell r="H5502">
            <v>0.69034450000000003</v>
          </cell>
          <cell r="I5502">
            <v>67.377939999999995</v>
          </cell>
          <cell r="J5502">
            <v>25551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</row>
        <row r="5503">
          <cell r="F5503" t="str">
            <v>2014Other1-in-10June Peak6</v>
          </cell>
          <cell r="G5503">
            <v>0.73657329999999999</v>
          </cell>
          <cell r="H5503">
            <v>0.73657329999999999</v>
          </cell>
          <cell r="I5503">
            <v>66.591030000000003</v>
          </cell>
          <cell r="J5503">
            <v>25551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</row>
        <row r="5504">
          <cell r="F5504" t="str">
            <v>2014Other1-in-10June Peak7</v>
          </cell>
          <cell r="G5504">
            <v>0.86052169999999994</v>
          </cell>
          <cell r="H5504">
            <v>0.86052169999999994</v>
          </cell>
          <cell r="I5504">
            <v>67.438999999999993</v>
          </cell>
          <cell r="J5504">
            <v>25551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</row>
        <row r="5505">
          <cell r="F5505" t="str">
            <v>2014Other1-in-10June Peak8</v>
          </cell>
          <cell r="G5505">
            <v>0.94439300000000004</v>
          </cell>
          <cell r="H5505">
            <v>0.94439300000000004</v>
          </cell>
          <cell r="I5505">
            <v>72.683750000000003</v>
          </cell>
          <cell r="J5505">
            <v>25551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</row>
        <row r="5506">
          <cell r="F5506" t="str">
            <v>2014Other1-in-10June Peak9</v>
          </cell>
          <cell r="G5506">
            <v>0.96157349999999997</v>
          </cell>
          <cell r="H5506">
            <v>0.96157349999999997</v>
          </cell>
          <cell r="I5506">
            <v>78.840959999999995</v>
          </cell>
          <cell r="J5506">
            <v>25551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</row>
        <row r="5507">
          <cell r="F5507" t="str">
            <v>2014Other1-in-10June Peak10</v>
          </cell>
          <cell r="G5507">
            <v>1.0250999999999999</v>
          </cell>
          <cell r="H5507">
            <v>1.0250999999999999</v>
          </cell>
          <cell r="I5507">
            <v>83.327610000000007</v>
          </cell>
          <cell r="J5507">
            <v>25551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</row>
        <row r="5508">
          <cell r="F5508" t="str">
            <v>2014Other1-in-10June Peak11</v>
          </cell>
          <cell r="G5508">
            <v>1.1329</v>
          </cell>
          <cell r="H5508">
            <v>1.1329</v>
          </cell>
          <cell r="I5508">
            <v>86.927639999999997</v>
          </cell>
          <cell r="J5508">
            <v>25551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</row>
        <row r="5509">
          <cell r="F5509" t="str">
            <v>2014Other1-in-10June Peak12</v>
          </cell>
          <cell r="G5509">
            <v>1.2970280000000001</v>
          </cell>
          <cell r="H5509">
            <v>1.2970280000000001</v>
          </cell>
          <cell r="I5509">
            <v>91.116110000000006</v>
          </cell>
          <cell r="J5509">
            <v>25551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</row>
        <row r="5510">
          <cell r="F5510" t="str">
            <v>2014Other1-in-10June Peak13</v>
          </cell>
          <cell r="G5510">
            <v>1.5294540000000001</v>
          </cell>
          <cell r="H5510">
            <v>1.5294540000000001</v>
          </cell>
          <cell r="I5510">
            <v>94.470789999999994</v>
          </cell>
          <cell r="J5510">
            <v>25551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</row>
        <row r="5511">
          <cell r="F5511" t="str">
            <v>2014Other1-in-10June Peak14</v>
          </cell>
          <cell r="G5511">
            <v>1.400293</v>
          </cell>
          <cell r="H5511">
            <v>1.7965070000000001</v>
          </cell>
          <cell r="I5511">
            <v>96.699259999999995</v>
          </cell>
          <cell r="J5511">
            <v>25551</v>
          </cell>
          <cell r="K5511">
            <v>0.3306501</v>
          </cell>
          <cell r="L5511">
            <v>0.36938569999999998</v>
          </cell>
          <cell r="M5511">
            <v>0.39621410000000001</v>
          </cell>
          <cell r="N5511">
            <v>0.42304239999999999</v>
          </cell>
          <cell r="O5511">
            <v>0.46177810000000002</v>
          </cell>
        </row>
        <row r="5512">
          <cell r="F5512" t="str">
            <v>2014Other1-in-10June Peak15</v>
          </cell>
          <cell r="G5512">
            <v>1.590757</v>
          </cell>
          <cell r="H5512">
            <v>2.1004399999999999</v>
          </cell>
          <cell r="I5512">
            <v>99.342370000000003</v>
          </cell>
          <cell r="J5512">
            <v>25551</v>
          </cell>
          <cell r="K5512">
            <v>0.42642869999999999</v>
          </cell>
          <cell r="L5512">
            <v>0.47561619999999999</v>
          </cell>
          <cell r="M5512">
            <v>0.50968340000000001</v>
          </cell>
          <cell r="N5512">
            <v>0.54375050000000003</v>
          </cell>
          <cell r="O5512">
            <v>0.59293810000000002</v>
          </cell>
        </row>
        <row r="5513">
          <cell r="F5513" t="str">
            <v>2014Other1-in-10June Peak16</v>
          </cell>
          <cell r="G5513">
            <v>1.7976179999999999</v>
          </cell>
          <cell r="H5513">
            <v>2.435314</v>
          </cell>
          <cell r="I5513">
            <v>101.15860000000001</v>
          </cell>
          <cell r="J5513">
            <v>25551</v>
          </cell>
          <cell r="K5513">
            <v>0.53395060000000005</v>
          </cell>
          <cell r="L5513">
            <v>0.59524449999999995</v>
          </cell>
          <cell r="M5513">
            <v>0.63769640000000005</v>
          </cell>
          <cell r="N5513">
            <v>0.68014839999999999</v>
          </cell>
          <cell r="O5513">
            <v>0.74144239999999995</v>
          </cell>
        </row>
        <row r="5514">
          <cell r="F5514" t="str">
            <v>2014Other1-in-10June Peak17</v>
          </cell>
          <cell r="G5514">
            <v>1.9961409999999999</v>
          </cell>
          <cell r="H5514">
            <v>2.7388810000000001</v>
          </cell>
          <cell r="I5514">
            <v>101.83240000000001</v>
          </cell>
          <cell r="J5514">
            <v>25551</v>
          </cell>
          <cell r="K5514">
            <v>0.62161299999999997</v>
          </cell>
          <cell r="L5514">
            <v>0.69317609999999996</v>
          </cell>
          <cell r="M5514">
            <v>0.74274059999999997</v>
          </cell>
          <cell r="N5514">
            <v>0.79230500000000004</v>
          </cell>
          <cell r="O5514">
            <v>0.86386810000000003</v>
          </cell>
        </row>
        <row r="5515">
          <cell r="F5515" t="str">
            <v>2014Other1-in-10June Peak18</v>
          </cell>
          <cell r="G5515">
            <v>2.1559650000000001</v>
          </cell>
          <cell r="H5515">
            <v>2.9187449999999999</v>
          </cell>
          <cell r="I5515">
            <v>101.7227</v>
          </cell>
          <cell r="J5515">
            <v>25551</v>
          </cell>
          <cell r="K5515">
            <v>0.63834559999999996</v>
          </cell>
          <cell r="L5515">
            <v>0.71186229999999995</v>
          </cell>
          <cell r="M5515">
            <v>0.76277980000000001</v>
          </cell>
          <cell r="N5515">
            <v>0.81369720000000001</v>
          </cell>
          <cell r="O5515">
            <v>0.8872139</v>
          </cell>
        </row>
        <row r="5516">
          <cell r="F5516" t="str">
            <v>2014Other1-in-10June Peak19</v>
          </cell>
          <cell r="G5516">
            <v>3.1472280000000001</v>
          </cell>
          <cell r="H5516">
            <v>2.854889</v>
          </cell>
          <cell r="I5516">
            <v>101.2516</v>
          </cell>
          <cell r="J5516">
            <v>25551</v>
          </cell>
          <cell r="K5516">
            <v>-0.32657819999999999</v>
          </cell>
          <cell r="L5516">
            <v>-0.30634929999999999</v>
          </cell>
          <cell r="M5516">
            <v>-0.29233880000000001</v>
          </cell>
          <cell r="N5516">
            <v>-0.27832839999999998</v>
          </cell>
          <cell r="O5516">
            <v>-0.25809949999999998</v>
          </cell>
        </row>
        <row r="5517">
          <cell r="F5517" t="str">
            <v>2014Other1-in-10June Peak20</v>
          </cell>
          <cell r="G5517">
            <v>2.8327840000000002</v>
          </cell>
          <cell r="H5517">
            <v>2.5760070000000002</v>
          </cell>
          <cell r="I5517">
            <v>98.726370000000003</v>
          </cell>
          <cell r="J5517">
            <v>25551</v>
          </cell>
          <cell r="K5517">
            <v>-0.28685159999999998</v>
          </cell>
          <cell r="L5517">
            <v>-0.26908339999999997</v>
          </cell>
          <cell r="M5517">
            <v>-0.25677729999999999</v>
          </cell>
          <cell r="N5517">
            <v>-0.2444711</v>
          </cell>
          <cell r="O5517">
            <v>-0.22670299999999999</v>
          </cell>
        </row>
        <row r="5518">
          <cell r="F5518" t="str">
            <v>2014Other1-in-10June Peak21</v>
          </cell>
          <cell r="G5518">
            <v>2.413875</v>
          </cell>
          <cell r="H5518">
            <v>2.2633139999999998</v>
          </cell>
          <cell r="I5518">
            <v>94.529690000000002</v>
          </cell>
          <cell r="J5518">
            <v>25551</v>
          </cell>
          <cell r="K5518">
            <v>-0.16819429999999999</v>
          </cell>
          <cell r="L5518">
            <v>-0.157776</v>
          </cell>
          <cell r="M5518">
            <v>-0.15056040000000001</v>
          </cell>
          <cell r="N5518">
            <v>-0.14334469999999999</v>
          </cell>
          <cell r="O5518">
            <v>-0.1329264</v>
          </cell>
        </row>
        <row r="5519">
          <cell r="F5519" t="str">
            <v>2014Other1-in-10June Peak22</v>
          </cell>
          <cell r="G5519">
            <v>2.0254949999999998</v>
          </cell>
          <cell r="H5519">
            <v>1.928895</v>
          </cell>
          <cell r="I5519">
            <v>89.821079999999995</v>
          </cell>
          <cell r="J5519">
            <v>25551</v>
          </cell>
          <cell r="K5519">
            <v>-0.1079142</v>
          </cell>
          <cell r="L5519">
            <v>-0.10122979999999999</v>
          </cell>
          <cell r="M5519">
            <v>-9.6600199999999997E-2</v>
          </cell>
          <cell r="N5519">
            <v>-9.19706E-2</v>
          </cell>
          <cell r="O5519">
            <v>-8.5286200000000006E-2</v>
          </cell>
        </row>
        <row r="5520">
          <cell r="F5520" t="str">
            <v>2014Other1-in-10June Peak23</v>
          </cell>
          <cell r="G5520">
            <v>1.5713060000000001</v>
          </cell>
          <cell r="H5520">
            <v>1.5099860000000001</v>
          </cell>
          <cell r="I5520">
            <v>87.577709999999996</v>
          </cell>
          <cell r="J5520">
            <v>25551</v>
          </cell>
          <cell r="K5520">
            <v>-6.8501300000000001E-2</v>
          </cell>
          <cell r="L5520">
            <v>-6.4258200000000001E-2</v>
          </cell>
          <cell r="M5520">
            <v>-6.1319499999999999E-2</v>
          </cell>
          <cell r="N5520">
            <v>-5.8380700000000001E-2</v>
          </cell>
          <cell r="O5520">
            <v>-5.4137600000000001E-2</v>
          </cell>
        </row>
        <row r="5521">
          <cell r="F5521" t="str">
            <v>2014Other1-in-10June Peak24</v>
          </cell>
          <cell r="G5521">
            <v>1.1925079999999999</v>
          </cell>
          <cell r="H5521">
            <v>1.153324</v>
          </cell>
          <cell r="I5521">
            <v>83.451710000000006</v>
          </cell>
          <cell r="J5521">
            <v>25551</v>
          </cell>
          <cell r="K5521">
            <v>-4.3772999999999999E-2</v>
          </cell>
          <cell r="L5521">
            <v>-4.1061599999999997E-2</v>
          </cell>
          <cell r="M5521">
            <v>-3.9183700000000002E-2</v>
          </cell>
          <cell r="N5521">
            <v>-3.73058E-2</v>
          </cell>
          <cell r="O5521">
            <v>-3.45945E-2</v>
          </cell>
        </row>
        <row r="5522">
          <cell r="F5522" t="str">
            <v>2014Sierra1-in-10June Peak1</v>
          </cell>
          <cell r="G5522">
            <v>0.98691050000000002</v>
          </cell>
          <cell r="H5522">
            <v>0.98691050000000002</v>
          </cell>
          <cell r="I5522">
            <v>66.496160000000003</v>
          </cell>
          <cell r="J5522">
            <v>17879.78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</row>
        <row r="5523">
          <cell r="F5523" t="str">
            <v>2014Sierra1-in-10June Peak2</v>
          </cell>
          <cell r="G5523">
            <v>0.87074300000000004</v>
          </cell>
          <cell r="H5523">
            <v>0.87074300000000004</v>
          </cell>
          <cell r="I5523">
            <v>66.515060000000005</v>
          </cell>
          <cell r="J5523">
            <v>17879.78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</row>
        <row r="5524">
          <cell r="F5524" t="str">
            <v>2014Sierra1-in-10June Peak3</v>
          </cell>
          <cell r="G5524">
            <v>0.80365030000000004</v>
          </cell>
          <cell r="H5524">
            <v>0.80365030000000004</v>
          </cell>
          <cell r="I5524">
            <v>66.191079999999999</v>
          </cell>
          <cell r="J5524">
            <v>17879.78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</row>
        <row r="5525">
          <cell r="F5525" t="str">
            <v>2014Sierra1-in-10June Peak4</v>
          </cell>
          <cell r="G5525">
            <v>0.76569399999999999</v>
          </cell>
          <cell r="H5525">
            <v>0.76569399999999999</v>
          </cell>
          <cell r="I5525">
            <v>65.452960000000004</v>
          </cell>
          <cell r="J5525">
            <v>17879.78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</row>
        <row r="5526">
          <cell r="F5526" t="str">
            <v>2014Sierra1-in-10June Peak5</v>
          </cell>
          <cell r="G5526">
            <v>0.76589070000000004</v>
          </cell>
          <cell r="H5526">
            <v>0.76589070000000004</v>
          </cell>
          <cell r="I5526">
            <v>64.85669</v>
          </cell>
          <cell r="J5526">
            <v>17879.78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</row>
        <row r="5527">
          <cell r="F5527" t="str">
            <v>2014Sierra1-in-10June Peak6</v>
          </cell>
          <cell r="G5527">
            <v>0.83609350000000004</v>
          </cell>
          <cell r="H5527">
            <v>0.83609350000000004</v>
          </cell>
          <cell r="I5527">
            <v>63.705629999999999</v>
          </cell>
          <cell r="J5527">
            <v>17879.78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</row>
        <row r="5528">
          <cell r="F5528" t="str">
            <v>2014Sierra1-in-10June Peak7</v>
          </cell>
          <cell r="G5528">
            <v>0.99507060000000003</v>
          </cell>
          <cell r="H5528">
            <v>0.99507060000000003</v>
          </cell>
          <cell r="I5528">
            <v>65.105840000000001</v>
          </cell>
          <cell r="J5528">
            <v>17879.78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</row>
        <row r="5529">
          <cell r="F5529" t="str">
            <v>2014Sierra1-in-10June Peak8</v>
          </cell>
          <cell r="G5529">
            <v>1.0957239999999999</v>
          </cell>
          <cell r="H5529">
            <v>1.0957239999999999</v>
          </cell>
          <cell r="I5529">
            <v>70.430340000000001</v>
          </cell>
          <cell r="J5529">
            <v>17879.78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</row>
        <row r="5530">
          <cell r="F5530" t="str">
            <v>2014Sierra1-in-10June Peak9</v>
          </cell>
          <cell r="G5530">
            <v>1.1264320000000001</v>
          </cell>
          <cell r="H5530">
            <v>1.1264320000000001</v>
          </cell>
          <cell r="I5530">
            <v>77.012110000000007</v>
          </cell>
          <cell r="J5530">
            <v>17879.78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</row>
        <row r="5531">
          <cell r="F5531" t="str">
            <v>2014Sierra1-in-10June Peak10</v>
          </cell>
          <cell r="G5531">
            <v>1.183697</v>
          </cell>
          <cell r="H5531">
            <v>1.183697</v>
          </cell>
          <cell r="I5531">
            <v>82.287099999999995</v>
          </cell>
          <cell r="J5531">
            <v>17879.78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</row>
        <row r="5532">
          <cell r="F5532" t="str">
            <v>2014Sierra1-in-10June Peak11</v>
          </cell>
          <cell r="G5532">
            <v>1.2924899999999999</v>
          </cell>
          <cell r="H5532">
            <v>1.2924899999999999</v>
          </cell>
          <cell r="I5532">
            <v>86.862229999999997</v>
          </cell>
          <cell r="J5532">
            <v>17879.78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</row>
        <row r="5533">
          <cell r="F5533" t="str">
            <v>2014Sierra1-in-10June Peak12</v>
          </cell>
          <cell r="G5533">
            <v>1.457357</v>
          </cell>
          <cell r="H5533">
            <v>1.457357</v>
          </cell>
          <cell r="I5533">
            <v>90.289730000000006</v>
          </cell>
          <cell r="J5533">
            <v>17879.78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</row>
        <row r="5534">
          <cell r="F5534" t="str">
            <v>2014Sierra1-in-10June Peak13</v>
          </cell>
          <cell r="G5534">
            <v>1.6854469999999999</v>
          </cell>
          <cell r="H5534">
            <v>1.6854469999999999</v>
          </cell>
          <cell r="I5534">
            <v>92.804730000000006</v>
          </cell>
          <cell r="J5534">
            <v>17879.78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</row>
        <row r="5535">
          <cell r="F5535" t="str">
            <v>2014Sierra1-in-10June Peak14</v>
          </cell>
          <cell r="G5535">
            <v>1.582281</v>
          </cell>
          <cell r="H5535">
            <v>1.944423</v>
          </cell>
          <cell r="I5535">
            <v>94.036640000000006</v>
          </cell>
          <cell r="J5535">
            <v>17879.78</v>
          </cell>
          <cell r="K5535">
            <v>0.30665930000000002</v>
          </cell>
          <cell r="L5535">
            <v>0.33943859999999998</v>
          </cell>
          <cell r="M5535">
            <v>0.36214150000000001</v>
          </cell>
          <cell r="N5535">
            <v>0.38484420000000003</v>
          </cell>
          <cell r="O5535">
            <v>0.41762349999999998</v>
          </cell>
        </row>
        <row r="5536">
          <cell r="F5536" t="str">
            <v>2014Sierra1-in-10June Peak15</v>
          </cell>
          <cell r="G5536">
            <v>1.773547</v>
          </cell>
          <cell r="H5536">
            <v>2.2412529999999999</v>
          </cell>
          <cell r="I5536">
            <v>95.99924</v>
          </cell>
          <cell r="J5536">
            <v>17879.78</v>
          </cell>
          <cell r="K5536">
            <v>0.39700819999999998</v>
          </cell>
          <cell r="L5536">
            <v>0.43877680000000002</v>
          </cell>
          <cell r="M5536">
            <v>0.4677056</v>
          </cell>
          <cell r="N5536">
            <v>0.49663449999999998</v>
          </cell>
          <cell r="O5536">
            <v>0.53840299999999996</v>
          </cell>
        </row>
        <row r="5537">
          <cell r="F5537" t="str">
            <v>2014Sierra1-in-10June Peak16</v>
          </cell>
          <cell r="G5537">
            <v>1.999652</v>
          </cell>
          <cell r="H5537">
            <v>2.5826419999999999</v>
          </cell>
          <cell r="I5537">
            <v>97.048180000000002</v>
          </cell>
          <cell r="J5537">
            <v>17879.78</v>
          </cell>
          <cell r="K5537">
            <v>0.49497229999999998</v>
          </cell>
          <cell r="L5537">
            <v>0.54697399999999996</v>
          </cell>
          <cell r="M5537">
            <v>0.58299020000000001</v>
          </cell>
          <cell r="N5537">
            <v>0.61900639999999996</v>
          </cell>
          <cell r="O5537">
            <v>0.67100820000000005</v>
          </cell>
        </row>
        <row r="5538">
          <cell r="F5538" t="str">
            <v>2014Sierra1-in-10June Peak17</v>
          </cell>
          <cell r="G5538">
            <v>2.2073230000000001</v>
          </cell>
          <cell r="H5538">
            <v>2.8878689999999998</v>
          </cell>
          <cell r="I5538">
            <v>97.380139999999997</v>
          </cell>
          <cell r="J5538">
            <v>17879.78</v>
          </cell>
          <cell r="K5538">
            <v>0.5777255</v>
          </cell>
          <cell r="L5538">
            <v>0.6384727</v>
          </cell>
          <cell r="M5538">
            <v>0.68054599999999998</v>
          </cell>
          <cell r="N5538">
            <v>0.72261940000000002</v>
          </cell>
          <cell r="O5538">
            <v>0.78336660000000002</v>
          </cell>
        </row>
        <row r="5539">
          <cell r="F5539" t="str">
            <v>2014Sierra1-in-10June Peak18</v>
          </cell>
          <cell r="G5539">
            <v>2.3851969999999998</v>
          </cell>
          <cell r="H5539">
            <v>3.0843050000000001</v>
          </cell>
          <cell r="I5539">
            <v>97.038089999999997</v>
          </cell>
          <cell r="J5539">
            <v>17879.78</v>
          </cell>
          <cell r="K5539">
            <v>0.59347369999999999</v>
          </cell>
          <cell r="L5539">
            <v>0.65588360000000001</v>
          </cell>
          <cell r="M5539">
            <v>0.69910839999999996</v>
          </cell>
          <cell r="N5539">
            <v>0.74233340000000003</v>
          </cell>
          <cell r="O5539">
            <v>0.80474319999999999</v>
          </cell>
        </row>
        <row r="5540">
          <cell r="F5540" t="str">
            <v>2014Sierra1-in-10June Peak19</v>
          </cell>
          <cell r="G5540">
            <v>3.418285</v>
          </cell>
          <cell r="H5540">
            <v>3.0503870000000002</v>
          </cell>
          <cell r="I5540">
            <v>96.561940000000007</v>
          </cell>
          <cell r="J5540">
            <v>17879.78</v>
          </cell>
          <cell r="K5540">
            <v>-0.40038760000000001</v>
          </cell>
          <cell r="L5540">
            <v>-0.3811929</v>
          </cell>
          <cell r="M5540">
            <v>-0.36789870000000002</v>
          </cell>
          <cell r="N5540">
            <v>-0.35460449999999999</v>
          </cell>
          <cell r="O5540">
            <v>-0.33540979999999998</v>
          </cell>
        </row>
        <row r="5541">
          <cell r="F5541" t="str">
            <v>2014Sierra1-in-10June Peak20</v>
          </cell>
          <cell r="G5541">
            <v>3.1010469999999999</v>
          </cell>
          <cell r="H5541">
            <v>2.7978399999999999</v>
          </cell>
          <cell r="I5541">
            <v>92.731430000000003</v>
          </cell>
          <cell r="J5541">
            <v>17879.78</v>
          </cell>
          <cell r="K5541">
            <v>-0.32998339999999998</v>
          </cell>
          <cell r="L5541">
            <v>-0.3141639</v>
          </cell>
          <cell r="M5541">
            <v>-0.30320740000000002</v>
          </cell>
          <cell r="N5541">
            <v>-0.29225089999999998</v>
          </cell>
          <cell r="O5541">
            <v>-0.27643139999999999</v>
          </cell>
        </row>
        <row r="5542">
          <cell r="F5542" t="str">
            <v>2014Sierra1-in-10June Peak21</v>
          </cell>
          <cell r="G5542">
            <v>2.6685539999999999</v>
          </cell>
          <cell r="H5542">
            <v>2.4764689999999998</v>
          </cell>
          <cell r="I5542">
            <v>83.854969999999994</v>
          </cell>
          <cell r="J5542">
            <v>17879.78</v>
          </cell>
          <cell r="K5542">
            <v>-0.20904739999999999</v>
          </cell>
          <cell r="L5542">
            <v>-0.1990256</v>
          </cell>
          <cell r="M5542">
            <v>-0.19208459999999999</v>
          </cell>
          <cell r="N5542">
            <v>-0.18514349999999999</v>
          </cell>
          <cell r="O5542">
            <v>-0.17512169999999999</v>
          </cell>
        </row>
        <row r="5543">
          <cell r="F5543" t="str">
            <v>2014Sierra1-in-10June Peak22</v>
          </cell>
          <cell r="G5543">
            <v>2.2222379999999999</v>
          </cell>
          <cell r="H5543">
            <v>2.1075170000000001</v>
          </cell>
          <cell r="I5543">
            <v>78.656649999999999</v>
          </cell>
          <cell r="J5543">
            <v>17879.78</v>
          </cell>
          <cell r="K5543">
            <v>-0.1248522</v>
          </cell>
          <cell r="L5543">
            <v>-0.11886679999999999</v>
          </cell>
          <cell r="M5543">
            <v>-0.1147213</v>
          </cell>
          <cell r="N5543">
            <v>-0.1105758</v>
          </cell>
          <cell r="O5543">
            <v>-0.1045903</v>
          </cell>
        </row>
        <row r="5544">
          <cell r="F5544" t="str">
            <v>2014Sierra1-in-10June Peak23</v>
          </cell>
          <cell r="G5544">
            <v>1.708115</v>
          </cell>
          <cell r="H5544">
            <v>1.6308800000000001</v>
          </cell>
          <cell r="I5544">
            <v>76.162049999999994</v>
          </cell>
          <cell r="J5544">
            <v>17879.78</v>
          </cell>
          <cell r="K5544">
            <v>-8.4055900000000003E-2</v>
          </cell>
          <cell r="L5544">
            <v>-8.0026299999999995E-2</v>
          </cell>
          <cell r="M5544">
            <v>-7.7235300000000007E-2</v>
          </cell>
          <cell r="N5544">
            <v>-7.4444399999999994E-2</v>
          </cell>
          <cell r="O5544">
            <v>-7.0414699999999997E-2</v>
          </cell>
        </row>
        <row r="5545">
          <cell r="F5545" t="str">
            <v>2014Sierra1-in-10June Peak24</v>
          </cell>
          <cell r="G5545">
            <v>1.2779739999999999</v>
          </cell>
          <cell r="H5545">
            <v>1.237679</v>
          </cell>
          <cell r="I5545">
            <v>74.147069999999999</v>
          </cell>
          <cell r="J5545">
            <v>17879.78</v>
          </cell>
          <cell r="K5545">
            <v>-4.3853900000000001E-2</v>
          </cell>
          <cell r="L5545">
            <v>-4.17516E-2</v>
          </cell>
          <cell r="M5545">
            <v>-4.0295499999999998E-2</v>
          </cell>
          <cell r="N5545">
            <v>-3.8839400000000003E-2</v>
          </cell>
          <cell r="O5545">
            <v>-3.6736999999999999E-2</v>
          </cell>
        </row>
        <row r="5546">
          <cell r="F5546" t="str">
            <v>2014Stockton1-in-10June Peak1</v>
          </cell>
          <cell r="G5546">
            <v>1.1287780000000001</v>
          </cell>
          <cell r="H5546">
            <v>1.1287780000000001</v>
          </cell>
          <cell r="I5546">
            <v>78.143780000000007</v>
          </cell>
          <cell r="J5546">
            <v>12456.7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</row>
        <row r="5547">
          <cell r="F5547" t="str">
            <v>2014Stockton1-in-10June Peak2</v>
          </cell>
          <cell r="G5547">
            <v>0.96015950000000005</v>
          </cell>
          <cell r="H5547">
            <v>0.96015950000000005</v>
          </cell>
          <cell r="I5547">
            <v>76.508570000000006</v>
          </cell>
          <cell r="J5547">
            <v>12456.7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</row>
        <row r="5548">
          <cell r="F5548" t="str">
            <v>2014Stockton1-in-10June Peak3</v>
          </cell>
          <cell r="G5548">
            <v>0.85665809999999998</v>
          </cell>
          <cell r="H5548">
            <v>0.85665809999999998</v>
          </cell>
          <cell r="I5548">
            <v>74.778989999999993</v>
          </cell>
          <cell r="J5548">
            <v>12456.7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</row>
        <row r="5549">
          <cell r="F5549" t="str">
            <v>2014Stockton1-in-10June Peak4</v>
          </cell>
          <cell r="G5549">
            <v>0.79871409999999998</v>
          </cell>
          <cell r="H5549">
            <v>0.79871409999999998</v>
          </cell>
          <cell r="I5549">
            <v>72.36909</v>
          </cell>
          <cell r="J5549">
            <v>12456.7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</row>
        <row r="5550">
          <cell r="F5550" t="str">
            <v>2014Stockton1-in-10June Peak5</v>
          </cell>
          <cell r="G5550">
            <v>0.78549990000000003</v>
          </cell>
          <cell r="H5550">
            <v>0.78549990000000003</v>
          </cell>
          <cell r="I5550">
            <v>70.914169999999999</v>
          </cell>
          <cell r="J5550">
            <v>12456.7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</row>
        <row r="5551">
          <cell r="F5551" t="str">
            <v>2014Stockton1-in-10June Peak6</v>
          </cell>
          <cell r="G5551">
            <v>0.82091499999999995</v>
          </cell>
          <cell r="H5551">
            <v>0.82091499999999995</v>
          </cell>
          <cell r="I5551">
            <v>69.139480000000006</v>
          </cell>
          <cell r="J5551">
            <v>12456.7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</row>
        <row r="5552">
          <cell r="F5552" t="str">
            <v>2014Stockton1-in-10June Peak7</v>
          </cell>
          <cell r="G5552">
            <v>0.93670949999999997</v>
          </cell>
          <cell r="H5552">
            <v>0.93670949999999997</v>
          </cell>
          <cell r="I5552">
            <v>70.409899999999993</v>
          </cell>
          <cell r="J5552">
            <v>12456.7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</row>
        <row r="5553">
          <cell r="F5553" t="str">
            <v>2014Stockton1-in-10June Peak8</v>
          </cell>
          <cell r="G5553">
            <v>1.017164</v>
          </cell>
          <cell r="H5553">
            <v>1.017164</v>
          </cell>
          <cell r="I5553">
            <v>75.180300000000003</v>
          </cell>
          <cell r="J5553">
            <v>12456.7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</row>
        <row r="5554">
          <cell r="F5554" t="str">
            <v>2014Stockton1-in-10June Peak9</v>
          </cell>
          <cell r="G5554">
            <v>1.0591740000000001</v>
          </cell>
          <cell r="H5554">
            <v>1.0591740000000001</v>
          </cell>
          <cell r="I5554">
            <v>82.545079999999999</v>
          </cell>
          <cell r="J5554">
            <v>12456.7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</row>
        <row r="5555">
          <cell r="F5555" t="str">
            <v>2014Stockton1-in-10June Peak10</v>
          </cell>
          <cell r="G5555">
            <v>1.162085</v>
          </cell>
          <cell r="H5555">
            <v>1.162085</v>
          </cell>
          <cell r="I5555">
            <v>85.180300000000003</v>
          </cell>
          <cell r="J5555">
            <v>12456.7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</row>
        <row r="5556">
          <cell r="F5556" t="str">
            <v>2014Stockton1-in-10June Peak11</v>
          </cell>
          <cell r="G5556">
            <v>1.3090120000000001</v>
          </cell>
          <cell r="H5556">
            <v>1.3090120000000001</v>
          </cell>
          <cell r="I5556">
            <v>87.450609999999998</v>
          </cell>
          <cell r="J5556">
            <v>12456.7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</row>
        <row r="5557">
          <cell r="F5557" t="str">
            <v>2014Stockton1-in-10June Peak12</v>
          </cell>
          <cell r="G5557">
            <v>1.508275</v>
          </cell>
          <cell r="H5557">
            <v>1.508275</v>
          </cell>
          <cell r="I5557">
            <v>90.950609999999998</v>
          </cell>
          <cell r="J5557">
            <v>12456.7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</row>
        <row r="5558">
          <cell r="F5558" t="str">
            <v>2014Stockton1-in-10June Peak13</v>
          </cell>
          <cell r="G5558">
            <v>1.764589</v>
          </cell>
          <cell r="H5558">
            <v>1.764589</v>
          </cell>
          <cell r="I5558">
            <v>94.270390000000006</v>
          </cell>
          <cell r="J5558">
            <v>12456.7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</row>
        <row r="5559">
          <cell r="F5559" t="str">
            <v>2014Stockton1-in-10June Peak14</v>
          </cell>
          <cell r="G5559">
            <v>1.6019620000000001</v>
          </cell>
          <cell r="H5559">
            <v>2.0589750000000002</v>
          </cell>
          <cell r="I5559">
            <v>95.770390000000006</v>
          </cell>
          <cell r="J5559">
            <v>12456.7</v>
          </cell>
          <cell r="K5559">
            <v>0.38612550000000001</v>
          </cell>
          <cell r="L5559">
            <v>0.42800680000000002</v>
          </cell>
          <cell r="M5559">
            <v>0.45701360000000002</v>
          </cell>
          <cell r="N5559">
            <v>0.48602050000000002</v>
          </cell>
          <cell r="O5559">
            <v>0.52790170000000003</v>
          </cell>
        </row>
        <row r="5560">
          <cell r="F5560" t="str">
            <v>2014Stockton1-in-10June Peak15</v>
          </cell>
          <cell r="G5560">
            <v>1.810147</v>
          </cell>
          <cell r="H5560">
            <v>2.3858630000000001</v>
          </cell>
          <cell r="I5560">
            <v>99.090100000000007</v>
          </cell>
          <cell r="J5560">
            <v>12456.7</v>
          </cell>
          <cell r="K5560">
            <v>0.48849520000000002</v>
          </cell>
          <cell r="L5560">
            <v>0.54002620000000001</v>
          </cell>
          <cell r="M5560">
            <v>0.57571640000000002</v>
          </cell>
          <cell r="N5560">
            <v>0.61140660000000002</v>
          </cell>
          <cell r="O5560">
            <v>0.66293760000000002</v>
          </cell>
        </row>
        <row r="5561">
          <cell r="F5561" t="str">
            <v>2014Stockton1-in-10June Peak16</v>
          </cell>
          <cell r="G5561">
            <v>2.0177670000000001</v>
          </cell>
          <cell r="H5561">
            <v>2.7467229999999998</v>
          </cell>
          <cell r="I5561">
            <v>101</v>
          </cell>
          <cell r="J5561">
            <v>12456.7</v>
          </cell>
          <cell r="K5561">
            <v>0.6193554</v>
          </cell>
          <cell r="L5561">
            <v>0.68410839999999995</v>
          </cell>
          <cell r="M5561">
            <v>0.72895620000000005</v>
          </cell>
          <cell r="N5561">
            <v>0.77380389999999999</v>
          </cell>
          <cell r="O5561">
            <v>0.838557</v>
          </cell>
        </row>
        <row r="5562">
          <cell r="F5562" t="str">
            <v>2014Stockton1-in-10June Peak17</v>
          </cell>
          <cell r="G5562">
            <v>2.215214</v>
          </cell>
          <cell r="H5562">
            <v>3.0582229999999999</v>
          </cell>
          <cell r="I5562">
            <v>100.86499999999999</v>
          </cell>
          <cell r="J5562">
            <v>12456.7</v>
          </cell>
          <cell r="K5562">
            <v>0.71568379999999998</v>
          </cell>
          <cell r="L5562">
            <v>0.79090850000000001</v>
          </cell>
          <cell r="M5562">
            <v>0.84300889999999995</v>
          </cell>
          <cell r="N5562">
            <v>0.8951093</v>
          </cell>
          <cell r="O5562">
            <v>0.97033409999999998</v>
          </cell>
        </row>
        <row r="5563">
          <cell r="F5563" t="str">
            <v>2014Stockton1-in-10June Peak18</v>
          </cell>
          <cell r="G5563">
            <v>2.3589920000000002</v>
          </cell>
          <cell r="H5563">
            <v>3.2239499999999999</v>
          </cell>
          <cell r="I5563">
            <v>102.72920000000001</v>
          </cell>
          <cell r="J5563">
            <v>12456.7</v>
          </cell>
          <cell r="K5563">
            <v>0.73424160000000005</v>
          </cell>
          <cell r="L5563">
            <v>0.81147020000000003</v>
          </cell>
          <cell r="M5563">
            <v>0.86495849999999996</v>
          </cell>
          <cell r="N5563">
            <v>0.91844669999999995</v>
          </cell>
          <cell r="O5563">
            <v>0.99567499999999998</v>
          </cell>
        </row>
        <row r="5564">
          <cell r="F5564" t="str">
            <v>2014Stockton1-in-10June Peak19</v>
          </cell>
          <cell r="G5564">
            <v>3.4386019999999999</v>
          </cell>
          <cell r="H5564">
            <v>3.1454270000000002</v>
          </cell>
          <cell r="I5564">
            <v>101.22920000000001</v>
          </cell>
          <cell r="J5564">
            <v>12456.7</v>
          </cell>
          <cell r="K5564">
            <v>-0.30917109999999998</v>
          </cell>
          <cell r="L5564">
            <v>-0.29972009999999999</v>
          </cell>
          <cell r="M5564">
            <v>-0.2931745</v>
          </cell>
          <cell r="N5564">
            <v>-0.28662890000000002</v>
          </cell>
          <cell r="O5564">
            <v>-0.27717799999999998</v>
          </cell>
        </row>
        <row r="5565">
          <cell r="F5565" t="str">
            <v>2014Stockton1-in-10June Peak20</v>
          </cell>
          <cell r="G5565">
            <v>3.1303100000000001</v>
          </cell>
          <cell r="H5565">
            <v>2.855229</v>
          </cell>
          <cell r="I5565">
            <v>98.684560000000005</v>
          </cell>
          <cell r="J5565">
            <v>12456.7</v>
          </cell>
          <cell r="K5565">
            <v>-0.2900894</v>
          </cell>
          <cell r="L5565">
            <v>-0.28122190000000002</v>
          </cell>
          <cell r="M5565">
            <v>-0.2750802</v>
          </cell>
          <cell r="N5565">
            <v>-0.26893850000000002</v>
          </cell>
          <cell r="O5565">
            <v>-0.260071</v>
          </cell>
        </row>
        <row r="5566">
          <cell r="F5566" t="str">
            <v>2014Stockton1-in-10June Peak21</v>
          </cell>
          <cell r="G5566">
            <v>2.7497280000000002</v>
          </cell>
          <cell r="H5566">
            <v>2.5640170000000002</v>
          </cell>
          <cell r="I5566">
            <v>95.504300000000001</v>
          </cell>
          <cell r="J5566">
            <v>12456.7</v>
          </cell>
          <cell r="K5566">
            <v>-0.19584409999999999</v>
          </cell>
          <cell r="L5566">
            <v>-0.18985750000000001</v>
          </cell>
          <cell r="M5566">
            <v>-0.18571109999999999</v>
          </cell>
          <cell r="N5566">
            <v>-0.1815648</v>
          </cell>
          <cell r="O5566">
            <v>-0.17557819999999999</v>
          </cell>
        </row>
        <row r="5567">
          <cell r="F5567" t="str">
            <v>2014Stockton1-in-10June Peak22</v>
          </cell>
          <cell r="G5567">
            <v>2.345761</v>
          </cell>
          <cell r="H5567">
            <v>2.2151830000000001</v>
          </cell>
          <cell r="I5567">
            <v>91.553650000000005</v>
          </cell>
          <cell r="J5567">
            <v>12456.7</v>
          </cell>
          <cell r="K5567">
            <v>-0.1377023</v>
          </cell>
          <cell r="L5567">
            <v>-0.1334929</v>
          </cell>
          <cell r="M5567">
            <v>-0.13057759999999999</v>
          </cell>
          <cell r="N5567">
            <v>-0.1276622</v>
          </cell>
          <cell r="O5567">
            <v>-0.1234528</v>
          </cell>
        </row>
        <row r="5568">
          <cell r="F5568" t="str">
            <v>2014Stockton1-in-10June Peak23</v>
          </cell>
          <cell r="G5568">
            <v>1.8366690000000001</v>
          </cell>
          <cell r="H5568">
            <v>1.766392</v>
          </cell>
          <cell r="I5568">
            <v>89.008570000000006</v>
          </cell>
          <cell r="J5568">
            <v>12456.7</v>
          </cell>
          <cell r="K5568">
            <v>-7.4110999999999996E-2</v>
          </cell>
          <cell r="L5568">
            <v>-7.1845500000000007E-2</v>
          </cell>
          <cell r="M5568">
            <v>-7.0276500000000006E-2</v>
          </cell>
          <cell r="N5568">
            <v>-6.8707500000000005E-2</v>
          </cell>
          <cell r="O5568">
            <v>-6.6442000000000001E-2</v>
          </cell>
        </row>
        <row r="5569">
          <cell r="F5569" t="str">
            <v>2014Stockton1-in-10June Peak24</v>
          </cell>
          <cell r="G5569">
            <v>1.4172670000000001</v>
          </cell>
          <cell r="H5569">
            <v>1.3609199999999999</v>
          </cell>
          <cell r="I5569">
            <v>86.733879999999999</v>
          </cell>
          <cell r="J5569">
            <v>12456.7</v>
          </cell>
          <cell r="K5569">
            <v>-5.9421000000000002E-2</v>
          </cell>
          <cell r="L5569">
            <v>-5.7604599999999999E-2</v>
          </cell>
          <cell r="M5569">
            <v>-5.6346500000000001E-2</v>
          </cell>
          <cell r="N5569">
            <v>-5.5088499999999999E-2</v>
          </cell>
          <cell r="O5569">
            <v>-5.3272100000000003E-2</v>
          </cell>
        </row>
        <row r="5570">
          <cell r="F5570" t="str">
            <v>2014All Customers1-in-2June Peak1</v>
          </cell>
          <cell r="G5570">
            <v>0.80963719999999995</v>
          </cell>
          <cell r="H5570">
            <v>0.80963719999999995</v>
          </cell>
          <cell r="I5570">
            <v>71.04092</v>
          </cell>
          <cell r="J5570">
            <v>149490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</row>
        <row r="5571">
          <cell r="F5571" t="str">
            <v>2014All Customers1-in-2June Peak2</v>
          </cell>
          <cell r="G5571">
            <v>0.69142650000000005</v>
          </cell>
          <cell r="H5571">
            <v>0.69142650000000005</v>
          </cell>
          <cell r="I5571">
            <v>63.433970000000002</v>
          </cell>
          <cell r="J5571">
            <v>149490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</row>
        <row r="5572">
          <cell r="F5572" t="str">
            <v>2014All Customers1-in-2June Peak3</v>
          </cell>
          <cell r="G5572">
            <v>0.62205790000000005</v>
          </cell>
          <cell r="H5572">
            <v>0.62205790000000005</v>
          </cell>
          <cell r="I5572">
            <v>61.401960000000003</v>
          </cell>
          <cell r="J5572">
            <v>149490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</row>
        <row r="5573">
          <cell r="F5573" t="str">
            <v>2014All Customers1-in-2June Peak4</v>
          </cell>
          <cell r="G5573">
            <v>0.58177369999999995</v>
          </cell>
          <cell r="H5573">
            <v>0.58177369999999995</v>
          </cell>
          <cell r="I5573">
            <v>59.684199999999997</v>
          </cell>
          <cell r="J5573">
            <v>149490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</row>
        <row r="5574">
          <cell r="F5574" t="str">
            <v>2014All Customers1-in-2June Peak5</v>
          </cell>
          <cell r="G5574">
            <v>0.57123420000000003</v>
          </cell>
          <cell r="H5574">
            <v>0.57123420000000003</v>
          </cell>
          <cell r="I5574">
            <v>58.833210000000001</v>
          </cell>
          <cell r="J5574">
            <v>149490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</row>
        <row r="5575">
          <cell r="F5575" t="str">
            <v>2014All Customers1-in-2June Peak6</v>
          </cell>
          <cell r="G5575">
            <v>0.60415529999999995</v>
          </cell>
          <cell r="H5575">
            <v>0.60415529999999995</v>
          </cell>
          <cell r="I5575">
            <v>58.782539999999997</v>
          </cell>
          <cell r="J5575">
            <v>149490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</row>
        <row r="5576">
          <cell r="F5576" t="str">
            <v>2014All Customers1-in-2June Peak7</v>
          </cell>
          <cell r="G5576">
            <v>0.70375290000000001</v>
          </cell>
          <cell r="H5576">
            <v>0.70375290000000001</v>
          </cell>
          <cell r="I5576">
            <v>59.953690000000002</v>
          </cell>
          <cell r="J5576">
            <v>149490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</row>
        <row r="5577">
          <cell r="F5577" t="str">
            <v>2014All Customers1-in-2June Peak8</v>
          </cell>
          <cell r="G5577">
            <v>0.78293040000000003</v>
          </cell>
          <cell r="H5577">
            <v>0.78293040000000003</v>
          </cell>
          <cell r="I5577">
            <v>65.210250000000002</v>
          </cell>
          <cell r="J5577">
            <v>149490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</row>
        <row r="5578">
          <cell r="F5578" t="str">
            <v>2014All Customers1-in-2June Peak9</v>
          </cell>
          <cell r="G5578">
            <v>0.79971170000000003</v>
          </cell>
          <cell r="H5578">
            <v>0.79971170000000003</v>
          </cell>
          <cell r="I5578">
            <v>71.566299999999998</v>
          </cell>
          <cell r="J5578">
            <v>149490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</row>
        <row r="5579">
          <cell r="F5579" t="str">
            <v>2014All Customers1-in-2June Peak10</v>
          </cell>
          <cell r="G5579">
            <v>0.85293629999999998</v>
          </cell>
          <cell r="H5579">
            <v>0.85293629999999998</v>
          </cell>
          <cell r="I5579">
            <v>78.034970000000001</v>
          </cell>
          <cell r="J5579">
            <v>149490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</row>
        <row r="5580">
          <cell r="F5580" t="str">
            <v>2014All Customers1-in-2June Peak11</v>
          </cell>
          <cell r="G5580">
            <v>0.94284049999999997</v>
          </cell>
          <cell r="H5580">
            <v>0.94284049999999997</v>
          </cell>
          <cell r="I5580">
            <v>83.148669999999996</v>
          </cell>
          <cell r="J5580">
            <v>149490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</row>
        <row r="5581">
          <cell r="F5581" t="str">
            <v>2014All Customers1-in-2June Peak12</v>
          </cell>
          <cell r="G5581">
            <v>1.0734170000000001</v>
          </cell>
          <cell r="H5581">
            <v>1.0734170000000001</v>
          </cell>
          <cell r="I5581">
            <v>87.302289999999999</v>
          </cell>
          <cell r="J5581">
            <v>149490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</row>
        <row r="5582">
          <cell r="F5582" t="str">
            <v>2014All Customers1-in-2June Peak13</v>
          </cell>
          <cell r="G5582">
            <v>1.2471989999999999</v>
          </cell>
          <cell r="H5582">
            <v>1.2471989999999999</v>
          </cell>
          <cell r="I5582">
            <v>90.317269999999994</v>
          </cell>
          <cell r="J5582">
            <v>149490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</row>
        <row r="5583">
          <cell r="F5583" t="str">
            <v>2014All Customers1-in-2June Peak14</v>
          </cell>
          <cell r="G5583">
            <v>1.2009700000000001</v>
          </cell>
          <cell r="H5583">
            <v>1.437012</v>
          </cell>
          <cell r="I5583">
            <v>92.804500000000004</v>
          </cell>
          <cell r="J5583">
            <v>149490</v>
          </cell>
          <cell r="K5583">
            <v>0.1639331</v>
          </cell>
          <cell r="L5583">
            <v>0.20653540000000001</v>
          </cell>
          <cell r="M5583">
            <v>0.23604159999999999</v>
          </cell>
          <cell r="N5583">
            <v>0.2655479</v>
          </cell>
          <cell r="O5583">
            <v>0.30815019999999999</v>
          </cell>
        </row>
        <row r="5584">
          <cell r="F5584" t="str">
            <v>2014All Customers1-in-2June Peak15</v>
          </cell>
          <cell r="G5584">
            <v>1.347286</v>
          </cell>
          <cell r="H5584">
            <v>1.6499490000000001</v>
          </cell>
          <cell r="I5584">
            <v>94.82696</v>
          </cell>
          <cell r="J5584">
            <v>149490</v>
          </cell>
          <cell r="K5584">
            <v>0.21058689999999999</v>
          </cell>
          <cell r="L5584">
            <v>0.2649861</v>
          </cell>
          <cell r="M5584">
            <v>0.30266280000000001</v>
          </cell>
          <cell r="N5584">
            <v>0.34033950000000002</v>
          </cell>
          <cell r="O5584">
            <v>0.3947386</v>
          </cell>
        </row>
        <row r="5585">
          <cell r="F5585" t="str">
            <v>2014All Customers1-in-2June Peak16</v>
          </cell>
          <cell r="G5585">
            <v>1.5129060000000001</v>
          </cell>
          <cell r="H5585">
            <v>1.8917269999999999</v>
          </cell>
          <cell r="I5585">
            <v>96.152500000000003</v>
          </cell>
          <cell r="J5585">
            <v>149490</v>
          </cell>
          <cell r="K5585">
            <v>0.26424979999999998</v>
          </cell>
          <cell r="L5585">
            <v>0.3319395</v>
          </cell>
          <cell r="M5585">
            <v>0.37882120000000002</v>
          </cell>
          <cell r="N5585">
            <v>0.4257029</v>
          </cell>
          <cell r="O5585">
            <v>0.49339260000000001</v>
          </cell>
        </row>
        <row r="5586">
          <cell r="F5586" t="str">
            <v>2014All Customers1-in-2June Peak17</v>
          </cell>
          <cell r="G5586">
            <v>1.666083</v>
          </cell>
          <cell r="H5586">
            <v>2.1072069999999998</v>
          </cell>
          <cell r="I5586">
            <v>96.225909999999999</v>
          </cell>
          <cell r="J5586">
            <v>149490</v>
          </cell>
          <cell r="K5586">
            <v>0.30724030000000002</v>
          </cell>
          <cell r="L5586">
            <v>0.38633980000000001</v>
          </cell>
          <cell r="M5586">
            <v>0.44112390000000001</v>
          </cell>
          <cell r="N5586">
            <v>0.49590790000000001</v>
          </cell>
          <cell r="O5586">
            <v>0.57500739999999995</v>
          </cell>
        </row>
        <row r="5587">
          <cell r="F5587" t="str">
            <v>2014All Customers1-in-2June Peak18</v>
          </cell>
          <cell r="G5587">
            <v>1.789283</v>
          </cell>
          <cell r="H5587">
            <v>2.2422949999999999</v>
          </cell>
          <cell r="I5587">
            <v>95.984979999999993</v>
          </cell>
          <cell r="J5587">
            <v>149490</v>
          </cell>
          <cell r="K5587">
            <v>0.31545869999999998</v>
          </cell>
          <cell r="L5587">
            <v>0.39672659999999998</v>
          </cell>
          <cell r="M5587">
            <v>0.45301249999999998</v>
          </cell>
          <cell r="N5587">
            <v>0.50929840000000004</v>
          </cell>
          <cell r="O5587">
            <v>0.59056629999999999</v>
          </cell>
        </row>
        <row r="5588">
          <cell r="F5588" t="str">
            <v>2014All Customers1-in-2June Peak19</v>
          </cell>
          <cell r="G5588">
            <v>2.476407</v>
          </cell>
          <cell r="H5588">
            <v>2.2130649999999998</v>
          </cell>
          <cell r="I5588">
            <v>94.28819</v>
          </cell>
          <cell r="J5588">
            <v>149490</v>
          </cell>
          <cell r="K5588">
            <v>-0.2917035</v>
          </cell>
          <cell r="L5588">
            <v>-0.27494730000000001</v>
          </cell>
          <cell r="M5588">
            <v>-0.26334200000000002</v>
          </cell>
          <cell r="N5588">
            <v>-0.25173669999999998</v>
          </cell>
          <cell r="O5588">
            <v>-0.23498050000000001</v>
          </cell>
        </row>
        <row r="5589">
          <cell r="F5589" t="str">
            <v>2014All Customers1-in-2June Peak20</v>
          </cell>
          <cell r="G5589">
            <v>2.2658670000000001</v>
          </cell>
          <cell r="H5589">
            <v>2.0294629999999998</v>
          </cell>
          <cell r="I5589">
            <v>90.815250000000006</v>
          </cell>
          <cell r="J5589">
            <v>149490</v>
          </cell>
          <cell r="K5589">
            <v>-0.26174380000000003</v>
          </cell>
          <cell r="L5589">
            <v>-0.24677299999999999</v>
          </cell>
          <cell r="M5589">
            <v>-0.23640420000000001</v>
          </cell>
          <cell r="N5589">
            <v>-0.2260354</v>
          </cell>
          <cell r="O5589">
            <v>-0.21106449999999999</v>
          </cell>
        </row>
        <row r="5590">
          <cell r="F5590" t="str">
            <v>2014All Customers1-in-2June Peak21</v>
          </cell>
          <cell r="G5590">
            <v>1.9866299999999999</v>
          </cell>
          <cell r="H5590">
            <v>1.8366150000000001</v>
          </cell>
          <cell r="I5590">
            <v>85.062629999999999</v>
          </cell>
          <cell r="J5590">
            <v>149490</v>
          </cell>
          <cell r="K5590">
            <v>-0.16576579999999999</v>
          </cell>
          <cell r="L5590">
            <v>-0.1564604</v>
          </cell>
          <cell r="M5590">
            <v>-0.1500156</v>
          </cell>
          <cell r="N5590">
            <v>-0.1435707</v>
          </cell>
          <cell r="O5590">
            <v>-0.1342653</v>
          </cell>
        </row>
        <row r="5591">
          <cell r="F5591" t="str">
            <v>2014All Customers1-in-2June Peak22</v>
          </cell>
          <cell r="G5591">
            <v>1.7055709999999999</v>
          </cell>
          <cell r="H5591">
            <v>1.6125050000000001</v>
          </cell>
          <cell r="I5591">
            <v>79.448790000000002</v>
          </cell>
          <cell r="J5591">
            <v>149490</v>
          </cell>
          <cell r="K5591">
            <v>-0.1027362</v>
          </cell>
          <cell r="L5591">
            <v>-9.7022899999999995E-2</v>
          </cell>
          <cell r="M5591">
            <v>-9.3065899999999993E-2</v>
          </cell>
          <cell r="N5591">
            <v>-8.9108900000000005E-2</v>
          </cell>
          <cell r="O5591">
            <v>-8.3395700000000003E-2</v>
          </cell>
        </row>
        <row r="5592">
          <cell r="F5592" t="str">
            <v>2014All Customers1-in-2June Peak23</v>
          </cell>
          <cell r="G5592">
            <v>1.3476330000000001</v>
          </cell>
          <cell r="H5592">
            <v>1.289415</v>
          </cell>
          <cell r="I5592">
            <v>75.842699999999994</v>
          </cell>
          <cell r="J5592">
            <v>149490</v>
          </cell>
          <cell r="K5592">
            <v>-6.4355300000000004E-2</v>
          </cell>
          <cell r="L5592">
            <v>-6.0728799999999999E-2</v>
          </cell>
          <cell r="M5592">
            <v>-5.8217100000000001E-2</v>
          </cell>
          <cell r="N5592">
            <v>-5.5705400000000002E-2</v>
          </cell>
          <cell r="O5592">
            <v>-5.2078899999999997E-2</v>
          </cell>
        </row>
        <row r="5593">
          <cell r="F5593" t="str">
            <v>2014All Customers1-in-2June Peak24</v>
          </cell>
          <cell r="G5593">
            <v>1.0300480000000001</v>
          </cell>
          <cell r="H5593">
            <v>0.98804440000000004</v>
          </cell>
          <cell r="I5593">
            <v>73.630300000000005</v>
          </cell>
          <cell r="J5593">
            <v>149490</v>
          </cell>
          <cell r="K5593">
            <v>-4.6475799999999998E-2</v>
          </cell>
          <cell r="L5593">
            <v>-4.38336E-2</v>
          </cell>
          <cell r="M5593">
            <v>-4.2003699999999998E-2</v>
          </cell>
          <cell r="N5593">
            <v>-4.01737E-2</v>
          </cell>
          <cell r="O5593">
            <v>-3.7531599999999998E-2</v>
          </cell>
        </row>
        <row r="5594">
          <cell r="F5594" t="str">
            <v>2014Greater Bay Area1-in-2June Peak1</v>
          </cell>
          <cell r="G5594">
            <v>0.78929859999999996</v>
          </cell>
          <cell r="H5594">
            <v>0.78929859999999996</v>
          </cell>
          <cell r="I5594">
            <v>69.041560000000004</v>
          </cell>
          <cell r="J5594">
            <v>52121.99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</row>
        <row r="5595">
          <cell r="F5595" t="str">
            <v>2014Greater Bay Area1-in-2June Peak2</v>
          </cell>
          <cell r="G5595">
            <v>0.66391199999999995</v>
          </cell>
          <cell r="H5595">
            <v>0.66391199999999995</v>
          </cell>
          <cell r="I5595">
            <v>60.885809999999999</v>
          </cell>
          <cell r="J5595">
            <v>52121.99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</row>
        <row r="5596">
          <cell r="F5596" t="str">
            <v>2014Greater Bay Area1-in-2June Peak3</v>
          </cell>
          <cell r="G5596">
            <v>0.59485449999999995</v>
          </cell>
          <cell r="H5596">
            <v>0.59485449999999995</v>
          </cell>
          <cell r="I5596">
            <v>59.008299999999998</v>
          </cell>
          <cell r="J5596">
            <v>52121.99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</row>
        <row r="5597">
          <cell r="F5597" t="str">
            <v>2014Greater Bay Area1-in-2June Peak4</v>
          </cell>
          <cell r="G5597">
            <v>0.55652800000000002</v>
          </cell>
          <cell r="H5597">
            <v>0.55652800000000002</v>
          </cell>
          <cell r="I5597">
            <v>57.734389999999998</v>
          </cell>
          <cell r="J5597">
            <v>52121.99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</row>
        <row r="5598">
          <cell r="F5598" t="str">
            <v>2014Greater Bay Area1-in-2June Peak5</v>
          </cell>
          <cell r="G5598">
            <v>0.54368229999999995</v>
          </cell>
          <cell r="H5598">
            <v>0.54368229999999995</v>
          </cell>
          <cell r="I5598">
            <v>56.929040000000001</v>
          </cell>
          <cell r="J5598">
            <v>52121.99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</row>
        <row r="5599">
          <cell r="F5599" t="str">
            <v>2014Greater Bay Area1-in-2June Peak6</v>
          </cell>
          <cell r="G5599">
            <v>0.57358790000000004</v>
          </cell>
          <cell r="H5599">
            <v>0.57358790000000004</v>
          </cell>
          <cell r="I5599">
            <v>55.851010000000002</v>
          </cell>
          <cell r="J5599">
            <v>52121.99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</row>
        <row r="5600">
          <cell r="F5600" t="str">
            <v>2014Greater Bay Area1-in-2June Peak7</v>
          </cell>
          <cell r="G5600">
            <v>0.67787649999999999</v>
          </cell>
          <cell r="H5600">
            <v>0.67787649999999999</v>
          </cell>
          <cell r="I5600">
            <v>56.266829999999999</v>
          </cell>
          <cell r="J5600">
            <v>52121.99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</row>
        <row r="5601">
          <cell r="F5601" t="str">
            <v>2014Greater Bay Area1-in-2June Peak8</v>
          </cell>
          <cell r="G5601">
            <v>0.7798157</v>
          </cell>
          <cell r="H5601">
            <v>0.7798157</v>
          </cell>
          <cell r="I5601">
            <v>61.560049999999997</v>
          </cell>
          <cell r="J5601">
            <v>52121.99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</row>
        <row r="5602">
          <cell r="F5602" t="str">
            <v>2014Greater Bay Area1-in-2June Peak9</v>
          </cell>
          <cell r="G5602">
            <v>0.79192890000000005</v>
          </cell>
          <cell r="H5602">
            <v>0.79192890000000005</v>
          </cell>
          <cell r="I5602">
            <v>67.684839999999994</v>
          </cell>
          <cell r="J5602">
            <v>52121.99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</row>
        <row r="5603">
          <cell r="F5603" t="str">
            <v>2014Greater Bay Area1-in-2June Peak10</v>
          </cell>
          <cell r="G5603">
            <v>0.82648029999999995</v>
          </cell>
          <cell r="H5603">
            <v>0.82648029999999995</v>
          </cell>
          <cell r="I5603">
            <v>76.173869999999994</v>
          </cell>
          <cell r="J5603">
            <v>52121.99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</row>
        <row r="5604">
          <cell r="F5604" t="str">
            <v>2014Greater Bay Area1-in-2June Peak11</v>
          </cell>
          <cell r="G5604">
            <v>0.89729270000000005</v>
          </cell>
          <cell r="H5604">
            <v>0.89729270000000005</v>
          </cell>
          <cell r="I5604">
            <v>83.149640000000005</v>
          </cell>
          <cell r="J5604">
            <v>52121.99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</row>
        <row r="5605">
          <cell r="F5605" t="str">
            <v>2014Greater Bay Area1-in-2June Peak12</v>
          </cell>
          <cell r="G5605">
            <v>0.99808739999999996</v>
          </cell>
          <cell r="H5605">
            <v>0.99808739999999996</v>
          </cell>
          <cell r="I5605">
            <v>86.953379999999996</v>
          </cell>
          <cell r="J5605">
            <v>52121.99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</row>
        <row r="5606">
          <cell r="F5606" t="str">
            <v>2014Greater Bay Area1-in-2June Peak13</v>
          </cell>
          <cell r="G5606">
            <v>1.1357600000000001</v>
          </cell>
          <cell r="H5606">
            <v>1.1357600000000001</v>
          </cell>
          <cell r="I5606">
            <v>89.469380000000001</v>
          </cell>
          <cell r="J5606">
            <v>52121.99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</row>
        <row r="5607">
          <cell r="F5607" t="str">
            <v>2014Greater Bay Area1-in-2June Peak14</v>
          </cell>
          <cell r="G5607">
            <v>1.067823</v>
          </cell>
          <cell r="H5607">
            <v>1.2825299999999999</v>
          </cell>
          <cell r="I5607">
            <v>92.641390000000001</v>
          </cell>
          <cell r="J5607">
            <v>52121.99</v>
          </cell>
          <cell r="K5607">
            <v>0.14786440000000001</v>
          </cell>
          <cell r="L5607">
            <v>0.18735560000000001</v>
          </cell>
          <cell r="M5607">
            <v>0.21470700000000001</v>
          </cell>
          <cell r="N5607">
            <v>0.24205840000000001</v>
          </cell>
          <cell r="O5607">
            <v>0.28154950000000001</v>
          </cell>
        </row>
        <row r="5608">
          <cell r="F5608" t="str">
            <v>2014Greater Bay Area1-in-2June Peak15</v>
          </cell>
          <cell r="G5608">
            <v>1.173076</v>
          </cell>
          <cell r="H5608">
            <v>1.453282</v>
          </cell>
          <cell r="I5608">
            <v>94.699680000000001</v>
          </cell>
          <cell r="J5608">
            <v>52121.99</v>
          </cell>
          <cell r="K5608">
            <v>0.1933252</v>
          </cell>
          <cell r="L5608">
            <v>0.24465509999999999</v>
          </cell>
          <cell r="M5608">
            <v>0.28020610000000001</v>
          </cell>
          <cell r="N5608">
            <v>0.31575700000000001</v>
          </cell>
          <cell r="O5608">
            <v>0.367087</v>
          </cell>
        </row>
        <row r="5609">
          <cell r="F5609" t="str">
            <v>2014Greater Bay Area1-in-2June Peak16</v>
          </cell>
          <cell r="G5609">
            <v>1.3159590000000001</v>
          </cell>
          <cell r="H5609">
            <v>1.663011</v>
          </cell>
          <cell r="I5609">
            <v>95.858800000000002</v>
          </cell>
          <cell r="J5609">
            <v>52121.99</v>
          </cell>
          <cell r="K5609">
            <v>0.2394414</v>
          </cell>
          <cell r="L5609">
            <v>0.30301869999999997</v>
          </cell>
          <cell r="M5609">
            <v>0.34705219999999998</v>
          </cell>
          <cell r="N5609">
            <v>0.39108559999999998</v>
          </cell>
          <cell r="O5609">
            <v>0.45466289999999998</v>
          </cell>
        </row>
        <row r="5610">
          <cell r="F5610" t="str">
            <v>2014Greater Bay Area1-in-2June Peak17</v>
          </cell>
          <cell r="G5610">
            <v>1.4575959999999999</v>
          </cell>
          <cell r="H5610">
            <v>1.864277</v>
          </cell>
          <cell r="I5610">
            <v>95.471019999999996</v>
          </cell>
          <cell r="J5610">
            <v>52121.99</v>
          </cell>
          <cell r="K5610">
            <v>0.28058379999999999</v>
          </cell>
          <cell r="L5610">
            <v>0.35508319999999999</v>
          </cell>
          <cell r="M5610">
            <v>0.40668140000000003</v>
          </cell>
          <cell r="N5610">
            <v>0.4582794</v>
          </cell>
          <cell r="O5610">
            <v>0.53277890000000006</v>
          </cell>
        </row>
        <row r="5611">
          <cell r="F5611" t="str">
            <v>2014Greater Bay Area1-in-2June Peak18</v>
          </cell>
          <cell r="G5611">
            <v>1.5870489999999999</v>
          </cell>
          <cell r="H5611">
            <v>2.0050279999999998</v>
          </cell>
          <cell r="I5611">
            <v>95.216480000000004</v>
          </cell>
          <cell r="J5611">
            <v>52121.99</v>
          </cell>
          <cell r="K5611">
            <v>0.28837839999999998</v>
          </cell>
          <cell r="L5611">
            <v>0.36494729999999997</v>
          </cell>
          <cell r="M5611">
            <v>0.41797859999999998</v>
          </cell>
          <cell r="N5611">
            <v>0.47100989999999998</v>
          </cell>
          <cell r="O5611">
            <v>0.54757869999999997</v>
          </cell>
        </row>
        <row r="5612">
          <cell r="F5612" t="str">
            <v>2014Greater Bay Area1-in-2June Peak19</v>
          </cell>
          <cell r="G5612">
            <v>2.1823709999999998</v>
          </cell>
          <cell r="H5612">
            <v>2.0055170000000002</v>
          </cell>
          <cell r="I5612">
            <v>93.465850000000003</v>
          </cell>
          <cell r="J5612">
            <v>52121.99</v>
          </cell>
          <cell r="K5612">
            <v>-0.20453879999999999</v>
          </cell>
          <cell r="L5612">
            <v>-0.1881825</v>
          </cell>
          <cell r="M5612">
            <v>-0.17685409999999999</v>
          </cell>
          <cell r="N5612">
            <v>-0.1655258</v>
          </cell>
          <cell r="O5612">
            <v>-0.14916940000000001</v>
          </cell>
        </row>
        <row r="5613">
          <cell r="F5613" t="str">
            <v>2014Greater Bay Area1-in-2June Peak20</v>
          </cell>
          <cell r="G5613">
            <v>2.0099320000000001</v>
          </cell>
          <cell r="H5613">
            <v>1.8526339999999999</v>
          </cell>
          <cell r="I5613">
            <v>89.610439999999997</v>
          </cell>
          <cell r="J5613">
            <v>52121.99</v>
          </cell>
          <cell r="K5613">
            <v>-0.18192059999999999</v>
          </cell>
          <cell r="L5613">
            <v>-0.16737299999999999</v>
          </cell>
          <cell r="M5613">
            <v>-0.1572974</v>
          </cell>
          <cell r="N5613">
            <v>-0.14722170000000001</v>
          </cell>
          <cell r="O5613">
            <v>-0.13267409999999999</v>
          </cell>
        </row>
        <row r="5614">
          <cell r="F5614" t="str">
            <v>2014Greater Bay Area1-in-2June Peak21</v>
          </cell>
          <cell r="G5614">
            <v>1.795147</v>
          </cell>
          <cell r="H5614">
            <v>1.704906</v>
          </cell>
          <cell r="I5614">
            <v>84.353129999999993</v>
          </cell>
          <cell r="J5614">
            <v>52121.99</v>
          </cell>
          <cell r="K5614">
            <v>-0.1043668</v>
          </cell>
          <cell r="L5614">
            <v>-9.6020900000000006E-2</v>
          </cell>
          <cell r="M5614">
            <v>-9.0240600000000004E-2</v>
          </cell>
          <cell r="N5614">
            <v>-8.4460300000000002E-2</v>
          </cell>
          <cell r="O5614">
            <v>-7.6114399999999999E-2</v>
          </cell>
        </row>
        <row r="5615">
          <cell r="F5615" t="str">
            <v>2014Greater Bay Area1-in-2June Peak22</v>
          </cell>
          <cell r="G5615">
            <v>1.581664</v>
          </cell>
          <cell r="H5615">
            <v>1.528651</v>
          </cell>
          <cell r="I5615">
            <v>78.592410000000001</v>
          </cell>
          <cell r="J5615">
            <v>52121.99</v>
          </cell>
          <cell r="K5615">
            <v>-6.1311200000000003E-2</v>
          </cell>
          <cell r="L5615">
            <v>-5.6408300000000001E-2</v>
          </cell>
          <cell r="M5615">
            <v>-5.30126E-2</v>
          </cell>
          <cell r="N5615">
            <v>-4.9616899999999999E-2</v>
          </cell>
          <cell r="O5615">
            <v>-4.4713999999999997E-2</v>
          </cell>
        </row>
        <row r="5616">
          <cell r="F5616" t="str">
            <v>2014Greater Bay Area1-in-2June Peak23</v>
          </cell>
          <cell r="G5616">
            <v>1.2754239999999999</v>
          </cell>
          <cell r="H5616">
            <v>1.2413160000000001</v>
          </cell>
          <cell r="I5616">
            <v>74.593890000000002</v>
          </cell>
          <cell r="J5616">
            <v>52121.99</v>
          </cell>
          <cell r="K5616">
            <v>-3.9447700000000002E-2</v>
          </cell>
          <cell r="L5616">
            <v>-3.6293199999999998E-2</v>
          </cell>
          <cell r="M5616">
            <v>-3.4108399999999997E-2</v>
          </cell>
          <cell r="N5616">
            <v>-3.1923600000000003E-2</v>
          </cell>
          <cell r="O5616">
            <v>-2.8769099999999999E-2</v>
          </cell>
        </row>
        <row r="5617">
          <cell r="F5617" t="str">
            <v>2014Greater Bay Area1-in-2June Peak24</v>
          </cell>
          <cell r="G5617">
            <v>0.97220910000000005</v>
          </cell>
          <cell r="H5617">
            <v>0.94495430000000002</v>
          </cell>
          <cell r="I5617">
            <v>71.150700000000001</v>
          </cell>
          <cell r="J5617">
            <v>52121.99</v>
          </cell>
          <cell r="K5617">
            <v>-3.1521300000000002E-2</v>
          </cell>
          <cell r="L5617">
            <v>-2.9000600000000001E-2</v>
          </cell>
          <cell r="M5617">
            <v>-2.7254799999999999E-2</v>
          </cell>
          <cell r="N5617">
            <v>-2.5509E-2</v>
          </cell>
          <cell r="O5617">
            <v>-2.2988399999999999E-2</v>
          </cell>
        </row>
        <row r="5618">
          <cell r="F5618" t="str">
            <v>2014Greater Fresno1-in-2June Peak1</v>
          </cell>
          <cell r="G5618">
            <v>0.90376069999999997</v>
          </cell>
          <cell r="H5618">
            <v>0.90376069999999997</v>
          </cell>
          <cell r="I5618">
            <v>80.360889999999998</v>
          </cell>
          <cell r="J5618">
            <v>26747.81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</row>
        <row r="5619">
          <cell r="F5619" t="str">
            <v>2014Greater Fresno1-in-2June Peak2</v>
          </cell>
          <cell r="G5619">
            <v>0.76841179999999998</v>
          </cell>
          <cell r="H5619">
            <v>0.76841179999999998</v>
          </cell>
          <cell r="I5619">
            <v>69.273799999999994</v>
          </cell>
          <cell r="J5619">
            <v>26747.81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</row>
        <row r="5620">
          <cell r="F5620" t="str">
            <v>2014Greater Fresno1-in-2June Peak3</v>
          </cell>
          <cell r="G5620">
            <v>0.68060849999999995</v>
          </cell>
          <cell r="H5620">
            <v>0.68060849999999995</v>
          </cell>
          <cell r="I5620">
            <v>67.663030000000006</v>
          </cell>
          <cell r="J5620">
            <v>26747.81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</row>
        <row r="5621">
          <cell r="F5621" t="str">
            <v>2014Greater Fresno1-in-2June Peak4</v>
          </cell>
          <cell r="G5621">
            <v>0.62749549999999998</v>
          </cell>
          <cell r="H5621">
            <v>0.62749549999999998</v>
          </cell>
          <cell r="I5621">
            <v>64.798000000000002</v>
          </cell>
          <cell r="J5621">
            <v>26747.81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</row>
        <row r="5622">
          <cell r="F5622" t="str">
            <v>2014Greater Fresno1-in-2June Peak5</v>
          </cell>
          <cell r="G5622">
            <v>0.61126610000000003</v>
          </cell>
          <cell r="H5622">
            <v>0.61126610000000003</v>
          </cell>
          <cell r="I5622">
            <v>63.006570000000004</v>
          </cell>
          <cell r="J5622">
            <v>26747.81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</row>
        <row r="5623">
          <cell r="F5623" t="str">
            <v>2014Greater Fresno1-in-2June Peak6</v>
          </cell>
          <cell r="G5623">
            <v>0.6359496</v>
          </cell>
          <cell r="H5623">
            <v>0.6359496</v>
          </cell>
          <cell r="I5623">
            <v>61.839910000000003</v>
          </cell>
          <cell r="J5623">
            <v>26747.81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</row>
        <row r="5624">
          <cell r="F5624" t="str">
            <v>2014Greater Fresno1-in-2June Peak7</v>
          </cell>
          <cell r="G5624">
            <v>0.71464870000000003</v>
          </cell>
          <cell r="H5624">
            <v>0.71464870000000003</v>
          </cell>
          <cell r="I5624">
            <v>63.119199999999999</v>
          </cell>
          <cell r="J5624">
            <v>26747.81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</row>
        <row r="5625">
          <cell r="F5625" t="str">
            <v>2014Greater Fresno1-in-2June Peak8</v>
          </cell>
          <cell r="G5625">
            <v>0.76687170000000004</v>
          </cell>
          <cell r="H5625">
            <v>0.76687170000000004</v>
          </cell>
          <cell r="I5625">
            <v>68.292370000000005</v>
          </cell>
          <cell r="J5625">
            <v>26747.81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</row>
        <row r="5626">
          <cell r="F5626" t="str">
            <v>2014Greater Fresno1-in-2June Peak9</v>
          </cell>
          <cell r="G5626">
            <v>0.79027590000000003</v>
          </cell>
          <cell r="H5626">
            <v>0.79027590000000003</v>
          </cell>
          <cell r="I5626">
            <v>74.365039999999993</v>
          </cell>
          <cell r="J5626">
            <v>26747.81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</row>
        <row r="5627">
          <cell r="F5627" t="str">
            <v>2014Greater Fresno1-in-2June Peak10</v>
          </cell>
          <cell r="G5627">
            <v>0.87811289999999997</v>
          </cell>
          <cell r="H5627">
            <v>0.87811289999999997</v>
          </cell>
          <cell r="I5627">
            <v>79.468800000000002</v>
          </cell>
          <cell r="J5627">
            <v>26747.81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</row>
        <row r="5628">
          <cell r="F5628" t="str">
            <v>2014Greater Fresno1-in-2June Peak11</v>
          </cell>
          <cell r="G5628">
            <v>1.007879</v>
          </cell>
          <cell r="H5628">
            <v>1.007879</v>
          </cell>
          <cell r="I5628">
            <v>82.993930000000006</v>
          </cell>
          <cell r="J5628">
            <v>26747.81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</row>
        <row r="5629">
          <cell r="F5629" t="str">
            <v>2014Greater Fresno1-in-2June Peak12</v>
          </cell>
          <cell r="G5629">
            <v>1.1974050000000001</v>
          </cell>
          <cell r="H5629">
            <v>1.1974050000000001</v>
          </cell>
          <cell r="I5629">
            <v>87.068449999999999</v>
          </cell>
          <cell r="J5629">
            <v>26747.81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</row>
        <row r="5630">
          <cell r="F5630" t="str">
            <v>2014Greater Fresno1-in-2June Peak13</v>
          </cell>
          <cell r="G5630">
            <v>1.433352</v>
          </cell>
          <cell r="H5630">
            <v>1.433352</v>
          </cell>
          <cell r="I5630">
            <v>90.574520000000007</v>
          </cell>
          <cell r="J5630">
            <v>26747.81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</row>
        <row r="5631">
          <cell r="F5631" t="str">
            <v>2014Greater Fresno1-in-2June Peak14</v>
          </cell>
          <cell r="G5631">
            <v>1.4123110000000001</v>
          </cell>
          <cell r="H5631">
            <v>1.6838759999999999</v>
          </cell>
          <cell r="I5631">
            <v>92.629909999999995</v>
          </cell>
          <cell r="J5631">
            <v>26747.81</v>
          </cell>
          <cell r="K5631">
            <v>0.18127699999999999</v>
          </cell>
          <cell r="L5631">
            <v>0.23461960000000001</v>
          </cell>
          <cell r="M5631">
            <v>0.27156449999999999</v>
          </cell>
          <cell r="N5631">
            <v>0.30850939999999999</v>
          </cell>
          <cell r="O5631">
            <v>0.3618519</v>
          </cell>
        </row>
        <row r="5632">
          <cell r="F5632" t="str">
            <v>2014Greater Fresno1-in-2June Peak15</v>
          </cell>
          <cell r="G5632">
            <v>1.5966210000000001</v>
          </cell>
          <cell r="H5632">
            <v>1.9444269999999999</v>
          </cell>
          <cell r="I5632">
            <v>94.661109999999994</v>
          </cell>
          <cell r="J5632">
            <v>26747.81</v>
          </cell>
          <cell r="K5632">
            <v>0.2321174</v>
          </cell>
          <cell r="L5632">
            <v>0.30046699999999998</v>
          </cell>
          <cell r="M5632">
            <v>0.3478057</v>
          </cell>
          <cell r="N5632">
            <v>0.39514440000000001</v>
          </cell>
          <cell r="O5632">
            <v>0.46349400000000002</v>
          </cell>
        </row>
        <row r="5633">
          <cell r="F5633" t="str">
            <v>2014Greater Fresno1-in-2June Peak16</v>
          </cell>
          <cell r="G5633">
            <v>1.779622</v>
          </cell>
          <cell r="H5633">
            <v>2.2153719999999999</v>
          </cell>
          <cell r="I5633">
            <v>97.044250000000005</v>
          </cell>
          <cell r="J5633">
            <v>26747.81</v>
          </cell>
          <cell r="K5633">
            <v>0.29192709999999999</v>
          </cell>
          <cell r="L5633">
            <v>0.37689879999999998</v>
          </cell>
          <cell r="M5633">
            <v>0.43575000000000003</v>
          </cell>
          <cell r="N5633">
            <v>0.49460120000000002</v>
          </cell>
          <cell r="O5633">
            <v>0.57957289999999995</v>
          </cell>
        </row>
        <row r="5634">
          <cell r="F5634" t="str">
            <v>2014Greater Fresno1-in-2June Peak17</v>
          </cell>
          <cell r="G5634">
            <v>1.9141539999999999</v>
          </cell>
          <cell r="H5634">
            <v>2.4212729999999998</v>
          </cell>
          <cell r="I5634">
            <v>97.945539999999994</v>
          </cell>
          <cell r="J5634">
            <v>26747.81</v>
          </cell>
          <cell r="K5634">
            <v>0.33896150000000003</v>
          </cell>
          <cell r="L5634">
            <v>0.43830989999999997</v>
          </cell>
          <cell r="M5634">
            <v>0.50711819999999996</v>
          </cell>
          <cell r="N5634">
            <v>0.57592650000000001</v>
          </cell>
          <cell r="O5634">
            <v>0.67527479999999995</v>
          </cell>
        </row>
        <row r="5635">
          <cell r="F5635" t="str">
            <v>2014Greater Fresno1-in-2June Peak18</v>
          </cell>
          <cell r="G5635">
            <v>2.0144310000000001</v>
          </cell>
          <cell r="H5635">
            <v>2.5351780000000002</v>
          </cell>
          <cell r="I5635">
            <v>97.902199999999993</v>
          </cell>
          <cell r="J5635">
            <v>26747.81</v>
          </cell>
          <cell r="K5635">
            <v>0.3479679</v>
          </cell>
          <cell r="L5635">
            <v>0.45004670000000002</v>
          </cell>
          <cell r="M5635">
            <v>0.52074620000000005</v>
          </cell>
          <cell r="N5635">
            <v>0.59144569999999996</v>
          </cell>
          <cell r="O5635">
            <v>0.69352469999999999</v>
          </cell>
        </row>
        <row r="5636">
          <cell r="F5636" t="str">
            <v>2014Greater Fresno1-in-2June Peak19</v>
          </cell>
          <cell r="G5636">
            <v>2.8049040000000001</v>
          </cell>
          <cell r="H5636">
            <v>2.4795769999999999</v>
          </cell>
          <cell r="I5636">
            <v>96.445539999999994</v>
          </cell>
          <cell r="J5636">
            <v>26747.81</v>
          </cell>
          <cell r="K5636">
            <v>-0.3527807</v>
          </cell>
          <cell r="L5636">
            <v>-0.33656079999999999</v>
          </cell>
          <cell r="M5636">
            <v>-0.32532689999999997</v>
          </cell>
          <cell r="N5636">
            <v>-0.31409310000000001</v>
          </cell>
          <cell r="O5636">
            <v>-0.297873</v>
          </cell>
        </row>
        <row r="5637">
          <cell r="F5637" t="str">
            <v>2014Greater Fresno1-in-2June Peak20</v>
          </cell>
          <cell r="G5637">
            <v>2.5885950000000002</v>
          </cell>
          <cell r="H5637">
            <v>2.282025</v>
          </cell>
          <cell r="I5637">
            <v>93.766300000000001</v>
          </cell>
          <cell r="J5637">
            <v>26747.81</v>
          </cell>
          <cell r="K5637">
            <v>-0.33244089999999998</v>
          </cell>
          <cell r="L5637">
            <v>-0.3171563</v>
          </cell>
          <cell r="M5637">
            <v>-0.30657010000000001</v>
          </cell>
          <cell r="N5637">
            <v>-0.29598390000000002</v>
          </cell>
          <cell r="O5637">
            <v>-0.28069909999999998</v>
          </cell>
        </row>
        <row r="5638">
          <cell r="F5638" t="str">
            <v>2014Greater Fresno1-in-2June Peak21</v>
          </cell>
          <cell r="G5638">
            <v>2.2948439999999999</v>
          </cell>
          <cell r="H5638">
            <v>2.0798760000000001</v>
          </cell>
          <cell r="I5638">
            <v>89.754760000000005</v>
          </cell>
          <cell r="J5638">
            <v>26747.81</v>
          </cell>
          <cell r="K5638">
            <v>-0.2331095</v>
          </cell>
          <cell r="L5638">
            <v>-0.2223918</v>
          </cell>
          <cell r="M5638">
            <v>-0.21496870000000001</v>
          </cell>
          <cell r="N5638">
            <v>-0.2075456</v>
          </cell>
          <cell r="O5638">
            <v>-0.1968278</v>
          </cell>
        </row>
        <row r="5639">
          <cell r="F5639" t="str">
            <v>2014Greater Fresno1-in-2June Peak22</v>
          </cell>
          <cell r="G5639">
            <v>1.9699960000000001</v>
          </cell>
          <cell r="H5639">
            <v>1.839215</v>
          </cell>
          <cell r="I5639">
            <v>85.866960000000006</v>
          </cell>
          <cell r="J5639">
            <v>26747.81</v>
          </cell>
          <cell r="K5639">
            <v>-0.14181730000000001</v>
          </cell>
          <cell r="L5639">
            <v>-0.1352969</v>
          </cell>
          <cell r="M5639">
            <v>-0.13078090000000001</v>
          </cell>
          <cell r="N5639">
            <v>-0.12626490000000001</v>
          </cell>
          <cell r="O5639">
            <v>-0.1197445</v>
          </cell>
        </row>
        <row r="5640">
          <cell r="F5640" t="str">
            <v>2014Greater Fresno1-in-2June Peak23</v>
          </cell>
          <cell r="G5640">
            <v>1.5506089999999999</v>
          </cell>
          <cell r="H5640">
            <v>1.477152</v>
          </cell>
          <cell r="I5640">
            <v>83.757109999999997</v>
          </cell>
          <cell r="J5640">
            <v>26747.81</v>
          </cell>
          <cell r="K5640">
            <v>-7.9655500000000004E-2</v>
          </cell>
          <cell r="L5640">
            <v>-7.5993199999999997E-2</v>
          </cell>
          <cell r="M5640">
            <v>-7.3456599999999997E-2</v>
          </cell>
          <cell r="N5640">
            <v>-7.09201E-2</v>
          </cell>
          <cell r="O5640">
            <v>-6.7257800000000006E-2</v>
          </cell>
        </row>
        <row r="5641">
          <cell r="F5641" t="str">
            <v>2014Greater Fresno1-in-2June Peak24</v>
          </cell>
          <cell r="G5641">
            <v>1.196728</v>
          </cell>
          <cell r="H5641">
            <v>1.1407689999999999</v>
          </cell>
          <cell r="I5641">
            <v>82.132769999999994</v>
          </cell>
          <cell r="J5641">
            <v>26747.81</v>
          </cell>
          <cell r="K5641">
            <v>-6.0681300000000001E-2</v>
          </cell>
          <cell r="L5641">
            <v>-5.78913E-2</v>
          </cell>
          <cell r="M5641">
            <v>-5.5959000000000002E-2</v>
          </cell>
          <cell r="N5641">
            <v>-5.4026699999999997E-2</v>
          </cell>
          <cell r="O5641">
            <v>-5.1236700000000003E-2</v>
          </cell>
        </row>
        <row r="5642">
          <cell r="F5642" t="str">
            <v>2014Kern1-in-2June Peak1</v>
          </cell>
          <cell r="G5642">
            <v>1.1193740000000001</v>
          </cell>
          <cell r="H5642">
            <v>1.1193740000000001</v>
          </cell>
          <cell r="I5642">
            <v>74.5</v>
          </cell>
          <cell r="J5642">
            <v>5553.73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</row>
        <row r="5643">
          <cell r="F5643" t="str">
            <v>2014Kern1-in-2June Peak2</v>
          </cell>
          <cell r="G5643">
            <v>0.95862259999999999</v>
          </cell>
          <cell r="H5643">
            <v>0.95862259999999999</v>
          </cell>
          <cell r="I5643">
            <v>66.5</v>
          </cell>
          <cell r="J5643">
            <v>5553.73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</row>
        <row r="5644">
          <cell r="F5644" t="str">
            <v>2014Kern1-in-2June Peak3</v>
          </cell>
          <cell r="G5644">
            <v>0.83869020000000005</v>
          </cell>
          <cell r="H5644">
            <v>0.83869020000000005</v>
          </cell>
          <cell r="I5644">
            <v>66</v>
          </cell>
          <cell r="J5644">
            <v>5553.73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</row>
        <row r="5645">
          <cell r="F5645" t="str">
            <v>2014Kern1-in-2June Peak4</v>
          </cell>
          <cell r="G5645">
            <v>0.75522769999999995</v>
          </cell>
          <cell r="H5645">
            <v>0.75522769999999995</v>
          </cell>
          <cell r="I5645">
            <v>65.5</v>
          </cell>
          <cell r="J5645">
            <v>5553.73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</row>
        <row r="5646">
          <cell r="F5646" t="str">
            <v>2014Kern1-in-2June Peak5</v>
          </cell>
          <cell r="G5646">
            <v>0.71782259999999998</v>
          </cell>
          <cell r="H5646">
            <v>0.71782259999999998</v>
          </cell>
          <cell r="I5646">
            <v>64</v>
          </cell>
          <cell r="J5646">
            <v>5553.73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</row>
        <row r="5647">
          <cell r="F5647" t="str">
            <v>2014Kern1-in-2June Peak6</v>
          </cell>
          <cell r="G5647">
            <v>0.71350910000000001</v>
          </cell>
          <cell r="H5647">
            <v>0.71350910000000001</v>
          </cell>
          <cell r="I5647">
            <v>65.5</v>
          </cell>
          <cell r="J5647">
            <v>5553.73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</row>
        <row r="5648">
          <cell r="F5648" t="str">
            <v>2014Kern1-in-2June Peak7</v>
          </cell>
          <cell r="G5648">
            <v>0.77796390000000004</v>
          </cell>
          <cell r="H5648">
            <v>0.77796390000000004</v>
          </cell>
          <cell r="I5648">
            <v>69.5</v>
          </cell>
          <cell r="J5648">
            <v>5553.73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</row>
        <row r="5649">
          <cell r="F5649" t="str">
            <v>2014Kern1-in-2June Peak8</v>
          </cell>
          <cell r="G5649">
            <v>0.81626299999999996</v>
          </cell>
          <cell r="H5649">
            <v>0.81626299999999996</v>
          </cell>
          <cell r="I5649">
            <v>75.5</v>
          </cell>
          <cell r="J5649">
            <v>5553.73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</row>
        <row r="5650">
          <cell r="F5650" t="str">
            <v>2014Kern1-in-2June Peak9</v>
          </cell>
          <cell r="G5650">
            <v>0.83733000000000002</v>
          </cell>
          <cell r="H5650">
            <v>0.83733000000000002</v>
          </cell>
          <cell r="I5650">
            <v>83</v>
          </cell>
          <cell r="J5650">
            <v>5553.73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</row>
        <row r="5651">
          <cell r="F5651" t="str">
            <v>2014Kern1-in-2June Peak10</v>
          </cell>
          <cell r="G5651">
            <v>0.96011259999999998</v>
          </cell>
          <cell r="H5651">
            <v>0.96011259999999998</v>
          </cell>
          <cell r="I5651">
            <v>86</v>
          </cell>
          <cell r="J5651">
            <v>5553.73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</row>
        <row r="5652">
          <cell r="F5652" t="str">
            <v>2014Kern1-in-2June Peak11</v>
          </cell>
          <cell r="G5652">
            <v>1.148191</v>
          </cell>
          <cell r="H5652">
            <v>1.148191</v>
          </cell>
          <cell r="I5652">
            <v>88</v>
          </cell>
          <cell r="J5652">
            <v>5553.73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</row>
        <row r="5653">
          <cell r="F5653" t="str">
            <v>2014Kern1-in-2June Peak12</v>
          </cell>
          <cell r="G5653">
            <v>1.402325</v>
          </cell>
          <cell r="H5653">
            <v>1.402325</v>
          </cell>
          <cell r="I5653">
            <v>91</v>
          </cell>
          <cell r="J5653">
            <v>5553.73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</row>
        <row r="5654">
          <cell r="F5654" t="str">
            <v>2014Kern1-in-2June Peak13</v>
          </cell>
          <cell r="G5654">
            <v>1.6903729999999999</v>
          </cell>
          <cell r="H5654">
            <v>1.6903729999999999</v>
          </cell>
          <cell r="I5654">
            <v>93.5</v>
          </cell>
          <cell r="J5654">
            <v>5553.73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</row>
        <row r="5655">
          <cell r="F5655" t="str">
            <v>2014Kern1-in-2June Peak14</v>
          </cell>
          <cell r="G5655">
            <v>1.577469</v>
          </cell>
          <cell r="H5655">
            <v>1.9715210000000001</v>
          </cell>
          <cell r="I5655">
            <v>95</v>
          </cell>
          <cell r="J5655">
            <v>5553.73</v>
          </cell>
          <cell r="K5655">
            <v>0.3324916</v>
          </cell>
          <cell r="L5655">
            <v>0.36886210000000003</v>
          </cell>
          <cell r="M5655">
            <v>0.39405210000000002</v>
          </cell>
          <cell r="N5655">
            <v>0.41924210000000001</v>
          </cell>
          <cell r="O5655">
            <v>0.45561259999999998</v>
          </cell>
        </row>
        <row r="5656">
          <cell r="F5656" t="str">
            <v>2014Kern1-in-2June Peak15</v>
          </cell>
          <cell r="G5656">
            <v>1.783623</v>
          </cell>
          <cell r="H5656">
            <v>2.2424840000000001</v>
          </cell>
          <cell r="I5656">
            <v>97.5</v>
          </cell>
          <cell r="J5656">
            <v>5553.73</v>
          </cell>
          <cell r="K5656">
            <v>0.39226319999999998</v>
          </cell>
          <cell r="L5656">
            <v>0.43160999999999999</v>
          </cell>
          <cell r="M5656">
            <v>0.45886149999999998</v>
          </cell>
          <cell r="N5656">
            <v>0.48611310000000002</v>
          </cell>
          <cell r="O5656">
            <v>0.52545989999999998</v>
          </cell>
        </row>
        <row r="5657">
          <cell r="F5657" t="str">
            <v>2014Kern1-in-2June Peak16</v>
          </cell>
          <cell r="G5657">
            <v>1.916439</v>
          </cell>
          <cell r="H5657">
            <v>2.5207320000000002</v>
          </cell>
          <cell r="I5657">
            <v>97</v>
          </cell>
          <cell r="J5657">
            <v>5553.73</v>
          </cell>
          <cell r="K5657">
            <v>0.51752489999999995</v>
          </cell>
          <cell r="L5657">
            <v>0.56878810000000002</v>
          </cell>
          <cell r="M5657">
            <v>0.60429290000000002</v>
          </cell>
          <cell r="N5657">
            <v>0.63979759999999997</v>
          </cell>
          <cell r="O5657">
            <v>0.69106080000000003</v>
          </cell>
        </row>
        <row r="5658">
          <cell r="F5658" t="str">
            <v>2014Kern1-in-2June Peak17</v>
          </cell>
          <cell r="G5658">
            <v>2.0459710000000002</v>
          </cell>
          <cell r="H5658">
            <v>2.7287659999999998</v>
          </cell>
          <cell r="I5658">
            <v>97</v>
          </cell>
          <cell r="J5658">
            <v>5553.73</v>
          </cell>
          <cell r="K5658">
            <v>0.58413420000000005</v>
          </cell>
          <cell r="L5658">
            <v>0.64242390000000005</v>
          </cell>
          <cell r="M5658">
            <v>0.68279520000000005</v>
          </cell>
          <cell r="N5658">
            <v>0.72316650000000005</v>
          </cell>
          <cell r="O5658">
            <v>0.78145629999999999</v>
          </cell>
        </row>
        <row r="5659">
          <cell r="F5659" t="str">
            <v>2014Kern1-in-2June Peak18</v>
          </cell>
          <cell r="G5659">
            <v>2.1300620000000001</v>
          </cell>
          <cell r="H5659">
            <v>2.8285019999999998</v>
          </cell>
          <cell r="I5659">
            <v>95.5</v>
          </cell>
          <cell r="J5659">
            <v>5553.73</v>
          </cell>
          <cell r="K5659">
            <v>0.59743380000000001</v>
          </cell>
          <cell r="L5659">
            <v>0.6571091</v>
          </cell>
          <cell r="M5659">
            <v>0.69843999999999995</v>
          </cell>
          <cell r="N5659">
            <v>0.73977079999999995</v>
          </cell>
          <cell r="O5659">
            <v>0.79944610000000005</v>
          </cell>
        </row>
        <row r="5660">
          <cell r="F5660" t="str">
            <v>2014Kern1-in-2June Peak19</v>
          </cell>
          <cell r="G5660">
            <v>3.1727379999999998</v>
          </cell>
          <cell r="H5660">
            <v>2.7522950000000002</v>
          </cell>
          <cell r="I5660">
            <v>94.5</v>
          </cell>
          <cell r="J5660">
            <v>5553.73</v>
          </cell>
          <cell r="K5660">
            <v>-0.46014090000000002</v>
          </cell>
          <cell r="L5660">
            <v>-0.43668679999999999</v>
          </cell>
          <cell r="M5660">
            <v>-0.4204425</v>
          </cell>
          <cell r="N5660">
            <v>-0.40419830000000001</v>
          </cell>
          <cell r="O5660">
            <v>-0.38074419999999998</v>
          </cell>
        </row>
        <row r="5661">
          <cell r="F5661" t="str">
            <v>2014Kern1-in-2June Peak20</v>
          </cell>
          <cell r="G5661">
            <v>2.9833780000000001</v>
          </cell>
          <cell r="H5661">
            <v>2.5606230000000001</v>
          </cell>
          <cell r="I5661">
            <v>92</v>
          </cell>
          <cell r="J5661">
            <v>5553.73</v>
          </cell>
          <cell r="K5661">
            <v>-0.4626712</v>
          </cell>
          <cell r="L5661">
            <v>-0.43908809999999998</v>
          </cell>
          <cell r="M5661">
            <v>-0.42275449999999998</v>
          </cell>
          <cell r="N5661">
            <v>-0.40642089999999997</v>
          </cell>
          <cell r="O5661">
            <v>-0.38283780000000001</v>
          </cell>
        </row>
        <row r="5662">
          <cell r="F5662" t="str">
            <v>2014Kern1-in-2June Peak21</v>
          </cell>
          <cell r="G5662">
            <v>2.6720670000000002</v>
          </cell>
          <cell r="H5662">
            <v>2.3788770000000001</v>
          </cell>
          <cell r="I5662">
            <v>88</v>
          </cell>
          <cell r="J5662">
            <v>5553.73</v>
          </cell>
          <cell r="K5662">
            <v>-0.32087280000000001</v>
          </cell>
          <cell r="L5662">
            <v>-0.30451729999999999</v>
          </cell>
          <cell r="M5662">
            <v>-0.29318959999999999</v>
          </cell>
          <cell r="N5662">
            <v>-0.2818619</v>
          </cell>
          <cell r="O5662">
            <v>-0.26550649999999998</v>
          </cell>
        </row>
        <row r="5663">
          <cell r="F5663" t="str">
            <v>2014Kern1-in-2June Peak22</v>
          </cell>
          <cell r="G5663">
            <v>2.3381609999999999</v>
          </cell>
          <cell r="H5663">
            <v>2.1467550000000002</v>
          </cell>
          <cell r="I5663">
            <v>85</v>
          </cell>
          <cell r="J5663">
            <v>5553.73</v>
          </cell>
          <cell r="K5663">
            <v>-0.2094782</v>
          </cell>
          <cell r="L5663">
            <v>-0.1988008</v>
          </cell>
          <cell r="M5663">
            <v>-0.19140560000000001</v>
          </cell>
          <cell r="N5663">
            <v>-0.18401049999999999</v>
          </cell>
          <cell r="O5663">
            <v>-0.17333299999999999</v>
          </cell>
        </row>
        <row r="5664">
          <cell r="F5664" t="str">
            <v>2014Kern1-in-2June Peak23</v>
          </cell>
          <cell r="G5664">
            <v>1.894679</v>
          </cell>
          <cell r="H5664">
            <v>1.751207</v>
          </cell>
          <cell r="I5664">
            <v>79.5</v>
          </cell>
          <cell r="J5664">
            <v>5553.73</v>
          </cell>
          <cell r="K5664">
            <v>-0.15701860000000001</v>
          </cell>
          <cell r="L5664">
            <v>-0.14901510000000001</v>
          </cell>
          <cell r="M5664">
            <v>-0.14347190000000001</v>
          </cell>
          <cell r="N5664">
            <v>-0.13792869999999999</v>
          </cell>
          <cell r="O5664">
            <v>-0.12992519999999999</v>
          </cell>
        </row>
        <row r="5665">
          <cell r="F5665" t="str">
            <v>2014Kern1-in-2June Peak24</v>
          </cell>
          <cell r="G5665">
            <v>1.5168520000000001</v>
          </cell>
          <cell r="H5665">
            <v>1.4052480000000001</v>
          </cell>
          <cell r="I5665">
            <v>76</v>
          </cell>
          <cell r="J5665">
            <v>5553.73</v>
          </cell>
          <cell r="K5665">
            <v>-0.1221419</v>
          </cell>
          <cell r="L5665">
            <v>-0.11591609999999999</v>
          </cell>
          <cell r="M5665">
            <v>-0.1116042</v>
          </cell>
          <cell r="N5665">
            <v>-0.1072922</v>
          </cell>
          <cell r="O5665">
            <v>-0.1010664</v>
          </cell>
        </row>
        <row r="5666">
          <cell r="F5666" t="str">
            <v>2014Northern Coast1-in-2June Peak1</v>
          </cell>
          <cell r="G5666">
            <v>0.79296889999999998</v>
          </cell>
          <cell r="H5666">
            <v>0.79296889999999998</v>
          </cell>
          <cell r="I5666">
            <v>62.823099999999997</v>
          </cell>
          <cell r="J5666">
            <v>9177.25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</row>
        <row r="5667">
          <cell r="F5667" t="str">
            <v>2014Northern Coast1-in-2June Peak2</v>
          </cell>
          <cell r="G5667">
            <v>0.69363730000000001</v>
          </cell>
          <cell r="H5667">
            <v>0.69363730000000001</v>
          </cell>
          <cell r="I5667">
            <v>57.722900000000003</v>
          </cell>
          <cell r="J5667">
            <v>9177.25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</row>
        <row r="5668">
          <cell r="F5668" t="str">
            <v>2014Northern Coast1-in-2June Peak3</v>
          </cell>
          <cell r="G5668">
            <v>0.64647100000000002</v>
          </cell>
          <cell r="H5668">
            <v>0.64647100000000002</v>
          </cell>
          <cell r="I5668">
            <v>56.404000000000003</v>
          </cell>
          <cell r="J5668">
            <v>9177.25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</row>
        <row r="5669">
          <cell r="F5669" t="str">
            <v>2014Northern Coast1-in-2June Peak4</v>
          </cell>
          <cell r="G5669">
            <v>0.61764260000000004</v>
          </cell>
          <cell r="H5669">
            <v>0.61764260000000004</v>
          </cell>
          <cell r="I5669">
            <v>54.649900000000002</v>
          </cell>
          <cell r="J5669">
            <v>9177.25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</row>
        <row r="5670">
          <cell r="F5670" t="str">
            <v>2014Northern Coast1-in-2June Peak5</v>
          </cell>
          <cell r="G5670">
            <v>0.61916179999999998</v>
          </cell>
          <cell r="H5670">
            <v>0.61916179999999998</v>
          </cell>
          <cell r="I5670">
            <v>53.154000000000003</v>
          </cell>
          <cell r="J5670">
            <v>9177.25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</row>
        <row r="5671">
          <cell r="F5671" t="str">
            <v>2014Northern Coast1-in-2June Peak6</v>
          </cell>
          <cell r="G5671">
            <v>0.67640169999999999</v>
          </cell>
          <cell r="H5671">
            <v>0.67640169999999999</v>
          </cell>
          <cell r="I5671">
            <v>52.154000000000003</v>
          </cell>
          <cell r="J5671">
            <v>9177.25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</row>
        <row r="5672">
          <cell r="F5672" t="str">
            <v>2014Northern Coast1-in-2June Peak7</v>
          </cell>
          <cell r="G5672">
            <v>0.82098599999999999</v>
          </cell>
          <cell r="H5672">
            <v>0.82098599999999999</v>
          </cell>
          <cell r="I5672">
            <v>53.173000000000002</v>
          </cell>
          <cell r="J5672">
            <v>9177.25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</row>
        <row r="5673">
          <cell r="F5673" t="str">
            <v>2014Northern Coast1-in-2June Peak8</v>
          </cell>
          <cell r="G5673">
            <v>0.94756620000000003</v>
          </cell>
          <cell r="H5673">
            <v>0.94756620000000003</v>
          </cell>
          <cell r="I5673">
            <v>59.196199999999997</v>
          </cell>
          <cell r="J5673">
            <v>9177.25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</row>
        <row r="5674">
          <cell r="F5674" t="str">
            <v>2014Northern Coast1-in-2June Peak9</v>
          </cell>
          <cell r="G5674">
            <v>0.94828330000000005</v>
          </cell>
          <cell r="H5674">
            <v>0.94828330000000005</v>
          </cell>
          <cell r="I5674">
            <v>66.186700000000002</v>
          </cell>
          <cell r="J5674">
            <v>9177.25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</row>
        <row r="5675">
          <cell r="F5675" t="str">
            <v>2014Northern Coast1-in-2June Peak10</v>
          </cell>
          <cell r="G5675">
            <v>0.96966889999999994</v>
          </cell>
          <cell r="H5675">
            <v>0.96966889999999994</v>
          </cell>
          <cell r="I5675">
            <v>72.7136</v>
          </cell>
          <cell r="J5675">
            <v>9177.25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</row>
        <row r="5676">
          <cell r="F5676" t="str">
            <v>2014Northern Coast1-in-2June Peak11</v>
          </cell>
          <cell r="G5676">
            <v>1.006121</v>
          </cell>
          <cell r="H5676">
            <v>1.006121</v>
          </cell>
          <cell r="I5676">
            <v>79.887900000000002</v>
          </cell>
          <cell r="J5676">
            <v>9177.25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</row>
        <row r="5677">
          <cell r="F5677" t="str">
            <v>2014Northern Coast1-in-2June Peak12</v>
          </cell>
          <cell r="G5677">
            <v>1.0654710000000001</v>
          </cell>
          <cell r="H5677">
            <v>1.0654710000000001</v>
          </cell>
          <cell r="I5677">
            <v>85.5608</v>
          </cell>
          <cell r="J5677">
            <v>9177.25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</row>
        <row r="5678">
          <cell r="F5678" t="str">
            <v>2014Northern Coast1-in-2June Peak13</v>
          </cell>
          <cell r="G5678">
            <v>1.1671830000000001</v>
          </cell>
          <cell r="H5678">
            <v>1.1671830000000001</v>
          </cell>
          <cell r="I5678">
            <v>91.310599999999994</v>
          </cell>
          <cell r="J5678">
            <v>9177.25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</row>
        <row r="5679">
          <cell r="F5679" t="str">
            <v>2014Northern Coast1-in-2June Peak14</v>
          </cell>
          <cell r="G5679">
            <v>1.115089</v>
          </cell>
          <cell r="H5679">
            <v>1.2832710000000001</v>
          </cell>
          <cell r="I5679">
            <v>94.448499999999996</v>
          </cell>
          <cell r="J5679">
            <v>9177.25</v>
          </cell>
          <cell r="K5679">
            <v>0.1002316</v>
          </cell>
          <cell r="L5679">
            <v>0.1403771</v>
          </cell>
          <cell r="M5679">
            <v>0.16818179999999999</v>
          </cell>
          <cell r="N5679">
            <v>0.19598650000000001</v>
          </cell>
          <cell r="O5679">
            <v>0.23613210000000001</v>
          </cell>
        </row>
        <row r="5680">
          <cell r="F5680" t="str">
            <v>2014Northern Coast1-in-2June Peak15</v>
          </cell>
          <cell r="G5680">
            <v>1.229185</v>
          </cell>
          <cell r="H5680">
            <v>1.4495530000000001</v>
          </cell>
          <cell r="I5680">
            <v>96.480900000000005</v>
          </cell>
          <cell r="J5680">
            <v>9177.25</v>
          </cell>
          <cell r="K5680">
            <v>0.13133300000000001</v>
          </cell>
          <cell r="L5680">
            <v>0.18393570000000001</v>
          </cell>
          <cell r="M5680">
            <v>0.22036800000000001</v>
          </cell>
          <cell r="N5680">
            <v>0.25680049999999999</v>
          </cell>
          <cell r="O5680">
            <v>0.30940299999999998</v>
          </cell>
        </row>
        <row r="5681">
          <cell r="F5681" t="str">
            <v>2014Northern Coast1-in-2June Peak16</v>
          </cell>
          <cell r="G5681">
            <v>1.3909320000000001</v>
          </cell>
          <cell r="H5681">
            <v>1.663316</v>
          </cell>
          <cell r="I5681">
            <v>97.116</v>
          </cell>
          <cell r="J5681">
            <v>9177.25</v>
          </cell>
          <cell r="K5681">
            <v>0.16233310000000001</v>
          </cell>
          <cell r="L5681">
            <v>0.2273522</v>
          </cell>
          <cell r="M5681">
            <v>0.27238410000000002</v>
          </cell>
          <cell r="N5681">
            <v>0.31741609999999998</v>
          </cell>
          <cell r="O5681">
            <v>0.38243509999999997</v>
          </cell>
        </row>
        <row r="5682">
          <cell r="F5682" t="str">
            <v>2014Northern Coast1-in-2June Peak17</v>
          </cell>
          <cell r="G5682">
            <v>1.5774969999999999</v>
          </cell>
          <cell r="H5682">
            <v>1.8970720000000001</v>
          </cell>
          <cell r="I5682">
            <v>96.687700000000007</v>
          </cell>
          <cell r="J5682">
            <v>9177.25</v>
          </cell>
          <cell r="K5682">
            <v>0.1904575</v>
          </cell>
          <cell r="L5682">
            <v>0.26674120000000001</v>
          </cell>
          <cell r="M5682">
            <v>0.319575</v>
          </cell>
          <cell r="N5682">
            <v>0.37240869999999998</v>
          </cell>
          <cell r="O5682">
            <v>0.44869239999999999</v>
          </cell>
        </row>
        <row r="5683">
          <cell r="F5683" t="str">
            <v>2014Northern Coast1-in-2June Peak18</v>
          </cell>
          <cell r="G5683">
            <v>1.736885</v>
          </cell>
          <cell r="H5683">
            <v>2.0653890000000001</v>
          </cell>
          <cell r="I5683">
            <v>95.531199999999998</v>
          </cell>
          <cell r="J5683">
            <v>9177.25</v>
          </cell>
          <cell r="K5683">
            <v>0.19577890000000001</v>
          </cell>
          <cell r="L5683">
            <v>0.27419389999999999</v>
          </cell>
          <cell r="M5683">
            <v>0.32850380000000001</v>
          </cell>
          <cell r="N5683">
            <v>0.38281369999999998</v>
          </cell>
          <cell r="O5683">
            <v>0.46122879999999999</v>
          </cell>
        </row>
        <row r="5684">
          <cell r="F5684" t="str">
            <v>2014Northern Coast1-in-2June Peak19</v>
          </cell>
          <cell r="G5684">
            <v>2.2097799999999999</v>
          </cell>
          <cell r="H5684">
            <v>2.0558429999999999</v>
          </cell>
          <cell r="I5684">
            <v>91.977199999999996</v>
          </cell>
          <cell r="J5684">
            <v>9177.25</v>
          </cell>
          <cell r="K5684">
            <v>-0.17431050000000001</v>
          </cell>
          <cell r="L5684">
            <v>-0.1622738</v>
          </cell>
          <cell r="M5684">
            <v>-0.1539372</v>
          </cell>
          <cell r="N5684">
            <v>-0.1456006</v>
          </cell>
          <cell r="O5684">
            <v>-0.13356380000000001</v>
          </cell>
        </row>
        <row r="5685">
          <cell r="F5685" t="str">
            <v>2014Northern Coast1-in-2June Peak20</v>
          </cell>
          <cell r="G5685">
            <v>2.00766</v>
          </cell>
          <cell r="H5685">
            <v>1.878571</v>
          </cell>
          <cell r="I5685">
            <v>87.025700000000001</v>
          </cell>
          <cell r="J5685">
            <v>9177.25</v>
          </cell>
          <cell r="K5685">
            <v>-0.14617350000000001</v>
          </cell>
          <cell r="L5685">
            <v>-0.1360798</v>
          </cell>
          <cell r="M5685">
            <v>-0.1290888</v>
          </cell>
          <cell r="N5685">
            <v>-0.122098</v>
          </cell>
          <cell r="O5685">
            <v>-0.1120042</v>
          </cell>
        </row>
        <row r="5686">
          <cell r="F5686" t="str">
            <v>2014Northern Coast1-in-2June Peak21</v>
          </cell>
          <cell r="G5686">
            <v>1.789919</v>
          </cell>
          <cell r="H5686">
            <v>1.708269</v>
          </cell>
          <cell r="I5686">
            <v>79.433700000000002</v>
          </cell>
          <cell r="J5686">
            <v>9177.25</v>
          </cell>
          <cell r="K5686">
            <v>-9.2456200000000002E-2</v>
          </cell>
          <cell r="L5686">
            <v>-8.6071800000000004E-2</v>
          </cell>
          <cell r="M5686">
            <v>-8.1649899999999997E-2</v>
          </cell>
          <cell r="N5686">
            <v>-7.7228099999999994E-2</v>
          </cell>
          <cell r="O5686">
            <v>-7.0843699999999996E-2</v>
          </cell>
        </row>
        <row r="5687">
          <cell r="F5687" t="str">
            <v>2014Northern Coast1-in-2June Peak22</v>
          </cell>
          <cell r="G5687">
            <v>1.554716</v>
          </cell>
          <cell r="H5687">
            <v>1.5065310000000001</v>
          </cell>
          <cell r="I5687">
            <v>72.245999999999995</v>
          </cell>
          <cell r="J5687">
            <v>9177.25</v>
          </cell>
          <cell r="K5687">
            <v>-5.4561100000000001E-2</v>
          </cell>
          <cell r="L5687">
            <v>-5.0793499999999998E-2</v>
          </cell>
          <cell r="M5687">
            <v>-4.8184100000000001E-2</v>
          </cell>
          <cell r="N5687">
            <v>-4.55746E-2</v>
          </cell>
          <cell r="O5687">
            <v>-4.1806900000000001E-2</v>
          </cell>
        </row>
        <row r="5688">
          <cell r="F5688" t="str">
            <v>2014Northern Coast1-in-2June Peak23</v>
          </cell>
          <cell r="G5688">
            <v>1.2521720000000001</v>
          </cell>
          <cell r="H5688">
            <v>1.215087</v>
          </cell>
          <cell r="I5688">
            <v>68.201400000000007</v>
          </cell>
          <cell r="J5688">
            <v>9177.25</v>
          </cell>
          <cell r="K5688">
            <v>-4.19929E-2</v>
          </cell>
          <cell r="L5688">
            <v>-3.9093099999999999E-2</v>
          </cell>
          <cell r="M5688">
            <v>-3.7084800000000001E-2</v>
          </cell>
          <cell r="N5688">
            <v>-3.5076400000000001E-2</v>
          </cell>
          <cell r="O5688">
            <v>-3.2176700000000003E-2</v>
          </cell>
        </row>
        <row r="5689">
          <cell r="F5689" t="str">
            <v>2014Northern Coast1-in-2June Peak24</v>
          </cell>
          <cell r="G5689">
            <v>0.95674939999999997</v>
          </cell>
          <cell r="H5689">
            <v>0.92205400000000004</v>
          </cell>
          <cell r="I5689">
            <v>65.067700000000002</v>
          </cell>
          <cell r="J5689">
            <v>9177.25</v>
          </cell>
          <cell r="K5689">
            <v>-3.9287299999999997E-2</v>
          </cell>
          <cell r="L5689">
            <v>-3.6574299999999997E-2</v>
          </cell>
          <cell r="M5689">
            <v>-3.4695400000000001E-2</v>
          </cell>
          <cell r="N5689">
            <v>-3.2816400000000003E-2</v>
          </cell>
          <cell r="O5689">
            <v>-3.0103499999999998E-2</v>
          </cell>
        </row>
        <row r="5690">
          <cell r="F5690" t="str">
            <v>2014Other1-in-2June Peak1</v>
          </cell>
          <cell r="G5690">
            <v>0.73108200000000001</v>
          </cell>
          <cell r="H5690">
            <v>0.73108200000000001</v>
          </cell>
          <cell r="I5690">
            <v>70.646259999999998</v>
          </cell>
          <cell r="J5690">
            <v>25551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</row>
        <row r="5691">
          <cell r="F5691" t="str">
            <v>2014Other1-in-2June Peak2</v>
          </cell>
          <cell r="G5691">
            <v>0.62787040000000005</v>
          </cell>
          <cell r="H5691">
            <v>0.62787040000000005</v>
          </cell>
          <cell r="I5691">
            <v>64.456100000000006</v>
          </cell>
          <cell r="J5691">
            <v>25551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</row>
        <row r="5692">
          <cell r="F5692" t="str">
            <v>2014Other1-in-2June Peak3</v>
          </cell>
          <cell r="G5692">
            <v>0.56932930000000004</v>
          </cell>
          <cell r="H5692">
            <v>0.56932930000000004</v>
          </cell>
          <cell r="I5692">
            <v>62.178780000000003</v>
          </cell>
          <cell r="J5692">
            <v>25551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</row>
        <row r="5693">
          <cell r="F5693" t="str">
            <v>2014Other1-in-2June Peak4</v>
          </cell>
          <cell r="G5693">
            <v>0.53617510000000002</v>
          </cell>
          <cell r="H5693">
            <v>0.53617510000000002</v>
          </cell>
          <cell r="I5693">
            <v>60.790939999999999</v>
          </cell>
          <cell r="J5693">
            <v>25551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</row>
        <row r="5694">
          <cell r="F5694" t="str">
            <v>2014Other1-in-2June Peak5</v>
          </cell>
          <cell r="G5694">
            <v>0.52955940000000001</v>
          </cell>
          <cell r="H5694">
            <v>0.52955940000000001</v>
          </cell>
          <cell r="I5694">
            <v>60.527430000000003</v>
          </cell>
          <cell r="J5694">
            <v>25551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</row>
        <row r="5695">
          <cell r="F5695" t="str">
            <v>2014Other1-in-2June Peak6</v>
          </cell>
          <cell r="G5695">
            <v>0.56502129999999995</v>
          </cell>
          <cell r="H5695">
            <v>0.56502129999999995</v>
          </cell>
          <cell r="I5695">
            <v>61.515340000000002</v>
          </cell>
          <cell r="J5695">
            <v>25551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</row>
        <row r="5696">
          <cell r="F5696" t="str">
            <v>2014Other1-in-2June Peak7</v>
          </cell>
          <cell r="G5696">
            <v>0.66010159999999996</v>
          </cell>
          <cell r="H5696">
            <v>0.66010159999999996</v>
          </cell>
          <cell r="I5696">
            <v>63.009909999999998</v>
          </cell>
          <cell r="J5696">
            <v>25551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</row>
        <row r="5697">
          <cell r="F5697" t="str">
            <v>2014Other1-in-2June Peak8</v>
          </cell>
          <cell r="G5697">
            <v>0.72443849999999999</v>
          </cell>
          <cell r="H5697">
            <v>0.72443849999999999</v>
          </cell>
          <cell r="I5697">
            <v>67.779020000000003</v>
          </cell>
          <cell r="J5697">
            <v>25551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</row>
        <row r="5698">
          <cell r="F5698" t="str">
            <v>2014Other1-in-2June Peak9</v>
          </cell>
          <cell r="G5698">
            <v>0.73761770000000004</v>
          </cell>
          <cell r="H5698">
            <v>0.73761770000000004</v>
          </cell>
          <cell r="I5698">
            <v>73.140770000000003</v>
          </cell>
          <cell r="J5698">
            <v>25551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</row>
        <row r="5699">
          <cell r="F5699" t="str">
            <v>2014Other1-in-2June Peak10</v>
          </cell>
          <cell r="G5699">
            <v>0.78634859999999995</v>
          </cell>
          <cell r="H5699">
            <v>0.78634859999999995</v>
          </cell>
          <cell r="I5699">
            <v>78.363749999999996</v>
          </cell>
          <cell r="J5699">
            <v>25551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</row>
        <row r="5700">
          <cell r="F5700" t="str">
            <v>2014Other1-in-2June Peak11</v>
          </cell>
          <cell r="G5700">
            <v>0.86904159999999997</v>
          </cell>
          <cell r="H5700">
            <v>0.86904159999999997</v>
          </cell>
          <cell r="I5700">
            <v>83.518280000000004</v>
          </cell>
          <cell r="J5700">
            <v>25551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</row>
        <row r="5701">
          <cell r="F5701" t="str">
            <v>2014Other1-in-2June Peak12</v>
          </cell>
          <cell r="G5701">
            <v>0.99494349999999998</v>
          </cell>
          <cell r="H5701">
            <v>0.99494349999999998</v>
          </cell>
          <cell r="I5701">
            <v>88.312569999999994</v>
          </cell>
          <cell r="J5701">
            <v>25551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</row>
        <row r="5702">
          <cell r="F5702" t="str">
            <v>2014Other1-in-2June Peak13</v>
          </cell>
          <cell r="G5702">
            <v>1.1732359999999999</v>
          </cell>
          <cell r="H5702">
            <v>1.1732359999999999</v>
          </cell>
          <cell r="I5702">
            <v>91.505899999999997</v>
          </cell>
          <cell r="J5702">
            <v>25551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</row>
        <row r="5703">
          <cell r="F5703" t="str">
            <v>2014Other1-in-2June Peak14</v>
          </cell>
          <cell r="G5703">
            <v>1.148711</v>
          </cell>
          <cell r="H5703">
            <v>1.378091</v>
          </cell>
          <cell r="I5703">
            <v>93.685450000000003</v>
          </cell>
          <cell r="J5703">
            <v>25551</v>
          </cell>
          <cell r="K5703">
            <v>0.1686484</v>
          </cell>
          <cell r="L5703">
            <v>0.20452890000000001</v>
          </cell>
          <cell r="M5703">
            <v>0.22937959999999999</v>
          </cell>
          <cell r="N5703">
            <v>0.25423030000000002</v>
          </cell>
          <cell r="O5703">
            <v>0.2901108</v>
          </cell>
        </row>
        <row r="5704">
          <cell r="F5704" t="str">
            <v>2014Other1-in-2June Peak15</v>
          </cell>
          <cell r="G5704">
            <v>1.3168789999999999</v>
          </cell>
          <cell r="H5704">
            <v>1.6112359999999999</v>
          </cell>
          <cell r="I5704">
            <v>95.369150000000005</v>
          </cell>
          <cell r="J5704">
            <v>25551</v>
          </cell>
          <cell r="K5704">
            <v>0.21742810000000001</v>
          </cell>
          <cell r="L5704">
            <v>0.26287860000000002</v>
          </cell>
          <cell r="M5704">
            <v>0.2943576</v>
          </cell>
          <cell r="N5704">
            <v>0.32583640000000003</v>
          </cell>
          <cell r="O5704">
            <v>0.37128699999999998</v>
          </cell>
        </row>
        <row r="5705">
          <cell r="F5705" t="str">
            <v>2014Other1-in-2June Peak16</v>
          </cell>
          <cell r="G5705">
            <v>1.4992369999999999</v>
          </cell>
          <cell r="H5705">
            <v>1.8681160000000001</v>
          </cell>
          <cell r="I5705">
            <v>96.762429999999995</v>
          </cell>
          <cell r="J5705">
            <v>25551</v>
          </cell>
          <cell r="K5705">
            <v>0.27295399999999997</v>
          </cell>
          <cell r="L5705">
            <v>0.32962740000000001</v>
          </cell>
          <cell r="M5705">
            <v>0.36887930000000002</v>
          </cell>
          <cell r="N5705">
            <v>0.40813120000000003</v>
          </cell>
          <cell r="O5705">
            <v>0.46480460000000001</v>
          </cell>
        </row>
        <row r="5706">
          <cell r="F5706" t="str">
            <v>2014Other1-in-2June Peak17</v>
          </cell>
          <cell r="G5706">
            <v>1.6717500000000001</v>
          </cell>
          <cell r="H5706">
            <v>2.100981</v>
          </cell>
          <cell r="I5706">
            <v>96.816270000000003</v>
          </cell>
          <cell r="J5706">
            <v>25551</v>
          </cell>
          <cell r="K5706">
            <v>0.31727759999999999</v>
          </cell>
          <cell r="L5706">
            <v>0.3834206</v>
          </cell>
          <cell r="M5706">
            <v>0.42923109999999998</v>
          </cell>
          <cell r="N5706">
            <v>0.47504170000000001</v>
          </cell>
          <cell r="O5706">
            <v>0.54118480000000002</v>
          </cell>
        </row>
        <row r="5707">
          <cell r="F5707" t="str">
            <v>2014Other1-in-2June Peak18</v>
          </cell>
          <cell r="G5707">
            <v>1.7981959999999999</v>
          </cell>
          <cell r="H5707">
            <v>2.238953</v>
          </cell>
          <cell r="I5707">
            <v>96.90061</v>
          </cell>
          <cell r="J5707">
            <v>25551</v>
          </cell>
          <cell r="K5707">
            <v>0.32575340000000003</v>
          </cell>
          <cell r="L5707">
            <v>0.39369880000000002</v>
          </cell>
          <cell r="M5707">
            <v>0.44075760000000003</v>
          </cell>
          <cell r="N5707">
            <v>0.48781639999999998</v>
          </cell>
          <cell r="O5707">
            <v>0.55576170000000003</v>
          </cell>
        </row>
        <row r="5708">
          <cell r="F5708" t="str">
            <v>2014Other1-in-2June Peak19</v>
          </cell>
          <cell r="G5708">
            <v>2.4823089999999999</v>
          </cell>
          <cell r="H5708">
            <v>2.1899700000000002</v>
          </cell>
          <cell r="I5708">
            <v>94.764759999999995</v>
          </cell>
          <cell r="J5708">
            <v>25551</v>
          </cell>
          <cell r="K5708">
            <v>-0.32657819999999999</v>
          </cell>
          <cell r="L5708">
            <v>-0.30634929999999999</v>
          </cell>
          <cell r="M5708">
            <v>-0.29233880000000001</v>
          </cell>
          <cell r="N5708">
            <v>-0.27832839999999998</v>
          </cell>
          <cell r="O5708">
            <v>-0.25809949999999998</v>
          </cell>
        </row>
        <row r="5709">
          <cell r="F5709" t="str">
            <v>2014Other1-in-2June Peak20</v>
          </cell>
          <cell r="G5709">
            <v>2.2328190000000001</v>
          </cell>
          <cell r="H5709">
            <v>1.9760409999999999</v>
          </cell>
          <cell r="I5709">
            <v>91.666409999999999</v>
          </cell>
          <cell r="J5709">
            <v>25551</v>
          </cell>
          <cell r="K5709">
            <v>-0.28685159999999998</v>
          </cell>
          <cell r="L5709">
            <v>-0.26908339999999997</v>
          </cell>
          <cell r="M5709">
            <v>-0.25677729999999999</v>
          </cell>
          <cell r="N5709">
            <v>-0.2444711</v>
          </cell>
          <cell r="O5709">
            <v>-0.22670299999999999</v>
          </cell>
        </row>
        <row r="5710">
          <cell r="F5710" t="str">
            <v>2014Other1-in-2June Peak21</v>
          </cell>
          <cell r="G5710">
            <v>1.8867370000000001</v>
          </cell>
          <cell r="H5710">
            <v>1.7361759999999999</v>
          </cell>
          <cell r="I5710">
            <v>85.907550000000001</v>
          </cell>
          <cell r="J5710">
            <v>25551</v>
          </cell>
          <cell r="K5710">
            <v>-0.16819429999999999</v>
          </cell>
          <cell r="L5710">
            <v>-0.157776</v>
          </cell>
          <cell r="M5710">
            <v>-0.15056040000000001</v>
          </cell>
          <cell r="N5710">
            <v>-0.14334469999999999</v>
          </cell>
          <cell r="O5710">
            <v>-0.1329264</v>
          </cell>
        </row>
        <row r="5711">
          <cell r="F5711" t="str">
            <v>2014Other1-in-2June Peak22</v>
          </cell>
          <cell r="G5711">
            <v>1.5762449999999999</v>
          </cell>
          <cell r="H5711">
            <v>1.4796450000000001</v>
          </cell>
          <cell r="I5711">
            <v>80.314080000000004</v>
          </cell>
          <cell r="J5711">
            <v>25551</v>
          </cell>
          <cell r="K5711">
            <v>-0.1079142</v>
          </cell>
          <cell r="L5711">
            <v>-0.10122979999999999</v>
          </cell>
          <cell r="M5711">
            <v>-9.6600199999999997E-2</v>
          </cell>
          <cell r="N5711">
            <v>-9.19706E-2</v>
          </cell>
          <cell r="O5711">
            <v>-8.5286200000000006E-2</v>
          </cell>
        </row>
        <row r="5712">
          <cell r="F5712" t="str">
            <v>2014Other1-in-2June Peak23</v>
          </cell>
          <cell r="G5712">
            <v>1.219622</v>
          </cell>
          <cell r="H5712">
            <v>1.1583019999999999</v>
          </cell>
          <cell r="I5712">
            <v>77.025959999999998</v>
          </cell>
          <cell r="J5712">
            <v>25551</v>
          </cell>
          <cell r="K5712">
            <v>-6.8501300000000001E-2</v>
          </cell>
          <cell r="L5712">
            <v>-6.4258200000000001E-2</v>
          </cell>
          <cell r="M5712">
            <v>-6.1319499999999999E-2</v>
          </cell>
          <cell r="N5712">
            <v>-5.8380700000000001E-2</v>
          </cell>
          <cell r="O5712">
            <v>-5.4137600000000001E-2</v>
          </cell>
        </row>
        <row r="5713">
          <cell r="F5713" t="str">
            <v>2014Other1-in-2June Peak24</v>
          </cell>
          <cell r="G5713">
            <v>0.92389200000000005</v>
          </cell>
          <cell r="H5713">
            <v>0.8847083</v>
          </cell>
          <cell r="I5713">
            <v>75.310659999999999</v>
          </cell>
          <cell r="J5713">
            <v>25551</v>
          </cell>
          <cell r="K5713">
            <v>-4.3772999999999999E-2</v>
          </cell>
          <cell r="L5713">
            <v>-4.1061599999999997E-2</v>
          </cell>
          <cell r="M5713">
            <v>-3.9183700000000002E-2</v>
          </cell>
          <cell r="N5713">
            <v>-3.73058E-2</v>
          </cell>
          <cell r="O5713">
            <v>-3.45945E-2</v>
          </cell>
        </row>
        <row r="5714">
          <cell r="F5714" t="str">
            <v>2014Sierra1-in-2June Peak1</v>
          </cell>
          <cell r="G5714">
            <v>0.78246590000000005</v>
          </cell>
          <cell r="H5714">
            <v>0.78246590000000005</v>
          </cell>
          <cell r="I5714">
            <v>66.51925</v>
          </cell>
          <cell r="J5714">
            <v>17879.78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</row>
        <row r="5715">
          <cell r="F5715" t="str">
            <v>2014Sierra1-in-2June Peak2</v>
          </cell>
          <cell r="G5715">
            <v>0.69036319999999995</v>
          </cell>
          <cell r="H5715">
            <v>0.69036319999999995</v>
          </cell>
          <cell r="I5715">
            <v>62.617130000000003</v>
          </cell>
          <cell r="J5715">
            <v>17879.78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</row>
        <row r="5716">
          <cell r="F5716" t="str">
            <v>2014Sierra1-in-2June Peak3</v>
          </cell>
          <cell r="G5716">
            <v>0.63716919999999999</v>
          </cell>
          <cell r="H5716">
            <v>0.63716919999999999</v>
          </cell>
          <cell r="I5716">
            <v>59.340899999999998</v>
          </cell>
          <cell r="J5716">
            <v>17879.78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</row>
        <row r="5717">
          <cell r="F5717" t="str">
            <v>2014Sierra1-in-2June Peak4</v>
          </cell>
          <cell r="G5717">
            <v>0.60707580000000005</v>
          </cell>
          <cell r="H5717">
            <v>0.60707580000000005</v>
          </cell>
          <cell r="I5717">
            <v>57.285380000000004</v>
          </cell>
          <cell r="J5717">
            <v>17879.78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</row>
        <row r="5718">
          <cell r="F5718" t="str">
            <v>2014Sierra1-in-2June Peak5</v>
          </cell>
          <cell r="G5718">
            <v>0.60723170000000004</v>
          </cell>
          <cell r="H5718">
            <v>0.60723170000000004</v>
          </cell>
          <cell r="I5718">
            <v>56.935630000000003</v>
          </cell>
          <cell r="J5718">
            <v>17879.78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</row>
        <row r="5719">
          <cell r="F5719" t="str">
            <v>2014Sierra1-in-2June Peak6</v>
          </cell>
          <cell r="G5719">
            <v>0.66289160000000003</v>
          </cell>
          <cell r="H5719">
            <v>0.66289160000000003</v>
          </cell>
          <cell r="I5719">
            <v>58.922519999999999</v>
          </cell>
          <cell r="J5719">
            <v>17879.78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</row>
        <row r="5720">
          <cell r="F5720" t="str">
            <v>2014Sierra1-in-2June Peak7</v>
          </cell>
          <cell r="G5720">
            <v>0.78893559999999996</v>
          </cell>
          <cell r="H5720">
            <v>0.78893559999999996</v>
          </cell>
          <cell r="I5720">
            <v>61.969200000000001</v>
          </cell>
          <cell r="J5720">
            <v>17879.78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</row>
        <row r="5721">
          <cell r="F5721" t="str">
            <v>2014Sierra1-in-2June Peak8</v>
          </cell>
          <cell r="G5721">
            <v>0.8687378</v>
          </cell>
          <cell r="H5721">
            <v>0.8687378</v>
          </cell>
          <cell r="I5721">
            <v>66.354060000000004</v>
          </cell>
          <cell r="J5721">
            <v>17879.78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</row>
        <row r="5722">
          <cell r="F5722" t="str">
            <v>2014Sierra1-in-2June Peak9</v>
          </cell>
          <cell r="G5722">
            <v>0.89308480000000001</v>
          </cell>
          <cell r="H5722">
            <v>0.89308480000000001</v>
          </cell>
          <cell r="I5722">
            <v>74.420770000000005</v>
          </cell>
          <cell r="J5722">
            <v>17879.78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</row>
        <row r="5723">
          <cell r="F5723" t="str">
            <v>2014Sierra1-in-2June Peak10</v>
          </cell>
          <cell r="G5723">
            <v>0.93848690000000001</v>
          </cell>
          <cell r="H5723">
            <v>0.93848690000000001</v>
          </cell>
          <cell r="I5723">
            <v>80.29325</v>
          </cell>
          <cell r="J5723">
            <v>17879.78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</row>
        <row r="5724">
          <cell r="F5724" t="str">
            <v>2014Sierra1-in-2June Peak11</v>
          </cell>
          <cell r="G5724">
            <v>1.024743</v>
          </cell>
          <cell r="H5724">
            <v>1.024743</v>
          </cell>
          <cell r="I5724">
            <v>83.143720000000002</v>
          </cell>
          <cell r="J5724">
            <v>17879.78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</row>
        <row r="5725">
          <cell r="F5725" t="str">
            <v>2014Sierra1-in-2June Peak12</v>
          </cell>
          <cell r="G5725">
            <v>1.155456</v>
          </cell>
          <cell r="H5725">
            <v>1.155456</v>
          </cell>
          <cell r="I5725">
            <v>86.700710000000001</v>
          </cell>
          <cell r="J5725">
            <v>17879.78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</row>
        <row r="5726">
          <cell r="F5726" t="str">
            <v>2014Sierra1-in-2June Peak13</v>
          </cell>
          <cell r="G5726">
            <v>1.3362959999999999</v>
          </cell>
          <cell r="H5726">
            <v>1.3362959999999999</v>
          </cell>
          <cell r="I5726">
            <v>88.573589999999996</v>
          </cell>
          <cell r="J5726">
            <v>17879.78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</row>
        <row r="5727">
          <cell r="F5727" t="str">
            <v>2014Sierra1-in-2June Peak14</v>
          </cell>
          <cell r="G5727">
            <v>1.2847200000000001</v>
          </cell>
          <cell r="H5727">
            <v>1.5416240000000001</v>
          </cell>
          <cell r="I5727">
            <v>90.115570000000005</v>
          </cell>
          <cell r="J5727">
            <v>17879.78</v>
          </cell>
          <cell r="K5727">
            <v>0.16888</v>
          </cell>
          <cell r="L5727">
            <v>0.22088530000000001</v>
          </cell>
          <cell r="M5727">
            <v>0.25690400000000002</v>
          </cell>
          <cell r="N5727">
            <v>0.29292259999999998</v>
          </cell>
          <cell r="O5727">
            <v>0.34492790000000001</v>
          </cell>
        </row>
        <row r="5728">
          <cell r="F5728" t="str">
            <v>2014Sierra1-in-2June Peak15</v>
          </cell>
          <cell r="G5728">
            <v>1.4446239999999999</v>
          </cell>
          <cell r="H5728">
            <v>1.7769630000000001</v>
          </cell>
          <cell r="I5728">
            <v>92.144030000000001</v>
          </cell>
          <cell r="J5728">
            <v>17879.78</v>
          </cell>
          <cell r="K5728">
            <v>0.2191555</v>
          </cell>
          <cell r="L5728">
            <v>0.28602519999999998</v>
          </cell>
          <cell r="M5728">
            <v>0.332339</v>
          </cell>
          <cell r="N5728">
            <v>0.37865280000000001</v>
          </cell>
          <cell r="O5728">
            <v>0.44552239999999999</v>
          </cell>
        </row>
        <row r="5729">
          <cell r="F5729" t="str">
            <v>2014Sierra1-in-2June Peak16</v>
          </cell>
          <cell r="G5729">
            <v>1.6337740000000001</v>
          </cell>
          <cell r="H5729">
            <v>2.0476320000000001</v>
          </cell>
          <cell r="I5729">
            <v>93.10548</v>
          </cell>
          <cell r="J5729">
            <v>17879.78</v>
          </cell>
          <cell r="K5729">
            <v>0.2732771</v>
          </cell>
          <cell r="L5729">
            <v>0.35633359999999997</v>
          </cell>
          <cell r="M5729">
            <v>0.41385810000000001</v>
          </cell>
          <cell r="N5729">
            <v>0.47138279999999999</v>
          </cell>
          <cell r="O5729">
            <v>0.55443920000000002</v>
          </cell>
        </row>
        <row r="5730">
          <cell r="F5730" t="str">
            <v>2014Sierra1-in-2June Peak17</v>
          </cell>
          <cell r="G5730">
            <v>1.806238</v>
          </cell>
          <cell r="H5730">
            <v>2.2896290000000001</v>
          </cell>
          <cell r="I5730">
            <v>93.580470000000005</v>
          </cell>
          <cell r="J5730">
            <v>17879.78</v>
          </cell>
          <cell r="K5730">
            <v>0.31893519999999997</v>
          </cell>
          <cell r="L5730">
            <v>0.4160971</v>
          </cell>
          <cell r="M5730">
            <v>0.48339110000000002</v>
          </cell>
          <cell r="N5730">
            <v>0.55068510000000004</v>
          </cell>
          <cell r="O5730">
            <v>0.64784710000000001</v>
          </cell>
        </row>
        <row r="5731">
          <cell r="F5731" t="str">
            <v>2014Sierra1-in-2June Peak18</v>
          </cell>
          <cell r="G5731">
            <v>1.9487589999999999</v>
          </cell>
          <cell r="H5731">
            <v>2.4453719999999999</v>
          </cell>
          <cell r="I5731">
            <v>93.595470000000006</v>
          </cell>
          <cell r="J5731">
            <v>17879.78</v>
          </cell>
          <cell r="K5731">
            <v>0.3276249</v>
          </cell>
          <cell r="L5731">
            <v>0.42746420000000002</v>
          </cell>
          <cell r="M5731">
            <v>0.49661260000000002</v>
          </cell>
          <cell r="N5731">
            <v>0.56576099999999996</v>
          </cell>
          <cell r="O5731">
            <v>0.66560039999999998</v>
          </cell>
        </row>
        <row r="5732">
          <cell r="F5732" t="str">
            <v>2014Sierra1-in-2June Peak19</v>
          </cell>
          <cell r="G5732">
            <v>2.7863790000000002</v>
          </cell>
          <cell r="H5732">
            <v>2.4184800000000002</v>
          </cell>
          <cell r="I5732">
            <v>92.633939999999996</v>
          </cell>
          <cell r="J5732">
            <v>17879.78</v>
          </cell>
          <cell r="K5732">
            <v>-0.40038760000000001</v>
          </cell>
          <cell r="L5732">
            <v>-0.3811929</v>
          </cell>
          <cell r="M5732">
            <v>-0.36789870000000002</v>
          </cell>
          <cell r="N5732">
            <v>-0.35460449999999999</v>
          </cell>
          <cell r="O5732">
            <v>-0.33540979999999998</v>
          </cell>
        </row>
        <row r="5733">
          <cell r="F5733" t="str">
            <v>2014Sierra1-in-2June Peak20</v>
          </cell>
          <cell r="G5733">
            <v>2.5214569999999998</v>
          </cell>
          <cell r="H5733">
            <v>2.2182499999999998</v>
          </cell>
          <cell r="I5733">
            <v>89.502579999999995</v>
          </cell>
          <cell r="J5733">
            <v>17879.78</v>
          </cell>
          <cell r="K5733">
            <v>-0.32998339999999998</v>
          </cell>
          <cell r="L5733">
            <v>-0.3141639</v>
          </cell>
          <cell r="M5733">
            <v>-0.30320740000000002</v>
          </cell>
          <cell r="N5733">
            <v>-0.29225089999999998</v>
          </cell>
          <cell r="O5733">
            <v>-0.27643139999999999</v>
          </cell>
        </row>
        <row r="5734">
          <cell r="F5734" t="str">
            <v>2014Sierra1-in-2June Peak21</v>
          </cell>
          <cell r="G5734">
            <v>2.155538</v>
          </cell>
          <cell r="H5734">
            <v>1.9634529999999999</v>
          </cell>
          <cell r="I5734">
            <v>81.800309999999996</v>
          </cell>
          <cell r="J5734">
            <v>17879.78</v>
          </cell>
          <cell r="K5734">
            <v>-0.20904739999999999</v>
          </cell>
          <cell r="L5734">
            <v>-0.1990256</v>
          </cell>
          <cell r="M5734">
            <v>-0.19208459999999999</v>
          </cell>
          <cell r="N5734">
            <v>-0.18514349999999999</v>
          </cell>
          <cell r="O5734">
            <v>-0.17512169999999999</v>
          </cell>
        </row>
        <row r="5735">
          <cell r="F5735" t="str">
            <v>2014Sierra1-in-2June Peak22</v>
          </cell>
          <cell r="G5735">
            <v>1.785652</v>
          </cell>
          <cell r="H5735">
            <v>1.6709309999999999</v>
          </cell>
          <cell r="I5735">
            <v>74.961690000000004</v>
          </cell>
          <cell r="J5735">
            <v>17879.78</v>
          </cell>
          <cell r="K5735">
            <v>-0.1248522</v>
          </cell>
          <cell r="L5735">
            <v>-0.11886679999999999</v>
          </cell>
          <cell r="M5735">
            <v>-0.1147213</v>
          </cell>
          <cell r="N5735">
            <v>-0.1105758</v>
          </cell>
          <cell r="O5735">
            <v>-0.1045903</v>
          </cell>
        </row>
        <row r="5736">
          <cell r="F5736" t="str">
            <v>2014Sierra1-in-2June Peak23</v>
          </cell>
          <cell r="G5736">
            <v>1.370268</v>
          </cell>
          <cell r="H5736">
            <v>1.2930330000000001</v>
          </cell>
          <cell r="I5736">
            <v>70.131169999999997</v>
          </cell>
          <cell r="J5736">
            <v>17879.78</v>
          </cell>
          <cell r="K5736">
            <v>-8.4055900000000003E-2</v>
          </cell>
          <cell r="L5736">
            <v>-8.0026299999999995E-2</v>
          </cell>
          <cell r="M5736">
            <v>-7.7235300000000007E-2</v>
          </cell>
          <cell r="N5736">
            <v>-7.4444399999999994E-2</v>
          </cell>
          <cell r="O5736">
            <v>-7.0414699999999997E-2</v>
          </cell>
        </row>
        <row r="5737">
          <cell r="F5737" t="str">
            <v>2014Sierra1-in-2June Peak24</v>
          </cell>
          <cell r="G5737">
            <v>1.021582</v>
          </cell>
          <cell r="H5737">
            <v>0.9812862</v>
          </cell>
          <cell r="I5737">
            <v>68.263779999999997</v>
          </cell>
          <cell r="J5737">
            <v>17879.78</v>
          </cell>
          <cell r="K5737">
            <v>-4.3853900000000001E-2</v>
          </cell>
          <cell r="L5737">
            <v>-4.1751499999999997E-2</v>
          </cell>
          <cell r="M5737">
            <v>-4.0295400000000002E-2</v>
          </cell>
          <cell r="N5737">
            <v>-3.88393E-2</v>
          </cell>
          <cell r="O5737">
            <v>-3.6736999999999999E-2</v>
          </cell>
        </row>
        <row r="5738">
          <cell r="F5738" t="str">
            <v>2014Stockton1-in-2June Peak1</v>
          </cell>
          <cell r="G5738">
            <v>0.7670631</v>
          </cell>
          <cell r="H5738">
            <v>0.7670631</v>
          </cell>
          <cell r="I5738">
            <v>71.180300000000003</v>
          </cell>
          <cell r="J5738">
            <v>12456.7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</row>
        <row r="5739">
          <cell r="F5739" t="str">
            <v>2014Stockton1-in-2June Peak2</v>
          </cell>
          <cell r="G5739">
            <v>0.652478</v>
          </cell>
          <cell r="H5739">
            <v>0.652478</v>
          </cell>
          <cell r="I5739">
            <v>63.454920000000001</v>
          </cell>
          <cell r="J5739">
            <v>12456.7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</row>
        <row r="5740">
          <cell r="F5740" t="str">
            <v>2014Stockton1-in-2June Peak3</v>
          </cell>
          <cell r="G5740">
            <v>0.58214339999999998</v>
          </cell>
          <cell r="H5740">
            <v>0.58214339999999998</v>
          </cell>
          <cell r="I5740">
            <v>60.954920000000001</v>
          </cell>
          <cell r="J5740">
            <v>12456.7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</row>
        <row r="5741">
          <cell r="F5741" t="str">
            <v>2014Stockton1-in-2June Peak4</v>
          </cell>
          <cell r="G5741">
            <v>0.54276760000000002</v>
          </cell>
          <cell r="H5741">
            <v>0.54276760000000002</v>
          </cell>
          <cell r="I5741">
            <v>59.135210000000001</v>
          </cell>
          <cell r="J5741">
            <v>12456.7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</row>
        <row r="5742">
          <cell r="F5742" t="str">
            <v>2014Stockton1-in-2June Peak5</v>
          </cell>
          <cell r="G5742">
            <v>0.53378769999999998</v>
          </cell>
          <cell r="H5742">
            <v>0.53378769999999998</v>
          </cell>
          <cell r="I5742">
            <v>58.950620000000001</v>
          </cell>
          <cell r="J5742">
            <v>12456.7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</row>
        <row r="5743">
          <cell r="F5743" t="str">
            <v>2014Stockton1-in-2June Peak6</v>
          </cell>
          <cell r="G5743">
            <v>0.55785419999999997</v>
          </cell>
          <cell r="H5743">
            <v>0.55785419999999997</v>
          </cell>
          <cell r="I5743">
            <v>60.545079999999999</v>
          </cell>
          <cell r="J5743">
            <v>12456.7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</row>
        <row r="5744">
          <cell r="F5744" t="str">
            <v>2014Stockton1-in-2June Peak7</v>
          </cell>
          <cell r="G5744">
            <v>0.63654250000000001</v>
          </cell>
          <cell r="H5744">
            <v>0.63654250000000001</v>
          </cell>
          <cell r="I5744">
            <v>60.139479999999999</v>
          </cell>
          <cell r="J5744">
            <v>12456.7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</row>
        <row r="5745">
          <cell r="F5745" t="str">
            <v>2014Stockton1-in-2June Peak8</v>
          </cell>
          <cell r="G5745">
            <v>0.69121569999999999</v>
          </cell>
          <cell r="H5745">
            <v>0.69121569999999999</v>
          </cell>
          <cell r="I5745">
            <v>66.778989999999993</v>
          </cell>
          <cell r="J5745">
            <v>12456.7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</row>
        <row r="5746">
          <cell r="F5746" t="str">
            <v>2014Stockton1-in-2June Peak9</v>
          </cell>
          <cell r="G5746">
            <v>0.71976340000000005</v>
          </cell>
          <cell r="H5746">
            <v>0.71976340000000005</v>
          </cell>
          <cell r="I5746">
            <v>73.319699999999997</v>
          </cell>
          <cell r="J5746">
            <v>12456.7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</row>
        <row r="5747">
          <cell r="F5747" t="str">
            <v>2014Stockton1-in-2June Peak10</v>
          </cell>
          <cell r="G5747">
            <v>0.78969719999999999</v>
          </cell>
          <cell r="H5747">
            <v>0.78969719999999999</v>
          </cell>
          <cell r="I5747">
            <v>79.180300000000003</v>
          </cell>
          <cell r="J5747">
            <v>12456.7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</row>
        <row r="5748">
          <cell r="F5748" t="str">
            <v>2014Stockton1-in-2June Peak11</v>
          </cell>
          <cell r="G5748">
            <v>0.88954149999999998</v>
          </cell>
          <cell r="H5748">
            <v>0.88954149999999998</v>
          </cell>
          <cell r="I5748">
            <v>82.954920000000001</v>
          </cell>
          <cell r="J5748">
            <v>12456.7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</row>
        <row r="5749">
          <cell r="F5749" t="str">
            <v>2014Stockton1-in-2June Peak12</v>
          </cell>
          <cell r="G5749">
            <v>1.0249509999999999</v>
          </cell>
          <cell r="H5749">
            <v>1.0249509999999999</v>
          </cell>
          <cell r="I5749">
            <v>87.684560000000005</v>
          </cell>
          <cell r="J5749">
            <v>12456.7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</row>
        <row r="5750">
          <cell r="F5750" t="str">
            <v>2014Stockton1-in-2June Peak13</v>
          </cell>
          <cell r="G5750">
            <v>1.1991289999999999</v>
          </cell>
          <cell r="H5750">
            <v>1.1991289999999999</v>
          </cell>
          <cell r="I5750">
            <v>91.229609999999994</v>
          </cell>
          <cell r="J5750">
            <v>12456.7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</row>
        <row r="5751">
          <cell r="F5751" t="str">
            <v>2014Stockton1-in-2June Peak14</v>
          </cell>
          <cell r="G5751">
            <v>1.1868460000000001</v>
          </cell>
          <cell r="H5751">
            <v>1.3991800000000001</v>
          </cell>
          <cell r="I5751">
            <v>93.729609999999994</v>
          </cell>
          <cell r="J5751">
            <v>12456.7</v>
          </cell>
          <cell r="K5751">
            <v>0.1489568</v>
          </cell>
          <cell r="L5751">
            <v>0.1864005</v>
          </cell>
          <cell r="M5751">
            <v>0.21233389999999999</v>
          </cell>
          <cell r="N5751">
            <v>0.23826729999999999</v>
          </cell>
          <cell r="O5751">
            <v>0.27571109999999999</v>
          </cell>
        </row>
        <row r="5752">
          <cell r="F5752" t="str">
            <v>2014Stockton1-in-2June Peak15</v>
          </cell>
          <cell r="G5752">
            <v>1.3561529999999999</v>
          </cell>
          <cell r="H5752">
            <v>1.6213169999999999</v>
          </cell>
          <cell r="I5752">
            <v>96.049390000000002</v>
          </cell>
          <cell r="J5752">
            <v>12456.7</v>
          </cell>
          <cell r="K5752">
            <v>0.18767</v>
          </cell>
          <cell r="L5752">
            <v>0.23345440000000001</v>
          </cell>
          <cell r="M5752">
            <v>0.26516450000000003</v>
          </cell>
          <cell r="N5752">
            <v>0.29687469999999999</v>
          </cell>
          <cell r="O5752">
            <v>0.34265909999999999</v>
          </cell>
        </row>
        <row r="5753">
          <cell r="F5753" t="str">
            <v>2014Stockton1-in-2June Peak16</v>
          </cell>
          <cell r="G5753">
            <v>1.528985</v>
          </cell>
          <cell r="H5753">
            <v>1.8665400000000001</v>
          </cell>
          <cell r="I5753">
            <v>97.504300000000001</v>
          </cell>
          <cell r="J5753">
            <v>12456.7</v>
          </cell>
          <cell r="K5753">
            <v>0.2400138</v>
          </cell>
          <cell r="L5753">
            <v>0.29764230000000003</v>
          </cell>
          <cell r="M5753">
            <v>0.33755570000000001</v>
          </cell>
          <cell r="N5753">
            <v>0.377469</v>
          </cell>
          <cell r="O5753">
            <v>0.43509759999999997</v>
          </cell>
        </row>
        <row r="5754">
          <cell r="F5754" t="str">
            <v>2014Stockton1-in-2June Peak17</v>
          </cell>
          <cell r="G5754">
            <v>1.689098</v>
          </cell>
          <cell r="H5754">
            <v>2.07822</v>
          </cell>
          <cell r="I5754">
            <v>97.594399999999993</v>
          </cell>
          <cell r="J5754">
            <v>12456.7</v>
          </cell>
          <cell r="K5754">
            <v>0.27591939999999998</v>
          </cell>
          <cell r="L5754">
            <v>0.34280040000000001</v>
          </cell>
          <cell r="M5754">
            <v>0.38912190000000002</v>
          </cell>
          <cell r="N5754">
            <v>0.43544349999999998</v>
          </cell>
          <cell r="O5754">
            <v>0.50232449999999995</v>
          </cell>
        </row>
        <row r="5755">
          <cell r="F5755" t="str">
            <v>2014Stockton1-in-2June Peak18</v>
          </cell>
          <cell r="G5755">
            <v>1.7917540000000001</v>
          </cell>
          <cell r="H5755">
            <v>2.1908409999999998</v>
          </cell>
          <cell r="I5755">
            <v>97.184560000000005</v>
          </cell>
          <cell r="J5755">
            <v>12456.7</v>
          </cell>
          <cell r="K5755">
            <v>0.28288449999999998</v>
          </cell>
          <cell r="L5755">
            <v>0.35153820000000002</v>
          </cell>
          <cell r="M5755">
            <v>0.39908749999999998</v>
          </cell>
          <cell r="N5755">
            <v>0.4466369</v>
          </cell>
          <cell r="O5755">
            <v>0.51529060000000004</v>
          </cell>
        </row>
        <row r="5756">
          <cell r="F5756" t="str">
            <v>2014Stockton1-in-2June Peak19</v>
          </cell>
          <cell r="G5756">
            <v>2.4306549999999998</v>
          </cell>
          <cell r="H5756">
            <v>2.13748</v>
          </cell>
          <cell r="I5756">
            <v>96.094399999999993</v>
          </cell>
          <cell r="J5756">
            <v>12456.7</v>
          </cell>
          <cell r="K5756">
            <v>-0.30917109999999998</v>
          </cell>
          <cell r="L5756">
            <v>-0.29972009999999999</v>
          </cell>
          <cell r="M5756">
            <v>-0.2931745</v>
          </cell>
          <cell r="N5756">
            <v>-0.28662890000000002</v>
          </cell>
          <cell r="O5756">
            <v>-0.27717799999999998</v>
          </cell>
        </row>
        <row r="5757">
          <cell r="F5757" t="str">
            <v>2014Stockton1-in-2June Peak20</v>
          </cell>
          <cell r="G5757">
            <v>2.2153559999999999</v>
          </cell>
          <cell r="H5757">
            <v>1.9402759999999999</v>
          </cell>
          <cell r="I5757">
            <v>91.909899999999993</v>
          </cell>
          <cell r="J5757">
            <v>12456.7</v>
          </cell>
          <cell r="K5757">
            <v>-0.2900894</v>
          </cell>
          <cell r="L5757">
            <v>-0.28122190000000002</v>
          </cell>
          <cell r="M5757">
            <v>-0.2750802</v>
          </cell>
          <cell r="N5757">
            <v>-0.26893850000000002</v>
          </cell>
          <cell r="O5757">
            <v>-0.260071</v>
          </cell>
        </row>
        <row r="5758">
          <cell r="F5758" t="str">
            <v>2014Stockton1-in-2June Peak21</v>
          </cell>
          <cell r="G5758">
            <v>1.9280930000000001</v>
          </cell>
          <cell r="H5758">
            <v>1.7423820000000001</v>
          </cell>
          <cell r="I5758">
            <v>83.725309999999993</v>
          </cell>
          <cell r="J5758">
            <v>12456.7</v>
          </cell>
          <cell r="K5758">
            <v>-0.19584409999999999</v>
          </cell>
          <cell r="L5758">
            <v>-0.18985750000000001</v>
          </cell>
          <cell r="M5758">
            <v>-0.18571109999999999</v>
          </cell>
          <cell r="N5758">
            <v>-0.1815648</v>
          </cell>
          <cell r="O5758">
            <v>-0.17557819999999999</v>
          </cell>
        </row>
        <row r="5759">
          <cell r="F5759" t="str">
            <v>2014Stockton1-in-2June Peak22</v>
          </cell>
          <cell r="G5759">
            <v>1.6359090000000001</v>
          </cell>
          <cell r="H5759">
            <v>1.505331</v>
          </cell>
          <cell r="I5759">
            <v>76.725309999999993</v>
          </cell>
          <cell r="J5759">
            <v>12456.7</v>
          </cell>
          <cell r="K5759">
            <v>-0.1377023</v>
          </cell>
          <cell r="L5759">
            <v>-0.1334929</v>
          </cell>
          <cell r="M5759">
            <v>-0.13057759999999999</v>
          </cell>
          <cell r="N5759">
            <v>-0.1276622</v>
          </cell>
          <cell r="O5759">
            <v>-0.1234528</v>
          </cell>
        </row>
        <row r="5760">
          <cell r="F5760" t="str">
            <v>2014Stockton1-in-2June Peak23</v>
          </cell>
          <cell r="G5760">
            <v>1.270632</v>
          </cell>
          <cell r="H5760">
            <v>1.2003550000000001</v>
          </cell>
          <cell r="I5760">
            <v>73.819699999999997</v>
          </cell>
          <cell r="J5760">
            <v>12456.7</v>
          </cell>
          <cell r="K5760">
            <v>-7.4110999999999996E-2</v>
          </cell>
          <cell r="L5760">
            <v>-7.1845500000000007E-2</v>
          </cell>
          <cell r="M5760">
            <v>-7.0276500000000006E-2</v>
          </cell>
          <cell r="N5760">
            <v>-6.8707500000000005E-2</v>
          </cell>
          <cell r="O5760">
            <v>-6.6442000000000001E-2</v>
          </cell>
        </row>
        <row r="5761">
          <cell r="F5761" t="str">
            <v>2014Stockton1-in-2June Peak24</v>
          </cell>
          <cell r="G5761">
            <v>0.98116179999999997</v>
          </cell>
          <cell r="H5761">
            <v>0.92481519999999995</v>
          </cell>
          <cell r="I5761">
            <v>75.229609999999994</v>
          </cell>
          <cell r="J5761">
            <v>12456.7</v>
          </cell>
          <cell r="K5761">
            <v>-5.9421000000000002E-2</v>
          </cell>
          <cell r="L5761">
            <v>-5.7604599999999999E-2</v>
          </cell>
          <cell r="M5761">
            <v>-5.6346500000000001E-2</v>
          </cell>
          <cell r="N5761">
            <v>-5.5088499999999999E-2</v>
          </cell>
          <cell r="O5761">
            <v>-5.3272100000000003E-2</v>
          </cell>
        </row>
        <row r="5762">
          <cell r="F5762" t="str">
            <v>2015-2022All Customers1-in-10June Peak1</v>
          </cell>
          <cell r="G5762">
            <v>1.103229</v>
          </cell>
          <cell r="H5762">
            <v>1.103229</v>
          </cell>
          <cell r="I5762">
            <v>74.483220000000003</v>
          </cell>
          <cell r="J5762">
            <v>147887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</row>
        <row r="5763">
          <cell r="F5763" t="str">
            <v>2015-2022All Customers1-in-10June Peak2</v>
          </cell>
          <cell r="G5763">
            <v>0.94149760000000005</v>
          </cell>
          <cell r="H5763">
            <v>0.94149760000000005</v>
          </cell>
          <cell r="I5763">
            <v>72.687449999999998</v>
          </cell>
          <cell r="J5763">
            <v>147887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</row>
        <row r="5764">
          <cell r="F5764" t="str">
            <v>2015-2022All Customers1-in-10June Peak3</v>
          </cell>
          <cell r="G5764">
            <v>0.84713769999999999</v>
          </cell>
          <cell r="H5764">
            <v>0.84713769999999999</v>
          </cell>
          <cell r="I5764">
            <v>71.591899999999995</v>
          </cell>
          <cell r="J5764">
            <v>147887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</row>
        <row r="5765">
          <cell r="F5765" t="str">
            <v>2015-2022All Customers1-in-10June Peak4</v>
          </cell>
          <cell r="G5765">
            <v>0.79254919999999995</v>
          </cell>
          <cell r="H5765">
            <v>0.79254919999999995</v>
          </cell>
          <cell r="I5765">
            <v>69.572059999999993</v>
          </cell>
          <cell r="J5765">
            <v>147887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</row>
        <row r="5766">
          <cell r="F5766" t="str">
            <v>2015-2022All Customers1-in-10June Peak5</v>
          </cell>
          <cell r="G5766">
            <v>0.77822809999999998</v>
          </cell>
          <cell r="H5766">
            <v>0.77822809999999998</v>
          </cell>
          <cell r="I5766">
            <v>68.444940000000003</v>
          </cell>
          <cell r="J5766">
            <v>147887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</row>
        <row r="5767">
          <cell r="F5767" t="str">
            <v>2015-2022All Customers1-in-10June Peak6</v>
          </cell>
          <cell r="G5767">
            <v>0.82328270000000003</v>
          </cell>
          <cell r="H5767">
            <v>0.82328270000000003</v>
          </cell>
          <cell r="I5767">
            <v>67.359210000000004</v>
          </cell>
          <cell r="J5767">
            <v>147887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</row>
        <row r="5768">
          <cell r="F5768" t="str">
            <v>2015-2022All Customers1-in-10June Peak7</v>
          </cell>
          <cell r="G5768">
            <v>0.96017339999999995</v>
          </cell>
          <cell r="H5768">
            <v>0.96017339999999995</v>
          </cell>
          <cell r="I5768">
            <v>68.367149999999995</v>
          </cell>
          <cell r="J5768">
            <v>147887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</row>
        <row r="5769">
          <cell r="F5769" t="str">
            <v>2015-2022All Customers1-in-10June Peak8</v>
          </cell>
          <cell r="G5769">
            <v>1.0705</v>
          </cell>
          <cell r="H5769">
            <v>1.0705</v>
          </cell>
          <cell r="I5769">
            <v>72.963790000000003</v>
          </cell>
          <cell r="J5769">
            <v>147887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</row>
        <row r="5770">
          <cell r="F5770" t="str">
            <v>2015-2022All Customers1-in-10June Peak9</v>
          </cell>
          <cell r="G5770">
            <v>1.0930610000000001</v>
          </cell>
          <cell r="H5770">
            <v>1.0930610000000001</v>
          </cell>
          <cell r="I5770">
            <v>78.86215</v>
          </cell>
          <cell r="J5770">
            <v>147887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</row>
        <row r="5771">
          <cell r="F5771" t="str">
            <v>2015-2022All Customers1-in-10June Peak10</v>
          </cell>
          <cell r="G5771">
            <v>1.1639619999999999</v>
          </cell>
          <cell r="H5771">
            <v>1.1639619999999999</v>
          </cell>
          <cell r="I5771">
            <v>83.837869999999995</v>
          </cell>
          <cell r="J5771">
            <v>147887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</row>
        <row r="5772">
          <cell r="F5772" t="str">
            <v>2015-2022All Customers1-in-10June Peak11</v>
          </cell>
          <cell r="G5772">
            <v>1.2845489999999999</v>
          </cell>
          <cell r="H5772">
            <v>1.2845489999999999</v>
          </cell>
          <cell r="I5772">
            <v>87.322280000000006</v>
          </cell>
          <cell r="J5772">
            <v>147887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</row>
        <row r="5773">
          <cell r="F5773" t="str">
            <v>2015-2022All Customers1-in-10June Peak12</v>
          </cell>
          <cell r="G5773">
            <v>1.4595119999999999</v>
          </cell>
          <cell r="H5773">
            <v>1.4595119999999999</v>
          </cell>
          <cell r="I5773">
            <v>91.126509999999996</v>
          </cell>
          <cell r="J5773">
            <v>147887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</row>
        <row r="5774">
          <cell r="F5774" t="str">
            <v>2015-2022All Customers1-in-10June Peak13</v>
          </cell>
          <cell r="G5774">
            <v>1.6930719999999999</v>
          </cell>
          <cell r="H5774">
            <v>1.6930719999999999</v>
          </cell>
          <cell r="I5774">
            <v>94.392750000000007</v>
          </cell>
          <cell r="J5774">
            <v>147887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</row>
        <row r="5775">
          <cell r="F5775" t="str">
            <v>2015-2022All Customers1-in-10June Peak14</v>
          </cell>
          <cell r="G5775">
            <v>1.544138</v>
          </cell>
          <cell r="H5775">
            <v>1.9483170000000001</v>
          </cell>
          <cell r="I5775">
            <v>96.778620000000004</v>
          </cell>
          <cell r="J5775">
            <v>147887</v>
          </cell>
          <cell r="K5775">
            <v>0.33656429999999998</v>
          </cell>
          <cell r="L5775">
            <v>0.37651190000000001</v>
          </cell>
          <cell r="M5775">
            <v>0.40417950000000002</v>
          </cell>
          <cell r="N5775">
            <v>0.43184719999999999</v>
          </cell>
          <cell r="O5775">
            <v>0.47179480000000001</v>
          </cell>
        </row>
        <row r="5776">
          <cell r="F5776" t="str">
            <v>2015-2022All Customers1-in-10June Peak15</v>
          </cell>
          <cell r="G5776">
            <v>1.716574</v>
          </cell>
          <cell r="H5776">
            <v>2.235719</v>
          </cell>
          <cell r="I5776">
            <v>99.025779999999997</v>
          </cell>
          <cell r="J5776">
            <v>147887</v>
          </cell>
          <cell r="K5776">
            <v>0.43303449999999999</v>
          </cell>
          <cell r="L5776">
            <v>0.48390870000000002</v>
          </cell>
          <cell r="M5776">
            <v>0.51914419999999994</v>
          </cell>
          <cell r="N5776">
            <v>0.55437959999999997</v>
          </cell>
          <cell r="O5776">
            <v>0.60525390000000001</v>
          </cell>
        </row>
        <row r="5777">
          <cell r="F5777" t="str">
            <v>2015-2022All Customers1-in-10June Peak16</v>
          </cell>
          <cell r="G5777">
            <v>1.9144479999999999</v>
          </cell>
          <cell r="H5777">
            <v>2.5635859999999999</v>
          </cell>
          <cell r="I5777">
            <v>101.08150000000001</v>
          </cell>
          <cell r="J5777">
            <v>147887</v>
          </cell>
          <cell r="K5777">
            <v>0.54191599999999995</v>
          </cell>
          <cell r="L5777">
            <v>0.60526360000000001</v>
          </cell>
          <cell r="M5777">
            <v>0.64913790000000005</v>
          </cell>
          <cell r="N5777">
            <v>0.69301219999999997</v>
          </cell>
          <cell r="O5777">
            <v>0.75635969999999997</v>
          </cell>
        </row>
        <row r="5778">
          <cell r="F5778" t="str">
            <v>2015-2022All Customers1-in-10June Peak17</v>
          </cell>
          <cell r="G5778">
            <v>2.1012230000000001</v>
          </cell>
          <cell r="H5778">
            <v>2.8575650000000001</v>
          </cell>
          <cell r="I5778">
            <v>101.7246</v>
          </cell>
          <cell r="J5778">
            <v>147887</v>
          </cell>
          <cell r="K5778">
            <v>0.63109919999999997</v>
          </cell>
          <cell r="L5778">
            <v>0.70509379999999999</v>
          </cell>
          <cell r="M5778">
            <v>0.75634230000000002</v>
          </cell>
          <cell r="N5778">
            <v>0.80759069999999999</v>
          </cell>
          <cell r="O5778">
            <v>0.88158539999999996</v>
          </cell>
        </row>
        <row r="5779">
          <cell r="F5779" t="str">
            <v>2015-2022All Customers1-in-10June Peak18</v>
          </cell>
          <cell r="G5779">
            <v>2.2662140000000002</v>
          </cell>
          <cell r="H5779">
            <v>3.042999</v>
          </cell>
          <cell r="I5779">
            <v>101.68940000000001</v>
          </cell>
          <cell r="J5779">
            <v>147887</v>
          </cell>
          <cell r="K5779">
            <v>0.64811529999999995</v>
          </cell>
          <cell r="L5779">
            <v>0.72413430000000001</v>
          </cell>
          <cell r="M5779">
            <v>0.7767849</v>
          </cell>
          <cell r="N5779">
            <v>0.82943549999999999</v>
          </cell>
          <cell r="O5779">
            <v>0.90545450000000005</v>
          </cell>
        </row>
        <row r="5780">
          <cell r="F5780" t="str">
            <v>2015-2022All Customers1-in-10June Peak19</v>
          </cell>
          <cell r="G5780">
            <v>3.2686139999999999</v>
          </cell>
          <cell r="H5780">
            <v>3.0052720000000002</v>
          </cell>
          <cell r="I5780">
            <v>100.2911</v>
          </cell>
          <cell r="J5780">
            <v>147887</v>
          </cell>
          <cell r="K5780">
            <v>-0.29170299999999999</v>
          </cell>
          <cell r="L5780">
            <v>-0.27494689999999999</v>
          </cell>
          <cell r="M5780">
            <v>-0.26334150000000001</v>
          </cell>
          <cell r="N5780">
            <v>-0.25173630000000002</v>
          </cell>
          <cell r="O5780">
            <v>-0.2349801</v>
          </cell>
        </row>
        <row r="5781">
          <cell r="F5781" t="str">
            <v>2015-2022All Customers1-in-10June Peak20</v>
          </cell>
          <cell r="G5781">
            <v>2.992632</v>
          </cell>
          <cell r="H5781">
            <v>2.7562280000000001</v>
          </cell>
          <cell r="I5781">
            <v>97.570719999999994</v>
          </cell>
          <cell r="J5781">
            <v>147887</v>
          </cell>
          <cell r="K5781">
            <v>-0.26174340000000001</v>
          </cell>
          <cell r="L5781">
            <v>-0.24677260000000001</v>
          </cell>
          <cell r="M5781">
            <v>-0.2364039</v>
          </cell>
          <cell r="N5781">
            <v>-0.22603509999999999</v>
          </cell>
          <cell r="O5781">
            <v>-0.21106420000000001</v>
          </cell>
        </row>
        <row r="5782">
          <cell r="F5782" t="str">
            <v>2015-2022All Customers1-in-10June Peak21</v>
          </cell>
          <cell r="G5782">
            <v>2.645813</v>
          </cell>
          <cell r="H5782">
            <v>2.4957980000000002</v>
          </cell>
          <cell r="I5782">
            <v>92.874989999999997</v>
          </cell>
          <cell r="J5782">
            <v>147887</v>
          </cell>
          <cell r="K5782">
            <v>-0.16576550000000001</v>
          </cell>
          <cell r="L5782">
            <v>-0.15646019999999999</v>
          </cell>
          <cell r="M5782">
            <v>-0.15001529999999999</v>
          </cell>
          <cell r="N5782">
            <v>-0.14357039999999999</v>
          </cell>
          <cell r="O5782">
            <v>-0.134265</v>
          </cell>
        </row>
        <row r="5783">
          <cell r="F5783" t="str">
            <v>2015-2022All Customers1-in-10June Peak22</v>
          </cell>
          <cell r="G5783">
            <v>2.2859379999999998</v>
          </cell>
          <cell r="H5783">
            <v>2.1928719999999999</v>
          </cell>
          <cell r="I5783">
            <v>88.304950000000005</v>
          </cell>
          <cell r="J5783">
            <v>147887</v>
          </cell>
          <cell r="K5783">
            <v>-0.10273599999999999</v>
          </cell>
          <cell r="L5783">
            <v>-9.7022800000000006E-2</v>
          </cell>
          <cell r="M5783">
            <v>-9.3065800000000004E-2</v>
          </cell>
          <cell r="N5783">
            <v>-8.9108800000000002E-2</v>
          </cell>
          <cell r="O5783">
            <v>-8.3395499999999997E-2</v>
          </cell>
        </row>
        <row r="5784">
          <cell r="F5784" t="str">
            <v>2015-2022All Customers1-in-10June Peak23</v>
          </cell>
          <cell r="G5784">
            <v>1.8129599999999999</v>
          </cell>
          <cell r="H5784">
            <v>1.7547429999999999</v>
          </cell>
          <cell r="I5784">
            <v>85.644130000000004</v>
          </cell>
          <cell r="J5784">
            <v>147887</v>
          </cell>
          <cell r="K5784">
            <v>-6.4355200000000001E-2</v>
          </cell>
          <cell r="L5784">
            <v>-6.0728699999999997E-2</v>
          </cell>
          <cell r="M5784">
            <v>-5.8216999999999998E-2</v>
          </cell>
          <cell r="N5784">
            <v>-5.5705299999999999E-2</v>
          </cell>
          <cell r="O5784">
            <v>-5.2078899999999997E-2</v>
          </cell>
        </row>
        <row r="5785">
          <cell r="F5785" t="str">
            <v>2015-2022All Customers1-in-10June Peak24</v>
          </cell>
          <cell r="G5785">
            <v>1.3858699999999999</v>
          </cell>
          <cell r="H5785">
            <v>1.3438669999999999</v>
          </cell>
          <cell r="I5785">
            <v>82.928759999999997</v>
          </cell>
          <cell r="J5785">
            <v>147887</v>
          </cell>
          <cell r="K5785">
            <v>-4.6475700000000002E-2</v>
          </cell>
          <cell r="L5785">
            <v>-4.3833499999999997E-2</v>
          </cell>
          <cell r="M5785">
            <v>-4.2003600000000002E-2</v>
          </cell>
          <cell r="N5785">
            <v>-4.01737E-2</v>
          </cell>
          <cell r="O5785">
            <v>-3.7531500000000002E-2</v>
          </cell>
        </row>
        <row r="5786">
          <cell r="F5786" t="str">
            <v>2015-2022Greater Bay Area1-in-10June Peak1</v>
          </cell>
          <cell r="G5786">
            <v>1.1759820000000001</v>
          </cell>
          <cell r="H5786">
            <v>1.1759820000000001</v>
          </cell>
          <cell r="I5786">
            <v>73.495109999999997</v>
          </cell>
          <cell r="J5786">
            <v>51563.08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</row>
        <row r="5787">
          <cell r="F5787" t="str">
            <v>2015-2022Greater Bay Area1-in-10June Peak2</v>
          </cell>
          <cell r="G5787">
            <v>0.98916729999999997</v>
          </cell>
          <cell r="H5787">
            <v>0.98916729999999997</v>
          </cell>
          <cell r="I5787">
            <v>71.905379999999994</v>
          </cell>
          <cell r="J5787">
            <v>51563.08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</row>
        <row r="5788">
          <cell r="F5788" t="str">
            <v>2015-2022Greater Bay Area1-in-10June Peak3</v>
          </cell>
          <cell r="G5788">
            <v>0.88627820000000002</v>
          </cell>
          <cell r="H5788">
            <v>0.88627820000000002</v>
          </cell>
          <cell r="I5788">
            <v>70.955609999999993</v>
          </cell>
          <cell r="J5788">
            <v>51563.08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</row>
        <row r="5789">
          <cell r="F5789" t="str">
            <v>2015-2022Greater Bay Area1-in-10June Peak4</v>
          </cell>
          <cell r="G5789">
            <v>0.82917510000000005</v>
          </cell>
          <cell r="H5789">
            <v>0.82917510000000005</v>
          </cell>
          <cell r="I5789">
            <v>69.757850000000005</v>
          </cell>
          <cell r="J5789">
            <v>51563.08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</row>
        <row r="5790">
          <cell r="F5790" t="str">
            <v>2015-2022Greater Bay Area1-in-10June Peak5</v>
          </cell>
          <cell r="G5790">
            <v>0.81003619999999998</v>
          </cell>
          <cell r="H5790">
            <v>0.81003619999999998</v>
          </cell>
          <cell r="I5790">
            <v>68.701070000000001</v>
          </cell>
          <cell r="J5790">
            <v>51563.08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</row>
        <row r="5791">
          <cell r="F5791" t="str">
            <v>2015-2022Greater Bay Area1-in-10June Peak6</v>
          </cell>
          <cell r="G5791">
            <v>0.85459269999999998</v>
          </cell>
          <cell r="H5791">
            <v>0.85459269999999998</v>
          </cell>
          <cell r="I5791">
            <v>67.965770000000006</v>
          </cell>
          <cell r="J5791">
            <v>51563.08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</row>
        <row r="5792">
          <cell r="F5792" t="str">
            <v>2015-2022Greater Bay Area1-in-10June Peak7</v>
          </cell>
          <cell r="G5792">
            <v>1.009973</v>
          </cell>
          <cell r="H5792">
            <v>1.009973</v>
          </cell>
          <cell r="I5792">
            <v>68.888630000000006</v>
          </cell>
          <cell r="J5792">
            <v>51563.08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</row>
        <row r="5793">
          <cell r="F5793" t="str">
            <v>2015-2022Greater Bay Area1-in-10June Peak8</v>
          </cell>
          <cell r="G5793">
            <v>1.161853</v>
          </cell>
          <cell r="H5793">
            <v>1.161853</v>
          </cell>
          <cell r="I5793">
            <v>72.480260000000001</v>
          </cell>
          <cell r="J5793">
            <v>51563.08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</row>
        <row r="5794">
          <cell r="F5794" t="str">
            <v>2015-2022Greater Bay Area1-in-10June Peak9</v>
          </cell>
          <cell r="G5794">
            <v>1.1799010000000001</v>
          </cell>
          <cell r="H5794">
            <v>1.1799010000000001</v>
          </cell>
          <cell r="I5794">
            <v>78.272589999999994</v>
          </cell>
          <cell r="J5794">
            <v>51563.08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</row>
        <row r="5795">
          <cell r="F5795" t="str">
            <v>2015-2022Greater Bay Area1-in-10June Peak10</v>
          </cell>
          <cell r="G5795">
            <v>1.231379</v>
          </cell>
          <cell r="H5795">
            <v>1.231379</v>
          </cell>
          <cell r="I5795">
            <v>84.229680000000002</v>
          </cell>
          <cell r="J5795">
            <v>51563.08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</row>
        <row r="5796">
          <cell r="F5796" t="str">
            <v>2015-2022Greater Bay Area1-in-10June Peak11</v>
          </cell>
          <cell r="G5796">
            <v>1.336883</v>
          </cell>
          <cell r="H5796">
            <v>1.336883</v>
          </cell>
          <cell r="I5796">
            <v>88.102099999999993</v>
          </cell>
          <cell r="J5796">
            <v>51563.08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</row>
        <row r="5797">
          <cell r="F5797" t="str">
            <v>2015-2022Greater Bay Area1-in-10June Peak12</v>
          </cell>
          <cell r="G5797">
            <v>1.487058</v>
          </cell>
          <cell r="H5797">
            <v>1.487058</v>
          </cell>
          <cell r="I5797">
            <v>91.820980000000006</v>
          </cell>
          <cell r="J5797">
            <v>51563.08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</row>
        <row r="5798">
          <cell r="F5798" t="str">
            <v>2015-2022Greater Bay Area1-in-10June Peak13</v>
          </cell>
          <cell r="G5798">
            <v>1.692177</v>
          </cell>
          <cell r="H5798">
            <v>1.692177</v>
          </cell>
          <cell r="I5798">
            <v>94.937190000000001</v>
          </cell>
          <cell r="J5798">
            <v>51563.08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</row>
        <row r="5799">
          <cell r="F5799" t="str">
            <v>2015-2022Greater Bay Area1-in-10June Peak14</v>
          </cell>
          <cell r="G5799">
            <v>1.4998100000000001</v>
          </cell>
          <cell r="H5799">
            <v>1.9108510000000001</v>
          </cell>
          <cell r="I5799">
            <v>97.370829999999998</v>
          </cell>
          <cell r="J5799">
            <v>51563.08</v>
          </cell>
          <cell r="K5799">
            <v>0.34326649999999997</v>
          </cell>
          <cell r="L5799">
            <v>0.38330829999999999</v>
          </cell>
          <cell r="M5799">
            <v>0.4110412</v>
          </cell>
          <cell r="N5799">
            <v>0.4387741</v>
          </cell>
          <cell r="O5799">
            <v>0.47881590000000002</v>
          </cell>
        </row>
        <row r="5800">
          <cell r="F5800" t="str">
            <v>2015-2022Greater Bay Area1-in-10June Peak15</v>
          </cell>
          <cell r="G5800">
            <v>1.629502</v>
          </cell>
          <cell r="H5800">
            <v>2.1652559999999998</v>
          </cell>
          <cell r="I5800">
            <v>99.042270000000002</v>
          </cell>
          <cell r="J5800">
            <v>51563.08</v>
          </cell>
          <cell r="K5800">
            <v>0.44757799999999998</v>
          </cell>
          <cell r="L5800">
            <v>0.49967319999999998</v>
          </cell>
          <cell r="M5800">
            <v>0.53575430000000002</v>
          </cell>
          <cell r="N5800">
            <v>0.57183530000000005</v>
          </cell>
          <cell r="O5800">
            <v>0.62393050000000005</v>
          </cell>
        </row>
        <row r="5801">
          <cell r="F5801" t="str">
            <v>2015-2022Greater Bay Area1-in-10June Peak16</v>
          </cell>
          <cell r="G5801">
            <v>1.813739</v>
          </cell>
          <cell r="H5801">
            <v>2.477732</v>
          </cell>
          <cell r="I5801">
            <v>100.783</v>
          </cell>
          <cell r="J5801">
            <v>51563.08</v>
          </cell>
          <cell r="K5801">
            <v>0.55480439999999998</v>
          </cell>
          <cell r="L5801">
            <v>0.61931389999999997</v>
          </cell>
          <cell r="M5801">
            <v>0.6639929</v>
          </cell>
          <cell r="N5801">
            <v>0.70867199999999997</v>
          </cell>
          <cell r="O5801">
            <v>0.77318129999999996</v>
          </cell>
        </row>
        <row r="5802">
          <cell r="F5802" t="str">
            <v>2015-2022Greater Bay Area1-in-10June Peak17</v>
          </cell>
          <cell r="G5802">
            <v>1.999824</v>
          </cell>
          <cell r="H5802">
            <v>2.7776000000000001</v>
          </cell>
          <cell r="I5802">
            <v>101.0107</v>
          </cell>
          <cell r="J5802">
            <v>51563.08</v>
          </cell>
          <cell r="K5802">
            <v>0.64981069999999996</v>
          </cell>
          <cell r="L5802">
            <v>0.72541339999999999</v>
          </cell>
          <cell r="M5802">
            <v>0.77777580000000002</v>
          </cell>
          <cell r="N5802">
            <v>0.83013800000000004</v>
          </cell>
          <cell r="O5802">
            <v>0.90574069999999995</v>
          </cell>
        </row>
        <row r="5803">
          <cell r="F5803" t="str">
            <v>2015-2022Greater Bay Area1-in-10June Peak18</v>
          </cell>
          <cell r="G5803">
            <v>2.187964</v>
          </cell>
          <cell r="H5803">
            <v>2.9873059999999998</v>
          </cell>
          <cell r="I5803">
            <v>100.7942</v>
          </cell>
          <cell r="J5803">
            <v>51563.08</v>
          </cell>
          <cell r="K5803">
            <v>0.66781990000000002</v>
          </cell>
          <cell r="L5803">
            <v>0.74552419999999997</v>
          </cell>
          <cell r="M5803">
            <v>0.79934190000000005</v>
          </cell>
          <cell r="N5803">
            <v>0.85315960000000002</v>
          </cell>
          <cell r="O5803">
            <v>0.93086389999999997</v>
          </cell>
        </row>
        <row r="5804">
          <cell r="F5804" t="str">
            <v>2015-2022Greater Bay Area1-in-10June Peak19</v>
          </cell>
          <cell r="G5804">
            <v>3.1648890000000001</v>
          </cell>
          <cell r="H5804">
            <v>2.988035</v>
          </cell>
          <cell r="I5804">
            <v>98.846440000000001</v>
          </cell>
          <cell r="J5804">
            <v>51563.08</v>
          </cell>
          <cell r="K5804">
            <v>-0.20453879999999999</v>
          </cell>
          <cell r="L5804">
            <v>-0.1881825</v>
          </cell>
          <cell r="M5804">
            <v>-0.17685409999999999</v>
          </cell>
          <cell r="N5804">
            <v>-0.1655258</v>
          </cell>
          <cell r="O5804">
            <v>-0.14916940000000001</v>
          </cell>
        </row>
        <row r="5805">
          <cell r="F5805" t="str">
            <v>2015-2022Greater Bay Area1-in-10June Peak20</v>
          </cell>
          <cell r="G5805">
            <v>2.9175499999999999</v>
          </cell>
          <cell r="H5805">
            <v>2.7602530000000001</v>
          </cell>
          <cell r="I5805">
            <v>95.731380000000001</v>
          </cell>
          <cell r="J5805">
            <v>51563.08</v>
          </cell>
          <cell r="K5805">
            <v>-0.18192059999999999</v>
          </cell>
          <cell r="L5805">
            <v>-0.16737299999999999</v>
          </cell>
          <cell r="M5805">
            <v>-0.1572974</v>
          </cell>
          <cell r="N5805">
            <v>-0.14722170000000001</v>
          </cell>
          <cell r="O5805">
            <v>-0.13267409999999999</v>
          </cell>
        </row>
        <row r="5806">
          <cell r="F5806" t="str">
            <v>2015-2022Greater Bay Area1-in-10June Peak21</v>
          </cell>
          <cell r="G5806">
            <v>2.6303920000000001</v>
          </cell>
          <cell r="H5806">
            <v>2.540152</v>
          </cell>
          <cell r="I5806">
            <v>91.190659999999994</v>
          </cell>
          <cell r="J5806">
            <v>51563.08</v>
          </cell>
          <cell r="K5806">
            <v>-0.10436670000000001</v>
          </cell>
          <cell r="L5806">
            <v>-9.6020800000000003E-2</v>
          </cell>
          <cell r="M5806">
            <v>-9.0240500000000001E-2</v>
          </cell>
          <cell r="N5806">
            <v>-8.4460099999999996E-2</v>
          </cell>
          <cell r="O5806">
            <v>-7.6114299999999996E-2</v>
          </cell>
        </row>
        <row r="5807">
          <cell r="F5807" t="str">
            <v>2015-2022Greater Bay Area1-in-10June Peak22</v>
          </cell>
          <cell r="G5807">
            <v>2.330562</v>
          </cell>
          <cell r="H5807">
            <v>2.277549</v>
          </cell>
          <cell r="I5807">
            <v>86.869720000000001</v>
          </cell>
          <cell r="J5807">
            <v>51563.08</v>
          </cell>
          <cell r="K5807">
            <v>-6.1311200000000003E-2</v>
          </cell>
          <cell r="L5807">
            <v>-5.6408300000000001E-2</v>
          </cell>
          <cell r="M5807">
            <v>-5.30126E-2</v>
          </cell>
          <cell r="N5807">
            <v>-4.9616899999999999E-2</v>
          </cell>
          <cell r="O5807">
            <v>-4.4713999999999997E-2</v>
          </cell>
        </row>
        <row r="5808">
          <cell r="F5808" t="str">
            <v>2015-2022Greater Bay Area1-in-10June Peak23</v>
          </cell>
          <cell r="G5808">
            <v>1.883554</v>
          </cell>
          <cell r="H5808">
            <v>1.8494459999999999</v>
          </cell>
          <cell r="I5808">
            <v>84.144940000000005</v>
          </cell>
          <cell r="J5808">
            <v>51563.08</v>
          </cell>
          <cell r="K5808">
            <v>-3.9447700000000002E-2</v>
          </cell>
          <cell r="L5808">
            <v>-3.6293199999999998E-2</v>
          </cell>
          <cell r="M5808">
            <v>-3.4108399999999997E-2</v>
          </cell>
          <cell r="N5808">
            <v>-3.1923600000000003E-2</v>
          </cell>
          <cell r="O5808">
            <v>-2.8769099999999999E-2</v>
          </cell>
        </row>
        <row r="5809">
          <cell r="F5809" t="str">
            <v>2015-2022Greater Bay Area1-in-10June Peak24</v>
          </cell>
          <cell r="G5809">
            <v>1.435149</v>
          </cell>
          <cell r="H5809">
            <v>1.407894</v>
          </cell>
          <cell r="I5809">
            <v>81.070539999999994</v>
          </cell>
          <cell r="J5809">
            <v>51563.08</v>
          </cell>
          <cell r="K5809">
            <v>-3.1521300000000002E-2</v>
          </cell>
          <cell r="L5809">
            <v>-2.9000600000000001E-2</v>
          </cell>
          <cell r="M5809">
            <v>-2.7254799999999999E-2</v>
          </cell>
          <cell r="N5809">
            <v>-2.5509E-2</v>
          </cell>
          <cell r="O5809">
            <v>-2.2988399999999999E-2</v>
          </cell>
        </row>
        <row r="5810">
          <cell r="F5810" t="str">
            <v>2015-2022Greater Fresno1-in-10June Peak1</v>
          </cell>
          <cell r="G5810">
            <v>1.115516</v>
          </cell>
          <cell r="H5810">
            <v>1.115516</v>
          </cell>
          <cell r="I5810">
            <v>79.774690000000007</v>
          </cell>
          <cell r="J5810">
            <v>26460.99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</row>
        <row r="5811">
          <cell r="F5811" t="str">
            <v>2015-2022Greater Fresno1-in-10June Peak2</v>
          </cell>
          <cell r="G5811">
            <v>0.94845400000000002</v>
          </cell>
          <cell r="H5811">
            <v>0.94845400000000002</v>
          </cell>
          <cell r="I5811">
            <v>76.922430000000006</v>
          </cell>
          <cell r="J5811">
            <v>26460.99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</row>
        <row r="5812">
          <cell r="F5812" t="str">
            <v>2015-2022Greater Fresno1-in-10June Peak3</v>
          </cell>
          <cell r="G5812">
            <v>0.84007799999999999</v>
          </cell>
          <cell r="H5812">
            <v>0.84007799999999999</v>
          </cell>
          <cell r="I5812">
            <v>76.292779999999993</v>
          </cell>
          <cell r="J5812">
            <v>26460.99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</row>
        <row r="5813">
          <cell r="F5813" t="str">
            <v>2015-2022Greater Fresno1-in-10June Peak4</v>
          </cell>
          <cell r="G5813">
            <v>0.7745204</v>
          </cell>
          <cell r="H5813">
            <v>0.7745204</v>
          </cell>
          <cell r="I5813">
            <v>72.915440000000004</v>
          </cell>
          <cell r="J5813">
            <v>26460.99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</row>
        <row r="5814">
          <cell r="F5814" t="str">
            <v>2015-2022Greater Fresno1-in-10June Peak5</v>
          </cell>
          <cell r="G5814">
            <v>0.75448839999999995</v>
          </cell>
          <cell r="H5814">
            <v>0.75448839999999995</v>
          </cell>
          <cell r="I5814">
            <v>71.421499999999995</v>
          </cell>
          <cell r="J5814">
            <v>26460.99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</row>
        <row r="5815">
          <cell r="F5815" t="str">
            <v>2015-2022Greater Fresno1-in-10June Peak6</v>
          </cell>
          <cell r="G5815">
            <v>0.78495530000000002</v>
          </cell>
          <cell r="H5815">
            <v>0.78495530000000002</v>
          </cell>
          <cell r="I5815">
            <v>70.341160000000002</v>
          </cell>
          <cell r="J5815">
            <v>26460.99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</row>
        <row r="5816">
          <cell r="F5816" t="str">
            <v>2015-2022Greater Fresno1-in-10June Peak7</v>
          </cell>
          <cell r="G5816">
            <v>0.88209400000000004</v>
          </cell>
          <cell r="H5816">
            <v>0.88209400000000004</v>
          </cell>
          <cell r="I5816">
            <v>71.377330000000001</v>
          </cell>
          <cell r="J5816">
            <v>26460.99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</row>
        <row r="5817">
          <cell r="F5817" t="str">
            <v>2015-2022Greater Fresno1-in-10June Peak8</v>
          </cell>
          <cell r="G5817">
            <v>0.94655290000000003</v>
          </cell>
          <cell r="H5817">
            <v>0.94655290000000003</v>
          </cell>
          <cell r="I5817">
            <v>76.358310000000003</v>
          </cell>
          <cell r="J5817">
            <v>26460.99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</row>
        <row r="5818">
          <cell r="F5818" t="str">
            <v>2015-2022Greater Fresno1-in-10June Peak9</v>
          </cell>
          <cell r="G5818">
            <v>0.975441</v>
          </cell>
          <cell r="H5818">
            <v>0.975441</v>
          </cell>
          <cell r="I5818">
            <v>81.171890000000005</v>
          </cell>
          <cell r="J5818">
            <v>26460.99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</row>
        <row r="5819">
          <cell r="F5819" t="str">
            <v>2015-2022Greater Fresno1-in-10June Peak10</v>
          </cell>
          <cell r="G5819">
            <v>1.0838589999999999</v>
          </cell>
          <cell r="H5819">
            <v>1.0838589999999999</v>
          </cell>
          <cell r="I5819">
            <v>85.024150000000006</v>
          </cell>
          <cell r="J5819">
            <v>26460.99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</row>
        <row r="5820">
          <cell r="F5820" t="str">
            <v>2015-2022Greater Fresno1-in-10June Peak11</v>
          </cell>
          <cell r="G5820">
            <v>1.24403</v>
          </cell>
          <cell r="H5820">
            <v>1.24403</v>
          </cell>
          <cell r="I5820">
            <v>87.060410000000005</v>
          </cell>
          <cell r="J5820">
            <v>26460.99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</row>
        <row r="5821">
          <cell r="F5821" t="str">
            <v>2015-2022Greater Fresno1-in-10June Peak12</v>
          </cell>
          <cell r="G5821">
            <v>1.477962</v>
          </cell>
          <cell r="H5821">
            <v>1.477962</v>
          </cell>
          <cell r="I5821">
            <v>91.005129999999994</v>
          </cell>
          <cell r="J5821">
            <v>26460.99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</row>
        <row r="5822">
          <cell r="F5822" t="str">
            <v>2015-2022Greater Fresno1-in-10June Peak13</v>
          </cell>
          <cell r="G5822">
            <v>1.7691920000000001</v>
          </cell>
          <cell r="H5822">
            <v>1.7691920000000001</v>
          </cell>
          <cell r="I5822">
            <v>94.480980000000002</v>
          </cell>
          <cell r="J5822">
            <v>26460.99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</row>
        <row r="5823">
          <cell r="F5823" t="str">
            <v>2015-2022Greater Fresno1-in-10June Peak14</v>
          </cell>
          <cell r="G5823">
            <v>1.678631</v>
          </cell>
          <cell r="H5823">
            <v>2.0784159999999998</v>
          </cell>
          <cell r="I5823">
            <v>97.759799999999998</v>
          </cell>
          <cell r="J5823">
            <v>26460.99</v>
          </cell>
          <cell r="K5823">
            <v>0.31841639999999999</v>
          </cell>
          <cell r="L5823">
            <v>0.36648969999999997</v>
          </cell>
          <cell r="M5823">
            <v>0.3997851</v>
          </cell>
          <cell r="N5823">
            <v>0.43308059999999998</v>
          </cell>
          <cell r="O5823">
            <v>0.48115390000000002</v>
          </cell>
        </row>
        <row r="5824">
          <cell r="F5824" t="str">
            <v>2015-2022Greater Fresno1-in-10June Peak15</v>
          </cell>
          <cell r="G5824">
            <v>1.8885799999999999</v>
          </cell>
          <cell r="H5824">
            <v>2.4000149999999998</v>
          </cell>
          <cell r="I5824">
            <v>100.3464</v>
          </cell>
          <cell r="J5824">
            <v>26460.99</v>
          </cell>
          <cell r="K5824">
            <v>0.40768169999999998</v>
          </cell>
          <cell r="L5824">
            <v>0.4689797</v>
          </cell>
          <cell r="M5824">
            <v>0.51143459999999996</v>
          </cell>
          <cell r="N5824">
            <v>0.55388950000000003</v>
          </cell>
          <cell r="O5824">
            <v>0.6151875</v>
          </cell>
        </row>
        <row r="5825">
          <cell r="F5825" t="str">
            <v>2015-2022Greater Fresno1-in-10June Peak16</v>
          </cell>
          <cell r="G5825">
            <v>2.0932499999999998</v>
          </cell>
          <cell r="H5825">
            <v>2.7344430000000002</v>
          </cell>
          <cell r="I5825">
            <v>103.66840000000001</v>
          </cell>
          <cell r="J5825">
            <v>26460.99</v>
          </cell>
          <cell r="K5825">
            <v>0.51204340000000004</v>
          </cell>
          <cell r="L5825">
            <v>0.58834569999999997</v>
          </cell>
          <cell r="M5825">
            <v>0.64119250000000005</v>
          </cell>
          <cell r="N5825">
            <v>0.69403930000000003</v>
          </cell>
          <cell r="O5825">
            <v>0.77034170000000002</v>
          </cell>
        </row>
        <row r="5826">
          <cell r="F5826" t="str">
            <v>2015-2022Greater Fresno1-in-10June Peak17</v>
          </cell>
          <cell r="G5826">
            <v>2.2426849999999998</v>
          </cell>
          <cell r="H5826">
            <v>2.988588</v>
          </cell>
          <cell r="I5826">
            <v>105.8738</v>
          </cell>
          <cell r="J5826">
            <v>26460.99</v>
          </cell>
          <cell r="K5826">
            <v>0.59501760000000004</v>
          </cell>
          <cell r="L5826">
            <v>0.68416169999999998</v>
          </cell>
          <cell r="M5826">
            <v>0.74590270000000003</v>
          </cell>
          <cell r="N5826">
            <v>0.80764349999999996</v>
          </cell>
          <cell r="O5826">
            <v>0.89678760000000002</v>
          </cell>
        </row>
        <row r="5827">
          <cell r="F5827" t="str">
            <v>2015-2022Greater Fresno1-in-10June Peak18</v>
          </cell>
          <cell r="G5827">
            <v>2.3632740000000001</v>
          </cell>
          <cell r="H5827">
            <v>3.1291820000000001</v>
          </cell>
          <cell r="I5827">
            <v>106.0765</v>
          </cell>
          <cell r="J5827">
            <v>26460.99</v>
          </cell>
          <cell r="K5827">
            <v>0.6108903</v>
          </cell>
          <cell r="L5827">
            <v>0.70247550000000003</v>
          </cell>
          <cell r="M5827">
            <v>0.76590720000000001</v>
          </cell>
          <cell r="N5827">
            <v>0.82933880000000004</v>
          </cell>
          <cell r="O5827">
            <v>0.92092399999999996</v>
          </cell>
        </row>
        <row r="5828">
          <cell r="F5828" t="str">
            <v>2015-2022Greater Fresno1-in-10June Peak19</v>
          </cell>
          <cell r="G5828">
            <v>3.3858779999999999</v>
          </cell>
          <cell r="H5828">
            <v>3.0605519999999999</v>
          </cell>
          <cell r="I5828">
            <v>105.0215</v>
          </cell>
          <cell r="J5828">
            <v>26460.99</v>
          </cell>
          <cell r="K5828">
            <v>-0.3527807</v>
          </cell>
          <cell r="L5828">
            <v>-0.33656079999999999</v>
          </cell>
          <cell r="M5828">
            <v>-0.32532689999999997</v>
          </cell>
          <cell r="N5828">
            <v>-0.31409310000000001</v>
          </cell>
          <cell r="O5828">
            <v>-0.297873</v>
          </cell>
        </row>
        <row r="5829">
          <cell r="F5829" t="str">
            <v>2015-2022Greater Fresno1-in-10June Peak20</v>
          </cell>
          <cell r="G5829">
            <v>3.1232829999999998</v>
          </cell>
          <cell r="H5829">
            <v>2.816713</v>
          </cell>
          <cell r="I5829">
            <v>103.8494</v>
          </cell>
          <cell r="J5829">
            <v>26460.99</v>
          </cell>
          <cell r="K5829">
            <v>-0.33244089999999998</v>
          </cell>
          <cell r="L5829">
            <v>-0.3171563</v>
          </cell>
          <cell r="M5829">
            <v>-0.30657010000000001</v>
          </cell>
          <cell r="N5829">
            <v>-0.29598390000000002</v>
          </cell>
          <cell r="O5829">
            <v>-0.28069909999999998</v>
          </cell>
        </row>
        <row r="5830">
          <cell r="F5830" t="str">
            <v>2015-2022Greater Fresno1-in-10June Peak21</v>
          </cell>
          <cell r="G5830">
            <v>2.7821669999999998</v>
          </cell>
          <cell r="H5830">
            <v>2.567199</v>
          </cell>
          <cell r="I5830">
            <v>100.3807</v>
          </cell>
          <cell r="J5830">
            <v>26460.99</v>
          </cell>
          <cell r="K5830">
            <v>-0.2331095</v>
          </cell>
          <cell r="L5830">
            <v>-0.2223918</v>
          </cell>
          <cell r="M5830">
            <v>-0.21496870000000001</v>
          </cell>
          <cell r="N5830">
            <v>-0.2075456</v>
          </cell>
          <cell r="O5830">
            <v>-0.1968278</v>
          </cell>
        </row>
        <row r="5831">
          <cell r="F5831" t="str">
            <v>2015-2022Greater Fresno1-in-10June Peak22</v>
          </cell>
          <cell r="G5831">
            <v>2.4009320000000001</v>
          </cell>
          <cell r="H5831">
            <v>2.2701509999999998</v>
          </cell>
          <cell r="I5831">
            <v>95.486180000000004</v>
          </cell>
          <cell r="J5831">
            <v>26460.99</v>
          </cell>
          <cell r="K5831">
            <v>-0.14181730000000001</v>
          </cell>
          <cell r="L5831">
            <v>-0.1352969</v>
          </cell>
          <cell r="M5831">
            <v>-0.13078090000000001</v>
          </cell>
          <cell r="N5831">
            <v>-0.12626490000000001</v>
          </cell>
          <cell r="O5831">
            <v>-0.1197445</v>
          </cell>
        </row>
        <row r="5832">
          <cell r="F5832" t="str">
            <v>2015-2022Greater Fresno1-in-10June Peak23</v>
          </cell>
          <cell r="G5832">
            <v>1.896712</v>
          </cell>
          <cell r="H5832">
            <v>1.823256</v>
          </cell>
          <cell r="I5832">
            <v>92.980119999999999</v>
          </cell>
          <cell r="J5832">
            <v>26460.99</v>
          </cell>
          <cell r="K5832">
            <v>-7.9655500000000004E-2</v>
          </cell>
          <cell r="L5832">
            <v>-7.5993199999999997E-2</v>
          </cell>
          <cell r="M5832">
            <v>-7.3456599999999997E-2</v>
          </cell>
          <cell r="N5832">
            <v>-7.09201E-2</v>
          </cell>
          <cell r="O5832">
            <v>-6.7257800000000006E-2</v>
          </cell>
        </row>
        <row r="5833">
          <cell r="F5833" t="str">
            <v>2015-2022Greater Fresno1-in-10June Peak24</v>
          </cell>
          <cell r="G5833">
            <v>1.464016</v>
          </cell>
          <cell r="H5833">
            <v>1.4080569999999999</v>
          </cell>
          <cell r="I5833">
            <v>92.28922</v>
          </cell>
          <cell r="J5833">
            <v>26460.99</v>
          </cell>
          <cell r="K5833">
            <v>-6.0681300000000001E-2</v>
          </cell>
          <cell r="L5833">
            <v>-5.78913E-2</v>
          </cell>
          <cell r="M5833">
            <v>-5.5959000000000002E-2</v>
          </cell>
          <cell r="N5833">
            <v>-5.4026699999999997E-2</v>
          </cell>
          <cell r="O5833">
            <v>-5.1236700000000003E-2</v>
          </cell>
        </row>
        <row r="5834">
          <cell r="F5834" t="str">
            <v>2015-2022Kern1-in-10June Peak1</v>
          </cell>
          <cell r="G5834">
            <v>1.325115</v>
          </cell>
          <cell r="H5834">
            <v>1.325115</v>
          </cell>
          <cell r="I5834">
            <v>80</v>
          </cell>
          <cell r="J5834">
            <v>5494.18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</row>
        <row r="5835">
          <cell r="F5835" t="str">
            <v>2015-2022Kern1-in-10June Peak2</v>
          </cell>
          <cell r="G5835">
            <v>1.1348180000000001</v>
          </cell>
          <cell r="H5835">
            <v>1.1348180000000001</v>
          </cell>
          <cell r="I5835">
            <v>79</v>
          </cell>
          <cell r="J5835">
            <v>5494.18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</row>
        <row r="5836">
          <cell r="F5836" t="str">
            <v>2015-2022Kern1-in-10June Peak3</v>
          </cell>
          <cell r="G5836">
            <v>0.99284159999999999</v>
          </cell>
          <cell r="H5836">
            <v>0.99284159999999999</v>
          </cell>
          <cell r="I5836">
            <v>78</v>
          </cell>
          <cell r="J5836">
            <v>5494.18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</row>
        <row r="5837">
          <cell r="F5837" t="str">
            <v>2015-2022Kern1-in-10June Peak4</v>
          </cell>
          <cell r="G5837">
            <v>0.89403869999999996</v>
          </cell>
          <cell r="H5837">
            <v>0.89403869999999996</v>
          </cell>
          <cell r="I5837">
            <v>74</v>
          </cell>
          <cell r="J5837">
            <v>5494.18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</row>
        <row r="5838">
          <cell r="F5838" t="str">
            <v>2015-2022Kern1-in-10June Peak5</v>
          </cell>
          <cell r="G5838">
            <v>0.84975860000000003</v>
          </cell>
          <cell r="H5838">
            <v>0.84975860000000003</v>
          </cell>
          <cell r="I5838">
            <v>72.5</v>
          </cell>
          <cell r="J5838">
            <v>5494.18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</row>
        <row r="5839">
          <cell r="F5839" t="str">
            <v>2015-2022Kern1-in-10June Peak6</v>
          </cell>
          <cell r="G5839">
            <v>0.84465239999999997</v>
          </cell>
          <cell r="H5839">
            <v>0.84465239999999997</v>
          </cell>
          <cell r="I5839">
            <v>71</v>
          </cell>
          <cell r="J5839">
            <v>5494.18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</row>
        <row r="5840">
          <cell r="F5840" t="str">
            <v>2015-2022Kern1-in-10June Peak7</v>
          </cell>
          <cell r="G5840">
            <v>0.92095400000000005</v>
          </cell>
          <cell r="H5840">
            <v>0.92095400000000005</v>
          </cell>
          <cell r="I5840">
            <v>71.5</v>
          </cell>
          <cell r="J5840">
            <v>5494.18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</row>
        <row r="5841">
          <cell r="F5841" t="str">
            <v>2015-2022Kern1-in-10June Peak8</v>
          </cell>
          <cell r="G5841">
            <v>0.96629220000000005</v>
          </cell>
          <cell r="H5841">
            <v>0.96629220000000005</v>
          </cell>
          <cell r="I5841">
            <v>75.5</v>
          </cell>
          <cell r="J5841">
            <v>5494.18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</row>
        <row r="5842">
          <cell r="F5842" t="str">
            <v>2015-2022Kern1-in-10June Peak9</v>
          </cell>
          <cell r="G5842">
            <v>0.99123139999999998</v>
          </cell>
          <cell r="H5842">
            <v>0.99123139999999998</v>
          </cell>
          <cell r="I5842">
            <v>80.5</v>
          </cell>
          <cell r="J5842">
            <v>5494.18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</row>
        <row r="5843">
          <cell r="F5843" t="str">
            <v>2015-2022Kern1-in-10June Peak10</v>
          </cell>
          <cell r="G5843">
            <v>1.136582</v>
          </cell>
          <cell r="H5843">
            <v>1.136582</v>
          </cell>
          <cell r="I5843">
            <v>86.5</v>
          </cell>
          <cell r="J5843">
            <v>5494.18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</row>
        <row r="5844">
          <cell r="F5844" t="str">
            <v>2015-2022Kern1-in-10June Peak11</v>
          </cell>
          <cell r="G5844">
            <v>1.3592299999999999</v>
          </cell>
          <cell r="H5844">
            <v>1.3592299999999999</v>
          </cell>
          <cell r="I5844">
            <v>90</v>
          </cell>
          <cell r="J5844">
            <v>5494.18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</row>
        <row r="5845">
          <cell r="F5845" t="str">
            <v>2015-2022Kern1-in-10June Peak12</v>
          </cell>
          <cell r="G5845">
            <v>1.660072</v>
          </cell>
          <cell r="H5845">
            <v>1.660072</v>
          </cell>
          <cell r="I5845">
            <v>92.5</v>
          </cell>
          <cell r="J5845">
            <v>5494.18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</row>
        <row r="5846">
          <cell r="F5846" t="str">
            <v>2015-2022Kern1-in-10June Peak13</v>
          </cell>
          <cell r="G5846">
            <v>2.001064</v>
          </cell>
          <cell r="H5846">
            <v>2.001064</v>
          </cell>
          <cell r="I5846">
            <v>95.5</v>
          </cell>
          <cell r="J5846">
            <v>5494.18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</row>
        <row r="5847">
          <cell r="F5847" t="str">
            <v>2015-2022Kern1-in-10June Peak14</v>
          </cell>
          <cell r="G5847">
            <v>1.82294</v>
          </cell>
          <cell r="H5847">
            <v>2.3338869999999998</v>
          </cell>
          <cell r="I5847">
            <v>98</v>
          </cell>
          <cell r="J5847">
            <v>5494.18</v>
          </cell>
          <cell r="K5847">
            <v>0.44782189999999999</v>
          </cell>
          <cell r="L5847">
            <v>0.48511650000000001</v>
          </cell>
          <cell r="M5847">
            <v>0.51094660000000003</v>
          </cell>
          <cell r="N5847">
            <v>0.53677660000000005</v>
          </cell>
          <cell r="O5847">
            <v>0.5740712</v>
          </cell>
        </row>
        <row r="5848">
          <cell r="F5848" t="str">
            <v>2015-2022Kern1-in-10June Peak15</v>
          </cell>
          <cell r="G5848">
            <v>2.0615579999999998</v>
          </cell>
          <cell r="H5848">
            <v>2.6546539999999998</v>
          </cell>
          <cell r="I5848">
            <v>100.5</v>
          </cell>
          <cell r="J5848">
            <v>5494.18</v>
          </cell>
          <cell r="K5848">
            <v>0.52592000000000005</v>
          </cell>
          <cell r="L5848">
            <v>0.56560779999999999</v>
          </cell>
          <cell r="M5848">
            <v>0.59309540000000005</v>
          </cell>
          <cell r="N5848">
            <v>0.62058310000000005</v>
          </cell>
          <cell r="O5848">
            <v>0.66027080000000005</v>
          </cell>
        </row>
        <row r="5849">
          <cell r="F5849" t="str">
            <v>2015-2022Kern1-in-10June Peak16</v>
          </cell>
          <cell r="G5849">
            <v>2.2016019999999998</v>
          </cell>
          <cell r="H5849">
            <v>2.9840439999999999</v>
          </cell>
          <cell r="I5849">
            <v>101.5</v>
          </cell>
          <cell r="J5849">
            <v>5494.18</v>
          </cell>
          <cell r="K5849">
            <v>0.69449450000000001</v>
          </cell>
          <cell r="L5849">
            <v>0.74645430000000002</v>
          </cell>
          <cell r="M5849">
            <v>0.78244150000000001</v>
          </cell>
          <cell r="N5849">
            <v>0.81842870000000001</v>
          </cell>
          <cell r="O5849">
            <v>0.87038850000000001</v>
          </cell>
        </row>
        <row r="5850">
          <cell r="F5850" t="str">
            <v>2015-2022Kern1-in-10June Peak17</v>
          </cell>
          <cell r="G5850">
            <v>2.3471350000000002</v>
          </cell>
          <cell r="H5850">
            <v>3.2303130000000002</v>
          </cell>
          <cell r="I5850">
            <v>102</v>
          </cell>
          <cell r="J5850">
            <v>5494.18</v>
          </cell>
          <cell r="K5850">
            <v>0.78346320000000003</v>
          </cell>
          <cell r="L5850">
            <v>0.84237600000000001</v>
          </cell>
          <cell r="M5850">
            <v>0.88317889999999999</v>
          </cell>
          <cell r="N5850">
            <v>0.92398179999999996</v>
          </cell>
          <cell r="O5850">
            <v>0.98289470000000001</v>
          </cell>
        </row>
        <row r="5851">
          <cell r="F5851" t="str">
            <v>2015-2022Kern1-in-10June Peak18</v>
          </cell>
          <cell r="G5851">
            <v>2.44509</v>
          </cell>
          <cell r="H5851">
            <v>3.348382</v>
          </cell>
          <cell r="I5851">
            <v>102</v>
          </cell>
          <cell r="J5851">
            <v>5494.18</v>
          </cell>
          <cell r="K5851">
            <v>0.80124439999999997</v>
          </cell>
          <cell r="L5851">
            <v>0.86153480000000005</v>
          </cell>
          <cell r="M5851">
            <v>0.90329159999999997</v>
          </cell>
          <cell r="N5851">
            <v>0.94504849999999996</v>
          </cell>
          <cell r="O5851">
            <v>1.005339</v>
          </cell>
        </row>
        <row r="5852">
          <cell r="F5852" t="str">
            <v>2015-2022Kern1-in-10June Peak19</v>
          </cell>
          <cell r="G5852">
            <v>3.6786099999999999</v>
          </cell>
          <cell r="H5852">
            <v>3.258168</v>
          </cell>
          <cell r="I5852">
            <v>102</v>
          </cell>
          <cell r="J5852">
            <v>5494.18</v>
          </cell>
          <cell r="K5852">
            <v>-0.46014060000000001</v>
          </cell>
          <cell r="L5852">
            <v>-0.43668649999999998</v>
          </cell>
          <cell r="M5852">
            <v>-0.42044219999999999</v>
          </cell>
          <cell r="N5852">
            <v>-0.404198</v>
          </cell>
          <cell r="O5852">
            <v>-0.38074390000000002</v>
          </cell>
        </row>
        <row r="5853">
          <cell r="F5853" t="str">
            <v>2015-2022Kern1-in-10June Peak20</v>
          </cell>
          <cell r="G5853">
            <v>3.454021</v>
          </cell>
          <cell r="H5853">
            <v>3.031266</v>
          </cell>
          <cell r="I5853">
            <v>100.5</v>
          </cell>
          <cell r="J5853">
            <v>5494.18</v>
          </cell>
          <cell r="K5853">
            <v>-0.4626709</v>
          </cell>
          <cell r="L5853">
            <v>-0.43908779999999997</v>
          </cell>
          <cell r="M5853">
            <v>-0.42275430000000003</v>
          </cell>
          <cell r="N5853">
            <v>-0.40642060000000002</v>
          </cell>
          <cell r="O5853">
            <v>-0.3828375</v>
          </cell>
        </row>
        <row r="5854">
          <cell r="F5854" t="str">
            <v>2015-2022Kern1-in-10June Peak21</v>
          </cell>
          <cell r="G5854">
            <v>3.109305</v>
          </cell>
          <cell r="H5854">
            <v>2.8161160000000001</v>
          </cell>
          <cell r="I5854">
            <v>97.5</v>
          </cell>
          <cell r="J5854">
            <v>5494.18</v>
          </cell>
          <cell r="K5854">
            <v>-0.3208725</v>
          </cell>
          <cell r="L5854">
            <v>-0.30451709999999999</v>
          </cell>
          <cell r="M5854">
            <v>-0.29318949999999999</v>
          </cell>
          <cell r="N5854">
            <v>-0.2818618</v>
          </cell>
          <cell r="O5854">
            <v>-0.26550639999999998</v>
          </cell>
        </row>
        <row r="5855">
          <cell r="F5855" t="str">
            <v>2015-2022Kern1-in-10June Peak22</v>
          </cell>
          <cell r="G5855">
            <v>2.7327340000000002</v>
          </cell>
          <cell r="H5855">
            <v>2.541328</v>
          </cell>
          <cell r="I5855">
            <v>94</v>
          </cell>
          <cell r="J5855">
            <v>5494.18</v>
          </cell>
          <cell r="K5855">
            <v>-0.2094781</v>
          </cell>
          <cell r="L5855">
            <v>-0.1988007</v>
          </cell>
          <cell r="M5855">
            <v>-0.19140550000000001</v>
          </cell>
          <cell r="N5855">
            <v>-0.18401039999999999</v>
          </cell>
          <cell r="O5855">
            <v>-0.17333290000000001</v>
          </cell>
        </row>
        <row r="5856">
          <cell r="F5856" t="str">
            <v>2015-2022Kern1-in-10June Peak23</v>
          </cell>
          <cell r="G5856">
            <v>2.2165509999999999</v>
          </cell>
          <cell r="H5856">
            <v>2.0730789999999999</v>
          </cell>
          <cell r="I5856">
            <v>91</v>
          </cell>
          <cell r="J5856">
            <v>5494.18</v>
          </cell>
          <cell r="K5856">
            <v>-0.15701860000000001</v>
          </cell>
          <cell r="L5856">
            <v>-0.14901510000000001</v>
          </cell>
          <cell r="M5856">
            <v>-0.14347199999999999</v>
          </cell>
          <cell r="N5856">
            <v>-0.13792879999999999</v>
          </cell>
          <cell r="O5856">
            <v>-0.12992529999999999</v>
          </cell>
        </row>
        <row r="5857">
          <cell r="F5857" t="str">
            <v>2015-2022Kern1-in-10June Peak24</v>
          </cell>
          <cell r="G5857">
            <v>1.775137</v>
          </cell>
          <cell r="H5857">
            <v>1.6635329999999999</v>
          </cell>
          <cell r="I5857">
            <v>87.5</v>
          </cell>
          <cell r="J5857">
            <v>5494.18</v>
          </cell>
          <cell r="K5857">
            <v>-0.12214179999999999</v>
          </cell>
          <cell r="L5857">
            <v>-0.11591600000000001</v>
          </cell>
          <cell r="M5857">
            <v>-0.1116041</v>
          </cell>
          <cell r="N5857">
            <v>-0.1072921</v>
          </cell>
          <cell r="O5857">
            <v>-0.1010664</v>
          </cell>
        </row>
        <row r="5858">
          <cell r="F5858" t="str">
            <v>2015-2022Northern Coast1-in-10June Peak1</v>
          </cell>
          <cell r="G5858">
            <v>1.130198</v>
          </cell>
          <cell r="H5858">
            <v>1.130198</v>
          </cell>
          <cell r="I5858">
            <v>69.684200000000004</v>
          </cell>
          <cell r="J5858">
            <v>9078.84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</row>
        <row r="5859">
          <cell r="F5859" t="str">
            <v>2015-2022Northern Coast1-in-10June Peak2</v>
          </cell>
          <cell r="G5859">
            <v>0.98862320000000004</v>
          </cell>
          <cell r="H5859">
            <v>0.98862320000000004</v>
          </cell>
          <cell r="I5859">
            <v>68.339699999999993</v>
          </cell>
          <cell r="J5859">
            <v>9078.84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</row>
        <row r="5860">
          <cell r="F5860" t="str">
            <v>2015-2022Northern Coast1-in-10June Peak3</v>
          </cell>
          <cell r="G5860">
            <v>0.9213983</v>
          </cell>
          <cell r="H5860">
            <v>0.9213983</v>
          </cell>
          <cell r="I5860">
            <v>67.649199999999993</v>
          </cell>
          <cell r="J5860">
            <v>9078.84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</row>
        <row r="5861">
          <cell r="F5861" t="str">
            <v>2015-2022Northern Coast1-in-10June Peak4</v>
          </cell>
          <cell r="G5861">
            <v>0.88031009999999998</v>
          </cell>
          <cell r="H5861">
            <v>0.88031009999999998</v>
          </cell>
          <cell r="I5861">
            <v>64.506200000000007</v>
          </cell>
          <cell r="J5861">
            <v>9078.84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</row>
        <row r="5862">
          <cell r="F5862" t="str">
            <v>2015-2022Northern Coast1-in-10June Peak5</v>
          </cell>
          <cell r="G5862">
            <v>0.88247529999999996</v>
          </cell>
          <cell r="H5862">
            <v>0.88247529999999996</v>
          </cell>
          <cell r="I5862">
            <v>62.430500000000002</v>
          </cell>
          <cell r="J5862">
            <v>9078.84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</row>
        <row r="5863">
          <cell r="F5863" t="str">
            <v>2015-2022Northern Coast1-in-10June Peak6</v>
          </cell>
          <cell r="G5863">
            <v>0.96405790000000002</v>
          </cell>
          <cell r="H5863">
            <v>0.96405790000000002</v>
          </cell>
          <cell r="I5863">
            <v>59.815600000000003</v>
          </cell>
          <cell r="J5863">
            <v>9078.84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</row>
        <row r="5864">
          <cell r="F5864" t="str">
            <v>2015-2022Northern Coast1-in-10June Peak7</v>
          </cell>
          <cell r="G5864">
            <v>1.1701299999999999</v>
          </cell>
          <cell r="H5864">
            <v>1.1701299999999999</v>
          </cell>
          <cell r="I5864">
            <v>60.860100000000003</v>
          </cell>
          <cell r="J5864">
            <v>9078.84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</row>
        <row r="5865">
          <cell r="F5865" t="str">
            <v>2015-2022Northern Coast1-in-10June Peak8</v>
          </cell>
          <cell r="G5865">
            <v>1.350541</v>
          </cell>
          <cell r="H5865">
            <v>1.350541</v>
          </cell>
          <cell r="I5865">
            <v>66.959999999999994</v>
          </cell>
          <cell r="J5865">
            <v>9078.84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</row>
        <row r="5866">
          <cell r="F5866" t="str">
            <v>2015-2022Northern Coast1-in-10June Peak9</v>
          </cell>
          <cell r="G5866">
            <v>1.351564</v>
          </cell>
          <cell r="H5866">
            <v>1.351564</v>
          </cell>
          <cell r="I5866">
            <v>73.122100000000003</v>
          </cell>
          <cell r="J5866">
            <v>9078.84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</row>
        <row r="5867">
          <cell r="F5867" t="str">
            <v>2015-2022Northern Coast1-in-10June Peak10</v>
          </cell>
          <cell r="G5867">
            <v>1.3820440000000001</v>
          </cell>
          <cell r="H5867">
            <v>1.3820440000000001</v>
          </cell>
          <cell r="I5867">
            <v>79.142300000000006</v>
          </cell>
          <cell r="J5867">
            <v>9078.84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</row>
        <row r="5868">
          <cell r="F5868" t="str">
            <v>2015-2022Northern Coast1-in-10June Peak11</v>
          </cell>
          <cell r="G5868">
            <v>1.4339980000000001</v>
          </cell>
          <cell r="H5868">
            <v>1.4339980000000001</v>
          </cell>
          <cell r="I5868">
            <v>83.846100000000007</v>
          </cell>
          <cell r="J5868">
            <v>9078.84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</row>
        <row r="5869">
          <cell r="F5869" t="str">
            <v>2015-2022Northern Coast1-in-10June Peak12</v>
          </cell>
          <cell r="G5869">
            <v>1.518589</v>
          </cell>
          <cell r="H5869">
            <v>1.518589</v>
          </cell>
          <cell r="I5869">
            <v>88.596000000000004</v>
          </cell>
          <cell r="J5869">
            <v>9078.84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</row>
        <row r="5870">
          <cell r="F5870" t="str">
            <v>2015-2022Northern Coast1-in-10June Peak13</v>
          </cell>
          <cell r="G5870">
            <v>1.663556</v>
          </cell>
          <cell r="H5870">
            <v>1.663556</v>
          </cell>
          <cell r="I5870">
            <v>93.413499999999999</v>
          </cell>
          <cell r="J5870">
            <v>9078.84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</row>
        <row r="5871">
          <cell r="F5871" t="str">
            <v>2015-2022Northern Coast1-in-10June Peak14</v>
          </cell>
          <cell r="G5871">
            <v>1.4834579999999999</v>
          </cell>
          <cell r="H5871">
            <v>1.829013</v>
          </cell>
          <cell r="I5871">
            <v>96.748699999999999</v>
          </cell>
          <cell r="J5871">
            <v>9078.84</v>
          </cell>
          <cell r="K5871">
            <v>0.29112870000000002</v>
          </cell>
          <cell r="L5871">
            <v>0.32328459999999998</v>
          </cell>
          <cell r="M5871">
            <v>0.34555560000000002</v>
          </cell>
          <cell r="N5871">
            <v>0.36782670000000001</v>
          </cell>
          <cell r="O5871">
            <v>0.39998250000000002</v>
          </cell>
        </row>
        <row r="5872">
          <cell r="F5872" t="str">
            <v>2015-2022Northern Coast1-in-10June Peak15</v>
          </cell>
          <cell r="G5872">
            <v>1.6132310000000001</v>
          </cell>
          <cell r="H5872">
            <v>2.0660120000000002</v>
          </cell>
          <cell r="I5872">
            <v>99.114900000000006</v>
          </cell>
          <cell r="J5872">
            <v>9078.84</v>
          </cell>
          <cell r="K5872">
            <v>0.3814651</v>
          </cell>
          <cell r="L5872">
            <v>0.4235989</v>
          </cell>
          <cell r="M5872">
            <v>0.45278059999999998</v>
          </cell>
          <cell r="N5872">
            <v>0.48196230000000001</v>
          </cell>
          <cell r="O5872">
            <v>0.52409600000000001</v>
          </cell>
        </row>
        <row r="5873">
          <cell r="F5873" t="str">
            <v>2015-2022Northern Coast1-in-10June Peak16</v>
          </cell>
          <cell r="G5873">
            <v>1.811026</v>
          </cell>
          <cell r="H5873">
            <v>2.370682</v>
          </cell>
          <cell r="I5873">
            <v>102.739</v>
          </cell>
          <cell r="J5873">
            <v>9078.84</v>
          </cell>
          <cell r="K5873">
            <v>0.47150690000000001</v>
          </cell>
          <cell r="L5873">
            <v>0.52358590000000005</v>
          </cell>
          <cell r="M5873">
            <v>0.55965569999999998</v>
          </cell>
          <cell r="N5873">
            <v>0.59572550000000002</v>
          </cell>
          <cell r="O5873">
            <v>0.64780459999999995</v>
          </cell>
        </row>
        <row r="5874">
          <cell r="F5874" t="str">
            <v>2015-2022Northern Coast1-in-10June Peak17</v>
          </cell>
          <cell r="G5874">
            <v>2.0472299999999999</v>
          </cell>
          <cell r="H5874">
            <v>2.7038470000000001</v>
          </cell>
          <cell r="I5874">
            <v>102.848</v>
          </cell>
          <cell r="J5874">
            <v>9078.84</v>
          </cell>
          <cell r="K5874">
            <v>0.55319609999999997</v>
          </cell>
          <cell r="L5874">
            <v>0.61429789999999995</v>
          </cell>
          <cell r="M5874">
            <v>0.6566168</v>
          </cell>
          <cell r="N5874">
            <v>0.6989358</v>
          </cell>
          <cell r="O5874">
            <v>0.76003750000000003</v>
          </cell>
        </row>
        <row r="5875">
          <cell r="F5875" t="str">
            <v>2015-2022Northern Coast1-in-10June Peak18</v>
          </cell>
          <cell r="G5875">
            <v>2.2687840000000001</v>
          </cell>
          <cell r="H5875">
            <v>2.943746</v>
          </cell>
          <cell r="I5875">
            <v>101.346</v>
          </cell>
          <cell r="J5875">
            <v>9078.84</v>
          </cell>
          <cell r="K5875">
            <v>0.56865200000000005</v>
          </cell>
          <cell r="L5875">
            <v>0.63146100000000005</v>
          </cell>
          <cell r="M5875">
            <v>0.67496219999999996</v>
          </cell>
          <cell r="N5875">
            <v>0.71846350000000003</v>
          </cell>
          <cell r="O5875">
            <v>0.78127239999999998</v>
          </cell>
        </row>
        <row r="5876">
          <cell r="F5876" t="str">
            <v>2015-2022Northern Coast1-in-10June Peak19</v>
          </cell>
          <cell r="G5876">
            <v>3.0840700000000001</v>
          </cell>
          <cell r="H5876">
            <v>2.9301400000000002</v>
          </cell>
          <cell r="I5876">
            <v>96.967799999999997</v>
          </cell>
          <cell r="J5876">
            <v>9078.84</v>
          </cell>
          <cell r="K5876">
            <v>-0.1743024</v>
          </cell>
          <cell r="L5876">
            <v>-0.1622663</v>
          </cell>
          <cell r="M5876">
            <v>-0.15393009999999999</v>
          </cell>
          <cell r="N5876">
            <v>-0.1455938</v>
          </cell>
          <cell r="O5876">
            <v>-0.1335576</v>
          </cell>
        </row>
        <row r="5877">
          <cell r="F5877" t="str">
            <v>2015-2022Northern Coast1-in-10June Peak20</v>
          </cell>
          <cell r="G5877">
            <v>2.806562</v>
          </cell>
          <cell r="H5877">
            <v>2.6774789999999999</v>
          </cell>
          <cell r="I5877">
            <v>92.6083</v>
          </cell>
          <cell r="J5877">
            <v>9078.84</v>
          </cell>
          <cell r="K5877">
            <v>-0.14616699999999999</v>
          </cell>
          <cell r="L5877">
            <v>-0.13607359999999999</v>
          </cell>
          <cell r="M5877">
            <v>-0.129083</v>
          </cell>
          <cell r="N5877">
            <v>-0.1220924</v>
          </cell>
          <cell r="O5877">
            <v>-0.1119991</v>
          </cell>
        </row>
        <row r="5878">
          <cell r="F5878" t="str">
            <v>2015-2022Northern Coast1-in-10June Peak21</v>
          </cell>
          <cell r="G5878">
            <v>2.516397</v>
          </cell>
          <cell r="H5878">
            <v>2.4347509999999999</v>
          </cell>
          <cell r="I5878">
            <v>87.112300000000005</v>
          </cell>
          <cell r="J5878">
            <v>9078.84</v>
          </cell>
          <cell r="K5878">
            <v>-9.2452000000000006E-2</v>
          </cell>
          <cell r="L5878">
            <v>-8.6067900000000003E-2</v>
          </cell>
          <cell r="M5878">
            <v>-8.1646200000000002E-2</v>
          </cell>
          <cell r="N5878">
            <v>-7.7224699999999993E-2</v>
          </cell>
          <cell r="O5878">
            <v>-7.0840600000000004E-2</v>
          </cell>
        </row>
        <row r="5879">
          <cell r="F5879" t="str">
            <v>2015-2022Northern Coast1-in-10June Peak22</v>
          </cell>
          <cell r="G5879">
            <v>2.1954020000000001</v>
          </cell>
          <cell r="H5879">
            <v>2.1472199999999999</v>
          </cell>
          <cell r="I5879">
            <v>82.189300000000003</v>
          </cell>
          <cell r="J5879">
            <v>9078.84</v>
          </cell>
          <cell r="K5879">
            <v>-5.45584E-2</v>
          </cell>
          <cell r="L5879">
            <v>-5.0791000000000003E-2</v>
          </cell>
          <cell r="M5879">
            <v>-4.8181700000000001E-2</v>
          </cell>
          <cell r="N5879">
            <v>-4.5572300000000003E-2</v>
          </cell>
          <cell r="O5879">
            <v>-4.1804899999999999E-2</v>
          </cell>
        </row>
        <row r="5880">
          <cell r="F5880" t="str">
            <v>2015-2022Northern Coast1-in-10June Peak23</v>
          </cell>
          <cell r="G5880">
            <v>1.768915</v>
          </cell>
          <cell r="H5880">
            <v>1.731832</v>
          </cell>
          <cell r="I5880">
            <v>77.995000000000005</v>
          </cell>
          <cell r="J5880">
            <v>9078.84</v>
          </cell>
          <cell r="K5880">
            <v>-4.1990899999999998E-2</v>
          </cell>
          <cell r="L5880">
            <v>-3.9091300000000002E-2</v>
          </cell>
          <cell r="M5880">
            <v>-3.7082999999999998E-2</v>
          </cell>
          <cell r="N5880">
            <v>-3.50747E-2</v>
          </cell>
          <cell r="O5880">
            <v>-3.2175200000000001E-2</v>
          </cell>
        </row>
        <row r="5881">
          <cell r="F5881" t="str">
            <v>2015-2022Northern Coast1-in-10June Peak24</v>
          </cell>
          <cell r="G5881">
            <v>1.3488739999999999</v>
          </cell>
          <cell r="H5881">
            <v>1.3141799999999999</v>
          </cell>
          <cell r="I5881">
            <v>73.858599999999996</v>
          </cell>
          <cell r="J5881">
            <v>9078.84</v>
          </cell>
          <cell r="K5881">
            <v>-3.9285500000000001E-2</v>
          </cell>
          <cell r="L5881">
            <v>-3.65727E-2</v>
          </cell>
          <cell r="M5881">
            <v>-3.4693799999999997E-2</v>
          </cell>
          <cell r="N5881">
            <v>-3.2814900000000001E-2</v>
          </cell>
          <cell r="O5881">
            <v>-3.0102199999999999E-2</v>
          </cell>
        </row>
        <row r="5882">
          <cell r="F5882" t="str">
            <v>2015-2022Other1-in-10June Peak1</v>
          </cell>
          <cell r="G5882">
            <v>0.95305300000000004</v>
          </cell>
          <cell r="H5882">
            <v>0.95305300000000004</v>
          </cell>
          <cell r="I5882">
            <v>75.276780000000002</v>
          </cell>
          <cell r="J5882">
            <v>25277.02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</row>
        <row r="5883">
          <cell r="F5883" t="str">
            <v>2015-2022Other1-in-10June Peak2</v>
          </cell>
          <cell r="G5883">
            <v>0.81850449999999997</v>
          </cell>
          <cell r="H5883">
            <v>0.81850449999999997</v>
          </cell>
          <cell r="I5883">
            <v>72.485119999999995</v>
          </cell>
          <cell r="J5883">
            <v>25277.02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</row>
        <row r="5884">
          <cell r="F5884" t="str">
            <v>2015-2022Other1-in-10June Peak3</v>
          </cell>
          <cell r="G5884">
            <v>0.74218899999999999</v>
          </cell>
          <cell r="H5884">
            <v>0.74218899999999999</v>
          </cell>
          <cell r="I5884">
            <v>70.209509999999995</v>
          </cell>
          <cell r="J5884">
            <v>25277.02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</row>
        <row r="5885">
          <cell r="F5885" t="str">
            <v>2015-2022Other1-in-10June Peak4</v>
          </cell>
          <cell r="G5885">
            <v>0.69896849999999999</v>
          </cell>
          <cell r="H5885">
            <v>0.69896849999999999</v>
          </cell>
          <cell r="I5885">
            <v>68.059340000000006</v>
          </cell>
          <cell r="J5885">
            <v>25277.02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</row>
        <row r="5886">
          <cell r="F5886" t="str">
            <v>2015-2022Other1-in-10June Peak5</v>
          </cell>
          <cell r="G5886">
            <v>0.69034430000000002</v>
          </cell>
          <cell r="H5886">
            <v>0.69034430000000002</v>
          </cell>
          <cell r="I5886">
            <v>67.381100000000004</v>
          </cell>
          <cell r="J5886">
            <v>25277.02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</row>
        <row r="5887">
          <cell r="F5887" t="str">
            <v>2015-2022Other1-in-10June Peak6</v>
          </cell>
          <cell r="G5887">
            <v>0.73657320000000004</v>
          </cell>
          <cell r="H5887">
            <v>0.73657320000000004</v>
          </cell>
          <cell r="I5887">
            <v>66.59384</v>
          </cell>
          <cell r="J5887">
            <v>25277.02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</row>
        <row r="5888">
          <cell r="F5888" t="str">
            <v>2015-2022Other1-in-10June Peak7</v>
          </cell>
          <cell r="G5888">
            <v>0.8605216</v>
          </cell>
          <cell r="H5888">
            <v>0.8605216</v>
          </cell>
          <cell r="I5888">
            <v>67.441400000000002</v>
          </cell>
          <cell r="J5888">
            <v>25277.02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</row>
        <row r="5889">
          <cell r="F5889" t="str">
            <v>2015-2022Other1-in-10June Peak8</v>
          </cell>
          <cell r="G5889">
            <v>0.94439269999999997</v>
          </cell>
          <cell r="H5889">
            <v>0.94439269999999997</v>
          </cell>
          <cell r="I5889">
            <v>72.684610000000006</v>
          </cell>
          <cell r="J5889">
            <v>25277.02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</row>
        <row r="5890">
          <cell r="F5890" t="str">
            <v>2015-2022Other1-in-10June Peak9</v>
          </cell>
          <cell r="G5890">
            <v>0.96157320000000002</v>
          </cell>
          <cell r="H5890">
            <v>0.96157320000000002</v>
          </cell>
          <cell r="I5890">
            <v>78.842100000000002</v>
          </cell>
          <cell r="J5890">
            <v>25277.02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</row>
        <row r="5891">
          <cell r="F5891" t="str">
            <v>2015-2022Other1-in-10June Peak10</v>
          </cell>
          <cell r="G5891">
            <v>1.0250999999999999</v>
          </cell>
          <cell r="H5891">
            <v>1.0250999999999999</v>
          </cell>
          <cell r="I5891">
            <v>83.328010000000006</v>
          </cell>
          <cell r="J5891">
            <v>25277.02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</row>
        <row r="5892">
          <cell r="F5892" t="str">
            <v>2015-2022Other1-in-10June Peak11</v>
          </cell>
          <cell r="G5892">
            <v>1.1329</v>
          </cell>
          <cell r="H5892">
            <v>1.1329</v>
          </cell>
          <cell r="I5892">
            <v>86.927070000000001</v>
          </cell>
          <cell r="J5892">
            <v>25277.02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</row>
        <row r="5893">
          <cell r="F5893" t="str">
            <v>2015-2022Other1-in-10June Peak12</v>
          </cell>
          <cell r="G5893">
            <v>1.2970280000000001</v>
          </cell>
          <cell r="H5893">
            <v>1.2970280000000001</v>
          </cell>
          <cell r="I5893">
            <v>91.115290000000002</v>
          </cell>
          <cell r="J5893">
            <v>25277.02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</row>
        <row r="5894">
          <cell r="F5894" t="str">
            <v>2015-2022Other1-in-10June Peak13</v>
          </cell>
          <cell r="G5894">
            <v>1.5294540000000001</v>
          </cell>
          <cell r="H5894">
            <v>1.5294540000000001</v>
          </cell>
          <cell r="I5894">
            <v>94.470150000000004</v>
          </cell>
          <cell r="J5894">
            <v>25277.02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</row>
        <row r="5895">
          <cell r="F5895" t="str">
            <v>2015-2022Other1-in-10June Peak14</v>
          </cell>
          <cell r="G5895">
            <v>1.400223</v>
          </cell>
          <cell r="H5895">
            <v>1.7965070000000001</v>
          </cell>
          <cell r="I5895">
            <v>96.698639999999997</v>
          </cell>
          <cell r="J5895">
            <v>25277.02</v>
          </cell>
          <cell r="K5895">
            <v>0.3307408</v>
          </cell>
          <cell r="L5895">
            <v>0.36946390000000001</v>
          </cell>
          <cell r="M5895">
            <v>0.39628350000000001</v>
          </cell>
          <cell r="N5895">
            <v>0.42310300000000001</v>
          </cell>
          <cell r="O5895">
            <v>0.46182610000000002</v>
          </cell>
        </row>
        <row r="5896">
          <cell r="F5896" t="str">
            <v>2015-2022Other1-in-10June Peak15</v>
          </cell>
          <cell r="G5896">
            <v>1.590768</v>
          </cell>
          <cell r="H5896">
            <v>2.1004399999999999</v>
          </cell>
          <cell r="I5896">
            <v>99.342609999999993</v>
          </cell>
          <cell r="J5896">
            <v>25277.02</v>
          </cell>
          <cell r="K5896">
            <v>0.42647370000000001</v>
          </cell>
          <cell r="L5896">
            <v>0.47562769999999999</v>
          </cell>
          <cell r="M5896">
            <v>0.50967169999999995</v>
          </cell>
          <cell r="N5896">
            <v>0.54371550000000002</v>
          </cell>
          <cell r="O5896">
            <v>0.5928696</v>
          </cell>
        </row>
        <row r="5897">
          <cell r="F5897" t="str">
            <v>2015-2022Other1-in-10June Peak16</v>
          </cell>
          <cell r="G5897">
            <v>1.7975479999999999</v>
          </cell>
          <cell r="H5897">
            <v>2.4353129999999998</v>
          </cell>
          <cell r="I5897">
            <v>101.1591</v>
          </cell>
          <cell r="J5897">
            <v>25277.02</v>
          </cell>
          <cell r="K5897">
            <v>0.53408060000000002</v>
          </cell>
          <cell r="L5897">
            <v>0.59533849999999999</v>
          </cell>
          <cell r="M5897">
            <v>0.63776549999999999</v>
          </cell>
          <cell r="N5897">
            <v>0.68019249999999998</v>
          </cell>
          <cell r="O5897">
            <v>0.74145030000000001</v>
          </cell>
        </row>
        <row r="5898">
          <cell r="F5898" t="str">
            <v>2015-2022Other1-in-10June Peak17</v>
          </cell>
          <cell r="G5898">
            <v>1.9961180000000001</v>
          </cell>
          <cell r="H5898">
            <v>2.73888</v>
          </cell>
          <cell r="I5898">
            <v>101.83280000000001</v>
          </cell>
          <cell r="J5898">
            <v>25277.02</v>
          </cell>
          <cell r="K5898">
            <v>0.62171310000000002</v>
          </cell>
          <cell r="L5898">
            <v>0.69323000000000001</v>
          </cell>
          <cell r="M5898">
            <v>0.74276260000000005</v>
          </cell>
          <cell r="N5898">
            <v>0.79229510000000003</v>
          </cell>
          <cell r="O5898">
            <v>0.86381200000000002</v>
          </cell>
        </row>
        <row r="5899">
          <cell r="F5899" t="str">
            <v>2015-2022Other1-in-10June Peak18</v>
          </cell>
          <cell r="G5899">
            <v>2.1559499999999998</v>
          </cell>
          <cell r="H5899">
            <v>2.9187449999999999</v>
          </cell>
          <cell r="I5899">
            <v>101.7238</v>
          </cell>
          <cell r="J5899">
            <v>25277.02</v>
          </cell>
          <cell r="K5899">
            <v>0.63844160000000005</v>
          </cell>
          <cell r="L5899">
            <v>0.7119105</v>
          </cell>
          <cell r="M5899">
            <v>0.76279470000000005</v>
          </cell>
          <cell r="N5899">
            <v>0.81367889999999998</v>
          </cell>
          <cell r="O5899">
            <v>0.88714780000000004</v>
          </cell>
        </row>
        <row r="5900">
          <cell r="F5900" t="str">
            <v>2015-2022Other1-in-10June Peak19</v>
          </cell>
          <cell r="G5900">
            <v>3.147227</v>
          </cell>
          <cell r="H5900">
            <v>2.8548879999999999</v>
          </cell>
          <cell r="I5900">
            <v>101.25279999999999</v>
          </cell>
          <cell r="J5900">
            <v>25277.02</v>
          </cell>
          <cell r="K5900">
            <v>-0.32657809999999998</v>
          </cell>
          <cell r="L5900">
            <v>-0.30634919999999999</v>
          </cell>
          <cell r="M5900">
            <v>-0.29233880000000001</v>
          </cell>
          <cell r="N5900">
            <v>-0.27832839999999998</v>
          </cell>
          <cell r="O5900">
            <v>-0.25809939999999998</v>
          </cell>
        </row>
        <row r="5901">
          <cell r="F5901" t="str">
            <v>2015-2022Other1-in-10June Peak20</v>
          </cell>
          <cell r="G5901">
            <v>2.8327840000000002</v>
          </cell>
          <cell r="H5901">
            <v>2.5760070000000002</v>
          </cell>
          <cell r="I5901">
            <v>98.728440000000006</v>
          </cell>
          <cell r="J5901">
            <v>25277.02</v>
          </cell>
          <cell r="K5901">
            <v>-0.28685159999999998</v>
          </cell>
          <cell r="L5901">
            <v>-0.26908339999999997</v>
          </cell>
          <cell r="M5901">
            <v>-0.25677729999999999</v>
          </cell>
          <cell r="N5901">
            <v>-0.2444711</v>
          </cell>
          <cell r="O5901">
            <v>-0.22670299999999999</v>
          </cell>
        </row>
        <row r="5902">
          <cell r="F5902" t="str">
            <v>2015-2022Other1-in-10June Peak21</v>
          </cell>
          <cell r="G5902">
            <v>2.4138739999999999</v>
          </cell>
          <cell r="H5902">
            <v>2.2633139999999998</v>
          </cell>
          <cell r="I5902">
            <v>94.534130000000005</v>
          </cell>
          <cell r="J5902">
            <v>25277.02</v>
          </cell>
          <cell r="K5902">
            <v>-0.16819429999999999</v>
          </cell>
          <cell r="L5902">
            <v>-0.157776</v>
          </cell>
          <cell r="M5902">
            <v>-0.15056040000000001</v>
          </cell>
          <cell r="N5902">
            <v>-0.14334469999999999</v>
          </cell>
          <cell r="O5902">
            <v>-0.1329264</v>
          </cell>
        </row>
        <row r="5903">
          <cell r="F5903" t="str">
            <v>2015-2022Other1-in-10June Peak22</v>
          </cell>
          <cell r="G5903">
            <v>2.0254949999999998</v>
          </cell>
          <cell r="H5903">
            <v>1.928895</v>
          </cell>
          <cell r="I5903">
            <v>89.825940000000003</v>
          </cell>
          <cell r="J5903">
            <v>25277.02</v>
          </cell>
          <cell r="K5903">
            <v>-0.1079142</v>
          </cell>
          <cell r="L5903">
            <v>-0.10122979999999999</v>
          </cell>
          <cell r="M5903">
            <v>-9.6600199999999997E-2</v>
          </cell>
          <cell r="N5903">
            <v>-9.19706E-2</v>
          </cell>
          <cell r="O5903">
            <v>-8.5286200000000006E-2</v>
          </cell>
        </row>
        <row r="5904">
          <cell r="F5904" t="str">
            <v>2015-2022Other1-in-10June Peak23</v>
          </cell>
          <cell r="G5904">
            <v>1.571305</v>
          </cell>
          <cell r="H5904">
            <v>1.5099860000000001</v>
          </cell>
          <cell r="I5904">
            <v>87.582599999999999</v>
          </cell>
          <cell r="J5904">
            <v>25277.02</v>
          </cell>
          <cell r="K5904">
            <v>-6.8501300000000001E-2</v>
          </cell>
          <cell r="L5904">
            <v>-6.4258200000000001E-2</v>
          </cell>
          <cell r="M5904">
            <v>-6.1319499999999999E-2</v>
          </cell>
          <cell r="N5904">
            <v>-5.8380700000000001E-2</v>
          </cell>
          <cell r="O5904">
            <v>-5.4137600000000001E-2</v>
          </cell>
        </row>
        <row r="5905">
          <cell r="F5905" t="str">
            <v>2015-2022Other1-in-10June Peak24</v>
          </cell>
          <cell r="G5905">
            <v>1.1925079999999999</v>
          </cell>
          <cell r="H5905">
            <v>1.153324</v>
          </cell>
          <cell r="I5905">
            <v>83.455830000000006</v>
          </cell>
          <cell r="J5905">
            <v>25277.02</v>
          </cell>
          <cell r="K5905">
            <v>-4.3772999999999999E-2</v>
          </cell>
          <cell r="L5905">
            <v>-4.1061599999999997E-2</v>
          </cell>
          <cell r="M5905">
            <v>-3.9183700000000002E-2</v>
          </cell>
          <cell r="N5905">
            <v>-3.73058E-2</v>
          </cell>
          <cell r="O5905">
            <v>-3.45945E-2</v>
          </cell>
        </row>
        <row r="5906">
          <cell r="F5906" t="str">
            <v>2015-2022Sierra1-in-10June Peak1</v>
          </cell>
          <cell r="G5906">
            <v>0.98691059999999997</v>
          </cell>
          <cell r="H5906">
            <v>0.98691059999999997</v>
          </cell>
          <cell r="I5906">
            <v>66.499499999999998</v>
          </cell>
          <cell r="J5906">
            <v>17688.05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</row>
        <row r="5907">
          <cell r="F5907" t="str">
            <v>2015-2022Sierra1-in-10June Peak2</v>
          </cell>
          <cell r="G5907">
            <v>0.87074300000000004</v>
          </cell>
          <cell r="H5907">
            <v>0.87074300000000004</v>
          </cell>
          <cell r="I5907">
            <v>66.516649999999998</v>
          </cell>
          <cell r="J5907">
            <v>17688.05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</row>
        <row r="5908">
          <cell r="F5908" t="str">
            <v>2015-2022Sierra1-in-10June Peak3</v>
          </cell>
          <cell r="G5908">
            <v>0.80365039999999999</v>
          </cell>
          <cell r="H5908">
            <v>0.80365039999999999</v>
          </cell>
          <cell r="I5908">
            <v>66.191400000000002</v>
          </cell>
          <cell r="J5908">
            <v>17688.05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</row>
        <row r="5909">
          <cell r="F5909" t="str">
            <v>2015-2022Sierra1-in-10June Peak4</v>
          </cell>
          <cell r="G5909">
            <v>0.76569399999999999</v>
          </cell>
          <cell r="H5909">
            <v>0.76569399999999999</v>
          </cell>
          <cell r="I5909">
            <v>65.453289999999996</v>
          </cell>
          <cell r="J5909">
            <v>17688.05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</row>
        <row r="5910">
          <cell r="F5910" t="str">
            <v>2015-2022Sierra1-in-10June Peak5</v>
          </cell>
          <cell r="G5910">
            <v>0.76589070000000004</v>
          </cell>
          <cell r="H5910">
            <v>0.76589070000000004</v>
          </cell>
          <cell r="I5910">
            <v>64.85754</v>
          </cell>
          <cell r="J5910">
            <v>17688.05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</row>
        <row r="5911">
          <cell r="F5911" t="str">
            <v>2015-2022Sierra1-in-10June Peak6</v>
          </cell>
          <cell r="G5911">
            <v>0.83609350000000004</v>
          </cell>
          <cell r="H5911">
            <v>0.83609350000000004</v>
          </cell>
          <cell r="I5911">
            <v>63.706659999999999</v>
          </cell>
          <cell r="J5911">
            <v>17688.05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</row>
        <row r="5912">
          <cell r="F5912" t="str">
            <v>2015-2022Sierra1-in-10June Peak7</v>
          </cell>
          <cell r="G5912">
            <v>0.99507060000000003</v>
          </cell>
          <cell r="H5912">
            <v>0.99507060000000003</v>
          </cell>
          <cell r="I5912">
            <v>65.106700000000004</v>
          </cell>
          <cell r="J5912">
            <v>17688.05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</row>
        <row r="5913">
          <cell r="F5913" t="str">
            <v>2015-2022Sierra1-in-10June Peak8</v>
          </cell>
          <cell r="G5913">
            <v>1.0957239999999999</v>
          </cell>
          <cell r="H5913">
            <v>1.0957239999999999</v>
          </cell>
          <cell r="I5913">
            <v>70.431129999999996</v>
          </cell>
          <cell r="J5913">
            <v>17688.05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</row>
        <row r="5914">
          <cell r="F5914" t="str">
            <v>2015-2022Sierra1-in-10June Peak9</v>
          </cell>
          <cell r="G5914">
            <v>1.1264320000000001</v>
          </cell>
          <cell r="H5914">
            <v>1.1264320000000001</v>
          </cell>
          <cell r="I5914">
            <v>77.013189999999994</v>
          </cell>
          <cell r="J5914">
            <v>17688.05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</row>
        <row r="5915">
          <cell r="F5915" t="str">
            <v>2015-2022Sierra1-in-10June Peak10</v>
          </cell>
          <cell r="G5915">
            <v>1.183697</v>
          </cell>
          <cell r="H5915">
            <v>1.183697</v>
          </cell>
          <cell r="I5915">
            <v>82.287800000000004</v>
          </cell>
          <cell r="J5915">
            <v>17688.05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</row>
        <row r="5916">
          <cell r="F5916" t="str">
            <v>2015-2022Sierra1-in-10June Peak11</v>
          </cell>
          <cell r="G5916">
            <v>1.2924899999999999</v>
          </cell>
          <cell r="H5916">
            <v>1.2924899999999999</v>
          </cell>
          <cell r="I5916">
            <v>86.862499999999997</v>
          </cell>
          <cell r="J5916">
            <v>17688.05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</row>
        <row r="5917">
          <cell r="F5917" t="str">
            <v>2015-2022Sierra1-in-10June Peak12</v>
          </cell>
          <cell r="G5917">
            <v>1.457357</v>
          </cell>
          <cell r="H5917">
            <v>1.457357</v>
          </cell>
          <cell r="I5917">
            <v>90.290440000000004</v>
          </cell>
          <cell r="J5917">
            <v>17688.05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</row>
        <row r="5918">
          <cell r="F5918" t="str">
            <v>2015-2022Sierra1-in-10June Peak13</v>
          </cell>
          <cell r="G5918">
            <v>1.6854469999999999</v>
          </cell>
          <cell r="H5918">
            <v>1.6854469999999999</v>
          </cell>
          <cell r="I5918">
            <v>92.80574</v>
          </cell>
          <cell r="J5918">
            <v>17688.05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</row>
        <row r="5919">
          <cell r="F5919" t="str">
            <v>2015-2022Sierra1-in-10June Peak14</v>
          </cell>
          <cell r="G5919">
            <v>1.5822879999999999</v>
          </cell>
          <cell r="H5919">
            <v>1.944423</v>
          </cell>
          <cell r="I5919">
            <v>94.037989999999994</v>
          </cell>
          <cell r="J5919">
            <v>17688.05</v>
          </cell>
          <cell r="K5919">
            <v>0.3066565</v>
          </cell>
          <cell r="L5919">
            <v>0.33943400000000001</v>
          </cell>
          <cell r="M5919">
            <v>0.3621356</v>
          </cell>
          <cell r="N5919">
            <v>0.38483719999999999</v>
          </cell>
          <cell r="O5919">
            <v>0.41761480000000001</v>
          </cell>
        </row>
        <row r="5920">
          <cell r="F5920" t="str">
            <v>2015-2022Sierra1-in-10June Peak15</v>
          </cell>
          <cell r="G5920">
            <v>1.7736289999999999</v>
          </cell>
          <cell r="H5920">
            <v>2.2412529999999999</v>
          </cell>
          <cell r="I5920">
            <v>96.001350000000002</v>
          </cell>
          <cell r="J5920">
            <v>17688.05</v>
          </cell>
          <cell r="K5920">
            <v>0.39695239999999998</v>
          </cell>
          <cell r="L5920">
            <v>0.43870589999999998</v>
          </cell>
          <cell r="M5920">
            <v>0.46762419999999999</v>
          </cell>
          <cell r="N5920">
            <v>0.4965426</v>
          </cell>
          <cell r="O5920">
            <v>0.538296</v>
          </cell>
        </row>
        <row r="5921">
          <cell r="F5921" t="str">
            <v>2015-2022Sierra1-in-10June Peak16</v>
          </cell>
          <cell r="G5921">
            <v>1.9997</v>
          </cell>
          <cell r="H5921">
            <v>2.5826419999999999</v>
          </cell>
          <cell r="I5921">
            <v>97.050539999999998</v>
          </cell>
          <cell r="J5921">
            <v>17688.05</v>
          </cell>
          <cell r="K5921">
            <v>0.49494939999999998</v>
          </cell>
          <cell r="L5921">
            <v>0.54693650000000005</v>
          </cell>
          <cell r="M5921">
            <v>0.58294250000000003</v>
          </cell>
          <cell r="N5921">
            <v>0.61894859999999996</v>
          </cell>
          <cell r="O5921">
            <v>0.67093570000000002</v>
          </cell>
        </row>
        <row r="5922">
          <cell r="F5922" t="str">
            <v>2015-2022Sierra1-in-10June Peak17</v>
          </cell>
          <cell r="G5922">
            <v>2.2074159999999998</v>
          </cell>
          <cell r="H5922">
            <v>2.8878689999999998</v>
          </cell>
          <cell r="I5922">
            <v>97.382729999999995</v>
          </cell>
          <cell r="J5922">
            <v>17688.05</v>
          </cell>
          <cell r="K5922">
            <v>0.57766620000000002</v>
          </cell>
          <cell r="L5922">
            <v>0.63839319999999999</v>
          </cell>
          <cell r="M5922">
            <v>0.68045270000000002</v>
          </cell>
          <cell r="N5922">
            <v>0.72251220000000005</v>
          </cell>
          <cell r="O5922">
            <v>0.78323940000000003</v>
          </cell>
        </row>
        <row r="5923">
          <cell r="F5923" t="str">
            <v>2015-2022Sierra1-in-10June Peak18</v>
          </cell>
          <cell r="G5923">
            <v>2.385297</v>
          </cell>
          <cell r="H5923">
            <v>3.0843050000000001</v>
          </cell>
          <cell r="I5923">
            <v>97.040440000000004</v>
          </cell>
          <cell r="J5923">
            <v>17688.05</v>
          </cell>
          <cell r="K5923">
            <v>0.5934083</v>
          </cell>
          <cell r="L5923">
            <v>0.65579719999999997</v>
          </cell>
          <cell r="M5923">
            <v>0.69900759999999995</v>
          </cell>
          <cell r="N5923">
            <v>0.74221800000000004</v>
          </cell>
          <cell r="O5923">
            <v>0.80460690000000001</v>
          </cell>
        </row>
        <row r="5924">
          <cell r="F5924" t="str">
            <v>2015-2022Sierra1-in-10June Peak19</v>
          </cell>
          <cell r="G5924">
            <v>3.4182860000000002</v>
          </cell>
          <cell r="H5924">
            <v>3.0503870000000002</v>
          </cell>
          <cell r="I5924">
            <v>96.564229999999995</v>
          </cell>
          <cell r="J5924">
            <v>17688.05</v>
          </cell>
          <cell r="K5924">
            <v>-0.40038760000000001</v>
          </cell>
          <cell r="L5924">
            <v>-0.3811929</v>
          </cell>
          <cell r="M5924">
            <v>-0.36789870000000002</v>
          </cell>
          <cell r="N5924">
            <v>-0.35460449999999999</v>
          </cell>
          <cell r="O5924">
            <v>-0.33540979999999998</v>
          </cell>
        </row>
        <row r="5925">
          <cell r="F5925" t="str">
            <v>2015-2022Sierra1-in-10June Peak20</v>
          </cell>
          <cell r="G5925">
            <v>3.101048</v>
          </cell>
          <cell r="H5925">
            <v>2.7978399999999999</v>
          </cell>
          <cell r="I5925">
            <v>92.73451</v>
          </cell>
          <cell r="J5925">
            <v>17688.05</v>
          </cell>
          <cell r="K5925">
            <v>-0.32998339999999998</v>
          </cell>
          <cell r="L5925">
            <v>-0.3141639</v>
          </cell>
          <cell r="M5925">
            <v>-0.30320740000000002</v>
          </cell>
          <cell r="N5925">
            <v>-0.29225089999999998</v>
          </cell>
          <cell r="O5925">
            <v>-0.27643139999999999</v>
          </cell>
        </row>
        <row r="5926">
          <cell r="F5926" t="str">
            <v>2015-2022Sierra1-in-10June Peak21</v>
          </cell>
          <cell r="G5926">
            <v>2.6685539999999999</v>
          </cell>
          <cell r="H5926">
            <v>2.4764689999999998</v>
          </cell>
          <cell r="I5926">
            <v>83.860609999999994</v>
          </cell>
          <cell r="J5926">
            <v>17688.05</v>
          </cell>
          <cell r="K5926">
            <v>-0.20904739999999999</v>
          </cell>
          <cell r="L5926">
            <v>-0.1990256</v>
          </cell>
          <cell r="M5926">
            <v>-0.19208459999999999</v>
          </cell>
          <cell r="N5926">
            <v>-0.18514349999999999</v>
          </cell>
          <cell r="O5926">
            <v>-0.17512169999999999</v>
          </cell>
        </row>
        <row r="5927">
          <cell r="F5927" t="str">
            <v>2015-2022Sierra1-in-10June Peak22</v>
          </cell>
          <cell r="G5927">
            <v>2.2222379999999999</v>
          </cell>
          <cell r="H5927">
            <v>2.1075170000000001</v>
          </cell>
          <cell r="I5927">
            <v>78.662189999999995</v>
          </cell>
          <cell r="J5927">
            <v>17688.05</v>
          </cell>
          <cell r="K5927">
            <v>-0.1248522</v>
          </cell>
          <cell r="L5927">
            <v>-0.11886679999999999</v>
          </cell>
          <cell r="M5927">
            <v>-0.1147213</v>
          </cell>
          <cell r="N5927">
            <v>-0.1105758</v>
          </cell>
          <cell r="O5927">
            <v>-0.1045903</v>
          </cell>
        </row>
        <row r="5928">
          <cell r="F5928" t="str">
            <v>2015-2022Sierra1-in-10June Peak23</v>
          </cell>
          <cell r="G5928">
            <v>1.708115</v>
          </cell>
          <cell r="H5928">
            <v>1.6308800000000001</v>
          </cell>
          <cell r="I5928">
            <v>76.167940000000002</v>
          </cell>
          <cell r="J5928">
            <v>17688.05</v>
          </cell>
          <cell r="K5928">
            <v>-8.4055900000000003E-2</v>
          </cell>
          <cell r="L5928">
            <v>-8.0026299999999995E-2</v>
          </cell>
          <cell r="M5928">
            <v>-7.7235300000000007E-2</v>
          </cell>
          <cell r="N5928">
            <v>-7.4444399999999994E-2</v>
          </cell>
          <cell r="O5928">
            <v>-7.0414699999999997E-2</v>
          </cell>
        </row>
        <row r="5929">
          <cell r="F5929" t="str">
            <v>2015-2022Sierra1-in-10June Peak24</v>
          </cell>
          <cell r="G5929">
            <v>1.2779739999999999</v>
          </cell>
          <cell r="H5929">
            <v>1.237679</v>
          </cell>
          <cell r="I5929">
            <v>74.151259999999994</v>
          </cell>
          <cell r="J5929">
            <v>17688.05</v>
          </cell>
          <cell r="K5929">
            <v>-4.3853900000000001E-2</v>
          </cell>
          <cell r="L5929">
            <v>-4.17516E-2</v>
          </cell>
          <cell r="M5929">
            <v>-4.0295499999999998E-2</v>
          </cell>
          <cell r="N5929">
            <v>-3.8839400000000003E-2</v>
          </cell>
          <cell r="O5929">
            <v>-3.6736999999999999E-2</v>
          </cell>
        </row>
        <row r="5930">
          <cell r="F5930" t="str">
            <v>2015-2022Stockton1-in-10June Peak1</v>
          </cell>
          <cell r="G5930">
            <v>1.1287780000000001</v>
          </cell>
          <cell r="H5930">
            <v>1.1287780000000001</v>
          </cell>
          <cell r="I5930">
            <v>78.148039999999995</v>
          </cell>
          <cell r="J5930">
            <v>12323.13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</row>
        <row r="5931">
          <cell r="F5931" t="str">
            <v>2015-2022Stockton1-in-10June Peak2</v>
          </cell>
          <cell r="G5931">
            <v>0.96015919999999999</v>
          </cell>
          <cell r="H5931">
            <v>0.96015919999999999</v>
          </cell>
          <cell r="I5931">
            <v>76.513499999999993</v>
          </cell>
          <cell r="J5931">
            <v>12323.13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</row>
        <row r="5932">
          <cell r="F5932" t="str">
            <v>2015-2022Stockton1-in-10June Peak3</v>
          </cell>
          <cell r="G5932">
            <v>0.85665780000000002</v>
          </cell>
          <cell r="H5932">
            <v>0.85665780000000002</v>
          </cell>
          <cell r="I5932">
            <v>74.782579999999996</v>
          </cell>
          <cell r="J5932">
            <v>12323.13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</row>
        <row r="5933">
          <cell r="F5933" t="str">
            <v>2015-2022Stockton1-in-10June Peak4</v>
          </cell>
          <cell r="G5933">
            <v>0.79871380000000003</v>
          </cell>
          <cell r="H5933">
            <v>0.79871380000000003</v>
          </cell>
          <cell r="I5933">
            <v>72.372230000000002</v>
          </cell>
          <cell r="J5933">
            <v>12323.13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</row>
        <row r="5934">
          <cell r="F5934" t="str">
            <v>2015-2022Stockton1-in-10June Peak5</v>
          </cell>
          <cell r="G5934">
            <v>0.78549959999999996</v>
          </cell>
          <cell r="H5934">
            <v>0.78549959999999996</v>
          </cell>
          <cell r="I5934">
            <v>70.917079999999999</v>
          </cell>
          <cell r="J5934">
            <v>12323.13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</row>
        <row r="5935">
          <cell r="F5935" t="str">
            <v>2015-2022Stockton1-in-10June Peak6</v>
          </cell>
          <cell r="G5935">
            <v>0.8209147</v>
          </cell>
          <cell r="H5935">
            <v>0.8209147</v>
          </cell>
          <cell r="I5935">
            <v>69.141270000000006</v>
          </cell>
          <cell r="J5935">
            <v>12323.13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</row>
        <row r="5936">
          <cell r="F5936" t="str">
            <v>2015-2022Stockton1-in-10June Peak7</v>
          </cell>
          <cell r="G5936">
            <v>0.93670900000000001</v>
          </cell>
          <cell r="H5936">
            <v>0.93670900000000001</v>
          </cell>
          <cell r="I5936">
            <v>70.410349999999994</v>
          </cell>
          <cell r="J5936">
            <v>12323.13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</row>
        <row r="5937">
          <cell r="F5937" t="str">
            <v>2015-2022Stockton1-in-10June Peak8</v>
          </cell>
          <cell r="G5937">
            <v>1.017164</v>
          </cell>
          <cell r="H5937">
            <v>1.017164</v>
          </cell>
          <cell r="I5937">
            <v>75.179400000000001</v>
          </cell>
          <cell r="J5937">
            <v>12323.13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</row>
        <row r="5938">
          <cell r="F5938" t="str">
            <v>2015-2022Stockton1-in-10June Peak9</v>
          </cell>
          <cell r="G5938">
            <v>1.0591740000000001</v>
          </cell>
          <cell r="H5938">
            <v>1.0591740000000001</v>
          </cell>
          <cell r="I5938">
            <v>82.54486</v>
          </cell>
          <cell r="J5938">
            <v>12323.13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</row>
        <row r="5939">
          <cell r="F5939" t="str">
            <v>2015-2022Stockton1-in-10June Peak10</v>
          </cell>
          <cell r="G5939">
            <v>1.162085</v>
          </cell>
          <cell r="H5939">
            <v>1.162085</v>
          </cell>
          <cell r="I5939">
            <v>85.179400000000001</v>
          </cell>
          <cell r="J5939">
            <v>12323.13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</row>
        <row r="5940">
          <cell r="F5940" t="str">
            <v>2015-2022Stockton1-in-10June Peak11</v>
          </cell>
          <cell r="G5940">
            <v>1.3090120000000001</v>
          </cell>
          <cell r="H5940">
            <v>1.3090120000000001</v>
          </cell>
          <cell r="I5940">
            <v>87.448369999999997</v>
          </cell>
          <cell r="J5940">
            <v>12323.13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</row>
        <row r="5941">
          <cell r="F5941" t="str">
            <v>2015-2022Stockton1-in-10June Peak12</v>
          </cell>
          <cell r="G5941">
            <v>1.508275</v>
          </cell>
          <cell r="H5941">
            <v>1.508275</v>
          </cell>
          <cell r="I5941">
            <v>90.948369999999997</v>
          </cell>
          <cell r="J5941">
            <v>12323.13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</row>
        <row r="5942">
          <cell r="F5942" t="str">
            <v>2015-2022Stockton1-in-10June Peak13</v>
          </cell>
          <cell r="G5942">
            <v>1.764589</v>
          </cell>
          <cell r="H5942">
            <v>1.764589</v>
          </cell>
          <cell r="I5942">
            <v>94.269040000000004</v>
          </cell>
          <cell r="J5942">
            <v>12323.13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</row>
        <row r="5943">
          <cell r="F5943" t="str">
            <v>2015-2022Stockton1-in-10June Peak14</v>
          </cell>
          <cell r="G5943">
            <v>1.6018810000000001</v>
          </cell>
          <cell r="H5943">
            <v>2.0589750000000002</v>
          </cell>
          <cell r="I5943">
            <v>95.769040000000004</v>
          </cell>
          <cell r="J5943">
            <v>12323.13</v>
          </cell>
          <cell r="K5943">
            <v>0.3862796</v>
          </cell>
          <cell r="L5943">
            <v>0.42811709999999997</v>
          </cell>
          <cell r="M5943">
            <v>0.45709359999999999</v>
          </cell>
          <cell r="N5943">
            <v>0.48607020000000001</v>
          </cell>
          <cell r="O5943">
            <v>0.52790769999999998</v>
          </cell>
        </row>
        <row r="5944">
          <cell r="F5944" t="str">
            <v>2015-2022Stockton1-in-10June Peak15</v>
          </cell>
          <cell r="G5944">
            <v>1.810292</v>
          </cell>
          <cell r="H5944">
            <v>2.3858619999999999</v>
          </cell>
          <cell r="I5944">
            <v>99.089650000000006</v>
          </cell>
          <cell r="J5944">
            <v>12323.13</v>
          </cell>
          <cell r="K5944">
            <v>0.48850789999999999</v>
          </cell>
          <cell r="L5944">
            <v>0.53994540000000002</v>
          </cell>
          <cell r="M5944">
            <v>0.57557080000000005</v>
          </cell>
          <cell r="N5944">
            <v>0.61119619999999997</v>
          </cell>
          <cell r="O5944">
            <v>0.66263360000000004</v>
          </cell>
        </row>
        <row r="5945">
          <cell r="F5945" t="str">
            <v>2015-2022Stockton1-in-10June Peak16</v>
          </cell>
          <cell r="G5945">
            <v>2.0177580000000002</v>
          </cell>
          <cell r="H5945">
            <v>2.7467220000000001</v>
          </cell>
          <cell r="I5945">
            <v>101</v>
          </cell>
          <cell r="J5945">
            <v>12323.13</v>
          </cell>
          <cell r="K5945">
            <v>0.61953970000000003</v>
          </cell>
          <cell r="L5945">
            <v>0.68418860000000004</v>
          </cell>
          <cell r="M5945">
            <v>0.7289641</v>
          </cell>
          <cell r="N5945">
            <v>0.77373979999999998</v>
          </cell>
          <cell r="O5945">
            <v>0.83838869999999999</v>
          </cell>
        </row>
        <row r="5946">
          <cell r="F5946" t="str">
            <v>2015-2022Stockton1-in-10June Peak17</v>
          </cell>
          <cell r="G5946">
            <v>2.2153369999999999</v>
          </cell>
          <cell r="H5946">
            <v>3.0582220000000002</v>
          </cell>
          <cell r="I5946">
            <v>100.8656</v>
          </cell>
          <cell r="J5946">
            <v>12323.13</v>
          </cell>
          <cell r="K5946">
            <v>0.71578120000000001</v>
          </cell>
          <cell r="L5946">
            <v>0.79087549999999995</v>
          </cell>
          <cell r="M5946">
            <v>0.84288560000000001</v>
          </cell>
          <cell r="N5946">
            <v>0.89489569999999996</v>
          </cell>
          <cell r="O5946">
            <v>0.96999009999999997</v>
          </cell>
        </row>
        <row r="5947">
          <cell r="F5947" t="str">
            <v>2015-2022Stockton1-in-10June Peak18</v>
          </cell>
          <cell r="G5947">
            <v>2.3591350000000002</v>
          </cell>
          <cell r="H5947">
            <v>3.2239490000000002</v>
          </cell>
          <cell r="I5947">
            <v>102.7306</v>
          </cell>
          <cell r="J5947">
            <v>12323.13</v>
          </cell>
          <cell r="K5947">
            <v>0.73432609999999998</v>
          </cell>
          <cell r="L5947">
            <v>0.81141960000000002</v>
          </cell>
          <cell r="M5947">
            <v>0.86481430000000004</v>
          </cell>
          <cell r="N5947">
            <v>0.9182091</v>
          </cell>
          <cell r="O5947">
            <v>0.99530229999999997</v>
          </cell>
        </row>
        <row r="5948">
          <cell r="F5948" t="str">
            <v>2015-2022Stockton1-in-10June Peak19</v>
          </cell>
          <cell r="G5948">
            <v>3.4386009999999998</v>
          </cell>
          <cell r="H5948">
            <v>3.1454260000000001</v>
          </cell>
          <cell r="I5948">
            <v>101.2306</v>
          </cell>
          <cell r="J5948">
            <v>12323.13</v>
          </cell>
          <cell r="K5948">
            <v>-0.30917090000000003</v>
          </cell>
          <cell r="L5948">
            <v>-0.29971999999999999</v>
          </cell>
          <cell r="M5948">
            <v>-0.2931744</v>
          </cell>
          <cell r="N5948">
            <v>-0.28662880000000002</v>
          </cell>
          <cell r="O5948">
            <v>-0.27717789999999998</v>
          </cell>
        </row>
        <row r="5949">
          <cell r="F5949" t="str">
            <v>2015-2022Stockton1-in-10June Peak20</v>
          </cell>
          <cell r="G5949">
            <v>3.1303079999999999</v>
          </cell>
          <cell r="H5949">
            <v>2.8552279999999999</v>
          </cell>
          <cell r="I5949">
            <v>98.686130000000006</v>
          </cell>
          <cell r="J5949">
            <v>12323.13</v>
          </cell>
          <cell r="K5949">
            <v>-0.29008929999999999</v>
          </cell>
          <cell r="L5949">
            <v>-0.28122180000000002</v>
          </cell>
          <cell r="M5949">
            <v>-0.27508009999999999</v>
          </cell>
          <cell r="N5949">
            <v>-0.26893850000000002</v>
          </cell>
          <cell r="O5949">
            <v>-0.26007089999999999</v>
          </cell>
        </row>
        <row r="5950">
          <cell r="F5950" t="str">
            <v>2015-2022Stockton1-in-10June Peak21</v>
          </cell>
          <cell r="G5950">
            <v>2.749727</v>
          </cell>
          <cell r="H5950">
            <v>2.5640160000000001</v>
          </cell>
          <cell r="I5950">
            <v>95.506770000000003</v>
          </cell>
          <cell r="J5950">
            <v>12323.13</v>
          </cell>
          <cell r="K5950">
            <v>-0.19584399999999999</v>
          </cell>
          <cell r="L5950">
            <v>-0.18985740000000001</v>
          </cell>
          <cell r="M5950">
            <v>-0.18571109999999999</v>
          </cell>
          <cell r="N5950">
            <v>-0.1815647</v>
          </cell>
          <cell r="O5950">
            <v>-0.17557809999999999</v>
          </cell>
        </row>
        <row r="5951">
          <cell r="F5951" t="str">
            <v>2015-2022Stockton1-in-10June Peak22</v>
          </cell>
          <cell r="G5951">
            <v>2.3457599999999998</v>
          </cell>
          <cell r="H5951">
            <v>2.215182</v>
          </cell>
          <cell r="I5951">
            <v>91.558359999999993</v>
          </cell>
          <cell r="J5951">
            <v>12323.13</v>
          </cell>
          <cell r="K5951">
            <v>-0.1377023</v>
          </cell>
          <cell r="L5951">
            <v>-0.1334929</v>
          </cell>
          <cell r="M5951">
            <v>-0.13057759999999999</v>
          </cell>
          <cell r="N5951">
            <v>-0.1276622</v>
          </cell>
          <cell r="O5951">
            <v>-0.1234528</v>
          </cell>
        </row>
        <row r="5952">
          <cell r="F5952" t="str">
            <v>2015-2022Stockton1-in-10June Peak23</v>
          </cell>
          <cell r="G5952">
            <v>1.836668</v>
          </cell>
          <cell r="H5952">
            <v>1.766392</v>
          </cell>
          <cell r="I5952">
            <v>89.013499999999993</v>
          </cell>
          <cell r="J5952">
            <v>12323.13</v>
          </cell>
          <cell r="K5952">
            <v>-7.4110999999999996E-2</v>
          </cell>
          <cell r="L5952">
            <v>-7.1845500000000007E-2</v>
          </cell>
          <cell r="M5952">
            <v>-7.0276500000000006E-2</v>
          </cell>
          <cell r="N5952">
            <v>-6.8707500000000005E-2</v>
          </cell>
          <cell r="O5952">
            <v>-6.6442000000000001E-2</v>
          </cell>
        </row>
        <row r="5953">
          <cell r="F5953" t="str">
            <v>2015-2022Stockton1-in-10June Peak24</v>
          </cell>
          <cell r="G5953">
            <v>1.4172659999999999</v>
          </cell>
          <cell r="H5953">
            <v>1.3609199999999999</v>
          </cell>
          <cell r="I5953">
            <v>86.737690000000001</v>
          </cell>
          <cell r="J5953">
            <v>12323.13</v>
          </cell>
          <cell r="K5953">
            <v>-5.9421000000000002E-2</v>
          </cell>
          <cell r="L5953">
            <v>-5.7604599999999999E-2</v>
          </cell>
          <cell r="M5953">
            <v>-5.6346500000000001E-2</v>
          </cell>
          <cell r="N5953">
            <v>-5.5088499999999999E-2</v>
          </cell>
          <cell r="O5953">
            <v>-5.3272100000000003E-2</v>
          </cell>
        </row>
        <row r="5954">
          <cell r="F5954" t="str">
            <v>2015-2022All Customers1-in-2June Peak1</v>
          </cell>
          <cell r="G5954">
            <v>0.80963499999999999</v>
          </cell>
          <cell r="H5954">
            <v>0.80963499999999999</v>
          </cell>
          <cell r="I5954">
            <v>71.041480000000007</v>
          </cell>
          <cell r="J5954">
            <v>147887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</row>
        <row r="5955">
          <cell r="F5955" t="str">
            <v>2015-2022All Customers1-in-2June Peak2</v>
          </cell>
          <cell r="G5955">
            <v>0.6914245</v>
          </cell>
          <cell r="H5955">
            <v>0.6914245</v>
          </cell>
          <cell r="I5955">
            <v>63.43385</v>
          </cell>
          <cell r="J5955">
            <v>147887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</row>
        <row r="5956">
          <cell r="F5956" t="str">
            <v>2015-2022All Customers1-in-2June Peak3</v>
          </cell>
          <cell r="G5956">
            <v>0.62205600000000005</v>
          </cell>
          <cell r="H5956">
            <v>0.62205600000000005</v>
          </cell>
          <cell r="I5956">
            <v>61.40193</v>
          </cell>
          <cell r="J5956">
            <v>147887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</row>
        <row r="5957">
          <cell r="F5957" t="str">
            <v>2015-2022All Customers1-in-2June Peak4</v>
          </cell>
          <cell r="G5957">
            <v>0.58177199999999996</v>
          </cell>
          <cell r="H5957">
            <v>0.58177199999999996</v>
          </cell>
          <cell r="I5957">
            <v>59.684220000000003</v>
          </cell>
          <cell r="J5957">
            <v>147887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</row>
        <row r="5958">
          <cell r="F5958" t="str">
            <v>2015-2022All Customers1-in-2June Peak5</v>
          </cell>
          <cell r="G5958">
            <v>0.57123250000000003</v>
          </cell>
          <cell r="H5958">
            <v>0.57123250000000003</v>
          </cell>
          <cell r="I5958">
            <v>58.833080000000002</v>
          </cell>
          <cell r="J5958">
            <v>147887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</row>
        <row r="5959">
          <cell r="F5959" t="str">
            <v>2015-2022All Customers1-in-2June Peak6</v>
          </cell>
          <cell r="G5959">
            <v>0.60415350000000001</v>
          </cell>
          <cell r="H5959">
            <v>0.60415350000000001</v>
          </cell>
          <cell r="I5959">
            <v>58.782879999999999</v>
          </cell>
          <cell r="J5959">
            <v>147887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</row>
        <row r="5960">
          <cell r="F5960" t="str">
            <v>2015-2022All Customers1-in-2June Peak7</v>
          </cell>
          <cell r="G5960">
            <v>0.7037506</v>
          </cell>
          <cell r="H5960">
            <v>0.7037506</v>
          </cell>
          <cell r="I5960">
            <v>59.954470000000001</v>
          </cell>
          <cell r="J5960">
            <v>147887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</row>
        <row r="5961">
          <cell r="F5961" t="str">
            <v>2015-2022All Customers1-in-2June Peak8</v>
          </cell>
          <cell r="G5961">
            <v>0.78292779999999995</v>
          </cell>
          <cell r="H5961">
            <v>0.78292779999999995</v>
          </cell>
          <cell r="I5961">
            <v>65.211190000000002</v>
          </cell>
          <cell r="J5961">
            <v>147887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</row>
        <row r="5962">
          <cell r="F5962" t="str">
            <v>2015-2022All Customers1-in-2June Peak9</v>
          </cell>
          <cell r="G5962">
            <v>0.799709</v>
          </cell>
          <cell r="H5962">
            <v>0.799709</v>
          </cell>
          <cell r="I5962">
            <v>71.566509999999994</v>
          </cell>
          <cell r="J5962">
            <v>147887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</row>
        <row r="5963">
          <cell r="F5963" t="str">
            <v>2015-2022All Customers1-in-2June Peak10</v>
          </cell>
          <cell r="G5963">
            <v>0.85293350000000001</v>
          </cell>
          <cell r="H5963">
            <v>0.85293350000000001</v>
          </cell>
          <cell r="I5963">
            <v>78.034630000000007</v>
          </cell>
          <cell r="J5963">
            <v>147887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</row>
        <row r="5964">
          <cell r="F5964" t="str">
            <v>2015-2022All Customers1-in-2June Peak11</v>
          </cell>
          <cell r="G5964">
            <v>0.94283760000000005</v>
          </cell>
          <cell r="H5964">
            <v>0.94283760000000005</v>
          </cell>
          <cell r="I5964">
            <v>83.148529999999994</v>
          </cell>
          <cell r="J5964">
            <v>147887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</row>
        <row r="5965">
          <cell r="F5965" t="str">
            <v>2015-2022All Customers1-in-2June Peak12</v>
          </cell>
          <cell r="G5965">
            <v>1.0734140000000001</v>
          </cell>
          <cell r="H5965">
            <v>1.0734140000000001</v>
          </cell>
          <cell r="I5965">
            <v>87.302329999999998</v>
          </cell>
          <cell r="J5965">
            <v>147887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</row>
        <row r="5966">
          <cell r="F5966" t="str">
            <v>2015-2022All Customers1-in-2June Peak13</v>
          </cell>
          <cell r="G5966">
            <v>1.2471950000000001</v>
          </cell>
          <cell r="H5966">
            <v>1.2471950000000001</v>
          </cell>
          <cell r="I5966">
            <v>90.317269999999994</v>
          </cell>
          <cell r="J5966">
            <v>147887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</row>
        <row r="5967">
          <cell r="F5967" t="str">
            <v>2015-2022All Customers1-in-2June Peak14</v>
          </cell>
          <cell r="G5967">
            <v>1.200917</v>
          </cell>
          <cell r="H5967">
            <v>1.4370080000000001</v>
          </cell>
          <cell r="I5967">
            <v>92.804590000000005</v>
          </cell>
          <cell r="J5967">
            <v>147887</v>
          </cell>
          <cell r="K5967">
            <v>0.16402449999999999</v>
          </cell>
          <cell r="L5967">
            <v>0.2066018</v>
          </cell>
          <cell r="M5967">
            <v>0.23609079999999999</v>
          </cell>
          <cell r="N5967">
            <v>0.26557969999999997</v>
          </cell>
          <cell r="O5967">
            <v>0.30815710000000002</v>
          </cell>
        </row>
        <row r="5968">
          <cell r="F5968" t="str">
            <v>2015-2022All Customers1-in-2June Peak15</v>
          </cell>
          <cell r="G5968">
            <v>1.347289</v>
          </cell>
          <cell r="H5968">
            <v>1.649945</v>
          </cell>
          <cell r="I5968">
            <v>94.827129999999997</v>
          </cell>
          <cell r="J5968">
            <v>147887</v>
          </cell>
          <cell r="K5968">
            <v>0.21066099999999999</v>
          </cell>
          <cell r="L5968">
            <v>0.26501209999999997</v>
          </cell>
          <cell r="M5968">
            <v>0.30265540000000002</v>
          </cell>
          <cell r="N5968">
            <v>0.34029870000000001</v>
          </cell>
          <cell r="O5968">
            <v>0.3946498</v>
          </cell>
        </row>
        <row r="5969">
          <cell r="F5969" t="str">
            <v>2015-2022All Customers1-in-2June Peak16</v>
          </cell>
          <cell r="G5969">
            <v>1.512859</v>
          </cell>
          <cell r="H5969">
            <v>1.8917219999999999</v>
          </cell>
          <cell r="I5969">
            <v>96.152919999999995</v>
          </cell>
          <cell r="J5969">
            <v>147887</v>
          </cell>
          <cell r="K5969">
            <v>0.26438430000000002</v>
          </cell>
          <cell r="L5969">
            <v>0.33201930000000002</v>
          </cell>
          <cell r="M5969">
            <v>0.37886320000000001</v>
          </cell>
          <cell r="N5969">
            <v>0.4257071</v>
          </cell>
          <cell r="O5969">
            <v>0.49334220000000001</v>
          </cell>
        </row>
        <row r="5970">
          <cell r="F5970" t="str">
            <v>2015-2022All Customers1-in-2June Peak17</v>
          </cell>
          <cell r="G5970">
            <v>1.666064</v>
          </cell>
          <cell r="H5970">
            <v>2.1072009999999999</v>
          </cell>
          <cell r="I5970">
            <v>96.226230000000001</v>
          </cell>
          <cell r="J5970">
            <v>147887</v>
          </cell>
          <cell r="K5970">
            <v>0.30736790000000003</v>
          </cell>
          <cell r="L5970">
            <v>0.38639980000000002</v>
          </cell>
          <cell r="M5970">
            <v>0.4411371</v>
          </cell>
          <cell r="N5970">
            <v>0.49587439999999999</v>
          </cell>
          <cell r="O5970">
            <v>0.57490629999999998</v>
          </cell>
        </row>
        <row r="5971">
          <cell r="F5971" t="str">
            <v>2015-2022All Customers1-in-2June Peak18</v>
          </cell>
          <cell r="G5971">
            <v>1.7892680000000001</v>
          </cell>
          <cell r="H5971">
            <v>2.242289</v>
          </cell>
          <cell r="I5971">
            <v>95.985370000000003</v>
          </cell>
          <cell r="J5971">
            <v>147887</v>
          </cell>
          <cell r="K5971">
            <v>0.31558589999999997</v>
          </cell>
          <cell r="L5971">
            <v>0.39678390000000002</v>
          </cell>
          <cell r="M5971">
            <v>0.45302130000000002</v>
          </cell>
          <cell r="N5971">
            <v>0.50925889999999996</v>
          </cell>
          <cell r="O5971">
            <v>0.59045689999999995</v>
          </cell>
        </row>
        <row r="5972">
          <cell r="F5972" t="str">
            <v>2015-2022All Customers1-in-2June Peak19</v>
          </cell>
          <cell r="G5972">
            <v>2.4763999999999999</v>
          </cell>
          <cell r="H5972">
            <v>2.2130589999999999</v>
          </cell>
          <cell r="I5972">
            <v>94.288700000000006</v>
          </cell>
          <cell r="J5972">
            <v>147887</v>
          </cell>
          <cell r="K5972">
            <v>-0.29170299999999999</v>
          </cell>
          <cell r="L5972">
            <v>-0.27494689999999999</v>
          </cell>
          <cell r="M5972">
            <v>-0.26334150000000001</v>
          </cell>
          <cell r="N5972">
            <v>-0.25173630000000002</v>
          </cell>
          <cell r="O5972">
            <v>-0.2349801</v>
          </cell>
        </row>
        <row r="5973">
          <cell r="F5973" t="str">
            <v>2015-2022All Customers1-in-2June Peak20</v>
          </cell>
          <cell r="G5973">
            <v>2.2658610000000001</v>
          </cell>
          <cell r="H5973">
            <v>2.0294569999999998</v>
          </cell>
          <cell r="I5973">
            <v>90.815759999999997</v>
          </cell>
          <cell r="J5973">
            <v>147887</v>
          </cell>
          <cell r="K5973">
            <v>-0.26174340000000001</v>
          </cell>
          <cell r="L5973">
            <v>-0.24677260000000001</v>
          </cell>
          <cell r="M5973">
            <v>-0.2364038</v>
          </cell>
          <cell r="N5973">
            <v>-0.22603509999999999</v>
          </cell>
          <cell r="O5973">
            <v>-0.21106420000000001</v>
          </cell>
        </row>
        <row r="5974">
          <cell r="F5974" t="str">
            <v>2015-2022All Customers1-in-2June Peak21</v>
          </cell>
          <cell r="G5974">
            <v>1.9866250000000001</v>
          </cell>
          <cell r="H5974">
            <v>1.8366100000000001</v>
          </cell>
          <cell r="I5974">
            <v>85.063220000000001</v>
          </cell>
          <cell r="J5974">
            <v>147887</v>
          </cell>
          <cell r="K5974">
            <v>-0.16576560000000001</v>
          </cell>
          <cell r="L5974">
            <v>-0.15646019999999999</v>
          </cell>
          <cell r="M5974">
            <v>-0.15001529999999999</v>
          </cell>
          <cell r="N5974">
            <v>-0.14357049999999999</v>
          </cell>
          <cell r="O5974">
            <v>-0.1342651</v>
          </cell>
        </row>
        <row r="5975">
          <cell r="F5975" t="str">
            <v>2015-2022All Customers1-in-2June Peak22</v>
          </cell>
          <cell r="G5975">
            <v>1.7055659999999999</v>
          </cell>
          <cell r="H5975">
            <v>1.612501</v>
          </cell>
          <cell r="I5975">
            <v>79.449619999999996</v>
          </cell>
          <cell r="J5975">
            <v>147887</v>
          </cell>
          <cell r="K5975">
            <v>-0.10273599999999999</v>
          </cell>
          <cell r="L5975">
            <v>-9.7022800000000006E-2</v>
          </cell>
          <cell r="M5975">
            <v>-9.3065800000000004E-2</v>
          </cell>
          <cell r="N5975">
            <v>-8.9108800000000002E-2</v>
          </cell>
          <cell r="O5975">
            <v>-8.3395499999999997E-2</v>
          </cell>
        </row>
        <row r="5976">
          <cell r="F5976" t="str">
            <v>2015-2022All Customers1-in-2June Peak23</v>
          </cell>
          <cell r="G5976">
            <v>1.347629</v>
          </cell>
          <cell r="H5976">
            <v>1.289412</v>
          </cell>
          <cell r="I5976">
            <v>75.843990000000005</v>
          </cell>
          <cell r="J5976">
            <v>147887</v>
          </cell>
          <cell r="K5976">
            <v>-6.4355200000000001E-2</v>
          </cell>
          <cell r="L5976">
            <v>-6.0728699999999997E-2</v>
          </cell>
          <cell r="M5976">
            <v>-5.8216999999999998E-2</v>
          </cell>
          <cell r="N5976">
            <v>-5.5705299999999999E-2</v>
          </cell>
          <cell r="O5976">
            <v>-5.2078899999999997E-2</v>
          </cell>
        </row>
        <row r="5977">
          <cell r="F5977" t="str">
            <v>2015-2022All Customers1-in-2June Peak24</v>
          </cell>
          <cell r="G5977">
            <v>1.0300450000000001</v>
          </cell>
          <cell r="H5977">
            <v>0.98804179999999997</v>
          </cell>
          <cell r="I5977">
            <v>73.631680000000003</v>
          </cell>
          <cell r="J5977">
            <v>147887</v>
          </cell>
          <cell r="K5977">
            <v>-4.6475700000000002E-2</v>
          </cell>
          <cell r="L5977">
            <v>-4.3833499999999997E-2</v>
          </cell>
          <cell r="M5977">
            <v>-4.2003600000000002E-2</v>
          </cell>
          <cell r="N5977">
            <v>-4.0173599999999997E-2</v>
          </cell>
          <cell r="O5977">
            <v>-3.7531500000000002E-2</v>
          </cell>
        </row>
        <row r="5978">
          <cell r="F5978" t="str">
            <v>2015-2022Greater Bay Area1-in-2June Peak1</v>
          </cell>
          <cell r="G5978">
            <v>0.78929859999999996</v>
          </cell>
          <cell r="H5978">
            <v>0.78929859999999996</v>
          </cell>
          <cell r="I5978">
            <v>69.042100000000005</v>
          </cell>
          <cell r="J5978">
            <v>51563.08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</row>
        <row r="5979">
          <cell r="F5979" t="str">
            <v>2015-2022Greater Bay Area1-in-2June Peak2</v>
          </cell>
          <cell r="G5979">
            <v>0.66391199999999995</v>
          </cell>
          <cell r="H5979">
            <v>0.66391199999999995</v>
          </cell>
          <cell r="I5979">
            <v>60.885089999999998</v>
          </cell>
          <cell r="J5979">
            <v>51563.08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</row>
        <row r="5980">
          <cell r="F5980" t="str">
            <v>2015-2022Greater Bay Area1-in-2June Peak3</v>
          </cell>
          <cell r="G5980">
            <v>0.59485449999999995</v>
          </cell>
          <cell r="H5980">
            <v>0.59485449999999995</v>
          </cell>
          <cell r="I5980">
            <v>59.007759999999998</v>
          </cell>
          <cell r="J5980">
            <v>51563.08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</row>
        <row r="5981">
          <cell r="F5981" t="str">
            <v>2015-2022Greater Bay Area1-in-2June Peak4</v>
          </cell>
          <cell r="G5981">
            <v>0.55652800000000002</v>
          </cell>
          <cell r="H5981">
            <v>0.55652800000000002</v>
          </cell>
          <cell r="I5981">
            <v>57.73404</v>
          </cell>
          <cell r="J5981">
            <v>51563.08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</row>
        <row r="5982">
          <cell r="F5982" t="str">
            <v>2015-2022Greater Bay Area1-in-2June Peak5</v>
          </cell>
          <cell r="G5982">
            <v>0.54368229999999995</v>
          </cell>
          <cell r="H5982">
            <v>0.54368229999999995</v>
          </cell>
          <cell r="I5982">
            <v>56.928640000000001</v>
          </cell>
          <cell r="J5982">
            <v>51563.08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</row>
        <row r="5983">
          <cell r="F5983" t="str">
            <v>2015-2022Greater Bay Area1-in-2June Peak6</v>
          </cell>
          <cell r="G5983">
            <v>0.57358790000000004</v>
          </cell>
          <cell r="H5983">
            <v>0.57358790000000004</v>
          </cell>
          <cell r="I5983">
            <v>55.850749999999998</v>
          </cell>
          <cell r="J5983">
            <v>51563.08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</row>
        <row r="5984">
          <cell r="F5984" t="str">
            <v>2015-2022Greater Bay Area1-in-2June Peak7</v>
          </cell>
          <cell r="G5984">
            <v>0.67787649999999999</v>
          </cell>
          <cell r="H5984">
            <v>0.67787649999999999</v>
          </cell>
          <cell r="I5984">
            <v>56.266689999999997</v>
          </cell>
          <cell r="J5984">
            <v>51563.08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</row>
        <row r="5985">
          <cell r="F5985" t="str">
            <v>2015-2022Greater Bay Area1-in-2June Peak8</v>
          </cell>
          <cell r="G5985">
            <v>0.7798157</v>
          </cell>
          <cell r="H5985">
            <v>0.7798157</v>
          </cell>
          <cell r="I5985">
            <v>61.559989999999999</v>
          </cell>
          <cell r="J5985">
            <v>51563.08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</row>
        <row r="5986">
          <cell r="F5986" t="str">
            <v>2015-2022Greater Bay Area1-in-2June Peak9</v>
          </cell>
          <cell r="G5986">
            <v>0.79192890000000005</v>
          </cell>
          <cell r="H5986">
            <v>0.79192890000000005</v>
          </cell>
          <cell r="I5986">
            <v>67.68441</v>
          </cell>
          <cell r="J5986">
            <v>51563.08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</row>
        <row r="5987">
          <cell r="F5987" t="str">
            <v>2015-2022Greater Bay Area1-in-2June Peak10</v>
          </cell>
          <cell r="G5987">
            <v>0.82648029999999995</v>
          </cell>
          <cell r="H5987">
            <v>0.82648029999999995</v>
          </cell>
          <cell r="I5987">
            <v>76.173069999999996</v>
          </cell>
          <cell r="J5987">
            <v>51563.08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</row>
        <row r="5988">
          <cell r="F5988" t="str">
            <v>2015-2022Greater Bay Area1-in-2June Peak11</v>
          </cell>
          <cell r="G5988">
            <v>0.89729270000000005</v>
          </cell>
          <cell r="H5988">
            <v>0.89729270000000005</v>
          </cell>
          <cell r="I5988">
            <v>83.148859999999999</v>
          </cell>
          <cell r="J5988">
            <v>51563.08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</row>
        <row r="5989">
          <cell r="F5989" t="str">
            <v>2015-2022Greater Bay Area1-in-2June Peak12</v>
          </cell>
          <cell r="G5989">
            <v>0.99808730000000001</v>
          </cell>
          <cell r="H5989">
            <v>0.99808730000000001</v>
          </cell>
          <cell r="I5989">
            <v>86.952640000000002</v>
          </cell>
          <cell r="J5989">
            <v>51563.08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</row>
        <row r="5990">
          <cell r="F5990" t="str">
            <v>2015-2022Greater Bay Area1-in-2June Peak13</v>
          </cell>
          <cell r="G5990">
            <v>1.1357600000000001</v>
          </cell>
          <cell r="H5990">
            <v>1.1357600000000001</v>
          </cell>
          <cell r="I5990">
            <v>89.468699999999998</v>
          </cell>
          <cell r="J5990">
            <v>51563.08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</row>
        <row r="5991">
          <cell r="F5991" t="str">
            <v>2015-2022Greater Bay Area1-in-2June Peak14</v>
          </cell>
          <cell r="G5991">
            <v>1.067841</v>
          </cell>
          <cell r="H5991">
            <v>1.2825299999999999</v>
          </cell>
          <cell r="I5991">
            <v>92.641000000000005</v>
          </cell>
          <cell r="J5991">
            <v>51563.08</v>
          </cell>
          <cell r="K5991">
            <v>0.14784900000000001</v>
          </cell>
          <cell r="L5991">
            <v>0.1873388</v>
          </cell>
          <cell r="M5991">
            <v>0.2146894</v>
          </cell>
          <cell r="N5991">
            <v>0.2420399</v>
          </cell>
          <cell r="O5991">
            <v>0.28152959999999999</v>
          </cell>
        </row>
        <row r="5992">
          <cell r="F5992" t="str">
            <v>2015-2022Greater Bay Area1-in-2June Peak15</v>
          </cell>
          <cell r="G5992">
            <v>1.173111</v>
          </cell>
          <cell r="H5992">
            <v>1.453282</v>
          </cell>
          <cell r="I5992">
            <v>94.699340000000007</v>
          </cell>
          <cell r="J5992">
            <v>51563.08</v>
          </cell>
          <cell r="K5992">
            <v>0.19330040000000001</v>
          </cell>
          <cell r="L5992">
            <v>0.24462420000000001</v>
          </cell>
          <cell r="M5992">
            <v>0.2801708</v>
          </cell>
          <cell r="N5992">
            <v>0.31571739999999998</v>
          </cell>
          <cell r="O5992">
            <v>0.36704110000000001</v>
          </cell>
        </row>
        <row r="5993">
          <cell r="F5993" t="str">
            <v>2015-2022Greater Bay Area1-in-2June Peak16</v>
          </cell>
          <cell r="G5993">
            <v>1.315995</v>
          </cell>
          <cell r="H5993">
            <v>1.663011</v>
          </cell>
          <cell r="I5993">
            <v>95.858630000000005</v>
          </cell>
          <cell r="J5993">
            <v>51563.08</v>
          </cell>
          <cell r="K5993">
            <v>0.23941599999999999</v>
          </cell>
          <cell r="L5993">
            <v>0.30298710000000001</v>
          </cell>
          <cell r="M5993">
            <v>0.3470162</v>
          </cell>
          <cell r="N5993">
            <v>0.39104519999999998</v>
          </cell>
          <cell r="O5993">
            <v>0.45461629999999997</v>
          </cell>
        </row>
        <row r="5994">
          <cell r="F5994" t="str">
            <v>2015-2022Greater Bay Area1-in-2June Peak17</v>
          </cell>
          <cell r="G5994">
            <v>1.457643</v>
          </cell>
          <cell r="H5994">
            <v>1.864277</v>
          </cell>
          <cell r="I5994">
            <v>95.470680000000002</v>
          </cell>
          <cell r="J5994">
            <v>51563.08</v>
          </cell>
          <cell r="K5994">
            <v>0.28055029999999997</v>
          </cell>
          <cell r="L5994">
            <v>0.35504140000000001</v>
          </cell>
          <cell r="M5994">
            <v>0.40663379999999999</v>
          </cell>
          <cell r="N5994">
            <v>0.45822600000000002</v>
          </cell>
          <cell r="O5994">
            <v>0.53271710000000005</v>
          </cell>
        </row>
        <row r="5995">
          <cell r="F5995" t="str">
            <v>2015-2022Greater Bay Area1-in-2June Peak18</v>
          </cell>
          <cell r="G5995">
            <v>1.587099</v>
          </cell>
          <cell r="H5995">
            <v>2.0050279999999998</v>
          </cell>
          <cell r="I5995">
            <v>95.21602</v>
          </cell>
          <cell r="J5995">
            <v>51563.08</v>
          </cell>
          <cell r="K5995">
            <v>0.28834349999999997</v>
          </cell>
          <cell r="L5995">
            <v>0.36490359999999999</v>
          </cell>
          <cell r="M5995">
            <v>0.41792889999999999</v>
          </cell>
          <cell r="N5995">
            <v>0.47095409999999999</v>
          </cell>
          <cell r="O5995">
            <v>0.54751430000000001</v>
          </cell>
        </row>
        <row r="5996">
          <cell r="F5996" t="str">
            <v>2015-2022Greater Bay Area1-in-2June Peak19</v>
          </cell>
          <cell r="G5996">
            <v>2.1823709999999998</v>
          </cell>
          <cell r="H5996">
            <v>2.0055170000000002</v>
          </cell>
          <cell r="I5996">
            <v>93.465329999999994</v>
          </cell>
          <cell r="J5996">
            <v>51563.08</v>
          </cell>
          <cell r="K5996">
            <v>-0.20453879999999999</v>
          </cell>
          <cell r="L5996">
            <v>-0.1881825</v>
          </cell>
          <cell r="M5996">
            <v>-0.17685409999999999</v>
          </cell>
          <cell r="N5996">
            <v>-0.1655258</v>
          </cell>
          <cell r="O5996">
            <v>-0.14916940000000001</v>
          </cell>
        </row>
        <row r="5997">
          <cell r="F5997" t="str">
            <v>2015-2022Greater Bay Area1-in-2June Peak20</v>
          </cell>
          <cell r="G5997">
            <v>2.0099309999999999</v>
          </cell>
          <cell r="H5997">
            <v>1.8526339999999999</v>
          </cell>
          <cell r="I5997">
            <v>89.609899999999996</v>
          </cell>
          <cell r="J5997">
            <v>51563.08</v>
          </cell>
          <cell r="K5997">
            <v>-0.18192059999999999</v>
          </cell>
          <cell r="L5997">
            <v>-0.16737299999999999</v>
          </cell>
          <cell r="M5997">
            <v>-0.1572974</v>
          </cell>
          <cell r="N5997">
            <v>-0.14722170000000001</v>
          </cell>
          <cell r="O5997">
            <v>-0.13267409999999999</v>
          </cell>
        </row>
        <row r="5998">
          <cell r="F5998" t="str">
            <v>2015-2022Greater Bay Area1-in-2June Peak21</v>
          </cell>
          <cell r="G5998">
            <v>1.795147</v>
          </cell>
          <cell r="H5998">
            <v>1.704906</v>
          </cell>
          <cell r="I5998">
            <v>84.352869999999996</v>
          </cell>
          <cell r="J5998">
            <v>51563.08</v>
          </cell>
          <cell r="K5998">
            <v>-0.1043668</v>
          </cell>
          <cell r="L5998">
            <v>-9.6020900000000006E-2</v>
          </cell>
          <cell r="M5998">
            <v>-9.0240600000000004E-2</v>
          </cell>
          <cell r="N5998">
            <v>-8.4460300000000002E-2</v>
          </cell>
          <cell r="O5998">
            <v>-7.6114399999999999E-2</v>
          </cell>
        </row>
        <row r="5999">
          <cell r="F5999" t="str">
            <v>2015-2022Greater Bay Area1-in-2June Peak22</v>
          </cell>
          <cell r="G5999">
            <v>1.581664</v>
          </cell>
          <cell r="H5999">
            <v>1.528651</v>
          </cell>
          <cell r="I5999">
            <v>78.592339999999993</v>
          </cell>
          <cell r="J5999">
            <v>51563.08</v>
          </cell>
          <cell r="K5999">
            <v>-6.1311200000000003E-2</v>
          </cell>
          <cell r="L5999">
            <v>-5.6408300000000001E-2</v>
          </cell>
          <cell r="M5999">
            <v>-5.30126E-2</v>
          </cell>
          <cell r="N5999">
            <v>-4.9616899999999999E-2</v>
          </cell>
          <cell r="O5999">
            <v>-4.4713999999999997E-2</v>
          </cell>
        </row>
        <row r="6000">
          <cell r="F6000" t="str">
            <v>2015-2022Greater Bay Area1-in-2June Peak23</v>
          </cell>
          <cell r="G6000">
            <v>1.2754239999999999</v>
          </cell>
          <cell r="H6000">
            <v>1.2413160000000001</v>
          </cell>
          <cell r="I6000">
            <v>74.594110000000001</v>
          </cell>
          <cell r="J6000">
            <v>51563.08</v>
          </cell>
          <cell r="K6000">
            <v>-3.9447700000000002E-2</v>
          </cell>
          <cell r="L6000">
            <v>-3.6293199999999998E-2</v>
          </cell>
          <cell r="M6000">
            <v>-3.4108399999999997E-2</v>
          </cell>
          <cell r="N6000">
            <v>-3.1923600000000003E-2</v>
          </cell>
          <cell r="O6000">
            <v>-2.8769099999999999E-2</v>
          </cell>
        </row>
        <row r="6001">
          <cell r="F6001" t="str">
            <v>2015-2022Greater Bay Area1-in-2June Peak24</v>
          </cell>
          <cell r="G6001">
            <v>0.97220910000000005</v>
          </cell>
          <cell r="H6001">
            <v>0.94495430000000002</v>
          </cell>
          <cell r="I6001">
            <v>71.151200000000003</v>
          </cell>
          <cell r="J6001">
            <v>51563.08</v>
          </cell>
          <cell r="K6001">
            <v>-3.1521300000000002E-2</v>
          </cell>
          <cell r="L6001">
            <v>-2.9000600000000001E-2</v>
          </cell>
          <cell r="M6001">
            <v>-2.7254799999999999E-2</v>
          </cell>
          <cell r="N6001">
            <v>-2.5509E-2</v>
          </cell>
          <cell r="O6001">
            <v>-2.2988399999999999E-2</v>
          </cell>
        </row>
        <row r="6002">
          <cell r="F6002" t="str">
            <v>2015-2022Greater Fresno1-in-2June Peak1</v>
          </cell>
          <cell r="G6002">
            <v>0.90376069999999997</v>
          </cell>
          <cell r="H6002">
            <v>0.90376069999999997</v>
          </cell>
          <cell r="I6002">
            <v>80.363140000000001</v>
          </cell>
          <cell r="J6002">
            <v>26460.99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</row>
        <row r="6003">
          <cell r="F6003" t="str">
            <v>2015-2022Greater Fresno1-in-2June Peak2</v>
          </cell>
          <cell r="G6003">
            <v>0.76841179999999998</v>
          </cell>
          <cell r="H6003">
            <v>0.76841179999999998</v>
          </cell>
          <cell r="I6003">
            <v>69.27525</v>
          </cell>
          <cell r="J6003">
            <v>26460.99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</row>
        <row r="6004">
          <cell r="F6004" t="str">
            <v>2015-2022Greater Fresno1-in-2June Peak3</v>
          </cell>
          <cell r="G6004">
            <v>0.68060860000000001</v>
          </cell>
          <cell r="H6004">
            <v>0.68060860000000001</v>
          </cell>
          <cell r="I6004">
            <v>67.664689999999993</v>
          </cell>
          <cell r="J6004">
            <v>26460.99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</row>
        <row r="6005">
          <cell r="F6005" t="str">
            <v>2015-2022Greater Fresno1-in-2June Peak4</v>
          </cell>
          <cell r="G6005">
            <v>0.62749549999999998</v>
          </cell>
          <cell r="H6005">
            <v>0.62749549999999998</v>
          </cell>
          <cell r="I6005">
            <v>64.799390000000002</v>
          </cell>
          <cell r="J6005">
            <v>26460.99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</row>
        <row r="6006">
          <cell r="F6006" t="str">
            <v>2015-2022Greater Fresno1-in-2June Peak5</v>
          </cell>
          <cell r="G6006">
            <v>0.61126610000000003</v>
          </cell>
          <cell r="H6006">
            <v>0.61126610000000003</v>
          </cell>
          <cell r="I6006">
            <v>63.007539999999999</v>
          </cell>
          <cell r="J6006">
            <v>26460.99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</row>
        <row r="6007">
          <cell r="F6007" t="str">
            <v>2015-2022Greater Fresno1-in-2June Peak6</v>
          </cell>
          <cell r="G6007">
            <v>0.63594949999999995</v>
          </cell>
          <cell r="H6007">
            <v>0.63594949999999995</v>
          </cell>
          <cell r="I6007">
            <v>61.840229999999998</v>
          </cell>
          <cell r="J6007">
            <v>26460.99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</row>
        <row r="6008">
          <cell r="F6008" t="str">
            <v>2015-2022Greater Fresno1-in-2June Peak7</v>
          </cell>
          <cell r="G6008">
            <v>0.71464870000000003</v>
          </cell>
          <cell r="H6008">
            <v>0.71464870000000003</v>
          </cell>
          <cell r="I6008">
            <v>63.119959999999999</v>
          </cell>
          <cell r="J6008">
            <v>26460.99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</row>
        <row r="6009">
          <cell r="F6009" t="str">
            <v>2015-2022Greater Fresno1-in-2June Peak8</v>
          </cell>
          <cell r="G6009">
            <v>0.76687179999999999</v>
          </cell>
          <cell r="H6009">
            <v>0.76687179999999999</v>
          </cell>
          <cell r="I6009">
            <v>68.292779999999993</v>
          </cell>
          <cell r="J6009">
            <v>26460.99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</row>
        <row r="6010">
          <cell r="F6010" t="str">
            <v>2015-2022Greater Fresno1-in-2June Peak9</v>
          </cell>
          <cell r="G6010">
            <v>0.79027590000000003</v>
          </cell>
          <cell r="H6010">
            <v>0.79027590000000003</v>
          </cell>
          <cell r="I6010">
            <v>74.365300000000005</v>
          </cell>
          <cell r="J6010">
            <v>26460.99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</row>
        <row r="6011">
          <cell r="F6011" t="str">
            <v>2015-2022Greater Fresno1-in-2June Peak10</v>
          </cell>
          <cell r="G6011">
            <v>0.87811289999999997</v>
          </cell>
          <cell r="H6011">
            <v>0.87811289999999997</v>
          </cell>
          <cell r="I6011">
            <v>79.468860000000006</v>
          </cell>
          <cell r="J6011">
            <v>26460.99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</row>
        <row r="6012">
          <cell r="F6012" t="str">
            <v>2015-2022Greater Fresno1-in-2June Peak11</v>
          </cell>
          <cell r="G6012">
            <v>1.007879</v>
          </cell>
          <cell r="H6012">
            <v>1.007879</v>
          </cell>
          <cell r="I6012">
            <v>82.993939999999995</v>
          </cell>
          <cell r="J6012">
            <v>26460.99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</row>
        <row r="6013">
          <cell r="F6013" t="str">
            <v>2015-2022Greater Fresno1-in-2June Peak12</v>
          </cell>
          <cell r="G6013">
            <v>1.1974050000000001</v>
          </cell>
          <cell r="H6013">
            <v>1.1974050000000001</v>
          </cell>
          <cell r="I6013">
            <v>87.068309999999997</v>
          </cell>
          <cell r="J6013">
            <v>26460.99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</row>
        <row r="6014">
          <cell r="F6014" t="str">
            <v>2015-2022Greater Fresno1-in-2June Peak13</v>
          </cell>
          <cell r="G6014">
            <v>1.433352</v>
          </cell>
          <cell r="H6014">
            <v>1.433352</v>
          </cell>
          <cell r="I6014">
            <v>90.574370000000002</v>
          </cell>
          <cell r="J6014">
            <v>26460.99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</row>
        <row r="6015">
          <cell r="F6015" t="str">
            <v>2015-2022Greater Fresno1-in-2June Peak14</v>
          </cell>
          <cell r="G6015">
            <v>1.412196</v>
          </cell>
          <cell r="H6015">
            <v>1.6838759999999999</v>
          </cell>
          <cell r="I6015">
            <v>92.629649999999998</v>
          </cell>
          <cell r="J6015">
            <v>26460.99</v>
          </cell>
          <cell r="K6015">
            <v>0.18146609999999999</v>
          </cell>
          <cell r="L6015">
            <v>0.2347651</v>
          </cell>
          <cell r="M6015">
            <v>0.27167970000000002</v>
          </cell>
          <cell r="N6015">
            <v>0.30859439999999999</v>
          </cell>
          <cell r="O6015">
            <v>0.36189329999999997</v>
          </cell>
        </row>
        <row r="6016">
          <cell r="F6016" t="str">
            <v>2015-2022Greater Fresno1-in-2June Peak15</v>
          </cell>
          <cell r="G6016">
            <v>1.596557</v>
          </cell>
          <cell r="H6016">
            <v>1.9444269999999999</v>
          </cell>
          <cell r="I6016">
            <v>94.660790000000006</v>
          </cell>
          <cell r="J6016">
            <v>26460.99</v>
          </cell>
          <cell r="K6016">
            <v>0.2323065</v>
          </cell>
          <cell r="L6016">
            <v>0.30058220000000002</v>
          </cell>
          <cell r="M6016">
            <v>0.3478697</v>
          </cell>
          <cell r="N6016">
            <v>0.39515719999999999</v>
          </cell>
          <cell r="O6016">
            <v>0.46343289999999998</v>
          </cell>
        </row>
        <row r="6017">
          <cell r="F6017" t="str">
            <v>2015-2022Greater Fresno1-in-2June Peak16</v>
          </cell>
          <cell r="G6017">
            <v>1.779479</v>
          </cell>
          <cell r="H6017">
            <v>2.2153719999999999</v>
          </cell>
          <cell r="I6017">
            <v>97.044169999999994</v>
          </cell>
          <cell r="J6017">
            <v>26460.99</v>
          </cell>
          <cell r="K6017">
            <v>0.29221520000000001</v>
          </cell>
          <cell r="L6017">
            <v>0.37710090000000002</v>
          </cell>
          <cell r="M6017">
            <v>0.43589250000000002</v>
          </cell>
          <cell r="N6017">
            <v>0.49468400000000001</v>
          </cell>
          <cell r="O6017">
            <v>0.57956969999999997</v>
          </cell>
        </row>
        <row r="6018">
          <cell r="F6018" t="str">
            <v>2015-2022Greater Fresno1-in-2June Peak17</v>
          </cell>
          <cell r="G6018">
            <v>1.914032</v>
          </cell>
          <cell r="H6018">
            <v>2.4212729999999998</v>
          </cell>
          <cell r="I6018">
            <v>97.945650000000001</v>
          </cell>
          <cell r="J6018">
            <v>26460.99</v>
          </cell>
          <cell r="K6018">
            <v>0.33926119999999998</v>
          </cell>
          <cell r="L6018">
            <v>0.43850479999999997</v>
          </cell>
          <cell r="M6018">
            <v>0.50724069999999999</v>
          </cell>
          <cell r="N6018">
            <v>0.57597640000000006</v>
          </cell>
          <cell r="O6018">
            <v>0.67522009999999999</v>
          </cell>
        </row>
        <row r="6019">
          <cell r="F6019" t="str">
            <v>2015-2022Greater Fresno1-in-2June Peak18</v>
          </cell>
          <cell r="G6019">
            <v>2.0143119999999999</v>
          </cell>
          <cell r="H6019">
            <v>2.5351780000000002</v>
          </cell>
          <cell r="I6019">
            <v>97.9024</v>
          </cell>
          <cell r="J6019">
            <v>26460.99</v>
          </cell>
          <cell r="K6019">
            <v>0.34827089999999999</v>
          </cell>
          <cell r="L6019">
            <v>0.45024160000000002</v>
          </cell>
          <cell r="M6019">
            <v>0.52086619999999995</v>
          </cell>
          <cell r="N6019">
            <v>0.59149090000000004</v>
          </cell>
          <cell r="O6019">
            <v>0.69346169999999996</v>
          </cell>
        </row>
        <row r="6020">
          <cell r="F6020" t="str">
            <v>2015-2022Greater Fresno1-in-2June Peak19</v>
          </cell>
          <cell r="G6020">
            <v>2.8049040000000001</v>
          </cell>
          <cell r="H6020">
            <v>2.4795769999999999</v>
          </cell>
          <cell r="I6020">
            <v>96.445650000000001</v>
          </cell>
          <cell r="J6020">
            <v>26460.99</v>
          </cell>
          <cell r="K6020">
            <v>-0.3527807</v>
          </cell>
          <cell r="L6020">
            <v>-0.33656079999999999</v>
          </cell>
          <cell r="M6020">
            <v>-0.32532689999999997</v>
          </cell>
          <cell r="N6020">
            <v>-0.31409310000000001</v>
          </cell>
          <cell r="O6020">
            <v>-0.297873</v>
          </cell>
        </row>
        <row r="6021">
          <cell r="F6021" t="str">
            <v>2015-2022Greater Fresno1-in-2June Peak20</v>
          </cell>
          <cell r="G6021">
            <v>2.5885950000000002</v>
          </cell>
          <cell r="H6021">
            <v>2.282025</v>
          </cell>
          <cell r="I6021">
            <v>93.766769999999994</v>
          </cell>
          <cell r="J6021">
            <v>26460.99</v>
          </cell>
          <cell r="K6021">
            <v>-0.33244089999999998</v>
          </cell>
          <cell r="L6021">
            <v>-0.3171563</v>
          </cell>
          <cell r="M6021">
            <v>-0.30657010000000001</v>
          </cell>
          <cell r="N6021">
            <v>-0.29598390000000002</v>
          </cell>
          <cell r="O6021">
            <v>-0.28069909999999998</v>
          </cell>
        </row>
        <row r="6022">
          <cell r="F6022" t="str">
            <v>2015-2022Greater Fresno1-in-2June Peak21</v>
          </cell>
          <cell r="G6022">
            <v>2.2948439999999999</v>
          </cell>
          <cell r="H6022">
            <v>2.0798760000000001</v>
          </cell>
          <cell r="I6022">
            <v>89.756240000000005</v>
          </cell>
          <cell r="J6022">
            <v>26460.99</v>
          </cell>
          <cell r="K6022">
            <v>-0.2331095</v>
          </cell>
          <cell r="L6022">
            <v>-0.2223918</v>
          </cell>
          <cell r="M6022">
            <v>-0.21496870000000001</v>
          </cell>
          <cell r="N6022">
            <v>-0.2075456</v>
          </cell>
          <cell r="O6022">
            <v>-0.1968278</v>
          </cell>
        </row>
        <row r="6023">
          <cell r="F6023" t="str">
            <v>2015-2022Greater Fresno1-in-2June Peak22</v>
          </cell>
          <cell r="G6023">
            <v>1.9699960000000001</v>
          </cell>
          <cell r="H6023">
            <v>1.839215</v>
          </cell>
          <cell r="I6023">
            <v>85.869200000000006</v>
          </cell>
          <cell r="J6023">
            <v>26460.99</v>
          </cell>
          <cell r="K6023">
            <v>-0.14181730000000001</v>
          </cell>
          <cell r="L6023">
            <v>-0.1352969</v>
          </cell>
          <cell r="M6023">
            <v>-0.13078090000000001</v>
          </cell>
          <cell r="N6023">
            <v>-0.12626490000000001</v>
          </cell>
          <cell r="O6023">
            <v>-0.1197445</v>
          </cell>
        </row>
        <row r="6024">
          <cell r="F6024" t="str">
            <v>2015-2022Greater Fresno1-in-2June Peak23</v>
          </cell>
          <cell r="G6024">
            <v>1.550608</v>
          </cell>
          <cell r="H6024">
            <v>1.477152</v>
          </cell>
          <cell r="I6024">
            <v>83.759569999999997</v>
          </cell>
          <cell r="J6024">
            <v>26460.99</v>
          </cell>
          <cell r="K6024">
            <v>-7.9655500000000004E-2</v>
          </cell>
          <cell r="L6024">
            <v>-7.5993199999999997E-2</v>
          </cell>
          <cell r="M6024">
            <v>-7.3456599999999997E-2</v>
          </cell>
          <cell r="N6024">
            <v>-7.09201E-2</v>
          </cell>
          <cell r="O6024">
            <v>-6.7257800000000006E-2</v>
          </cell>
        </row>
        <row r="6025">
          <cell r="F6025" t="str">
            <v>2015-2022Greater Fresno1-in-2June Peak24</v>
          </cell>
          <cell r="G6025">
            <v>1.196728</v>
          </cell>
          <cell r="H6025">
            <v>1.1407689999999999</v>
          </cell>
          <cell r="I6025">
            <v>82.13449</v>
          </cell>
          <cell r="J6025">
            <v>26460.99</v>
          </cell>
          <cell r="K6025">
            <v>-6.0681300000000001E-2</v>
          </cell>
          <cell r="L6025">
            <v>-5.78913E-2</v>
          </cell>
          <cell r="M6025">
            <v>-5.5959000000000002E-2</v>
          </cell>
          <cell r="N6025">
            <v>-5.4026699999999997E-2</v>
          </cell>
          <cell r="O6025">
            <v>-5.1236700000000003E-2</v>
          </cell>
        </row>
        <row r="6026">
          <cell r="F6026" t="str">
            <v>2015-2022Kern1-in-2June Peak1</v>
          </cell>
          <cell r="G6026">
            <v>1.119373</v>
          </cell>
          <cell r="H6026">
            <v>1.119373</v>
          </cell>
          <cell r="I6026">
            <v>74.5</v>
          </cell>
          <cell r="J6026">
            <v>5494.18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</row>
        <row r="6027">
          <cell r="F6027" t="str">
            <v>2015-2022Kern1-in-2June Peak2</v>
          </cell>
          <cell r="G6027">
            <v>0.95862199999999997</v>
          </cell>
          <cell r="H6027">
            <v>0.95862199999999997</v>
          </cell>
          <cell r="I6027">
            <v>66.5</v>
          </cell>
          <cell r="J6027">
            <v>5494.18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</row>
        <row r="6028">
          <cell r="F6028" t="str">
            <v>2015-2022Kern1-in-2June Peak3</v>
          </cell>
          <cell r="G6028">
            <v>0.83868969999999998</v>
          </cell>
          <cell r="H6028">
            <v>0.83868969999999998</v>
          </cell>
          <cell r="I6028">
            <v>66</v>
          </cell>
          <cell r="J6028">
            <v>5494.18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</row>
        <row r="6029">
          <cell r="F6029" t="str">
            <v>2015-2022Kern1-in-2June Peak4</v>
          </cell>
          <cell r="G6029">
            <v>0.75522719999999999</v>
          </cell>
          <cell r="H6029">
            <v>0.75522719999999999</v>
          </cell>
          <cell r="I6029">
            <v>65.5</v>
          </cell>
          <cell r="J6029">
            <v>5494.18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</row>
        <row r="6030">
          <cell r="F6030" t="str">
            <v>2015-2022Kern1-in-2June Peak5</v>
          </cell>
          <cell r="G6030">
            <v>0.71782210000000002</v>
          </cell>
          <cell r="H6030">
            <v>0.71782210000000002</v>
          </cell>
          <cell r="I6030">
            <v>64</v>
          </cell>
          <cell r="J6030">
            <v>5494.18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</row>
        <row r="6031">
          <cell r="F6031" t="str">
            <v>2015-2022Kern1-in-2June Peak6</v>
          </cell>
          <cell r="G6031">
            <v>0.7135087</v>
          </cell>
          <cell r="H6031">
            <v>0.7135087</v>
          </cell>
          <cell r="I6031">
            <v>65.5</v>
          </cell>
          <cell r="J6031">
            <v>5494.18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</row>
        <row r="6032">
          <cell r="F6032" t="str">
            <v>2015-2022Kern1-in-2June Peak7</v>
          </cell>
          <cell r="G6032">
            <v>0.77796350000000003</v>
          </cell>
          <cell r="H6032">
            <v>0.77796350000000003</v>
          </cell>
          <cell r="I6032">
            <v>69.5</v>
          </cell>
          <cell r="J6032">
            <v>5494.18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</row>
        <row r="6033">
          <cell r="F6033" t="str">
            <v>2015-2022Kern1-in-2June Peak8</v>
          </cell>
          <cell r="G6033">
            <v>0.81626240000000005</v>
          </cell>
          <cell r="H6033">
            <v>0.81626240000000005</v>
          </cell>
          <cell r="I6033">
            <v>75.5</v>
          </cell>
          <cell r="J6033">
            <v>5494.18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</row>
        <row r="6034">
          <cell r="F6034" t="str">
            <v>2015-2022Kern1-in-2June Peak9</v>
          </cell>
          <cell r="G6034">
            <v>0.8373294</v>
          </cell>
          <cell r="H6034">
            <v>0.8373294</v>
          </cell>
          <cell r="I6034">
            <v>83</v>
          </cell>
          <cell r="J6034">
            <v>5494.18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</row>
        <row r="6035">
          <cell r="F6035" t="str">
            <v>2015-2022Kern1-in-2June Peak10</v>
          </cell>
          <cell r="G6035">
            <v>0.96011190000000002</v>
          </cell>
          <cell r="H6035">
            <v>0.96011190000000002</v>
          </cell>
          <cell r="I6035">
            <v>86</v>
          </cell>
          <cell r="J6035">
            <v>5494.18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</row>
        <row r="6036">
          <cell r="F6036" t="str">
            <v>2015-2022Kern1-in-2June Peak11</v>
          </cell>
          <cell r="G6036">
            <v>1.148191</v>
          </cell>
          <cell r="H6036">
            <v>1.148191</v>
          </cell>
          <cell r="I6036">
            <v>88</v>
          </cell>
          <cell r="J6036">
            <v>5494.18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</row>
        <row r="6037">
          <cell r="F6037" t="str">
            <v>2015-2022Kern1-in-2June Peak12</v>
          </cell>
          <cell r="G6037">
            <v>1.4023239999999999</v>
          </cell>
          <cell r="H6037">
            <v>1.4023239999999999</v>
          </cell>
          <cell r="I6037">
            <v>91</v>
          </cell>
          <cell r="J6037">
            <v>5494.18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</row>
        <row r="6038">
          <cell r="F6038" t="str">
            <v>2015-2022Kern1-in-2June Peak13</v>
          </cell>
          <cell r="G6038">
            <v>1.690372</v>
          </cell>
          <cell r="H6038">
            <v>1.690372</v>
          </cell>
          <cell r="I6038">
            <v>93.5</v>
          </cell>
          <cell r="J6038">
            <v>5494.18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</row>
        <row r="6039">
          <cell r="F6039" t="str">
            <v>2015-2022Kern1-in-2June Peak14</v>
          </cell>
          <cell r="G6039">
            <v>1.5774859999999999</v>
          </cell>
          <cell r="H6039">
            <v>1.9715199999999999</v>
          </cell>
          <cell r="I6039">
            <v>95</v>
          </cell>
          <cell r="J6039">
            <v>5494.18</v>
          </cell>
          <cell r="K6039">
            <v>0.3329358</v>
          </cell>
          <cell r="L6039">
            <v>0.36903259999999999</v>
          </cell>
          <cell r="M6039">
            <v>0.39403319999999997</v>
          </cell>
          <cell r="N6039">
            <v>0.41903370000000001</v>
          </cell>
          <cell r="O6039">
            <v>0.4551306</v>
          </cell>
        </row>
        <row r="6040">
          <cell r="F6040" t="str">
            <v>2015-2022Kern1-in-2June Peak15</v>
          </cell>
          <cell r="G6040">
            <v>1.7842690000000001</v>
          </cell>
          <cell r="H6040">
            <v>2.242483</v>
          </cell>
          <cell r="I6040">
            <v>97.5</v>
          </cell>
          <cell r="J6040">
            <v>5494.18</v>
          </cell>
          <cell r="K6040">
            <v>0.39237480000000002</v>
          </cell>
          <cell r="L6040">
            <v>0.43127310000000002</v>
          </cell>
          <cell r="M6040">
            <v>0.45821390000000001</v>
          </cell>
          <cell r="N6040">
            <v>0.48515469999999999</v>
          </cell>
          <cell r="O6040">
            <v>0.52405299999999999</v>
          </cell>
        </row>
        <row r="6041">
          <cell r="F6041" t="str">
            <v>2015-2022Kern1-in-2June Peak16</v>
          </cell>
          <cell r="G6041">
            <v>1.916836</v>
          </cell>
          <cell r="H6041">
            <v>2.5207299999999999</v>
          </cell>
          <cell r="I6041">
            <v>97</v>
          </cell>
          <cell r="J6041">
            <v>5494.18</v>
          </cell>
          <cell r="K6041">
            <v>0.51801699999999995</v>
          </cell>
          <cell r="L6041">
            <v>0.56875430000000005</v>
          </cell>
          <cell r="M6041">
            <v>0.60389470000000001</v>
          </cell>
          <cell r="N6041">
            <v>0.63903520000000003</v>
          </cell>
          <cell r="O6041">
            <v>0.68977239999999995</v>
          </cell>
        </row>
        <row r="6042">
          <cell r="F6042" t="str">
            <v>2015-2022Kern1-in-2June Peak17</v>
          </cell>
          <cell r="G6042">
            <v>2.0467209999999998</v>
          </cell>
          <cell r="H6042">
            <v>2.7287650000000001</v>
          </cell>
          <cell r="I6042">
            <v>97</v>
          </cell>
          <cell r="J6042">
            <v>5494.18</v>
          </cell>
          <cell r="K6042">
            <v>0.58446169999999997</v>
          </cell>
          <cell r="L6042">
            <v>0.64211419999999997</v>
          </cell>
          <cell r="M6042">
            <v>0.68204419999999999</v>
          </cell>
          <cell r="N6042">
            <v>0.72197420000000001</v>
          </cell>
          <cell r="O6042">
            <v>0.77962670000000001</v>
          </cell>
        </row>
        <row r="6043">
          <cell r="F6043" t="str">
            <v>2015-2022Kern1-in-2June Peak18</v>
          </cell>
          <cell r="G6043">
            <v>2.1308699999999998</v>
          </cell>
          <cell r="H6043">
            <v>2.8285010000000002</v>
          </cell>
          <cell r="I6043">
            <v>95.5</v>
          </cell>
          <cell r="J6043">
            <v>5494.18</v>
          </cell>
          <cell r="K6043">
            <v>0.59773770000000004</v>
          </cell>
          <cell r="L6043">
            <v>0.65675539999999999</v>
          </cell>
          <cell r="M6043">
            <v>0.6976308</v>
          </cell>
          <cell r="N6043">
            <v>0.7385062</v>
          </cell>
          <cell r="O6043">
            <v>0.79752369999999995</v>
          </cell>
        </row>
        <row r="6044">
          <cell r="F6044" t="str">
            <v>2015-2022Kern1-in-2June Peak19</v>
          </cell>
          <cell r="G6044">
            <v>3.172736</v>
          </cell>
          <cell r="H6044">
            <v>2.752294</v>
          </cell>
          <cell r="I6044">
            <v>94.5</v>
          </cell>
          <cell r="J6044">
            <v>5494.18</v>
          </cell>
          <cell r="K6044">
            <v>-0.46014060000000001</v>
          </cell>
          <cell r="L6044">
            <v>-0.43668649999999998</v>
          </cell>
          <cell r="M6044">
            <v>-0.42044219999999999</v>
          </cell>
          <cell r="N6044">
            <v>-0.404198</v>
          </cell>
          <cell r="O6044">
            <v>-0.38074390000000002</v>
          </cell>
        </row>
        <row r="6045">
          <cell r="F6045" t="str">
            <v>2015-2022Kern1-in-2June Peak20</v>
          </cell>
          <cell r="G6045">
            <v>2.9833759999999998</v>
          </cell>
          <cell r="H6045">
            <v>2.560622</v>
          </cell>
          <cell r="I6045">
            <v>92</v>
          </cell>
          <cell r="J6045">
            <v>5494.18</v>
          </cell>
          <cell r="K6045">
            <v>-0.4626709</v>
          </cell>
          <cell r="L6045">
            <v>-0.43908779999999997</v>
          </cell>
          <cell r="M6045">
            <v>-0.42275430000000003</v>
          </cell>
          <cell r="N6045">
            <v>-0.40642060000000002</v>
          </cell>
          <cell r="O6045">
            <v>-0.3828375</v>
          </cell>
        </row>
        <row r="6046">
          <cell r="F6046" t="str">
            <v>2015-2022Kern1-in-2June Peak21</v>
          </cell>
          <cell r="G6046">
            <v>2.6720649999999999</v>
          </cell>
          <cell r="H6046">
            <v>2.3788749999999999</v>
          </cell>
          <cell r="I6046">
            <v>88</v>
          </cell>
          <cell r="J6046">
            <v>5494.18</v>
          </cell>
          <cell r="K6046">
            <v>-0.3208725</v>
          </cell>
          <cell r="L6046">
            <v>-0.30451709999999999</v>
          </cell>
          <cell r="M6046">
            <v>-0.29318949999999999</v>
          </cell>
          <cell r="N6046">
            <v>-0.2818618</v>
          </cell>
          <cell r="O6046">
            <v>-0.26550639999999998</v>
          </cell>
        </row>
        <row r="6047">
          <cell r="F6047" t="str">
            <v>2015-2022Kern1-in-2June Peak22</v>
          </cell>
          <cell r="G6047">
            <v>2.3381590000000001</v>
          </cell>
          <cell r="H6047">
            <v>2.1467540000000001</v>
          </cell>
          <cell r="I6047">
            <v>85</v>
          </cell>
          <cell r="J6047">
            <v>5494.18</v>
          </cell>
          <cell r="K6047">
            <v>-0.2094781</v>
          </cell>
          <cell r="L6047">
            <v>-0.1988007</v>
          </cell>
          <cell r="M6047">
            <v>-0.19140550000000001</v>
          </cell>
          <cell r="N6047">
            <v>-0.18401039999999999</v>
          </cell>
          <cell r="O6047">
            <v>-0.17333290000000001</v>
          </cell>
        </row>
        <row r="6048">
          <cell r="F6048" t="str">
            <v>2015-2022Kern1-in-2June Peak23</v>
          </cell>
          <cell r="G6048">
            <v>1.8946769999999999</v>
          </cell>
          <cell r="H6048">
            <v>1.751206</v>
          </cell>
          <cell r="I6048">
            <v>79.5</v>
          </cell>
          <cell r="J6048">
            <v>5494.18</v>
          </cell>
          <cell r="K6048">
            <v>-0.15701850000000001</v>
          </cell>
          <cell r="L6048">
            <v>-0.14901500000000001</v>
          </cell>
          <cell r="M6048">
            <v>-0.14347180000000001</v>
          </cell>
          <cell r="N6048">
            <v>-0.13792860000000001</v>
          </cell>
          <cell r="O6048">
            <v>-0.12992509999999999</v>
          </cell>
        </row>
        <row r="6049">
          <cell r="F6049" t="str">
            <v>2015-2022Kern1-in-2June Peak24</v>
          </cell>
          <cell r="G6049">
            <v>1.5168509999999999</v>
          </cell>
          <cell r="H6049">
            <v>1.4052469999999999</v>
          </cell>
          <cell r="I6049">
            <v>76</v>
          </cell>
          <cell r="J6049">
            <v>5494.18</v>
          </cell>
          <cell r="K6049">
            <v>-0.12214179999999999</v>
          </cell>
          <cell r="L6049">
            <v>-0.11591600000000001</v>
          </cell>
          <cell r="M6049">
            <v>-0.1116041</v>
          </cell>
          <cell r="N6049">
            <v>-0.1072921</v>
          </cell>
          <cell r="O6049">
            <v>-0.1010664</v>
          </cell>
        </row>
        <row r="6050">
          <cell r="F6050" t="str">
            <v>2015-2022Northern Coast1-in-2June Peak1</v>
          </cell>
          <cell r="G6050">
            <v>0.79293219999999998</v>
          </cell>
          <cell r="H6050">
            <v>0.79293219999999998</v>
          </cell>
          <cell r="I6050">
            <v>62.823099999999997</v>
          </cell>
          <cell r="J6050">
            <v>9078.84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</row>
        <row r="6051">
          <cell r="F6051" t="str">
            <v>2015-2022Northern Coast1-in-2June Peak2</v>
          </cell>
          <cell r="G6051">
            <v>0.69360520000000003</v>
          </cell>
          <cell r="H6051">
            <v>0.69360520000000003</v>
          </cell>
          <cell r="I6051">
            <v>57.722900000000003</v>
          </cell>
          <cell r="J6051">
            <v>9078.84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</row>
        <row r="6052">
          <cell r="F6052" t="str">
            <v>2015-2022Northern Coast1-in-2June Peak3</v>
          </cell>
          <cell r="G6052">
            <v>0.64644100000000004</v>
          </cell>
          <cell r="H6052">
            <v>0.64644100000000004</v>
          </cell>
          <cell r="I6052">
            <v>56.404000000000003</v>
          </cell>
          <cell r="J6052">
            <v>9078.84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</row>
        <row r="6053">
          <cell r="F6053" t="str">
            <v>2015-2022Northern Coast1-in-2June Peak4</v>
          </cell>
          <cell r="G6053">
            <v>0.61761410000000005</v>
          </cell>
          <cell r="H6053">
            <v>0.61761410000000005</v>
          </cell>
          <cell r="I6053">
            <v>54.649900000000002</v>
          </cell>
          <cell r="J6053">
            <v>9078.84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</row>
        <row r="6054">
          <cell r="F6054" t="str">
            <v>2015-2022Northern Coast1-in-2June Peak5</v>
          </cell>
          <cell r="G6054">
            <v>0.61913320000000005</v>
          </cell>
          <cell r="H6054">
            <v>0.61913320000000005</v>
          </cell>
          <cell r="I6054">
            <v>53.154000000000003</v>
          </cell>
          <cell r="J6054">
            <v>9078.84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</row>
        <row r="6055">
          <cell r="F6055" t="str">
            <v>2015-2022Northern Coast1-in-2June Peak6</v>
          </cell>
          <cell r="G6055">
            <v>0.67637040000000004</v>
          </cell>
          <cell r="H6055">
            <v>0.67637040000000004</v>
          </cell>
          <cell r="I6055">
            <v>52.154000000000003</v>
          </cell>
          <cell r="J6055">
            <v>9078.84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</row>
        <row r="6056">
          <cell r="F6056" t="str">
            <v>2015-2022Northern Coast1-in-2June Peak7</v>
          </cell>
          <cell r="G6056">
            <v>0.82094800000000001</v>
          </cell>
          <cell r="H6056">
            <v>0.82094800000000001</v>
          </cell>
          <cell r="I6056">
            <v>53.173000000000002</v>
          </cell>
          <cell r="J6056">
            <v>9078.84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</row>
        <row r="6057">
          <cell r="F6057" t="str">
            <v>2015-2022Northern Coast1-in-2June Peak8</v>
          </cell>
          <cell r="G6057">
            <v>0.94752230000000004</v>
          </cell>
          <cell r="H6057">
            <v>0.94752230000000004</v>
          </cell>
          <cell r="I6057">
            <v>59.196199999999997</v>
          </cell>
          <cell r="J6057">
            <v>9078.84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</row>
        <row r="6058">
          <cell r="F6058" t="str">
            <v>2015-2022Northern Coast1-in-2June Peak9</v>
          </cell>
          <cell r="G6058">
            <v>0.94823939999999995</v>
          </cell>
          <cell r="H6058">
            <v>0.94823939999999995</v>
          </cell>
          <cell r="I6058">
            <v>66.186700000000002</v>
          </cell>
          <cell r="J6058">
            <v>9078.84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</row>
        <row r="6059">
          <cell r="F6059" t="str">
            <v>2015-2022Northern Coast1-in-2June Peak10</v>
          </cell>
          <cell r="G6059">
            <v>0.96962389999999998</v>
          </cell>
          <cell r="H6059">
            <v>0.96962389999999998</v>
          </cell>
          <cell r="I6059">
            <v>72.7136</v>
          </cell>
          <cell r="J6059">
            <v>9078.84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</row>
        <row r="6060">
          <cell r="F6060" t="str">
            <v>2015-2022Northern Coast1-in-2June Peak11</v>
          </cell>
          <cell r="G6060">
            <v>1.0060750000000001</v>
          </cell>
          <cell r="H6060">
            <v>1.0060750000000001</v>
          </cell>
          <cell r="I6060">
            <v>79.887900000000002</v>
          </cell>
          <cell r="J6060">
            <v>9078.84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</row>
        <row r="6061">
          <cell r="F6061" t="str">
            <v>2015-2022Northern Coast1-in-2June Peak12</v>
          </cell>
          <cell r="G6061">
            <v>1.0654220000000001</v>
          </cell>
          <cell r="H6061">
            <v>1.0654220000000001</v>
          </cell>
          <cell r="I6061">
            <v>85.5608</v>
          </cell>
          <cell r="J6061">
            <v>9078.84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</row>
        <row r="6062">
          <cell r="F6062" t="str">
            <v>2015-2022Northern Coast1-in-2June Peak13</v>
          </cell>
          <cell r="G6062">
            <v>1.1671290000000001</v>
          </cell>
          <cell r="H6062">
            <v>1.1671290000000001</v>
          </cell>
          <cell r="I6062">
            <v>91.310599999999994</v>
          </cell>
          <cell r="J6062">
            <v>9078.84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</row>
        <row r="6063">
          <cell r="F6063" t="str">
            <v>2015-2022Northern Coast1-in-2June Peak14</v>
          </cell>
          <cell r="G6063">
            <v>1.115038</v>
          </cell>
          <cell r="H6063">
            <v>1.283212</v>
          </cell>
          <cell r="I6063">
            <v>94.448499999999996</v>
          </cell>
          <cell r="J6063">
            <v>9078.84</v>
          </cell>
          <cell r="K6063">
            <v>0.10022689999999999</v>
          </cell>
          <cell r="L6063">
            <v>0.14037060000000001</v>
          </cell>
          <cell r="M6063">
            <v>0.16817399999999999</v>
          </cell>
          <cell r="N6063">
            <v>0.1959774</v>
          </cell>
          <cell r="O6063">
            <v>0.2361211</v>
          </cell>
        </row>
        <row r="6064">
          <cell r="F6064" t="str">
            <v>2015-2022Northern Coast1-in-2June Peak15</v>
          </cell>
          <cell r="G6064">
            <v>1.229128</v>
          </cell>
          <cell r="H6064">
            <v>1.4494860000000001</v>
          </cell>
          <cell r="I6064">
            <v>96.480900000000005</v>
          </cell>
          <cell r="J6064">
            <v>9078.84</v>
          </cell>
          <cell r="K6064">
            <v>0.131327</v>
          </cell>
          <cell r="L6064">
            <v>0.18392720000000001</v>
          </cell>
          <cell r="M6064">
            <v>0.2203579</v>
          </cell>
          <cell r="N6064">
            <v>0.25678859999999998</v>
          </cell>
          <cell r="O6064">
            <v>0.30938870000000002</v>
          </cell>
        </row>
        <row r="6065">
          <cell r="F6065" t="str">
            <v>2015-2022Northern Coast1-in-2June Peak16</v>
          </cell>
          <cell r="G6065">
            <v>1.390868</v>
          </cell>
          <cell r="H6065">
            <v>1.6632389999999999</v>
          </cell>
          <cell r="I6065">
            <v>97.116</v>
          </cell>
          <cell r="J6065">
            <v>9078.84</v>
          </cell>
          <cell r="K6065">
            <v>0.16232569999999999</v>
          </cell>
          <cell r="L6065">
            <v>0.2273416</v>
          </cell>
          <cell r="M6065">
            <v>0.27237149999999999</v>
          </cell>
          <cell r="N6065">
            <v>0.3174014</v>
          </cell>
          <cell r="O6065">
            <v>0.38241740000000002</v>
          </cell>
        </row>
        <row r="6066">
          <cell r="F6066" t="str">
            <v>2015-2022Northern Coast1-in-2June Peak17</v>
          </cell>
          <cell r="G6066">
            <v>1.5774239999999999</v>
          </cell>
          <cell r="H6066">
            <v>1.896984</v>
          </cell>
          <cell r="I6066">
            <v>96.687700000000007</v>
          </cell>
          <cell r="J6066">
            <v>9078.84</v>
          </cell>
          <cell r="K6066">
            <v>0.1904487</v>
          </cell>
          <cell r="L6066">
            <v>0.26672879999999999</v>
          </cell>
          <cell r="M6066">
            <v>0.31956020000000002</v>
          </cell>
          <cell r="N6066">
            <v>0.37239149999999999</v>
          </cell>
          <cell r="O6066">
            <v>0.44867170000000001</v>
          </cell>
        </row>
        <row r="6067">
          <cell r="F6067" t="str">
            <v>2015-2022Northern Coast1-in-2June Peak18</v>
          </cell>
          <cell r="G6067">
            <v>1.7368049999999999</v>
          </cell>
          <cell r="H6067">
            <v>2.0652940000000002</v>
          </cell>
          <cell r="I6067">
            <v>95.531199999999998</v>
          </cell>
          <cell r="J6067">
            <v>9078.84</v>
          </cell>
          <cell r="K6067">
            <v>0.19576979999999999</v>
          </cell>
          <cell r="L6067">
            <v>0.27418120000000001</v>
          </cell>
          <cell r="M6067">
            <v>0.32848860000000002</v>
          </cell>
          <cell r="N6067">
            <v>0.38279600000000003</v>
          </cell>
          <cell r="O6067">
            <v>0.46120739999999999</v>
          </cell>
        </row>
        <row r="6068">
          <cell r="F6068" t="str">
            <v>2015-2022Northern Coast1-in-2June Peak19</v>
          </cell>
          <cell r="G6068">
            <v>2.2096779999999998</v>
          </cell>
          <cell r="H6068">
            <v>2.0557479999999999</v>
          </cell>
          <cell r="I6068">
            <v>91.977199999999996</v>
          </cell>
          <cell r="J6068">
            <v>9078.84</v>
          </cell>
          <cell r="K6068">
            <v>-0.1743024</v>
          </cell>
          <cell r="L6068">
            <v>-0.1622663</v>
          </cell>
          <cell r="M6068">
            <v>-0.15393009999999999</v>
          </cell>
          <cell r="N6068">
            <v>-0.1455938</v>
          </cell>
          <cell r="O6068">
            <v>-0.1335576</v>
          </cell>
        </row>
        <row r="6069">
          <cell r="F6069" t="str">
            <v>2015-2022Northern Coast1-in-2June Peak20</v>
          </cell>
          <cell r="G6069">
            <v>2.0075669999999999</v>
          </cell>
          <cell r="H6069">
            <v>1.878484</v>
          </cell>
          <cell r="I6069">
            <v>87.025700000000001</v>
          </cell>
          <cell r="J6069">
            <v>9078.84</v>
          </cell>
          <cell r="K6069">
            <v>-0.14616680000000001</v>
          </cell>
          <cell r="L6069">
            <v>-0.13607349999999999</v>
          </cell>
          <cell r="M6069">
            <v>-0.1290829</v>
          </cell>
          <cell r="N6069">
            <v>-0.1220923</v>
          </cell>
          <cell r="O6069">
            <v>-0.111999</v>
          </cell>
        </row>
        <row r="6070">
          <cell r="F6070" t="str">
            <v>2015-2022Northern Coast1-in-2June Peak21</v>
          </cell>
          <cell r="G6070">
            <v>1.789836</v>
          </cell>
          <cell r="H6070">
            <v>1.7081900000000001</v>
          </cell>
          <cell r="I6070">
            <v>79.433700000000002</v>
          </cell>
          <cell r="J6070">
            <v>9078.84</v>
          </cell>
          <cell r="K6070">
            <v>-9.2451900000000004E-2</v>
          </cell>
          <cell r="L6070">
            <v>-8.60678E-2</v>
          </cell>
          <cell r="M6070">
            <v>-8.1646099999999999E-2</v>
          </cell>
          <cell r="N6070">
            <v>-7.7224600000000004E-2</v>
          </cell>
          <cell r="O6070">
            <v>-7.0840399999999998E-2</v>
          </cell>
        </row>
        <row r="6071">
          <cell r="F6071" t="str">
            <v>2015-2022Northern Coast1-in-2June Peak22</v>
          </cell>
          <cell r="G6071">
            <v>1.5546439999999999</v>
          </cell>
          <cell r="H6071">
            <v>1.506462</v>
          </cell>
          <cell r="I6071">
            <v>72.245999999999995</v>
          </cell>
          <cell r="J6071">
            <v>9078.84</v>
          </cell>
          <cell r="K6071">
            <v>-5.4558500000000003E-2</v>
          </cell>
          <cell r="L6071">
            <v>-5.0791099999999999E-2</v>
          </cell>
          <cell r="M6071">
            <v>-4.8181799999999997E-2</v>
          </cell>
          <cell r="N6071">
            <v>-4.5572500000000002E-2</v>
          </cell>
          <cell r="O6071">
            <v>-4.1805000000000002E-2</v>
          </cell>
        </row>
        <row r="6072">
          <cell r="F6072" t="str">
            <v>2015-2022Northern Coast1-in-2June Peak23</v>
          </cell>
          <cell r="G6072">
            <v>1.2521139999999999</v>
          </cell>
          <cell r="H6072">
            <v>1.215031</v>
          </cell>
          <cell r="I6072">
            <v>68.201400000000007</v>
          </cell>
          <cell r="J6072">
            <v>9078.84</v>
          </cell>
          <cell r="K6072">
            <v>-4.1990899999999998E-2</v>
          </cell>
          <cell r="L6072">
            <v>-3.9091300000000002E-2</v>
          </cell>
          <cell r="M6072">
            <v>-3.7082999999999998E-2</v>
          </cell>
          <cell r="N6072">
            <v>-3.50747E-2</v>
          </cell>
          <cell r="O6072">
            <v>-3.2175200000000001E-2</v>
          </cell>
        </row>
        <row r="6073">
          <cell r="F6073" t="str">
            <v>2015-2022Northern Coast1-in-2June Peak24</v>
          </cell>
          <cell r="G6073">
            <v>0.95670509999999997</v>
          </cell>
          <cell r="H6073">
            <v>0.92201129999999998</v>
          </cell>
          <cell r="I6073">
            <v>65.067700000000002</v>
          </cell>
          <cell r="J6073">
            <v>9078.84</v>
          </cell>
          <cell r="K6073">
            <v>-3.9285500000000001E-2</v>
          </cell>
          <cell r="L6073">
            <v>-3.65727E-2</v>
          </cell>
          <cell r="M6073">
            <v>-3.4693799999999997E-2</v>
          </cell>
          <cell r="N6073">
            <v>-3.2814900000000001E-2</v>
          </cell>
          <cell r="O6073">
            <v>-3.0102199999999999E-2</v>
          </cell>
        </row>
        <row r="6074">
          <cell r="F6074" t="str">
            <v>2015-2022Other1-in-2June Peak1</v>
          </cell>
          <cell r="G6074">
            <v>0.7310818</v>
          </cell>
          <cell r="H6074">
            <v>0.7310818</v>
          </cell>
          <cell r="I6074">
            <v>70.646320000000003</v>
          </cell>
          <cell r="J6074">
            <v>25277.02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</row>
        <row r="6075">
          <cell r="F6075" t="str">
            <v>2015-2022Other1-in-2June Peak2</v>
          </cell>
          <cell r="G6075">
            <v>0.62787029999999999</v>
          </cell>
          <cell r="H6075">
            <v>0.62787029999999999</v>
          </cell>
          <cell r="I6075">
            <v>64.455359999999999</v>
          </cell>
          <cell r="J6075">
            <v>25277.02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</row>
        <row r="6076">
          <cell r="F6076" t="str">
            <v>2015-2022Other1-in-2June Peak3</v>
          </cell>
          <cell r="G6076">
            <v>0.56932910000000003</v>
          </cell>
          <cell r="H6076">
            <v>0.56932910000000003</v>
          </cell>
          <cell r="I6076">
            <v>62.177959999999999</v>
          </cell>
          <cell r="J6076">
            <v>25277.02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</row>
        <row r="6077">
          <cell r="F6077" t="str">
            <v>2015-2022Other1-in-2June Peak4</v>
          </cell>
          <cell r="G6077">
            <v>0.53617499999999996</v>
          </cell>
          <cell r="H6077">
            <v>0.53617499999999996</v>
          </cell>
          <cell r="I6077">
            <v>60.790469999999999</v>
          </cell>
          <cell r="J6077">
            <v>25277.02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</row>
        <row r="6078">
          <cell r="F6078" t="str">
            <v>2015-2022Other1-in-2June Peak5</v>
          </cell>
          <cell r="G6078">
            <v>0.52955929999999996</v>
          </cell>
          <cell r="H6078">
            <v>0.52955929999999996</v>
          </cell>
          <cell r="I6078">
            <v>60.527000000000001</v>
          </cell>
          <cell r="J6078">
            <v>25277.02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</row>
        <row r="6079">
          <cell r="F6079" t="str">
            <v>2015-2022Other1-in-2June Peak6</v>
          </cell>
          <cell r="G6079">
            <v>0.5650212</v>
          </cell>
          <cell r="H6079">
            <v>0.5650212</v>
          </cell>
          <cell r="I6079">
            <v>61.51679</v>
          </cell>
          <cell r="J6079">
            <v>25277.02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</row>
        <row r="6080">
          <cell r="F6080" t="str">
            <v>2015-2022Other1-in-2June Peak7</v>
          </cell>
          <cell r="G6080">
            <v>0.66010139999999995</v>
          </cell>
          <cell r="H6080">
            <v>0.66010139999999995</v>
          </cell>
          <cell r="I6080">
            <v>63.012270000000001</v>
          </cell>
          <cell r="J6080">
            <v>25277.02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</row>
        <row r="6081">
          <cell r="F6081" t="str">
            <v>2015-2022Other1-in-2June Peak8</v>
          </cell>
          <cell r="G6081">
            <v>0.72443840000000004</v>
          </cell>
          <cell r="H6081">
            <v>0.72443840000000004</v>
          </cell>
          <cell r="I6081">
            <v>67.781729999999996</v>
          </cell>
          <cell r="J6081">
            <v>25277.02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</row>
        <row r="6082">
          <cell r="F6082" t="str">
            <v>2015-2022Other1-in-2June Peak9</v>
          </cell>
          <cell r="G6082">
            <v>0.73761759999999998</v>
          </cell>
          <cell r="H6082">
            <v>0.73761759999999998</v>
          </cell>
          <cell r="I6082">
            <v>73.142510000000001</v>
          </cell>
          <cell r="J6082">
            <v>25277.02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</row>
        <row r="6083">
          <cell r="F6083" t="str">
            <v>2015-2022Other1-in-2June Peak10</v>
          </cell>
          <cell r="G6083">
            <v>0.78634850000000001</v>
          </cell>
          <cell r="H6083">
            <v>0.78634850000000001</v>
          </cell>
          <cell r="I6083">
            <v>78.364350000000002</v>
          </cell>
          <cell r="J6083">
            <v>25277.02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</row>
        <row r="6084">
          <cell r="F6084" t="str">
            <v>2015-2022Other1-in-2June Peak11</v>
          </cell>
          <cell r="G6084">
            <v>0.86904139999999996</v>
          </cell>
          <cell r="H6084">
            <v>0.86904139999999996</v>
          </cell>
          <cell r="I6084">
            <v>83.518770000000004</v>
          </cell>
          <cell r="J6084">
            <v>25277.02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</row>
        <row r="6085">
          <cell r="F6085" t="str">
            <v>2015-2022Other1-in-2June Peak12</v>
          </cell>
          <cell r="G6085">
            <v>0.99494320000000003</v>
          </cell>
          <cell r="H6085">
            <v>0.99494320000000003</v>
          </cell>
          <cell r="I6085">
            <v>88.313090000000003</v>
          </cell>
          <cell r="J6085">
            <v>25277.02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</row>
        <row r="6086">
          <cell r="F6086" t="str">
            <v>2015-2022Other1-in-2June Peak13</v>
          </cell>
          <cell r="G6086">
            <v>1.1732359999999999</v>
          </cell>
          <cell r="H6086">
            <v>1.1732359999999999</v>
          </cell>
          <cell r="I6086">
            <v>91.506200000000007</v>
          </cell>
          <cell r="J6086">
            <v>25277.02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</row>
        <row r="6087">
          <cell r="F6087" t="str">
            <v>2015-2022Other1-in-2June Peak14</v>
          </cell>
          <cell r="G6087">
            <v>1.148606</v>
          </cell>
          <cell r="H6087">
            <v>1.378091</v>
          </cell>
          <cell r="I6087">
            <v>93.685569999999998</v>
          </cell>
          <cell r="J6087">
            <v>25277.02</v>
          </cell>
          <cell r="K6087">
            <v>0.16876540000000001</v>
          </cell>
          <cell r="L6087">
            <v>0.20463880000000001</v>
          </cell>
          <cell r="M6087">
            <v>0.22948460000000001</v>
          </cell>
          <cell r="N6087">
            <v>0.25433040000000001</v>
          </cell>
          <cell r="O6087">
            <v>0.29020390000000001</v>
          </cell>
        </row>
        <row r="6088">
          <cell r="F6088" t="str">
            <v>2015-2022Other1-in-2June Peak15</v>
          </cell>
          <cell r="G6088">
            <v>1.316808</v>
          </cell>
          <cell r="H6088">
            <v>1.6112359999999999</v>
          </cell>
          <cell r="I6088">
            <v>95.369590000000002</v>
          </cell>
          <cell r="J6088">
            <v>25277.02</v>
          </cell>
          <cell r="K6088">
            <v>0.21754290000000001</v>
          </cell>
          <cell r="L6088">
            <v>0.26296720000000001</v>
          </cell>
          <cell r="M6088">
            <v>0.29442800000000002</v>
          </cell>
          <cell r="N6088">
            <v>0.32588879999999998</v>
          </cell>
          <cell r="O6088">
            <v>0.371313</v>
          </cell>
        </row>
        <row r="6089">
          <cell r="F6089" t="str">
            <v>2015-2022Other1-in-2June Peak16</v>
          </cell>
          <cell r="G6089">
            <v>1.4990950000000001</v>
          </cell>
          <cell r="H6089">
            <v>1.8681160000000001</v>
          </cell>
          <cell r="I6089">
            <v>96.763369999999995</v>
          </cell>
          <cell r="J6089">
            <v>25277.02</v>
          </cell>
          <cell r="K6089">
            <v>0.27314149999999998</v>
          </cell>
          <cell r="L6089">
            <v>0.32978790000000002</v>
          </cell>
          <cell r="M6089">
            <v>0.36902099999999999</v>
          </cell>
          <cell r="N6089">
            <v>0.40825410000000001</v>
          </cell>
          <cell r="O6089">
            <v>0.46490049999999999</v>
          </cell>
        </row>
        <row r="6090">
          <cell r="F6090" t="str">
            <v>2015-2022Other1-in-2June Peak17</v>
          </cell>
          <cell r="G6090">
            <v>1.6716219999999999</v>
          </cell>
          <cell r="H6090">
            <v>2.100981</v>
          </cell>
          <cell r="I6090">
            <v>96.81711</v>
          </cell>
          <cell r="J6090">
            <v>25277.02</v>
          </cell>
          <cell r="K6090">
            <v>0.31746540000000001</v>
          </cell>
          <cell r="L6090">
            <v>0.38357289999999999</v>
          </cell>
          <cell r="M6090">
            <v>0.42935879999999998</v>
          </cell>
          <cell r="N6090">
            <v>0.47514469999999998</v>
          </cell>
          <cell r="O6090">
            <v>0.54125239999999997</v>
          </cell>
        </row>
        <row r="6091">
          <cell r="F6091" t="str">
            <v>2015-2022Other1-in-2June Peak18</v>
          </cell>
          <cell r="G6091">
            <v>1.7980689999999999</v>
          </cell>
          <cell r="H6091">
            <v>2.238953</v>
          </cell>
          <cell r="I6091">
            <v>96.902060000000006</v>
          </cell>
          <cell r="J6091">
            <v>25277.02</v>
          </cell>
          <cell r="K6091">
            <v>0.32594220000000002</v>
          </cell>
          <cell r="L6091">
            <v>0.3938507</v>
          </cell>
          <cell r="M6091">
            <v>0.44088379999999999</v>
          </cell>
          <cell r="N6091">
            <v>0.48791689999999999</v>
          </cell>
          <cell r="O6091">
            <v>0.55582529999999997</v>
          </cell>
        </row>
        <row r="6092">
          <cell r="F6092" t="str">
            <v>2015-2022Other1-in-2June Peak19</v>
          </cell>
          <cell r="G6092">
            <v>2.4823080000000002</v>
          </cell>
          <cell r="H6092">
            <v>2.1899700000000002</v>
          </cell>
          <cell r="I6092">
            <v>94.767169999999993</v>
          </cell>
          <cell r="J6092">
            <v>25277.02</v>
          </cell>
          <cell r="K6092">
            <v>-0.32657809999999998</v>
          </cell>
          <cell r="L6092">
            <v>-0.30634919999999999</v>
          </cell>
          <cell r="M6092">
            <v>-0.29233880000000001</v>
          </cell>
          <cell r="N6092">
            <v>-0.27832839999999998</v>
          </cell>
          <cell r="O6092">
            <v>-0.25809939999999998</v>
          </cell>
        </row>
        <row r="6093">
          <cell r="F6093" t="str">
            <v>2015-2022Other1-in-2June Peak20</v>
          </cell>
          <cell r="G6093">
            <v>2.232818</v>
          </cell>
          <cell r="H6093">
            <v>1.9760409999999999</v>
          </cell>
          <cell r="I6093">
            <v>91.66901</v>
          </cell>
          <cell r="J6093">
            <v>25277.02</v>
          </cell>
          <cell r="K6093">
            <v>-0.28685159999999998</v>
          </cell>
          <cell r="L6093">
            <v>-0.26908339999999997</v>
          </cell>
          <cell r="M6093">
            <v>-0.25677729999999999</v>
          </cell>
          <cell r="N6093">
            <v>-0.2444711</v>
          </cell>
          <cell r="O6093">
            <v>-0.22670299999999999</v>
          </cell>
        </row>
        <row r="6094">
          <cell r="F6094" t="str">
            <v>2015-2022Other1-in-2June Peak21</v>
          </cell>
          <cell r="G6094">
            <v>1.886736</v>
          </cell>
          <cell r="H6094">
            <v>1.7361759999999999</v>
          </cell>
          <cell r="I6094">
            <v>85.909390000000002</v>
          </cell>
          <cell r="J6094">
            <v>25277.02</v>
          </cell>
          <cell r="K6094">
            <v>-0.16819429999999999</v>
          </cell>
          <cell r="L6094">
            <v>-0.157776</v>
          </cell>
          <cell r="M6094">
            <v>-0.15056040000000001</v>
          </cell>
          <cell r="N6094">
            <v>-0.14334469999999999</v>
          </cell>
          <cell r="O6094">
            <v>-0.1329264</v>
          </cell>
        </row>
        <row r="6095">
          <cell r="F6095" t="str">
            <v>2015-2022Other1-in-2June Peak22</v>
          </cell>
          <cell r="G6095">
            <v>1.5762449999999999</v>
          </cell>
          <cell r="H6095">
            <v>1.4796450000000001</v>
          </cell>
          <cell r="I6095">
            <v>80.315759999999997</v>
          </cell>
          <cell r="J6095">
            <v>25277.02</v>
          </cell>
          <cell r="K6095">
            <v>-0.1079142</v>
          </cell>
          <cell r="L6095">
            <v>-0.10122979999999999</v>
          </cell>
          <cell r="M6095">
            <v>-9.6600199999999997E-2</v>
          </cell>
          <cell r="N6095">
            <v>-9.19706E-2</v>
          </cell>
          <cell r="O6095">
            <v>-8.5286200000000006E-2</v>
          </cell>
        </row>
        <row r="6096">
          <cell r="F6096" t="str">
            <v>2015-2022Other1-in-2June Peak23</v>
          </cell>
          <cell r="G6096">
            <v>1.2196210000000001</v>
          </cell>
          <cell r="H6096">
            <v>1.1583019999999999</v>
          </cell>
          <cell r="I6096">
            <v>77.027979999999999</v>
          </cell>
          <cell r="J6096">
            <v>25277.02</v>
          </cell>
          <cell r="K6096">
            <v>-6.8501300000000001E-2</v>
          </cell>
          <cell r="L6096">
            <v>-6.4258200000000001E-2</v>
          </cell>
          <cell r="M6096">
            <v>-6.1319499999999999E-2</v>
          </cell>
          <cell r="N6096">
            <v>-5.8380700000000001E-2</v>
          </cell>
          <cell r="O6096">
            <v>-5.4137600000000001E-2</v>
          </cell>
        </row>
        <row r="6097">
          <cell r="F6097" t="str">
            <v>2015-2022Other1-in-2June Peak24</v>
          </cell>
          <cell r="G6097">
            <v>0.92389180000000004</v>
          </cell>
          <cell r="H6097">
            <v>0.88470800000000005</v>
          </cell>
          <cell r="I6097">
            <v>75.313029999999998</v>
          </cell>
          <cell r="J6097">
            <v>25277.02</v>
          </cell>
          <cell r="K6097">
            <v>-4.3772999999999999E-2</v>
          </cell>
          <cell r="L6097">
            <v>-4.1061599999999997E-2</v>
          </cell>
          <cell r="M6097">
            <v>-3.9183700000000002E-2</v>
          </cell>
          <cell r="N6097">
            <v>-3.73058E-2</v>
          </cell>
          <cell r="O6097">
            <v>-3.45945E-2</v>
          </cell>
        </row>
        <row r="6098">
          <cell r="F6098" t="str">
            <v>2015-2022Sierra1-in-2June Peak1</v>
          </cell>
          <cell r="G6098">
            <v>0.78246610000000005</v>
          </cell>
          <cell r="H6098">
            <v>0.78246610000000005</v>
          </cell>
          <cell r="I6098">
            <v>66.519400000000005</v>
          </cell>
          <cell r="J6098">
            <v>17688.05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</row>
        <row r="6099">
          <cell r="F6099" t="str">
            <v>2015-2022Sierra1-in-2June Peak2</v>
          </cell>
          <cell r="G6099">
            <v>0.69036319999999995</v>
          </cell>
          <cell r="H6099">
            <v>0.69036319999999995</v>
          </cell>
          <cell r="I6099">
            <v>62.616860000000003</v>
          </cell>
          <cell r="J6099">
            <v>17688.05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</row>
        <row r="6100">
          <cell r="F6100" t="str">
            <v>2015-2022Sierra1-in-2June Peak3</v>
          </cell>
          <cell r="G6100">
            <v>0.63716919999999999</v>
          </cell>
          <cell r="H6100">
            <v>0.63716919999999999</v>
          </cell>
          <cell r="I6100">
            <v>59.34064</v>
          </cell>
          <cell r="J6100">
            <v>17688.05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</row>
        <row r="6101">
          <cell r="F6101" t="str">
            <v>2015-2022Sierra1-in-2June Peak4</v>
          </cell>
          <cell r="G6101">
            <v>0.60707580000000005</v>
          </cell>
          <cell r="H6101">
            <v>0.60707580000000005</v>
          </cell>
          <cell r="I6101">
            <v>57.285530000000001</v>
          </cell>
          <cell r="J6101">
            <v>17688.05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</row>
        <row r="6102">
          <cell r="F6102" t="str">
            <v>2015-2022Sierra1-in-2June Peak5</v>
          </cell>
          <cell r="G6102">
            <v>0.60723170000000004</v>
          </cell>
          <cell r="H6102">
            <v>0.60723170000000004</v>
          </cell>
          <cell r="I6102">
            <v>56.93629</v>
          </cell>
          <cell r="J6102">
            <v>17688.05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</row>
        <row r="6103">
          <cell r="F6103" t="str">
            <v>2015-2022Sierra1-in-2June Peak6</v>
          </cell>
          <cell r="G6103">
            <v>0.66289160000000003</v>
          </cell>
          <cell r="H6103">
            <v>0.66289160000000003</v>
          </cell>
          <cell r="I6103">
            <v>58.923589999999997</v>
          </cell>
          <cell r="J6103">
            <v>17688.05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</row>
        <row r="6104">
          <cell r="F6104" t="str">
            <v>2015-2022Sierra1-in-2June Peak7</v>
          </cell>
          <cell r="G6104">
            <v>0.78893559999999996</v>
          </cell>
          <cell r="H6104">
            <v>0.78893559999999996</v>
          </cell>
          <cell r="I6104">
            <v>61.970230000000001</v>
          </cell>
          <cell r="J6104">
            <v>17688.05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</row>
        <row r="6105">
          <cell r="F6105" t="str">
            <v>2015-2022Sierra1-in-2June Peak8</v>
          </cell>
          <cell r="G6105">
            <v>0.86873789999999995</v>
          </cell>
          <cell r="H6105">
            <v>0.86873789999999995</v>
          </cell>
          <cell r="I6105">
            <v>66.354900000000001</v>
          </cell>
          <cell r="J6105">
            <v>17688.05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</row>
        <row r="6106">
          <cell r="F6106" t="str">
            <v>2015-2022Sierra1-in-2June Peak9</v>
          </cell>
          <cell r="G6106">
            <v>0.89308480000000001</v>
          </cell>
          <cell r="H6106">
            <v>0.89308480000000001</v>
          </cell>
          <cell r="I6106">
            <v>74.420199999999994</v>
          </cell>
          <cell r="J6106">
            <v>17688.05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</row>
        <row r="6107">
          <cell r="F6107" t="str">
            <v>2015-2022Sierra1-in-2June Peak10</v>
          </cell>
          <cell r="G6107">
            <v>0.93848699999999996</v>
          </cell>
          <cell r="H6107">
            <v>0.93848699999999996</v>
          </cell>
          <cell r="I6107">
            <v>80.292190000000005</v>
          </cell>
          <cell r="J6107">
            <v>17688.05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</row>
        <row r="6108">
          <cell r="F6108" t="str">
            <v>2015-2022Sierra1-in-2June Peak11</v>
          </cell>
          <cell r="G6108">
            <v>1.024743</v>
          </cell>
          <cell r="H6108">
            <v>1.024743</v>
          </cell>
          <cell r="I6108">
            <v>83.143870000000007</v>
          </cell>
          <cell r="J6108">
            <v>17688.05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</row>
        <row r="6109">
          <cell r="F6109" t="str">
            <v>2015-2022Sierra1-in-2June Peak12</v>
          </cell>
          <cell r="G6109">
            <v>1.155456</v>
          </cell>
          <cell r="H6109">
            <v>1.155456</v>
          </cell>
          <cell r="I6109">
            <v>86.701449999999994</v>
          </cell>
          <cell r="J6109">
            <v>17688.05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</row>
        <row r="6110">
          <cell r="F6110" t="str">
            <v>2015-2022Sierra1-in-2June Peak13</v>
          </cell>
          <cell r="G6110">
            <v>1.3362959999999999</v>
          </cell>
          <cell r="H6110">
            <v>1.3362959999999999</v>
          </cell>
          <cell r="I6110">
            <v>88.574460000000002</v>
          </cell>
          <cell r="J6110">
            <v>17688.05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</row>
        <row r="6111">
          <cell r="F6111" t="str">
            <v>2015-2022Sierra1-in-2June Peak14</v>
          </cell>
          <cell r="G6111">
            <v>1.284767</v>
          </cell>
          <cell r="H6111">
            <v>1.5416240000000001</v>
          </cell>
          <cell r="I6111">
            <v>90.116739999999993</v>
          </cell>
          <cell r="J6111">
            <v>17688.05</v>
          </cell>
          <cell r="K6111">
            <v>0.16887820000000001</v>
          </cell>
          <cell r="L6111">
            <v>0.22085679999999999</v>
          </cell>
          <cell r="M6111">
            <v>0.2568571</v>
          </cell>
          <cell r="N6111">
            <v>0.29285719999999998</v>
          </cell>
          <cell r="O6111">
            <v>0.34483580000000003</v>
          </cell>
        </row>
        <row r="6112">
          <cell r="F6112" t="str">
            <v>2015-2022Sierra1-in-2June Peak15</v>
          </cell>
          <cell r="G6112">
            <v>1.4447319999999999</v>
          </cell>
          <cell r="H6112">
            <v>1.7769630000000001</v>
          </cell>
          <cell r="I6112">
            <v>92.144800000000004</v>
          </cell>
          <cell r="J6112">
            <v>17688.05</v>
          </cell>
          <cell r="K6112">
            <v>0.2191302</v>
          </cell>
          <cell r="L6112">
            <v>0.28595100000000001</v>
          </cell>
          <cell r="M6112">
            <v>0.332231</v>
          </cell>
          <cell r="N6112">
            <v>0.37851099999999999</v>
          </cell>
          <cell r="O6112">
            <v>0.4453319</v>
          </cell>
        </row>
        <row r="6113">
          <cell r="F6113" t="str">
            <v>2015-2022Sierra1-in-2June Peak16</v>
          </cell>
          <cell r="G6113">
            <v>1.633874</v>
          </cell>
          <cell r="H6113">
            <v>2.0476320000000001</v>
          </cell>
          <cell r="I6113">
            <v>93.106639999999999</v>
          </cell>
          <cell r="J6113">
            <v>17688.05</v>
          </cell>
          <cell r="K6113">
            <v>0.27327170000000001</v>
          </cell>
          <cell r="L6113">
            <v>0.35627219999999998</v>
          </cell>
          <cell r="M6113">
            <v>0.41375810000000002</v>
          </cell>
          <cell r="N6113">
            <v>0.47124389999999999</v>
          </cell>
          <cell r="O6113">
            <v>0.55424439999999997</v>
          </cell>
        </row>
        <row r="6114">
          <cell r="F6114" t="str">
            <v>2015-2022Sierra1-in-2June Peak17</v>
          </cell>
          <cell r="G6114">
            <v>1.806379</v>
          </cell>
          <cell r="H6114">
            <v>2.2896290000000001</v>
          </cell>
          <cell r="I6114">
            <v>93.581310000000002</v>
          </cell>
          <cell r="J6114">
            <v>17688.05</v>
          </cell>
          <cell r="K6114">
            <v>0.31891059999999999</v>
          </cell>
          <cell r="L6114">
            <v>0.41600369999999998</v>
          </cell>
          <cell r="M6114">
            <v>0.48325010000000002</v>
          </cell>
          <cell r="N6114">
            <v>0.5504966</v>
          </cell>
          <cell r="O6114">
            <v>0.64758979999999999</v>
          </cell>
        </row>
        <row r="6115">
          <cell r="F6115" t="str">
            <v>2015-2022Sierra1-in-2June Peak18</v>
          </cell>
          <cell r="G6115">
            <v>1.9489069999999999</v>
          </cell>
          <cell r="H6115">
            <v>2.4453719999999999</v>
          </cell>
          <cell r="I6115">
            <v>93.596609999999998</v>
          </cell>
          <cell r="J6115">
            <v>17688.05</v>
          </cell>
          <cell r="K6115">
            <v>0.32759719999999998</v>
          </cell>
          <cell r="L6115">
            <v>0.42736550000000001</v>
          </cell>
          <cell r="M6115">
            <v>0.49646469999999998</v>
          </cell>
          <cell r="N6115">
            <v>0.56556390000000001</v>
          </cell>
          <cell r="O6115">
            <v>0.66533220000000004</v>
          </cell>
        </row>
        <row r="6116">
          <cell r="F6116" t="str">
            <v>2015-2022Sierra1-in-2June Peak19</v>
          </cell>
          <cell r="G6116">
            <v>2.7863790000000002</v>
          </cell>
          <cell r="H6116">
            <v>2.4184800000000002</v>
          </cell>
          <cell r="I6116">
            <v>92.634699999999995</v>
          </cell>
          <cell r="J6116">
            <v>17688.05</v>
          </cell>
          <cell r="K6116">
            <v>-0.40038760000000001</v>
          </cell>
          <cell r="L6116">
            <v>-0.3811929</v>
          </cell>
          <cell r="M6116">
            <v>-0.36789870000000002</v>
          </cell>
          <cell r="N6116">
            <v>-0.35460449999999999</v>
          </cell>
          <cell r="O6116">
            <v>-0.33540979999999998</v>
          </cell>
        </row>
        <row r="6117">
          <cell r="F6117" t="str">
            <v>2015-2022Sierra1-in-2June Peak20</v>
          </cell>
          <cell r="G6117">
            <v>2.5214569999999998</v>
          </cell>
          <cell r="H6117">
            <v>2.2182499999999998</v>
          </cell>
          <cell r="I6117">
            <v>89.503489999999999</v>
          </cell>
          <cell r="J6117">
            <v>17688.05</v>
          </cell>
          <cell r="K6117">
            <v>-0.32998339999999998</v>
          </cell>
          <cell r="L6117">
            <v>-0.3141639</v>
          </cell>
          <cell r="M6117">
            <v>-0.30320740000000002</v>
          </cell>
          <cell r="N6117">
            <v>-0.29225089999999998</v>
          </cell>
          <cell r="O6117">
            <v>-0.27643139999999999</v>
          </cell>
        </row>
        <row r="6118">
          <cell r="F6118" t="str">
            <v>2015-2022Sierra1-in-2June Peak21</v>
          </cell>
          <cell r="G6118">
            <v>2.155538</v>
          </cell>
          <cell r="H6118">
            <v>1.9634529999999999</v>
          </cell>
          <cell r="I6118">
            <v>81.8018</v>
          </cell>
          <cell r="J6118">
            <v>17688.05</v>
          </cell>
          <cell r="K6118">
            <v>-0.20904739999999999</v>
          </cell>
          <cell r="L6118">
            <v>-0.1990256</v>
          </cell>
          <cell r="M6118">
            <v>-0.19208459999999999</v>
          </cell>
          <cell r="N6118">
            <v>-0.18514349999999999</v>
          </cell>
          <cell r="O6118">
            <v>-0.17512169999999999</v>
          </cell>
        </row>
        <row r="6119">
          <cell r="F6119" t="str">
            <v>2015-2022Sierra1-in-2June Peak22</v>
          </cell>
          <cell r="G6119">
            <v>1.785652</v>
          </cell>
          <cell r="H6119">
            <v>1.6709309999999999</v>
          </cell>
          <cell r="I6119">
            <v>74.963620000000006</v>
          </cell>
          <cell r="J6119">
            <v>17688.05</v>
          </cell>
          <cell r="K6119">
            <v>-0.1248522</v>
          </cell>
          <cell r="L6119">
            <v>-0.11886679999999999</v>
          </cell>
          <cell r="M6119">
            <v>-0.1147213</v>
          </cell>
          <cell r="N6119">
            <v>-0.1105758</v>
          </cell>
          <cell r="O6119">
            <v>-0.1045903</v>
          </cell>
        </row>
        <row r="6120">
          <cell r="F6120" t="str">
            <v>2015-2022Sierra1-in-2June Peak23</v>
          </cell>
          <cell r="G6120">
            <v>1.370268</v>
          </cell>
          <cell r="H6120">
            <v>1.2930330000000001</v>
          </cell>
          <cell r="I6120">
            <v>70.133899999999997</v>
          </cell>
          <cell r="J6120">
            <v>17688.05</v>
          </cell>
          <cell r="K6120">
            <v>-8.4055900000000003E-2</v>
          </cell>
          <cell r="L6120">
            <v>-8.0026299999999995E-2</v>
          </cell>
          <cell r="M6120">
            <v>-7.7235300000000007E-2</v>
          </cell>
          <cell r="N6120">
            <v>-7.4444399999999994E-2</v>
          </cell>
          <cell r="O6120">
            <v>-7.0414699999999997E-2</v>
          </cell>
        </row>
        <row r="6121">
          <cell r="F6121" t="str">
            <v>2015-2022Sierra1-in-2June Peak24</v>
          </cell>
          <cell r="G6121">
            <v>1.021582</v>
          </cell>
          <cell r="H6121">
            <v>0.98128629999999994</v>
          </cell>
          <cell r="I6121">
            <v>68.266720000000007</v>
          </cell>
          <cell r="J6121">
            <v>17688.05</v>
          </cell>
          <cell r="K6121">
            <v>-4.3853900000000001E-2</v>
          </cell>
          <cell r="L6121">
            <v>-4.1751499999999997E-2</v>
          </cell>
          <cell r="M6121">
            <v>-4.0295400000000002E-2</v>
          </cell>
          <cell r="N6121">
            <v>-3.88393E-2</v>
          </cell>
          <cell r="O6121">
            <v>-3.6736999999999999E-2</v>
          </cell>
        </row>
        <row r="6122">
          <cell r="F6122" t="str">
            <v>2015-2022Stockton1-in-2June Peak1</v>
          </cell>
          <cell r="G6122">
            <v>0.76706280000000004</v>
          </cell>
          <cell r="H6122">
            <v>0.76706280000000004</v>
          </cell>
          <cell r="I6122">
            <v>71.179400000000001</v>
          </cell>
          <cell r="J6122">
            <v>12323.13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</row>
        <row r="6123">
          <cell r="F6123" t="str">
            <v>2015-2022Stockton1-in-2June Peak2</v>
          </cell>
          <cell r="G6123">
            <v>0.65247790000000006</v>
          </cell>
          <cell r="H6123">
            <v>0.65247790000000006</v>
          </cell>
          <cell r="I6123">
            <v>63.45514</v>
          </cell>
          <cell r="J6123">
            <v>12323.13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</row>
        <row r="6124">
          <cell r="F6124" t="str">
            <v>2015-2022Stockton1-in-2June Peak3</v>
          </cell>
          <cell r="G6124">
            <v>0.58214319999999997</v>
          </cell>
          <cell r="H6124">
            <v>0.58214319999999997</v>
          </cell>
          <cell r="I6124">
            <v>60.95514</v>
          </cell>
          <cell r="J6124">
            <v>12323.13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</row>
        <row r="6125">
          <cell r="F6125" t="str">
            <v>2015-2022Stockton1-in-2June Peak4</v>
          </cell>
          <cell r="G6125">
            <v>0.54276729999999995</v>
          </cell>
          <cell r="H6125">
            <v>0.54276729999999995</v>
          </cell>
          <cell r="I6125">
            <v>59.134540000000001</v>
          </cell>
          <cell r="J6125">
            <v>12323.13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</row>
        <row r="6126">
          <cell r="F6126" t="str">
            <v>2015-2022Stockton1-in-2June Peak5</v>
          </cell>
          <cell r="G6126">
            <v>0.53378749999999997</v>
          </cell>
          <cell r="H6126">
            <v>0.53378749999999997</v>
          </cell>
          <cell r="I6126">
            <v>58.94838</v>
          </cell>
          <cell r="J6126">
            <v>12323.13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</row>
        <row r="6127">
          <cell r="F6127" t="str">
            <v>2015-2022Stockton1-in-2June Peak6</v>
          </cell>
          <cell r="G6127">
            <v>0.55785390000000001</v>
          </cell>
          <cell r="H6127">
            <v>0.55785390000000001</v>
          </cell>
          <cell r="I6127">
            <v>60.54486</v>
          </cell>
          <cell r="J6127">
            <v>12323.13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</row>
        <row r="6128">
          <cell r="F6128" t="str">
            <v>2015-2022Stockton1-in-2June Peak7</v>
          </cell>
          <cell r="G6128">
            <v>0.63654230000000001</v>
          </cell>
          <cell r="H6128">
            <v>0.63654230000000001</v>
          </cell>
          <cell r="I6128">
            <v>60.141269999999999</v>
          </cell>
          <cell r="J6128">
            <v>12323.13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</row>
        <row r="6129">
          <cell r="F6129" t="str">
            <v>2015-2022Stockton1-in-2June Peak8</v>
          </cell>
          <cell r="G6129">
            <v>0.69121549999999998</v>
          </cell>
          <cell r="H6129">
            <v>0.69121549999999998</v>
          </cell>
          <cell r="I6129">
            <v>66.782579999999996</v>
          </cell>
          <cell r="J6129">
            <v>12323.13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</row>
        <row r="6130">
          <cell r="F6130" t="str">
            <v>2015-2022Stockton1-in-2June Peak9</v>
          </cell>
          <cell r="G6130">
            <v>0.71976309999999999</v>
          </cell>
          <cell r="H6130">
            <v>0.71976309999999999</v>
          </cell>
          <cell r="I6130">
            <v>73.320599999999999</v>
          </cell>
          <cell r="J6130">
            <v>12323.13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</row>
        <row r="6131">
          <cell r="F6131" t="str">
            <v>2015-2022Stockton1-in-2June Peak10</v>
          </cell>
          <cell r="G6131">
            <v>0.78969690000000003</v>
          </cell>
          <cell r="H6131">
            <v>0.78969690000000003</v>
          </cell>
          <cell r="I6131">
            <v>79.179400000000001</v>
          </cell>
          <cell r="J6131">
            <v>12323.13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</row>
        <row r="6132">
          <cell r="F6132" t="str">
            <v>2015-2022Stockton1-in-2June Peak11</v>
          </cell>
          <cell r="G6132">
            <v>0.88954120000000003</v>
          </cell>
          <cell r="H6132">
            <v>0.88954120000000003</v>
          </cell>
          <cell r="I6132">
            <v>82.95514</v>
          </cell>
          <cell r="J6132">
            <v>12323.13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</row>
        <row r="6133">
          <cell r="F6133" t="str">
            <v>2015-2022Stockton1-in-2June Peak12</v>
          </cell>
          <cell r="G6133">
            <v>1.0249509999999999</v>
          </cell>
          <cell r="H6133">
            <v>1.0249509999999999</v>
          </cell>
          <cell r="I6133">
            <v>87.686130000000006</v>
          </cell>
          <cell r="J6133">
            <v>12323.13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</row>
        <row r="6134">
          <cell r="F6134" t="str">
            <v>2015-2022Stockton1-in-2June Peak13</v>
          </cell>
          <cell r="G6134">
            <v>1.1991289999999999</v>
          </cell>
          <cell r="H6134">
            <v>1.1991289999999999</v>
          </cell>
          <cell r="I6134">
            <v>91.230959999999996</v>
          </cell>
          <cell r="J6134">
            <v>12323.13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</row>
        <row r="6135">
          <cell r="F6135" t="str">
            <v>2015-2022Stockton1-in-2June Peak14</v>
          </cell>
          <cell r="G6135">
            <v>1.186564</v>
          </cell>
          <cell r="H6135">
            <v>1.3991800000000001</v>
          </cell>
          <cell r="I6135">
            <v>93.730959999999996</v>
          </cell>
          <cell r="J6135">
            <v>12323.13</v>
          </cell>
          <cell r="K6135">
            <v>0.1492802</v>
          </cell>
          <cell r="L6135">
            <v>0.18669959999999999</v>
          </cell>
          <cell r="M6135">
            <v>0.2126161</v>
          </cell>
          <cell r="N6135">
            <v>0.23853269999999999</v>
          </cell>
          <cell r="O6135">
            <v>0.27595209999999998</v>
          </cell>
        </row>
        <row r="6136">
          <cell r="F6136" t="str">
            <v>2015-2022Stockton1-in-2June Peak15</v>
          </cell>
          <cell r="G6136">
            <v>1.3559239999999999</v>
          </cell>
          <cell r="H6136">
            <v>1.6213169999999999</v>
          </cell>
          <cell r="I6136">
            <v>96.051630000000003</v>
          </cell>
          <cell r="J6136">
            <v>12323.13</v>
          </cell>
          <cell r="K6136">
            <v>0.18801229999999999</v>
          </cell>
          <cell r="L6136">
            <v>0.2337293</v>
          </cell>
          <cell r="M6136">
            <v>0.26539279999999998</v>
          </cell>
          <cell r="N6136">
            <v>0.29705619999999999</v>
          </cell>
          <cell r="O6136">
            <v>0.3427733</v>
          </cell>
        </row>
        <row r="6137">
          <cell r="F6137" t="str">
            <v>2015-2022Stockton1-in-2June Peak16</v>
          </cell>
          <cell r="G6137">
            <v>1.5285960000000001</v>
          </cell>
          <cell r="H6137">
            <v>1.8665400000000001</v>
          </cell>
          <cell r="I6137">
            <v>97.506770000000003</v>
          </cell>
          <cell r="J6137">
            <v>12323.13</v>
          </cell>
          <cell r="K6137">
            <v>0.24052419999999999</v>
          </cell>
          <cell r="L6137">
            <v>0.29808059999999997</v>
          </cell>
          <cell r="M6137">
            <v>0.33794400000000002</v>
          </cell>
          <cell r="N6137">
            <v>0.37780750000000002</v>
          </cell>
          <cell r="O6137">
            <v>0.43536399999999997</v>
          </cell>
        </row>
        <row r="6138">
          <cell r="F6138" t="str">
            <v>2015-2022Stockton1-in-2June Peak17</v>
          </cell>
          <cell r="G6138">
            <v>1.688717</v>
          </cell>
          <cell r="H6138">
            <v>2.0782189999999998</v>
          </cell>
          <cell r="I6138">
            <v>97.596410000000006</v>
          </cell>
          <cell r="J6138">
            <v>12323.13</v>
          </cell>
          <cell r="K6138">
            <v>0.2764567</v>
          </cell>
          <cell r="L6138">
            <v>0.34324519999999997</v>
          </cell>
          <cell r="M6138">
            <v>0.38950259999999998</v>
          </cell>
          <cell r="N6138">
            <v>0.43576009999999998</v>
          </cell>
          <cell r="O6138">
            <v>0.50254860000000001</v>
          </cell>
        </row>
        <row r="6139">
          <cell r="F6139" t="str">
            <v>2015-2022Stockton1-in-2June Peak18</v>
          </cell>
          <cell r="G6139">
            <v>1.791371</v>
          </cell>
          <cell r="H6139">
            <v>2.1908400000000001</v>
          </cell>
          <cell r="I6139">
            <v>97.186130000000006</v>
          </cell>
          <cell r="J6139">
            <v>12323.13</v>
          </cell>
          <cell r="K6139">
            <v>0.28342879999999998</v>
          </cell>
          <cell r="L6139">
            <v>0.35198629999999997</v>
          </cell>
          <cell r="M6139">
            <v>0.39946910000000002</v>
          </cell>
          <cell r="N6139">
            <v>0.44695180000000001</v>
          </cell>
          <cell r="O6139">
            <v>0.51550940000000001</v>
          </cell>
        </row>
        <row r="6140">
          <cell r="F6140" t="str">
            <v>2015-2022Stockton1-in-2June Peak19</v>
          </cell>
          <cell r="G6140">
            <v>2.4306540000000001</v>
          </cell>
          <cell r="H6140">
            <v>2.13748</v>
          </cell>
          <cell r="I6140">
            <v>96.096410000000006</v>
          </cell>
          <cell r="J6140">
            <v>12323.13</v>
          </cell>
          <cell r="K6140">
            <v>-0.30917090000000003</v>
          </cell>
          <cell r="L6140">
            <v>-0.29971999999999999</v>
          </cell>
          <cell r="M6140">
            <v>-0.2931744</v>
          </cell>
          <cell r="N6140">
            <v>-0.28662880000000002</v>
          </cell>
          <cell r="O6140">
            <v>-0.27717789999999998</v>
          </cell>
        </row>
        <row r="6141">
          <cell r="F6141" t="str">
            <v>2015-2022Stockton1-in-2June Peak20</v>
          </cell>
          <cell r="G6141">
            <v>2.2153559999999999</v>
          </cell>
          <cell r="H6141">
            <v>1.9402759999999999</v>
          </cell>
          <cell r="I6141">
            <v>91.910349999999994</v>
          </cell>
          <cell r="J6141">
            <v>12323.13</v>
          </cell>
          <cell r="K6141">
            <v>-0.29008929999999999</v>
          </cell>
          <cell r="L6141">
            <v>-0.28122180000000002</v>
          </cell>
          <cell r="M6141">
            <v>-0.27508009999999999</v>
          </cell>
          <cell r="N6141">
            <v>-0.26893850000000002</v>
          </cell>
          <cell r="O6141">
            <v>-0.26007089999999999</v>
          </cell>
        </row>
        <row r="6142">
          <cell r="F6142" t="str">
            <v>2015-2022Stockton1-in-2June Peak21</v>
          </cell>
          <cell r="G6142">
            <v>1.9280919999999999</v>
          </cell>
          <cell r="H6142">
            <v>1.7423820000000001</v>
          </cell>
          <cell r="I6142">
            <v>83.724189999999993</v>
          </cell>
          <cell r="J6142">
            <v>12323.13</v>
          </cell>
          <cell r="K6142">
            <v>-0.19584399999999999</v>
          </cell>
          <cell r="L6142">
            <v>-0.18985740000000001</v>
          </cell>
          <cell r="M6142">
            <v>-0.18571109999999999</v>
          </cell>
          <cell r="N6142">
            <v>-0.1815647</v>
          </cell>
          <cell r="O6142">
            <v>-0.17557809999999999</v>
          </cell>
        </row>
        <row r="6143">
          <cell r="F6143" t="str">
            <v>2015-2022Stockton1-in-2June Peak22</v>
          </cell>
          <cell r="G6143">
            <v>1.6359079999999999</v>
          </cell>
          <cell r="H6143">
            <v>1.505331</v>
          </cell>
          <cell r="I6143">
            <v>76.724189999999993</v>
          </cell>
          <cell r="J6143">
            <v>12323.13</v>
          </cell>
          <cell r="K6143">
            <v>-0.1377023</v>
          </cell>
          <cell r="L6143">
            <v>-0.1334929</v>
          </cell>
          <cell r="M6143">
            <v>-0.13057759999999999</v>
          </cell>
          <cell r="N6143">
            <v>-0.1276622</v>
          </cell>
          <cell r="O6143">
            <v>-0.1234528</v>
          </cell>
        </row>
        <row r="6144">
          <cell r="F6144" t="str">
            <v>2015-2022Stockton1-in-2June Peak23</v>
          </cell>
          <cell r="G6144">
            <v>1.2706310000000001</v>
          </cell>
          <cell r="H6144">
            <v>1.2003550000000001</v>
          </cell>
          <cell r="I6144">
            <v>73.820599999999999</v>
          </cell>
          <cell r="J6144">
            <v>12323.13</v>
          </cell>
          <cell r="K6144">
            <v>-7.4110999999999996E-2</v>
          </cell>
          <cell r="L6144">
            <v>-7.1845500000000007E-2</v>
          </cell>
          <cell r="M6144">
            <v>-7.0276500000000006E-2</v>
          </cell>
          <cell r="N6144">
            <v>-6.8707500000000005E-2</v>
          </cell>
          <cell r="O6144">
            <v>-6.6442000000000001E-2</v>
          </cell>
        </row>
        <row r="6145">
          <cell r="F6145" t="str">
            <v>2015-2022Stockton1-in-2June Peak24</v>
          </cell>
          <cell r="G6145">
            <v>0.98116150000000002</v>
          </cell>
          <cell r="H6145">
            <v>0.92481500000000005</v>
          </cell>
          <cell r="I6145">
            <v>75.230959999999996</v>
          </cell>
          <cell r="J6145">
            <v>12323.13</v>
          </cell>
          <cell r="K6145">
            <v>-5.9421000000000002E-2</v>
          </cell>
          <cell r="L6145">
            <v>-5.7604599999999999E-2</v>
          </cell>
          <cell r="M6145">
            <v>-5.6346500000000001E-2</v>
          </cell>
          <cell r="N6145">
            <v>-5.5088499999999999E-2</v>
          </cell>
          <cell r="O6145">
            <v>-5.3272100000000003E-2</v>
          </cell>
        </row>
        <row r="6146">
          <cell r="F6146" t="str">
            <v>2012All Customers1-in-10May Peak1</v>
          </cell>
          <cell r="G6146">
            <v>1.0421009999999999</v>
          </cell>
          <cell r="H6146">
            <v>1.0421009999999999</v>
          </cell>
          <cell r="I6146">
            <v>74.604680000000002</v>
          </cell>
          <cell r="J6146">
            <v>157302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</row>
        <row r="6147">
          <cell r="F6147" t="str">
            <v>2012All Customers1-in-10May Peak2</v>
          </cell>
          <cell r="G6147">
            <v>0.88977209999999995</v>
          </cell>
          <cell r="H6147">
            <v>0.88977209999999995</v>
          </cell>
          <cell r="I6147">
            <v>72.389570000000006</v>
          </cell>
          <cell r="J6147">
            <v>157302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</row>
        <row r="6148">
          <cell r="F6148" t="str">
            <v>2012All Customers1-in-10May Peak3</v>
          </cell>
          <cell r="G6148">
            <v>0.80031229999999998</v>
          </cell>
          <cell r="H6148">
            <v>0.80031229999999998</v>
          </cell>
          <cell r="I6148">
            <v>71.228030000000004</v>
          </cell>
          <cell r="J6148">
            <v>157302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</row>
        <row r="6149">
          <cell r="F6149" t="str">
            <v>2012All Customers1-in-10May Peak4</v>
          </cell>
          <cell r="G6149">
            <v>0.74839250000000002</v>
          </cell>
          <cell r="H6149">
            <v>0.74839250000000002</v>
          </cell>
          <cell r="I6149">
            <v>70.072959999999995</v>
          </cell>
          <cell r="J6149">
            <v>157302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</row>
        <row r="6150">
          <cell r="F6150" t="str">
            <v>2012All Customers1-in-10May Peak5</v>
          </cell>
          <cell r="G6150">
            <v>0.73476739999999996</v>
          </cell>
          <cell r="H6150">
            <v>0.73476739999999996</v>
          </cell>
          <cell r="I6150">
            <v>69.050799999999995</v>
          </cell>
          <cell r="J6150">
            <v>157302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</row>
        <row r="6151">
          <cell r="F6151" t="str">
            <v>2012All Customers1-in-10May Peak6</v>
          </cell>
          <cell r="G6151">
            <v>0.77687709999999999</v>
          </cell>
          <cell r="H6151">
            <v>0.77687709999999999</v>
          </cell>
          <cell r="I6151">
            <v>67.799289999999999</v>
          </cell>
          <cell r="J6151">
            <v>157302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</row>
        <row r="6152">
          <cell r="F6152" t="str">
            <v>2012All Customers1-in-10May Peak7</v>
          </cell>
          <cell r="G6152">
            <v>0.90460269999999998</v>
          </cell>
          <cell r="H6152">
            <v>0.90460269999999998</v>
          </cell>
          <cell r="I6152">
            <v>68.026989999999998</v>
          </cell>
          <cell r="J6152">
            <v>157302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</row>
        <row r="6153">
          <cell r="F6153" t="str">
            <v>2012All Customers1-in-10May Peak8</v>
          </cell>
          <cell r="G6153">
            <v>1.006019</v>
          </cell>
          <cell r="H6153">
            <v>1.006019</v>
          </cell>
          <cell r="I6153">
            <v>71.985579999999999</v>
          </cell>
          <cell r="J6153">
            <v>157302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</row>
        <row r="6154">
          <cell r="F6154" t="str">
            <v>2012All Customers1-in-10May Peak9</v>
          </cell>
          <cell r="G6154">
            <v>1.0278119999999999</v>
          </cell>
          <cell r="H6154">
            <v>1.0278119999999999</v>
          </cell>
          <cell r="I6154">
            <v>76.431399999999996</v>
          </cell>
          <cell r="J6154">
            <v>157302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</row>
        <row r="6155">
          <cell r="F6155" t="str">
            <v>2012All Customers1-in-10May Peak10</v>
          </cell>
          <cell r="G6155">
            <v>1.0967070000000001</v>
          </cell>
          <cell r="H6155">
            <v>1.0967070000000001</v>
          </cell>
          <cell r="I6155">
            <v>80.727059999999994</v>
          </cell>
          <cell r="J6155">
            <v>157302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</row>
        <row r="6156">
          <cell r="F6156" t="str">
            <v>2012All Customers1-in-10May Peak11</v>
          </cell>
          <cell r="G6156">
            <v>1.212818</v>
          </cell>
          <cell r="H6156">
            <v>1.212818</v>
          </cell>
          <cell r="I6156">
            <v>84.563360000000003</v>
          </cell>
          <cell r="J6156">
            <v>157302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</row>
        <row r="6157">
          <cell r="F6157" t="str">
            <v>2012All Customers1-in-10May Peak12</v>
          </cell>
          <cell r="G6157">
            <v>1.3812960000000001</v>
          </cell>
          <cell r="H6157">
            <v>1.3812960000000001</v>
          </cell>
          <cell r="I6157">
            <v>88.221090000000004</v>
          </cell>
          <cell r="J6157">
            <v>157302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</row>
        <row r="6158">
          <cell r="F6158" t="str">
            <v>2012All Customers1-in-10May Peak13</v>
          </cell>
          <cell r="G6158">
            <v>1.605399</v>
          </cell>
          <cell r="H6158">
            <v>1.605399</v>
          </cell>
          <cell r="I6158">
            <v>91.270769999999999</v>
          </cell>
          <cell r="J6158">
            <v>157302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</row>
        <row r="6159">
          <cell r="F6159" t="str">
            <v>2012All Customers1-in-10May Peak14</v>
          </cell>
          <cell r="G6159">
            <v>1.4858739999999999</v>
          </cell>
          <cell r="H6159">
            <v>1.8503320000000001</v>
          </cell>
          <cell r="I6159">
            <v>93.915120000000002</v>
          </cell>
          <cell r="J6159">
            <v>157302</v>
          </cell>
          <cell r="K6159">
            <v>0.2985138</v>
          </cell>
          <cell r="L6159">
            <v>0.33747389999999999</v>
          </cell>
          <cell r="M6159">
            <v>0.36445749999999999</v>
          </cell>
          <cell r="N6159">
            <v>0.39144119999999999</v>
          </cell>
          <cell r="O6159">
            <v>0.43040139999999999</v>
          </cell>
        </row>
        <row r="6160">
          <cell r="F6160" t="str">
            <v>2012All Customers1-in-10May Peak15</v>
          </cell>
          <cell r="G6160">
            <v>1.6496649999999999</v>
          </cell>
          <cell r="H6160">
            <v>2.1249500000000001</v>
          </cell>
          <cell r="I6160">
            <v>95.152799999999999</v>
          </cell>
          <cell r="J6160">
            <v>157302</v>
          </cell>
          <cell r="K6160">
            <v>0.38942890000000002</v>
          </cell>
          <cell r="L6160">
            <v>0.44015359999999998</v>
          </cell>
          <cell r="M6160">
            <v>0.47528530000000002</v>
          </cell>
          <cell r="N6160">
            <v>0.51041700000000001</v>
          </cell>
          <cell r="O6160">
            <v>0.56114169999999997</v>
          </cell>
        </row>
        <row r="6161">
          <cell r="F6161" t="str">
            <v>2012All Customers1-in-10May Peak16</v>
          </cell>
          <cell r="G6161">
            <v>1.847456</v>
          </cell>
          <cell r="H6161">
            <v>2.436544</v>
          </cell>
          <cell r="I6161">
            <v>95.997860000000003</v>
          </cell>
          <cell r="J6161">
            <v>157302</v>
          </cell>
          <cell r="K6161">
            <v>0.48279260000000002</v>
          </cell>
          <cell r="L6161">
            <v>0.54559310000000005</v>
          </cell>
          <cell r="M6161">
            <v>0.58908859999999996</v>
          </cell>
          <cell r="N6161">
            <v>0.63258389999999998</v>
          </cell>
          <cell r="O6161">
            <v>0.69538449999999996</v>
          </cell>
        </row>
        <row r="6162">
          <cell r="F6162" t="str">
            <v>2012All Customers1-in-10May Peak17</v>
          </cell>
          <cell r="G6162">
            <v>2.0240459999999998</v>
          </cell>
          <cell r="H6162">
            <v>2.7140550000000001</v>
          </cell>
          <cell r="I6162">
            <v>96.157229999999998</v>
          </cell>
          <cell r="J6162">
            <v>157302</v>
          </cell>
          <cell r="K6162">
            <v>0.56541929999999996</v>
          </cell>
          <cell r="L6162">
            <v>0.63902769999999998</v>
          </cell>
          <cell r="M6162">
            <v>0.69000850000000002</v>
          </cell>
          <cell r="N6162">
            <v>0.74098940000000002</v>
          </cell>
          <cell r="O6162">
            <v>0.81459769999999998</v>
          </cell>
        </row>
        <row r="6163">
          <cell r="F6163" t="str">
            <v>2012All Customers1-in-10May Peak18</v>
          </cell>
          <cell r="G6163">
            <v>2.1784729999999999</v>
          </cell>
          <cell r="H6163">
            <v>2.88761</v>
          </cell>
          <cell r="I6163">
            <v>95.537480000000002</v>
          </cell>
          <cell r="J6163">
            <v>157302</v>
          </cell>
          <cell r="K6163">
            <v>0.58108349999999998</v>
          </cell>
          <cell r="L6163">
            <v>0.65673890000000001</v>
          </cell>
          <cell r="M6163">
            <v>0.70913760000000003</v>
          </cell>
          <cell r="N6163">
            <v>0.76153630000000005</v>
          </cell>
          <cell r="O6163">
            <v>0.83719160000000004</v>
          </cell>
        </row>
        <row r="6164">
          <cell r="F6164" t="str">
            <v>2012All Customers1-in-10May Peak19</v>
          </cell>
          <cell r="G6164">
            <v>3.1128130000000001</v>
          </cell>
          <cell r="H6164">
            <v>2.8494389999999998</v>
          </cell>
          <cell r="I6164">
            <v>94.182649999999995</v>
          </cell>
          <cell r="J6164">
            <v>157302</v>
          </cell>
          <cell r="K6164">
            <v>-0.29173929999999998</v>
          </cell>
          <cell r="L6164">
            <v>-0.27498070000000002</v>
          </cell>
          <cell r="M6164">
            <v>-0.26337359999999999</v>
          </cell>
          <cell r="N6164">
            <v>-0.25176660000000001</v>
          </cell>
          <cell r="O6164">
            <v>-0.23500789999999999</v>
          </cell>
        </row>
        <row r="6165">
          <cell r="F6165" t="str">
            <v>2012All Customers1-in-10May Peak20</v>
          </cell>
          <cell r="G6165">
            <v>2.849005</v>
          </cell>
          <cell r="H6165">
            <v>2.612574</v>
          </cell>
          <cell r="I6165">
            <v>90.115790000000004</v>
          </cell>
          <cell r="J6165">
            <v>157302</v>
          </cell>
          <cell r="K6165">
            <v>-0.2617738</v>
          </cell>
          <cell r="L6165">
            <v>-0.24680089999999999</v>
          </cell>
          <cell r="M6165">
            <v>-0.23643069999999999</v>
          </cell>
          <cell r="N6165">
            <v>-0.2260605</v>
          </cell>
          <cell r="O6165">
            <v>-0.21108750000000001</v>
          </cell>
        </row>
        <row r="6166">
          <cell r="F6166" t="str">
            <v>2012All Customers1-in-10May Peak21</v>
          </cell>
          <cell r="G6166">
            <v>2.5139659999999999</v>
          </cell>
          <cell r="H6166">
            <v>2.363934</v>
          </cell>
          <cell r="I6166">
            <v>85.563869999999994</v>
          </cell>
          <cell r="J6166">
            <v>157302</v>
          </cell>
          <cell r="K6166">
            <v>-0.16578480000000001</v>
          </cell>
          <cell r="L6166">
            <v>-0.15647810000000001</v>
          </cell>
          <cell r="M6166">
            <v>-0.15003230000000001</v>
          </cell>
          <cell r="N6166">
            <v>-0.14358650000000001</v>
          </cell>
          <cell r="O6166">
            <v>-0.1342798</v>
          </cell>
        </row>
        <row r="6167">
          <cell r="F6167" t="str">
            <v>2012All Customers1-in-10May Peak22</v>
          </cell>
          <cell r="G6167">
            <v>2.16811</v>
          </cell>
          <cell r="H6167">
            <v>2.075034</v>
          </cell>
          <cell r="I6167">
            <v>82.016069999999999</v>
          </cell>
          <cell r="J6167">
            <v>157302</v>
          </cell>
          <cell r="K6167">
            <v>-0.1027474</v>
          </cell>
          <cell r="L6167">
            <v>-9.7033300000000003E-2</v>
          </cell>
          <cell r="M6167">
            <v>-9.30758E-2</v>
          </cell>
          <cell r="N6167">
            <v>-8.9118299999999998E-2</v>
          </cell>
          <cell r="O6167">
            <v>-8.3404199999999998E-2</v>
          </cell>
        </row>
        <row r="6168">
          <cell r="F6168" t="str">
            <v>2012All Customers1-in-10May Peak23</v>
          </cell>
          <cell r="G6168">
            <v>1.717425</v>
          </cell>
          <cell r="H6168">
            <v>1.6592009999999999</v>
          </cell>
          <cell r="I6168">
            <v>78.300460000000001</v>
          </cell>
          <cell r="J6168">
            <v>157302</v>
          </cell>
          <cell r="K6168">
            <v>-6.4363900000000002E-2</v>
          </cell>
          <cell r="L6168">
            <v>-6.0736900000000003E-2</v>
          </cell>
          <cell r="M6168">
            <v>-5.82248E-2</v>
          </cell>
          <cell r="N6168">
            <v>-5.5712600000000001E-2</v>
          </cell>
          <cell r="O6168">
            <v>-5.2085600000000003E-2</v>
          </cell>
        </row>
        <row r="6169">
          <cell r="F6169" t="str">
            <v>2012All Customers1-in-10May Peak24</v>
          </cell>
          <cell r="G6169">
            <v>1.313539</v>
          </cell>
          <cell r="H6169">
            <v>1.2715289999999999</v>
          </cell>
          <cell r="I6169">
            <v>76.330799999999996</v>
          </cell>
          <cell r="J6169">
            <v>157302</v>
          </cell>
          <cell r="K6169">
            <v>-4.6483900000000002E-2</v>
          </cell>
          <cell r="L6169">
            <v>-4.3841100000000001E-2</v>
          </cell>
          <cell r="M6169">
            <v>-4.2010800000000001E-2</v>
          </cell>
          <cell r="N6169">
            <v>-4.0180500000000001E-2</v>
          </cell>
          <cell r="O6169">
            <v>-3.7537800000000003E-2</v>
          </cell>
        </row>
        <row r="6170">
          <cell r="F6170" t="str">
            <v>2012Greater Bay Area1-in-10May Peak1</v>
          </cell>
          <cell r="G6170">
            <v>1.0096670000000001</v>
          </cell>
          <cell r="H6170">
            <v>1.0096670000000001</v>
          </cell>
          <cell r="I6170">
            <v>72.481520000000003</v>
          </cell>
          <cell r="J6170">
            <v>54845.760000000002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</row>
        <row r="6171">
          <cell r="F6171" t="str">
            <v>2012Greater Bay Area1-in-10May Peak2</v>
          </cell>
          <cell r="G6171">
            <v>0.8492729</v>
          </cell>
          <cell r="H6171">
            <v>0.8492729</v>
          </cell>
          <cell r="I6171">
            <v>70.411580000000001</v>
          </cell>
          <cell r="J6171">
            <v>54845.760000000002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</row>
        <row r="6172">
          <cell r="F6172" t="str">
            <v>2012Greater Bay Area1-in-10May Peak3</v>
          </cell>
          <cell r="G6172">
            <v>0.76093489999999997</v>
          </cell>
          <cell r="H6172">
            <v>0.76093489999999997</v>
          </cell>
          <cell r="I6172">
            <v>69.40052</v>
          </cell>
          <cell r="J6172">
            <v>54845.760000000002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</row>
        <row r="6173">
          <cell r="F6173" t="str">
            <v>2012Greater Bay Area1-in-10May Peak4</v>
          </cell>
          <cell r="G6173">
            <v>0.71190779999999998</v>
          </cell>
          <cell r="H6173">
            <v>0.71190779999999998</v>
          </cell>
          <cell r="I6173">
            <v>67.813609999999997</v>
          </cell>
          <cell r="J6173">
            <v>54845.760000000002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</row>
        <row r="6174">
          <cell r="F6174" t="str">
            <v>2012Greater Bay Area1-in-10May Peak5</v>
          </cell>
          <cell r="G6174">
            <v>0.69547570000000003</v>
          </cell>
          <cell r="H6174">
            <v>0.69547570000000003</v>
          </cell>
          <cell r="I6174">
            <v>66.869290000000007</v>
          </cell>
          <cell r="J6174">
            <v>54845.760000000002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</row>
        <row r="6175">
          <cell r="F6175" t="str">
            <v>2012Greater Bay Area1-in-10May Peak6</v>
          </cell>
          <cell r="G6175">
            <v>0.73373069999999996</v>
          </cell>
          <cell r="H6175">
            <v>0.73373069999999996</v>
          </cell>
          <cell r="I6175">
            <v>65.598259999999996</v>
          </cell>
          <cell r="J6175">
            <v>54845.760000000002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</row>
        <row r="6176">
          <cell r="F6176" t="str">
            <v>2012Greater Bay Area1-in-10May Peak7</v>
          </cell>
          <cell r="G6176">
            <v>0.86713620000000002</v>
          </cell>
          <cell r="H6176">
            <v>0.86713620000000002</v>
          </cell>
          <cell r="I6176">
            <v>65.869839999999996</v>
          </cell>
          <cell r="J6176">
            <v>54845.760000000002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</row>
        <row r="6177">
          <cell r="F6177" t="str">
            <v>2012Greater Bay Area1-in-10May Peak8</v>
          </cell>
          <cell r="G6177">
            <v>0.99753619999999998</v>
          </cell>
          <cell r="H6177">
            <v>0.99753619999999998</v>
          </cell>
          <cell r="I6177">
            <v>68.963319999999996</v>
          </cell>
          <cell r="J6177">
            <v>54845.760000000002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</row>
        <row r="6178">
          <cell r="F6178" t="str">
            <v>2012Greater Bay Area1-in-10May Peak9</v>
          </cell>
          <cell r="G6178">
            <v>1.013031</v>
          </cell>
          <cell r="H6178">
            <v>1.013031</v>
          </cell>
          <cell r="I6178">
            <v>73.384929999999997</v>
          </cell>
          <cell r="J6178">
            <v>54845.760000000002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</row>
        <row r="6179">
          <cell r="F6179" t="str">
            <v>2012Greater Bay Area1-in-10May Peak10</v>
          </cell>
          <cell r="G6179">
            <v>1.0572299999999999</v>
          </cell>
          <cell r="H6179">
            <v>1.0572299999999999</v>
          </cell>
          <cell r="I6179">
            <v>78.143600000000006</v>
          </cell>
          <cell r="J6179">
            <v>54845.760000000002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</row>
        <row r="6180">
          <cell r="F6180" t="str">
            <v>2012Greater Bay Area1-in-10May Peak11</v>
          </cell>
          <cell r="G6180">
            <v>1.1478120000000001</v>
          </cell>
          <cell r="H6180">
            <v>1.1478120000000001</v>
          </cell>
          <cell r="I6180">
            <v>82.513170000000002</v>
          </cell>
          <cell r="J6180">
            <v>54845.760000000002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</row>
        <row r="6181">
          <cell r="F6181" t="str">
            <v>2012Greater Bay Area1-in-10May Peak12</v>
          </cell>
          <cell r="G6181">
            <v>1.276748</v>
          </cell>
          <cell r="H6181">
            <v>1.276748</v>
          </cell>
          <cell r="I6181">
            <v>85.837230000000005</v>
          </cell>
          <cell r="J6181">
            <v>54845.760000000002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</row>
        <row r="6182">
          <cell r="F6182" t="str">
            <v>2012Greater Bay Area1-in-10May Peak13</v>
          </cell>
          <cell r="G6182">
            <v>1.4528589999999999</v>
          </cell>
          <cell r="H6182">
            <v>1.4528589999999999</v>
          </cell>
          <cell r="I6182">
            <v>89.057220000000001</v>
          </cell>
          <cell r="J6182">
            <v>54845.760000000002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</row>
        <row r="6183">
          <cell r="F6183" t="str">
            <v>2012Greater Bay Area1-in-10May Peak14</v>
          </cell>
          <cell r="G6183">
            <v>1.3223780000000001</v>
          </cell>
          <cell r="H6183">
            <v>1.640606</v>
          </cell>
          <cell r="I6183">
            <v>91.315340000000006</v>
          </cell>
          <cell r="J6183">
            <v>54845.760000000002</v>
          </cell>
          <cell r="K6183">
            <v>0.26331199999999999</v>
          </cell>
          <cell r="L6183">
            <v>0.29575699999999999</v>
          </cell>
          <cell r="M6183">
            <v>0.31822830000000002</v>
          </cell>
          <cell r="N6183">
            <v>0.34069959999999999</v>
          </cell>
          <cell r="O6183">
            <v>0.3731447</v>
          </cell>
        </row>
        <row r="6184">
          <cell r="F6184" t="str">
            <v>2012Greater Bay Area1-in-10May Peak15</v>
          </cell>
          <cell r="G6184">
            <v>1.442461</v>
          </cell>
          <cell r="H6184">
            <v>1.859032</v>
          </cell>
          <cell r="I6184">
            <v>92.043139999999994</v>
          </cell>
          <cell r="J6184">
            <v>54845.760000000002</v>
          </cell>
          <cell r="K6184">
            <v>0.34475260000000002</v>
          </cell>
          <cell r="L6184">
            <v>0.38718380000000002</v>
          </cell>
          <cell r="M6184">
            <v>0.41657159999999999</v>
          </cell>
          <cell r="N6184">
            <v>0.4459593</v>
          </cell>
          <cell r="O6184">
            <v>0.48839050000000001</v>
          </cell>
        </row>
        <row r="6185">
          <cell r="F6185" t="str">
            <v>2012Greater Bay Area1-in-10May Peak16</v>
          </cell>
          <cell r="G6185">
            <v>1.612163</v>
          </cell>
          <cell r="H6185">
            <v>2.1273149999999998</v>
          </cell>
          <cell r="I6185">
            <v>91.974140000000006</v>
          </cell>
          <cell r="J6185">
            <v>54845.760000000002</v>
          </cell>
          <cell r="K6185">
            <v>0.42633759999999998</v>
          </cell>
          <cell r="L6185">
            <v>0.47881010000000002</v>
          </cell>
          <cell r="M6185">
            <v>0.51515230000000001</v>
          </cell>
          <cell r="N6185">
            <v>0.55149459999999995</v>
          </cell>
          <cell r="O6185">
            <v>0.60396720000000004</v>
          </cell>
        </row>
        <row r="6186">
          <cell r="F6186" t="str">
            <v>2012Greater Bay Area1-in-10May Peak17</v>
          </cell>
          <cell r="G6186">
            <v>1.7805489999999999</v>
          </cell>
          <cell r="H6186">
            <v>2.3847740000000002</v>
          </cell>
          <cell r="I6186">
            <v>90.618449999999996</v>
          </cell>
          <cell r="J6186">
            <v>54845.760000000002</v>
          </cell>
          <cell r="K6186">
            <v>0.50005359999999999</v>
          </cell>
          <cell r="L6186">
            <v>0.56159890000000001</v>
          </cell>
          <cell r="M6186">
            <v>0.60422489999999995</v>
          </cell>
          <cell r="N6186">
            <v>0.64685099999999995</v>
          </cell>
          <cell r="O6186">
            <v>0.70839629999999998</v>
          </cell>
        </row>
        <row r="6187">
          <cell r="F6187" t="str">
            <v>2012Greater Bay Area1-in-10May Peak18</v>
          </cell>
          <cell r="G6187">
            <v>1.9437390000000001</v>
          </cell>
          <cell r="H6187">
            <v>2.5648219999999999</v>
          </cell>
          <cell r="I6187">
            <v>90.178550000000001</v>
          </cell>
          <cell r="J6187">
            <v>54845.760000000002</v>
          </cell>
          <cell r="K6187">
            <v>0.51400559999999995</v>
          </cell>
          <cell r="L6187">
            <v>0.57726789999999994</v>
          </cell>
          <cell r="M6187">
            <v>0.62108339999999995</v>
          </cell>
          <cell r="N6187">
            <v>0.66489869999999995</v>
          </cell>
          <cell r="O6187">
            <v>0.72816099999999995</v>
          </cell>
        </row>
        <row r="6188">
          <cell r="F6188" t="str">
            <v>2012Greater Bay Area1-in-10May Peak19</v>
          </cell>
          <cell r="G6188">
            <v>2.7423009999999999</v>
          </cell>
          <cell r="H6188">
            <v>2.5654469999999998</v>
          </cell>
          <cell r="I6188">
            <v>88.998739999999998</v>
          </cell>
          <cell r="J6188">
            <v>54845.760000000002</v>
          </cell>
          <cell r="K6188">
            <v>-0.20453879999999999</v>
          </cell>
          <cell r="L6188">
            <v>-0.1881825</v>
          </cell>
          <cell r="M6188">
            <v>-0.17685409999999999</v>
          </cell>
          <cell r="N6188">
            <v>-0.1655258</v>
          </cell>
          <cell r="O6188">
            <v>-0.14916940000000001</v>
          </cell>
        </row>
        <row r="6189">
          <cell r="F6189" t="str">
            <v>2012Greater Bay Area1-in-10May Peak20</v>
          </cell>
          <cell r="G6189">
            <v>2.527177</v>
          </cell>
          <cell r="H6189">
            <v>2.3698800000000002</v>
          </cell>
          <cell r="I6189">
            <v>84.941900000000004</v>
          </cell>
          <cell r="J6189">
            <v>54845.760000000002</v>
          </cell>
          <cell r="K6189">
            <v>-0.18192059999999999</v>
          </cell>
          <cell r="L6189">
            <v>-0.16737299999999999</v>
          </cell>
          <cell r="M6189">
            <v>-0.1572974</v>
          </cell>
          <cell r="N6189">
            <v>-0.14722170000000001</v>
          </cell>
          <cell r="O6189">
            <v>-0.13267409999999999</v>
          </cell>
        </row>
        <row r="6190">
          <cell r="F6190" t="str">
            <v>2012Greater Bay Area1-in-10May Peak21</v>
          </cell>
          <cell r="G6190">
            <v>2.271147</v>
          </cell>
          <cell r="H6190">
            <v>2.1809069999999999</v>
          </cell>
          <cell r="I6190">
            <v>81.192760000000007</v>
          </cell>
          <cell r="J6190">
            <v>54845.760000000002</v>
          </cell>
          <cell r="K6190">
            <v>-0.10436670000000001</v>
          </cell>
          <cell r="L6190">
            <v>-9.6020800000000003E-2</v>
          </cell>
          <cell r="M6190">
            <v>-9.0240500000000001E-2</v>
          </cell>
          <cell r="N6190">
            <v>-8.4460099999999996E-2</v>
          </cell>
          <cell r="O6190">
            <v>-7.6114299999999996E-2</v>
          </cell>
        </row>
        <row r="6191">
          <cell r="F6191" t="str">
            <v>2012Greater Bay Area1-in-10May Peak22</v>
          </cell>
          <cell r="G6191">
            <v>2.0084559999999998</v>
          </cell>
          <cell r="H6191">
            <v>1.955443</v>
          </cell>
          <cell r="I6191">
            <v>78.127899999999997</v>
          </cell>
          <cell r="J6191">
            <v>54845.760000000002</v>
          </cell>
          <cell r="K6191">
            <v>-6.1311200000000003E-2</v>
          </cell>
          <cell r="L6191">
            <v>-5.6408300000000001E-2</v>
          </cell>
          <cell r="M6191">
            <v>-5.30126E-2</v>
          </cell>
          <cell r="N6191">
            <v>-4.9616899999999999E-2</v>
          </cell>
          <cell r="O6191">
            <v>-4.4713999999999997E-2</v>
          </cell>
        </row>
        <row r="6192">
          <cell r="F6192" t="str">
            <v>2012Greater Bay Area1-in-10May Peak23</v>
          </cell>
          <cell r="G6192">
            <v>1.6219939999999999</v>
          </cell>
          <cell r="H6192">
            <v>1.587885</v>
          </cell>
          <cell r="I6192">
            <v>75.090890000000002</v>
          </cell>
          <cell r="J6192">
            <v>54845.760000000002</v>
          </cell>
          <cell r="K6192">
            <v>-3.9447700000000002E-2</v>
          </cell>
          <cell r="L6192">
            <v>-3.6293199999999998E-2</v>
          </cell>
          <cell r="M6192">
            <v>-3.4108399999999997E-2</v>
          </cell>
          <cell r="N6192">
            <v>-3.1923600000000003E-2</v>
          </cell>
          <cell r="O6192">
            <v>-2.8769099999999999E-2</v>
          </cell>
        </row>
        <row r="6193">
          <cell r="F6193" t="str">
            <v>2012Greater Bay Area1-in-10May Peak24</v>
          </cell>
          <cell r="G6193">
            <v>1.2360359999999999</v>
          </cell>
          <cell r="H6193">
            <v>1.2087810000000001</v>
          </cell>
          <cell r="I6193">
            <v>73.294079999999994</v>
          </cell>
          <cell r="J6193">
            <v>54845.760000000002</v>
          </cell>
          <cell r="K6193">
            <v>-3.1521300000000002E-2</v>
          </cell>
          <cell r="L6193">
            <v>-2.9000600000000001E-2</v>
          </cell>
          <cell r="M6193">
            <v>-2.7254799999999999E-2</v>
          </cell>
          <cell r="N6193">
            <v>-2.5509E-2</v>
          </cell>
          <cell r="O6193">
            <v>-2.2988399999999999E-2</v>
          </cell>
        </row>
        <row r="6194">
          <cell r="F6194" t="str">
            <v>2012Greater Fresno1-in-10May Peak1</v>
          </cell>
          <cell r="G6194">
            <v>1.143249</v>
          </cell>
          <cell r="H6194">
            <v>1.143249</v>
          </cell>
          <cell r="I6194">
            <v>82.495509999999996</v>
          </cell>
          <cell r="J6194">
            <v>28145.59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</row>
        <row r="6195">
          <cell r="F6195" t="str">
            <v>2012Greater Fresno1-in-10May Peak2</v>
          </cell>
          <cell r="G6195">
            <v>0.9720337</v>
          </cell>
          <cell r="H6195">
            <v>0.9720337</v>
          </cell>
          <cell r="I6195">
            <v>78.065100000000001</v>
          </cell>
          <cell r="J6195">
            <v>28145.59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</row>
        <row r="6196">
          <cell r="F6196" t="str">
            <v>2012Greater Fresno1-in-10May Peak3</v>
          </cell>
          <cell r="G6196">
            <v>0.86096340000000005</v>
          </cell>
          <cell r="H6196">
            <v>0.86096340000000005</v>
          </cell>
          <cell r="I6196">
            <v>77.297129999999996</v>
          </cell>
          <cell r="J6196">
            <v>28145.59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</row>
        <row r="6197">
          <cell r="F6197" t="str">
            <v>2012Greater Fresno1-in-10May Peak4</v>
          </cell>
          <cell r="G6197">
            <v>0.79377600000000004</v>
          </cell>
          <cell r="H6197">
            <v>0.79377600000000004</v>
          </cell>
          <cell r="I6197">
            <v>75.459289999999996</v>
          </cell>
          <cell r="J6197">
            <v>28145.59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</row>
        <row r="6198">
          <cell r="F6198" t="str">
            <v>2012Greater Fresno1-in-10May Peak5</v>
          </cell>
          <cell r="G6198">
            <v>0.77324590000000004</v>
          </cell>
          <cell r="H6198">
            <v>0.77324590000000004</v>
          </cell>
          <cell r="I6198">
            <v>74.142300000000006</v>
          </cell>
          <cell r="J6198">
            <v>28145.59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</row>
        <row r="6199">
          <cell r="F6199" t="str">
            <v>2012Greater Fresno1-in-10May Peak6</v>
          </cell>
          <cell r="G6199">
            <v>0.80447029999999997</v>
          </cell>
          <cell r="H6199">
            <v>0.80447029999999997</v>
          </cell>
          <cell r="I6199">
            <v>72.191670000000002</v>
          </cell>
          <cell r="J6199">
            <v>28145.59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</row>
        <row r="6200">
          <cell r="F6200" t="str">
            <v>2012Greater Fresno1-in-10May Peak7</v>
          </cell>
          <cell r="G6200">
            <v>0.90402389999999999</v>
          </cell>
          <cell r="H6200">
            <v>0.90402389999999999</v>
          </cell>
          <cell r="I6200">
            <v>72.529529999999994</v>
          </cell>
          <cell r="J6200">
            <v>28145.59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</row>
        <row r="6201">
          <cell r="F6201" t="str">
            <v>2012Greater Fresno1-in-10May Peak8</v>
          </cell>
          <cell r="G6201">
            <v>0.97008539999999999</v>
          </cell>
          <cell r="H6201">
            <v>0.97008539999999999</v>
          </cell>
          <cell r="I6201">
            <v>77.304079999999999</v>
          </cell>
          <cell r="J6201">
            <v>28145.59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</row>
        <row r="6202">
          <cell r="F6202" t="str">
            <v>2012Greater Fresno1-in-10May Peak9</v>
          </cell>
          <cell r="G6202">
            <v>0.99969149999999996</v>
          </cell>
          <cell r="H6202">
            <v>0.99969149999999996</v>
          </cell>
          <cell r="I6202">
            <v>81.134079999999997</v>
          </cell>
          <cell r="J6202">
            <v>28145.59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</row>
        <row r="6203">
          <cell r="F6203" t="str">
            <v>2012Greater Fresno1-in-10May Peak10</v>
          </cell>
          <cell r="G6203">
            <v>1.110805</v>
          </cell>
          <cell r="H6203">
            <v>1.110805</v>
          </cell>
          <cell r="I6203">
            <v>84.605450000000005</v>
          </cell>
          <cell r="J6203">
            <v>28145.59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</row>
        <row r="6204">
          <cell r="F6204" t="str">
            <v>2012Greater Fresno1-in-10May Peak11</v>
          </cell>
          <cell r="G6204">
            <v>1.274958</v>
          </cell>
          <cell r="H6204">
            <v>1.274958</v>
          </cell>
          <cell r="I6204">
            <v>87.182559999999995</v>
          </cell>
          <cell r="J6204">
            <v>28145.59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</row>
        <row r="6205">
          <cell r="F6205" t="str">
            <v>2012Greater Fresno1-in-10May Peak12</v>
          </cell>
          <cell r="G6205">
            <v>1.5147060000000001</v>
          </cell>
          <cell r="H6205">
            <v>1.5147060000000001</v>
          </cell>
          <cell r="I6205">
            <v>90.337850000000003</v>
          </cell>
          <cell r="J6205">
            <v>28145.59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</row>
        <row r="6206">
          <cell r="F6206" t="str">
            <v>2012Greater Fresno1-in-10May Peak13</v>
          </cell>
          <cell r="G6206">
            <v>1.813177</v>
          </cell>
          <cell r="H6206">
            <v>1.813177</v>
          </cell>
          <cell r="I6206">
            <v>93.584689999999995</v>
          </cell>
          <cell r="J6206">
            <v>28145.59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</row>
        <row r="6207">
          <cell r="F6207" t="str">
            <v>2012Greater Fresno1-in-10May Peak14</v>
          </cell>
          <cell r="G6207">
            <v>1.7297800000000001</v>
          </cell>
          <cell r="H6207">
            <v>2.1300880000000002</v>
          </cell>
          <cell r="I6207">
            <v>97.444209999999998</v>
          </cell>
          <cell r="J6207">
            <v>28145.59</v>
          </cell>
          <cell r="K6207">
            <v>0.31385299999999999</v>
          </cell>
          <cell r="L6207">
            <v>0.36493130000000001</v>
          </cell>
          <cell r="M6207">
            <v>0.40030789999999999</v>
          </cell>
          <cell r="N6207">
            <v>0.43568459999999998</v>
          </cell>
          <cell r="O6207">
            <v>0.4867629</v>
          </cell>
        </row>
        <row r="6208">
          <cell r="F6208" t="str">
            <v>2012Greater Fresno1-in-10May Peak15</v>
          </cell>
          <cell r="G6208">
            <v>1.937935</v>
          </cell>
          <cell r="H6208">
            <v>2.4596819999999999</v>
          </cell>
          <cell r="I6208">
            <v>100.2058</v>
          </cell>
          <cell r="J6208">
            <v>28145.59</v>
          </cell>
          <cell r="K6208">
            <v>0.40909630000000002</v>
          </cell>
          <cell r="L6208">
            <v>0.47565079999999998</v>
          </cell>
          <cell r="M6208">
            <v>0.52174609999999999</v>
          </cell>
          <cell r="N6208">
            <v>0.5678415</v>
          </cell>
          <cell r="O6208">
            <v>0.63439599999999996</v>
          </cell>
        </row>
        <row r="6209">
          <cell r="F6209" t="str">
            <v>2012Greater Fresno1-in-10May Peak16</v>
          </cell>
          <cell r="G6209">
            <v>2.1555010000000001</v>
          </cell>
          <cell r="H6209">
            <v>2.8024239999999998</v>
          </cell>
          <cell r="I6209">
            <v>102.1352</v>
          </cell>
          <cell r="J6209">
            <v>28145.59</v>
          </cell>
          <cell r="K6209">
            <v>0.50748340000000003</v>
          </cell>
          <cell r="L6209">
            <v>0.58986550000000004</v>
          </cell>
          <cell r="M6209">
            <v>0.64692309999999997</v>
          </cell>
          <cell r="N6209">
            <v>0.70398070000000001</v>
          </cell>
          <cell r="O6209">
            <v>0.78636300000000003</v>
          </cell>
        </row>
        <row r="6210">
          <cell r="F6210" t="str">
            <v>2012Greater Fresno1-in-10May Peak17</v>
          </cell>
          <cell r="G6210">
            <v>2.3053110000000001</v>
          </cell>
          <cell r="H6210">
            <v>3.0628869999999999</v>
          </cell>
          <cell r="I6210">
            <v>103.2976</v>
          </cell>
          <cell r="J6210">
            <v>28145.59</v>
          </cell>
          <cell r="K6210">
            <v>0.59411899999999995</v>
          </cell>
          <cell r="L6210">
            <v>0.69069069999999999</v>
          </cell>
          <cell r="M6210">
            <v>0.75757589999999997</v>
          </cell>
          <cell r="N6210">
            <v>0.824461</v>
          </cell>
          <cell r="O6210">
            <v>0.92103270000000004</v>
          </cell>
        </row>
        <row r="6211">
          <cell r="F6211" t="str">
            <v>2012Greater Fresno1-in-10May Peak18</v>
          </cell>
          <cell r="G6211">
            <v>2.4284210000000002</v>
          </cell>
          <cell r="H6211">
            <v>3.206976</v>
          </cell>
          <cell r="I6211">
            <v>102.8536</v>
          </cell>
          <cell r="J6211">
            <v>28145.59</v>
          </cell>
          <cell r="K6211">
            <v>0.61054969999999997</v>
          </cell>
          <cell r="L6211">
            <v>0.70980869999999996</v>
          </cell>
          <cell r="M6211">
            <v>0.77855510000000006</v>
          </cell>
          <cell r="N6211">
            <v>0.84730150000000004</v>
          </cell>
          <cell r="O6211">
            <v>0.94656039999999997</v>
          </cell>
        </row>
        <row r="6212">
          <cell r="F6212" t="str">
            <v>2012Greater Fresno1-in-10May Peak19</v>
          </cell>
          <cell r="G6212">
            <v>3.4619680000000002</v>
          </cell>
          <cell r="H6212">
            <v>3.1366420000000002</v>
          </cell>
          <cell r="I6212">
            <v>100.57980000000001</v>
          </cell>
          <cell r="J6212">
            <v>28145.59</v>
          </cell>
          <cell r="K6212">
            <v>-0.3527807</v>
          </cell>
          <cell r="L6212">
            <v>-0.33656079999999999</v>
          </cell>
          <cell r="M6212">
            <v>-0.32532680000000003</v>
          </cell>
          <cell r="N6212">
            <v>-0.31409310000000001</v>
          </cell>
          <cell r="O6212">
            <v>-0.297873</v>
          </cell>
        </row>
        <row r="6213">
          <cell r="F6213" t="str">
            <v>2012Greater Fresno1-in-10May Peak20</v>
          </cell>
          <cell r="G6213">
            <v>3.1933099999999999</v>
          </cell>
          <cell r="H6213">
            <v>2.8867389999999999</v>
          </cell>
          <cell r="I6213">
            <v>96.635890000000003</v>
          </cell>
          <cell r="J6213">
            <v>28145.59</v>
          </cell>
          <cell r="K6213">
            <v>-0.33244089999999998</v>
          </cell>
          <cell r="L6213">
            <v>-0.3171563</v>
          </cell>
          <cell r="M6213">
            <v>-0.30657010000000001</v>
          </cell>
          <cell r="N6213">
            <v>-0.29598390000000002</v>
          </cell>
          <cell r="O6213">
            <v>-0.28069899999999998</v>
          </cell>
        </row>
        <row r="6214">
          <cell r="F6214" t="str">
            <v>2012Greater Fresno1-in-10May Peak21</v>
          </cell>
          <cell r="G6214">
            <v>2.8459910000000002</v>
          </cell>
          <cell r="H6214">
            <v>2.6310220000000002</v>
          </cell>
          <cell r="I6214">
            <v>92.9816</v>
          </cell>
          <cell r="J6214">
            <v>28145.59</v>
          </cell>
          <cell r="K6214">
            <v>-0.2331095</v>
          </cell>
          <cell r="L6214">
            <v>-0.2223918</v>
          </cell>
          <cell r="M6214">
            <v>-0.21496870000000001</v>
          </cell>
          <cell r="N6214">
            <v>-0.2075456</v>
          </cell>
          <cell r="O6214">
            <v>-0.1968278</v>
          </cell>
        </row>
        <row r="6215">
          <cell r="F6215" t="str">
            <v>2012Greater Fresno1-in-10May Peak22</v>
          </cell>
          <cell r="G6215">
            <v>2.4573710000000002</v>
          </cell>
          <cell r="H6215">
            <v>2.3265899999999999</v>
          </cell>
          <cell r="I6215">
            <v>90.320350000000005</v>
          </cell>
          <cell r="J6215">
            <v>28145.59</v>
          </cell>
          <cell r="K6215">
            <v>-0.14181730000000001</v>
          </cell>
          <cell r="L6215">
            <v>-0.1352969</v>
          </cell>
          <cell r="M6215">
            <v>-0.13078090000000001</v>
          </cell>
          <cell r="N6215">
            <v>-0.12626490000000001</v>
          </cell>
          <cell r="O6215">
            <v>-0.1197445</v>
          </cell>
        </row>
        <row r="6216">
          <cell r="F6216" t="str">
            <v>2012Greater Fresno1-in-10May Peak23</v>
          </cell>
          <cell r="G6216">
            <v>1.94204</v>
          </cell>
          <cell r="H6216">
            <v>1.868584</v>
          </cell>
          <cell r="I6216">
            <v>83.770319999999998</v>
          </cell>
          <cell r="J6216">
            <v>28145.59</v>
          </cell>
          <cell r="K6216">
            <v>-7.9655500000000004E-2</v>
          </cell>
          <cell r="L6216">
            <v>-7.5993199999999997E-2</v>
          </cell>
          <cell r="M6216">
            <v>-7.3456599999999997E-2</v>
          </cell>
          <cell r="N6216">
            <v>-7.09201E-2</v>
          </cell>
          <cell r="O6216">
            <v>-6.7257800000000006E-2</v>
          </cell>
        </row>
        <row r="6217">
          <cell r="F6217" t="str">
            <v>2012Greater Fresno1-in-10May Peak24</v>
          </cell>
          <cell r="G6217">
            <v>1.4990220000000001</v>
          </cell>
          <cell r="H6217">
            <v>1.443063</v>
          </cell>
          <cell r="I6217">
            <v>81.727900000000005</v>
          </cell>
          <cell r="J6217">
            <v>28145.59</v>
          </cell>
          <cell r="K6217">
            <v>-6.0681300000000001E-2</v>
          </cell>
          <cell r="L6217">
            <v>-5.78913E-2</v>
          </cell>
          <cell r="M6217">
            <v>-5.5959000000000002E-2</v>
          </cell>
          <cell r="N6217">
            <v>-5.4026699999999997E-2</v>
          </cell>
          <cell r="O6217">
            <v>-5.1236700000000003E-2</v>
          </cell>
        </row>
        <row r="6218">
          <cell r="F6218" t="str">
            <v>2012Kern1-in-10May Peak1</v>
          </cell>
          <cell r="G6218">
            <v>1.437824</v>
          </cell>
          <cell r="H6218">
            <v>1.437824</v>
          </cell>
          <cell r="I6218">
            <v>79.5</v>
          </cell>
          <cell r="J6218">
            <v>5843.96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</row>
        <row r="6219">
          <cell r="F6219" t="str">
            <v>2012Kern1-in-10May Peak2</v>
          </cell>
          <cell r="G6219">
            <v>1.231341</v>
          </cell>
          <cell r="H6219">
            <v>1.231341</v>
          </cell>
          <cell r="I6219">
            <v>78</v>
          </cell>
          <cell r="J6219">
            <v>5843.96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</row>
        <row r="6220">
          <cell r="F6220" t="str">
            <v>2012Kern1-in-10May Peak3</v>
          </cell>
          <cell r="G6220">
            <v>1.0772900000000001</v>
          </cell>
          <cell r="H6220">
            <v>1.0772900000000001</v>
          </cell>
          <cell r="I6220">
            <v>77</v>
          </cell>
          <cell r="J6220">
            <v>5843.96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</row>
        <row r="6221">
          <cell r="F6221" t="str">
            <v>2012Kern1-in-10May Peak4</v>
          </cell>
          <cell r="G6221">
            <v>0.97008249999999996</v>
          </cell>
          <cell r="H6221">
            <v>0.97008249999999996</v>
          </cell>
          <cell r="I6221">
            <v>74.5</v>
          </cell>
          <cell r="J6221">
            <v>5843.96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</row>
        <row r="6222">
          <cell r="F6222" t="str">
            <v>2012Kern1-in-10May Peak5</v>
          </cell>
          <cell r="G6222">
            <v>0.92203610000000003</v>
          </cell>
          <cell r="H6222">
            <v>0.92203610000000003</v>
          </cell>
          <cell r="I6222">
            <v>73.5</v>
          </cell>
          <cell r="J6222">
            <v>5843.96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</row>
        <row r="6223">
          <cell r="F6223" t="str">
            <v>2012Kern1-in-10May Peak6</v>
          </cell>
          <cell r="G6223">
            <v>0.91649559999999997</v>
          </cell>
          <cell r="H6223">
            <v>0.91649559999999997</v>
          </cell>
          <cell r="I6223">
            <v>72</v>
          </cell>
          <cell r="J6223">
            <v>5843.96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</row>
        <row r="6224">
          <cell r="F6224" t="str">
            <v>2012Kern1-in-10May Peak7</v>
          </cell>
          <cell r="G6224">
            <v>0.99928709999999998</v>
          </cell>
          <cell r="H6224">
            <v>0.99928709999999998</v>
          </cell>
          <cell r="I6224">
            <v>72.5</v>
          </cell>
          <cell r="J6224">
            <v>5843.96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</row>
        <row r="6225">
          <cell r="F6225" t="str">
            <v>2012Kern1-in-10May Peak8</v>
          </cell>
          <cell r="G6225">
            <v>1.0484819999999999</v>
          </cell>
          <cell r="H6225">
            <v>1.0484819999999999</v>
          </cell>
          <cell r="I6225">
            <v>78</v>
          </cell>
          <cell r="J6225">
            <v>5843.96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</row>
        <row r="6226">
          <cell r="F6226" t="str">
            <v>2012Kern1-in-10May Peak9</v>
          </cell>
          <cell r="G6226">
            <v>1.0755429999999999</v>
          </cell>
          <cell r="H6226">
            <v>1.0755429999999999</v>
          </cell>
          <cell r="I6226">
            <v>83</v>
          </cell>
          <cell r="J6226">
            <v>5843.96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</row>
        <row r="6227">
          <cell r="F6227" t="str">
            <v>2012Kern1-in-10May Peak10</v>
          </cell>
          <cell r="G6227">
            <v>1.2332559999999999</v>
          </cell>
          <cell r="H6227">
            <v>1.2332559999999999</v>
          </cell>
          <cell r="I6227">
            <v>89.5</v>
          </cell>
          <cell r="J6227">
            <v>5843.96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</row>
        <row r="6228">
          <cell r="F6228" t="str">
            <v>2012Kern1-in-10May Peak11</v>
          </cell>
          <cell r="G6228">
            <v>1.4748410000000001</v>
          </cell>
          <cell r="H6228">
            <v>1.4748410000000001</v>
          </cell>
          <cell r="I6228">
            <v>94.5</v>
          </cell>
          <cell r="J6228">
            <v>5843.96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</row>
        <row r="6229">
          <cell r="F6229" t="str">
            <v>2012Kern1-in-10May Peak12</v>
          </cell>
          <cell r="G6229">
            <v>1.801272</v>
          </cell>
          <cell r="H6229">
            <v>1.801272</v>
          </cell>
          <cell r="I6229">
            <v>97.5</v>
          </cell>
          <cell r="J6229">
            <v>5843.96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</row>
        <row r="6230">
          <cell r="F6230" t="str">
            <v>2012Kern1-in-10May Peak13</v>
          </cell>
          <cell r="G6230">
            <v>2.1712669999999998</v>
          </cell>
          <cell r="H6230">
            <v>2.1712669999999998</v>
          </cell>
          <cell r="I6230">
            <v>100</v>
          </cell>
          <cell r="J6230">
            <v>5843.96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</row>
        <row r="6231">
          <cell r="F6231" t="str">
            <v>2012Kern1-in-10May Peak14</v>
          </cell>
          <cell r="G6231">
            <v>2.0088360000000001</v>
          </cell>
          <cell r="H6231">
            <v>2.5323989999999998</v>
          </cell>
          <cell r="I6231">
            <v>102</v>
          </cell>
          <cell r="J6231">
            <v>5843.96</v>
          </cell>
          <cell r="K6231">
            <v>0.42959120000000001</v>
          </cell>
          <cell r="L6231">
            <v>0.4851105</v>
          </cell>
          <cell r="M6231">
            <v>0.52356290000000005</v>
          </cell>
          <cell r="N6231">
            <v>0.56201540000000005</v>
          </cell>
          <cell r="O6231">
            <v>0.61753469999999999</v>
          </cell>
        </row>
        <row r="6232">
          <cell r="F6232" t="str">
            <v>2012Kern1-in-10May Peak15</v>
          </cell>
          <cell r="G6232">
            <v>2.2127859999999999</v>
          </cell>
          <cell r="H6232">
            <v>2.880449</v>
          </cell>
          <cell r="I6232">
            <v>103.5</v>
          </cell>
          <cell r="J6232">
            <v>5843.96</v>
          </cell>
          <cell r="K6232">
            <v>0.54813650000000003</v>
          </cell>
          <cell r="L6232">
            <v>0.61875389999999997</v>
          </cell>
          <cell r="M6232">
            <v>0.66766320000000001</v>
          </cell>
          <cell r="N6232">
            <v>0.71657249999999995</v>
          </cell>
          <cell r="O6232">
            <v>0.7871899</v>
          </cell>
        </row>
        <row r="6233">
          <cell r="F6233" t="str">
            <v>2012Kern1-in-10May Peak16</v>
          </cell>
          <cell r="G6233">
            <v>2.4007360000000002</v>
          </cell>
          <cell r="H6233">
            <v>3.2378559999999998</v>
          </cell>
          <cell r="I6233">
            <v>103.5</v>
          </cell>
          <cell r="J6233">
            <v>5843.96</v>
          </cell>
          <cell r="K6233">
            <v>0.68823959999999995</v>
          </cell>
          <cell r="L6233">
            <v>0.77619919999999998</v>
          </cell>
          <cell r="M6233">
            <v>0.83711979999999997</v>
          </cell>
          <cell r="N6233">
            <v>0.89804039999999996</v>
          </cell>
          <cell r="O6233">
            <v>0.98600019999999999</v>
          </cell>
        </row>
        <row r="6234">
          <cell r="F6234" t="str">
            <v>2012Kern1-in-10May Peak17</v>
          </cell>
          <cell r="G6234">
            <v>2.5312890000000001</v>
          </cell>
          <cell r="H6234">
            <v>3.5050729999999999</v>
          </cell>
          <cell r="I6234">
            <v>104</v>
          </cell>
          <cell r="J6234">
            <v>5843.96</v>
          </cell>
          <cell r="K6234">
            <v>0.79991389999999996</v>
          </cell>
          <cell r="L6234">
            <v>0.90263720000000003</v>
          </cell>
          <cell r="M6234">
            <v>0.97378319999999996</v>
          </cell>
          <cell r="N6234">
            <v>1.0449299999999999</v>
          </cell>
          <cell r="O6234">
            <v>1.1476519999999999</v>
          </cell>
        </row>
        <row r="6235">
          <cell r="F6235" t="str">
            <v>2012Kern1-in-10May Peak18</v>
          </cell>
          <cell r="G6235">
            <v>2.6332900000000001</v>
          </cell>
          <cell r="H6235">
            <v>3.633184</v>
          </cell>
          <cell r="I6235">
            <v>103</v>
          </cell>
          <cell r="J6235">
            <v>5843.96</v>
          </cell>
          <cell r="K6235">
            <v>0.82127209999999995</v>
          </cell>
          <cell r="L6235">
            <v>0.9268033</v>
          </cell>
          <cell r="M6235">
            <v>0.9998939</v>
          </cell>
          <cell r="N6235">
            <v>1.0729850000000001</v>
          </cell>
          <cell r="O6235">
            <v>1.1785159999999999</v>
          </cell>
        </row>
        <row r="6236">
          <cell r="F6236" t="str">
            <v>2012Kern1-in-10May Peak19</v>
          </cell>
          <cell r="G6236">
            <v>3.9557380000000002</v>
          </cell>
          <cell r="H6236">
            <v>3.5352960000000002</v>
          </cell>
          <cell r="I6236">
            <v>102.5</v>
          </cell>
          <cell r="J6236">
            <v>5843.96</v>
          </cell>
          <cell r="K6236">
            <v>-0.46014050000000001</v>
          </cell>
          <cell r="L6236">
            <v>-0.43668639999999997</v>
          </cell>
          <cell r="M6236">
            <v>-0.42044219999999999</v>
          </cell>
          <cell r="N6236">
            <v>-0.404198</v>
          </cell>
          <cell r="O6236">
            <v>-0.38074380000000002</v>
          </cell>
        </row>
        <row r="6237">
          <cell r="F6237" t="str">
            <v>2012Kern1-in-10May Peak20</v>
          </cell>
          <cell r="G6237">
            <v>3.7118500000000001</v>
          </cell>
          <cell r="H6237">
            <v>3.2890959999999998</v>
          </cell>
          <cell r="I6237">
            <v>98.5</v>
          </cell>
          <cell r="J6237">
            <v>5843.96</v>
          </cell>
          <cell r="K6237">
            <v>-0.46267079999999999</v>
          </cell>
          <cell r="L6237">
            <v>-0.43908770000000003</v>
          </cell>
          <cell r="M6237">
            <v>-0.42275420000000002</v>
          </cell>
          <cell r="N6237">
            <v>-0.40642060000000002</v>
          </cell>
          <cell r="O6237">
            <v>-0.38283739999999999</v>
          </cell>
        </row>
        <row r="6238">
          <cell r="F6238" t="str">
            <v>2012Kern1-in-10May Peak21</v>
          </cell>
          <cell r="G6238">
            <v>3.3488329999999999</v>
          </cell>
          <cell r="H6238">
            <v>3.055644</v>
          </cell>
          <cell r="I6238">
            <v>93.5</v>
          </cell>
          <cell r="J6238">
            <v>5843.96</v>
          </cell>
          <cell r="K6238">
            <v>-0.3208725</v>
          </cell>
          <cell r="L6238">
            <v>-0.30451709999999999</v>
          </cell>
          <cell r="M6238">
            <v>-0.29318939999999999</v>
          </cell>
          <cell r="N6238">
            <v>-0.28186169999999999</v>
          </cell>
          <cell r="O6238">
            <v>-0.26550629999999997</v>
          </cell>
        </row>
        <row r="6239">
          <cell r="F6239" t="str">
            <v>2012Kern1-in-10May Peak22</v>
          </cell>
          <cell r="G6239">
            <v>2.94889</v>
          </cell>
          <cell r="H6239">
            <v>2.757485</v>
          </cell>
          <cell r="I6239">
            <v>89</v>
          </cell>
          <cell r="J6239">
            <v>5843.96</v>
          </cell>
          <cell r="K6239">
            <v>-0.209478</v>
          </cell>
          <cell r="L6239">
            <v>-0.19880059999999999</v>
          </cell>
          <cell r="M6239">
            <v>-0.1914054</v>
          </cell>
          <cell r="N6239">
            <v>-0.18401029999999999</v>
          </cell>
          <cell r="O6239">
            <v>-0.17333280000000001</v>
          </cell>
        </row>
        <row r="6240">
          <cell r="F6240" t="str">
            <v>2012Kern1-in-10May Peak23</v>
          </cell>
          <cell r="G6240">
            <v>2.3928790000000002</v>
          </cell>
          <cell r="H6240">
            <v>2.2494070000000002</v>
          </cell>
          <cell r="I6240">
            <v>85.5</v>
          </cell>
          <cell r="J6240">
            <v>5843.96</v>
          </cell>
          <cell r="K6240">
            <v>-0.15701850000000001</v>
          </cell>
          <cell r="L6240">
            <v>-0.14901500000000001</v>
          </cell>
          <cell r="M6240">
            <v>-0.14347190000000001</v>
          </cell>
          <cell r="N6240">
            <v>-0.13792869999999999</v>
          </cell>
          <cell r="O6240">
            <v>-0.12992529999999999</v>
          </cell>
        </row>
        <row r="6241">
          <cell r="F6241" t="str">
            <v>2012Kern1-in-10May Peak24</v>
          </cell>
          <cell r="G6241">
            <v>1.916631</v>
          </cell>
          <cell r="H6241">
            <v>1.8050269999999999</v>
          </cell>
          <cell r="I6241">
            <v>82</v>
          </cell>
          <cell r="J6241">
            <v>5843.96</v>
          </cell>
          <cell r="K6241">
            <v>-0.12214170000000001</v>
          </cell>
          <cell r="L6241">
            <v>-0.11591600000000001</v>
          </cell>
          <cell r="M6241">
            <v>-0.1116041</v>
          </cell>
          <cell r="N6241">
            <v>-0.1072921</v>
          </cell>
          <cell r="O6241">
            <v>-0.1010664</v>
          </cell>
        </row>
        <row r="6242">
          <cell r="F6242" t="str">
            <v>2012Northern Coast1-in-10May Peak1</v>
          </cell>
          <cell r="G6242">
            <v>0.95592639999999995</v>
          </cell>
          <cell r="H6242">
            <v>0.95592639999999995</v>
          </cell>
          <cell r="I6242">
            <v>65.566199999999995</v>
          </cell>
          <cell r="J6242">
            <v>9656.83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</row>
        <row r="6243">
          <cell r="F6243" t="str">
            <v>2012Northern Coast1-in-10May Peak2</v>
          </cell>
          <cell r="G6243">
            <v>0.83618179999999998</v>
          </cell>
          <cell r="H6243">
            <v>0.83618179999999998</v>
          </cell>
          <cell r="I6243">
            <v>64.016199999999998</v>
          </cell>
          <cell r="J6243">
            <v>9656.83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</row>
        <row r="6244">
          <cell r="F6244" t="str">
            <v>2012Northern Coast1-in-10May Peak3</v>
          </cell>
          <cell r="G6244">
            <v>0.77932270000000003</v>
          </cell>
          <cell r="H6244">
            <v>0.77932270000000003</v>
          </cell>
          <cell r="I6244">
            <v>63.382399999999997</v>
          </cell>
          <cell r="J6244">
            <v>9656.83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</row>
        <row r="6245">
          <cell r="F6245" t="str">
            <v>2012Northern Coast1-in-10May Peak4</v>
          </cell>
          <cell r="G6245">
            <v>0.74457010000000001</v>
          </cell>
          <cell r="H6245">
            <v>0.74457010000000001</v>
          </cell>
          <cell r="I6245">
            <v>61.871699999999997</v>
          </cell>
          <cell r="J6245">
            <v>9656.83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</row>
        <row r="6246">
          <cell r="F6246" t="str">
            <v>2012Northern Coast1-in-10May Peak5</v>
          </cell>
          <cell r="G6246">
            <v>0.74640139999999999</v>
          </cell>
          <cell r="H6246">
            <v>0.74640139999999999</v>
          </cell>
          <cell r="I6246">
            <v>60.765000000000001</v>
          </cell>
          <cell r="J6246">
            <v>9656.83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</row>
        <row r="6247">
          <cell r="F6247" t="str">
            <v>2012Northern Coast1-in-10May Peak6</v>
          </cell>
          <cell r="G6247">
            <v>0.81540429999999997</v>
          </cell>
          <cell r="H6247">
            <v>0.81540429999999997</v>
          </cell>
          <cell r="I6247">
            <v>59.8123</v>
          </cell>
          <cell r="J6247">
            <v>9656.83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</row>
        <row r="6248">
          <cell r="F6248" t="str">
            <v>2012Northern Coast1-in-10May Peak7</v>
          </cell>
          <cell r="G6248">
            <v>0.9897011</v>
          </cell>
          <cell r="H6248">
            <v>0.9897011</v>
          </cell>
          <cell r="I6248">
            <v>60.242199999999997</v>
          </cell>
          <cell r="J6248">
            <v>9656.83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</row>
        <row r="6249">
          <cell r="F6249" t="str">
            <v>2012Northern Coast1-in-10May Peak8</v>
          </cell>
          <cell r="G6249">
            <v>1.1422939999999999</v>
          </cell>
          <cell r="H6249">
            <v>1.1422939999999999</v>
          </cell>
          <cell r="I6249">
            <v>66.435500000000005</v>
          </cell>
          <cell r="J6249">
            <v>9656.83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</row>
        <row r="6250">
          <cell r="F6250" t="str">
            <v>2012Northern Coast1-in-10May Peak9</v>
          </cell>
          <cell r="G6250">
            <v>1.1431579999999999</v>
          </cell>
          <cell r="H6250">
            <v>1.1431579999999999</v>
          </cell>
          <cell r="I6250">
            <v>70.241900000000001</v>
          </cell>
          <cell r="J6250">
            <v>9656.83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</row>
        <row r="6251">
          <cell r="F6251" t="str">
            <v>2012Northern Coast1-in-10May Peak10</v>
          </cell>
          <cell r="G6251">
            <v>1.168938</v>
          </cell>
          <cell r="H6251">
            <v>1.168938</v>
          </cell>
          <cell r="I6251">
            <v>74.9876</v>
          </cell>
          <cell r="J6251">
            <v>9656.83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</row>
        <row r="6252">
          <cell r="F6252" t="str">
            <v>2012Northern Coast1-in-10May Peak11</v>
          </cell>
          <cell r="G6252">
            <v>1.212882</v>
          </cell>
          <cell r="H6252">
            <v>1.212882</v>
          </cell>
          <cell r="I6252">
            <v>78.818799999999996</v>
          </cell>
          <cell r="J6252">
            <v>9656.83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</row>
        <row r="6253">
          <cell r="F6253" t="str">
            <v>2012Northern Coast1-in-10May Peak12</v>
          </cell>
          <cell r="G6253">
            <v>1.28443</v>
          </cell>
          <cell r="H6253">
            <v>1.28443</v>
          </cell>
          <cell r="I6253">
            <v>83.130899999999997</v>
          </cell>
          <cell r="J6253">
            <v>9656.83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</row>
        <row r="6254">
          <cell r="F6254" t="str">
            <v>2012Northern Coast1-in-10May Peak13</v>
          </cell>
          <cell r="G6254">
            <v>1.407043</v>
          </cell>
          <cell r="H6254">
            <v>1.407043</v>
          </cell>
          <cell r="I6254">
            <v>87.6631</v>
          </cell>
          <cell r="J6254">
            <v>9656.83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</row>
        <row r="6255">
          <cell r="F6255" t="str">
            <v>2012Northern Coast1-in-10May Peak14</v>
          </cell>
          <cell r="G6255">
            <v>1.2939320000000001</v>
          </cell>
          <cell r="H6255">
            <v>1.546988</v>
          </cell>
          <cell r="I6255">
            <v>90.107600000000005</v>
          </cell>
          <cell r="J6255">
            <v>9656.83</v>
          </cell>
          <cell r="K6255">
            <v>0.19747400000000001</v>
          </cell>
          <cell r="L6255">
            <v>0.23031199999999999</v>
          </cell>
          <cell r="M6255">
            <v>0.25305549999999999</v>
          </cell>
          <cell r="N6255">
            <v>0.27579900000000002</v>
          </cell>
          <cell r="O6255">
            <v>0.30863689999999999</v>
          </cell>
        </row>
        <row r="6256">
          <cell r="F6256" t="str">
            <v>2012Northern Coast1-in-10May Peak15</v>
          </cell>
          <cell r="G6256">
            <v>1.415864</v>
          </cell>
          <cell r="H6256">
            <v>1.7474419999999999</v>
          </cell>
          <cell r="I6256">
            <v>90.741399999999999</v>
          </cell>
          <cell r="J6256">
            <v>9656.83</v>
          </cell>
          <cell r="K6256">
            <v>0.25874950000000002</v>
          </cell>
          <cell r="L6256">
            <v>0.30177700000000002</v>
          </cell>
          <cell r="M6256">
            <v>0.33157769999999998</v>
          </cell>
          <cell r="N6256">
            <v>0.36137839999999999</v>
          </cell>
          <cell r="O6256">
            <v>0.40440599999999999</v>
          </cell>
        </row>
        <row r="6257">
          <cell r="F6257" t="str">
            <v>2012Northern Coast1-in-10May Peak16</v>
          </cell>
          <cell r="G6257">
            <v>1.595288</v>
          </cell>
          <cell r="H6257">
            <v>2.0051320000000001</v>
          </cell>
          <cell r="I6257">
            <v>91.745599999999996</v>
          </cell>
          <cell r="J6257">
            <v>9656.83</v>
          </cell>
          <cell r="K6257">
            <v>0.31982519999999998</v>
          </cell>
          <cell r="L6257">
            <v>0.37300899999999998</v>
          </cell>
          <cell r="M6257">
            <v>0.40984389999999998</v>
          </cell>
          <cell r="N6257">
            <v>0.44667889999999999</v>
          </cell>
          <cell r="O6257">
            <v>0.49986269999999999</v>
          </cell>
        </row>
        <row r="6258">
          <cell r="F6258" t="str">
            <v>2012Northern Coast1-in-10May Peak17</v>
          </cell>
          <cell r="G6258">
            <v>1.8060750000000001</v>
          </cell>
          <cell r="H6258">
            <v>2.2869250000000001</v>
          </cell>
          <cell r="I6258">
            <v>93.087699999999998</v>
          </cell>
          <cell r="J6258">
            <v>9656.83</v>
          </cell>
          <cell r="K6258">
            <v>0.37523529999999999</v>
          </cell>
          <cell r="L6258">
            <v>0.4376333</v>
          </cell>
          <cell r="M6258">
            <v>0.48085</v>
          </cell>
          <cell r="N6258">
            <v>0.52406649999999999</v>
          </cell>
          <cell r="O6258">
            <v>0.58646450000000006</v>
          </cell>
        </row>
        <row r="6259">
          <cell r="F6259" t="str">
            <v>2012Northern Coast1-in-10May Peak18</v>
          </cell>
          <cell r="G6259">
            <v>1.9955480000000001</v>
          </cell>
          <cell r="H6259">
            <v>2.489833</v>
          </cell>
          <cell r="I6259">
            <v>90.071399999999997</v>
          </cell>
          <cell r="J6259">
            <v>9656.83</v>
          </cell>
          <cell r="K6259">
            <v>0.38571929999999999</v>
          </cell>
          <cell r="L6259">
            <v>0.4498606</v>
          </cell>
          <cell r="M6259">
            <v>0.49428470000000002</v>
          </cell>
          <cell r="N6259">
            <v>0.53870879999999999</v>
          </cell>
          <cell r="O6259">
            <v>0.60285010000000006</v>
          </cell>
        </row>
        <row r="6260">
          <cell r="F6260" t="str">
            <v>2012Northern Coast1-in-10May Peak19</v>
          </cell>
          <cell r="G6260">
            <v>2.6327769999999999</v>
          </cell>
          <cell r="H6260">
            <v>2.4783249999999999</v>
          </cell>
          <cell r="I6260">
            <v>87.238799999999998</v>
          </cell>
          <cell r="J6260">
            <v>9656.83</v>
          </cell>
          <cell r="K6260">
            <v>-0.1748934</v>
          </cell>
          <cell r="L6260">
            <v>-0.1628165</v>
          </cell>
          <cell r="M6260">
            <v>-0.15445200000000001</v>
          </cell>
          <cell r="N6260">
            <v>-0.14608750000000001</v>
          </cell>
          <cell r="O6260">
            <v>-0.1340105</v>
          </cell>
        </row>
        <row r="6261">
          <cell r="F6261" t="str">
            <v>2012Northern Coast1-in-10May Peak20</v>
          </cell>
          <cell r="G6261">
            <v>2.3941439999999998</v>
          </cell>
          <cell r="H6261">
            <v>2.2646229999999998</v>
          </cell>
          <cell r="I6261">
            <v>83.058999999999997</v>
          </cell>
          <cell r="J6261">
            <v>9656.83</v>
          </cell>
          <cell r="K6261">
            <v>-0.1466623</v>
          </cell>
          <cell r="L6261">
            <v>-0.13653470000000001</v>
          </cell>
          <cell r="M6261">
            <v>-0.12952050000000001</v>
          </cell>
          <cell r="N6261">
            <v>-0.1225062</v>
          </cell>
          <cell r="O6261">
            <v>-0.1123786</v>
          </cell>
        </row>
        <row r="6262">
          <cell r="F6262" t="str">
            <v>2012Northern Coast1-in-10May Peak21</v>
          </cell>
          <cell r="G6262">
            <v>2.1412469999999999</v>
          </cell>
          <cell r="H6262">
            <v>2.0593240000000002</v>
          </cell>
          <cell r="I6262">
            <v>78.865899999999996</v>
          </cell>
          <cell r="J6262">
            <v>9656.83</v>
          </cell>
          <cell r="K6262">
            <v>-9.2765500000000001E-2</v>
          </cell>
          <cell r="L6262">
            <v>-8.6359699999999998E-2</v>
          </cell>
          <cell r="M6262">
            <v>-8.1923099999999999E-2</v>
          </cell>
          <cell r="N6262">
            <v>-7.74865E-2</v>
          </cell>
          <cell r="O6262">
            <v>-7.10808E-2</v>
          </cell>
        </row>
        <row r="6263">
          <cell r="F6263" t="str">
            <v>2012Northern Coast1-in-10May Peak22</v>
          </cell>
          <cell r="G6263">
            <v>1.864474</v>
          </cell>
          <cell r="H6263">
            <v>1.8161290000000001</v>
          </cell>
          <cell r="I6263">
            <v>74.615899999999996</v>
          </cell>
          <cell r="J6263">
            <v>9656.83</v>
          </cell>
          <cell r="K6263">
            <v>-5.47435E-2</v>
          </cell>
          <cell r="L6263">
            <v>-5.0963300000000003E-2</v>
          </cell>
          <cell r="M6263">
            <v>-4.8345199999999998E-2</v>
          </cell>
          <cell r="N6263">
            <v>-4.5726999999999997E-2</v>
          </cell>
          <cell r="O6263">
            <v>-4.1946799999999999E-2</v>
          </cell>
        </row>
        <row r="6264">
          <cell r="F6264" t="str">
            <v>2012Northern Coast1-in-10May Peak23</v>
          </cell>
          <cell r="G6264">
            <v>1.502</v>
          </cell>
          <cell r="H6264">
            <v>1.464791</v>
          </cell>
          <cell r="I6264">
            <v>71.559200000000004</v>
          </cell>
          <cell r="J6264">
            <v>9656.83</v>
          </cell>
          <cell r="K6264">
            <v>-4.2133299999999999E-2</v>
          </cell>
          <cell r="L6264">
            <v>-3.9223800000000003E-2</v>
          </cell>
          <cell r="M6264">
            <v>-3.72088E-2</v>
          </cell>
          <cell r="N6264">
            <v>-3.5193700000000001E-2</v>
          </cell>
          <cell r="O6264">
            <v>-3.2284300000000002E-2</v>
          </cell>
        </row>
        <row r="6265">
          <cell r="F6265" t="str">
            <v>2012Northern Coast1-in-10May Peak24</v>
          </cell>
          <cell r="G6265">
            <v>1.14635</v>
          </cell>
          <cell r="H6265">
            <v>1.1115390000000001</v>
          </cell>
          <cell r="I6265">
            <v>69.517300000000006</v>
          </cell>
          <cell r="J6265">
            <v>9656.83</v>
          </cell>
          <cell r="K6265">
            <v>-3.9418700000000001E-2</v>
          </cell>
          <cell r="L6265">
            <v>-3.6696699999999999E-2</v>
          </cell>
          <cell r="M6265">
            <v>-3.4811399999999999E-2</v>
          </cell>
          <cell r="N6265">
            <v>-3.2926200000000003E-2</v>
          </cell>
          <cell r="O6265">
            <v>-3.02042E-2</v>
          </cell>
        </row>
        <row r="6266">
          <cell r="F6266" t="str">
            <v>2012Other1-in-10May Peak1</v>
          </cell>
          <cell r="G6266">
            <v>0.96125729999999998</v>
          </cell>
          <cell r="H6266">
            <v>0.96125729999999998</v>
          </cell>
          <cell r="I6266">
            <v>75.046530000000004</v>
          </cell>
          <cell r="J6266">
            <v>26886.240000000002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</row>
        <row r="6267">
          <cell r="F6267" t="str">
            <v>2012Other1-in-10May Peak2</v>
          </cell>
          <cell r="G6267">
            <v>0.82555040000000002</v>
          </cell>
          <cell r="H6267">
            <v>0.82555040000000002</v>
          </cell>
          <cell r="I6267">
            <v>72.82978</v>
          </cell>
          <cell r="J6267">
            <v>26886.240000000002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</row>
        <row r="6268">
          <cell r="F6268" t="str">
            <v>2012Other1-in-10May Peak3</v>
          </cell>
          <cell r="G6268">
            <v>0.74857810000000002</v>
          </cell>
          <cell r="H6268">
            <v>0.74857810000000002</v>
          </cell>
          <cell r="I6268">
            <v>71.219480000000004</v>
          </cell>
          <cell r="J6268">
            <v>26886.240000000002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</row>
        <row r="6269">
          <cell r="F6269" t="str">
            <v>2012Other1-in-10May Peak4</v>
          </cell>
          <cell r="G6269">
            <v>0.70498550000000004</v>
          </cell>
          <cell r="H6269">
            <v>0.70498550000000004</v>
          </cell>
          <cell r="I6269">
            <v>71.162999999999997</v>
          </cell>
          <cell r="J6269">
            <v>26886.240000000002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</row>
        <row r="6270">
          <cell r="F6270" t="str">
            <v>2012Other1-in-10May Peak5</v>
          </cell>
          <cell r="G6270">
            <v>0.69628699999999999</v>
          </cell>
          <cell r="H6270">
            <v>0.69628699999999999</v>
          </cell>
          <cell r="I6270">
            <v>69.714619999999996</v>
          </cell>
          <cell r="J6270">
            <v>26886.240000000002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</row>
        <row r="6271">
          <cell r="F6271" t="str">
            <v>2012Other1-in-10May Peak6</v>
          </cell>
          <cell r="G6271">
            <v>0.74291379999999996</v>
          </cell>
          <cell r="H6271">
            <v>0.74291379999999996</v>
          </cell>
          <cell r="I6271">
            <v>68.753630000000001</v>
          </cell>
          <cell r="J6271">
            <v>26886.240000000002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</row>
        <row r="6272">
          <cell r="F6272" t="str">
            <v>2012Other1-in-10May Peak7</v>
          </cell>
          <cell r="G6272">
            <v>0.86792919999999996</v>
          </cell>
          <cell r="H6272">
            <v>0.86792919999999996</v>
          </cell>
          <cell r="I6272">
            <v>68.847560000000001</v>
          </cell>
          <cell r="J6272">
            <v>26886.240000000002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</row>
        <row r="6273">
          <cell r="F6273" t="str">
            <v>2012Other1-in-10May Peak8</v>
          </cell>
          <cell r="G6273">
            <v>0.95252239999999999</v>
          </cell>
          <cell r="H6273">
            <v>0.95252239999999999</v>
          </cell>
          <cell r="I6273">
            <v>73.116540000000001</v>
          </cell>
          <cell r="J6273">
            <v>26886.240000000002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</row>
        <row r="6274">
          <cell r="F6274" t="str">
            <v>2012Other1-in-10May Peak9</v>
          </cell>
          <cell r="G6274">
            <v>0.96985080000000001</v>
          </cell>
          <cell r="H6274">
            <v>0.96985080000000001</v>
          </cell>
          <cell r="I6274">
            <v>78.51652</v>
          </cell>
          <cell r="J6274">
            <v>26886.240000000002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</row>
        <row r="6275">
          <cell r="F6275" t="str">
            <v>2012Other1-in-10May Peak10</v>
          </cell>
          <cell r="G6275">
            <v>1.0339240000000001</v>
          </cell>
          <cell r="H6275">
            <v>1.0339240000000001</v>
          </cell>
          <cell r="I6275">
            <v>82.792310000000001</v>
          </cell>
          <cell r="J6275">
            <v>26886.240000000002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</row>
        <row r="6276">
          <cell r="F6276" t="str">
            <v>2012Other1-in-10May Peak11</v>
          </cell>
          <cell r="G6276">
            <v>1.142652</v>
          </cell>
          <cell r="H6276">
            <v>1.142652</v>
          </cell>
          <cell r="I6276">
            <v>86.274860000000004</v>
          </cell>
          <cell r="J6276">
            <v>26886.240000000002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</row>
        <row r="6277">
          <cell r="F6277" t="str">
            <v>2012Other1-in-10May Peak12</v>
          </cell>
          <cell r="G6277">
            <v>1.3081940000000001</v>
          </cell>
          <cell r="H6277">
            <v>1.3081940000000001</v>
          </cell>
          <cell r="I6277">
            <v>89.792000000000002</v>
          </cell>
          <cell r="J6277">
            <v>26886.240000000002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</row>
        <row r="6278">
          <cell r="F6278" t="str">
            <v>2012Other1-in-10May Peak13</v>
          </cell>
          <cell r="G6278">
            <v>1.5426200000000001</v>
          </cell>
          <cell r="H6278">
            <v>1.5426200000000001</v>
          </cell>
          <cell r="I6278">
            <v>92.574910000000003</v>
          </cell>
          <cell r="J6278">
            <v>26886.240000000002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</row>
        <row r="6279">
          <cell r="F6279" t="str">
            <v>2012Other1-in-10May Peak14</v>
          </cell>
          <cell r="G6279">
            <v>1.4152009999999999</v>
          </cell>
          <cell r="H6279">
            <v>1.8119719999999999</v>
          </cell>
          <cell r="I6279">
            <v>95.889210000000006</v>
          </cell>
          <cell r="J6279">
            <v>26886.240000000002</v>
          </cell>
          <cell r="K6279">
            <v>0.3287659</v>
          </cell>
          <cell r="L6279">
            <v>0.36894369999999999</v>
          </cell>
          <cell r="M6279">
            <v>0.39677069999999998</v>
          </cell>
          <cell r="N6279">
            <v>0.42459770000000002</v>
          </cell>
          <cell r="O6279">
            <v>0.46477560000000001</v>
          </cell>
        </row>
        <row r="6280">
          <cell r="F6280" t="str">
            <v>2012Other1-in-10May Peak15</v>
          </cell>
          <cell r="G6280">
            <v>1.6007549999999999</v>
          </cell>
          <cell r="H6280">
            <v>2.1185209999999999</v>
          </cell>
          <cell r="I6280">
            <v>97.307289999999995</v>
          </cell>
          <cell r="J6280">
            <v>26886.240000000002</v>
          </cell>
          <cell r="K6280">
            <v>0.42924370000000001</v>
          </cell>
          <cell r="L6280">
            <v>0.4815432</v>
          </cell>
          <cell r="M6280">
            <v>0.51776580000000005</v>
          </cell>
          <cell r="N6280">
            <v>0.55398829999999999</v>
          </cell>
          <cell r="O6280">
            <v>0.60628780000000004</v>
          </cell>
        </row>
        <row r="6281">
          <cell r="F6281" t="str">
            <v>2012Other1-in-10May Peak16</v>
          </cell>
          <cell r="G6281">
            <v>1.8145720000000001</v>
          </cell>
          <cell r="H6281">
            <v>2.4562780000000002</v>
          </cell>
          <cell r="I6281">
            <v>98.728089999999995</v>
          </cell>
          <cell r="J6281">
            <v>26886.240000000002</v>
          </cell>
          <cell r="K6281">
            <v>0.53210409999999997</v>
          </cell>
          <cell r="L6281">
            <v>0.59685770000000005</v>
          </cell>
          <cell r="M6281">
            <v>0.64170590000000005</v>
          </cell>
          <cell r="N6281">
            <v>0.6865542</v>
          </cell>
          <cell r="O6281">
            <v>0.75130779999999997</v>
          </cell>
        </row>
        <row r="6282">
          <cell r="F6282" t="str">
            <v>2012Other1-in-10May Peak17</v>
          </cell>
          <cell r="G6282">
            <v>2.0107930000000001</v>
          </cell>
          <cell r="H6282">
            <v>2.7624580000000001</v>
          </cell>
          <cell r="I6282">
            <v>99.285200000000003</v>
          </cell>
          <cell r="J6282">
            <v>26886.240000000002</v>
          </cell>
          <cell r="K6282">
            <v>0.62320439999999999</v>
          </cell>
          <cell r="L6282">
            <v>0.69909960000000004</v>
          </cell>
          <cell r="M6282">
            <v>0.75166449999999996</v>
          </cell>
          <cell r="N6282">
            <v>0.80422930000000004</v>
          </cell>
          <cell r="O6282">
            <v>0.88012460000000003</v>
          </cell>
        </row>
        <row r="6283">
          <cell r="F6283" t="str">
            <v>2012Other1-in-10May Peak18</v>
          </cell>
          <cell r="G6283">
            <v>2.1713640000000001</v>
          </cell>
          <cell r="H6283">
            <v>2.94387</v>
          </cell>
          <cell r="I6283">
            <v>98.560050000000004</v>
          </cell>
          <cell r="J6283">
            <v>26886.240000000002</v>
          </cell>
          <cell r="K6283">
            <v>0.64047390000000004</v>
          </cell>
          <cell r="L6283">
            <v>0.71847950000000005</v>
          </cell>
          <cell r="M6283">
            <v>0.77250600000000003</v>
          </cell>
          <cell r="N6283">
            <v>0.82653239999999994</v>
          </cell>
          <cell r="O6283">
            <v>0.90453799999999995</v>
          </cell>
        </row>
        <row r="6284">
          <cell r="F6284" t="str">
            <v>2012Other1-in-10May Peak19</v>
          </cell>
          <cell r="G6284">
            <v>3.1718039999999998</v>
          </cell>
          <cell r="H6284">
            <v>2.8794650000000002</v>
          </cell>
          <cell r="I6284">
            <v>97.3215</v>
          </cell>
          <cell r="J6284">
            <v>26886.240000000002</v>
          </cell>
          <cell r="K6284">
            <v>-0.32657819999999999</v>
          </cell>
          <cell r="L6284">
            <v>-0.30634929999999999</v>
          </cell>
          <cell r="M6284">
            <v>-0.29233880000000001</v>
          </cell>
          <cell r="N6284">
            <v>-0.27832839999999998</v>
          </cell>
          <cell r="O6284">
            <v>-0.25809949999999998</v>
          </cell>
        </row>
        <row r="6285">
          <cell r="F6285" t="str">
            <v>2012Other1-in-10May Peak20</v>
          </cell>
          <cell r="G6285">
            <v>2.854959</v>
          </cell>
          <cell r="H6285">
            <v>2.598182</v>
          </cell>
          <cell r="I6285">
            <v>94.542249999999996</v>
          </cell>
          <cell r="J6285">
            <v>26886.240000000002</v>
          </cell>
          <cell r="K6285">
            <v>-0.28685159999999998</v>
          </cell>
          <cell r="L6285">
            <v>-0.26908339999999997</v>
          </cell>
          <cell r="M6285">
            <v>-0.25677729999999999</v>
          </cell>
          <cell r="N6285">
            <v>-0.2444711</v>
          </cell>
          <cell r="O6285">
            <v>-0.22670299999999999</v>
          </cell>
        </row>
        <row r="6286">
          <cell r="F6286" t="str">
            <v>2012Other1-in-10May Peak21</v>
          </cell>
          <cell r="G6286">
            <v>2.433357</v>
          </cell>
          <cell r="H6286">
            <v>2.282797</v>
          </cell>
          <cell r="I6286">
            <v>89.108199999999997</v>
          </cell>
          <cell r="J6286">
            <v>26886.240000000002</v>
          </cell>
          <cell r="K6286">
            <v>-0.16819429999999999</v>
          </cell>
          <cell r="L6286">
            <v>-0.157776</v>
          </cell>
          <cell r="M6286">
            <v>-0.15056040000000001</v>
          </cell>
          <cell r="N6286">
            <v>-0.14334469999999999</v>
          </cell>
          <cell r="O6286">
            <v>-0.1329264</v>
          </cell>
        </row>
        <row r="6287">
          <cell r="F6287" t="str">
            <v>2012Other1-in-10May Peak22</v>
          </cell>
          <cell r="G6287">
            <v>2.0421</v>
          </cell>
          <cell r="H6287">
            <v>1.9455</v>
          </cell>
          <cell r="I6287">
            <v>84.698610000000002</v>
          </cell>
          <cell r="J6287">
            <v>26886.240000000002</v>
          </cell>
          <cell r="K6287">
            <v>-0.1079142</v>
          </cell>
          <cell r="L6287">
            <v>-0.10122979999999999</v>
          </cell>
          <cell r="M6287">
            <v>-9.6600199999999997E-2</v>
          </cell>
          <cell r="N6287">
            <v>-9.19706E-2</v>
          </cell>
          <cell r="O6287">
            <v>-8.5286200000000006E-2</v>
          </cell>
        </row>
        <row r="6288">
          <cell r="F6288" t="str">
            <v>2012Other1-in-10May Peak23</v>
          </cell>
          <cell r="G6288">
            <v>1.584303</v>
          </cell>
          <cell r="H6288">
            <v>1.5229839999999999</v>
          </cell>
          <cell r="I6288">
            <v>81.395849999999996</v>
          </cell>
          <cell r="J6288">
            <v>26886.240000000002</v>
          </cell>
          <cell r="K6288">
            <v>-6.8501300000000001E-2</v>
          </cell>
          <cell r="L6288">
            <v>-6.4258200000000001E-2</v>
          </cell>
          <cell r="M6288">
            <v>-6.1319499999999999E-2</v>
          </cell>
          <cell r="N6288">
            <v>-5.8380700000000001E-2</v>
          </cell>
          <cell r="O6288">
            <v>-5.4137600000000001E-2</v>
          </cell>
        </row>
        <row r="6289">
          <cell r="F6289" t="str">
            <v>2012Other1-in-10May Peak24</v>
          </cell>
          <cell r="G6289">
            <v>1.2024360000000001</v>
          </cell>
          <cell r="H6289">
            <v>1.163252</v>
          </cell>
          <cell r="I6289">
            <v>79.429519999999997</v>
          </cell>
          <cell r="J6289">
            <v>26886.240000000002</v>
          </cell>
          <cell r="K6289">
            <v>-4.3772999999999999E-2</v>
          </cell>
          <cell r="L6289">
            <v>-4.1061599999999997E-2</v>
          </cell>
          <cell r="M6289">
            <v>-3.9183700000000002E-2</v>
          </cell>
          <cell r="N6289">
            <v>-3.73058E-2</v>
          </cell>
          <cell r="O6289">
            <v>-3.45945E-2</v>
          </cell>
        </row>
        <row r="6290">
          <cell r="F6290" t="str">
            <v>2012Sierra1-in-10May Peak1</v>
          </cell>
          <cell r="G6290">
            <v>0.97242050000000002</v>
          </cell>
          <cell r="H6290">
            <v>0.97242050000000002</v>
          </cell>
          <cell r="I6290">
            <v>68.481350000000006</v>
          </cell>
          <cell r="J6290">
            <v>18814.13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</row>
        <row r="6291">
          <cell r="F6291" t="str">
            <v>2012Sierra1-in-10May Peak2</v>
          </cell>
          <cell r="G6291">
            <v>0.85795840000000001</v>
          </cell>
          <cell r="H6291">
            <v>0.85795840000000001</v>
          </cell>
          <cell r="I6291">
            <v>67.401420000000002</v>
          </cell>
          <cell r="J6291">
            <v>18814.13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</row>
        <row r="6292">
          <cell r="F6292" t="str">
            <v>2012Sierra1-in-10May Peak3</v>
          </cell>
          <cell r="G6292">
            <v>0.79185090000000002</v>
          </cell>
          <cell r="H6292">
            <v>0.79185090000000002</v>
          </cell>
          <cell r="I6292">
            <v>66.515169999999998</v>
          </cell>
          <cell r="J6292">
            <v>18814.13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</row>
        <row r="6293">
          <cell r="F6293" t="str">
            <v>2012Sierra1-in-10May Peak4</v>
          </cell>
          <cell r="G6293">
            <v>0.75445180000000001</v>
          </cell>
          <cell r="H6293">
            <v>0.75445180000000001</v>
          </cell>
          <cell r="I6293">
            <v>66.384810000000002</v>
          </cell>
          <cell r="J6293">
            <v>18814.13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</row>
        <row r="6294">
          <cell r="F6294" t="str">
            <v>2012Sierra1-in-10May Peak5</v>
          </cell>
          <cell r="G6294">
            <v>0.75464560000000003</v>
          </cell>
          <cell r="H6294">
            <v>0.75464560000000003</v>
          </cell>
          <cell r="I6294">
            <v>65.552890000000005</v>
          </cell>
          <cell r="J6294">
            <v>18814.13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</row>
        <row r="6295">
          <cell r="F6295" t="str">
            <v>2012Sierra1-in-10May Peak6</v>
          </cell>
          <cell r="G6295">
            <v>0.82381769999999999</v>
          </cell>
          <cell r="H6295">
            <v>0.82381769999999999</v>
          </cell>
          <cell r="I6295">
            <v>65.171379999999999</v>
          </cell>
          <cell r="J6295">
            <v>18814.13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</row>
        <row r="6296">
          <cell r="F6296" t="str">
            <v>2012Sierra1-in-10May Peak7</v>
          </cell>
          <cell r="G6296">
            <v>0.98046069999999996</v>
          </cell>
          <cell r="H6296">
            <v>0.98046069999999996</v>
          </cell>
          <cell r="I6296">
            <v>65.793980000000005</v>
          </cell>
          <cell r="J6296">
            <v>18814.13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</row>
        <row r="6297">
          <cell r="F6297" t="str">
            <v>2012Sierra1-in-10May Peak8</v>
          </cell>
          <cell r="G6297">
            <v>1.079636</v>
          </cell>
          <cell r="H6297">
            <v>1.079636</v>
          </cell>
          <cell r="I6297">
            <v>69.482669999999999</v>
          </cell>
          <cell r="J6297">
            <v>18814.13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</row>
        <row r="6298">
          <cell r="F6298" t="str">
            <v>2012Sierra1-in-10May Peak9</v>
          </cell>
          <cell r="G6298">
            <v>1.109893</v>
          </cell>
          <cell r="H6298">
            <v>1.109893</v>
          </cell>
          <cell r="I6298">
            <v>74.904690000000002</v>
          </cell>
          <cell r="J6298">
            <v>18814.13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</row>
        <row r="6299">
          <cell r="F6299" t="str">
            <v>2012Sierra1-in-10May Peak10</v>
          </cell>
          <cell r="G6299">
            <v>1.166318</v>
          </cell>
          <cell r="H6299">
            <v>1.166318</v>
          </cell>
          <cell r="I6299">
            <v>78.885890000000003</v>
          </cell>
          <cell r="J6299">
            <v>18814.13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</row>
        <row r="6300">
          <cell r="F6300" t="str">
            <v>2012Sierra1-in-10May Peak11</v>
          </cell>
          <cell r="G6300">
            <v>1.2735129999999999</v>
          </cell>
          <cell r="H6300">
            <v>1.2735129999999999</v>
          </cell>
          <cell r="I6300">
            <v>83.695369999999997</v>
          </cell>
          <cell r="J6300">
            <v>18814.13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</row>
        <row r="6301">
          <cell r="F6301" t="str">
            <v>2012Sierra1-in-10May Peak12</v>
          </cell>
          <cell r="G6301">
            <v>1.435959</v>
          </cell>
          <cell r="H6301">
            <v>1.435959</v>
          </cell>
          <cell r="I6301">
            <v>88.773600000000002</v>
          </cell>
          <cell r="J6301">
            <v>18814.13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</row>
        <row r="6302">
          <cell r="F6302" t="str">
            <v>2012Sierra1-in-10May Peak13</v>
          </cell>
          <cell r="G6302">
            <v>1.6607000000000001</v>
          </cell>
          <cell r="H6302">
            <v>1.6607000000000001</v>
          </cell>
          <cell r="I6302">
            <v>91.903220000000005</v>
          </cell>
          <cell r="J6302">
            <v>18814.13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</row>
        <row r="6303">
          <cell r="F6303" t="str">
            <v>2012Sierra1-in-10May Peak14</v>
          </cell>
          <cell r="G6303">
            <v>1.5623830000000001</v>
          </cell>
          <cell r="H6303">
            <v>1.9158740000000001</v>
          </cell>
          <cell r="I6303">
            <v>93.038449999999997</v>
          </cell>
          <cell r="J6303">
            <v>18814.13</v>
          </cell>
          <cell r="K6303">
            <v>0.29839599999999999</v>
          </cell>
          <cell r="L6303">
            <v>0.33094669999999998</v>
          </cell>
          <cell r="M6303">
            <v>0.35349130000000001</v>
          </cell>
          <cell r="N6303">
            <v>0.37603579999999998</v>
          </cell>
          <cell r="O6303">
            <v>0.40858650000000002</v>
          </cell>
        </row>
        <row r="6304">
          <cell r="F6304" t="str">
            <v>2012Sierra1-in-10May Peak15</v>
          </cell>
          <cell r="G6304">
            <v>1.746583</v>
          </cell>
          <cell r="H6304">
            <v>2.208345</v>
          </cell>
          <cell r="I6304">
            <v>93.569010000000006</v>
          </cell>
          <cell r="J6304">
            <v>18814.13</v>
          </cell>
          <cell r="K6304">
            <v>0.3900093</v>
          </cell>
          <cell r="L6304">
            <v>0.43240149999999999</v>
          </cell>
          <cell r="M6304">
            <v>0.46176220000000001</v>
          </cell>
          <cell r="N6304">
            <v>0.49112289999999997</v>
          </cell>
          <cell r="O6304">
            <v>0.53351510000000002</v>
          </cell>
        </row>
        <row r="6305">
          <cell r="F6305" t="str">
            <v>2012Sierra1-in-10May Peak16</v>
          </cell>
          <cell r="G6305">
            <v>1.9729490000000001</v>
          </cell>
          <cell r="H6305">
            <v>2.5447229999999998</v>
          </cell>
          <cell r="I6305">
            <v>94.400930000000002</v>
          </cell>
          <cell r="J6305">
            <v>18814.13</v>
          </cell>
          <cell r="K6305">
            <v>0.48294569999999998</v>
          </cell>
          <cell r="L6305">
            <v>0.53542619999999996</v>
          </cell>
          <cell r="M6305">
            <v>0.57177409999999995</v>
          </cell>
          <cell r="N6305">
            <v>0.60812180000000005</v>
          </cell>
          <cell r="O6305">
            <v>0.66060229999999998</v>
          </cell>
        </row>
        <row r="6306">
          <cell r="F6306" t="str">
            <v>2012Sierra1-in-10May Peak17</v>
          </cell>
          <cell r="G6306">
            <v>2.175351</v>
          </cell>
          <cell r="H6306">
            <v>2.845469</v>
          </cell>
          <cell r="I6306">
            <v>94.735770000000002</v>
          </cell>
          <cell r="J6306">
            <v>18814.13</v>
          </cell>
          <cell r="K6306">
            <v>0.56599699999999997</v>
          </cell>
          <cell r="L6306">
            <v>0.62751199999999996</v>
          </cell>
          <cell r="M6306">
            <v>0.67011710000000002</v>
          </cell>
          <cell r="N6306">
            <v>0.71272219999999997</v>
          </cell>
          <cell r="O6306">
            <v>0.77423719999999996</v>
          </cell>
        </row>
        <row r="6307">
          <cell r="F6307" t="str">
            <v>2012Sierra1-in-10May Peak18</v>
          </cell>
          <cell r="G6307">
            <v>2.3502740000000002</v>
          </cell>
          <cell r="H6307">
            <v>3.0390199999999998</v>
          </cell>
          <cell r="I6307">
            <v>94.43732</v>
          </cell>
          <cell r="J6307">
            <v>18814.13</v>
          </cell>
          <cell r="K6307">
            <v>0.58172939999999995</v>
          </cell>
          <cell r="L6307">
            <v>0.64495559999999996</v>
          </cell>
          <cell r="M6307">
            <v>0.68874570000000002</v>
          </cell>
          <cell r="N6307">
            <v>0.73253599999999996</v>
          </cell>
          <cell r="O6307">
            <v>0.79576210000000003</v>
          </cell>
        </row>
        <row r="6308">
          <cell r="F6308" t="str">
            <v>2012Sierra1-in-10May Peak19</v>
          </cell>
          <cell r="G6308">
            <v>3.3734980000000001</v>
          </cell>
          <cell r="H6308">
            <v>3.0055990000000001</v>
          </cell>
          <cell r="I6308">
            <v>93.848339999999993</v>
          </cell>
          <cell r="J6308">
            <v>18814.13</v>
          </cell>
          <cell r="K6308">
            <v>-0.40038760000000001</v>
          </cell>
          <cell r="L6308">
            <v>-0.381193</v>
          </cell>
          <cell r="M6308">
            <v>-0.36789880000000003</v>
          </cell>
          <cell r="N6308">
            <v>-0.35460459999999999</v>
          </cell>
          <cell r="O6308">
            <v>-0.33540979999999998</v>
          </cell>
        </row>
        <row r="6309">
          <cell r="F6309" t="str">
            <v>2012Sierra1-in-10May Peak20</v>
          </cell>
          <cell r="G6309">
            <v>3.0599690000000002</v>
          </cell>
          <cell r="H6309">
            <v>2.756761</v>
          </cell>
          <cell r="I6309">
            <v>87.413089999999997</v>
          </cell>
          <cell r="J6309">
            <v>18814.13</v>
          </cell>
          <cell r="K6309">
            <v>-0.32998349999999999</v>
          </cell>
          <cell r="L6309">
            <v>-0.314164</v>
          </cell>
          <cell r="M6309">
            <v>-0.30320740000000002</v>
          </cell>
          <cell r="N6309">
            <v>-0.29225099999999998</v>
          </cell>
          <cell r="O6309">
            <v>-0.27643139999999999</v>
          </cell>
        </row>
        <row r="6310">
          <cell r="F6310" t="str">
            <v>2012Sierra1-in-10May Peak21</v>
          </cell>
          <cell r="G6310">
            <v>2.632193</v>
          </cell>
          <cell r="H6310">
            <v>2.4401090000000001</v>
          </cell>
          <cell r="I6310">
            <v>80.528419999999997</v>
          </cell>
          <cell r="J6310">
            <v>18814.13</v>
          </cell>
          <cell r="K6310">
            <v>-0.20904739999999999</v>
          </cell>
          <cell r="L6310">
            <v>-0.1990256</v>
          </cell>
          <cell r="M6310">
            <v>-0.19208459999999999</v>
          </cell>
          <cell r="N6310">
            <v>-0.18514349999999999</v>
          </cell>
          <cell r="O6310">
            <v>-0.17512169999999999</v>
          </cell>
        </row>
        <row r="6311">
          <cell r="F6311" t="str">
            <v>2012Sierra1-in-10May Peak22</v>
          </cell>
          <cell r="G6311">
            <v>2.1912950000000002</v>
          </cell>
          <cell r="H6311">
            <v>2.0765729999999998</v>
          </cell>
          <cell r="I6311">
            <v>76.313890000000001</v>
          </cell>
          <cell r="J6311">
            <v>18814.13</v>
          </cell>
          <cell r="K6311">
            <v>-0.1248522</v>
          </cell>
          <cell r="L6311">
            <v>-0.11886679999999999</v>
          </cell>
          <cell r="M6311">
            <v>-0.1147213</v>
          </cell>
          <cell r="N6311">
            <v>-0.1105758</v>
          </cell>
          <cell r="O6311">
            <v>-0.1045903</v>
          </cell>
        </row>
        <row r="6312">
          <cell r="F6312" t="str">
            <v>2012Sierra1-in-10May Peak23</v>
          </cell>
          <cell r="G6312">
            <v>1.6841710000000001</v>
          </cell>
          <cell r="H6312">
            <v>1.606935</v>
          </cell>
          <cell r="I6312">
            <v>73.672600000000003</v>
          </cell>
          <cell r="J6312">
            <v>18814.13</v>
          </cell>
          <cell r="K6312">
            <v>-8.4055900000000003E-2</v>
          </cell>
          <cell r="L6312">
            <v>-8.0026299999999995E-2</v>
          </cell>
          <cell r="M6312">
            <v>-7.7235300000000007E-2</v>
          </cell>
          <cell r="N6312">
            <v>-7.4444399999999994E-2</v>
          </cell>
          <cell r="O6312">
            <v>-7.0414699999999997E-2</v>
          </cell>
        </row>
        <row r="6313">
          <cell r="F6313" t="str">
            <v>2012Sierra1-in-10May Peak24</v>
          </cell>
          <cell r="G6313">
            <v>1.259803</v>
          </cell>
          <cell r="H6313">
            <v>1.2195069999999999</v>
          </cell>
          <cell r="I6313">
            <v>72.057029999999997</v>
          </cell>
          <cell r="J6313">
            <v>18814.13</v>
          </cell>
          <cell r="K6313">
            <v>-4.3853900000000001E-2</v>
          </cell>
          <cell r="L6313">
            <v>-4.17516E-2</v>
          </cell>
          <cell r="M6313">
            <v>-4.0295499999999998E-2</v>
          </cell>
          <cell r="N6313">
            <v>-3.8839400000000003E-2</v>
          </cell>
          <cell r="O6313">
            <v>-3.6736999999999999E-2</v>
          </cell>
        </row>
        <row r="6314">
          <cell r="F6314" t="str">
            <v>2012Stockton1-in-10May Peak1</v>
          </cell>
          <cell r="G6314">
            <v>1.1136699999999999</v>
          </cell>
          <cell r="H6314">
            <v>1.1136699999999999</v>
          </cell>
          <cell r="I6314">
            <v>78.897769999999994</v>
          </cell>
          <cell r="J6314">
            <v>13107.66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</row>
        <row r="6315">
          <cell r="F6315" t="str">
            <v>2012Stockton1-in-10May Peak2</v>
          </cell>
          <cell r="G6315">
            <v>0.94730829999999999</v>
          </cell>
          <cell r="H6315">
            <v>0.94730829999999999</v>
          </cell>
          <cell r="I6315">
            <v>78.397769999999994</v>
          </cell>
          <cell r="J6315">
            <v>13107.66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</row>
        <row r="6316">
          <cell r="F6316" t="str">
            <v>2012Stockton1-in-10May Peak3</v>
          </cell>
          <cell r="G6316">
            <v>0.8451921</v>
          </cell>
          <cell r="H6316">
            <v>0.8451921</v>
          </cell>
          <cell r="I6316">
            <v>75.826390000000004</v>
          </cell>
          <cell r="J6316">
            <v>13107.66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</row>
        <row r="6317">
          <cell r="F6317" t="str">
            <v>2012Stockton1-in-10May Peak4</v>
          </cell>
          <cell r="G6317">
            <v>0.78802380000000005</v>
          </cell>
          <cell r="H6317">
            <v>0.78802380000000005</v>
          </cell>
          <cell r="I6317">
            <v>75.081410000000005</v>
          </cell>
          <cell r="J6317">
            <v>13107.66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</row>
        <row r="6318">
          <cell r="F6318" t="str">
            <v>2012Stockton1-in-10May Peak5</v>
          </cell>
          <cell r="G6318">
            <v>0.77498639999999996</v>
          </cell>
          <cell r="H6318">
            <v>0.77498639999999996</v>
          </cell>
          <cell r="I6318">
            <v>75.020229999999998</v>
          </cell>
          <cell r="J6318">
            <v>13107.66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</row>
        <row r="6319">
          <cell r="F6319" t="str">
            <v>2012Stockton1-in-10May Peak6</v>
          </cell>
          <cell r="G6319">
            <v>0.80992739999999996</v>
          </cell>
          <cell r="H6319">
            <v>0.80992739999999996</v>
          </cell>
          <cell r="I6319">
            <v>73.397769999999994</v>
          </cell>
          <cell r="J6319">
            <v>13107.66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</row>
        <row r="6320">
          <cell r="F6320" t="str">
            <v>2012Stockton1-in-10May Peak7</v>
          </cell>
          <cell r="G6320">
            <v>0.92417199999999999</v>
          </cell>
          <cell r="H6320">
            <v>0.92417199999999999</v>
          </cell>
          <cell r="I6320">
            <v>72.642669999999995</v>
          </cell>
          <cell r="J6320">
            <v>13107.66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</row>
        <row r="6321">
          <cell r="F6321" t="str">
            <v>2012Stockton1-in-10May Peak8</v>
          </cell>
          <cell r="G6321">
            <v>1.0035499999999999</v>
          </cell>
          <cell r="H6321">
            <v>1.0035499999999999</v>
          </cell>
          <cell r="I6321">
            <v>75.887659999999997</v>
          </cell>
          <cell r="J6321">
            <v>13107.66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</row>
        <row r="6322">
          <cell r="F6322" t="str">
            <v>2012Stockton1-in-10May Peak9</v>
          </cell>
          <cell r="G6322">
            <v>1.044997</v>
          </cell>
          <cell r="H6322">
            <v>1.044997</v>
          </cell>
          <cell r="I6322">
            <v>78.622439999999997</v>
          </cell>
          <cell r="J6322">
            <v>13107.66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</row>
        <row r="6323">
          <cell r="F6323" t="str">
            <v>2012Stockton1-in-10May Peak10</v>
          </cell>
          <cell r="G6323">
            <v>1.1465320000000001</v>
          </cell>
          <cell r="H6323">
            <v>1.1465320000000001</v>
          </cell>
          <cell r="I6323">
            <v>81.928619999999995</v>
          </cell>
          <cell r="J6323">
            <v>13107.66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</row>
        <row r="6324">
          <cell r="F6324" t="str">
            <v>2012Stockton1-in-10May Peak11</v>
          </cell>
          <cell r="G6324">
            <v>1.2914920000000001</v>
          </cell>
          <cell r="H6324">
            <v>1.2914920000000001</v>
          </cell>
          <cell r="I6324">
            <v>85.051159999999996</v>
          </cell>
          <cell r="J6324">
            <v>13107.66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</row>
        <row r="6325">
          <cell r="F6325" t="str">
            <v>2012Stockton1-in-10May Peak12</v>
          </cell>
          <cell r="G6325">
            <v>1.4880880000000001</v>
          </cell>
          <cell r="H6325">
            <v>1.4880880000000001</v>
          </cell>
          <cell r="I6325">
            <v>89.245000000000005</v>
          </cell>
          <cell r="J6325">
            <v>13107.66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</row>
        <row r="6326">
          <cell r="F6326" t="str">
            <v>2012Stockton1-in-10May Peak13</v>
          </cell>
          <cell r="G6326">
            <v>1.740971</v>
          </cell>
          <cell r="H6326">
            <v>1.740971</v>
          </cell>
          <cell r="I6326">
            <v>90.745000000000005</v>
          </cell>
          <cell r="J6326">
            <v>13107.66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</row>
        <row r="6327">
          <cell r="F6327" t="str">
            <v>2012Stockton1-in-10May Peak14</v>
          </cell>
          <cell r="G6327">
            <v>1.5898559999999999</v>
          </cell>
          <cell r="H6327">
            <v>2.0314169999999998</v>
          </cell>
          <cell r="I6327">
            <v>93.622439999999997</v>
          </cell>
          <cell r="J6327">
            <v>13107.66</v>
          </cell>
          <cell r="K6327">
            <v>0.36702760000000001</v>
          </cell>
          <cell r="L6327">
            <v>0.4110626</v>
          </cell>
          <cell r="M6327">
            <v>0.44156099999999998</v>
          </cell>
          <cell r="N6327">
            <v>0.47205950000000002</v>
          </cell>
          <cell r="O6327">
            <v>0.51609439999999995</v>
          </cell>
        </row>
        <row r="6328">
          <cell r="F6328" t="str">
            <v>2012Stockton1-in-10May Peak15</v>
          </cell>
          <cell r="G6328">
            <v>1.7802899999999999</v>
          </cell>
          <cell r="H6328">
            <v>2.3539300000000001</v>
          </cell>
          <cell r="I6328">
            <v>94.693830000000005</v>
          </cell>
          <cell r="J6328">
            <v>13107.66</v>
          </cell>
          <cell r="K6328">
            <v>0.47720560000000001</v>
          </cell>
          <cell r="L6328">
            <v>0.53417979999999998</v>
          </cell>
          <cell r="M6328">
            <v>0.57363989999999998</v>
          </cell>
          <cell r="N6328">
            <v>0.61310019999999998</v>
          </cell>
          <cell r="O6328">
            <v>0.67007439999999996</v>
          </cell>
        </row>
        <row r="6329">
          <cell r="F6329" t="str">
            <v>2012Stockton1-in-10May Peak16</v>
          </cell>
          <cell r="G6329">
            <v>1.9972110000000001</v>
          </cell>
          <cell r="H6329">
            <v>2.7099600000000001</v>
          </cell>
          <cell r="I6329">
            <v>96.132559999999998</v>
          </cell>
          <cell r="J6329">
            <v>13107.66</v>
          </cell>
          <cell r="K6329">
            <v>0.59316349999999995</v>
          </cell>
          <cell r="L6329">
            <v>0.6638153</v>
          </cell>
          <cell r="M6329">
            <v>0.71274850000000001</v>
          </cell>
          <cell r="N6329">
            <v>0.76168170000000002</v>
          </cell>
          <cell r="O6329">
            <v>0.83233349999999995</v>
          </cell>
        </row>
        <row r="6330">
          <cell r="F6330" t="str">
            <v>2012Stockton1-in-10May Peak17</v>
          </cell>
          <cell r="G6330">
            <v>2.1836709999999999</v>
          </cell>
          <cell r="H6330">
            <v>3.01729</v>
          </cell>
          <cell r="I6330">
            <v>98.387659999999997</v>
          </cell>
          <cell r="J6330">
            <v>13107.66</v>
          </cell>
          <cell r="K6330">
            <v>0.69358900000000001</v>
          </cell>
          <cell r="L6330">
            <v>0.77631939999999999</v>
          </cell>
          <cell r="M6330">
            <v>0.83361839999999998</v>
          </cell>
          <cell r="N6330">
            <v>0.89091739999999997</v>
          </cell>
          <cell r="O6330">
            <v>0.97364779999999995</v>
          </cell>
        </row>
        <row r="6331">
          <cell r="F6331" t="str">
            <v>2012Stockton1-in-10May Peak18</v>
          </cell>
          <cell r="G6331">
            <v>2.324233</v>
          </cell>
          <cell r="H6331">
            <v>3.1808000000000001</v>
          </cell>
          <cell r="I6331">
            <v>98.326390000000004</v>
          </cell>
          <cell r="J6331">
            <v>13107.66</v>
          </cell>
          <cell r="K6331">
            <v>0.71266079999999998</v>
          </cell>
          <cell r="L6331">
            <v>0.79768150000000004</v>
          </cell>
          <cell r="M6331">
            <v>0.85656659999999996</v>
          </cell>
          <cell r="N6331">
            <v>0.91545180000000004</v>
          </cell>
          <cell r="O6331">
            <v>1.0004729999999999</v>
          </cell>
        </row>
        <row r="6332">
          <cell r="F6332" t="str">
            <v>2012Stockton1-in-10May Peak19</v>
          </cell>
          <cell r="G6332">
            <v>3.3965019999999999</v>
          </cell>
          <cell r="H6332">
            <v>3.1033270000000002</v>
          </cell>
          <cell r="I6332">
            <v>97.581410000000005</v>
          </cell>
          <cell r="J6332">
            <v>13107.66</v>
          </cell>
          <cell r="K6332">
            <v>-0.30917099999999997</v>
          </cell>
          <cell r="L6332">
            <v>-0.29972009999999999</v>
          </cell>
          <cell r="M6332">
            <v>-0.2931745</v>
          </cell>
          <cell r="N6332">
            <v>-0.28662890000000002</v>
          </cell>
          <cell r="O6332">
            <v>-0.27717799999999998</v>
          </cell>
        </row>
        <row r="6333">
          <cell r="F6333" t="str">
            <v>2012Stockton1-in-10May Peak20</v>
          </cell>
          <cell r="G6333">
            <v>3.0920939999999999</v>
          </cell>
          <cell r="H6333">
            <v>2.8170139999999999</v>
          </cell>
          <cell r="I6333">
            <v>94.020229999999998</v>
          </cell>
          <cell r="J6333">
            <v>13107.66</v>
          </cell>
          <cell r="K6333">
            <v>-0.2900894</v>
          </cell>
          <cell r="L6333">
            <v>-0.28122190000000002</v>
          </cell>
          <cell r="M6333">
            <v>-0.2750802</v>
          </cell>
          <cell r="N6333">
            <v>-0.26893850000000002</v>
          </cell>
          <cell r="O6333">
            <v>-0.260071</v>
          </cell>
        </row>
        <row r="6334">
          <cell r="F6334" t="str">
            <v>2012Stockton1-in-10May Peak21</v>
          </cell>
          <cell r="G6334">
            <v>2.7154099999999999</v>
          </cell>
          <cell r="H6334">
            <v>2.5296989999999999</v>
          </cell>
          <cell r="I6334">
            <v>89.275229999999993</v>
          </cell>
          <cell r="J6334">
            <v>13107.66</v>
          </cell>
          <cell r="K6334">
            <v>-0.19584409999999999</v>
          </cell>
          <cell r="L6334">
            <v>-0.18985750000000001</v>
          </cell>
          <cell r="M6334">
            <v>-0.18571109999999999</v>
          </cell>
          <cell r="N6334">
            <v>-0.1815648</v>
          </cell>
          <cell r="O6334">
            <v>-0.17557819999999999</v>
          </cell>
        </row>
        <row r="6335">
          <cell r="F6335" t="str">
            <v>2012Stockton1-in-10May Peak22</v>
          </cell>
          <cell r="G6335">
            <v>2.3161119999999999</v>
          </cell>
          <cell r="H6335">
            <v>2.1855340000000001</v>
          </cell>
          <cell r="I6335">
            <v>85.469059999999999</v>
          </cell>
          <cell r="J6335">
            <v>13107.66</v>
          </cell>
          <cell r="K6335">
            <v>-0.1377023</v>
          </cell>
          <cell r="L6335">
            <v>-0.1334929</v>
          </cell>
          <cell r="M6335">
            <v>-0.13057759999999999</v>
          </cell>
          <cell r="N6335">
            <v>-0.1276622</v>
          </cell>
          <cell r="O6335">
            <v>-0.1234528</v>
          </cell>
        </row>
        <row r="6336">
          <cell r="F6336" t="str">
            <v>2012Stockton1-in-10May Peak23</v>
          </cell>
          <cell r="G6336">
            <v>1.8130269999999999</v>
          </cell>
          <cell r="H6336">
            <v>1.74275</v>
          </cell>
          <cell r="I6336">
            <v>82.030330000000006</v>
          </cell>
          <cell r="J6336">
            <v>13107.66</v>
          </cell>
          <cell r="K6336">
            <v>-7.4110999999999996E-2</v>
          </cell>
          <cell r="L6336">
            <v>-7.1845500000000007E-2</v>
          </cell>
          <cell r="M6336">
            <v>-7.0276500000000006E-2</v>
          </cell>
          <cell r="N6336">
            <v>-6.8707500000000005E-2</v>
          </cell>
          <cell r="O6336">
            <v>-6.6442000000000001E-2</v>
          </cell>
        </row>
        <row r="6337">
          <cell r="F6337" t="str">
            <v>2012Stockton1-in-10May Peak24</v>
          </cell>
          <cell r="G6337">
            <v>1.399051</v>
          </cell>
          <cell r="H6337">
            <v>1.342705</v>
          </cell>
          <cell r="I6337">
            <v>79.71405</v>
          </cell>
          <cell r="J6337">
            <v>13107.66</v>
          </cell>
          <cell r="K6337">
            <v>-5.9421000000000002E-2</v>
          </cell>
          <cell r="L6337">
            <v>-5.7604599999999999E-2</v>
          </cell>
          <cell r="M6337">
            <v>-5.6346500000000001E-2</v>
          </cell>
          <cell r="N6337">
            <v>-5.5088499999999999E-2</v>
          </cell>
          <cell r="O6337">
            <v>-5.3272100000000003E-2</v>
          </cell>
        </row>
        <row r="6338">
          <cell r="F6338" t="str">
            <v>2012All Customers1-in-2May Peak1</v>
          </cell>
          <cell r="G6338">
            <v>0.71191249999999995</v>
          </cell>
          <cell r="H6338">
            <v>0.71191249999999995</v>
          </cell>
          <cell r="I6338">
            <v>68.147589999999994</v>
          </cell>
          <cell r="J6338">
            <v>157302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</row>
        <row r="6339">
          <cell r="F6339" t="str">
            <v>2012All Customers1-in-2May Peak2</v>
          </cell>
          <cell r="G6339">
            <v>0.60883710000000002</v>
          </cell>
          <cell r="H6339">
            <v>0.60883710000000002</v>
          </cell>
          <cell r="I6339">
            <v>66.722080000000005</v>
          </cell>
          <cell r="J6339">
            <v>157302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</row>
        <row r="6340">
          <cell r="F6340" t="str">
            <v>2012All Customers1-in-2May Peak3</v>
          </cell>
          <cell r="G6340">
            <v>0.54712179999999999</v>
          </cell>
          <cell r="H6340">
            <v>0.54712179999999999</v>
          </cell>
          <cell r="I6340">
            <v>65.772409999999994</v>
          </cell>
          <cell r="J6340">
            <v>157302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</row>
        <row r="6341">
          <cell r="F6341" t="str">
            <v>2012All Customers1-in-2May Peak4</v>
          </cell>
          <cell r="G6341">
            <v>0.5110114</v>
          </cell>
          <cell r="H6341">
            <v>0.5110114</v>
          </cell>
          <cell r="I6341">
            <v>64.443780000000004</v>
          </cell>
          <cell r="J6341">
            <v>157302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</row>
        <row r="6342">
          <cell r="F6342" t="str">
            <v>2012All Customers1-in-2May Peak5</v>
          </cell>
          <cell r="G6342">
            <v>0.50159810000000005</v>
          </cell>
          <cell r="H6342">
            <v>0.50159810000000005</v>
          </cell>
          <cell r="I6342">
            <v>63.608159999999998</v>
          </cell>
          <cell r="J6342">
            <v>157302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</row>
        <row r="6343">
          <cell r="F6343" t="str">
            <v>2012All Customers1-in-2May Peak6</v>
          </cell>
          <cell r="G6343">
            <v>0.52975570000000005</v>
          </cell>
          <cell r="H6343">
            <v>0.52975570000000005</v>
          </cell>
          <cell r="I6343">
            <v>62.572240000000001</v>
          </cell>
          <cell r="J6343">
            <v>157302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</row>
        <row r="6344">
          <cell r="F6344" t="str">
            <v>2012All Customers1-in-2May Peak7</v>
          </cell>
          <cell r="G6344">
            <v>0.61407579999999995</v>
          </cell>
          <cell r="H6344">
            <v>0.61407579999999995</v>
          </cell>
          <cell r="I6344">
            <v>62.366549999999997</v>
          </cell>
          <cell r="J6344">
            <v>157302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</row>
        <row r="6345">
          <cell r="F6345" t="str">
            <v>2012All Customers1-in-2May Peak8</v>
          </cell>
          <cell r="G6345">
            <v>0.67786440000000003</v>
          </cell>
          <cell r="H6345">
            <v>0.67786440000000003</v>
          </cell>
          <cell r="I6345">
            <v>64.489879999999999</v>
          </cell>
          <cell r="J6345">
            <v>157302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</row>
        <row r="6346">
          <cell r="F6346" t="str">
            <v>2012All Customers1-in-2May Peak9</v>
          </cell>
          <cell r="G6346">
            <v>0.69387670000000001</v>
          </cell>
          <cell r="H6346">
            <v>0.69387670000000001</v>
          </cell>
          <cell r="I6346">
            <v>68.098510000000005</v>
          </cell>
          <cell r="J6346">
            <v>157302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</row>
        <row r="6347">
          <cell r="F6347" t="str">
            <v>2012All Customers1-in-2May Peak10</v>
          </cell>
          <cell r="G6347">
            <v>0.74472930000000004</v>
          </cell>
          <cell r="H6347">
            <v>0.74472930000000004</v>
          </cell>
          <cell r="I6347">
            <v>72.245800000000003</v>
          </cell>
          <cell r="J6347">
            <v>157302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</row>
        <row r="6348">
          <cell r="F6348" t="str">
            <v>2012All Customers1-in-2May Peak11</v>
          </cell>
          <cell r="G6348">
            <v>0.82852519999999996</v>
          </cell>
          <cell r="H6348">
            <v>0.82852519999999996</v>
          </cell>
          <cell r="I6348">
            <v>75.786420000000007</v>
          </cell>
          <cell r="J6348">
            <v>157302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</row>
        <row r="6349">
          <cell r="F6349" t="str">
            <v>2012All Customers1-in-2May Peak12</v>
          </cell>
          <cell r="G6349">
            <v>0.95027830000000002</v>
          </cell>
          <cell r="H6349">
            <v>0.95027830000000002</v>
          </cell>
          <cell r="I6349">
            <v>79.226920000000007</v>
          </cell>
          <cell r="J6349">
            <v>157302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</row>
        <row r="6350">
          <cell r="F6350" t="str">
            <v>2012All Customers1-in-2May Peak13</v>
          </cell>
          <cell r="G6350">
            <v>1.110576</v>
          </cell>
          <cell r="H6350">
            <v>1.110576</v>
          </cell>
          <cell r="I6350">
            <v>82.183059999999998</v>
          </cell>
          <cell r="J6350">
            <v>157302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</row>
        <row r="6351">
          <cell r="F6351" t="str">
            <v>2012All Customers1-in-2May Peak14</v>
          </cell>
          <cell r="G6351">
            <v>1.097529</v>
          </cell>
          <cell r="H6351">
            <v>1.285709</v>
          </cell>
          <cell r="I6351">
            <v>84.731269999999995</v>
          </cell>
          <cell r="J6351">
            <v>157302</v>
          </cell>
          <cell r="K6351">
            <v>0.1113881</v>
          </cell>
          <cell r="L6351">
            <v>0.1567576</v>
          </cell>
          <cell r="M6351">
            <v>0.1881805</v>
          </cell>
          <cell r="N6351">
            <v>0.2196032</v>
          </cell>
          <cell r="O6351">
            <v>0.26497280000000001</v>
          </cell>
        </row>
        <row r="6352">
          <cell r="F6352" t="str">
            <v>2012All Customers1-in-2May Peak15</v>
          </cell>
          <cell r="G6352">
            <v>1.2345159999999999</v>
          </cell>
          <cell r="H6352">
            <v>1.479616</v>
          </cell>
          <cell r="I6352">
            <v>86.390529999999998</v>
          </cell>
          <cell r="J6352">
            <v>157302</v>
          </cell>
          <cell r="K6352">
            <v>0.14496220000000001</v>
          </cell>
          <cell r="L6352">
            <v>0.20412440000000001</v>
          </cell>
          <cell r="M6352">
            <v>0.24509990000000001</v>
          </cell>
          <cell r="N6352">
            <v>0.28607549999999998</v>
          </cell>
          <cell r="O6352">
            <v>0.34523769999999998</v>
          </cell>
        </row>
        <row r="6353">
          <cell r="F6353" t="str">
            <v>2012All Customers1-in-2May Peak16</v>
          </cell>
          <cell r="G6353">
            <v>1.392277</v>
          </cell>
          <cell r="H6353">
            <v>1.6962820000000001</v>
          </cell>
          <cell r="I6353">
            <v>86.990750000000006</v>
          </cell>
          <cell r="J6353">
            <v>157302</v>
          </cell>
          <cell r="K6353">
            <v>0.1800775</v>
          </cell>
          <cell r="L6353">
            <v>0.25329479999999999</v>
          </cell>
          <cell r="M6353">
            <v>0.30400480000000002</v>
          </cell>
          <cell r="N6353">
            <v>0.3547148</v>
          </cell>
          <cell r="O6353">
            <v>0.42793209999999998</v>
          </cell>
        </row>
        <row r="6354">
          <cell r="F6354" t="str">
            <v>2012All Customers1-in-2May Peak17</v>
          </cell>
          <cell r="G6354">
            <v>1.529155</v>
          </cell>
          <cell r="H6354">
            <v>1.885087</v>
          </cell>
          <cell r="I6354">
            <v>87.249369999999999</v>
          </cell>
          <cell r="J6354">
            <v>157302</v>
          </cell>
          <cell r="K6354">
            <v>0.2106423</v>
          </cell>
          <cell r="L6354">
            <v>0.29648089999999999</v>
          </cell>
          <cell r="M6354">
            <v>0.35593239999999998</v>
          </cell>
          <cell r="N6354">
            <v>0.41538380000000003</v>
          </cell>
          <cell r="O6354">
            <v>0.50122239999999996</v>
          </cell>
        </row>
        <row r="6355">
          <cell r="F6355" t="str">
            <v>2012All Customers1-in-2May Peak18</v>
          </cell>
          <cell r="G6355">
            <v>1.6346890000000001</v>
          </cell>
          <cell r="H6355">
            <v>2.0004680000000001</v>
          </cell>
          <cell r="I6355">
            <v>86.766400000000004</v>
          </cell>
          <cell r="J6355">
            <v>157302</v>
          </cell>
          <cell r="K6355">
            <v>0.21644459999999999</v>
          </cell>
          <cell r="L6355">
            <v>0.30467300000000003</v>
          </cell>
          <cell r="M6355">
            <v>0.36577979999999999</v>
          </cell>
          <cell r="N6355">
            <v>0.4268865</v>
          </cell>
          <cell r="O6355">
            <v>0.51511499999999999</v>
          </cell>
        </row>
        <row r="6356">
          <cell r="F6356" t="str">
            <v>2012All Customers1-in-2May Peak19</v>
          </cell>
          <cell r="G6356">
            <v>2.23272</v>
          </cell>
          <cell r="H6356">
            <v>1.9698439999999999</v>
          </cell>
          <cell r="I6356">
            <v>84.438360000000003</v>
          </cell>
          <cell r="J6356">
            <v>157302</v>
          </cell>
          <cell r="K6356">
            <v>-0.2911646</v>
          </cell>
          <cell r="L6356">
            <v>-0.27445190000000003</v>
          </cell>
          <cell r="M6356">
            <v>-0.26287670000000002</v>
          </cell>
          <cell r="N6356">
            <v>-0.25130160000000001</v>
          </cell>
          <cell r="O6356">
            <v>-0.23458889999999999</v>
          </cell>
        </row>
        <row r="6357">
          <cell r="F6357" t="str">
            <v>2012All Customers1-in-2May Peak20</v>
          </cell>
          <cell r="G6357">
            <v>2.041363</v>
          </cell>
          <cell r="H6357">
            <v>1.805374</v>
          </cell>
          <cell r="I6357">
            <v>80.874920000000003</v>
          </cell>
          <cell r="J6357">
            <v>157302</v>
          </cell>
          <cell r="K6357">
            <v>-0.26126260000000001</v>
          </cell>
          <cell r="L6357">
            <v>-0.24633060000000001</v>
          </cell>
          <cell r="M6357">
            <v>-0.2359887</v>
          </cell>
          <cell r="N6357">
            <v>-0.22564680000000001</v>
          </cell>
          <cell r="O6357">
            <v>-0.2107147</v>
          </cell>
        </row>
        <row r="6358">
          <cell r="F6358" t="str">
            <v>2012All Customers1-in-2May Peak21</v>
          </cell>
          <cell r="G6358">
            <v>1.7801560000000001</v>
          </cell>
          <cell r="H6358">
            <v>1.630377</v>
          </cell>
          <cell r="I6358">
            <v>76.930800000000005</v>
          </cell>
          <cell r="J6358">
            <v>157302</v>
          </cell>
          <cell r="K6358">
            <v>-0.16549150000000001</v>
          </cell>
          <cell r="L6358">
            <v>-0.15620829999999999</v>
          </cell>
          <cell r="M6358">
            <v>-0.14977879999999999</v>
          </cell>
          <cell r="N6358">
            <v>-0.14334920000000001</v>
          </cell>
          <cell r="O6358">
            <v>-0.13406589999999999</v>
          </cell>
        </row>
        <row r="6359">
          <cell r="F6359" t="str">
            <v>2012All Customers1-in-2May Peak22</v>
          </cell>
          <cell r="G6359">
            <v>1.5203390000000001</v>
          </cell>
          <cell r="H6359">
            <v>1.4274119999999999</v>
          </cell>
          <cell r="I6359">
            <v>73.864599999999996</v>
          </cell>
          <cell r="J6359">
            <v>157302</v>
          </cell>
          <cell r="K6359">
            <v>-0.1025751</v>
          </cell>
          <cell r="L6359">
            <v>-9.68749E-2</v>
          </cell>
          <cell r="M6359">
            <v>-9.2926900000000007E-2</v>
          </cell>
          <cell r="N6359">
            <v>-8.89789E-2</v>
          </cell>
          <cell r="O6359">
            <v>-8.3278599999999994E-2</v>
          </cell>
        </row>
        <row r="6360">
          <cell r="F6360" t="str">
            <v>2012All Customers1-in-2May Peak23</v>
          </cell>
          <cell r="G6360">
            <v>1.196801</v>
          </cell>
          <cell r="H6360">
            <v>1.1386719999999999</v>
          </cell>
          <cell r="I6360">
            <v>70.942019999999999</v>
          </cell>
          <cell r="J6360">
            <v>157302</v>
          </cell>
          <cell r="K6360">
            <v>-6.4253099999999994E-2</v>
          </cell>
          <cell r="L6360">
            <v>-6.0634899999999999E-2</v>
          </cell>
          <cell r="M6360">
            <v>-5.8128899999999997E-2</v>
          </cell>
          <cell r="N6360">
            <v>-5.5622900000000003E-2</v>
          </cell>
          <cell r="O6360">
            <v>-5.2004700000000001E-2</v>
          </cell>
        </row>
        <row r="6361">
          <cell r="F6361" t="str">
            <v>2012All Customers1-in-2May Peak24</v>
          </cell>
          <cell r="G6361">
            <v>0.91588789999999998</v>
          </cell>
          <cell r="H6361">
            <v>0.8739536</v>
          </cell>
          <cell r="I6361">
            <v>69.036580000000001</v>
          </cell>
          <cell r="J6361">
            <v>157302</v>
          </cell>
          <cell r="K6361">
            <v>-4.63953E-2</v>
          </cell>
          <cell r="L6361">
            <v>-4.3759699999999999E-2</v>
          </cell>
          <cell r="M6361">
            <v>-4.1934199999999998E-2</v>
          </cell>
          <cell r="N6361">
            <v>-4.01088E-2</v>
          </cell>
          <cell r="O6361">
            <v>-3.7473199999999998E-2</v>
          </cell>
        </row>
        <row r="6362">
          <cell r="F6362" t="str">
            <v>2012Greater Bay Area1-in-2May Peak1</v>
          </cell>
          <cell r="G6362">
            <v>0.49649759999999998</v>
          </cell>
          <cell r="H6362">
            <v>0.49649759999999998</v>
          </cell>
          <cell r="I6362">
            <v>60.831879999999998</v>
          </cell>
          <cell r="J6362">
            <v>54845.760000000002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</row>
        <row r="6363">
          <cell r="F6363" t="str">
            <v>2012Greater Bay Area1-in-2May Peak2</v>
          </cell>
          <cell r="G6363">
            <v>0.41762490000000002</v>
          </cell>
          <cell r="H6363">
            <v>0.41762490000000002</v>
          </cell>
          <cell r="I6363">
            <v>59.764809999999997</v>
          </cell>
          <cell r="J6363">
            <v>54845.760000000002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</row>
        <row r="6364">
          <cell r="F6364" t="str">
            <v>2012Greater Bay Area1-in-2May Peak3</v>
          </cell>
          <cell r="G6364">
            <v>0.3741852</v>
          </cell>
          <cell r="H6364">
            <v>0.3741852</v>
          </cell>
          <cell r="I6364">
            <v>59.20243</v>
          </cell>
          <cell r="J6364">
            <v>54845.760000000002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</row>
        <row r="6365">
          <cell r="F6365" t="str">
            <v>2012Greater Bay Area1-in-2May Peak4</v>
          </cell>
          <cell r="G6365">
            <v>0.35007640000000001</v>
          </cell>
          <cell r="H6365">
            <v>0.35007640000000001</v>
          </cell>
          <cell r="I6365">
            <v>58.89479</v>
          </cell>
          <cell r="J6365">
            <v>54845.760000000002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</row>
        <row r="6366">
          <cell r="F6366" t="str">
            <v>2012Greater Bay Area1-in-2May Peak5</v>
          </cell>
          <cell r="G6366">
            <v>0.34199600000000002</v>
          </cell>
          <cell r="H6366">
            <v>0.34199600000000002</v>
          </cell>
          <cell r="I6366">
            <v>58.194690000000001</v>
          </cell>
          <cell r="J6366">
            <v>54845.760000000002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</row>
        <row r="6367">
          <cell r="F6367" t="str">
            <v>2012Greater Bay Area1-in-2May Peak6</v>
          </cell>
          <cell r="G6367">
            <v>0.36080770000000001</v>
          </cell>
          <cell r="H6367">
            <v>0.36080770000000001</v>
          </cell>
          <cell r="I6367">
            <v>57.515779999999999</v>
          </cell>
          <cell r="J6367">
            <v>54845.760000000002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</row>
        <row r="6368">
          <cell r="F6368" t="str">
            <v>2012Greater Bay Area1-in-2May Peak7</v>
          </cell>
          <cell r="G6368">
            <v>0.42640909999999999</v>
          </cell>
          <cell r="H6368">
            <v>0.42640909999999999</v>
          </cell>
          <cell r="I6368">
            <v>57.158670000000001</v>
          </cell>
          <cell r="J6368">
            <v>54845.760000000002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</row>
        <row r="6369">
          <cell r="F6369" t="str">
            <v>2012Greater Bay Area1-in-2May Peak8</v>
          </cell>
          <cell r="G6369">
            <v>0.49053249999999998</v>
          </cell>
          <cell r="H6369">
            <v>0.49053249999999998</v>
          </cell>
          <cell r="I6369">
            <v>58.707140000000003</v>
          </cell>
          <cell r="J6369">
            <v>54845.760000000002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</row>
        <row r="6370">
          <cell r="F6370" t="str">
            <v>2012Greater Bay Area1-in-2May Peak9</v>
          </cell>
          <cell r="G6370">
            <v>0.49815219999999999</v>
          </cell>
          <cell r="H6370">
            <v>0.49815219999999999</v>
          </cell>
          <cell r="I6370">
            <v>61.624420000000001</v>
          </cell>
          <cell r="J6370">
            <v>54845.760000000002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</row>
        <row r="6371">
          <cell r="F6371" t="str">
            <v>2012Greater Bay Area1-in-2May Peak10</v>
          </cell>
          <cell r="G6371">
            <v>0.51988630000000002</v>
          </cell>
          <cell r="H6371">
            <v>0.51988630000000002</v>
          </cell>
          <cell r="I6371">
            <v>65.072779999999995</v>
          </cell>
          <cell r="J6371">
            <v>54845.760000000002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</row>
        <row r="6372">
          <cell r="F6372" t="str">
            <v>2012Greater Bay Area1-in-2May Peak11</v>
          </cell>
          <cell r="G6372">
            <v>0.56442990000000004</v>
          </cell>
          <cell r="H6372">
            <v>0.56442990000000004</v>
          </cell>
          <cell r="I6372">
            <v>69.093170000000001</v>
          </cell>
          <cell r="J6372">
            <v>54845.760000000002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</row>
        <row r="6373">
          <cell r="F6373" t="str">
            <v>2012Greater Bay Area1-in-2May Peak12</v>
          </cell>
          <cell r="G6373">
            <v>0.62783339999999999</v>
          </cell>
          <cell r="H6373">
            <v>0.62783339999999999</v>
          </cell>
          <cell r="I6373">
            <v>72.476330000000004</v>
          </cell>
          <cell r="J6373">
            <v>54845.760000000002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</row>
        <row r="6374">
          <cell r="F6374" t="str">
            <v>2012Greater Bay Area1-in-2May Peak13</v>
          </cell>
          <cell r="G6374">
            <v>0.71443469999999998</v>
          </cell>
          <cell r="H6374">
            <v>0.71443469999999998</v>
          </cell>
          <cell r="I6374">
            <v>74.843059999999994</v>
          </cell>
          <cell r="J6374">
            <v>54845.760000000002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</row>
        <row r="6375">
          <cell r="F6375" t="str">
            <v>2012Greater Bay Area1-in-2May Peak14</v>
          </cell>
          <cell r="G6375">
            <v>0.73912610000000001</v>
          </cell>
          <cell r="H6375">
            <v>0.80675830000000004</v>
          </cell>
          <cell r="I6375">
            <v>77.113259999999997</v>
          </cell>
          <cell r="J6375">
            <v>54845.760000000002</v>
          </cell>
          <cell r="K6375">
            <v>-9.8647000000000006E-3</v>
          </cell>
          <cell r="L6375">
            <v>3.5921099999999997E-2</v>
          </cell>
          <cell r="M6375">
            <v>6.7632100000000001E-2</v>
          </cell>
          <cell r="N6375">
            <v>9.9343100000000004E-2</v>
          </cell>
          <cell r="O6375">
            <v>0.1451288</v>
          </cell>
        </row>
        <row r="6376">
          <cell r="F6376" t="str">
            <v>2012Greater Bay Area1-in-2May Peak15</v>
          </cell>
          <cell r="G6376">
            <v>0.82554970000000005</v>
          </cell>
          <cell r="H6376">
            <v>0.91416779999999997</v>
          </cell>
          <cell r="I6376">
            <v>78.359210000000004</v>
          </cell>
          <cell r="J6376">
            <v>54845.760000000002</v>
          </cell>
          <cell r="K6376">
            <v>-1.2925600000000001E-2</v>
          </cell>
          <cell r="L6376">
            <v>4.7067299999999999E-2</v>
          </cell>
          <cell r="M6376">
            <v>8.8618100000000005E-2</v>
          </cell>
          <cell r="N6376">
            <v>0.13016900000000001</v>
          </cell>
          <cell r="O6376">
            <v>0.190162</v>
          </cell>
        </row>
        <row r="6377">
          <cell r="F6377" t="str">
            <v>2012Greater Bay Area1-in-2May Peak16</v>
          </cell>
          <cell r="G6377">
            <v>0.93655929999999998</v>
          </cell>
          <cell r="H6377">
            <v>1.046095</v>
          </cell>
          <cell r="I6377">
            <v>78.774060000000006</v>
          </cell>
          <cell r="J6377">
            <v>54845.760000000002</v>
          </cell>
          <cell r="K6377">
            <v>-1.5976600000000001E-2</v>
          </cell>
          <cell r="L6377">
            <v>5.8177100000000002E-2</v>
          </cell>
          <cell r="M6377">
            <v>0.1095358</v>
          </cell>
          <cell r="N6377">
            <v>0.16089429999999999</v>
          </cell>
          <cell r="O6377">
            <v>0.23504810000000001</v>
          </cell>
        </row>
        <row r="6378">
          <cell r="F6378" t="str">
            <v>2012Greater Bay Area1-in-2May Peak17</v>
          </cell>
          <cell r="G6378">
            <v>1.0441849999999999</v>
          </cell>
          <cell r="H6378">
            <v>1.172698</v>
          </cell>
          <cell r="I6378">
            <v>78.384069999999994</v>
          </cell>
          <cell r="J6378">
            <v>54845.760000000002</v>
          </cell>
          <cell r="K6378">
            <v>-1.87446E-2</v>
          </cell>
          <cell r="L6378">
            <v>6.8256399999999995E-2</v>
          </cell>
          <cell r="M6378">
            <v>0.12851290000000001</v>
          </cell>
          <cell r="N6378">
            <v>0.18876950000000001</v>
          </cell>
          <cell r="O6378">
            <v>0.27577040000000003</v>
          </cell>
        </row>
        <row r="6379">
          <cell r="F6379" t="str">
            <v>2012Greater Bay Area1-in-2May Peak18</v>
          </cell>
          <cell r="G6379">
            <v>1.1291329999999999</v>
          </cell>
          <cell r="H6379">
            <v>1.261236</v>
          </cell>
          <cell r="I6379">
            <v>77.831699999999998</v>
          </cell>
          <cell r="J6379">
            <v>54845.760000000002</v>
          </cell>
          <cell r="K6379">
            <v>-1.9268299999999999E-2</v>
          </cell>
          <cell r="L6379">
            <v>7.0163500000000004E-2</v>
          </cell>
          <cell r="M6379">
            <v>0.13210350000000001</v>
          </cell>
          <cell r="N6379">
            <v>0.19404360000000001</v>
          </cell>
          <cell r="O6379">
            <v>0.28347529999999999</v>
          </cell>
        </row>
        <row r="6380">
          <cell r="F6380" t="str">
            <v>2012Greater Bay Area1-in-2May Peak19</v>
          </cell>
          <cell r="G6380">
            <v>1.4369730000000001</v>
          </cell>
          <cell r="H6380">
            <v>1.261544</v>
          </cell>
          <cell r="I6380">
            <v>75.129440000000002</v>
          </cell>
          <cell r="J6380">
            <v>54845.760000000002</v>
          </cell>
          <cell r="K6380">
            <v>-0.2028905</v>
          </cell>
          <cell r="L6380">
            <v>-0.1866661</v>
          </cell>
          <cell r="M6380">
            <v>-0.175429</v>
          </cell>
          <cell r="N6380">
            <v>-0.1641919</v>
          </cell>
          <cell r="O6380">
            <v>-0.1479675</v>
          </cell>
        </row>
        <row r="6381">
          <cell r="F6381" t="str">
            <v>2012Greater Bay Area1-in-2May Peak20</v>
          </cell>
          <cell r="G6381">
            <v>1.3214049999999999</v>
          </cell>
          <cell r="H6381">
            <v>1.165375</v>
          </cell>
          <cell r="I6381">
            <v>70.436160000000001</v>
          </cell>
          <cell r="J6381">
            <v>54845.760000000002</v>
          </cell>
          <cell r="K6381">
            <v>-0.18045439999999999</v>
          </cell>
          <cell r="L6381">
            <v>-0.16602410000000001</v>
          </cell>
          <cell r="M6381">
            <v>-0.15602969999999999</v>
          </cell>
          <cell r="N6381">
            <v>-0.1460351</v>
          </cell>
          <cell r="O6381">
            <v>-0.13160479999999999</v>
          </cell>
        </row>
        <row r="6382">
          <cell r="F6382" t="str">
            <v>2012Greater Bay Area1-in-2May Peak21</v>
          </cell>
          <cell r="G6382">
            <v>1.161961</v>
          </cell>
          <cell r="H6382">
            <v>1.0724480000000001</v>
          </cell>
          <cell r="I6382">
            <v>66.397859999999994</v>
          </cell>
          <cell r="J6382">
            <v>54845.760000000002</v>
          </cell>
          <cell r="K6382">
            <v>-0.1035257</v>
          </cell>
          <cell r="L6382">
            <v>-9.5247100000000001E-2</v>
          </cell>
          <cell r="M6382">
            <v>-8.9513400000000007E-2</v>
          </cell>
          <cell r="N6382">
            <v>-8.3779599999999996E-2</v>
          </cell>
          <cell r="O6382">
            <v>-7.5500999999999999E-2</v>
          </cell>
        </row>
        <row r="6383">
          <cell r="F6383" t="str">
            <v>2012Greater Bay Area1-in-2May Peak22</v>
          </cell>
          <cell r="G6383">
            <v>1.0141629999999999</v>
          </cell>
          <cell r="H6383">
            <v>0.96157749999999997</v>
          </cell>
          <cell r="I6383">
            <v>64.093379999999996</v>
          </cell>
          <cell r="J6383">
            <v>54845.760000000002</v>
          </cell>
          <cell r="K6383">
            <v>-6.0817099999999999E-2</v>
          </cell>
          <cell r="L6383">
            <v>-5.5953799999999998E-2</v>
          </cell>
          <cell r="M6383">
            <v>-5.25855E-2</v>
          </cell>
          <cell r="N6383">
            <v>-4.92171E-2</v>
          </cell>
          <cell r="O6383">
            <v>-4.4353700000000003E-2</v>
          </cell>
        </row>
        <row r="6384">
          <cell r="F6384" t="str">
            <v>2012Greater Bay Area1-in-2May Peak23</v>
          </cell>
          <cell r="G6384">
            <v>0.81466669999999997</v>
          </cell>
          <cell r="H6384">
            <v>0.78083320000000001</v>
          </cell>
          <cell r="I6384">
            <v>61.536320000000003</v>
          </cell>
          <cell r="J6384">
            <v>54845.760000000002</v>
          </cell>
          <cell r="K6384">
            <v>-3.9129799999999999E-2</v>
          </cell>
          <cell r="L6384">
            <v>-3.6000699999999997E-2</v>
          </cell>
          <cell r="M6384">
            <v>-3.3833500000000002E-2</v>
          </cell>
          <cell r="N6384">
            <v>-3.1666300000000001E-2</v>
          </cell>
          <cell r="O6384">
            <v>-2.8537300000000002E-2</v>
          </cell>
        </row>
        <row r="6385">
          <cell r="F6385" t="str">
            <v>2012Greater Bay Area1-in-2May Peak24</v>
          </cell>
          <cell r="G6385">
            <v>0.62144600000000005</v>
          </cell>
          <cell r="H6385">
            <v>0.59441080000000002</v>
          </cell>
          <cell r="I6385">
            <v>60.290649999999999</v>
          </cell>
          <cell r="J6385">
            <v>54845.760000000002</v>
          </cell>
          <cell r="K6385">
            <v>-3.1267299999999998E-2</v>
          </cell>
          <cell r="L6385">
            <v>-2.8766900000000001E-2</v>
          </cell>
          <cell r="M6385">
            <v>-2.7035199999999999E-2</v>
          </cell>
          <cell r="N6385">
            <v>-2.53034E-2</v>
          </cell>
          <cell r="O6385">
            <v>-2.28031E-2</v>
          </cell>
        </row>
        <row r="6386">
          <cell r="F6386" t="str">
            <v>2012Greater Fresno1-in-2May Peak1</v>
          </cell>
          <cell r="G6386">
            <v>1.0390459999999999</v>
          </cell>
          <cell r="H6386">
            <v>1.0390459999999999</v>
          </cell>
          <cell r="I6386">
            <v>80.721130000000002</v>
          </cell>
          <cell r="J6386">
            <v>28145.59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</row>
        <row r="6387">
          <cell r="F6387" t="str">
            <v>2012Greater Fresno1-in-2May Peak2</v>
          </cell>
          <cell r="G6387">
            <v>0.88343640000000001</v>
          </cell>
          <cell r="H6387">
            <v>0.88343640000000001</v>
          </cell>
          <cell r="I6387">
            <v>78.741889999999998</v>
          </cell>
          <cell r="J6387">
            <v>28145.59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</row>
        <row r="6388">
          <cell r="F6388" t="str">
            <v>2012Greater Fresno1-in-2May Peak3</v>
          </cell>
          <cell r="G6388">
            <v>0.78248969999999995</v>
          </cell>
          <cell r="H6388">
            <v>0.78248969999999995</v>
          </cell>
          <cell r="I6388">
            <v>78.495699999999999</v>
          </cell>
          <cell r="J6388">
            <v>28145.59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</row>
        <row r="6389">
          <cell r="F6389" t="str">
            <v>2012Greater Fresno1-in-2May Peak4</v>
          </cell>
          <cell r="G6389">
            <v>0.72142629999999996</v>
          </cell>
          <cell r="H6389">
            <v>0.72142629999999996</v>
          </cell>
          <cell r="I6389">
            <v>75.692509999999999</v>
          </cell>
          <cell r="J6389">
            <v>28145.59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</row>
        <row r="6390">
          <cell r="F6390" t="str">
            <v>2012Greater Fresno1-in-2May Peak5</v>
          </cell>
          <cell r="G6390">
            <v>0.70276740000000004</v>
          </cell>
          <cell r="H6390">
            <v>0.70276740000000004</v>
          </cell>
          <cell r="I6390">
            <v>73.945660000000004</v>
          </cell>
          <cell r="J6390">
            <v>28145.59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</row>
        <row r="6391">
          <cell r="F6391" t="str">
            <v>2012Greater Fresno1-in-2May Peak6</v>
          </cell>
          <cell r="G6391">
            <v>0.73114579999999996</v>
          </cell>
          <cell r="H6391">
            <v>0.73114579999999996</v>
          </cell>
          <cell r="I6391">
            <v>72.522859999999994</v>
          </cell>
          <cell r="J6391">
            <v>28145.59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</row>
        <row r="6392">
          <cell r="F6392" t="str">
            <v>2012Greater Fresno1-in-2May Peak7</v>
          </cell>
          <cell r="G6392">
            <v>0.82162550000000001</v>
          </cell>
          <cell r="H6392">
            <v>0.82162550000000001</v>
          </cell>
          <cell r="I6392">
            <v>71.550579999999997</v>
          </cell>
          <cell r="J6392">
            <v>28145.59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</row>
        <row r="6393">
          <cell r="F6393" t="str">
            <v>2012Greater Fresno1-in-2May Peak8</v>
          </cell>
          <cell r="G6393">
            <v>0.88166580000000006</v>
          </cell>
          <cell r="H6393">
            <v>0.88166580000000006</v>
          </cell>
          <cell r="I6393">
            <v>73.436899999999994</v>
          </cell>
          <cell r="J6393">
            <v>28145.59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</row>
        <row r="6394">
          <cell r="F6394" t="str">
            <v>2012Greater Fresno1-in-2May Peak9</v>
          </cell>
          <cell r="G6394">
            <v>0.90857339999999998</v>
          </cell>
          <cell r="H6394">
            <v>0.90857339999999998</v>
          </cell>
          <cell r="I6394">
            <v>76.548770000000005</v>
          </cell>
          <cell r="J6394">
            <v>28145.59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</row>
        <row r="6395">
          <cell r="F6395" t="str">
            <v>2012Greater Fresno1-in-2May Peak10</v>
          </cell>
          <cell r="G6395">
            <v>1.0095590000000001</v>
          </cell>
          <cell r="H6395">
            <v>1.0095590000000001</v>
          </cell>
          <cell r="I6395">
            <v>80.548770000000005</v>
          </cell>
          <cell r="J6395">
            <v>28145.59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</row>
        <row r="6396">
          <cell r="F6396" t="str">
            <v>2012Greater Fresno1-in-2May Peak11</v>
          </cell>
          <cell r="G6396">
            <v>1.1587499999999999</v>
          </cell>
          <cell r="H6396">
            <v>1.1587499999999999</v>
          </cell>
          <cell r="I6396">
            <v>81.977969999999999</v>
          </cell>
          <cell r="J6396">
            <v>28145.59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</row>
        <row r="6397">
          <cell r="F6397" t="str">
            <v>2012Greater Fresno1-in-2May Peak12</v>
          </cell>
          <cell r="G6397">
            <v>1.376646</v>
          </cell>
          <cell r="H6397">
            <v>1.376646</v>
          </cell>
          <cell r="I6397">
            <v>85.95026</v>
          </cell>
          <cell r="J6397">
            <v>28145.59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</row>
        <row r="6398">
          <cell r="F6398" t="str">
            <v>2012Greater Fresno1-in-2May Peak13</v>
          </cell>
          <cell r="G6398">
            <v>1.647912</v>
          </cell>
          <cell r="H6398">
            <v>1.647912</v>
          </cell>
          <cell r="I6398">
            <v>89.429400000000001</v>
          </cell>
          <cell r="J6398">
            <v>28145.59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</row>
        <row r="6399">
          <cell r="F6399" t="str">
            <v>2012Greater Fresno1-in-2May Peak14</v>
          </cell>
          <cell r="G6399">
            <v>1.594841</v>
          </cell>
          <cell r="H6399">
            <v>1.9359379999999999</v>
          </cell>
          <cell r="I6399">
            <v>92.838399999999993</v>
          </cell>
          <cell r="J6399">
            <v>28145.59</v>
          </cell>
          <cell r="K6399">
            <v>0.25711319999999999</v>
          </cell>
          <cell r="L6399">
            <v>0.30673149999999999</v>
          </cell>
          <cell r="M6399">
            <v>0.34109699999999998</v>
          </cell>
          <cell r="N6399">
            <v>0.37546249999999998</v>
          </cell>
          <cell r="O6399">
            <v>0.42508079999999998</v>
          </cell>
        </row>
        <row r="6400">
          <cell r="F6400" t="str">
            <v>2012Greater Fresno1-in-2May Peak15</v>
          </cell>
          <cell r="G6400">
            <v>1.79095</v>
          </cell>
          <cell r="H6400">
            <v>2.2354919999999998</v>
          </cell>
          <cell r="I6400">
            <v>94.486739999999998</v>
          </cell>
          <cell r="J6400">
            <v>28145.59</v>
          </cell>
          <cell r="K6400">
            <v>0.33508729999999998</v>
          </cell>
          <cell r="L6400">
            <v>0.39975369999999999</v>
          </cell>
          <cell r="M6400">
            <v>0.44454129999999997</v>
          </cell>
          <cell r="N6400">
            <v>0.48932900000000001</v>
          </cell>
          <cell r="O6400">
            <v>0.55399529999999997</v>
          </cell>
        </row>
        <row r="6401">
          <cell r="F6401" t="str">
            <v>2012Greater Fresno1-in-2May Peak16</v>
          </cell>
          <cell r="G6401">
            <v>1.9957750000000001</v>
          </cell>
          <cell r="H6401">
            <v>2.5469940000000002</v>
          </cell>
          <cell r="I6401">
            <v>94.536119999999997</v>
          </cell>
          <cell r="J6401">
            <v>28145.59</v>
          </cell>
          <cell r="K6401">
            <v>0.4157421</v>
          </cell>
          <cell r="L6401">
            <v>0.49578260000000002</v>
          </cell>
          <cell r="M6401">
            <v>0.5512184</v>
          </cell>
          <cell r="N6401">
            <v>0.60665420000000003</v>
          </cell>
          <cell r="O6401">
            <v>0.68669469999999999</v>
          </cell>
        </row>
        <row r="6402">
          <cell r="F6402" t="str">
            <v>2012Greater Fresno1-in-2May Peak17</v>
          </cell>
          <cell r="G6402">
            <v>2.1382319999999999</v>
          </cell>
          <cell r="H6402">
            <v>2.7837160000000001</v>
          </cell>
          <cell r="I6402">
            <v>95.423450000000003</v>
          </cell>
          <cell r="J6402">
            <v>28145.59</v>
          </cell>
          <cell r="K6402">
            <v>0.48666900000000002</v>
          </cell>
          <cell r="L6402">
            <v>0.58049879999999998</v>
          </cell>
          <cell r="M6402">
            <v>0.64548499999999998</v>
          </cell>
          <cell r="N6402">
            <v>0.71047130000000003</v>
          </cell>
          <cell r="O6402">
            <v>0.80430100000000004</v>
          </cell>
        </row>
        <row r="6403">
          <cell r="F6403" t="str">
            <v>2012Greater Fresno1-in-2May Peak18</v>
          </cell>
          <cell r="G6403">
            <v>2.2513139999999998</v>
          </cell>
          <cell r="H6403">
            <v>2.9146730000000001</v>
          </cell>
          <cell r="I6403">
            <v>96.177149999999997</v>
          </cell>
          <cell r="J6403">
            <v>28145.59</v>
          </cell>
          <cell r="K6403">
            <v>0.50012219999999996</v>
          </cell>
          <cell r="L6403">
            <v>0.59656330000000002</v>
          </cell>
          <cell r="M6403">
            <v>0.66335829999999996</v>
          </cell>
          <cell r="N6403">
            <v>0.73015300000000005</v>
          </cell>
          <cell r="O6403">
            <v>0.82659419999999995</v>
          </cell>
        </row>
        <row r="6404">
          <cell r="F6404" t="str">
            <v>2012Greater Fresno1-in-2May Peak19</v>
          </cell>
          <cell r="G6404">
            <v>3.1760739999999998</v>
          </cell>
          <cell r="H6404">
            <v>2.8507470000000001</v>
          </cell>
          <cell r="I6404">
            <v>94.599959999999996</v>
          </cell>
          <cell r="J6404">
            <v>28145.59</v>
          </cell>
          <cell r="K6404">
            <v>-0.3527807</v>
          </cell>
          <cell r="L6404">
            <v>-0.33656079999999999</v>
          </cell>
          <cell r="M6404">
            <v>-0.32532680000000003</v>
          </cell>
          <cell r="N6404">
            <v>-0.31409310000000001</v>
          </cell>
          <cell r="O6404">
            <v>-0.297873</v>
          </cell>
        </row>
        <row r="6405">
          <cell r="F6405" t="str">
            <v>2012Greater Fresno1-in-2May Peak20</v>
          </cell>
          <cell r="G6405">
            <v>2.930193</v>
          </cell>
          <cell r="H6405">
            <v>2.6236229999999998</v>
          </cell>
          <cell r="I6405">
            <v>92.973380000000006</v>
          </cell>
          <cell r="J6405">
            <v>28145.59</v>
          </cell>
          <cell r="K6405">
            <v>-0.33244089999999998</v>
          </cell>
          <cell r="L6405">
            <v>-0.3171563</v>
          </cell>
          <cell r="M6405">
            <v>-0.30657010000000001</v>
          </cell>
          <cell r="N6405">
            <v>-0.29598390000000002</v>
          </cell>
          <cell r="O6405">
            <v>-0.28069899999999998</v>
          </cell>
        </row>
        <row r="6406">
          <cell r="F6406" t="str">
            <v>2012Greater Fresno1-in-2May Peak21</v>
          </cell>
          <cell r="G6406">
            <v>2.6061839999999998</v>
          </cell>
          <cell r="H6406">
            <v>2.3912149999999999</v>
          </cell>
          <cell r="I6406">
            <v>91.241889999999998</v>
          </cell>
          <cell r="J6406">
            <v>28145.59</v>
          </cell>
          <cell r="K6406">
            <v>-0.2331095</v>
          </cell>
          <cell r="L6406">
            <v>-0.2223918</v>
          </cell>
          <cell r="M6406">
            <v>-0.21496870000000001</v>
          </cell>
          <cell r="N6406">
            <v>-0.2075456</v>
          </cell>
          <cell r="O6406">
            <v>-0.1968278</v>
          </cell>
        </row>
        <row r="6407">
          <cell r="F6407" t="str">
            <v>2012Greater Fresno1-in-2May Peak22</v>
          </cell>
          <cell r="G6407">
            <v>2.2453110000000001</v>
          </cell>
          <cell r="H6407">
            <v>2.1145299999999998</v>
          </cell>
          <cell r="I6407">
            <v>88.572789999999998</v>
          </cell>
          <cell r="J6407">
            <v>28145.59</v>
          </cell>
          <cell r="K6407">
            <v>-0.14181730000000001</v>
          </cell>
          <cell r="L6407">
            <v>-0.1352969</v>
          </cell>
          <cell r="M6407">
            <v>-0.13078090000000001</v>
          </cell>
          <cell r="N6407">
            <v>-0.12626490000000001</v>
          </cell>
          <cell r="O6407">
            <v>-0.1197445</v>
          </cell>
        </row>
        <row r="6408">
          <cell r="F6408" t="str">
            <v>2012Greater Fresno1-in-2May Peak23</v>
          </cell>
          <cell r="G6408">
            <v>1.771725</v>
          </cell>
          <cell r="H6408">
            <v>1.698269</v>
          </cell>
          <cell r="I6408">
            <v>85.895930000000007</v>
          </cell>
          <cell r="J6408">
            <v>28145.59</v>
          </cell>
          <cell r="K6408">
            <v>-7.9655500000000004E-2</v>
          </cell>
          <cell r="L6408">
            <v>-7.5993199999999997E-2</v>
          </cell>
          <cell r="M6408">
            <v>-7.3456599999999997E-2</v>
          </cell>
          <cell r="N6408">
            <v>-7.09201E-2</v>
          </cell>
          <cell r="O6408">
            <v>-6.7257800000000006E-2</v>
          </cell>
        </row>
        <row r="6409">
          <cell r="F6409" t="str">
            <v>2012Greater Fresno1-in-2May Peak24</v>
          </cell>
          <cell r="G6409">
            <v>1.3674919999999999</v>
          </cell>
          <cell r="H6409">
            <v>1.3115330000000001</v>
          </cell>
          <cell r="I6409">
            <v>83.776210000000006</v>
          </cell>
          <cell r="J6409">
            <v>28145.59</v>
          </cell>
          <cell r="K6409">
            <v>-6.0681300000000001E-2</v>
          </cell>
          <cell r="L6409">
            <v>-5.78913E-2</v>
          </cell>
          <cell r="M6409">
            <v>-5.5959000000000002E-2</v>
          </cell>
          <cell r="N6409">
            <v>-5.4026699999999997E-2</v>
          </cell>
          <cell r="O6409">
            <v>-5.1236700000000003E-2</v>
          </cell>
        </row>
        <row r="6410">
          <cell r="F6410" t="str">
            <v>2012Kern1-in-2May Peak1</v>
          </cell>
          <cell r="G6410">
            <v>1.1894149999999999</v>
          </cell>
          <cell r="H6410">
            <v>1.1894149999999999</v>
          </cell>
          <cell r="I6410">
            <v>80.5</v>
          </cell>
          <cell r="J6410">
            <v>5843.96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</row>
        <row r="6411">
          <cell r="F6411" t="str">
            <v>2012Kern1-in-2May Peak2</v>
          </cell>
          <cell r="G6411">
            <v>1.0186059999999999</v>
          </cell>
          <cell r="H6411">
            <v>1.0186059999999999</v>
          </cell>
          <cell r="I6411">
            <v>77</v>
          </cell>
          <cell r="J6411">
            <v>5843.96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</row>
        <row r="6412">
          <cell r="F6412" t="str">
            <v>2012Kern1-in-2May Peak3</v>
          </cell>
          <cell r="G6412">
            <v>0.89116839999999997</v>
          </cell>
          <cell r="H6412">
            <v>0.89116839999999997</v>
          </cell>
          <cell r="I6412">
            <v>77</v>
          </cell>
          <cell r="J6412">
            <v>5843.96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</row>
        <row r="6413">
          <cell r="F6413" t="str">
            <v>2012Kern1-in-2May Peak4</v>
          </cell>
          <cell r="G6413">
            <v>0.80248359999999996</v>
          </cell>
          <cell r="H6413">
            <v>0.80248359999999996</v>
          </cell>
          <cell r="I6413">
            <v>74.5</v>
          </cell>
          <cell r="J6413">
            <v>5843.96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</row>
        <row r="6414">
          <cell r="F6414" t="str">
            <v>2012Kern1-in-2May Peak5</v>
          </cell>
          <cell r="G6414">
            <v>0.76273789999999997</v>
          </cell>
          <cell r="H6414">
            <v>0.76273789999999997</v>
          </cell>
          <cell r="I6414">
            <v>74</v>
          </cell>
          <cell r="J6414">
            <v>5843.96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</row>
        <row r="6415">
          <cell r="F6415" t="str">
            <v>2012Kern1-in-2May Peak6</v>
          </cell>
          <cell r="G6415">
            <v>0.75815460000000001</v>
          </cell>
          <cell r="H6415">
            <v>0.75815460000000001</v>
          </cell>
          <cell r="I6415">
            <v>73</v>
          </cell>
          <cell r="J6415">
            <v>5843.96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</row>
        <row r="6416">
          <cell r="F6416" t="str">
            <v>2012Kern1-in-2May Peak7</v>
          </cell>
          <cell r="G6416">
            <v>0.82664249999999995</v>
          </cell>
          <cell r="H6416">
            <v>0.82664249999999995</v>
          </cell>
          <cell r="I6416">
            <v>72.5</v>
          </cell>
          <cell r="J6416">
            <v>5843.96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</row>
        <row r="6417">
          <cell r="F6417" t="str">
            <v>2012Kern1-in-2May Peak8</v>
          </cell>
          <cell r="G6417">
            <v>0.86733789999999999</v>
          </cell>
          <cell r="H6417">
            <v>0.86733789999999999</v>
          </cell>
          <cell r="I6417">
            <v>74.5</v>
          </cell>
          <cell r="J6417">
            <v>5843.96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</row>
        <row r="6418">
          <cell r="F6418" t="str">
            <v>2012Kern1-in-2May Peak9</v>
          </cell>
          <cell r="G6418">
            <v>0.88972309999999999</v>
          </cell>
          <cell r="H6418">
            <v>0.88972309999999999</v>
          </cell>
          <cell r="I6418">
            <v>76.5</v>
          </cell>
          <cell r="J6418">
            <v>5843.96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</row>
        <row r="6419">
          <cell r="F6419" t="str">
            <v>2012Kern1-in-2May Peak10</v>
          </cell>
          <cell r="G6419">
            <v>1.020189</v>
          </cell>
          <cell r="H6419">
            <v>1.020189</v>
          </cell>
          <cell r="I6419">
            <v>80.5</v>
          </cell>
          <cell r="J6419">
            <v>5843.96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</row>
        <row r="6420">
          <cell r="F6420" t="str">
            <v>2012Kern1-in-2May Peak11</v>
          </cell>
          <cell r="G6420">
            <v>1.220037</v>
          </cell>
          <cell r="H6420">
            <v>1.220037</v>
          </cell>
          <cell r="I6420">
            <v>84.5</v>
          </cell>
          <cell r="J6420">
            <v>5843.96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</row>
        <row r="6421">
          <cell r="F6421" t="str">
            <v>2012Kern1-in-2May Peak12</v>
          </cell>
          <cell r="G6421">
            <v>1.49007</v>
          </cell>
          <cell r="H6421">
            <v>1.49007</v>
          </cell>
          <cell r="I6421">
            <v>87.5</v>
          </cell>
          <cell r="J6421">
            <v>5843.96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</row>
        <row r="6422">
          <cell r="F6422" t="str">
            <v>2012Kern1-in-2May Peak13</v>
          </cell>
          <cell r="G6422">
            <v>1.796141</v>
          </cell>
          <cell r="H6422">
            <v>1.796141</v>
          </cell>
          <cell r="I6422">
            <v>91</v>
          </cell>
          <cell r="J6422">
            <v>5843.96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</row>
        <row r="6423">
          <cell r="F6423" t="str">
            <v>2012Kern1-in-2May Peak14</v>
          </cell>
          <cell r="G6423">
            <v>1.671341</v>
          </cell>
          <cell r="H6423">
            <v>2.0948820000000001</v>
          </cell>
          <cell r="I6423">
            <v>93</v>
          </cell>
          <cell r="J6423">
            <v>5843.96</v>
          </cell>
          <cell r="K6423">
            <v>0.33676990000000001</v>
          </cell>
          <cell r="L6423">
            <v>0.38803530000000003</v>
          </cell>
          <cell r="M6423">
            <v>0.42354150000000002</v>
          </cell>
          <cell r="N6423">
            <v>0.4590477</v>
          </cell>
          <cell r="O6423">
            <v>0.51031300000000002</v>
          </cell>
        </row>
        <row r="6424">
          <cell r="F6424" t="str">
            <v>2012Kern1-in-2May Peak15</v>
          </cell>
          <cell r="G6424">
            <v>1.8416680000000001</v>
          </cell>
          <cell r="H6424">
            <v>2.3828</v>
          </cell>
          <cell r="I6424">
            <v>93</v>
          </cell>
          <cell r="J6424">
            <v>5843.96</v>
          </cell>
          <cell r="K6424">
            <v>0.43056260000000002</v>
          </cell>
          <cell r="L6424">
            <v>0.4958881</v>
          </cell>
          <cell r="M6424">
            <v>0.54113250000000002</v>
          </cell>
          <cell r="N6424">
            <v>0.58637669999999997</v>
          </cell>
          <cell r="O6424">
            <v>0.65170220000000001</v>
          </cell>
        </row>
        <row r="6425">
          <cell r="F6425" t="str">
            <v>2012Kern1-in-2May Peak16</v>
          </cell>
          <cell r="G6425">
            <v>2.000661</v>
          </cell>
          <cell r="H6425">
            <v>2.6784590000000001</v>
          </cell>
          <cell r="I6425">
            <v>94.5</v>
          </cell>
          <cell r="J6425">
            <v>5843.96</v>
          </cell>
          <cell r="K6425">
            <v>0.54013990000000001</v>
          </cell>
          <cell r="L6425">
            <v>0.62146939999999995</v>
          </cell>
          <cell r="M6425">
            <v>0.67779800000000001</v>
          </cell>
          <cell r="N6425">
            <v>0.73412659999999996</v>
          </cell>
          <cell r="O6425">
            <v>0.81545610000000002</v>
          </cell>
        </row>
        <row r="6426">
          <cell r="F6426" t="str">
            <v>2012Kern1-in-2May Peak17</v>
          </cell>
          <cell r="G6426">
            <v>2.1105870000000002</v>
          </cell>
          <cell r="H6426">
            <v>2.8995090000000001</v>
          </cell>
          <cell r="I6426">
            <v>95</v>
          </cell>
          <cell r="J6426">
            <v>5843.96</v>
          </cell>
          <cell r="K6426">
            <v>0.62811269999999997</v>
          </cell>
          <cell r="L6426">
            <v>0.72312030000000005</v>
          </cell>
          <cell r="M6426">
            <v>0.78892229999999997</v>
          </cell>
          <cell r="N6426">
            <v>0.85472420000000005</v>
          </cell>
          <cell r="O6426">
            <v>0.94973189999999996</v>
          </cell>
        </row>
        <row r="6427">
          <cell r="F6427" t="str">
            <v>2012Kern1-in-2May Peak18</v>
          </cell>
          <cell r="G6427">
            <v>2.1953490000000002</v>
          </cell>
          <cell r="H6427">
            <v>3.005487</v>
          </cell>
          <cell r="I6427">
            <v>94.5</v>
          </cell>
          <cell r="J6427">
            <v>5843.96</v>
          </cell>
          <cell r="K6427">
            <v>0.64492700000000003</v>
          </cell>
          <cell r="L6427">
            <v>0.7425351</v>
          </cell>
          <cell r="M6427">
            <v>0.81013809999999997</v>
          </cell>
          <cell r="N6427">
            <v>0.8777412</v>
          </cell>
          <cell r="O6427">
            <v>0.97534909999999997</v>
          </cell>
        </row>
        <row r="6428">
          <cell r="F6428" t="str">
            <v>2012Kern1-in-2May Peak19</v>
          </cell>
          <cell r="G6428">
            <v>3.3449529999999998</v>
          </cell>
          <cell r="H6428">
            <v>2.9245109999999999</v>
          </cell>
          <cell r="I6428">
            <v>95</v>
          </cell>
          <cell r="J6428">
            <v>5843.96</v>
          </cell>
          <cell r="K6428">
            <v>-0.46014050000000001</v>
          </cell>
          <cell r="L6428">
            <v>-0.43668639999999997</v>
          </cell>
          <cell r="M6428">
            <v>-0.42044219999999999</v>
          </cell>
          <cell r="N6428">
            <v>-0.404198</v>
          </cell>
          <cell r="O6428">
            <v>-0.38074380000000002</v>
          </cell>
        </row>
        <row r="6429">
          <cell r="F6429" t="str">
            <v>2012Kern1-in-2May Peak20</v>
          </cell>
          <cell r="G6429">
            <v>3.1436000000000002</v>
          </cell>
          <cell r="H6429">
            <v>2.7208459999999999</v>
          </cell>
          <cell r="I6429">
            <v>94</v>
          </cell>
          <cell r="J6429">
            <v>5843.96</v>
          </cell>
          <cell r="K6429">
            <v>-0.46267079999999999</v>
          </cell>
          <cell r="L6429">
            <v>-0.43908770000000003</v>
          </cell>
          <cell r="M6429">
            <v>-0.42275420000000002</v>
          </cell>
          <cell r="N6429">
            <v>-0.40642060000000002</v>
          </cell>
          <cell r="O6429">
            <v>-0.38283739999999999</v>
          </cell>
        </row>
        <row r="6430">
          <cell r="F6430" t="str">
            <v>2012Kern1-in-2May Peak21</v>
          </cell>
          <cell r="G6430">
            <v>2.820916</v>
          </cell>
          <cell r="H6430">
            <v>2.5277270000000001</v>
          </cell>
          <cell r="I6430">
            <v>92</v>
          </cell>
          <cell r="J6430">
            <v>5843.96</v>
          </cell>
          <cell r="K6430">
            <v>-0.3208725</v>
          </cell>
          <cell r="L6430">
            <v>-0.30451709999999999</v>
          </cell>
          <cell r="M6430">
            <v>-0.29318939999999999</v>
          </cell>
          <cell r="N6430">
            <v>-0.28186169999999999</v>
          </cell>
          <cell r="O6430">
            <v>-0.26550629999999997</v>
          </cell>
        </row>
        <row r="6431">
          <cell r="F6431" t="str">
            <v>2012Kern1-in-2May Peak22</v>
          </cell>
          <cell r="G6431">
            <v>2.472486</v>
          </cell>
          <cell r="H6431">
            <v>2.2810800000000002</v>
          </cell>
          <cell r="I6431">
            <v>89.5</v>
          </cell>
          <cell r="J6431">
            <v>5843.96</v>
          </cell>
          <cell r="K6431">
            <v>-0.209478</v>
          </cell>
          <cell r="L6431">
            <v>-0.19880059999999999</v>
          </cell>
          <cell r="M6431">
            <v>-0.1914054</v>
          </cell>
          <cell r="N6431">
            <v>-0.18401029999999999</v>
          </cell>
          <cell r="O6431">
            <v>-0.17333280000000001</v>
          </cell>
        </row>
        <row r="6432">
          <cell r="F6432" t="str">
            <v>2012Kern1-in-2May Peak23</v>
          </cell>
          <cell r="G6432">
            <v>2.004254</v>
          </cell>
          <cell r="H6432">
            <v>1.8607819999999999</v>
          </cell>
          <cell r="I6432">
            <v>87.5</v>
          </cell>
          <cell r="J6432">
            <v>5843.96</v>
          </cell>
          <cell r="K6432">
            <v>-0.1570184</v>
          </cell>
          <cell r="L6432">
            <v>-0.14901490000000001</v>
          </cell>
          <cell r="M6432">
            <v>-0.14347170000000001</v>
          </cell>
          <cell r="N6432">
            <v>-0.13792850000000001</v>
          </cell>
          <cell r="O6432">
            <v>-0.12992509999999999</v>
          </cell>
        </row>
        <row r="6433">
          <cell r="F6433" t="str">
            <v>2012Kern1-in-2May Peak24</v>
          </cell>
          <cell r="G6433">
            <v>1.604781</v>
          </cell>
          <cell r="H6433">
            <v>1.4931760000000001</v>
          </cell>
          <cell r="I6433">
            <v>84.5</v>
          </cell>
          <cell r="J6433">
            <v>5843.96</v>
          </cell>
          <cell r="K6433">
            <v>-0.12214170000000001</v>
          </cell>
          <cell r="L6433">
            <v>-0.11591600000000001</v>
          </cell>
          <cell r="M6433">
            <v>-0.1116041</v>
          </cell>
          <cell r="N6433">
            <v>-0.1072921</v>
          </cell>
          <cell r="O6433">
            <v>-0.1010664</v>
          </cell>
        </row>
        <row r="6434">
          <cell r="F6434" t="str">
            <v>2012Northern Coast1-in-2May Peak1</v>
          </cell>
          <cell r="G6434">
            <v>0.384322</v>
          </cell>
          <cell r="H6434">
            <v>0.384322</v>
          </cell>
          <cell r="I6434">
            <v>54.733400000000003</v>
          </cell>
          <cell r="J6434">
            <v>9656.83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</row>
        <row r="6435">
          <cell r="F6435" t="str">
            <v>2012Northern Coast1-in-2May Peak2</v>
          </cell>
          <cell r="G6435">
            <v>0.33617960000000002</v>
          </cell>
          <cell r="H6435">
            <v>0.33617960000000002</v>
          </cell>
          <cell r="I6435">
            <v>53.646999999999998</v>
          </cell>
          <cell r="J6435">
            <v>9656.83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</row>
        <row r="6436">
          <cell r="F6436" t="str">
            <v>2012Northern Coast1-in-2May Peak3</v>
          </cell>
          <cell r="G6436">
            <v>0.31331999999999999</v>
          </cell>
          <cell r="H6436">
            <v>0.31331999999999999</v>
          </cell>
          <cell r="I6436">
            <v>52.787700000000001</v>
          </cell>
          <cell r="J6436">
            <v>9656.83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</row>
        <row r="6437">
          <cell r="F6437" t="str">
            <v>2012Northern Coast1-in-2May Peak4</v>
          </cell>
          <cell r="G6437">
            <v>0.299348</v>
          </cell>
          <cell r="H6437">
            <v>0.299348</v>
          </cell>
          <cell r="I6437">
            <v>51.530900000000003</v>
          </cell>
          <cell r="J6437">
            <v>9656.83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</row>
        <row r="6438">
          <cell r="F6438" t="str">
            <v>2012Northern Coast1-in-2May Peak5</v>
          </cell>
          <cell r="G6438">
            <v>0.30008430000000003</v>
          </cell>
          <cell r="H6438">
            <v>0.30008430000000003</v>
          </cell>
          <cell r="I6438">
            <v>50.851199999999999</v>
          </cell>
          <cell r="J6438">
            <v>9656.83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</row>
        <row r="6439">
          <cell r="F6439" t="str">
            <v>2012Northern Coast1-in-2May Peak6</v>
          </cell>
          <cell r="G6439">
            <v>0.32782630000000001</v>
          </cell>
          <cell r="H6439">
            <v>0.32782630000000001</v>
          </cell>
          <cell r="I6439">
            <v>50.3108</v>
          </cell>
          <cell r="J6439">
            <v>9656.83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</row>
        <row r="6440">
          <cell r="F6440" t="str">
            <v>2012Northern Coast1-in-2May Peak7</v>
          </cell>
          <cell r="G6440">
            <v>0.3979008</v>
          </cell>
          <cell r="H6440">
            <v>0.3979008</v>
          </cell>
          <cell r="I6440">
            <v>50.581000000000003</v>
          </cell>
          <cell r="J6440">
            <v>9656.83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</row>
        <row r="6441">
          <cell r="F6441" t="str">
            <v>2012Northern Coast1-in-2May Peak8</v>
          </cell>
          <cell r="G6441">
            <v>0.45924939999999997</v>
          </cell>
          <cell r="H6441">
            <v>0.45924939999999997</v>
          </cell>
          <cell r="I6441">
            <v>52.756399999999999</v>
          </cell>
          <cell r="J6441">
            <v>9656.83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</row>
        <row r="6442">
          <cell r="F6442" t="str">
            <v>2012Northern Coast1-in-2May Peak9</v>
          </cell>
          <cell r="G6442">
            <v>0.45959699999999998</v>
          </cell>
          <cell r="H6442">
            <v>0.45959699999999998</v>
          </cell>
          <cell r="I6442">
            <v>56.844200000000001</v>
          </cell>
          <cell r="J6442">
            <v>9656.83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</row>
        <row r="6443">
          <cell r="F6443" t="str">
            <v>2012Northern Coast1-in-2May Peak10</v>
          </cell>
          <cell r="G6443">
            <v>0.46996179999999999</v>
          </cell>
          <cell r="H6443">
            <v>0.46996179999999999</v>
          </cell>
          <cell r="I6443">
            <v>60.715699999999998</v>
          </cell>
          <cell r="J6443">
            <v>9656.83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</row>
        <row r="6444">
          <cell r="F6444" t="str">
            <v>2012Northern Coast1-in-2May Peak11</v>
          </cell>
          <cell r="G6444">
            <v>0.48762889999999998</v>
          </cell>
          <cell r="H6444">
            <v>0.48762889999999998</v>
          </cell>
          <cell r="I6444">
            <v>65.738600000000005</v>
          </cell>
          <cell r="J6444">
            <v>9656.83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</row>
        <row r="6445">
          <cell r="F6445" t="str">
            <v>2012Northern Coast1-in-2May Peak12</v>
          </cell>
          <cell r="G6445">
            <v>0.51639380000000001</v>
          </cell>
          <cell r="H6445">
            <v>0.51639380000000001</v>
          </cell>
          <cell r="I6445">
            <v>70.879000000000005</v>
          </cell>
          <cell r="J6445">
            <v>9656.83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</row>
        <row r="6446">
          <cell r="F6446" t="str">
            <v>2012Northern Coast1-in-2May Peak13</v>
          </cell>
          <cell r="G6446">
            <v>0.56568960000000001</v>
          </cell>
          <cell r="H6446">
            <v>0.56568960000000001</v>
          </cell>
          <cell r="I6446">
            <v>74.302999999999997</v>
          </cell>
          <cell r="J6446">
            <v>9656.83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</row>
        <row r="6447">
          <cell r="F6447" t="str">
            <v>2012Northern Coast1-in-2May Peak14</v>
          </cell>
          <cell r="G6447">
            <v>0.60088680000000005</v>
          </cell>
          <cell r="H6447">
            <v>0.62195299999999998</v>
          </cell>
          <cell r="I6447">
            <v>75.981200000000001</v>
          </cell>
          <cell r="J6447">
            <v>9656.83</v>
          </cell>
          <cell r="K6447">
            <v>-5.1352799999999997E-2</v>
          </cell>
          <cell r="L6447">
            <v>-8.5670999999999994E-3</v>
          </cell>
          <cell r="M6447">
            <v>2.10662E-2</v>
          </cell>
          <cell r="N6447">
            <v>5.0699500000000002E-2</v>
          </cell>
          <cell r="O6447">
            <v>9.3485200000000004E-2</v>
          </cell>
        </row>
        <row r="6448">
          <cell r="F6448" t="str">
            <v>2012Northern Coast1-in-2May Peak15</v>
          </cell>
          <cell r="G6448">
            <v>0.67494080000000001</v>
          </cell>
          <cell r="H6448">
            <v>0.70254380000000005</v>
          </cell>
          <cell r="I6448">
            <v>77.590800000000002</v>
          </cell>
          <cell r="J6448">
            <v>9656.83</v>
          </cell>
          <cell r="K6448">
            <v>-6.7287399999999997E-2</v>
          </cell>
          <cell r="L6448">
            <v>-1.1225300000000001E-2</v>
          </cell>
          <cell r="M6448">
            <v>2.7602999999999999E-2</v>
          </cell>
          <cell r="N6448">
            <v>6.6431400000000002E-2</v>
          </cell>
          <cell r="O6448">
            <v>0.1224934</v>
          </cell>
        </row>
        <row r="6449">
          <cell r="F6449" t="str">
            <v>2012Northern Coast1-in-2May Peak16</v>
          </cell>
          <cell r="G6449">
            <v>0.77202780000000004</v>
          </cell>
          <cell r="H6449">
            <v>0.80614629999999998</v>
          </cell>
          <cell r="I6449">
            <v>77.375900000000001</v>
          </cell>
          <cell r="J6449">
            <v>9656.83</v>
          </cell>
          <cell r="K6449">
            <v>-8.3169999999999994E-2</v>
          </cell>
          <cell r="L6449">
            <v>-1.38751E-2</v>
          </cell>
          <cell r="M6449">
            <v>3.4118500000000003E-2</v>
          </cell>
          <cell r="N6449">
            <v>8.2112000000000004E-2</v>
          </cell>
          <cell r="O6449">
            <v>0.15140700000000001</v>
          </cell>
        </row>
        <row r="6450">
          <cell r="F6450" t="str">
            <v>2012Northern Coast1-in-2May Peak17</v>
          </cell>
          <cell r="G6450">
            <v>0.879409</v>
          </cell>
          <cell r="H6450">
            <v>0.91943859999999999</v>
          </cell>
          <cell r="I6450">
            <v>77.440799999999996</v>
          </cell>
          <cell r="J6450">
            <v>9656.83</v>
          </cell>
          <cell r="K6450">
            <v>-9.7579399999999997E-2</v>
          </cell>
          <cell r="L6450">
            <v>-1.6278899999999999E-2</v>
          </cell>
          <cell r="M6450">
            <v>4.0029599999999999E-2</v>
          </cell>
          <cell r="N6450">
            <v>9.6337999999999993E-2</v>
          </cell>
          <cell r="O6450">
            <v>0.1776385</v>
          </cell>
        </row>
        <row r="6451">
          <cell r="F6451" t="str">
            <v>2012Northern Coast1-in-2May Peak18</v>
          </cell>
          <cell r="G6451">
            <v>0.9598681</v>
          </cell>
          <cell r="H6451">
            <v>1.0010159999999999</v>
          </cell>
          <cell r="I6451">
            <v>75.700299999999999</v>
          </cell>
          <cell r="J6451">
            <v>9656.83</v>
          </cell>
          <cell r="K6451">
            <v>-0.10030559999999999</v>
          </cell>
          <cell r="L6451">
            <v>-1.6733700000000001E-2</v>
          </cell>
          <cell r="M6451">
            <v>4.1147900000000001E-2</v>
          </cell>
          <cell r="N6451">
            <v>9.9029599999999995E-2</v>
          </cell>
          <cell r="O6451">
            <v>0.1826015</v>
          </cell>
        </row>
        <row r="6452">
          <cell r="F6452" t="str">
            <v>2012Northern Coast1-in-2May Peak19</v>
          </cell>
          <cell r="G6452">
            <v>1.150841</v>
          </cell>
          <cell r="H6452">
            <v>0.99638930000000003</v>
          </cell>
          <cell r="I6452">
            <v>71.296199999999999</v>
          </cell>
          <cell r="J6452">
            <v>9656.83</v>
          </cell>
          <cell r="K6452">
            <v>-0.17489360000000001</v>
          </cell>
          <cell r="L6452">
            <v>-0.16281660000000001</v>
          </cell>
          <cell r="M6452">
            <v>-0.15445210000000001</v>
          </cell>
          <cell r="N6452">
            <v>-0.14608760000000001</v>
          </cell>
          <cell r="O6452">
            <v>-0.13401070000000001</v>
          </cell>
        </row>
        <row r="6453">
          <cell r="F6453" t="str">
            <v>2012Northern Coast1-in-2May Peak20</v>
          </cell>
          <cell r="G6453">
            <v>1.0399929999999999</v>
          </cell>
          <cell r="H6453">
            <v>0.91047230000000001</v>
          </cell>
          <cell r="I6453">
            <v>65.969200000000001</v>
          </cell>
          <cell r="J6453">
            <v>9656.83</v>
          </cell>
          <cell r="K6453">
            <v>-0.1466624</v>
          </cell>
          <cell r="L6453">
            <v>-0.13653480000000001</v>
          </cell>
          <cell r="M6453">
            <v>-0.12952060000000001</v>
          </cell>
          <cell r="N6453">
            <v>-0.1225062</v>
          </cell>
          <cell r="O6453">
            <v>-0.1123786</v>
          </cell>
        </row>
        <row r="6454">
          <cell r="F6454" t="str">
            <v>2012Northern Coast1-in-2May Peak21</v>
          </cell>
          <cell r="G6454">
            <v>0.90985609999999995</v>
          </cell>
          <cell r="H6454">
            <v>0.82793329999999998</v>
          </cell>
          <cell r="I6454">
            <v>59.579900000000002</v>
          </cell>
          <cell r="J6454">
            <v>9656.83</v>
          </cell>
          <cell r="K6454">
            <v>-9.2765299999999995E-2</v>
          </cell>
          <cell r="L6454">
            <v>-8.6359599999999995E-2</v>
          </cell>
          <cell r="M6454">
            <v>-8.1922999999999996E-2</v>
          </cell>
          <cell r="N6454">
            <v>-7.7486399999999997E-2</v>
          </cell>
          <cell r="O6454">
            <v>-7.1080599999999994E-2</v>
          </cell>
        </row>
        <row r="6455">
          <cell r="F6455" t="str">
            <v>2012Northern Coast1-in-2May Peak22</v>
          </cell>
          <cell r="G6455">
            <v>0.77850399999999997</v>
          </cell>
          <cell r="H6455">
            <v>0.73015870000000005</v>
          </cell>
          <cell r="I6455">
            <v>55.457299999999996</v>
          </cell>
          <cell r="J6455">
            <v>9656.83</v>
          </cell>
          <cell r="K6455">
            <v>-5.47435E-2</v>
          </cell>
          <cell r="L6455">
            <v>-5.0963300000000003E-2</v>
          </cell>
          <cell r="M6455">
            <v>-4.8345199999999998E-2</v>
          </cell>
          <cell r="N6455">
            <v>-4.5726999999999997E-2</v>
          </cell>
          <cell r="O6455">
            <v>-4.1946799999999999E-2</v>
          </cell>
        </row>
        <row r="6456">
          <cell r="F6456" t="str">
            <v>2012Northern Coast1-in-2May Peak23</v>
          </cell>
          <cell r="G6456">
            <v>0.62611530000000004</v>
          </cell>
          <cell r="H6456">
            <v>0.5889065</v>
          </cell>
          <cell r="I6456">
            <v>53.6751</v>
          </cell>
          <cell r="J6456">
            <v>9656.83</v>
          </cell>
          <cell r="K6456">
            <v>-4.2133400000000001E-2</v>
          </cell>
          <cell r="L6456">
            <v>-3.9223899999999999E-2</v>
          </cell>
          <cell r="M6456">
            <v>-3.72088E-2</v>
          </cell>
          <cell r="N6456">
            <v>-3.5193799999999997E-2</v>
          </cell>
          <cell r="O6456">
            <v>-3.2284300000000002E-2</v>
          </cell>
        </row>
        <row r="6457">
          <cell r="F6457" t="str">
            <v>2012Northern Coast1-in-2May Peak24</v>
          </cell>
          <cell r="G6457">
            <v>0.48169610000000002</v>
          </cell>
          <cell r="H6457">
            <v>0.44688470000000002</v>
          </cell>
          <cell r="I6457">
            <v>52.161700000000003</v>
          </cell>
          <cell r="J6457">
            <v>9656.83</v>
          </cell>
          <cell r="K6457">
            <v>-3.9418599999999998E-2</v>
          </cell>
          <cell r="L6457">
            <v>-3.6696699999999999E-2</v>
          </cell>
          <cell r="M6457">
            <v>-3.4811399999999999E-2</v>
          </cell>
          <cell r="N6457">
            <v>-3.2926200000000003E-2</v>
          </cell>
          <cell r="O6457">
            <v>-3.02042E-2</v>
          </cell>
        </row>
        <row r="6458">
          <cell r="F6458" t="str">
            <v>2012Other1-in-2May Peak1</v>
          </cell>
          <cell r="G6458">
            <v>0.70491400000000004</v>
          </cell>
          <cell r="H6458">
            <v>0.70491400000000004</v>
          </cell>
          <cell r="I6458">
            <v>70.536029999999997</v>
          </cell>
          <cell r="J6458">
            <v>26886.240000000002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</row>
        <row r="6459">
          <cell r="F6459" t="str">
            <v>2012Other1-in-2May Peak2</v>
          </cell>
          <cell r="G6459">
            <v>0.60539670000000001</v>
          </cell>
          <cell r="H6459">
            <v>0.60539670000000001</v>
          </cell>
          <cell r="I6459">
            <v>68.952770000000001</v>
          </cell>
          <cell r="J6459">
            <v>26886.240000000002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</row>
        <row r="6460">
          <cell r="F6460" t="str">
            <v>2012Other1-in-2May Peak3</v>
          </cell>
          <cell r="G6460">
            <v>0.54895099999999997</v>
          </cell>
          <cell r="H6460">
            <v>0.54895099999999997</v>
          </cell>
          <cell r="I6460">
            <v>67.369259999999997</v>
          </cell>
          <cell r="J6460">
            <v>26886.240000000002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</row>
        <row r="6461">
          <cell r="F6461" t="str">
            <v>2012Other1-in-2May Peak4</v>
          </cell>
          <cell r="G6461">
            <v>0.51698359999999999</v>
          </cell>
          <cell r="H6461">
            <v>0.51698359999999999</v>
          </cell>
          <cell r="I6461">
            <v>65.649479999999997</v>
          </cell>
          <cell r="J6461">
            <v>26886.240000000002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</row>
        <row r="6462">
          <cell r="F6462" t="str">
            <v>2012Other1-in-2May Peak5</v>
          </cell>
          <cell r="G6462">
            <v>0.51060459999999996</v>
          </cell>
          <cell r="H6462">
            <v>0.51060459999999996</v>
          </cell>
          <cell r="I6462">
            <v>64.900599999999997</v>
          </cell>
          <cell r="J6462">
            <v>26886.240000000002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</row>
        <row r="6463">
          <cell r="F6463" t="str">
            <v>2012Other1-in-2May Peak6</v>
          </cell>
          <cell r="G6463">
            <v>0.54479739999999999</v>
          </cell>
          <cell r="H6463">
            <v>0.54479739999999999</v>
          </cell>
          <cell r="I6463">
            <v>63.471240000000002</v>
          </cell>
          <cell r="J6463">
            <v>26886.240000000002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</row>
        <row r="6464">
          <cell r="F6464" t="str">
            <v>2012Other1-in-2May Peak7</v>
          </cell>
          <cell r="G6464">
            <v>0.63647430000000005</v>
          </cell>
          <cell r="H6464">
            <v>0.63647430000000005</v>
          </cell>
          <cell r="I6464">
            <v>63.683869999999999</v>
          </cell>
          <cell r="J6464">
            <v>26886.240000000002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</row>
        <row r="6465">
          <cell r="F6465" t="str">
            <v>2012Other1-in-2May Peak8</v>
          </cell>
          <cell r="G6465">
            <v>0.69850840000000003</v>
          </cell>
          <cell r="H6465">
            <v>0.69850840000000003</v>
          </cell>
          <cell r="I6465">
            <v>66.022639999999996</v>
          </cell>
          <cell r="J6465">
            <v>26886.240000000002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</row>
        <row r="6466">
          <cell r="F6466" t="str">
            <v>2012Other1-in-2May Peak9</v>
          </cell>
          <cell r="G6466">
            <v>0.71121590000000001</v>
          </cell>
          <cell r="H6466">
            <v>0.71121590000000001</v>
          </cell>
          <cell r="I6466">
            <v>69.937340000000006</v>
          </cell>
          <cell r="J6466">
            <v>26886.240000000002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</row>
        <row r="6467">
          <cell r="F6467" t="str">
            <v>2012Other1-in-2May Peak10</v>
          </cell>
          <cell r="G6467">
            <v>0.7582025</v>
          </cell>
          <cell r="H6467">
            <v>0.7582025</v>
          </cell>
          <cell r="I6467">
            <v>74.514700000000005</v>
          </cell>
          <cell r="J6467">
            <v>26886.240000000002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</row>
        <row r="6468">
          <cell r="F6468" t="str">
            <v>2012Other1-in-2May Peak11</v>
          </cell>
          <cell r="G6468">
            <v>0.83793550000000006</v>
          </cell>
          <cell r="H6468">
            <v>0.83793550000000006</v>
          </cell>
          <cell r="I6468">
            <v>79.013570000000001</v>
          </cell>
          <cell r="J6468">
            <v>26886.240000000002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</row>
        <row r="6469">
          <cell r="F6469" t="str">
            <v>2012Other1-in-2May Peak12</v>
          </cell>
          <cell r="G6469">
            <v>0.95933100000000004</v>
          </cell>
          <cell r="H6469">
            <v>0.95933100000000004</v>
          </cell>
          <cell r="I6469">
            <v>82.620480000000001</v>
          </cell>
          <cell r="J6469">
            <v>26886.240000000002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</row>
        <row r="6470">
          <cell r="F6470" t="str">
            <v>2012Other1-in-2May Peak13</v>
          </cell>
          <cell r="G6470">
            <v>1.1312420000000001</v>
          </cell>
          <cell r="H6470">
            <v>1.1312420000000001</v>
          </cell>
          <cell r="I6470">
            <v>86.264020000000002</v>
          </cell>
          <cell r="J6470">
            <v>26886.240000000002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</row>
        <row r="6471">
          <cell r="F6471" t="str">
            <v>2012Other1-in-2May Peak14</v>
          </cell>
          <cell r="G6471">
            <v>1.1259269999999999</v>
          </cell>
          <cell r="H6471">
            <v>1.3287640000000001</v>
          </cell>
          <cell r="I6471">
            <v>89.354410000000001</v>
          </cell>
          <cell r="J6471">
            <v>26886.240000000002</v>
          </cell>
          <cell r="K6471">
            <v>0.13946500000000001</v>
          </cell>
          <cell r="L6471">
            <v>0.1769058</v>
          </cell>
          <cell r="M6471">
            <v>0.2028372</v>
          </cell>
          <cell r="N6471">
            <v>0.22876859999999999</v>
          </cell>
          <cell r="O6471">
            <v>0.26620939999999998</v>
          </cell>
        </row>
        <row r="6472">
          <cell r="F6472" t="str">
            <v>2012Other1-in-2May Peak15</v>
          </cell>
          <cell r="G6472">
            <v>1.288964</v>
          </cell>
          <cell r="H6472">
            <v>1.5535650000000001</v>
          </cell>
          <cell r="I6472">
            <v>91.860820000000004</v>
          </cell>
          <cell r="J6472">
            <v>26886.240000000002</v>
          </cell>
          <cell r="K6472">
            <v>0.1821603</v>
          </cell>
          <cell r="L6472">
            <v>0.23086690000000001</v>
          </cell>
          <cell r="M6472">
            <v>0.26460109999999998</v>
          </cell>
          <cell r="N6472">
            <v>0.29833530000000003</v>
          </cell>
          <cell r="O6472">
            <v>0.34704190000000001</v>
          </cell>
        </row>
        <row r="6473">
          <cell r="F6473" t="str">
            <v>2012Other1-in-2May Peak16</v>
          </cell>
          <cell r="G6473">
            <v>1.4732350000000001</v>
          </cell>
          <cell r="H6473">
            <v>1.80125</v>
          </cell>
          <cell r="I6473">
            <v>93.174959999999999</v>
          </cell>
          <cell r="J6473">
            <v>26886.240000000002</v>
          </cell>
          <cell r="K6473">
            <v>0.22592570000000001</v>
          </cell>
          <cell r="L6473">
            <v>0.28624060000000001</v>
          </cell>
          <cell r="M6473">
            <v>0.32801449999999999</v>
          </cell>
          <cell r="N6473">
            <v>0.36978840000000002</v>
          </cell>
          <cell r="O6473">
            <v>0.43010330000000002</v>
          </cell>
        </row>
        <row r="6474">
          <cell r="F6474" t="str">
            <v>2012Other1-in-2May Peak17</v>
          </cell>
          <cell r="G6474">
            <v>1.6416109999999999</v>
          </cell>
          <cell r="H6474">
            <v>2.0257800000000001</v>
          </cell>
          <cell r="I6474">
            <v>93.719250000000002</v>
          </cell>
          <cell r="J6474">
            <v>26886.240000000002</v>
          </cell>
          <cell r="K6474">
            <v>0.26452569999999997</v>
          </cell>
          <cell r="L6474">
            <v>0.3352117</v>
          </cell>
          <cell r="M6474">
            <v>0.38416850000000002</v>
          </cell>
          <cell r="N6474">
            <v>0.43312539999999999</v>
          </cell>
          <cell r="O6474">
            <v>0.50381140000000002</v>
          </cell>
        </row>
        <row r="6475">
          <cell r="F6475" t="str">
            <v>2012Other1-in-2May Peak18</v>
          </cell>
          <cell r="G6475">
            <v>1.7639990000000001</v>
          </cell>
          <cell r="H6475">
            <v>2.1588129999999999</v>
          </cell>
          <cell r="I6475">
            <v>92.420230000000004</v>
          </cell>
          <cell r="J6475">
            <v>26886.240000000002</v>
          </cell>
          <cell r="K6475">
            <v>0.27184540000000001</v>
          </cell>
          <cell r="L6475">
            <v>0.34449600000000002</v>
          </cell>
          <cell r="M6475">
            <v>0.39481359999999999</v>
          </cell>
          <cell r="N6475">
            <v>0.4451311</v>
          </cell>
          <cell r="O6475">
            <v>0.51778170000000001</v>
          </cell>
        </row>
        <row r="6476">
          <cell r="F6476" t="str">
            <v>2012Other1-in-2May Peak19</v>
          </cell>
          <cell r="G6476">
            <v>2.4039229999999998</v>
          </cell>
          <cell r="H6476">
            <v>2.1115840000000001</v>
          </cell>
          <cell r="I6476">
            <v>89.884640000000005</v>
          </cell>
          <cell r="J6476">
            <v>26886.240000000002</v>
          </cell>
          <cell r="K6476">
            <v>-0.32657819999999999</v>
          </cell>
          <cell r="L6476">
            <v>-0.30634929999999999</v>
          </cell>
          <cell r="M6476">
            <v>-0.29233880000000001</v>
          </cell>
          <cell r="N6476">
            <v>-0.27832839999999998</v>
          </cell>
          <cell r="O6476">
            <v>-0.25809949999999998</v>
          </cell>
        </row>
        <row r="6477">
          <cell r="F6477" t="str">
            <v>2012Other1-in-2May Peak20</v>
          </cell>
          <cell r="G6477">
            <v>2.1620889999999999</v>
          </cell>
          <cell r="H6477">
            <v>1.9053119999999999</v>
          </cell>
          <cell r="I6477">
            <v>86.765360000000001</v>
          </cell>
          <cell r="J6477">
            <v>26886.240000000002</v>
          </cell>
          <cell r="K6477">
            <v>-0.28685139999999998</v>
          </cell>
          <cell r="L6477">
            <v>-0.26908330000000003</v>
          </cell>
          <cell r="M6477">
            <v>-0.25677719999999998</v>
          </cell>
          <cell r="N6477">
            <v>-0.24447099999999999</v>
          </cell>
          <cell r="O6477">
            <v>-0.22670290000000001</v>
          </cell>
        </row>
        <row r="6478">
          <cell r="F6478" t="str">
            <v>2012Other1-in-2May Peak21</v>
          </cell>
          <cell r="G6478">
            <v>1.824592</v>
          </cell>
          <cell r="H6478">
            <v>1.674032</v>
          </cell>
          <cell r="I6478">
            <v>81.573040000000006</v>
          </cell>
          <cell r="J6478">
            <v>26886.240000000002</v>
          </cell>
          <cell r="K6478">
            <v>-0.16819429999999999</v>
          </cell>
          <cell r="L6478">
            <v>-0.157776</v>
          </cell>
          <cell r="M6478">
            <v>-0.15056040000000001</v>
          </cell>
          <cell r="N6478">
            <v>-0.14334469999999999</v>
          </cell>
          <cell r="O6478">
            <v>-0.1329264</v>
          </cell>
        </row>
        <row r="6479">
          <cell r="F6479" t="str">
            <v>2012Other1-in-2May Peak22</v>
          </cell>
          <cell r="G6479">
            <v>1.5232840000000001</v>
          </cell>
          <cell r="H6479">
            <v>1.4266840000000001</v>
          </cell>
          <cell r="I6479">
            <v>77.665180000000007</v>
          </cell>
          <cell r="J6479">
            <v>26886.240000000002</v>
          </cell>
          <cell r="K6479">
            <v>-0.1079142</v>
          </cell>
          <cell r="L6479">
            <v>-0.10122979999999999</v>
          </cell>
          <cell r="M6479">
            <v>-9.6600199999999997E-2</v>
          </cell>
          <cell r="N6479">
            <v>-9.19706E-2</v>
          </cell>
          <cell r="O6479">
            <v>-8.5286200000000006E-2</v>
          </cell>
        </row>
        <row r="6480">
          <cell r="F6480" t="str">
            <v>2012Other1-in-2May Peak23</v>
          </cell>
          <cell r="G6480">
            <v>1.178161</v>
          </cell>
          <cell r="H6480">
            <v>1.1168419999999999</v>
          </cell>
          <cell r="I6480">
            <v>73.717460000000003</v>
          </cell>
          <cell r="J6480">
            <v>26886.240000000002</v>
          </cell>
          <cell r="K6480">
            <v>-6.8501300000000001E-2</v>
          </cell>
          <cell r="L6480">
            <v>-6.4258200000000001E-2</v>
          </cell>
          <cell r="M6480">
            <v>-6.1319499999999999E-2</v>
          </cell>
          <cell r="N6480">
            <v>-5.8380700000000001E-2</v>
          </cell>
          <cell r="O6480">
            <v>-5.4137600000000001E-2</v>
          </cell>
        </row>
        <row r="6481">
          <cell r="F6481" t="str">
            <v>2012Other1-in-2May Peak24</v>
          </cell>
          <cell r="G6481">
            <v>0.8922253</v>
          </cell>
          <cell r="H6481">
            <v>0.85304150000000001</v>
          </cell>
          <cell r="I6481">
            <v>71.692880000000002</v>
          </cell>
          <cell r="J6481">
            <v>26886.240000000002</v>
          </cell>
          <cell r="K6481">
            <v>-4.3772999999999999E-2</v>
          </cell>
          <cell r="L6481">
            <v>-4.1061599999999997E-2</v>
          </cell>
          <cell r="M6481">
            <v>-3.9183700000000002E-2</v>
          </cell>
          <cell r="N6481">
            <v>-3.73058E-2</v>
          </cell>
          <cell r="O6481">
            <v>-3.45945E-2</v>
          </cell>
        </row>
        <row r="6482">
          <cell r="F6482" t="str">
            <v>2012Sierra1-in-2May Peak1</v>
          </cell>
          <cell r="G6482">
            <v>0.83672179999999996</v>
          </cell>
          <cell r="H6482">
            <v>0.83672179999999996</v>
          </cell>
          <cell r="I6482">
            <v>67.729799999999997</v>
          </cell>
          <cell r="J6482">
            <v>18814.13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</row>
        <row r="6483">
          <cell r="F6483" t="str">
            <v>2012Sierra1-in-2May Peak2</v>
          </cell>
          <cell r="G6483">
            <v>0.73823269999999996</v>
          </cell>
          <cell r="H6483">
            <v>0.73823269999999996</v>
          </cell>
          <cell r="I6483">
            <v>67.055890000000005</v>
          </cell>
          <cell r="J6483">
            <v>18814.13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</row>
        <row r="6484">
          <cell r="F6484" t="str">
            <v>2012Sierra1-in-2May Peak3</v>
          </cell>
          <cell r="G6484">
            <v>0.68135020000000002</v>
          </cell>
          <cell r="H6484">
            <v>0.68135020000000002</v>
          </cell>
          <cell r="I6484">
            <v>65.178389999999993</v>
          </cell>
          <cell r="J6484">
            <v>18814.13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</row>
        <row r="6485">
          <cell r="F6485" t="str">
            <v>2012Sierra1-in-2May Peak4</v>
          </cell>
          <cell r="G6485">
            <v>0.64917009999999997</v>
          </cell>
          <cell r="H6485">
            <v>0.64917009999999997</v>
          </cell>
          <cell r="I6485">
            <v>64.042079999999999</v>
          </cell>
          <cell r="J6485">
            <v>18814.13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</row>
        <row r="6486">
          <cell r="F6486" t="str">
            <v>2012Sierra1-in-2May Peak5</v>
          </cell>
          <cell r="G6486">
            <v>0.64933680000000005</v>
          </cell>
          <cell r="H6486">
            <v>0.64933680000000005</v>
          </cell>
          <cell r="I6486">
            <v>63.28425</v>
          </cell>
          <cell r="J6486">
            <v>18814.13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</row>
        <row r="6487">
          <cell r="F6487" t="str">
            <v>2012Sierra1-in-2May Peak6</v>
          </cell>
          <cell r="G6487">
            <v>0.70885609999999999</v>
          </cell>
          <cell r="H6487">
            <v>0.70885609999999999</v>
          </cell>
          <cell r="I6487">
            <v>61.97307</v>
          </cell>
          <cell r="J6487">
            <v>18814.13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</row>
        <row r="6488">
          <cell r="F6488" t="str">
            <v>2012Sierra1-in-2May Peak7</v>
          </cell>
          <cell r="G6488">
            <v>0.8436401</v>
          </cell>
          <cell r="H6488">
            <v>0.8436401</v>
          </cell>
          <cell r="I6488">
            <v>62.987859999999998</v>
          </cell>
          <cell r="J6488">
            <v>18814.13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</row>
        <row r="6489">
          <cell r="F6489" t="str">
            <v>2012Sierra1-in-2May Peak8</v>
          </cell>
          <cell r="G6489">
            <v>0.92897560000000001</v>
          </cell>
          <cell r="H6489">
            <v>0.92897560000000001</v>
          </cell>
          <cell r="I6489">
            <v>67.507000000000005</v>
          </cell>
          <cell r="J6489">
            <v>18814.13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</row>
        <row r="6490">
          <cell r="F6490" t="str">
            <v>2012Sierra1-in-2May Peak9</v>
          </cell>
          <cell r="G6490">
            <v>0.95501080000000005</v>
          </cell>
          <cell r="H6490">
            <v>0.95501080000000005</v>
          </cell>
          <cell r="I6490">
            <v>73.46772</v>
          </cell>
          <cell r="J6490">
            <v>18814.13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</row>
        <row r="6491">
          <cell r="F6491" t="str">
            <v>2012Sierra1-in-2May Peak10</v>
          </cell>
          <cell r="G6491">
            <v>1.0035609999999999</v>
          </cell>
          <cell r="H6491">
            <v>1.0035609999999999</v>
          </cell>
          <cell r="I6491">
            <v>79.548100000000005</v>
          </cell>
          <cell r="J6491">
            <v>18814.13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</row>
        <row r="6492">
          <cell r="F6492" t="str">
            <v>2012Sierra1-in-2May Peak11</v>
          </cell>
          <cell r="G6492">
            <v>1.095798</v>
          </cell>
          <cell r="H6492">
            <v>1.095798</v>
          </cell>
          <cell r="I6492">
            <v>81.993430000000004</v>
          </cell>
          <cell r="J6492">
            <v>18814.13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</row>
        <row r="6493">
          <cell r="F6493" t="str">
            <v>2012Sierra1-in-2May Peak12</v>
          </cell>
          <cell r="G6493">
            <v>1.2355750000000001</v>
          </cell>
          <cell r="H6493">
            <v>1.2355750000000001</v>
          </cell>
          <cell r="I6493">
            <v>83.613730000000004</v>
          </cell>
          <cell r="J6493">
            <v>18814.13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</row>
        <row r="6494">
          <cell r="F6494" t="str">
            <v>2012Sierra1-in-2May Peak13</v>
          </cell>
          <cell r="G6494">
            <v>1.4289540000000001</v>
          </cell>
          <cell r="H6494">
            <v>1.4289540000000001</v>
          </cell>
          <cell r="I6494">
            <v>85.863560000000007</v>
          </cell>
          <cell r="J6494">
            <v>18814.13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</row>
        <row r="6495">
          <cell r="F6495" t="str">
            <v>2012Sierra1-in-2May Peak14</v>
          </cell>
          <cell r="G6495">
            <v>1.351008</v>
          </cell>
          <cell r="H6495">
            <v>1.6485190000000001</v>
          </cell>
          <cell r="I6495">
            <v>87.632059999999996</v>
          </cell>
          <cell r="J6495">
            <v>18814.13</v>
          </cell>
          <cell r="K6495">
            <v>0.20761869999999999</v>
          </cell>
          <cell r="L6495">
            <v>0.26072810000000002</v>
          </cell>
          <cell r="M6495">
            <v>0.29751139999999998</v>
          </cell>
          <cell r="N6495">
            <v>0.3342947</v>
          </cell>
          <cell r="O6495">
            <v>0.38740400000000003</v>
          </cell>
        </row>
        <row r="6496">
          <cell r="F6496" t="str">
            <v>2012Sierra1-in-2May Peak15</v>
          </cell>
          <cell r="G6496">
            <v>1.511266</v>
          </cell>
          <cell r="H6496">
            <v>1.900177</v>
          </cell>
          <cell r="I6496">
            <v>89.164569999999998</v>
          </cell>
          <cell r="J6496">
            <v>18814.13</v>
          </cell>
          <cell r="K6496">
            <v>0.27159909999999998</v>
          </cell>
          <cell r="L6496">
            <v>0.3409083</v>
          </cell>
          <cell r="M6496">
            <v>0.38891170000000003</v>
          </cell>
          <cell r="N6496">
            <v>0.4369152</v>
          </cell>
          <cell r="O6496">
            <v>0.50622449999999997</v>
          </cell>
        </row>
        <row r="6497">
          <cell r="F6497" t="str">
            <v>2012Sierra1-in-2May Peak16</v>
          </cell>
          <cell r="G6497">
            <v>1.7082440000000001</v>
          </cell>
          <cell r="H6497">
            <v>2.189613</v>
          </cell>
          <cell r="I6497">
            <v>90.402630000000002</v>
          </cell>
          <cell r="J6497">
            <v>18814.13</v>
          </cell>
          <cell r="K6497">
            <v>0.33621610000000002</v>
          </cell>
          <cell r="L6497">
            <v>0.42197370000000001</v>
          </cell>
          <cell r="M6497">
            <v>0.4813693</v>
          </cell>
          <cell r="N6497">
            <v>0.54076469999999999</v>
          </cell>
          <cell r="O6497">
            <v>0.62652229999999998</v>
          </cell>
        </row>
        <row r="6498">
          <cell r="F6498" t="str">
            <v>2012Sierra1-in-2May Peak17</v>
          </cell>
          <cell r="G6498">
            <v>1.884088</v>
          </cell>
          <cell r="H6498">
            <v>2.4483899999999998</v>
          </cell>
          <cell r="I6498">
            <v>91.322590000000005</v>
          </cell>
          <cell r="J6498">
            <v>18814.13</v>
          </cell>
          <cell r="K6498">
            <v>0.39410729999999999</v>
          </cell>
          <cell r="L6498">
            <v>0.49466009999999999</v>
          </cell>
          <cell r="M6498">
            <v>0.56430279999999999</v>
          </cell>
          <cell r="N6498">
            <v>0.63394530000000004</v>
          </cell>
          <cell r="O6498">
            <v>0.73449810000000004</v>
          </cell>
        </row>
        <row r="6499">
          <cell r="F6499" t="str">
            <v>2012Sierra1-in-2May Peak18</v>
          </cell>
          <cell r="G6499">
            <v>2.0349240000000002</v>
          </cell>
          <cell r="H6499">
            <v>2.614932</v>
          </cell>
          <cell r="I6499">
            <v>91.325720000000004</v>
          </cell>
          <cell r="J6499">
            <v>18814.13</v>
          </cell>
          <cell r="K6499">
            <v>0.40507140000000003</v>
          </cell>
          <cell r="L6499">
            <v>0.50842549999999997</v>
          </cell>
          <cell r="M6499">
            <v>0.58000810000000003</v>
          </cell>
          <cell r="N6499">
            <v>0.65159080000000003</v>
          </cell>
          <cell r="O6499">
            <v>0.75494490000000003</v>
          </cell>
        </row>
        <row r="6500">
          <cell r="F6500" t="str">
            <v>2012Sierra1-in-2May Peak19</v>
          </cell>
          <cell r="G6500">
            <v>2.954075</v>
          </cell>
          <cell r="H6500">
            <v>2.5861770000000002</v>
          </cell>
          <cell r="I6500">
            <v>89.30489</v>
          </cell>
          <cell r="J6500">
            <v>18814.13</v>
          </cell>
          <cell r="K6500">
            <v>-0.40038760000000001</v>
          </cell>
          <cell r="L6500">
            <v>-0.381193</v>
          </cell>
          <cell r="M6500">
            <v>-0.36789880000000003</v>
          </cell>
          <cell r="N6500">
            <v>-0.35460459999999999</v>
          </cell>
          <cell r="O6500">
            <v>-0.33540979999999998</v>
          </cell>
        </row>
        <row r="6501">
          <cell r="F6501" t="str">
            <v>2012Sierra1-in-2May Peak20</v>
          </cell>
          <cell r="G6501">
            <v>2.6752699999999998</v>
          </cell>
          <cell r="H6501">
            <v>2.3720620000000001</v>
          </cell>
          <cell r="I6501">
            <v>84.87</v>
          </cell>
          <cell r="J6501">
            <v>18814.13</v>
          </cell>
          <cell r="K6501">
            <v>-0.32998369999999999</v>
          </cell>
          <cell r="L6501">
            <v>-0.31416430000000001</v>
          </cell>
          <cell r="M6501">
            <v>-0.30320760000000002</v>
          </cell>
          <cell r="N6501">
            <v>-0.29225109999999999</v>
          </cell>
          <cell r="O6501">
            <v>-0.2764316</v>
          </cell>
        </row>
        <row r="6502">
          <cell r="F6502" t="str">
            <v>2012Sierra1-in-2May Peak21</v>
          </cell>
          <cell r="G6502">
            <v>2.2916820000000002</v>
          </cell>
          <cell r="H6502">
            <v>2.0995970000000002</v>
          </cell>
          <cell r="I6502">
            <v>79.922370000000001</v>
          </cell>
          <cell r="J6502">
            <v>18814.13</v>
          </cell>
          <cell r="K6502">
            <v>-0.20904739999999999</v>
          </cell>
          <cell r="L6502">
            <v>-0.1990256</v>
          </cell>
          <cell r="M6502">
            <v>-0.19208459999999999</v>
          </cell>
          <cell r="N6502">
            <v>-0.18514349999999999</v>
          </cell>
          <cell r="O6502">
            <v>-0.17512169999999999</v>
          </cell>
        </row>
        <row r="6503">
          <cell r="F6503" t="str">
            <v>2012Sierra1-in-2May Peak22</v>
          </cell>
          <cell r="G6503">
            <v>1.9015150000000001</v>
          </cell>
          <cell r="H6503">
            <v>1.7867930000000001</v>
          </cell>
          <cell r="I6503">
            <v>76.132769999999994</v>
          </cell>
          <cell r="J6503">
            <v>18814.13</v>
          </cell>
          <cell r="K6503">
            <v>-0.1248522</v>
          </cell>
          <cell r="L6503">
            <v>-0.11886679999999999</v>
          </cell>
          <cell r="M6503">
            <v>-0.1147213</v>
          </cell>
          <cell r="N6503">
            <v>-0.1105758</v>
          </cell>
          <cell r="O6503">
            <v>-0.1045903</v>
          </cell>
        </row>
        <row r="6504">
          <cell r="F6504" t="str">
            <v>2012Sierra1-in-2May Peak23</v>
          </cell>
          <cell r="G6504">
            <v>1.4599279999999999</v>
          </cell>
          <cell r="H6504">
            <v>1.382692</v>
          </cell>
          <cell r="I6504">
            <v>73.000470000000007</v>
          </cell>
          <cell r="J6504">
            <v>18814.13</v>
          </cell>
          <cell r="K6504">
            <v>-8.4055900000000003E-2</v>
          </cell>
          <cell r="L6504">
            <v>-8.0026299999999995E-2</v>
          </cell>
          <cell r="M6504">
            <v>-7.7235300000000007E-2</v>
          </cell>
          <cell r="N6504">
            <v>-7.4444399999999994E-2</v>
          </cell>
          <cell r="O6504">
            <v>-7.0414699999999997E-2</v>
          </cell>
        </row>
        <row r="6505">
          <cell r="F6505" t="str">
            <v>2012Sierra1-in-2May Peak24</v>
          </cell>
          <cell r="G6505">
            <v>1.0896239999999999</v>
          </cell>
          <cell r="H6505">
            <v>1.049328</v>
          </cell>
          <cell r="I6505">
            <v>70.52131</v>
          </cell>
          <cell r="J6505">
            <v>18814.13</v>
          </cell>
          <cell r="K6505">
            <v>-4.3853900000000001E-2</v>
          </cell>
          <cell r="L6505">
            <v>-4.17516E-2</v>
          </cell>
          <cell r="M6505">
            <v>-4.0295499999999998E-2</v>
          </cell>
          <cell r="N6505">
            <v>-3.8839400000000003E-2</v>
          </cell>
          <cell r="O6505">
            <v>-3.6736999999999999E-2</v>
          </cell>
        </row>
        <row r="6506">
          <cell r="F6506" t="str">
            <v>2012Stockton1-in-2May Peak1</v>
          </cell>
          <cell r="G6506">
            <v>0.77458550000000004</v>
          </cell>
          <cell r="H6506">
            <v>0.77458550000000004</v>
          </cell>
          <cell r="I6506">
            <v>71.826390000000004</v>
          </cell>
          <cell r="J6506">
            <v>13107.66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</row>
        <row r="6507">
          <cell r="F6507" t="str">
            <v>2012Stockton1-in-2May Peak2</v>
          </cell>
          <cell r="G6507">
            <v>0.65887680000000004</v>
          </cell>
          <cell r="H6507">
            <v>0.65887680000000004</v>
          </cell>
          <cell r="I6507">
            <v>70.010109999999997</v>
          </cell>
          <cell r="J6507">
            <v>13107.66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</row>
        <row r="6508">
          <cell r="F6508" t="str">
            <v>2012Stockton1-in-2May Peak3</v>
          </cell>
          <cell r="G6508">
            <v>0.58785240000000005</v>
          </cell>
          <cell r="H6508">
            <v>0.58785240000000005</v>
          </cell>
          <cell r="I6508">
            <v>68.071380000000005</v>
          </cell>
          <cell r="J6508">
            <v>13107.66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</row>
        <row r="6509">
          <cell r="F6509" t="str">
            <v>2012Stockton1-in-2May Peak4</v>
          </cell>
          <cell r="G6509">
            <v>0.54809039999999998</v>
          </cell>
          <cell r="H6509">
            <v>0.54809039999999998</v>
          </cell>
          <cell r="I6509">
            <v>66.632559999999998</v>
          </cell>
          <cell r="J6509">
            <v>13107.66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</row>
        <row r="6510">
          <cell r="F6510" t="str">
            <v>2012Stockton1-in-2May Peak5</v>
          </cell>
          <cell r="G6510">
            <v>0.53902260000000002</v>
          </cell>
          <cell r="H6510">
            <v>0.53902260000000002</v>
          </cell>
          <cell r="I6510">
            <v>66.632559999999998</v>
          </cell>
          <cell r="J6510">
            <v>13107.66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</row>
        <row r="6511">
          <cell r="F6511" t="str">
            <v>2012Stockton1-in-2May Peak6</v>
          </cell>
          <cell r="G6511">
            <v>0.56332490000000002</v>
          </cell>
          <cell r="H6511">
            <v>0.56332490000000002</v>
          </cell>
          <cell r="I6511">
            <v>65.754999999999995</v>
          </cell>
          <cell r="J6511">
            <v>13107.66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</row>
        <row r="6512">
          <cell r="F6512" t="str">
            <v>2012Stockton1-in-2May Peak7</v>
          </cell>
          <cell r="G6512">
            <v>0.64278500000000005</v>
          </cell>
          <cell r="H6512">
            <v>0.64278500000000005</v>
          </cell>
          <cell r="I6512">
            <v>65</v>
          </cell>
          <cell r="J6512">
            <v>13107.66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</row>
        <row r="6513">
          <cell r="F6513" t="str">
            <v>2012Stockton1-in-2May Peak8</v>
          </cell>
          <cell r="G6513">
            <v>0.69799440000000001</v>
          </cell>
          <cell r="H6513">
            <v>0.69799440000000001</v>
          </cell>
          <cell r="I6513">
            <v>66.173609999999996</v>
          </cell>
          <cell r="J6513">
            <v>13107.66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</row>
        <row r="6514">
          <cell r="F6514" t="str">
            <v>2012Stockton1-in-2May Peak9</v>
          </cell>
          <cell r="G6514">
            <v>0.72682199999999997</v>
          </cell>
          <cell r="H6514">
            <v>0.72682199999999997</v>
          </cell>
          <cell r="I6514">
            <v>70.102230000000006</v>
          </cell>
          <cell r="J6514">
            <v>13107.66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</row>
        <row r="6515">
          <cell r="F6515" t="str">
            <v>2012Stockton1-in-2May Peak10</v>
          </cell>
          <cell r="G6515">
            <v>0.79744170000000003</v>
          </cell>
          <cell r="H6515">
            <v>0.79744170000000003</v>
          </cell>
          <cell r="I6515">
            <v>74.102230000000006</v>
          </cell>
          <cell r="J6515">
            <v>13107.66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</row>
        <row r="6516">
          <cell r="F6516" t="str">
            <v>2012Stockton1-in-2May Peak11</v>
          </cell>
          <cell r="G6516">
            <v>0.89826510000000004</v>
          </cell>
          <cell r="H6516">
            <v>0.89826510000000004</v>
          </cell>
          <cell r="I6516">
            <v>78.479770000000002</v>
          </cell>
          <cell r="J6516">
            <v>13107.66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</row>
        <row r="6517">
          <cell r="F6517" t="str">
            <v>2012Stockton1-in-2May Peak12</v>
          </cell>
          <cell r="G6517">
            <v>1.0350029999999999</v>
          </cell>
          <cell r="H6517">
            <v>1.0350029999999999</v>
          </cell>
          <cell r="I6517">
            <v>82.234889999999993</v>
          </cell>
          <cell r="J6517">
            <v>13107.66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</row>
        <row r="6518">
          <cell r="F6518" t="str">
            <v>2012Stockton1-in-2May Peak13</v>
          </cell>
          <cell r="G6518">
            <v>1.2108890000000001</v>
          </cell>
          <cell r="H6518">
            <v>1.2108890000000001</v>
          </cell>
          <cell r="I6518">
            <v>85.551159999999996</v>
          </cell>
          <cell r="J6518">
            <v>13107.66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</row>
        <row r="6519">
          <cell r="F6519" t="str">
            <v>2012Stockton1-in-2May Peak14</v>
          </cell>
          <cell r="G6519">
            <v>1.2174499999999999</v>
          </cell>
          <cell r="H6519">
            <v>1.4129020000000001</v>
          </cell>
          <cell r="I6519">
            <v>88.306169999999995</v>
          </cell>
          <cell r="J6519">
            <v>13107.66</v>
          </cell>
          <cell r="K6519">
            <v>0.1295413</v>
          </cell>
          <cell r="L6519">
            <v>0.16848150000000001</v>
          </cell>
          <cell r="M6519">
            <v>0.19545129999999999</v>
          </cell>
          <cell r="N6519">
            <v>0.22242120000000001</v>
          </cell>
          <cell r="O6519">
            <v>0.26136130000000002</v>
          </cell>
        </row>
        <row r="6520">
          <cell r="F6520" t="str">
            <v>2012Stockton1-in-2May Peak15</v>
          </cell>
          <cell r="G6520">
            <v>1.3837459999999999</v>
          </cell>
          <cell r="H6520">
            <v>1.6372180000000001</v>
          </cell>
          <cell r="I6520">
            <v>90.938730000000007</v>
          </cell>
          <cell r="J6520">
            <v>13107.66</v>
          </cell>
          <cell r="K6520">
            <v>0.16834499999999999</v>
          </cell>
          <cell r="L6520">
            <v>0.21863859999999999</v>
          </cell>
          <cell r="M6520">
            <v>0.25347180000000002</v>
          </cell>
          <cell r="N6520">
            <v>0.28830499999999998</v>
          </cell>
          <cell r="O6520">
            <v>0.33859850000000002</v>
          </cell>
        </row>
        <row r="6521">
          <cell r="F6521" t="str">
            <v>2012Stockton1-in-2May Peak16</v>
          </cell>
          <cell r="G6521">
            <v>1.569571</v>
          </cell>
          <cell r="H6521">
            <v>1.8848450000000001</v>
          </cell>
          <cell r="I6521">
            <v>91.316280000000006</v>
          </cell>
          <cell r="J6521">
            <v>13107.66</v>
          </cell>
          <cell r="K6521">
            <v>0.20966319999999999</v>
          </cell>
          <cell r="L6521">
            <v>0.2720591</v>
          </cell>
          <cell r="M6521">
            <v>0.31527430000000001</v>
          </cell>
          <cell r="N6521">
            <v>0.35848940000000001</v>
          </cell>
          <cell r="O6521">
            <v>0.42088520000000001</v>
          </cell>
        </row>
        <row r="6522">
          <cell r="F6522" t="str">
            <v>2012Stockton1-in-2May Peak17</v>
          </cell>
          <cell r="G6522">
            <v>1.730097</v>
          </cell>
          <cell r="H6522">
            <v>2.0986009999999999</v>
          </cell>
          <cell r="I6522">
            <v>91.438730000000007</v>
          </cell>
          <cell r="J6522">
            <v>13107.66</v>
          </cell>
          <cell r="K6522">
            <v>0.24487159999999999</v>
          </cell>
          <cell r="L6522">
            <v>0.31791459999999999</v>
          </cell>
          <cell r="M6522">
            <v>0.3685041</v>
          </cell>
          <cell r="N6522">
            <v>0.41909350000000001</v>
          </cell>
          <cell r="O6522">
            <v>0.49213659999999998</v>
          </cell>
        </row>
        <row r="6523">
          <cell r="F6523" t="str">
            <v>2012Stockton1-in-2May Peak18</v>
          </cell>
          <cell r="G6523">
            <v>1.8337079999999999</v>
          </cell>
          <cell r="H6523">
            <v>2.212326</v>
          </cell>
          <cell r="I6523">
            <v>90.5</v>
          </cell>
          <cell r="J6523">
            <v>13107.66</v>
          </cell>
          <cell r="K6523">
            <v>0.25156689999999998</v>
          </cell>
          <cell r="L6523">
            <v>0.32662950000000002</v>
          </cell>
          <cell r="M6523">
            <v>0.3786175</v>
          </cell>
          <cell r="N6523">
            <v>0.43060559999999998</v>
          </cell>
          <cell r="O6523">
            <v>0.50566809999999995</v>
          </cell>
        </row>
        <row r="6524">
          <cell r="F6524" t="str">
            <v>2012Stockton1-in-2May Peak19</v>
          </cell>
          <cell r="G6524">
            <v>2.4516170000000002</v>
          </cell>
          <cell r="H6524">
            <v>2.158442</v>
          </cell>
          <cell r="I6524">
            <v>88.377560000000003</v>
          </cell>
          <cell r="J6524">
            <v>13107.66</v>
          </cell>
          <cell r="K6524">
            <v>-0.30917099999999997</v>
          </cell>
          <cell r="L6524">
            <v>-0.29972009999999999</v>
          </cell>
          <cell r="M6524">
            <v>-0.2931745</v>
          </cell>
          <cell r="N6524">
            <v>-0.28662890000000002</v>
          </cell>
          <cell r="O6524">
            <v>-0.27717799999999998</v>
          </cell>
        </row>
        <row r="6525">
          <cell r="F6525" t="str">
            <v>2012Stockton1-in-2May Peak20</v>
          </cell>
          <cell r="G6525">
            <v>2.2343839999999999</v>
          </cell>
          <cell r="H6525">
            <v>1.9593039999999999</v>
          </cell>
          <cell r="I6525">
            <v>85.877560000000003</v>
          </cell>
          <cell r="J6525">
            <v>13107.66</v>
          </cell>
          <cell r="K6525">
            <v>-0.29008929999999999</v>
          </cell>
          <cell r="L6525">
            <v>-0.28122170000000002</v>
          </cell>
          <cell r="M6525">
            <v>-0.27508009999999999</v>
          </cell>
          <cell r="N6525">
            <v>-0.26893840000000002</v>
          </cell>
          <cell r="O6525">
            <v>-0.26007089999999999</v>
          </cell>
        </row>
        <row r="6526">
          <cell r="F6526" t="str">
            <v>2012Stockton1-in-2May Peak21</v>
          </cell>
          <cell r="G6526">
            <v>1.945181</v>
          </cell>
          <cell r="H6526">
            <v>1.7594700000000001</v>
          </cell>
          <cell r="I6526">
            <v>82.510109999999997</v>
          </cell>
          <cell r="J6526">
            <v>13107.66</v>
          </cell>
          <cell r="K6526">
            <v>-0.19584409999999999</v>
          </cell>
          <cell r="L6526">
            <v>-0.18985750000000001</v>
          </cell>
          <cell r="M6526">
            <v>-0.18571109999999999</v>
          </cell>
          <cell r="N6526">
            <v>-0.1815648</v>
          </cell>
          <cell r="O6526">
            <v>-0.17557819999999999</v>
          </cell>
        </row>
        <row r="6527">
          <cell r="F6527" t="str">
            <v>2012Stockton1-in-2May Peak22</v>
          </cell>
          <cell r="G6527">
            <v>1.650671</v>
          </cell>
          <cell r="H6527">
            <v>1.5200940000000001</v>
          </cell>
          <cell r="I6527">
            <v>78.693830000000005</v>
          </cell>
          <cell r="J6527">
            <v>13107.66</v>
          </cell>
          <cell r="K6527">
            <v>-0.1377023</v>
          </cell>
          <cell r="L6527">
            <v>-0.1334929</v>
          </cell>
          <cell r="M6527">
            <v>-0.13057759999999999</v>
          </cell>
          <cell r="N6527">
            <v>-0.1276622</v>
          </cell>
          <cell r="O6527">
            <v>-0.1234528</v>
          </cell>
        </row>
        <row r="6528">
          <cell r="F6528" t="str">
            <v>2012Stockton1-in-2May Peak23</v>
          </cell>
          <cell r="G6528">
            <v>1.282403</v>
          </cell>
          <cell r="H6528">
            <v>1.212127</v>
          </cell>
          <cell r="I6528">
            <v>74.867440000000002</v>
          </cell>
          <cell r="J6528">
            <v>13107.66</v>
          </cell>
          <cell r="K6528">
            <v>-7.4110999999999996E-2</v>
          </cell>
          <cell r="L6528">
            <v>-7.1845500000000007E-2</v>
          </cell>
          <cell r="M6528">
            <v>-7.0276500000000006E-2</v>
          </cell>
          <cell r="N6528">
            <v>-6.8707500000000005E-2</v>
          </cell>
          <cell r="O6528">
            <v>-6.6442000000000001E-2</v>
          </cell>
        </row>
        <row r="6529">
          <cell r="F6529" t="str">
            <v>2012Stockton1-in-2May Peak24</v>
          </cell>
          <cell r="G6529">
            <v>0.99023139999999998</v>
          </cell>
          <cell r="H6529">
            <v>0.93388470000000001</v>
          </cell>
          <cell r="I6529">
            <v>71.928619999999995</v>
          </cell>
          <cell r="J6529">
            <v>13107.66</v>
          </cell>
          <cell r="K6529">
            <v>-5.9421000000000002E-2</v>
          </cell>
          <cell r="L6529">
            <v>-5.7604599999999999E-2</v>
          </cell>
          <cell r="M6529">
            <v>-5.6346599999999997E-2</v>
          </cell>
          <cell r="N6529">
            <v>-5.5088600000000001E-2</v>
          </cell>
          <cell r="O6529">
            <v>-5.3272199999999999E-2</v>
          </cell>
        </row>
        <row r="6530">
          <cell r="F6530" t="str">
            <v>2013All Customers1-in-10May Peak1</v>
          </cell>
          <cell r="G6530">
            <v>1.041981</v>
          </cell>
          <cell r="H6530">
            <v>1.041981</v>
          </cell>
          <cell r="I6530">
            <v>74.671199999999999</v>
          </cell>
          <cell r="J6530">
            <v>153314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</row>
        <row r="6531">
          <cell r="F6531" t="str">
            <v>2013All Customers1-in-10May Peak2</v>
          </cell>
          <cell r="G6531">
            <v>0.88966710000000004</v>
          </cell>
          <cell r="H6531">
            <v>0.88966710000000004</v>
          </cell>
          <cell r="I6531">
            <v>72.438209999999998</v>
          </cell>
          <cell r="J6531">
            <v>153314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</row>
        <row r="6532">
          <cell r="F6532" t="str">
            <v>2013All Customers1-in-10May Peak3</v>
          </cell>
          <cell r="G6532">
            <v>0.80021439999999999</v>
          </cell>
          <cell r="H6532">
            <v>0.80021439999999999</v>
          </cell>
          <cell r="I6532">
            <v>71.275289999999998</v>
          </cell>
          <cell r="J6532">
            <v>153314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</row>
        <row r="6533">
          <cell r="F6533" t="str">
            <v>2013All Customers1-in-10May Peak4</v>
          </cell>
          <cell r="G6533">
            <v>0.74829900000000005</v>
          </cell>
          <cell r="H6533">
            <v>0.74829900000000005</v>
          </cell>
          <cell r="I6533">
            <v>70.131460000000004</v>
          </cell>
          <cell r="J6533">
            <v>153314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</row>
        <row r="6534">
          <cell r="F6534" t="str">
            <v>2013All Customers1-in-10May Peak5</v>
          </cell>
          <cell r="G6534">
            <v>0.73467360000000004</v>
          </cell>
          <cell r="H6534">
            <v>0.73467360000000004</v>
          </cell>
          <cell r="I6534">
            <v>69.113039999999998</v>
          </cell>
          <cell r="J6534">
            <v>153314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</row>
        <row r="6535">
          <cell r="F6535" t="str">
            <v>2013All Customers1-in-10May Peak6</v>
          </cell>
          <cell r="G6535">
            <v>0.77677459999999998</v>
          </cell>
          <cell r="H6535">
            <v>0.77677459999999998</v>
          </cell>
          <cell r="I6535">
            <v>67.863039999999998</v>
          </cell>
          <cell r="J6535">
            <v>153314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</row>
        <row r="6536">
          <cell r="F6536" t="str">
            <v>2013All Customers1-in-10May Peak7</v>
          </cell>
          <cell r="G6536">
            <v>0.90447829999999996</v>
          </cell>
          <cell r="H6536">
            <v>0.90447829999999996</v>
          </cell>
          <cell r="I6536">
            <v>68.077669999999998</v>
          </cell>
          <cell r="J6536">
            <v>153314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</row>
        <row r="6537">
          <cell r="F6537" t="str">
            <v>2013All Customers1-in-10May Peak8</v>
          </cell>
          <cell r="G6537">
            <v>1.005876</v>
          </cell>
          <cell r="H6537">
            <v>1.005876</v>
          </cell>
          <cell r="I6537">
            <v>72.015550000000005</v>
          </cell>
          <cell r="J6537">
            <v>153314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</row>
        <row r="6538">
          <cell r="F6538" t="str">
            <v>2013All Customers1-in-10May Peak9</v>
          </cell>
          <cell r="G6538">
            <v>1.027668</v>
          </cell>
          <cell r="H6538">
            <v>1.027668</v>
          </cell>
          <cell r="I6538">
            <v>76.441900000000004</v>
          </cell>
          <cell r="J6538">
            <v>153314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</row>
        <row r="6539">
          <cell r="F6539" t="str">
            <v>2013All Customers1-in-10May Peak10</v>
          </cell>
          <cell r="G6539">
            <v>1.09656</v>
          </cell>
          <cell r="H6539">
            <v>1.09656</v>
          </cell>
          <cell r="I6539">
            <v>80.725629999999995</v>
          </cell>
          <cell r="J6539">
            <v>153314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</row>
        <row r="6540">
          <cell r="F6540" t="str">
            <v>2013All Customers1-in-10May Peak11</v>
          </cell>
          <cell r="G6540">
            <v>1.2126650000000001</v>
          </cell>
          <cell r="H6540">
            <v>1.2126650000000001</v>
          </cell>
          <cell r="I6540">
            <v>84.546170000000004</v>
          </cell>
          <cell r="J6540">
            <v>153314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</row>
        <row r="6541">
          <cell r="F6541" t="str">
            <v>2013All Customers1-in-10May Peak12</v>
          </cell>
          <cell r="G6541">
            <v>1.381135</v>
          </cell>
          <cell r="H6541">
            <v>1.381135</v>
          </cell>
          <cell r="I6541">
            <v>88.209069999999997</v>
          </cell>
          <cell r="J6541">
            <v>153314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</row>
        <row r="6542">
          <cell r="F6542" t="str">
            <v>2013All Customers1-in-10May Peak13</v>
          </cell>
          <cell r="G6542">
            <v>1.6052219999999999</v>
          </cell>
          <cell r="H6542">
            <v>1.6052219999999999</v>
          </cell>
          <cell r="I6542">
            <v>91.261830000000003</v>
          </cell>
          <cell r="J6542">
            <v>153314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</row>
        <row r="6543">
          <cell r="F6543" t="str">
            <v>2013All Customers1-in-10May Peak14</v>
          </cell>
          <cell r="G6543">
            <v>1.4825379999999999</v>
          </cell>
          <cell r="H6543">
            <v>1.8501369999999999</v>
          </cell>
          <cell r="I6543">
            <v>93.922160000000005</v>
          </cell>
          <cell r="J6543">
            <v>153314</v>
          </cell>
          <cell r="K6543">
            <v>0.30304950000000003</v>
          </cell>
          <cell r="L6543">
            <v>0.34118599999999999</v>
          </cell>
          <cell r="M6543">
            <v>0.36759920000000001</v>
          </cell>
          <cell r="N6543">
            <v>0.39401249999999999</v>
          </cell>
          <cell r="O6543">
            <v>0.43214910000000001</v>
          </cell>
        </row>
        <row r="6544">
          <cell r="F6544" t="str">
            <v>2013All Customers1-in-10May Peak15</v>
          </cell>
          <cell r="G6544">
            <v>1.6502920000000001</v>
          </cell>
          <cell r="H6544">
            <v>2.12473</v>
          </cell>
          <cell r="I6544">
            <v>95.171539999999993</v>
          </cell>
          <cell r="J6544">
            <v>153314</v>
          </cell>
          <cell r="K6544">
            <v>0.39161370000000001</v>
          </cell>
          <cell r="L6544">
            <v>0.44054700000000002</v>
          </cell>
          <cell r="M6544">
            <v>0.47443800000000003</v>
          </cell>
          <cell r="N6544">
            <v>0.50832900000000003</v>
          </cell>
          <cell r="O6544">
            <v>0.55726229999999999</v>
          </cell>
        </row>
        <row r="6545">
          <cell r="F6545" t="str">
            <v>2013All Customers1-in-10May Peak16</v>
          </cell>
          <cell r="G6545">
            <v>1.844706</v>
          </cell>
          <cell r="H6545">
            <v>2.4362919999999999</v>
          </cell>
          <cell r="I6545">
            <v>96.013630000000006</v>
          </cell>
          <cell r="J6545">
            <v>153314</v>
          </cell>
          <cell r="K6545">
            <v>0.48865720000000001</v>
          </cell>
          <cell r="L6545">
            <v>0.54946879999999998</v>
          </cell>
          <cell r="M6545">
            <v>0.59158679999999997</v>
          </cell>
          <cell r="N6545">
            <v>0.63370470000000001</v>
          </cell>
          <cell r="O6545">
            <v>0.69451640000000003</v>
          </cell>
        </row>
        <row r="6546">
          <cell r="F6546" t="str">
            <v>2013All Customers1-in-10May Peak17</v>
          </cell>
          <cell r="G6546">
            <v>2.0233289999999999</v>
          </cell>
          <cell r="H6546">
            <v>2.7137669999999998</v>
          </cell>
          <cell r="I6546">
            <v>96.176929999999999</v>
          </cell>
          <cell r="J6546">
            <v>153314</v>
          </cell>
          <cell r="K6546">
            <v>0.57006749999999995</v>
          </cell>
          <cell r="L6546">
            <v>0.64118330000000001</v>
          </cell>
          <cell r="M6546">
            <v>0.69043790000000005</v>
          </cell>
          <cell r="N6546">
            <v>0.73969240000000003</v>
          </cell>
          <cell r="O6546">
            <v>0.81080819999999998</v>
          </cell>
        </row>
        <row r="6547">
          <cell r="F6547" t="str">
            <v>2013All Customers1-in-10May Peak18</v>
          </cell>
          <cell r="G6547">
            <v>2.1780460000000001</v>
          </cell>
          <cell r="H6547">
            <v>2.8872969999999998</v>
          </cell>
          <cell r="I6547">
            <v>95.575450000000004</v>
          </cell>
          <cell r="J6547">
            <v>153314</v>
          </cell>
          <cell r="K6547">
            <v>0.58556889999999995</v>
          </cell>
          <cell r="L6547">
            <v>0.65864140000000004</v>
          </cell>
          <cell r="M6547">
            <v>0.70925119999999997</v>
          </cell>
          <cell r="N6547">
            <v>0.75986089999999995</v>
          </cell>
          <cell r="O6547">
            <v>0.83293329999999999</v>
          </cell>
        </row>
        <row r="6548">
          <cell r="F6548" t="str">
            <v>2013All Customers1-in-10May Peak19</v>
          </cell>
          <cell r="G6548">
            <v>3.112482</v>
          </cell>
          <cell r="H6548">
            <v>2.8491279999999999</v>
          </cell>
          <cell r="I6548">
            <v>94.239400000000003</v>
          </cell>
          <cell r="J6548">
            <v>153314</v>
          </cell>
          <cell r="K6548">
            <v>-0.29171730000000001</v>
          </cell>
          <cell r="L6548">
            <v>-0.27496019999999999</v>
          </cell>
          <cell r="M6548">
            <v>-0.26335419999999998</v>
          </cell>
          <cell r="N6548">
            <v>-0.25174829999999998</v>
          </cell>
          <cell r="O6548">
            <v>-0.23499110000000001</v>
          </cell>
        </row>
        <row r="6549">
          <cell r="F6549" t="str">
            <v>2013All Customers1-in-10May Peak20</v>
          </cell>
          <cell r="G6549">
            <v>2.8487040000000001</v>
          </cell>
          <cell r="H6549">
            <v>2.6122899999999998</v>
          </cell>
          <cell r="I6549">
            <v>90.180869999999999</v>
          </cell>
          <cell r="J6549">
            <v>153314</v>
          </cell>
          <cell r="K6549">
            <v>-0.26175540000000003</v>
          </cell>
          <cell r="L6549">
            <v>-0.24678369999999999</v>
          </cell>
          <cell r="M6549">
            <v>-0.2364144</v>
          </cell>
          <cell r="N6549">
            <v>-0.2260451</v>
          </cell>
          <cell r="O6549">
            <v>-0.21107339999999999</v>
          </cell>
        </row>
        <row r="6550">
          <cell r="F6550" t="str">
            <v>2013All Customers1-in-10May Peak21</v>
          </cell>
          <cell r="G6550">
            <v>2.5136970000000001</v>
          </cell>
          <cell r="H6550">
            <v>2.3636750000000002</v>
          </cell>
          <cell r="I6550">
            <v>85.638120000000001</v>
          </cell>
          <cell r="J6550">
            <v>153314</v>
          </cell>
          <cell r="K6550">
            <v>-0.16577310000000001</v>
          </cell>
          <cell r="L6550">
            <v>-0.1564672</v>
          </cell>
          <cell r="M6550">
            <v>-0.15002199999999999</v>
          </cell>
          <cell r="N6550">
            <v>-0.1435767</v>
          </cell>
          <cell r="O6550">
            <v>-0.1342708</v>
          </cell>
        </row>
        <row r="6551">
          <cell r="F6551" t="str">
            <v>2013All Customers1-in-10May Peak22</v>
          </cell>
          <cell r="G6551">
            <v>2.1678760000000001</v>
          </cell>
          <cell r="H6551">
            <v>2.0748060000000002</v>
          </cell>
          <cell r="I6551">
            <v>82.090429999999998</v>
          </cell>
          <cell r="J6551">
            <v>153314</v>
          </cell>
          <cell r="K6551">
            <v>-0.1027405</v>
          </cell>
          <cell r="L6551">
            <v>-9.7026899999999999E-2</v>
          </cell>
          <cell r="M6551">
            <v>-9.3069700000000005E-2</v>
          </cell>
          <cell r="N6551">
            <v>-8.91126E-2</v>
          </cell>
          <cell r="O6551">
            <v>-8.3399000000000001E-2</v>
          </cell>
        </row>
        <row r="6552">
          <cell r="F6552" t="str">
            <v>2013All Customers1-in-10May Peak23</v>
          </cell>
          <cell r="G6552">
            <v>1.7172369999999999</v>
          </cell>
          <cell r="H6552">
            <v>1.659017</v>
          </cell>
          <cell r="I6552">
            <v>78.36627</v>
          </cell>
          <cell r="J6552">
            <v>153314</v>
          </cell>
          <cell r="K6552">
            <v>-6.4358700000000005E-2</v>
          </cell>
          <cell r="L6552">
            <v>-6.0731899999999998E-2</v>
          </cell>
          <cell r="M6552">
            <v>-5.8220099999999997E-2</v>
          </cell>
          <cell r="N6552">
            <v>-5.5708199999999999E-2</v>
          </cell>
          <cell r="O6552">
            <v>-5.2081500000000003E-2</v>
          </cell>
        </row>
        <row r="6553">
          <cell r="F6553" t="str">
            <v>2013All Customers1-in-10May Peak24</v>
          </cell>
          <cell r="G6553">
            <v>1.3133950000000001</v>
          </cell>
          <cell r="H6553">
            <v>1.2713890000000001</v>
          </cell>
          <cell r="I6553">
            <v>76.398870000000002</v>
          </cell>
          <cell r="J6553">
            <v>153314</v>
          </cell>
          <cell r="K6553">
            <v>-4.6478899999999997E-2</v>
          </cell>
          <cell r="L6553">
            <v>-4.38365E-2</v>
          </cell>
          <cell r="M6553">
            <v>-4.2006399999999999E-2</v>
          </cell>
          <cell r="N6553">
            <v>-4.0176299999999998E-2</v>
          </cell>
          <cell r="O6553">
            <v>-3.7533999999999998E-2</v>
          </cell>
        </row>
        <row r="6554">
          <cell r="F6554" t="str">
            <v>2013Greater Bay Area1-in-10May Peak1</v>
          </cell>
          <cell r="G6554">
            <v>1.0096670000000001</v>
          </cell>
          <cell r="H6554">
            <v>1.0096670000000001</v>
          </cell>
          <cell r="I6554">
            <v>72.483540000000005</v>
          </cell>
          <cell r="J6554">
            <v>53455.29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</row>
        <row r="6555">
          <cell r="F6555" t="str">
            <v>2013Greater Bay Area1-in-10May Peak2</v>
          </cell>
          <cell r="G6555">
            <v>0.84927280000000005</v>
          </cell>
          <cell r="H6555">
            <v>0.84927280000000005</v>
          </cell>
          <cell r="I6555">
            <v>70.414389999999997</v>
          </cell>
          <cell r="J6555">
            <v>53455.29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</row>
        <row r="6556">
          <cell r="F6556" t="str">
            <v>2013Greater Bay Area1-in-10May Peak3</v>
          </cell>
          <cell r="G6556">
            <v>0.76093480000000002</v>
          </cell>
          <cell r="H6556">
            <v>0.76093480000000002</v>
          </cell>
          <cell r="I6556">
            <v>69.398809999999997</v>
          </cell>
          <cell r="J6556">
            <v>53455.29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</row>
        <row r="6557">
          <cell r="F6557" t="str">
            <v>2013Greater Bay Area1-in-10May Peak4</v>
          </cell>
          <cell r="G6557">
            <v>0.71190770000000003</v>
          </cell>
          <cell r="H6557">
            <v>0.71190770000000003</v>
          </cell>
          <cell r="I6557">
            <v>67.815610000000007</v>
          </cell>
          <cell r="J6557">
            <v>53455.29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</row>
        <row r="6558">
          <cell r="F6558" t="str">
            <v>2013Greater Bay Area1-in-10May Peak5</v>
          </cell>
          <cell r="G6558">
            <v>0.69547559999999997</v>
          </cell>
          <cell r="H6558">
            <v>0.69547559999999997</v>
          </cell>
          <cell r="I6558">
            <v>66.875190000000003</v>
          </cell>
          <cell r="J6558">
            <v>53455.29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</row>
        <row r="6559">
          <cell r="F6559" t="str">
            <v>2013Greater Bay Area1-in-10May Peak6</v>
          </cell>
          <cell r="G6559">
            <v>0.73373069999999996</v>
          </cell>
          <cell r="H6559">
            <v>0.73373069999999996</v>
          </cell>
          <cell r="I6559">
            <v>65.604320000000001</v>
          </cell>
          <cell r="J6559">
            <v>53455.29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</row>
        <row r="6560">
          <cell r="F6560" t="str">
            <v>2013Greater Bay Area1-in-10May Peak7</v>
          </cell>
          <cell r="G6560">
            <v>0.86713609999999997</v>
          </cell>
          <cell r="H6560">
            <v>0.86713609999999997</v>
          </cell>
          <cell r="I6560">
            <v>65.87236</v>
          </cell>
          <cell r="J6560">
            <v>53455.29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</row>
        <row r="6561">
          <cell r="F6561" t="str">
            <v>2013Greater Bay Area1-in-10May Peak8</v>
          </cell>
          <cell r="G6561">
            <v>0.99753610000000004</v>
          </cell>
          <cell r="H6561">
            <v>0.99753610000000004</v>
          </cell>
          <cell r="I6561">
            <v>68.9559</v>
          </cell>
          <cell r="J6561">
            <v>53455.29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</row>
        <row r="6562">
          <cell r="F6562" t="str">
            <v>2013Greater Bay Area1-in-10May Peak9</v>
          </cell>
          <cell r="G6562">
            <v>1.013031</v>
          </cell>
          <cell r="H6562">
            <v>1.013031</v>
          </cell>
          <cell r="I6562">
            <v>73.373339999999999</v>
          </cell>
          <cell r="J6562">
            <v>53455.29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</row>
        <row r="6563">
          <cell r="F6563" t="str">
            <v>2013Greater Bay Area1-in-10May Peak10</v>
          </cell>
          <cell r="G6563">
            <v>1.0572299999999999</v>
          </cell>
          <cell r="H6563">
            <v>1.0572299999999999</v>
          </cell>
          <cell r="I6563">
            <v>78.119900000000001</v>
          </cell>
          <cell r="J6563">
            <v>53455.29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</row>
        <row r="6564">
          <cell r="F6564" t="str">
            <v>2013Greater Bay Area1-in-10May Peak11</v>
          </cell>
          <cell r="G6564">
            <v>1.1478120000000001</v>
          </cell>
          <cell r="H6564">
            <v>1.1478120000000001</v>
          </cell>
          <cell r="I6564">
            <v>82.473820000000003</v>
          </cell>
          <cell r="J6564">
            <v>53455.29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</row>
        <row r="6565">
          <cell r="F6565" t="str">
            <v>2013Greater Bay Area1-in-10May Peak12</v>
          </cell>
          <cell r="G6565">
            <v>1.276748</v>
          </cell>
          <cell r="H6565">
            <v>1.276748</v>
          </cell>
          <cell r="I6565">
            <v>85.805689999999998</v>
          </cell>
          <cell r="J6565">
            <v>53455.29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</row>
        <row r="6566">
          <cell r="F6566" t="str">
            <v>2013Greater Bay Area1-in-10May Peak13</v>
          </cell>
          <cell r="G6566">
            <v>1.4528589999999999</v>
          </cell>
          <cell r="H6566">
            <v>1.4528589999999999</v>
          </cell>
          <cell r="I6566">
            <v>89.030929999999998</v>
          </cell>
          <cell r="J6566">
            <v>53455.29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</row>
        <row r="6567">
          <cell r="F6567" t="str">
            <v>2013Greater Bay Area1-in-10May Peak14</v>
          </cell>
          <cell r="G6567">
            <v>1.323029</v>
          </cell>
          <cell r="H6567">
            <v>1.640606</v>
          </cell>
          <cell r="I6567">
            <v>91.294139999999999</v>
          </cell>
          <cell r="J6567">
            <v>53455.29</v>
          </cell>
          <cell r="K6567">
            <v>0.26265749999999999</v>
          </cell>
          <cell r="L6567">
            <v>0.29510409999999998</v>
          </cell>
          <cell r="M6567">
            <v>0.31757649999999998</v>
          </cell>
          <cell r="N6567">
            <v>0.34004899999999999</v>
          </cell>
          <cell r="O6567">
            <v>0.37249559999999998</v>
          </cell>
        </row>
        <row r="6568">
          <cell r="F6568" t="str">
            <v>2013Greater Bay Area1-in-10May Peak15</v>
          </cell>
          <cell r="G6568">
            <v>1.444197</v>
          </cell>
          <cell r="H6568">
            <v>1.859032</v>
          </cell>
          <cell r="I6568">
            <v>92.023060000000001</v>
          </cell>
          <cell r="J6568">
            <v>53455.29</v>
          </cell>
          <cell r="K6568">
            <v>0.34331489999999998</v>
          </cell>
          <cell r="L6568">
            <v>0.38556970000000002</v>
          </cell>
          <cell r="M6568">
            <v>0.41483520000000002</v>
          </cell>
          <cell r="N6568">
            <v>0.44410080000000002</v>
          </cell>
          <cell r="O6568">
            <v>0.4863556</v>
          </cell>
        </row>
        <row r="6569">
          <cell r="F6569" t="str">
            <v>2013Greater Bay Area1-in-10May Peak16</v>
          </cell>
          <cell r="G6569">
            <v>1.6137550000000001</v>
          </cell>
          <cell r="H6569">
            <v>2.1273149999999998</v>
          </cell>
          <cell r="I6569">
            <v>91.939580000000007</v>
          </cell>
          <cell r="J6569">
            <v>53455.29</v>
          </cell>
          <cell r="K6569">
            <v>0.42501879999999997</v>
          </cell>
          <cell r="L6569">
            <v>0.47732980000000003</v>
          </cell>
          <cell r="M6569">
            <v>0.51356020000000002</v>
          </cell>
          <cell r="N6569">
            <v>0.54979060000000002</v>
          </cell>
          <cell r="O6569">
            <v>0.60210160000000001</v>
          </cell>
        </row>
        <row r="6570">
          <cell r="F6570" t="str">
            <v>2013Greater Bay Area1-in-10May Peak17</v>
          </cell>
          <cell r="G6570">
            <v>1.7828079999999999</v>
          </cell>
          <cell r="H6570">
            <v>2.3847740000000002</v>
          </cell>
          <cell r="I6570">
            <v>90.559780000000003</v>
          </cell>
          <cell r="J6570">
            <v>53455.29</v>
          </cell>
          <cell r="K6570">
            <v>0.49818299999999999</v>
          </cell>
          <cell r="L6570">
            <v>0.55949879999999996</v>
          </cell>
          <cell r="M6570">
            <v>0.601966</v>
          </cell>
          <cell r="N6570">
            <v>0.64443320000000004</v>
          </cell>
          <cell r="O6570">
            <v>0.70574910000000002</v>
          </cell>
        </row>
        <row r="6571">
          <cell r="F6571" t="str">
            <v>2013Greater Bay Area1-in-10May Peak18</v>
          </cell>
          <cell r="G6571">
            <v>1.9461120000000001</v>
          </cell>
          <cell r="H6571">
            <v>2.5648219999999999</v>
          </cell>
          <cell r="I6571">
            <v>90.1464</v>
          </cell>
          <cell r="J6571">
            <v>53455.29</v>
          </cell>
          <cell r="K6571">
            <v>0.5120403</v>
          </cell>
          <cell r="L6571">
            <v>0.57506159999999995</v>
          </cell>
          <cell r="M6571">
            <v>0.61871010000000004</v>
          </cell>
          <cell r="N6571">
            <v>0.66235849999999996</v>
          </cell>
          <cell r="O6571">
            <v>0.72537989999999997</v>
          </cell>
        </row>
        <row r="6572">
          <cell r="F6572" t="str">
            <v>2013Greater Bay Area1-in-10May Peak19</v>
          </cell>
          <cell r="G6572">
            <v>2.7423009999999999</v>
          </cell>
          <cell r="H6572">
            <v>2.5654469999999998</v>
          </cell>
          <cell r="I6572">
            <v>88.972719999999995</v>
          </cell>
          <cell r="J6572">
            <v>53455.29</v>
          </cell>
          <cell r="K6572">
            <v>-0.20453879999999999</v>
          </cell>
          <cell r="L6572">
            <v>-0.1881825</v>
          </cell>
          <cell r="M6572">
            <v>-0.17685409999999999</v>
          </cell>
          <cell r="N6572">
            <v>-0.1655258</v>
          </cell>
          <cell r="O6572">
            <v>-0.14916940000000001</v>
          </cell>
        </row>
        <row r="6573">
          <cell r="F6573" t="str">
            <v>2013Greater Bay Area1-in-10May Peak20</v>
          </cell>
          <cell r="G6573">
            <v>2.527177</v>
          </cell>
          <cell r="H6573">
            <v>2.3698800000000002</v>
          </cell>
          <cell r="I6573">
            <v>84.910319999999999</v>
          </cell>
          <cell r="J6573">
            <v>53455.29</v>
          </cell>
          <cell r="K6573">
            <v>-0.18192059999999999</v>
          </cell>
          <cell r="L6573">
            <v>-0.16737299999999999</v>
          </cell>
          <cell r="M6573">
            <v>-0.1572974</v>
          </cell>
          <cell r="N6573">
            <v>-0.14722170000000001</v>
          </cell>
          <cell r="O6573">
            <v>-0.13267409999999999</v>
          </cell>
        </row>
        <row r="6574">
          <cell r="F6574" t="str">
            <v>2013Greater Bay Area1-in-10May Peak21</v>
          </cell>
          <cell r="G6574">
            <v>2.271147</v>
          </cell>
          <cell r="H6574">
            <v>2.1809069999999999</v>
          </cell>
          <cell r="I6574">
            <v>81.161500000000004</v>
          </cell>
          <cell r="J6574">
            <v>53455.29</v>
          </cell>
          <cell r="K6574">
            <v>-0.10436670000000001</v>
          </cell>
          <cell r="L6574">
            <v>-9.6020800000000003E-2</v>
          </cell>
          <cell r="M6574">
            <v>-9.0240500000000001E-2</v>
          </cell>
          <cell r="N6574">
            <v>-8.4460099999999996E-2</v>
          </cell>
          <cell r="O6574">
            <v>-7.6114299999999996E-2</v>
          </cell>
        </row>
        <row r="6575">
          <cell r="F6575" t="str">
            <v>2013Greater Bay Area1-in-10May Peak22</v>
          </cell>
          <cell r="G6575">
            <v>2.0084559999999998</v>
          </cell>
          <cell r="H6575">
            <v>1.955443</v>
          </cell>
          <cell r="I6575">
            <v>78.095410000000001</v>
          </cell>
          <cell r="J6575">
            <v>53455.29</v>
          </cell>
          <cell r="K6575">
            <v>-6.1311200000000003E-2</v>
          </cell>
          <cell r="L6575">
            <v>-5.6408300000000001E-2</v>
          </cell>
          <cell r="M6575">
            <v>-5.30126E-2</v>
          </cell>
          <cell r="N6575">
            <v>-4.9616899999999999E-2</v>
          </cell>
          <cell r="O6575">
            <v>-4.4713999999999997E-2</v>
          </cell>
        </row>
        <row r="6576">
          <cell r="F6576" t="str">
            <v>2013Greater Bay Area1-in-10May Peak23</v>
          </cell>
          <cell r="G6576">
            <v>1.621993</v>
          </cell>
          <cell r="H6576">
            <v>1.587885</v>
          </cell>
          <cell r="I6576">
            <v>75.068470000000005</v>
          </cell>
          <cell r="J6576">
            <v>53455.29</v>
          </cell>
          <cell r="K6576">
            <v>-3.9447700000000002E-2</v>
          </cell>
          <cell r="L6576">
            <v>-3.6293199999999998E-2</v>
          </cell>
          <cell r="M6576">
            <v>-3.4108399999999997E-2</v>
          </cell>
          <cell r="N6576">
            <v>-3.1923600000000003E-2</v>
          </cell>
          <cell r="O6576">
            <v>-2.8769099999999999E-2</v>
          </cell>
        </row>
        <row r="6577">
          <cell r="F6577" t="str">
            <v>2013Greater Bay Area1-in-10May Peak24</v>
          </cell>
          <cell r="G6577">
            <v>1.2360359999999999</v>
          </cell>
          <cell r="H6577">
            <v>1.2087810000000001</v>
          </cell>
          <cell r="I6577">
            <v>73.279979999999995</v>
          </cell>
          <cell r="J6577">
            <v>53455.29</v>
          </cell>
          <cell r="K6577">
            <v>-3.1521300000000002E-2</v>
          </cell>
          <cell r="L6577">
            <v>-2.9000600000000001E-2</v>
          </cell>
          <cell r="M6577">
            <v>-2.7254799999999999E-2</v>
          </cell>
          <cell r="N6577">
            <v>-2.5509E-2</v>
          </cell>
          <cell r="O6577">
            <v>-2.2988399999999999E-2</v>
          </cell>
        </row>
        <row r="6578">
          <cell r="F6578" t="str">
            <v>2013Greater Fresno1-in-10May Peak1</v>
          </cell>
          <cell r="G6578">
            <v>1.143249</v>
          </cell>
          <cell r="H6578">
            <v>1.143249</v>
          </cell>
          <cell r="I6578">
            <v>82.534350000000003</v>
          </cell>
          <cell r="J6578">
            <v>27432.02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</row>
        <row r="6579">
          <cell r="F6579" t="str">
            <v>2013Greater Fresno1-in-10May Peak2</v>
          </cell>
          <cell r="G6579">
            <v>0.97203399999999995</v>
          </cell>
          <cell r="H6579">
            <v>0.97203399999999995</v>
          </cell>
          <cell r="I6579">
            <v>78.060270000000003</v>
          </cell>
          <cell r="J6579">
            <v>27432.02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</row>
        <row r="6580">
          <cell r="F6580" t="str">
            <v>2013Greater Fresno1-in-10May Peak3</v>
          </cell>
          <cell r="G6580">
            <v>0.8609637</v>
          </cell>
          <cell r="H6580">
            <v>0.8609637</v>
          </cell>
          <cell r="I6580">
            <v>77.312790000000007</v>
          </cell>
          <cell r="J6580">
            <v>27432.02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</row>
        <row r="6581">
          <cell r="F6581" t="str">
            <v>2013Greater Fresno1-in-10May Peak4</v>
          </cell>
          <cell r="G6581">
            <v>0.79377620000000004</v>
          </cell>
          <cell r="H6581">
            <v>0.79377620000000004</v>
          </cell>
          <cell r="I6581">
            <v>75.462549999999993</v>
          </cell>
          <cell r="J6581">
            <v>27432.02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</row>
        <row r="6582">
          <cell r="F6582" t="str">
            <v>2013Greater Fresno1-in-10May Peak5</v>
          </cell>
          <cell r="G6582">
            <v>0.77324610000000005</v>
          </cell>
          <cell r="H6582">
            <v>0.77324610000000005</v>
          </cell>
          <cell r="I6582">
            <v>74.131529999999998</v>
          </cell>
          <cell r="J6582">
            <v>27432.02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</row>
        <row r="6583">
          <cell r="F6583" t="str">
            <v>2013Greater Fresno1-in-10May Peak6</v>
          </cell>
          <cell r="G6583">
            <v>0.80447049999999998</v>
          </cell>
          <cell r="H6583">
            <v>0.80447049999999998</v>
          </cell>
          <cell r="I6583">
            <v>72.177139999999994</v>
          </cell>
          <cell r="J6583">
            <v>27432.02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</row>
        <row r="6584">
          <cell r="F6584" t="str">
            <v>2013Greater Fresno1-in-10May Peak7</v>
          </cell>
          <cell r="G6584">
            <v>0.90402420000000006</v>
          </cell>
          <cell r="H6584">
            <v>0.90402420000000006</v>
          </cell>
          <cell r="I6584">
            <v>72.527389999999997</v>
          </cell>
          <cell r="J6584">
            <v>27432.02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</row>
        <row r="6585">
          <cell r="F6585" t="str">
            <v>2013Greater Fresno1-in-10May Peak8</v>
          </cell>
          <cell r="G6585">
            <v>0.9700858</v>
          </cell>
          <cell r="H6585">
            <v>0.9700858</v>
          </cell>
          <cell r="I6585">
            <v>77.319199999999995</v>
          </cell>
          <cell r="J6585">
            <v>27432.02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</row>
        <row r="6586">
          <cell r="F6586" t="str">
            <v>2013Greater Fresno1-in-10May Peak9</v>
          </cell>
          <cell r="G6586">
            <v>0.99969180000000002</v>
          </cell>
          <cell r="H6586">
            <v>0.99969180000000002</v>
          </cell>
          <cell r="I6586">
            <v>81.162120000000002</v>
          </cell>
          <cell r="J6586">
            <v>27432.02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</row>
        <row r="6587">
          <cell r="F6587" t="str">
            <v>2013Greater Fresno1-in-10May Peak10</v>
          </cell>
          <cell r="G6587">
            <v>1.110805</v>
          </cell>
          <cell r="H6587">
            <v>1.110805</v>
          </cell>
          <cell r="I6587">
            <v>84.635639999999995</v>
          </cell>
          <cell r="J6587">
            <v>27432.02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</row>
        <row r="6588">
          <cell r="F6588" t="str">
            <v>2013Greater Fresno1-in-10May Peak11</v>
          </cell>
          <cell r="G6588">
            <v>1.274958</v>
          </cell>
          <cell r="H6588">
            <v>1.274958</v>
          </cell>
          <cell r="I6588">
            <v>87.206810000000004</v>
          </cell>
          <cell r="J6588">
            <v>27432.02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</row>
        <row r="6589">
          <cell r="F6589" t="str">
            <v>2013Greater Fresno1-in-10May Peak12</v>
          </cell>
          <cell r="G6589">
            <v>1.5147060000000001</v>
          </cell>
          <cell r="H6589">
            <v>1.5147060000000001</v>
          </cell>
          <cell r="I6589">
            <v>90.350239999999999</v>
          </cell>
          <cell r="J6589">
            <v>27432.02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</row>
        <row r="6590">
          <cell r="F6590" t="str">
            <v>2013Greater Fresno1-in-10May Peak13</v>
          </cell>
          <cell r="G6590">
            <v>1.813177</v>
          </cell>
          <cell r="H6590">
            <v>1.813177</v>
          </cell>
          <cell r="I6590">
            <v>93.616489999999999</v>
          </cell>
          <cell r="J6590">
            <v>27432.02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</row>
        <row r="6591">
          <cell r="F6591" t="str">
            <v>2013Greater Fresno1-in-10May Peak14</v>
          </cell>
          <cell r="G6591">
            <v>1.720451</v>
          </cell>
          <cell r="H6591">
            <v>2.1300880000000002</v>
          </cell>
          <cell r="I6591">
            <v>97.486800000000002</v>
          </cell>
          <cell r="J6591">
            <v>27432.02</v>
          </cell>
          <cell r="K6591">
            <v>0.32529789999999997</v>
          </cell>
          <cell r="L6591">
            <v>0.37512659999999998</v>
          </cell>
          <cell r="M6591">
            <v>0.40963769999999999</v>
          </cell>
          <cell r="N6591">
            <v>0.44414890000000001</v>
          </cell>
          <cell r="O6591">
            <v>0.49397750000000001</v>
          </cell>
        </row>
        <row r="6592">
          <cell r="F6592" t="str">
            <v>2013Greater Fresno1-in-10May Peak15</v>
          </cell>
          <cell r="G6592">
            <v>1.931802</v>
          </cell>
          <cell r="H6592">
            <v>2.4596819999999999</v>
          </cell>
          <cell r="I6592">
            <v>100.2667</v>
          </cell>
          <cell r="J6592">
            <v>27432.02</v>
          </cell>
          <cell r="K6592">
            <v>0.41938789999999998</v>
          </cell>
          <cell r="L6592">
            <v>0.48348590000000002</v>
          </cell>
          <cell r="M6592">
            <v>0.52787989999999996</v>
          </cell>
          <cell r="N6592">
            <v>0.5722739</v>
          </cell>
          <cell r="O6592">
            <v>0.63637189999999999</v>
          </cell>
        </row>
        <row r="6593">
          <cell r="F6593" t="str">
            <v>2013Greater Fresno1-in-10May Peak16</v>
          </cell>
          <cell r="G6593">
            <v>2.1434820000000001</v>
          </cell>
          <cell r="H6593">
            <v>2.8024249999999999</v>
          </cell>
          <cell r="I6593">
            <v>102.2016</v>
          </cell>
          <cell r="J6593">
            <v>27432.02</v>
          </cell>
          <cell r="K6593">
            <v>0.52420420000000001</v>
          </cell>
          <cell r="L6593">
            <v>0.60380920000000005</v>
          </cell>
          <cell r="M6593">
            <v>0.65894339999999996</v>
          </cell>
          <cell r="N6593">
            <v>0.71407739999999997</v>
          </cell>
          <cell r="O6593">
            <v>0.79368249999999996</v>
          </cell>
        </row>
        <row r="6594">
          <cell r="F6594" t="str">
            <v>2013Greater Fresno1-in-10May Peak17</v>
          </cell>
          <cell r="G6594">
            <v>2.2943419999999999</v>
          </cell>
          <cell r="H6594">
            <v>3.0628890000000002</v>
          </cell>
          <cell r="I6594">
            <v>103.3515</v>
          </cell>
          <cell r="J6594">
            <v>27432.02</v>
          </cell>
          <cell r="K6594">
            <v>0.61091430000000002</v>
          </cell>
          <cell r="L6594">
            <v>0.70404480000000003</v>
          </cell>
          <cell r="M6594">
            <v>0.76854679999999997</v>
          </cell>
          <cell r="N6594">
            <v>0.83304849999999997</v>
          </cell>
          <cell r="O6594">
            <v>0.92617899999999997</v>
          </cell>
        </row>
        <row r="6595">
          <cell r="F6595" t="str">
            <v>2013Greater Fresno1-in-10May Peak18</v>
          </cell>
          <cell r="G6595">
            <v>2.4175559999999998</v>
          </cell>
          <cell r="H6595">
            <v>3.2069779999999999</v>
          </cell>
          <cell r="I6595">
            <v>102.9032</v>
          </cell>
          <cell r="J6595">
            <v>27432.02</v>
          </cell>
          <cell r="K6595">
            <v>0.62744460000000002</v>
          </cell>
          <cell r="L6595">
            <v>0.72314219999999996</v>
          </cell>
          <cell r="M6595">
            <v>0.78942219999999996</v>
          </cell>
          <cell r="N6595">
            <v>0.85570199999999996</v>
          </cell>
          <cell r="O6595">
            <v>0.95139960000000001</v>
          </cell>
        </row>
        <row r="6596">
          <cell r="F6596" t="str">
            <v>2013Greater Fresno1-in-10May Peak19</v>
          </cell>
          <cell r="G6596">
            <v>3.4619689999999999</v>
          </cell>
          <cell r="H6596">
            <v>3.1366420000000002</v>
          </cell>
          <cell r="I6596">
            <v>100.6121</v>
          </cell>
          <cell r="J6596">
            <v>27432.02</v>
          </cell>
          <cell r="K6596">
            <v>-0.35278080000000001</v>
          </cell>
          <cell r="L6596">
            <v>-0.33656079999999999</v>
          </cell>
          <cell r="M6596">
            <v>-0.32532689999999997</v>
          </cell>
          <cell r="N6596">
            <v>-0.31409320000000002</v>
          </cell>
          <cell r="O6596">
            <v>-0.2978732</v>
          </cell>
        </row>
        <row r="6597">
          <cell r="F6597" t="str">
            <v>2013Greater Fresno1-in-10May Peak20</v>
          </cell>
          <cell r="G6597">
            <v>3.193311</v>
          </cell>
          <cell r="H6597">
            <v>2.8867409999999998</v>
          </cell>
          <cell r="I6597">
            <v>96.66395</v>
          </cell>
          <cell r="J6597">
            <v>27432.02</v>
          </cell>
          <cell r="K6597">
            <v>-0.33244109999999999</v>
          </cell>
          <cell r="L6597">
            <v>-0.3171563</v>
          </cell>
          <cell r="M6597">
            <v>-0.30657020000000001</v>
          </cell>
          <cell r="N6597">
            <v>-0.29598390000000002</v>
          </cell>
          <cell r="O6597">
            <v>-0.28069909999999998</v>
          </cell>
        </row>
        <row r="6598">
          <cell r="F6598" t="str">
            <v>2013Greater Fresno1-in-10May Peak21</v>
          </cell>
          <cell r="G6598">
            <v>2.8459919999999999</v>
          </cell>
          <cell r="H6598">
            <v>2.631024</v>
          </cell>
          <cell r="I6598">
            <v>93.021519999999995</v>
          </cell>
          <cell r="J6598">
            <v>27432.02</v>
          </cell>
          <cell r="K6598">
            <v>-0.2331095</v>
          </cell>
          <cell r="L6598">
            <v>-0.2223918</v>
          </cell>
          <cell r="M6598">
            <v>-0.21496870000000001</v>
          </cell>
          <cell r="N6598">
            <v>-0.2075456</v>
          </cell>
          <cell r="O6598">
            <v>-0.1968278</v>
          </cell>
        </row>
        <row r="6599">
          <cell r="F6599" t="str">
            <v>2013Greater Fresno1-in-10May Peak22</v>
          </cell>
          <cell r="G6599">
            <v>2.4573710000000002</v>
          </cell>
          <cell r="H6599">
            <v>2.3265910000000001</v>
          </cell>
          <cell r="I6599">
            <v>90.372690000000006</v>
          </cell>
          <cell r="J6599">
            <v>27432.02</v>
          </cell>
          <cell r="K6599">
            <v>-0.14181730000000001</v>
          </cell>
          <cell r="L6599">
            <v>-0.1352969</v>
          </cell>
          <cell r="M6599">
            <v>-0.13078090000000001</v>
          </cell>
          <cell r="N6599">
            <v>-0.12626490000000001</v>
          </cell>
          <cell r="O6599">
            <v>-0.1197445</v>
          </cell>
        </row>
        <row r="6600">
          <cell r="F6600" t="str">
            <v>2013Greater Fresno1-in-10May Peak23</v>
          </cell>
          <cell r="G6600">
            <v>1.9420409999999999</v>
          </cell>
          <cell r="H6600">
            <v>1.868584</v>
          </cell>
          <cell r="I6600">
            <v>83.788150000000002</v>
          </cell>
          <cell r="J6600">
            <v>27432.02</v>
          </cell>
          <cell r="K6600">
            <v>-7.9655500000000004E-2</v>
          </cell>
          <cell r="L6600">
            <v>-7.5993199999999997E-2</v>
          </cell>
          <cell r="M6600">
            <v>-7.3456599999999997E-2</v>
          </cell>
          <cell r="N6600">
            <v>-7.09201E-2</v>
          </cell>
          <cell r="O6600">
            <v>-6.7257800000000006E-2</v>
          </cell>
        </row>
        <row r="6601">
          <cell r="F6601" t="str">
            <v>2013Greater Fresno1-in-10May Peak24</v>
          </cell>
          <cell r="G6601">
            <v>1.4990220000000001</v>
          </cell>
          <cell r="H6601">
            <v>1.443063</v>
          </cell>
          <cell r="I6601">
            <v>81.748949999999994</v>
          </cell>
          <cell r="J6601">
            <v>27432.02</v>
          </cell>
          <cell r="K6601">
            <v>-6.0681300000000001E-2</v>
          </cell>
          <cell r="L6601">
            <v>-5.78913E-2</v>
          </cell>
          <cell r="M6601">
            <v>-5.5959000000000002E-2</v>
          </cell>
          <cell r="N6601">
            <v>-5.4026699999999997E-2</v>
          </cell>
          <cell r="O6601">
            <v>-5.1236700000000003E-2</v>
          </cell>
        </row>
        <row r="6602">
          <cell r="F6602" t="str">
            <v>2013Kern1-in-10May Peak1</v>
          </cell>
          <cell r="G6602">
            <v>1.4378249999999999</v>
          </cell>
          <cell r="H6602">
            <v>1.4378249999999999</v>
          </cell>
          <cell r="I6602">
            <v>79.5</v>
          </cell>
          <cell r="J6602">
            <v>5695.8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</row>
        <row r="6603">
          <cell r="F6603" t="str">
            <v>2013Kern1-in-10May Peak2</v>
          </cell>
          <cell r="G6603">
            <v>1.2313419999999999</v>
          </cell>
          <cell r="H6603">
            <v>1.2313419999999999</v>
          </cell>
          <cell r="I6603">
            <v>78</v>
          </cell>
          <cell r="J6603">
            <v>5695.8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</row>
        <row r="6604">
          <cell r="F6604" t="str">
            <v>2013Kern1-in-10May Peak3</v>
          </cell>
          <cell r="G6604">
            <v>1.0772900000000001</v>
          </cell>
          <cell r="H6604">
            <v>1.0772900000000001</v>
          </cell>
          <cell r="I6604">
            <v>77</v>
          </cell>
          <cell r="J6604">
            <v>5695.8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</row>
        <row r="6605">
          <cell r="F6605" t="str">
            <v>2013Kern1-in-10May Peak4</v>
          </cell>
          <cell r="G6605">
            <v>0.97008269999999996</v>
          </cell>
          <cell r="H6605">
            <v>0.97008269999999996</v>
          </cell>
          <cell r="I6605">
            <v>74.5</v>
          </cell>
          <cell r="J6605">
            <v>5695.8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</row>
        <row r="6606">
          <cell r="F6606" t="str">
            <v>2013Kern1-in-10May Peak5</v>
          </cell>
          <cell r="G6606">
            <v>0.92203630000000003</v>
          </cell>
          <cell r="H6606">
            <v>0.92203630000000003</v>
          </cell>
          <cell r="I6606">
            <v>73.5</v>
          </cell>
          <cell r="J6606">
            <v>5695.8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</row>
        <row r="6607">
          <cell r="F6607" t="str">
            <v>2013Kern1-in-10May Peak6</v>
          </cell>
          <cell r="G6607">
            <v>0.91649570000000002</v>
          </cell>
          <cell r="H6607">
            <v>0.91649570000000002</v>
          </cell>
          <cell r="I6607">
            <v>72</v>
          </cell>
          <cell r="J6607">
            <v>5695.8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</row>
        <row r="6608">
          <cell r="F6608" t="str">
            <v>2013Kern1-in-10May Peak7</v>
          </cell>
          <cell r="G6608">
            <v>0.99928720000000004</v>
          </cell>
          <cell r="H6608">
            <v>0.99928720000000004</v>
          </cell>
          <cell r="I6608">
            <v>72.5</v>
          </cell>
          <cell r="J6608">
            <v>5695.8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</row>
        <row r="6609">
          <cell r="F6609" t="str">
            <v>2013Kern1-in-10May Peak8</v>
          </cell>
          <cell r="G6609">
            <v>1.0484819999999999</v>
          </cell>
          <cell r="H6609">
            <v>1.0484819999999999</v>
          </cell>
          <cell r="I6609">
            <v>78</v>
          </cell>
          <cell r="J6609">
            <v>5695.8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</row>
        <row r="6610">
          <cell r="F6610" t="str">
            <v>2013Kern1-in-10May Peak9</v>
          </cell>
          <cell r="G6610">
            <v>1.0755429999999999</v>
          </cell>
          <cell r="H6610">
            <v>1.0755429999999999</v>
          </cell>
          <cell r="I6610">
            <v>83</v>
          </cell>
          <cell r="J6610">
            <v>5695.8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</row>
        <row r="6611">
          <cell r="F6611" t="str">
            <v>2013Kern1-in-10May Peak10</v>
          </cell>
          <cell r="G6611">
            <v>1.2332559999999999</v>
          </cell>
          <cell r="H6611">
            <v>1.2332559999999999</v>
          </cell>
          <cell r="I6611">
            <v>89.5</v>
          </cell>
          <cell r="J6611">
            <v>5695.8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</row>
        <row r="6612">
          <cell r="F6612" t="str">
            <v>2013Kern1-in-10May Peak11</v>
          </cell>
          <cell r="G6612">
            <v>1.474842</v>
          </cell>
          <cell r="H6612">
            <v>1.474842</v>
          </cell>
          <cell r="I6612">
            <v>94.5</v>
          </cell>
          <cell r="J6612">
            <v>5695.8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</row>
        <row r="6613">
          <cell r="F6613" t="str">
            <v>2013Kern1-in-10May Peak12</v>
          </cell>
          <cell r="G6613">
            <v>1.8012729999999999</v>
          </cell>
          <cell r="H6613">
            <v>1.8012729999999999</v>
          </cell>
          <cell r="I6613">
            <v>97.5</v>
          </cell>
          <cell r="J6613">
            <v>5695.8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</row>
        <row r="6614">
          <cell r="F6614" t="str">
            <v>2013Kern1-in-10May Peak13</v>
          </cell>
          <cell r="G6614">
            <v>2.171268</v>
          </cell>
          <cell r="H6614">
            <v>2.171268</v>
          </cell>
          <cell r="I6614">
            <v>100</v>
          </cell>
          <cell r="J6614">
            <v>5695.8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</row>
        <row r="6615">
          <cell r="F6615" t="str">
            <v>2013Kern1-in-10May Peak14</v>
          </cell>
          <cell r="G6615">
            <v>1.9831529999999999</v>
          </cell>
          <cell r="H6615">
            <v>2.5324</v>
          </cell>
          <cell r="I6615">
            <v>102</v>
          </cell>
          <cell r="J6615">
            <v>5695.8</v>
          </cell>
          <cell r="K6615">
            <v>0.47070659999999998</v>
          </cell>
          <cell r="L6615">
            <v>0.51710840000000002</v>
          </cell>
          <cell r="M6615">
            <v>0.54924609999999996</v>
          </cell>
          <cell r="N6615">
            <v>0.58138389999999995</v>
          </cell>
          <cell r="O6615">
            <v>0.62778560000000005</v>
          </cell>
        </row>
        <row r="6616">
          <cell r="F6616" t="str">
            <v>2013Kern1-in-10May Peak15</v>
          </cell>
          <cell r="G6616">
            <v>2.2194159999999998</v>
          </cell>
          <cell r="H6616">
            <v>2.880449</v>
          </cell>
          <cell r="I6616">
            <v>103.5</v>
          </cell>
          <cell r="J6616">
            <v>5695.8</v>
          </cell>
          <cell r="K6616">
            <v>0.56963549999999996</v>
          </cell>
          <cell r="L6616">
            <v>0.62363400000000002</v>
          </cell>
          <cell r="M6616">
            <v>0.66103319999999999</v>
          </cell>
          <cell r="N6616">
            <v>0.69843239999999995</v>
          </cell>
          <cell r="O6616">
            <v>0.75243090000000001</v>
          </cell>
        </row>
        <row r="6617">
          <cell r="F6617" t="str">
            <v>2013Kern1-in-10May Peak16</v>
          </cell>
          <cell r="G6617">
            <v>2.3829099999999999</v>
          </cell>
          <cell r="H6617">
            <v>3.2378559999999998</v>
          </cell>
          <cell r="I6617">
            <v>103.5</v>
          </cell>
          <cell r="J6617">
            <v>5695.8</v>
          </cell>
          <cell r="K6617">
            <v>0.73833309999999996</v>
          </cell>
          <cell r="L6617">
            <v>0.80722939999999999</v>
          </cell>
          <cell r="M6617">
            <v>0.85494669999999995</v>
          </cell>
          <cell r="N6617">
            <v>0.90266409999999997</v>
          </cell>
          <cell r="O6617">
            <v>0.97156050000000005</v>
          </cell>
        </row>
        <row r="6618">
          <cell r="F6618" t="str">
            <v>2013Kern1-in-10May Peak17</v>
          </cell>
          <cell r="G6618">
            <v>2.5287350000000002</v>
          </cell>
          <cell r="H6618">
            <v>3.5050729999999999</v>
          </cell>
          <cell r="I6618">
            <v>104</v>
          </cell>
          <cell r="J6618">
            <v>5695.8</v>
          </cell>
          <cell r="K6618">
            <v>0.84209080000000003</v>
          </cell>
          <cell r="L6618">
            <v>0.92140500000000003</v>
          </cell>
          <cell r="M6618">
            <v>0.97633789999999998</v>
          </cell>
          <cell r="N6618">
            <v>1.031271</v>
          </cell>
          <cell r="O6618">
            <v>1.1105849999999999</v>
          </cell>
        </row>
        <row r="6619">
          <cell r="F6619" t="str">
            <v>2013Kern1-in-10May Peak18</v>
          </cell>
          <cell r="G6619">
            <v>2.63307</v>
          </cell>
          <cell r="H6619">
            <v>3.633184</v>
          </cell>
          <cell r="I6619">
            <v>103</v>
          </cell>
          <cell r="J6619">
            <v>5695.8</v>
          </cell>
          <cell r="K6619">
            <v>0.86245280000000002</v>
          </cell>
          <cell r="L6619">
            <v>0.94378410000000001</v>
          </cell>
          <cell r="M6619">
            <v>1.0001139999999999</v>
          </cell>
          <cell r="N6619">
            <v>1.0564439999999999</v>
          </cell>
          <cell r="O6619">
            <v>1.137775</v>
          </cell>
        </row>
        <row r="6620">
          <cell r="F6620" t="str">
            <v>2013Kern1-in-10May Peak19</v>
          </cell>
          <cell r="G6620">
            <v>3.9557380000000002</v>
          </cell>
          <cell r="H6620">
            <v>3.5352960000000002</v>
          </cell>
          <cell r="I6620">
            <v>102.5</v>
          </cell>
          <cell r="J6620">
            <v>5695.8</v>
          </cell>
          <cell r="K6620">
            <v>-0.46014060000000001</v>
          </cell>
          <cell r="L6620">
            <v>-0.43668649999999998</v>
          </cell>
          <cell r="M6620">
            <v>-0.42044219999999999</v>
          </cell>
          <cell r="N6620">
            <v>-0.404198</v>
          </cell>
          <cell r="O6620">
            <v>-0.38074390000000002</v>
          </cell>
        </row>
        <row r="6621">
          <cell r="F6621" t="str">
            <v>2013Kern1-in-10May Peak20</v>
          </cell>
          <cell r="G6621">
            <v>3.7118509999999998</v>
          </cell>
          <cell r="H6621">
            <v>3.2890969999999999</v>
          </cell>
          <cell r="I6621">
            <v>98.5</v>
          </cell>
          <cell r="J6621">
            <v>5695.8</v>
          </cell>
          <cell r="K6621">
            <v>-0.4626709</v>
          </cell>
          <cell r="L6621">
            <v>-0.43908779999999997</v>
          </cell>
          <cell r="M6621">
            <v>-0.42275420000000002</v>
          </cell>
          <cell r="N6621">
            <v>-0.40642060000000002</v>
          </cell>
          <cell r="O6621">
            <v>-0.3828375</v>
          </cell>
        </row>
        <row r="6622">
          <cell r="F6622" t="str">
            <v>2013Kern1-in-10May Peak21</v>
          </cell>
          <cell r="G6622">
            <v>3.3488340000000001</v>
          </cell>
          <cell r="H6622">
            <v>3.0556450000000002</v>
          </cell>
          <cell r="I6622">
            <v>93.5</v>
          </cell>
          <cell r="J6622">
            <v>5695.8</v>
          </cell>
          <cell r="K6622">
            <v>-0.3208725</v>
          </cell>
          <cell r="L6622">
            <v>-0.30451709999999999</v>
          </cell>
          <cell r="M6622">
            <v>-0.29318939999999999</v>
          </cell>
          <cell r="N6622">
            <v>-0.2818618</v>
          </cell>
          <cell r="O6622">
            <v>-0.26550639999999998</v>
          </cell>
        </row>
        <row r="6623">
          <cell r="F6623" t="str">
            <v>2013Kern1-in-10May Peak22</v>
          </cell>
          <cell r="G6623">
            <v>2.9488910000000002</v>
          </cell>
          <cell r="H6623">
            <v>2.757485</v>
          </cell>
          <cell r="I6623">
            <v>89</v>
          </cell>
          <cell r="J6623">
            <v>5695.8</v>
          </cell>
          <cell r="K6623">
            <v>-0.2094781</v>
          </cell>
          <cell r="L6623">
            <v>-0.1988007</v>
          </cell>
          <cell r="M6623">
            <v>-0.19140550000000001</v>
          </cell>
          <cell r="N6623">
            <v>-0.18401039999999999</v>
          </cell>
          <cell r="O6623">
            <v>-0.17333290000000001</v>
          </cell>
        </row>
        <row r="6624">
          <cell r="F6624" t="str">
            <v>2013Kern1-in-10May Peak23</v>
          </cell>
          <cell r="G6624">
            <v>2.3928790000000002</v>
          </cell>
          <cell r="H6624">
            <v>2.2494079999999999</v>
          </cell>
          <cell r="I6624">
            <v>85.5</v>
          </cell>
          <cell r="J6624">
            <v>5695.8</v>
          </cell>
          <cell r="K6624">
            <v>-0.15701860000000001</v>
          </cell>
          <cell r="L6624">
            <v>-0.14901510000000001</v>
          </cell>
          <cell r="M6624">
            <v>-0.14347199999999999</v>
          </cell>
          <cell r="N6624">
            <v>-0.13792879999999999</v>
          </cell>
          <cell r="O6624">
            <v>-0.12992529999999999</v>
          </cell>
        </row>
        <row r="6625">
          <cell r="F6625" t="str">
            <v>2013Kern1-in-10May Peak24</v>
          </cell>
          <cell r="G6625">
            <v>1.9166319999999999</v>
          </cell>
          <cell r="H6625">
            <v>1.8050280000000001</v>
          </cell>
          <cell r="I6625">
            <v>82</v>
          </cell>
          <cell r="J6625">
            <v>5695.8</v>
          </cell>
          <cell r="K6625">
            <v>-0.12214179999999999</v>
          </cell>
          <cell r="L6625">
            <v>-0.11591600000000001</v>
          </cell>
          <cell r="M6625">
            <v>-0.1116041</v>
          </cell>
          <cell r="N6625">
            <v>-0.1072921</v>
          </cell>
          <cell r="O6625">
            <v>-0.1010664</v>
          </cell>
        </row>
        <row r="6626">
          <cell r="F6626" t="str">
            <v>2013Northern Coast1-in-10May Peak1</v>
          </cell>
          <cell r="G6626">
            <v>0.9539704</v>
          </cell>
          <cell r="H6626">
            <v>0.9539704</v>
          </cell>
          <cell r="I6626">
            <v>65.566199999999995</v>
          </cell>
          <cell r="J6626">
            <v>9412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</row>
        <row r="6627">
          <cell r="F6627" t="str">
            <v>2013Northern Coast1-in-10May Peak2</v>
          </cell>
          <cell r="G6627">
            <v>0.83447090000000002</v>
          </cell>
          <cell r="H6627">
            <v>0.83447090000000002</v>
          </cell>
          <cell r="I6627">
            <v>64.016199999999998</v>
          </cell>
          <cell r="J6627">
            <v>9412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</row>
        <row r="6628">
          <cell r="F6628" t="str">
            <v>2013Northern Coast1-in-10May Peak3</v>
          </cell>
          <cell r="G6628">
            <v>0.77772799999999997</v>
          </cell>
          <cell r="H6628">
            <v>0.77772799999999997</v>
          </cell>
          <cell r="I6628">
            <v>63.382399999999997</v>
          </cell>
          <cell r="J6628">
            <v>9412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</row>
        <row r="6629">
          <cell r="F6629" t="str">
            <v>2013Northern Coast1-in-10May Peak4</v>
          </cell>
          <cell r="G6629">
            <v>0.7430466</v>
          </cell>
          <cell r="H6629">
            <v>0.7430466</v>
          </cell>
          <cell r="I6629">
            <v>61.871699999999997</v>
          </cell>
          <cell r="J6629">
            <v>9412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</row>
        <row r="6630">
          <cell r="F6630" t="str">
            <v>2013Northern Coast1-in-10May Peak5</v>
          </cell>
          <cell r="G6630">
            <v>0.74487409999999998</v>
          </cell>
          <cell r="H6630">
            <v>0.74487409999999998</v>
          </cell>
          <cell r="I6630">
            <v>60.765000000000001</v>
          </cell>
          <cell r="J6630">
            <v>9412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</row>
        <row r="6631">
          <cell r="F6631" t="str">
            <v>2013Northern Coast1-in-10May Peak6</v>
          </cell>
          <cell r="G6631">
            <v>0.81373580000000001</v>
          </cell>
          <cell r="H6631">
            <v>0.81373580000000001</v>
          </cell>
          <cell r="I6631">
            <v>59.8123</v>
          </cell>
          <cell r="J6631">
            <v>9412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</row>
        <row r="6632">
          <cell r="F6632" t="str">
            <v>2013Northern Coast1-in-10May Peak7</v>
          </cell>
          <cell r="G6632">
            <v>0.98767590000000005</v>
          </cell>
          <cell r="H6632">
            <v>0.98767590000000005</v>
          </cell>
          <cell r="I6632">
            <v>60.242199999999997</v>
          </cell>
          <cell r="J6632">
            <v>9412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</row>
        <row r="6633">
          <cell r="F6633" t="str">
            <v>2013Northern Coast1-in-10May Peak8</v>
          </cell>
          <cell r="G6633">
            <v>1.1399570000000001</v>
          </cell>
          <cell r="H6633">
            <v>1.1399570000000001</v>
          </cell>
          <cell r="I6633">
            <v>66.435500000000005</v>
          </cell>
          <cell r="J6633">
            <v>9412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</row>
        <row r="6634">
          <cell r="F6634" t="str">
            <v>2013Northern Coast1-in-10May Peak9</v>
          </cell>
          <cell r="G6634">
            <v>1.140819</v>
          </cell>
          <cell r="H6634">
            <v>1.140819</v>
          </cell>
          <cell r="I6634">
            <v>70.241900000000001</v>
          </cell>
          <cell r="J6634">
            <v>9412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</row>
        <row r="6635">
          <cell r="F6635" t="str">
            <v>2013Northern Coast1-in-10May Peak10</v>
          </cell>
          <cell r="G6635">
            <v>1.1665460000000001</v>
          </cell>
          <cell r="H6635">
            <v>1.1665460000000001</v>
          </cell>
          <cell r="I6635">
            <v>74.9876</v>
          </cell>
          <cell r="J6635">
            <v>9412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</row>
        <row r="6636">
          <cell r="F6636" t="str">
            <v>2013Northern Coast1-in-10May Peak11</v>
          </cell>
          <cell r="G6636">
            <v>1.2104010000000001</v>
          </cell>
          <cell r="H6636">
            <v>1.2104010000000001</v>
          </cell>
          <cell r="I6636">
            <v>78.818799999999996</v>
          </cell>
          <cell r="J6636">
            <v>9412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</row>
        <row r="6637">
          <cell r="F6637" t="str">
            <v>2013Northern Coast1-in-10May Peak12</v>
          </cell>
          <cell r="G6637">
            <v>1.281801</v>
          </cell>
          <cell r="H6637">
            <v>1.281801</v>
          </cell>
          <cell r="I6637">
            <v>83.130899999999997</v>
          </cell>
          <cell r="J6637">
            <v>9412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</row>
        <row r="6638">
          <cell r="F6638" t="str">
            <v>2013Northern Coast1-in-10May Peak13</v>
          </cell>
          <cell r="G6638">
            <v>1.404164</v>
          </cell>
          <cell r="H6638">
            <v>1.404164</v>
          </cell>
          <cell r="I6638">
            <v>87.6631</v>
          </cell>
          <cell r="J6638">
            <v>9412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</row>
        <row r="6639">
          <cell r="F6639" t="str">
            <v>2013Northern Coast1-in-10May Peak14</v>
          </cell>
          <cell r="G6639">
            <v>1.2912840000000001</v>
          </cell>
          <cell r="H6639">
            <v>1.543822</v>
          </cell>
          <cell r="I6639">
            <v>90.107600000000005</v>
          </cell>
          <cell r="J6639">
            <v>9412</v>
          </cell>
          <cell r="K6639">
            <v>0.19707</v>
          </cell>
          <cell r="L6639">
            <v>0.22984080000000001</v>
          </cell>
          <cell r="M6639">
            <v>0.25253769999999998</v>
          </cell>
          <cell r="N6639">
            <v>0.2752346</v>
          </cell>
          <cell r="O6639">
            <v>0.30800539999999998</v>
          </cell>
        </row>
        <row r="6640">
          <cell r="F6640" t="str">
            <v>2013Northern Coast1-in-10May Peak15</v>
          </cell>
          <cell r="G6640">
            <v>1.4129670000000001</v>
          </cell>
          <cell r="H6640">
            <v>1.7438659999999999</v>
          </cell>
          <cell r="I6640">
            <v>90.741399999999999</v>
          </cell>
          <cell r="J6640">
            <v>9412</v>
          </cell>
          <cell r="K6640">
            <v>0.25822000000000001</v>
          </cell>
          <cell r="L6640">
            <v>0.30115960000000003</v>
          </cell>
          <cell r="M6640">
            <v>0.33089930000000001</v>
          </cell>
          <cell r="N6640">
            <v>0.36063899999999999</v>
          </cell>
          <cell r="O6640">
            <v>0.40357850000000001</v>
          </cell>
        </row>
        <row r="6641">
          <cell r="F6641" t="str">
            <v>2013Northern Coast1-in-10May Peak16</v>
          </cell>
          <cell r="G6641">
            <v>1.5920240000000001</v>
          </cell>
          <cell r="H6641">
            <v>2.0010289999999999</v>
          </cell>
          <cell r="I6641">
            <v>91.745599999999996</v>
          </cell>
          <cell r="J6641">
            <v>9412</v>
          </cell>
          <cell r="K6641">
            <v>0.31917079999999998</v>
          </cell>
          <cell r="L6641">
            <v>0.37224570000000001</v>
          </cell>
          <cell r="M6641">
            <v>0.40900530000000002</v>
          </cell>
          <cell r="N6641">
            <v>0.44576490000000002</v>
          </cell>
          <cell r="O6641">
            <v>0.4988399</v>
          </cell>
        </row>
        <row r="6642">
          <cell r="F6642" t="str">
            <v>2013Northern Coast1-in-10May Peak17</v>
          </cell>
          <cell r="G6642">
            <v>1.802379</v>
          </cell>
          <cell r="H6642">
            <v>2.2822460000000002</v>
          </cell>
          <cell r="I6642">
            <v>93.087699999999998</v>
          </cell>
          <cell r="J6642">
            <v>9412</v>
          </cell>
          <cell r="K6642">
            <v>0.37446750000000001</v>
          </cell>
          <cell r="L6642">
            <v>0.43673780000000001</v>
          </cell>
          <cell r="M6642">
            <v>0.47986600000000001</v>
          </cell>
          <cell r="N6642">
            <v>0.52299419999999996</v>
          </cell>
          <cell r="O6642">
            <v>0.58526449999999997</v>
          </cell>
        </row>
        <row r="6643">
          <cell r="F6643" t="str">
            <v>2013Northern Coast1-in-10May Peak18</v>
          </cell>
          <cell r="G6643">
            <v>1.991465</v>
          </cell>
          <cell r="H6643">
            <v>2.4847380000000001</v>
          </cell>
          <cell r="I6643">
            <v>90.071399999999997</v>
          </cell>
          <cell r="J6643">
            <v>9412</v>
          </cell>
          <cell r="K6643">
            <v>0.38492999999999999</v>
          </cell>
          <cell r="L6643">
            <v>0.44894010000000001</v>
          </cell>
          <cell r="M6643">
            <v>0.49327330000000003</v>
          </cell>
          <cell r="N6643">
            <v>0.53760649999999999</v>
          </cell>
          <cell r="O6643">
            <v>0.60161659999999995</v>
          </cell>
        </row>
        <row r="6644">
          <cell r="F6644" t="str">
            <v>2013Northern Coast1-in-10May Peak19</v>
          </cell>
          <cell r="G6644">
            <v>2.627389</v>
          </cell>
          <cell r="H6644">
            <v>2.4732530000000001</v>
          </cell>
          <cell r="I6644">
            <v>87.238799999999998</v>
          </cell>
          <cell r="J6644">
            <v>9412</v>
          </cell>
          <cell r="K6644">
            <v>-0.17453560000000001</v>
          </cell>
          <cell r="L6644">
            <v>-0.1624833</v>
          </cell>
          <cell r="M6644">
            <v>-0.15413589999999999</v>
          </cell>
          <cell r="N6644">
            <v>-0.14578859999999999</v>
          </cell>
          <cell r="O6644">
            <v>-0.1337363</v>
          </cell>
        </row>
        <row r="6645">
          <cell r="F6645" t="str">
            <v>2013Northern Coast1-in-10May Peak20</v>
          </cell>
          <cell r="G6645">
            <v>2.3892449999999998</v>
          </cell>
          <cell r="H6645">
            <v>2.259989</v>
          </cell>
          <cell r="I6645">
            <v>83.058999999999997</v>
          </cell>
          <cell r="J6645">
            <v>9412</v>
          </cell>
          <cell r="K6645">
            <v>-0.1463622</v>
          </cell>
          <cell r="L6645">
            <v>-0.1362553</v>
          </cell>
          <cell r="M6645">
            <v>-0.12925539999999999</v>
          </cell>
          <cell r="N6645">
            <v>-0.1222555</v>
          </cell>
          <cell r="O6645">
            <v>-0.1121487</v>
          </cell>
        </row>
        <row r="6646">
          <cell r="F6646" t="str">
            <v>2013Northern Coast1-in-10May Peak21</v>
          </cell>
          <cell r="G6646">
            <v>2.1368649999999998</v>
          </cell>
          <cell r="H6646">
            <v>2.05511</v>
          </cell>
          <cell r="I6646">
            <v>78.865899999999996</v>
          </cell>
          <cell r="J6646">
            <v>9412</v>
          </cell>
          <cell r="K6646">
            <v>-9.2575599999999994E-2</v>
          </cell>
          <cell r="L6646">
            <v>-8.6182999999999996E-2</v>
          </cell>
          <cell r="M6646">
            <v>-8.1755400000000006E-2</v>
          </cell>
          <cell r="N6646">
            <v>-7.7327999999999994E-2</v>
          </cell>
          <cell r="O6646">
            <v>-7.0935300000000007E-2</v>
          </cell>
        </row>
        <row r="6647">
          <cell r="F6647" t="str">
            <v>2013Northern Coast1-in-10May Peak22</v>
          </cell>
          <cell r="G6647">
            <v>1.8606590000000001</v>
          </cell>
          <cell r="H6647">
            <v>1.8124119999999999</v>
          </cell>
          <cell r="I6647">
            <v>74.615899999999996</v>
          </cell>
          <cell r="J6647">
            <v>9412</v>
          </cell>
          <cell r="K6647">
            <v>-5.46315E-2</v>
          </cell>
          <cell r="L6647">
            <v>-5.0859099999999997E-2</v>
          </cell>
          <cell r="M6647">
            <v>-4.8246299999999999E-2</v>
          </cell>
          <cell r="N6647">
            <v>-4.56335E-2</v>
          </cell>
          <cell r="O6647">
            <v>-4.1860899999999999E-2</v>
          </cell>
        </row>
        <row r="6648">
          <cell r="F6648" t="str">
            <v>2013Northern Coast1-in-10May Peak23</v>
          </cell>
          <cell r="G6648">
            <v>1.4989269999999999</v>
          </cell>
          <cell r="H6648">
            <v>1.461794</v>
          </cell>
          <cell r="I6648">
            <v>71.559200000000004</v>
          </cell>
          <cell r="J6648">
            <v>9412</v>
          </cell>
          <cell r="K6648">
            <v>-4.2047099999999997E-2</v>
          </cell>
          <cell r="L6648">
            <v>-3.9143499999999998E-2</v>
          </cell>
          <cell r="M6648">
            <v>-3.7132600000000002E-2</v>
          </cell>
          <cell r="N6648">
            <v>-3.5121600000000003E-2</v>
          </cell>
          <cell r="O6648">
            <v>-3.2218200000000002E-2</v>
          </cell>
        </row>
        <row r="6649">
          <cell r="F6649" t="str">
            <v>2013Northern Coast1-in-10May Peak24</v>
          </cell>
          <cell r="G6649">
            <v>1.1440049999999999</v>
          </cell>
          <cell r="H6649">
            <v>1.109264</v>
          </cell>
          <cell r="I6649">
            <v>69.517300000000006</v>
          </cell>
          <cell r="J6649">
            <v>9412</v>
          </cell>
          <cell r="K6649">
            <v>-3.9338100000000001E-2</v>
          </cell>
          <cell r="L6649">
            <v>-3.6621599999999997E-2</v>
          </cell>
          <cell r="M6649">
            <v>-3.4740199999999999E-2</v>
          </cell>
          <cell r="N6649">
            <v>-3.2858800000000001E-2</v>
          </cell>
          <cell r="O6649">
            <v>-3.01424E-2</v>
          </cell>
        </row>
        <row r="6650">
          <cell r="F6650" t="str">
            <v>2013Other1-in-10May Peak1</v>
          </cell>
          <cell r="G6650">
            <v>0.96125760000000005</v>
          </cell>
          <cell r="H6650">
            <v>0.96125760000000005</v>
          </cell>
          <cell r="I6650">
            <v>75.222120000000004</v>
          </cell>
          <cell r="J6650">
            <v>26204.6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</row>
        <row r="6651">
          <cell r="F6651" t="str">
            <v>2013Other1-in-10May Peak2</v>
          </cell>
          <cell r="G6651">
            <v>0.82555069999999997</v>
          </cell>
          <cell r="H6651">
            <v>0.82555069999999997</v>
          </cell>
          <cell r="I6651">
            <v>72.981129999999993</v>
          </cell>
          <cell r="J6651">
            <v>26204.6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</row>
        <row r="6652">
          <cell r="F6652" t="str">
            <v>2013Other1-in-10May Peak3</v>
          </cell>
          <cell r="G6652">
            <v>0.74857830000000003</v>
          </cell>
          <cell r="H6652">
            <v>0.74857830000000003</v>
          </cell>
          <cell r="I6652">
            <v>71.378749999999997</v>
          </cell>
          <cell r="J6652">
            <v>26204.6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</row>
        <row r="6653">
          <cell r="F6653" t="str">
            <v>2013Other1-in-10May Peak4</v>
          </cell>
          <cell r="G6653">
            <v>0.70498570000000005</v>
          </cell>
          <cell r="H6653">
            <v>0.70498570000000005</v>
          </cell>
          <cell r="I6653">
            <v>71.348410000000001</v>
          </cell>
          <cell r="J6653">
            <v>26204.6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</row>
        <row r="6654">
          <cell r="F6654" t="str">
            <v>2013Other1-in-10May Peak5</v>
          </cell>
          <cell r="G6654">
            <v>0.6962872</v>
          </cell>
          <cell r="H6654">
            <v>0.6962872</v>
          </cell>
          <cell r="I6654">
            <v>69.929900000000004</v>
          </cell>
          <cell r="J6654">
            <v>26204.6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</row>
        <row r="6655">
          <cell r="F6655" t="str">
            <v>2013Other1-in-10May Peak6</v>
          </cell>
          <cell r="G6655">
            <v>0.74291410000000002</v>
          </cell>
          <cell r="H6655">
            <v>0.74291410000000002</v>
          </cell>
          <cell r="I6655">
            <v>68.976830000000007</v>
          </cell>
          <cell r="J6655">
            <v>26204.6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</row>
        <row r="6656">
          <cell r="F6656" t="str">
            <v>2013Other1-in-10May Peak7</v>
          </cell>
          <cell r="G6656">
            <v>0.86792950000000002</v>
          </cell>
          <cell r="H6656">
            <v>0.86792950000000002</v>
          </cell>
          <cell r="I6656">
            <v>69.022350000000003</v>
          </cell>
          <cell r="J6656">
            <v>26204.6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</row>
        <row r="6657">
          <cell r="F6657" t="str">
            <v>2013Other1-in-10May Peak8</v>
          </cell>
          <cell r="G6657">
            <v>0.95252270000000006</v>
          </cell>
          <cell r="H6657">
            <v>0.95252270000000006</v>
          </cell>
          <cell r="I6657">
            <v>73.211200000000005</v>
          </cell>
          <cell r="J6657">
            <v>26204.6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</row>
        <row r="6658">
          <cell r="F6658" t="str">
            <v>2013Other1-in-10May Peak9</v>
          </cell>
          <cell r="G6658">
            <v>0.96985100000000002</v>
          </cell>
          <cell r="H6658">
            <v>0.96985100000000002</v>
          </cell>
          <cell r="I6658">
            <v>78.546610000000001</v>
          </cell>
          <cell r="J6658">
            <v>26204.6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</row>
        <row r="6659">
          <cell r="F6659" t="str">
            <v>2013Other1-in-10May Peak10</v>
          </cell>
          <cell r="G6659">
            <v>1.0339240000000001</v>
          </cell>
          <cell r="H6659">
            <v>1.0339240000000001</v>
          </cell>
          <cell r="I6659">
            <v>82.798919999999995</v>
          </cell>
          <cell r="J6659">
            <v>26204.6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</row>
        <row r="6660">
          <cell r="F6660" t="str">
            <v>2013Other1-in-10May Peak11</v>
          </cell>
          <cell r="G6660">
            <v>1.142652</v>
          </cell>
          <cell r="H6660">
            <v>1.142652</v>
          </cell>
          <cell r="I6660">
            <v>86.258319999999998</v>
          </cell>
          <cell r="J6660">
            <v>26204.6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</row>
        <row r="6661">
          <cell r="F6661" t="str">
            <v>2013Other1-in-10May Peak12</v>
          </cell>
          <cell r="G6661">
            <v>1.3081940000000001</v>
          </cell>
          <cell r="H6661">
            <v>1.3081940000000001</v>
          </cell>
          <cell r="I6661">
            <v>89.790019999999998</v>
          </cell>
          <cell r="J6661">
            <v>26204.6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</row>
        <row r="6662">
          <cell r="F6662" t="str">
            <v>2013Other1-in-10May Peak13</v>
          </cell>
          <cell r="G6662">
            <v>1.5426200000000001</v>
          </cell>
          <cell r="H6662">
            <v>1.5426200000000001</v>
          </cell>
          <cell r="I6662">
            <v>92.555629999999994</v>
          </cell>
          <cell r="J6662">
            <v>26204.6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</row>
        <row r="6663">
          <cell r="F6663" t="str">
            <v>2013Other1-in-10May Peak14</v>
          </cell>
          <cell r="G6663">
            <v>1.411754</v>
          </cell>
          <cell r="H6663">
            <v>1.8119719999999999</v>
          </cell>
          <cell r="I6663">
            <v>95.888369999999995</v>
          </cell>
          <cell r="J6663">
            <v>26204.6</v>
          </cell>
          <cell r="K6663">
            <v>0.33319729999999997</v>
          </cell>
          <cell r="L6663">
            <v>0.37279390000000001</v>
          </cell>
          <cell r="M6663">
            <v>0.40021839999999997</v>
          </cell>
          <cell r="N6663">
            <v>0.42764289999999999</v>
          </cell>
          <cell r="O6663">
            <v>0.46723959999999998</v>
          </cell>
        </row>
        <row r="6664">
          <cell r="F6664" t="str">
            <v>2013Other1-in-10May Peak15</v>
          </cell>
          <cell r="G6664">
            <v>1.6008929999999999</v>
          </cell>
          <cell r="H6664">
            <v>2.1185209999999999</v>
          </cell>
          <cell r="I6664">
            <v>97.311229999999995</v>
          </cell>
          <cell r="J6664">
            <v>26204.6</v>
          </cell>
          <cell r="K6664">
            <v>0.43167739999999999</v>
          </cell>
          <cell r="L6664">
            <v>0.48245769999999999</v>
          </cell>
          <cell r="M6664">
            <v>0.51762799999999998</v>
          </cell>
          <cell r="N6664">
            <v>0.55279820000000002</v>
          </cell>
          <cell r="O6664">
            <v>0.60357859999999997</v>
          </cell>
        </row>
        <row r="6665">
          <cell r="F6665" t="str">
            <v>2013Other1-in-10May Peak16</v>
          </cell>
          <cell r="G6665">
            <v>1.810956</v>
          </cell>
          <cell r="H6665">
            <v>2.4562780000000002</v>
          </cell>
          <cell r="I6665">
            <v>98.727620000000002</v>
          </cell>
          <cell r="J6665">
            <v>26204.6</v>
          </cell>
          <cell r="K6665">
            <v>0.53849290000000005</v>
          </cell>
          <cell r="L6665">
            <v>0.60160849999999999</v>
          </cell>
          <cell r="M6665">
            <v>0.64532210000000001</v>
          </cell>
          <cell r="N6665">
            <v>0.68903579999999998</v>
          </cell>
          <cell r="O6665">
            <v>0.75215129999999997</v>
          </cell>
        </row>
        <row r="6666">
          <cell r="F6666" t="str">
            <v>2013Other1-in-10May Peak17</v>
          </cell>
          <cell r="G6666">
            <v>2.009223</v>
          </cell>
          <cell r="H6666">
            <v>2.7624580000000001</v>
          </cell>
          <cell r="I6666">
            <v>99.345309999999998</v>
          </cell>
          <cell r="J6666">
            <v>26204.6</v>
          </cell>
          <cell r="K6666">
            <v>0.6283147</v>
          </cell>
          <cell r="L6666">
            <v>0.70211889999999999</v>
          </cell>
          <cell r="M6666">
            <v>0.75323549999999995</v>
          </cell>
          <cell r="N6666">
            <v>0.80435199999999996</v>
          </cell>
          <cell r="O6666">
            <v>0.87815620000000005</v>
          </cell>
        </row>
        <row r="6667">
          <cell r="F6667" t="str">
            <v>2013Other1-in-10May Peak18</v>
          </cell>
          <cell r="G6667">
            <v>2.1701000000000001</v>
          </cell>
          <cell r="H6667">
            <v>2.9438710000000001</v>
          </cell>
          <cell r="I6667">
            <v>98.669210000000007</v>
          </cell>
          <cell r="J6667">
            <v>26204.6</v>
          </cell>
          <cell r="K6667">
            <v>0.64541440000000005</v>
          </cell>
          <cell r="L6667">
            <v>0.72124829999999995</v>
          </cell>
          <cell r="M6667">
            <v>0.77377070000000003</v>
          </cell>
          <cell r="N6667">
            <v>0.8262931</v>
          </cell>
          <cell r="O6667">
            <v>0.90212700000000001</v>
          </cell>
        </row>
        <row r="6668">
          <cell r="F6668" t="str">
            <v>2013Other1-in-10May Peak19</v>
          </cell>
          <cell r="G6668">
            <v>3.1718039999999998</v>
          </cell>
          <cell r="H6668">
            <v>2.8794659999999999</v>
          </cell>
          <cell r="I6668">
            <v>97.511960000000002</v>
          </cell>
          <cell r="J6668">
            <v>26204.6</v>
          </cell>
          <cell r="K6668">
            <v>-0.32657829999999999</v>
          </cell>
          <cell r="L6668">
            <v>-0.30634939999999999</v>
          </cell>
          <cell r="M6668">
            <v>-0.29233880000000001</v>
          </cell>
          <cell r="N6668">
            <v>-0.27832839999999998</v>
          </cell>
          <cell r="O6668">
            <v>-0.25809959999999998</v>
          </cell>
        </row>
        <row r="6669">
          <cell r="F6669" t="str">
            <v>2013Other1-in-10May Peak20</v>
          </cell>
          <cell r="G6669">
            <v>2.8549600000000002</v>
          </cell>
          <cell r="H6669">
            <v>2.5981830000000001</v>
          </cell>
          <cell r="I6669">
            <v>94.748379999999997</v>
          </cell>
          <cell r="J6669">
            <v>26204.6</v>
          </cell>
          <cell r="K6669">
            <v>-0.28685169999999999</v>
          </cell>
          <cell r="L6669">
            <v>-0.26908339999999997</v>
          </cell>
          <cell r="M6669">
            <v>-0.25677729999999999</v>
          </cell>
          <cell r="N6669">
            <v>-0.2444711</v>
          </cell>
          <cell r="O6669">
            <v>-0.22670299999999999</v>
          </cell>
        </row>
        <row r="6670">
          <cell r="F6670" t="str">
            <v>2013Other1-in-10May Peak21</v>
          </cell>
          <cell r="G6670">
            <v>2.4333580000000001</v>
          </cell>
          <cell r="H6670">
            <v>2.282797</v>
          </cell>
          <cell r="I6670">
            <v>89.332210000000003</v>
          </cell>
          <cell r="J6670">
            <v>26204.6</v>
          </cell>
          <cell r="K6670">
            <v>-0.16819429999999999</v>
          </cell>
          <cell r="L6670">
            <v>-0.157776</v>
          </cell>
          <cell r="M6670">
            <v>-0.15056040000000001</v>
          </cell>
          <cell r="N6670">
            <v>-0.14334469999999999</v>
          </cell>
          <cell r="O6670">
            <v>-0.1329264</v>
          </cell>
        </row>
        <row r="6671">
          <cell r="F6671" t="str">
            <v>2013Other1-in-10May Peak22</v>
          </cell>
          <cell r="G6671">
            <v>2.0421010000000002</v>
          </cell>
          <cell r="H6671">
            <v>1.9455</v>
          </cell>
          <cell r="I6671">
            <v>84.909909999999996</v>
          </cell>
          <cell r="J6671">
            <v>26204.6</v>
          </cell>
          <cell r="K6671">
            <v>-0.1079142</v>
          </cell>
          <cell r="L6671">
            <v>-0.10122979999999999</v>
          </cell>
          <cell r="M6671">
            <v>-9.6600199999999997E-2</v>
          </cell>
          <cell r="N6671">
            <v>-9.19706E-2</v>
          </cell>
          <cell r="O6671">
            <v>-8.5286200000000006E-2</v>
          </cell>
        </row>
        <row r="6672">
          <cell r="F6672" t="str">
            <v>2013Other1-in-10May Peak23</v>
          </cell>
          <cell r="G6672">
            <v>1.5843039999999999</v>
          </cell>
          <cell r="H6672">
            <v>1.5229839999999999</v>
          </cell>
          <cell r="I6672">
            <v>81.592110000000005</v>
          </cell>
          <cell r="J6672">
            <v>26204.6</v>
          </cell>
          <cell r="K6672">
            <v>-6.8501300000000001E-2</v>
          </cell>
          <cell r="L6672">
            <v>-6.4258200000000001E-2</v>
          </cell>
          <cell r="M6672">
            <v>-6.1319499999999999E-2</v>
          </cell>
          <cell r="N6672">
            <v>-5.8380700000000001E-2</v>
          </cell>
          <cell r="O6672">
            <v>-5.4137600000000001E-2</v>
          </cell>
        </row>
        <row r="6673">
          <cell r="F6673" t="str">
            <v>2013Other1-in-10May Peak24</v>
          </cell>
          <cell r="G6673">
            <v>1.2024360000000001</v>
          </cell>
          <cell r="H6673">
            <v>1.163252</v>
          </cell>
          <cell r="I6673">
            <v>79.628349999999998</v>
          </cell>
          <cell r="J6673">
            <v>26204.6</v>
          </cell>
          <cell r="K6673">
            <v>-4.3772999999999999E-2</v>
          </cell>
          <cell r="L6673">
            <v>-4.1061599999999997E-2</v>
          </cell>
          <cell r="M6673">
            <v>-3.9183700000000002E-2</v>
          </cell>
          <cell r="N6673">
            <v>-3.73058E-2</v>
          </cell>
          <cell r="O6673">
            <v>-3.45945E-2</v>
          </cell>
        </row>
        <row r="6674">
          <cell r="F6674" t="str">
            <v>2013Sierra1-in-10May Peak1</v>
          </cell>
          <cell r="G6674">
            <v>0.97242019999999996</v>
          </cell>
          <cell r="H6674">
            <v>0.97242019999999996</v>
          </cell>
          <cell r="I6674">
            <v>68.588520000000003</v>
          </cell>
          <cell r="J6674">
            <v>18337.150000000001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</row>
        <row r="6675">
          <cell r="F6675" t="str">
            <v>2013Sierra1-in-10May Peak2</v>
          </cell>
          <cell r="G6675">
            <v>0.8579582</v>
          </cell>
          <cell r="H6675">
            <v>0.8579582</v>
          </cell>
          <cell r="I6675">
            <v>67.457409999999996</v>
          </cell>
          <cell r="J6675">
            <v>18337.150000000001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</row>
        <row r="6676">
          <cell r="F6676" t="str">
            <v>2013Sierra1-in-10May Peak3</v>
          </cell>
          <cell r="G6676">
            <v>0.79185059999999996</v>
          </cell>
          <cell r="H6676">
            <v>0.79185059999999996</v>
          </cell>
          <cell r="I6676">
            <v>66.579840000000004</v>
          </cell>
          <cell r="J6676">
            <v>18337.150000000001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</row>
        <row r="6677">
          <cell r="F6677" t="str">
            <v>2013Sierra1-in-10May Peak4</v>
          </cell>
          <cell r="G6677">
            <v>0.7544516</v>
          </cell>
          <cell r="H6677">
            <v>0.7544516</v>
          </cell>
          <cell r="I6677">
            <v>66.485770000000002</v>
          </cell>
          <cell r="J6677">
            <v>18337.150000000001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</row>
        <row r="6678">
          <cell r="F6678" t="str">
            <v>2013Sierra1-in-10May Peak5</v>
          </cell>
          <cell r="G6678">
            <v>0.75464549999999997</v>
          </cell>
          <cell r="H6678">
            <v>0.75464549999999997</v>
          </cell>
          <cell r="I6678">
            <v>65.645030000000006</v>
          </cell>
          <cell r="J6678">
            <v>18337.150000000001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</row>
        <row r="6679">
          <cell r="F6679" t="str">
            <v>2013Sierra1-in-10May Peak6</v>
          </cell>
          <cell r="G6679">
            <v>0.82381760000000004</v>
          </cell>
          <cell r="H6679">
            <v>0.82381760000000004</v>
          </cell>
          <cell r="I6679">
            <v>65.256479999999996</v>
          </cell>
          <cell r="J6679">
            <v>18337.150000000001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</row>
        <row r="6680">
          <cell r="F6680" t="str">
            <v>2013Sierra1-in-10May Peak7</v>
          </cell>
          <cell r="G6680">
            <v>0.98046040000000001</v>
          </cell>
          <cell r="H6680">
            <v>0.98046040000000001</v>
          </cell>
          <cell r="I6680">
            <v>65.858680000000007</v>
          </cell>
          <cell r="J6680">
            <v>18337.150000000001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</row>
        <row r="6681">
          <cell r="F6681" t="str">
            <v>2013Sierra1-in-10May Peak8</v>
          </cell>
          <cell r="G6681">
            <v>1.079636</v>
          </cell>
          <cell r="H6681">
            <v>1.079636</v>
          </cell>
          <cell r="I6681">
            <v>69.521879999999996</v>
          </cell>
          <cell r="J6681">
            <v>18337.150000000001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</row>
        <row r="6682">
          <cell r="F6682" t="str">
            <v>2013Sierra1-in-10May Peak9</v>
          </cell>
          <cell r="G6682">
            <v>1.109893</v>
          </cell>
          <cell r="H6682">
            <v>1.109893</v>
          </cell>
          <cell r="I6682">
            <v>74.948520000000002</v>
          </cell>
          <cell r="J6682">
            <v>18337.150000000001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</row>
        <row r="6683">
          <cell r="F6683" t="str">
            <v>2013Sierra1-in-10May Peak10</v>
          </cell>
          <cell r="G6683">
            <v>1.166318</v>
          </cell>
          <cell r="H6683">
            <v>1.166318</v>
          </cell>
          <cell r="I6683">
            <v>78.930850000000007</v>
          </cell>
          <cell r="J6683">
            <v>18337.150000000001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</row>
        <row r="6684">
          <cell r="F6684" t="str">
            <v>2013Sierra1-in-10May Peak11</v>
          </cell>
          <cell r="G6684">
            <v>1.2735129999999999</v>
          </cell>
          <cell r="H6684">
            <v>1.2735129999999999</v>
          </cell>
          <cell r="I6684">
            <v>83.709980000000002</v>
          </cell>
          <cell r="J6684">
            <v>18337.150000000001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</row>
        <row r="6685">
          <cell r="F6685" t="str">
            <v>2013Sierra1-in-10May Peak12</v>
          </cell>
          <cell r="G6685">
            <v>1.435959</v>
          </cell>
          <cell r="H6685">
            <v>1.435959</v>
          </cell>
          <cell r="I6685">
            <v>88.771609999999995</v>
          </cell>
          <cell r="J6685">
            <v>18337.150000000001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</row>
        <row r="6686">
          <cell r="F6686" t="str">
            <v>2013Sierra1-in-10May Peak13</v>
          </cell>
          <cell r="G6686">
            <v>1.6607000000000001</v>
          </cell>
          <cell r="H6686">
            <v>1.6607000000000001</v>
          </cell>
          <cell r="I6686">
            <v>91.908969999999997</v>
          </cell>
          <cell r="J6686">
            <v>18337.150000000001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</row>
        <row r="6687">
          <cell r="F6687" t="str">
            <v>2013Sierra1-in-10May Peak14</v>
          </cell>
          <cell r="G6687">
            <v>1.563137</v>
          </cell>
          <cell r="H6687">
            <v>1.9158740000000001</v>
          </cell>
          <cell r="I6687">
            <v>93.106380000000001</v>
          </cell>
          <cell r="J6687">
            <v>18337.150000000001</v>
          </cell>
          <cell r="K6687">
            <v>0.29773250000000001</v>
          </cell>
          <cell r="L6687">
            <v>0.33022950000000001</v>
          </cell>
          <cell r="M6687">
            <v>0.35273680000000002</v>
          </cell>
          <cell r="N6687">
            <v>0.37524420000000003</v>
          </cell>
          <cell r="O6687">
            <v>0.40774120000000003</v>
          </cell>
        </row>
        <row r="6688">
          <cell r="F6688" t="str">
            <v>2013Sierra1-in-10May Peak15</v>
          </cell>
          <cell r="G6688">
            <v>1.7506790000000001</v>
          </cell>
          <cell r="H6688">
            <v>2.208345</v>
          </cell>
          <cell r="I6688">
            <v>93.648229999999998</v>
          </cell>
          <cell r="J6688">
            <v>18337.150000000001</v>
          </cell>
          <cell r="K6688">
            <v>0.3869938</v>
          </cell>
          <cell r="L6688">
            <v>0.42874770000000001</v>
          </cell>
          <cell r="M6688">
            <v>0.45766620000000002</v>
          </cell>
          <cell r="N6688">
            <v>0.48658469999999998</v>
          </cell>
          <cell r="O6688">
            <v>0.52833859999999999</v>
          </cell>
        </row>
        <row r="6689">
          <cell r="F6689" t="str">
            <v>2013Sierra1-in-10May Peak16</v>
          </cell>
          <cell r="G6689">
            <v>1.9757800000000001</v>
          </cell>
          <cell r="H6689">
            <v>2.5447220000000002</v>
          </cell>
          <cell r="I6689">
            <v>94.488979999999998</v>
          </cell>
          <cell r="J6689">
            <v>18337.150000000001</v>
          </cell>
          <cell r="K6689">
            <v>0.48114489999999999</v>
          </cell>
          <cell r="L6689">
            <v>0.53301600000000005</v>
          </cell>
          <cell r="M6689">
            <v>0.56894180000000005</v>
          </cell>
          <cell r="N6689">
            <v>0.6048675</v>
          </cell>
          <cell r="O6689">
            <v>0.65673870000000001</v>
          </cell>
        </row>
        <row r="6690">
          <cell r="F6690" t="str">
            <v>2013Sierra1-in-10May Peak17</v>
          </cell>
          <cell r="G6690">
            <v>2.180247</v>
          </cell>
          <cell r="H6690">
            <v>2.8454679999999999</v>
          </cell>
          <cell r="I6690">
            <v>94.832470000000001</v>
          </cell>
          <cell r="J6690">
            <v>18337.150000000001</v>
          </cell>
          <cell r="K6690">
            <v>0.56252500000000005</v>
          </cell>
          <cell r="L6690">
            <v>0.62319820000000004</v>
          </cell>
          <cell r="M6690">
            <v>0.66522029999999999</v>
          </cell>
          <cell r="N6690">
            <v>0.7072425</v>
          </cell>
          <cell r="O6690">
            <v>0.76791560000000003</v>
          </cell>
        </row>
        <row r="6691">
          <cell r="F6691" t="str">
            <v>2013Sierra1-in-10May Peak18</v>
          </cell>
          <cell r="G6691">
            <v>2.3555130000000002</v>
          </cell>
          <cell r="H6691">
            <v>3.0390190000000001</v>
          </cell>
          <cell r="I6691">
            <v>94.536320000000003</v>
          </cell>
          <cell r="J6691">
            <v>18337.150000000001</v>
          </cell>
          <cell r="K6691">
            <v>0.5779822</v>
          </cell>
          <cell r="L6691">
            <v>0.64032659999999997</v>
          </cell>
          <cell r="M6691">
            <v>0.6835059</v>
          </cell>
          <cell r="N6691">
            <v>0.72668529999999998</v>
          </cell>
          <cell r="O6691">
            <v>0.78902950000000005</v>
          </cell>
        </row>
        <row r="6692">
          <cell r="F6692" t="str">
            <v>2013Sierra1-in-10May Peak19</v>
          </cell>
          <cell r="G6692">
            <v>3.373497</v>
          </cell>
          <cell r="H6692">
            <v>3.0055990000000001</v>
          </cell>
          <cell r="I6692">
            <v>93.966890000000006</v>
          </cell>
          <cell r="J6692">
            <v>18337.150000000001</v>
          </cell>
          <cell r="K6692">
            <v>-0.40038760000000001</v>
          </cell>
          <cell r="L6692">
            <v>-0.3811929</v>
          </cell>
          <cell r="M6692">
            <v>-0.36789870000000002</v>
          </cell>
          <cell r="N6692">
            <v>-0.35460449999999999</v>
          </cell>
          <cell r="O6692">
            <v>-0.33540979999999998</v>
          </cell>
        </row>
        <row r="6693">
          <cell r="F6693" t="str">
            <v>2013Sierra1-in-10May Peak20</v>
          </cell>
          <cell r="G6693">
            <v>3.059968</v>
          </cell>
          <cell r="H6693">
            <v>2.756761</v>
          </cell>
          <cell r="I6693">
            <v>87.594530000000006</v>
          </cell>
          <cell r="J6693">
            <v>18337.150000000001</v>
          </cell>
          <cell r="K6693">
            <v>-0.32998339999999998</v>
          </cell>
          <cell r="L6693">
            <v>-0.3141639</v>
          </cell>
          <cell r="M6693">
            <v>-0.30320740000000002</v>
          </cell>
          <cell r="N6693">
            <v>-0.29225089999999998</v>
          </cell>
          <cell r="O6693">
            <v>-0.27643139999999999</v>
          </cell>
        </row>
        <row r="6694">
          <cell r="F6694" t="str">
            <v>2013Sierra1-in-10May Peak21</v>
          </cell>
          <cell r="G6694">
            <v>2.632193</v>
          </cell>
          <cell r="H6694">
            <v>2.4401079999999999</v>
          </cell>
          <cell r="I6694">
            <v>80.714969999999994</v>
          </cell>
          <cell r="J6694">
            <v>18337.150000000001</v>
          </cell>
          <cell r="K6694">
            <v>-0.20904739999999999</v>
          </cell>
          <cell r="L6694">
            <v>-0.1990256</v>
          </cell>
          <cell r="M6694">
            <v>-0.19208459999999999</v>
          </cell>
          <cell r="N6694">
            <v>-0.18514349999999999</v>
          </cell>
          <cell r="O6694">
            <v>-0.17512169999999999</v>
          </cell>
        </row>
        <row r="6695">
          <cell r="F6695" t="str">
            <v>2013Sierra1-in-10May Peak22</v>
          </cell>
          <cell r="G6695">
            <v>2.1912940000000001</v>
          </cell>
          <cell r="H6695">
            <v>2.0765729999999998</v>
          </cell>
          <cell r="I6695">
            <v>76.469189999999998</v>
          </cell>
          <cell r="J6695">
            <v>18337.150000000001</v>
          </cell>
          <cell r="K6695">
            <v>-0.1248522</v>
          </cell>
          <cell r="L6695">
            <v>-0.11886679999999999</v>
          </cell>
          <cell r="M6695">
            <v>-0.1147213</v>
          </cell>
          <cell r="N6695">
            <v>-0.1105758</v>
          </cell>
          <cell r="O6695">
            <v>-0.1045903</v>
          </cell>
        </row>
        <row r="6696">
          <cell r="F6696" t="str">
            <v>2013Sierra1-in-10May Peak23</v>
          </cell>
          <cell r="G6696">
            <v>1.6841699999999999</v>
          </cell>
          <cell r="H6696">
            <v>1.606935</v>
          </cell>
          <cell r="I6696">
            <v>73.807749999999999</v>
          </cell>
          <cell r="J6696">
            <v>18337.150000000001</v>
          </cell>
          <cell r="K6696">
            <v>-8.4055900000000003E-2</v>
          </cell>
          <cell r="L6696">
            <v>-8.0026299999999995E-2</v>
          </cell>
          <cell r="M6696">
            <v>-7.7235300000000007E-2</v>
          </cell>
          <cell r="N6696">
            <v>-7.4444399999999994E-2</v>
          </cell>
          <cell r="O6696">
            <v>-7.0414699999999997E-2</v>
          </cell>
        </row>
        <row r="6697">
          <cell r="F6697" t="str">
            <v>2013Sierra1-in-10May Peak24</v>
          </cell>
          <cell r="G6697">
            <v>1.2598020000000001</v>
          </cell>
          <cell r="H6697">
            <v>1.2195069999999999</v>
          </cell>
          <cell r="I6697">
            <v>72.19905</v>
          </cell>
          <cell r="J6697">
            <v>18337.150000000001</v>
          </cell>
          <cell r="K6697">
            <v>-4.3853900000000001E-2</v>
          </cell>
          <cell r="L6697">
            <v>-4.17516E-2</v>
          </cell>
          <cell r="M6697">
            <v>-4.0295499999999998E-2</v>
          </cell>
          <cell r="N6697">
            <v>-3.8839400000000003E-2</v>
          </cell>
          <cell r="O6697">
            <v>-3.6736999999999999E-2</v>
          </cell>
        </row>
        <row r="6698">
          <cell r="F6698" t="str">
            <v>2013Stockton1-in-10May Peak1</v>
          </cell>
          <cell r="G6698">
            <v>1.1136699999999999</v>
          </cell>
          <cell r="H6698">
            <v>1.1136699999999999</v>
          </cell>
          <cell r="I6698">
            <v>79.076530000000005</v>
          </cell>
          <cell r="J6698">
            <v>12775.35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</row>
        <row r="6699">
          <cell r="F6699" t="str">
            <v>2013Stockton1-in-10May Peak2</v>
          </cell>
          <cell r="G6699">
            <v>0.94730820000000004</v>
          </cell>
          <cell r="H6699">
            <v>0.94730820000000004</v>
          </cell>
          <cell r="I6699">
            <v>78.576530000000005</v>
          </cell>
          <cell r="J6699">
            <v>12775.35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</row>
        <row r="6700">
          <cell r="F6700" t="str">
            <v>2013Stockton1-in-10May Peak3</v>
          </cell>
          <cell r="G6700">
            <v>0.84519200000000005</v>
          </cell>
          <cell r="H6700">
            <v>0.84519200000000005</v>
          </cell>
          <cell r="I6700">
            <v>75.935649999999995</v>
          </cell>
          <cell r="J6700">
            <v>12775.35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</row>
        <row r="6701">
          <cell r="F6701" t="str">
            <v>2013Stockton1-in-10May Peak4</v>
          </cell>
          <cell r="G6701">
            <v>0.78802369999999999</v>
          </cell>
          <cell r="H6701">
            <v>0.78802369999999999</v>
          </cell>
          <cell r="I6701">
            <v>75.230379999999997</v>
          </cell>
          <cell r="J6701">
            <v>12775.35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</row>
        <row r="6702">
          <cell r="F6702" t="str">
            <v>2013Stockton1-in-10May Peak5</v>
          </cell>
          <cell r="G6702">
            <v>0.77498630000000002</v>
          </cell>
          <cell r="H6702">
            <v>0.77498630000000002</v>
          </cell>
          <cell r="I6702">
            <v>75.179130000000001</v>
          </cell>
          <cell r="J6702">
            <v>12775.35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</row>
        <row r="6703">
          <cell r="F6703" t="str">
            <v>2013Stockton1-in-10May Peak6</v>
          </cell>
          <cell r="G6703">
            <v>0.80992730000000002</v>
          </cell>
          <cell r="H6703">
            <v>0.80992730000000002</v>
          </cell>
          <cell r="I6703">
            <v>73.576530000000005</v>
          </cell>
          <cell r="J6703">
            <v>12775.35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</row>
        <row r="6704">
          <cell r="F6704" t="str">
            <v>2013Stockton1-in-10May Peak7</v>
          </cell>
          <cell r="G6704">
            <v>0.92417190000000005</v>
          </cell>
          <cell r="H6704">
            <v>0.92417190000000005</v>
          </cell>
          <cell r="I6704">
            <v>72.781720000000007</v>
          </cell>
          <cell r="J6704">
            <v>12775.35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</row>
        <row r="6705">
          <cell r="F6705" t="str">
            <v>2013Stockton1-in-10May Peak8</v>
          </cell>
          <cell r="G6705">
            <v>1.0035499999999999</v>
          </cell>
          <cell r="H6705">
            <v>1.0035499999999999</v>
          </cell>
          <cell r="I6705">
            <v>75.986980000000003</v>
          </cell>
          <cell r="J6705">
            <v>12775.35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</row>
        <row r="6706">
          <cell r="F6706" t="str">
            <v>2013Stockton1-in-10May Peak9</v>
          </cell>
          <cell r="G6706">
            <v>1.044997</v>
          </cell>
          <cell r="H6706">
            <v>1.044997</v>
          </cell>
          <cell r="I6706">
            <v>78.602580000000003</v>
          </cell>
          <cell r="J6706">
            <v>12775.35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</row>
        <row r="6707">
          <cell r="F6707" t="str">
            <v>2013Stockton1-in-10May Peak10</v>
          </cell>
          <cell r="G6707">
            <v>1.1465320000000001</v>
          </cell>
          <cell r="H6707">
            <v>1.1465320000000001</v>
          </cell>
          <cell r="I6707">
            <v>81.859120000000004</v>
          </cell>
          <cell r="J6707">
            <v>12775.35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</row>
        <row r="6708">
          <cell r="F6708" t="str">
            <v>2013Stockton1-in-10May Peak11</v>
          </cell>
          <cell r="G6708">
            <v>1.2914920000000001</v>
          </cell>
          <cell r="H6708">
            <v>1.2914920000000001</v>
          </cell>
          <cell r="I6708">
            <v>84.961780000000005</v>
          </cell>
          <cell r="J6708">
            <v>12775.35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</row>
        <row r="6709">
          <cell r="F6709" t="str">
            <v>2013Stockton1-in-10May Peak12</v>
          </cell>
          <cell r="G6709">
            <v>1.4880880000000001</v>
          </cell>
          <cell r="H6709">
            <v>1.4880880000000001</v>
          </cell>
          <cell r="I6709">
            <v>89.205259999999996</v>
          </cell>
          <cell r="J6709">
            <v>12775.35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</row>
        <row r="6710">
          <cell r="F6710" t="str">
            <v>2013Stockton1-in-10May Peak13</v>
          </cell>
          <cell r="G6710">
            <v>1.740971</v>
          </cell>
          <cell r="H6710">
            <v>1.740971</v>
          </cell>
          <cell r="I6710">
            <v>90.705259999999996</v>
          </cell>
          <cell r="J6710">
            <v>12775.35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</row>
        <row r="6711">
          <cell r="F6711" t="str">
            <v>2013Stockton1-in-10May Peak14</v>
          </cell>
          <cell r="G6711">
            <v>1.586517</v>
          </cell>
          <cell r="H6711">
            <v>2.0314169999999998</v>
          </cell>
          <cell r="I6711">
            <v>93.602580000000003</v>
          </cell>
          <cell r="J6711">
            <v>12775.35</v>
          </cell>
          <cell r="K6711">
            <v>0.37345159999999999</v>
          </cell>
          <cell r="L6711">
            <v>0.41566360000000002</v>
          </cell>
          <cell r="M6711">
            <v>0.4448995</v>
          </cell>
          <cell r="N6711">
            <v>0.47413549999999999</v>
          </cell>
          <cell r="O6711">
            <v>0.51634749999999996</v>
          </cell>
        </row>
        <row r="6712">
          <cell r="F6712" t="str">
            <v>2013Stockton1-in-10May Peak15</v>
          </cell>
          <cell r="G6712">
            <v>1.7867459999999999</v>
          </cell>
          <cell r="H6712">
            <v>2.3539300000000001</v>
          </cell>
          <cell r="I6712">
            <v>94.743480000000005</v>
          </cell>
          <cell r="J6712">
            <v>12775.35</v>
          </cell>
          <cell r="K6712">
            <v>0.47748350000000001</v>
          </cell>
          <cell r="L6712">
            <v>0.53047929999999999</v>
          </cell>
          <cell r="M6712">
            <v>0.56718389999999996</v>
          </cell>
          <cell r="N6712">
            <v>0.6038886</v>
          </cell>
          <cell r="O6712">
            <v>0.65688429999999998</v>
          </cell>
        </row>
        <row r="6713">
          <cell r="F6713" t="str">
            <v>2013Stockton1-in-10May Peak16</v>
          </cell>
          <cell r="G6713">
            <v>1.9970600000000001</v>
          </cell>
          <cell r="H6713">
            <v>2.7099600000000001</v>
          </cell>
          <cell r="I6713">
            <v>96.192160000000001</v>
          </cell>
          <cell r="J6713">
            <v>12775.35</v>
          </cell>
          <cell r="K6713">
            <v>0.60078609999999999</v>
          </cell>
          <cell r="L6713">
            <v>0.66702329999999999</v>
          </cell>
          <cell r="M6713">
            <v>0.71289899999999995</v>
          </cell>
          <cell r="N6713">
            <v>0.75877470000000002</v>
          </cell>
          <cell r="O6713">
            <v>0.82501190000000002</v>
          </cell>
        </row>
        <row r="6714">
          <cell r="F6714" t="str">
            <v>2013Stockton1-in-10May Peak17</v>
          </cell>
          <cell r="G6714">
            <v>2.1892309999999999</v>
          </cell>
          <cell r="H6714">
            <v>3.01729</v>
          </cell>
          <cell r="I6714">
            <v>98.486980000000003</v>
          </cell>
          <cell r="J6714">
            <v>12775.35</v>
          </cell>
          <cell r="K6714">
            <v>0.69739620000000002</v>
          </cell>
          <cell r="L6714">
            <v>0.77459230000000001</v>
          </cell>
          <cell r="M6714">
            <v>0.82805819999999997</v>
          </cell>
          <cell r="N6714">
            <v>0.88152410000000003</v>
          </cell>
          <cell r="O6714">
            <v>0.95872009999999996</v>
          </cell>
        </row>
        <row r="6715">
          <cell r="F6715" t="str">
            <v>2013Stockton1-in-10May Peak18</v>
          </cell>
          <cell r="G6715">
            <v>2.3307000000000002</v>
          </cell>
          <cell r="H6715">
            <v>3.1808000000000001</v>
          </cell>
          <cell r="I6715">
            <v>98.435649999999995</v>
          </cell>
          <cell r="J6715">
            <v>12775.35</v>
          </cell>
          <cell r="K6715">
            <v>0.71590129999999996</v>
          </cell>
          <cell r="L6715">
            <v>0.79518659999999997</v>
          </cell>
          <cell r="M6715">
            <v>0.8500993</v>
          </cell>
          <cell r="N6715">
            <v>0.90501209999999999</v>
          </cell>
          <cell r="O6715">
            <v>0.9842978</v>
          </cell>
        </row>
        <row r="6716">
          <cell r="F6716" t="str">
            <v>2013Stockton1-in-10May Peak19</v>
          </cell>
          <cell r="G6716">
            <v>3.3965010000000002</v>
          </cell>
          <cell r="H6716">
            <v>3.1033270000000002</v>
          </cell>
          <cell r="I6716">
            <v>97.730379999999997</v>
          </cell>
          <cell r="J6716">
            <v>12775.35</v>
          </cell>
          <cell r="K6716">
            <v>-0.30917099999999997</v>
          </cell>
          <cell r="L6716">
            <v>-0.29971999999999999</v>
          </cell>
          <cell r="M6716">
            <v>-0.2931745</v>
          </cell>
          <cell r="N6716">
            <v>-0.28662890000000002</v>
          </cell>
          <cell r="O6716">
            <v>-0.27717799999999998</v>
          </cell>
        </row>
        <row r="6717">
          <cell r="F6717" t="str">
            <v>2013Stockton1-in-10May Peak20</v>
          </cell>
          <cell r="G6717">
            <v>3.0920939999999999</v>
          </cell>
          <cell r="H6717">
            <v>2.8170139999999999</v>
          </cell>
          <cell r="I6717">
            <v>94.179130000000001</v>
          </cell>
          <cell r="J6717">
            <v>12775.35</v>
          </cell>
          <cell r="K6717">
            <v>-0.2900894</v>
          </cell>
          <cell r="L6717">
            <v>-0.28122190000000002</v>
          </cell>
          <cell r="M6717">
            <v>-0.27508009999999999</v>
          </cell>
          <cell r="N6717">
            <v>-0.26893850000000002</v>
          </cell>
          <cell r="O6717">
            <v>-0.260071</v>
          </cell>
        </row>
        <row r="6718">
          <cell r="F6718" t="str">
            <v>2013Stockton1-in-10May Peak21</v>
          </cell>
          <cell r="G6718">
            <v>2.7154099999999999</v>
          </cell>
          <cell r="H6718">
            <v>2.5296989999999999</v>
          </cell>
          <cell r="I6718">
            <v>89.473870000000005</v>
          </cell>
          <cell r="J6718">
            <v>12775.35</v>
          </cell>
          <cell r="K6718">
            <v>-0.19584409999999999</v>
          </cell>
          <cell r="L6718">
            <v>-0.18985750000000001</v>
          </cell>
          <cell r="M6718">
            <v>-0.18571109999999999</v>
          </cell>
          <cell r="N6718">
            <v>-0.1815648</v>
          </cell>
          <cell r="O6718">
            <v>-0.17557819999999999</v>
          </cell>
        </row>
        <row r="6719">
          <cell r="F6719" t="str">
            <v>2013Stockton1-in-10May Peak22</v>
          </cell>
          <cell r="G6719">
            <v>2.3161109999999998</v>
          </cell>
          <cell r="H6719">
            <v>2.1855340000000001</v>
          </cell>
          <cell r="I6719">
            <v>85.717359999999999</v>
          </cell>
          <cell r="J6719">
            <v>12775.35</v>
          </cell>
          <cell r="K6719">
            <v>-0.1377023</v>
          </cell>
          <cell r="L6719">
            <v>-0.1334929</v>
          </cell>
          <cell r="M6719">
            <v>-0.13057759999999999</v>
          </cell>
          <cell r="N6719">
            <v>-0.1276622</v>
          </cell>
          <cell r="O6719">
            <v>-0.1234528</v>
          </cell>
        </row>
        <row r="6720">
          <cell r="F6720" t="str">
            <v>2013Stockton1-in-10May Peak23</v>
          </cell>
          <cell r="G6720">
            <v>1.813026</v>
          </cell>
          <cell r="H6720">
            <v>1.74275</v>
          </cell>
          <cell r="I6720">
            <v>82.268680000000003</v>
          </cell>
          <cell r="J6720">
            <v>12775.35</v>
          </cell>
          <cell r="K6720">
            <v>-7.4110999999999996E-2</v>
          </cell>
          <cell r="L6720">
            <v>-7.1845500000000007E-2</v>
          </cell>
          <cell r="M6720">
            <v>-7.0276500000000006E-2</v>
          </cell>
          <cell r="N6720">
            <v>-6.8707500000000005E-2</v>
          </cell>
          <cell r="O6720">
            <v>-6.6442000000000001E-2</v>
          </cell>
        </row>
        <row r="6721">
          <cell r="F6721" t="str">
            <v>2013Stockton1-in-10May Peak24</v>
          </cell>
          <cell r="G6721">
            <v>1.399051</v>
          </cell>
          <cell r="H6721">
            <v>1.342705</v>
          </cell>
          <cell r="I6721">
            <v>79.922600000000003</v>
          </cell>
          <cell r="J6721">
            <v>12775.35</v>
          </cell>
          <cell r="K6721">
            <v>-5.9421000000000002E-2</v>
          </cell>
          <cell r="L6721">
            <v>-5.7604599999999999E-2</v>
          </cell>
          <cell r="M6721">
            <v>-5.6346500000000001E-2</v>
          </cell>
          <cell r="N6721">
            <v>-5.5088499999999999E-2</v>
          </cell>
          <cell r="O6721">
            <v>-5.3272100000000003E-2</v>
          </cell>
        </row>
        <row r="6722">
          <cell r="F6722" t="str">
            <v>2013All Customers1-in-2May Peak1</v>
          </cell>
          <cell r="G6722">
            <v>0.71186419999999995</v>
          </cell>
          <cell r="H6722">
            <v>0.71186419999999995</v>
          </cell>
          <cell r="I6722">
            <v>68.181709999999995</v>
          </cell>
          <cell r="J6722">
            <v>153314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</row>
        <row r="6723">
          <cell r="F6723" t="str">
            <v>2013All Customers1-in-2May Peak2</v>
          </cell>
          <cell r="G6723">
            <v>0.60879490000000003</v>
          </cell>
          <cell r="H6723">
            <v>0.60879490000000003</v>
          </cell>
          <cell r="I6723">
            <v>66.752269999999996</v>
          </cell>
          <cell r="J6723">
            <v>153314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</row>
        <row r="6724">
          <cell r="F6724" t="str">
            <v>2013All Customers1-in-2May Peak3</v>
          </cell>
          <cell r="G6724">
            <v>0.54708239999999997</v>
          </cell>
          <cell r="H6724">
            <v>0.54708239999999997</v>
          </cell>
          <cell r="I6724">
            <v>65.811679999999996</v>
          </cell>
          <cell r="J6724">
            <v>153314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</row>
        <row r="6725">
          <cell r="F6725" t="str">
            <v>2013All Customers1-in-2May Peak4</v>
          </cell>
          <cell r="G6725">
            <v>0.51097380000000003</v>
          </cell>
          <cell r="H6725">
            <v>0.51097380000000003</v>
          </cell>
          <cell r="I6725">
            <v>64.481049999999996</v>
          </cell>
          <cell r="J6725">
            <v>153314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</row>
        <row r="6726">
          <cell r="F6726" t="str">
            <v>2013All Customers1-in-2May Peak5</v>
          </cell>
          <cell r="G6726">
            <v>0.50156040000000002</v>
          </cell>
          <cell r="H6726">
            <v>0.50156040000000002</v>
          </cell>
          <cell r="I6726">
            <v>63.6432</v>
          </cell>
          <cell r="J6726">
            <v>153314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</row>
        <row r="6727">
          <cell r="F6727" t="str">
            <v>2013All Customers1-in-2May Peak6</v>
          </cell>
          <cell r="G6727">
            <v>0.52971449999999998</v>
          </cell>
          <cell r="H6727">
            <v>0.52971449999999998</v>
          </cell>
          <cell r="I6727">
            <v>62.607170000000004</v>
          </cell>
          <cell r="J6727">
            <v>153314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</row>
        <row r="6728">
          <cell r="F6728" t="str">
            <v>2013All Customers1-in-2May Peak7</v>
          </cell>
          <cell r="G6728">
            <v>0.61402579999999995</v>
          </cell>
          <cell r="H6728">
            <v>0.61402579999999995</v>
          </cell>
          <cell r="I6728">
            <v>62.388750000000002</v>
          </cell>
          <cell r="J6728">
            <v>153314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</row>
        <row r="6729">
          <cell r="F6729" t="str">
            <v>2013All Customers1-in-2May Peak8</v>
          </cell>
          <cell r="G6729">
            <v>0.67780669999999998</v>
          </cell>
          <cell r="H6729">
            <v>0.67780669999999998</v>
          </cell>
          <cell r="I6729">
            <v>64.479309999999998</v>
          </cell>
          <cell r="J6729">
            <v>153314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</row>
        <row r="6730">
          <cell r="F6730" t="str">
            <v>2013All Customers1-in-2May Peak9</v>
          </cell>
          <cell r="G6730">
            <v>0.69381890000000002</v>
          </cell>
          <cell r="H6730">
            <v>0.69381890000000002</v>
          </cell>
          <cell r="I6730">
            <v>68.073049999999995</v>
          </cell>
          <cell r="J6730">
            <v>153314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</row>
        <row r="6731">
          <cell r="F6731" t="str">
            <v>2013All Customers1-in-2May Peak10</v>
          </cell>
          <cell r="G6731">
            <v>0.74467030000000001</v>
          </cell>
          <cell r="H6731">
            <v>0.74467030000000001</v>
          </cell>
          <cell r="I6731">
            <v>72.214699999999993</v>
          </cell>
          <cell r="J6731">
            <v>153314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</row>
        <row r="6732">
          <cell r="F6732" t="str">
            <v>2013All Customers1-in-2May Peak11</v>
          </cell>
          <cell r="G6732">
            <v>0.82846390000000003</v>
          </cell>
          <cell r="H6732">
            <v>0.82846390000000003</v>
          </cell>
          <cell r="I6732">
            <v>75.751630000000006</v>
          </cell>
          <cell r="J6732">
            <v>153314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</row>
        <row r="6733">
          <cell r="F6733" t="str">
            <v>2013All Customers1-in-2May Peak12</v>
          </cell>
          <cell r="G6733">
            <v>0.95021350000000004</v>
          </cell>
          <cell r="H6733">
            <v>0.95021350000000004</v>
          </cell>
          <cell r="I6733">
            <v>79.194770000000005</v>
          </cell>
          <cell r="J6733">
            <v>153314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</row>
        <row r="6734">
          <cell r="F6734" t="str">
            <v>2013All Customers1-in-2May Peak13</v>
          </cell>
          <cell r="G6734">
            <v>1.1105050000000001</v>
          </cell>
          <cell r="H6734">
            <v>1.1105050000000001</v>
          </cell>
          <cell r="I6734">
            <v>82.155770000000004</v>
          </cell>
          <cell r="J6734">
            <v>153314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</row>
        <row r="6735">
          <cell r="F6735" t="str">
            <v>2013All Customers1-in-2May Peak14</v>
          </cell>
          <cell r="G6735">
            <v>1.0954839999999999</v>
          </cell>
          <cell r="H6735">
            <v>1.285631</v>
          </cell>
          <cell r="I6735">
            <v>84.713409999999996</v>
          </cell>
          <cell r="J6735">
            <v>153314</v>
          </cell>
          <cell r="K6735">
            <v>0.1152917</v>
          </cell>
          <cell r="L6735">
            <v>0.15951689999999999</v>
          </cell>
          <cell r="M6735">
            <v>0.19014719999999999</v>
          </cell>
          <cell r="N6735">
            <v>0.22077749999999999</v>
          </cell>
          <cell r="O6735">
            <v>0.26500269999999998</v>
          </cell>
        </row>
        <row r="6736">
          <cell r="F6736" t="str">
            <v>2013All Customers1-in-2May Peak15</v>
          </cell>
          <cell r="G6736">
            <v>1.2350810000000001</v>
          </cell>
          <cell r="H6736">
            <v>1.479528</v>
          </cell>
          <cell r="I6736">
            <v>86.381240000000005</v>
          </cell>
          <cell r="J6736">
            <v>153314</v>
          </cell>
          <cell r="K6736">
            <v>0.14790639999999999</v>
          </cell>
          <cell r="L6736">
            <v>0.20494309999999999</v>
          </cell>
          <cell r="M6736">
            <v>0.24444660000000001</v>
          </cell>
          <cell r="N6736">
            <v>0.28394999999999998</v>
          </cell>
          <cell r="O6736">
            <v>0.34098669999999998</v>
          </cell>
        </row>
        <row r="6737">
          <cell r="F6737" t="str">
            <v>2013All Customers1-in-2May Peak16</v>
          </cell>
          <cell r="G6737">
            <v>1.3906769999999999</v>
          </cell>
          <cell r="H6737">
            <v>1.6961809999999999</v>
          </cell>
          <cell r="I6737">
            <v>86.991150000000005</v>
          </cell>
          <cell r="J6737">
            <v>153314</v>
          </cell>
          <cell r="K6737">
            <v>0.18568750000000001</v>
          </cell>
          <cell r="L6737">
            <v>0.25647560000000003</v>
          </cell>
          <cell r="M6737">
            <v>0.30550329999999998</v>
          </cell>
          <cell r="N6737">
            <v>0.35453089999999998</v>
          </cell>
          <cell r="O6737">
            <v>0.42531910000000001</v>
          </cell>
        </row>
        <row r="6738">
          <cell r="F6738" t="str">
            <v>2013All Customers1-in-2May Peak17</v>
          </cell>
          <cell r="G6738">
            <v>1.5289090000000001</v>
          </cell>
          <cell r="H6738">
            <v>1.8849720000000001</v>
          </cell>
          <cell r="I6738">
            <v>87.245689999999996</v>
          </cell>
          <cell r="J6738">
            <v>153314</v>
          </cell>
          <cell r="K6738">
            <v>0.21583369999999999</v>
          </cell>
          <cell r="L6738">
            <v>0.29868250000000002</v>
          </cell>
          <cell r="M6738">
            <v>0.35606330000000003</v>
          </cell>
          <cell r="N6738">
            <v>0.41344409999999998</v>
          </cell>
          <cell r="O6738">
            <v>0.49629289999999998</v>
          </cell>
        </row>
        <row r="6739">
          <cell r="F6739" t="str">
            <v>2013All Customers1-in-2May Peak18</v>
          </cell>
          <cell r="G6739">
            <v>1.634641</v>
          </cell>
          <cell r="H6739">
            <v>2.000343</v>
          </cell>
          <cell r="I6739">
            <v>86.757230000000007</v>
          </cell>
          <cell r="J6739">
            <v>153314</v>
          </cell>
          <cell r="K6739">
            <v>0.22159870000000001</v>
          </cell>
          <cell r="L6739">
            <v>0.3067356</v>
          </cell>
          <cell r="M6739">
            <v>0.3657012</v>
          </cell>
          <cell r="N6739">
            <v>0.42466670000000001</v>
          </cell>
          <cell r="O6739">
            <v>0.50980360000000002</v>
          </cell>
        </row>
        <row r="6740">
          <cell r="F6740" t="str">
            <v>2013All Customers1-in-2May Peak19</v>
          </cell>
          <cell r="G6740">
            <v>2.2314850000000002</v>
          </cell>
          <cell r="H6740">
            <v>1.9697180000000001</v>
          </cell>
          <cell r="I6740">
            <v>84.437219999999996</v>
          </cell>
          <cell r="J6740">
            <v>153314</v>
          </cell>
          <cell r="K6740">
            <v>-0.28988170000000002</v>
          </cell>
          <cell r="L6740">
            <v>-0.27327129999999999</v>
          </cell>
          <cell r="M6740">
            <v>-0.26176700000000003</v>
          </cell>
          <cell r="N6740">
            <v>-0.2502627</v>
          </cell>
          <cell r="O6740">
            <v>-0.23365240000000001</v>
          </cell>
        </row>
        <row r="6741">
          <cell r="F6741" t="str">
            <v>2013All Customers1-in-2May Peak20</v>
          </cell>
          <cell r="G6741">
            <v>2.0402619999999998</v>
          </cell>
          <cell r="H6741">
            <v>1.8052600000000001</v>
          </cell>
          <cell r="I6741">
            <v>80.881839999999997</v>
          </cell>
          <cell r="J6741">
            <v>153314</v>
          </cell>
          <cell r="K6741">
            <v>-0.26012259999999998</v>
          </cell>
          <cell r="L6741">
            <v>-0.24528159999999999</v>
          </cell>
          <cell r="M6741">
            <v>-0.23500270000000001</v>
          </cell>
          <cell r="N6741">
            <v>-0.2247237</v>
          </cell>
          <cell r="O6741">
            <v>-0.2098826</v>
          </cell>
        </row>
        <row r="6742">
          <cell r="F6742" t="str">
            <v>2013All Customers1-in-2May Peak21</v>
          </cell>
          <cell r="G6742">
            <v>1.779485</v>
          </cell>
          <cell r="H6742">
            <v>1.6302730000000001</v>
          </cell>
          <cell r="I6742">
            <v>76.948430000000002</v>
          </cell>
          <cell r="J6742">
            <v>153314</v>
          </cell>
          <cell r="K6742">
            <v>-0.1648365</v>
          </cell>
          <cell r="L6742">
            <v>-0.15560550000000001</v>
          </cell>
          <cell r="M6742">
            <v>-0.14921209999999999</v>
          </cell>
          <cell r="N6742">
            <v>-0.1428188</v>
          </cell>
          <cell r="O6742">
            <v>-0.1335877</v>
          </cell>
        </row>
        <row r="6743">
          <cell r="F6743" t="str">
            <v>2013All Customers1-in-2May Peak22</v>
          </cell>
          <cell r="G6743">
            <v>1.519914</v>
          </cell>
          <cell r="H6743">
            <v>1.4273199999999999</v>
          </cell>
          <cell r="I6743">
            <v>73.876909999999995</v>
          </cell>
          <cell r="J6743">
            <v>153314</v>
          </cell>
          <cell r="K6743">
            <v>-0.10219019999999999</v>
          </cell>
          <cell r="L6743">
            <v>-9.6520700000000001E-2</v>
          </cell>
          <cell r="M6743">
            <v>-9.2593999999999996E-2</v>
          </cell>
          <cell r="N6743">
            <v>-8.8667300000000004E-2</v>
          </cell>
          <cell r="O6743">
            <v>-8.2997699999999994E-2</v>
          </cell>
        </row>
        <row r="6744">
          <cell r="F6744" t="str">
            <v>2013All Customers1-in-2May Peak23</v>
          </cell>
          <cell r="G6744">
            <v>1.196512</v>
          </cell>
          <cell r="H6744">
            <v>1.1385989999999999</v>
          </cell>
          <cell r="I6744">
            <v>70.942390000000003</v>
          </cell>
          <cell r="J6744">
            <v>153314</v>
          </cell>
          <cell r="K6744">
            <v>-6.4004599999999995E-2</v>
          </cell>
          <cell r="L6744">
            <v>-6.04062E-2</v>
          </cell>
          <cell r="M6744">
            <v>-5.7913899999999997E-2</v>
          </cell>
          <cell r="N6744">
            <v>-5.5421699999999997E-2</v>
          </cell>
          <cell r="O6744">
            <v>-5.1823300000000003E-2</v>
          </cell>
        </row>
        <row r="6745">
          <cell r="F6745" t="str">
            <v>2013All Customers1-in-2May Peak24</v>
          </cell>
          <cell r="G6745">
            <v>0.91565929999999995</v>
          </cell>
          <cell r="H6745">
            <v>0.87389749999999999</v>
          </cell>
          <cell r="I6745">
            <v>69.035589999999999</v>
          </cell>
          <cell r="J6745">
            <v>153314</v>
          </cell>
          <cell r="K6745">
            <v>-4.6196000000000001E-2</v>
          </cell>
          <cell r="L6745">
            <v>-4.3576299999999998E-2</v>
          </cell>
          <cell r="M6745">
            <v>-4.1761800000000002E-2</v>
          </cell>
          <cell r="N6745">
            <v>-3.9947400000000001E-2</v>
          </cell>
          <cell r="O6745">
            <v>-3.7327699999999998E-2</v>
          </cell>
        </row>
        <row r="6746">
          <cell r="F6746" t="str">
            <v>2013Greater Bay Area1-in-2May Peak1</v>
          </cell>
          <cell r="G6746">
            <v>0.49649759999999998</v>
          </cell>
          <cell r="H6746">
            <v>0.49649759999999998</v>
          </cell>
          <cell r="I6746">
            <v>60.839959999999998</v>
          </cell>
          <cell r="J6746">
            <v>53455.29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</row>
        <row r="6747">
          <cell r="F6747" t="str">
            <v>2013Greater Bay Area1-in-2May Peak2</v>
          </cell>
          <cell r="G6747">
            <v>0.41762490000000002</v>
          </cell>
          <cell r="H6747">
            <v>0.41762490000000002</v>
          </cell>
          <cell r="I6747">
            <v>59.767040000000001</v>
          </cell>
          <cell r="J6747">
            <v>53455.29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</row>
        <row r="6748">
          <cell r="F6748" t="str">
            <v>2013Greater Bay Area1-in-2May Peak3</v>
          </cell>
          <cell r="G6748">
            <v>0.37418509999999999</v>
          </cell>
          <cell r="H6748">
            <v>0.37418509999999999</v>
          </cell>
          <cell r="I6748">
            <v>59.200530000000001</v>
          </cell>
          <cell r="J6748">
            <v>53455.29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</row>
        <row r="6749">
          <cell r="F6749" t="str">
            <v>2013Greater Bay Area1-in-2May Peak4</v>
          </cell>
          <cell r="G6749">
            <v>0.35007640000000001</v>
          </cell>
          <cell r="H6749">
            <v>0.35007640000000001</v>
          </cell>
          <cell r="I6749">
            <v>58.894329999999997</v>
          </cell>
          <cell r="J6749">
            <v>53455.29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</row>
        <row r="6750">
          <cell r="F6750" t="str">
            <v>2013Greater Bay Area1-in-2May Peak5</v>
          </cell>
          <cell r="G6750">
            <v>0.34199600000000002</v>
          </cell>
          <cell r="H6750">
            <v>0.34199600000000002</v>
          </cell>
          <cell r="I6750">
            <v>58.195329999999998</v>
          </cell>
          <cell r="J6750">
            <v>53455.29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</row>
        <row r="6751">
          <cell r="F6751" t="str">
            <v>2013Greater Bay Area1-in-2May Peak6</v>
          </cell>
          <cell r="G6751">
            <v>0.36080770000000001</v>
          </cell>
          <cell r="H6751">
            <v>0.36080770000000001</v>
          </cell>
          <cell r="I6751">
            <v>57.518380000000001</v>
          </cell>
          <cell r="J6751">
            <v>53455.29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</row>
        <row r="6752">
          <cell r="F6752" t="str">
            <v>2013Greater Bay Area1-in-2May Peak7</v>
          </cell>
          <cell r="G6752">
            <v>0.42640909999999999</v>
          </cell>
          <cell r="H6752">
            <v>0.42640909999999999</v>
          </cell>
          <cell r="I6752">
            <v>57.164969999999997</v>
          </cell>
          <cell r="J6752">
            <v>53455.29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</row>
        <row r="6753">
          <cell r="F6753" t="str">
            <v>2013Greater Bay Area1-in-2May Peak8</v>
          </cell>
          <cell r="G6753">
            <v>0.49053249999999998</v>
          </cell>
          <cell r="H6753">
            <v>0.49053249999999998</v>
          </cell>
          <cell r="I6753">
            <v>58.711170000000003</v>
          </cell>
          <cell r="J6753">
            <v>53455.29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</row>
        <row r="6754">
          <cell r="F6754" t="str">
            <v>2013Greater Bay Area1-in-2May Peak9</v>
          </cell>
          <cell r="G6754">
            <v>0.49815209999999999</v>
          </cell>
          <cell r="H6754">
            <v>0.49815209999999999</v>
          </cell>
          <cell r="I6754">
            <v>61.62294</v>
          </cell>
          <cell r="J6754">
            <v>53455.29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</row>
        <row r="6755">
          <cell r="F6755" t="str">
            <v>2013Greater Bay Area1-in-2May Peak10</v>
          </cell>
          <cell r="G6755">
            <v>0.51988630000000002</v>
          </cell>
          <cell r="H6755">
            <v>0.51988630000000002</v>
          </cell>
          <cell r="I6755">
            <v>65.053200000000004</v>
          </cell>
          <cell r="J6755">
            <v>53455.29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</row>
        <row r="6756">
          <cell r="F6756" t="str">
            <v>2013Greater Bay Area1-in-2May Peak11</v>
          </cell>
          <cell r="G6756">
            <v>0.56442990000000004</v>
          </cell>
          <cell r="H6756">
            <v>0.56442990000000004</v>
          </cell>
          <cell r="I6756">
            <v>69.067430000000002</v>
          </cell>
          <cell r="J6756">
            <v>53455.29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</row>
        <row r="6757">
          <cell r="F6757" t="str">
            <v>2013Greater Bay Area1-in-2May Peak12</v>
          </cell>
          <cell r="G6757">
            <v>0.62783330000000004</v>
          </cell>
          <cell r="H6757">
            <v>0.62783330000000004</v>
          </cell>
          <cell r="I6757">
            <v>72.442800000000005</v>
          </cell>
          <cell r="J6757">
            <v>53455.29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</row>
        <row r="6758">
          <cell r="F6758" t="str">
            <v>2013Greater Bay Area1-in-2May Peak13</v>
          </cell>
          <cell r="G6758">
            <v>0.71443469999999998</v>
          </cell>
          <cell r="H6758">
            <v>0.71443469999999998</v>
          </cell>
          <cell r="I6758">
            <v>74.799980000000005</v>
          </cell>
          <cell r="J6758">
            <v>53455.29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</row>
        <row r="6759">
          <cell r="F6759" t="str">
            <v>2013Greater Bay Area1-in-2May Peak14</v>
          </cell>
          <cell r="G6759">
            <v>0.74033179999999998</v>
          </cell>
          <cell r="H6759">
            <v>0.80675830000000004</v>
          </cell>
          <cell r="I6759">
            <v>77.069940000000003</v>
          </cell>
          <cell r="J6759">
            <v>53455.29</v>
          </cell>
          <cell r="K6759">
            <v>-9.6887999999999991E-3</v>
          </cell>
          <cell r="L6759">
            <v>3.5280699999999998E-2</v>
          </cell>
          <cell r="M6759">
            <v>6.6426499999999999E-2</v>
          </cell>
          <cell r="N6759">
            <v>9.7572199999999998E-2</v>
          </cell>
          <cell r="O6759">
            <v>0.1425418</v>
          </cell>
        </row>
        <row r="6760">
          <cell r="F6760" t="str">
            <v>2013Greater Bay Area1-in-2May Peak15</v>
          </cell>
          <cell r="G6760">
            <v>0.82712929999999996</v>
          </cell>
          <cell r="H6760">
            <v>0.91416779999999997</v>
          </cell>
          <cell r="I6760">
            <v>78.315370000000001</v>
          </cell>
          <cell r="J6760">
            <v>53455.29</v>
          </cell>
          <cell r="K6760">
            <v>-1.26952E-2</v>
          </cell>
          <cell r="L6760">
            <v>4.62283E-2</v>
          </cell>
          <cell r="M6760">
            <v>8.7038400000000002E-2</v>
          </cell>
          <cell r="N6760">
            <v>0.12784870000000001</v>
          </cell>
          <cell r="O6760">
            <v>0.1867722</v>
          </cell>
        </row>
        <row r="6761">
          <cell r="F6761" t="str">
            <v>2013Greater Bay Area1-in-2May Peak16</v>
          </cell>
          <cell r="G6761">
            <v>0.93851169999999995</v>
          </cell>
          <cell r="H6761">
            <v>1.046095</v>
          </cell>
          <cell r="I6761">
            <v>78.740859999999998</v>
          </cell>
          <cell r="J6761">
            <v>53455.29</v>
          </cell>
          <cell r="K6761">
            <v>-1.5691799999999999E-2</v>
          </cell>
          <cell r="L6761">
            <v>5.7140099999999999E-2</v>
          </cell>
          <cell r="M6761">
            <v>0.1075832</v>
          </cell>
          <cell r="N6761">
            <v>0.15802630000000001</v>
          </cell>
          <cell r="O6761">
            <v>0.23085820000000001</v>
          </cell>
        </row>
        <row r="6762">
          <cell r="F6762" t="str">
            <v>2013Greater Bay Area1-in-2May Peak17</v>
          </cell>
          <cell r="G6762">
            <v>1.046476</v>
          </cell>
          <cell r="H6762">
            <v>1.172698</v>
          </cell>
          <cell r="I6762">
            <v>78.349119999999999</v>
          </cell>
          <cell r="J6762">
            <v>53455.29</v>
          </cell>
          <cell r="K6762">
            <v>-1.84105E-2</v>
          </cell>
          <cell r="L6762">
            <v>6.7039600000000005E-2</v>
          </cell>
          <cell r="M6762">
            <v>0.1262221</v>
          </cell>
          <cell r="N6762">
            <v>0.1854045</v>
          </cell>
          <cell r="O6762">
            <v>0.2708546</v>
          </cell>
        </row>
        <row r="6763">
          <cell r="F6763" t="str">
            <v>2013Greater Bay Area1-in-2May Peak18</v>
          </cell>
          <cell r="G6763">
            <v>1.1314869999999999</v>
          </cell>
          <cell r="H6763">
            <v>1.261236</v>
          </cell>
          <cell r="I6763">
            <v>77.799000000000007</v>
          </cell>
          <cell r="J6763">
            <v>53455.29</v>
          </cell>
          <cell r="K6763">
            <v>-1.8924799999999999E-2</v>
          </cell>
          <cell r="L6763">
            <v>6.8912699999999993E-2</v>
          </cell>
          <cell r="M6763">
            <v>0.12974869999999999</v>
          </cell>
          <cell r="N6763">
            <v>0.19058459999999999</v>
          </cell>
          <cell r="O6763">
            <v>0.27842210000000001</v>
          </cell>
        </row>
        <row r="6764">
          <cell r="F6764" t="str">
            <v>2013Greater Bay Area1-in-2May Peak19</v>
          </cell>
          <cell r="G6764">
            <v>1.433846</v>
          </cell>
          <cell r="H6764">
            <v>1.261544</v>
          </cell>
          <cell r="I6764">
            <v>75.099459999999993</v>
          </cell>
          <cell r="J6764">
            <v>53455.29</v>
          </cell>
          <cell r="K6764">
            <v>-0.1992739</v>
          </cell>
          <cell r="L6764">
            <v>-0.18333859999999999</v>
          </cell>
          <cell r="M6764">
            <v>-0.17230190000000001</v>
          </cell>
          <cell r="N6764">
            <v>-0.16126509999999999</v>
          </cell>
          <cell r="O6764">
            <v>-0.14532980000000001</v>
          </cell>
        </row>
        <row r="6765">
          <cell r="F6765" t="str">
            <v>2013Greater Bay Area1-in-2May Peak20</v>
          </cell>
          <cell r="G6765">
            <v>1.3186230000000001</v>
          </cell>
          <cell r="H6765">
            <v>1.165375</v>
          </cell>
          <cell r="I6765">
            <v>70.416529999999995</v>
          </cell>
          <cell r="J6765">
            <v>53455.29</v>
          </cell>
          <cell r="K6765">
            <v>-0.1772377</v>
          </cell>
          <cell r="L6765">
            <v>-0.1630645</v>
          </cell>
          <cell r="M6765">
            <v>-0.1532483</v>
          </cell>
          <cell r="N6765">
            <v>-0.143432</v>
          </cell>
          <cell r="O6765">
            <v>-0.12925880000000001</v>
          </cell>
        </row>
        <row r="6766">
          <cell r="F6766" t="str">
            <v>2013Greater Bay Area1-in-2May Peak21</v>
          </cell>
          <cell r="G6766">
            <v>1.160366</v>
          </cell>
          <cell r="H6766">
            <v>1.0724480000000001</v>
          </cell>
          <cell r="I6766">
            <v>66.383279999999999</v>
          </cell>
          <cell r="J6766">
            <v>53455.29</v>
          </cell>
          <cell r="K6766">
            <v>-0.1016803</v>
          </cell>
          <cell r="L6766">
            <v>-9.3549199999999999E-2</v>
          </cell>
          <cell r="M6766">
            <v>-8.7917700000000001E-2</v>
          </cell>
          <cell r="N6766">
            <v>-8.2286200000000004E-2</v>
          </cell>
          <cell r="O6766">
            <v>-7.4155100000000002E-2</v>
          </cell>
        </row>
        <row r="6767">
          <cell r="F6767" t="str">
            <v>2013Greater Bay Area1-in-2May Peak22</v>
          </cell>
          <cell r="G6767">
            <v>1.013225</v>
          </cell>
          <cell r="H6767">
            <v>0.96157740000000003</v>
          </cell>
          <cell r="I6767">
            <v>64.083259999999996</v>
          </cell>
          <cell r="J6767">
            <v>53455.29</v>
          </cell>
          <cell r="K6767">
            <v>-5.9733000000000001E-2</v>
          </cell>
          <cell r="L6767">
            <v>-5.4956400000000002E-2</v>
          </cell>
          <cell r="M6767">
            <v>-5.1648100000000002E-2</v>
          </cell>
          <cell r="N6767">
            <v>-4.8339800000000002E-2</v>
          </cell>
          <cell r="O6767">
            <v>-4.35631E-2</v>
          </cell>
        </row>
        <row r="6768">
          <cell r="F6768" t="str">
            <v>2013Greater Bay Area1-in-2May Peak23</v>
          </cell>
          <cell r="G6768">
            <v>0.81406350000000005</v>
          </cell>
          <cell r="H6768">
            <v>0.78083309999999995</v>
          </cell>
          <cell r="I6768">
            <v>61.529539999999997</v>
          </cell>
          <cell r="J6768">
            <v>53455.29</v>
          </cell>
          <cell r="K6768">
            <v>-3.8432300000000003E-2</v>
          </cell>
          <cell r="L6768">
            <v>-3.5359000000000002E-2</v>
          </cell>
          <cell r="M6768">
            <v>-3.32304E-2</v>
          </cell>
          <cell r="N6768">
            <v>-3.1101899999999998E-2</v>
          </cell>
          <cell r="O6768">
            <v>-2.8028600000000001E-2</v>
          </cell>
        </row>
        <row r="6769">
          <cell r="F6769" t="str">
            <v>2013Greater Bay Area1-in-2May Peak24</v>
          </cell>
          <cell r="G6769">
            <v>0.62096399999999996</v>
          </cell>
          <cell r="H6769">
            <v>0.59441080000000002</v>
          </cell>
          <cell r="I6769">
            <v>60.285699999999999</v>
          </cell>
          <cell r="J6769">
            <v>53455.29</v>
          </cell>
          <cell r="K6769">
            <v>-3.0709899999999998E-2</v>
          </cell>
          <cell r="L6769">
            <v>-2.8254100000000001E-2</v>
          </cell>
          <cell r="M6769">
            <v>-2.6553199999999999E-2</v>
          </cell>
          <cell r="N6769">
            <v>-2.48524E-2</v>
          </cell>
          <cell r="O6769">
            <v>-2.2396699999999999E-2</v>
          </cell>
        </row>
        <row r="6770">
          <cell r="F6770" t="str">
            <v>2013Greater Fresno1-in-2May Peak1</v>
          </cell>
          <cell r="G6770">
            <v>1.0390459999999999</v>
          </cell>
          <cell r="H6770">
            <v>1.0390459999999999</v>
          </cell>
          <cell r="I6770">
            <v>80.819270000000003</v>
          </cell>
          <cell r="J6770">
            <v>27432.02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</row>
        <row r="6771">
          <cell r="F6771" t="str">
            <v>2013Greater Fresno1-in-2May Peak2</v>
          </cell>
          <cell r="G6771">
            <v>0.88343680000000002</v>
          </cell>
          <cell r="H6771">
            <v>0.88343680000000002</v>
          </cell>
          <cell r="I6771">
            <v>78.838419999999999</v>
          </cell>
          <cell r="J6771">
            <v>27432.02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</row>
        <row r="6772">
          <cell r="F6772" t="str">
            <v>2013Greater Fresno1-in-2May Peak3</v>
          </cell>
          <cell r="G6772">
            <v>0.78249000000000002</v>
          </cell>
          <cell r="H6772">
            <v>0.78249000000000002</v>
          </cell>
          <cell r="I6772">
            <v>78.611090000000004</v>
          </cell>
          <cell r="J6772">
            <v>27432.02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</row>
        <row r="6773">
          <cell r="F6773" t="str">
            <v>2013Greater Fresno1-in-2May Peak4</v>
          </cell>
          <cell r="G6773">
            <v>0.72142649999999997</v>
          </cell>
          <cell r="H6773">
            <v>0.72142649999999997</v>
          </cell>
          <cell r="I6773">
            <v>75.792810000000003</v>
          </cell>
          <cell r="J6773">
            <v>27432.02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</row>
        <row r="6774">
          <cell r="F6774" t="str">
            <v>2013Greater Fresno1-in-2May Peak5</v>
          </cell>
          <cell r="G6774">
            <v>0.7027677</v>
          </cell>
          <cell r="H6774">
            <v>0.7027677</v>
          </cell>
          <cell r="I6774">
            <v>74.02655</v>
          </cell>
          <cell r="J6774">
            <v>27432.02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</row>
        <row r="6775">
          <cell r="F6775" t="str">
            <v>2013Greater Fresno1-in-2May Peak6</v>
          </cell>
          <cell r="G6775">
            <v>0.73114599999999996</v>
          </cell>
          <cell r="H6775">
            <v>0.73114599999999996</v>
          </cell>
          <cell r="I6775">
            <v>72.597809999999996</v>
          </cell>
          <cell r="J6775">
            <v>27432.02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</row>
        <row r="6776">
          <cell r="F6776" t="str">
            <v>2013Greater Fresno1-in-2May Peak7</v>
          </cell>
          <cell r="G6776">
            <v>0.82162579999999996</v>
          </cell>
          <cell r="H6776">
            <v>0.82162579999999996</v>
          </cell>
          <cell r="I6776">
            <v>71.623369999999994</v>
          </cell>
          <cell r="J6776">
            <v>27432.02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</row>
        <row r="6777">
          <cell r="F6777" t="str">
            <v>2013Greater Fresno1-in-2May Peak8</v>
          </cell>
          <cell r="G6777">
            <v>0.88166610000000001</v>
          </cell>
          <cell r="H6777">
            <v>0.88166610000000001</v>
          </cell>
          <cell r="I6777">
            <v>73.518299999999996</v>
          </cell>
          <cell r="J6777">
            <v>27432.02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</row>
        <row r="6778">
          <cell r="F6778" t="str">
            <v>2013Greater Fresno1-in-2May Peak9</v>
          </cell>
          <cell r="G6778">
            <v>0.90857379999999999</v>
          </cell>
          <cell r="H6778">
            <v>0.90857379999999999</v>
          </cell>
          <cell r="I6778">
            <v>76.621530000000007</v>
          </cell>
          <cell r="J6778">
            <v>27432.02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</row>
        <row r="6779">
          <cell r="F6779" t="str">
            <v>2013Greater Fresno1-in-2May Peak10</v>
          </cell>
          <cell r="G6779">
            <v>1.0095590000000001</v>
          </cell>
          <cell r="H6779">
            <v>1.0095590000000001</v>
          </cell>
          <cell r="I6779">
            <v>80.621530000000007</v>
          </cell>
          <cell r="J6779">
            <v>27432.02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</row>
        <row r="6780">
          <cell r="F6780" t="str">
            <v>2013Greater Fresno1-in-2May Peak11</v>
          </cell>
          <cell r="G6780">
            <v>1.1587499999999999</v>
          </cell>
          <cell r="H6780">
            <v>1.1587499999999999</v>
          </cell>
          <cell r="I6780">
            <v>82.017849999999996</v>
          </cell>
          <cell r="J6780">
            <v>27432.02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</row>
        <row r="6781">
          <cell r="F6781" t="str">
            <v>2013Greater Fresno1-in-2May Peak12</v>
          </cell>
          <cell r="G6781">
            <v>1.376646</v>
          </cell>
          <cell r="H6781">
            <v>1.376646</v>
          </cell>
          <cell r="I6781">
            <v>85.992289999999997</v>
          </cell>
          <cell r="J6781">
            <v>27432.02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</row>
        <row r="6782">
          <cell r="F6782" t="str">
            <v>2013Greater Fresno1-in-2May Peak13</v>
          </cell>
          <cell r="G6782">
            <v>1.647912</v>
          </cell>
          <cell r="H6782">
            <v>1.647912</v>
          </cell>
          <cell r="I6782">
            <v>89.473060000000004</v>
          </cell>
          <cell r="J6782">
            <v>27432.02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</row>
        <row r="6783">
          <cell r="F6783" t="str">
            <v>2013Greater Fresno1-in-2May Peak14</v>
          </cell>
          <cell r="G6783">
            <v>1.5864309999999999</v>
          </cell>
          <cell r="H6783">
            <v>1.9359379999999999</v>
          </cell>
          <cell r="I6783">
            <v>92.889080000000007</v>
          </cell>
          <cell r="J6783">
            <v>27432.02</v>
          </cell>
          <cell r="K6783">
            <v>0.26775399999999999</v>
          </cell>
          <cell r="L6783">
            <v>0.31605440000000001</v>
          </cell>
          <cell r="M6783">
            <v>0.34950720000000002</v>
          </cell>
          <cell r="N6783">
            <v>0.38296000000000002</v>
          </cell>
          <cell r="O6783">
            <v>0.43126049999999999</v>
          </cell>
        </row>
        <row r="6784">
          <cell r="F6784" t="str">
            <v>2013Greater Fresno1-in-2May Peak15</v>
          </cell>
          <cell r="G6784">
            <v>1.7851900000000001</v>
          </cell>
          <cell r="H6784">
            <v>2.2354919999999998</v>
          </cell>
          <cell r="I6784">
            <v>94.5261</v>
          </cell>
          <cell r="J6784">
            <v>27432.02</v>
          </cell>
          <cell r="K6784">
            <v>0.3450648</v>
          </cell>
          <cell r="L6784">
            <v>0.40723979999999999</v>
          </cell>
          <cell r="M6784">
            <v>0.45030199999999998</v>
          </cell>
          <cell r="N6784">
            <v>0.49336419999999997</v>
          </cell>
          <cell r="O6784">
            <v>0.55553920000000001</v>
          </cell>
        </row>
        <row r="6785">
          <cell r="F6785" t="str">
            <v>2013Greater Fresno1-in-2May Peak16</v>
          </cell>
          <cell r="G6785">
            <v>1.984823</v>
          </cell>
          <cell r="H6785">
            <v>2.5469940000000002</v>
          </cell>
          <cell r="I6785">
            <v>94.571709999999996</v>
          </cell>
          <cell r="J6785">
            <v>27432.02</v>
          </cell>
          <cell r="K6785">
            <v>0.43149779999999999</v>
          </cell>
          <cell r="L6785">
            <v>0.50870070000000001</v>
          </cell>
          <cell r="M6785">
            <v>0.56217130000000004</v>
          </cell>
          <cell r="N6785">
            <v>0.61564189999999996</v>
          </cell>
          <cell r="O6785">
            <v>0.69284500000000004</v>
          </cell>
        </row>
        <row r="6786">
          <cell r="F6786" t="str">
            <v>2013Greater Fresno1-in-2May Peak17</v>
          </cell>
          <cell r="G6786">
            <v>2.1280860000000001</v>
          </cell>
          <cell r="H6786">
            <v>2.7837170000000002</v>
          </cell>
          <cell r="I6786">
            <v>95.467659999999995</v>
          </cell>
          <cell r="J6786">
            <v>27432.02</v>
          </cell>
          <cell r="K6786">
            <v>0.50273900000000005</v>
          </cell>
          <cell r="L6786">
            <v>0.59306910000000002</v>
          </cell>
          <cell r="M6786">
            <v>0.65563139999999998</v>
          </cell>
          <cell r="N6786">
            <v>0.71819379999999999</v>
          </cell>
          <cell r="O6786">
            <v>0.80852380000000001</v>
          </cell>
        </row>
        <row r="6787">
          <cell r="F6787" t="str">
            <v>2013Greater Fresno1-in-2May Peak18</v>
          </cell>
          <cell r="G6787">
            <v>2.2412399999999999</v>
          </cell>
          <cell r="H6787">
            <v>2.9146740000000002</v>
          </cell>
          <cell r="I6787">
            <v>96.240229999999997</v>
          </cell>
          <cell r="J6787">
            <v>27432.02</v>
          </cell>
          <cell r="K6787">
            <v>0.51632460000000002</v>
          </cell>
          <cell r="L6787">
            <v>0.60914590000000002</v>
          </cell>
          <cell r="M6787">
            <v>0.67343370000000002</v>
          </cell>
          <cell r="N6787">
            <v>0.73772139999999997</v>
          </cell>
          <cell r="O6787">
            <v>0.83054269999999997</v>
          </cell>
        </row>
        <row r="6788">
          <cell r="F6788" t="str">
            <v>2013Greater Fresno1-in-2May Peak19</v>
          </cell>
          <cell r="G6788">
            <v>3.176075</v>
          </cell>
          <cell r="H6788">
            <v>2.850749</v>
          </cell>
          <cell r="I6788">
            <v>94.668980000000005</v>
          </cell>
          <cell r="J6788">
            <v>27432.02</v>
          </cell>
          <cell r="K6788">
            <v>-0.35278080000000001</v>
          </cell>
          <cell r="L6788">
            <v>-0.33656079999999999</v>
          </cell>
          <cell r="M6788">
            <v>-0.32532689999999997</v>
          </cell>
          <cell r="N6788">
            <v>-0.31409320000000002</v>
          </cell>
          <cell r="O6788">
            <v>-0.2978732</v>
          </cell>
        </row>
        <row r="6789">
          <cell r="F6789" t="str">
            <v>2013Greater Fresno1-in-2May Peak20</v>
          </cell>
          <cell r="G6789">
            <v>2.9301949999999999</v>
          </cell>
          <cell r="H6789">
            <v>2.6236250000000001</v>
          </cell>
          <cell r="I6789">
            <v>93.052099999999996</v>
          </cell>
          <cell r="J6789">
            <v>27432.02</v>
          </cell>
          <cell r="K6789">
            <v>-0.33244109999999999</v>
          </cell>
          <cell r="L6789">
            <v>-0.3171563</v>
          </cell>
          <cell r="M6789">
            <v>-0.30657020000000001</v>
          </cell>
          <cell r="N6789">
            <v>-0.29598390000000002</v>
          </cell>
          <cell r="O6789">
            <v>-0.28069909999999998</v>
          </cell>
        </row>
        <row r="6790">
          <cell r="F6790" t="str">
            <v>2013Greater Fresno1-in-2May Peak21</v>
          </cell>
          <cell r="G6790">
            <v>2.6061839999999998</v>
          </cell>
          <cell r="H6790">
            <v>2.3912149999999999</v>
          </cell>
          <cell r="I6790">
            <v>91.338419999999999</v>
          </cell>
          <cell r="J6790">
            <v>27432.02</v>
          </cell>
          <cell r="K6790">
            <v>-0.2331095</v>
          </cell>
          <cell r="L6790">
            <v>-0.2223918</v>
          </cell>
          <cell r="M6790">
            <v>-0.21496870000000001</v>
          </cell>
          <cell r="N6790">
            <v>-0.2075456</v>
          </cell>
          <cell r="O6790">
            <v>-0.1968278</v>
          </cell>
        </row>
        <row r="6791">
          <cell r="F6791" t="str">
            <v>2013Greater Fresno1-in-2May Peak22</v>
          </cell>
          <cell r="G6791">
            <v>2.2453110000000001</v>
          </cell>
          <cell r="H6791">
            <v>2.1145299999999998</v>
          </cell>
          <cell r="I6791">
            <v>88.682249999999996</v>
          </cell>
          <cell r="J6791">
            <v>27432.02</v>
          </cell>
          <cell r="K6791">
            <v>-0.14181730000000001</v>
          </cell>
          <cell r="L6791">
            <v>-0.1352969</v>
          </cell>
          <cell r="M6791">
            <v>-0.13078090000000001</v>
          </cell>
          <cell r="N6791">
            <v>-0.12626490000000001</v>
          </cell>
          <cell r="O6791">
            <v>-0.1197445</v>
          </cell>
        </row>
        <row r="6792">
          <cell r="F6792" t="str">
            <v>2013Greater Fresno1-in-2May Peak23</v>
          </cell>
          <cell r="G6792">
            <v>1.7717259999999999</v>
          </cell>
          <cell r="H6792">
            <v>1.698269</v>
          </cell>
          <cell r="I6792">
            <v>86.01885</v>
          </cell>
          <cell r="J6792">
            <v>27432.02</v>
          </cell>
          <cell r="K6792">
            <v>-7.9655500000000004E-2</v>
          </cell>
          <cell r="L6792">
            <v>-7.5993199999999997E-2</v>
          </cell>
          <cell r="M6792">
            <v>-7.3456599999999997E-2</v>
          </cell>
          <cell r="N6792">
            <v>-7.09201E-2</v>
          </cell>
          <cell r="O6792">
            <v>-6.7257800000000006E-2</v>
          </cell>
        </row>
        <row r="6793">
          <cell r="F6793" t="str">
            <v>2013Greater Fresno1-in-2May Peak24</v>
          </cell>
          <cell r="G6793">
            <v>1.3674919999999999</v>
          </cell>
          <cell r="H6793">
            <v>1.3115330000000001</v>
          </cell>
          <cell r="I6793">
            <v>83.908289999999994</v>
          </cell>
          <cell r="J6793">
            <v>27432.02</v>
          </cell>
          <cell r="K6793">
            <v>-6.0681300000000001E-2</v>
          </cell>
          <cell r="L6793">
            <v>-5.78913E-2</v>
          </cell>
          <cell r="M6793">
            <v>-5.5959000000000002E-2</v>
          </cell>
          <cell r="N6793">
            <v>-5.4026699999999997E-2</v>
          </cell>
          <cell r="O6793">
            <v>-5.1236700000000003E-2</v>
          </cell>
        </row>
        <row r="6794">
          <cell r="F6794" t="str">
            <v>2013Kern1-in-2May Peak1</v>
          </cell>
          <cell r="G6794">
            <v>1.1894149999999999</v>
          </cell>
          <cell r="H6794">
            <v>1.1894149999999999</v>
          </cell>
          <cell r="I6794">
            <v>80.5</v>
          </cell>
          <cell r="J6794">
            <v>5695.8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</row>
        <row r="6795">
          <cell r="F6795" t="str">
            <v>2013Kern1-in-2May Peak2</v>
          </cell>
          <cell r="G6795">
            <v>1.0186059999999999</v>
          </cell>
          <cell r="H6795">
            <v>1.0186059999999999</v>
          </cell>
          <cell r="I6795">
            <v>77</v>
          </cell>
          <cell r="J6795">
            <v>5695.8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</row>
        <row r="6796">
          <cell r="F6796" t="str">
            <v>2013Kern1-in-2May Peak3</v>
          </cell>
          <cell r="G6796">
            <v>0.89116850000000003</v>
          </cell>
          <cell r="H6796">
            <v>0.89116850000000003</v>
          </cell>
          <cell r="I6796">
            <v>77</v>
          </cell>
          <cell r="J6796">
            <v>5695.8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</row>
        <row r="6797">
          <cell r="F6797" t="str">
            <v>2013Kern1-in-2May Peak4</v>
          </cell>
          <cell r="G6797">
            <v>0.80248370000000002</v>
          </cell>
          <cell r="H6797">
            <v>0.80248370000000002</v>
          </cell>
          <cell r="I6797">
            <v>74.5</v>
          </cell>
          <cell r="J6797">
            <v>5695.8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</row>
        <row r="6798">
          <cell r="F6798" t="str">
            <v>2013Kern1-in-2May Peak5</v>
          </cell>
          <cell r="G6798">
            <v>0.76273800000000003</v>
          </cell>
          <cell r="H6798">
            <v>0.76273800000000003</v>
          </cell>
          <cell r="I6798">
            <v>74</v>
          </cell>
          <cell r="J6798">
            <v>5695.8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</row>
        <row r="6799">
          <cell r="F6799" t="str">
            <v>2013Kern1-in-2May Peak6</v>
          </cell>
          <cell r="G6799">
            <v>0.75815480000000002</v>
          </cell>
          <cell r="H6799">
            <v>0.75815480000000002</v>
          </cell>
          <cell r="I6799">
            <v>73</v>
          </cell>
          <cell r="J6799">
            <v>5695.8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</row>
        <row r="6800">
          <cell r="F6800" t="str">
            <v>2013Kern1-in-2May Peak7</v>
          </cell>
          <cell r="G6800">
            <v>0.82664260000000001</v>
          </cell>
          <cell r="H6800">
            <v>0.82664260000000001</v>
          </cell>
          <cell r="I6800">
            <v>72.5</v>
          </cell>
          <cell r="J6800">
            <v>5695.8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</row>
        <row r="6801">
          <cell r="F6801" t="str">
            <v>2013Kern1-in-2May Peak8</v>
          </cell>
          <cell r="G6801">
            <v>0.86733800000000005</v>
          </cell>
          <cell r="H6801">
            <v>0.86733800000000005</v>
          </cell>
          <cell r="I6801">
            <v>74.5</v>
          </cell>
          <cell r="J6801">
            <v>5695.8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</row>
        <row r="6802">
          <cell r="F6802" t="str">
            <v>2013Kern1-in-2May Peak9</v>
          </cell>
          <cell r="G6802">
            <v>0.88972320000000005</v>
          </cell>
          <cell r="H6802">
            <v>0.88972320000000005</v>
          </cell>
          <cell r="I6802">
            <v>76.5</v>
          </cell>
          <cell r="J6802">
            <v>5695.8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</row>
        <row r="6803">
          <cell r="F6803" t="str">
            <v>2013Kern1-in-2May Peak10</v>
          </cell>
          <cell r="G6803">
            <v>1.020189</v>
          </cell>
          <cell r="H6803">
            <v>1.020189</v>
          </cell>
          <cell r="I6803">
            <v>80.5</v>
          </cell>
          <cell r="J6803">
            <v>5695.8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</row>
        <row r="6804">
          <cell r="F6804" t="str">
            <v>2013Kern1-in-2May Peak11</v>
          </cell>
          <cell r="G6804">
            <v>1.220037</v>
          </cell>
          <cell r="H6804">
            <v>1.220037</v>
          </cell>
          <cell r="I6804">
            <v>84.5</v>
          </cell>
          <cell r="J6804">
            <v>5695.8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</row>
        <row r="6805">
          <cell r="F6805" t="str">
            <v>2013Kern1-in-2May Peak12</v>
          </cell>
          <cell r="G6805">
            <v>1.4900709999999999</v>
          </cell>
          <cell r="H6805">
            <v>1.4900709999999999</v>
          </cell>
          <cell r="I6805">
            <v>87.5</v>
          </cell>
          <cell r="J6805">
            <v>5695.8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</row>
        <row r="6806">
          <cell r="F6806" t="str">
            <v>2013Kern1-in-2May Peak13</v>
          </cell>
          <cell r="G6806">
            <v>1.7961419999999999</v>
          </cell>
          <cell r="H6806">
            <v>1.7961419999999999</v>
          </cell>
          <cell r="I6806">
            <v>91</v>
          </cell>
          <cell r="J6806">
            <v>5695.8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</row>
        <row r="6807">
          <cell r="F6807" t="str">
            <v>2013Kern1-in-2May Peak14</v>
          </cell>
          <cell r="G6807">
            <v>1.6664350000000001</v>
          </cell>
          <cell r="H6807">
            <v>2.0948829999999998</v>
          </cell>
          <cell r="I6807">
            <v>93</v>
          </cell>
          <cell r="J6807">
            <v>5695.8</v>
          </cell>
          <cell r="K6807">
            <v>0.35767300000000002</v>
          </cell>
          <cell r="L6807">
            <v>0.39948719999999999</v>
          </cell>
          <cell r="M6807">
            <v>0.42844749999999998</v>
          </cell>
          <cell r="N6807">
            <v>0.45740789999999998</v>
          </cell>
          <cell r="O6807">
            <v>0.4992221</v>
          </cell>
        </row>
        <row r="6808">
          <cell r="F6808" t="str">
            <v>2013Kern1-in-2May Peak15</v>
          </cell>
          <cell r="G6808">
            <v>1.8655900000000001</v>
          </cell>
          <cell r="H6808">
            <v>2.3828010000000002</v>
          </cell>
          <cell r="I6808">
            <v>93</v>
          </cell>
          <cell r="J6808">
            <v>5695.8</v>
          </cell>
          <cell r="K6808">
            <v>0.4344616</v>
          </cell>
          <cell r="L6808">
            <v>0.48335040000000001</v>
          </cell>
          <cell r="M6808">
            <v>0.51721059999999996</v>
          </cell>
          <cell r="N6808">
            <v>0.55107070000000002</v>
          </cell>
          <cell r="O6808">
            <v>0.59995949999999998</v>
          </cell>
        </row>
        <row r="6809">
          <cell r="F6809" t="str">
            <v>2013Kern1-in-2May Peak16</v>
          </cell>
          <cell r="G6809">
            <v>2.010624</v>
          </cell>
          <cell r="H6809">
            <v>2.6784590000000001</v>
          </cell>
          <cell r="I6809">
            <v>94.5</v>
          </cell>
          <cell r="J6809">
            <v>5695.8</v>
          </cell>
          <cell r="K6809">
            <v>0.56239470000000003</v>
          </cell>
          <cell r="L6809">
            <v>0.62468990000000002</v>
          </cell>
          <cell r="M6809">
            <v>0.66783550000000003</v>
          </cell>
          <cell r="N6809">
            <v>0.71098099999999997</v>
          </cell>
          <cell r="O6809">
            <v>0.77327619999999997</v>
          </cell>
        </row>
        <row r="6810">
          <cell r="F6810" t="str">
            <v>2013Kern1-in-2May Peak17</v>
          </cell>
          <cell r="G6810">
            <v>2.1361089999999998</v>
          </cell>
          <cell r="H6810">
            <v>2.8995090000000001</v>
          </cell>
          <cell r="I6810">
            <v>95</v>
          </cell>
          <cell r="J6810">
            <v>5695.8</v>
          </cell>
          <cell r="K6810">
            <v>0.64192090000000002</v>
          </cell>
          <cell r="L6810">
            <v>0.71369179999999999</v>
          </cell>
          <cell r="M6810">
            <v>0.76339999999999997</v>
          </cell>
          <cell r="N6810">
            <v>0.81310830000000001</v>
          </cell>
          <cell r="O6810">
            <v>0.88487910000000003</v>
          </cell>
        </row>
        <row r="6811">
          <cell r="F6811" t="str">
            <v>2013Kern1-in-2May Peak18</v>
          </cell>
          <cell r="G6811">
            <v>2.2233969999999998</v>
          </cell>
          <cell r="H6811">
            <v>3.005487</v>
          </cell>
          <cell r="I6811">
            <v>94.5</v>
          </cell>
          <cell r="J6811">
            <v>5695.8</v>
          </cell>
          <cell r="K6811">
            <v>0.65750900000000001</v>
          </cell>
          <cell r="L6811">
            <v>0.7311124</v>
          </cell>
          <cell r="M6811">
            <v>0.78209010000000001</v>
          </cell>
          <cell r="N6811">
            <v>0.83306760000000002</v>
          </cell>
          <cell r="O6811">
            <v>0.906671</v>
          </cell>
        </row>
        <row r="6812">
          <cell r="F6812" t="str">
            <v>2013Kern1-in-2May Peak19</v>
          </cell>
          <cell r="G6812">
            <v>3.344954</v>
          </cell>
          <cell r="H6812">
            <v>2.9245109999999999</v>
          </cell>
          <cell r="I6812">
            <v>95</v>
          </cell>
          <cell r="J6812">
            <v>5695.8</v>
          </cell>
          <cell r="K6812">
            <v>-0.46014060000000001</v>
          </cell>
          <cell r="L6812">
            <v>-0.43668649999999998</v>
          </cell>
          <cell r="M6812">
            <v>-0.42044219999999999</v>
          </cell>
          <cell r="N6812">
            <v>-0.404198</v>
          </cell>
          <cell r="O6812">
            <v>-0.38074390000000002</v>
          </cell>
        </row>
        <row r="6813">
          <cell r="F6813" t="str">
            <v>2013Kern1-in-2May Peak20</v>
          </cell>
          <cell r="G6813">
            <v>3.1436009999999999</v>
          </cell>
          <cell r="H6813">
            <v>2.7208459999999999</v>
          </cell>
          <cell r="I6813">
            <v>94</v>
          </cell>
          <cell r="J6813">
            <v>5695.8</v>
          </cell>
          <cell r="K6813">
            <v>-0.4626709</v>
          </cell>
          <cell r="L6813">
            <v>-0.43908779999999997</v>
          </cell>
          <cell r="M6813">
            <v>-0.42275420000000002</v>
          </cell>
          <cell r="N6813">
            <v>-0.40642060000000002</v>
          </cell>
          <cell r="O6813">
            <v>-0.3828375</v>
          </cell>
        </row>
        <row r="6814">
          <cell r="F6814" t="str">
            <v>2013Kern1-in-2May Peak21</v>
          </cell>
          <cell r="G6814">
            <v>2.8209170000000001</v>
          </cell>
          <cell r="H6814">
            <v>2.5277270000000001</v>
          </cell>
          <cell r="I6814">
            <v>92</v>
          </cell>
          <cell r="J6814">
            <v>5695.8</v>
          </cell>
          <cell r="K6814">
            <v>-0.3208725</v>
          </cell>
          <cell r="L6814">
            <v>-0.30451709999999999</v>
          </cell>
          <cell r="M6814">
            <v>-0.29318939999999999</v>
          </cell>
          <cell r="N6814">
            <v>-0.2818618</v>
          </cell>
          <cell r="O6814">
            <v>-0.26550639999999998</v>
          </cell>
        </row>
        <row r="6815">
          <cell r="F6815" t="str">
            <v>2013Kern1-in-2May Peak22</v>
          </cell>
          <cell r="G6815">
            <v>2.472486</v>
          </cell>
          <cell r="H6815">
            <v>2.2810800000000002</v>
          </cell>
          <cell r="I6815">
            <v>89.5</v>
          </cell>
          <cell r="J6815">
            <v>5695.8</v>
          </cell>
          <cell r="K6815">
            <v>-0.2094781</v>
          </cell>
          <cell r="L6815">
            <v>-0.1988007</v>
          </cell>
          <cell r="M6815">
            <v>-0.19140550000000001</v>
          </cell>
          <cell r="N6815">
            <v>-0.18401039999999999</v>
          </cell>
          <cell r="O6815">
            <v>-0.17333290000000001</v>
          </cell>
        </row>
        <row r="6816">
          <cell r="F6816" t="str">
            <v>2013Kern1-in-2May Peak23</v>
          </cell>
          <cell r="G6816">
            <v>2.004254</v>
          </cell>
          <cell r="H6816">
            <v>1.8607830000000001</v>
          </cell>
          <cell r="I6816">
            <v>87.5</v>
          </cell>
          <cell r="J6816">
            <v>5695.8</v>
          </cell>
          <cell r="K6816">
            <v>-0.15701850000000001</v>
          </cell>
          <cell r="L6816">
            <v>-0.14901500000000001</v>
          </cell>
          <cell r="M6816">
            <v>-0.14347180000000001</v>
          </cell>
          <cell r="N6816">
            <v>-0.13792860000000001</v>
          </cell>
          <cell r="O6816">
            <v>-0.12992509999999999</v>
          </cell>
        </row>
        <row r="6817">
          <cell r="F6817" t="str">
            <v>2013Kern1-in-2May Peak24</v>
          </cell>
          <cell r="G6817">
            <v>1.604781</v>
          </cell>
          <cell r="H6817">
            <v>1.493177</v>
          </cell>
          <cell r="I6817">
            <v>84.5</v>
          </cell>
          <cell r="J6817">
            <v>5695.8</v>
          </cell>
          <cell r="K6817">
            <v>-0.12214179999999999</v>
          </cell>
          <cell r="L6817">
            <v>-0.11591600000000001</v>
          </cell>
          <cell r="M6817">
            <v>-0.1116041</v>
          </cell>
          <cell r="N6817">
            <v>-0.1072921</v>
          </cell>
          <cell r="O6817">
            <v>-0.1010664</v>
          </cell>
        </row>
        <row r="6818">
          <cell r="F6818" t="str">
            <v>2013Northern Coast1-in-2May Peak1</v>
          </cell>
          <cell r="G6818">
            <v>0.38353559999999998</v>
          </cell>
          <cell r="H6818">
            <v>0.38353559999999998</v>
          </cell>
          <cell r="I6818">
            <v>54.733400000000003</v>
          </cell>
          <cell r="J6818">
            <v>9412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</row>
        <row r="6819">
          <cell r="F6819" t="str">
            <v>2013Northern Coast1-in-2May Peak2</v>
          </cell>
          <cell r="G6819">
            <v>0.3354917</v>
          </cell>
          <cell r="H6819">
            <v>0.3354917</v>
          </cell>
          <cell r="I6819">
            <v>53.646999999999998</v>
          </cell>
          <cell r="J6819">
            <v>9412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</row>
        <row r="6820">
          <cell r="F6820" t="str">
            <v>2013Northern Coast1-in-2May Peak3</v>
          </cell>
          <cell r="G6820">
            <v>0.31267879999999998</v>
          </cell>
          <cell r="H6820">
            <v>0.31267879999999998</v>
          </cell>
          <cell r="I6820">
            <v>52.787700000000001</v>
          </cell>
          <cell r="J6820">
            <v>9412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</row>
        <row r="6821">
          <cell r="F6821" t="str">
            <v>2013Northern Coast1-in-2May Peak4</v>
          </cell>
          <cell r="G6821">
            <v>0.29873549999999999</v>
          </cell>
          <cell r="H6821">
            <v>0.29873549999999999</v>
          </cell>
          <cell r="I6821">
            <v>51.530900000000003</v>
          </cell>
          <cell r="J6821">
            <v>9412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</row>
        <row r="6822">
          <cell r="F6822" t="str">
            <v>2013Northern Coast1-in-2May Peak5</v>
          </cell>
          <cell r="G6822">
            <v>0.29947030000000002</v>
          </cell>
          <cell r="H6822">
            <v>0.29947030000000002</v>
          </cell>
          <cell r="I6822">
            <v>50.851199999999999</v>
          </cell>
          <cell r="J6822">
            <v>9412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</row>
        <row r="6823">
          <cell r="F6823" t="str">
            <v>2013Northern Coast1-in-2May Peak6</v>
          </cell>
          <cell r="G6823">
            <v>0.32715549999999999</v>
          </cell>
          <cell r="H6823">
            <v>0.32715549999999999</v>
          </cell>
          <cell r="I6823">
            <v>50.3108</v>
          </cell>
          <cell r="J6823">
            <v>9412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</row>
        <row r="6824">
          <cell r="F6824" t="str">
            <v>2013Northern Coast1-in-2May Peak7</v>
          </cell>
          <cell r="G6824">
            <v>0.39708670000000001</v>
          </cell>
          <cell r="H6824">
            <v>0.39708670000000001</v>
          </cell>
          <cell r="I6824">
            <v>50.581000000000003</v>
          </cell>
          <cell r="J6824">
            <v>9412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</row>
        <row r="6825">
          <cell r="F6825" t="str">
            <v>2013Northern Coast1-in-2May Peak8</v>
          </cell>
          <cell r="G6825">
            <v>0.45830969999999999</v>
          </cell>
          <cell r="H6825">
            <v>0.45830969999999999</v>
          </cell>
          <cell r="I6825">
            <v>52.756399999999999</v>
          </cell>
          <cell r="J6825">
            <v>9412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</row>
        <row r="6826">
          <cell r="F6826" t="str">
            <v>2013Northern Coast1-in-2May Peak9</v>
          </cell>
          <cell r="G6826">
            <v>0.45865650000000002</v>
          </cell>
          <cell r="H6826">
            <v>0.45865650000000002</v>
          </cell>
          <cell r="I6826">
            <v>56.844200000000001</v>
          </cell>
          <cell r="J6826">
            <v>9412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</row>
        <row r="6827">
          <cell r="F6827" t="str">
            <v>2013Northern Coast1-in-2May Peak10</v>
          </cell>
          <cell r="G6827">
            <v>0.46900019999999998</v>
          </cell>
          <cell r="H6827">
            <v>0.46900019999999998</v>
          </cell>
          <cell r="I6827">
            <v>60.715699999999998</v>
          </cell>
          <cell r="J6827">
            <v>9412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</row>
        <row r="6828">
          <cell r="F6828" t="str">
            <v>2013Northern Coast1-in-2May Peak11</v>
          </cell>
          <cell r="G6828">
            <v>0.48663119999999999</v>
          </cell>
          <cell r="H6828">
            <v>0.48663119999999999</v>
          </cell>
          <cell r="I6828">
            <v>65.738600000000005</v>
          </cell>
          <cell r="J6828">
            <v>9412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</row>
        <row r="6829">
          <cell r="F6829" t="str">
            <v>2013Northern Coast1-in-2May Peak12</v>
          </cell>
          <cell r="G6829">
            <v>0.51533709999999999</v>
          </cell>
          <cell r="H6829">
            <v>0.51533709999999999</v>
          </cell>
          <cell r="I6829">
            <v>70.879000000000005</v>
          </cell>
          <cell r="J6829">
            <v>9412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</row>
        <row r="6830">
          <cell r="F6830" t="str">
            <v>2013Northern Coast1-in-2May Peak13</v>
          </cell>
          <cell r="G6830">
            <v>0.56453209999999998</v>
          </cell>
          <cell r="H6830">
            <v>0.56453209999999998</v>
          </cell>
          <cell r="I6830">
            <v>74.302999999999997</v>
          </cell>
          <cell r="J6830">
            <v>9412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</row>
        <row r="6831">
          <cell r="F6831" t="str">
            <v>2013Northern Coast1-in-2May Peak14</v>
          </cell>
          <cell r="G6831">
            <v>0.5996572</v>
          </cell>
          <cell r="H6831">
            <v>0.62068040000000002</v>
          </cell>
          <cell r="I6831">
            <v>75.981200000000001</v>
          </cell>
          <cell r="J6831">
            <v>9412</v>
          </cell>
          <cell r="K6831">
            <v>-5.12477E-2</v>
          </cell>
          <cell r="L6831">
            <v>-8.5495999999999992E-3</v>
          </cell>
          <cell r="M6831">
            <v>2.1023099999999999E-2</v>
          </cell>
          <cell r="N6831">
            <v>5.0595800000000003E-2</v>
          </cell>
          <cell r="O6831">
            <v>9.3293899999999999E-2</v>
          </cell>
        </row>
        <row r="6832">
          <cell r="F6832" t="str">
            <v>2013Northern Coast1-in-2May Peak15</v>
          </cell>
          <cell r="G6832">
            <v>0.67355969999999998</v>
          </cell>
          <cell r="H6832">
            <v>0.70110629999999996</v>
          </cell>
          <cell r="I6832">
            <v>77.590800000000002</v>
          </cell>
          <cell r="J6832">
            <v>9412</v>
          </cell>
          <cell r="K6832">
            <v>-6.7149700000000007E-2</v>
          </cell>
          <cell r="L6832">
            <v>-1.12024E-2</v>
          </cell>
          <cell r="M6832">
            <v>2.7546600000000001E-2</v>
          </cell>
          <cell r="N6832">
            <v>6.6295499999999993E-2</v>
          </cell>
          <cell r="O6832">
            <v>0.1222428</v>
          </cell>
        </row>
        <row r="6833">
          <cell r="F6833" t="str">
            <v>2013Northern Coast1-in-2May Peak16</v>
          </cell>
          <cell r="G6833">
            <v>0.77044800000000002</v>
          </cell>
          <cell r="H6833">
            <v>0.80449669999999995</v>
          </cell>
          <cell r="I6833">
            <v>77.375900000000001</v>
          </cell>
          <cell r="J6833">
            <v>9412</v>
          </cell>
          <cell r="K6833">
            <v>-8.2999799999999999E-2</v>
          </cell>
          <cell r="L6833">
            <v>-1.38467E-2</v>
          </cell>
          <cell r="M6833">
            <v>3.4048700000000001E-2</v>
          </cell>
          <cell r="N6833">
            <v>8.1944000000000003E-2</v>
          </cell>
          <cell r="O6833">
            <v>0.15109719999999999</v>
          </cell>
        </row>
        <row r="6834">
          <cell r="F6834" t="str">
            <v>2013Northern Coast1-in-2May Peak17</v>
          </cell>
          <cell r="G6834">
            <v>0.87760959999999999</v>
          </cell>
          <cell r="H6834">
            <v>0.91755719999999996</v>
          </cell>
          <cell r="I6834">
            <v>77.440799999999996</v>
          </cell>
          <cell r="J6834">
            <v>9412</v>
          </cell>
          <cell r="K6834">
            <v>-9.73797E-2</v>
          </cell>
          <cell r="L6834">
            <v>-1.6245599999999999E-2</v>
          </cell>
          <cell r="M6834">
            <v>3.99476E-2</v>
          </cell>
          <cell r="N6834">
            <v>9.6140900000000001E-2</v>
          </cell>
          <cell r="O6834">
            <v>0.17727499999999999</v>
          </cell>
        </row>
        <row r="6835">
          <cell r="F6835" t="str">
            <v>2013Northern Coast1-in-2May Peak18</v>
          </cell>
          <cell r="G6835">
            <v>0.95790399999999998</v>
          </cell>
          <cell r="H6835">
            <v>0.99896770000000001</v>
          </cell>
          <cell r="I6835">
            <v>75.700299999999999</v>
          </cell>
          <cell r="J6835">
            <v>9412</v>
          </cell>
          <cell r="K6835">
            <v>-0.10010040000000001</v>
          </cell>
          <cell r="L6835">
            <v>-1.66994E-2</v>
          </cell>
          <cell r="M6835">
            <v>4.1063700000000002E-2</v>
          </cell>
          <cell r="N6835">
            <v>9.8826999999999998E-2</v>
          </cell>
          <cell r="O6835">
            <v>0.1822279</v>
          </cell>
        </row>
        <row r="6836">
          <cell r="F6836" t="str">
            <v>2013Northern Coast1-in-2May Peak19</v>
          </cell>
          <cell r="G6836">
            <v>1.1484859999999999</v>
          </cell>
          <cell r="H6836">
            <v>0.99435039999999997</v>
          </cell>
          <cell r="I6836">
            <v>71.296199999999999</v>
          </cell>
          <cell r="J6836">
            <v>9412</v>
          </cell>
          <cell r="K6836">
            <v>-0.17453579999999999</v>
          </cell>
          <cell r="L6836">
            <v>-0.1624834</v>
          </cell>
          <cell r="M6836">
            <v>-0.154136</v>
          </cell>
          <cell r="N6836">
            <v>-0.14578869999999999</v>
          </cell>
          <cell r="O6836">
            <v>-0.13373650000000001</v>
          </cell>
        </row>
        <row r="6837">
          <cell r="F6837" t="str">
            <v>2013Northern Coast1-in-2May Peak20</v>
          </cell>
          <cell r="G6837">
            <v>1.037865</v>
          </cell>
          <cell r="H6837">
            <v>0.90860929999999995</v>
          </cell>
          <cell r="I6837">
            <v>65.969200000000001</v>
          </cell>
          <cell r="J6837">
            <v>9412</v>
          </cell>
          <cell r="K6837">
            <v>-0.1463623</v>
          </cell>
          <cell r="L6837">
            <v>-0.1362554</v>
          </cell>
          <cell r="M6837">
            <v>-0.1292555</v>
          </cell>
          <cell r="N6837">
            <v>-0.1222555</v>
          </cell>
          <cell r="O6837">
            <v>-0.1121487</v>
          </cell>
        </row>
        <row r="6838">
          <cell r="F6838" t="str">
            <v>2013Northern Coast1-in-2May Peak21</v>
          </cell>
          <cell r="G6838">
            <v>0.90799439999999998</v>
          </cell>
          <cell r="H6838">
            <v>0.8262391</v>
          </cell>
          <cell r="I6838">
            <v>59.579900000000002</v>
          </cell>
          <cell r="J6838">
            <v>9412</v>
          </cell>
          <cell r="K6838">
            <v>-9.2575500000000005E-2</v>
          </cell>
          <cell r="L6838">
            <v>-8.6182900000000007E-2</v>
          </cell>
          <cell r="M6838">
            <v>-8.1755300000000003E-2</v>
          </cell>
          <cell r="N6838">
            <v>-7.7327900000000005E-2</v>
          </cell>
          <cell r="O6838">
            <v>-7.0935100000000001E-2</v>
          </cell>
        </row>
        <row r="6839">
          <cell r="F6839" t="str">
            <v>2013Northern Coast1-in-2May Peak22</v>
          </cell>
          <cell r="G6839">
            <v>0.77691089999999996</v>
          </cell>
          <cell r="H6839">
            <v>0.72866470000000005</v>
          </cell>
          <cell r="I6839">
            <v>55.457299999999996</v>
          </cell>
          <cell r="J6839">
            <v>9412</v>
          </cell>
          <cell r="K6839">
            <v>-5.46315E-2</v>
          </cell>
          <cell r="L6839">
            <v>-5.0859099999999997E-2</v>
          </cell>
          <cell r="M6839">
            <v>-4.8246299999999999E-2</v>
          </cell>
          <cell r="N6839">
            <v>-4.56335E-2</v>
          </cell>
          <cell r="O6839">
            <v>-4.1860899999999999E-2</v>
          </cell>
        </row>
        <row r="6840">
          <cell r="F6840" t="str">
            <v>2013Northern Coast1-in-2May Peak23</v>
          </cell>
          <cell r="G6840">
            <v>0.62483420000000001</v>
          </cell>
          <cell r="H6840">
            <v>0.58770149999999999</v>
          </cell>
          <cell r="I6840">
            <v>53.6751</v>
          </cell>
          <cell r="J6840">
            <v>9412</v>
          </cell>
          <cell r="K6840">
            <v>-4.20472E-2</v>
          </cell>
          <cell r="L6840">
            <v>-3.9143600000000001E-2</v>
          </cell>
          <cell r="M6840">
            <v>-3.7132600000000002E-2</v>
          </cell>
          <cell r="N6840">
            <v>-3.5121800000000002E-2</v>
          </cell>
          <cell r="O6840">
            <v>-3.2218200000000002E-2</v>
          </cell>
        </row>
        <row r="6841">
          <cell r="F6841" t="str">
            <v>2013Northern Coast1-in-2May Peak24</v>
          </cell>
          <cell r="G6841">
            <v>0.48071039999999998</v>
          </cell>
          <cell r="H6841">
            <v>0.44597019999999998</v>
          </cell>
          <cell r="I6841">
            <v>52.161700000000003</v>
          </cell>
          <cell r="J6841">
            <v>9412</v>
          </cell>
          <cell r="K6841">
            <v>-3.9337999999999998E-2</v>
          </cell>
          <cell r="L6841">
            <v>-3.6621599999999997E-2</v>
          </cell>
          <cell r="M6841">
            <v>-3.4740199999999999E-2</v>
          </cell>
          <cell r="N6841">
            <v>-3.2858800000000001E-2</v>
          </cell>
          <cell r="O6841">
            <v>-3.01424E-2</v>
          </cell>
        </row>
        <row r="6842">
          <cell r="F6842" t="str">
            <v>2013Other1-in-2May Peak1</v>
          </cell>
          <cell r="G6842">
            <v>0.70491429999999999</v>
          </cell>
          <cell r="H6842">
            <v>0.70491429999999999</v>
          </cell>
          <cell r="I6842">
            <v>70.565290000000005</v>
          </cell>
          <cell r="J6842">
            <v>26204.6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</row>
        <row r="6843">
          <cell r="F6843" t="str">
            <v>2013Other1-in-2May Peak2</v>
          </cell>
          <cell r="G6843">
            <v>0.60539690000000002</v>
          </cell>
          <cell r="H6843">
            <v>0.60539690000000002</v>
          </cell>
          <cell r="I6843">
            <v>68.990210000000005</v>
          </cell>
          <cell r="J6843">
            <v>26204.6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</row>
        <row r="6844">
          <cell r="F6844" t="str">
            <v>2013Other1-in-2May Peak3</v>
          </cell>
          <cell r="G6844">
            <v>0.54895110000000003</v>
          </cell>
          <cell r="H6844">
            <v>0.54895110000000003</v>
          </cell>
          <cell r="I6844">
            <v>67.438509999999994</v>
          </cell>
          <cell r="J6844">
            <v>26204.6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</row>
        <row r="6845">
          <cell r="F6845" t="str">
            <v>2013Other1-in-2May Peak4</v>
          </cell>
          <cell r="G6845">
            <v>0.51698370000000005</v>
          </cell>
          <cell r="H6845">
            <v>0.51698370000000005</v>
          </cell>
          <cell r="I6845">
            <v>65.729100000000003</v>
          </cell>
          <cell r="J6845">
            <v>26204.6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</row>
        <row r="6846">
          <cell r="F6846" t="str">
            <v>2013Other1-in-2May Peak5</v>
          </cell>
          <cell r="G6846">
            <v>0.51060479999999997</v>
          </cell>
          <cell r="H6846">
            <v>0.51060479999999997</v>
          </cell>
          <cell r="I6846">
            <v>64.984660000000005</v>
          </cell>
          <cell r="J6846">
            <v>26204.6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</row>
        <row r="6847">
          <cell r="F6847" t="str">
            <v>2013Other1-in-2May Peak6</v>
          </cell>
          <cell r="G6847">
            <v>0.54479750000000005</v>
          </cell>
          <cell r="H6847">
            <v>0.54479750000000005</v>
          </cell>
          <cell r="I6847">
            <v>63.563940000000002</v>
          </cell>
          <cell r="J6847">
            <v>26204.6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</row>
        <row r="6848">
          <cell r="F6848" t="str">
            <v>2013Other1-in-2May Peak7</v>
          </cell>
          <cell r="G6848">
            <v>0.6364744</v>
          </cell>
          <cell r="H6848">
            <v>0.6364744</v>
          </cell>
          <cell r="I6848">
            <v>63.737130000000001</v>
          </cell>
          <cell r="J6848">
            <v>26204.6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</row>
        <row r="6849">
          <cell r="F6849" t="str">
            <v>2013Other1-in-2May Peak8</v>
          </cell>
          <cell r="G6849">
            <v>0.69850860000000004</v>
          </cell>
          <cell r="H6849">
            <v>0.69850860000000004</v>
          </cell>
          <cell r="I6849">
            <v>65.97139</v>
          </cell>
          <cell r="J6849">
            <v>26204.6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</row>
        <row r="6850">
          <cell r="F6850" t="str">
            <v>2013Other1-in-2May Peak9</v>
          </cell>
          <cell r="G6850">
            <v>0.71121599999999996</v>
          </cell>
          <cell r="H6850">
            <v>0.71121599999999996</v>
          </cell>
          <cell r="I6850">
            <v>69.870289999999997</v>
          </cell>
          <cell r="J6850">
            <v>26204.6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</row>
        <row r="6851">
          <cell r="F6851" t="str">
            <v>2013Other1-in-2May Peak10</v>
          </cell>
          <cell r="G6851">
            <v>0.75820279999999995</v>
          </cell>
          <cell r="H6851">
            <v>0.75820279999999995</v>
          </cell>
          <cell r="I6851">
            <v>74.453040000000001</v>
          </cell>
          <cell r="J6851">
            <v>26204.6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</row>
        <row r="6852">
          <cell r="F6852" t="str">
            <v>2013Other1-in-2May Peak11</v>
          </cell>
          <cell r="G6852">
            <v>0.83793569999999995</v>
          </cell>
          <cell r="H6852">
            <v>0.83793569999999995</v>
          </cell>
          <cell r="I6852">
            <v>78.948120000000003</v>
          </cell>
          <cell r="J6852">
            <v>26204.6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</row>
        <row r="6853">
          <cell r="F6853" t="str">
            <v>2013Other1-in-2May Peak12</v>
          </cell>
          <cell r="G6853">
            <v>0.9593313</v>
          </cell>
          <cell r="H6853">
            <v>0.9593313</v>
          </cell>
          <cell r="I6853">
            <v>82.552639999999997</v>
          </cell>
          <cell r="J6853">
            <v>26204.6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</row>
        <row r="6854">
          <cell r="F6854" t="str">
            <v>2013Other1-in-2May Peak13</v>
          </cell>
          <cell r="G6854">
            <v>1.1312420000000001</v>
          </cell>
          <cell r="H6854">
            <v>1.1312420000000001</v>
          </cell>
          <cell r="I6854">
            <v>86.209450000000004</v>
          </cell>
          <cell r="J6854">
            <v>26204.6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</row>
        <row r="6855">
          <cell r="F6855" t="str">
            <v>2013Other1-in-2May Peak14</v>
          </cell>
          <cell r="G6855">
            <v>1.122698</v>
          </cell>
          <cell r="H6855">
            <v>1.3287640000000001</v>
          </cell>
          <cell r="I6855">
            <v>89.310109999999995</v>
          </cell>
          <cell r="J6855">
            <v>26204.6</v>
          </cell>
          <cell r="K6855">
            <v>0.143238</v>
          </cell>
          <cell r="L6855">
            <v>0.1803573</v>
          </cell>
          <cell r="M6855">
            <v>0.2060661</v>
          </cell>
          <cell r="N6855">
            <v>0.23177490000000001</v>
          </cell>
          <cell r="O6855">
            <v>0.26889420000000003</v>
          </cell>
        </row>
        <row r="6856">
          <cell r="F6856" t="str">
            <v>2013Other1-in-2May Peak15</v>
          </cell>
          <cell r="G6856">
            <v>1.2873129999999999</v>
          </cell>
          <cell r="H6856">
            <v>1.5535650000000001</v>
          </cell>
          <cell r="I6856">
            <v>91.832759999999993</v>
          </cell>
          <cell r="J6856">
            <v>26204.6</v>
          </cell>
          <cell r="K6856">
            <v>0.1858311</v>
          </cell>
          <cell r="L6856">
            <v>0.23334440000000001</v>
          </cell>
          <cell r="M6856">
            <v>0.26625219999999999</v>
          </cell>
          <cell r="N6856">
            <v>0.29915979999999998</v>
          </cell>
          <cell r="O6856">
            <v>0.34667320000000001</v>
          </cell>
        </row>
        <row r="6857">
          <cell r="F6857" t="str">
            <v>2013Other1-in-2May Peak16</v>
          </cell>
          <cell r="G6857">
            <v>1.4690970000000001</v>
          </cell>
          <cell r="H6857">
            <v>1.80125</v>
          </cell>
          <cell r="I6857">
            <v>93.165440000000004</v>
          </cell>
          <cell r="J6857">
            <v>26204.6</v>
          </cell>
          <cell r="K6857">
            <v>0.23214779999999999</v>
          </cell>
          <cell r="L6857">
            <v>0.29123199999999999</v>
          </cell>
          <cell r="M6857">
            <v>0.33215359999999999</v>
          </cell>
          <cell r="N6857">
            <v>0.37307509999999999</v>
          </cell>
          <cell r="O6857">
            <v>0.43215930000000002</v>
          </cell>
        </row>
        <row r="6858">
          <cell r="F6858" t="str">
            <v>2013Other1-in-2May Peak17</v>
          </cell>
          <cell r="G6858">
            <v>1.638236</v>
          </cell>
          <cell r="H6858">
            <v>2.0257800000000001</v>
          </cell>
          <cell r="I6858">
            <v>93.696520000000007</v>
          </cell>
          <cell r="J6858">
            <v>26204.6</v>
          </cell>
          <cell r="K6858">
            <v>0.27063690000000001</v>
          </cell>
          <cell r="L6858">
            <v>0.33970669999999997</v>
          </cell>
          <cell r="M6858">
            <v>0.3875441</v>
          </cell>
          <cell r="N6858">
            <v>0.43538159999999998</v>
          </cell>
          <cell r="O6858">
            <v>0.50445130000000005</v>
          </cell>
        </row>
        <row r="6859">
          <cell r="F6859" t="str">
            <v>2013Other1-in-2May Peak18</v>
          </cell>
          <cell r="G6859">
            <v>1.760724</v>
          </cell>
          <cell r="H6859">
            <v>2.1588129999999999</v>
          </cell>
          <cell r="I6859">
            <v>92.374229999999997</v>
          </cell>
          <cell r="J6859">
            <v>26204.6</v>
          </cell>
          <cell r="K6859">
            <v>0.27797159999999999</v>
          </cell>
          <cell r="L6859">
            <v>0.34893819999999998</v>
          </cell>
          <cell r="M6859">
            <v>0.39808949999999999</v>
          </cell>
          <cell r="N6859">
            <v>0.44724069999999999</v>
          </cell>
          <cell r="O6859">
            <v>0.51820730000000004</v>
          </cell>
        </row>
        <row r="6860">
          <cell r="F6860" t="str">
            <v>2013Other1-in-2May Peak19</v>
          </cell>
          <cell r="G6860">
            <v>2.4039229999999998</v>
          </cell>
          <cell r="H6860">
            <v>2.1115840000000001</v>
          </cell>
          <cell r="I6860">
            <v>89.871799999999993</v>
          </cell>
          <cell r="J6860">
            <v>26204.6</v>
          </cell>
          <cell r="K6860">
            <v>-0.32657829999999999</v>
          </cell>
          <cell r="L6860">
            <v>-0.30634939999999999</v>
          </cell>
          <cell r="M6860">
            <v>-0.29233880000000001</v>
          </cell>
          <cell r="N6860">
            <v>-0.27832839999999998</v>
          </cell>
          <cell r="O6860">
            <v>-0.25809959999999998</v>
          </cell>
        </row>
        <row r="6861">
          <cell r="F6861" t="str">
            <v>2013Other1-in-2May Peak20</v>
          </cell>
          <cell r="G6861">
            <v>2.1620900000000001</v>
          </cell>
          <cell r="H6861">
            <v>1.9053119999999999</v>
          </cell>
          <cell r="I6861">
            <v>86.760670000000005</v>
          </cell>
          <cell r="J6861">
            <v>26204.6</v>
          </cell>
          <cell r="K6861">
            <v>-0.28685149999999998</v>
          </cell>
          <cell r="L6861">
            <v>-0.26908339999999997</v>
          </cell>
          <cell r="M6861">
            <v>-0.25677729999999999</v>
          </cell>
          <cell r="N6861">
            <v>-0.2444711</v>
          </cell>
          <cell r="O6861">
            <v>-0.22670290000000001</v>
          </cell>
        </row>
        <row r="6862">
          <cell r="F6862" t="str">
            <v>2013Other1-in-2May Peak21</v>
          </cell>
          <cell r="G6862">
            <v>1.8245929999999999</v>
          </cell>
          <cell r="H6862">
            <v>1.674032</v>
          </cell>
          <cell r="I6862">
            <v>81.593320000000006</v>
          </cell>
          <cell r="J6862">
            <v>26204.6</v>
          </cell>
          <cell r="K6862">
            <v>-0.16819429999999999</v>
          </cell>
          <cell r="L6862">
            <v>-0.157776</v>
          </cell>
          <cell r="M6862">
            <v>-0.15056040000000001</v>
          </cell>
          <cell r="N6862">
            <v>-0.14334469999999999</v>
          </cell>
          <cell r="O6862">
            <v>-0.1329264</v>
          </cell>
        </row>
        <row r="6863">
          <cell r="F6863" t="str">
            <v>2013Other1-in-2May Peak22</v>
          </cell>
          <cell r="G6863">
            <v>1.523285</v>
          </cell>
          <cell r="H6863">
            <v>1.4266840000000001</v>
          </cell>
          <cell r="I6863">
            <v>77.664280000000005</v>
          </cell>
          <cell r="J6863">
            <v>26204.6</v>
          </cell>
          <cell r="K6863">
            <v>-0.1079142</v>
          </cell>
          <cell r="L6863">
            <v>-0.10122979999999999</v>
          </cell>
          <cell r="M6863">
            <v>-9.6600199999999997E-2</v>
          </cell>
          <cell r="N6863">
            <v>-9.19706E-2</v>
          </cell>
          <cell r="O6863">
            <v>-8.5286200000000006E-2</v>
          </cell>
        </row>
        <row r="6864">
          <cell r="F6864" t="str">
            <v>2013Other1-in-2May Peak23</v>
          </cell>
          <cell r="G6864">
            <v>1.1781619999999999</v>
          </cell>
          <cell r="H6864">
            <v>1.1168419999999999</v>
          </cell>
          <cell r="I6864">
            <v>73.693439999999995</v>
          </cell>
          <cell r="J6864">
            <v>26204.6</v>
          </cell>
          <cell r="K6864">
            <v>-6.8501300000000001E-2</v>
          </cell>
          <cell r="L6864">
            <v>-6.4258200000000001E-2</v>
          </cell>
          <cell r="M6864">
            <v>-6.1319499999999999E-2</v>
          </cell>
          <cell r="N6864">
            <v>-5.8380700000000001E-2</v>
          </cell>
          <cell r="O6864">
            <v>-5.4137600000000001E-2</v>
          </cell>
        </row>
        <row r="6865">
          <cell r="F6865" t="str">
            <v>2013Other1-in-2May Peak24</v>
          </cell>
          <cell r="G6865">
            <v>0.89222539999999995</v>
          </cell>
          <cell r="H6865">
            <v>0.85304170000000001</v>
          </cell>
          <cell r="I6865">
            <v>71.643680000000003</v>
          </cell>
          <cell r="J6865">
            <v>26204.6</v>
          </cell>
          <cell r="K6865">
            <v>-4.3772999999999999E-2</v>
          </cell>
          <cell r="L6865">
            <v>-4.1061599999999997E-2</v>
          </cell>
          <cell r="M6865">
            <v>-3.9183700000000002E-2</v>
          </cell>
          <cell r="N6865">
            <v>-3.73058E-2</v>
          </cell>
          <cell r="O6865">
            <v>-3.45945E-2</v>
          </cell>
        </row>
        <row r="6866">
          <cell r="F6866" t="str">
            <v>2013Sierra1-in-2May Peak1</v>
          </cell>
          <cell r="G6866">
            <v>0.83672159999999995</v>
          </cell>
          <cell r="H6866">
            <v>0.83672159999999995</v>
          </cell>
          <cell r="I6866">
            <v>67.712670000000003</v>
          </cell>
          <cell r="J6866">
            <v>18337.150000000001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</row>
        <row r="6867">
          <cell r="F6867" t="str">
            <v>2013Sierra1-in-2May Peak2</v>
          </cell>
          <cell r="G6867">
            <v>0.73823260000000002</v>
          </cell>
          <cell r="H6867">
            <v>0.73823260000000002</v>
          </cell>
          <cell r="I6867">
            <v>67.034819999999996</v>
          </cell>
          <cell r="J6867">
            <v>18337.150000000001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</row>
        <row r="6868">
          <cell r="F6868" t="str">
            <v>2013Sierra1-in-2May Peak3</v>
          </cell>
          <cell r="G6868">
            <v>0.68135009999999996</v>
          </cell>
          <cell r="H6868">
            <v>0.68135009999999996</v>
          </cell>
          <cell r="I6868">
            <v>65.17859</v>
          </cell>
          <cell r="J6868">
            <v>18337.150000000001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</row>
        <row r="6869">
          <cell r="F6869" t="str">
            <v>2013Sierra1-in-2May Peak4</v>
          </cell>
          <cell r="G6869">
            <v>0.64916989999999997</v>
          </cell>
          <cell r="H6869">
            <v>0.64916989999999997</v>
          </cell>
          <cell r="I6869">
            <v>64.036100000000005</v>
          </cell>
          <cell r="J6869">
            <v>18337.150000000001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</row>
        <row r="6870">
          <cell r="F6870" t="str">
            <v>2013Sierra1-in-2May Peak5</v>
          </cell>
          <cell r="G6870">
            <v>0.64933660000000004</v>
          </cell>
          <cell r="H6870">
            <v>0.64933660000000004</v>
          </cell>
          <cell r="I6870">
            <v>63.279319999999998</v>
          </cell>
          <cell r="J6870">
            <v>18337.150000000001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</row>
        <row r="6871">
          <cell r="F6871" t="str">
            <v>2013Sierra1-in-2May Peak6</v>
          </cell>
          <cell r="G6871">
            <v>0.70885589999999998</v>
          </cell>
          <cell r="H6871">
            <v>0.70885589999999998</v>
          </cell>
          <cell r="I6871">
            <v>61.972349999999999</v>
          </cell>
          <cell r="J6871">
            <v>18337.150000000001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</row>
        <row r="6872">
          <cell r="F6872" t="str">
            <v>2013Sierra1-in-2May Peak7</v>
          </cell>
          <cell r="G6872">
            <v>0.84363980000000005</v>
          </cell>
          <cell r="H6872">
            <v>0.84363980000000005</v>
          </cell>
          <cell r="I6872">
            <v>62.957720000000002</v>
          </cell>
          <cell r="J6872">
            <v>18337.150000000001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</row>
        <row r="6873">
          <cell r="F6873" t="str">
            <v>2013Sierra1-in-2May Peak8</v>
          </cell>
          <cell r="G6873">
            <v>0.92897540000000001</v>
          </cell>
          <cell r="H6873">
            <v>0.92897540000000001</v>
          </cell>
          <cell r="I6873">
            <v>67.422110000000004</v>
          </cell>
          <cell r="J6873">
            <v>18337.150000000001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</row>
        <row r="6874">
          <cell r="F6874" t="str">
            <v>2013Sierra1-in-2May Peak9</v>
          </cell>
          <cell r="G6874">
            <v>0.95501069999999999</v>
          </cell>
          <cell r="H6874">
            <v>0.95501069999999999</v>
          </cell>
          <cell r="I6874">
            <v>73.358930000000001</v>
          </cell>
          <cell r="J6874">
            <v>18337.150000000001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</row>
        <row r="6875">
          <cell r="F6875" t="str">
            <v>2013Sierra1-in-2May Peak10</v>
          </cell>
          <cell r="G6875">
            <v>1.0035609999999999</v>
          </cell>
          <cell r="H6875">
            <v>1.0035609999999999</v>
          </cell>
          <cell r="I6875">
            <v>79.436850000000007</v>
          </cell>
          <cell r="J6875">
            <v>18337.150000000001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</row>
        <row r="6876">
          <cell r="F6876" t="str">
            <v>2013Sierra1-in-2May Peak11</v>
          </cell>
          <cell r="G6876">
            <v>1.095798</v>
          </cell>
          <cell r="H6876">
            <v>1.095798</v>
          </cell>
          <cell r="I6876">
            <v>81.911659999999998</v>
          </cell>
          <cell r="J6876">
            <v>18337.150000000001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</row>
        <row r="6877">
          <cell r="F6877" t="str">
            <v>2013Sierra1-in-2May Peak12</v>
          </cell>
          <cell r="G6877">
            <v>1.2355750000000001</v>
          </cell>
          <cell r="H6877">
            <v>1.2355750000000001</v>
          </cell>
          <cell r="I6877">
            <v>83.55104</v>
          </cell>
          <cell r="J6877">
            <v>18337.150000000001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0</v>
          </cell>
        </row>
        <row r="6878">
          <cell r="F6878" t="str">
            <v>2013Sierra1-in-2May Peak13</v>
          </cell>
          <cell r="G6878">
            <v>1.4289540000000001</v>
          </cell>
          <cell r="H6878">
            <v>1.4289540000000001</v>
          </cell>
          <cell r="I6878">
            <v>85.827680000000001</v>
          </cell>
          <cell r="J6878">
            <v>18337.150000000001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</row>
        <row r="6879">
          <cell r="F6879" t="str">
            <v>2013Sierra1-in-2May Peak14</v>
          </cell>
          <cell r="G6879">
            <v>1.35558</v>
          </cell>
          <cell r="H6879">
            <v>1.6485190000000001</v>
          </cell>
          <cell r="I6879">
            <v>87.621899999999997</v>
          </cell>
          <cell r="J6879">
            <v>18337.150000000001</v>
          </cell>
          <cell r="K6879">
            <v>0.20494870000000001</v>
          </cell>
          <cell r="L6879">
            <v>0.256934</v>
          </cell>
          <cell r="M6879">
            <v>0.2929388</v>
          </cell>
          <cell r="N6879">
            <v>0.3289436</v>
          </cell>
          <cell r="O6879">
            <v>0.38092880000000001</v>
          </cell>
        </row>
        <row r="6880">
          <cell r="F6880" t="str">
            <v>2013Sierra1-in-2May Peak15</v>
          </cell>
          <cell r="G6880">
            <v>1.5192680000000001</v>
          </cell>
          <cell r="H6880">
            <v>1.900177</v>
          </cell>
          <cell r="I6880">
            <v>89.179860000000005</v>
          </cell>
          <cell r="J6880">
            <v>18337.150000000001</v>
          </cell>
          <cell r="K6880">
            <v>0.26712819999999998</v>
          </cell>
          <cell r="L6880">
            <v>0.33435090000000001</v>
          </cell>
          <cell r="M6880">
            <v>0.3809092</v>
          </cell>
          <cell r="N6880">
            <v>0.4274676</v>
          </cell>
          <cell r="O6880">
            <v>0.49469039999999997</v>
          </cell>
        </row>
        <row r="6881">
          <cell r="F6881" t="str">
            <v>2013Sierra1-in-2May Peak16</v>
          </cell>
          <cell r="G6881">
            <v>1.716691</v>
          </cell>
          <cell r="H6881">
            <v>2.189613</v>
          </cell>
          <cell r="I6881">
            <v>90.432329999999993</v>
          </cell>
          <cell r="J6881">
            <v>18337.150000000001</v>
          </cell>
          <cell r="K6881">
            <v>0.33180480000000001</v>
          </cell>
          <cell r="L6881">
            <v>0.41517759999999998</v>
          </cell>
          <cell r="M6881">
            <v>0.47292139999999999</v>
          </cell>
          <cell r="N6881">
            <v>0.5306651</v>
          </cell>
          <cell r="O6881">
            <v>0.61403790000000003</v>
          </cell>
        </row>
        <row r="6882">
          <cell r="F6882" t="str">
            <v>2013Sierra1-in-2May Peak17</v>
          </cell>
          <cell r="G6882">
            <v>1.895017</v>
          </cell>
          <cell r="H6882">
            <v>2.4483899999999998</v>
          </cell>
          <cell r="I6882">
            <v>91.342770000000002</v>
          </cell>
          <cell r="J6882">
            <v>18337.150000000001</v>
          </cell>
          <cell r="K6882">
            <v>0.38814510000000002</v>
          </cell>
          <cell r="L6882">
            <v>0.4857629</v>
          </cell>
          <cell r="M6882">
            <v>0.55337270000000005</v>
          </cell>
          <cell r="N6882">
            <v>0.62098249999999999</v>
          </cell>
          <cell r="O6882">
            <v>0.71860029999999997</v>
          </cell>
        </row>
        <row r="6883">
          <cell r="F6883" t="str">
            <v>2013Sierra1-in-2May Peak18</v>
          </cell>
          <cell r="G6883">
            <v>2.0462920000000002</v>
          </cell>
          <cell r="H6883">
            <v>2.614932</v>
          </cell>
          <cell r="I6883">
            <v>91.304050000000004</v>
          </cell>
          <cell r="J6883">
            <v>18337.150000000001</v>
          </cell>
          <cell r="K6883">
            <v>0.39883950000000001</v>
          </cell>
          <cell r="L6883">
            <v>0.49915860000000001</v>
          </cell>
          <cell r="M6883">
            <v>0.56863929999999996</v>
          </cell>
          <cell r="N6883">
            <v>0.63811989999999996</v>
          </cell>
          <cell r="O6883">
            <v>0.73843910000000001</v>
          </cell>
        </row>
        <row r="6884">
          <cell r="F6884" t="str">
            <v>2013Sierra1-in-2May Peak19</v>
          </cell>
          <cell r="G6884">
            <v>2.954075</v>
          </cell>
          <cell r="H6884">
            <v>2.586176</v>
          </cell>
          <cell r="I6884">
            <v>89.270179999999996</v>
          </cell>
          <cell r="J6884">
            <v>18337.150000000001</v>
          </cell>
          <cell r="K6884">
            <v>-0.40038760000000001</v>
          </cell>
          <cell r="L6884">
            <v>-0.3811929</v>
          </cell>
          <cell r="M6884">
            <v>-0.36789870000000002</v>
          </cell>
          <cell r="N6884">
            <v>-0.35460449999999999</v>
          </cell>
          <cell r="O6884">
            <v>-0.33540979999999998</v>
          </cell>
        </row>
        <row r="6885">
          <cell r="F6885" t="str">
            <v>2013Sierra1-in-2May Peak20</v>
          </cell>
          <cell r="G6885">
            <v>2.6752699999999998</v>
          </cell>
          <cell r="H6885">
            <v>2.3720620000000001</v>
          </cell>
          <cell r="I6885">
            <v>84.844539999999995</v>
          </cell>
          <cell r="J6885">
            <v>18337.150000000001</v>
          </cell>
          <cell r="K6885">
            <v>-0.32998369999999999</v>
          </cell>
          <cell r="L6885">
            <v>-0.3141642</v>
          </cell>
          <cell r="M6885">
            <v>-0.30320760000000002</v>
          </cell>
          <cell r="N6885">
            <v>-0.29225109999999999</v>
          </cell>
          <cell r="O6885">
            <v>-0.2764316</v>
          </cell>
        </row>
        <row r="6886">
          <cell r="F6886" t="str">
            <v>2013Sierra1-in-2May Peak21</v>
          </cell>
          <cell r="G6886">
            <v>2.2916810000000001</v>
          </cell>
          <cell r="H6886">
            <v>2.0995970000000002</v>
          </cell>
          <cell r="I6886">
            <v>79.865260000000006</v>
          </cell>
          <cell r="J6886">
            <v>18337.150000000001</v>
          </cell>
          <cell r="K6886">
            <v>-0.20904739999999999</v>
          </cell>
          <cell r="L6886">
            <v>-0.1990256</v>
          </cell>
          <cell r="M6886">
            <v>-0.19208459999999999</v>
          </cell>
          <cell r="N6886">
            <v>-0.18514349999999999</v>
          </cell>
          <cell r="O6886">
            <v>-0.17512169999999999</v>
          </cell>
        </row>
        <row r="6887">
          <cell r="F6887" t="str">
            <v>2013Sierra1-in-2May Peak22</v>
          </cell>
          <cell r="G6887">
            <v>1.9015139999999999</v>
          </cell>
          <cell r="H6887">
            <v>1.7867930000000001</v>
          </cell>
          <cell r="I6887">
            <v>76.048869999999994</v>
          </cell>
          <cell r="J6887">
            <v>18337.150000000001</v>
          </cell>
          <cell r="K6887">
            <v>-0.1248522</v>
          </cell>
          <cell r="L6887">
            <v>-0.11886679999999999</v>
          </cell>
          <cell r="M6887">
            <v>-0.1147213</v>
          </cell>
          <cell r="N6887">
            <v>-0.1105758</v>
          </cell>
          <cell r="O6887">
            <v>-0.1045903</v>
          </cell>
        </row>
        <row r="6888">
          <cell r="F6888" t="str">
            <v>2013Sierra1-in-2May Peak23</v>
          </cell>
          <cell r="G6888">
            <v>1.459927</v>
          </cell>
          <cell r="H6888">
            <v>1.382692</v>
          </cell>
          <cell r="I6888">
            <v>72.897059999999996</v>
          </cell>
          <cell r="J6888">
            <v>18337.150000000001</v>
          </cell>
          <cell r="K6888">
            <v>-8.4055900000000003E-2</v>
          </cell>
          <cell r="L6888">
            <v>-8.0026299999999995E-2</v>
          </cell>
          <cell r="M6888">
            <v>-7.7235300000000007E-2</v>
          </cell>
          <cell r="N6888">
            <v>-7.4444399999999994E-2</v>
          </cell>
          <cell r="O6888">
            <v>-7.0414699999999997E-2</v>
          </cell>
        </row>
        <row r="6889">
          <cell r="F6889" t="str">
            <v>2013Sierra1-in-2May Peak24</v>
          </cell>
          <cell r="G6889">
            <v>1.089623</v>
          </cell>
          <cell r="H6889">
            <v>1.049328</v>
          </cell>
          <cell r="I6889">
            <v>70.430930000000004</v>
          </cell>
          <cell r="J6889">
            <v>18337.150000000001</v>
          </cell>
          <cell r="K6889">
            <v>-4.3853900000000001E-2</v>
          </cell>
          <cell r="L6889">
            <v>-4.17516E-2</v>
          </cell>
          <cell r="M6889">
            <v>-4.0295499999999998E-2</v>
          </cell>
          <cell r="N6889">
            <v>-3.8839400000000003E-2</v>
          </cell>
          <cell r="O6889">
            <v>-3.6736999999999999E-2</v>
          </cell>
        </row>
        <row r="6890">
          <cell r="F6890" t="str">
            <v>2013Stockton1-in-2May Peak1</v>
          </cell>
          <cell r="G6890">
            <v>0.77458539999999998</v>
          </cell>
          <cell r="H6890">
            <v>0.77458539999999998</v>
          </cell>
          <cell r="I6890">
            <v>71.935649999999995</v>
          </cell>
          <cell r="J6890">
            <v>12775.35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</row>
        <row r="6891">
          <cell r="F6891" t="str">
            <v>2013Stockton1-in-2May Peak2</v>
          </cell>
          <cell r="G6891">
            <v>0.65887669999999998</v>
          </cell>
          <cell r="H6891">
            <v>0.65887669999999998</v>
          </cell>
          <cell r="I6891">
            <v>70.089550000000003</v>
          </cell>
          <cell r="J6891">
            <v>12775.35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</row>
        <row r="6892">
          <cell r="F6892" t="str">
            <v>2013Stockton1-in-2May Peak3</v>
          </cell>
          <cell r="G6892">
            <v>0.58785240000000005</v>
          </cell>
          <cell r="H6892">
            <v>0.58785240000000005</v>
          </cell>
          <cell r="I6892">
            <v>68.140879999999996</v>
          </cell>
          <cell r="J6892">
            <v>12775.35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</row>
        <row r="6893">
          <cell r="F6893" t="str">
            <v>2013Stockton1-in-2May Peak4</v>
          </cell>
          <cell r="G6893">
            <v>0.54809030000000003</v>
          </cell>
          <cell r="H6893">
            <v>0.54809030000000003</v>
          </cell>
          <cell r="I6893">
            <v>66.692160000000001</v>
          </cell>
          <cell r="J6893">
            <v>12775.35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</row>
        <row r="6894">
          <cell r="F6894" t="str">
            <v>2013Stockton1-in-2May Peak5</v>
          </cell>
          <cell r="G6894">
            <v>0.53902249999999996</v>
          </cell>
          <cell r="H6894">
            <v>0.53902249999999996</v>
          </cell>
          <cell r="I6894">
            <v>66.692160000000001</v>
          </cell>
          <cell r="J6894">
            <v>12775.35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</row>
        <row r="6895">
          <cell r="F6895" t="str">
            <v>2013Stockton1-in-2May Peak6</v>
          </cell>
          <cell r="G6895">
            <v>0.56332479999999996</v>
          </cell>
          <cell r="H6895">
            <v>0.56332479999999996</v>
          </cell>
          <cell r="I6895">
            <v>65.794740000000004</v>
          </cell>
          <cell r="J6895">
            <v>12775.35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</row>
        <row r="6896">
          <cell r="F6896" t="str">
            <v>2013Stockton1-in-2May Peak7</v>
          </cell>
          <cell r="G6896">
            <v>0.64278489999999999</v>
          </cell>
          <cell r="H6896">
            <v>0.64278489999999999</v>
          </cell>
          <cell r="I6896">
            <v>65</v>
          </cell>
          <cell r="J6896">
            <v>12775.35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</row>
        <row r="6897">
          <cell r="F6897" t="str">
            <v>2013Stockton1-in-2May Peak8</v>
          </cell>
          <cell r="G6897">
            <v>0.69799429999999996</v>
          </cell>
          <cell r="H6897">
            <v>0.69799429999999996</v>
          </cell>
          <cell r="I6897">
            <v>66.064350000000005</v>
          </cell>
          <cell r="J6897">
            <v>12775.35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</row>
        <row r="6898">
          <cell r="F6898" t="str">
            <v>2013Stockton1-in-2May Peak9</v>
          </cell>
          <cell r="G6898">
            <v>0.72682199999999997</v>
          </cell>
          <cell r="H6898">
            <v>0.72682199999999997</v>
          </cell>
          <cell r="I6898">
            <v>69.923469999999995</v>
          </cell>
          <cell r="J6898">
            <v>12775.35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</row>
        <row r="6899">
          <cell r="F6899" t="str">
            <v>2013Stockton1-in-2May Peak10</v>
          </cell>
          <cell r="G6899">
            <v>0.79744150000000003</v>
          </cell>
          <cell r="H6899">
            <v>0.79744150000000003</v>
          </cell>
          <cell r="I6899">
            <v>73.923469999999995</v>
          </cell>
          <cell r="J6899">
            <v>12775.35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</row>
        <row r="6900">
          <cell r="F6900" t="str">
            <v>2013Stockton1-in-2May Peak11</v>
          </cell>
          <cell r="G6900">
            <v>0.89826510000000004</v>
          </cell>
          <cell r="H6900">
            <v>0.89826510000000004</v>
          </cell>
          <cell r="I6900">
            <v>78.320869999999999</v>
          </cell>
          <cell r="J6900">
            <v>12775.35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</row>
        <row r="6901">
          <cell r="F6901" t="str">
            <v>2013Stockton1-in-2May Peak12</v>
          </cell>
          <cell r="G6901">
            <v>1.0350029999999999</v>
          </cell>
          <cell r="H6901">
            <v>1.0350029999999999</v>
          </cell>
          <cell r="I6901">
            <v>82.115710000000007</v>
          </cell>
          <cell r="J6901">
            <v>12775.35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</row>
        <row r="6902">
          <cell r="F6902" t="str">
            <v>2013Stockton1-in-2May Peak13</v>
          </cell>
          <cell r="G6902">
            <v>1.2108890000000001</v>
          </cell>
          <cell r="H6902">
            <v>1.2108890000000001</v>
          </cell>
          <cell r="I6902">
            <v>85.461780000000005</v>
          </cell>
          <cell r="J6902">
            <v>12775.35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</row>
        <row r="6903">
          <cell r="F6903" t="str">
            <v>2013Stockton1-in-2May Peak14</v>
          </cell>
          <cell r="G6903">
            <v>1.209077</v>
          </cell>
          <cell r="H6903">
            <v>1.4129020000000001</v>
          </cell>
          <cell r="I6903">
            <v>88.256519999999995</v>
          </cell>
          <cell r="J6903">
            <v>12775.35</v>
          </cell>
          <cell r="K6903">
            <v>0.13949990000000001</v>
          </cell>
          <cell r="L6903">
            <v>0.17750350000000001</v>
          </cell>
          <cell r="M6903">
            <v>0.2038247</v>
          </cell>
          <cell r="N6903">
            <v>0.23014580000000001</v>
          </cell>
          <cell r="O6903">
            <v>0.26814939999999998</v>
          </cell>
        </row>
        <row r="6904">
          <cell r="F6904" t="str">
            <v>2013Stockton1-in-2May Peak15</v>
          </cell>
          <cell r="G6904">
            <v>1.3785400000000001</v>
          </cell>
          <cell r="H6904">
            <v>1.6372180000000001</v>
          </cell>
          <cell r="I6904">
            <v>90.948670000000007</v>
          </cell>
          <cell r="J6904">
            <v>12775.35</v>
          </cell>
          <cell r="K6904">
            <v>0.178338</v>
          </cell>
          <cell r="L6904">
            <v>0.22580359999999999</v>
          </cell>
          <cell r="M6904">
            <v>0.25867820000000002</v>
          </cell>
          <cell r="N6904">
            <v>0.2915528</v>
          </cell>
          <cell r="O6904">
            <v>0.33901829999999999</v>
          </cell>
        </row>
        <row r="6905">
          <cell r="F6905" t="str">
            <v>2013Stockton1-in-2May Peak16</v>
          </cell>
          <cell r="G6905">
            <v>1.5588070000000001</v>
          </cell>
          <cell r="H6905">
            <v>1.8848450000000001</v>
          </cell>
          <cell r="I6905">
            <v>91.346069999999997</v>
          </cell>
          <cell r="J6905">
            <v>12775.35</v>
          </cell>
          <cell r="K6905">
            <v>0.22548570000000001</v>
          </cell>
          <cell r="L6905">
            <v>0.28489249999999999</v>
          </cell>
          <cell r="M6905">
            <v>0.32603749999999998</v>
          </cell>
          <cell r="N6905">
            <v>0.36718240000000002</v>
          </cell>
          <cell r="O6905">
            <v>0.4265892</v>
          </cell>
        </row>
        <row r="6906">
          <cell r="F6906" t="str">
            <v>2013Stockton1-in-2May Peak17</v>
          </cell>
          <cell r="G6906">
            <v>1.7205220000000001</v>
          </cell>
          <cell r="H6906">
            <v>2.0986009999999999</v>
          </cell>
          <cell r="I6906">
            <v>91.448670000000007</v>
          </cell>
          <cell r="J6906">
            <v>12775.35</v>
          </cell>
          <cell r="K6906">
            <v>0.26098640000000001</v>
          </cell>
          <cell r="L6906">
            <v>0.33016519999999999</v>
          </cell>
          <cell r="M6906">
            <v>0.37807829999999998</v>
          </cell>
          <cell r="N6906">
            <v>0.42599130000000002</v>
          </cell>
          <cell r="O6906">
            <v>0.4951702</v>
          </cell>
        </row>
        <row r="6907">
          <cell r="F6907" t="str">
            <v>2013Stockton1-in-2May Peak18</v>
          </cell>
          <cell r="G6907">
            <v>1.8242670000000001</v>
          </cell>
          <cell r="H6907">
            <v>2.212326</v>
          </cell>
          <cell r="I6907">
            <v>90.5</v>
          </cell>
          <cell r="J6907">
            <v>12775.35</v>
          </cell>
          <cell r="K6907">
            <v>0.26781110000000002</v>
          </cell>
          <cell r="L6907">
            <v>0.33885460000000001</v>
          </cell>
          <cell r="M6907">
            <v>0.38805899999999999</v>
          </cell>
          <cell r="N6907">
            <v>0.43726359999999997</v>
          </cell>
          <cell r="O6907">
            <v>0.50830699999999995</v>
          </cell>
        </row>
        <row r="6908">
          <cell r="F6908" t="str">
            <v>2013Stockton1-in-2May Peak19</v>
          </cell>
          <cell r="G6908">
            <v>2.451616</v>
          </cell>
          <cell r="H6908">
            <v>2.158442</v>
          </cell>
          <cell r="I6908">
            <v>88.397419999999997</v>
          </cell>
          <cell r="J6908">
            <v>12775.35</v>
          </cell>
          <cell r="K6908">
            <v>-0.30917099999999997</v>
          </cell>
          <cell r="L6908">
            <v>-0.29971999999999999</v>
          </cell>
          <cell r="M6908">
            <v>-0.2931745</v>
          </cell>
          <cell r="N6908">
            <v>-0.28662890000000002</v>
          </cell>
          <cell r="O6908">
            <v>-0.27717799999999998</v>
          </cell>
        </row>
        <row r="6909">
          <cell r="F6909" t="str">
            <v>2013Stockton1-in-2May Peak20</v>
          </cell>
          <cell r="G6909">
            <v>2.2343839999999999</v>
          </cell>
          <cell r="H6909">
            <v>1.9593039999999999</v>
          </cell>
          <cell r="I6909">
            <v>85.897419999999997</v>
          </cell>
          <cell r="J6909">
            <v>12775.35</v>
          </cell>
          <cell r="K6909">
            <v>-0.29008919999999999</v>
          </cell>
          <cell r="L6909">
            <v>-0.28122170000000002</v>
          </cell>
          <cell r="M6909">
            <v>-0.27508009999999999</v>
          </cell>
          <cell r="N6909">
            <v>-0.26893840000000002</v>
          </cell>
          <cell r="O6909">
            <v>-0.26007089999999999</v>
          </cell>
        </row>
        <row r="6910">
          <cell r="F6910" t="str">
            <v>2013Stockton1-in-2May Peak21</v>
          </cell>
          <cell r="G6910">
            <v>1.945181</v>
          </cell>
          <cell r="H6910">
            <v>1.7594700000000001</v>
          </cell>
          <cell r="I6910">
            <v>82.589550000000003</v>
          </cell>
          <cell r="J6910">
            <v>12775.35</v>
          </cell>
          <cell r="K6910">
            <v>-0.19584409999999999</v>
          </cell>
          <cell r="L6910">
            <v>-0.18985750000000001</v>
          </cell>
          <cell r="M6910">
            <v>-0.18571109999999999</v>
          </cell>
          <cell r="N6910">
            <v>-0.1815648</v>
          </cell>
          <cell r="O6910">
            <v>-0.17557819999999999</v>
          </cell>
        </row>
        <row r="6911">
          <cell r="F6911" t="str">
            <v>2013Stockton1-in-2May Peak22</v>
          </cell>
          <cell r="G6911">
            <v>1.650671</v>
          </cell>
          <cell r="H6911">
            <v>1.5200940000000001</v>
          </cell>
          <cell r="I6911">
            <v>78.743480000000005</v>
          </cell>
          <cell r="J6911">
            <v>12775.35</v>
          </cell>
          <cell r="K6911">
            <v>-0.1377023</v>
          </cell>
          <cell r="L6911">
            <v>-0.1334929</v>
          </cell>
          <cell r="M6911">
            <v>-0.13057759999999999</v>
          </cell>
          <cell r="N6911">
            <v>-0.1276622</v>
          </cell>
          <cell r="O6911">
            <v>-0.1234528</v>
          </cell>
        </row>
        <row r="6912">
          <cell r="F6912" t="str">
            <v>2013Stockton1-in-2May Peak23</v>
          </cell>
          <cell r="G6912">
            <v>1.282403</v>
          </cell>
          <cell r="H6912">
            <v>1.212127</v>
          </cell>
          <cell r="I6912">
            <v>74.807839999999999</v>
          </cell>
          <cell r="J6912">
            <v>12775.35</v>
          </cell>
          <cell r="K6912">
            <v>-7.4110999999999996E-2</v>
          </cell>
          <cell r="L6912">
            <v>-7.1845500000000007E-2</v>
          </cell>
          <cell r="M6912">
            <v>-7.0276500000000006E-2</v>
          </cell>
          <cell r="N6912">
            <v>-6.8707500000000005E-2</v>
          </cell>
          <cell r="O6912">
            <v>-6.6442000000000001E-2</v>
          </cell>
        </row>
        <row r="6913">
          <cell r="F6913" t="str">
            <v>2013Stockton1-in-2May Peak24</v>
          </cell>
          <cell r="G6913">
            <v>0.99023130000000004</v>
          </cell>
          <cell r="H6913">
            <v>0.93388470000000001</v>
          </cell>
          <cell r="I6913">
            <v>71.859120000000004</v>
          </cell>
          <cell r="J6913">
            <v>12775.35</v>
          </cell>
          <cell r="K6913">
            <v>-5.9421000000000002E-2</v>
          </cell>
          <cell r="L6913">
            <v>-5.7604599999999999E-2</v>
          </cell>
          <cell r="M6913">
            <v>-5.6346599999999997E-2</v>
          </cell>
          <cell r="N6913">
            <v>-5.5088600000000001E-2</v>
          </cell>
          <cell r="O6913">
            <v>-5.3272199999999999E-2</v>
          </cell>
        </row>
        <row r="6914">
          <cell r="F6914" t="str">
            <v>2014All Customers1-in-10May Peak1</v>
          </cell>
          <cell r="G6914">
            <v>1.041906</v>
          </cell>
          <cell r="H6914">
            <v>1.041906</v>
          </cell>
          <cell r="I6914">
            <v>74.712649999999996</v>
          </cell>
          <cell r="J6914">
            <v>149890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</row>
        <row r="6915">
          <cell r="F6915" t="str">
            <v>2014All Customers1-in-10May Peak2</v>
          </cell>
          <cell r="G6915">
            <v>0.88960159999999999</v>
          </cell>
          <cell r="H6915">
            <v>0.88960159999999999</v>
          </cell>
          <cell r="I6915">
            <v>72.468509999999995</v>
          </cell>
          <cell r="J6915">
            <v>149890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</row>
        <row r="6916">
          <cell r="F6916" t="str">
            <v>2014All Customers1-in-10May Peak3</v>
          </cell>
          <cell r="G6916">
            <v>0.80015340000000001</v>
          </cell>
          <cell r="H6916">
            <v>0.80015340000000001</v>
          </cell>
          <cell r="I6916">
            <v>71.304730000000006</v>
          </cell>
          <cell r="J6916">
            <v>149890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</row>
        <row r="6917">
          <cell r="F6917" t="str">
            <v>2014All Customers1-in-10May Peak4</v>
          </cell>
          <cell r="G6917">
            <v>0.74824080000000004</v>
          </cell>
          <cell r="H6917">
            <v>0.74824080000000004</v>
          </cell>
          <cell r="I6917">
            <v>70.167910000000006</v>
          </cell>
          <cell r="J6917">
            <v>149890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</row>
        <row r="6918">
          <cell r="F6918" t="str">
            <v>2014All Customers1-in-10May Peak5</v>
          </cell>
          <cell r="G6918">
            <v>0.73461509999999997</v>
          </cell>
          <cell r="H6918">
            <v>0.73461509999999997</v>
          </cell>
          <cell r="I6918">
            <v>69.151820000000001</v>
          </cell>
          <cell r="J6918">
            <v>149890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</row>
        <row r="6919">
          <cell r="F6919" t="str">
            <v>2014All Customers1-in-10May Peak6</v>
          </cell>
          <cell r="G6919">
            <v>0.77671080000000003</v>
          </cell>
          <cell r="H6919">
            <v>0.77671080000000003</v>
          </cell>
          <cell r="I6919">
            <v>67.902760000000001</v>
          </cell>
          <cell r="J6919">
            <v>149890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</row>
        <row r="6920">
          <cell r="F6920" t="str">
            <v>2014All Customers1-in-10May Peak7</v>
          </cell>
          <cell r="G6920">
            <v>0.9044008</v>
          </cell>
          <cell r="H6920">
            <v>0.9044008</v>
          </cell>
          <cell r="I6920">
            <v>68.109250000000003</v>
          </cell>
          <cell r="J6920">
            <v>149890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</row>
        <row r="6921">
          <cell r="F6921" t="str">
            <v>2014All Customers1-in-10May Peak8</v>
          </cell>
          <cell r="G6921">
            <v>1.0057860000000001</v>
          </cell>
          <cell r="H6921">
            <v>1.0057860000000001</v>
          </cell>
          <cell r="I6921">
            <v>72.034220000000005</v>
          </cell>
          <cell r="J6921">
            <v>149890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</row>
        <row r="6922">
          <cell r="F6922" t="str">
            <v>2014All Customers1-in-10May Peak9</v>
          </cell>
          <cell r="G6922">
            <v>1.027579</v>
          </cell>
          <cell r="H6922">
            <v>1.027579</v>
          </cell>
          <cell r="I6922">
            <v>76.448430000000002</v>
          </cell>
          <cell r="J6922">
            <v>149890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</row>
        <row r="6923">
          <cell r="F6923" t="str">
            <v>2014All Customers1-in-10May Peak10</v>
          </cell>
          <cell r="G6923">
            <v>1.096468</v>
          </cell>
          <cell r="H6923">
            <v>1.096468</v>
          </cell>
          <cell r="I6923">
            <v>80.72475</v>
          </cell>
          <cell r="J6923">
            <v>149890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</row>
        <row r="6924">
          <cell r="F6924" t="str">
            <v>2014All Customers1-in-10May Peak11</v>
          </cell>
          <cell r="G6924">
            <v>1.2125710000000001</v>
          </cell>
          <cell r="H6924">
            <v>1.2125710000000001</v>
          </cell>
          <cell r="I6924">
            <v>84.535470000000004</v>
          </cell>
          <cell r="J6924">
            <v>149890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</row>
        <row r="6925">
          <cell r="F6925" t="str">
            <v>2014All Customers1-in-10May Peak12</v>
          </cell>
          <cell r="G6925">
            <v>1.3810340000000001</v>
          </cell>
          <cell r="H6925">
            <v>1.3810340000000001</v>
          </cell>
          <cell r="I6925">
            <v>88.201570000000004</v>
          </cell>
          <cell r="J6925">
            <v>149890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</row>
        <row r="6926">
          <cell r="F6926" t="str">
            <v>2014All Customers1-in-10May Peak13</v>
          </cell>
          <cell r="G6926">
            <v>1.6051120000000001</v>
          </cell>
          <cell r="H6926">
            <v>1.6051120000000001</v>
          </cell>
          <cell r="I6926">
            <v>91.256259999999997</v>
          </cell>
          <cell r="J6926">
            <v>149890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</row>
        <row r="6927">
          <cell r="F6927" t="str">
            <v>2014All Customers1-in-10May Peak14</v>
          </cell>
          <cell r="G6927">
            <v>1.4804600000000001</v>
          </cell>
          <cell r="H6927">
            <v>1.8500160000000001</v>
          </cell>
          <cell r="I6927">
            <v>93.926540000000003</v>
          </cell>
          <cell r="J6927">
            <v>149890</v>
          </cell>
          <cell r="K6927">
            <v>0.30587439999999999</v>
          </cell>
          <cell r="L6927">
            <v>0.34349809999999997</v>
          </cell>
          <cell r="M6927">
            <v>0.369556</v>
          </cell>
          <cell r="N6927">
            <v>0.39561410000000002</v>
          </cell>
          <cell r="O6927">
            <v>0.4332377</v>
          </cell>
        </row>
        <row r="6928">
          <cell r="F6928" t="str">
            <v>2014All Customers1-in-10May Peak15</v>
          </cell>
          <cell r="G6928">
            <v>1.6506829999999999</v>
          </cell>
          <cell r="H6928">
            <v>2.1245940000000001</v>
          </cell>
          <cell r="I6928">
            <v>95.183210000000003</v>
          </cell>
          <cell r="J6928">
            <v>149890</v>
          </cell>
          <cell r="K6928">
            <v>0.3929745</v>
          </cell>
          <cell r="L6928">
            <v>0.44079200000000002</v>
          </cell>
          <cell r="M6928">
            <v>0.4739102</v>
          </cell>
          <cell r="N6928">
            <v>0.50702849999999999</v>
          </cell>
          <cell r="O6928">
            <v>0.55484599999999995</v>
          </cell>
        </row>
        <row r="6929">
          <cell r="F6929" t="str">
            <v>2014All Customers1-in-10May Peak16</v>
          </cell>
          <cell r="G6929">
            <v>1.842992</v>
          </cell>
          <cell r="H6929">
            <v>2.4361350000000002</v>
          </cell>
          <cell r="I6929">
            <v>96.02346</v>
          </cell>
          <cell r="J6929">
            <v>149890</v>
          </cell>
          <cell r="K6929">
            <v>0.49230990000000002</v>
          </cell>
          <cell r="L6929">
            <v>0.55188280000000001</v>
          </cell>
          <cell r="M6929">
            <v>0.59314279999999997</v>
          </cell>
          <cell r="N6929">
            <v>0.63440280000000004</v>
          </cell>
          <cell r="O6929">
            <v>0.69397560000000003</v>
          </cell>
        </row>
        <row r="6930">
          <cell r="F6930" t="str">
            <v>2014All Customers1-in-10May Peak17</v>
          </cell>
          <cell r="G6930">
            <v>2.0228830000000002</v>
          </cell>
          <cell r="H6930">
            <v>2.7135880000000001</v>
          </cell>
          <cell r="I6930">
            <v>96.189189999999996</v>
          </cell>
          <cell r="J6930">
            <v>149890</v>
          </cell>
          <cell r="K6930">
            <v>0.57296250000000004</v>
          </cell>
          <cell r="L6930">
            <v>0.64252589999999998</v>
          </cell>
          <cell r="M6930">
            <v>0.69070520000000002</v>
          </cell>
          <cell r="N6930">
            <v>0.73888469999999995</v>
          </cell>
          <cell r="O6930">
            <v>0.8084481</v>
          </cell>
        </row>
        <row r="6931">
          <cell r="F6931" t="str">
            <v>2014All Customers1-in-10May Peak18</v>
          </cell>
          <cell r="G6931">
            <v>2.177781</v>
          </cell>
          <cell r="H6931">
            <v>2.8871030000000002</v>
          </cell>
          <cell r="I6931">
            <v>95.599100000000007</v>
          </cell>
          <cell r="J6931">
            <v>149890</v>
          </cell>
          <cell r="K6931">
            <v>0.58836259999999996</v>
          </cell>
          <cell r="L6931">
            <v>0.65982629999999998</v>
          </cell>
          <cell r="M6931">
            <v>0.70932189999999995</v>
          </cell>
          <cell r="N6931">
            <v>0.75881739999999998</v>
          </cell>
          <cell r="O6931">
            <v>0.83028100000000005</v>
          </cell>
        </row>
        <row r="6932">
          <cell r="F6932" t="str">
            <v>2014All Customers1-in-10May Peak19</v>
          </cell>
          <cell r="G6932">
            <v>3.112276</v>
          </cell>
          <cell r="H6932">
            <v>2.8489339999999999</v>
          </cell>
          <cell r="I6932">
            <v>94.274749999999997</v>
          </cell>
          <cell r="J6932">
            <v>149890</v>
          </cell>
          <cell r="K6932">
            <v>-0.29170360000000001</v>
          </cell>
          <cell r="L6932">
            <v>-0.27494750000000001</v>
          </cell>
          <cell r="M6932">
            <v>-0.26334210000000002</v>
          </cell>
          <cell r="N6932">
            <v>-0.25173679999999998</v>
          </cell>
          <cell r="O6932">
            <v>-0.23498060000000001</v>
          </cell>
        </row>
        <row r="6933">
          <cell r="F6933" t="str">
            <v>2014All Customers1-in-10May Peak20</v>
          </cell>
          <cell r="G6933">
            <v>2.8485170000000002</v>
          </cell>
          <cell r="H6933">
            <v>2.6121129999999999</v>
          </cell>
          <cell r="I6933">
            <v>90.221410000000006</v>
          </cell>
          <cell r="J6933">
            <v>149890</v>
          </cell>
          <cell r="K6933">
            <v>-0.26174389999999997</v>
          </cell>
          <cell r="L6933">
            <v>-0.2467731</v>
          </cell>
          <cell r="M6933">
            <v>-0.23640430000000001</v>
          </cell>
          <cell r="N6933">
            <v>-0.2260355</v>
          </cell>
          <cell r="O6933">
            <v>-0.21106459999999999</v>
          </cell>
        </row>
        <row r="6934">
          <cell r="F6934" t="str">
            <v>2014All Customers1-in-10May Peak21</v>
          </cell>
          <cell r="G6934">
            <v>2.5135299999999998</v>
          </cell>
          <cell r="H6934">
            <v>2.3635139999999999</v>
          </cell>
          <cell r="I6934">
            <v>85.684380000000004</v>
          </cell>
          <cell r="J6934">
            <v>149890</v>
          </cell>
          <cell r="K6934">
            <v>-0.16576589999999999</v>
          </cell>
          <cell r="L6934">
            <v>-0.1564604</v>
          </cell>
          <cell r="M6934">
            <v>-0.1500156</v>
          </cell>
          <cell r="N6934">
            <v>-0.1435707</v>
          </cell>
          <cell r="O6934">
            <v>-0.1342653</v>
          </cell>
        </row>
        <row r="6935">
          <cell r="F6935" t="str">
            <v>2014All Customers1-in-10May Peak22</v>
          </cell>
          <cell r="G6935">
            <v>2.1677300000000002</v>
          </cell>
          <cell r="H6935">
            <v>2.0746639999999998</v>
          </cell>
          <cell r="I6935">
            <v>82.136759999999995</v>
          </cell>
          <cell r="J6935">
            <v>149890</v>
          </cell>
          <cell r="K6935">
            <v>-0.1027362</v>
          </cell>
          <cell r="L6935">
            <v>-9.7022999999999998E-2</v>
          </cell>
          <cell r="M6935">
            <v>-9.3065999999999996E-2</v>
          </cell>
          <cell r="N6935">
            <v>-8.9108999999999994E-2</v>
          </cell>
          <cell r="O6935">
            <v>-8.3395700000000003E-2</v>
          </cell>
        </row>
        <row r="6936">
          <cell r="F6936" t="str">
            <v>2014All Customers1-in-10May Peak23</v>
          </cell>
          <cell r="G6936">
            <v>1.7171190000000001</v>
          </cell>
          <cell r="H6936">
            <v>1.6589020000000001</v>
          </cell>
          <cell r="I6936">
            <v>78.407259999999994</v>
          </cell>
          <cell r="J6936">
            <v>149890</v>
          </cell>
          <cell r="K6936">
            <v>-6.4355399999999993E-2</v>
          </cell>
          <cell r="L6936">
            <v>-6.0728900000000002E-2</v>
          </cell>
          <cell r="M6936">
            <v>-5.8217199999999997E-2</v>
          </cell>
          <cell r="N6936">
            <v>-5.5705499999999998E-2</v>
          </cell>
          <cell r="O6936">
            <v>-5.2079E-2</v>
          </cell>
        </row>
        <row r="6937">
          <cell r="F6937" t="str">
            <v>2014All Customers1-in-10May Peak24</v>
          </cell>
          <cell r="G6937">
            <v>1.3133060000000001</v>
          </cell>
          <cell r="H6937">
            <v>1.2713019999999999</v>
          </cell>
          <cell r="I6937">
            <v>76.441280000000006</v>
          </cell>
          <cell r="J6937">
            <v>149890</v>
          </cell>
          <cell r="K6937">
            <v>-4.6475799999999998E-2</v>
          </cell>
          <cell r="L6937">
            <v>-4.3833700000000003E-2</v>
          </cell>
          <cell r="M6937">
            <v>-4.2003699999999998E-2</v>
          </cell>
          <cell r="N6937">
            <v>-4.0173800000000003E-2</v>
          </cell>
          <cell r="O6937">
            <v>-3.7531599999999998E-2</v>
          </cell>
        </row>
        <row r="6938">
          <cell r="F6938" t="str">
            <v>2014Greater Bay Area1-in-10May Peak1</v>
          </cell>
          <cell r="G6938">
            <v>1.0096670000000001</v>
          </cell>
          <cell r="H6938">
            <v>1.0096670000000001</v>
          </cell>
          <cell r="I6938">
            <v>72.484790000000004</v>
          </cell>
          <cell r="J6938">
            <v>52261.46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</row>
        <row r="6939">
          <cell r="F6939" t="str">
            <v>2014Greater Bay Area1-in-10May Peak2</v>
          </cell>
          <cell r="G6939">
            <v>0.84927280000000005</v>
          </cell>
          <cell r="H6939">
            <v>0.84927280000000005</v>
          </cell>
          <cell r="I6939">
            <v>70.416139999999999</v>
          </cell>
          <cell r="J6939">
            <v>52261.46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</row>
        <row r="6940">
          <cell r="F6940" t="str">
            <v>2014Greater Bay Area1-in-10May Peak3</v>
          </cell>
          <cell r="G6940">
            <v>0.76093480000000002</v>
          </cell>
          <cell r="H6940">
            <v>0.76093480000000002</v>
          </cell>
          <cell r="I6940">
            <v>69.397739999999999</v>
          </cell>
          <cell r="J6940">
            <v>52261.46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</row>
        <row r="6941">
          <cell r="F6941" t="str">
            <v>2014Greater Bay Area1-in-10May Peak4</v>
          </cell>
          <cell r="G6941">
            <v>0.71190770000000003</v>
          </cell>
          <cell r="H6941">
            <v>0.71190770000000003</v>
          </cell>
          <cell r="I6941">
            <v>67.816860000000005</v>
          </cell>
          <cell r="J6941">
            <v>52261.46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</row>
        <row r="6942">
          <cell r="F6942" t="str">
            <v>2014Greater Bay Area1-in-10May Peak5</v>
          </cell>
          <cell r="G6942">
            <v>0.69547559999999997</v>
          </cell>
          <cell r="H6942">
            <v>0.69547559999999997</v>
          </cell>
          <cell r="I6942">
            <v>66.878860000000003</v>
          </cell>
          <cell r="J6942">
            <v>52261.46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</row>
        <row r="6943">
          <cell r="F6943" t="str">
            <v>2014Greater Bay Area1-in-10May Peak6</v>
          </cell>
          <cell r="G6943">
            <v>0.73373069999999996</v>
          </cell>
          <cell r="H6943">
            <v>0.73373069999999996</v>
          </cell>
          <cell r="I6943">
            <v>65.608090000000004</v>
          </cell>
          <cell r="J6943">
            <v>52261.46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</row>
        <row r="6944">
          <cell r="F6944" t="str">
            <v>2014Greater Bay Area1-in-10May Peak7</v>
          </cell>
          <cell r="G6944">
            <v>0.86713609999999997</v>
          </cell>
          <cell r="H6944">
            <v>0.86713609999999997</v>
          </cell>
          <cell r="I6944">
            <v>65.873919999999998</v>
          </cell>
          <cell r="J6944">
            <v>52261.46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</row>
        <row r="6945">
          <cell r="F6945" t="str">
            <v>2014Greater Bay Area1-in-10May Peak8</v>
          </cell>
          <cell r="G6945">
            <v>0.99753610000000004</v>
          </cell>
          <cell r="H6945">
            <v>0.99753610000000004</v>
          </cell>
          <cell r="I6945">
            <v>68.95129</v>
          </cell>
          <cell r="J6945">
            <v>52261.46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</row>
        <row r="6946">
          <cell r="F6946" t="str">
            <v>2014Greater Bay Area1-in-10May Peak9</v>
          </cell>
          <cell r="G6946">
            <v>1.013031</v>
          </cell>
          <cell r="H6946">
            <v>1.013031</v>
          </cell>
          <cell r="I6946">
            <v>73.366129999999998</v>
          </cell>
          <cell r="J6946">
            <v>52261.46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</row>
        <row r="6947">
          <cell r="F6947" t="str">
            <v>2014Greater Bay Area1-in-10May Peak10</v>
          </cell>
          <cell r="G6947">
            <v>1.0572299999999999</v>
          </cell>
          <cell r="H6947">
            <v>1.0572299999999999</v>
          </cell>
          <cell r="I6947">
            <v>78.105149999999995</v>
          </cell>
          <cell r="J6947">
            <v>52261.46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</row>
        <row r="6948">
          <cell r="F6948" t="str">
            <v>2014Greater Bay Area1-in-10May Peak11</v>
          </cell>
          <cell r="G6948">
            <v>1.1478120000000001</v>
          </cell>
          <cell r="H6948">
            <v>1.1478120000000001</v>
          </cell>
          <cell r="I6948">
            <v>82.449309999999997</v>
          </cell>
          <cell r="J6948">
            <v>52261.46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</row>
        <row r="6949">
          <cell r="F6949" t="str">
            <v>2014Greater Bay Area1-in-10May Peak12</v>
          </cell>
          <cell r="G6949">
            <v>1.276748</v>
          </cell>
          <cell r="H6949">
            <v>1.276748</v>
          </cell>
          <cell r="I6949">
            <v>85.786050000000003</v>
          </cell>
          <cell r="J6949">
            <v>52261.46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</row>
        <row r="6950">
          <cell r="F6950" t="str">
            <v>2014Greater Bay Area1-in-10May Peak13</v>
          </cell>
          <cell r="G6950">
            <v>1.4528589999999999</v>
          </cell>
          <cell r="H6950">
            <v>1.4528589999999999</v>
          </cell>
          <cell r="I6950">
            <v>89.014560000000003</v>
          </cell>
          <cell r="J6950">
            <v>52261.46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</row>
        <row r="6951">
          <cell r="F6951" t="str">
            <v>2014Greater Bay Area1-in-10May Peak14</v>
          </cell>
          <cell r="G6951">
            <v>1.3234349999999999</v>
          </cell>
          <cell r="H6951">
            <v>1.640606</v>
          </cell>
          <cell r="I6951">
            <v>91.280940000000001</v>
          </cell>
          <cell r="J6951">
            <v>52261.46</v>
          </cell>
          <cell r="K6951">
            <v>0.26224979999999998</v>
          </cell>
          <cell r="L6951">
            <v>0.2946974</v>
          </cell>
          <cell r="M6951">
            <v>0.31717060000000002</v>
          </cell>
          <cell r="N6951">
            <v>0.33964369999999999</v>
          </cell>
          <cell r="O6951">
            <v>0.37209140000000002</v>
          </cell>
        </row>
        <row r="6952">
          <cell r="F6952" t="str">
            <v>2014Greater Bay Area1-in-10May Peak15</v>
          </cell>
          <cell r="G6952">
            <v>1.4452780000000001</v>
          </cell>
          <cell r="H6952">
            <v>1.859032</v>
          </cell>
          <cell r="I6952">
            <v>92.010540000000006</v>
          </cell>
          <cell r="J6952">
            <v>52261.46</v>
          </cell>
          <cell r="K6952">
            <v>0.34241929999999998</v>
          </cell>
          <cell r="L6952">
            <v>0.38456430000000003</v>
          </cell>
          <cell r="M6952">
            <v>0.4137538</v>
          </cell>
          <cell r="N6952">
            <v>0.44294319999999998</v>
          </cell>
          <cell r="O6952">
            <v>0.48508820000000002</v>
          </cell>
        </row>
        <row r="6953">
          <cell r="F6953" t="str">
            <v>2014Greater Bay Area1-in-10May Peak16</v>
          </cell>
          <cell r="G6953">
            <v>1.614746</v>
          </cell>
          <cell r="H6953">
            <v>2.1273149999999998</v>
          </cell>
          <cell r="I6953">
            <v>91.918059999999997</v>
          </cell>
          <cell r="J6953">
            <v>52261.46</v>
          </cell>
          <cell r="K6953">
            <v>0.42419750000000001</v>
          </cell>
          <cell r="L6953">
            <v>0.47640779999999999</v>
          </cell>
          <cell r="M6953">
            <v>0.51256860000000004</v>
          </cell>
          <cell r="N6953">
            <v>0.54872920000000003</v>
          </cell>
          <cell r="O6953">
            <v>0.60093960000000002</v>
          </cell>
        </row>
        <row r="6954">
          <cell r="F6954" t="str">
            <v>2014Greater Bay Area1-in-10May Peak17</v>
          </cell>
          <cell r="G6954">
            <v>1.7842150000000001</v>
          </cell>
          <cell r="H6954">
            <v>2.3847740000000002</v>
          </cell>
          <cell r="I6954">
            <v>90.523219999999995</v>
          </cell>
          <cell r="J6954">
            <v>52261.46</v>
          </cell>
          <cell r="K6954">
            <v>0.49701790000000001</v>
          </cell>
          <cell r="L6954">
            <v>0.55819090000000005</v>
          </cell>
          <cell r="M6954">
            <v>0.60055910000000001</v>
          </cell>
          <cell r="N6954">
            <v>0.64292740000000004</v>
          </cell>
          <cell r="O6954">
            <v>0.70410039999999996</v>
          </cell>
        </row>
        <row r="6955">
          <cell r="F6955" t="str">
            <v>2014Greater Bay Area1-in-10May Peak18</v>
          </cell>
          <cell r="G6955">
            <v>1.9475899999999999</v>
          </cell>
          <cell r="H6955">
            <v>2.5648219999999999</v>
          </cell>
          <cell r="I6955">
            <v>90.126369999999994</v>
          </cell>
          <cell r="J6955">
            <v>52261.46</v>
          </cell>
          <cell r="K6955">
            <v>0.51081620000000005</v>
          </cell>
          <cell r="L6955">
            <v>0.57368739999999996</v>
          </cell>
          <cell r="M6955">
            <v>0.617232</v>
          </cell>
          <cell r="N6955">
            <v>0.66077640000000004</v>
          </cell>
          <cell r="O6955">
            <v>0.7236477</v>
          </cell>
        </row>
        <row r="6956">
          <cell r="F6956" t="str">
            <v>2014Greater Bay Area1-in-10May Peak19</v>
          </cell>
          <cell r="G6956">
            <v>2.7423009999999999</v>
          </cell>
          <cell r="H6956">
            <v>2.5654469999999998</v>
          </cell>
          <cell r="I6956">
            <v>88.956500000000005</v>
          </cell>
          <cell r="J6956">
            <v>52261.46</v>
          </cell>
          <cell r="K6956">
            <v>-0.20453879999999999</v>
          </cell>
          <cell r="L6956">
            <v>-0.1881825</v>
          </cell>
          <cell r="M6956">
            <v>-0.17685409999999999</v>
          </cell>
          <cell r="N6956">
            <v>-0.1655258</v>
          </cell>
          <cell r="O6956">
            <v>-0.14916940000000001</v>
          </cell>
        </row>
        <row r="6957">
          <cell r="F6957" t="str">
            <v>2014Greater Bay Area1-in-10May Peak20</v>
          </cell>
          <cell r="G6957">
            <v>2.527177</v>
          </cell>
          <cell r="H6957">
            <v>2.3698800000000002</v>
          </cell>
          <cell r="I6957">
            <v>84.890640000000005</v>
          </cell>
          <cell r="J6957">
            <v>52261.46</v>
          </cell>
          <cell r="K6957">
            <v>-0.18192059999999999</v>
          </cell>
          <cell r="L6957">
            <v>-0.16737299999999999</v>
          </cell>
          <cell r="M6957">
            <v>-0.1572974</v>
          </cell>
          <cell r="N6957">
            <v>-0.14722170000000001</v>
          </cell>
          <cell r="O6957">
            <v>-0.13267409999999999</v>
          </cell>
        </row>
        <row r="6958">
          <cell r="F6958" t="str">
            <v>2014Greater Bay Area1-in-10May Peak21</v>
          </cell>
          <cell r="G6958">
            <v>2.271147</v>
          </cell>
          <cell r="H6958">
            <v>2.1809069999999999</v>
          </cell>
          <cell r="I6958">
            <v>81.142030000000005</v>
          </cell>
          <cell r="J6958">
            <v>52261.46</v>
          </cell>
          <cell r="K6958">
            <v>-0.10436670000000001</v>
          </cell>
          <cell r="L6958">
            <v>-9.6020800000000003E-2</v>
          </cell>
          <cell r="M6958">
            <v>-9.0240500000000001E-2</v>
          </cell>
          <cell r="N6958">
            <v>-8.4460099999999996E-2</v>
          </cell>
          <cell r="O6958">
            <v>-7.6114299999999996E-2</v>
          </cell>
        </row>
        <row r="6959">
          <cell r="F6959" t="str">
            <v>2014Greater Bay Area1-in-10May Peak22</v>
          </cell>
          <cell r="G6959">
            <v>2.0084550000000001</v>
          </cell>
          <cell r="H6959">
            <v>1.955443</v>
          </cell>
          <cell r="I6959">
            <v>78.075190000000006</v>
          </cell>
          <cell r="J6959">
            <v>52261.46</v>
          </cell>
          <cell r="K6959">
            <v>-6.1311200000000003E-2</v>
          </cell>
          <cell r="L6959">
            <v>-5.6408300000000001E-2</v>
          </cell>
          <cell r="M6959">
            <v>-5.30126E-2</v>
          </cell>
          <cell r="N6959">
            <v>-4.9616899999999999E-2</v>
          </cell>
          <cell r="O6959">
            <v>-4.4713999999999997E-2</v>
          </cell>
        </row>
        <row r="6960">
          <cell r="F6960" t="str">
            <v>2014Greater Bay Area1-in-10May Peak23</v>
          </cell>
          <cell r="G6960">
            <v>1.621993</v>
          </cell>
          <cell r="H6960">
            <v>1.587885</v>
          </cell>
          <cell r="I6960">
            <v>75.054519999999997</v>
          </cell>
          <cell r="J6960">
            <v>52261.46</v>
          </cell>
          <cell r="K6960">
            <v>-3.9447700000000002E-2</v>
          </cell>
          <cell r="L6960">
            <v>-3.6293199999999998E-2</v>
          </cell>
          <cell r="M6960">
            <v>-3.4108399999999997E-2</v>
          </cell>
          <cell r="N6960">
            <v>-3.1923600000000003E-2</v>
          </cell>
          <cell r="O6960">
            <v>-2.8769099999999999E-2</v>
          </cell>
        </row>
        <row r="6961">
          <cell r="F6961" t="str">
            <v>2014Greater Bay Area1-in-10May Peak24</v>
          </cell>
          <cell r="G6961">
            <v>1.2360359999999999</v>
          </cell>
          <cell r="H6961">
            <v>1.2087810000000001</v>
          </cell>
          <cell r="I6961">
            <v>73.271209999999996</v>
          </cell>
          <cell r="J6961">
            <v>52261.46</v>
          </cell>
          <cell r="K6961">
            <v>-3.1521300000000002E-2</v>
          </cell>
          <cell r="L6961">
            <v>-2.9000600000000001E-2</v>
          </cell>
          <cell r="M6961">
            <v>-2.7254799999999999E-2</v>
          </cell>
          <cell r="N6961">
            <v>-2.5509E-2</v>
          </cell>
          <cell r="O6961">
            <v>-2.2988399999999999E-2</v>
          </cell>
        </row>
        <row r="6962">
          <cell r="F6962" t="str">
            <v>2014Greater Fresno1-in-10May Peak1</v>
          </cell>
          <cell r="G6962">
            <v>1.143249</v>
          </cell>
          <cell r="H6962">
            <v>1.143249</v>
          </cell>
          <cell r="I6962">
            <v>82.558539999999994</v>
          </cell>
          <cell r="J6962">
            <v>26819.38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</row>
        <row r="6963">
          <cell r="F6963" t="str">
            <v>2014Greater Fresno1-in-10May Peak2</v>
          </cell>
          <cell r="G6963">
            <v>0.9720337</v>
          </cell>
          <cell r="H6963">
            <v>0.9720337</v>
          </cell>
          <cell r="I6963">
            <v>78.057270000000003</v>
          </cell>
          <cell r="J6963">
            <v>26819.38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</row>
        <row r="6964">
          <cell r="F6964" t="str">
            <v>2014Greater Fresno1-in-10May Peak3</v>
          </cell>
          <cell r="G6964">
            <v>0.86096340000000005</v>
          </cell>
          <cell r="H6964">
            <v>0.86096340000000005</v>
          </cell>
          <cell r="I6964">
            <v>77.322540000000004</v>
          </cell>
          <cell r="J6964">
            <v>26819.38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</row>
        <row r="6965">
          <cell r="F6965" t="str">
            <v>2014Greater Fresno1-in-10May Peak4</v>
          </cell>
          <cell r="G6965">
            <v>0.79377600000000004</v>
          </cell>
          <cell r="H6965">
            <v>0.79377600000000004</v>
          </cell>
          <cell r="I6965">
            <v>75.464579999999998</v>
          </cell>
          <cell r="J6965">
            <v>26819.38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</row>
        <row r="6966">
          <cell r="F6966" t="str">
            <v>2014Greater Fresno1-in-10May Peak5</v>
          </cell>
          <cell r="G6966">
            <v>0.77324590000000004</v>
          </cell>
          <cell r="H6966">
            <v>0.77324590000000004</v>
          </cell>
          <cell r="I6966">
            <v>74.124830000000003</v>
          </cell>
          <cell r="J6966">
            <v>26819.38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</row>
        <row r="6967">
          <cell r="F6967" t="str">
            <v>2014Greater Fresno1-in-10May Peak6</v>
          </cell>
          <cell r="G6967">
            <v>0.80447040000000003</v>
          </cell>
          <cell r="H6967">
            <v>0.80447040000000003</v>
          </cell>
          <cell r="I6967">
            <v>72.168090000000007</v>
          </cell>
          <cell r="J6967">
            <v>26819.38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</row>
        <row r="6968">
          <cell r="F6968" t="str">
            <v>2014Greater Fresno1-in-10May Peak7</v>
          </cell>
          <cell r="G6968">
            <v>0.90402389999999999</v>
          </cell>
          <cell r="H6968">
            <v>0.90402389999999999</v>
          </cell>
          <cell r="I6968">
            <v>72.526049999999998</v>
          </cell>
          <cell r="J6968">
            <v>26819.38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</row>
        <row r="6969">
          <cell r="F6969" t="str">
            <v>2014Greater Fresno1-in-10May Peak8</v>
          </cell>
          <cell r="G6969">
            <v>0.97008550000000004</v>
          </cell>
          <cell r="H6969">
            <v>0.97008550000000004</v>
          </cell>
          <cell r="I6969">
            <v>77.328609999999998</v>
          </cell>
          <cell r="J6969">
            <v>26819.38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</row>
        <row r="6970">
          <cell r="F6970" t="str">
            <v>2014Greater Fresno1-in-10May Peak9</v>
          </cell>
          <cell r="G6970">
            <v>0.99969160000000001</v>
          </cell>
          <cell r="H6970">
            <v>0.99969160000000001</v>
          </cell>
          <cell r="I6970">
            <v>81.179569999999998</v>
          </cell>
          <cell r="J6970">
            <v>26819.38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</row>
        <row r="6971">
          <cell r="F6971" t="str">
            <v>2014Greater Fresno1-in-10May Peak10</v>
          </cell>
          <cell r="G6971">
            <v>1.110805</v>
          </cell>
          <cell r="H6971">
            <v>1.110805</v>
          </cell>
          <cell r="I6971">
            <v>84.654430000000005</v>
          </cell>
          <cell r="J6971">
            <v>26819.38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</row>
        <row r="6972">
          <cell r="F6972" t="str">
            <v>2014Greater Fresno1-in-10May Peak11</v>
          </cell>
          <cell r="G6972">
            <v>1.274958</v>
          </cell>
          <cell r="H6972">
            <v>1.274958</v>
          </cell>
          <cell r="I6972">
            <v>87.221919999999997</v>
          </cell>
          <cell r="J6972">
            <v>26819.38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</row>
        <row r="6973">
          <cell r="F6973" t="str">
            <v>2014Greater Fresno1-in-10May Peak12</v>
          </cell>
          <cell r="G6973">
            <v>1.5147060000000001</v>
          </cell>
          <cell r="H6973">
            <v>1.5147060000000001</v>
          </cell>
          <cell r="I6973">
            <v>90.357960000000006</v>
          </cell>
          <cell r="J6973">
            <v>26819.38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</row>
        <row r="6974">
          <cell r="F6974" t="str">
            <v>2014Greater Fresno1-in-10May Peak13</v>
          </cell>
          <cell r="G6974">
            <v>1.813177</v>
          </cell>
          <cell r="H6974">
            <v>1.813177</v>
          </cell>
          <cell r="I6974">
            <v>93.636300000000006</v>
          </cell>
          <cell r="J6974">
            <v>26819.38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</row>
        <row r="6975">
          <cell r="F6975" t="str">
            <v>2014Greater Fresno1-in-10May Peak14</v>
          </cell>
          <cell r="G6975">
            <v>1.714639</v>
          </cell>
          <cell r="H6975">
            <v>2.1300880000000002</v>
          </cell>
          <cell r="I6975">
            <v>97.513339999999999</v>
          </cell>
          <cell r="J6975">
            <v>26819.38</v>
          </cell>
          <cell r="K6975">
            <v>0.3324261</v>
          </cell>
          <cell r="L6975">
            <v>0.38147639999999999</v>
          </cell>
          <cell r="M6975">
            <v>0.4154484</v>
          </cell>
          <cell r="N6975">
            <v>0.4494205</v>
          </cell>
          <cell r="O6975">
            <v>0.49847079999999999</v>
          </cell>
        </row>
        <row r="6976">
          <cell r="F6976" t="str">
            <v>2014Greater Fresno1-in-10May Peak15</v>
          </cell>
          <cell r="G6976">
            <v>1.9279820000000001</v>
          </cell>
          <cell r="H6976">
            <v>2.4596819999999999</v>
          </cell>
          <cell r="I6976">
            <v>100.30459999999999</v>
          </cell>
          <cell r="J6976">
            <v>26819.38</v>
          </cell>
          <cell r="K6976">
            <v>0.4257977</v>
          </cell>
          <cell r="L6976">
            <v>0.48836570000000001</v>
          </cell>
          <cell r="M6976">
            <v>0.53169999999999995</v>
          </cell>
          <cell r="N6976">
            <v>0.5750343</v>
          </cell>
          <cell r="O6976">
            <v>0.63760229999999996</v>
          </cell>
        </row>
        <row r="6977">
          <cell r="F6977" t="str">
            <v>2014Greater Fresno1-in-10May Peak16</v>
          </cell>
          <cell r="G6977">
            <v>2.1359949999999999</v>
          </cell>
          <cell r="H6977">
            <v>2.8024249999999999</v>
          </cell>
          <cell r="I6977">
            <v>102.24290000000001</v>
          </cell>
          <cell r="J6977">
            <v>26819.38</v>
          </cell>
          <cell r="K6977">
            <v>0.53461829999999999</v>
          </cell>
          <cell r="L6977">
            <v>0.61249350000000002</v>
          </cell>
          <cell r="M6977">
            <v>0.66642959999999996</v>
          </cell>
          <cell r="N6977">
            <v>0.72036579999999995</v>
          </cell>
          <cell r="O6977">
            <v>0.79824099999999998</v>
          </cell>
        </row>
        <row r="6978">
          <cell r="F6978" t="str">
            <v>2014Greater Fresno1-in-10May Peak17</v>
          </cell>
          <cell r="G6978">
            <v>2.2875079999999999</v>
          </cell>
          <cell r="H6978">
            <v>3.0628880000000001</v>
          </cell>
          <cell r="I6978">
            <v>103.38509999999999</v>
          </cell>
          <cell r="J6978">
            <v>26819.38</v>
          </cell>
          <cell r="K6978">
            <v>0.6213748</v>
          </cell>
          <cell r="L6978">
            <v>0.7123621</v>
          </cell>
          <cell r="M6978">
            <v>0.77537940000000005</v>
          </cell>
          <cell r="N6978">
            <v>0.83839669999999999</v>
          </cell>
          <cell r="O6978">
            <v>0.92938390000000004</v>
          </cell>
        </row>
        <row r="6979">
          <cell r="F6979" t="str">
            <v>2014Greater Fresno1-in-10May Peak18</v>
          </cell>
          <cell r="G6979">
            <v>2.4107859999999999</v>
          </cell>
          <cell r="H6979">
            <v>3.206976</v>
          </cell>
          <cell r="I6979">
            <v>102.9342</v>
          </cell>
          <cell r="J6979">
            <v>26819.38</v>
          </cell>
          <cell r="K6979">
            <v>0.63796710000000001</v>
          </cell>
          <cell r="L6979">
            <v>0.73144659999999995</v>
          </cell>
          <cell r="M6979">
            <v>0.79619010000000001</v>
          </cell>
          <cell r="N6979">
            <v>0.86093370000000002</v>
          </cell>
          <cell r="O6979">
            <v>0.95441319999999996</v>
          </cell>
        </row>
        <row r="6980">
          <cell r="F6980" t="str">
            <v>2014Greater Fresno1-in-10May Peak19</v>
          </cell>
          <cell r="G6980">
            <v>3.4619680000000002</v>
          </cell>
          <cell r="H6980">
            <v>3.1366420000000002</v>
          </cell>
          <cell r="I6980">
            <v>100.6323</v>
          </cell>
          <cell r="J6980">
            <v>26819.38</v>
          </cell>
          <cell r="K6980">
            <v>-0.3527807</v>
          </cell>
          <cell r="L6980">
            <v>-0.33656079999999999</v>
          </cell>
          <cell r="M6980">
            <v>-0.32532689999999997</v>
          </cell>
          <cell r="N6980">
            <v>-0.31409310000000001</v>
          </cell>
          <cell r="O6980">
            <v>-0.2978731</v>
          </cell>
        </row>
        <row r="6981">
          <cell r="F6981" t="str">
            <v>2014Greater Fresno1-in-10May Peak20</v>
          </cell>
          <cell r="G6981">
            <v>3.1933099999999999</v>
          </cell>
          <cell r="H6981">
            <v>2.8867400000000001</v>
          </cell>
          <cell r="I6981">
            <v>96.681420000000003</v>
          </cell>
          <cell r="J6981">
            <v>26819.38</v>
          </cell>
          <cell r="K6981">
            <v>-0.33244099999999999</v>
          </cell>
          <cell r="L6981">
            <v>-0.3171563</v>
          </cell>
          <cell r="M6981">
            <v>-0.30657010000000001</v>
          </cell>
          <cell r="N6981">
            <v>-0.29598390000000002</v>
          </cell>
          <cell r="O6981">
            <v>-0.28069909999999998</v>
          </cell>
        </row>
        <row r="6982">
          <cell r="F6982" t="str">
            <v>2014Greater Fresno1-in-10May Peak21</v>
          </cell>
          <cell r="G6982">
            <v>2.8459910000000002</v>
          </cell>
          <cell r="H6982">
            <v>2.6310229999999999</v>
          </cell>
          <cell r="I6982">
            <v>93.046390000000002</v>
          </cell>
          <cell r="J6982">
            <v>26819.38</v>
          </cell>
          <cell r="K6982">
            <v>-0.2331095</v>
          </cell>
          <cell r="L6982">
            <v>-0.2223918</v>
          </cell>
          <cell r="M6982">
            <v>-0.21496870000000001</v>
          </cell>
          <cell r="N6982">
            <v>-0.2075456</v>
          </cell>
          <cell r="O6982">
            <v>-0.1968278</v>
          </cell>
        </row>
        <row r="6983">
          <cell r="F6983" t="str">
            <v>2014Greater Fresno1-in-10May Peak22</v>
          </cell>
          <cell r="G6983">
            <v>2.4573710000000002</v>
          </cell>
          <cell r="H6983">
            <v>2.3265899999999999</v>
          </cell>
          <cell r="I6983">
            <v>90.405289999999994</v>
          </cell>
          <cell r="J6983">
            <v>26819.38</v>
          </cell>
          <cell r="K6983">
            <v>-0.14181730000000001</v>
          </cell>
          <cell r="L6983">
            <v>-0.1352969</v>
          </cell>
          <cell r="M6983">
            <v>-0.13078090000000001</v>
          </cell>
          <cell r="N6983">
            <v>-0.12626490000000001</v>
          </cell>
          <cell r="O6983">
            <v>-0.1197445</v>
          </cell>
        </row>
        <row r="6984">
          <cell r="F6984" t="str">
            <v>2014Greater Fresno1-in-10May Peak23</v>
          </cell>
          <cell r="G6984">
            <v>1.94204</v>
          </cell>
          <cell r="H6984">
            <v>1.868584</v>
          </cell>
          <cell r="I6984">
            <v>83.799250000000001</v>
          </cell>
          <cell r="J6984">
            <v>26819.38</v>
          </cell>
          <cell r="K6984">
            <v>-7.9655500000000004E-2</v>
          </cell>
          <cell r="L6984">
            <v>-7.5993199999999997E-2</v>
          </cell>
          <cell r="M6984">
            <v>-7.3456599999999997E-2</v>
          </cell>
          <cell r="N6984">
            <v>-7.09201E-2</v>
          </cell>
          <cell r="O6984">
            <v>-6.7257800000000006E-2</v>
          </cell>
        </row>
        <row r="6985">
          <cell r="F6985" t="str">
            <v>2014Greater Fresno1-in-10May Peak24</v>
          </cell>
          <cell r="G6985">
            <v>1.4990220000000001</v>
          </cell>
          <cell r="H6985">
            <v>1.443063</v>
          </cell>
          <cell r="I6985">
            <v>81.762060000000005</v>
          </cell>
          <cell r="J6985">
            <v>26819.38</v>
          </cell>
          <cell r="K6985">
            <v>-6.0681300000000001E-2</v>
          </cell>
          <cell r="L6985">
            <v>-5.78913E-2</v>
          </cell>
          <cell r="M6985">
            <v>-5.5959000000000002E-2</v>
          </cell>
          <cell r="N6985">
            <v>-5.4026699999999997E-2</v>
          </cell>
          <cell r="O6985">
            <v>-5.1236700000000003E-2</v>
          </cell>
        </row>
        <row r="6986">
          <cell r="F6986" t="str">
            <v>2014Kern1-in-10May Peak1</v>
          </cell>
          <cell r="G6986">
            <v>1.437826</v>
          </cell>
          <cell r="H6986">
            <v>1.437826</v>
          </cell>
          <cell r="I6986">
            <v>79.5</v>
          </cell>
          <cell r="J6986">
            <v>5568.59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</row>
        <row r="6987">
          <cell r="F6987" t="str">
            <v>2014Kern1-in-10May Peak2</v>
          </cell>
          <cell r="G6987">
            <v>1.2313430000000001</v>
          </cell>
          <cell r="H6987">
            <v>1.2313430000000001</v>
          </cell>
          <cell r="I6987">
            <v>78</v>
          </cell>
          <cell r="J6987">
            <v>5568.59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</row>
        <row r="6988">
          <cell r="F6988" t="str">
            <v>2014Kern1-in-10May Peak3</v>
          </cell>
          <cell r="G6988">
            <v>1.077291</v>
          </cell>
          <cell r="H6988">
            <v>1.077291</v>
          </cell>
          <cell r="I6988">
            <v>77</v>
          </cell>
          <cell r="J6988">
            <v>5568.59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</row>
        <row r="6989">
          <cell r="F6989" t="str">
            <v>2014Kern1-in-10May Peak4</v>
          </cell>
          <cell r="G6989">
            <v>0.97008349999999999</v>
          </cell>
          <cell r="H6989">
            <v>0.97008349999999999</v>
          </cell>
          <cell r="I6989">
            <v>74.5</v>
          </cell>
          <cell r="J6989">
            <v>5568.59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</row>
        <row r="6990">
          <cell r="F6990" t="str">
            <v>2014Kern1-in-10May Peak5</v>
          </cell>
          <cell r="G6990">
            <v>0.922037</v>
          </cell>
          <cell r="H6990">
            <v>0.922037</v>
          </cell>
          <cell r="I6990">
            <v>73.5</v>
          </cell>
          <cell r="J6990">
            <v>5568.59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</row>
        <row r="6991">
          <cell r="F6991" t="str">
            <v>2014Kern1-in-10May Peak6</v>
          </cell>
          <cell r="G6991">
            <v>0.91649650000000005</v>
          </cell>
          <cell r="H6991">
            <v>0.91649650000000005</v>
          </cell>
          <cell r="I6991">
            <v>72</v>
          </cell>
          <cell r="J6991">
            <v>5568.59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</row>
        <row r="6992">
          <cell r="F6992" t="str">
            <v>2014Kern1-in-10May Peak7</v>
          </cell>
          <cell r="G6992">
            <v>0.99928810000000001</v>
          </cell>
          <cell r="H6992">
            <v>0.99928810000000001</v>
          </cell>
          <cell r="I6992">
            <v>72.5</v>
          </cell>
          <cell r="J6992">
            <v>5568.59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</row>
        <row r="6993">
          <cell r="F6993" t="str">
            <v>2014Kern1-in-10May Peak8</v>
          </cell>
          <cell r="G6993">
            <v>1.0484830000000001</v>
          </cell>
          <cell r="H6993">
            <v>1.0484830000000001</v>
          </cell>
          <cell r="I6993">
            <v>78</v>
          </cell>
          <cell r="J6993">
            <v>5568.59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</row>
        <row r="6994">
          <cell r="F6994" t="str">
            <v>2014Kern1-in-10May Peak9</v>
          </cell>
          <cell r="G6994">
            <v>1.0755440000000001</v>
          </cell>
          <cell r="H6994">
            <v>1.0755440000000001</v>
          </cell>
          <cell r="I6994">
            <v>83</v>
          </cell>
          <cell r="J6994">
            <v>5568.59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</row>
        <row r="6995">
          <cell r="F6995" t="str">
            <v>2014Kern1-in-10May Peak10</v>
          </cell>
          <cell r="G6995">
            <v>1.233257</v>
          </cell>
          <cell r="H6995">
            <v>1.233257</v>
          </cell>
          <cell r="I6995">
            <v>89.5</v>
          </cell>
          <cell r="J6995">
            <v>5568.59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</row>
        <row r="6996">
          <cell r="F6996" t="str">
            <v>2014Kern1-in-10May Peak11</v>
          </cell>
          <cell r="G6996">
            <v>1.4748429999999999</v>
          </cell>
          <cell r="H6996">
            <v>1.4748429999999999</v>
          </cell>
          <cell r="I6996">
            <v>94.5</v>
          </cell>
          <cell r="J6996">
            <v>5568.59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</row>
        <row r="6997">
          <cell r="F6997" t="str">
            <v>2014Kern1-in-10May Peak12</v>
          </cell>
          <cell r="G6997">
            <v>1.801274</v>
          </cell>
          <cell r="H6997">
            <v>1.801274</v>
          </cell>
          <cell r="I6997">
            <v>97.5</v>
          </cell>
          <cell r="J6997">
            <v>5568.59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</row>
        <row r="6998">
          <cell r="F6998" t="str">
            <v>2014Kern1-in-10May Peak13</v>
          </cell>
          <cell r="G6998">
            <v>2.1712690000000001</v>
          </cell>
          <cell r="H6998">
            <v>2.1712690000000001</v>
          </cell>
          <cell r="I6998">
            <v>100</v>
          </cell>
          <cell r="J6998">
            <v>5568.59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</row>
        <row r="6999">
          <cell r="F6999" t="str">
            <v>2014Kern1-in-10May Peak14</v>
          </cell>
          <cell r="G6999">
            <v>1.9671590000000001</v>
          </cell>
          <cell r="H6999">
            <v>2.5324019999999998</v>
          </cell>
          <cell r="I6999">
            <v>102</v>
          </cell>
          <cell r="J6999">
            <v>5568.59</v>
          </cell>
          <cell r="K6999">
            <v>0.49631540000000002</v>
          </cell>
          <cell r="L6999">
            <v>0.53703840000000003</v>
          </cell>
          <cell r="M6999">
            <v>0.56524300000000005</v>
          </cell>
          <cell r="N6999">
            <v>0.59344770000000002</v>
          </cell>
          <cell r="O6999">
            <v>0.63417069999999998</v>
          </cell>
        </row>
        <row r="7000">
          <cell r="F7000" t="str">
            <v>2014Kern1-in-10May Peak15</v>
          </cell>
          <cell r="G7000">
            <v>2.2235469999999999</v>
          </cell>
          <cell r="H7000">
            <v>2.880452</v>
          </cell>
          <cell r="I7000">
            <v>103.5</v>
          </cell>
          <cell r="J7000">
            <v>5568.59</v>
          </cell>
          <cell r="K7000">
            <v>0.58302620000000005</v>
          </cell>
          <cell r="L7000">
            <v>0.62667390000000001</v>
          </cell>
          <cell r="M7000">
            <v>0.65690420000000005</v>
          </cell>
          <cell r="N7000">
            <v>0.68713440000000003</v>
          </cell>
          <cell r="O7000">
            <v>0.73078220000000005</v>
          </cell>
        </row>
        <row r="7001">
          <cell r="F7001" t="str">
            <v>2014Kern1-in-10May Peak16</v>
          </cell>
          <cell r="G7001">
            <v>2.3718080000000001</v>
          </cell>
          <cell r="H7001">
            <v>3.2378589999999998</v>
          </cell>
          <cell r="I7001">
            <v>103.5</v>
          </cell>
          <cell r="J7001">
            <v>5568.59</v>
          </cell>
          <cell r="K7001">
            <v>0.76953389999999999</v>
          </cell>
          <cell r="L7001">
            <v>0.82655679999999998</v>
          </cell>
          <cell r="M7001">
            <v>0.86605069999999995</v>
          </cell>
          <cell r="N7001">
            <v>0.90554460000000003</v>
          </cell>
          <cell r="O7001">
            <v>0.96256759999999997</v>
          </cell>
        </row>
        <row r="7002">
          <cell r="F7002" t="str">
            <v>2014Kern1-in-10May Peak17</v>
          </cell>
          <cell r="G7002">
            <v>2.5271460000000001</v>
          </cell>
          <cell r="H7002">
            <v>3.5050759999999999</v>
          </cell>
          <cell r="I7002">
            <v>104</v>
          </cell>
          <cell r="J7002">
            <v>5568.59</v>
          </cell>
          <cell r="K7002">
            <v>0.86836089999999999</v>
          </cell>
          <cell r="L7002">
            <v>0.93309500000000001</v>
          </cell>
          <cell r="M7002">
            <v>0.97792979999999996</v>
          </cell>
          <cell r="N7002">
            <v>1.0227649999999999</v>
          </cell>
          <cell r="O7002">
            <v>1.087499</v>
          </cell>
        </row>
        <row r="7003">
          <cell r="F7003" t="str">
            <v>2014Kern1-in-10May Peak18</v>
          </cell>
          <cell r="G7003">
            <v>2.6329349999999998</v>
          </cell>
          <cell r="H7003">
            <v>3.6331869999999999</v>
          </cell>
          <cell r="I7003">
            <v>103</v>
          </cell>
          <cell r="J7003">
            <v>5568.59</v>
          </cell>
          <cell r="K7003">
            <v>0.88810230000000001</v>
          </cell>
          <cell r="L7003">
            <v>0.95436109999999996</v>
          </cell>
          <cell r="M7003">
            <v>1.0002519999999999</v>
          </cell>
          <cell r="N7003">
            <v>1.046143</v>
          </cell>
          <cell r="O7003">
            <v>1.112401</v>
          </cell>
        </row>
        <row r="7004">
          <cell r="F7004" t="str">
            <v>2014Kern1-in-10May Peak19</v>
          </cell>
          <cell r="G7004">
            <v>3.9557419999999999</v>
          </cell>
          <cell r="H7004">
            <v>3.5352990000000002</v>
          </cell>
          <cell r="I7004">
            <v>102.5</v>
          </cell>
          <cell r="J7004">
            <v>5568.59</v>
          </cell>
          <cell r="K7004">
            <v>-0.46014090000000002</v>
          </cell>
          <cell r="L7004">
            <v>-0.43668679999999999</v>
          </cell>
          <cell r="M7004">
            <v>-0.4204425</v>
          </cell>
          <cell r="N7004">
            <v>-0.40419830000000001</v>
          </cell>
          <cell r="O7004">
            <v>-0.38074419999999998</v>
          </cell>
        </row>
        <row r="7005">
          <cell r="F7005" t="str">
            <v>2014Kern1-in-10May Peak20</v>
          </cell>
          <cell r="G7005">
            <v>3.7118540000000002</v>
          </cell>
          <cell r="H7005">
            <v>3.2890990000000002</v>
          </cell>
          <cell r="I7005">
            <v>98.5</v>
          </cell>
          <cell r="J7005">
            <v>5568.59</v>
          </cell>
          <cell r="K7005">
            <v>-0.46267130000000001</v>
          </cell>
          <cell r="L7005">
            <v>-0.43908809999999998</v>
          </cell>
          <cell r="M7005">
            <v>-0.42275459999999998</v>
          </cell>
          <cell r="N7005">
            <v>-0.40642089999999997</v>
          </cell>
          <cell r="O7005">
            <v>-0.38283780000000001</v>
          </cell>
        </row>
        <row r="7006">
          <cell r="F7006" t="str">
            <v>2014Kern1-in-10May Peak21</v>
          </cell>
          <cell r="G7006">
            <v>3.3488359999999999</v>
          </cell>
          <cell r="H7006">
            <v>3.055647</v>
          </cell>
          <cell r="I7006">
            <v>93.5</v>
          </cell>
          <cell r="J7006">
            <v>5568.59</v>
          </cell>
          <cell r="K7006">
            <v>-0.32087280000000001</v>
          </cell>
          <cell r="L7006">
            <v>-0.30451739999999999</v>
          </cell>
          <cell r="M7006">
            <v>-0.29318959999999999</v>
          </cell>
          <cell r="N7006">
            <v>-0.281862</v>
          </cell>
          <cell r="O7006">
            <v>-0.26550649999999998</v>
          </cell>
        </row>
        <row r="7007">
          <cell r="F7007" t="str">
            <v>2014Kern1-in-10May Peak22</v>
          </cell>
          <cell r="G7007">
            <v>2.948893</v>
          </cell>
          <cell r="H7007">
            <v>2.7574879999999999</v>
          </cell>
          <cell r="I7007">
            <v>89</v>
          </cell>
          <cell r="J7007">
            <v>5568.59</v>
          </cell>
          <cell r="K7007">
            <v>-0.2094782</v>
          </cell>
          <cell r="L7007">
            <v>-0.1988008</v>
          </cell>
          <cell r="M7007">
            <v>-0.19140560000000001</v>
          </cell>
          <cell r="N7007">
            <v>-0.18401049999999999</v>
          </cell>
          <cell r="O7007">
            <v>-0.17333299999999999</v>
          </cell>
        </row>
        <row r="7008">
          <cell r="F7008" t="str">
            <v>2014Kern1-in-10May Peak23</v>
          </cell>
          <cell r="G7008">
            <v>2.392881</v>
          </cell>
          <cell r="H7008">
            <v>2.249409</v>
          </cell>
          <cell r="I7008">
            <v>85.5</v>
          </cell>
          <cell r="J7008">
            <v>5568.59</v>
          </cell>
          <cell r="K7008">
            <v>-0.15701870000000001</v>
          </cell>
          <cell r="L7008">
            <v>-0.14901519999999999</v>
          </cell>
          <cell r="M7008">
            <v>-0.14347209999999999</v>
          </cell>
          <cell r="N7008">
            <v>-0.13792889999999999</v>
          </cell>
          <cell r="O7008">
            <v>-0.1299254</v>
          </cell>
        </row>
        <row r="7009">
          <cell r="F7009" t="str">
            <v>2014Kern1-in-10May Peak24</v>
          </cell>
          <cell r="G7009">
            <v>1.916633</v>
          </cell>
          <cell r="H7009">
            <v>1.805029</v>
          </cell>
          <cell r="I7009">
            <v>82</v>
          </cell>
          <cell r="J7009">
            <v>5568.59</v>
          </cell>
          <cell r="K7009">
            <v>-0.1221419</v>
          </cell>
          <cell r="L7009">
            <v>-0.11591609999999999</v>
          </cell>
          <cell r="M7009">
            <v>-0.1116042</v>
          </cell>
          <cell r="N7009">
            <v>-0.1072922</v>
          </cell>
          <cell r="O7009">
            <v>-0.1010665</v>
          </cell>
        </row>
        <row r="7010">
          <cell r="F7010" t="str">
            <v>2014Northern Coast1-in-10May Peak1</v>
          </cell>
          <cell r="G7010">
            <v>0.95275169999999998</v>
          </cell>
          <cell r="H7010">
            <v>0.95275169999999998</v>
          </cell>
          <cell r="I7010">
            <v>65.566199999999995</v>
          </cell>
          <cell r="J7010">
            <v>9201.7999999999993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</row>
        <row r="7011">
          <cell r="F7011" t="str">
            <v>2014Northern Coast1-in-10May Peak2</v>
          </cell>
          <cell r="G7011">
            <v>0.83340479999999995</v>
          </cell>
          <cell r="H7011">
            <v>0.83340479999999995</v>
          </cell>
          <cell r="I7011">
            <v>64.016199999999998</v>
          </cell>
          <cell r="J7011">
            <v>9201.7999999999993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</row>
        <row r="7012">
          <cell r="F7012" t="str">
            <v>2014Northern Coast1-in-10May Peak3</v>
          </cell>
          <cell r="G7012">
            <v>0.77673449999999999</v>
          </cell>
          <cell r="H7012">
            <v>0.77673449999999999</v>
          </cell>
          <cell r="I7012">
            <v>63.382399999999997</v>
          </cell>
          <cell r="J7012">
            <v>9201.7999999999993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</row>
        <row r="7013">
          <cell r="F7013" t="str">
            <v>2014Northern Coast1-in-10May Peak4</v>
          </cell>
          <cell r="G7013">
            <v>0.74209740000000002</v>
          </cell>
          <cell r="H7013">
            <v>0.74209740000000002</v>
          </cell>
          <cell r="I7013">
            <v>61.871699999999997</v>
          </cell>
          <cell r="J7013">
            <v>9201.7999999999993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</row>
        <row r="7014">
          <cell r="F7014" t="str">
            <v>2014Northern Coast1-in-10May Peak5</v>
          </cell>
          <cell r="G7014">
            <v>0.74392250000000004</v>
          </cell>
          <cell r="H7014">
            <v>0.74392250000000004</v>
          </cell>
          <cell r="I7014">
            <v>60.765000000000001</v>
          </cell>
          <cell r="J7014">
            <v>9201.7999999999993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</row>
        <row r="7015">
          <cell r="F7015" t="str">
            <v>2014Northern Coast1-in-10May Peak6</v>
          </cell>
          <cell r="G7015">
            <v>0.81269630000000004</v>
          </cell>
          <cell r="H7015">
            <v>0.81269630000000004</v>
          </cell>
          <cell r="I7015">
            <v>59.8123</v>
          </cell>
          <cell r="J7015">
            <v>9201.7999999999993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</row>
        <row r="7016">
          <cell r="F7016" t="str">
            <v>2014Northern Coast1-in-10May Peak7</v>
          </cell>
          <cell r="G7016">
            <v>0.98641420000000002</v>
          </cell>
          <cell r="H7016">
            <v>0.98641420000000002</v>
          </cell>
          <cell r="I7016">
            <v>60.242199999999997</v>
          </cell>
          <cell r="J7016">
            <v>9201.7999999999993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</row>
        <row r="7017">
          <cell r="F7017" t="str">
            <v>2014Northern Coast1-in-10May Peak8</v>
          </cell>
          <cell r="G7017">
            <v>1.138501</v>
          </cell>
          <cell r="H7017">
            <v>1.138501</v>
          </cell>
          <cell r="I7017">
            <v>66.435500000000005</v>
          </cell>
          <cell r="J7017">
            <v>9201.7999999999993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</row>
        <row r="7018">
          <cell r="F7018" t="str">
            <v>2014Northern Coast1-in-10May Peak9</v>
          </cell>
          <cell r="G7018">
            <v>1.139362</v>
          </cell>
          <cell r="H7018">
            <v>1.139362</v>
          </cell>
          <cell r="I7018">
            <v>70.241900000000001</v>
          </cell>
          <cell r="J7018">
            <v>9201.7999999999993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</row>
        <row r="7019">
          <cell r="F7019" t="str">
            <v>2014Northern Coast1-in-10May Peak10</v>
          </cell>
          <cell r="G7019">
            <v>1.1650560000000001</v>
          </cell>
          <cell r="H7019">
            <v>1.1650560000000001</v>
          </cell>
          <cell r="I7019">
            <v>74.9876</v>
          </cell>
          <cell r="J7019">
            <v>9201.7999999999993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</row>
        <row r="7020">
          <cell r="F7020" t="str">
            <v>2014Northern Coast1-in-10May Peak11</v>
          </cell>
          <cell r="G7020">
            <v>1.2088540000000001</v>
          </cell>
          <cell r="H7020">
            <v>1.2088540000000001</v>
          </cell>
          <cell r="I7020">
            <v>78.818799999999996</v>
          </cell>
          <cell r="J7020">
            <v>9201.7999999999993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</row>
        <row r="7021">
          <cell r="F7021" t="str">
            <v>2014Northern Coast1-in-10May Peak12</v>
          </cell>
          <cell r="G7021">
            <v>1.2801640000000001</v>
          </cell>
          <cell r="H7021">
            <v>1.2801640000000001</v>
          </cell>
          <cell r="I7021">
            <v>83.130899999999997</v>
          </cell>
          <cell r="J7021">
            <v>9201.7999999999993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</row>
        <row r="7022">
          <cell r="F7022" t="str">
            <v>2014Northern Coast1-in-10May Peak13</v>
          </cell>
          <cell r="G7022">
            <v>1.4023699999999999</v>
          </cell>
          <cell r="H7022">
            <v>1.4023699999999999</v>
          </cell>
          <cell r="I7022">
            <v>87.6631</v>
          </cell>
          <cell r="J7022">
            <v>9201.7999999999993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</row>
        <row r="7023">
          <cell r="F7023" t="str">
            <v>2014Northern Coast1-in-10May Peak14</v>
          </cell>
          <cell r="G7023">
            <v>1.2896350000000001</v>
          </cell>
          <cell r="H7023">
            <v>1.5418499999999999</v>
          </cell>
          <cell r="I7023">
            <v>90.107600000000005</v>
          </cell>
          <cell r="J7023">
            <v>9201.7999999999993</v>
          </cell>
          <cell r="K7023">
            <v>0.1968182</v>
          </cell>
          <cell r="L7023">
            <v>0.2295471</v>
          </cell>
          <cell r="M7023">
            <v>0.25221510000000003</v>
          </cell>
          <cell r="N7023">
            <v>0.27488299999999999</v>
          </cell>
          <cell r="O7023">
            <v>0.30761189999999999</v>
          </cell>
        </row>
        <row r="7024">
          <cell r="F7024" t="str">
            <v>2014Northern Coast1-in-10May Peak15</v>
          </cell>
          <cell r="G7024">
            <v>1.411162</v>
          </cell>
          <cell r="H7024">
            <v>1.741638</v>
          </cell>
          <cell r="I7024">
            <v>90.741399999999999</v>
          </cell>
          <cell r="J7024">
            <v>9201.7999999999993</v>
          </cell>
          <cell r="K7024">
            <v>0.25789020000000001</v>
          </cell>
          <cell r="L7024">
            <v>0.30077480000000001</v>
          </cell>
          <cell r="M7024">
            <v>0.33047660000000001</v>
          </cell>
          <cell r="N7024">
            <v>0.36017830000000001</v>
          </cell>
          <cell r="O7024">
            <v>0.4030629</v>
          </cell>
        </row>
        <row r="7025">
          <cell r="F7025" t="str">
            <v>2014Northern Coast1-in-10May Peak16</v>
          </cell>
          <cell r="G7025">
            <v>1.58999</v>
          </cell>
          <cell r="H7025">
            <v>1.9984729999999999</v>
          </cell>
          <cell r="I7025">
            <v>91.745599999999996</v>
          </cell>
          <cell r="J7025">
            <v>9201.7999999999993</v>
          </cell>
          <cell r="K7025">
            <v>0.31876300000000002</v>
          </cell>
          <cell r="L7025">
            <v>0.3717702</v>
          </cell>
          <cell r="M7025">
            <v>0.40848279999999998</v>
          </cell>
          <cell r="N7025">
            <v>0.44519550000000002</v>
          </cell>
          <cell r="O7025">
            <v>0.4982027</v>
          </cell>
        </row>
        <row r="7026">
          <cell r="F7026" t="str">
            <v>2014Northern Coast1-in-10May Peak17</v>
          </cell>
          <cell r="G7026">
            <v>1.8000769999999999</v>
          </cell>
          <cell r="H7026">
            <v>2.2793299999999999</v>
          </cell>
          <cell r="I7026">
            <v>93.087699999999998</v>
          </cell>
          <cell r="J7026">
            <v>9201.7999999999993</v>
          </cell>
          <cell r="K7026">
            <v>0.37398910000000002</v>
          </cell>
          <cell r="L7026">
            <v>0.43617990000000001</v>
          </cell>
          <cell r="M7026">
            <v>0.47925309999999999</v>
          </cell>
          <cell r="N7026">
            <v>0.52232610000000002</v>
          </cell>
          <cell r="O7026">
            <v>0.58451679999999995</v>
          </cell>
        </row>
        <row r="7027">
          <cell r="F7027" t="str">
            <v>2014Northern Coast1-in-10May Peak18</v>
          </cell>
          <cell r="G7027">
            <v>1.9889209999999999</v>
          </cell>
          <cell r="H7027">
            <v>2.4815640000000001</v>
          </cell>
          <cell r="I7027">
            <v>90.071399999999997</v>
          </cell>
          <cell r="J7027">
            <v>9201.7999999999993</v>
          </cell>
          <cell r="K7027">
            <v>0.38443830000000001</v>
          </cell>
          <cell r="L7027">
            <v>0.4483666</v>
          </cell>
          <cell r="M7027">
            <v>0.4926432</v>
          </cell>
          <cell r="N7027">
            <v>0.5369197</v>
          </cell>
          <cell r="O7027">
            <v>0.60084800000000005</v>
          </cell>
        </row>
        <row r="7028">
          <cell r="F7028" t="str">
            <v>2014Northern Coast1-in-10May Peak19</v>
          </cell>
          <cell r="G7028">
            <v>2.6240329999999998</v>
          </cell>
          <cell r="H7028">
            <v>2.470094</v>
          </cell>
          <cell r="I7028">
            <v>87.238799999999998</v>
          </cell>
          <cell r="J7028">
            <v>9201.7999999999993</v>
          </cell>
          <cell r="K7028">
            <v>-0.17431260000000001</v>
          </cell>
          <cell r="L7028">
            <v>-0.1622758</v>
          </cell>
          <cell r="M7028">
            <v>-0.1539391</v>
          </cell>
          <cell r="N7028">
            <v>-0.14560229999999999</v>
          </cell>
          <cell r="O7028">
            <v>-0.1335654</v>
          </cell>
        </row>
        <row r="7029">
          <cell r="F7029" t="str">
            <v>2014Northern Coast1-in-10May Peak20</v>
          </cell>
          <cell r="G7029">
            <v>2.386193</v>
          </cell>
          <cell r="H7029">
            <v>2.2571020000000002</v>
          </cell>
          <cell r="I7029">
            <v>83.058999999999997</v>
          </cell>
          <cell r="J7029">
            <v>9201.7999999999993</v>
          </cell>
          <cell r="K7029">
            <v>-0.14617520000000001</v>
          </cell>
          <cell r="L7029">
            <v>-0.13608129999999999</v>
          </cell>
          <cell r="M7029">
            <v>-0.12909029999999999</v>
          </cell>
          <cell r="N7029">
            <v>-0.1220994</v>
          </cell>
          <cell r="O7029">
            <v>-0.1120054</v>
          </cell>
        </row>
        <row r="7030">
          <cell r="F7030" t="str">
            <v>2014Northern Coast1-in-10May Peak21</v>
          </cell>
          <cell r="G7030">
            <v>2.1341350000000001</v>
          </cell>
          <cell r="H7030">
            <v>2.0524849999999999</v>
          </cell>
          <cell r="I7030">
            <v>78.865899999999996</v>
          </cell>
          <cell r="J7030">
            <v>9201.7999999999993</v>
          </cell>
          <cell r="K7030">
            <v>-9.2457399999999995E-2</v>
          </cell>
          <cell r="L7030">
            <v>-8.6072899999999994E-2</v>
          </cell>
          <cell r="M7030">
            <v>-8.1651000000000001E-2</v>
          </cell>
          <cell r="N7030">
            <v>-7.7229199999999998E-2</v>
          </cell>
          <cell r="O7030">
            <v>-7.0844699999999997E-2</v>
          </cell>
        </row>
        <row r="7031">
          <cell r="F7031" t="str">
            <v>2014Northern Coast1-in-10May Peak22</v>
          </cell>
          <cell r="G7031">
            <v>1.858282</v>
          </cell>
          <cell r="H7031">
            <v>1.8100970000000001</v>
          </cell>
          <cell r="I7031">
            <v>74.615899999999996</v>
          </cell>
          <cell r="J7031">
            <v>9201.7999999999993</v>
          </cell>
          <cell r="K7031">
            <v>-5.4561699999999998E-2</v>
          </cell>
          <cell r="L7031">
            <v>-5.0794100000000002E-2</v>
          </cell>
          <cell r="M7031">
            <v>-4.8184600000000001E-2</v>
          </cell>
          <cell r="N7031">
            <v>-4.5575200000000003E-2</v>
          </cell>
          <cell r="O7031">
            <v>-4.1807499999999997E-2</v>
          </cell>
        </row>
        <row r="7032">
          <cell r="F7032" t="str">
            <v>2014Northern Coast1-in-10May Peak23</v>
          </cell>
          <cell r="G7032">
            <v>1.497012</v>
          </cell>
          <cell r="H7032">
            <v>1.459927</v>
          </cell>
          <cell r="I7032">
            <v>71.559200000000004</v>
          </cell>
          <cell r="J7032">
            <v>9201.7999999999993</v>
          </cell>
          <cell r="K7032">
            <v>-4.19934E-2</v>
          </cell>
          <cell r="L7032">
            <v>-3.9093500000000003E-2</v>
          </cell>
          <cell r="M7032">
            <v>-3.7085199999999999E-2</v>
          </cell>
          <cell r="N7032">
            <v>-3.5076799999999998E-2</v>
          </cell>
          <cell r="O7032">
            <v>-3.21771E-2</v>
          </cell>
        </row>
        <row r="7033">
          <cell r="F7033" t="str">
            <v>2014Northern Coast1-in-10May Peak24</v>
          </cell>
          <cell r="G7033">
            <v>1.1425430000000001</v>
          </cell>
          <cell r="H7033">
            <v>1.107847</v>
          </cell>
          <cell r="I7033">
            <v>69.517300000000006</v>
          </cell>
          <cell r="J7033">
            <v>9201.7999999999993</v>
          </cell>
          <cell r="K7033">
            <v>-3.9287799999999998E-2</v>
          </cell>
          <cell r="L7033">
            <v>-3.6574799999999998E-2</v>
          </cell>
          <cell r="M7033">
            <v>-3.4695799999999999E-2</v>
          </cell>
          <cell r="N7033">
            <v>-3.28168E-2</v>
          </cell>
          <cell r="O7033">
            <v>-3.0103899999999999E-2</v>
          </cell>
        </row>
        <row r="7034">
          <cell r="F7034" t="str">
            <v>2014Other1-in-10May Peak1</v>
          </cell>
          <cell r="G7034">
            <v>0.96125749999999999</v>
          </cell>
          <cell r="H7034">
            <v>0.96125749999999999</v>
          </cell>
          <cell r="I7034">
            <v>75.331479999999999</v>
          </cell>
          <cell r="J7034">
            <v>25619.37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</row>
        <row r="7035">
          <cell r="F7035" t="str">
            <v>2014Other1-in-10May Peak2</v>
          </cell>
          <cell r="G7035">
            <v>0.82555060000000002</v>
          </cell>
          <cell r="H7035">
            <v>0.82555060000000002</v>
          </cell>
          <cell r="I7035">
            <v>73.075389999999999</v>
          </cell>
          <cell r="J7035">
            <v>25619.37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</row>
        <row r="7036">
          <cell r="F7036" t="str">
            <v>2014Other1-in-10May Peak3</v>
          </cell>
          <cell r="G7036">
            <v>0.74857810000000002</v>
          </cell>
          <cell r="H7036">
            <v>0.74857810000000002</v>
          </cell>
          <cell r="I7036">
            <v>71.477940000000004</v>
          </cell>
          <cell r="J7036">
            <v>25619.37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</row>
        <row r="7037">
          <cell r="F7037" t="str">
            <v>2014Other1-in-10May Peak4</v>
          </cell>
          <cell r="G7037">
            <v>0.70498559999999999</v>
          </cell>
          <cell r="H7037">
            <v>0.70498559999999999</v>
          </cell>
          <cell r="I7037">
            <v>71.463880000000003</v>
          </cell>
          <cell r="J7037">
            <v>25619.37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</row>
        <row r="7038">
          <cell r="F7038" t="str">
            <v>2014Other1-in-10May Peak5</v>
          </cell>
          <cell r="G7038">
            <v>0.6962872</v>
          </cell>
          <cell r="H7038">
            <v>0.6962872</v>
          </cell>
          <cell r="I7038">
            <v>70.063990000000004</v>
          </cell>
          <cell r="J7038">
            <v>25619.37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</row>
        <row r="7039">
          <cell r="F7039" t="str">
            <v>2014Other1-in-10May Peak6</v>
          </cell>
          <cell r="G7039">
            <v>0.74291399999999996</v>
          </cell>
          <cell r="H7039">
            <v>0.74291399999999996</v>
          </cell>
          <cell r="I7039">
            <v>69.115840000000006</v>
          </cell>
          <cell r="J7039">
            <v>25619.37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</row>
        <row r="7040">
          <cell r="F7040" t="str">
            <v>2014Other1-in-10May Peak7</v>
          </cell>
          <cell r="G7040">
            <v>0.86792930000000001</v>
          </cell>
          <cell r="H7040">
            <v>0.86792930000000001</v>
          </cell>
          <cell r="I7040">
            <v>69.131209999999996</v>
          </cell>
          <cell r="J7040">
            <v>25619.37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</row>
        <row r="7041">
          <cell r="F7041" t="str">
            <v>2014Other1-in-10May Peak8</v>
          </cell>
          <cell r="G7041">
            <v>0.9525226</v>
          </cell>
          <cell r="H7041">
            <v>0.9525226</v>
          </cell>
          <cell r="I7041">
            <v>73.270160000000004</v>
          </cell>
          <cell r="J7041">
            <v>25619.37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</row>
        <row r="7042">
          <cell r="F7042" t="str">
            <v>2014Other1-in-10May Peak9</v>
          </cell>
          <cell r="G7042">
            <v>0.96985080000000001</v>
          </cell>
          <cell r="H7042">
            <v>0.96985080000000001</v>
          </cell>
          <cell r="I7042">
            <v>78.565349999999995</v>
          </cell>
          <cell r="J7042">
            <v>25619.37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</row>
        <row r="7043">
          <cell r="F7043" t="str">
            <v>2014Other1-in-10May Peak10</v>
          </cell>
          <cell r="G7043">
            <v>1.0339240000000001</v>
          </cell>
          <cell r="H7043">
            <v>1.0339240000000001</v>
          </cell>
          <cell r="I7043">
            <v>82.803030000000007</v>
          </cell>
          <cell r="J7043">
            <v>25619.37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</row>
        <row r="7044">
          <cell r="F7044" t="str">
            <v>2014Other1-in-10May Peak11</v>
          </cell>
          <cell r="G7044">
            <v>1.142652</v>
          </cell>
          <cell r="H7044">
            <v>1.142652</v>
          </cell>
          <cell r="I7044">
            <v>86.248019999999997</v>
          </cell>
          <cell r="J7044">
            <v>25619.37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</row>
        <row r="7045">
          <cell r="F7045" t="str">
            <v>2014Other1-in-10May Peak12</v>
          </cell>
          <cell r="G7045">
            <v>1.3081940000000001</v>
          </cell>
          <cell r="H7045">
            <v>1.3081940000000001</v>
          </cell>
          <cell r="I7045">
            <v>89.788780000000003</v>
          </cell>
          <cell r="J7045">
            <v>25619.37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</row>
        <row r="7046">
          <cell r="F7046" t="str">
            <v>2014Other1-in-10May Peak13</v>
          </cell>
          <cell r="G7046">
            <v>1.5426200000000001</v>
          </cell>
          <cell r="H7046">
            <v>1.5426200000000001</v>
          </cell>
          <cell r="I7046">
            <v>92.543620000000004</v>
          </cell>
          <cell r="J7046">
            <v>25619.37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</row>
        <row r="7047">
          <cell r="F7047" t="str">
            <v>2014Other1-in-10May Peak14</v>
          </cell>
          <cell r="G7047">
            <v>1.4096059999999999</v>
          </cell>
          <cell r="H7047">
            <v>1.8119719999999999</v>
          </cell>
          <cell r="I7047">
            <v>95.88785</v>
          </cell>
          <cell r="J7047">
            <v>25619.37</v>
          </cell>
          <cell r="K7047">
            <v>0.33595730000000001</v>
          </cell>
          <cell r="L7047">
            <v>0.37519190000000002</v>
          </cell>
          <cell r="M7047">
            <v>0.40236569999999999</v>
          </cell>
          <cell r="N7047">
            <v>0.42953950000000002</v>
          </cell>
          <cell r="O7047">
            <v>0.46877419999999997</v>
          </cell>
        </row>
        <row r="7048">
          <cell r="F7048" t="str">
            <v>2014Other1-in-10May Peak15</v>
          </cell>
          <cell r="G7048">
            <v>1.6009789999999999</v>
          </cell>
          <cell r="H7048">
            <v>2.1185209999999999</v>
          </cell>
          <cell r="I7048">
            <v>97.313670000000002</v>
          </cell>
          <cell r="J7048">
            <v>25619.37</v>
          </cell>
          <cell r="K7048">
            <v>0.4331931</v>
          </cell>
          <cell r="L7048">
            <v>0.48302709999999999</v>
          </cell>
          <cell r="M7048">
            <v>0.5175419</v>
          </cell>
          <cell r="N7048">
            <v>0.55205680000000001</v>
          </cell>
          <cell r="O7048">
            <v>0.60189090000000001</v>
          </cell>
        </row>
        <row r="7049">
          <cell r="F7049" t="str">
            <v>2014Other1-in-10May Peak16</v>
          </cell>
          <cell r="G7049">
            <v>1.8087040000000001</v>
          </cell>
          <cell r="H7049">
            <v>2.4562780000000002</v>
          </cell>
          <cell r="I7049">
            <v>98.727320000000006</v>
          </cell>
          <cell r="J7049">
            <v>25619.37</v>
          </cell>
          <cell r="K7049">
            <v>0.54247199999999995</v>
          </cell>
          <cell r="L7049">
            <v>0.60456719999999997</v>
          </cell>
          <cell r="M7049">
            <v>0.64757419999999999</v>
          </cell>
          <cell r="N7049">
            <v>0.69058129999999995</v>
          </cell>
          <cell r="O7049">
            <v>0.75267640000000002</v>
          </cell>
        </row>
        <row r="7050">
          <cell r="F7050" t="str">
            <v>2014Other1-in-10May Peak17</v>
          </cell>
          <cell r="G7050">
            <v>2.0082450000000001</v>
          </cell>
          <cell r="H7050">
            <v>2.7624580000000001</v>
          </cell>
          <cell r="I7050">
            <v>99.382760000000005</v>
          </cell>
          <cell r="J7050">
            <v>25619.37</v>
          </cell>
          <cell r="K7050">
            <v>0.63149739999999999</v>
          </cell>
          <cell r="L7050">
            <v>0.70399920000000005</v>
          </cell>
          <cell r="M7050">
            <v>0.75421369999999999</v>
          </cell>
          <cell r="N7050">
            <v>0.80442820000000004</v>
          </cell>
          <cell r="O7050">
            <v>0.87692979999999998</v>
          </cell>
        </row>
        <row r="7051">
          <cell r="F7051" t="str">
            <v>2014Other1-in-10May Peak18</v>
          </cell>
          <cell r="G7051">
            <v>2.1693120000000001</v>
          </cell>
          <cell r="H7051">
            <v>2.94387</v>
          </cell>
          <cell r="I7051">
            <v>98.737200000000001</v>
          </cell>
          <cell r="J7051">
            <v>25619.37</v>
          </cell>
          <cell r="K7051">
            <v>0.64849140000000005</v>
          </cell>
          <cell r="L7051">
            <v>0.72297270000000002</v>
          </cell>
          <cell r="M7051">
            <v>0.77455819999999997</v>
          </cell>
          <cell r="N7051">
            <v>0.82614370000000004</v>
          </cell>
          <cell r="O7051">
            <v>0.90062509999999996</v>
          </cell>
        </row>
        <row r="7052">
          <cell r="F7052" t="str">
            <v>2014Other1-in-10May Peak19</v>
          </cell>
          <cell r="G7052">
            <v>3.1718039999999998</v>
          </cell>
          <cell r="H7052">
            <v>2.8794650000000002</v>
          </cell>
          <cell r="I7052">
            <v>97.630589999999998</v>
          </cell>
          <cell r="J7052">
            <v>25619.37</v>
          </cell>
          <cell r="K7052">
            <v>-0.32657819999999999</v>
          </cell>
          <cell r="L7052">
            <v>-0.30634929999999999</v>
          </cell>
          <cell r="M7052">
            <v>-0.29233880000000001</v>
          </cell>
          <cell r="N7052">
            <v>-0.27832839999999998</v>
          </cell>
          <cell r="O7052">
            <v>-0.25809949999999998</v>
          </cell>
        </row>
        <row r="7053">
          <cell r="F7053" t="str">
            <v>2014Other1-in-10May Peak20</v>
          </cell>
          <cell r="G7053">
            <v>2.8549600000000002</v>
          </cell>
          <cell r="H7053">
            <v>2.598182</v>
          </cell>
          <cell r="I7053">
            <v>94.876769999999993</v>
          </cell>
          <cell r="J7053">
            <v>25619.37</v>
          </cell>
          <cell r="K7053">
            <v>-0.28685159999999998</v>
          </cell>
          <cell r="L7053">
            <v>-0.26908339999999997</v>
          </cell>
          <cell r="M7053">
            <v>-0.25677729999999999</v>
          </cell>
          <cell r="N7053">
            <v>-0.2444711</v>
          </cell>
          <cell r="O7053">
            <v>-0.22670299999999999</v>
          </cell>
        </row>
        <row r="7054">
          <cell r="F7054" t="str">
            <v>2014Other1-in-10May Peak21</v>
          </cell>
          <cell r="G7054">
            <v>2.433357</v>
          </cell>
          <cell r="H7054">
            <v>2.282797</v>
          </cell>
          <cell r="I7054">
            <v>89.471739999999997</v>
          </cell>
          <cell r="J7054">
            <v>25619.37</v>
          </cell>
          <cell r="K7054">
            <v>-0.16819429999999999</v>
          </cell>
          <cell r="L7054">
            <v>-0.157776</v>
          </cell>
          <cell r="M7054">
            <v>-0.15056040000000001</v>
          </cell>
          <cell r="N7054">
            <v>-0.14334469999999999</v>
          </cell>
          <cell r="O7054">
            <v>-0.1329264</v>
          </cell>
        </row>
        <row r="7055">
          <cell r="F7055" t="str">
            <v>2014Other1-in-10May Peak22</v>
          </cell>
          <cell r="G7055">
            <v>2.0421</v>
          </cell>
          <cell r="H7055">
            <v>1.9455</v>
          </cell>
          <cell r="I7055">
            <v>85.041529999999995</v>
          </cell>
          <cell r="J7055">
            <v>25619.37</v>
          </cell>
          <cell r="K7055">
            <v>-0.1079142</v>
          </cell>
          <cell r="L7055">
            <v>-0.10122979999999999</v>
          </cell>
          <cell r="M7055">
            <v>-9.6600199999999997E-2</v>
          </cell>
          <cell r="N7055">
            <v>-9.19706E-2</v>
          </cell>
          <cell r="O7055">
            <v>-8.5286200000000006E-2</v>
          </cell>
        </row>
        <row r="7056">
          <cell r="F7056" t="str">
            <v>2014Other1-in-10May Peak23</v>
          </cell>
          <cell r="G7056">
            <v>1.5843039999999999</v>
          </cell>
          <cell r="H7056">
            <v>1.5229839999999999</v>
          </cell>
          <cell r="I7056">
            <v>81.714349999999996</v>
          </cell>
          <cell r="J7056">
            <v>25619.37</v>
          </cell>
          <cell r="K7056">
            <v>-6.8501300000000001E-2</v>
          </cell>
          <cell r="L7056">
            <v>-6.4258200000000001E-2</v>
          </cell>
          <cell r="M7056">
            <v>-6.1319499999999999E-2</v>
          </cell>
          <cell r="N7056">
            <v>-5.8380700000000001E-2</v>
          </cell>
          <cell r="O7056">
            <v>-5.4137600000000001E-2</v>
          </cell>
        </row>
        <row r="7057">
          <cell r="F7057" t="str">
            <v>2014Other1-in-10May Peak24</v>
          </cell>
          <cell r="G7057">
            <v>1.2024360000000001</v>
          </cell>
          <cell r="H7057">
            <v>1.163252</v>
          </cell>
          <cell r="I7057">
            <v>79.752189999999999</v>
          </cell>
          <cell r="J7057">
            <v>25619.37</v>
          </cell>
          <cell r="K7057">
            <v>-4.3772999999999999E-2</v>
          </cell>
          <cell r="L7057">
            <v>-4.1061599999999997E-2</v>
          </cell>
          <cell r="M7057">
            <v>-3.9183700000000002E-2</v>
          </cell>
          <cell r="N7057">
            <v>-3.73058E-2</v>
          </cell>
          <cell r="O7057">
            <v>-3.45945E-2</v>
          </cell>
        </row>
        <row r="7058">
          <cell r="F7058" t="str">
            <v>2014Sierra1-in-10May Peak1</v>
          </cell>
          <cell r="G7058">
            <v>0.97242030000000002</v>
          </cell>
          <cell r="H7058">
            <v>0.97242030000000002</v>
          </cell>
          <cell r="I7058">
            <v>68.655280000000005</v>
          </cell>
          <cell r="J7058">
            <v>17927.62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</row>
        <row r="7059">
          <cell r="F7059" t="str">
            <v>2014Sierra1-in-10May Peak2</v>
          </cell>
          <cell r="G7059">
            <v>0.85795840000000001</v>
          </cell>
          <cell r="H7059">
            <v>0.85795840000000001</v>
          </cell>
          <cell r="I7059">
            <v>67.492289999999997</v>
          </cell>
          <cell r="J7059">
            <v>17927.62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</row>
        <row r="7060">
          <cell r="F7060" t="str">
            <v>2014Sierra1-in-10May Peak3</v>
          </cell>
          <cell r="G7060">
            <v>0.79185070000000002</v>
          </cell>
          <cell r="H7060">
            <v>0.79185070000000002</v>
          </cell>
          <cell r="I7060">
            <v>66.62012</v>
          </cell>
          <cell r="J7060">
            <v>17927.62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</row>
        <row r="7061">
          <cell r="F7061" t="str">
            <v>2014Sierra1-in-10May Peak4</v>
          </cell>
          <cell r="G7061">
            <v>0.75445180000000001</v>
          </cell>
          <cell r="H7061">
            <v>0.75445180000000001</v>
          </cell>
          <cell r="I7061">
            <v>66.548649999999995</v>
          </cell>
          <cell r="J7061">
            <v>17927.62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</row>
        <row r="7062">
          <cell r="F7062" t="str">
            <v>2014Sierra1-in-10May Peak5</v>
          </cell>
          <cell r="G7062">
            <v>0.75464549999999997</v>
          </cell>
          <cell r="H7062">
            <v>0.75464549999999997</v>
          </cell>
          <cell r="I7062">
            <v>65.70241</v>
          </cell>
          <cell r="J7062">
            <v>17927.62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</row>
        <row r="7063">
          <cell r="F7063" t="str">
            <v>2014Sierra1-in-10May Peak6</v>
          </cell>
          <cell r="G7063">
            <v>0.82381769999999999</v>
          </cell>
          <cell r="H7063">
            <v>0.82381769999999999</v>
          </cell>
          <cell r="I7063">
            <v>65.309470000000005</v>
          </cell>
          <cell r="J7063">
            <v>17927.62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</row>
        <row r="7064">
          <cell r="F7064" t="str">
            <v>2014Sierra1-in-10May Peak7</v>
          </cell>
          <cell r="G7064">
            <v>0.98046060000000002</v>
          </cell>
          <cell r="H7064">
            <v>0.98046060000000002</v>
          </cell>
          <cell r="I7064">
            <v>65.898979999999995</v>
          </cell>
          <cell r="J7064">
            <v>17927.62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</row>
        <row r="7065">
          <cell r="F7065" t="str">
            <v>2014Sierra1-in-10May Peak8</v>
          </cell>
          <cell r="G7065">
            <v>1.079636</v>
          </cell>
          <cell r="H7065">
            <v>1.079636</v>
          </cell>
          <cell r="I7065">
            <v>69.546300000000002</v>
          </cell>
          <cell r="J7065">
            <v>17927.62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</row>
        <row r="7066">
          <cell r="F7066" t="str">
            <v>2014Sierra1-in-10May Peak9</v>
          </cell>
          <cell r="G7066">
            <v>1.109893</v>
          </cell>
          <cell r="H7066">
            <v>1.109893</v>
          </cell>
          <cell r="I7066">
            <v>74.975840000000005</v>
          </cell>
          <cell r="J7066">
            <v>17927.62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</row>
        <row r="7067">
          <cell r="F7067" t="str">
            <v>2014Sierra1-in-10May Peak10</v>
          </cell>
          <cell r="G7067">
            <v>1.166318</v>
          </cell>
          <cell r="H7067">
            <v>1.166318</v>
          </cell>
          <cell r="I7067">
            <v>78.958849999999998</v>
          </cell>
          <cell r="J7067">
            <v>17927.62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</row>
        <row r="7068">
          <cell r="F7068" t="str">
            <v>2014Sierra1-in-10May Peak11</v>
          </cell>
          <cell r="G7068">
            <v>1.2735129999999999</v>
          </cell>
          <cell r="H7068">
            <v>1.2735129999999999</v>
          </cell>
          <cell r="I7068">
            <v>83.719089999999994</v>
          </cell>
          <cell r="J7068">
            <v>17927.62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</row>
        <row r="7069">
          <cell r="F7069" t="str">
            <v>2014Sierra1-in-10May Peak12</v>
          </cell>
          <cell r="G7069">
            <v>1.435959</v>
          </cell>
          <cell r="H7069">
            <v>1.435959</v>
          </cell>
          <cell r="I7069">
            <v>88.770380000000003</v>
          </cell>
          <cell r="J7069">
            <v>17927.62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</row>
        <row r="7070">
          <cell r="F7070" t="str">
            <v>2014Sierra1-in-10May Peak13</v>
          </cell>
          <cell r="G7070">
            <v>1.6607000000000001</v>
          </cell>
          <cell r="H7070">
            <v>1.6607000000000001</v>
          </cell>
          <cell r="I7070">
            <v>91.912549999999996</v>
          </cell>
          <cell r="J7070">
            <v>17927.62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</row>
        <row r="7071">
          <cell r="F7071" t="str">
            <v>2014Sierra1-in-10May Peak14</v>
          </cell>
          <cell r="G7071">
            <v>1.563607</v>
          </cell>
          <cell r="H7071">
            <v>1.9158740000000001</v>
          </cell>
          <cell r="I7071">
            <v>93.148669999999996</v>
          </cell>
          <cell r="J7071">
            <v>17927.62</v>
          </cell>
          <cell r="K7071">
            <v>0.29731940000000001</v>
          </cell>
          <cell r="L7071">
            <v>0.32978289999999999</v>
          </cell>
          <cell r="M7071">
            <v>0.3522671</v>
          </cell>
          <cell r="N7071">
            <v>0.37475120000000001</v>
          </cell>
          <cell r="O7071">
            <v>0.40721479999999999</v>
          </cell>
        </row>
        <row r="7072">
          <cell r="F7072" t="str">
            <v>2014Sierra1-in-10May Peak15</v>
          </cell>
          <cell r="G7072">
            <v>1.7532300000000001</v>
          </cell>
          <cell r="H7072">
            <v>2.208345</v>
          </cell>
          <cell r="I7072">
            <v>93.697569999999999</v>
          </cell>
          <cell r="J7072">
            <v>17927.62</v>
          </cell>
          <cell r="K7072">
            <v>0.38511580000000001</v>
          </cell>
          <cell r="L7072">
            <v>0.42647200000000002</v>
          </cell>
          <cell r="M7072">
            <v>0.4551152</v>
          </cell>
          <cell r="N7072">
            <v>0.48375839999999998</v>
          </cell>
          <cell r="O7072">
            <v>0.52511459999999999</v>
          </cell>
        </row>
        <row r="7073">
          <cell r="F7073" t="str">
            <v>2014Sierra1-in-10May Peak16</v>
          </cell>
          <cell r="G7073">
            <v>1.977544</v>
          </cell>
          <cell r="H7073">
            <v>2.5447220000000002</v>
          </cell>
          <cell r="I7073">
            <v>94.543819999999997</v>
          </cell>
          <cell r="J7073">
            <v>17927.62</v>
          </cell>
          <cell r="K7073">
            <v>0.48002349999999999</v>
          </cell>
          <cell r="L7073">
            <v>0.53151510000000002</v>
          </cell>
          <cell r="M7073">
            <v>0.56717799999999996</v>
          </cell>
          <cell r="N7073">
            <v>0.60284079999999995</v>
          </cell>
          <cell r="O7073">
            <v>0.65433249999999998</v>
          </cell>
        </row>
        <row r="7074">
          <cell r="F7074" t="str">
            <v>2014Sierra1-in-10May Peak17</v>
          </cell>
          <cell r="G7074">
            <v>2.1832980000000002</v>
          </cell>
          <cell r="H7074">
            <v>2.8454679999999999</v>
          </cell>
          <cell r="I7074">
            <v>94.892690000000002</v>
          </cell>
          <cell r="J7074">
            <v>17927.62</v>
          </cell>
          <cell r="K7074">
            <v>0.56036260000000004</v>
          </cell>
          <cell r="L7074">
            <v>0.62051160000000005</v>
          </cell>
          <cell r="M7074">
            <v>0.66217060000000005</v>
          </cell>
          <cell r="N7074">
            <v>0.7038297</v>
          </cell>
          <cell r="O7074">
            <v>0.7639785</v>
          </cell>
        </row>
        <row r="7075">
          <cell r="F7075" t="str">
            <v>2014Sierra1-in-10May Peak18</v>
          </cell>
          <cell r="G7075">
            <v>2.3587769999999999</v>
          </cell>
          <cell r="H7075">
            <v>3.0390190000000001</v>
          </cell>
          <cell r="I7075">
            <v>94.597980000000007</v>
          </cell>
          <cell r="J7075">
            <v>17927.62</v>
          </cell>
          <cell r="K7075">
            <v>0.57564859999999995</v>
          </cell>
          <cell r="L7075">
            <v>0.63744369999999995</v>
          </cell>
          <cell r="M7075">
            <v>0.68024249999999997</v>
          </cell>
          <cell r="N7075">
            <v>0.72304159999999995</v>
          </cell>
          <cell r="O7075">
            <v>0.78483650000000005</v>
          </cell>
        </row>
        <row r="7076">
          <cell r="F7076" t="str">
            <v>2014Sierra1-in-10May Peak19</v>
          </cell>
          <cell r="G7076">
            <v>3.3734980000000001</v>
          </cell>
          <cell r="H7076">
            <v>3.0055990000000001</v>
          </cell>
          <cell r="I7076">
            <v>94.040729999999996</v>
          </cell>
          <cell r="J7076">
            <v>17927.62</v>
          </cell>
          <cell r="K7076">
            <v>-0.40038760000000001</v>
          </cell>
          <cell r="L7076">
            <v>-0.381193</v>
          </cell>
          <cell r="M7076">
            <v>-0.36789870000000002</v>
          </cell>
          <cell r="N7076">
            <v>-0.35460449999999999</v>
          </cell>
          <cell r="O7076">
            <v>-0.33540979999999998</v>
          </cell>
        </row>
        <row r="7077">
          <cell r="F7077" t="str">
            <v>2014Sierra1-in-10May Peak20</v>
          </cell>
          <cell r="G7077">
            <v>3.0599690000000002</v>
          </cell>
          <cell r="H7077">
            <v>2.756761</v>
          </cell>
          <cell r="I7077">
            <v>87.707530000000006</v>
          </cell>
          <cell r="J7077">
            <v>17927.62</v>
          </cell>
          <cell r="K7077">
            <v>-0.32998339999999998</v>
          </cell>
          <cell r="L7077">
            <v>-0.3141639</v>
          </cell>
          <cell r="M7077">
            <v>-0.30320740000000002</v>
          </cell>
          <cell r="N7077">
            <v>-0.29225089999999998</v>
          </cell>
          <cell r="O7077">
            <v>-0.27643139999999999</v>
          </cell>
        </row>
        <row r="7078">
          <cell r="F7078" t="str">
            <v>2014Sierra1-in-10May Peak21</v>
          </cell>
          <cell r="G7078">
            <v>2.632193</v>
          </cell>
          <cell r="H7078">
            <v>2.4401079999999999</v>
          </cell>
          <cell r="I7078">
            <v>80.831149999999994</v>
          </cell>
          <cell r="J7078">
            <v>17927.62</v>
          </cell>
          <cell r="K7078">
            <v>-0.20904739999999999</v>
          </cell>
          <cell r="L7078">
            <v>-0.1990256</v>
          </cell>
          <cell r="M7078">
            <v>-0.19208459999999999</v>
          </cell>
          <cell r="N7078">
            <v>-0.18514349999999999</v>
          </cell>
          <cell r="O7078">
            <v>-0.17512169999999999</v>
          </cell>
        </row>
        <row r="7079">
          <cell r="F7079" t="str">
            <v>2014Sierra1-in-10May Peak22</v>
          </cell>
          <cell r="G7079">
            <v>2.1912940000000001</v>
          </cell>
          <cell r="H7079">
            <v>2.0765729999999998</v>
          </cell>
          <cell r="I7079">
            <v>76.565929999999994</v>
          </cell>
          <cell r="J7079">
            <v>17927.62</v>
          </cell>
          <cell r="K7079">
            <v>-0.1248522</v>
          </cell>
          <cell r="L7079">
            <v>-0.11886679999999999</v>
          </cell>
          <cell r="M7079">
            <v>-0.1147213</v>
          </cell>
          <cell r="N7079">
            <v>-0.1105758</v>
          </cell>
          <cell r="O7079">
            <v>-0.1045903</v>
          </cell>
        </row>
        <row r="7080">
          <cell r="F7080" t="str">
            <v>2014Sierra1-in-10May Peak23</v>
          </cell>
          <cell r="G7080">
            <v>1.6841699999999999</v>
          </cell>
          <cell r="H7080">
            <v>1.606935</v>
          </cell>
          <cell r="I7080">
            <v>73.891940000000005</v>
          </cell>
          <cell r="J7080">
            <v>17927.62</v>
          </cell>
          <cell r="K7080">
            <v>-8.4055900000000003E-2</v>
          </cell>
          <cell r="L7080">
            <v>-8.0026299999999995E-2</v>
          </cell>
          <cell r="M7080">
            <v>-7.7235300000000007E-2</v>
          </cell>
          <cell r="N7080">
            <v>-7.4444399999999994E-2</v>
          </cell>
          <cell r="O7080">
            <v>-7.0414699999999997E-2</v>
          </cell>
        </row>
        <row r="7081">
          <cell r="F7081" t="str">
            <v>2014Sierra1-in-10May Peak24</v>
          </cell>
          <cell r="G7081">
            <v>1.259803</v>
          </cell>
          <cell r="H7081">
            <v>1.2195069999999999</v>
          </cell>
          <cell r="I7081">
            <v>72.287509999999997</v>
          </cell>
          <cell r="J7081">
            <v>17927.62</v>
          </cell>
          <cell r="K7081">
            <v>-4.3853900000000001E-2</v>
          </cell>
          <cell r="L7081">
            <v>-4.17516E-2</v>
          </cell>
          <cell r="M7081">
            <v>-4.0295499999999998E-2</v>
          </cell>
          <cell r="N7081">
            <v>-3.8839400000000003E-2</v>
          </cell>
          <cell r="O7081">
            <v>-3.6736999999999999E-2</v>
          </cell>
        </row>
        <row r="7082">
          <cell r="F7082" t="str">
            <v>2014Stockton1-in-10May Peak1</v>
          </cell>
          <cell r="G7082">
            <v>1.1136699999999999</v>
          </cell>
          <cell r="H7082">
            <v>1.1136699999999999</v>
          </cell>
          <cell r="I7082">
            <v>79.187870000000004</v>
          </cell>
          <cell r="J7082">
            <v>12490.03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</row>
        <row r="7083">
          <cell r="F7083" t="str">
            <v>2014Stockton1-in-10May Peak2</v>
          </cell>
          <cell r="G7083">
            <v>0.9473085</v>
          </cell>
          <cell r="H7083">
            <v>0.9473085</v>
          </cell>
          <cell r="I7083">
            <v>78.687870000000004</v>
          </cell>
          <cell r="J7083">
            <v>12490.03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</row>
        <row r="7084">
          <cell r="F7084" t="str">
            <v>2014Stockton1-in-10May Peak3</v>
          </cell>
          <cell r="G7084">
            <v>0.84519230000000001</v>
          </cell>
          <cell r="H7084">
            <v>0.84519230000000001</v>
          </cell>
          <cell r="I7084">
            <v>76.003690000000006</v>
          </cell>
          <cell r="J7084">
            <v>12490.03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</row>
        <row r="7085">
          <cell r="F7085" t="str">
            <v>2014Stockton1-in-10May Peak4</v>
          </cell>
          <cell r="G7085">
            <v>0.78802399999999995</v>
          </cell>
          <cell r="H7085">
            <v>0.78802399999999995</v>
          </cell>
          <cell r="I7085">
            <v>75.323170000000005</v>
          </cell>
          <cell r="J7085">
            <v>12490.03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</row>
        <row r="7086">
          <cell r="F7086" t="str">
            <v>2014Stockton1-in-10May Peak5</v>
          </cell>
          <cell r="G7086">
            <v>0.77498659999999997</v>
          </cell>
          <cell r="H7086">
            <v>0.77498659999999997</v>
          </cell>
          <cell r="I7086">
            <v>75.278109999999998</v>
          </cell>
          <cell r="J7086">
            <v>12490.03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</row>
        <row r="7087">
          <cell r="F7087" t="str">
            <v>2014Stockton1-in-10May Peak6</v>
          </cell>
          <cell r="G7087">
            <v>0.80992750000000002</v>
          </cell>
          <cell r="H7087">
            <v>0.80992750000000002</v>
          </cell>
          <cell r="I7087">
            <v>73.687870000000004</v>
          </cell>
          <cell r="J7087">
            <v>12490.03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</row>
        <row r="7088">
          <cell r="F7088" t="str">
            <v>2014Stockton1-in-10May Peak7</v>
          </cell>
          <cell r="G7088">
            <v>0.9241722</v>
          </cell>
          <cell r="H7088">
            <v>0.9241722</v>
          </cell>
          <cell r="I7088">
            <v>72.868319999999997</v>
          </cell>
          <cell r="J7088">
            <v>12490.03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</row>
        <row r="7089">
          <cell r="F7089" t="str">
            <v>2014Stockton1-in-10May Peak8</v>
          </cell>
          <cell r="G7089">
            <v>1.0035499999999999</v>
          </cell>
          <cell r="H7089">
            <v>1.0035499999999999</v>
          </cell>
          <cell r="I7089">
            <v>76.048829999999995</v>
          </cell>
          <cell r="J7089">
            <v>12490.03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</row>
        <row r="7090">
          <cell r="F7090" t="str">
            <v>2014Stockton1-in-10May Peak9</v>
          </cell>
          <cell r="G7090">
            <v>1.044997</v>
          </cell>
          <cell r="H7090">
            <v>1.044997</v>
          </cell>
          <cell r="I7090">
            <v>78.590209999999999</v>
          </cell>
          <cell r="J7090">
            <v>12490.03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</row>
        <row r="7091">
          <cell r="F7091" t="str">
            <v>2014Stockton1-in-10May Peak10</v>
          </cell>
          <cell r="G7091">
            <v>1.1465320000000001</v>
          </cell>
          <cell r="H7091">
            <v>1.1465320000000001</v>
          </cell>
          <cell r="I7091">
            <v>81.815830000000005</v>
          </cell>
          <cell r="J7091">
            <v>12490.03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</row>
        <row r="7092">
          <cell r="F7092" t="str">
            <v>2014Stockton1-in-10May Peak11</v>
          </cell>
          <cell r="G7092">
            <v>1.2914920000000001</v>
          </cell>
          <cell r="H7092">
            <v>1.2914920000000001</v>
          </cell>
          <cell r="I7092">
            <v>84.906099999999995</v>
          </cell>
          <cell r="J7092">
            <v>12490.03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</row>
        <row r="7093">
          <cell r="F7093" t="str">
            <v>2014Stockton1-in-10May Peak12</v>
          </cell>
          <cell r="G7093">
            <v>1.4880880000000001</v>
          </cell>
          <cell r="H7093">
            <v>1.4880880000000001</v>
          </cell>
          <cell r="I7093">
            <v>89.180520000000001</v>
          </cell>
          <cell r="J7093">
            <v>12490.03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</row>
        <row r="7094">
          <cell r="F7094" t="str">
            <v>2014Stockton1-in-10May Peak13</v>
          </cell>
          <cell r="G7094">
            <v>1.740971</v>
          </cell>
          <cell r="H7094">
            <v>1.740971</v>
          </cell>
          <cell r="I7094">
            <v>90.680520000000001</v>
          </cell>
          <cell r="J7094">
            <v>12490.03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</row>
        <row r="7095">
          <cell r="F7095" t="str">
            <v>2014Stockton1-in-10May Peak14</v>
          </cell>
          <cell r="G7095">
            <v>1.584438</v>
          </cell>
          <cell r="H7095">
            <v>2.0314169999999998</v>
          </cell>
          <cell r="I7095">
            <v>93.590209999999999</v>
          </cell>
          <cell r="J7095">
            <v>12490.03</v>
          </cell>
          <cell r="K7095">
            <v>0.37745289999999998</v>
          </cell>
          <cell r="L7095">
            <v>0.4185295</v>
          </cell>
          <cell r="M7095">
            <v>0.44697910000000002</v>
          </cell>
          <cell r="N7095">
            <v>0.47542859999999998</v>
          </cell>
          <cell r="O7095">
            <v>0.51650529999999995</v>
          </cell>
        </row>
        <row r="7096">
          <cell r="F7096" t="str">
            <v>2014Stockton1-in-10May Peak15</v>
          </cell>
          <cell r="G7096">
            <v>1.790767</v>
          </cell>
          <cell r="H7096">
            <v>2.3539300000000001</v>
          </cell>
          <cell r="I7096">
            <v>94.774410000000003</v>
          </cell>
          <cell r="J7096">
            <v>12490.03</v>
          </cell>
          <cell r="K7096">
            <v>0.4776569</v>
          </cell>
          <cell r="L7096">
            <v>0.52817460000000005</v>
          </cell>
          <cell r="M7096">
            <v>0.56316299999999997</v>
          </cell>
          <cell r="N7096">
            <v>0.59815160000000001</v>
          </cell>
          <cell r="O7096">
            <v>0.6486693</v>
          </cell>
        </row>
        <row r="7097">
          <cell r="F7097" t="str">
            <v>2014Stockton1-in-10May Peak16</v>
          </cell>
          <cell r="G7097">
            <v>1.9969669999999999</v>
          </cell>
          <cell r="H7097">
            <v>2.7099600000000001</v>
          </cell>
          <cell r="I7097">
            <v>96.229280000000003</v>
          </cell>
          <cell r="J7097">
            <v>12490.03</v>
          </cell>
          <cell r="K7097">
            <v>0.60553409999999996</v>
          </cell>
          <cell r="L7097">
            <v>0.66902170000000005</v>
          </cell>
          <cell r="M7097">
            <v>0.71299310000000005</v>
          </cell>
          <cell r="N7097">
            <v>0.75696439999999998</v>
          </cell>
          <cell r="O7097">
            <v>0.82045210000000002</v>
          </cell>
        </row>
        <row r="7098">
          <cell r="F7098" t="str">
            <v>2014Stockton1-in-10May Peak17</v>
          </cell>
          <cell r="G7098">
            <v>2.1926950000000001</v>
          </cell>
          <cell r="H7098">
            <v>3.0172910000000002</v>
          </cell>
          <cell r="I7098">
            <v>98.548829999999995</v>
          </cell>
          <cell r="J7098">
            <v>12490.03</v>
          </cell>
          <cell r="K7098">
            <v>0.69976769999999999</v>
          </cell>
          <cell r="L7098">
            <v>0.7735168</v>
          </cell>
          <cell r="M7098">
            <v>0.82459539999999998</v>
          </cell>
          <cell r="N7098">
            <v>0.87567390000000001</v>
          </cell>
          <cell r="O7098">
            <v>0.94942309999999996</v>
          </cell>
        </row>
        <row r="7099">
          <cell r="F7099" t="str">
            <v>2014Stockton1-in-10May Peak18</v>
          </cell>
          <cell r="G7099">
            <v>2.3347289999999998</v>
          </cell>
          <cell r="H7099">
            <v>3.1808010000000002</v>
          </cell>
          <cell r="I7099">
            <v>98.503690000000006</v>
          </cell>
          <cell r="J7099">
            <v>12490.03</v>
          </cell>
          <cell r="K7099">
            <v>0.71791990000000006</v>
          </cell>
          <cell r="L7099">
            <v>0.79363300000000003</v>
          </cell>
          <cell r="M7099">
            <v>0.84607169999999998</v>
          </cell>
          <cell r="N7099">
            <v>0.89851029999999998</v>
          </cell>
          <cell r="O7099">
            <v>0.97422359999999997</v>
          </cell>
        </row>
        <row r="7100">
          <cell r="F7100" t="str">
            <v>2014Stockton1-in-10May Peak19</v>
          </cell>
          <cell r="G7100">
            <v>3.3965019999999999</v>
          </cell>
          <cell r="H7100">
            <v>3.1033279999999999</v>
          </cell>
          <cell r="I7100">
            <v>97.823170000000005</v>
          </cell>
          <cell r="J7100">
            <v>12490.03</v>
          </cell>
          <cell r="K7100">
            <v>-0.30917109999999998</v>
          </cell>
          <cell r="L7100">
            <v>-0.29972019999999999</v>
          </cell>
          <cell r="M7100">
            <v>-0.29317460000000001</v>
          </cell>
          <cell r="N7100">
            <v>-0.28662900000000002</v>
          </cell>
          <cell r="O7100">
            <v>-0.27717799999999998</v>
          </cell>
        </row>
        <row r="7101">
          <cell r="F7101" t="str">
            <v>2014Stockton1-in-10May Peak20</v>
          </cell>
          <cell r="G7101">
            <v>3.092095</v>
          </cell>
          <cell r="H7101">
            <v>2.817015</v>
          </cell>
          <cell r="I7101">
            <v>94.278109999999998</v>
          </cell>
          <cell r="J7101">
            <v>12490.03</v>
          </cell>
          <cell r="K7101">
            <v>-0.2900895</v>
          </cell>
          <cell r="L7101">
            <v>-0.28122200000000003</v>
          </cell>
          <cell r="M7101">
            <v>-0.2750803</v>
          </cell>
          <cell r="N7101">
            <v>-0.26893860000000003</v>
          </cell>
          <cell r="O7101">
            <v>-0.2600711</v>
          </cell>
        </row>
        <row r="7102">
          <cell r="F7102" t="str">
            <v>2014Stockton1-in-10May Peak21</v>
          </cell>
          <cell r="G7102">
            <v>2.715411</v>
          </cell>
          <cell r="H7102">
            <v>2.5297000000000001</v>
          </cell>
          <cell r="I7102">
            <v>89.597589999999997</v>
          </cell>
          <cell r="J7102">
            <v>12490.03</v>
          </cell>
          <cell r="K7102">
            <v>-0.19584409999999999</v>
          </cell>
          <cell r="L7102">
            <v>-0.18985750000000001</v>
          </cell>
          <cell r="M7102">
            <v>-0.18571109999999999</v>
          </cell>
          <cell r="N7102">
            <v>-0.1815648</v>
          </cell>
          <cell r="O7102">
            <v>-0.17557819999999999</v>
          </cell>
        </row>
        <row r="7103">
          <cell r="F7103" t="str">
            <v>2014Stockton1-in-10May Peak22</v>
          </cell>
          <cell r="G7103">
            <v>2.3161119999999999</v>
          </cell>
          <cell r="H7103">
            <v>2.1855340000000001</v>
          </cell>
          <cell r="I7103">
            <v>85.872010000000003</v>
          </cell>
          <cell r="J7103">
            <v>12490.03</v>
          </cell>
          <cell r="K7103">
            <v>-0.1377023</v>
          </cell>
          <cell r="L7103">
            <v>-0.1334929</v>
          </cell>
          <cell r="M7103">
            <v>-0.13057759999999999</v>
          </cell>
          <cell r="N7103">
            <v>-0.1276622</v>
          </cell>
          <cell r="O7103">
            <v>-0.1234528</v>
          </cell>
        </row>
        <row r="7104">
          <cell r="F7104" t="str">
            <v>2014Stockton1-in-10May Peak23</v>
          </cell>
          <cell r="G7104">
            <v>1.8130269999999999</v>
          </cell>
          <cell r="H7104">
            <v>1.74275</v>
          </cell>
          <cell r="I7104">
            <v>82.417140000000003</v>
          </cell>
          <cell r="J7104">
            <v>12490.03</v>
          </cell>
          <cell r="K7104">
            <v>-7.4110999999999996E-2</v>
          </cell>
          <cell r="L7104">
            <v>-7.1845500000000007E-2</v>
          </cell>
          <cell r="M7104">
            <v>-7.0276500000000006E-2</v>
          </cell>
          <cell r="N7104">
            <v>-6.8707500000000005E-2</v>
          </cell>
          <cell r="O7104">
            <v>-6.6442000000000001E-2</v>
          </cell>
        </row>
        <row r="7105">
          <cell r="F7105" t="str">
            <v>2014Stockton1-in-10May Peak24</v>
          </cell>
          <cell r="G7105">
            <v>1.399052</v>
          </cell>
          <cell r="H7105">
            <v>1.342705</v>
          </cell>
          <cell r="I7105">
            <v>80.052490000000006</v>
          </cell>
          <cell r="J7105">
            <v>12490.03</v>
          </cell>
          <cell r="K7105">
            <v>-5.9421000000000002E-2</v>
          </cell>
          <cell r="L7105">
            <v>-5.7604599999999999E-2</v>
          </cell>
          <cell r="M7105">
            <v>-5.6346500000000001E-2</v>
          </cell>
          <cell r="N7105">
            <v>-5.5088499999999999E-2</v>
          </cell>
          <cell r="O7105">
            <v>-5.3272100000000003E-2</v>
          </cell>
        </row>
        <row r="7106">
          <cell r="F7106" t="str">
            <v>2014All Customers1-in-2May Peak1</v>
          </cell>
          <cell r="G7106">
            <v>0.71183410000000003</v>
          </cell>
          <cell r="H7106">
            <v>0.71183410000000003</v>
          </cell>
          <cell r="I7106">
            <v>68.202969999999993</v>
          </cell>
          <cell r="J7106">
            <v>149890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</row>
        <row r="7107">
          <cell r="F7107" t="str">
            <v>2014All Customers1-in-2May Peak2</v>
          </cell>
          <cell r="G7107">
            <v>0.60876859999999999</v>
          </cell>
          <cell r="H7107">
            <v>0.60876859999999999</v>
          </cell>
          <cell r="I7107">
            <v>66.771079999999998</v>
          </cell>
          <cell r="J7107">
            <v>149890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</row>
        <row r="7108">
          <cell r="F7108" t="str">
            <v>2014All Customers1-in-2May Peak3</v>
          </cell>
          <cell r="G7108">
            <v>0.54705789999999999</v>
          </cell>
          <cell r="H7108">
            <v>0.54705789999999999</v>
          </cell>
          <cell r="I7108">
            <v>65.836150000000004</v>
          </cell>
          <cell r="J7108">
            <v>149890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</row>
        <row r="7109">
          <cell r="F7109" t="str">
            <v>2014All Customers1-in-2May Peak4</v>
          </cell>
          <cell r="G7109">
            <v>0.51095029999999997</v>
          </cell>
          <cell r="H7109">
            <v>0.51095029999999997</v>
          </cell>
          <cell r="I7109">
            <v>64.504260000000002</v>
          </cell>
          <cell r="J7109">
            <v>149890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</row>
        <row r="7110">
          <cell r="F7110" t="str">
            <v>2014All Customers1-in-2May Peak5</v>
          </cell>
          <cell r="G7110">
            <v>0.50153689999999995</v>
          </cell>
          <cell r="H7110">
            <v>0.50153689999999995</v>
          </cell>
          <cell r="I7110">
            <v>63.665039999999998</v>
          </cell>
          <cell r="J7110">
            <v>149890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</row>
        <row r="7111">
          <cell r="F7111" t="str">
            <v>2014All Customers1-in-2May Peak6</v>
          </cell>
          <cell r="G7111">
            <v>0.52968879999999996</v>
          </cell>
          <cell r="H7111">
            <v>0.52968879999999996</v>
          </cell>
          <cell r="I7111">
            <v>62.628929999999997</v>
          </cell>
          <cell r="J7111">
            <v>149890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</row>
        <row r="7112">
          <cell r="F7112" t="str">
            <v>2014All Customers1-in-2May Peak7</v>
          </cell>
          <cell r="G7112">
            <v>0.6139947</v>
          </cell>
          <cell r="H7112">
            <v>0.6139947</v>
          </cell>
          <cell r="I7112">
            <v>62.40258</v>
          </cell>
          <cell r="J7112">
            <v>149890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</row>
        <row r="7113">
          <cell r="F7113" t="str">
            <v>2014All Customers1-in-2May Peak8</v>
          </cell>
          <cell r="G7113">
            <v>0.67777069999999995</v>
          </cell>
          <cell r="H7113">
            <v>0.67777069999999995</v>
          </cell>
          <cell r="I7113">
            <v>64.472719999999995</v>
          </cell>
          <cell r="J7113">
            <v>149890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</row>
        <row r="7114">
          <cell r="F7114" t="str">
            <v>2014All Customers1-in-2May Peak9</v>
          </cell>
          <cell r="G7114">
            <v>0.69378289999999998</v>
          </cell>
          <cell r="H7114">
            <v>0.69378289999999998</v>
          </cell>
          <cell r="I7114">
            <v>68.057199999999995</v>
          </cell>
          <cell r="J7114">
            <v>149890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</row>
        <row r="7115">
          <cell r="F7115" t="str">
            <v>2014All Customers1-in-2May Peak10</v>
          </cell>
          <cell r="G7115">
            <v>0.74463349999999995</v>
          </cell>
          <cell r="H7115">
            <v>0.74463349999999995</v>
          </cell>
          <cell r="I7115">
            <v>72.195329999999998</v>
          </cell>
          <cell r="J7115">
            <v>149890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</row>
        <row r="7116">
          <cell r="F7116" t="str">
            <v>2014All Customers1-in-2May Peak11</v>
          </cell>
          <cell r="G7116">
            <v>0.82842570000000004</v>
          </cell>
          <cell r="H7116">
            <v>0.82842570000000004</v>
          </cell>
          <cell r="I7116">
            <v>75.729950000000002</v>
          </cell>
          <cell r="J7116">
            <v>149890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</row>
        <row r="7117">
          <cell r="F7117" t="str">
            <v>2014All Customers1-in-2May Peak12</v>
          </cell>
          <cell r="G7117">
            <v>0.95017309999999999</v>
          </cell>
          <cell r="H7117">
            <v>0.95017309999999999</v>
          </cell>
          <cell r="I7117">
            <v>79.17474</v>
          </cell>
          <cell r="J7117">
            <v>149890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</row>
        <row r="7118">
          <cell r="F7118" t="str">
            <v>2014All Customers1-in-2May Peak13</v>
          </cell>
          <cell r="G7118">
            <v>1.1104609999999999</v>
          </cell>
          <cell r="H7118">
            <v>1.1104609999999999</v>
          </cell>
          <cell r="I7118">
            <v>82.138760000000005</v>
          </cell>
          <cell r="J7118">
            <v>149890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</row>
        <row r="7119">
          <cell r="F7119" t="str">
            <v>2014All Customers1-in-2May Peak14</v>
          </cell>
          <cell r="G7119">
            <v>1.0942099999999999</v>
          </cell>
          <cell r="H7119">
            <v>1.285582</v>
          </cell>
          <cell r="I7119">
            <v>84.702280000000002</v>
          </cell>
          <cell r="J7119">
            <v>149890</v>
          </cell>
          <cell r="K7119">
            <v>0.11772299999999999</v>
          </cell>
          <cell r="L7119">
            <v>0.16123560000000001</v>
          </cell>
          <cell r="M7119">
            <v>0.19137219999999999</v>
          </cell>
          <cell r="N7119">
            <v>0.22150880000000001</v>
          </cell>
          <cell r="O7119">
            <v>0.26502140000000002</v>
          </cell>
        </row>
        <row r="7120">
          <cell r="F7120" t="str">
            <v>2014All Customers1-in-2May Peak15</v>
          </cell>
          <cell r="G7120">
            <v>1.235433</v>
          </cell>
          <cell r="H7120">
            <v>1.479473</v>
          </cell>
          <cell r="I7120">
            <v>86.375460000000004</v>
          </cell>
          <cell r="J7120">
            <v>149890</v>
          </cell>
          <cell r="K7120">
            <v>0.14974019999999999</v>
          </cell>
          <cell r="L7120">
            <v>0.2054531</v>
          </cell>
          <cell r="M7120">
            <v>0.2440396</v>
          </cell>
          <cell r="N7120">
            <v>0.28262619999999999</v>
          </cell>
          <cell r="O7120">
            <v>0.3383391</v>
          </cell>
        </row>
        <row r="7121">
          <cell r="F7121" t="str">
            <v>2014All Customers1-in-2May Peak16</v>
          </cell>
          <cell r="G7121">
            <v>1.3896809999999999</v>
          </cell>
          <cell r="H7121">
            <v>1.696118</v>
          </cell>
          <cell r="I7121">
            <v>86.991399999999999</v>
          </cell>
          <cell r="J7121">
            <v>149890</v>
          </cell>
          <cell r="K7121">
            <v>0.18918160000000001</v>
          </cell>
          <cell r="L7121">
            <v>0.25845679999999999</v>
          </cell>
          <cell r="M7121">
            <v>0.3064366</v>
          </cell>
          <cell r="N7121">
            <v>0.35441640000000002</v>
          </cell>
          <cell r="O7121">
            <v>0.4236916</v>
          </cell>
        </row>
        <row r="7122">
          <cell r="F7122" t="str">
            <v>2014All Customers1-in-2May Peak17</v>
          </cell>
          <cell r="G7122">
            <v>1.5287550000000001</v>
          </cell>
          <cell r="H7122">
            <v>1.8849</v>
          </cell>
          <cell r="I7122">
            <v>87.243390000000005</v>
          </cell>
          <cell r="J7122">
            <v>149890</v>
          </cell>
          <cell r="K7122">
            <v>0.21906700000000001</v>
          </cell>
          <cell r="L7122">
            <v>0.30005379999999998</v>
          </cell>
          <cell r="M7122">
            <v>0.35614489999999999</v>
          </cell>
          <cell r="N7122">
            <v>0.41223599999999999</v>
          </cell>
          <cell r="O7122">
            <v>0.49322270000000001</v>
          </cell>
        </row>
        <row r="7123">
          <cell r="F7123" t="str">
            <v>2014All Customers1-in-2May Peak18</v>
          </cell>
          <cell r="G7123">
            <v>1.634612</v>
          </cell>
          <cell r="H7123">
            <v>2.000264</v>
          </cell>
          <cell r="I7123">
            <v>86.751499999999993</v>
          </cell>
          <cell r="J7123">
            <v>149890</v>
          </cell>
          <cell r="K7123">
            <v>0.22480890000000001</v>
          </cell>
          <cell r="L7123">
            <v>0.30802030000000002</v>
          </cell>
          <cell r="M7123">
            <v>0.36565219999999998</v>
          </cell>
          <cell r="N7123">
            <v>0.4232841</v>
          </cell>
          <cell r="O7123">
            <v>0.50649549999999999</v>
          </cell>
        </row>
        <row r="7124">
          <cell r="F7124" t="str">
            <v>2014All Customers1-in-2May Peak19</v>
          </cell>
          <cell r="G7124">
            <v>2.2307160000000001</v>
          </cell>
          <cell r="H7124">
            <v>1.9696400000000001</v>
          </cell>
          <cell r="I7124">
            <v>84.436509999999998</v>
          </cell>
          <cell r="J7124">
            <v>149890</v>
          </cell>
          <cell r="K7124">
            <v>-0.28908260000000002</v>
          </cell>
          <cell r="L7124">
            <v>-0.2725359</v>
          </cell>
          <cell r="M7124">
            <v>-0.26107580000000002</v>
          </cell>
          <cell r="N7124">
            <v>-0.2496157</v>
          </cell>
          <cell r="O7124">
            <v>-0.2330691</v>
          </cell>
        </row>
        <row r="7125">
          <cell r="F7125" t="str">
            <v>2014All Customers1-in-2May Peak20</v>
          </cell>
          <cell r="G7125">
            <v>2.039577</v>
          </cell>
          <cell r="H7125">
            <v>1.805188</v>
          </cell>
          <cell r="I7125">
            <v>80.886150000000001</v>
          </cell>
          <cell r="J7125">
            <v>149890</v>
          </cell>
          <cell r="K7125">
            <v>-0.25941259999999999</v>
          </cell>
          <cell r="L7125">
            <v>-0.24462819999999999</v>
          </cell>
          <cell r="M7125">
            <v>-0.2343885</v>
          </cell>
          <cell r="N7125">
            <v>-0.22414880000000001</v>
          </cell>
          <cell r="O7125">
            <v>-0.20936440000000001</v>
          </cell>
        </row>
        <row r="7126">
          <cell r="F7126" t="str">
            <v>2014All Customers1-in-2May Peak21</v>
          </cell>
          <cell r="G7126">
            <v>1.7790680000000001</v>
          </cell>
          <cell r="H7126">
            <v>1.6302080000000001</v>
          </cell>
          <cell r="I7126">
            <v>76.959400000000002</v>
          </cell>
          <cell r="J7126">
            <v>149890</v>
          </cell>
          <cell r="K7126">
            <v>-0.1644284</v>
          </cell>
          <cell r="L7126">
            <v>-0.15523000000000001</v>
          </cell>
          <cell r="M7126">
            <v>-0.1488592</v>
          </cell>
          <cell r="N7126">
            <v>-0.14248839999999999</v>
          </cell>
          <cell r="O7126">
            <v>-0.13328989999999999</v>
          </cell>
        </row>
        <row r="7127">
          <cell r="F7127" t="str">
            <v>2014All Customers1-in-2May Peak22</v>
          </cell>
          <cell r="G7127">
            <v>1.519649</v>
          </cell>
          <cell r="H7127">
            <v>1.4272629999999999</v>
          </cell>
          <cell r="I7127">
            <v>73.884590000000003</v>
          </cell>
          <cell r="J7127">
            <v>149890</v>
          </cell>
          <cell r="K7127">
            <v>-0.1019505</v>
          </cell>
          <cell r="L7127">
            <v>-9.63001E-2</v>
          </cell>
          <cell r="M7127">
            <v>-9.2386599999999999E-2</v>
          </cell>
          <cell r="N7127">
            <v>-8.8473200000000002E-2</v>
          </cell>
          <cell r="O7127">
            <v>-8.2822699999999999E-2</v>
          </cell>
        </row>
        <row r="7128">
          <cell r="F7128" t="str">
            <v>2014All Customers1-in-2May Peak23</v>
          </cell>
          <cell r="G7128">
            <v>1.196332</v>
          </cell>
          <cell r="H7128">
            <v>1.138552</v>
          </cell>
          <cell r="I7128">
            <v>70.942620000000005</v>
          </cell>
          <cell r="J7128">
            <v>149890</v>
          </cell>
          <cell r="K7128">
            <v>-6.3849799999999998E-2</v>
          </cell>
          <cell r="L7128">
            <v>-6.0263799999999999E-2</v>
          </cell>
          <cell r="M7128">
            <v>-5.7780100000000001E-2</v>
          </cell>
          <cell r="N7128">
            <v>-5.5296400000000002E-2</v>
          </cell>
          <cell r="O7128">
            <v>-5.1710300000000001E-2</v>
          </cell>
        </row>
        <row r="7129">
          <cell r="F7129" t="str">
            <v>2014All Customers1-in-2May Peak24</v>
          </cell>
          <cell r="G7129">
            <v>0.91551700000000003</v>
          </cell>
          <cell r="H7129">
            <v>0.87386249999999999</v>
          </cell>
          <cell r="I7129">
            <v>69.034980000000004</v>
          </cell>
          <cell r="J7129">
            <v>149890</v>
          </cell>
          <cell r="K7129">
            <v>-4.6071899999999999E-2</v>
          </cell>
          <cell r="L7129">
            <v>-4.3462000000000001E-2</v>
          </cell>
          <cell r="M7129">
            <v>-4.1654499999999997E-2</v>
          </cell>
          <cell r="N7129">
            <v>-3.9846899999999998E-2</v>
          </cell>
          <cell r="O7129">
            <v>-3.7237100000000002E-2</v>
          </cell>
        </row>
        <row r="7130">
          <cell r="F7130" t="str">
            <v>2014Greater Bay Area1-in-2May Peak1</v>
          </cell>
          <cell r="G7130">
            <v>0.49649749999999998</v>
          </cell>
          <cell r="H7130">
            <v>0.49649749999999998</v>
          </cell>
          <cell r="I7130">
            <v>60.844999999999999</v>
          </cell>
          <cell r="J7130">
            <v>52261.46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</row>
        <row r="7131">
          <cell r="F7131" t="str">
            <v>2014Greater Bay Area1-in-2May Peak2</v>
          </cell>
          <cell r="G7131">
            <v>0.41762490000000002</v>
          </cell>
          <cell r="H7131">
            <v>0.41762490000000002</v>
          </cell>
          <cell r="I7131">
            <v>59.768419999999999</v>
          </cell>
          <cell r="J7131">
            <v>52261.46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</row>
        <row r="7132">
          <cell r="F7132" t="str">
            <v>2014Greater Bay Area1-in-2May Peak3</v>
          </cell>
          <cell r="G7132">
            <v>0.37418509999999999</v>
          </cell>
          <cell r="H7132">
            <v>0.37418509999999999</v>
          </cell>
          <cell r="I7132">
            <v>59.199350000000003</v>
          </cell>
          <cell r="J7132">
            <v>52261.46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</row>
        <row r="7133">
          <cell r="F7133" t="str">
            <v>2014Greater Bay Area1-in-2May Peak4</v>
          </cell>
          <cell r="G7133">
            <v>0.35007630000000001</v>
          </cell>
          <cell r="H7133">
            <v>0.35007630000000001</v>
          </cell>
          <cell r="I7133">
            <v>58.894039999999997</v>
          </cell>
          <cell r="J7133">
            <v>52261.46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</row>
        <row r="7134">
          <cell r="F7134" t="str">
            <v>2014Greater Bay Area1-in-2May Peak5</v>
          </cell>
          <cell r="G7134">
            <v>0.34199600000000002</v>
          </cell>
          <cell r="H7134">
            <v>0.34199600000000002</v>
          </cell>
          <cell r="I7134">
            <v>58.195729999999998</v>
          </cell>
          <cell r="J7134">
            <v>52261.46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</row>
        <row r="7135">
          <cell r="F7135" t="str">
            <v>2014Greater Bay Area1-in-2May Peak6</v>
          </cell>
          <cell r="G7135">
            <v>0.36080770000000001</v>
          </cell>
          <cell r="H7135">
            <v>0.36080770000000001</v>
          </cell>
          <cell r="I7135">
            <v>57.52</v>
          </cell>
          <cell r="J7135">
            <v>52261.46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</row>
        <row r="7136">
          <cell r="F7136" t="str">
            <v>2014Greater Bay Area1-in-2May Peak7</v>
          </cell>
          <cell r="G7136">
            <v>0.42640899999999998</v>
          </cell>
          <cell r="H7136">
            <v>0.42640899999999998</v>
          </cell>
          <cell r="I7136">
            <v>57.168900000000001</v>
          </cell>
          <cell r="J7136">
            <v>52261.46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</row>
        <row r="7137">
          <cell r="F7137" t="str">
            <v>2014Greater Bay Area1-in-2May Peak8</v>
          </cell>
          <cell r="G7137">
            <v>0.49053239999999998</v>
          </cell>
          <cell r="H7137">
            <v>0.49053239999999998</v>
          </cell>
          <cell r="I7137">
            <v>58.713679999999997</v>
          </cell>
          <cell r="J7137">
            <v>52261.46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</row>
        <row r="7138">
          <cell r="F7138" t="str">
            <v>2014Greater Bay Area1-in-2May Peak9</v>
          </cell>
          <cell r="G7138">
            <v>0.49815209999999999</v>
          </cell>
          <cell r="H7138">
            <v>0.49815209999999999</v>
          </cell>
          <cell r="I7138">
            <v>61.622019999999999</v>
          </cell>
          <cell r="J7138">
            <v>52261.46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</row>
        <row r="7139">
          <cell r="F7139" t="str">
            <v>2014Greater Bay Area1-in-2May Peak10</v>
          </cell>
          <cell r="G7139">
            <v>0.51988630000000002</v>
          </cell>
          <cell r="H7139">
            <v>0.51988630000000002</v>
          </cell>
          <cell r="I7139">
            <v>65.04101</v>
          </cell>
          <cell r="J7139">
            <v>52261.46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</row>
        <row r="7140">
          <cell r="F7140" t="str">
            <v>2014Greater Bay Area1-in-2May Peak11</v>
          </cell>
          <cell r="G7140">
            <v>0.56442979999999998</v>
          </cell>
          <cell r="H7140">
            <v>0.56442979999999998</v>
          </cell>
          <cell r="I7140">
            <v>69.051400000000001</v>
          </cell>
          <cell r="J7140">
            <v>52261.46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</row>
        <row r="7141">
          <cell r="F7141" t="str">
            <v>2014Greater Bay Area1-in-2May Peak12</v>
          </cell>
          <cell r="G7141">
            <v>0.62783339999999999</v>
          </cell>
          <cell r="H7141">
            <v>0.62783339999999999</v>
          </cell>
          <cell r="I7141">
            <v>72.421930000000003</v>
          </cell>
          <cell r="J7141">
            <v>52261.46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</row>
        <row r="7142">
          <cell r="F7142" t="str">
            <v>2014Greater Bay Area1-in-2May Peak13</v>
          </cell>
          <cell r="G7142">
            <v>0.71443460000000003</v>
          </cell>
          <cell r="H7142">
            <v>0.71443460000000003</v>
          </cell>
          <cell r="I7142">
            <v>74.773139999999998</v>
          </cell>
          <cell r="J7142">
            <v>52261.46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</row>
        <row r="7143">
          <cell r="F7143" t="str">
            <v>2014Greater Bay Area1-in-2May Peak14</v>
          </cell>
          <cell r="G7143">
            <v>0.74108260000000004</v>
          </cell>
          <cell r="H7143">
            <v>0.80675819999999998</v>
          </cell>
          <cell r="I7143">
            <v>77.042959999999994</v>
          </cell>
          <cell r="J7143">
            <v>52261.46</v>
          </cell>
          <cell r="K7143">
            <v>-9.5793000000000007E-3</v>
          </cell>
          <cell r="L7143">
            <v>3.48819E-2</v>
          </cell>
          <cell r="M7143">
            <v>6.5675600000000001E-2</v>
          </cell>
          <cell r="N7143">
            <v>9.6469299999999994E-2</v>
          </cell>
          <cell r="O7143">
            <v>0.14093049999999999</v>
          </cell>
        </row>
        <row r="7144">
          <cell r="F7144" t="str">
            <v>2014Greater Bay Area1-in-2May Peak15</v>
          </cell>
          <cell r="G7144">
            <v>0.82811310000000005</v>
          </cell>
          <cell r="H7144">
            <v>0.91416770000000003</v>
          </cell>
          <cell r="I7144">
            <v>78.288060000000002</v>
          </cell>
          <cell r="J7144">
            <v>52261.46</v>
          </cell>
          <cell r="K7144">
            <v>-1.2551700000000001E-2</v>
          </cell>
          <cell r="L7144">
            <v>4.5705700000000002E-2</v>
          </cell>
          <cell r="M7144">
            <v>8.6054500000000006E-2</v>
          </cell>
          <cell r="N7144">
            <v>0.1264035</v>
          </cell>
          <cell r="O7144">
            <v>0.18466089999999999</v>
          </cell>
        </row>
        <row r="7145">
          <cell r="F7145" t="str">
            <v>2014Greater Bay Area1-in-2May Peak16</v>
          </cell>
          <cell r="G7145">
            <v>0.9397278</v>
          </cell>
          <cell r="H7145">
            <v>1.046095</v>
          </cell>
          <cell r="I7145">
            <v>78.720179999999999</v>
          </cell>
          <cell r="J7145">
            <v>52261.46</v>
          </cell>
          <cell r="K7145">
            <v>-1.5514399999999999E-2</v>
          </cell>
          <cell r="L7145">
            <v>5.6494200000000001E-2</v>
          </cell>
          <cell r="M7145">
            <v>0.10636710000000001</v>
          </cell>
          <cell r="N7145">
            <v>0.15623989999999999</v>
          </cell>
          <cell r="O7145">
            <v>0.22824849999999999</v>
          </cell>
        </row>
        <row r="7146">
          <cell r="F7146" t="str">
            <v>2014Greater Bay Area1-in-2May Peak17</v>
          </cell>
          <cell r="G7146">
            <v>1.047903</v>
          </cell>
          <cell r="H7146">
            <v>1.172698</v>
          </cell>
          <cell r="I7146">
            <v>78.327349999999996</v>
          </cell>
          <cell r="J7146">
            <v>52261.46</v>
          </cell>
          <cell r="K7146">
            <v>-1.8202400000000001E-2</v>
          </cell>
          <cell r="L7146">
            <v>6.6281800000000002E-2</v>
          </cell>
          <cell r="M7146">
            <v>0.1247952</v>
          </cell>
          <cell r="N7146">
            <v>0.18330869999999999</v>
          </cell>
          <cell r="O7146">
            <v>0.2677929</v>
          </cell>
        </row>
        <row r="7147">
          <cell r="F7147" t="str">
            <v>2014Greater Bay Area1-in-2May Peak18</v>
          </cell>
          <cell r="G7147">
            <v>1.132954</v>
          </cell>
          <cell r="H7147">
            <v>1.261236</v>
          </cell>
          <cell r="I7147">
            <v>77.778639999999996</v>
          </cell>
          <cell r="J7147">
            <v>52261.46</v>
          </cell>
          <cell r="K7147">
            <v>-1.8710899999999999E-2</v>
          </cell>
          <cell r="L7147">
            <v>6.8133700000000005E-2</v>
          </cell>
          <cell r="M7147">
            <v>0.12828200000000001</v>
          </cell>
          <cell r="N7147">
            <v>0.18843019999999999</v>
          </cell>
          <cell r="O7147">
            <v>0.27527479999999999</v>
          </cell>
        </row>
        <row r="7148">
          <cell r="F7148" t="str">
            <v>2014Greater Bay Area1-in-2May Peak19</v>
          </cell>
          <cell r="G7148">
            <v>1.4318979999999999</v>
          </cell>
          <cell r="H7148">
            <v>1.261544</v>
          </cell>
          <cell r="I7148">
            <v>75.080789999999993</v>
          </cell>
          <cell r="J7148">
            <v>52261.46</v>
          </cell>
          <cell r="K7148">
            <v>-0.19702120000000001</v>
          </cell>
          <cell r="L7148">
            <v>-0.18126610000000001</v>
          </cell>
          <cell r="M7148">
            <v>-0.17035420000000001</v>
          </cell>
          <cell r="N7148">
            <v>-0.1594421</v>
          </cell>
          <cell r="O7148">
            <v>-0.14368700000000001</v>
          </cell>
        </row>
        <row r="7149">
          <cell r="F7149" t="str">
            <v>2014Greater Bay Area1-in-2May Peak20</v>
          </cell>
          <cell r="G7149">
            <v>1.316891</v>
          </cell>
          <cell r="H7149">
            <v>1.165375</v>
          </cell>
          <cell r="I7149">
            <v>70.404300000000006</v>
          </cell>
          <cell r="J7149">
            <v>52261.46</v>
          </cell>
          <cell r="K7149">
            <v>-0.17523420000000001</v>
          </cell>
          <cell r="L7149">
            <v>-0.16122130000000001</v>
          </cell>
          <cell r="M7149">
            <v>-0.15151600000000001</v>
          </cell>
          <cell r="N7149">
            <v>-0.14181060000000001</v>
          </cell>
          <cell r="O7149">
            <v>-0.12779769999999999</v>
          </cell>
        </row>
        <row r="7150">
          <cell r="F7150" t="str">
            <v>2014Greater Bay Area1-in-2May Peak21</v>
          </cell>
          <cell r="G7150">
            <v>1.1593720000000001</v>
          </cell>
          <cell r="H7150">
            <v>1.0724480000000001</v>
          </cell>
          <cell r="I7150">
            <v>66.374200000000002</v>
          </cell>
          <cell r="J7150">
            <v>52261.46</v>
          </cell>
          <cell r="K7150">
            <v>-0.10053090000000001</v>
          </cell>
          <cell r="L7150">
            <v>-9.2491699999999996E-2</v>
          </cell>
          <cell r="M7150">
            <v>-8.6923899999999998E-2</v>
          </cell>
          <cell r="N7150">
            <v>-8.1355999999999998E-2</v>
          </cell>
          <cell r="O7150">
            <v>-7.3316900000000004E-2</v>
          </cell>
        </row>
        <row r="7151">
          <cell r="F7151" t="str">
            <v>2014Greater Bay Area1-in-2May Peak22</v>
          </cell>
          <cell r="G7151">
            <v>1.012642</v>
          </cell>
          <cell r="H7151">
            <v>0.96157740000000003</v>
          </cell>
          <cell r="I7151">
            <v>64.07696</v>
          </cell>
          <cell r="J7151">
            <v>52261.46</v>
          </cell>
          <cell r="K7151">
            <v>-5.9057800000000001E-2</v>
          </cell>
          <cell r="L7151">
            <v>-5.43352E-2</v>
          </cell>
          <cell r="M7151">
            <v>-5.10643E-2</v>
          </cell>
          <cell r="N7151">
            <v>-4.77934E-2</v>
          </cell>
          <cell r="O7151">
            <v>-4.3070700000000003E-2</v>
          </cell>
        </row>
        <row r="7152">
          <cell r="F7152" t="str">
            <v>2014Greater Bay Area1-in-2May Peak23</v>
          </cell>
          <cell r="G7152">
            <v>0.81368790000000002</v>
          </cell>
          <cell r="H7152">
            <v>0.78083309999999995</v>
          </cell>
          <cell r="I7152">
            <v>61.525329999999997</v>
          </cell>
          <cell r="J7152">
            <v>52261.46</v>
          </cell>
          <cell r="K7152">
            <v>-3.7997799999999998E-2</v>
          </cell>
          <cell r="L7152">
            <v>-3.4959299999999999E-2</v>
          </cell>
          <cell r="M7152">
            <v>-3.2854800000000003E-2</v>
          </cell>
          <cell r="N7152">
            <v>-3.0750300000000001E-2</v>
          </cell>
          <cell r="O7152">
            <v>-2.7711699999999999E-2</v>
          </cell>
        </row>
        <row r="7153">
          <cell r="F7153" t="str">
            <v>2014Greater Bay Area1-in-2May Peak24</v>
          </cell>
          <cell r="G7153">
            <v>0.62066379999999999</v>
          </cell>
          <cell r="H7153">
            <v>0.59441069999999996</v>
          </cell>
          <cell r="I7153">
            <v>60.282620000000001</v>
          </cell>
          <cell r="J7153">
            <v>52261.46</v>
          </cell>
          <cell r="K7153">
            <v>-3.0362799999999999E-2</v>
          </cell>
          <cell r="L7153">
            <v>-2.79347E-2</v>
          </cell>
          <cell r="M7153">
            <v>-2.6253100000000001E-2</v>
          </cell>
          <cell r="N7153">
            <v>-2.45714E-2</v>
          </cell>
          <cell r="O7153">
            <v>-2.21435E-2</v>
          </cell>
        </row>
        <row r="7154">
          <cell r="F7154" t="str">
            <v>2014Greater Fresno1-in-2May Peak1</v>
          </cell>
          <cell r="G7154">
            <v>1.0390459999999999</v>
          </cell>
          <cell r="H7154">
            <v>1.0390459999999999</v>
          </cell>
          <cell r="I7154">
            <v>80.880399999999995</v>
          </cell>
          <cell r="J7154">
            <v>26819.38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</row>
        <row r="7155">
          <cell r="F7155" t="str">
            <v>2014Greater Fresno1-in-2May Peak2</v>
          </cell>
          <cell r="G7155">
            <v>0.88343649999999996</v>
          </cell>
          <cell r="H7155">
            <v>0.88343649999999996</v>
          </cell>
          <cell r="I7155">
            <v>78.898539999999997</v>
          </cell>
          <cell r="J7155">
            <v>26819.38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</row>
        <row r="7156">
          <cell r="F7156" t="str">
            <v>2014Greater Fresno1-in-2May Peak3</v>
          </cell>
          <cell r="G7156">
            <v>0.78248980000000001</v>
          </cell>
          <cell r="H7156">
            <v>0.78248980000000001</v>
          </cell>
          <cell r="I7156">
            <v>78.682959999999994</v>
          </cell>
          <cell r="J7156">
            <v>26819.38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</row>
        <row r="7157">
          <cell r="F7157" t="str">
            <v>2014Greater Fresno1-in-2May Peak4</v>
          </cell>
          <cell r="G7157">
            <v>0.72142629999999996</v>
          </cell>
          <cell r="H7157">
            <v>0.72142629999999996</v>
          </cell>
          <cell r="I7157">
            <v>75.855279999999993</v>
          </cell>
          <cell r="J7157">
            <v>26819.38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</row>
        <row r="7158">
          <cell r="F7158" t="str">
            <v>2014Greater Fresno1-in-2May Peak5</v>
          </cell>
          <cell r="G7158">
            <v>0.70276749999999999</v>
          </cell>
          <cell r="H7158">
            <v>0.70276749999999999</v>
          </cell>
          <cell r="I7158">
            <v>74.076930000000004</v>
          </cell>
          <cell r="J7158">
            <v>26819.38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</row>
        <row r="7159">
          <cell r="F7159" t="str">
            <v>2014Greater Fresno1-in-2May Peak6</v>
          </cell>
          <cell r="G7159">
            <v>0.73114590000000002</v>
          </cell>
          <cell r="H7159">
            <v>0.73114590000000002</v>
          </cell>
          <cell r="I7159">
            <v>72.644490000000005</v>
          </cell>
          <cell r="J7159">
            <v>26819.38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</row>
        <row r="7160">
          <cell r="F7160" t="str">
            <v>2014Greater Fresno1-in-2May Peak7</v>
          </cell>
          <cell r="G7160">
            <v>0.82162550000000001</v>
          </cell>
          <cell r="H7160">
            <v>0.82162550000000001</v>
          </cell>
          <cell r="I7160">
            <v>71.668700000000001</v>
          </cell>
          <cell r="J7160">
            <v>26819.38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</row>
        <row r="7161">
          <cell r="F7161" t="str">
            <v>2014Greater Fresno1-in-2May Peak8</v>
          </cell>
          <cell r="G7161">
            <v>0.88166580000000006</v>
          </cell>
          <cell r="H7161">
            <v>0.88166580000000006</v>
          </cell>
          <cell r="I7161">
            <v>73.569010000000006</v>
          </cell>
          <cell r="J7161">
            <v>26819.38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</row>
        <row r="7162">
          <cell r="F7162" t="str">
            <v>2014Greater Fresno1-in-2May Peak9</v>
          </cell>
          <cell r="G7162">
            <v>0.90857350000000003</v>
          </cell>
          <cell r="H7162">
            <v>0.90857350000000003</v>
          </cell>
          <cell r="I7162">
            <v>76.666849999999997</v>
          </cell>
          <cell r="J7162">
            <v>26819.38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</row>
        <row r="7163">
          <cell r="F7163" t="str">
            <v>2014Greater Fresno1-in-2May Peak10</v>
          </cell>
          <cell r="G7163">
            <v>1.0095590000000001</v>
          </cell>
          <cell r="H7163">
            <v>1.0095590000000001</v>
          </cell>
          <cell r="I7163">
            <v>80.666849999999997</v>
          </cell>
          <cell r="J7163">
            <v>26819.38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</row>
        <row r="7164">
          <cell r="F7164" t="str">
            <v>2014Greater Fresno1-in-2May Peak11</v>
          </cell>
          <cell r="G7164">
            <v>1.1587499999999999</v>
          </cell>
          <cell r="H7164">
            <v>1.1587499999999999</v>
          </cell>
          <cell r="I7164">
            <v>82.042680000000004</v>
          </cell>
          <cell r="J7164">
            <v>26819.38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</row>
        <row r="7165">
          <cell r="F7165" t="str">
            <v>2014Greater Fresno1-in-2May Peak12</v>
          </cell>
          <cell r="G7165">
            <v>1.376646</v>
          </cell>
          <cell r="H7165">
            <v>1.376646</v>
          </cell>
          <cell r="I7165">
            <v>86.018469999999994</v>
          </cell>
          <cell r="J7165">
            <v>26819.38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</row>
        <row r="7166">
          <cell r="F7166" t="str">
            <v>2014Greater Fresno1-in-2May Peak13</v>
          </cell>
          <cell r="G7166">
            <v>1.647912</v>
          </cell>
          <cell r="H7166">
            <v>1.647912</v>
          </cell>
          <cell r="I7166">
            <v>89.500249999999994</v>
          </cell>
          <cell r="J7166">
            <v>26819.38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</row>
        <row r="7167">
          <cell r="F7167" t="str">
            <v>2014Greater Fresno1-in-2May Peak14</v>
          </cell>
          <cell r="G7167">
            <v>1.5811919999999999</v>
          </cell>
          <cell r="H7167">
            <v>1.9359379999999999</v>
          </cell>
          <cell r="I7167">
            <v>92.920649999999995</v>
          </cell>
          <cell r="J7167">
            <v>26819.38</v>
          </cell>
          <cell r="K7167">
            <v>0.2743814</v>
          </cell>
          <cell r="L7167">
            <v>0.32186100000000001</v>
          </cell>
          <cell r="M7167">
            <v>0.35474529999999999</v>
          </cell>
          <cell r="N7167">
            <v>0.38762960000000002</v>
          </cell>
          <cell r="O7167">
            <v>0.43510919999999997</v>
          </cell>
        </row>
        <row r="7168">
          <cell r="F7168" t="str">
            <v>2014Greater Fresno1-in-2May Peak15</v>
          </cell>
          <cell r="G7168">
            <v>1.7816019999999999</v>
          </cell>
          <cell r="H7168">
            <v>2.2354919999999998</v>
          </cell>
          <cell r="I7168">
            <v>94.550619999999995</v>
          </cell>
          <cell r="J7168">
            <v>26819.38</v>
          </cell>
          <cell r="K7168">
            <v>0.35127900000000001</v>
          </cell>
          <cell r="L7168">
            <v>0.4119023</v>
          </cell>
          <cell r="M7168">
            <v>0.45388980000000001</v>
          </cell>
          <cell r="N7168">
            <v>0.49587730000000002</v>
          </cell>
          <cell r="O7168">
            <v>0.55650049999999995</v>
          </cell>
        </row>
        <row r="7169">
          <cell r="F7169" t="str">
            <v>2014Greater Fresno1-in-2May Peak16</v>
          </cell>
          <cell r="G7169">
            <v>1.9780009999999999</v>
          </cell>
          <cell r="H7169">
            <v>2.5469940000000002</v>
          </cell>
          <cell r="I7169">
            <v>94.593869999999995</v>
          </cell>
          <cell r="J7169">
            <v>26819.38</v>
          </cell>
          <cell r="K7169">
            <v>0.4413107</v>
          </cell>
          <cell r="L7169">
            <v>0.51674640000000005</v>
          </cell>
          <cell r="M7169">
            <v>0.56899290000000002</v>
          </cell>
          <cell r="N7169">
            <v>0.62123949999999994</v>
          </cell>
          <cell r="O7169">
            <v>0.69667520000000005</v>
          </cell>
        </row>
        <row r="7170">
          <cell r="F7170" t="str">
            <v>2014Greater Fresno1-in-2May Peak17</v>
          </cell>
          <cell r="G7170">
            <v>2.121766</v>
          </cell>
          <cell r="H7170">
            <v>2.7837170000000002</v>
          </cell>
          <cell r="I7170">
            <v>95.495199999999997</v>
          </cell>
          <cell r="J7170">
            <v>26819.38</v>
          </cell>
          <cell r="K7170">
            <v>0.51274779999999998</v>
          </cell>
          <cell r="L7170">
            <v>0.60089809999999999</v>
          </cell>
          <cell r="M7170">
            <v>0.6619507</v>
          </cell>
          <cell r="N7170">
            <v>0.72300330000000002</v>
          </cell>
          <cell r="O7170">
            <v>0.81115360000000003</v>
          </cell>
        </row>
        <row r="7171">
          <cell r="F7171" t="str">
            <v>2014Greater Fresno1-in-2May Peak18</v>
          </cell>
          <cell r="G7171">
            <v>2.2349640000000002</v>
          </cell>
          <cell r="H7171">
            <v>2.9146730000000001</v>
          </cell>
          <cell r="I7171">
            <v>96.279529999999994</v>
          </cell>
          <cell r="J7171">
            <v>26819.38</v>
          </cell>
          <cell r="K7171">
            <v>0.52641590000000005</v>
          </cell>
          <cell r="L7171">
            <v>0.61698249999999999</v>
          </cell>
          <cell r="M7171">
            <v>0.6797088</v>
          </cell>
          <cell r="N7171">
            <v>0.74243499999999996</v>
          </cell>
          <cell r="O7171">
            <v>0.83300160000000001</v>
          </cell>
        </row>
        <row r="7172">
          <cell r="F7172" t="str">
            <v>2014Greater Fresno1-in-2May Peak19</v>
          </cell>
          <cell r="G7172">
            <v>3.176075</v>
          </cell>
          <cell r="H7172">
            <v>2.8507479999999998</v>
          </cell>
          <cell r="I7172">
            <v>94.711979999999997</v>
          </cell>
          <cell r="J7172">
            <v>26819.38</v>
          </cell>
          <cell r="K7172">
            <v>-0.3527807</v>
          </cell>
          <cell r="L7172">
            <v>-0.33656079999999999</v>
          </cell>
          <cell r="M7172">
            <v>-0.32532689999999997</v>
          </cell>
          <cell r="N7172">
            <v>-0.31409310000000001</v>
          </cell>
          <cell r="O7172">
            <v>-0.2978731</v>
          </cell>
        </row>
        <row r="7173">
          <cell r="F7173" t="str">
            <v>2014Greater Fresno1-in-2May Peak20</v>
          </cell>
          <cell r="G7173">
            <v>2.9301940000000002</v>
          </cell>
          <cell r="H7173">
            <v>2.623624</v>
          </cell>
          <cell r="I7173">
            <v>93.101140000000001</v>
          </cell>
          <cell r="J7173">
            <v>26819.38</v>
          </cell>
          <cell r="K7173">
            <v>-0.33244099999999999</v>
          </cell>
          <cell r="L7173">
            <v>-0.3171563</v>
          </cell>
          <cell r="M7173">
            <v>-0.30657010000000001</v>
          </cell>
          <cell r="N7173">
            <v>-0.29598390000000002</v>
          </cell>
          <cell r="O7173">
            <v>-0.28069909999999998</v>
          </cell>
        </row>
        <row r="7174">
          <cell r="F7174" t="str">
            <v>2014Greater Fresno1-in-2May Peak21</v>
          </cell>
          <cell r="G7174">
            <v>2.6061839999999998</v>
          </cell>
          <cell r="H7174">
            <v>2.3912149999999999</v>
          </cell>
          <cell r="I7174">
            <v>91.398539999999997</v>
          </cell>
          <cell r="J7174">
            <v>26819.38</v>
          </cell>
          <cell r="K7174">
            <v>-0.2331095</v>
          </cell>
          <cell r="L7174">
            <v>-0.2223918</v>
          </cell>
          <cell r="M7174">
            <v>-0.21496870000000001</v>
          </cell>
          <cell r="N7174">
            <v>-0.2075456</v>
          </cell>
          <cell r="O7174">
            <v>-0.1968278</v>
          </cell>
        </row>
        <row r="7175">
          <cell r="F7175" t="str">
            <v>2014Greater Fresno1-in-2May Peak22</v>
          </cell>
          <cell r="G7175">
            <v>2.2453110000000001</v>
          </cell>
          <cell r="H7175">
            <v>2.1145299999999998</v>
          </cell>
          <cell r="I7175">
            <v>88.750429999999994</v>
          </cell>
          <cell r="J7175">
            <v>26819.38</v>
          </cell>
          <cell r="K7175">
            <v>-0.14181730000000001</v>
          </cell>
          <cell r="L7175">
            <v>-0.1352969</v>
          </cell>
          <cell r="M7175">
            <v>-0.13078090000000001</v>
          </cell>
          <cell r="N7175">
            <v>-0.12626490000000001</v>
          </cell>
          <cell r="O7175">
            <v>-0.1197445</v>
          </cell>
        </row>
        <row r="7176">
          <cell r="F7176" t="str">
            <v>2014Greater Fresno1-in-2May Peak23</v>
          </cell>
          <cell r="G7176">
            <v>1.771725</v>
          </cell>
          <cell r="H7176">
            <v>1.698269</v>
          </cell>
          <cell r="I7176">
            <v>86.095410000000001</v>
          </cell>
          <cell r="J7176">
            <v>26819.38</v>
          </cell>
          <cell r="K7176">
            <v>-7.9655500000000004E-2</v>
          </cell>
          <cell r="L7176">
            <v>-7.5993199999999997E-2</v>
          </cell>
          <cell r="M7176">
            <v>-7.3456599999999997E-2</v>
          </cell>
          <cell r="N7176">
            <v>-7.09201E-2</v>
          </cell>
          <cell r="O7176">
            <v>-6.7257800000000006E-2</v>
          </cell>
        </row>
        <row r="7177">
          <cell r="F7177" t="str">
            <v>2014Greater Fresno1-in-2May Peak24</v>
          </cell>
          <cell r="G7177">
            <v>1.3674919999999999</v>
          </cell>
          <cell r="H7177">
            <v>1.3115330000000001</v>
          </cell>
          <cell r="I7177">
            <v>83.990570000000005</v>
          </cell>
          <cell r="J7177">
            <v>26819.38</v>
          </cell>
          <cell r="K7177">
            <v>-6.0681300000000001E-2</v>
          </cell>
          <cell r="L7177">
            <v>-5.78913E-2</v>
          </cell>
          <cell r="M7177">
            <v>-5.5959000000000002E-2</v>
          </cell>
          <cell r="N7177">
            <v>-5.4026699999999997E-2</v>
          </cell>
          <cell r="O7177">
            <v>-5.1236700000000003E-2</v>
          </cell>
        </row>
        <row r="7178">
          <cell r="F7178" t="str">
            <v>2014Kern1-in-2May Peak1</v>
          </cell>
          <cell r="G7178">
            <v>1.189416</v>
          </cell>
          <cell r="H7178">
            <v>1.189416</v>
          </cell>
          <cell r="I7178">
            <v>80.5</v>
          </cell>
          <cell r="J7178">
            <v>5568.59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</row>
        <row r="7179">
          <cell r="F7179" t="str">
            <v>2014Kern1-in-2May Peak2</v>
          </cell>
          <cell r="G7179">
            <v>1.018607</v>
          </cell>
          <cell r="H7179">
            <v>1.018607</v>
          </cell>
          <cell r="I7179">
            <v>77</v>
          </cell>
          <cell r="J7179">
            <v>5568.59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</row>
        <row r="7180">
          <cell r="F7180" t="str">
            <v>2014Kern1-in-2May Peak3</v>
          </cell>
          <cell r="G7180">
            <v>0.89116919999999999</v>
          </cell>
          <cell r="H7180">
            <v>0.89116919999999999</v>
          </cell>
          <cell r="I7180">
            <v>77</v>
          </cell>
          <cell r="J7180">
            <v>5568.59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</row>
        <row r="7181">
          <cell r="F7181" t="str">
            <v>2014Kern1-in-2May Peak4</v>
          </cell>
          <cell r="G7181">
            <v>0.80248430000000004</v>
          </cell>
          <cell r="H7181">
            <v>0.80248430000000004</v>
          </cell>
          <cell r="I7181">
            <v>74.5</v>
          </cell>
          <cell r="J7181">
            <v>5568.59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</row>
        <row r="7182">
          <cell r="F7182" t="str">
            <v>2014Kern1-in-2May Peak5</v>
          </cell>
          <cell r="G7182">
            <v>0.76273860000000004</v>
          </cell>
          <cell r="H7182">
            <v>0.76273860000000004</v>
          </cell>
          <cell r="I7182">
            <v>74</v>
          </cell>
          <cell r="J7182">
            <v>5568.59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</row>
        <row r="7183">
          <cell r="F7183" t="str">
            <v>2014Kern1-in-2May Peak6</v>
          </cell>
          <cell r="G7183">
            <v>0.75815529999999998</v>
          </cell>
          <cell r="H7183">
            <v>0.75815529999999998</v>
          </cell>
          <cell r="I7183">
            <v>73</v>
          </cell>
          <cell r="J7183">
            <v>5568.59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</row>
        <row r="7184">
          <cell r="F7184" t="str">
            <v>2014Kern1-in-2May Peak7</v>
          </cell>
          <cell r="G7184">
            <v>0.82664329999999997</v>
          </cell>
          <cell r="H7184">
            <v>0.82664329999999997</v>
          </cell>
          <cell r="I7184">
            <v>72.5</v>
          </cell>
          <cell r="J7184">
            <v>5568.59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</row>
        <row r="7185">
          <cell r="F7185" t="str">
            <v>2014Kern1-in-2May Peak8</v>
          </cell>
          <cell r="G7185">
            <v>0.86733870000000002</v>
          </cell>
          <cell r="H7185">
            <v>0.86733870000000002</v>
          </cell>
          <cell r="I7185">
            <v>74.5</v>
          </cell>
          <cell r="J7185">
            <v>5568.59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</row>
        <row r="7186">
          <cell r="F7186" t="str">
            <v>2014Kern1-in-2May Peak9</v>
          </cell>
          <cell r="G7186">
            <v>0.88972390000000001</v>
          </cell>
          <cell r="H7186">
            <v>0.88972390000000001</v>
          </cell>
          <cell r="I7186">
            <v>76.5</v>
          </cell>
          <cell r="J7186">
            <v>5568.59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</row>
        <row r="7187">
          <cell r="F7187" t="str">
            <v>2014Kern1-in-2May Peak10</v>
          </cell>
          <cell r="G7187">
            <v>1.0201899999999999</v>
          </cell>
          <cell r="H7187">
            <v>1.0201899999999999</v>
          </cell>
          <cell r="I7187">
            <v>80.5</v>
          </cell>
          <cell r="J7187">
            <v>5568.59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</row>
        <row r="7188">
          <cell r="F7188" t="str">
            <v>2014Kern1-in-2May Peak11</v>
          </cell>
          <cell r="G7188">
            <v>1.220038</v>
          </cell>
          <cell r="H7188">
            <v>1.220038</v>
          </cell>
          <cell r="I7188">
            <v>84.5</v>
          </cell>
          <cell r="J7188">
            <v>5568.59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</row>
        <row r="7189">
          <cell r="F7189" t="str">
            <v>2014Kern1-in-2May Peak12</v>
          </cell>
          <cell r="G7189">
            <v>1.4900720000000001</v>
          </cell>
          <cell r="H7189">
            <v>1.4900720000000001</v>
          </cell>
          <cell r="I7189">
            <v>87.5</v>
          </cell>
          <cell r="J7189">
            <v>5568.59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</row>
        <row r="7190">
          <cell r="F7190" t="str">
            <v>2014Kern1-in-2May Peak13</v>
          </cell>
          <cell r="G7190">
            <v>1.796143</v>
          </cell>
          <cell r="H7190">
            <v>1.796143</v>
          </cell>
          <cell r="I7190">
            <v>91</v>
          </cell>
          <cell r="J7190">
            <v>5568.59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</row>
        <row r="7191">
          <cell r="F7191" t="str">
            <v>2014Kern1-in-2May Peak14</v>
          </cell>
          <cell r="G7191">
            <v>1.663381</v>
          </cell>
          <cell r="H7191">
            <v>2.094884</v>
          </cell>
          <cell r="I7191">
            <v>93</v>
          </cell>
          <cell r="J7191">
            <v>5568.59</v>
          </cell>
          <cell r="K7191">
            <v>0.37069239999999998</v>
          </cell>
          <cell r="L7191">
            <v>0.40662009999999998</v>
          </cell>
          <cell r="M7191">
            <v>0.43150349999999998</v>
          </cell>
          <cell r="N7191">
            <v>0.45638679999999998</v>
          </cell>
          <cell r="O7191">
            <v>0.49231449999999999</v>
          </cell>
        </row>
        <row r="7192">
          <cell r="F7192" t="str">
            <v>2014Kern1-in-2May Peak15</v>
          </cell>
          <cell r="G7192">
            <v>1.8804909999999999</v>
          </cell>
          <cell r="H7192">
            <v>2.3828019999999999</v>
          </cell>
          <cell r="I7192">
            <v>93</v>
          </cell>
          <cell r="J7192">
            <v>5568.59</v>
          </cell>
          <cell r="K7192">
            <v>0.43689040000000001</v>
          </cell>
          <cell r="L7192">
            <v>0.47554170000000001</v>
          </cell>
          <cell r="M7192">
            <v>0.50231139999999996</v>
          </cell>
          <cell r="N7192">
            <v>0.52908120000000003</v>
          </cell>
          <cell r="O7192">
            <v>0.56773249999999997</v>
          </cell>
        </row>
        <row r="7193">
          <cell r="F7193" t="str">
            <v>2014Kern1-in-2May Peak16</v>
          </cell>
          <cell r="G7193">
            <v>2.0168309999999998</v>
          </cell>
          <cell r="H7193">
            <v>2.6784620000000001</v>
          </cell>
          <cell r="I7193">
            <v>94.5</v>
          </cell>
          <cell r="J7193">
            <v>5568.59</v>
          </cell>
          <cell r="K7193">
            <v>0.5762562</v>
          </cell>
          <cell r="L7193">
            <v>0.62669620000000004</v>
          </cell>
          <cell r="M7193">
            <v>0.66163079999999996</v>
          </cell>
          <cell r="N7193">
            <v>0.69656530000000005</v>
          </cell>
          <cell r="O7193">
            <v>0.74700529999999998</v>
          </cell>
        </row>
        <row r="7194">
          <cell r="F7194" t="str">
            <v>2014Kern1-in-2May Peak17</v>
          </cell>
          <cell r="G7194">
            <v>2.1520069999999998</v>
          </cell>
          <cell r="H7194">
            <v>2.8995120000000001</v>
          </cell>
          <cell r="I7194">
            <v>95</v>
          </cell>
          <cell r="J7194">
            <v>5568.59</v>
          </cell>
          <cell r="K7194">
            <v>0.65052160000000003</v>
          </cell>
          <cell r="L7194">
            <v>0.70781970000000005</v>
          </cell>
          <cell r="M7194">
            <v>0.74750419999999995</v>
          </cell>
          <cell r="N7194">
            <v>0.78718860000000002</v>
          </cell>
          <cell r="O7194">
            <v>0.84448670000000003</v>
          </cell>
        </row>
        <row r="7195">
          <cell r="F7195" t="str">
            <v>2014Kern1-in-2May Peak18</v>
          </cell>
          <cell r="G7195">
            <v>2.240869</v>
          </cell>
          <cell r="H7195">
            <v>3.00549</v>
          </cell>
          <cell r="I7195">
            <v>94.5</v>
          </cell>
          <cell r="J7195">
            <v>5568.59</v>
          </cell>
          <cell r="K7195">
            <v>0.66534599999999999</v>
          </cell>
          <cell r="L7195">
            <v>0.72399849999999999</v>
          </cell>
          <cell r="M7195">
            <v>0.76462110000000005</v>
          </cell>
          <cell r="N7195">
            <v>0.80524370000000001</v>
          </cell>
          <cell r="O7195">
            <v>0.86389609999999994</v>
          </cell>
        </row>
        <row r="7196">
          <cell r="F7196" t="str">
            <v>2014Kern1-in-2May Peak19</v>
          </cell>
          <cell r="G7196">
            <v>3.3449559999999998</v>
          </cell>
          <cell r="H7196">
            <v>2.9245139999999998</v>
          </cell>
          <cell r="I7196">
            <v>95</v>
          </cell>
          <cell r="J7196">
            <v>5568.59</v>
          </cell>
          <cell r="K7196">
            <v>-0.46014090000000002</v>
          </cell>
          <cell r="L7196">
            <v>-0.43668679999999999</v>
          </cell>
          <cell r="M7196">
            <v>-0.4204425</v>
          </cell>
          <cell r="N7196">
            <v>-0.40419830000000001</v>
          </cell>
          <cell r="O7196">
            <v>-0.38074419999999998</v>
          </cell>
        </row>
        <row r="7197">
          <cell r="F7197" t="str">
            <v>2014Kern1-in-2May Peak20</v>
          </cell>
          <cell r="G7197">
            <v>3.1436030000000001</v>
          </cell>
          <cell r="H7197">
            <v>2.7208489999999999</v>
          </cell>
          <cell r="I7197">
            <v>94</v>
          </cell>
          <cell r="J7197">
            <v>5568.59</v>
          </cell>
          <cell r="K7197">
            <v>-0.46267130000000001</v>
          </cell>
          <cell r="L7197">
            <v>-0.43908809999999998</v>
          </cell>
          <cell r="M7197">
            <v>-0.42275459999999998</v>
          </cell>
          <cell r="N7197">
            <v>-0.40642089999999997</v>
          </cell>
          <cell r="O7197">
            <v>-0.38283780000000001</v>
          </cell>
        </row>
        <row r="7198">
          <cell r="F7198" t="str">
            <v>2014Kern1-in-2May Peak21</v>
          </cell>
          <cell r="G7198">
            <v>2.820919</v>
          </cell>
          <cell r="H7198">
            <v>2.52773</v>
          </cell>
          <cell r="I7198">
            <v>92</v>
          </cell>
          <cell r="J7198">
            <v>5568.59</v>
          </cell>
          <cell r="K7198">
            <v>-0.32087280000000001</v>
          </cell>
          <cell r="L7198">
            <v>-0.30451739999999999</v>
          </cell>
          <cell r="M7198">
            <v>-0.29318959999999999</v>
          </cell>
          <cell r="N7198">
            <v>-0.281862</v>
          </cell>
          <cell r="O7198">
            <v>-0.26550649999999998</v>
          </cell>
        </row>
        <row r="7199">
          <cell r="F7199" t="str">
            <v>2014Kern1-in-2May Peak22</v>
          </cell>
          <cell r="G7199">
            <v>2.4724879999999998</v>
          </cell>
          <cell r="H7199">
            <v>2.2810820000000001</v>
          </cell>
          <cell r="I7199">
            <v>89.5</v>
          </cell>
          <cell r="J7199">
            <v>5568.59</v>
          </cell>
          <cell r="K7199">
            <v>-0.2094782</v>
          </cell>
          <cell r="L7199">
            <v>-0.1988008</v>
          </cell>
          <cell r="M7199">
            <v>-0.19140560000000001</v>
          </cell>
          <cell r="N7199">
            <v>-0.18401049999999999</v>
          </cell>
          <cell r="O7199">
            <v>-0.17333299999999999</v>
          </cell>
        </row>
        <row r="7200">
          <cell r="F7200" t="str">
            <v>2014Kern1-in-2May Peak23</v>
          </cell>
          <cell r="G7200">
            <v>2.0042559999999998</v>
          </cell>
          <cell r="H7200">
            <v>1.860784</v>
          </cell>
          <cell r="I7200">
            <v>87.5</v>
          </cell>
          <cell r="J7200">
            <v>5568.59</v>
          </cell>
          <cell r="K7200">
            <v>-0.15701860000000001</v>
          </cell>
          <cell r="L7200">
            <v>-0.14901510000000001</v>
          </cell>
          <cell r="M7200">
            <v>-0.14347190000000001</v>
          </cell>
          <cell r="N7200">
            <v>-0.13792869999999999</v>
          </cell>
          <cell r="O7200">
            <v>-0.12992519999999999</v>
          </cell>
        </row>
        <row r="7201">
          <cell r="F7201" t="str">
            <v>2014Kern1-in-2May Peak24</v>
          </cell>
          <cell r="G7201">
            <v>1.6047819999999999</v>
          </cell>
          <cell r="H7201">
            <v>1.4931779999999999</v>
          </cell>
          <cell r="I7201">
            <v>84.5</v>
          </cell>
          <cell r="J7201">
            <v>5568.59</v>
          </cell>
          <cell r="K7201">
            <v>-0.1221419</v>
          </cell>
          <cell r="L7201">
            <v>-0.11591609999999999</v>
          </cell>
          <cell r="M7201">
            <v>-0.1116042</v>
          </cell>
          <cell r="N7201">
            <v>-0.1072922</v>
          </cell>
          <cell r="O7201">
            <v>-0.1010665</v>
          </cell>
        </row>
        <row r="7202">
          <cell r="F7202" t="str">
            <v>2014Northern Coast1-in-2May Peak1</v>
          </cell>
          <cell r="G7202">
            <v>0.38304569999999999</v>
          </cell>
          <cell r="H7202">
            <v>0.38304569999999999</v>
          </cell>
          <cell r="I7202">
            <v>54.733400000000003</v>
          </cell>
          <cell r="J7202">
            <v>9201.7999999999993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</row>
        <row r="7203">
          <cell r="F7203" t="str">
            <v>2014Northern Coast1-in-2May Peak2</v>
          </cell>
          <cell r="G7203">
            <v>0.33506320000000001</v>
          </cell>
          <cell r="H7203">
            <v>0.33506320000000001</v>
          </cell>
          <cell r="I7203">
            <v>53.646999999999998</v>
          </cell>
          <cell r="J7203">
            <v>9201.7999999999993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</row>
        <row r="7204">
          <cell r="F7204" t="str">
            <v>2014Northern Coast1-in-2May Peak3</v>
          </cell>
          <cell r="G7204">
            <v>0.31227939999999998</v>
          </cell>
          <cell r="H7204">
            <v>0.31227939999999998</v>
          </cell>
          <cell r="I7204">
            <v>52.787700000000001</v>
          </cell>
          <cell r="J7204">
            <v>9201.7999999999993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</row>
        <row r="7205">
          <cell r="F7205" t="str">
            <v>2014Northern Coast1-in-2May Peak4</v>
          </cell>
          <cell r="G7205">
            <v>0.29835390000000001</v>
          </cell>
          <cell r="H7205">
            <v>0.29835390000000001</v>
          </cell>
          <cell r="I7205">
            <v>51.530900000000003</v>
          </cell>
          <cell r="J7205">
            <v>9201.7999999999993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</row>
        <row r="7206">
          <cell r="F7206" t="str">
            <v>2014Northern Coast1-in-2May Peak5</v>
          </cell>
          <cell r="G7206">
            <v>0.29908770000000001</v>
          </cell>
          <cell r="H7206">
            <v>0.29908770000000001</v>
          </cell>
          <cell r="I7206">
            <v>50.851199999999999</v>
          </cell>
          <cell r="J7206">
            <v>9201.7999999999993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</row>
        <row r="7207">
          <cell r="F7207" t="str">
            <v>2014Northern Coast1-in-2May Peak6</v>
          </cell>
          <cell r="G7207">
            <v>0.32673760000000002</v>
          </cell>
          <cell r="H7207">
            <v>0.32673760000000002</v>
          </cell>
          <cell r="I7207">
            <v>50.3108</v>
          </cell>
          <cell r="J7207">
            <v>9201.7999999999993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</row>
        <row r="7208">
          <cell r="F7208" t="str">
            <v>2014Northern Coast1-in-2May Peak7</v>
          </cell>
          <cell r="G7208">
            <v>0.39657940000000003</v>
          </cell>
          <cell r="H7208">
            <v>0.39657940000000003</v>
          </cell>
          <cell r="I7208">
            <v>50.581000000000003</v>
          </cell>
          <cell r="J7208">
            <v>9201.7999999999993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</row>
        <row r="7209">
          <cell r="F7209" t="str">
            <v>2014Northern Coast1-in-2May Peak8</v>
          </cell>
          <cell r="G7209">
            <v>0.45772420000000003</v>
          </cell>
          <cell r="H7209">
            <v>0.45772420000000003</v>
          </cell>
          <cell r="I7209">
            <v>52.756399999999999</v>
          </cell>
          <cell r="J7209">
            <v>9201.7999999999993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</row>
        <row r="7210">
          <cell r="F7210" t="str">
            <v>2014Northern Coast1-in-2May Peak9</v>
          </cell>
          <cell r="G7210">
            <v>0.45807059999999999</v>
          </cell>
          <cell r="H7210">
            <v>0.45807059999999999</v>
          </cell>
          <cell r="I7210">
            <v>56.844200000000001</v>
          </cell>
          <cell r="J7210">
            <v>9201.7999999999993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</row>
        <row r="7211">
          <cell r="F7211" t="str">
            <v>2014Northern Coast1-in-2May Peak10</v>
          </cell>
          <cell r="G7211">
            <v>0.46840110000000001</v>
          </cell>
          <cell r="H7211">
            <v>0.46840110000000001</v>
          </cell>
          <cell r="I7211">
            <v>60.715699999999998</v>
          </cell>
          <cell r="J7211">
            <v>9201.7999999999993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</row>
        <row r="7212">
          <cell r="F7212" t="str">
            <v>2014Northern Coast1-in-2May Peak11</v>
          </cell>
          <cell r="G7212">
            <v>0.48600949999999998</v>
          </cell>
          <cell r="H7212">
            <v>0.48600949999999998</v>
          </cell>
          <cell r="I7212">
            <v>65.738600000000005</v>
          </cell>
          <cell r="J7212">
            <v>9201.7999999999993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</row>
        <row r="7213">
          <cell r="F7213" t="str">
            <v>2014Northern Coast1-in-2May Peak12</v>
          </cell>
          <cell r="G7213">
            <v>0.51467879999999999</v>
          </cell>
          <cell r="H7213">
            <v>0.51467879999999999</v>
          </cell>
          <cell r="I7213">
            <v>70.879000000000005</v>
          </cell>
          <cell r="J7213">
            <v>9201.7999999999993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</row>
        <row r="7214">
          <cell r="F7214" t="str">
            <v>2014Northern Coast1-in-2May Peak13</v>
          </cell>
          <cell r="G7214">
            <v>0.5638109</v>
          </cell>
          <cell r="H7214">
            <v>0.5638109</v>
          </cell>
          <cell r="I7214">
            <v>74.302999999999997</v>
          </cell>
          <cell r="J7214">
            <v>9201.7999999999993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</row>
        <row r="7215">
          <cell r="F7215" t="str">
            <v>2014Northern Coast1-in-2May Peak14</v>
          </cell>
          <cell r="G7215">
            <v>0.59889119999999996</v>
          </cell>
          <cell r="H7215">
            <v>0.61988750000000004</v>
          </cell>
          <cell r="I7215">
            <v>75.981200000000001</v>
          </cell>
          <cell r="J7215">
            <v>9201.7999999999993</v>
          </cell>
          <cell r="K7215">
            <v>-5.1182199999999997E-2</v>
          </cell>
          <cell r="L7215">
            <v>-8.5386999999999998E-3</v>
          </cell>
          <cell r="M7215">
            <v>2.0996299999999999E-2</v>
          </cell>
          <cell r="N7215">
            <v>5.0531100000000002E-2</v>
          </cell>
          <cell r="O7215">
            <v>9.3174699999999999E-2</v>
          </cell>
        </row>
        <row r="7216">
          <cell r="F7216" t="str">
            <v>2014Northern Coast1-in-2May Peak15</v>
          </cell>
          <cell r="G7216">
            <v>0.6726993</v>
          </cell>
          <cell r="H7216">
            <v>0.70021060000000002</v>
          </cell>
          <cell r="I7216">
            <v>77.590800000000002</v>
          </cell>
          <cell r="J7216">
            <v>9201.7999999999993</v>
          </cell>
          <cell r="K7216">
            <v>-6.7063999999999999E-2</v>
          </cell>
          <cell r="L7216">
            <v>-1.1188E-2</v>
          </cell>
          <cell r="M7216">
            <v>2.7511399999999998E-2</v>
          </cell>
          <cell r="N7216">
            <v>6.62108E-2</v>
          </cell>
          <cell r="O7216">
            <v>0.1220866</v>
          </cell>
        </row>
        <row r="7217">
          <cell r="F7217" t="str">
            <v>2014Northern Coast1-in-2May Peak16</v>
          </cell>
          <cell r="G7217">
            <v>0.76946380000000003</v>
          </cell>
          <cell r="H7217">
            <v>0.80346899999999999</v>
          </cell>
          <cell r="I7217">
            <v>77.375900000000001</v>
          </cell>
          <cell r="J7217">
            <v>9201.7999999999993</v>
          </cell>
          <cell r="K7217">
            <v>-8.2893800000000004E-2</v>
          </cell>
          <cell r="L7217">
            <v>-1.3828999999999999E-2</v>
          </cell>
          <cell r="M7217">
            <v>3.4005199999999999E-2</v>
          </cell>
          <cell r="N7217">
            <v>8.1839300000000004E-2</v>
          </cell>
          <cell r="O7217">
            <v>0.15090419999999999</v>
          </cell>
        </row>
        <row r="7218">
          <cell r="F7218" t="str">
            <v>2014Northern Coast1-in-2May Peak17</v>
          </cell>
          <cell r="G7218">
            <v>0.8764885</v>
          </cell>
          <cell r="H7218">
            <v>0.91638509999999995</v>
          </cell>
          <cell r="I7218">
            <v>77.440799999999996</v>
          </cell>
          <cell r="J7218">
            <v>9201.7999999999993</v>
          </cell>
          <cell r="K7218">
            <v>-9.7255300000000003E-2</v>
          </cell>
          <cell r="L7218">
            <v>-1.6224800000000001E-2</v>
          </cell>
          <cell r="M7218">
            <v>3.9896599999999997E-2</v>
          </cell>
          <cell r="N7218">
            <v>9.6018099999999995E-2</v>
          </cell>
          <cell r="O7218">
            <v>0.1770485</v>
          </cell>
        </row>
        <row r="7219">
          <cell r="F7219" t="str">
            <v>2014Northern Coast1-in-2May Peak18</v>
          </cell>
          <cell r="G7219">
            <v>0.95668039999999999</v>
          </cell>
          <cell r="H7219">
            <v>0.99769160000000001</v>
          </cell>
          <cell r="I7219">
            <v>75.700299999999999</v>
          </cell>
          <cell r="J7219">
            <v>9201.7999999999993</v>
          </cell>
          <cell r="K7219">
            <v>-9.9972500000000006E-2</v>
          </cell>
          <cell r="L7219">
            <v>-1.6678100000000001E-2</v>
          </cell>
          <cell r="M7219">
            <v>4.1011300000000001E-2</v>
          </cell>
          <cell r="N7219">
            <v>9.8700700000000002E-2</v>
          </cell>
          <cell r="O7219">
            <v>0.18199509999999999</v>
          </cell>
        </row>
        <row r="7220">
          <cell r="F7220" t="str">
            <v>2014Northern Coast1-in-2May Peak19</v>
          </cell>
          <cell r="G7220">
            <v>1.147019</v>
          </cell>
          <cell r="H7220">
            <v>0.99308019999999997</v>
          </cell>
          <cell r="I7220">
            <v>71.296199999999999</v>
          </cell>
          <cell r="J7220">
            <v>9201.7999999999993</v>
          </cell>
          <cell r="K7220">
            <v>-0.17431279999999999</v>
          </cell>
          <cell r="L7220">
            <v>-0.1622759</v>
          </cell>
          <cell r="M7220">
            <v>-0.1539391</v>
          </cell>
          <cell r="N7220">
            <v>-0.14560239999999999</v>
          </cell>
          <cell r="O7220">
            <v>-0.13356560000000001</v>
          </cell>
        </row>
        <row r="7221">
          <cell r="F7221" t="str">
            <v>2014Northern Coast1-in-2May Peak20</v>
          </cell>
          <cell r="G7221">
            <v>1.0365390000000001</v>
          </cell>
          <cell r="H7221">
            <v>0.90744860000000005</v>
          </cell>
          <cell r="I7221">
            <v>65.969200000000001</v>
          </cell>
          <cell r="J7221">
            <v>9201.7999999999993</v>
          </cell>
          <cell r="K7221">
            <v>-0.14617530000000001</v>
          </cell>
          <cell r="L7221">
            <v>-0.13608139999999999</v>
          </cell>
          <cell r="M7221">
            <v>-0.12909039999999999</v>
          </cell>
          <cell r="N7221">
            <v>-0.1220994</v>
          </cell>
          <cell r="O7221">
            <v>-0.1120054</v>
          </cell>
        </row>
        <row r="7222">
          <cell r="F7222" t="str">
            <v>2014Northern Coast1-in-2May Peak21</v>
          </cell>
          <cell r="G7222">
            <v>0.90683449999999999</v>
          </cell>
          <cell r="H7222">
            <v>0.82518360000000002</v>
          </cell>
          <cell r="I7222">
            <v>59.579900000000002</v>
          </cell>
          <cell r="J7222">
            <v>9201.7999999999993</v>
          </cell>
          <cell r="K7222">
            <v>-9.2457300000000006E-2</v>
          </cell>
          <cell r="L7222">
            <v>-8.6072800000000005E-2</v>
          </cell>
          <cell r="M7222">
            <v>-8.1650899999999998E-2</v>
          </cell>
          <cell r="N7222">
            <v>-7.7229099999999995E-2</v>
          </cell>
          <cell r="O7222">
            <v>-7.0844500000000005E-2</v>
          </cell>
        </row>
        <row r="7223">
          <cell r="F7223" t="str">
            <v>2014Northern Coast1-in-2May Peak22</v>
          </cell>
          <cell r="G7223">
            <v>0.77591849999999996</v>
          </cell>
          <cell r="H7223">
            <v>0.72773390000000004</v>
          </cell>
          <cell r="I7223">
            <v>55.457299999999996</v>
          </cell>
          <cell r="J7223">
            <v>9201.7999999999993</v>
          </cell>
          <cell r="K7223">
            <v>-5.4561699999999998E-2</v>
          </cell>
          <cell r="L7223">
            <v>-5.0794100000000002E-2</v>
          </cell>
          <cell r="M7223">
            <v>-4.8184600000000001E-2</v>
          </cell>
          <cell r="N7223">
            <v>-4.5575200000000003E-2</v>
          </cell>
          <cell r="O7223">
            <v>-4.1807499999999997E-2</v>
          </cell>
        </row>
        <row r="7224">
          <cell r="F7224" t="str">
            <v>2014Northern Coast1-in-2May Peak23</v>
          </cell>
          <cell r="G7224">
            <v>0.62403600000000004</v>
          </cell>
          <cell r="H7224">
            <v>0.58695079999999999</v>
          </cell>
          <cell r="I7224">
            <v>53.6751</v>
          </cell>
          <cell r="J7224">
            <v>9201.7999999999993</v>
          </cell>
          <cell r="K7224">
            <v>-4.1993500000000003E-2</v>
          </cell>
          <cell r="L7224">
            <v>-3.9093599999999999E-2</v>
          </cell>
          <cell r="M7224">
            <v>-3.7085199999999999E-2</v>
          </cell>
          <cell r="N7224">
            <v>-3.5076900000000001E-2</v>
          </cell>
          <cell r="O7224">
            <v>-3.21771E-2</v>
          </cell>
        </row>
        <row r="7225">
          <cell r="F7225" t="str">
            <v>2014Northern Coast1-in-2May Peak24</v>
          </cell>
          <cell r="G7225">
            <v>0.48009629999999998</v>
          </cell>
          <cell r="H7225">
            <v>0.44540049999999998</v>
          </cell>
          <cell r="I7225">
            <v>52.161700000000003</v>
          </cell>
          <cell r="J7225">
            <v>9201.7999999999993</v>
          </cell>
          <cell r="K7225">
            <v>-3.9287700000000002E-2</v>
          </cell>
          <cell r="L7225">
            <v>-3.6574799999999998E-2</v>
          </cell>
          <cell r="M7225">
            <v>-3.4695799999999999E-2</v>
          </cell>
          <cell r="N7225">
            <v>-3.28168E-2</v>
          </cell>
          <cell r="O7225">
            <v>-3.0103899999999999E-2</v>
          </cell>
        </row>
        <row r="7226">
          <cell r="F7226" t="str">
            <v>2014Other1-in-2May Peak1</v>
          </cell>
          <cell r="G7226">
            <v>0.70491409999999999</v>
          </cell>
          <cell r="H7226">
            <v>0.70491409999999999</v>
          </cell>
          <cell r="I7226">
            <v>70.583519999999993</v>
          </cell>
          <cell r="J7226">
            <v>25619.37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</row>
        <row r="7227">
          <cell r="F7227" t="str">
            <v>2014Other1-in-2May Peak2</v>
          </cell>
          <cell r="G7227">
            <v>0.60539679999999996</v>
          </cell>
          <cell r="H7227">
            <v>0.60539679999999996</v>
          </cell>
          <cell r="I7227">
            <v>69.013530000000003</v>
          </cell>
          <cell r="J7227">
            <v>25619.37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</row>
        <row r="7228">
          <cell r="F7228" t="str">
            <v>2014Other1-in-2May Peak3</v>
          </cell>
          <cell r="G7228">
            <v>0.54895099999999997</v>
          </cell>
          <cell r="H7228">
            <v>0.54895099999999997</v>
          </cell>
          <cell r="I7228">
            <v>67.481639999999999</v>
          </cell>
          <cell r="J7228">
            <v>25619.37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</row>
        <row r="7229">
          <cell r="F7229" t="str">
            <v>2014Other1-in-2May Peak4</v>
          </cell>
          <cell r="G7229">
            <v>0.51698359999999999</v>
          </cell>
          <cell r="H7229">
            <v>0.51698359999999999</v>
          </cell>
          <cell r="I7229">
            <v>65.778679999999994</v>
          </cell>
          <cell r="J7229">
            <v>25619.37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</row>
        <row r="7230">
          <cell r="F7230" t="str">
            <v>2014Other1-in-2May Peak5</v>
          </cell>
          <cell r="G7230">
            <v>0.51060470000000002</v>
          </cell>
          <cell r="H7230">
            <v>0.51060470000000002</v>
          </cell>
          <cell r="I7230">
            <v>65.037009999999995</v>
          </cell>
          <cell r="J7230">
            <v>25619.37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</row>
        <row r="7231">
          <cell r="F7231" t="str">
            <v>2014Other1-in-2May Peak6</v>
          </cell>
          <cell r="G7231">
            <v>0.54479739999999999</v>
          </cell>
          <cell r="H7231">
            <v>0.54479739999999999</v>
          </cell>
          <cell r="I7231">
            <v>63.621670000000002</v>
          </cell>
          <cell r="J7231">
            <v>25619.37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</row>
        <row r="7232">
          <cell r="F7232" t="str">
            <v>2014Other1-in-2May Peak7</v>
          </cell>
          <cell r="G7232">
            <v>0.6364744</v>
          </cell>
          <cell r="H7232">
            <v>0.6364744</v>
          </cell>
          <cell r="I7232">
            <v>63.770290000000003</v>
          </cell>
          <cell r="J7232">
            <v>25619.37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</row>
        <row r="7233">
          <cell r="F7233" t="str">
            <v>2014Other1-in-2May Peak8</v>
          </cell>
          <cell r="G7233">
            <v>0.69850849999999998</v>
          </cell>
          <cell r="H7233">
            <v>0.69850849999999998</v>
          </cell>
          <cell r="I7233">
            <v>65.939480000000003</v>
          </cell>
          <cell r="J7233">
            <v>25619.37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</row>
        <row r="7234">
          <cell r="F7234" t="str">
            <v>2014Other1-in-2May Peak9</v>
          </cell>
          <cell r="G7234">
            <v>0.71121599999999996</v>
          </cell>
          <cell r="H7234">
            <v>0.71121599999999996</v>
          </cell>
          <cell r="I7234">
            <v>69.828519999999997</v>
          </cell>
          <cell r="J7234">
            <v>25619.37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</row>
        <row r="7235">
          <cell r="F7235" t="str">
            <v>2014Other1-in-2May Peak10</v>
          </cell>
          <cell r="G7235">
            <v>0.75820270000000001</v>
          </cell>
          <cell r="H7235">
            <v>0.75820270000000001</v>
          </cell>
          <cell r="I7235">
            <v>74.414640000000006</v>
          </cell>
          <cell r="J7235">
            <v>25619.37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</row>
        <row r="7236">
          <cell r="F7236" t="str">
            <v>2014Other1-in-2May Peak11</v>
          </cell>
          <cell r="G7236">
            <v>0.8379356</v>
          </cell>
          <cell r="H7236">
            <v>0.8379356</v>
          </cell>
          <cell r="I7236">
            <v>78.907349999999994</v>
          </cell>
          <cell r="J7236">
            <v>25619.37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</row>
        <row r="7237">
          <cell r="F7237" t="str">
            <v>2014Other1-in-2May Peak12</v>
          </cell>
          <cell r="G7237">
            <v>0.95933120000000005</v>
          </cell>
          <cell r="H7237">
            <v>0.95933120000000005</v>
          </cell>
          <cell r="I7237">
            <v>82.510390000000001</v>
          </cell>
          <cell r="J7237">
            <v>25619.37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</row>
        <row r="7238">
          <cell r="F7238" t="str">
            <v>2014Other1-in-2May Peak13</v>
          </cell>
          <cell r="G7238">
            <v>1.1312420000000001</v>
          </cell>
          <cell r="H7238">
            <v>1.1312420000000001</v>
          </cell>
          <cell r="I7238">
            <v>86.175460000000001</v>
          </cell>
          <cell r="J7238">
            <v>25619.37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</row>
        <row r="7239">
          <cell r="F7239" t="str">
            <v>2014Other1-in-2May Peak14</v>
          </cell>
          <cell r="G7239">
            <v>1.120687</v>
          </cell>
          <cell r="H7239">
            <v>1.3287640000000001</v>
          </cell>
          <cell r="I7239">
            <v>89.282520000000005</v>
          </cell>
          <cell r="J7239">
            <v>25619.37</v>
          </cell>
          <cell r="K7239">
            <v>0.14558789999999999</v>
          </cell>
          <cell r="L7239">
            <v>0.182507</v>
          </cell>
          <cell r="M7239">
            <v>0.20807709999999999</v>
          </cell>
          <cell r="N7239">
            <v>0.2336472</v>
          </cell>
          <cell r="O7239">
            <v>0.27056639999999998</v>
          </cell>
        </row>
        <row r="7240">
          <cell r="F7240" t="str">
            <v>2014Other1-in-2May Peak15</v>
          </cell>
          <cell r="G7240">
            <v>1.2862849999999999</v>
          </cell>
          <cell r="H7240">
            <v>1.5535650000000001</v>
          </cell>
          <cell r="I7240">
            <v>91.815280000000001</v>
          </cell>
          <cell r="J7240">
            <v>25619.37</v>
          </cell>
          <cell r="K7240">
            <v>0.18811729999999999</v>
          </cell>
          <cell r="L7240">
            <v>0.2348875</v>
          </cell>
          <cell r="M7240">
            <v>0.26728039999999997</v>
          </cell>
          <cell r="N7240">
            <v>0.29967329999999998</v>
          </cell>
          <cell r="O7240">
            <v>0.34644340000000001</v>
          </cell>
        </row>
        <row r="7241">
          <cell r="F7241" t="str">
            <v>2014Other1-in-2May Peak16</v>
          </cell>
          <cell r="G7241">
            <v>1.4665189999999999</v>
          </cell>
          <cell r="H7241">
            <v>1.80125</v>
          </cell>
          <cell r="I7241">
            <v>93.159509999999997</v>
          </cell>
          <cell r="J7241">
            <v>25619.37</v>
          </cell>
          <cell r="K7241">
            <v>0.23602310000000001</v>
          </cell>
          <cell r="L7241">
            <v>0.29434080000000001</v>
          </cell>
          <cell r="M7241">
            <v>0.33473140000000001</v>
          </cell>
          <cell r="N7241">
            <v>0.37512210000000001</v>
          </cell>
          <cell r="O7241">
            <v>0.43343979999999999</v>
          </cell>
        </row>
        <row r="7242">
          <cell r="F7242" t="str">
            <v>2014Other1-in-2May Peak17</v>
          </cell>
          <cell r="G7242">
            <v>1.636134</v>
          </cell>
          <cell r="H7242">
            <v>2.0257800000000001</v>
          </cell>
          <cell r="I7242">
            <v>93.682370000000006</v>
          </cell>
          <cell r="J7242">
            <v>25619.37</v>
          </cell>
          <cell r="K7242">
            <v>0.2744432</v>
          </cell>
          <cell r="L7242">
            <v>0.34250629999999999</v>
          </cell>
          <cell r="M7242">
            <v>0.38964650000000001</v>
          </cell>
          <cell r="N7242">
            <v>0.43678670000000003</v>
          </cell>
          <cell r="O7242">
            <v>0.50484969999999996</v>
          </cell>
        </row>
        <row r="7243">
          <cell r="F7243" t="str">
            <v>2014Other1-in-2May Peak18</v>
          </cell>
          <cell r="G7243">
            <v>1.758683</v>
          </cell>
          <cell r="H7243">
            <v>2.1588129999999999</v>
          </cell>
          <cell r="I7243">
            <v>92.345579999999998</v>
          </cell>
          <cell r="J7243">
            <v>25619.37</v>
          </cell>
          <cell r="K7243">
            <v>0.28178720000000002</v>
          </cell>
          <cell r="L7243">
            <v>0.35170489999999999</v>
          </cell>
          <cell r="M7243">
            <v>0.40012969999999998</v>
          </cell>
          <cell r="N7243">
            <v>0.44855450000000002</v>
          </cell>
          <cell r="O7243">
            <v>0.51847209999999999</v>
          </cell>
        </row>
        <row r="7244">
          <cell r="F7244" t="str">
            <v>2014Other1-in-2May Peak19</v>
          </cell>
          <cell r="G7244">
            <v>2.4039229999999998</v>
          </cell>
          <cell r="H7244">
            <v>2.1115840000000001</v>
          </cell>
          <cell r="I7244">
            <v>89.863789999999995</v>
          </cell>
          <cell r="J7244">
            <v>25619.37</v>
          </cell>
          <cell r="K7244">
            <v>-0.32657819999999999</v>
          </cell>
          <cell r="L7244">
            <v>-0.30634929999999999</v>
          </cell>
          <cell r="M7244">
            <v>-0.29233880000000001</v>
          </cell>
          <cell r="N7244">
            <v>-0.27832839999999998</v>
          </cell>
          <cell r="O7244">
            <v>-0.25809949999999998</v>
          </cell>
        </row>
        <row r="7245">
          <cell r="F7245" t="str">
            <v>2014Other1-in-2May Peak20</v>
          </cell>
          <cell r="G7245">
            <v>2.1620889999999999</v>
          </cell>
          <cell r="H7245">
            <v>1.9053119999999999</v>
          </cell>
          <cell r="I7245">
            <v>86.757739999999998</v>
          </cell>
          <cell r="J7245">
            <v>25619.37</v>
          </cell>
          <cell r="K7245">
            <v>-0.28685139999999998</v>
          </cell>
          <cell r="L7245">
            <v>-0.26908330000000003</v>
          </cell>
          <cell r="M7245">
            <v>-0.25677719999999998</v>
          </cell>
          <cell r="N7245">
            <v>-0.24447099999999999</v>
          </cell>
          <cell r="O7245">
            <v>-0.22670290000000001</v>
          </cell>
        </row>
        <row r="7246">
          <cell r="F7246" t="str">
            <v>2014Other1-in-2May Peak21</v>
          </cell>
          <cell r="G7246">
            <v>1.824592</v>
          </cell>
          <cell r="H7246">
            <v>1.674032</v>
          </cell>
          <cell r="I7246">
            <v>81.605959999999996</v>
          </cell>
          <cell r="J7246">
            <v>25619.37</v>
          </cell>
          <cell r="K7246">
            <v>-0.16819429999999999</v>
          </cell>
          <cell r="L7246">
            <v>-0.157776</v>
          </cell>
          <cell r="M7246">
            <v>-0.15056040000000001</v>
          </cell>
          <cell r="N7246">
            <v>-0.14334469999999999</v>
          </cell>
          <cell r="O7246">
            <v>-0.1329264</v>
          </cell>
        </row>
        <row r="7247">
          <cell r="F7247" t="str">
            <v>2014Other1-in-2May Peak22</v>
          </cell>
          <cell r="G7247">
            <v>1.5232840000000001</v>
          </cell>
          <cell r="H7247">
            <v>1.4266840000000001</v>
          </cell>
          <cell r="I7247">
            <v>77.663700000000006</v>
          </cell>
          <cell r="J7247">
            <v>25619.37</v>
          </cell>
          <cell r="K7247">
            <v>-0.1079142</v>
          </cell>
          <cell r="L7247">
            <v>-0.10122979999999999</v>
          </cell>
          <cell r="M7247">
            <v>-9.6600199999999997E-2</v>
          </cell>
          <cell r="N7247">
            <v>-9.19706E-2</v>
          </cell>
          <cell r="O7247">
            <v>-8.5286200000000006E-2</v>
          </cell>
        </row>
        <row r="7248">
          <cell r="F7248" t="str">
            <v>2014Other1-in-2May Peak23</v>
          </cell>
          <cell r="G7248">
            <v>1.1781619999999999</v>
          </cell>
          <cell r="H7248">
            <v>1.1168419999999999</v>
          </cell>
          <cell r="I7248">
            <v>73.678489999999996</v>
          </cell>
          <cell r="J7248">
            <v>25619.37</v>
          </cell>
          <cell r="K7248">
            <v>-6.8501300000000001E-2</v>
          </cell>
          <cell r="L7248">
            <v>-6.4258200000000001E-2</v>
          </cell>
          <cell r="M7248">
            <v>-6.1319499999999999E-2</v>
          </cell>
          <cell r="N7248">
            <v>-5.8380700000000001E-2</v>
          </cell>
          <cell r="O7248">
            <v>-5.4137600000000001E-2</v>
          </cell>
        </row>
        <row r="7249">
          <cell r="F7249" t="str">
            <v>2014Other1-in-2May Peak24</v>
          </cell>
          <cell r="G7249">
            <v>0.8922253</v>
          </cell>
          <cell r="H7249">
            <v>0.85304159999999996</v>
          </cell>
          <cell r="I7249">
            <v>71.613029999999995</v>
          </cell>
          <cell r="J7249">
            <v>25619.37</v>
          </cell>
          <cell r="K7249">
            <v>-4.3772999999999999E-2</v>
          </cell>
          <cell r="L7249">
            <v>-4.1061599999999997E-2</v>
          </cell>
          <cell r="M7249">
            <v>-3.9183700000000002E-2</v>
          </cell>
          <cell r="N7249">
            <v>-3.73058E-2</v>
          </cell>
          <cell r="O7249">
            <v>-3.45945E-2</v>
          </cell>
        </row>
        <row r="7250">
          <cell r="F7250" t="str">
            <v>2014Sierra1-in-2May Peak1</v>
          </cell>
          <cell r="G7250">
            <v>0.83672170000000001</v>
          </cell>
          <cell r="H7250">
            <v>0.83672170000000001</v>
          </cell>
          <cell r="I7250">
            <v>67.701999999999998</v>
          </cell>
          <cell r="J7250">
            <v>17927.62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</row>
        <row r="7251">
          <cell r="F7251" t="str">
            <v>2014Sierra1-in-2May Peak2</v>
          </cell>
          <cell r="G7251">
            <v>0.73823269999999996</v>
          </cell>
          <cell r="H7251">
            <v>0.73823269999999996</v>
          </cell>
          <cell r="I7251">
            <v>67.021699999999996</v>
          </cell>
          <cell r="J7251">
            <v>17927.62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</row>
        <row r="7252">
          <cell r="F7252" t="str">
            <v>2014Sierra1-in-2May Peak3</v>
          </cell>
          <cell r="G7252">
            <v>0.68135020000000002</v>
          </cell>
          <cell r="H7252">
            <v>0.68135020000000002</v>
          </cell>
          <cell r="I7252">
            <v>65.178709999999995</v>
          </cell>
          <cell r="J7252">
            <v>17927.62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</row>
        <row r="7253">
          <cell r="F7253" t="str">
            <v>2014Sierra1-in-2May Peak4</v>
          </cell>
          <cell r="G7253">
            <v>0.64917000000000002</v>
          </cell>
          <cell r="H7253">
            <v>0.64917000000000002</v>
          </cell>
          <cell r="I7253">
            <v>64.032380000000003</v>
          </cell>
          <cell r="J7253">
            <v>17927.62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</row>
        <row r="7254">
          <cell r="F7254" t="str">
            <v>2014Sierra1-in-2May Peak5</v>
          </cell>
          <cell r="G7254">
            <v>0.64933680000000005</v>
          </cell>
          <cell r="H7254">
            <v>0.64933680000000005</v>
          </cell>
          <cell r="I7254">
            <v>63.276249999999997</v>
          </cell>
          <cell r="J7254">
            <v>17927.62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</row>
        <row r="7255">
          <cell r="F7255" t="str">
            <v>2014Sierra1-in-2May Peak6</v>
          </cell>
          <cell r="G7255">
            <v>0.70885600000000004</v>
          </cell>
          <cell r="H7255">
            <v>0.70885600000000004</v>
          </cell>
          <cell r="I7255">
            <v>61.971910000000001</v>
          </cell>
          <cell r="J7255">
            <v>17927.62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</row>
        <row r="7256">
          <cell r="F7256" t="str">
            <v>2014Sierra1-in-2May Peak7</v>
          </cell>
          <cell r="G7256">
            <v>0.84363999999999995</v>
          </cell>
          <cell r="H7256">
            <v>0.84363999999999995</v>
          </cell>
          <cell r="I7256">
            <v>62.938949999999998</v>
          </cell>
          <cell r="J7256">
            <v>17927.62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</row>
        <row r="7257">
          <cell r="F7257" t="str">
            <v>2014Sierra1-in-2May Peak8</v>
          </cell>
          <cell r="G7257">
            <v>0.92897560000000001</v>
          </cell>
          <cell r="H7257">
            <v>0.92897560000000001</v>
          </cell>
          <cell r="I7257">
            <v>67.369230000000002</v>
          </cell>
          <cell r="J7257">
            <v>17927.62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</row>
        <row r="7258">
          <cell r="F7258" t="str">
            <v>2014Sierra1-in-2May Peak9</v>
          </cell>
          <cell r="G7258">
            <v>0.95501080000000005</v>
          </cell>
          <cell r="H7258">
            <v>0.95501080000000005</v>
          </cell>
          <cell r="I7258">
            <v>73.291179999999997</v>
          </cell>
          <cell r="J7258">
            <v>17927.62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</row>
        <row r="7259">
          <cell r="F7259" t="str">
            <v>2014Sierra1-in-2May Peak10</v>
          </cell>
          <cell r="G7259">
            <v>1.0035609999999999</v>
          </cell>
          <cell r="H7259">
            <v>1.0035609999999999</v>
          </cell>
          <cell r="I7259">
            <v>79.367570000000001</v>
          </cell>
          <cell r="J7259">
            <v>17927.62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</row>
        <row r="7260">
          <cell r="F7260" t="str">
            <v>2014Sierra1-in-2May Peak11</v>
          </cell>
          <cell r="G7260">
            <v>1.095798</v>
          </cell>
          <cell r="H7260">
            <v>1.095798</v>
          </cell>
          <cell r="I7260">
            <v>81.860730000000004</v>
          </cell>
          <cell r="J7260">
            <v>17927.62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</row>
        <row r="7261">
          <cell r="F7261" t="str">
            <v>2014Sierra1-in-2May Peak12</v>
          </cell>
          <cell r="G7261">
            <v>1.2355750000000001</v>
          </cell>
          <cell r="H7261">
            <v>1.2355750000000001</v>
          </cell>
          <cell r="I7261">
            <v>83.511989999999997</v>
          </cell>
          <cell r="J7261">
            <v>17927.62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</row>
        <row r="7262">
          <cell r="F7262" t="str">
            <v>2014Sierra1-in-2May Peak13</v>
          </cell>
          <cell r="G7262">
            <v>1.4289540000000001</v>
          </cell>
          <cell r="H7262">
            <v>1.4289540000000001</v>
          </cell>
          <cell r="I7262">
            <v>85.805340000000001</v>
          </cell>
          <cell r="J7262">
            <v>17927.62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</row>
        <row r="7263">
          <cell r="F7263" t="str">
            <v>2014Sierra1-in-2May Peak14</v>
          </cell>
          <cell r="G7263">
            <v>1.358428</v>
          </cell>
          <cell r="H7263">
            <v>1.6485190000000001</v>
          </cell>
          <cell r="I7263">
            <v>87.615579999999994</v>
          </cell>
          <cell r="J7263">
            <v>17927.62</v>
          </cell>
          <cell r="K7263">
            <v>0.20328579999999999</v>
          </cell>
          <cell r="L7263">
            <v>0.25457089999999999</v>
          </cell>
          <cell r="M7263">
            <v>0.29009089999999998</v>
          </cell>
          <cell r="N7263">
            <v>0.32561079999999998</v>
          </cell>
          <cell r="O7263">
            <v>0.37689590000000001</v>
          </cell>
        </row>
        <row r="7264">
          <cell r="F7264" t="str">
            <v>2014Sierra1-in-2May Peak15</v>
          </cell>
          <cell r="G7264">
            <v>1.5242519999999999</v>
          </cell>
          <cell r="H7264">
            <v>1.900177</v>
          </cell>
          <cell r="I7264">
            <v>89.189390000000003</v>
          </cell>
          <cell r="J7264">
            <v>17927.62</v>
          </cell>
          <cell r="K7264">
            <v>0.26434360000000001</v>
          </cell>
          <cell r="L7264">
            <v>0.33026689999999997</v>
          </cell>
          <cell r="M7264">
            <v>0.37592510000000001</v>
          </cell>
          <cell r="N7264">
            <v>0.4215834</v>
          </cell>
          <cell r="O7264">
            <v>0.48750660000000001</v>
          </cell>
        </row>
        <row r="7265">
          <cell r="F7265" t="str">
            <v>2014Sierra1-in-2May Peak16</v>
          </cell>
          <cell r="G7265">
            <v>1.7219530000000001</v>
          </cell>
          <cell r="H7265">
            <v>2.189613</v>
          </cell>
          <cell r="I7265">
            <v>90.450829999999996</v>
          </cell>
          <cell r="J7265">
            <v>17927.62</v>
          </cell>
          <cell r="K7265">
            <v>0.3290574</v>
          </cell>
          <cell r="L7265">
            <v>0.4109448</v>
          </cell>
          <cell r="M7265">
            <v>0.46765980000000001</v>
          </cell>
          <cell r="N7265">
            <v>0.52437480000000003</v>
          </cell>
          <cell r="O7265">
            <v>0.60626230000000003</v>
          </cell>
        </row>
        <row r="7266">
          <cell r="F7266" t="str">
            <v>2014Sierra1-in-2May Peak17</v>
          </cell>
          <cell r="G7266">
            <v>1.9018250000000001</v>
          </cell>
          <cell r="H7266">
            <v>2.4483899999999998</v>
          </cell>
          <cell r="I7266">
            <v>91.355339999999998</v>
          </cell>
          <cell r="J7266">
            <v>17927.62</v>
          </cell>
          <cell r="K7266">
            <v>0.38443169999999999</v>
          </cell>
          <cell r="L7266">
            <v>0.48022150000000002</v>
          </cell>
          <cell r="M7266">
            <v>0.54656530000000003</v>
          </cell>
          <cell r="N7266">
            <v>0.61290900000000004</v>
          </cell>
          <cell r="O7266">
            <v>0.70869870000000001</v>
          </cell>
        </row>
        <row r="7267">
          <cell r="F7267" t="str">
            <v>2014Sierra1-in-2May Peak18</v>
          </cell>
          <cell r="G7267">
            <v>2.0533739999999998</v>
          </cell>
          <cell r="H7267">
            <v>2.614932</v>
          </cell>
          <cell r="I7267">
            <v>91.290559999999999</v>
          </cell>
          <cell r="J7267">
            <v>17927.62</v>
          </cell>
          <cell r="K7267">
            <v>0.39495819999999998</v>
          </cell>
          <cell r="L7267">
            <v>0.49338700000000002</v>
          </cell>
          <cell r="M7267">
            <v>0.56155849999999996</v>
          </cell>
          <cell r="N7267">
            <v>0.62973000000000001</v>
          </cell>
          <cell r="O7267">
            <v>0.72815879999999999</v>
          </cell>
        </row>
        <row r="7268">
          <cell r="F7268" t="str">
            <v>2014Sierra1-in-2May Peak19</v>
          </cell>
          <cell r="G7268">
            <v>2.954075</v>
          </cell>
          <cell r="H7268">
            <v>2.586176</v>
          </cell>
          <cell r="I7268">
            <v>89.248559999999998</v>
          </cell>
          <cell r="J7268">
            <v>17927.62</v>
          </cell>
          <cell r="K7268">
            <v>-0.40038760000000001</v>
          </cell>
          <cell r="L7268">
            <v>-0.381193</v>
          </cell>
          <cell r="M7268">
            <v>-0.36789870000000002</v>
          </cell>
          <cell r="N7268">
            <v>-0.35460449999999999</v>
          </cell>
          <cell r="O7268">
            <v>-0.33540979999999998</v>
          </cell>
        </row>
        <row r="7269">
          <cell r="F7269" t="str">
            <v>2014Sierra1-in-2May Peak20</v>
          </cell>
          <cell r="G7269">
            <v>2.6752699999999998</v>
          </cell>
          <cell r="H7269">
            <v>2.3720620000000001</v>
          </cell>
          <cell r="I7269">
            <v>84.828680000000006</v>
          </cell>
          <cell r="J7269">
            <v>17927.62</v>
          </cell>
          <cell r="K7269">
            <v>-0.32998369999999999</v>
          </cell>
          <cell r="L7269">
            <v>-0.31416430000000001</v>
          </cell>
          <cell r="M7269">
            <v>-0.30320760000000002</v>
          </cell>
          <cell r="N7269">
            <v>-0.29225109999999999</v>
          </cell>
          <cell r="O7269">
            <v>-0.2764316</v>
          </cell>
        </row>
        <row r="7270">
          <cell r="F7270" t="str">
            <v>2014Sierra1-in-2May Peak21</v>
          </cell>
          <cell r="G7270">
            <v>2.2916820000000002</v>
          </cell>
          <cell r="H7270">
            <v>2.0995970000000002</v>
          </cell>
          <cell r="I7270">
            <v>79.829679999999996</v>
          </cell>
          <cell r="J7270">
            <v>17927.62</v>
          </cell>
          <cell r="K7270">
            <v>-0.20904739999999999</v>
          </cell>
          <cell r="L7270">
            <v>-0.1990256</v>
          </cell>
          <cell r="M7270">
            <v>-0.19208459999999999</v>
          </cell>
          <cell r="N7270">
            <v>-0.18514349999999999</v>
          </cell>
          <cell r="O7270">
            <v>-0.17512169999999999</v>
          </cell>
        </row>
        <row r="7271">
          <cell r="F7271" t="str">
            <v>2014Sierra1-in-2May Peak22</v>
          </cell>
          <cell r="G7271">
            <v>1.9015150000000001</v>
          </cell>
          <cell r="H7271">
            <v>1.7867930000000001</v>
          </cell>
          <cell r="I7271">
            <v>75.996629999999996</v>
          </cell>
          <cell r="J7271">
            <v>17927.62</v>
          </cell>
          <cell r="K7271">
            <v>-0.1248522</v>
          </cell>
          <cell r="L7271">
            <v>-0.11886679999999999</v>
          </cell>
          <cell r="M7271">
            <v>-0.1147213</v>
          </cell>
          <cell r="N7271">
            <v>-0.1105758</v>
          </cell>
          <cell r="O7271">
            <v>-0.1045903</v>
          </cell>
        </row>
        <row r="7272">
          <cell r="F7272" t="str">
            <v>2014Sierra1-in-2May Peak23</v>
          </cell>
          <cell r="G7272">
            <v>1.459927</v>
          </cell>
          <cell r="H7272">
            <v>1.382692</v>
          </cell>
          <cell r="I7272">
            <v>72.832650000000001</v>
          </cell>
          <cell r="J7272">
            <v>17927.62</v>
          </cell>
          <cell r="K7272">
            <v>-8.4055900000000003E-2</v>
          </cell>
          <cell r="L7272">
            <v>-8.0026299999999995E-2</v>
          </cell>
          <cell r="M7272">
            <v>-7.7235300000000007E-2</v>
          </cell>
          <cell r="N7272">
            <v>-7.4444399999999994E-2</v>
          </cell>
          <cell r="O7272">
            <v>-7.0414699999999997E-2</v>
          </cell>
        </row>
        <row r="7273">
          <cell r="F7273" t="str">
            <v>2014Sierra1-in-2May Peak24</v>
          </cell>
          <cell r="G7273">
            <v>1.0896239999999999</v>
          </cell>
          <cell r="H7273">
            <v>1.049328</v>
          </cell>
          <cell r="I7273">
            <v>70.374629999999996</v>
          </cell>
          <cell r="J7273">
            <v>17927.62</v>
          </cell>
          <cell r="K7273">
            <v>-4.3853900000000001E-2</v>
          </cell>
          <cell r="L7273">
            <v>-4.17516E-2</v>
          </cell>
          <cell r="M7273">
            <v>-4.0295499999999998E-2</v>
          </cell>
          <cell r="N7273">
            <v>-3.8839400000000003E-2</v>
          </cell>
          <cell r="O7273">
            <v>-3.6736999999999999E-2</v>
          </cell>
        </row>
        <row r="7274">
          <cell r="F7274" t="str">
            <v>2014Stockton1-in-2May Peak1</v>
          </cell>
          <cell r="G7274">
            <v>0.77458570000000004</v>
          </cell>
          <cell r="H7274">
            <v>0.77458570000000004</v>
          </cell>
          <cell r="I7274">
            <v>72.003690000000006</v>
          </cell>
          <cell r="J7274">
            <v>12490.03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</row>
        <row r="7275">
          <cell r="F7275" t="str">
            <v>2014Stockton1-in-2May Peak2</v>
          </cell>
          <cell r="G7275">
            <v>0.65887689999999999</v>
          </cell>
          <cell r="H7275">
            <v>0.65887689999999999</v>
          </cell>
          <cell r="I7275">
            <v>70.139039999999994</v>
          </cell>
          <cell r="J7275">
            <v>12490.03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</row>
        <row r="7276">
          <cell r="F7276" t="str">
            <v>2014Stockton1-in-2May Peak3</v>
          </cell>
          <cell r="G7276">
            <v>0.5878525</v>
          </cell>
          <cell r="H7276">
            <v>0.5878525</v>
          </cell>
          <cell r="I7276">
            <v>68.184169999999995</v>
          </cell>
          <cell r="J7276">
            <v>12490.03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</row>
        <row r="7277">
          <cell r="F7277" t="str">
            <v>2014Stockton1-in-2May Peak4</v>
          </cell>
          <cell r="G7277">
            <v>0.54809050000000004</v>
          </cell>
          <cell r="H7277">
            <v>0.54809050000000004</v>
          </cell>
          <cell r="I7277">
            <v>66.729280000000003</v>
          </cell>
          <cell r="J7277">
            <v>12490.03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</row>
        <row r="7278">
          <cell r="F7278" t="str">
            <v>2014Stockton1-in-2May Peak5</v>
          </cell>
          <cell r="G7278">
            <v>0.53902269999999997</v>
          </cell>
          <cell r="H7278">
            <v>0.53902269999999997</v>
          </cell>
          <cell r="I7278">
            <v>66.729280000000003</v>
          </cell>
          <cell r="J7278">
            <v>12490.03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</row>
        <row r="7279">
          <cell r="F7279" t="str">
            <v>2014Stockton1-in-2May Peak6</v>
          </cell>
          <cell r="G7279">
            <v>0.56332499999999996</v>
          </cell>
          <cell r="H7279">
            <v>0.56332499999999996</v>
          </cell>
          <cell r="I7279">
            <v>65.819479999999999</v>
          </cell>
          <cell r="J7279">
            <v>12490.03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</row>
        <row r="7280">
          <cell r="F7280" t="str">
            <v>2014Stockton1-in-2May Peak7</v>
          </cell>
          <cell r="G7280">
            <v>0.6427851</v>
          </cell>
          <cell r="H7280">
            <v>0.6427851</v>
          </cell>
          <cell r="I7280">
            <v>65</v>
          </cell>
          <cell r="J7280">
            <v>12490.03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</row>
        <row r="7281">
          <cell r="F7281" t="str">
            <v>2014Stockton1-in-2May Peak8</v>
          </cell>
          <cell r="G7281">
            <v>0.69799449999999996</v>
          </cell>
          <cell r="H7281">
            <v>0.69799449999999996</v>
          </cell>
          <cell r="I7281">
            <v>65.996309999999994</v>
          </cell>
          <cell r="J7281">
            <v>12490.03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</row>
        <row r="7282">
          <cell r="F7282" t="str">
            <v>2014Stockton1-in-2May Peak9</v>
          </cell>
          <cell r="G7282">
            <v>0.72682210000000003</v>
          </cell>
          <cell r="H7282">
            <v>0.72682210000000003</v>
          </cell>
          <cell r="I7282">
            <v>69.812129999999996</v>
          </cell>
          <cell r="J7282">
            <v>12490.03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</row>
        <row r="7283">
          <cell r="F7283" t="str">
            <v>2014Stockton1-in-2May Peak10</v>
          </cell>
          <cell r="G7283">
            <v>0.79744190000000004</v>
          </cell>
          <cell r="H7283">
            <v>0.79744190000000004</v>
          </cell>
          <cell r="I7283">
            <v>73.812129999999996</v>
          </cell>
          <cell r="J7283">
            <v>12490.03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</row>
        <row r="7284">
          <cell r="F7284" t="str">
            <v>2014Stockton1-in-2May Peak11</v>
          </cell>
          <cell r="G7284">
            <v>0.89826539999999999</v>
          </cell>
          <cell r="H7284">
            <v>0.89826539999999999</v>
          </cell>
          <cell r="I7284">
            <v>78.221890000000002</v>
          </cell>
          <cell r="J7284">
            <v>12490.03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</row>
        <row r="7285">
          <cell r="F7285" t="str">
            <v>2014Stockton1-in-2May Peak12</v>
          </cell>
          <cell r="G7285">
            <v>1.0350029999999999</v>
          </cell>
          <cell r="H7285">
            <v>1.0350029999999999</v>
          </cell>
          <cell r="I7285">
            <v>82.041480000000007</v>
          </cell>
          <cell r="J7285">
            <v>12490.03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</row>
        <row r="7286">
          <cell r="F7286" t="str">
            <v>2014Stockton1-in-2May Peak13</v>
          </cell>
          <cell r="G7286">
            <v>1.2108890000000001</v>
          </cell>
          <cell r="H7286">
            <v>1.2108890000000001</v>
          </cell>
          <cell r="I7286">
            <v>85.406099999999995</v>
          </cell>
          <cell r="J7286">
            <v>12490.03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</row>
        <row r="7287">
          <cell r="F7287" t="str">
            <v>2014Stockton1-in-2May Peak14</v>
          </cell>
          <cell r="G7287">
            <v>1.203862</v>
          </cell>
          <cell r="H7287">
            <v>1.4129020000000001</v>
          </cell>
          <cell r="I7287">
            <v>88.225589999999997</v>
          </cell>
          <cell r="J7287">
            <v>12490.03</v>
          </cell>
          <cell r="K7287">
            <v>0.14570259999999999</v>
          </cell>
          <cell r="L7287">
            <v>0.1831228</v>
          </cell>
          <cell r="M7287">
            <v>0.20904</v>
          </cell>
          <cell r="N7287">
            <v>0.2349571</v>
          </cell>
          <cell r="O7287">
            <v>0.27237739999999999</v>
          </cell>
        </row>
        <row r="7288">
          <cell r="F7288" t="str">
            <v>2014Stockton1-in-2May Peak15</v>
          </cell>
          <cell r="G7288">
            <v>1.375297</v>
          </cell>
          <cell r="H7288">
            <v>1.6372180000000001</v>
          </cell>
          <cell r="I7288">
            <v>90.954859999999996</v>
          </cell>
          <cell r="J7288">
            <v>12490.03</v>
          </cell>
          <cell r="K7288">
            <v>0.18456210000000001</v>
          </cell>
          <cell r="L7288">
            <v>0.23026640000000001</v>
          </cell>
          <cell r="M7288">
            <v>0.26192100000000001</v>
          </cell>
          <cell r="N7288">
            <v>0.29357569999999999</v>
          </cell>
          <cell r="O7288">
            <v>0.33927990000000002</v>
          </cell>
        </row>
        <row r="7289">
          <cell r="F7289" t="str">
            <v>2014Stockton1-in-2May Peak16</v>
          </cell>
          <cell r="G7289">
            <v>1.5521039999999999</v>
          </cell>
          <cell r="H7289">
            <v>1.8848450000000001</v>
          </cell>
          <cell r="I7289">
            <v>91.364620000000002</v>
          </cell>
          <cell r="J7289">
            <v>12490.03</v>
          </cell>
          <cell r="K7289">
            <v>0.23534060000000001</v>
          </cell>
          <cell r="L7289">
            <v>0.29288579999999997</v>
          </cell>
          <cell r="M7289">
            <v>0.33274130000000002</v>
          </cell>
          <cell r="N7289">
            <v>0.37259690000000001</v>
          </cell>
          <cell r="O7289">
            <v>0.43014200000000002</v>
          </cell>
        </row>
        <row r="7290">
          <cell r="F7290" t="str">
            <v>2014Stockton1-in-2May Peak17</v>
          </cell>
          <cell r="G7290">
            <v>1.7145600000000001</v>
          </cell>
          <cell r="H7290">
            <v>2.0986009999999999</v>
          </cell>
          <cell r="I7290">
            <v>91.454859999999996</v>
          </cell>
          <cell r="J7290">
            <v>12490.03</v>
          </cell>
          <cell r="K7290">
            <v>0.27102340000000003</v>
          </cell>
          <cell r="L7290">
            <v>0.33779550000000003</v>
          </cell>
          <cell r="M7290">
            <v>0.38404169999999999</v>
          </cell>
          <cell r="N7290">
            <v>0.4302877</v>
          </cell>
          <cell r="O7290">
            <v>0.4970599</v>
          </cell>
        </row>
        <row r="7291">
          <cell r="F7291" t="str">
            <v>2014Stockton1-in-2May Peak18</v>
          </cell>
          <cell r="G7291">
            <v>1.818387</v>
          </cell>
          <cell r="H7291">
            <v>2.212326</v>
          </cell>
          <cell r="I7291">
            <v>90.5</v>
          </cell>
          <cell r="J7291">
            <v>12490.03</v>
          </cell>
          <cell r="K7291">
            <v>0.27792869999999997</v>
          </cell>
          <cell r="L7291">
            <v>0.34646900000000003</v>
          </cell>
          <cell r="M7291">
            <v>0.39393980000000001</v>
          </cell>
          <cell r="N7291">
            <v>0.44141069999999999</v>
          </cell>
          <cell r="O7291">
            <v>0.50995089999999998</v>
          </cell>
        </row>
        <row r="7292">
          <cell r="F7292" t="str">
            <v>2014Stockton1-in-2May Peak19</v>
          </cell>
          <cell r="G7292">
            <v>2.4516170000000002</v>
          </cell>
          <cell r="H7292">
            <v>2.158442</v>
          </cell>
          <cell r="I7292">
            <v>88.409790000000001</v>
          </cell>
          <cell r="J7292">
            <v>12490.03</v>
          </cell>
          <cell r="K7292">
            <v>-0.30917109999999998</v>
          </cell>
          <cell r="L7292">
            <v>-0.29972019999999999</v>
          </cell>
          <cell r="M7292">
            <v>-0.29317460000000001</v>
          </cell>
          <cell r="N7292">
            <v>-0.28662900000000002</v>
          </cell>
          <cell r="O7292">
            <v>-0.27717799999999998</v>
          </cell>
        </row>
        <row r="7293">
          <cell r="F7293" t="str">
            <v>2014Stockton1-in-2May Peak20</v>
          </cell>
          <cell r="G7293">
            <v>2.2343850000000001</v>
          </cell>
          <cell r="H7293">
            <v>1.9593039999999999</v>
          </cell>
          <cell r="I7293">
            <v>85.909790000000001</v>
          </cell>
          <cell r="J7293">
            <v>12490.03</v>
          </cell>
          <cell r="K7293">
            <v>-0.2900894</v>
          </cell>
          <cell r="L7293">
            <v>-0.28122170000000002</v>
          </cell>
          <cell r="M7293">
            <v>-0.2750802</v>
          </cell>
          <cell r="N7293">
            <v>-0.26893850000000002</v>
          </cell>
          <cell r="O7293">
            <v>-0.26007089999999999</v>
          </cell>
        </row>
        <row r="7294">
          <cell r="F7294" t="str">
            <v>2014Stockton1-in-2May Peak21</v>
          </cell>
          <cell r="G7294">
            <v>1.945181</v>
          </cell>
          <cell r="H7294">
            <v>1.7594700000000001</v>
          </cell>
          <cell r="I7294">
            <v>82.639039999999994</v>
          </cell>
          <cell r="J7294">
            <v>12490.03</v>
          </cell>
          <cell r="K7294">
            <v>-0.19584409999999999</v>
          </cell>
          <cell r="L7294">
            <v>-0.18985750000000001</v>
          </cell>
          <cell r="M7294">
            <v>-0.18571109999999999</v>
          </cell>
          <cell r="N7294">
            <v>-0.1815648</v>
          </cell>
          <cell r="O7294">
            <v>-0.17557819999999999</v>
          </cell>
        </row>
        <row r="7295">
          <cell r="F7295" t="str">
            <v>2014Stockton1-in-2May Peak22</v>
          </cell>
          <cell r="G7295">
            <v>1.6506719999999999</v>
          </cell>
          <cell r="H7295">
            <v>1.5200940000000001</v>
          </cell>
          <cell r="I7295">
            <v>78.774410000000003</v>
          </cell>
          <cell r="J7295">
            <v>12490.03</v>
          </cell>
          <cell r="K7295">
            <v>-0.1377023</v>
          </cell>
          <cell r="L7295">
            <v>-0.1334929</v>
          </cell>
          <cell r="M7295">
            <v>-0.13057759999999999</v>
          </cell>
          <cell r="N7295">
            <v>-0.1276622</v>
          </cell>
          <cell r="O7295">
            <v>-0.1234528</v>
          </cell>
        </row>
        <row r="7296">
          <cell r="F7296" t="str">
            <v>2014Stockton1-in-2May Peak23</v>
          </cell>
          <cell r="G7296">
            <v>1.2824040000000001</v>
          </cell>
          <cell r="H7296">
            <v>1.212127</v>
          </cell>
          <cell r="I7296">
            <v>74.770719999999997</v>
          </cell>
          <cell r="J7296">
            <v>12490.03</v>
          </cell>
          <cell r="K7296">
            <v>-7.4110999999999996E-2</v>
          </cell>
          <cell r="L7296">
            <v>-7.1845500000000007E-2</v>
          </cell>
          <cell r="M7296">
            <v>-7.0276500000000006E-2</v>
          </cell>
          <cell r="N7296">
            <v>-6.8707500000000005E-2</v>
          </cell>
          <cell r="O7296">
            <v>-6.6442000000000001E-2</v>
          </cell>
        </row>
        <row r="7297">
          <cell r="F7297" t="str">
            <v>2014Stockton1-in-2May Peak24</v>
          </cell>
          <cell r="G7297">
            <v>0.99023159999999999</v>
          </cell>
          <cell r="H7297">
            <v>0.93388499999999997</v>
          </cell>
          <cell r="I7297">
            <v>71.815830000000005</v>
          </cell>
          <cell r="J7297">
            <v>12490.03</v>
          </cell>
          <cell r="K7297">
            <v>-5.9421000000000002E-2</v>
          </cell>
          <cell r="L7297">
            <v>-5.7604599999999999E-2</v>
          </cell>
          <cell r="M7297">
            <v>-5.6346599999999997E-2</v>
          </cell>
          <cell r="N7297">
            <v>-5.5088600000000001E-2</v>
          </cell>
          <cell r="O7297">
            <v>-5.3272199999999999E-2</v>
          </cell>
        </row>
        <row r="7298">
          <cell r="F7298" t="str">
            <v>2015-2022All Customers1-in-10May Peak1</v>
          </cell>
          <cell r="G7298">
            <v>1.041903</v>
          </cell>
          <cell r="H7298">
            <v>1.041903</v>
          </cell>
          <cell r="I7298">
            <v>74.714519999999993</v>
          </cell>
          <cell r="J7298">
            <v>147887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</row>
        <row r="7299">
          <cell r="F7299" t="str">
            <v>2015-2022All Customers1-in-10May Peak2</v>
          </cell>
          <cell r="G7299">
            <v>0.88959869999999996</v>
          </cell>
          <cell r="H7299">
            <v>0.88959869999999996</v>
          </cell>
          <cell r="I7299">
            <v>72.469880000000003</v>
          </cell>
          <cell r="J7299">
            <v>147887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</row>
        <row r="7300">
          <cell r="F7300" t="str">
            <v>2015-2022All Customers1-in-10May Peak3</v>
          </cell>
          <cell r="G7300">
            <v>0.80015060000000005</v>
          </cell>
          <cell r="H7300">
            <v>0.80015060000000005</v>
          </cell>
          <cell r="I7300">
            <v>71.306070000000005</v>
          </cell>
          <cell r="J7300">
            <v>147887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</row>
        <row r="7301">
          <cell r="F7301" t="str">
            <v>2015-2022All Customers1-in-10May Peak4</v>
          </cell>
          <cell r="G7301">
            <v>0.74823810000000002</v>
          </cell>
          <cell r="H7301">
            <v>0.74823810000000002</v>
          </cell>
          <cell r="I7301">
            <v>70.169560000000004</v>
          </cell>
          <cell r="J7301">
            <v>147887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</row>
        <row r="7302">
          <cell r="F7302" t="str">
            <v>2015-2022All Customers1-in-10May Peak5</v>
          </cell>
          <cell r="G7302">
            <v>0.7346125</v>
          </cell>
          <cell r="H7302">
            <v>0.7346125</v>
          </cell>
          <cell r="I7302">
            <v>69.153570000000002</v>
          </cell>
          <cell r="J7302">
            <v>147887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</row>
        <row r="7303">
          <cell r="F7303" t="str">
            <v>2015-2022All Customers1-in-10May Peak6</v>
          </cell>
          <cell r="G7303">
            <v>0.77670790000000001</v>
          </cell>
          <cell r="H7303">
            <v>0.77670790000000001</v>
          </cell>
          <cell r="I7303">
            <v>67.90455</v>
          </cell>
          <cell r="J7303">
            <v>147887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</row>
        <row r="7304">
          <cell r="F7304" t="str">
            <v>2015-2022All Customers1-in-10May Peak7</v>
          </cell>
          <cell r="G7304">
            <v>0.90439740000000002</v>
          </cell>
          <cell r="H7304">
            <v>0.90439740000000002</v>
          </cell>
          <cell r="I7304">
            <v>68.110669999999999</v>
          </cell>
          <cell r="J7304">
            <v>147887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</row>
        <row r="7305">
          <cell r="F7305" t="str">
            <v>2015-2022All Customers1-in-10May Peak8</v>
          </cell>
          <cell r="G7305">
            <v>1.005782</v>
          </cell>
          <cell r="H7305">
            <v>1.005782</v>
          </cell>
          <cell r="I7305">
            <v>72.035060000000001</v>
          </cell>
          <cell r="J7305">
            <v>147887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</row>
        <row r="7306">
          <cell r="F7306" t="str">
            <v>2015-2022All Customers1-in-10May Peak9</v>
          </cell>
          <cell r="G7306">
            <v>1.0275749999999999</v>
          </cell>
          <cell r="H7306">
            <v>1.0275749999999999</v>
          </cell>
          <cell r="I7306">
            <v>76.448729999999998</v>
          </cell>
          <cell r="J7306">
            <v>147887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</row>
        <row r="7307">
          <cell r="F7307" t="str">
            <v>2015-2022All Customers1-in-10May Peak10</v>
          </cell>
          <cell r="G7307">
            <v>1.0964640000000001</v>
          </cell>
          <cell r="H7307">
            <v>1.0964640000000001</v>
          </cell>
          <cell r="I7307">
            <v>80.724699999999999</v>
          </cell>
          <cell r="J7307">
            <v>147887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</row>
        <row r="7308">
          <cell r="F7308" t="str">
            <v>2015-2022All Customers1-in-10May Peak11</v>
          </cell>
          <cell r="G7308">
            <v>1.212566</v>
          </cell>
          <cell r="H7308">
            <v>1.212566</v>
          </cell>
          <cell r="I7308">
            <v>84.534980000000004</v>
          </cell>
          <cell r="J7308">
            <v>147887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</row>
        <row r="7309">
          <cell r="F7309" t="str">
            <v>2015-2022All Customers1-in-10May Peak12</v>
          </cell>
          <cell r="G7309">
            <v>1.38103</v>
          </cell>
          <cell r="H7309">
            <v>1.38103</v>
          </cell>
          <cell r="I7309">
            <v>88.201229999999995</v>
          </cell>
          <cell r="J7309">
            <v>147887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</row>
        <row r="7310">
          <cell r="F7310" t="str">
            <v>2015-2022All Customers1-in-10May Peak13</v>
          </cell>
          <cell r="G7310">
            <v>1.6051070000000001</v>
          </cell>
          <cell r="H7310">
            <v>1.6051070000000001</v>
          </cell>
          <cell r="I7310">
            <v>91.256010000000003</v>
          </cell>
          <cell r="J7310">
            <v>147887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</row>
        <row r="7311">
          <cell r="F7311" t="str">
            <v>2015-2022All Customers1-in-10May Peak14</v>
          </cell>
          <cell r="G7311">
            <v>1.4803660000000001</v>
          </cell>
          <cell r="H7311">
            <v>1.8500110000000001</v>
          </cell>
          <cell r="I7311">
            <v>93.926730000000006</v>
          </cell>
          <cell r="J7311">
            <v>147887</v>
          </cell>
          <cell r="K7311">
            <v>0.3060021</v>
          </cell>
          <cell r="L7311">
            <v>0.34360249999999998</v>
          </cell>
          <cell r="M7311">
            <v>0.36964449999999999</v>
          </cell>
          <cell r="N7311">
            <v>0.39568639999999999</v>
          </cell>
          <cell r="O7311">
            <v>0.43328689999999997</v>
          </cell>
        </row>
        <row r="7312">
          <cell r="F7312" t="str">
            <v>2015-2022All Customers1-in-10May Peak15</v>
          </cell>
          <cell r="G7312">
            <v>1.650701</v>
          </cell>
          <cell r="H7312">
            <v>2.124587</v>
          </cell>
          <cell r="I7312">
            <v>95.18374</v>
          </cell>
          <cell r="J7312">
            <v>147887</v>
          </cell>
          <cell r="K7312">
            <v>0.393036</v>
          </cell>
          <cell r="L7312">
            <v>0.4408031</v>
          </cell>
          <cell r="M7312">
            <v>0.47388639999999999</v>
          </cell>
          <cell r="N7312">
            <v>0.50696969999999997</v>
          </cell>
          <cell r="O7312">
            <v>0.55473680000000003</v>
          </cell>
        </row>
        <row r="7313">
          <cell r="F7313" t="str">
            <v>2015-2022All Customers1-in-10May Peak16</v>
          </cell>
          <cell r="G7313">
            <v>1.8429150000000001</v>
          </cell>
          <cell r="H7313">
            <v>2.4361280000000001</v>
          </cell>
          <cell r="I7313">
            <v>96.023899999999998</v>
          </cell>
          <cell r="J7313">
            <v>147887</v>
          </cell>
          <cell r="K7313">
            <v>0.492475</v>
          </cell>
          <cell r="L7313">
            <v>0.55199189999999998</v>
          </cell>
          <cell r="M7313">
            <v>0.59321310000000005</v>
          </cell>
          <cell r="N7313">
            <v>0.63443430000000001</v>
          </cell>
          <cell r="O7313">
            <v>0.69395119999999999</v>
          </cell>
        </row>
        <row r="7314">
          <cell r="F7314" t="str">
            <v>2015-2022All Customers1-in-10May Peak17</v>
          </cell>
          <cell r="G7314">
            <v>2.0228630000000001</v>
          </cell>
          <cell r="H7314">
            <v>2.7135799999999999</v>
          </cell>
          <cell r="I7314">
            <v>96.189750000000004</v>
          </cell>
          <cell r="J7314">
            <v>147887</v>
          </cell>
          <cell r="K7314">
            <v>0.57309330000000003</v>
          </cell>
          <cell r="L7314">
            <v>0.64258649999999995</v>
          </cell>
          <cell r="M7314">
            <v>0.69071729999999998</v>
          </cell>
          <cell r="N7314">
            <v>0.73884810000000001</v>
          </cell>
          <cell r="O7314">
            <v>0.80834139999999999</v>
          </cell>
        </row>
        <row r="7315">
          <cell r="F7315" t="str">
            <v>2015-2022All Customers1-in-10May Peak18</v>
          </cell>
          <cell r="G7315">
            <v>2.1777690000000001</v>
          </cell>
          <cell r="H7315">
            <v>2.8870939999999998</v>
          </cell>
          <cell r="I7315">
            <v>95.600170000000006</v>
          </cell>
          <cell r="J7315">
            <v>147887</v>
          </cell>
          <cell r="K7315">
            <v>0.58848889999999998</v>
          </cell>
          <cell r="L7315">
            <v>0.65987989999999996</v>
          </cell>
          <cell r="M7315">
            <v>0.70932510000000004</v>
          </cell>
          <cell r="N7315">
            <v>0.75877019999999995</v>
          </cell>
          <cell r="O7315">
            <v>0.83016120000000004</v>
          </cell>
        </row>
        <row r="7316">
          <cell r="F7316" t="str">
            <v>2015-2022All Customers1-in-10May Peak19</v>
          </cell>
          <cell r="G7316">
            <v>3.1122670000000001</v>
          </cell>
          <cell r="H7316">
            <v>2.8489249999999999</v>
          </cell>
          <cell r="I7316">
            <v>94.276349999999994</v>
          </cell>
          <cell r="J7316">
            <v>147887</v>
          </cell>
          <cell r="K7316">
            <v>-0.29170299999999999</v>
          </cell>
          <cell r="L7316">
            <v>-0.27494689999999999</v>
          </cell>
          <cell r="M7316">
            <v>-0.26334150000000001</v>
          </cell>
          <cell r="N7316">
            <v>-0.25173630000000002</v>
          </cell>
          <cell r="O7316">
            <v>-0.2349801</v>
          </cell>
        </row>
        <row r="7317">
          <cell r="F7317" t="str">
            <v>2015-2022All Customers1-in-10May Peak20</v>
          </cell>
          <cell r="G7317">
            <v>2.848509</v>
          </cell>
          <cell r="H7317">
            <v>2.6121050000000001</v>
          </cell>
          <cell r="I7317">
            <v>90.223249999999993</v>
          </cell>
          <cell r="J7317">
            <v>147887</v>
          </cell>
          <cell r="K7317">
            <v>-0.26174340000000001</v>
          </cell>
          <cell r="L7317">
            <v>-0.24677260000000001</v>
          </cell>
          <cell r="M7317">
            <v>-0.2364038</v>
          </cell>
          <cell r="N7317">
            <v>-0.22603500000000001</v>
          </cell>
          <cell r="O7317">
            <v>-0.21106420000000001</v>
          </cell>
        </row>
        <row r="7318">
          <cell r="F7318" t="str">
            <v>2015-2022All Customers1-in-10May Peak21</v>
          </cell>
          <cell r="G7318">
            <v>2.513522</v>
          </cell>
          <cell r="H7318">
            <v>2.3635069999999998</v>
          </cell>
          <cell r="I7318">
            <v>85.68647</v>
          </cell>
          <cell r="J7318">
            <v>147887</v>
          </cell>
          <cell r="K7318">
            <v>-0.16576550000000001</v>
          </cell>
          <cell r="L7318">
            <v>-0.15646019999999999</v>
          </cell>
          <cell r="M7318">
            <v>-0.15001529999999999</v>
          </cell>
          <cell r="N7318">
            <v>-0.14357039999999999</v>
          </cell>
          <cell r="O7318">
            <v>-0.134265</v>
          </cell>
        </row>
        <row r="7319">
          <cell r="F7319" t="str">
            <v>2015-2022All Customers1-in-10May Peak22</v>
          </cell>
          <cell r="G7319">
            <v>2.1677230000000001</v>
          </cell>
          <cell r="H7319">
            <v>2.0746570000000002</v>
          </cell>
          <cell r="I7319">
            <v>82.138850000000005</v>
          </cell>
          <cell r="J7319">
            <v>147887</v>
          </cell>
          <cell r="K7319">
            <v>-0.10273599999999999</v>
          </cell>
          <cell r="L7319">
            <v>-9.7022800000000006E-2</v>
          </cell>
          <cell r="M7319">
            <v>-9.3065800000000004E-2</v>
          </cell>
          <cell r="N7319">
            <v>-8.9108800000000002E-2</v>
          </cell>
          <cell r="O7319">
            <v>-8.3395499999999997E-2</v>
          </cell>
        </row>
        <row r="7320">
          <cell r="F7320" t="str">
            <v>2015-2022All Customers1-in-10May Peak23</v>
          </cell>
          <cell r="G7320">
            <v>1.717114</v>
          </cell>
          <cell r="H7320">
            <v>1.6588970000000001</v>
          </cell>
          <cell r="I7320">
            <v>78.409120000000001</v>
          </cell>
          <cell r="J7320">
            <v>147887</v>
          </cell>
          <cell r="K7320">
            <v>-6.4355200000000001E-2</v>
          </cell>
          <cell r="L7320">
            <v>-6.0728699999999997E-2</v>
          </cell>
          <cell r="M7320">
            <v>-5.8216999999999998E-2</v>
          </cell>
          <cell r="N7320">
            <v>-5.5705299999999999E-2</v>
          </cell>
          <cell r="O7320">
            <v>-5.2078899999999997E-2</v>
          </cell>
        </row>
        <row r="7321">
          <cell r="F7321" t="str">
            <v>2015-2022All Customers1-in-10May Peak24</v>
          </cell>
          <cell r="G7321">
            <v>1.3133010000000001</v>
          </cell>
          <cell r="H7321">
            <v>1.271298</v>
          </cell>
          <cell r="I7321">
            <v>76.443200000000004</v>
          </cell>
          <cell r="J7321">
            <v>147887</v>
          </cell>
          <cell r="K7321">
            <v>-4.6475700000000002E-2</v>
          </cell>
          <cell r="L7321">
            <v>-4.3833499999999997E-2</v>
          </cell>
          <cell r="M7321">
            <v>-4.2003600000000002E-2</v>
          </cell>
          <cell r="N7321">
            <v>-4.01737E-2</v>
          </cell>
          <cell r="O7321">
            <v>-3.7531500000000002E-2</v>
          </cell>
        </row>
        <row r="7322">
          <cell r="F7322" t="str">
            <v>2015-2022Greater Bay Area1-in-10May Peak1</v>
          </cell>
          <cell r="G7322">
            <v>1.0096670000000001</v>
          </cell>
          <cell r="H7322">
            <v>1.0096670000000001</v>
          </cell>
          <cell r="I7322">
            <v>72.484849999999994</v>
          </cell>
          <cell r="J7322">
            <v>51563.08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</row>
        <row r="7323">
          <cell r="F7323" t="str">
            <v>2015-2022Greater Bay Area1-in-10May Peak2</v>
          </cell>
          <cell r="G7323">
            <v>0.8492729</v>
          </cell>
          <cell r="H7323">
            <v>0.8492729</v>
          </cell>
          <cell r="I7323">
            <v>70.416219999999996</v>
          </cell>
          <cell r="J7323">
            <v>51563.08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</row>
        <row r="7324">
          <cell r="F7324" t="str">
            <v>2015-2022Greater Bay Area1-in-10May Peak3</v>
          </cell>
          <cell r="G7324">
            <v>0.76093489999999997</v>
          </cell>
          <cell r="H7324">
            <v>0.76093489999999997</v>
          </cell>
          <cell r="I7324">
            <v>69.3977</v>
          </cell>
          <cell r="J7324">
            <v>51563.08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</row>
        <row r="7325">
          <cell r="F7325" t="str">
            <v>2015-2022Greater Bay Area1-in-10May Peak4</v>
          </cell>
          <cell r="G7325">
            <v>0.71190779999999998</v>
          </cell>
          <cell r="H7325">
            <v>0.71190779999999998</v>
          </cell>
          <cell r="I7325">
            <v>67.816919999999996</v>
          </cell>
          <cell r="J7325">
            <v>51563.08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</row>
        <row r="7326">
          <cell r="F7326" t="str">
            <v>2015-2022Greater Bay Area1-in-10May Peak5</v>
          </cell>
          <cell r="G7326">
            <v>0.69547570000000003</v>
          </cell>
          <cell r="H7326">
            <v>0.69547570000000003</v>
          </cell>
          <cell r="I7326">
            <v>66.87903</v>
          </cell>
          <cell r="J7326">
            <v>51563.08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</row>
        <row r="7327">
          <cell r="F7327" t="str">
            <v>2015-2022Greater Bay Area1-in-10May Peak6</v>
          </cell>
          <cell r="G7327">
            <v>0.73373069999999996</v>
          </cell>
          <cell r="H7327">
            <v>0.73373069999999996</v>
          </cell>
          <cell r="I7327">
            <v>65.608260000000001</v>
          </cell>
          <cell r="J7327">
            <v>51563.08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</row>
        <row r="7328">
          <cell r="F7328" t="str">
            <v>2015-2022Greater Bay Area1-in-10May Peak7</v>
          </cell>
          <cell r="G7328">
            <v>0.86713620000000002</v>
          </cell>
          <cell r="H7328">
            <v>0.86713620000000002</v>
          </cell>
          <cell r="I7328">
            <v>65.873999999999995</v>
          </cell>
          <cell r="J7328">
            <v>51563.08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</row>
        <row r="7329">
          <cell r="F7329" t="str">
            <v>2015-2022Greater Bay Area1-in-10May Peak8</v>
          </cell>
          <cell r="G7329">
            <v>0.99753619999999998</v>
          </cell>
          <cell r="H7329">
            <v>0.99753619999999998</v>
          </cell>
          <cell r="I7329">
            <v>68.951080000000005</v>
          </cell>
          <cell r="J7329">
            <v>51563.08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</row>
        <row r="7330">
          <cell r="F7330" t="str">
            <v>2015-2022Greater Bay Area1-in-10May Peak9</v>
          </cell>
          <cell r="G7330">
            <v>1.013031</v>
          </cell>
          <cell r="H7330">
            <v>1.013031</v>
          </cell>
          <cell r="I7330">
            <v>73.365809999999996</v>
          </cell>
          <cell r="J7330">
            <v>51563.08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</row>
        <row r="7331">
          <cell r="F7331" t="str">
            <v>2015-2022Greater Bay Area1-in-10May Peak10</v>
          </cell>
          <cell r="G7331">
            <v>1.0572299999999999</v>
          </cell>
          <cell r="H7331">
            <v>1.0572299999999999</v>
          </cell>
          <cell r="I7331">
            <v>78.104479999999995</v>
          </cell>
          <cell r="J7331">
            <v>51563.08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</row>
        <row r="7332">
          <cell r="F7332" t="str">
            <v>2015-2022Greater Bay Area1-in-10May Peak11</v>
          </cell>
          <cell r="G7332">
            <v>1.1478120000000001</v>
          </cell>
          <cell r="H7332">
            <v>1.1478120000000001</v>
          </cell>
          <cell r="I7332">
            <v>82.4482</v>
          </cell>
          <cell r="J7332">
            <v>51563.08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</row>
        <row r="7333">
          <cell r="F7333" t="str">
            <v>2015-2022Greater Bay Area1-in-10May Peak12</v>
          </cell>
          <cell r="G7333">
            <v>1.276748</v>
          </cell>
          <cell r="H7333">
            <v>1.276748</v>
          </cell>
          <cell r="I7333">
            <v>85.785160000000005</v>
          </cell>
          <cell r="J7333">
            <v>51563.08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</row>
        <row r="7334">
          <cell r="F7334" t="str">
            <v>2015-2022Greater Bay Area1-in-10May Peak13</v>
          </cell>
          <cell r="G7334">
            <v>1.4528589999999999</v>
          </cell>
          <cell r="H7334">
            <v>1.4528589999999999</v>
          </cell>
          <cell r="I7334">
            <v>89.013819999999996</v>
          </cell>
          <cell r="J7334">
            <v>51563.08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</row>
        <row r="7335">
          <cell r="F7335" t="str">
            <v>2015-2022Greater Bay Area1-in-10May Peak14</v>
          </cell>
          <cell r="G7335">
            <v>1.3234539999999999</v>
          </cell>
          <cell r="H7335">
            <v>1.640606</v>
          </cell>
          <cell r="I7335">
            <v>91.280339999999995</v>
          </cell>
          <cell r="J7335">
            <v>51563.08</v>
          </cell>
          <cell r="K7335">
            <v>0.2622314</v>
          </cell>
          <cell r="L7335">
            <v>0.29467910000000003</v>
          </cell>
          <cell r="M7335">
            <v>0.3171523</v>
          </cell>
          <cell r="N7335">
            <v>0.33962540000000002</v>
          </cell>
          <cell r="O7335">
            <v>0.37207319999999999</v>
          </cell>
        </row>
        <row r="7336">
          <cell r="F7336" t="str">
            <v>2015-2022Greater Bay Area1-in-10May Peak15</v>
          </cell>
          <cell r="G7336">
            <v>1.445327</v>
          </cell>
          <cell r="H7336">
            <v>1.859032</v>
          </cell>
          <cell r="I7336">
            <v>92.009979999999999</v>
          </cell>
          <cell r="J7336">
            <v>51563.08</v>
          </cell>
          <cell r="K7336">
            <v>0.34237889999999999</v>
          </cell>
          <cell r="L7336">
            <v>0.3845189</v>
          </cell>
          <cell r="M7336">
            <v>0.41370489999999999</v>
          </cell>
          <cell r="N7336">
            <v>0.44289099999999998</v>
          </cell>
          <cell r="O7336">
            <v>0.48503099999999999</v>
          </cell>
        </row>
        <row r="7337">
          <cell r="F7337" t="str">
            <v>2015-2022Greater Bay Area1-in-10May Peak16</v>
          </cell>
          <cell r="G7337">
            <v>1.6147910000000001</v>
          </cell>
          <cell r="H7337">
            <v>2.1273149999999998</v>
          </cell>
          <cell r="I7337">
            <v>91.917079999999999</v>
          </cell>
          <cell r="J7337">
            <v>51563.08</v>
          </cell>
          <cell r="K7337">
            <v>0.42416039999999999</v>
          </cell>
          <cell r="L7337">
            <v>0.47636620000000002</v>
          </cell>
          <cell r="M7337">
            <v>0.51252379999999997</v>
          </cell>
          <cell r="N7337">
            <v>0.54868130000000004</v>
          </cell>
          <cell r="O7337">
            <v>0.60088719999999995</v>
          </cell>
        </row>
        <row r="7338">
          <cell r="F7338" t="str">
            <v>2015-2022Greater Bay Area1-in-10May Peak17</v>
          </cell>
          <cell r="G7338">
            <v>1.7842789999999999</v>
          </cell>
          <cell r="H7338">
            <v>2.3847740000000002</v>
          </cell>
          <cell r="I7338">
            <v>90.52158</v>
          </cell>
          <cell r="J7338">
            <v>51563.08</v>
          </cell>
          <cell r="K7338">
            <v>0.4969652</v>
          </cell>
          <cell r="L7338">
            <v>0.55813179999999996</v>
          </cell>
          <cell r="M7338">
            <v>0.60049549999999996</v>
          </cell>
          <cell r="N7338">
            <v>0.64285939999999997</v>
          </cell>
          <cell r="O7338">
            <v>0.70402589999999998</v>
          </cell>
        </row>
        <row r="7339">
          <cell r="F7339" t="str">
            <v>2015-2022Greater Bay Area1-in-10May Peak18</v>
          </cell>
          <cell r="G7339">
            <v>1.947657</v>
          </cell>
          <cell r="H7339">
            <v>2.5648219999999999</v>
          </cell>
          <cell r="I7339">
            <v>90.125470000000007</v>
          </cell>
          <cell r="J7339">
            <v>51563.08</v>
          </cell>
          <cell r="K7339">
            <v>0.51076100000000002</v>
          </cell>
          <cell r="L7339">
            <v>0.57362539999999995</v>
          </cell>
          <cell r="M7339">
            <v>0.61716530000000003</v>
          </cell>
          <cell r="N7339">
            <v>0.66070499999999999</v>
          </cell>
          <cell r="O7339">
            <v>0.72356949999999998</v>
          </cell>
        </row>
        <row r="7340">
          <cell r="F7340" t="str">
            <v>2015-2022Greater Bay Area1-in-10May Peak19</v>
          </cell>
          <cell r="G7340">
            <v>2.7423009999999999</v>
          </cell>
          <cell r="H7340">
            <v>2.5654469999999998</v>
          </cell>
          <cell r="I7340">
            <v>88.955770000000001</v>
          </cell>
          <cell r="J7340">
            <v>51563.08</v>
          </cell>
          <cell r="K7340">
            <v>-0.20453879999999999</v>
          </cell>
          <cell r="L7340">
            <v>-0.1881825</v>
          </cell>
          <cell r="M7340">
            <v>-0.17685409999999999</v>
          </cell>
          <cell r="N7340">
            <v>-0.1655258</v>
          </cell>
          <cell r="O7340">
            <v>-0.14916940000000001</v>
          </cell>
        </row>
        <row r="7341">
          <cell r="F7341" t="str">
            <v>2015-2022Greater Bay Area1-in-10May Peak20</v>
          </cell>
          <cell r="G7341">
            <v>2.527177</v>
          </cell>
          <cell r="H7341">
            <v>2.3698800000000002</v>
          </cell>
          <cell r="I7341">
            <v>84.889759999999995</v>
          </cell>
          <cell r="J7341">
            <v>51563.08</v>
          </cell>
          <cell r="K7341">
            <v>-0.18192059999999999</v>
          </cell>
          <cell r="L7341">
            <v>-0.16737299999999999</v>
          </cell>
          <cell r="M7341">
            <v>-0.1572974</v>
          </cell>
          <cell r="N7341">
            <v>-0.14722170000000001</v>
          </cell>
          <cell r="O7341">
            <v>-0.13267409999999999</v>
          </cell>
        </row>
        <row r="7342">
          <cell r="F7342" t="str">
            <v>2015-2022Greater Bay Area1-in-10May Peak21</v>
          </cell>
          <cell r="G7342">
            <v>2.271147</v>
          </cell>
          <cell r="H7342">
            <v>2.1809069999999999</v>
          </cell>
          <cell r="I7342">
            <v>81.141149999999996</v>
          </cell>
          <cell r="J7342">
            <v>51563.08</v>
          </cell>
          <cell r="K7342">
            <v>-0.10436670000000001</v>
          </cell>
          <cell r="L7342">
            <v>-9.6020800000000003E-2</v>
          </cell>
          <cell r="M7342">
            <v>-9.0240500000000001E-2</v>
          </cell>
          <cell r="N7342">
            <v>-8.4460099999999996E-2</v>
          </cell>
          <cell r="O7342">
            <v>-7.6114299999999996E-2</v>
          </cell>
        </row>
        <row r="7343">
          <cell r="F7343" t="str">
            <v>2015-2022Greater Bay Area1-in-10May Peak22</v>
          </cell>
          <cell r="G7343">
            <v>2.0084559999999998</v>
          </cell>
          <cell r="H7343">
            <v>1.955443</v>
          </cell>
          <cell r="I7343">
            <v>78.074269999999999</v>
          </cell>
          <cell r="J7343">
            <v>51563.08</v>
          </cell>
          <cell r="K7343">
            <v>-6.1311200000000003E-2</v>
          </cell>
          <cell r="L7343">
            <v>-5.6408300000000001E-2</v>
          </cell>
          <cell r="M7343">
            <v>-5.30126E-2</v>
          </cell>
          <cell r="N7343">
            <v>-4.9616899999999999E-2</v>
          </cell>
          <cell r="O7343">
            <v>-4.4713999999999997E-2</v>
          </cell>
        </row>
        <row r="7344">
          <cell r="F7344" t="str">
            <v>2015-2022Greater Bay Area1-in-10May Peak23</v>
          </cell>
          <cell r="G7344">
            <v>1.621993</v>
          </cell>
          <cell r="H7344">
            <v>1.587885</v>
          </cell>
          <cell r="I7344">
            <v>75.053889999999996</v>
          </cell>
          <cell r="J7344">
            <v>51563.08</v>
          </cell>
          <cell r="K7344">
            <v>-3.9447700000000002E-2</v>
          </cell>
          <cell r="L7344">
            <v>-3.6293199999999998E-2</v>
          </cell>
          <cell r="M7344">
            <v>-3.4108399999999997E-2</v>
          </cell>
          <cell r="N7344">
            <v>-3.1923600000000003E-2</v>
          </cell>
          <cell r="O7344">
            <v>-2.8769099999999999E-2</v>
          </cell>
        </row>
        <row r="7345">
          <cell r="F7345" t="str">
            <v>2015-2022Greater Bay Area1-in-10May Peak24</v>
          </cell>
          <cell r="G7345">
            <v>1.2360359999999999</v>
          </cell>
          <cell r="H7345">
            <v>1.2087810000000001</v>
          </cell>
          <cell r="I7345">
            <v>73.270809999999997</v>
          </cell>
          <cell r="J7345">
            <v>51563.08</v>
          </cell>
          <cell r="K7345">
            <v>-3.1521300000000002E-2</v>
          </cell>
          <cell r="L7345">
            <v>-2.9000600000000001E-2</v>
          </cell>
          <cell r="M7345">
            <v>-2.7254799999999999E-2</v>
          </cell>
          <cell r="N7345">
            <v>-2.5509E-2</v>
          </cell>
          <cell r="O7345">
            <v>-2.2988399999999999E-2</v>
          </cell>
        </row>
        <row r="7346">
          <cell r="F7346" t="str">
            <v>2015-2022Greater Fresno1-in-10May Peak1</v>
          </cell>
          <cell r="G7346">
            <v>1.143249</v>
          </cell>
          <cell r="H7346">
            <v>1.143249</v>
          </cell>
          <cell r="I7346">
            <v>82.559629999999999</v>
          </cell>
          <cell r="J7346">
            <v>26460.99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</row>
        <row r="7347">
          <cell r="F7347" t="str">
            <v>2015-2022Greater Fresno1-in-10May Peak2</v>
          </cell>
          <cell r="G7347">
            <v>0.9720337</v>
          </cell>
          <cell r="H7347">
            <v>0.9720337</v>
          </cell>
          <cell r="I7347">
            <v>78.057130000000001</v>
          </cell>
          <cell r="J7347">
            <v>26460.99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</row>
        <row r="7348">
          <cell r="F7348" t="str">
            <v>2015-2022Greater Fresno1-in-10May Peak3</v>
          </cell>
          <cell r="G7348">
            <v>0.86096329999999999</v>
          </cell>
          <cell r="H7348">
            <v>0.86096329999999999</v>
          </cell>
          <cell r="I7348">
            <v>77.322980000000001</v>
          </cell>
          <cell r="J7348">
            <v>26460.99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</row>
        <row r="7349">
          <cell r="F7349" t="str">
            <v>2015-2022Greater Fresno1-in-10May Peak4</v>
          </cell>
          <cell r="G7349">
            <v>0.79377600000000004</v>
          </cell>
          <cell r="H7349">
            <v>0.79377600000000004</v>
          </cell>
          <cell r="I7349">
            <v>75.464669999999998</v>
          </cell>
          <cell r="J7349">
            <v>26460.99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</row>
        <row r="7350">
          <cell r="F7350" t="str">
            <v>2015-2022Greater Fresno1-in-10May Peak5</v>
          </cell>
          <cell r="G7350">
            <v>0.77324590000000004</v>
          </cell>
          <cell r="H7350">
            <v>0.77324590000000004</v>
          </cell>
          <cell r="I7350">
            <v>74.124529999999993</v>
          </cell>
          <cell r="J7350">
            <v>26460.99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</row>
        <row r="7351">
          <cell r="F7351" t="str">
            <v>2015-2022Greater Fresno1-in-10May Peak6</v>
          </cell>
          <cell r="G7351">
            <v>0.80447029999999997</v>
          </cell>
          <cell r="H7351">
            <v>0.80447029999999997</v>
          </cell>
          <cell r="I7351">
            <v>72.167680000000004</v>
          </cell>
          <cell r="J7351">
            <v>26460.99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</row>
        <row r="7352">
          <cell r="F7352" t="str">
            <v>2015-2022Greater Fresno1-in-10May Peak7</v>
          </cell>
          <cell r="G7352">
            <v>0.90402389999999999</v>
          </cell>
          <cell r="H7352">
            <v>0.90402389999999999</v>
          </cell>
          <cell r="I7352">
            <v>72.525989999999993</v>
          </cell>
          <cell r="J7352">
            <v>26460.99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</row>
        <row r="7353">
          <cell r="F7353" t="str">
            <v>2015-2022Greater Fresno1-in-10May Peak8</v>
          </cell>
          <cell r="G7353">
            <v>0.97008539999999999</v>
          </cell>
          <cell r="H7353">
            <v>0.97008539999999999</v>
          </cell>
          <cell r="I7353">
            <v>77.329040000000006</v>
          </cell>
          <cell r="J7353">
            <v>26460.99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</row>
        <row r="7354">
          <cell r="F7354" t="str">
            <v>2015-2022Greater Fresno1-in-10May Peak9</v>
          </cell>
          <cell r="G7354">
            <v>0.99969160000000001</v>
          </cell>
          <cell r="H7354">
            <v>0.99969160000000001</v>
          </cell>
          <cell r="I7354">
            <v>81.180369999999996</v>
          </cell>
          <cell r="J7354">
            <v>26460.99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</row>
        <row r="7355">
          <cell r="F7355" t="str">
            <v>2015-2022Greater Fresno1-in-10May Peak10</v>
          </cell>
          <cell r="G7355">
            <v>1.110805</v>
          </cell>
          <cell r="H7355">
            <v>1.110805</v>
          </cell>
          <cell r="I7355">
            <v>84.655289999999994</v>
          </cell>
          <cell r="J7355">
            <v>26460.99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</row>
        <row r="7356">
          <cell r="F7356" t="str">
            <v>2015-2022Greater Fresno1-in-10May Peak11</v>
          </cell>
          <cell r="G7356">
            <v>1.274958</v>
          </cell>
          <cell r="H7356">
            <v>1.274958</v>
          </cell>
          <cell r="I7356">
            <v>87.2226</v>
          </cell>
          <cell r="J7356">
            <v>26460.99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</row>
        <row r="7357">
          <cell r="F7357" t="str">
            <v>2015-2022Greater Fresno1-in-10May Peak12</v>
          </cell>
          <cell r="G7357">
            <v>1.5147060000000001</v>
          </cell>
          <cell r="H7357">
            <v>1.5147060000000001</v>
          </cell>
          <cell r="I7357">
            <v>90.358310000000003</v>
          </cell>
          <cell r="J7357">
            <v>26460.99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</row>
        <row r="7358">
          <cell r="F7358" t="str">
            <v>2015-2022Greater Fresno1-in-10May Peak13</v>
          </cell>
          <cell r="G7358">
            <v>1.813177</v>
          </cell>
          <cell r="H7358">
            <v>1.813177</v>
          </cell>
          <cell r="I7358">
            <v>93.637200000000007</v>
          </cell>
          <cell r="J7358">
            <v>26460.99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</row>
        <row r="7359">
          <cell r="F7359" t="str">
            <v>2015-2022Greater Fresno1-in-10May Peak14</v>
          </cell>
          <cell r="G7359">
            <v>1.714377</v>
          </cell>
          <cell r="H7359">
            <v>2.1300880000000002</v>
          </cell>
          <cell r="I7359">
            <v>97.514529999999993</v>
          </cell>
          <cell r="J7359">
            <v>26460.99</v>
          </cell>
          <cell r="K7359">
            <v>0.3327483</v>
          </cell>
          <cell r="L7359">
            <v>0.38176339999999997</v>
          </cell>
          <cell r="M7359">
            <v>0.4157111</v>
          </cell>
          <cell r="N7359">
            <v>0.44965880000000003</v>
          </cell>
          <cell r="O7359">
            <v>0.4986739</v>
          </cell>
        </row>
        <row r="7360">
          <cell r="F7360" t="str">
            <v>2015-2022Greater Fresno1-in-10May Peak15</v>
          </cell>
          <cell r="G7360">
            <v>1.9278090000000001</v>
          </cell>
          <cell r="H7360">
            <v>2.4596819999999999</v>
          </cell>
          <cell r="I7360">
            <v>100.30629999999999</v>
          </cell>
          <cell r="J7360">
            <v>26460.99</v>
          </cell>
          <cell r="K7360">
            <v>0.42608740000000001</v>
          </cell>
          <cell r="L7360">
            <v>0.48858620000000003</v>
          </cell>
          <cell r="M7360">
            <v>0.53187260000000003</v>
          </cell>
          <cell r="N7360">
            <v>0.57515910000000003</v>
          </cell>
          <cell r="O7360">
            <v>0.6376579</v>
          </cell>
        </row>
        <row r="7361">
          <cell r="F7361" t="str">
            <v>2015-2022Greater Fresno1-in-10May Peak16</v>
          </cell>
          <cell r="G7361">
            <v>2.1356570000000001</v>
          </cell>
          <cell r="H7361">
            <v>2.8024249999999999</v>
          </cell>
          <cell r="I7361">
            <v>102.2448</v>
          </cell>
          <cell r="J7361">
            <v>26460.99</v>
          </cell>
          <cell r="K7361">
            <v>0.53508909999999998</v>
          </cell>
          <cell r="L7361">
            <v>0.61288609999999999</v>
          </cell>
          <cell r="M7361">
            <v>0.66676800000000003</v>
          </cell>
          <cell r="N7361">
            <v>0.72065000000000001</v>
          </cell>
          <cell r="O7361">
            <v>0.79844700000000002</v>
          </cell>
        </row>
        <row r="7362">
          <cell r="F7362" t="str">
            <v>2015-2022Greater Fresno1-in-10May Peak17</v>
          </cell>
          <cell r="G7362">
            <v>2.2871990000000002</v>
          </cell>
          <cell r="H7362">
            <v>3.0628880000000001</v>
          </cell>
          <cell r="I7362">
            <v>103.3866</v>
          </cell>
          <cell r="J7362">
            <v>26460.99</v>
          </cell>
          <cell r="K7362">
            <v>0.6218477</v>
          </cell>
          <cell r="L7362">
            <v>0.71273799999999998</v>
          </cell>
          <cell r="M7362">
            <v>0.77568820000000005</v>
          </cell>
          <cell r="N7362">
            <v>0.83863849999999995</v>
          </cell>
          <cell r="O7362">
            <v>0.92952869999999999</v>
          </cell>
        </row>
        <row r="7363">
          <cell r="F7363" t="str">
            <v>2015-2022Greater Fresno1-in-10May Peak18</v>
          </cell>
          <cell r="G7363">
            <v>2.4104800000000002</v>
          </cell>
          <cell r="H7363">
            <v>3.206976</v>
          </cell>
          <cell r="I7363">
            <v>102.9355</v>
          </cell>
          <cell r="J7363">
            <v>26460.99</v>
          </cell>
          <cell r="K7363">
            <v>0.63844259999999997</v>
          </cell>
          <cell r="L7363">
            <v>0.73182190000000003</v>
          </cell>
          <cell r="M7363">
            <v>0.79649599999999998</v>
          </cell>
          <cell r="N7363">
            <v>0.8611702</v>
          </cell>
          <cell r="O7363">
            <v>0.95454939999999999</v>
          </cell>
        </row>
        <row r="7364">
          <cell r="F7364" t="str">
            <v>2015-2022Greater Fresno1-in-10May Peak19</v>
          </cell>
          <cell r="G7364">
            <v>3.4619680000000002</v>
          </cell>
          <cell r="H7364">
            <v>3.1366420000000002</v>
          </cell>
          <cell r="I7364">
            <v>100.6332</v>
          </cell>
          <cell r="J7364">
            <v>26460.99</v>
          </cell>
          <cell r="K7364">
            <v>-0.3527807</v>
          </cell>
          <cell r="L7364">
            <v>-0.33656079999999999</v>
          </cell>
          <cell r="M7364">
            <v>-0.32532689999999997</v>
          </cell>
          <cell r="N7364">
            <v>-0.31409310000000001</v>
          </cell>
          <cell r="O7364">
            <v>-0.297873</v>
          </cell>
        </row>
        <row r="7365">
          <cell r="F7365" t="str">
            <v>2015-2022Greater Fresno1-in-10May Peak20</v>
          </cell>
          <cell r="G7365">
            <v>3.1933099999999999</v>
          </cell>
          <cell r="H7365">
            <v>2.8867400000000001</v>
          </cell>
          <cell r="I7365">
            <v>96.682209999999998</v>
          </cell>
          <cell r="J7365">
            <v>26460.99</v>
          </cell>
          <cell r="K7365">
            <v>-0.33244089999999998</v>
          </cell>
          <cell r="L7365">
            <v>-0.3171563</v>
          </cell>
          <cell r="M7365">
            <v>-0.30657010000000001</v>
          </cell>
          <cell r="N7365">
            <v>-0.29598390000000002</v>
          </cell>
          <cell r="O7365">
            <v>-0.28069909999999998</v>
          </cell>
        </row>
        <row r="7366">
          <cell r="F7366" t="str">
            <v>2015-2022Greater Fresno1-in-10May Peak21</v>
          </cell>
          <cell r="G7366">
            <v>2.8459910000000002</v>
          </cell>
          <cell r="H7366">
            <v>2.6310229999999999</v>
          </cell>
          <cell r="I7366">
            <v>93.047520000000006</v>
          </cell>
          <cell r="J7366">
            <v>26460.99</v>
          </cell>
          <cell r="K7366">
            <v>-0.2331095</v>
          </cell>
          <cell r="L7366">
            <v>-0.2223918</v>
          </cell>
          <cell r="M7366">
            <v>-0.21496870000000001</v>
          </cell>
          <cell r="N7366">
            <v>-0.2075456</v>
          </cell>
          <cell r="O7366">
            <v>-0.1968278</v>
          </cell>
        </row>
        <row r="7367">
          <cell r="F7367" t="str">
            <v>2015-2022Greater Fresno1-in-10May Peak22</v>
          </cell>
          <cell r="G7367">
            <v>2.4573710000000002</v>
          </cell>
          <cell r="H7367">
            <v>2.3265899999999999</v>
          </cell>
          <cell r="I7367">
            <v>90.406760000000006</v>
          </cell>
          <cell r="J7367">
            <v>26460.99</v>
          </cell>
          <cell r="K7367">
            <v>-0.14181730000000001</v>
          </cell>
          <cell r="L7367">
            <v>-0.1352969</v>
          </cell>
          <cell r="M7367">
            <v>-0.13078090000000001</v>
          </cell>
          <cell r="N7367">
            <v>-0.12626490000000001</v>
          </cell>
          <cell r="O7367">
            <v>-0.1197445</v>
          </cell>
        </row>
        <row r="7368">
          <cell r="F7368" t="str">
            <v>2015-2022Greater Fresno1-in-10May Peak23</v>
          </cell>
          <cell r="G7368">
            <v>1.94204</v>
          </cell>
          <cell r="H7368">
            <v>1.868584</v>
          </cell>
          <cell r="I7368">
            <v>83.799750000000003</v>
          </cell>
          <cell r="J7368">
            <v>26460.99</v>
          </cell>
          <cell r="K7368">
            <v>-7.9655500000000004E-2</v>
          </cell>
          <cell r="L7368">
            <v>-7.5993199999999997E-2</v>
          </cell>
          <cell r="M7368">
            <v>-7.3456599999999997E-2</v>
          </cell>
          <cell r="N7368">
            <v>-7.09201E-2</v>
          </cell>
          <cell r="O7368">
            <v>-6.7257800000000006E-2</v>
          </cell>
        </row>
        <row r="7369">
          <cell r="F7369" t="str">
            <v>2015-2022Greater Fresno1-in-10May Peak24</v>
          </cell>
          <cell r="G7369">
            <v>1.4990220000000001</v>
          </cell>
          <cell r="H7369">
            <v>1.443063</v>
          </cell>
          <cell r="I7369">
            <v>81.762659999999997</v>
          </cell>
          <cell r="J7369">
            <v>26460.99</v>
          </cell>
          <cell r="K7369">
            <v>-6.0681300000000001E-2</v>
          </cell>
          <cell r="L7369">
            <v>-5.78913E-2</v>
          </cell>
          <cell r="M7369">
            <v>-5.5959000000000002E-2</v>
          </cell>
          <cell r="N7369">
            <v>-5.4026699999999997E-2</v>
          </cell>
          <cell r="O7369">
            <v>-5.1236700000000003E-2</v>
          </cell>
        </row>
        <row r="7370">
          <cell r="F7370" t="str">
            <v>2015-2022Kern1-in-10May Peak1</v>
          </cell>
          <cell r="G7370">
            <v>1.4378249999999999</v>
          </cell>
          <cell r="H7370">
            <v>1.4378249999999999</v>
          </cell>
          <cell r="I7370">
            <v>79.5</v>
          </cell>
          <cell r="J7370">
            <v>5494.18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</row>
        <row r="7371">
          <cell r="F7371" t="str">
            <v>2015-2022Kern1-in-10May Peak2</v>
          </cell>
          <cell r="G7371">
            <v>1.2313419999999999</v>
          </cell>
          <cell r="H7371">
            <v>1.2313419999999999</v>
          </cell>
          <cell r="I7371">
            <v>78</v>
          </cell>
          <cell r="J7371">
            <v>5494.18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</row>
        <row r="7372">
          <cell r="F7372" t="str">
            <v>2015-2022Kern1-in-10May Peak3</v>
          </cell>
          <cell r="G7372">
            <v>1.0772900000000001</v>
          </cell>
          <cell r="H7372">
            <v>1.0772900000000001</v>
          </cell>
          <cell r="I7372">
            <v>77</v>
          </cell>
          <cell r="J7372">
            <v>5494.18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</row>
        <row r="7373">
          <cell r="F7373" t="str">
            <v>2015-2022Kern1-in-10May Peak4</v>
          </cell>
          <cell r="G7373">
            <v>0.97008269999999996</v>
          </cell>
          <cell r="H7373">
            <v>0.97008269999999996</v>
          </cell>
          <cell r="I7373">
            <v>74.5</v>
          </cell>
          <cell r="J7373">
            <v>5494.18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</row>
        <row r="7374">
          <cell r="F7374" t="str">
            <v>2015-2022Kern1-in-10May Peak5</v>
          </cell>
          <cell r="G7374">
            <v>0.92203630000000003</v>
          </cell>
          <cell r="H7374">
            <v>0.92203630000000003</v>
          </cell>
          <cell r="I7374">
            <v>73.5</v>
          </cell>
          <cell r="J7374">
            <v>5494.18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</row>
        <row r="7375">
          <cell r="F7375" t="str">
            <v>2015-2022Kern1-in-10May Peak6</v>
          </cell>
          <cell r="G7375">
            <v>0.91649570000000002</v>
          </cell>
          <cell r="H7375">
            <v>0.91649570000000002</v>
          </cell>
          <cell r="I7375">
            <v>72</v>
          </cell>
          <cell r="J7375">
            <v>5494.18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</row>
        <row r="7376">
          <cell r="F7376" t="str">
            <v>2015-2022Kern1-in-10May Peak7</v>
          </cell>
          <cell r="G7376">
            <v>0.99928729999999999</v>
          </cell>
          <cell r="H7376">
            <v>0.99928729999999999</v>
          </cell>
          <cell r="I7376">
            <v>72.5</v>
          </cell>
          <cell r="J7376">
            <v>5494.18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</row>
        <row r="7377">
          <cell r="F7377" t="str">
            <v>2015-2022Kern1-in-10May Peak8</v>
          </cell>
          <cell r="G7377">
            <v>1.0484819999999999</v>
          </cell>
          <cell r="H7377">
            <v>1.0484819999999999</v>
          </cell>
          <cell r="I7377">
            <v>78</v>
          </cell>
          <cell r="J7377">
            <v>5494.18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</row>
        <row r="7378">
          <cell r="F7378" t="str">
            <v>2015-2022Kern1-in-10May Peak9</v>
          </cell>
          <cell r="G7378">
            <v>1.0755429999999999</v>
          </cell>
          <cell r="H7378">
            <v>1.0755429999999999</v>
          </cell>
          <cell r="I7378">
            <v>83</v>
          </cell>
          <cell r="J7378">
            <v>5494.18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</row>
        <row r="7379">
          <cell r="F7379" t="str">
            <v>2015-2022Kern1-in-10May Peak10</v>
          </cell>
          <cell r="G7379">
            <v>1.2332559999999999</v>
          </cell>
          <cell r="H7379">
            <v>1.2332559999999999</v>
          </cell>
          <cell r="I7379">
            <v>89.5</v>
          </cell>
          <cell r="J7379">
            <v>5494.18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</row>
        <row r="7380">
          <cell r="F7380" t="str">
            <v>2015-2022Kern1-in-10May Peak11</v>
          </cell>
          <cell r="G7380">
            <v>1.474842</v>
          </cell>
          <cell r="H7380">
            <v>1.474842</v>
          </cell>
          <cell r="I7380">
            <v>94.5</v>
          </cell>
          <cell r="J7380">
            <v>5494.18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</row>
        <row r="7381">
          <cell r="F7381" t="str">
            <v>2015-2022Kern1-in-10May Peak12</v>
          </cell>
          <cell r="G7381">
            <v>1.8012729999999999</v>
          </cell>
          <cell r="H7381">
            <v>1.8012729999999999</v>
          </cell>
          <cell r="I7381">
            <v>97.5</v>
          </cell>
          <cell r="J7381">
            <v>5494.18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</row>
        <row r="7382">
          <cell r="F7382" t="str">
            <v>2015-2022Kern1-in-10May Peak13</v>
          </cell>
          <cell r="G7382">
            <v>2.171268</v>
          </cell>
          <cell r="H7382">
            <v>2.171268</v>
          </cell>
          <cell r="I7382">
            <v>100</v>
          </cell>
          <cell r="J7382">
            <v>5494.18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</row>
        <row r="7383">
          <cell r="F7383" t="str">
            <v>2015-2022Kern1-in-10May Peak14</v>
          </cell>
          <cell r="G7383">
            <v>1.966434</v>
          </cell>
          <cell r="H7383">
            <v>2.5323989999999998</v>
          </cell>
          <cell r="I7383">
            <v>102</v>
          </cell>
          <cell r="J7383">
            <v>5494.18</v>
          </cell>
          <cell r="K7383">
            <v>0.49747249999999998</v>
          </cell>
          <cell r="L7383">
            <v>0.53793880000000005</v>
          </cell>
          <cell r="M7383">
            <v>0.56596570000000002</v>
          </cell>
          <cell r="N7383">
            <v>0.59399250000000003</v>
          </cell>
          <cell r="O7383">
            <v>0.63445879999999999</v>
          </cell>
        </row>
        <row r="7384">
          <cell r="F7384" t="str">
            <v>2015-2022Kern1-in-10May Peak15</v>
          </cell>
          <cell r="G7384">
            <v>2.223732</v>
          </cell>
          <cell r="H7384">
            <v>2.880449</v>
          </cell>
          <cell r="I7384">
            <v>103.5</v>
          </cell>
          <cell r="J7384">
            <v>5494.18</v>
          </cell>
          <cell r="K7384">
            <v>0.58363100000000001</v>
          </cell>
          <cell r="L7384">
            <v>0.6268108</v>
          </cell>
          <cell r="M7384">
            <v>0.656717</v>
          </cell>
          <cell r="N7384">
            <v>0.68662319999999999</v>
          </cell>
          <cell r="O7384">
            <v>0.72980299999999998</v>
          </cell>
        </row>
        <row r="7385">
          <cell r="F7385" t="str">
            <v>2015-2022Kern1-in-10May Peak16</v>
          </cell>
          <cell r="G7385">
            <v>2.371305</v>
          </cell>
          <cell r="H7385">
            <v>3.237857</v>
          </cell>
          <cell r="I7385">
            <v>103.5</v>
          </cell>
          <cell r="J7385">
            <v>5494.18</v>
          </cell>
          <cell r="K7385">
            <v>0.77094359999999995</v>
          </cell>
          <cell r="L7385">
            <v>0.82742970000000005</v>
          </cell>
          <cell r="M7385">
            <v>0.86655190000000004</v>
          </cell>
          <cell r="N7385">
            <v>0.90567410000000004</v>
          </cell>
          <cell r="O7385">
            <v>0.96216029999999997</v>
          </cell>
        </row>
        <row r="7386">
          <cell r="F7386" t="str">
            <v>2015-2022Kern1-in-10May Peak17</v>
          </cell>
          <cell r="G7386">
            <v>2.527072</v>
          </cell>
          <cell r="H7386">
            <v>3.5050729999999999</v>
          </cell>
          <cell r="I7386">
            <v>104</v>
          </cell>
          <cell r="J7386">
            <v>5494.18</v>
          </cell>
          <cell r="K7386">
            <v>0.86954759999999998</v>
          </cell>
          <cell r="L7386">
            <v>0.93362270000000003</v>
          </cell>
          <cell r="M7386">
            <v>0.97800089999999995</v>
          </cell>
          <cell r="N7386">
            <v>1.0223800000000001</v>
          </cell>
          <cell r="O7386">
            <v>1.086454</v>
          </cell>
        </row>
        <row r="7387">
          <cell r="F7387" t="str">
            <v>2015-2022Kern1-in-10May Peak18</v>
          </cell>
          <cell r="G7387">
            <v>2.632927</v>
          </cell>
          <cell r="H7387">
            <v>3.633184</v>
          </cell>
          <cell r="I7387">
            <v>103</v>
          </cell>
          <cell r="J7387">
            <v>5494.18</v>
          </cell>
          <cell r="K7387">
            <v>0.88926090000000002</v>
          </cell>
          <cell r="L7387">
            <v>0.95483839999999998</v>
          </cell>
          <cell r="M7387">
            <v>1.000257</v>
          </cell>
          <cell r="N7387">
            <v>1.045676</v>
          </cell>
          <cell r="O7387">
            <v>1.111253</v>
          </cell>
        </row>
        <row r="7388">
          <cell r="F7388" t="str">
            <v>2015-2022Kern1-in-10May Peak19</v>
          </cell>
          <cell r="G7388">
            <v>3.9557380000000002</v>
          </cell>
          <cell r="H7388">
            <v>3.5352960000000002</v>
          </cell>
          <cell r="I7388">
            <v>102.5</v>
          </cell>
          <cell r="J7388">
            <v>5494.18</v>
          </cell>
          <cell r="K7388">
            <v>-0.46014060000000001</v>
          </cell>
          <cell r="L7388">
            <v>-0.43668649999999998</v>
          </cell>
          <cell r="M7388">
            <v>-0.42044219999999999</v>
          </cell>
          <cell r="N7388">
            <v>-0.404198</v>
          </cell>
          <cell r="O7388">
            <v>-0.38074390000000002</v>
          </cell>
        </row>
        <row r="7389">
          <cell r="F7389" t="str">
            <v>2015-2022Kern1-in-10May Peak20</v>
          </cell>
          <cell r="G7389">
            <v>3.7118509999999998</v>
          </cell>
          <cell r="H7389">
            <v>3.2890969999999999</v>
          </cell>
          <cell r="I7389">
            <v>98.5</v>
          </cell>
          <cell r="J7389">
            <v>5494.18</v>
          </cell>
          <cell r="K7389">
            <v>-0.4626709</v>
          </cell>
          <cell r="L7389">
            <v>-0.43908779999999997</v>
          </cell>
          <cell r="M7389">
            <v>-0.42275430000000003</v>
          </cell>
          <cell r="N7389">
            <v>-0.40642060000000002</v>
          </cell>
          <cell r="O7389">
            <v>-0.3828375</v>
          </cell>
        </row>
        <row r="7390">
          <cell r="F7390" t="str">
            <v>2015-2022Kern1-in-10May Peak21</v>
          </cell>
          <cell r="G7390">
            <v>3.3488340000000001</v>
          </cell>
          <cell r="H7390">
            <v>3.0556450000000002</v>
          </cell>
          <cell r="I7390">
            <v>93.5</v>
          </cell>
          <cell r="J7390">
            <v>5494.18</v>
          </cell>
          <cell r="K7390">
            <v>-0.3208725</v>
          </cell>
          <cell r="L7390">
            <v>-0.30451709999999999</v>
          </cell>
          <cell r="M7390">
            <v>-0.29318949999999999</v>
          </cell>
          <cell r="N7390">
            <v>-0.2818618</v>
          </cell>
          <cell r="O7390">
            <v>-0.26550639999999998</v>
          </cell>
        </row>
        <row r="7391">
          <cell r="F7391" t="str">
            <v>2015-2022Kern1-in-10May Peak22</v>
          </cell>
          <cell r="G7391">
            <v>2.9488910000000002</v>
          </cell>
          <cell r="H7391">
            <v>2.757485</v>
          </cell>
          <cell r="I7391">
            <v>89</v>
          </cell>
          <cell r="J7391">
            <v>5494.18</v>
          </cell>
          <cell r="K7391">
            <v>-0.2094781</v>
          </cell>
          <cell r="L7391">
            <v>-0.1988007</v>
          </cell>
          <cell r="M7391">
            <v>-0.19140550000000001</v>
          </cell>
          <cell r="N7391">
            <v>-0.18401039999999999</v>
          </cell>
          <cell r="O7391">
            <v>-0.17333290000000001</v>
          </cell>
        </row>
        <row r="7392">
          <cell r="F7392" t="str">
            <v>2015-2022Kern1-in-10May Peak23</v>
          </cell>
          <cell r="G7392">
            <v>2.3928790000000002</v>
          </cell>
          <cell r="H7392">
            <v>2.2494079999999999</v>
          </cell>
          <cell r="I7392">
            <v>85.5</v>
          </cell>
          <cell r="J7392">
            <v>5494.18</v>
          </cell>
          <cell r="K7392">
            <v>-0.15701860000000001</v>
          </cell>
          <cell r="L7392">
            <v>-0.14901510000000001</v>
          </cell>
          <cell r="M7392">
            <v>-0.14347199999999999</v>
          </cell>
          <cell r="N7392">
            <v>-0.13792879999999999</v>
          </cell>
          <cell r="O7392">
            <v>-0.12992529999999999</v>
          </cell>
        </row>
        <row r="7393">
          <cell r="F7393" t="str">
            <v>2015-2022Kern1-in-10May Peak24</v>
          </cell>
          <cell r="G7393">
            <v>1.9166319999999999</v>
          </cell>
          <cell r="H7393">
            <v>1.8050280000000001</v>
          </cell>
          <cell r="I7393">
            <v>82</v>
          </cell>
          <cell r="J7393">
            <v>5494.18</v>
          </cell>
          <cell r="K7393">
            <v>-0.12214179999999999</v>
          </cell>
          <cell r="L7393">
            <v>-0.11591600000000001</v>
          </cell>
          <cell r="M7393">
            <v>-0.1116041</v>
          </cell>
          <cell r="N7393">
            <v>-0.1072921</v>
          </cell>
          <cell r="O7393">
            <v>-0.1010664</v>
          </cell>
        </row>
        <row r="7394">
          <cell r="F7394" t="str">
            <v>2015-2022Northern Coast1-in-10May Peak1</v>
          </cell>
          <cell r="G7394">
            <v>0.95269610000000005</v>
          </cell>
          <cell r="H7394">
            <v>0.95269610000000005</v>
          </cell>
          <cell r="I7394">
            <v>65.566199999999995</v>
          </cell>
          <cell r="J7394">
            <v>9078.84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</row>
        <row r="7395">
          <cell r="F7395" t="str">
            <v>2015-2022Northern Coast1-in-10May Peak2</v>
          </cell>
          <cell r="G7395">
            <v>0.83335619999999999</v>
          </cell>
          <cell r="H7395">
            <v>0.83335619999999999</v>
          </cell>
          <cell r="I7395">
            <v>64.016199999999998</v>
          </cell>
          <cell r="J7395">
            <v>9078.84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</row>
        <row r="7396">
          <cell r="F7396" t="str">
            <v>2015-2022Northern Coast1-in-10May Peak3</v>
          </cell>
          <cell r="G7396">
            <v>0.77668919999999997</v>
          </cell>
          <cell r="H7396">
            <v>0.77668919999999997</v>
          </cell>
          <cell r="I7396">
            <v>63.382399999999997</v>
          </cell>
          <cell r="J7396">
            <v>9078.84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</row>
        <row r="7397">
          <cell r="F7397" t="str">
            <v>2015-2022Northern Coast1-in-10May Peak4</v>
          </cell>
          <cell r="G7397">
            <v>0.74205399999999999</v>
          </cell>
          <cell r="H7397">
            <v>0.74205399999999999</v>
          </cell>
          <cell r="I7397">
            <v>61.871699999999997</v>
          </cell>
          <cell r="J7397">
            <v>9078.84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</row>
        <row r="7398">
          <cell r="F7398" t="str">
            <v>2015-2022Northern Coast1-in-10May Peak5</v>
          </cell>
          <cell r="G7398">
            <v>0.74387910000000002</v>
          </cell>
          <cell r="H7398">
            <v>0.74387910000000002</v>
          </cell>
          <cell r="I7398">
            <v>60.765000000000001</v>
          </cell>
          <cell r="J7398">
            <v>9078.84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</row>
        <row r="7399">
          <cell r="F7399" t="str">
            <v>2015-2022Northern Coast1-in-10May Peak6</v>
          </cell>
          <cell r="G7399">
            <v>0.81264890000000001</v>
          </cell>
          <cell r="H7399">
            <v>0.81264890000000001</v>
          </cell>
          <cell r="I7399">
            <v>59.8123</v>
          </cell>
          <cell r="J7399">
            <v>9078.84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</row>
        <row r="7400">
          <cell r="F7400" t="str">
            <v>2015-2022Northern Coast1-in-10May Peak7</v>
          </cell>
          <cell r="G7400">
            <v>0.98635669999999998</v>
          </cell>
          <cell r="H7400">
            <v>0.98635669999999998</v>
          </cell>
          <cell r="I7400">
            <v>60.242199999999997</v>
          </cell>
          <cell r="J7400">
            <v>9078.84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</row>
        <row r="7401">
          <cell r="F7401" t="str">
            <v>2015-2022Northern Coast1-in-10May Peak8</v>
          </cell>
          <cell r="G7401">
            <v>1.1384339999999999</v>
          </cell>
          <cell r="H7401">
            <v>1.1384339999999999</v>
          </cell>
          <cell r="I7401">
            <v>66.435500000000005</v>
          </cell>
          <cell r="J7401">
            <v>9078.84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</row>
        <row r="7402">
          <cell r="F7402" t="str">
            <v>2015-2022Northern Coast1-in-10May Peak9</v>
          </cell>
          <cell r="G7402">
            <v>1.1392949999999999</v>
          </cell>
          <cell r="H7402">
            <v>1.1392949999999999</v>
          </cell>
          <cell r="I7402">
            <v>70.241900000000001</v>
          </cell>
          <cell r="J7402">
            <v>9078.84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</row>
        <row r="7403">
          <cell r="F7403" t="str">
            <v>2015-2022Northern Coast1-in-10May Peak10</v>
          </cell>
          <cell r="G7403">
            <v>1.1649879999999999</v>
          </cell>
          <cell r="H7403">
            <v>1.1649879999999999</v>
          </cell>
          <cell r="I7403">
            <v>74.9876</v>
          </cell>
          <cell r="J7403">
            <v>9078.84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</row>
        <row r="7404">
          <cell r="F7404" t="str">
            <v>2015-2022Northern Coast1-in-10May Peak11</v>
          </cell>
          <cell r="G7404">
            <v>1.2087840000000001</v>
          </cell>
          <cell r="H7404">
            <v>1.2087840000000001</v>
          </cell>
          <cell r="I7404">
            <v>78.818799999999996</v>
          </cell>
          <cell r="J7404">
            <v>9078.84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</row>
        <row r="7405">
          <cell r="F7405" t="str">
            <v>2015-2022Northern Coast1-in-10May Peak12</v>
          </cell>
          <cell r="G7405">
            <v>1.280089</v>
          </cell>
          <cell r="H7405">
            <v>1.280089</v>
          </cell>
          <cell r="I7405">
            <v>83.130899999999997</v>
          </cell>
          <cell r="J7405">
            <v>9078.84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</row>
        <row r="7406">
          <cell r="F7406" t="str">
            <v>2015-2022Northern Coast1-in-10May Peak13</v>
          </cell>
          <cell r="G7406">
            <v>1.4022889999999999</v>
          </cell>
          <cell r="H7406">
            <v>1.4022889999999999</v>
          </cell>
          <cell r="I7406">
            <v>87.6631</v>
          </cell>
          <cell r="J7406">
            <v>9078.84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</row>
        <row r="7407">
          <cell r="F7407" t="str">
            <v>2015-2022Northern Coast1-in-10May Peak14</v>
          </cell>
          <cell r="G7407">
            <v>1.28956</v>
          </cell>
          <cell r="H7407">
            <v>1.54176</v>
          </cell>
          <cell r="I7407">
            <v>90.107600000000005</v>
          </cell>
          <cell r="J7407">
            <v>9078.84</v>
          </cell>
          <cell r="K7407">
            <v>0.1968068</v>
          </cell>
          <cell r="L7407">
            <v>0.22953370000000001</v>
          </cell>
          <cell r="M7407">
            <v>0.25220039999999999</v>
          </cell>
          <cell r="N7407">
            <v>0.27486699999999997</v>
          </cell>
          <cell r="O7407">
            <v>0.30759399999999998</v>
          </cell>
        </row>
        <row r="7408">
          <cell r="F7408" t="str">
            <v>2015-2022Northern Coast1-in-10May Peak15</v>
          </cell>
          <cell r="G7408">
            <v>1.411079</v>
          </cell>
          <cell r="H7408">
            <v>1.7415369999999999</v>
          </cell>
          <cell r="I7408">
            <v>90.741399999999999</v>
          </cell>
          <cell r="J7408">
            <v>9078.84</v>
          </cell>
          <cell r="K7408">
            <v>0.25787510000000002</v>
          </cell>
          <cell r="L7408">
            <v>0.30075730000000001</v>
          </cell>
          <cell r="M7408">
            <v>0.33045720000000001</v>
          </cell>
          <cell r="N7408">
            <v>0.36015730000000001</v>
          </cell>
          <cell r="O7408">
            <v>0.40303939999999999</v>
          </cell>
        </row>
        <row r="7409">
          <cell r="F7409" t="str">
            <v>2015-2022Northern Coast1-in-10May Peak16</v>
          </cell>
          <cell r="G7409">
            <v>1.5898969999999999</v>
          </cell>
          <cell r="H7409">
            <v>1.998356</v>
          </cell>
          <cell r="I7409">
            <v>91.745599999999996</v>
          </cell>
          <cell r="J7409">
            <v>9078.84</v>
          </cell>
          <cell r="K7409">
            <v>0.31874449999999999</v>
          </cell>
          <cell r="L7409">
            <v>0.37174849999999998</v>
          </cell>
          <cell r="M7409">
            <v>0.40845890000000001</v>
          </cell>
          <cell r="N7409">
            <v>0.4451695</v>
          </cell>
          <cell r="O7409">
            <v>0.49817359999999999</v>
          </cell>
        </row>
        <row r="7410">
          <cell r="F7410" t="str">
            <v>2015-2022Northern Coast1-in-10May Peak17</v>
          </cell>
          <cell r="G7410">
            <v>1.7999719999999999</v>
          </cell>
          <cell r="H7410">
            <v>2.2791969999999999</v>
          </cell>
          <cell r="I7410">
            <v>93.087699999999998</v>
          </cell>
          <cell r="J7410">
            <v>9078.84</v>
          </cell>
          <cell r="K7410">
            <v>0.3739673</v>
          </cell>
          <cell r="L7410">
            <v>0.4361544</v>
          </cell>
          <cell r="M7410">
            <v>0.47922510000000001</v>
          </cell>
          <cell r="N7410">
            <v>0.52229570000000003</v>
          </cell>
          <cell r="O7410">
            <v>0.58448270000000002</v>
          </cell>
        </row>
        <row r="7411">
          <cell r="F7411" t="str">
            <v>2015-2022Northern Coast1-in-10May Peak18</v>
          </cell>
          <cell r="G7411">
            <v>1.9888049999999999</v>
          </cell>
          <cell r="H7411">
            <v>2.4814189999999998</v>
          </cell>
          <cell r="I7411">
            <v>90.071399999999997</v>
          </cell>
          <cell r="J7411">
            <v>9078.84</v>
          </cell>
          <cell r="K7411">
            <v>0.38441589999999998</v>
          </cell>
          <cell r="L7411">
            <v>0.44834039999999997</v>
          </cell>
          <cell r="M7411">
            <v>0.49261440000000001</v>
          </cell>
          <cell r="N7411">
            <v>0.53688840000000004</v>
          </cell>
          <cell r="O7411">
            <v>0.60081300000000004</v>
          </cell>
        </row>
        <row r="7412">
          <cell r="F7412" t="str">
            <v>2015-2022Northern Coast1-in-10May Peak19</v>
          </cell>
          <cell r="G7412">
            <v>2.6238800000000002</v>
          </cell>
          <cell r="H7412">
            <v>2.4699499999999999</v>
          </cell>
          <cell r="I7412">
            <v>87.238799999999998</v>
          </cell>
          <cell r="J7412">
            <v>9078.84</v>
          </cell>
          <cell r="K7412">
            <v>-0.1743024</v>
          </cell>
          <cell r="L7412">
            <v>-0.1622663</v>
          </cell>
          <cell r="M7412">
            <v>-0.15393009999999999</v>
          </cell>
          <cell r="N7412">
            <v>-0.1455938</v>
          </cell>
          <cell r="O7412">
            <v>-0.1335576</v>
          </cell>
        </row>
        <row r="7413">
          <cell r="F7413" t="str">
            <v>2015-2022Northern Coast1-in-10May Peak20</v>
          </cell>
          <cell r="G7413">
            <v>2.386053</v>
          </cell>
          <cell r="H7413">
            <v>2.2569699999999999</v>
          </cell>
          <cell r="I7413">
            <v>83.058999999999997</v>
          </cell>
          <cell r="J7413">
            <v>9078.84</v>
          </cell>
          <cell r="K7413">
            <v>-0.14616670000000001</v>
          </cell>
          <cell r="L7413">
            <v>-0.13607330000000001</v>
          </cell>
          <cell r="M7413">
            <v>-0.1290828</v>
          </cell>
          <cell r="N7413">
            <v>-0.1220922</v>
          </cell>
          <cell r="O7413">
            <v>-0.1119989</v>
          </cell>
        </row>
        <row r="7414">
          <cell r="F7414" t="str">
            <v>2015-2022Northern Coast1-in-10May Peak21</v>
          </cell>
          <cell r="G7414">
            <v>2.1340110000000001</v>
          </cell>
          <cell r="H7414">
            <v>2.052365</v>
          </cell>
          <cell r="I7414">
            <v>78.865899999999996</v>
          </cell>
          <cell r="J7414">
            <v>9078.84</v>
          </cell>
          <cell r="K7414">
            <v>-9.2452000000000006E-2</v>
          </cell>
          <cell r="L7414">
            <v>-8.6067900000000003E-2</v>
          </cell>
          <cell r="M7414">
            <v>-8.1646200000000002E-2</v>
          </cell>
          <cell r="N7414">
            <v>-7.7224699999999993E-2</v>
          </cell>
          <cell r="O7414">
            <v>-7.0840600000000004E-2</v>
          </cell>
        </row>
        <row r="7415">
          <cell r="F7415" t="str">
            <v>2015-2022Northern Coast1-in-10May Peak22</v>
          </cell>
          <cell r="G7415">
            <v>1.8581730000000001</v>
          </cell>
          <cell r="H7415">
            <v>1.8099909999999999</v>
          </cell>
          <cell r="I7415">
            <v>74.615899999999996</v>
          </cell>
          <cell r="J7415">
            <v>9078.84</v>
          </cell>
          <cell r="K7415">
            <v>-5.4558500000000003E-2</v>
          </cell>
          <cell r="L7415">
            <v>-5.0791099999999999E-2</v>
          </cell>
          <cell r="M7415">
            <v>-4.8181799999999997E-2</v>
          </cell>
          <cell r="N7415">
            <v>-4.5572500000000002E-2</v>
          </cell>
          <cell r="O7415">
            <v>-4.1805000000000002E-2</v>
          </cell>
        </row>
        <row r="7416">
          <cell r="F7416" t="str">
            <v>2015-2022Northern Coast1-in-10May Peak23</v>
          </cell>
          <cell r="G7416">
            <v>1.4969250000000001</v>
          </cell>
          <cell r="H7416">
            <v>1.4598409999999999</v>
          </cell>
          <cell r="I7416">
            <v>71.559200000000004</v>
          </cell>
          <cell r="J7416">
            <v>9078.84</v>
          </cell>
          <cell r="K7416">
            <v>-4.1990899999999998E-2</v>
          </cell>
          <cell r="L7416">
            <v>-3.9091300000000002E-2</v>
          </cell>
          <cell r="M7416">
            <v>-3.7082999999999998E-2</v>
          </cell>
          <cell r="N7416">
            <v>-3.50747E-2</v>
          </cell>
          <cell r="O7416">
            <v>-3.2175200000000001E-2</v>
          </cell>
        </row>
        <row r="7417">
          <cell r="F7417" t="str">
            <v>2015-2022Northern Coast1-in-10May Peak24</v>
          </cell>
          <cell r="G7417">
            <v>1.142477</v>
          </cell>
          <cell r="H7417">
            <v>1.107783</v>
          </cell>
          <cell r="I7417">
            <v>69.517300000000006</v>
          </cell>
          <cell r="J7417">
            <v>9078.84</v>
          </cell>
          <cell r="K7417">
            <v>-3.9285500000000001E-2</v>
          </cell>
          <cell r="L7417">
            <v>-3.65727E-2</v>
          </cell>
          <cell r="M7417">
            <v>-3.4693799999999997E-2</v>
          </cell>
          <cell r="N7417">
            <v>-3.2814900000000001E-2</v>
          </cell>
          <cell r="O7417">
            <v>-3.0102199999999999E-2</v>
          </cell>
        </row>
        <row r="7418">
          <cell r="F7418" t="str">
            <v>2015-2022Other1-in-10May Peak1</v>
          </cell>
          <cell r="G7418">
            <v>0.96125729999999998</v>
          </cell>
          <cell r="H7418">
            <v>0.96125729999999998</v>
          </cell>
          <cell r="I7418">
            <v>75.336429999999993</v>
          </cell>
          <cell r="J7418">
            <v>25277.02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</row>
        <row r="7419">
          <cell r="F7419" t="str">
            <v>2015-2022Other1-in-10May Peak2</v>
          </cell>
          <cell r="G7419">
            <v>0.82555040000000002</v>
          </cell>
          <cell r="H7419">
            <v>0.82555040000000002</v>
          </cell>
          <cell r="I7419">
            <v>73.079660000000004</v>
          </cell>
          <cell r="J7419">
            <v>25277.02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</row>
        <row r="7420">
          <cell r="F7420" t="str">
            <v>2015-2022Other1-in-10May Peak3</v>
          </cell>
          <cell r="G7420">
            <v>0.74857799999999997</v>
          </cell>
          <cell r="H7420">
            <v>0.74857799999999997</v>
          </cell>
          <cell r="I7420">
            <v>71.482410000000002</v>
          </cell>
          <cell r="J7420">
            <v>25277.02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</row>
        <row r="7421">
          <cell r="F7421" t="str">
            <v>2015-2022Other1-in-10May Peak4</v>
          </cell>
          <cell r="G7421">
            <v>0.70498550000000004</v>
          </cell>
          <cell r="H7421">
            <v>0.70498550000000004</v>
          </cell>
          <cell r="I7421">
            <v>71.469110000000001</v>
          </cell>
          <cell r="J7421">
            <v>25277.02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</row>
        <row r="7422">
          <cell r="F7422" t="str">
            <v>2015-2022Other1-in-10May Peak5</v>
          </cell>
          <cell r="G7422">
            <v>0.69628699999999999</v>
          </cell>
          <cell r="H7422">
            <v>0.69628699999999999</v>
          </cell>
          <cell r="I7422">
            <v>70.070049999999995</v>
          </cell>
          <cell r="J7422">
            <v>25277.02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</row>
        <row r="7423">
          <cell r="F7423" t="str">
            <v>2015-2022Other1-in-10May Peak6</v>
          </cell>
          <cell r="G7423">
            <v>0.74291379999999996</v>
          </cell>
          <cell r="H7423">
            <v>0.74291379999999996</v>
          </cell>
          <cell r="I7423">
            <v>69.122129999999999</v>
          </cell>
          <cell r="J7423">
            <v>25277.02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</row>
        <row r="7424">
          <cell r="F7424" t="str">
            <v>2015-2022Other1-in-10May Peak7</v>
          </cell>
          <cell r="G7424">
            <v>0.86792919999999996</v>
          </cell>
          <cell r="H7424">
            <v>0.86792919999999996</v>
          </cell>
          <cell r="I7424">
            <v>69.136120000000005</v>
          </cell>
          <cell r="J7424">
            <v>25277.02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</row>
        <row r="7425">
          <cell r="F7425" t="str">
            <v>2015-2022Other1-in-10May Peak8</v>
          </cell>
          <cell r="G7425">
            <v>0.95252230000000004</v>
          </cell>
          <cell r="H7425">
            <v>0.95252230000000004</v>
          </cell>
          <cell r="I7425">
            <v>73.272819999999996</v>
          </cell>
          <cell r="J7425">
            <v>25277.02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</row>
        <row r="7426">
          <cell r="F7426" t="str">
            <v>2015-2022Other1-in-10May Peak9</v>
          </cell>
          <cell r="G7426">
            <v>0.96985069999999995</v>
          </cell>
          <cell r="H7426">
            <v>0.96985069999999995</v>
          </cell>
          <cell r="I7426">
            <v>78.566199999999995</v>
          </cell>
          <cell r="J7426">
            <v>25277.02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</row>
        <row r="7427">
          <cell r="F7427" t="str">
            <v>2015-2022Other1-in-10May Peak10</v>
          </cell>
          <cell r="G7427">
            <v>1.0339240000000001</v>
          </cell>
          <cell r="H7427">
            <v>1.0339240000000001</v>
          </cell>
          <cell r="I7427">
            <v>82.803219999999996</v>
          </cell>
          <cell r="J7427">
            <v>25277.02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</row>
        <row r="7428">
          <cell r="F7428" t="str">
            <v>2015-2022Other1-in-10May Peak11</v>
          </cell>
          <cell r="G7428">
            <v>1.142652</v>
          </cell>
          <cell r="H7428">
            <v>1.142652</v>
          </cell>
          <cell r="I7428">
            <v>86.247550000000004</v>
          </cell>
          <cell r="J7428">
            <v>25277.02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</row>
        <row r="7429">
          <cell r="F7429" t="str">
            <v>2015-2022Other1-in-10May Peak12</v>
          </cell>
          <cell r="G7429">
            <v>1.3081940000000001</v>
          </cell>
          <cell r="H7429">
            <v>1.3081940000000001</v>
          </cell>
          <cell r="I7429">
            <v>89.788730000000001</v>
          </cell>
          <cell r="J7429">
            <v>25277.02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</row>
        <row r="7430">
          <cell r="F7430" t="str">
            <v>2015-2022Other1-in-10May Peak13</v>
          </cell>
          <cell r="G7430">
            <v>1.5426200000000001</v>
          </cell>
          <cell r="H7430">
            <v>1.5426200000000001</v>
          </cell>
          <cell r="I7430">
            <v>92.543080000000003</v>
          </cell>
          <cell r="J7430">
            <v>25277.02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</row>
        <row r="7431">
          <cell r="F7431" t="str">
            <v>2015-2022Other1-in-10May Peak14</v>
          </cell>
          <cell r="G7431">
            <v>1.4095089999999999</v>
          </cell>
          <cell r="H7431">
            <v>1.8119719999999999</v>
          </cell>
          <cell r="I7431">
            <v>95.887820000000005</v>
          </cell>
          <cell r="J7431">
            <v>25277.02</v>
          </cell>
          <cell r="K7431">
            <v>0.33608199999999999</v>
          </cell>
          <cell r="L7431">
            <v>0.37530019999999997</v>
          </cell>
          <cell r="M7431">
            <v>0.40246270000000001</v>
          </cell>
          <cell r="N7431">
            <v>0.42962509999999998</v>
          </cell>
          <cell r="O7431">
            <v>0.46884350000000002</v>
          </cell>
        </row>
        <row r="7432">
          <cell r="F7432" t="str">
            <v>2015-2022Other1-in-10May Peak15</v>
          </cell>
          <cell r="G7432">
            <v>1.600983</v>
          </cell>
          <cell r="H7432">
            <v>2.1185200000000002</v>
          </cell>
          <cell r="I7432">
            <v>97.313779999999994</v>
          </cell>
          <cell r="J7432">
            <v>25277.02</v>
          </cell>
          <cell r="K7432">
            <v>0.43326150000000002</v>
          </cell>
          <cell r="L7432">
            <v>0.4830527</v>
          </cell>
          <cell r="M7432">
            <v>0.51753800000000005</v>
          </cell>
          <cell r="N7432">
            <v>0.55202329999999999</v>
          </cell>
          <cell r="O7432">
            <v>0.60181450000000003</v>
          </cell>
        </row>
        <row r="7433">
          <cell r="F7433" t="str">
            <v>2015-2022Other1-in-10May Peak16</v>
          </cell>
          <cell r="G7433">
            <v>1.808602</v>
          </cell>
          <cell r="H7433">
            <v>2.4562780000000002</v>
          </cell>
          <cell r="I7433">
            <v>98.727310000000003</v>
          </cell>
          <cell r="J7433">
            <v>25277.02</v>
          </cell>
          <cell r="K7433">
            <v>0.54265169999999996</v>
          </cell>
          <cell r="L7433">
            <v>0.60470089999999999</v>
          </cell>
          <cell r="M7433">
            <v>0.64767580000000002</v>
          </cell>
          <cell r="N7433">
            <v>0.69065089999999996</v>
          </cell>
          <cell r="O7433">
            <v>0.75270000000000004</v>
          </cell>
        </row>
        <row r="7434">
          <cell r="F7434" t="str">
            <v>2015-2022Other1-in-10May Peak17</v>
          </cell>
          <cell r="G7434">
            <v>2.0082</v>
          </cell>
          <cell r="H7434">
            <v>2.7624580000000001</v>
          </cell>
          <cell r="I7434">
            <v>99.384450000000001</v>
          </cell>
          <cell r="J7434">
            <v>25277.02</v>
          </cell>
          <cell r="K7434">
            <v>0.63164120000000001</v>
          </cell>
          <cell r="L7434">
            <v>0.70408400000000004</v>
          </cell>
          <cell r="M7434">
            <v>0.75425779999999998</v>
          </cell>
          <cell r="N7434">
            <v>0.80443140000000002</v>
          </cell>
          <cell r="O7434">
            <v>0.8768743</v>
          </cell>
        </row>
        <row r="7435">
          <cell r="F7435" t="str">
            <v>2015-2022Other1-in-10May Peak18</v>
          </cell>
          <cell r="G7435">
            <v>2.169276</v>
          </cell>
          <cell r="H7435">
            <v>2.94387</v>
          </cell>
          <cell r="I7435">
            <v>98.740269999999995</v>
          </cell>
          <cell r="J7435">
            <v>25277.02</v>
          </cell>
          <cell r="K7435">
            <v>0.64863029999999999</v>
          </cell>
          <cell r="L7435">
            <v>0.72305050000000004</v>
          </cell>
          <cell r="M7435">
            <v>0.77459370000000005</v>
          </cell>
          <cell r="N7435">
            <v>0.8261368</v>
          </cell>
          <cell r="O7435">
            <v>0.90055700000000005</v>
          </cell>
        </row>
        <row r="7436">
          <cell r="F7436" t="str">
            <v>2015-2022Other1-in-10May Peak19</v>
          </cell>
          <cell r="G7436">
            <v>3.1718030000000002</v>
          </cell>
          <cell r="H7436">
            <v>2.8794650000000002</v>
          </cell>
          <cell r="I7436">
            <v>97.635949999999994</v>
          </cell>
          <cell r="J7436">
            <v>25277.02</v>
          </cell>
          <cell r="K7436">
            <v>-0.32657809999999998</v>
          </cell>
          <cell r="L7436">
            <v>-0.30634919999999999</v>
          </cell>
          <cell r="M7436">
            <v>-0.29233880000000001</v>
          </cell>
          <cell r="N7436">
            <v>-0.27832839999999998</v>
          </cell>
          <cell r="O7436">
            <v>-0.25809939999999998</v>
          </cell>
        </row>
        <row r="7437">
          <cell r="F7437" t="str">
            <v>2015-2022Other1-in-10May Peak20</v>
          </cell>
          <cell r="G7437">
            <v>2.854959</v>
          </cell>
          <cell r="H7437">
            <v>2.598182</v>
          </cell>
          <cell r="I7437">
            <v>94.882580000000004</v>
          </cell>
          <cell r="J7437">
            <v>25277.02</v>
          </cell>
          <cell r="K7437">
            <v>-0.28685159999999998</v>
          </cell>
          <cell r="L7437">
            <v>-0.26908339999999997</v>
          </cell>
          <cell r="M7437">
            <v>-0.25677729999999999</v>
          </cell>
          <cell r="N7437">
            <v>-0.2444711</v>
          </cell>
          <cell r="O7437">
            <v>-0.22670299999999999</v>
          </cell>
        </row>
        <row r="7438">
          <cell r="F7438" t="str">
            <v>2015-2022Other1-in-10May Peak21</v>
          </cell>
          <cell r="G7438">
            <v>2.433357</v>
          </cell>
          <cell r="H7438">
            <v>2.282797</v>
          </cell>
          <cell r="I7438">
            <v>89.478039999999993</v>
          </cell>
          <cell r="J7438">
            <v>25277.02</v>
          </cell>
          <cell r="K7438">
            <v>-0.16819429999999999</v>
          </cell>
          <cell r="L7438">
            <v>-0.157776</v>
          </cell>
          <cell r="M7438">
            <v>-0.15056040000000001</v>
          </cell>
          <cell r="N7438">
            <v>-0.14334469999999999</v>
          </cell>
          <cell r="O7438">
            <v>-0.1329264</v>
          </cell>
        </row>
        <row r="7439">
          <cell r="F7439" t="str">
            <v>2015-2022Other1-in-10May Peak22</v>
          </cell>
          <cell r="G7439">
            <v>2.0421</v>
          </cell>
          <cell r="H7439">
            <v>1.9455</v>
          </cell>
          <cell r="I7439">
            <v>85.047470000000004</v>
          </cell>
          <cell r="J7439">
            <v>25277.02</v>
          </cell>
          <cell r="K7439">
            <v>-0.1079142</v>
          </cell>
          <cell r="L7439">
            <v>-0.10122979999999999</v>
          </cell>
          <cell r="M7439">
            <v>-9.6600199999999997E-2</v>
          </cell>
          <cell r="N7439">
            <v>-9.19706E-2</v>
          </cell>
          <cell r="O7439">
            <v>-8.5286200000000006E-2</v>
          </cell>
        </row>
        <row r="7440">
          <cell r="F7440" t="str">
            <v>2015-2022Other1-in-10May Peak23</v>
          </cell>
          <cell r="G7440">
            <v>1.584303</v>
          </cell>
          <cell r="H7440">
            <v>1.5229839999999999</v>
          </cell>
          <cell r="I7440">
            <v>81.71987</v>
          </cell>
          <cell r="J7440">
            <v>25277.02</v>
          </cell>
          <cell r="K7440">
            <v>-6.8501300000000001E-2</v>
          </cell>
          <cell r="L7440">
            <v>-6.4258200000000001E-2</v>
          </cell>
          <cell r="M7440">
            <v>-6.1319499999999999E-2</v>
          </cell>
          <cell r="N7440">
            <v>-5.8380700000000001E-2</v>
          </cell>
          <cell r="O7440">
            <v>-5.4137600000000001E-2</v>
          </cell>
        </row>
        <row r="7441">
          <cell r="F7441" t="str">
            <v>2015-2022Other1-in-10May Peak24</v>
          </cell>
          <cell r="G7441">
            <v>1.2024349999999999</v>
          </cell>
          <cell r="H7441">
            <v>1.163252</v>
          </cell>
          <cell r="I7441">
            <v>79.75779</v>
          </cell>
          <cell r="J7441">
            <v>25277.02</v>
          </cell>
          <cell r="K7441">
            <v>-4.3772999999999999E-2</v>
          </cell>
          <cell r="L7441">
            <v>-4.1061599999999997E-2</v>
          </cell>
          <cell r="M7441">
            <v>-3.9183700000000002E-2</v>
          </cell>
          <cell r="N7441">
            <v>-3.73058E-2</v>
          </cell>
          <cell r="O7441">
            <v>-3.45945E-2</v>
          </cell>
        </row>
        <row r="7442">
          <cell r="F7442" t="str">
            <v>2015-2022Sierra1-in-10May Peak1</v>
          </cell>
          <cell r="G7442">
            <v>0.97242030000000002</v>
          </cell>
          <cell r="H7442">
            <v>0.97242030000000002</v>
          </cell>
          <cell r="I7442">
            <v>68.658289999999994</v>
          </cell>
          <cell r="J7442">
            <v>17688.05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</row>
        <row r="7443">
          <cell r="F7443" t="str">
            <v>2015-2022Sierra1-in-10May Peak2</v>
          </cell>
          <cell r="G7443">
            <v>0.85795829999999995</v>
          </cell>
          <cell r="H7443">
            <v>0.85795829999999995</v>
          </cell>
          <cell r="I7443">
            <v>67.493859999999998</v>
          </cell>
          <cell r="J7443">
            <v>17688.05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</row>
        <row r="7444">
          <cell r="F7444" t="str">
            <v>2015-2022Sierra1-in-10May Peak3</v>
          </cell>
          <cell r="G7444">
            <v>0.79185070000000002</v>
          </cell>
          <cell r="H7444">
            <v>0.79185070000000002</v>
          </cell>
          <cell r="I7444">
            <v>66.621939999999995</v>
          </cell>
          <cell r="J7444">
            <v>17688.05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</row>
        <row r="7445">
          <cell r="F7445" t="str">
            <v>2015-2022Sierra1-in-10May Peak4</v>
          </cell>
          <cell r="G7445">
            <v>0.75445169999999995</v>
          </cell>
          <cell r="H7445">
            <v>0.75445169999999995</v>
          </cell>
          <cell r="I7445">
            <v>66.551500000000004</v>
          </cell>
          <cell r="J7445">
            <v>17688.05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</row>
        <row r="7446">
          <cell r="F7446" t="str">
            <v>2015-2022Sierra1-in-10May Peak5</v>
          </cell>
          <cell r="G7446">
            <v>0.75464549999999997</v>
          </cell>
          <cell r="H7446">
            <v>0.75464549999999997</v>
          </cell>
          <cell r="I7446">
            <v>65.704999999999998</v>
          </cell>
          <cell r="J7446">
            <v>17688.05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</row>
        <row r="7447">
          <cell r="F7447" t="str">
            <v>2015-2022Sierra1-in-10May Peak6</v>
          </cell>
          <cell r="G7447">
            <v>0.82381769999999999</v>
          </cell>
          <cell r="H7447">
            <v>0.82381769999999999</v>
          </cell>
          <cell r="I7447">
            <v>65.311869999999999</v>
          </cell>
          <cell r="J7447">
            <v>17688.05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</row>
        <row r="7448">
          <cell r="F7448" t="str">
            <v>2015-2022Sierra1-in-10May Peak7</v>
          </cell>
          <cell r="G7448">
            <v>0.98046049999999996</v>
          </cell>
          <cell r="H7448">
            <v>0.98046049999999996</v>
          </cell>
          <cell r="I7448">
            <v>65.900800000000004</v>
          </cell>
          <cell r="J7448">
            <v>17688.05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</row>
        <row r="7449">
          <cell r="F7449" t="str">
            <v>2015-2022Sierra1-in-10May Peak8</v>
          </cell>
          <cell r="G7449">
            <v>1.079636</v>
          </cell>
          <cell r="H7449">
            <v>1.079636</v>
          </cell>
          <cell r="I7449">
            <v>69.547409999999999</v>
          </cell>
          <cell r="J7449">
            <v>17688.05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</row>
        <row r="7450">
          <cell r="F7450" t="str">
            <v>2015-2022Sierra1-in-10May Peak9</v>
          </cell>
          <cell r="G7450">
            <v>1.109893</v>
          </cell>
          <cell r="H7450">
            <v>1.109893</v>
          </cell>
          <cell r="I7450">
            <v>74.977069999999998</v>
          </cell>
          <cell r="J7450">
            <v>17688.05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</row>
        <row r="7451">
          <cell r="F7451" t="str">
            <v>2015-2022Sierra1-in-10May Peak10</v>
          </cell>
          <cell r="G7451">
            <v>1.166318</v>
          </cell>
          <cell r="H7451">
            <v>1.166318</v>
          </cell>
          <cell r="I7451">
            <v>78.960120000000003</v>
          </cell>
          <cell r="J7451">
            <v>17688.05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</row>
        <row r="7452">
          <cell r="F7452" t="str">
            <v>2015-2022Sierra1-in-10May Peak11</v>
          </cell>
          <cell r="G7452">
            <v>1.2735129999999999</v>
          </cell>
          <cell r="H7452">
            <v>1.2735129999999999</v>
          </cell>
          <cell r="I7452">
            <v>83.71951</v>
          </cell>
          <cell r="J7452">
            <v>17688.05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</row>
        <row r="7453">
          <cell r="F7453" t="str">
            <v>2015-2022Sierra1-in-10May Peak12</v>
          </cell>
          <cell r="G7453">
            <v>1.435959</v>
          </cell>
          <cell r="H7453">
            <v>1.435959</v>
          </cell>
          <cell r="I7453">
            <v>88.770319999999998</v>
          </cell>
          <cell r="J7453">
            <v>17688.05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</row>
        <row r="7454">
          <cell r="F7454" t="str">
            <v>2015-2022Sierra1-in-10May Peak13</v>
          </cell>
          <cell r="G7454">
            <v>1.6607000000000001</v>
          </cell>
          <cell r="H7454">
            <v>1.6607000000000001</v>
          </cell>
          <cell r="I7454">
            <v>91.912710000000004</v>
          </cell>
          <cell r="J7454">
            <v>17688.05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</row>
        <row r="7455">
          <cell r="F7455" t="str">
            <v>2015-2022Sierra1-in-10May Peak14</v>
          </cell>
          <cell r="G7455">
            <v>1.563628</v>
          </cell>
          <cell r="H7455">
            <v>1.9158740000000001</v>
          </cell>
          <cell r="I7455">
            <v>93.150589999999994</v>
          </cell>
          <cell r="J7455">
            <v>17688.05</v>
          </cell>
          <cell r="K7455">
            <v>0.29730060000000003</v>
          </cell>
          <cell r="L7455">
            <v>0.32976270000000002</v>
          </cell>
          <cell r="M7455">
            <v>0.3522458</v>
          </cell>
          <cell r="N7455">
            <v>0.37472889999999998</v>
          </cell>
          <cell r="O7455">
            <v>0.40719100000000003</v>
          </cell>
        </row>
        <row r="7456">
          <cell r="F7456" t="str">
            <v>2015-2022Sierra1-in-10May Peak15</v>
          </cell>
          <cell r="G7456">
            <v>1.7533449999999999</v>
          </cell>
          <cell r="H7456">
            <v>2.208345</v>
          </cell>
          <cell r="I7456">
            <v>93.699799999999996</v>
          </cell>
          <cell r="J7456">
            <v>17688.05</v>
          </cell>
          <cell r="K7456">
            <v>0.38503090000000001</v>
          </cell>
          <cell r="L7456">
            <v>0.4263692</v>
          </cell>
          <cell r="M7456">
            <v>0.45499990000000001</v>
          </cell>
          <cell r="N7456">
            <v>0.48363060000000002</v>
          </cell>
          <cell r="O7456">
            <v>0.52496889999999996</v>
          </cell>
        </row>
        <row r="7457">
          <cell r="F7457" t="str">
            <v>2015-2022Sierra1-in-10May Peak16</v>
          </cell>
          <cell r="G7457">
            <v>1.977624</v>
          </cell>
          <cell r="H7457">
            <v>2.5447220000000002</v>
          </cell>
          <cell r="I7457">
            <v>94.546300000000002</v>
          </cell>
          <cell r="J7457">
            <v>17688.05</v>
          </cell>
          <cell r="K7457">
            <v>0.47997279999999998</v>
          </cell>
          <cell r="L7457">
            <v>0.53144720000000001</v>
          </cell>
          <cell r="M7457">
            <v>0.56709830000000006</v>
          </cell>
          <cell r="N7457">
            <v>0.60274919999999998</v>
          </cell>
          <cell r="O7457">
            <v>0.65422369999999996</v>
          </cell>
        </row>
        <row r="7458">
          <cell r="F7458" t="str">
            <v>2015-2022Sierra1-in-10May Peak17</v>
          </cell>
          <cell r="G7458">
            <v>2.1834349999999998</v>
          </cell>
          <cell r="H7458">
            <v>2.8454679999999999</v>
          </cell>
          <cell r="I7458">
            <v>94.895420000000001</v>
          </cell>
          <cell r="J7458">
            <v>17688.05</v>
          </cell>
          <cell r="K7458">
            <v>0.56026480000000001</v>
          </cell>
          <cell r="L7458">
            <v>0.62039010000000006</v>
          </cell>
          <cell r="M7458">
            <v>0.66203270000000003</v>
          </cell>
          <cell r="N7458">
            <v>0.70367539999999995</v>
          </cell>
          <cell r="O7458">
            <v>0.76380060000000005</v>
          </cell>
        </row>
        <row r="7459">
          <cell r="F7459" t="str">
            <v>2015-2022Sierra1-in-10May Peak18</v>
          </cell>
          <cell r="G7459">
            <v>2.358924</v>
          </cell>
          <cell r="H7459">
            <v>3.0390190000000001</v>
          </cell>
          <cell r="I7459">
            <v>94.600769999999997</v>
          </cell>
          <cell r="J7459">
            <v>17688.05</v>
          </cell>
          <cell r="K7459">
            <v>0.57554309999999997</v>
          </cell>
          <cell r="L7459">
            <v>0.63731320000000002</v>
          </cell>
          <cell r="M7459">
            <v>0.68009500000000001</v>
          </cell>
          <cell r="N7459">
            <v>0.72287679999999999</v>
          </cell>
          <cell r="O7459">
            <v>0.78464690000000004</v>
          </cell>
        </row>
        <row r="7460">
          <cell r="F7460" t="str">
            <v>2015-2022Sierra1-in-10May Peak19</v>
          </cell>
          <cell r="G7460">
            <v>3.3734980000000001</v>
          </cell>
          <cell r="H7460">
            <v>3.0055990000000001</v>
          </cell>
          <cell r="I7460">
            <v>94.044070000000005</v>
          </cell>
          <cell r="J7460">
            <v>17688.05</v>
          </cell>
          <cell r="K7460">
            <v>-0.40038760000000001</v>
          </cell>
          <cell r="L7460">
            <v>-0.3811929</v>
          </cell>
          <cell r="M7460">
            <v>-0.36789870000000002</v>
          </cell>
          <cell r="N7460">
            <v>-0.35460449999999999</v>
          </cell>
          <cell r="O7460">
            <v>-0.33540979999999998</v>
          </cell>
        </row>
        <row r="7461">
          <cell r="F7461" t="str">
            <v>2015-2022Sierra1-in-10May Peak20</v>
          </cell>
          <cell r="G7461">
            <v>3.059968</v>
          </cell>
          <cell r="H7461">
            <v>2.756761</v>
          </cell>
          <cell r="I7461">
            <v>87.712649999999996</v>
          </cell>
          <cell r="J7461">
            <v>17688.05</v>
          </cell>
          <cell r="K7461">
            <v>-0.32998339999999998</v>
          </cell>
          <cell r="L7461">
            <v>-0.3141639</v>
          </cell>
          <cell r="M7461">
            <v>-0.30320740000000002</v>
          </cell>
          <cell r="N7461">
            <v>-0.29225089999999998</v>
          </cell>
          <cell r="O7461">
            <v>-0.27643139999999999</v>
          </cell>
        </row>
        <row r="7462">
          <cell r="F7462" t="str">
            <v>2015-2022Sierra1-in-10May Peak21</v>
          </cell>
          <cell r="G7462">
            <v>2.632193</v>
          </cell>
          <cell r="H7462">
            <v>2.4401079999999999</v>
          </cell>
          <cell r="I7462">
            <v>80.836399999999998</v>
          </cell>
          <cell r="J7462">
            <v>17688.05</v>
          </cell>
          <cell r="K7462">
            <v>-0.20904739999999999</v>
          </cell>
          <cell r="L7462">
            <v>-0.1990256</v>
          </cell>
          <cell r="M7462">
            <v>-0.19208459999999999</v>
          </cell>
          <cell r="N7462">
            <v>-0.18514349999999999</v>
          </cell>
          <cell r="O7462">
            <v>-0.17512169999999999</v>
          </cell>
        </row>
        <row r="7463">
          <cell r="F7463" t="str">
            <v>2015-2022Sierra1-in-10May Peak22</v>
          </cell>
          <cell r="G7463">
            <v>2.1912940000000001</v>
          </cell>
          <cell r="H7463">
            <v>2.0765729999999998</v>
          </cell>
          <cell r="I7463">
            <v>76.570300000000003</v>
          </cell>
          <cell r="J7463">
            <v>17688.05</v>
          </cell>
          <cell r="K7463">
            <v>-0.1248522</v>
          </cell>
          <cell r="L7463">
            <v>-0.11886679999999999</v>
          </cell>
          <cell r="M7463">
            <v>-0.1147213</v>
          </cell>
          <cell r="N7463">
            <v>-0.1105758</v>
          </cell>
          <cell r="O7463">
            <v>-0.1045903</v>
          </cell>
        </row>
        <row r="7464">
          <cell r="F7464" t="str">
            <v>2015-2022Sierra1-in-10May Peak23</v>
          </cell>
          <cell r="G7464">
            <v>1.6841699999999999</v>
          </cell>
          <cell r="H7464">
            <v>1.606935</v>
          </cell>
          <cell r="I7464">
            <v>73.895740000000004</v>
          </cell>
          <cell r="J7464">
            <v>17688.05</v>
          </cell>
          <cell r="K7464">
            <v>-8.4055900000000003E-2</v>
          </cell>
          <cell r="L7464">
            <v>-8.0026299999999995E-2</v>
          </cell>
          <cell r="M7464">
            <v>-7.7235300000000007E-2</v>
          </cell>
          <cell r="N7464">
            <v>-7.4444399999999994E-2</v>
          </cell>
          <cell r="O7464">
            <v>-7.0414699999999997E-2</v>
          </cell>
        </row>
        <row r="7465">
          <cell r="F7465" t="str">
            <v>2015-2022Sierra1-in-10May Peak24</v>
          </cell>
          <cell r="G7465">
            <v>1.259803</v>
          </cell>
          <cell r="H7465">
            <v>1.2195069999999999</v>
          </cell>
          <cell r="I7465">
            <v>72.291499999999999</v>
          </cell>
          <cell r="J7465">
            <v>17688.05</v>
          </cell>
          <cell r="K7465">
            <v>-4.3853900000000001E-2</v>
          </cell>
          <cell r="L7465">
            <v>-4.17516E-2</v>
          </cell>
          <cell r="M7465">
            <v>-4.0295499999999998E-2</v>
          </cell>
          <cell r="N7465">
            <v>-3.8839400000000003E-2</v>
          </cell>
          <cell r="O7465">
            <v>-3.6736999999999999E-2</v>
          </cell>
        </row>
        <row r="7466">
          <cell r="F7466" t="str">
            <v>2015-2022Stockton1-in-10May Peak1</v>
          </cell>
          <cell r="G7466">
            <v>1.1136699999999999</v>
          </cell>
          <cell r="H7466">
            <v>1.1136699999999999</v>
          </cell>
          <cell r="I7466">
            <v>79.192899999999995</v>
          </cell>
          <cell r="J7466">
            <v>12323.13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</row>
        <row r="7467">
          <cell r="F7467" t="str">
            <v>2015-2022Stockton1-in-10May Peak2</v>
          </cell>
          <cell r="G7467">
            <v>0.94730800000000004</v>
          </cell>
          <cell r="H7467">
            <v>0.94730800000000004</v>
          </cell>
          <cell r="I7467">
            <v>78.692899999999995</v>
          </cell>
          <cell r="J7467">
            <v>12323.13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</row>
        <row r="7468">
          <cell r="F7468" t="str">
            <v>2015-2022Stockton1-in-10May Peak3</v>
          </cell>
          <cell r="G7468">
            <v>0.8451919</v>
          </cell>
          <cell r="H7468">
            <v>0.8451919</v>
          </cell>
          <cell r="I7468">
            <v>76.006770000000003</v>
          </cell>
          <cell r="J7468">
            <v>12323.13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</row>
        <row r="7469">
          <cell r="F7469" t="str">
            <v>2015-2022Stockton1-in-10May Peak4</v>
          </cell>
          <cell r="G7469">
            <v>0.78802360000000005</v>
          </cell>
          <cell r="H7469">
            <v>0.78802360000000005</v>
          </cell>
          <cell r="I7469">
            <v>75.327370000000002</v>
          </cell>
          <cell r="J7469">
            <v>12323.13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</row>
        <row r="7470">
          <cell r="F7470" t="str">
            <v>2015-2022Stockton1-in-10May Peak5</v>
          </cell>
          <cell r="G7470">
            <v>0.77498619999999996</v>
          </cell>
          <cell r="H7470">
            <v>0.77498619999999996</v>
          </cell>
          <cell r="I7470">
            <v>75.282579999999996</v>
          </cell>
          <cell r="J7470">
            <v>12323.13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</row>
        <row r="7471">
          <cell r="F7471" t="str">
            <v>2015-2022Stockton1-in-10May Peak6</v>
          </cell>
          <cell r="G7471">
            <v>0.80992719999999996</v>
          </cell>
          <cell r="H7471">
            <v>0.80992719999999996</v>
          </cell>
          <cell r="I7471">
            <v>73.692899999999995</v>
          </cell>
          <cell r="J7471">
            <v>12323.13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</row>
        <row r="7472">
          <cell r="F7472" t="str">
            <v>2015-2022Stockton1-in-10May Peak7</v>
          </cell>
          <cell r="G7472">
            <v>0.92417170000000004</v>
          </cell>
          <cell r="H7472">
            <v>0.92417170000000004</v>
          </cell>
          <cell r="I7472">
            <v>72.872230000000002</v>
          </cell>
          <cell r="J7472">
            <v>12323.13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</row>
        <row r="7473">
          <cell r="F7473" t="str">
            <v>2015-2022Stockton1-in-10May Peak8</v>
          </cell>
          <cell r="G7473">
            <v>1.0035499999999999</v>
          </cell>
          <cell r="H7473">
            <v>1.0035499999999999</v>
          </cell>
          <cell r="I7473">
            <v>76.051630000000003</v>
          </cell>
          <cell r="J7473">
            <v>12323.13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</row>
        <row r="7474">
          <cell r="F7474" t="str">
            <v>2015-2022Stockton1-in-10May Peak9</v>
          </cell>
          <cell r="G7474">
            <v>1.044997</v>
          </cell>
          <cell r="H7474">
            <v>1.044997</v>
          </cell>
          <cell r="I7474">
            <v>78.589650000000006</v>
          </cell>
          <cell r="J7474">
            <v>12323.13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</row>
        <row r="7475">
          <cell r="F7475" t="str">
            <v>2015-2022Stockton1-in-10May Peak10</v>
          </cell>
          <cell r="G7475">
            <v>1.1465320000000001</v>
          </cell>
          <cell r="H7475">
            <v>1.1465320000000001</v>
          </cell>
          <cell r="I7475">
            <v>81.813869999999994</v>
          </cell>
          <cell r="J7475">
            <v>12323.13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</row>
        <row r="7476">
          <cell r="F7476" t="str">
            <v>2015-2022Stockton1-in-10May Peak11</v>
          </cell>
          <cell r="G7476">
            <v>1.2914920000000001</v>
          </cell>
          <cell r="H7476">
            <v>1.2914920000000001</v>
          </cell>
          <cell r="I7476">
            <v>84.903589999999994</v>
          </cell>
          <cell r="J7476">
            <v>12323.13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</row>
        <row r="7477">
          <cell r="F7477" t="str">
            <v>2015-2022Stockton1-in-10May Peak12</v>
          </cell>
          <cell r="G7477">
            <v>1.4880880000000001</v>
          </cell>
          <cell r="H7477">
            <v>1.4880880000000001</v>
          </cell>
          <cell r="I7477">
            <v>89.179400000000001</v>
          </cell>
          <cell r="J7477">
            <v>12323.13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</row>
        <row r="7478">
          <cell r="F7478" t="str">
            <v>2015-2022Stockton1-in-10May Peak13</v>
          </cell>
          <cell r="G7478">
            <v>1.740971</v>
          </cell>
          <cell r="H7478">
            <v>1.740971</v>
          </cell>
          <cell r="I7478">
            <v>90.679400000000001</v>
          </cell>
          <cell r="J7478">
            <v>12323.13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</row>
        <row r="7479">
          <cell r="F7479" t="str">
            <v>2015-2022Stockton1-in-10May Peak14</v>
          </cell>
          <cell r="G7479">
            <v>1.584344</v>
          </cell>
          <cell r="H7479">
            <v>2.0314169999999998</v>
          </cell>
          <cell r="I7479">
            <v>93.589650000000006</v>
          </cell>
          <cell r="J7479">
            <v>12323.13</v>
          </cell>
          <cell r="K7479">
            <v>0.37763360000000001</v>
          </cell>
          <cell r="L7479">
            <v>0.4186589</v>
          </cell>
          <cell r="M7479">
            <v>0.4470729</v>
          </cell>
          <cell r="N7479">
            <v>0.47548679999999999</v>
          </cell>
          <cell r="O7479">
            <v>0.51651219999999998</v>
          </cell>
        </row>
        <row r="7480">
          <cell r="F7480" t="str">
            <v>2015-2022Stockton1-in-10May Peak15</v>
          </cell>
          <cell r="G7480">
            <v>1.790948</v>
          </cell>
          <cell r="H7480">
            <v>2.3539289999999999</v>
          </cell>
          <cell r="I7480">
            <v>94.775810000000007</v>
          </cell>
          <cell r="J7480">
            <v>12323.13</v>
          </cell>
          <cell r="K7480">
            <v>0.47766449999999999</v>
          </cell>
          <cell r="L7480">
            <v>0.52807020000000005</v>
          </cell>
          <cell r="M7480">
            <v>0.56298110000000001</v>
          </cell>
          <cell r="N7480">
            <v>0.59789199999999998</v>
          </cell>
          <cell r="O7480">
            <v>0.64829769999999998</v>
          </cell>
        </row>
        <row r="7481">
          <cell r="F7481" t="str">
            <v>2015-2022Stockton1-in-10May Peak16</v>
          </cell>
          <cell r="G7481">
            <v>1.9969619999999999</v>
          </cell>
          <cell r="H7481">
            <v>2.709959</v>
          </cell>
          <cell r="I7481">
            <v>96.230959999999996</v>
          </cell>
          <cell r="J7481">
            <v>12323.13</v>
          </cell>
          <cell r="K7481">
            <v>0.60574839999999996</v>
          </cell>
          <cell r="L7481">
            <v>0.66911169999999998</v>
          </cell>
          <cell r="M7481">
            <v>0.71299699999999999</v>
          </cell>
          <cell r="N7481">
            <v>0.75688230000000001</v>
          </cell>
          <cell r="O7481">
            <v>0.82024560000000002</v>
          </cell>
        </row>
        <row r="7482">
          <cell r="F7482" t="str">
            <v>2015-2022Stockton1-in-10May Peak17</v>
          </cell>
          <cell r="G7482">
            <v>2.1928510000000001</v>
          </cell>
          <cell r="H7482">
            <v>3.0172889999999999</v>
          </cell>
          <cell r="I7482">
            <v>98.551630000000003</v>
          </cell>
          <cell r="J7482">
            <v>12323.13</v>
          </cell>
          <cell r="K7482">
            <v>0.69987460000000001</v>
          </cell>
          <cell r="L7482">
            <v>0.77346800000000004</v>
          </cell>
          <cell r="M7482">
            <v>0.82443849999999996</v>
          </cell>
          <cell r="N7482">
            <v>0.87540910000000005</v>
          </cell>
          <cell r="O7482">
            <v>0.94900240000000002</v>
          </cell>
        </row>
        <row r="7483">
          <cell r="F7483" t="str">
            <v>2015-2022Stockton1-in-10May Peak18</v>
          </cell>
          <cell r="G7483">
            <v>2.3349099999999998</v>
          </cell>
          <cell r="H7483">
            <v>3.1807989999999999</v>
          </cell>
          <cell r="I7483">
            <v>98.506770000000003</v>
          </cell>
          <cell r="J7483">
            <v>12323.13</v>
          </cell>
          <cell r="K7483">
            <v>0.71801090000000001</v>
          </cell>
          <cell r="L7483">
            <v>0.7935624</v>
          </cell>
          <cell r="M7483">
            <v>0.84588920000000001</v>
          </cell>
          <cell r="N7483">
            <v>0.89821589999999996</v>
          </cell>
          <cell r="O7483">
            <v>0.97376779999999996</v>
          </cell>
        </row>
        <row r="7484">
          <cell r="F7484" t="str">
            <v>2015-2022Stockton1-in-10May Peak19</v>
          </cell>
          <cell r="G7484">
            <v>3.3965010000000002</v>
          </cell>
          <cell r="H7484">
            <v>3.103326</v>
          </cell>
          <cell r="I7484">
            <v>97.827370000000002</v>
          </cell>
          <cell r="J7484">
            <v>12323.13</v>
          </cell>
          <cell r="K7484">
            <v>-0.30917090000000003</v>
          </cell>
          <cell r="L7484">
            <v>-0.29971999999999999</v>
          </cell>
          <cell r="M7484">
            <v>-0.2931744</v>
          </cell>
          <cell r="N7484">
            <v>-0.28662880000000002</v>
          </cell>
          <cell r="O7484">
            <v>-0.27717789999999998</v>
          </cell>
        </row>
        <row r="7485">
          <cell r="F7485" t="str">
            <v>2015-2022Stockton1-in-10May Peak20</v>
          </cell>
          <cell r="G7485">
            <v>3.0920930000000002</v>
          </cell>
          <cell r="H7485">
            <v>2.8170139999999999</v>
          </cell>
          <cell r="I7485">
            <v>94.282579999999996</v>
          </cell>
          <cell r="J7485">
            <v>12323.13</v>
          </cell>
          <cell r="K7485">
            <v>-0.29008929999999999</v>
          </cell>
          <cell r="L7485">
            <v>-0.28122180000000002</v>
          </cell>
          <cell r="M7485">
            <v>-0.27508009999999999</v>
          </cell>
          <cell r="N7485">
            <v>-0.26893850000000002</v>
          </cell>
          <cell r="O7485">
            <v>-0.26007089999999999</v>
          </cell>
        </row>
        <row r="7486">
          <cell r="F7486" t="str">
            <v>2015-2022Stockton1-in-10May Peak21</v>
          </cell>
          <cell r="G7486">
            <v>2.7154099999999999</v>
          </cell>
          <cell r="H7486">
            <v>2.5296979999999998</v>
          </cell>
          <cell r="I7486">
            <v>89.603179999999995</v>
          </cell>
          <cell r="J7486">
            <v>12323.13</v>
          </cell>
          <cell r="K7486">
            <v>-0.19584399999999999</v>
          </cell>
          <cell r="L7486">
            <v>-0.18985740000000001</v>
          </cell>
          <cell r="M7486">
            <v>-0.18571109999999999</v>
          </cell>
          <cell r="N7486">
            <v>-0.1815647</v>
          </cell>
          <cell r="O7486">
            <v>-0.17557809999999999</v>
          </cell>
        </row>
        <row r="7487">
          <cell r="F7487" t="str">
            <v>2015-2022Stockton1-in-10May Peak22</v>
          </cell>
          <cell r="G7487">
            <v>2.3161109999999998</v>
          </cell>
          <cell r="H7487">
            <v>2.1855340000000001</v>
          </cell>
          <cell r="I7487">
            <v>85.879000000000005</v>
          </cell>
          <cell r="J7487">
            <v>12323.13</v>
          </cell>
          <cell r="K7487">
            <v>-0.1377023</v>
          </cell>
          <cell r="L7487">
            <v>-0.1334929</v>
          </cell>
          <cell r="M7487">
            <v>-0.13057759999999999</v>
          </cell>
          <cell r="N7487">
            <v>-0.1276622</v>
          </cell>
          <cell r="O7487">
            <v>-0.1234528</v>
          </cell>
        </row>
        <row r="7488">
          <cell r="F7488" t="str">
            <v>2015-2022Stockton1-in-10May Peak23</v>
          </cell>
          <cell r="G7488">
            <v>1.813026</v>
          </cell>
          <cell r="H7488">
            <v>1.74275</v>
          </cell>
          <cell r="I7488">
            <v>82.423850000000002</v>
          </cell>
          <cell r="J7488">
            <v>12323.13</v>
          </cell>
          <cell r="K7488">
            <v>-7.4110999999999996E-2</v>
          </cell>
          <cell r="L7488">
            <v>-7.1845500000000007E-2</v>
          </cell>
          <cell r="M7488">
            <v>-7.0276500000000006E-2</v>
          </cell>
          <cell r="N7488">
            <v>-6.8707500000000005E-2</v>
          </cell>
          <cell r="O7488">
            <v>-6.6442000000000001E-2</v>
          </cell>
        </row>
        <row r="7489">
          <cell r="F7489" t="str">
            <v>2015-2022Stockton1-in-10May Peak24</v>
          </cell>
          <cell r="G7489">
            <v>1.399051</v>
          </cell>
          <cell r="H7489">
            <v>1.342705</v>
          </cell>
          <cell r="I7489">
            <v>80.058359999999993</v>
          </cell>
          <cell r="J7489">
            <v>12323.13</v>
          </cell>
          <cell r="K7489">
            <v>-5.9421000000000002E-2</v>
          </cell>
          <cell r="L7489">
            <v>-5.7604599999999999E-2</v>
          </cell>
          <cell r="M7489">
            <v>-5.6346500000000001E-2</v>
          </cell>
          <cell r="N7489">
            <v>-5.5088499999999999E-2</v>
          </cell>
          <cell r="O7489">
            <v>-5.3272100000000003E-2</v>
          </cell>
        </row>
        <row r="7490">
          <cell r="F7490" t="str">
            <v>2015-2022All Customers1-in-2May Peak1</v>
          </cell>
          <cell r="G7490">
            <v>0.71183280000000004</v>
          </cell>
          <cell r="H7490">
            <v>0.71183280000000004</v>
          </cell>
          <cell r="I7490">
            <v>68.20393</v>
          </cell>
          <cell r="J7490">
            <v>147887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</row>
        <row r="7491">
          <cell r="F7491" t="str">
            <v>2015-2022All Customers1-in-2May Peak2</v>
          </cell>
          <cell r="G7491">
            <v>0.60876739999999996</v>
          </cell>
          <cell r="H7491">
            <v>0.60876739999999996</v>
          </cell>
          <cell r="I7491">
            <v>66.771929999999998</v>
          </cell>
          <cell r="J7491">
            <v>147887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</row>
        <row r="7492">
          <cell r="F7492" t="str">
            <v>2015-2022All Customers1-in-2May Peak3</v>
          </cell>
          <cell r="G7492">
            <v>0.54705669999999995</v>
          </cell>
          <cell r="H7492">
            <v>0.54705669999999995</v>
          </cell>
          <cell r="I7492">
            <v>65.837260000000001</v>
          </cell>
          <cell r="J7492">
            <v>147887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</row>
        <row r="7493">
          <cell r="F7493" t="str">
            <v>2015-2022All Customers1-in-2May Peak4</v>
          </cell>
          <cell r="G7493">
            <v>0.51094930000000005</v>
          </cell>
          <cell r="H7493">
            <v>0.51094930000000005</v>
          </cell>
          <cell r="I7493">
            <v>64.505319999999998</v>
          </cell>
          <cell r="J7493">
            <v>147887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</row>
        <row r="7494">
          <cell r="F7494" t="str">
            <v>2015-2022All Customers1-in-2May Peak5</v>
          </cell>
          <cell r="G7494">
            <v>0.50153579999999998</v>
          </cell>
          <cell r="H7494">
            <v>0.50153579999999998</v>
          </cell>
          <cell r="I7494">
            <v>63.666020000000003</v>
          </cell>
          <cell r="J7494">
            <v>147887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</row>
        <row r="7495">
          <cell r="F7495" t="str">
            <v>2015-2022All Customers1-in-2May Peak6</v>
          </cell>
          <cell r="G7495">
            <v>0.52968769999999998</v>
          </cell>
          <cell r="H7495">
            <v>0.52968769999999998</v>
          </cell>
          <cell r="I7495">
            <v>62.629919999999998</v>
          </cell>
          <cell r="J7495">
            <v>147887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</row>
        <row r="7496">
          <cell r="F7496" t="str">
            <v>2015-2022All Customers1-in-2May Peak7</v>
          </cell>
          <cell r="G7496">
            <v>0.61399329999999996</v>
          </cell>
          <cell r="H7496">
            <v>0.61399329999999996</v>
          </cell>
          <cell r="I7496">
            <v>62.403210000000001</v>
          </cell>
          <cell r="J7496">
            <v>147887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</row>
        <row r="7497">
          <cell r="F7497" t="str">
            <v>2015-2022All Customers1-in-2May Peak8</v>
          </cell>
          <cell r="G7497">
            <v>0.67776910000000001</v>
          </cell>
          <cell r="H7497">
            <v>0.67776910000000001</v>
          </cell>
          <cell r="I7497">
            <v>64.472430000000003</v>
          </cell>
          <cell r="J7497">
            <v>147887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</row>
        <row r="7498">
          <cell r="F7498" t="str">
            <v>2015-2022All Customers1-in-2May Peak9</v>
          </cell>
          <cell r="G7498">
            <v>0.69378130000000005</v>
          </cell>
          <cell r="H7498">
            <v>0.69378130000000005</v>
          </cell>
          <cell r="I7498">
            <v>68.056479999999993</v>
          </cell>
          <cell r="J7498">
            <v>147887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</row>
        <row r="7499">
          <cell r="F7499" t="str">
            <v>2015-2022All Customers1-in-2May Peak10</v>
          </cell>
          <cell r="G7499">
            <v>0.74463179999999995</v>
          </cell>
          <cell r="H7499">
            <v>0.74463179999999995</v>
          </cell>
          <cell r="I7499">
            <v>72.194450000000003</v>
          </cell>
          <cell r="J7499">
            <v>147887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</row>
        <row r="7500">
          <cell r="F7500" t="str">
            <v>2015-2022All Customers1-in-2May Peak11</v>
          </cell>
          <cell r="G7500">
            <v>0.82842400000000005</v>
          </cell>
          <cell r="H7500">
            <v>0.82842400000000005</v>
          </cell>
          <cell r="I7500">
            <v>75.728970000000004</v>
          </cell>
          <cell r="J7500">
            <v>147887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</row>
        <row r="7501">
          <cell r="F7501" t="str">
            <v>2015-2022All Customers1-in-2May Peak12</v>
          </cell>
          <cell r="G7501">
            <v>0.95017130000000005</v>
          </cell>
          <cell r="H7501">
            <v>0.95017130000000005</v>
          </cell>
          <cell r="I7501">
            <v>79.173839999999998</v>
          </cell>
          <cell r="J7501">
            <v>147887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</row>
        <row r="7502">
          <cell r="F7502" t="str">
            <v>2015-2022All Customers1-in-2May Peak13</v>
          </cell>
          <cell r="G7502">
            <v>1.1104579999999999</v>
          </cell>
          <cell r="H7502">
            <v>1.1104579999999999</v>
          </cell>
          <cell r="I7502">
            <v>82.137990000000002</v>
          </cell>
          <cell r="J7502">
            <v>147887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</row>
        <row r="7503">
          <cell r="F7503" t="str">
            <v>2015-2022All Customers1-in-2May Peak14</v>
          </cell>
          <cell r="G7503">
            <v>1.0941529999999999</v>
          </cell>
          <cell r="H7503">
            <v>1.2855799999999999</v>
          </cell>
          <cell r="I7503">
            <v>84.701769999999996</v>
          </cell>
          <cell r="J7503">
            <v>147887</v>
          </cell>
          <cell r="K7503">
            <v>0.1178329</v>
          </cell>
          <cell r="L7503">
            <v>0.16131319999999999</v>
          </cell>
          <cell r="M7503">
            <v>0.1914276</v>
          </cell>
          <cell r="N7503">
            <v>0.22154190000000001</v>
          </cell>
          <cell r="O7503">
            <v>0.26502219999999999</v>
          </cell>
        </row>
        <row r="7504">
          <cell r="F7504" t="str">
            <v>2015-2022All Customers1-in-2May Peak15</v>
          </cell>
          <cell r="G7504">
            <v>1.235449</v>
          </cell>
          <cell r="H7504">
            <v>1.4794700000000001</v>
          </cell>
          <cell r="I7504">
            <v>86.375200000000007</v>
          </cell>
          <cell r="J7504">
            <v>147887</v>
          </cell>
          <cell r="K7504">
            <v>0.14982309999999999</v>
          </cell>
          <cell r="L7504">
            <v>0.20547609999999999</v>
          </cell>
          <cell r="M7504">
            <v>0.24402119999999999</v>
          </cell>
          <cell r="N7504">
            <v>0.2825664</v>
          </cell>
          <cell r="O7504">
            <v>0.3382194</v>
          </cell>
        </row>
        <row r="7505">
          <cell r="F7505" t="str">
            <v>2015-2022All Customers1-in-2May Peak16</v>
          </cell>
          <cell r="G7505">
            <v>1.3896360000000001</v>
          </cell>
          <cell r="H7505">
            <v>1.696115</v>
          </cell>
          <cell r="I7505">
            <v>86.991420000000005</v>
          </cell>
          <cell r="J7505">
            <v>147887</v>
          </cell>
          <cell r="K7505">
            <v>0.18933949999999999</v>
          </cell>
          <cell r="L7505">
            <v>0.25854640000000001</v>
          </cell>
          <cell r="M7505">
            <v>0.3064788</v>
          </cell>
          <cell r="N7505">
            <v>0.35441119999999998</v>
          </cell>
          <cell r="O7505">
            <v>0.42361799999999999</v>
          </cell>
        </row>
        <row r="7506">
          <cell r="F7506" t="str">
            <v>2015-2022All Customers1-in-2May Peak17</v>
          </cell>
          <cell r="G7506">
            <v>1.528748</v>
          </cell>
          <cell r="H7506">
            <v>1.884897</v>
          </cell>
          <cell r="I7506">
            <v>87.243290000000002</v>
          </cell>
          <cell r="J7506">
            <v>147887</v>
          </cell>
          <cell r="K7506">
            <v>0.2192132</v>
          </cell>
          <cell r="L7506">
            <v>0.30011569999999999</v>
          </cell>
          <cell r="M7506">
            <v>0.35614859999999998</v>
          </cell>
          <cell r="N7506">
            <v>0.41218139999999998</v>
          </cell>
          <cell r="O7506">
            <v>0.49308390000000002</v>
          </cell>
        </row>
        <row r="7507">
          <cell r="F7507" t="str">
            <v>2015-2022All Customers1-in-2May Peak18</v>
          </cell>
          <cell r="G7507">
            <v>1.634611</v>
          </cell>
          <cell r="H7507">
            <v>2.0002610000000001</v>
          </cell>
          <cell r="I7507">
            <v>86.751239999999996</v>
          </cell>
          <cell r="J7507">
            <v>147887</v>
          </cell>
          <cell r="K7507">
            <v>0.22495399999999999</v>
          </cell>
          <cell r="L7507">
            <v>0.30807839999999997</v>
          </cell>
          <cell r="M7507">
            <v>0.36564999999999998</v>
          </cell>
          <cell r="N7507">
            <v>0.42322159999999998</v>
          </cell>
          <cell r="O7507">
            <v>0.50634590000000002</v>
          </cell>
        </row>
        <row r="7508">
          <cell r="F7508" t="str">
            <v>2015-2022All Customers1-in-2May Peak19</v>
          </cell>
          <cell r="G7508">
            <v>2.2306810000000001</v>
          </cell>
          <cell r="H7508">
            <v>1.9696370000000001</v>
          </cell>
          <cell r="I7508">
            <v>84.436480000000003</v>
          </cell>
          <cell r="J7508">
            <v>147887</v>
          </cell>
          <cell r="K7508">
            <v>-0.28904639999999998</v>
          </cell>
          <cell r="L7508">
            <v>-0.27250269999999999</v>
          </cell>
          <cell r="M7508">
            <v>-0.26104460000000002</v>
          </cell>
          <cell r="N7508">
            <v>-0.24958649999999999</v>
          </cell>
          <cell r="O7508">
            <v>-0.23304269999999999</v>
          </cell>
        </row>
        <row r="7509">
          <cell r="F7509" t="str">
            <v>2015-2022All Customers1-in-2May Peak20</v>
          </cell>
          <cell r="G7509">
            <v>2.0395460000000001</v>
          </cell>
          <cell r="H7509">
            <v>1.805185</v>
          </cell>
          <cell r="I7509">
            <v>80.886340000000004</v>
          </cell>
          <cell r="J7509">
            <v>147887</v>
          </cell>
          <cell r="K7509">
            <v>-0.25938050000000001</v>
          </cell>
          <cell r="L7509">
            <v>-0.2445987</v>
          </cell>
          <cell r="M7509">
            <v>-0.23436080000000001</v>
          </cell>
          <cell r="N7509">
            <v>-0.22412290000000001</v>
          </cell>
          <cell r="O7509">
            <v>-0.209341</v>
          </cell>
        </row>
        <row r="7510">
          <cell r="F7510" t="str">
            <v>2015-2022All Customers1-in-2May Peak21</v>
          </cell>
          <cell r="G7510">
            <v>1.7790490000000001</v>
          </cell>
          <cell r="H7510">
            <v>1.6302049999999999</v>
          </cell>
          <cell r="I7510">
            <v>76.959900000000005</v>
          </cell>
          <cell r="J7510">
            <v>147887</v>
          </cell>
          <cell r="K7510">
            <v>-0.16441</v>
          </cell>
          <cell r="L7510">
            <v>-0.15521299999999999</v>
          </cell>
          <cell r="M7510">
            <v>-0.14884320000000001</v>
          </cell>
          <cell r="N7510">
            <v>-0.1424734</v>
          </cell>
          <cell r="O7510">
            <v>-0.13327639999999999</v>
          </cell>
        </row>
        <row r="7511">
          <cell r="F7511" t="str">
            <v>2015-2022All Customers1-in-2May Peak22</v>
          </cell>
          <cell r="G7511">
            <v>1.5196369999999999</v>
          </cell>
          <cell r="H7511">
            <v>1.42726</v>
          </cell>
          <cell r="I7511">
            <v>73.88494</v>
          </cell>
          <cell r="J7511">
            <v>147887</v>
          </cell>
          <cell r="K7511">
            <v>-0.10193969999999999</v>
          </cell>
          <cell r="L7511">
            <v>-9.6290100000000003E-2</v>
          </cell>
          <cell r="M7511">
            <v>-9.2377299999999996E-2</v>
          </cell>
          <cell r="N7511">
            <v>-8.8464399999999999E-2</v>
          </cell>
          <cell r="O7511">
            <v>-8.2814799999999994E-2</v>
          </cell>
        </row>
        <row r="7512">
          <cell r="F7512" t="str">
            <v>2015-2022All Customers1-in-2May Peak23</v>
          </cell>
          <cell r="G7512">
            <v>1.1963239999999999</v>
          </cell>
          <cell r="H7512">
            <v>1.13855</v>
          </cell>
          <cell r="I7512">
            <v>70.942629999999994</v>
          </cell>
          <cell r="J7512">
            <v>147887</v>
          </cell>
          <cell r="K7512">
            <v>-6.3842800000000005E-2</v>
          </cell>
          <cell r="L7512">
            <v>-6.02573E-2</v>
          </cell>
          <cell r="M7512">
            <v>-5.7773999999999999E-2</v>
          </cell>
          <cell r="N7512">
            <v>-5.5290699999999998E-2</v>
          </cell>
          <cell r="O7512">
            <v>-5.17052E-2</v>
          </cell>
        </row>
        <row r="7513">
          <cell r="F7513" t="str">
            <v>2015-2022All Customers1-in-2May Peak24</v>
          </cell>
          <cell r="G7513">
            <v>0.9155105</v>
          </cell>
          <cell r="H7513">
            <v>0.873861</v>
          </cell>
          <cell r="I7513">
            <v>69.034949999999995</v>
          </cell>
          <cell r="J7513">
            <v>147887</v>
          </cell>
          <cell r="K7513">
            <v>-4.6066299999999998E-2</v>
          </cell>
          <cell r="L7513">
            <v>-4.34569E-2</v>
          </cell>
          <cell r="M7513">
            <v>-4.1649600000000002E-2</v>
          </cell>
          <cell r="N7513">
            <v>-3.9842299999999997E-2</v>
          </cell>
          <cell r="O7513">
            <v>-3.7233000000000002E-2</v>
          </cell>
        </row>
        <row r="7514">
          <cell r="F7514" t="str">
            <v>2015-2022Greater Bay Area1-in-2May Peak1</v>
          </cell>
          <cell r="G7514">
            <v>0.49649759999999998</v>
          </cell>
          <cell r="H7514">
            <v>0.49649759999999998</v>
          </cell>
          <cell r="I7514">
            <v>60.845219999999998</v>
          </cell>
          <cell r="J7514">
            <v>51563.08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</row>
        <row r="7515">
          <cell r="F7515" t="str">
            <v>2015-2022Greater Bay Area1-in-2May Peak2</v>
          </cell>
          <cell r="G7515">
            <v>0.41762490000000002</v>
          </cell>
          <cell r="H7515">
            <v>0.41762490000000002</v>
          </cell>
          <cell r="I7515">
            <v>59.76849</v>
          </cell>
          <cell r="J7515">
            <v>51563.08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</row>
        <row r="7516">
          <cell r="F7516" t="str">
            <v>2015-2022Greater Bay Area1-in-2May Peak3</v>
          </cell>
          <cell r="G7516">
            <v>0.3741852</v>
          </cell>
          <cell r="H7516">
            <v>0.3741852</v>
          </cell>
          <cell r="I7516">
            <v>59.199300000000001</v>
          </cell>
          <cell r="J7516">
            <v>51563.08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</row>
        <row r="7517">
          <cell r="F7517" t="str">
            <v>2015-2022Greater Bay Area1-in-2May Peak4</v>
          </cell>
          <cell r="G7517">
            <v>0.35007640000000001</v>
          </cell>
          <cell r="H7517">
            <v>0.35007640000000001</v>
          </cell>
          <cell r="I7517">
            <v>58.894030000000001</v>
          </cell>
          <cell r="J7517">
            <v>51563.08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</row>
        <row r="7518">
          <cell r="F7518" t="str">
            <v>2015-2022Greater Bay Area1-in-2May Peak5</v>
          </cell>
          <cell r="G7518">
            <v>0.34199600000000002</v>
          </cell>
          <cell r="H7518">
            <v>0.34199600000000002</v>
          </cell>
          <cell r="I7518">
            <v>58.195749999999997</v>
          </cell>
          <cell r="J7518">
            <v>51563.08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</row>
        <row r="7519">
          <cell r="F7519" t="str">
            <v>2015-2022Greater Bay Area1-in-2May Peak6</v>
          </cell>
          <cell r="G7519">
            <v>0.36080770000000001</v>
          </cell>
          <cell r="H7519">
            <v>0.36080770000000001</v>
          </cell>
          <cell r="I7519">
            <v>57.520069999999997</v>
          </cell>
          <cell r="J7519">
            <v>51563.08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</row>
        <row r="7520">
          <cell r="F7520" t="str">
            <v>2015-2022Greater Bay Area1-in-2May Peak7</v>
          </cell>
          <cell r="G7520">
            <v>0.42640909999999999</v>
          </cell>
          <cell r="H7520">
            <v>0.42640909999999999</v>
          </cell>
          <cell r="I7520">
            <v>57.169069999999998</v>
          </cell>
          <cell r="J7520">
            <v>51563.08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</row>
        <row r="7521">
          <cell r="F7521" t="str">
            <v>2015-2022Greater Bay Area1-in-2May Peak8</v>
          </cell>
          <cell r="G7521">
            <v>0.49053249999999998</v>
          </cell>
          <cell r="H7521">
            <v>0.49053249999999998</v>
          </cell>
          <cell r="I7521">
            <v>58.713790000000003</v>
          </cell>
          <cell r="J7521">
            <v>51563.08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</row>
        <row r="7522">
          <cell r="F7522" t="str">
            <v>2015-2022Greater Bay Area1-in-2May Peak9</v>
          </cell>
          <cell r="G7522">
            <v>0.49815219999999999</v>
          </cell>
          <cell r="H7522">
            <v>0.49815219999999999</v>
          </cell>
          <cell r="I7522">
            <v>61.621980000000001</v>
          </cell>
          <cell r="J7522">
            <v>51563.08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</row>
        <row r="7523">
          <cell r="F7523" t="str">
            <v>2015-2022Greater Bay Area1-in-2May Peak10</v>
          </cell>
          <cell r="G7523">
            <v>0.51988630000000002</v>
          </cell>
          <cell r="H7523">
            <v>0.51988630000000002</v>
          </cell>
          <cell r="I7523">
            <v>65.040450000000007</v>
          </cell>
          <cell r="J7523">
            <v>51563.08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</row>
        <row r="7524">
          <cell r="F7524" t="str">
            <v>2015-2022Greater Bay Area1-in-2May Peak11</v>
          </cell>
          <cell r="G7524">
            <v>0.56442990000000004</v>
          </cell>
          <cell r="H7524">
            <v>0.56442990000000004</v>
          </cell>
          <cell r="I7524">
            <v>69.050669999999997</v>
          </cell>
          <cell r="J7524">
            <v>51563.08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</row>
        <row r="7525">
          <cell r="F7525" t="str">
            <v>2015-2022Greater Bay Area1-in-2May Peak12</v>
          </cell>
          <cell r="G7525">
            <v>0.62783339999999999</v>
          </cell>
          <cell r="H7525">
            <v>0.62783339999999999</v>
          </cell>
          <cell r="I7525">
            <v>72.42098</v>
          </cell>
          <cell r="J7525">
            <v>51563.08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</row>
        <row r="7526">
          <cell r="F7526" t="str">
            <v>2015-2022Greater Bay Area1-in-2May Peak13</v>
          </cell>
          <cell r="G7526">
            <v>0.71443469999999998</v>
          </cell>
          <cell r="H7526">
            <v>0.71443469999999998</v>
          </cell>
          <cell r="I7526">
            <v>74.771929999999998</v>
          </cell>
          <cell r="J7526">
            <v>51563.08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</row>
        <row r="7527">
          <cell r="F7527" t="str">
            <v>2015-2022Greater Bay Area1-in-2May Peak14</v>
          </cell>
          <cell r="G7527">
            <v>0.74111660000000001</v>
          </cell>
          <cell r="H7527">
            <v>0.80675830000000004</v>
          </cell>
          <cell r="I7527">
            <v>77.041740000000004</v>
          </cell>
          <cell r="J7527">
            <v>51563.08</v>
          </cell>
          <cell r="K7527">
            <v>-9.5743000000000009E-3</v>
          </cell>
          <cell r="L7527">
            <v>3.4863900000000003E-2</v>
          </cell>
          <cell r="M7527">
            <v>6.5641699999999997E-2</v>
          </cell>
          <cell r="N7527">
            <v>9.6419400000000002E-2</v>
          </cell>
          <cell r="O7527">
            <v>0.1408577</v>
          </cell>
        </row>
        <row r="7528">
          <cell r="F7528" t="str">
            <v>2015-2022Greater Bay Area1-in-2May Peak15</v>
          </cell>
          <cell r="G7528">
            <v>0.8281577</v>
          </cell>
          <cell r="H7528">
            <v>0.91416779999999997</v>
          </cell>
          <cell r="I7528">
            <v>78.286820000000006</v>
          </cell>
          <cell r="J7528">
            <v>51563.08</v>
          </cell>
          <cell r="K7528">
            <v>-1.2545199999999999E-2</v>
          </cell>
          <cell r="L7528">
            <v>4.5682100000000003E-2</v>
          </cell>
          <cell r="M7528">
            <v>8.6010100000000006E-2</v>
          </cell>
          <cell r="N7528">
            <v>0.12633820000000001</v>
          </cell>
          <cell r="O7528">
            <v>0.18456549999999999</v>
          </cell>
        </row>
        <row r="7529">
          <cell r="F7529" t="str">
            <v>2015-2022Greater Bay Area1-in-2May Peak16</v>
          </cell>
          <cell r="G7529">
            <v>0.93978289999999998</v>
          </cell>
          <cell r="H7529">
            <v>1.046095</v>
          </cell>
          <cell r="I7529">
            <v>78.719250000000002</v>
          </cell>
          <cell r="J7529">
            <v>51563.08</v>
          </cell>
          <cell r="K7529">
            <v>-1.55064E-2</v>
          </cell>
          <cell r="L7529">
            <v>5.6465000000000001E-2</v>
          </cell>
          <cell r="M7529">
            <v>0.10631210000000001</v>
          </cell>
          <cell r="N7529">
            <v>0.1561592</v>
          </cell>
          <cell r="O7529">
            <v>0.22813059999999999</v>
          </cell>
        </row>
        <row r="7530">
          <cell r="F7530" t="str">
            <v>2015-2022Greater Bay Area1-in-2May Peak17</v>
          </cell>
          <cell r="G7530">
            <v>1.0479670000000001</v>
          </cell>
          <cell r="H7530">
            <v>1.172698</v>
          </cell>
          <cell r="I7530">
            <v>78.326369999999997</v>
          </cell>
          <cell r="J7530">
            <v>51563.08</v>
          </cell>
          <cell r="K7530">
            <v>-1.8193000000000001E-2</v>
          </cell>
          <cell r="L7530">
            <v>6.6247600000000004E-2</v>
          </cell>
          <cell r="M7530">
            <v>0.1247308</v>
          </cell>
          <cell r="N7530">
            <v>0.18321390000000001</v>
          </cell>
          <cell r="O7530">
            <v>0.26765450000000002</v>
          </cell>
        </row>
        <row r="7531">
          <cell r="F7531" t="str">
            <v>2015-2022Greater Bay Area1-in-2May Peak18</v>
          </cell>
          <cell r="G7531">
            <v>1.1330199999999999</v>
          </cell>
          <cell r="H7531">
            <v>1.261236</v>
          </cell>
          <cell r="I7531">
            <v>77.777720000000002</v>
          </cell>
          <cell r="J7531">
            <v>51563.08</v>
          </cell>
          <cell r="K7531">
            <v>-1.8701200000000001E-2</v>
          </cell>
          <cell r="L7531">
            <v>6.8098500000000006E-2</v>
          </cell>
          <cell r="M7531">
            <v>0.12821569999999999</v>
          </cell>
          <cell r="N7531">
            <v>0.1883329</v>
          </cell>
          <cell r="O7531">
            <v>0.2751326</v>
          </cell>
        </row>
        <row r="7532">
          <cell r="F7532" t="str">
            <v>2015-2022Greater Bay Area1-in-2May Peak19</v>
          </cell>
          <cell r="G7532">
            <v>1.43181</v>
          </cell>
          <cell r="H7532">
            <v>1.261544</v>
          </cell>
          <cell r="I7532">
            <v>75.079949999999997</v>
          </cell>
          <cell r="J7532">
            <v>51563.08</v>
          </cell>
          <cell r="K7532">
            <v>-0.19691939999999999</v>
          </cell>
          <cell r="L7532">
            <v>-0.18117249999999999</v>
          </cell>
          <cell r="M7532">
            <v>-0.1702661</v>
          </cell>
          <cell r="N7532">
            <v>-0.1593598</v>
          </cell>
          <cell r="O7532">
            <v>-0.14361280000000001</v>
          </cell>
        </row>
        <row r="7533">
          <cell r="F7533" t="str">
            <v>2015-2022Greater Bay Area1-in-2May Peak20</v>
          </cell>
          <cell r="G7533">
            <v>1.316813</v>
          </cell>
          <cell r="H7533">
            <v>1.165375</v>
          </cell>
          <cell r="I7533">
            <v>70.403750000000002</v>
          </cell>
          <cell r="J7533">
            <v>51563.08</v>
          </cell>
          <cell r="K7533">
            <v>-0.17514360000000001</v>
          </cell>
          <cell r="L7533">
            <v>-0.161138</v>
          </cell>
          <cell r="M7533">
            <v>-0.15143770000000001</v>
          </cell>
          <cell r="N7533">
            <v>-0.14173730000000001</v>
          </cell>
          <cell r="O7533">
            <v>-0.1277317</v>
          </cell>
        </row>
        <row r="7534">
          <cell r="F7534" t="str">
            <v>2015-2022Greater Bay Area1-in-2May Peak21</v>
          </cell>
          <cell r="G7534">
            <v>1.159327</v>
          </cell>
          <cell r="H7534">
            <v>1.0724480000000001</v>
          </cell>
          <cell r="I7534">
            <v>66.37379</v>
          </cell>
          <cell r="J7534">
            <v>51563.08</v>
          </cell>
          <cell r="K7534">
            <v>-0.1004789</v>
          </cell>
          <cell r="L7534">
            <v>-9.2443899999999996E-2</v>
          </cell>
          <cell r="M7534">
            <v>-8.6878999999999998E-2</v>
          </cell>
          <cell r="N7534">
            <v>-8.1313999999999997E-2</v>
          </cell>
          <cell r="O7534">
            <v>-7.3278999999999997E-2</v>
          </cell>
        </row>
        <row r="7535">
          <cell r="F7535" t="str">
            <v>2015-2022Greater Bay Area1-in-2May Peak22</v>
          </cell>
          <cell r="G7535">
            <v>1.012615</v>
          </cell>
          <cell r="H7535">
            <v>0.96157749999999997</v>
          </cell>
          <cell r="I7535">
            <v>64.076679999999996</v>
          </cell>
          <cell r="J7535">
            <v>51563.08</v>
          </cell>
          <cell r="K7535">
            <v>-5.9027200000000002E-2</v>
          </cell>
          <cell r="L7535">
            <v>-5.4307099999999997E-2</v>
          </cell>
          <cell r="M7535">
            <v>-5.1037899999999997E-2</v>
          </cell>
          <cell r="N7535">
            <v>-4.7768699999999997E-2</v>
          </cell>
          <cell r="O7535">
            <v>-4.3048400000000001E-2</v>
          </cell>
        </row>
        <row r="7536">
          <cell r="F7536" t="str">
            <v>2015-2022Greater Bay Area1-in-2May Peak23</v>
          </cell>
          <cell r="G7536">
            <v>0.81367109999999998</v>
          </cell>
          <cell r="H7536">
            <v>0.78083320000000001</v>
          </cell>
          <cell r="I7536">
            <v>61.52514</v>
          </cell>
          <cell r="J7536">
            <v>51563.08</v>
          </cell>
          <cell r="K7536">
            <v>-3.7978199999999997E-2</v>
          </cell>
          <cell r="L7536">
            <v>-3.4941199999999999E-2</v>
          </cell>
          <cell r="M7536">
            <v>-3.28378E-2</v>
          </cell>
          <cell r="N7536">
            <v>-3.0734399999999999E-2</v>
          </cell>
          <cell r="O7536">
            <v>-2.76974E-2</v>
          </cell>
        </row>
        <row r="7537">
          <cell r="F7537" t="str">
            <v>2015-2022Greater Bay Area1-in-2May Peak24</v>
          </cell>
          <cell r="G7537">
            <v>0.62065029999999999</v>
          </cell>
          <cell r="H7537">
            <v>0.59441080000000002</v>
          </cell>
          <cell r="I7537">
            <v>60.282490000000003</v>
          </cell>
          <cell r="J7537">
            <v>51563.08</v>
          </cell>
          <cell r="K7537">
            <v>-3.0347099999999998E-2</v>
          </cell>
          <cell r="L7537">
            <v>-2.7920299999999999E-2</v>
          </cell>
          <cell r="M7537">
            <v>-2.6239499999999999E-2</v>
          </cell>
          <cell r="N7537">
            <v>-2.4558699999999999E-2</v>
          </cell>
          <cell r="O7537">
            <v>-2.2131999999999999E-2</v>
          </cell>
        </row>
        <row r="7538">
          <cell r="F7538" t="str">
            <v>2015-2022Greater Fresno1-in-2May Peak1</v>
          </cell>
          <cell r="G7538">
            <v>1.0390459999999999</v>
          </cell>
          <cell r="H7538">
            <v>1.0390459999999999</v>
          </cell>
          <cell r="I7538">
            <v>80.883160000000004</v>
          </cell>
          <cell r="J7538">
            <v>26460.99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</row>
        <row r="7539">
          <cell r="F7539" t="str">
            <v>2015-2022Greater Fresno1-in-2May Peak2</v>
          </cell>
          <cell r="G7539">
            <v>0.88343660000000002</v>
          </cell>
          <cell r="H7539">
            <v>0.88343660000000002</v>
          </cell>
          <cell r="I7539">
            <v>78.901250000000005</v>
          </cell>
          <cell r="J7539">
            <v>26460.99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</row>
        <row r="7540">
          <cell r="F7540" t="str">
            <v>2015-2022Greater Fresno1-in-2May Peak3</v>
          </cell>
          <cell r="G7540">
            <v>0.78248969999999995</v>
          </cell>
          <cell r="H7540">
            <v>0.78248969999999995</v>
          </cell>
          <cell r="I7540">
            <v>78.686210000000003</v>
          </cell>
          <cell r="J7540">
            <v>26460.99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</row>
        <row r="7541">
          <cell r="F7541" t="str">
            <v>2015-2022Greater Fresno1-in-2May Peak4</v>
          </cell>
          <cell r="G7541">
            <v>0.72142629999999996</v>
          </cell>
          <cell r="H7541">
            <v>0.72142629999999996</v>
          </cell>
          <cell r="I7541">
            <v>75.858099999999993</v>
          </cell>
          <cell r="J7541">
            <v>26460.99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</row>
        <row r="7542">
          <cell r="F7542" t="str">
            <v>2015-2022Greater Fresno1-in-2May Peak5</v>
          </cell>
          <cell r="G7542">
            <v>0.70276749999999999</v>
          </cell>
          <cell r="H7542">
            <v>0.70276749999999999</v>
          </cell>
          <cell r="I7542">
            <v>74.0792</v>
          </cell>
          <cell r="J7542">
            <v>26460.99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</row>
        <row r="7543">
          <cell r="F7543" t="str">
            <v>2015-2022Greater Fresno1-in-2May Peak6</v>
          </cell>
          <cell r="G7543">
            <v>0.73114579999999996</v>
          </cell>
          <cell r="H7543">
            <v>0.73114579999999996</v>
          </cell>
          <cell r="I7543">
            <v>72.646609999999995</v>
          </cell>
          <cell r="J7543">
            <v>26460.99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</row>
        <row r="7544">
          <cell r="F7544" t="str">
            <v>2015-2022Greater Fresno1-in-2May Peak7</v>
          </cell>
          <cell r="G7544">
            <v>0.82162550000000001</v>
          </cell>
          <cell r="H7544">
            <v>0.82162550000000001</v>
          </cell>
          <cell r="I7544">
            <v>71.670749999999998</v>
          </cell>
          <cell r="J7544">
            <v>26460.99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</row>
        <row r="7545">
          <cell r="F7545" t="str">
            <v>2015-2022Greater Fresno1-in-2May Peak8</v>
          </cell>
          <cell r="G7545">
            <v>0.88166580000000006</v>
          </cell>
          <cell r="H7545">
            <v>0.88166580000000006</v>
          </cell>
          <cell r="I7545">
            <v>73.571299999999994</v>
          </cell>
          <cell r="J7545">
            <v>26460.99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</row>
        <row r="7546">
          <cell r="F7546" t="str">
            <v>2015-2022Greater Fresno1-in-2May Peak9</v>
          </cell>
          <cell r="G7546">
            <v>0.90857339999999998</v>
          </cell>
          <cell r="H7546">
            <v>0.90857339999999998</v>
          </cell>
          <cell r="I7546">
            <v>76.668899999999994</v>
          </cell>
          <cell r="J7546">
            <v>26460.99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</row>
        <row r="7547">
          <cell r="F7547" t="str">
            <v>2015-2022Greater Fresno1-in-2May Peak10</v>
          </cell>
          <cell r="G7547">
            <v>1.0095590000000001</v>
          </cell>
          <cell r="H7547">
            <v>1.0095590000000001</v>
          </cell>
          <cell r="I7547">
            <v>80.668899999999994</v>
          </cell>
          <cell r="J7547">
            <v>26460.99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</row>
        <row r="7548">
          <cell r="F7548" t="str">
            <v>2015-2022Greater Fresno1-in-2May Peak11</v>
          </cell>
          <cell r="G7548">
            <v>1.1587499999999999</v>
          </cell>
          <cell r="H7548">
            <v>1.1587499999999999</v>
          </cell>
          <cell r="I7548">
            <v>82.043809999999993</v>
          </cell>
          <cell r="J7548">
            <v>26460.99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</row>
        <row r="7549">
          <cell r="F7549" t="str">
            <v>2015-2022Greater Fresno1-in-2May Peak12</v>
          </cell>
          <cell r="G7549">
            <v>1.376646</v>
          </cell>
          <cell r="H7549">
            <v>1.376646</v>
          </cell>
          <cell r="I7549">
            <v>86.019660000000002</v>
          </cell>
          <cell r="J7549">
            <v>26460.99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</row>
        <row r="7550">
          <cell r="F7550" t="str">
            <v>2015-2022Greater Fresno1-in-2May Peak13</v>
          </cell>
          <cell r="G7550">
            <v>1.647912</v>
          </cell>
          <cell r="H7550">
            <v>1.647912</v>
          </cell>
          <cell r="I7550">
            <v>89.501490000000004</v>
          </cell>
          <cell r="J7550">
            <v>26460.99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</row>
        <row r="7551">
          <cell r="F7551" t="str">
            <v>2015-2022Greater Fresno1-in-2May Peak14</v>
          </cell>
          <cell r="G7551">
            <v>1.580956</v>
          </cell>
          <cell r="H7551">
            <v>1.9359379999999999</v>
          </cell>
          <cell r="I7551">
            <v>92.922070000000005</v>
          </cell>
          <cell r="J7551">
            <v>26460.99</v>
          </cell>
          <cell r="K7551">
            <v>0.27468100000000001</v>
          </cell>
          <cell r="L7551">
            <v>0.32212350000000001</v>
          </cell>
          <cell r="M7551">
            <v>0.35498200000000002</v>
          </cell>
          <cell r="N7551">
            <v>0.38784069999999998</v>
          </cell>
          <cell r="O7551">
            <v>0.43528319999999998</v>
          </cell>
        </row>
        <row r="7552">
          <cell r="F7552" t="str">
            <v>2015-2022Greater Fresno1-in-2May Peak15</v>
          </cell>
          <cell r="G7552">
            <v>1.7814399999999999</v>
          </cell>
          <cell r="H7552">
            <v>2.2354919999999998</v>
          </cell>
          <cell r="I7552">
            <v>94.551730000000006</v>
          </cell>
          <cell r="J7552">
            <v>26460.99</v>
          </cell>
          <cell r="K7552">
            <v>0.35155979999999998</v>
          </cell>
          <cell r="L7552">
            <v>0.41211300000000001</v>
          </cell>
          <cell r="M7552">
            <v>0.45405190000000001</v>
          </cell>
          <cell r="N7552">
            <v>0.49599080000000001</v>
          </cell>
          <cell r="O7552">
            <v>0.55654400000000004</v>
          </cell>
        </row>
        <row r="7553">
          <cell r="F7553" t="str">
            <v>2015-2022Greater Fresno1-in-2May Peak16</v>
          </cell>
          <cell r="G7553">
            <v>1.9776929999999999</v>
          </cell>
          <cell r="H7553">
            <v>2.5469940000000002</v>
          </cell>
          <cell r="I7553">
            <v>94.594880000000003</v>
          </cell>
          <cell r="J7553">
            <v>26460.99</v>
          </cell>
          <cell r="K7553">
            <v>0.44175429999999999</v>
          </cell>
          <cell r="L7553">
            <v>0.51711010000000002</v>
          </cell>
          <cell r="M7553">
            <v>0.56930119999999995</v>
          </cell>
          <cell r="N7553">
            <v>0.6214925</v>
          </cell>
          <cell r="O7553">
            <v>0.69684829999999998</v>
          </cell>
        </row>
        <row r="7554">
          <cell r="F7554" t="str">
            <v>2015-2022Greater Fresno1-in-2May Peak17</v>
          </cell>
          <cell r="G7554">
            <v>2.12148</v>
          </cell>
          <cell r="H7554">
            <v>2.7837170000000002</v>
          </cell>
          <cell r="I7554">
            <v>95.496440000000007</v>
          </cell>
          <cell r="J7554">
            <v>26460.99</v>
          </cell>
          <cell r="K7554">
            <v>0.5132002</v>
          </cell>
          <cell r="L7554">
            <v>0.60125200000000001</v>
          </cell>
          <cell r="M7554">
            <v>0.6622363</v>
          </cell>
          <cell r="N7554">
            <v>0.72322059999999999</v>
          </cell>
          <cell r="O7554">
            <v>0.8112724</v>
          </cell>
        </row>
        <row r="7555">
          <cell r="F7555" t="str">
            <v>2015-2022Greater Fresno1-in-2May Peak18</v>
          </cell>
          <cell r="G7555">
            <v>2.23468</v>
          </cell>
          <cell r="H7555">
            <v>2.9146730000000001</v>
          </cell>
          <cell r="I7555">
            <v>96.281300000000002</v>
          </cell>
          <cell r="J7555">
            <v>26460.99</v>
          </cell>
          <cell r="K7555">
            <v>0.52687209999999995</v>
          </cell>
          <cell r="L7555">
            <v>0.61733680000000002</v>
          </cell>
          <cell r="M7555">
            <v>0.67999240000000005</v>
          </cell>
          <cell r="N7555">
            <v>0.74264810000000003</v>
          </cell>
          <cell r="O7555">
            <v>0.83311279999999999</v>
          </cell>
        </row>
        <row r="7556">
          <cell r="F7556" t="str">
            <v>2015-2022Greater Fresno1-in-2May Peak19</v>
          </cell>
          <cell r="G7556">
            <v>3.176075</v>
          </cell>
          <cell r="H7556">
            <v>2.8507479999999998</v>
          </cell>
          <cell r="I7556">
            <v>94.713920000000002</v>
          </cell>
          <cell r="J7556">
            <v>26460.99</v>
          </cell>
          <cell r="K7556">
            <v>-0.3527807</v>
          </cell>
          <cell r="L7556">
            <v>-0.33656079999999999</v>
          </cell>
          <cell r="M7556">
            <v>-0.32532689999999997</v>
          </cell>
          <cell r="N7556">
            <v>-0.31409310000000001</v>
          </cell>
          <cell r="O7556">
            <v>-0.297873</v>
          </cell>
        </row>
        <row r="7557">
          <cell r="F7557" t="str">
            <v>2015-2022Greater Fresno1-in-2May Peak20</v>
          </cell>
          <cell r="G7557">
            <v>2.9301940000000002</v>
          </cell>
          <cell r="H7557">
            <v>2.623624</v>
          </cell>
          <cell r="I7557">
            <v>93.103350000000006</v>
          </cell>
          <cell r="J7557">
            <v>26460.99</v>
          </cell>
          <cell r="K7557">
            <v>-0.33244089999999998</v>
          </cell>
          <cell r="L7557">
            <v>-0.3171563</v>
          </cell>
          <cell r="M7557">
            <v>-0.30657010000000001</v>
          </cell>
          <cell r="N7557">
            <v>-0.29598390000000002</v>
          </cell>
          <cell r="O7557">
            <v>-0.28069909999999998</v>
          </cell>
        </row>
        <row r="7558">
          <cell r="F7558" t="str">
            <v>2015-2022Greater Fresno1-in-2May Peak21</v>
          </cell>
          <cell r="G7558">
            <v>2.6061839999999998</v>
          </cell>
          <cell r="H7558">
            <v>2.3912149999999999</v>
          </cell>
          <cell r="I7558">
            <v>91.401250000000005</v>
          </cell>
          <cell r="J7558">
            <v>26460.99</v>
          </cell>
          <cell r="K7558">
            <v>-0.2331095</v>
          </cell>
          <cell r="L7558">
            <v>-0.2223918</v>
          </cell>
          <cell r="M7558">
            <v>-0.21496870000000001</v>
          </cell>
          <cell r="N7558">
            <v>-0.2075456</v>
          </cell>
          <cell r="O7558">
            <v>-0.1968278</v>
          </cell>
        </row>
        <row r="7559">
          <cell r="F7559" t="str">
            <v>2015-2022Greater Fresno1-in-2May Peak22</v>
          </cell>
          <cell r="G7559">
            <v>2.2453110000000001</v>
          </cell>
          <cell r="H7559">
            <v>2.1145299999999998</v>
          </cell>
          <cell r="I7559">
            <v>88.753510000000006</v>
          </cell>
          <cell r="J7559">
            <v>26460.99</v>
          </cell>
          <cell r="K7559">
            <v>-0.14181730000000001</v>
          </cell>
          <cell r="L7559">
            <v>-0.1352969</v>
          </cell>
          <cell r="M7559">
            <v>-0.13078090000000001</v>
          </cell>
          <cell r="N7559">
            <v>-0.12626490000000001</v>
          </cell>
          <cell r="O7559">
            <v>-0.1197445</v>
          </cell>
        </row>
        <row r="7560">
          <cell r="F7560" t="str">
            <v>2015-2022Greater Fresno1-in-2May Peak23</v>
          </cell>
          <cell r="G7560">
            <v>1.771725</v>
          </cell>
          <cell r="H7560">
            <v>1.698269</v>
          </cell>
          <cell r="I7560">
            <v>86.098879999999994</v>
          </cell>
          <cell r="J7560">
            <v>26460.99</v>
          </cell>
          <cell r="K7560">
            <v>-7.9655500000000004E-2</v>
          </cell>
          <cell r="L7560">
            <v>-7.5993199999999997E-2</v>
          </cell>
          <cell r="M7560">
            <v>-7.3456599999999997E-2</v>
          </cell>
          <cell r="N7560">
            <v>-7.09201E-2</v>
          </cell>
          <cell r="O7560">
            <v>-6.7257800000000006E-2</v>
          </cell>
        </row>
        <row r="7561">
          <cell r="F7561" t="str">
            <v>2015-2022Greater Fresno1-in-2May Peak24</v>
          </cell>
          <cell r="G7561">
            <v>1.3674919999999999</v>
          </cell>
          <cell r="H7561">
            <v>1.3115330000000001</v>
          </cell>
          <cell r="I7561">
            <v>83.994290000000007</v>
          </cell>
          <cell r="J7561">
            <v>26460.99</v>
          </cell>
          <cell r="K7561">
            <v>-6.0681300000000001E-2</v>
          </cell>
          <cell r="L7561">
            <v>-5.78913E-2</v>
          </cell>
          <cell r="M7561">
            <v>-5.5959000000000002E-2</v>
          </cell>
          <cell r="N7561">
            <v>-5.4026699999999997E-2</v>
          </cell>
          <cell r="O7561">
            <v>-5.1236700000000003E-2</v>
          </cell>
        </row>
        <row r="7562">
          <cell r="F7562" t="str">
            <v>2015-2022Kern1-in-2May Peak1</v>
          </cell>
          <cell r="G7562">
            <v>1.1894149999999999</v>
          </cell>
          <cell r="H7562">
            <v>1.1894149999999999</v>
          </cell>
          <cell r="I7562">
            <v>80.5</v>
          </cell>
          <cell r="J7562">
            <v>5494.18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</row>
        <row r="7563">
          <cell r="F7563" t="str">
            <v>2015-2022Kern1-in-2May Peak2</v>
          </cell>
          <cell r="G7563">
            <v>1.0186059999999999</v>
          </cell>
          <cell r="H7563">
            <v>1.0186059999999999</v>
          </cell>
          <cell r="I7563">
            <v>77</v>
          </cell>
          <cell r="J7563">
            <v>5494.18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</row>
        <row r="7564">
          <cell r="F7564" t="str">
            <v>2015-2022Kern1-in-2May Peak3</v>
          </cell>
          <cell r="G7564">
            <v>0.89116859999999998</v>
          </cell>
          <cell r="H7564">
            <v>0.89116859999999998</v>
          </cell>
          <cell r="I7564">
            <v>77</v>
          </cell>
          <cell r="J7564">
            <v>5494.18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</row>
        <row r="7565">
          <cell r="F7565" t="str">
            <v>2015-2022Kern1-in-2May Peak4</v>
          </cell>
          <cell r="G7565">
            <v>0.80248370000000002</v>
          </cell>
          <cell r="H7565">
            <v>0.80248370000000002</v>
          </cell>
          <cell r="I7565">
            <v>74.5</v>
          </cell>
          <cell r="J7565">
            <v>5494.18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</row>
        <row r="7566">
          <cell r="F7566" t="str">
            <v>2015-2022Kern1-in-2May Peak5</v>
          </cell>
          <cell r="G7566">
            <v>0.76273800000000003</v>
          </cell>
          <cell r="H7566">
            <v>0.76273800000000003</v>
          </cell>
          <cell r="I7566">
            <v>74</v>
          </cell>
          <cell r="J7566">
            <v>5494.18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</row>
        <row r="7567">
          <cell r="F7567" t="str">
            <v>2015-2022Kern1-in-2May Peak6</v>
          </cell>
          <cell r="G7567">
            <v>0.75815480000000002</v>
          </cell>
          <cell r="H7567">
            <v>0.75815480000000002</v>
          </cell>
          <cell r="I7567">
            <v>73</v>
          </cell>
          <cell r="J7567">
            <v>5494.18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</row>
        <row r="7568">
          <cell r="F7568" t="str">
            <v>2015-2022Kern1-in-2May Peak7</v>
          </cell>
          <cell r="G7568">
            <v>0.82664260000000001</v>
          </cell>
          <cell r="H7568">
            <v>0.82664260000000001</v>
          </cell>
          <cell r="I7568">
            <v>72.5</v>
          </cell>
          <cell r="J7568">
            <v>5494.18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0</v>
          </cell>
        </row>
        <row r="7569">
          <cell r="F7569" t="str">
            <v>2015-2022Kern1-in-2May Peak8</v>
          </cell>
          <cell r="G7569">
            <v>0.8673381</v>
          </cell>
          <cell r="H7569">
            <v>0.8673381</v>
          </cell>
          <cell r="I7569">
            <v>74.5</v>
          </cell>
          <cell r="J7569">
            <v>5494.18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</row>
        <row r="7570">
          <cell r="F7570" t="str">
            <v>2015-2022Kern1-in-2May Peak9</v>
          </cell>
          <cell r="G7570">
            <v>0.88972320000000005</v>
          </cell>
          <cell r="H7570">
            <v>0.88972320000000005</v>
          </cell>
          <cell r="I7570">
            <v>76.5</v>
          </cell>
          <cell r="J7570">
            <v>5494.18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</row>
        <row r="7571">
          <cell r="F7571" t="str">
            <v>2015-2022Kern1-in-2May Peak10</v>
          </cell>
          <cell r="G7571">
            <v>1.020189</v>
          </cell>
          <cell r="H7571">
            <v>1.020189</v>
          </cell>
          <cell r="I7571">
            <v>80.5</v>
          </cell>
          <cell r="J7571">
            <v>5494.18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</row>
        <row r="7572">
          <cell r="F7572" t="str">
            <v>2015-2022Kern1-in-2May Peak11</v>
          </cell>
          <cell r="G7572">
            <v>1.220037</v>
          </cell>
          <cell r="H7572">
            <v>1.220037</v>
          </cell>
          <cell r="I7572">
            <v>84.5</v>
          </cell>
          <cell r="J7572">
            <v>5494.18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</row>
        <row r="7573">
          <cell r="F7573" t="str">
            <v>2015-2022Kern1-in-2May Peak12</v>
          </cell>
          <cell r="G7573">
            <v>1.4900709999999999</v>
          </cell>
          <cell r="H7573">
            <v>1.4900709999999999</v>
          </cell>
          <cell r="I7573">
            <v>87.5</v>
          </cell>
          <cell r="J7573">
            <v>5494.18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0</v>
          </cell>
        </row>
        <row r="7574">
          <cell r="F7574" t="str">
            <v>2015-2022Kern1-in-2May Peak13</v>
          </cell>
          <cell r="G7574">
            <v>1.7961419999999999</v>
          </cell>
          <cell r="H7574">
            <v>1.7961419999999999</v>
          </cell>
          <cell r="I7574">
            <v>91</v>
          </cell>
          <cell r="J7574">
            <v>5494.18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</row>
        <row r="7575">
          <cell r="F7575" t="str">
            <v>2015-2022Kern1-in-2May Peak14</v>
          </cell>
          <cell r="G7575">
            <v>1.663241</v>
          </cell>
          <cell r="H7575">
            <v>2.0948820000000001</v>
          </cell>
          <cell r="I7575">
            <v>93</v>
          </cell>
          <cell r="J7575">
            <v>5494.18</v>
          </cell>
          <cell r="K7575">
            <v>0.37128060000000002</v>
          </cell>
          <cell r="L7575">
            <v>0.40694219999999998</v>
          </cell>
          <cell r="M7575">
            <v>0.43164130000000001</v>
          </cell>
          <cell r="N7575">
            <v>0.45634029999999998</v>
          </cell>
          <cell r="O7575">
            <v>0.49200189999999999</v>
          </cell>
        </row>
        <row r="7576">
          <cell r="F7576" t="str">
            <v>2015-2022Kern1-in-2May Peak15</v>
          </cell>
          <cell r="G7576">
            <v>1.8811629999999999</v>
          </cell>
          <cell r="H7576">
            <v>2.3828010000000002</v>
          </cell>
          <cell r="I7576">
            <v>93</v>
          </cell>
          <cell r="J7576">
            <v>5494.18</v>
          </cell>
          <cell r="K7576">
            <v>0.43699979999999999</v>
          </cell>
          <cell r="L7576">
            <v>0.47518840000000001</v>
          </cell>
          <cell r="M7576">
            <v>0.50163760000000002</v>
          </cell>
          <cell r="N7576">
            <v>0.52808679999999997</v>
          </cell>
          <cell r="O7576">
            <v>0.56627539999999998</v>
          </cell>
        </row>
        <row r="7577">
          <cell r="F7577" t="str">
            <v>2015-2022Kern1-in-2May Peak16</v>
          </cell>
          <cell r="G7577">
            <v>2.0171100000000002</v>
          </cell>
          <cell r="H7577">
            <v>2.6784599999999998</v>
          </cell>
          <cell r="I7577">
            <v>94.5</v>
          </cell>
          <cell r="J7577">
            <v>5494.18</v>
          </cell>
          <cell r="K7577">
            <v>0.57688229999999996</v>
          </cell>
          <cell r="L7577">
            <v>0.62678639999999997</v>
          </cell>
          <cell r="M7577">
            <v>0.66134979999999999</v>
          </cell>
          <cell r="N7577">
            <v>0.69591320000000001</v>
          </cell>
          <cell r="O7577">
            <v>0.74581719999999996</v>
          </cell>
        </row>
        <row r="7578">
          <cell r="F7578" t="str">
            <v>2015-2022Kern1-in-2May Peak17</v>
          </cell>
          <cell r="G7578">
            <v>2.1527250000000002</v>
          </cell>
          <cell r="H7578">
            <v>2.8995090000000001</v>
          </cell>
          <cell r="I7578">
            <v>95</v>
          </cell>
          <cell r="J7578">
            <v>5494.18</v>
          </cell>
          <cell r="K7578">
            <v>0.65090979999999998</v>
          </cell>
          <cell r="L7578">
            <v>0.70755369999999995</v>
          </cell>
          <cell r="M7578">
            <v>0.74678500000000003</v>
          </cell>
          <cell r="N7578">
            <v>0.78601639999999995</v>
          </cell>
          <cell r="O7578">
            <v>0.84266030000000003</v>
          </cell>
        </row>
        <row r="7579">
          <cell r="F7579" t="str">
            <v>2015-2022Kern1-in-2May Peak18</v>
          </cell>
          <cell r="G7579">
            <v>2.241657</v>
          </cell>
          <cell r="H7579">
            <v>3.005487</v>
          </cell>
          <cell r="I7579">
            <v>94.5</v>
          </cell>
          <cell r="J7579">
            <v>5494.18</v>
          </cell>
          <cell r="K7579">
            <v>0.66569970000000001</v>
          </cell>
          <cell r="L7579">
            <v>0.7236764</v>
          </cell>
          <cell r="M7579">
            <v>0.76383089999999998</v>
          </cell>
          <cell r="N7579">
            <v>0.80398530000000001</v>
          </cell>
          <cell r="O7579">
            <v>0.86196200000000001</v>
          </cell>
        </row>
        <row r="7580">
          <cell r="F7580" t="str">
            <v>2015-2022Kern1-in-2May Peak19</v>
          </cell>
          <cell r="G7580">
            <v>3.344954</v>
          </cell>
          <cell r="H7580">
            <v>2.9245109999999999</v>
          </cell>
          <cell r="I7580">
            <v>95</v>
          </cell>
          <cell r="J7580">
            <v>5494.18</v>
          </cell>
          <cell r="K7580">
            <v>-0.46014060000000001</v>
          </cell>
          <cell r="L7580">
            <v>-0.43668649999999998</v>
          </cell>
          <cell r="M7580">
            <v>-0.42044219999999999</v>
          </cell>
          <cell r="N7580">
            <v>-0.404198</v>
          </cell>
          <cell r="O7580">
            <v>-0.38074390000000002</v>
          </cell>
        </row>
        <row r="7581">
          <cell r="F7581" t="str">
            <v>2015-2022Kern1-in-2May Peak20</v>
          </cell>
          <cell r="G7581">
            <v>3.1436009999999999</v>
          </cell>
          <cell r="H7581">
            <v>2.720847</v>
          </cell>
          <cell r="I7581">
            <v>94</v>
          </cell>
          <cell r="J7581">
            <v>5494.18</v>
          </cell>
          <cell r="K7581">
            <v>-0.4626709</v>
          </cell>
          <cell r="L7581">
            <v>-0.43908779999999997</v>
          </cell>
          <cell r="M7581">
            <v>-0.42275430000000003</v>
          </cell>
          <cell r="N7581">
            <v>-0.40642060000000002</v>
          </cell>
          <cell r="O7581">
            <v>-0.3828375</v>
          </cell>
        </row>
        <row r="7582">
          <cell r="F7582" t="str">
            <v>2015-2022Kern1-in-2May Peak21</v>
          </cell>
          <cell r="G7582">
            <v>2.8209170000000001</v>
          </cell>
          <cell r="H7582">
            <v>2.5277280000000002</v>
          </cell>
          <cell r="I7582">
            <v>92</v>
          </cell>
          <cell r="J7582">
            <v>5494.18</v>
          </cell>
          <cell r="K7582">
            <v>-0.3208725</v>
          </cell>
          <cell r="L7582">
            <v>-0.30451709999999999</v>
          </cell>
          <cell r="M7582">
            <v>-0.29318949999999999</v>
          </cell>
          <cell r="N7582">
            <v>-0.2818618</v>
          </cell>
          <cell r="O7582">
            <v>-0.26550639999999998</v>
          </cell>
        </row>
        <row r="7583">
          <cell r="F7583" t="str">
            <v>2015-2022Kern1-in-2May Peak22</v>
          </cell>
          <cell r="G7583">
            <v>2.472486</v>
          </cell>
          <cell r="H7583">
            <v>2.2810809999999999</v>
          </cell>
          <cell r="I7583">
            <v>89.5</v>
          </cell>
          <cell r="J7583">
            <v>5494.18</v>
          </cell>
          <cell r="K7583">
            <v>-0.2094781</v>
          </cell>
          <cell r="L7583">
            <v>-0.1988007</v>
          </cell>
          <cell r="M7583">
            <v>-0.19140550000000001</v>
          </cell>
          <cell r="N7583">
            <v>-0.18401039999999999</v>
          </cell>
          <cell r="O7583">
            <v>-0.17333290000000001</v>
          </cell>
        </row>
        <row r="7584">
          <cell r="F7584" t="str">
            <v>2015-2022Kern1-in-2May Peak23</v>
          </cell>
          <cell r="G7584">
            <v>2.0042550000000001</v>
          </cell>
          <cell r="H7584">
            <v>1.8607830000000001</v>
          </cell>
          <cell r="I7584">
            <v>87.5</v>
          </cell>
          <cell r="J7584">
            <v>5494.18</v>
          </cell>
          <cell r="K7584">
            <v>-0.15701850000000001</v>
          </cell>
          <cell r="L7584">
            <v>-0.14901500000000001</v>
          </cell>
          <cell r="M7584">
            <v>-0.14347180000000001</v>
          </cell>
          <cell r="N7584">
            <v>-0.13792860000000001</v>
          </cell>
          <cell r="O7584">
            <v>-0.12992509999999999</v>
          </cell>
        </row>
        <row r="7585">
          <cell r="F7585" t="str">
            <v>2015-2022Kern1-in-2May Peak24</v>
          </cell>
          <cell r="G7585">
            <v>1.604781</v>
          </cell>
          <cell r="H7585">
            <v>1.493177</v>
          </cell>
          <cell r="I7585">
            <v>84.5</v>
          </cell>
          <cell r="J7585">
            <v>5494.18</v>
          </cell>
          <cell r="K7585">
            <v>-0.12214179999999999</v>
          </cell>
          <cell r="L7585">
            <v>-0.11591600000000001</v>
          </cell>
          <cell r="M7585">
            <v>-0.1116041</v>
          </cell>
          <cell r="N7585">
            <v>-0.1072921</v>
          </cell>
          <cell r="O7585">
            <v>-0.1010664</v>
          </cell>
        </row>
        <row r="7586">
          <cell r="F7586" t="str">
            <v>2015-2022Northern Coast1-in-2May Peak1</v>
          </cell>
          <cell r="G7586">
            <v>0.38302330000000001</v>
          </cell>
          <cell r="H7586">
            <v>0.38302330000000001</v>
          </cell>
          <cell r="I7586">
            <v>54.733400000000003</v>
          </cell>
          <cell r="J7586">
            <v>9078.84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</row>
        <row r="7587">
          <cell r="F7587" t="str">
            <v>2015-2022Northern Coast1-in-2May Peak2</v>
          </cell>
          <cell r="G7587">
            <v>0.3350436</v>
          </cell>
          <cell r="H7587">
            <v>0.3350436</v>
          </cell>
          <cell r="I7587">
            <v>53.646999999999998</v>
          </cell>
          <cell r="J7587">
            <v>9078.84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</row>
        <row r="7588">
          <cell r="F7588" t="str">
            <v>2015-2022Northern Coast1-in-2May Peak3</v>
          </cell>
          <cell r="G7588">
            <v>0.31226120000000002</v>
          </cell>
          <cell r="H7588">
            <v>0.31226120000000002</v>
          </cell>
          <cell r="I7588">
            <v>52.787700000000001</v>
          </cell>
          <cell r="J7588">
            <v>9078.84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</row>
        <row r="7589">
          <cell r="F7589" t="str">
            <v>2015-2022Northern Coast1-in-2May Peak4</v>
          </cell>
          <cell r="G7589">
            <v>0.2983364</v>
          </cell>
          <cell r="H7589">
            <v>0.2983364</v>
          </cell>
          <cell r="I7589">
            <v>51.530900000000003</v>
          </cell>
          <cell r="J7589">
            <v>9078.84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</row>
        <row r="7590">
          <cell r="F7590" t="str">
            <v>2015-2022Northern Coast1-in-2May Peak5</v>
          </cell>
          <cell r="G7590">
            <v>0.29907030000000001</v>
          </cell>
          <cell r="H7590">
            <v>0.29907030000000001</v>
          </cell>
          <cell r="I7590">
            <v>50.851199999999999</v>
          </cell>
          <cell r="J7590">
            <v>9078.84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</row>
        <row r="7591">
          <cell r="F7591" t="str">
            <v>2015-2022Northern Coast1-in-2May Peak6</v>
          </cell>
          <cell r="G7591">
            <v>0.32671850000000002</v>
          </cell>
          <cell r="H7591">
            <v>0.32671850000000002</v>
          </cell>
          <cell r="I7591">
            <v>50.3108</v>
          </cell>
          <cell r="J7591">
            <v>9078.84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</row>
        <row r="7592">
          <cell r="F7592" t="str">
            <v>2015-2022Northern Coast1-in-2May Peak7</v>
          </cell>
          <cell r="G7592">
            <v>0.39655629999999997</v>
          </cell>
          <cell r="H7592">
            <v>0.39655629999999997</v>
          </cell>
          <cell r="I7592">
            <v>50.581000000000003</v>
          </cell>
          <cell r="J7592">
            <v>9078.84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</row>
        <row r="7593">
          <cell r="F7593" t="str">
            <v>2015-2022Northern Coast1-in-2May Peak8</v>
          </cell>
          <cell r="G7593">
            <v>0.45769749999999998</v>
          </cell>
          <cell r="H7593">
            <v>0.45769749999999998</v>
          </cell>
          <cell r="I7593">
            <v>52.756399999999999</v>
          </cell>
          <cell r="J7593">
            <v>9078.84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</row>
        <row r="7594">
          <cell r="F7594" t="str">
            <v>2015-2022Northern Coast1-in-2May Peak9</v>
          </cell>
          <cell r="G7594">
            <v>0.4580439</v>
          </cell>
          <cell r="H7594">
            <v>0.4580439</v>
          </cell>
          <cell r="I7594">
            <v>56.844200000000001</v>
          </cell>
          <cell r="J7594">
            <v>9078.84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</row>
        <row r="7595">
          <cell r="F7595" t="str">
            <v>2015-2022Northern Coast1-in-2May Peak10</v>
          </cell>
          <cell r="G7595">
            <v>0.4683737</v>
          </cell>
          <cell r="H7595">
            <v>0.4683737</v>
          </cell>
          <cell r="I7595">
            <v>60.715699999999998</v>
          </cell>
          <cell r="J7595">
            <v>9078.84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</row>
        <row r="7596">
          <cell r="F7596" t="str">
            <v>2015-2022Northern Coast1-in-2May Peak11</v>
          </cell>
          <cell r="G7596">
            <v>0.4859811</v>
          </cell>
          <cell r="H7596">
            <v>0.4859811</v>
          </cell>
          <cell r="I7596">
            <v>65.738600000000005</v>
          </cell>
          <cell r="J7596">
            <v>9078.84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</row>
        <row r="7597">
          <cell r="F7597" t="str">
            <v>2015-2022Northern Coast1-in-2May Peak12</v>
          </cell>
          <cell r="G7597">
            <v>0.51464880000000002</v>
          </cell>
          <cell r="H7597">
            <v>0.51464880000000002</v>
          </cell>
          <cell r="I7597">
            <v>70.879000000000005</v>
          </cell>
          <cell r="J7597">
            <v>9078.84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</row>
        <row r="7598">
          <cell r="F7598" t="str">
            <v>2015-2022Northern Coast1-in-2May Peak13</v>
          </cell>
          <cell r="G7598">
            <v>0.563778</v>
          </cell>
          <cell r="H7598">
            <v>0.563778</v>
          </cell>
          <cell r="I7598">
            <v>74.302999999999997</v>
          </cell>
          <cell r="J7598">
            <v>9078.84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</row>
        <row r="7599">
          <cell r="F7599" t="str">
            <v>2015-2022Northern Coast1-in-2May Peak14</v>
          </cell>
          <cell r="G7599">
            <v>0.59885630000000001</v>
          </cell>
          <cell r="H7599">
            <v>0.61985129999999999</v>
          </cell>
          <cell r="I7599">
            <v>75.981200000000001</v>
          </cell>
          <cell r="J7599">
            <v>9078.84</v>
          </cell>
          <cell r="K7599">
            <v>-5.1179299999999997E-2</v>
          </cell>
          <cell r="L7599">
            <v>-8.5381999999999993E-3</v>
          </cell>
          <cell r="M7599">
            <v>2.0995099999999999E-2</v>
          </cell>
          <cell r="N7599">
            <v>5.0528200000000002E-2</v>
          </cell>
          <cell r="O7599">
            <v>9.3169299999999997E-2</v>
          </cell>
        </row>
        <row r="7600">
          <cell r="F7600" t="str">
            <v>2015-2022Northern Coast1-in-2May Peak15</v>
          </cell>
          <cell r="G7600">
            <v>0.67266009999999998</v>
          </cell>
          <cell r="H7600">
            <v>0.70016979999999995</v>
          </cell>
          <cell r="I7600">
            <v>77.590800000000002</v>
          </cell>
          <cell r="J7600">
            <v>9078.84</v>
          </cell>
          <cell r="K7600">
            <v>-6.7059999999999995E-2</v>
          </cell>
          <cell r="L7600">
            <v>-1.11874E-2</v>
          </cell>
          <cell r="M7600">
            <v>2.7509800000000001E-2</v>
          </cell>
          <cell r="N7600">
            <v>6.6206899999999999E-2</v>
          </cell>
          <cell r="O7600">
            <v>0.12207949999999999</v>
          </cell>
        </row>
        <row r="7601">
          <cell r="F7601" t="str">
            <v>2015-2022Northern Coast1-in-2May Peak16</v>
          </cell>
          <cell r="G7601">
            <v>0.76941890000000002</v>
          </cell>
          <cell r="H7601">
            <v>0.80342210000000003</v>
          </cell>
          <cell r="I7601">
            <v>77.375900000000001</v>
          </cell>
          <cell r="J7601">
            <v>9078.84</v>
          </cell>
          <cell r="K7601">
            <v>-8.2889000000000004E-2</v>
          </cell>
          <cell r="L7601">
            <v>-1.3828200000000001E-2</v>
          </cell>
          <cell r="M7601">
            <v>3.4003199999999997E-2</v>
          </cell>
          <cell r="N7601">
            <v>8.1834500000000004E-2</v>
          </cell>
          <cell r="O7601">
            <v>0.15089540000000001</v>
          </cell>
        </row>
        <row r="7602">
          <cell r="F7602" t="str">
            <v>2015-2022Northern Coast1-in-2May Peak17</v>
          </cell>
          <cell r="G7602">
            <v>0.87643740000000003</v>
          </cell>
          <cell r="H7602">
            <v>0.91633160000000002</v>
          </cell>
          <cell r="I7602">
            <v>77.440799999999996</v>
          </cell>
          <cell r="J7602">
            <v>9078.84</v>
          </cell>
          <cell r="K7602">
            <v>-9.7249600000000005E-2</v>
          </cell>
          <cell r="L7602">
            <v>-1.6223899999999999E-2</v>
          </cell>
          <cell r="M7602">
            <v>3.9894300000000001E-2</v>
          </cell>
          <cell r="N7602">
            <v>9.6012500000000001E-2</v>
          </cell>
          <cell r="O7602">
            <v>0.17703820000000001</v>
          </cell>
        </row>
        <row r="7603">
          <cell r="F7603" t="str">
            <v>2015-2022Northern Coast1-in-2May Peak18</v>
          </cell>
          <cell r="G7603">
            <v>0.95662460000000005</v>
          </cell>
          <cell r="H7603">
            <v>0.99763329999999995</v>
          </cell>
          <cell r="I7603">
            <v>75.700299999999999</v>
          </cell>
          <cell r="J7603">
            <v>9078.84</v>
          </cell>
          <cell r="K7603">
            <v>-9.9966700000000006E-2</v>
          </cell>
          <cell r="L7603">
            <v>-1.66771E-2</v>
          </cell>
          <cell r="M7603">
            <v>4.1008900000000001E-2</v>
          </cell>
          <cell r="N7603">
            <v>9.8695000000000005E-2</v>
          </cell>
          <cell r="O7603">
            <v>0.18198449999999999</v>
          </cell>
        </row>
        <row r="7604">
          <cell r="F7604" t="str">
            <v>2015-2022Northern Coast1-in-2May Peak19</v>
          </cell>
          <cell r="G7604">
            <v>1.1469529999999999</v>
          </cell>
          <cell r="H7604">
            <v>0.99302230000000002</v>
          </cell>
          <cell r="I7604">
            <v>71.296199999999999</v>
          </cell>
          <cell r="J7604">
            <v>9078.84</v>
          </cell>
          <cell r="K7604">
            <v>-0.1743026</v>
          </cell>
          <cell r="L7604">
            <v>-0.16226640000000001</v>
          </cell>
          <cell r="M7604">
            <v>-0.15393019999999999</v>
          </cell>
          <cell r="N7604">
            <v>-0.1455939</v>
          </cell>
          <cell r="O7604">
            <v>-0.1335578</v>
          </cell>
        </row>
        <row r="7605">
          <cell r="F7605" t="str">
            <v>2015-2022Northern Coast1-in-2May Peak20</v>
          </cell>
          <cell r="G7605">
            <v>1.0364789999999999</v>
          </cell>
          <cell r="H7605">
            <v>0.90739559999999997</v>
          </cell>
          <cell r="I7605">
            <v>65.969200000000001</v>
          </cell>
          <cell r="J7605">
            <v>9078.84</v>
          </cell>
          <cell r="K7605">
            <v>-0.14616680000000001</v>
          </cell>
          <cell r="L7605">
            <v>-0.13607340000000001</v>
          </cell>
          <cell r="M7605">
            <v>-0.1290829</v>
          </cell>
          <cell r="N7605">
            <v>-0.1220922</v>
          </cell>
          <cell r="O7605">
            <v>-0.1119989</v>
          </cell>
        </row>
        <row r="7606">
          <cell r="F7606" t="str">
            <v>2015-2022Northern Coast1-in-2May Peak21</v>
          </cell>
          <cell r="G7606">
            <v>0.90678170000000002</v>
          </cell>
          <cell r="H7606">
            <v>0.82513550000000002</v>
          </cell>
          <cell r="I7606">
            <v>59.579900000000002</v>
          </cell>
          <cell r="J7606">
            <v>9078.84</v>
          </cell>
          <cell r="K7606">
            <v>-9.2451900000000004E-2</v>
          </cell>
          <cell r="L7606">
            <v>-8.60678E-2</v>
          </cell>
          <cell r="M7606">
            <v>-8.1646099999999999E-2</v>
          </cell>
          <cell r="N7606">
            <v>-7.7224600000000004E-2</v>
          </cell>
          <cell r="O7606">
            <v>-7.0840399999999998E-2</v>
          </cell>
        </row>
        <row r="7607">
          <cell r="F7607" t="str">
            <v>2015-2022Northern Coast1-in-2May Peak22</v>
          </cell>
          <cell r="G7607">
            <v>0.77587320000000004</v>
          </cell>
          <cell r="H7607">
            <v>0.72769139999999999</v>
          </cell>
          <cell r="I7607">
            <v>55.457299999999996</v>
          </cell>
          <cell r="J7607">
            <v>9078.84</v>
          </cell>
          <cell r="K7607">
            <v>-5.4558500000000003E-2</v>
          </cell>
          <cell r="L7607">
            <v>-5.0791099999999999E-2</v>
          </cell>
          <cell r="M7607">
            <v>-4.8181799999999997E-2</v>
          </cell>
          <cell r="N7607">
            <v>-4.5572500000000002E-2</v>
          </cell>
          <cell r="O7607">
            <v>-4.1805000000000002E-2</v>
          </cell>
        </row>
        <row r="7608">
          <cell r="F7608" t="str">
            <v>2015-2022Northern Coast1-in-2May Peak23</v>
          </cell>
          <cell r="G7608">
            <v>0.62399950000000004</v>
          </cell>
          <cell r="H7608">
            <v>0.58691649999999995</v>
          </cell>
          <cell r="I7608">
            <v>53.6751</v>
          </cell>
          <cell r="J7608">
            <v>9078.84</v>
          </cell>
          <cell r="K7608">
            <v>-4.1991000000000001E-2</v>
          </cell>
          <cell r="L7608">
            <v>-3.9091399999999998E-2</v>
          </cell>
          <cell r="M7608">
            <v>-3.7082999999999998E-2</v>
          </cell>
          <cell r="N7608">
            <v>-3.5074800000000003E-2</v>
          </cell>
          <cell r="O7608">
            <v>-3.2175200000000001E-2</v>
          </cell>
        </row>
        <row r="7609">
          <cell r="F7609" t="str">
            <v>2015-2022Northern Coast1-in-2May Peak24</v>
          </cell>
          <cell r="G7609">
            <v>0.4800683</v>
          </cell>
          <cell r="H7609">
            <v>0.44537450000000001</v>
          </cell>
          <cell r="I7609">
            <v>52.161700000000003</v>
          </cell>
          <cell r="J7609">
            <v>9078.84</v>
          </cell>
          <cell r="K7609">
            <v>-3.9285399999999998E-2</v>
          </cell>
          <cell r="L7609">
            <v>-3.65727E-2</v>
          </cell>
          <cell r="M7609">
            <v>-3.4693799999999997E-2</v>
          </cell>
          <cell r="N7609">
            <v>-3.2814900000000001E-2</v>
          </cell>
          <cell r="O7609">
            <v>-3.0102199999999999E-2</v>
          </cell>
        </row>
        <row r="7610">
          <cell r="F7610" t="str">
            <v>2015-2022Other1-in-2May Peak1</v>
          </cell>
          <cell r="G7610">
            <v>0.70491400000000004</v>
          </cell>
          <cell r="H7610">
            <v>0.70491400000000004</v>
          </cell>
          <cell r="I7610">
            <v>70.584339999999997</v>
          </cell>
          <cell r="J7610">
            <v>25277.02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</row>
        <row r="7611">
          <cell r="F7611" t="str">
            <v>2015-2022Other1-in-2May Peak2</v>
          </cell>
          <cell r="G7611">
            <v>0.60539670000000001</v>
          </cell>
          <cell r="H7611">
            <v>0.60539670000000001</v>
          </cell>
          <cell r="I7611">
            <v>69.014579999999995</v>
          </cell>
          <cell r="J7611">
            <v>25277.02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</row>
        <row r="7612">
          <cell r="F7612" t="str">
            <v>2015-2022Other1-in-2May Peak3</v>
          </cell>
          <cell r="G7612">
            <v>0.54895090000000002</v>
          </cell>
          <cell r="H7612">
            <v>0.54895090000000002</v>
          </cell>
          <cell r="I7612">
            <v>67.483590000000007</v>
          </cell>
          <cell r="J7612">
            <v>25277.02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</row>
        <row r="7613">
          <cell r="F7613" t="str">
            <v>2015-2022Other1-in-2May Peak4</v>
          </cell>
          <cell r="G7613">
            <v>0.51698350000000004</v>
          </cell>
          <cell r="H7613">
            <v>0.51698350000000004</v>
          </cell>
          <cell r="I7613">
            <v>65.780919999999995</v>
          </cell>
          <cell r="J7613">
            <v>25277.02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</row>
        <row r="7614">
          <cell r="F7614" t="str">
            <v>2015-2022Other1-in-2May Peak5</v>
          </cell>
          <cell r="G7614">
            <v>0.51060459999999996</v>
          </cell>
          <cell r="H7614">
            <v>0.51060459999999996</v>
          </cell>
          <cell r="I7614">
            <v>65.039379999999994</v>
          </cell>
          <cell r="J7614">
            <v>25277.02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</row>
        <row r="7615">
          <cell r="F7615" t="str">
            <v>2015-2022Other1-in-2May Peak6</v>
          </cell>
          <cell r="G7615">
            <v>0.54479730000000004</v>
          </cell>
          <cell r="H7615">
            <v>0.54479730000000004</v>
          </cell>
          <cell r="I7615">
            <v>63.624279999999999</v>
          </cell>
          <cell r="J7615">
            <v>25277.02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</row>
        <row r="7616">
          <cell r="F7616" t="str">
            <v>2015-2022Other1-in-2May Peak7</v>
          </cell>
          <cell r="G7616">
            <v>0.63647419999999999</v>
          </cell>
          <cell r="H7616">
            <v>0.63647419999999999</v>
          </cell>
          <cell r="I7616">
            <v>63.771790000000003</v>
          </cell>
          <cell r="J7616">
            <v>25277.02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</row>
        <row r="7617">
          <cell r="F7617" t="str">
            <v>2015-2022Other1-in-2May Peak8</v>
          </cell>
          <cell r="G7617">
            <v>0.69850840000000003</v>
          </cell>
          <cell r="H7617">
            <v>0.69850840000000003</v>
          </cell>
          <cell r="I7617">
            <v>65.938029999999998</v>
          </cell>
          <cell r="J7617">
            <v>25277.02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</row>
        <row r="7618">
          <cell r="F7618" t="str">
            <v>2015-2022Other1-in-2May Peak9</v>
          </cell>
          <cell r="G7618">
            <v>0.71121579999999995</v>
          </cell>
          <cell r="H7618">
            <v>0.71121579999999995</v>
          </cell>
          <cell r="I7618">
            <v>69.826639999999998</v>
          </cell>
          <cell r="J7618">
            <v>25277.02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</row>
        <row r="7619">
          <cell r="F7619" t="str">
            <v>2015-2022Other1-in-2May Peak10</v>
          </cell>
          <cell r="G7619">
            <v>0.7582025</v>
          </cell>
          <cell r="H7619">
            <v>0.7582025</v>
          </cell>
          <cell r="I7619">
            <v>74.412909999999997</v>
          </cell>
          <cell r="J7619">
            <v>25277.02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</row>
        <row r="7620">
          <cell r="F7620" t="str">
            <v>2015-2022Other1-in-2May Peak11</v>
          </cell>
          <cell r="G7620">
            <v>0.83793550000000006</v>
          </cell>
          <cell r="H7620">
            <v>0.83793550000000006</v>
          </cell>
          <cell r="I7620">
            <v>78.905510000000007</v>
          </cell>
          <cell r="J7620">
            <v>25277.02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</row>
        <row r="7621">
          <cell r="F7621" t="str">
            <v>2015-2022Other1-in-2May Peak12</v>
          </cell>
          <cell r="G7621">
            <v>0.95933100000000004</v>
          </cell>
          <cell r="H7621">
            <v>0.95933100000000004</v>
          </cell>
          <cell r="I7621">
            <v>82.508480000000006</v>
          </cell>
          <cell r="J7621">
            <v>25277.02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</row>
        <row r="7622">
          <cell r="F7622" t="str">
            <v>2015-2022Other1-in-2May Peak13</v>
          </cell>
          <cell r="G7622">
            <v>1.1312420000000001</v>
          </cell>
          <cell r="H7622">
            <v>1.1312420000000001</v>
          </cell>
          <cell r="I7622">
            <v>86.173919999999995</v>
          </cell>
          <cell r="J7622">
            <v>25277.02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</row>
        <row r="7623">
          <cell r="F7623" t="str">
            <v>2015-2022Other1-in-2May Peak14</v>
          </cell>
          <cell r="G7623">
            <v>1.1205959999999999</v>
          </cell>
          <cell r="H7623">
            <v>1.3287640000000001</v>
          </cell>
          <cell r="I7623">
            <v>89.281270000000006</v>
          </cell>
          <cell r="J7623">
            <v>25277.02</v>
          </cell>
          <cell r="K7623">
            <v>0.14569409999999999</v>
          </cell>
          <cell r="L7623">
            <v>0.18260409999999999</v>
          </cell>
          <cell r="M7623">
            <v>0.20816799999999999</v>
          </cell>
          <cell r="N7623">
            <v>0.23373179999999999</v>
          </cell>
          <cell r="O7623">
            <v>0.27064189999999999</v>
          </cell>
        </row>
        <row r="7624">
          <cell r="F7624" t="str">
            <v>2015-2022Other1-in-2May Peak15</v>
          </cell>
          <cell r="G7624">
            <v>1.286238</v>
          </cell>
          <cell r="H7624">
            <v>1.5535650000000001</v>
          </cell>
          <cell r="I7624">
            <v>91.814499999999995</v>
          </cell>
          <cell r="J7624">
            <v>25277.02</v>
          </cell>
          <cell r="K7624">
            <v>0.18822059999999999</v>
          </cell>
          <cell r="L7624">
            <v>0.2349572</v>
          </cell>
          <cell r="M7624">
            <v>0.26732689999999998</v>
          </cell>
          <cell r="N7624">
            <v>0.29969639999999997</v>
          </cell>
          <cell r="O7624">
            <v>0.34643299999999999</v>
          </cell>
        </row>
        <row r="7625">
          <cell r="F7625" t="str">
            <v>2015-2022Other1-in-2May Peak16</v>
          </cell>
          <cell r="G7625">
            <v>1.466402</v>
          </cell>
          <cell r="H7625">
            <v>1.80125</v>
          </cell>
          <cell r="I7625">
            <v>93.159229999999994</v>
          </cell>
          <cell r="J7625">
            <v>25277.02</v>
          </cell>
          <cell r="K7625">
            <v>0.2361982</v>
          </cell>
          <cell r="L7625">
            <v>0.2944812</v>
          </cell>
          <cell r="M7625">
            <v>0.33484789999999998</v>
          </cell>
          <cell r="N7625">
            <v>0.37521450000000001</v>
          </cell>
          <cell r="O7625">
            <v>0.43349749999999998</v>
          </cell>
        </row>
        <row r="7626">
          <cell r="F7626" t="str">
            <v>2015-2022Other1-in-2May Peak17</v>
          </cell>
          <cell r="G7626">
            <v>1.6360380000000001</v>
          </cell>
          <cell r="H7626">
            <v>2.0257800000000001</v>
          </cell>
          <cell r="I7626">
            <v>93.681719999999999</v>
          </cell>
          <cell r="J7626">
            <v>25277.02</v>
          </cell>
          <cell r="K7626">
            <v>0.2746152</v>
          </cell>
          <cell r="L7626">
            <v>0.34263280000000002</v>
          </cell>
          <cell r="M7626">
            <v>0.38974140000000002</v>
          </cell>
          <cell r="N7626">
            <v>0.43685010000000002</v>
          </cell>
          <cell r="O7626">
            <v>0.50486759999999997</v>
          </cell>
        </row>
        <row r="7627">
          <cell r="F7627" t="str">
            <v>2015-2022Other1-in-2May Peak18</v>
          </cell>
          <cell r="G7627">
            <v>1.758591</v>
          </cell>
          <cell r="H7627">
            <v>2.1588129999999999</v>
          </cell>
          <cell r="I7627">
            <v>92.344279999999998</v>
          </cell>
          <cell r="J7627">
            <v>25277.02</v>
          </cell>
          <cell r="K7627">
            <v>0.28195959999999998</v>
          </cell>
          <cell r="L7627">
            <v>0.35182989999999997</v>
          </cell>
          <cell r="M7627">
            <v>0.40022190000000002</v>
          </cell>
          <cell r="N7627">
            <v>0.44861380000000001</v>
          </cell>
          <cell r="O7627">
            <v>0.5184841</v>
          </cell>
        </row>
        <row r="7628">
          <cell r="F7628" t="str">
            <v>2015-2022Other1-in-2May Peak19</v>
          </cell>
          <cell r="G7628">
            <v>2.4039229999999998</v>
          </cell>
          <cell r="H7628">
            <v>2.1115840000000001</v>
          </cell>
          <cell r="I7628">
            <v>89.863429999999994</v>
          </cell>
          <cell r="J7628">
            <v>25277.02</v>
          </cell>
          <cell r="K7628">
            <v>-0.32657809999999998</v>
          </cell>
          <cell r="L7628">
            <v>-0.30634919999999999</v>
          </cell>
          <cell r="M7628">
            <v>-0.29233880000000001</v>
          </cell>
          <cell r="N7628">
            <v>-0.27832839999999998</v>
          </cell>
          <cell r="O7628">
            <v>-0.25809939999999998</v>
          </cell>
        </row>
        <row r="7629">
          <cell r="F7629" t="str">
            <v>2015-2022Other1-in-2May Peak20</v>
          </cell>
          <cell r="G7629">
            <v>2.1620889999999999</v>
          </cell>
          <cell r="H7629">
            <v>1.9053119999999999</v>
          </cell>
          <cell r="I7629">
            <v>86.75761</v>
          </cell>
          <cell r="J7629">
            <v>25277.02</v>
          </cell>
          <cell r="K7629">
            <v>-0.28685139999999998</v>
          </cell>
          <cell r="L7629">
            <v>-0.26908330000000003</v>
          </cell>
          <cell r="M7629">
            <v>-0.25677719999999998</v>
          </cell>
          <cell r="N7629">
            <v>-0.24447099999999999</v>
          </cell>
          <cell r="O7629">
            <v>-0.22670290000000001</v>
          </cell>
        </row>
        <row r="7630">
          <cell r="F7630" t="str">
            <v>2015-2022Other1-in-2May Peak21</v>
          </cell>
          <cell r="G7630">
            <v>1.824592</v>
          </cell>
          <cell r="H7630">
            <v>1.674032</v>
          </cell>
          <cell r="I7630">
            <v>81.606520000000003</v>
          </cell>
          <cell r="J7630">
            <v>25277.02</v>
          </cell>
          <cell r="K7630">
            <v>-0.16819429999999999</v>
          </cell>
          <cell r="L7630">
            <v>-0.157776</v>
          </cell>
          <cell r="M7630">
            <v>-0.15056040000000001</v>
          </cell>
          <cell r="N7630">
            <v>-0.14334469999999999</v>
          </cell>
          <cell r="O7630">
            <v>-0.1329264</v>
          </cell>
        </row>
        <row r="7631">
          <cell r="F7631" t="str">
            <v>2015-2022Other1-in-2May Peak22</v>
          </cell>
          <cell r="G7631">
            <v>1.5232840000000001</v>
          </cell>
          <cell r="H7631">
            <v>1.4266840000000001</v>
          </cell>
          <cell r="I7631">
            <v>77.663679999999999</v>
          </cell>
          <cell r="J7631">
            <v>25277.02</v>
          </cell>
          <cell r="K7631">
            <v>-0.1079142</v>
          </cell>
          <cell r="L7631">
            <v>-0.10122979999999999</v>
          </cell>
          <cell r="M7631">
            <v>-9.6600199999999997E-2</v>
          </cell>
          <cell r="N7631">
            <v>-9.19706E-2</v>
          </cell>
          <cell r="O7631">
            <v>-8.5286200000000006E-2</v>
          </cell>
        </row>
        <row r="7632">
          <cell r="F7632" t="str">
            <v>2015-2022Other1-in-2May Peak23</v>
          </cell>
          <cell r="G7632">
            <v>1.178161</v>
          </cell>
          <cell r="H7632">
            <v>1.1168419999999999</v>
          </cell>
          <cell r="I7632">
            <v>73.677819999999997</v>
          </cell>
          <cell r="J7632">
            <v>25277.02</v>
          </cell>
          <cell r="K7632">
            <v>-6.8501300000000001E-2</v>
          </cell>
          <cell r="L7632">
            <v>-6.4258200000000001E-2</v>
          </cell>
          <cell r="M7632">
            <v>-6.1319499999999999E-2</v>
          </cell>
          <cell r="N7632">
            <v>-5.8380700000000001E-2</v>
          </cell>
          <cell r="O7632">
            <v>-5.4137600000000001E-2</v>
          </cell>
        </row>
        <row r="7633">
          <cell r="F7633" t="str">
            <v>2015-2022Other1-in-2May Peak24</v>
          </cell>
          <cell r="G7633">
            <v>0.89222509999999999</v>
          </cell>
          <cell r="H7633">
            <v>0.85304150000000001</v>
          </cell>
          <cell r="I7633">
            <v>71.611639999999994</v>
          </cell>
          <cell r="J7633">
            <v>25277.02</v>
          </cell>
          <cell r="K7633">
            <v>-4.3772999999999999E-2</v>
          </cell>
          <cell r="L7633">
            <v>-4.1061599999999997E-2</v>
          </cell>
          <cell r="M7633">
            <v>-3.9183700000000002E-2</v>
          </cell>
          <cell r="N7633">
            <v>-3.73058E-2</v>
          </cell>
          <cell r="O7633">
            <v>-3.45945E-2</v>
          </cell>
        </row>
        <row r="7634">
          <cell r="F7634" t="str">
            <v>2015-2022Sierra1-in-2May Peak1</v>
          </cell>
          <cell r="G7634">
            <v>0.83672170000000001</v>
          </cell>
          <cell r="H7634">
            <v>0.83672170000000001</v>
          </cell>
          <cell r="I7634">
            <v>67.701520000000002</v>
          </cell>
          <cell r="J7634">
            <v>17688.05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>
            <v>0</v>
          </cell>
        </row>
        <row r="7635">
          <cell r="F7635" t="str">
            <v>2015-2022Sierra1-in-2May Peak2</v>
          </cell>
          <cell r="G7635">
            <v>0.73823269999999996</v>
          </cell>
          <cell r="H7635">
            <v>0.73823269999999996</v>
          </cell>
          <cell r="I7635">
            <v>67.021100000000004</v>
          </cell>
          <cell r="J7635">
            <v>17688.05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</row>
        <row r="7636">
          <cell r="F7636" t="str">
            <v>2015-2022Sierra1-in-2May Peak3</v>
          </cell>
          <cell r="G7636">
            <v>0.68135009999999996</v>
          </cell>
          <cell r="H7636">
            <v>0.68135009999999996</v>
          </cell>
          <cell r="I7636">
            <v>65.178709999999995</v>
          </cell>
          <cell r="J7636">
            <v>17688.05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>
            <v>0</v>
          </cell>
        </row>
        <row r="7637">
          <cell r="F7637" t="str">
            <v>2015-2022Sierra1-in-2May Peak4</v>
          </cell>
          <cell r="G7637">
            <v>0.64917000000000002</v>
          </cell>
          <cell r="H7637">
            <v>0.64917000000000002</v>
          </cell>
          <cell r="I7637">
            <v>64.032210000000006</v>
          </cell>
          <cell r="J7637">
            <v>17688.05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0</v>
          </cell>
        </row>
        <row r="7638">
          <cell r="F7638" t="str">
            <v>2015-2022Sierra1-in-2May Peak5</v>
          </cell>
          <cell r="G7638">
            <v>0.64933680000000005</v>
          </cell>
          <cell r="H7638">
            <v>0.64933680000000005</v>
          </cell>
          <cell r="I7638">
            <v>63.2761</v>
          </cell>
          <cell r="J7638">
            <v>17688.05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</row>
        <row r="7639">
          <cell r="F7639" t="str">
            <v>2015-2022Sierra1-in-2May Peak6</v>
          </cell>
          <cell r="G7639">
            <v>0.70885600000000004</v>
          </cell>
          <cell r="H7639">
            <v>0.70885600000000004</v>
          </cell>
          <cell r="I7639">
            <v>61.971890000000002</v>
          </cell>
          <cell r="J7639">
            <v>17688.05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</row>
        <row r="7640">
          <cell r="F7640" t="str">
            <v>2015-2022Sierra1-in-2May Peak7</v>
          </cell>
          <cell r="G7640">
            <v>0.8436399</v>
          </cell>
          <cell r="H7640">
            <v>0.8436399</v>
          </cell>
          <cell r="I7640">
            <v>62.938099999999999</v>
          </cell>
          <cell r="J7640">
            <v>17688.05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</row>
        <row r="7641">
          <cell r="F7641" t="str">
            <v>2015-2022Sierra1-in-2May Peak8</v>
          </cell>
          <cell r="G7641">
            <v>0.92897549999999995</v>
          </cell>
          <cell r="H7641">
            <v>0.92897549999999995</v>
          </cell>
          <cell r="I7641">
            <v>67.366839999999996</v>
          </cell>
          <cell r="J7641">
            <v>17688.05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</row>
        <row r="7642">
          <cell r="F7642" t="str">
            <v>2015-2022Sierra1-in-2May Peak9</v>
          </cell>
          <cell r="G7642">
            <v>0.95501080000000005</v>
          </cell>
          <cell r="H7642">
            <v>0.95501080000000005</v>
          </cell>
          <cell r="I7642">
            <v>73.288120000000006</v>
          </cell>
          <cell r="J7642">
            <v>17688.05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</row>
        <row r="7643">
          <cell r="F7643" t="str">
            <v>2015-2022Sierra1-in-2May Peak10</v>
          </cell>
          <cell r="G7643">
            <v>1.0035609999999999</v>
          </cell>
          <cell r="H7643">
            <v>1.0035609999999999</v>
          </cell>
          <cell r="I7643">
            <v>79.364429999999999</v>
          </cell>
          <cell r="J7643">
            <v>17688.05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</row>
        <row r="7644">
          <cell r="F7644" t="str">
            <v>2015-2022Sierra1-in-2May Peak11</v>
          </cell>
          <cell r="G7644">
            <v>1.095798</v>
          </cell>
          <cell r="H7644">
            <v>1.095798</v>
          </cell>
          <cell r="I7644">
            <v>81.858419999999995</v>
          </cell>
          <cell r="J7644">
            <v>17688.05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</row>
        <row r="7645">
          <cell r="F7645" t="str">
            <v>2015-2022Sierra1-in-2May Peak12</v>
          </cell>
          <cell r="G7645">
            <v>1.2355750000000001</v>
          </cell>
          <cell r="H7645">
            <v>1.2355750000000001</v>
          </cell>
          <cell r="I7645">
            <v>83.510220000000004</v>
          </cell>
          <cell r="J7645">
            <v>17688.05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</row>
        <row r="7646">
          <cell r="F7646" t="str">
            <v>2015-2022Sierra1-in-2May Peak13</v>
          </cell>
          <cell r="G7646">
            <v>1.4289540000000001</v>
          </cell>
          <cell r="H7646">
            <v>1.4289540000000001</v>
          </cell>
          <cell r="I7646">
            <v>85.804339999999996</v>
          </cell>
          <cell r="J7646">
            <v>17688.05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</row>
        <row r="7647">
          <cell r="F7647" t="str">
            <v>2015-2022Sierra1-in-2May Peak14</v>
          </cell>
          <cell r="G7647">
            <v>1.358557</v>
          </cell>
          <cell r="H7647">
            <v>1.6485190000000001</v>
          </cell>
          <cell r="I7647">
            <v>87.615290000000002</v>
          </cell>
          <cell r="J7647">
            <v>17688.05</v>
          </cell>
          <cell r="K7647">
            <v>0.20321059999999999</v>
          </cell>
          <cell r="L7647">
            <v>0.25446410000000003</v>
          </cell>
          <cell r="M7647">
            <v>0.2899621</v>
          </cell>
          <cell r="N7647">
            <v>0.32546009999999997</v>
          </cell>
          <cell r="O7647">
            <v>0.37671359999999998</v>
          </cell>
        </row>
        <row r="7648">
          <cell r="F7648" t="str">
            <v>2015-2022Sierra1-in-2May Peak15</v>
          </cell>
          <cell r="G7648">
            <v>1.5244770000000001</v>
          </cell>
          <cell r="H7648">
            <v>1.900177</v>
          </cell>
          <cell r="I7648">
            <v>89.189819999999997</v>
          </cell>
          <cell r="J7648">
            <v>17688.05</v>
          </cell>
          <cell r="K7648">
            <v>0.2642178</v>
          </cell>
          <cell r="L7648">
            <v>0.33008219999999999</v>
          </cell>
          <cell r="M7648">
            <v>0.37569979999999997</v>
          </cell>
          <cell r="N7648">
            <v>0.42131740000000001</v>
          </cell>
          <cell r="O7648">
            <v>0.4871819</v>
          </cell>
        </row>
        <row r="7649">
          <cell r="F7649" t="str">
            <v>2015-2022Sierra1-in-2May Peak16</v>
          </cell>
          <cell r="G7649">
            <v>1.722191</v>
          </cell>
          <cell r="H7649">
            <v>2.189613</v>
          </cell>
          <cell r="I7649">
            <v>90.451660000000004</v>
          </cell>
          <cell r="J7649">
            <v>17688.05</v>
          </cell>
          <cell r="K7649">
            <v>0.32893319999999998</v>
          </cell>
          <cell r="L7649">
            <v>0.41075349999999999</v>
          </cell>
          <cell r="M7649">
            <v>0.467422</v>
          </cell>
          <cell r="N7649">
            <v>0.52409050000000001</v>
          </cell>
          <cell r="O7649">
            <v>0.60591070000000002</v>
          </cell>
        </row>
        <row r="7650">
          <cell r="F7650" t="str">
            <v>2015-2022Sierra1-in-2May Peak17</v>
          </cell>
          <cell r="G7650">
            <v>1.9021330000000001</v>
          </cell>
          <cell r="H7650">
            <v>2.4483899999999998</v>
          </cell>
          <cell r="I7650">
            <v>91.355900000000005</v>
          </cell>
          <cell r="J7650">
            <v>17688.05</v>
          </cell>
          <cell r="K7650">
            <v>0.38426379999999999</v>
          </cell>
          <cell r="L7650">
            <v>0.47997099999999998</v>
          </cell>
          <cell r="M7650">
            <v>0.54625760000000001</v>
          </cell>
          <cell r="N7650">
            <v>0.61254399999999998</v>
          </cell>
          <cell r="O7650">
            <v>0.70825119999999997</v>
          </cell>
        </row>
        <row r="7651">
          <cell r="F7651" t="str">
            <v>2015-2022Sierra1-in-2May Peak18</v>
          </cell>
          <cell r="G7651">
            <v>2.0536940000000001</v>
          </cell>
          <cell r="H7651">
            <v>2.614932</v>
          </cell>
          <cell r="I7651">
            <v>91.289950000000005</v>
          </cell>
          <cell r="J7651">
            <v>17688.05</v>
          </cell>
          <cell r="K7651">
            <v>0.39478269999999999</v>
          </cell>
          <cell r="L7651">
            <v>0.49312610000000001</v>
          </cell>
          <cell r="M7651">
            <v>0.56123840000000003</v>
          </cell>
          <cell r="N7651">
            <v>0.62935070000000004</v>
          </cell>
          <cell r="O7651">
            <v>0.72769410000000001</v>
          </cell>
        </row>
        <row r="7652">
          <cell r="F7652" t="str">
            <v>2015-2022Sierra1-in-2May Peak19</v>
          </cell>
          <cell r="G7652">
            <v>2.954075</v>
          </cell>
          <cell r="H7652">
            <v>2.586176</v>
          </cell>
          <cell r="I7652">
            <v>89.247579999999999</v>
          </cell>
          <cell r="J7652">
            <v>17688.05</v>
          </cell>
          <cell r="K7652">
            <v>-0.40038760000000001</v>
          </cell>
          <cell r="L7652">
            <v>-0.3811929</v>
          </cell>
          <cell r="M7652">
            <v>-0.36789870000000002</v>
          </cell>
          <cell r="N7652">
            <v>-0.35460449999999999</v>
          </cell>
          <cell r="O7652">
            <v>-0.33540979999999998</v>
          </cell>
        </row>
        <row r="7653">
          <cell r="F7653" t="str">
            <v>2015-2022Sierra1-in-2May Peak20</v>
          </cell>
          <cell r="G7653">
            <v>2.6752699999999998</v>
          </cell>
          <cell r="H7653">
            <v>2.3720620000000001</v>
          </cell>
          <cell r="I7653">
            <v>84.827969999999993</v>
          </cell>
          <cell r="J7653">
            <v>17688.05</v>
          </cell>
          <cell r="K7653">
            <v>-0.32998369999999999</v>
          </cell>
          <cell r="L7653">
            <v>-0.3141642</v>
          </cell>
          <cell r="M7653">
            <v>-0.30320760000000002</v>
          </cell>
          <cell r="N7653">
            <v>-0.29225109999999999</v>
          </cell>
          <cell r="O7653">
            <v>-0.2764316</v>
          </cell>
        </row>
        <row r="7654">
          <cell r="F7654" t="str">
            <v>2015-2022Sierra1-in-2May Peak21</v>
          </cell>
          <cell r="G7654">
            <v>2.2916820000000002</v>
          </cell>
          <cell r="H7654">
            <v>2.0995970000000002</v>
          </cell>
          <cell r="I7654">
            <v>79.828069999999997</v>
          </cell>
          <cell r="J7654">
            <v>17688.05</v>
          </cell>
          <cell r="K7654">
            <v>-0.20904739999999999</v>
          </cell>
          <cell r="L7654">
            <v>-0.1990256</v>
          </cell>
          <cell r="M7654">
            <v>-0.19208459999999999</v>
          </cell>
          <cell r="N7654">
            <v>-0.18514349999999999</v>
          </cell>
          <cell r="O7654">
            <v>-0.17512169999999999</v>
          </cell>
        </row>
        <row r="7655">
          <cell r="F7655" t="str">
            <v>2015-2022Sierra1-in-2May Peak22</v>
          </cell>
          <cell r="G7655">
            <v>1.9015139999999999</v>
          </cell>
          <cell r="H7655">
            <v>1.7867930000000001</v>
          </cell>
          <cell r="I7655">
            <v>75.994259999999997</v>
          </cell>
          <cell r="J7655">
            <v>17688.05</v>
          </cell>
          <cell r="K7655">
            <v>-0.1248522</v>
          </cell>
          <cell r="L7655">
            <v>-0.11886679999999999</v>
          </cell>
          <cell r="M7655">
            <v>-0.1147213</v>
          </cell>
          <cell r="N7655">
            <v>-0.1105758</v>
          </cell>
          <cell r="O7655">
            <v>-0.1045903</v>
          </cell>
        </row>
        <row r="7656">
          <cell r="F7656" t="str">
            <v>2015-2022Sierra1-in-2May Peak23</v>
          </cell>
          <cell r="G7656">
            <v>1.459927</v>
          </cell>
          <cell r="H7656">
            <v>1.382692</v>
          </cell>
          <cell r="I7656">
            <v>72.829729999999998</v>
          </cell>
          <cell r="J7656">
            <v>17688.05</v>
          </cell>
          <cell r="K7656">
            <v>-8.4055900000000003E-2</v>
          </cell>
          <cell r="L7656">
            <v>-8.0026299999999995E-2</v>
          </cell>
          <cell r="M7656">
            <v>-7.7235300000000007E-2</v>
          </cell>
          <cell r="N7656">
            <v>-7.4444399999999994E-2</v>
          </cell>
          <cell r="O7656">
            <v>-7.0414699999999997E-2</v>
          </cell>
        </row>
        <row r="7657">
          <cell r="F7657" t="str">
            <v>2015-2022Sierra1-in-2May Peak24</v>
          </cell>
          <cell r="G7657">
            <v>1.0896239999999999</v>
          </cell>
          <cell r="H7657">
            <v>1.049328</v>
          </cell>
          <cell r="I7657">
            <v>70.37209</v>
          </cell>
          <cell r="J7657">
            <v>17688.05</v>
          </cell>
          <cell r="K7657">
            <v>-4.3853900000000001E-2</v>
          </cell>
          <cell r="L7657">
            <v>-4.17516E-2</v>
          </cell>
          <cell r="M7657">
            <v>-4.0295499999999998E-2</v>
          </cell>
          <cell r="N7657">
            <v>-3.8839400000000003E-2</v>
          </cell>
          <cell r="O7657">
            <v>-3.6736999999999999E-2</v>
          </cell>
        </row>
        <row r="7658">
          <cell r="F7658" t="str">
            <v>2015-2022Stockton1-in-2May Peak1</v>
          </cell>
          <cell r="G7658">
            <v>0.77458530000000003</v>
          </cell>
          <cell r="H7658">
            <v>0.77458530000000003</v>
          </cell>
          <cell r="I7658">
            <v>72.006770000000003</v>
          </cell>
          <cell r="J7658">
            <v>12323.13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</row>
        <row r="7659">
          <cell r="F7659" t="str">
            <v>2015-2022Stockton1-in-2May Peak2</v>
          </cell>
          <cell r="G7659">
            <v>0.65887669999999998</v>
          </cell>
          <cell r="H7659">
            <v>0.65887669999999998</v>
          </cell>
          <cell r="I7659">
            <v>70.141270000000006</v>
          </cell>
          <cell r="J7659">
            <v>12323.13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</row>
        <row r="7660">
          <cell r="F7660" t="str">
            <v>2015-2022Stockton1-in-2May Peak3</v>
          </cell>
          <cell r="G7660">
            <v>0.58785220000000005</v>
          </cell>
          <cell r="H7660">
            <v>0.58785220000000005</v>
          </cell>
          <cell r="I7660">
            <v>68.186130000000006</v>
          </cell>
          <cell r="J7660">
            <v>12323.13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</row>
        <row r="7661">
          <cell r="F7661" t="str">
            <v>2015-2022Stockton1-in-2May Peak4</v>
          </cell>
          <cell r="G7661">
            <v>0.54809030000000003</v>
          </cell>
          <cell r="H7661">
            <v>0.54809030000000003</v>
          </cell>
          <cell r="I7661">
            <v>66.730959999999996</v>
          </cell>
          <cell r="J7661">
            <v>12323.13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</row>
        <row r="7662">
          <cell r="F7662" t="str">
            <v>2015-2022Stockton1-in-2May Peak5</v>
          </cell>
          <cell r="G7662">
            <v>0.53902240000000001</v>
          </cell>
          <cell r="H7662">
            <v>0.53902240000000001</v>
          </cell>
          <cell r="I7662">
            <v>66.730959999999996</v>
          </cell>
          <cell r="J7662">
            <v>12323.13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</row>
        <row r="7663">
          <cell r="F7663" t="str">
            <v>2015-2022Stockton1-in-2May Peak6</v>
          </cell>
          <cell r="G7663">
            <v>0.56332470000000001</v>
          </cell>
          <cell r="H7663">
            <v>0.56332470000000001</v>
          </cell>
          <cell r="I7663">
            <v>65.820599999999999</v>
          </cell>
          <cell r="J7663">
            <v>12323.13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</row>
        <row r="7664">
          <cell r="F7664" t="str">
            <v>2015-2022Stockton1-in-2May Peak7</v>
          </cell>
          <cell r="G7664">
            <v>0.64278480000000005</v>
          </cell>
          <cell r="H7664">
            <v>0.64278480000000005</v>
          </cell>
          <cell r="I7664">
            <v>65</v>
          </cell>
          <cell r="J7664">
            <v>12323.13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</row>
        <row r="7665">
          <cell r="F7665" t="str">
            <v>2015-2022Stockton1-in-2May Peak8</v>
          </cell>
          <cell r="G7665">
            <v>0.69799420000000001</v>
          </cell>
          <cell r="H7665">
            <v>0.69799420000000001</v>
          </cell>
          <cell r="I7665">
            <v>65.993229999999997</v>
          </cell>
          <cell r="J7665">
            <v>12323.13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</row>
        <row r="7666">
          <cell r="F7666" t="str">
            <v>2015-2022Stockton1-in-2May Peak9</v>
          </cell>
          <cell r="G7666">
            <v>0.72682179999999996</v>
          </cell>
          <cell r="H7666">
            <v>0.72682179999999996</v>
          </cell>
          <cell r="I7666">
            <v>69.807100000000005</v>
          </cell>
          <cell r="J7666">
            <v>12323.13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</row>
        <row r="7667">
          <cell r="F7667" t="str">
            <v>2015-2022Stockton1-in-2May Peak10</v>
          </cell>
          <cell r="G7667">
            <v>0.79744150000000003</v>
          </cell>
          <cell r="H7667">
            <v>0.79744150000000003</v>
          </cell>
          <cell r="I7667">
            <v>73.807100000000005</v>
          </cell>
          <cell r="J7667">
            <v>12323.13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</row>
        <row r="7668">
          <cell r="F7668" t="str">
            <v>2015-2022Stockton1-in-2May Peak11</v>
          </cell>
          <cell r="G7668">
            <v>0.89826490000000003</v>
          </cell>
          <cell r="H7668">
            <v>0.89826490000000003</v>
          </cell>
          <cell r="I7668">
            <v>78.217420000000004</v>
          </cell>
          <cell r="J7668">
            <v>12323.13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</row>
        <row r="7669">
          <cell r="F7669" t="str">
            <v>2015-2022Stockton1-in-2May Peak12</v>
          </cell>
          <cell r="G7669">
            <v>1.0350029999999999</v>
          </cell>
          <cell r="H7669">
            <v>1.0350029999999999</v>
          </cell>
          <cell r="I7669">
            <v>82.038120000000006</v>
          </cell>
          <cell r="J7669">
            <v>12323.13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</row>
        <row r="7670">
          <cell r="F7670" t="str">
            <v>2015-2022Stockton1-in-2May Peak13</v>
          </cell>
          <cell r="G7670">
            <v>1.2108890000000001</v>
          </cell>
          <cell r="H7670">
            <v>1.2108890000000001</v>
          </cell>
          <cell r="I7670">
            <v>85.403589999999994</v>
          </cell>
          <cell r="J7670">
            <v>12323.13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</row>
        <row r="7671">
          <cell r="F7671" t="str">
            <v>2015-2022Stockton1-in-2May Peak14</v>
          </cell>
          <cell r="G7671">
            <v>1.2036260000000001</v>
          </cell>
          <cell r="H7671">
            <v>1.4129020000000001</v>
          </cell>
          <cell r="I7671">
            <v>88.224189999999993</v>
          </cell>
          <cell r="J7671">
            <v>12323.13</v>
          </cell>
          <cell r="K7671">
            <v>0.1459829</v>
          </cell>
          <cell r="L7671">
            <v>0.1833767</v>
          </cell>
          <cell r="M7671">
            <v>0.20927560000000001</v>
          </cell>
          <cell r="N7671">
            <v>0.23517450000000001</v>
          </cell>
          <cell r="O7671">
            <v>0.27256839999999999</v>
          </cell>
        </row>
        <row r="7672">
          <cell r="F7672" t="str">
            <v>2015-2022Stockton1-in-2May Peak15</v>
          </cell>
          <cell r="G7672">
            <v>1.3751500000000001</v>
          </cell>
          <cell r="H7672">
            <v>1.6372180000000001</v>
          </cell>
          <cell r="I7672">
            <v>90.95514</v>
          </cell>
          <cell r="J7672">
            <v>12323.13</v>
          </cell>
          <cell r="K7672">
            <v>0.18484329999999999</v>
          </cell>
          <cell r="L7672">
            <v>0.23046800000000001</v>
          </cell>
          <cell r="M7672">
            <v>0.26206750000000001</v>
          </cell>
          <cell r="N7672">
            <v>0.29366700000000001</v>
          </cell>
          <cell r="O7672">
            <v>0.33929160000000003</v>
          </cell>
        </row>
        <row r="7673">
          <cell r="F7673" t="str">
            <v>2015-2022Stockton1-in-2May Peak16</v>
          </cell>
          <cell r="G7673">
            <v>1.5518000000000001</v>
          </cell>
          <cell r="H7673">
            <v>1.8848450000000001</v>
          </cell>
          <cell r="I7673">
            <v>91.365459999999999</v>
          </cell>
          <cell r="J7673">
            <v>12323.13</v>
          </cell>
          <cell r="K7673">
            <v>0.235786</v>
          </cell>
          <cell r="L7673">
            <v>0.29324689999999998</v>
          </cell>
          <cell r="M7673">
            <v>0.33304420000000001</v>
          </cell>
          <cell r="N7673">
            <v>0.37284149999999999</v>
          </cell>
          <cell r="O7673">
            <v>0.43030239999999997</v>
          </cell>
        </row>
        <row r="7674">
          <cell r="F7674" t="str">
            <v>2015-2022Stockton1-in-2May Peak17</v>
          </cell>
          <cell r="G7674">
            <v>1.7142900000000001</v>
          </cell>
          <cell r="H7674">
            <v>2.0985999999999998</v>
          </cell>
          <cell r="I7674">
            <v>91.45514</v>
          </cell>
          <cell r="J7674">
            <v>12323.13</v>
          </cell>
          <cell r="K7674">
            <v>0.27147700000000002</v>
          </cell>
          <cell r="L7674">
            <v>0.3381402</v>
          </cell>
          <cell r="M7674">
            <v>0.38431100000000001</v>
          </cell>
          <cell r="N7674">
            <v>0.43048170000000002</v>
          </cell>
          <cell r="O7674">
            <v>0.497145</v>
          </cell>
        </row>
        <row r="7675">
          <cell r="F7675" t="str">
            <v>2015-2022Stockton1-in-2May Peak18</v>
          </cell>
          <cell r="G7675">
            <v>1.81812</v>
          </cell>
          <cell r="H7675">
            <v>2.2123249999999999</v>
          </cell>
          <cell r="I7675">
            <v>90.5</v>
          </cell>
          <cell r="J7675">
            <v>12323.13</v>
          </cell>
          <cell r="K7675">
            <v>0.27838590000000002</v>
          </cell>
          <cell r="L7675">
            <v>0.34681299999999998</v>
          </cell>
          <cell r="M7675">
            <v>0.39420539999999998</v>
          </cell>
          <cell r="N7675">
            <v>0.44159789999999999</v>
          </cell>
          <cell r="O7675">
            <v>0.51002499999999995</v>
          </cell>
        </row>
        <row r="7676">
          <cell r="F7676" t="str">
            <v>2015-2022Stockton1-in-2May Peak19</v>
          </cell>
          <cell r="G7676">
            <v>2.451616</v>
          </cell>
          <cell r="H7676">
            <v>2.1584409999999998</v>
          </cell>
          <cell r="I7676">
            <v>88.410349999999994</v>
          </cell>
          <cell r="J7676">
            <v>12323.13</v>
          </cell>
          <cell r="K7676">
            <v>-0.30917090000000003</v>
          </cell>
          <cell r="L7676">
            <v>-0.29971999999999999</v>
          </cell>
          <cell r="M7676">
            <v>-0.2931744</v>
          </cell>
          <cell r="N7676">
            <v>-0.28662880000000002</v>
          </cell>
          <cell r="O7676">
            <v>-0.27717789999999998</v>
          </cell>
        </row>
        <row r="7677">
          <cell r="F7677" t="str">
            <v>2015-2022Stockton1-in-2May Peak20</v>
          </cell>
          <cell r="G7677">
            <v>2.2343839999999999</v>
          </cell>
          <cell r="H7677">
            <v>1.959303</v>
          </cell>
          <cell r="I7677">
            <v>85.910349999999994</v>
          </cell>
          <cell r="J7677">
            <v>12323.13</v>
          </cell>
          <cell r="K7677">
            <v>-0.29008919999999999</v>
          </cell>
          <cell r="L7677">
            <v>-0.28122160000000002</v>
          </cell>
          <cell r="M7677">
            <v>-0.27507999999999999</v>
          </cell>
          <cell r="N7677">
            <v>-0.26893830000000002</v>
          </cell>
          <cell r="O7677">
            <v>-0.26007079999999999</v>
          </cell>
        </row>
        <row r="7678">
          <cell r="F7678" t="str">
            <v>2015-2022Stockton1-in-2May Peak21</v>
          </cell>
          <cell r="G7678">
            <v>1.945181</v>
          </cell>
          <cell r="H7678">
            <v>1.7594700000000001</v>
          </cell>
          <cell r="I7678">
            <v>82.641270000000006</v>
          </cell>
          <cell r="J7678">
            <v>12323.13</v>
          </cell>
          <cell r="K7678">
            <v>-0.19584399999999999</v>
          </cell>
          <cell r="L7678">
            <v>-0.18985740000000001</v>
          </cell>
          <cell r="M7678">
            <v>-0.18571109999999999</v>
          </cell>
          <cell r="N7678">
            <v>-0.1815647</v>
          </cell>
          <cell r="O7678">
            <v>-0.17557809999999999</v>
          </cell>
        </row>
        <row r="7679">
          <cell r="F7679" t="str">
            <v>2015-2022Stockton1-in-2May Peak22</v>
          </cell>
          <cell r="G7679">
            <v>1.650671</v>
          </cell>
          <cell r="H7679">
            <v>1.5200940000000001</v>
          </cell>
          <cell r="I7679">
            <v>78.775810000000007</v>
          </cell>
          <cell r="J7679">
            <v>12323.13</v>
          </cell>
          <cell r="K7679">
            <v>-0.1377023</v>
          </cell>
          <cell r="L7679">
            <v>-0.1334929</v>
          </cell>
          <cell r="M7679">
            <v>-0.13057759999999999</v>
          </cell>
          <cell r="N7679">
            <v>-0.1276622</v>
          </cell>
          <cell r="O7679">
            <v>-0.1234528</v>
          </cell>
        </row>
        <row r="7680">
          <cell r="F7680" t="str">
            <v>2015-2022Stockton1-in-2May Peak23</v>
          </cell>
          <cell r="G7680">
            <v>1.282403</v>
          </cell>
          <cell r="H7680">
            <v>1.212127</v>
          </cell>
          <cell r="I7680">
            <v>74.769040000000004</v>
          </cell>
          <cell r="J7680">
            <v>12323.13</v>
          </cell>
          <cell r="K7680">
            <v>-7.4110999999999996E-2</v>
          </cell>
          <cell r="L7680">
            <v>-7.1845500000000007E-2</v>
          </cell>
          <cell r="M7680">
            <v>-7.0276500000000006E-2</v>
          </cell>
          <cell r="N7680">
            <v>-6.8707500000000005E-2</v>
          </cell>
          <cell r="O7680">
            <v>-6.6442000000000001E-2</v>
          </cell>
        </row>
        <row r="7681">
          <cell r="F7681" t="str">
            <v>2015-2022Stockton1-in-2May Peak24</v>
          </cell>
          <cell r="G7681">
            <v>0.99023119999999998</v>
          </cell>
          <cell r="H7681">
            <v>0.93388459999999995</v>
          </cell>
          <cell r="I7681">
            <v>71.813869999999994</v>
          </cell>
          <cell r="J7681">
            <v>12323.13</v>
          </cell>
          <cell r="K7681">
            <v>-5.9421000000000002E-2</v>
          </cell>
          <cell r="L7681">
            <v>-5.7604599999999999E-2</v>
          </cell>
          <cell r="M7681">
            <v>-5.6346599999999997E-2</v>
          </cell>
          <cell r="N7681">
            <v>-5.5088600000000001E-2</v>
          </cell>
          <cell r="O7681">
            <v>-5.3272199999999999E-2</v>
          </cell>
        </row>
        <row r="7682">
          <cell r="F7682" t="str">
            <v>2012All Customers1-in-10October Peak1</v>
          </cell>
          <cell r="G7682">
            <v>0.92902899999999999</v>
          </cell>
          <cell r="H7682">
            <v>0.92902899999999999</v>
          </cell>
          <cell r="I7682">
            <v>71.393289999999993</v>
          </cell>
          <cell r="J7682">
            <v>153919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</row>
        <row r="7683">
          <cell r="F7683" t="str">
            <v>2012All Customers1-in-10October Peak2</v>
          </cell>
          <cell r="G7683">
            <v>0.79381959999999996</v>
          </cell>
          <cell r="H7683">
            <v>0.79381959999999996</v>
          </cell>
          <cell r="I7683">
            <v>70.071209999999994</v>
          </cell>
          <cell r="J7683">
            <v>153919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</row>
        <row r="7684">
          <cell r="F7684" t="str">
            <v>2012All Customers1-in-10October Peak3</v>
          </cell>
          <cell r="G7684">
            <v>0.71477429999999997</v>
          </cell>
          <cell r="H7684">
            <v>0.71477429999999997</v>
          </cell>
          <cell r="I7684">
            <v>68.764049999999997</v>
          </cell>
          <cell r="J7684">
            <v>153919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</row>
        <row r="7685">
          <cell r="F7685" t="str">
            <v>2012All Customers1-in-10October Peak4</v>
          </cell>
          <cell r="G7685">
            <v>0.66905269999999994</v>
          </cell>
          <cell r="H7685">
            <v>0.66905269999999994</v>
          </cell>
          <cell r="I7685">
            <v>68.284030000000001</v>
          </cell>
          <cell r="J7685">
            <v>153919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</row>
        <row r="7686">
          <cell r="F7686" t="str">
            <v>2012All Customers1-in-10October Peak5</v>
          </cell>
          <cell r="G7686">
            <v>0.65739919999999996</v>
          </cell>
          <cell r="H7686">
            <v>0.65739919999999996</v>
          </cell>
          <cell r="I7686">
            <v>67.213030000000003</v>
          </cell>
          <cell r="J7686">
            <v>153919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</row>
        <row r="7687">
          <cell r="F7687" t="str">
            <v>2012All Customers1-in-10October Peak6</v>
          </cell>
          <cell r="G7687">
            <v>0.69611440000000002</v>
          </cell>
          <cell r="H7687">
            <v>0.69611440000000002</v>
          </cell>
          <cell r="I7687">
            <v>65.77525</v>
          </cell>
          <cell r="J7687">
            <v>153919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</row>
        <row r="7688">
          <cell r="F7688" t="str">
            <v>2012All Customers1-in-10October Peak7</v>
          </cell>
          <cell r="G7688">
            <v>0.81190410000000002</v>
          </cell>
          <cell r="H7688">
            <v>0.81190410000000002</v>
          </cell>
          <cell r="I7688">
            <v>64.766900000000007</v>
          </cell>
          <cell r="J7688">
            <v>153919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</row>
        <row r="7689">
          <cell r="F7689" t="str">
            <v>2012All Customers1-in-10October Peak8</v>
          </cell>
          <cell r="G7689">
            <v>0.90372920000000001</v>
          </cell>
          <cell r="H7689">
            <v>0.90372920000000001</v>
          </cell>
          <cell r="I7689">
            <v>65.111180000000004</v>
          </cell>
          <cell r="J7689">
            <v>153919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</row>
        <row r="7690">
          <cell r="F7690" t="str">
            <v>2012All Customers1-in-10October Peak9</v>
          </cell>
          <cell r="G7690">
            <v>0.92329019999999995</v>
          </cell>
          <cell r="H7690">
            <v>0.92329019999999995</v>
          </cell>
          <cell r="I7690">
            <v>70.236500000000007</v>
          </cell>
          <cell r="J7690">
            <v>153919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</row>
        <row r="7691">
          <cell r="F7691" t="str">
            <v>2012All Customers1-in-10October Peak10</v>
          </cell>
          <cell r="G7691">
            <v>0.98359609999999997</v>
          </cell>
          <cell r="H7691">
            <v>0.98359609999999997</v>
          </cell>
          <cell r="I7691">
            <v>75.927869999999999</v>
          </cell>
          <cell r="J7691">
            <v>153919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</row>
        <row r="7692">
          <cell r="F7692" t="str">
            <v>2012All Customers1-in-10October Peak11</v>
          </cell>
          <cell r="G7692">
            <v>1.086012</v>
          </cell>
          <cell r="H7692">
            <v>1.086012</v>
          </cell>
          <cell r="I7692">
            <v>81.834299999999999</v>
          </cell>
          <cell r="J7692">
            <v>153919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</row>
        <row r="7693">
          <cell r="F7693" t="str">
            <v>2012All Customers1-in-10October Peak12</v>
          </cell>
          <cell r="G7693">
            <v>1.234834</v>
          </cell>
          <cell r="H7693">
            <v>1.234834</v>
          </cell>
          <cell r="I7693">
            <v>86.364869999999996</v>
          </cell>
          <cell r="J7693">
            <v>153919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</row>
        <row r="7694">
          <cell r="F7694" t="str">
            <v>2012All Customers1-in-10October Peak13</v>
          </cell>
          <cell r="G7694">
            <v>1.433568</v>
          </cell>
          <cell r="H7694">
            <v>1.433568</v>
          </cell>
          <cell r="I7694">
            <v>90.334469999999996</v>
          </cell>
          <cell r="J7694">
            <v>153919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</row>
        <row r="7695">
          <cell r="F7695" t="str">
            <v>2012All Customers1-in-10October Peak14</v>
          </cell>
          <cell r="G7695">
            <v>1.3547279999999999</v>
          </cell>
          <cell r="H7695">
            <v>1.651259</v>
          </cell>
          <cell r="I7695">
            <v>92.548330000000007</v>
          </cell>
          <cell r="J7695">
            <v>153919</v>
          </cell>
          <cell r="K7695">
            <v>0.23204230000000001</v>
          </cell>
          <cell r="L7695">
            <v>0.27014320000000003</v>
          </cell>
          <cell r="M7695">
            <v>0.29653180000000001</v>
          </cell>
          <cell r="N7695">
            <v>0.32292029999999999</v>
          </cell>
          <cell r="O7695">
            <v>0.36102119999999999</v>
          </cell>
        </row>
        <row r="7696">
          <cell r="F7696" t="str">
            <v>2012All Customers1-in-10October Peak15</v>
          </cell>
          <cell r="G7696">
            <v>1.5108630000000001</v>
          </cell>
          <cell r="H7696">
            <v>1.8961669999999999</v>
          </cell>
          <cell r="I7696">
            <v>94.473740000000006</v>
          </cell>
          <cell r="J7696">
            <v>153919</v>
          </cell>
          <cell r="K7696">
            <v>0.30179</v>
          </cell>
          <cell r="L7696">
            <v>0.35113070000000002</v>
          </cell>
          <cell r="M7696">
            <v>0.38530399999999998</v>
          </cell>
          <cell r="N7696">
            <v>0.41947719999999999</v>
          </cell>
          <cell r="O7696">
            <v>0.46881790000000001</v>
          </cell>
        </row>
        <row r="7697">
          <cell r="F7697" t="str">
            <v>2012All Customers1-in-10October Peak16</v>
          </cell>
          <cell r="G7697">
            <v>1.6963539999999999</v>
          </cell>
          <cell r="H7697">
            <v>2.1749299999999998</v>
          </cell>
          <cell r="I7697">
            <v>95.116950000000003</v>
          </cell>
          <cell r="J7697">
            <v>153919</v>
          </cell>
          <cell r="K7697">
            <v>0.37503639999999999</v>
          </cell>
          <cell r="L7697">
            <v>0.43620799999999998</v>
          </cell>
          <cell r="M7697">
            <v>0.47857529999999998</v>
          </cell>
          <cell r="N7697">
            <v>0.52094240000000003</v>
          </cell>
          <cell r="O7697">
            <v>0.58211400000000002</v>
          </cell>
        </row>
        <row r="7698">
          <cell r="F7698" t="str">
            <v>2012All Customers1-in-10October Peak17</v>
          </cell>
          <cell r="G7698">
            <v>1.8643449999999999</v>
          </cell>
          <cell r="H7698">
            <v>2.4241950000000001</v>
          </cell>
          <cell r="I7698">
            <v>94.878510000000006</v>
          </cell>
          <cell r="J7698">
            <v>153919</v>
          </cell>
          <cell r="K7698">
            <v>0.4385927</v>
          </cell>
          <cell r="L7698">
            <v>0.51023229999999997</v>
          </cell>
          <cell r="M7698">
            <v>0.55984959999999995</v>
          </cell>
          <cell r="N7698">
            <v>0.60946690000000003</v>
          </cell>
          <cell r="O7698">
            <v>0.6811064</v>
          </cell>
        </row>
        <row r="7699">
          <cell r="F7699" t="str">
            <v>2012All Customers1-in-10October Peak18</v>
          </cell>
          <cell r="G7699">
            <v>2.0055399999999999</v>
          </cell>
          <cell r="H7699">
            <v>2.580816</v>
          </cell>
          <cell r="I7699">
            <v>93.193439999999995</v>
          </cell>
          <cell r="J7699">
            <v>153919</v>
          </cell>
          <cell r="K7699">
            <v>0.45066079999999997</v>
          </cell>
          <cell r="L7699">
            <v>0.52428490000000005</v>
          </cell>
          <cell r="M7699">
            <v>0.57527669999999997</v>
          </cell>
          <cell r="N7699">
            <v>0.62626839999999995</v>
          </cell>
          <cell r="O7699">
            <v>0.69989250000000003</v>
          </cell>
        </row>
        <row r="7700">
          <cell r="F7700" t="str">
            <v>2012All Customers1-in-10October Peak19</v>
          </cell>
          <cell r="G7700">
            <v>2.8111410000000001</v>
          </cell>
          <cell r="H7700">
            <v>2.5477759999999998</v>
          </cell>
          <cell r="I7700">
            <v>88.630759999999995</v>
          </cell>
          <cell r="J7700">
            <v>153919</v>
          </cell>
          <cell r="K7700">
            <v>-0.29173009999999999</v>
          </cell>
          <cell r="L7700">
            <v>-0.2749721</v>
          </cell>
          <cell r="M7700">
            <v>-0.26336549999999997</v>
          </cell>
          <cell r="N7700">
            <v>-0.25175890000000001</v>
          </cell>
          <cell r="O7700">
            <v>-0.23500080000000001</v>
          </cell>
        </row>
        <row r="7701">
          <cell r="F7701" t="str">
            <v>2012All Customers1-in-10October Peak20</v>
          </cell>
          <cell r="G7701">
            <v>2.5723069999999999</v>
          </cell>
          <cell r="H7701">
            <v>2.3358829999999999</v>
          </cell>
          <cell r="I7701">
            <v>83.233490000000003</v>
          </cell>
          <cell r="J7701">
            <v>153919</v>
          </cell>
          <cell r="K7701">
            <v>-0.2617661</v>
          </cell>
          <cell r="L7701">
            <v>-0.2467937</v>
          </cell>
          <cell r="M7701">
            <v>-0.23642389999999999</v>
          </cell>
          <cell r="N7701">
            <v>-0.226054</v>
          </cell>
          <cell r="O7701">
            <v>-0.21108160000000001</v>
          </cell>
        </row>
        <row r="7702">
          <cell r="F7702" t="str">
            <v>2012All Customers1-in-10October Peak21</v>
          </cell>
          <cell r="G7702">
            <v>2.2622070000000001</v>
          </cell>
          <cell r="H7702">
            <v>2.1121789999999998</v>
          </cell>
          <cell r="I7702">
            <v>79.261430000000004</v>
          </cell>
          <cell r="J7702">
            <v>153919</v>
          </cell>
          <cell r="K7702">
            <v>-0.16577990000000001</v>
          </cell>
          <cell r="L7702">
            <v>-0.15647349999999999</v>
          </cell>
          <cell r="M7702">
            <v>-0.15002799999999999</v>
          </cell>
          <cell r="N7702">
            <v>-0.1435824</v>
          </cell>
          <cell r="O7702">
            <v>-0.13427600000000001</v>
          </cell>
        </row>
        <row r="7703">
          <cell r="F7703" t="str">
            <v>2012All Customers1-in-10October Peak22</v>
          </cell>
          <cell r="G7703">
            <v>1.945497</v>
          </cell>
          <cell r="H7703">
            <v>1.8524229999999999</v>
          </cell>
          <cell r="I7703">
            <v>76.237309999999994</v>
          </cell>
          <cell r="J7703">
            <v>153919</v>
          </cell>
          <cell r="K7703">
            <v>-0.1027445</v>
          </cell>
          <cell r="L7703">
            <v>-9.7030599999999995E-2</v>
          </cell>
          <cell r="M7703">
            <v>-9.3073199999999995E-2</v>
          </cell>
          <cell r="N7703">
            <v>-8.9115899999999998E-2</v>
          </cell>
          <cell r="O7703">
            <v>-8.3402000000000004E-2</v>
          </cell>
        </row>
        <row r="7704">
          <cell r="F7704" t="str">
            <v>2012All Customers1-in-10October Peak23</v>
          </cell>
          <cell r="G7704">
            <v>1.5381549999999999</v>
          </cell>
          <cell r="H7704">
            <v>1.479932</v>
          </cell>
          <cell r="I7704">
            <v>73.261060000000001</v>
          </cell>
          <cell r="J7704">
            <v>153919</v>
          </cell>
          <cell r="K7704">
            <v>-6.4361699999999994E-2</v>
          </cell>
          <cell r="L7704">
            <v>-6.0734799999999999E-2</v>
          </cell>
          <cell r="M7704">
            <v>-5.8222799999999998E-2</v>
          </cell>
          <cell r="N7704">
            <v>-5.5710799999999998E-2</v>
          </cell>
          <cell r="O7704">
            <v>-5.20838E-2</v>
          </cell>
        </row>
        <row r="7705">
          <cell r="F7705" t="str">
            <v>2012All Customers1-in-10October Peak24</v>
          </cell>
          <cell r="G7705">
            <v>1.1752929999999999</v>
          </cell>
          <cell r="H7705">
            <v>1.133284</v>
          </cell>
          <cell r="I7705">
            <v>70.254369999999994</v>
          </cell>
          <cell r="J7705">
            <v>153919</v>
          </cell>
          <cell r="K7705">
            <v>-4.6481799999999997E-2</v>
          </cell>
          <cell r="L7705">
            <v>-4.3839200000000002E-2</v>
          </cell>
          <cell r="M7705">
            <v>-4.2008999999999998E-2</v>
          </cell>
          <cell r="N7705">
            <v>-4.0178699999999998E-2</v>
          </cell>
          <cell r="O7705">
            <v>-3.7536199999999999E-2</v>
          </cell>
        </row>
        <row r="7706">
          <cell r="F7706" t="str">
            <v>2012Greater Bay Area1-in-10October Peak1</v>
          </cell>
          <cell r="G7706">
            <v>0.91343620000000003</v>
          </cell>
          <cell r="H7706">
            <v>0.91343620000000003</v>
          </cell>
          <cell r="I7706">
            <v>70.349209999999999</v>
          </cell>
          <cell r="J7706">
            <v>53666.23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</row>
        <row r="7707">
          <cell r="F7707" t="str">
            <v>2012Greater Bay Area1-in-10October Peak2</v>
          </cell>
          <cell r="G7707">
            <v>0.76832929999999999</v>
          </cell>
          <cell r="H7707">
            <v>0.76832929999999999</v>
          </cell>
          <cell r="I7707">
            <v>68.767439999999993</v>
          </cell>
          <cell r="J7707">
            <v>53666.23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</row>
        <row r="7708">
          <cell r="F7708" t="str">
            <v>2012Greater Bay Area1-in-10October Peak3</v>
          </cell>
          <cell r="G7708">
            <v>0.68841090000000005</v>
          </cell>
          <cell r="H7708">
            <v>0.68841090000000005</v>
          </cell>
          <cell r="I7708">
            <v>67.105419999999995</v>
          </cell>
          <cell r="J7708">
            <v>53666.23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</row>
        <row r="7709">
          <cell r="F7709" t="str">
            <v>2012Greater Bay Area1-in-10October Peak4</v>
          </cell>
          <cell r="G7709">
            <v>0.64405639999999997</v>
          </cell>
          <cell r="H7709">
            <v>0.64405639999999997</v>
          </cell>
          <cell r="I7709">
            <v>66.687460000000002</v>
          </cell>
          <cell r="J7709">
            <v>53666.23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</row>
        <row r="7710">
          <cell r="F7710" t="str">
            <v>2012Greater Bay Area1-in-10October Peak5</v>
          </cell>
          <cell r="G7710">
            <v>0.62919049999999999</v>
          </cell>
          <cell r="H7710">
            <v>0.62919049999999999</v>
          </cell>
          <cell r="I7710">
            <v>64.997060000000005</v>
          </cell>
          <cell r="J7710">
            <v>53666.23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</row>
        <row r="7711">
          <cell r="F7711" t="str">
            <v>2012Greater Bay Area1-in-10October Peak6</v>
          </cell>
          <cell r="G7711">
            <v>0.66379949999999999</v>
          </cell>
          <cell r="H7711">
            <v>0.66379949999999999</v>
          </cell>
          <cell r="I7711">
            <v>63.770699999999998</v>
          </cell>
          <cell r="J7711">
            <v>53666.23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</row>
        <row r="7712">
          <cell r="F7712" t="str">
            <v>2012Greater Bay Area1-in-10October Peak7</v>
          </cell>
          <cell r="G7712">
            <v>0.78449020000000003</v>
          </cell>
          <cell r="H7712">
            <v>0.78449020000000003</v>
          </cell>
          <cell r="I7712">
            <v>63.462940000000003</v>
          </cell>
          <cell r="J7712">
            <v>53666.23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</row>
        <row r="7713">
          <cell r="F7713" t="str">
            <v>2012Greater Bay Area1-in-10October Peak8</v>
          </cell>
          <cell r="G7713">
            <v>0.90246190000000004</v>
          </cell>
          <cell r="H7713">
            <v>0.90246190000000004</v>
          </cell>
          <cell r="I7713">
            <v>63.507420000000003</v>
          </cell>
          <cell r="J7713">
            <v>53666.23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</row>
        <row r="7714">
          <cell r="F7714" t="str">
            <v>2012Greater Bay Area1-in-10October Peak9</v>
          </cell>
          <cell r="G7714">
            <v>0.91648039999999997</v>
          </cell>
          <cell r="H7714">
            <v>0.91648039999999997</v>
          </cell>
          <cell r="I7714">
            <v>68.616519999999994</v>
          </cell>
          <cell r="J7714">
            <v>53666.23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</row>
        <row r="7715">
          <cell r="F7715" t="str">
            <v>2012Greater Bay Area1-in-10October Peak10</v>
          </cell>
          <cell r="G7715">
            <v>0.95646569999999997</v>
          </cell>
          <cell r="H7715">
            <v>0.95646569999999997</v>
          </cell>
          <cell r="I7715">
            <v>74.149150000000006</v>
          </cell>
          <cell r="J7715">
            <v>53666.23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</row>
        <row r="7716">
          <cell r="F7716" t="str">
            <v>2012Greater Bay Area1-in-10October Peak11</v>
          </cell>
          <cell r="G7716">
            <v>1.0384150000000001</v>
          </cell>
          <cell r="H7716">
            <v>1.0384150000000001</v>
          </cell>
          <cell r="I7716">
            <v>80.000559999999993</v>
          </cell>
          <cell r="J7716">
            <v>53666.23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</row>
        <row r="7717">
          <cell r="F7717" t="str">
            <v>2012Greater Bay Area1-in-10October Peak12</v>
          </cell>
          <cell r="G7717">
            <v>1.155063</v>
          </cell>
          <cell r="H7717">
            <v>1.155063</v>
          </cell>
          <cell r="I7717">
            <v>83.999260000000007</v>
          </cell>
          <cell r="J7717">
            <v>53666.23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</row>
        <row r="7718">
          <cell r="F7718" t="str">
            <v>2012Greater Bay Area1-in-10October Peak13</v>
          </cell>
          <cell r="G7718">
            <v>1.3143879999999999</v>
          </cell>
          <cell r="H7718">
            <v>1.3143879999999999</v>
          </cell>
          <cell r="I7718">
            <v>88.100949999999997</v>
          </cell>
          <cell r="J7718">
            <v>53666.23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</row>
        <row r="7719">
          <cell r="F7719" t="str">
            <v>2012Greater Bay Area1-in-10October Peak14</v>
          </cell>
          <cell r="G7719">
            <v>1.219481</v>
          </cell>
          <cell r="H7719">
            <v>1.4842409999999999</v>
          </cell>
          <cell r="I7719">
            <v>90.169719999999998</v>
          </cell>
          <cell r="J7719">
            <v>53666.23</v>
          </cell>
          <cell r="K7719">
            <v>0.21146470000000001</v>
          </cell>
          <cell r="L7719">
            <v>0.2429521</v>
          </cell>
          <cell r="M7719">
            <v>0.2647602</v>
          </cell>
          <cell r="N7719">
            <v>0.2865683</v>
          </cell>
          <cell r="O7719">
            <v>0.3180557</v>
          </cell>
        </row>
        <row r="7720">
          <cell r="F7720" t="str">
            <v>2012Greater Bay Area1-in-10October Peak15</v>
          </cell>
          <cell r="G7720">
            <v>1.3355490000000001</v>
          </cell>
          <cell r="H7720">
            <v>1.6818489999999999</v>
          </cell>
          <cell r="I7720">
            <v>91.480289999999997</v>
          </cell>
          <cell r="J7720">
            <v>53666.23</v>
          </cell>
          <cell r="K7720">
            <v>0.27674480000000001</v>
          </cell>
          <cell r="L7720">
            <v>0.31783830000000002</v>
          </cell>
          <cell r="M7720">
            <v>0.34629969999999999</v>
          </cell>
          <cell r="N7720">
            <v>0.37476090000000001</v>
          </cell>
          <cell r="O7720">
            <v>0.41585450000000002</v>
          </cell>
        </row>
        <row r="7721">
          <cell r="F7721" t="str">
            <v>2012Greater Bay Area1-in-10October Peak16</v>
          </cell>
          <cell r="G7721">
            <v>1.4961359999999999</v>
          </cell>
          <cell r="H7721">
            <v>1.924563</v>
          </cell>
          <cell r="I7721">
            <v>90.9499</v>
          </cell>
          <cell r="J7721">
            <v>53666.23</v>
          </cell>
          <cell r="K7721">
            <v>0.34236620000000001</v>
          </cell>
          <cell r="L7721">
            <v>0.39321149999999999</v>
          </cell>
          <cell r="M7721">
            <v>0.428427</v>
          </cell>
          <cell r="N7721">
            <v>0.46364230000000001</v>
          </cell>
          <cell r="O7721">
            <v>0.51448769999999999</v>
          </cell>
        </row>
        <row r="7722">
          <cell r="F7722" t="str">
            <v>2012Greater Bay Area1-in-10October Peak17</v>
          </cell>
          <cell r="G7722">
            <v>1.655103</v>
          </cell>
          <cell r="H7722">
            <v>2.157483</v>
          </cell>
          <cell r="I7722">
            <v>89.524540000000002</v>
          </cell>
          <cell r="J7722">
            <v>53666.23</v>
          </cell>
          <cell r="K7722">
            <v>0.40147129999999998</v>
          </cell>
          <cell r="L7722">
            <v>0.46108900000000003</v>
          </cell>
          <cell r="M7722">
            <v>0.5023801</v>
          </cell>
          <cell r="N7722">
            <v>0.54367120000000002</v>
          </cell>
          <cell r="O7722">
            <v>0.60328890000000002</v>
          </cell>
        </row>
        <row r="7723">
          <cell r="F7723" t="str">
            <v>2012Greater Bay Area1-in-10October Peak18</v>
          </cell>
          <cell r="G7723">
            <v>1.80399</v>
          </cell>
          <cell r="H7723">
            <v>2.3203710000000002</v>
          </cell>
          <cell r="I7723">
            <v>86.134870000000006</v>
          </cell>
          <cell r="J7723">
            <v>53666.23</v>
          </cell>
          <cell r="K7723">
            <v>0.41266069999999999</v>
          </cell>
          <cell r="L7723">
            <v>0.4739392</v>
          </cell>
          <cell r="M7723">
            <v>0.51638059999999997</v>
          </cell>
          <cell r="N7723">
            <v>0.55882189999999998</v>
          </cell>
          <cell r="O7723">
            <v>0.62010069999999995</v>
          </cell>
        </row>
        <row r="7724">
          <cell r="F7724" t="str">
            <v>2012Greater Bay Area1-in-10October Peak19</v>
          </cell>
          <cell r="G7724">
            <v>2.4977909999999999</v>
          </cell>
          <cell r="H7724">
            <v>2.3209369999999998</v>
          </cell>
          <cell r="I7724">
            <v>81.969279999999998</v>
          </cell>
          <cell r="J7724">
            <v>53666.23</v>
          </cell>
          <cell r="K7724">
            <v>-0.20453879999999999</v>
          </cell>
          <cell r="L7724">
            <v>-0.1881825</v>
          </cell>
          <cell r="M7724">
            <v>-0.17685409999999999</v>
          </cell>
          <cell r="N7724">
            <v>-0.1655258</v>
          </cell>
          <cell r="O7724">
            <v>-0.14916940000000001</v>
          </cell>
        </row>
        <row r="7725">
          <cell r="F7725" t="str">
            <v>2012Greater Bay Area1-in-10October Peak20</v>
          </cell>
          <cell r="G7725">
            <v>2.3013059999999999</v>
          </cell>
          <cell r="H7725">
            <v>2.1440090000000001</v>
          </cell>
          <cell r="I7725">
            <v>78.469809999999995</v>
          </cell>
          <cell r="J7725">
            <v>53666.23</v>
          </cell>
          <cell r="K7725">
            <v>-0.18192059999999999</v>
          </cell>
          <cell r="L7725">
            <v>-0.16737299999999999</v>
          </cell>
          <cell r="M7725">
            <v>-0.1572974</v>
          </cell>
          <cell r="N7725">
            <v>-0.14722170000000001</v>
          </cell>
          <cell r="O7725">
            <v>-0.13267409999999999</v>
          </cell>
        </row>
        <row r="7726">
          <cell r="F7726" t="str">
            <v>2012Greater Bay Area1-in-10October Peak21</v>
          </cell>
          <cell r="G7726">
            <v>2.0632869999999999</v>
          </cell>
          <cell r="H7726">
            <v>1.973047</v>
          </cell>
          <cell r="I7726">
            <v>75.106819999999999</v>
          </cell>
          <cell r="J7726">
            <v>53666.23</v>
          </cell>
          <cell r="K7726">
            <v>-0.1043668</v>
          </cell>
          <cell r="L7726">
            <v>-9.6020900000000006E-2</v>
          </cell>
          <cell r="M7726">
            <v>-9.0240600000000004E-2</v>
          </cell>
          <cell r="N7726">
            <v>-8.4460300000000002E-2</v>
          </cell>
          <cell r="O7726">
            <v>-7.6114399999999999E-2</v>
          </cell>
        </row>
        <row r="7727">
          <cell r="F7727" t="str">
            <v>2012Greater Bay Area1-in-10October Peak22</v>
          </cell>
          <cell r="G7727">
            <v>1.8220829999999999</v>
          </cell>
          <cell r="H7727">
            <v>1.7690710000000001</v>
          </cell>
          <cell r="I7727">
            <v>71.886920000000003</v>
          </cell>
          <cell r="J7727">
            <v>53666.23</v>
          </cell>
          <cell r="K7727">
            <v>-6.1311200000000003E-2</v>
          </cell>
          <cell r="L7727">
            <v>-5.6408300000000001E-2</v>
          </cell>
          <cell r="M7727">
            <v>-5.30126E-2</v>
          </cell>
          <cell r="N7727">
            <v>-4.9616899999999999E-2</v>
          </cell>
          <cell r="O7727">
            <v>-4.4713999999999997E-2</v>
          </cell>
        </row>
        <row r="7728">
          <cell r="F7728" t="str">
            <v>2012Greater Bay Area1-in-10October Peak23</v>
          </cell>
          <cell r="G7728">
            <v>1.470653</v>
          </cell>
          <cell r="H7728">
            <v>1.436545</v>
          </cell>
          <cell r="I7728">
            <v>68.848129999999998</v>
          </cell>
          <cell r="J7728">
            <v>53666.23</v>
          </cell>
          <cell r="K7728">
            <v>-3.9447700000000002E-2</v>
          </cell>
          <cell r="L7728">
            <v>-3.6293199999999998E-2</v>
          </cell>
          <cell r="M7728">
            <v>-3.4108399999999997E-2</v>
          </cell>
          <cell r="N7728">
            <v>-3.1923600000000003E-2</v>
          </cell>
          <cell r="O7728">
            <v>-2.8769099999999999E-2</v>
          </cell>
        </row>
        <row r="7729">
          <cell r="F7729" t="str">
            <v>2012Greater Bay Area1-in-10October Peak24</v>
          </cell>
          <cell r="G7729">
            <v>1.1208279999999999</v>
          </cell>
          <cell r="H7729">
            <v>1.0935729999999999</v>
          </cell>
          <cell r="I7729">
            <v>65.905050000000003</v>
          </cell>
          <cell r="J7729">
            <v>53666.23</v>
          </cell>
          <cell r="K7729">
            <v>-3.1521300000000002E-2</v>
          </cell>
          <cell r="L7729">
            <v>-2.9000600000000001E-2</v>
          </cell>
          <cell r="M7729">
            <v>-2.7254799999999999E-2</v>
          </cell>
          <cell r="N7729">
            <v>-2.5509E-2</v>
          </cell>
          <cell r="O7729">
            <v>-2.2988399999999999E-2</v>
          </cell>
        </row>
        <row r="7730">
          <cell r="F7730" t="str">
            <v>2012Greater Fresno1-in-10October Peak1</v>
          </cell>
          <cell r="G7730">
            <v>0.93266579999999999</v>
          </cell>
          <cell r="H7730">
            <v>0.93266579999999999</v>
          </cell>
          <cell r="I7730">
            <v>72.995819999999995</v>
          </cell>
          <cell r="J7730">
            <v>27540.28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</row>
        <row r="7731">
          <cell r="F7731" t="str">
            <v>2012Greater Fresno1-in-10October Peak2</v>
          </cell>
          <cell r="G7731">
            <v>0.79298800000000003</v>
          </cell>
          <cell r="H7731">
            <v>0.79298800000000003</v>
          </cell>
          <cell r="I7731">
            <v>72.454740000000001</v>
          </cell>
          <cell r="J7731">
            <v>27540.28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</row>
        <row r="7732">
          <cell r="F7732" t="str">
            <v>2012Greater Fresno1-in-10October Peak3</v>
          </cell>
          <cell r="G7732">
            <v>0.70237649999999996</v>
          </cell>
          <cell r="H7732">
            <v>0.70237649999999996</v>
          </cell>
          <cell r="I7732">
            <v>70.906850000000006</v>
          </cell>
          <cell r="J7732">
            <v>27540.28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</row>
        <row r="7733">
          <cell r="F7733" t="str">
            <v>2012Greater Fresno1-in-10October Peak4</v>
          </cell>
          <cell r="G7733">
            <v>0.64756480000000005</v>
          </cell>
          <cell r="H7733">
            <v>0.64756480000000005</v>
          </cell>
          <cell r="I7733">
            <v>70.365679999999998</v>
          </cell>
          <cell r="J7733">
            <v>27540.28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</row>
        <row r="7734">
          <cell r="F7734" t="str">
            <v>2012Greater Fresno1-in-10October Peak5</v>
          </cell>
          <cell r="G7734">
            <v>0.63081640000000005</v>
          </cell>
          <cell r="H7734">
            <v>0.63081640000000005</v>
          </cell>
          <cell r="I7734">
            <v>69.448009999999996</v>
          </cell>
          <cell r="J7734">
            <v>27540.28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</row>
        <row r="7735">
          <cell r="F7735" t="str">
            <v>2012Greater Fresno1-in-10October Peak6</v>
          </cell>
          <cell r="G7735">
            <v>0.65628920000000002</v>
          </cell>
          <cell r="H7735">
            <v>0.65628920000000002</v>
          </cell>
          <cell r="I7735">
            <v>67.043710000000004</v>
          </cell>
          <cell r="J7735">
            <v>27540.28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</row>
        <row r="7736">
          <cell r="F7736" t="str">
            <v>2012Greater Fresno1-in-10October Peak7</v>
          </cell>
          <cell r="G7736">
            <v>0.73750550000000004</v>
          </cell>
          <cell r="H7736">
            <v>0.73750550000000004</v>
          </cell>
          <cell r="I7736">
            <v>65.564700000000002</v>
          </cell>
          <cell r="J7736">
            <v>27540.28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</row>
        <row r="7737">
          <cell r="F7737" t="str">
            <v>2012Greater Fresno1-in-10October Peak8</v>
          </cell>
          <cell r="G7737">
            <v>0.79139859999999995</v>
          </cell>
          <cell r="H7737">
            <v>0.79139859999999995</v>
          </cell>
          <cell r="I7737">
            <v>66.366579999999999</v>
          </cell>
          <cell r="J7737">
            <v>27540.28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</row>
        <row r="7738">
          <cell r="F7738" t="str">
            <v>2012Greater Fresno1-in-10October Peak9</v>
          </cell>
          <cell r="G7738">
            <v>0.81555149999999998</v>
          </cell>
          <cell r="H7738">
            <v>0.81555149999999998</v>
          </cell>
          <cell r="I7738">
            <v>71.957920000000001</v>
          </cell>
          <cell r="J7738">
            <v>27540.28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</row>
        <row r="7739">
          <cell r="F7739" t="str">
            <v>2012Greater Fresno1-in-10October Peak10</v>
          </cell>
          <cell r="G7739">
            <v>0.90619780000000005</v>
          </cell>
          <cell r="H7739">
            <v>0.90619780000000005</v>
          </cell>
          <cell r="I7739">
            <v>77.25318</v>
          </cell>
          <cell r="J7739">
            <v>27540.28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</row>
        <row r="7740">
          <cell r="F7740" t="str">
            <v>2012Greater Fresno1-in-10October Peak11</v>
          </cell>
          <cell r="G7740">
            <v>1.040114</v>
          </cell>
          <cell r="H7740">
            <v>1.040114</v>
          </cell>
          <cell r="I7740">
            <v>83.096140000000005</v>
          </cell>
          <cell r="J7740">
            <v>27540.28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</row>
        <row r="7741">
          <cell r="F7741" t="str">
            <v>2012Greater Fresno1-in-10October Peak12</v>
          </cell>
          <cell r="G7741">
            <v>1.2357020000000001</v>
          </cell>
          <cell r="H7741">
            <v>1.2357020000000001</v>
          </cell>
          <cell r="I7741">
            <v>87.205280000000002</v>
          </cell>
          <cell r="J7741">
            <v>27540.28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</row>
        <row r="7742">
          <cell r="F7742" t="str">
            <v>2012Greater Fresno1-in-10October Peak13</v>
          </cell>
          <cell r="G7742">
            <v>1.479195</v>
          </cell>
          <cell r="H7742">
            <v>1.479195</v>
          </cell>
          <cell r="I7742">
            <v>90.484729999999999</v>
          </cell>
          <cell r="J7742">
            <v>27540.28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</row>
        <row r="7743">
          <cell r="F7743" t="str">
            <v>2012Greater Fresno1-in-10October Peak14</v>
          </cell>
          <cell r="G7743">
            <v>1.456372</v>
          </cell>
          <cell r="H7743">
            <v>1.7377320000000001</v>
          </cell>
          <cell r="I7743">
            <v>93.073790000000002</v>
          </cell>
          <cell r="J7743">
            <v>27540.28</v>
          </cell>
          <cell r="K7743">
            <v>0.19071979999999999</v>
          </cell>
          <cell r="L7743">
            <v>0.2442706</v>
          </cell>
          <cell r="M7743">
            <v>0.2813599</v>
          </cell>
          <cell r="N7743">
            <v>0.31844909999999998</v>
          </cell>
          <cell r="O7743">
            <v>0.37199989999999999</v>
          </cell>
        </row>
        <row r="7744">
          <cell r="F7744" t="str">
            <v>2012Greater Fresno1-in-10October Peak15</v>
          </cell>
          <cell r="G7744">
            <v>1.6414359999999999</v>
          </cell>
          <cell r="H7744">
            <v>2.0066160000000002</v>
          </cell>
          <cell r="I7744">
            <v>95.952100000000002</v>
          </cell>
          <cell r="J7744">
            <v>27540.28</v>
          </cell>
          <cell r="K7744">
            <v>0.2475108</v>
          </cell>
          <cell r="L7744">
            <v>0.3170306</v>
          </cell>
          <cell r="M7744">
            <v>0.3651799</v>
          </cell>
          <cell r="N7744">
            <v>0.4133291</v>
          </cell>
          <cell r="O7744">
            <v>0.48284890000000003</v>
          </cell>
        </row>
        <row r="7745">
          <cell r="F7745" t="str">
            <v>2012Greater Fresno1-in-10October Peak16</v>
          </cell>
          <cell r="G7745">
            <v>1.832309</v>
          </cell>
          <cell r="H7745">
            <v>2.2862269999999998</v>
          </cell>
          <cell r="I7745">
            <v>97.088970000000003</v>
          </cell>
          <cell r="J7745">
            <v>27540.28</v>
          </cell>
          <cell r="K7745">
            <v>0.30812640000000002</v>
          </cell>
          <cell r="L7745">
            <v>0.39426090000000003</v>
          </cell>
          <cell r="M7745">
            <v>0.45391730000000002</v>
          </cell>
          <cell r="N7745">
            <v>0.51357370000000002</v>
          </cell>
          <cell r="O7745">
            <v>0.59970800000000002</v>
          </cell>
        </row>
        <row r="7746">
          <cell r="F7746" t="str">
            <v>2012Greater Fresno1-in-10October Peak17</v>
          </cell>
          <cell r="G7746">
            <v>1.967946</v>
          </cell>
          <cell r="H7746">
            <v>2.498713</v>
          </cell>
          <cell r="I7746">
            <v>97.636859999999999</v>
          </cell>
          <cell r="J7746">
            <v>27540.28</v>
          </cell>
          <cell r="K7746">
            <v>0.35996260000000002</v>
          </cell>
          <cell r="L7746">
            <v>0.46087519999999998</v>
          </cell>
          <cell r="M7746">
            <v>0.53076699999999999</v>
          </cell>
          <cell r="N7746">
            <v>0.60065880000000005</v>
          </cell>
          <cell r="O7746">
            <v>0.70157150000000001</v>
          </cell>
        </row>
        <row r="7747">
          <cell r="F7747" t="str">
            <v>2012Greater Fresno1-in-10October Peak18</v>
          </cell>
          <cell r="G7747">
            <v>2.0708989999999998</v>
          </cell>
          <cell r="H7747">
            <v>2.6162610000000002</v>
          </cell>
          <cell r="I7747">
            <v>97.898489999999995</v>
          </cell>
          <cell r="J7747">
            <v>27540.28</v>
          </cell>
          <cell r="K7747">
            <v>0.3698169</v>
          </cell>
          <cell r="L7747">
            <v>0.47353010000000001</v>
          </cell>
          <cell r="M7747">
            <v>0.54536150000000005</v>
          </cell>
          <cell r="N7747">
            <v>0.61719290000000004</v>
          </cell>
          <cell r="O7747">
            <v>0.72090600000000005</v>
          </cell>
        </row>
        <row r="7748">
          <cell r="F7748" t="str">
            <v>2012Greater Fresno1-in-10October Peak19</v>
          </cell>
          <cell r="G7748">
            <v>2.8842080000000001</v>
          </cell>
          <cell r="H7748">
            <v>2.5588820000000001</v>
          </cell>
          <cell r="I7748">
            <v>94.66695</v>
          </cell>
          <cell r="J7748">
            <v>27540.28</v>
          </cell>
          <cell r="K7748">
            <v>-0.3527806</v>
          </cell>
          <cell r="L7748">
            <v>-0.33656079999999999</v>
          </cell>
          <cell r="M7748">
            <v>-0.32532689999999997</v>
          </cell>
          <cell r="N7748">
            <v>-0.31409300000000001</v>
          </cell>
          <cell r="O7748">
            <v>-0.297873</v>
          </cell>
        </row>
        <row r="7749">
          <cell r="F7749" t="str">
            <v>2012Greater Fresno1-in-10October Peak20</v>
          </cell>
          <cell r="G7749">
            <v>2.661581</v>
          </cell>
          <cell r="H7749">
            <v>2.3550110000000002</v>
          </cell>
          <cell r="I7749">
            <v>89.734830000000002</v>
          </cell>
          <cell r="J7749">
            <v>27540.28</v>
          </cell>
          <cell r="K7749">
            <v>-0.33244089999999998</v>
          </cell>
          <cell r="L7749">
            <v>-0.3171563</v>
          </cell>
          <cell r="M7749">
            <v>-0.30657010000000001</v>
          </cell>
          <cell r="N7749">
            <v>-0.29598390000000002</v>
          </cell>
          <cell r="O7749">
            <v>-0.28069899999999998</v>
          </cell>
        </row>
        <row r="7750">
          <cell r="F7750" t="str">
            <v>2012Greater Fresno1-in-10October Peak21</v>
          </cell>
          <cell r="G7750">
            <v>2.3613650000000002</v>
          </cell>
          <cell r="H7750">
            <v>2.1463969999999999</v>
          </cell>
          <cell r="I7750">
            <v>87.860600000000005</v>
          </cell>
          <cell r="J7750">
            <v>27540.28</v>
          </cell>
          <cell r="K7750">
            <v>-0.2331095</v>
          </cell>
          <cell r="L7750">
            <v>-0.2223918</v>
          </cell>
          <cell r="M7750">
            <v>-0.21496870000000001</v>
          </cell>
          <cell r="N7750">
            <v>-0.2075456</v>
          </cell>
          <cell r="O7750">
            <v>-0.1968278</v>
          </cell>
        </row>
        <row r="7751">
          <cell r="F7751" t="str">
            <v>2012Greater Fresno1-in-10October Peak22</v>
          </cell>
          <cell r="G7751">
            <v>2.0288189999999999</v>
          </cell>
          <cell r="H7751">
            <v>1.898039</v>
          </cell>
          <cell r="I7751">
            <v>85.868229999999997</v>
          </cell>
          <cell r="J7751">
            <v>27540.28</v>
          </cell>
          <cell r="K7751">
            <v>-0.1418172</v>
          </cell>
          <cell r="L7751">
            <v>-0.13529679999999999</v>
          </cell>
          <cell r="M7751">
            <v>-0.1307808</v>
          </cell>
          <cell r="N7751">
            <v>-0.12626480000000001</v>
          </cell>
          <cell r="O7751">
            <v>-0.1197444</v>
          </cell>
        </row>
        <row r="7752">
          <cell r="F7752" t="str">
            <v>2012Greater Fresno1-in-10October Peak23</v>
          </cell>
          <cell r="G7752">
            <v>1.5978520000000001</v>
          </cell>
          <cell r="H7752">
            <v>1.5243960000000001</v>
          </cell>
          <cell r="I7752">
            <v>82.565439999999995</v>
          </cell>
          <cell r="J7752">
            <v>27540.28</v>
          </cell>
          <cell r="K7752">
            <v>-7.9655500000000004E-2</v>
          </cell>
          <cell r="L7752">
            <v>-7.5993199999999997E-2</v>
          </cell>
          <cell r="M7752">
            <v>-7.3456599999999997E-2</v>
          </cell>
          <cell r="N7752">
            <v>-7.09201E-2</v>
          </cell>
          <cell r="O7752">
            <v>-6.7257800000000006E-2</v>
          </cell>
        </row>
        <row r="7753">
          <cell r="F7753" t="str">
            <v>2012Greater Fresno1-in-10October Peak24</v>
          </cell>
          <cell r="G7753">
            <v>1.233214</v>
          </cell>
          <cell r="H7753">
            <v>1.1772549999999999</v>
          </cell>
          <cell r="I7753">
            <v>77.980829999999997</v>
          </cell>
          <cell r="J7753">
            <v>27540.28</v>
          </cell>
          <cell r="K7753">
            <v>-6.0681300000000001E-2</v>
          </cell>
          <cell r="L7753">
            <v>-5.78913E-2</v>
          </cell>
          <cell r="M7753">
            <v>-5.5959000000000002E-2</v>
          </cell>
          <cell r="N7753">
            <v>-5.4026699999999997E-2</v>
          </cell>
          <cell r="O7753">
            <v>-5.1236700000000003E-2</v>
          </cell>
        </row>
        <row r="7754">
          <cell r="F7754" t="str">
            <v>2012Kern1-in-10October Peak1</v>
          </cell>
          <cell r="G7754">
            <v>1.0835239999999999</v>
          </cell>
          <cell r="H7754">
            <v>1.0835239999999999</v>
          </cell>
          <cell r="I7754">
            <v>72.5</v>
          </cell>
          <cell r="J7754">
            <v>5718.28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</row>
        <row r="7755">
          <cell r="F7755" t="str">
            <v>2012Kern1-in-10October Peak2</v>
          </cell>
          <cell r="G7755">
            <v>0.92792079999999999</v>
          </cell>
          <cell r="H7755">
            <v>0.92792079999999999</v>
          </cell>
          <cell r="I7755">
            <v>71</v>
          </cell>
          <cell r="J7755">
            <v>5718.28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</row>
        <row r="7756">
          <cell r="F7756" t="str">
            <v>2012Kern1-in-10October Peak3</v>
          </cell>
          <cell r="G7756">
            <v>0.81182940000000003</v>
          </cell>
          <cell r="H7756">
            <v>0.81182940000000003</v>
          </cell>
          <cell r="I7756">
            <v>69.5</v>
          </cell>
          <cell r="J7756">
            <v>5718.28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</row>
        <row r="7757">
          <cell r="F7757" t="str">
            <v>2012Kern1-in-10October Peak4</v>
          </cell>
          <cell r="G7757">
            <v>0.73104009999999997</v>
          </cell>
          <cell r="H7757">
            <v>0.73104009999999997</v>
          </cell>
          <cell r="I7757">
            <v>68.5</v>
          </cell>
          <cell r="J7757">
            <v>5718.28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</row>
        <row r="7758">
          <cell r="F7758" t="str">
            <v>2012Kern1-in-10October Peak5</v>
          </cell>
          <cell r="G7758">
            <v>0.69483300000000003</v>
          </cell>
          <cell r="H7758">
            <v>0.69483300000000003</v>
          </cell>
          <cell r="I7758">
            <v>67.5</v>
          </cell>
          <cell r="J7758">
            <v>5718.28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</row>
        <row r="7759">
          <cell r="F7759" t="str">
            <v>2012Kern1-in-10October Peak6</v>
          </cell>
          <cell r="G7759">
            <v>0.69065759999999998</v>
          </cell>
          <cell r="H7759">
            <v>0.69065759999999998</v>
          </cell>
          <cell r="I7759">
            <v>67</v>
          </cell>
          <cell r="J7759">
            <v>5718.28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>
            <v>0</v>
          </cell>
        </row>
        <row r="7760">
          <cell r="F7760" t="str">
            <v>2012Kern1-in-10October Peak7</v>
          </cell>
          <cell r="G7760">
            <v>0.7530481</v>
          </cell>
          <cell r="H7760">
            <v>0.7530481</v>
          </cell>
          <cell r="I7760">
            <v>66.5</v>
          </cell>
          <cell r="J7760">
            <v>5718.28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</row>
        <row r="7761">
          <cell r="F7761" t="str">
            <v>2012Kern1-in-10October Peak8</v>
          </cell>
          <cell r="G7761">
            <v>0.7901205</v>
          </cell>
          <cell r="H7761">
            <v>0.7901205</v>
          </cell>
          <cell r="I7761">
            <v>68</v>
          </cell>
          <cell r="J7761">
            <v>5718.28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</row>
        <row r="7762">
          <cell r="F7762" t="str">
            <v>2012Kern1-in-10October Peak9</v>
          </cell>
          <cell r="G7762">
            <v>0.81051280000000003</v>
          </cell>
          <cell r="H7762">
            <v>0.81051280000000003</v>
          </cell>
          <cell r="I7762">
            <v>72</v>
          </cell>
          <cell r="J7762">
            <v>5718.28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</row>
        <row r="7763">
          <cell r="F7763" t="str">
            <v>2012Kern1-in-10October Peak10</v>
          </cell>
          <cell r="G7763">
            <v>0.92936300000000005</v>
          </cell>
          <cell r="H7763">
            <v>0.92936300000000005</v>
          </cell>
          <cell r="I7763">
            <v>79</v>
          </cell>
          <cell r="J7763">
            <v>5718.28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</row>
        <row r="7764">
          <cell r="F7764" t="str">
            <v>2012Kern1-in-10October Peak11</v>
          </cell>
          <cell r="G7764">
            <v>1.1114189999999999</v>
          </cell>
          <cell r="H7764">
            <v>1.1114189999999999</v>
          </cell>
          <cell r="I7764">
            <v>86</v>
          </cell>
          <cell r="J7764">
            <v>5718.28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</row>
        <row r="7765">
          <cell r="F7765" t="str">
            <v>2012Kern1-in-10October Peak12</v>
          </cell>
          <cell r="G7765">
            <v>1.3574120000000001</v>
          </cell>
          <cell r="H7765">
            <v>1.3574120000000001</v>
          </cell>
          <cell r="I7765">
            <v>92</v>
          </cell>
          <cell r="J7765">
            <v>5718.28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</row>
        <row r="7766">
          <cell r="F7766" t="str">
            <v>2012Kern1-in-10October Peak13</v>
          </cell>
          <cell r="G7766">
            <v>1.6362350000000001</v>
          </cell>
          <cell r="H7766">
            <v>1.6362350000000001</v>
          </cell>
          <cell r="I7766">
            <v>95.5</v>
          </cell>
          <cell r="J7766">
            <v>5718.28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</row>
        <row r="7767">
          <cell r="F7767" t="str">
            <v>2012Kern1-in-10October Peak14</v>
          </cell>
          <cell r="G7767">
            <v>1.525355</v>
          </cell>
          <cell r="H7767">
            <v>1.9083779999999999</v>
          </cell>
          <cell r="I7767">
            <v>97.5</v>
          </cell>
          <cell r="J7767">
            <v>5718.28</v>
          </cell>
          <cell r="K7767">
            <v>0.29239999999999999</v>
          </cell>
          <cell r="L7767">
            <v>0.34594130000000001</v>
          </cell>
          <cell r="M7767">
            <v>0.38302380000000003</v>
          </cell>
          <cell r="N7767">
            <v>0.42010629999999999</v>
          </cell>
          <cell r="O7767">
            <v>0.4736475</v>
          </cell>
        </row>
        <row r="7768">
          <cell r="F7768" t="str">
            <v>2012Kern1-in-10October Peak15</v>
          </cell>
          <cell r="G7768">
            <v>1.692318</v>
          </cell>
          <cell r="H7768">
            <v>2.1706639999999999</v>
          </cell>
          <cell r="I7768">
            <v>99</v>
          </cell>
          <cell r="J7768">
            <v>5718.28</v>
          </cell>
          <cell r="K7768">
            <v>0.36550070000000001</v>
          </cell>
          <cell r="L7768">
            <v>0.43217090000000002</v>
          </cell>
          <cell r="M7768">
            <v>0.47834660000000001</v>
          </cell>
          <cell r="N7768">
            <v>0.52452220000000005</v>
          </cell>
          <cell r="O7768">
            <v>0.59119250000000001</v>
          </cell>
        </row>
        <row r="7769">
          <cell r="F7769" t="str">
            <v>2012Kern1-in-10October Peak16</v>
          </cell>
          <cell r="G7769">
            <v>1.8335459999999999</v>
          </cell>
          <cell r="H7769">
            <v>2.4400010000000001</v>
          </cell>
          <cell r="I7769">
            <v>99.5</v>
          </cell>
          <cell r="J7769">
            <v>5718.28</v>
          </cell>
          <cell r="K7769">
            <v>0.46510699999999999</v>
          </cell>
          <cell r="L7769">
            <v>0.54861669999999996</v>
          </cell>
          <cell r="M7769">
            <v>0.60645530000000003</v>
          </cell>
          <cell r="N7769">
            <v>0.66429389999999999</v>
          </cell>
          <cell r="O7769">
            <v>0.74780360000000001</v>
          </cell>
        </row>
        <row r="7770">
          <cell r="F7770" t="str">
            <v>2012Kern1-in-10October Peak17</v>
          </cell>
          <cell r="G7770">
            <v>1.940572</v>
          </cell>
          <cell r="H7770">
            <v>2.6413720000000001</v>
          </cell>
          <cell r="I7770">
            <v>98</v>
          </cell>
          <cell r="J7770">
            <v>5718.28</v>
          </cell>
          <cell r="K7770">
            <v>0.53627970000000003</v>
          </cell>
          <cell r="L7770">
            <v>0.63347969999999998</v>
          </cell>
          <cell r="M7770">
            <v>0.70080019999999998</v>
          </cell>
          <cell r="N7770">
            <v>0.76812049999999998</v>
          </cell>
          <cell r="O7770">
            <v>0.86532039999999999</v>
          </cell>
        </row>
        <row r="7771">
          <cell r="F7771" t="str">
            <v>2012Kern1-in-10October Peak18</v>
          </cell>
          <cell r="G7771">
            <v>2.018939</v>
          </cell>
          <cell r="H7771">
            <v>2.737914</v>
          </cell>
          <cell r="I7771">
            <v>97.5</v>
          </cell>
          <cell r="J7771">
            <v>5718.28</v>
          </cell>
          <cell r="K7771">
            <v>0.55003040000000003</v>
          </cell>
          <cell r="L7771">
            <v>0.64984410000000004</v>
          </cell>
          <cell r="M7771">
            <v>0.71897480000000002</v>
          </cell>
          <cell r="N7771">
            <v>0.78810559999999996</v>
          </cell>
          <cell r="O7771">
            <v>0.88791929999999997</v>
          </cell>
        </row>
        <row r="7772">
          <cell r="F7772" t="str">
            <v>2012Kern1-in-10October Peak19</v>
          </cell>
          <cell r="G7772">
            <v>3.0845889999999998</v>
          </cell>
          <cell r="H7772">
            <v>2.6641469999999998</v>
          </cell>
          <cell r="I7772">
            <v>94.5</v>
          </cell>
          <cell r="J7772">
            <v>5718.28</v>
          </cell>
          <cell r="K7772">
            <v>-0.4601403</v>
          </cell>
          <cell r="L7772">
            <v>-0.43668630000000003</v>
          </cell>
          <cell r="M7772">
            <v>-0.42044199999999998</v>
          </cell>
          <cell r="N7772">
            <v>-0.4041978</v>
          </cell>
          <cell r="O7772">
            <v>-0.38074370000000002</v>
          </cell>
        </row>
        <row r="7773">
          <cell r="F7773" t="str">
            <v>2012Kern1-in-10October Peak20</v>
          </cell>
          <cell r="G7773">
            <v>2.9013680000000002</v>
          </cell>
          <cell r="H7773">
            <v>2.4786139999999999</v>
          </cell>
          <cell r="I7773">
            <v>90.5</v>
          </cell>
          <cell r="J7773">
            <v>5718.28</v>
          </cell>
          <cell r="K7773">
            <v>-0.46267069999999999</v>
          </cell>
          <cell r="L7773">
            <v>-0.43908750000000002</v>
          </cell>
          <cell r="M7773">
            <v>-0.42275400000000002</v>
          </cell>
          <cell r="N7773">
            <v>-0.40642040000000001</v>
          </cell>
          <cell r="O7773">
            <v>-0.38283729999999999</v>
          </cell>
        </row>
        <row r="7774">
          <cell r="F7774" t="str">
            <v>2012Kern1-in-10October Peak21</v>
          </cell>
          <cell r="G7774">
            <v>2.5958779999999999</v>
          </cell>
          <cell r="H7774">
            <v>2.302689</v>
          </cell>
          <cell r="I7774">
            <v>84.5</v>
          </cell>
          <cell r="J7774">
            <v>5718.28</v>
          </cell>
          <cell r="K7774">
            <v>-0.3208724</v>
          </cell>
          <cell r="L7774">
            <v>-0.30451689999999998</v>
          </cell>
          <cell r="M7774">
            <v>-0.29318929999999999</v>
          </cell>
          <cell r="N7774">
            <v>-0.28186159999999999</v>
          </cell>
          <cell r="O7774">
            <v>-0.26550620000000003</v>
          </cell>
        </row>
        <row r="7775">
          <cell r="F7775" t="str">
            <v>2012Kern1-in-10October Peak22</v>
          </cell>
          <cell r="G7775">
            <v>2.269406</v>
          </cell>
          <cell r="H7775">
            <v>2.0779999999999998</v>
          </cell>
          <cell r="I7775">
            <v>81.5</v>
          </cell>
          <cell r="J7775">
            <v>5718.28</v>
          </cell>
          <cell r="K7775">
            <v>-0.20947789999999999</v>
          </cell>
          <cell r="L7775">
            <v>-0.19880049999999999</v>
          </cell>
          <cell r="M7775">
            <v>-0.1914053</v>
          </cell>
          <cell r="N7775">
            <v>-0.18401020000000001</v>
          </cell>
          <cell r="O7775">
            <v>-0.17333280000000001</v>
          </cell>
        </row>
        <row r="7776">
          <cell r="F7776" t="str">
            <v>2012Kern1-in-10October Peak23</v>
          </cell>
          <cell r="G7776">
            <v>1.838592</v>
          </cell>
          <cell r="H7776">
            <v>1.6951210000000001</v>
          </cell>
          <cell r="I7776">
            <v>78.5</v>
          </cell>
          <cell r="J7776">
            <v>5718.28</v>
          </cell>
          <cell r="K7776">
            <v>-0.1570184</v>
          </cell>
          <cell r="L7776">
            <v>-0.14901490000000001</v>
          </cell>
          <cell r="M7776">
            <v>-0.14347170000000001</v>
          </cell>
          <cell r="N7776">
            <v>-0.13792850000000001</v>
          </cell>
          <cell r="O7776">
            <v>-0.12992500000000001</v>
          </cell>
        </row>
        <row r="7777">
          <cell r="F7777" t="str">
            <v>2012Kern1-in-10October Peak24</v>
          </cell>
          <cell r="G7777">
            <v>1.471846</v>
          </cell>
          <cell r="H7777">
            <v>1.360242</v>
          </cell>
          <cell r="I7777">
            <v>76</v>
          </cell>
          <cell r="J7777">
            <v>5718.28</v>
          </cell>
          <cell r="K7777">
            <v>-0.12214170000000001</v>
          </cell>
          <cell r="L7777">
            <v>-0.1159159</v>
          </cell>
          <cell r="M7777">
            <v>-0.11160399999999999</v>
          </cell>
          <cell r="N7777">
            <v>-0.107292</v>
          </cell>
          <cell r="O7777">
            <v>-0.1010663</v>
          </cell>
        </row>
        <row r="7778">
          <cell r="F7778" t="str">
            <v>2012Northern Coast1-in-10October Peak1</v>
          </cell>
          <cell r="G7778">
            <v>0.86432799999999999</v>
          </cell>
          <cell r="H7778">
            <v>0.86432799999999999</v>
          </cell>
          <cell r="I7778">
            <v>64.6113</v>
          </cell>
          <cell r="J7778">
            <v>9449.14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</row>
        <row r="7779">
          <cell r="F7779" t="str">
            <v>2012Northern Coast1-in-10October Peak2</v>
          </cell>
          <cell r="G7779">
            <v>0.7560576</v>
          </cell>
          <cell r="H7779">
            <v>0.7560576</v>
          </cell>
          <cell r="I7779">
            <v>62.630200000000002</v>
          </cell>
          <cell r="J7779">
            <v>9449.14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</row>
        <row r="7780">
          <cell r="F7780" t="str">
            <v>2012Northern Coast1-in-10October Peak3</v>
          </cell>
          <cell r="G7780">
            <v>0.70464680000000002</v>
          </cell>
          <cell r="H7780">
            <v>0.70464680000000002</v>
          </cell>
          <cell r="I7780">
            <v>61.837000000000003</v>
          </cell>
          <cell r="J7780">
            <v>9449.14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</row>
        <row r="7781">
          <cell r="F7781" t="str">
            <v>2012Northern Coast1-in-10October Peak4</v>
          </cell>
          <cell r="G7781">
            <v>0.67322420000000005</v>
          </cell>
          <cell r="H7781">
            <v>0.67322420000000005</v>
          </cell>
          <cell r="I7781">
            <v>60.4788</v>
          </cell>
          <cell r="J7781">
            <v>9449.14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</row>
        <row r="7782">
          <cell r="F7782" t="str">
            <v>2012Northern Coast1-in-10October Peak5</v>
          </cell>
          <cell r="G7782">
            <v>0.67488009999999998</v>
          </cell>
          <cell r="H7782">
            <v>0.67488009999999998</v>
          </cell>
          <cell r="I7782">
            <v>59.177599999999998</v>
          </cell>
          <cell r="J7782">
            <v>9449.14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</row>
        <row r="7783">
          <cell r="F7783" t="str">
            <v>2012Northern Coast1-in-10October Peak6</v>
          </cell>
          <cell r="G7783">
            <v>0.73727100000000001</v>
          </cell>
          <cell r="H7783">
            <v>0.73727100000000001</v>
          </cell>
          <cell r="I7783">
            <v>58.1586</v>
          </cell>
          <cell r="J7783">
            <v>9449.14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</row>
        <row r="7784">
          <cell r="F7784" t="str">
            <v>2012Northern Coast1-in-10October Peak7</v>
          </cell>
          <cell r="G7784">
            <v>0.89486639999999995</v>
          </cell>
          <cell r="H7784">
            <v>0.89486639999999995</v>
          </cell>
          <cell r="I7784">
            <v>57.422199999999997</v>
          </cell>
          <cell r="J7784">
            <v>9449.14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</row>
        <row r="7785">
          <cell r="F7785" t="str">
            <v>2012Northern Coast1-in-10October Peak8</v>
          </cell>
          <cell r="G7785">
            <v>1.032837</v>
          </cell>
          <cell r="H7785">
            <v>1.032837</v>
          </cell>
          <cell r="I7785">
            <v>57.662700000000001</v>
          </cell>
          <cell r="J7785">
            <v>9449.14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</row>
        <row r="7786">
          <cell r="F7786" t="str">
            <v>2012Northern Coast1-in-10October Peak9</v>
          </cell>
          <cell r="G7786">
            <v>1.0336190000000001</v>
          </cell>
          <cell r="H7786">
            <v>1.0336190000000001</v>
          </cell>
          <cell r="I7786">
            <v>64.865200000000002</v>
          </cell>
          <cell r="J7786">
            <v>9449.14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</row>
        <row r="7787">
          <cell r="F7787" t="str">
            <v>2012Northern Coast1-in-10October Peak10</v>
          </cell>
          <cell r="G7787">
            <v>1.056929</v>
          </cell>
          <cell r="H7787">
            <v>1.056929</v>
          </cell>
          <cell r="I7787">
            <v>73.025999999999996</v>
          </cell>
          <cell r="J7787">
            <v>9449.14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</row>
        <row r="7788">
          <cell r="F7788" t="str">
            <v>2012Northern Coast1-in-10October Peak11</v>
          </cell>
          <cell r="G7788">
            <v>1.096662</v>
          </cell>
          <cell r="H7788">
            <v>1.096662</v>
          </cell>
          <cell r="I7788">
            <v>78.119</v>
          </cell>
          <cell r="J7788">
            <v>9449.14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</row>
        <row r="7789">
          <cell r="F7789" t="str">
            <v>2012Northern Coast1-in-10October Peak12</v>
          </cell>
          <cell r="G7789">
            <v>1.1613530000000001</v>
          </cell>
          <cell r="H7789">
            <v>1.1613530000000001</v>
          </cell>
          <cell r="I7789">
            <v>83.376800000000003</v>
          </cell>
          <cell r="J7789">
            <v>9449.14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</row>
        <row r="7790">
          <cell r="F7790" t="str">
            <v>2012Northern Coast1-in-10October Peak13</v>
          </cell>
          <cell r="G7790">
            <v>1.2722180000000001</v>
          </cell>
          <cell r="H7790">
            <v>1.2722180000000001</v>
          </cell>
          <cell r="I7790">
            <v>88.6036</v>
          </cell>
          <cell r="J7790">
            <v>9449.14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</row>
        <row r="7791">
          <cell r="F7791" t="str">
            <v>2012Northern Coast1-in-10October Peak14</v>
          </cell>
          <cell r="G7791">
            <v>1.1936580000000001</v>
          </cell>
          <cell r="H7791">
            <v>1.3987529999999999</v>
          </cell>
          <cell r="I7791">
            <v>89.908299999999997</v>
          </cell>
          <cell r="J7791">
            <v>9449.14</v>
          </cell>
          <cell r="K7791">
            <v>0.14348179999999999</v>
          </cell>
          <cell r="L7791">
            <v>0.17988319999999999</v>
          </cell>
          <cell r="M7791">
            <v>0.20509469999999999</v>
          </cell>
          <cell r="N7791">
            <v>0.23030619999999999</v>
          </cell>
          <cell r="O7791">
            <v>0.26670759999999999</v>
          </cell>
        </row>
        <row r="7792">
          <cell r="F7792" t="str">
            <v>2012Northern Coast1-in-10October Peak15</v>
          </cell>
          <cell r="G7792">
            <v>1.311264</v>
          </cell>
          <cell r="H7792">
            <v>1.5799989999999999</v>
          </cell>
          <cell r="I7792">
            <v>91.6648</v>
          </cell>
          <cell r="J7792">
            <v>9449.14</v>
          </cell>
          <cell r="K7792">
            <v>0.1880038</v>
          </cell>
          <cell r="L7792">
            <v>0.2357004</v>
          </cell>
          <cell r="M7792">
            <v>0.268735</v>
          </cell>
          <cell r="N7792">
            <v>0.30176950000000002</v>
          </cell>
          <cell r="O7792">
            <v>0.3494661</v>
          </cell>
        </row>
        <row r="7793">
          <cell r="F7793" t="str">
            <v>2012Northern Coast1-in-10October Peak16</v>
          </cell>
          <cell r="G7793">
            <v>1.480829</v>
          </cell>
          <cell r="H7793">
            <v>1.812997</v>
          </cell>
          <cell r="I7793">
            <v>91.237899999999996</v>
          </cell>
          <cell r="J7793">
            <v>9449.14</v>
          </cell>
          <cell r="K7793">
            <v>0.23238049999999999</v>
          </cell>
          <cell r="L7793">
            <v>0.29133550000000003</v>
          </cell>
          <cell r="M7793">
            <v>0.33216760000000001</v>
          </cell>
          <cell r="N7793">
            <v>0.37299969999999999</v>
          </cell>
          <cell r="O7793">
            <v>0.43195470000000002</v>
          </cell>
        </row>
        <row r="7794">
          <cell r="F7794" t="str">
            <v>2012Northern Coast1-in-10October Peak17</v>
          </cell>
          <cell r="G7794">
            <v>1.6780729999999999</v>
          </cell>
          <cell r="H7794">
            <v>2.0677889999999999</v>
          </cell>
          <cell r="I7794">
            <v>89.781599999999997</v>
          </cell>
          <cell r="J7794">
            <v>9449.14</v>
          </cell>
          <cell r="K7794">
            <v>0.27264070000000001</v>
          </cell>
          <cell r="L7794">
            <v>0.34180969999999999</v>
          </cell>
          <cell r="M7794">
            <v>0.38971610000000001</v>
          </cell>
          <cell r="N7794">
            <v>0.43762230000000002</v>
          </cell>
          <cell r="O7794">
            <v>0.5067914</v>
          </cell>
        </row>
        <row r="7795">
          <cell r="F7795" t="str">
            <v>2012Northern Coast1-in-10October Peak18</v>
          </cell>
          <cell r="G7795">
            <v>1.8506480000000001</v>
          </cell>
          <cell r="H7795">
            <v>2.2512530000000002</v>
          </cell>
          <cell r="I7795">
            <v>87.853300000000004</v>
          </cell>
          <cell r="J7795">
            <v>9449.14</v>
          </cell>
          <cell r="K7795">
            <v>0.28025810000000001</v>
          </cell>
          <cell r="L7795">
            <v>0.3513598</v>
          </cell>
          <cell r="M7795">
            <v>0.40060449999999997</v>
          </cell>
          <cell r="N7795">
            <v>0.44984930000000001</v>
          </cell>
          <cell r="O7795">
            <v>0.52095089999999999</v>
          </cell>
        </row>
        <row r="7796">
          <cell r="F7796" t="str">
            <v>2012Northern Coast1-in-10October Peak19</v>
          </cell>
          <cell r="G7796">
            <v>2.3951669999999998</v>
          </cell>
          <cell r="H7796">
            <v>2.240847</v>
          </cell>
          <cell r="I7796">
            <v>82.464100000000002</v>
          </cell>
          <cell r="J7796">
            <v>9449.14</v>
          </cell>
          <cell r="K7796">
            <v>-0.17474319999999999</v>
          </cell>
          <cell r="L7796">
            <v>-0.1626766</v>
          </cell>
          <cell r="M7796">
            <v>-0.15431929999999999</v>
          </cell>
          <cell r="N7796">
            <v>-0.14596200000000001</v>
          </cell>
          <cell r="O7796">
            <v>-0.13389529999999999</v>
          </cell>
        </row>
        <row r="7797">
          <cell r="F7797" t="str">
            <v>2012Northern Coast1-in-10October Peak20</v>
          </cell>
          <cell r="G7797">
            <v>2.1770320000000001</v>
          </cell>
          <cell r="H7797">
            <v>2.0476230000000002</v>
          </cell>
          <cell r="I7797">
            <v>73.442400000000006</v>
          </cell>
          <cell r="J7797">
            <v>9449.14</v>
          </cell>
          <cell r="K7797">
            <v>-0.14653620000000001</v>
          </cell>
          <cell r="L7797">
            <v>-0.13641739999999999</v>
          </cell>
          <cell r="M7797">
            <v>-0.1294092</v>
          </cell>
          <cell r="N7797">
            <v>-0.12240090000000001</v>
          </cell>
          <cell r="O7797">
            <v>-0.1122821</v>
          </cell>
        </row>
        <row r="7798">
          <cell r="F7798" t="str">
            <v>2012Northern Coast1-in-10October Peak21</v>
          </cell>
          <cell r="G7798">
            <v>1.9438489999999999</v>
          </cell>
          <cell r="H7798">
            <v>1.861996</v>
          </cell>
          <cell r="I7798">
            <v>66.365499999999997</v>
          </cell>
          <cell r="J7798">
            <v>9449.14</v>
          </cell>
          <cell r="K7798">
            <v>-9.2685600000000007E-2</v>
          </cell>
          <cell r="L7798">
            <v>-8.6285399999999998E-2</v>
          </cell>
          <cell r="M7798">
            <v>-8.1852599999999998E-2</v>
          </cell>
          <cell r="N7798">
            <v>-7.7419799999999997E-2</v>
          </cell>
          <cell r="O7798">
            <v>-7.1019499999999999E-2</v>
          </cell>
        </row>
        <row r="7799">
          <cell r="F7799" t="str">
            <v>2012Northern Coast1-in-10October Peak22</v>
          </cell>
          <cell r="G7799">
            <v>1.6904079999999999</v>
          </cell>
          <cell r="H7799">
            <v>1.6421049999999999</v>
          </cell>
          <cell r="I7799">
            <v>62.190100000000001</v>
          </cell>
          <cell r="J7799">
            <v>9449.14</v>
          </cell>
          <cell r="K7799">
            <v>-5.4696500000000002E-2</v>
          </cell>
          <cell r="L7799">
            <v>-5.0919600000000002E-2</v>
          </cell>
          <cell r="M7799">
            <v>-4.8303699999999998E-2</v>
          </cell>
          <cell r="N7799">
            <v>-4.5687699999999998E-2</v>
          </cell>
          <cell r="O7799">
            <v>-4.1910700000000002E-2</v>
          </cell>
        </row>
        <row r="7800">
          <cell r="F7800" t="str">
            <v>2012Northern Coast1-in-10October Peak23</v>
          </cell>
          <cell r="G7800">
            <v>1.3616090000000001</v>
          </cell>
          <cell r="H7800">
            <v>1.3244320000000001</v>
          </cell>
          <cell r="I7800">
            <v>59.470100000000002</v>
          </cell>
          <cell r="J7800">
            <v>9449.14</v>
          </cell>
          <cell r="K7800">
            <v>-4.2097099999999998E-2</v>
          </cell>
          <cell r="L7800">
            <v>-3.9190099999999999E-2</v>
          </cell>
          <cell r="M7800">
            <v>-3.7176800000000003E-2</v>
          </cell>
          <cell r="N7800">
            <v>-3.5163399999999997E-2</v>
          </cell>
          <cell r="O7800">
            <v>-3.22565E-2</v>
          </cell>
        </row>
        <row r="7801">
          <cell r="F7801" t="str">
            <v>2012Northern Coast1-in-10October Peak24</v>
          </cell>
          <cell r="G7801">
            <v>1.039811</v>
          </cell>
          <cell r="H7801">
            <v>1.005029</v>
          </cell>
          <cell r="I7801">
            <v>57.895699999999998</v>
          </cell>
          <cell r="J7801">
            <v>9449.14</v>
          </cell>
          <cell r="K7801">
            <v>-3.93849E-2</v>
          </cell>
          <cell r="L7801">
            <v>-3.6665099999999999E-2</v>
          </cell>
          <cell r="M7801">
            <v>-3.47815E-2</v>
          </cell>
          <cell r="N7801">
            <v>-3.2897900000000001E-2</v>
          </cell>
          <cell r="O7801">
            <v>-3.0178300000000002E-2</v>
          </cell>
        </row>
        <row r="7802">
          <cell r="F7802" t="str">
            <v>2012Other1-in-10October Peak1</v>
          </cell>
          <cell r="G7802">
            <v>0.83151730000000001</v>
          </cell>
          <cell r="H7802">
            <v>0.83151730000000001</v>
          </cell>
          <cell r="I7802">
            <v>73.045910000000006</v>
          </cell>
          <cell r="J7802">
            <v>26308.01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</row>
        <row r="7803">
          <cell r="F7803" t="str">
            <v>2012Other1-in-10October Peak2</v>
          </cell>
          <cell r="G7803">
            <v>0.71412679999999995</v>
          </cell>
          <cell r="H7803">
            <v>0.71412679999999995</v>
          </cell>
          <cell r="I7803">
            <v>71.89255</v>
          </cell>
          <cell r="J7803">
            <v>26308.01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</row>
        <row r="7804">
          <cell r="F7804" t="str">
            <v>2012Other1-in-10October Peak3</v>
          </cell>
          <cell r="G7804">
            <v>0.64754330000000004</v>
          </cell>
          <cell r="H7804">
            <v>0.64754330000000004</v>
          </cell>
          <cell r="I7804">
            <v>69.670389999999998</v>
          </cell>
          <cell r="J7804">
            <v>26308.01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</row>
        <row r="7805">
          <cell r="F7805" t="str">
            <v>2012Other1-in-10October Peak4</v>
          </cell>
          <cell r="G7805">
            <v>0.6098344</v>
          </cell>
          <cell r="H7805">
            <v>0.6098344</v>
          </cell>
          <cell r="I7805">
            <v>68.494280000000003</v>
          </cell>
          <cell r="J7805">
            <v>26308.01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</row>
        <row r="7806">
          <cell r="F7806" t="str">
            <v>2012Other1-in-10October Peak5</v>
          </cell>
          <cell r="G7806">
            <v>0.60230989999999995</v>
          </cell>
          <cell r="H7806">
            <v>0.60230989999999995</v>
          </cell>
          <cell r="I7806">
            <v>67.66404</v>
          </cell>
          <cell r="J7806">
            <v>26308.01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>
            <v>0</v>
          </cell>
        </row>
        <row r="7807">
          <cell r="F7807" t="str">
            <v>2012Other1-in-10October Peak6</v>
          </cell>
          <cell r="G7807">
            <v>0.64264359999999998</v>
          </cell>
          <cell r="H7807">
            <v>0.64264359999999998</v>
          </cell>
          <cell r="I7807">
            <v>65.869460000000004</v>
          </cell>
          <cell r="J7807">
            <v>26308.01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>
            <v>0</v>
          </cell>
        </row>
        <row r="7808">
          <cell r="F7808" t="str">
            <v>2012Other1-in-10October Peak7</v>
          </cell>
          <cell r="G7808">
            <v>0.75078579999999995</v>
          </cell>
          <cell r="H7808">
            <v>0.75078579999999995</v>
          </cell>
          <cell r="I7808">
            <v>64.708529999999996</v>
          </cell>
          <cell r="J7808">
            <v>26308.01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</row>
        <row r="7809">
          <cell r="F7809" t="str">
            <v>2012Other1-in-10October Peak8</v>
          </cell>
          <cell r="G7809">
            <v>0.82396150000000001</v>
          </cell>
          <cell r="H7809">
            <v>0.82396150000000001</v>
          </cell>
          <cell r="I7809">
            <v>65.563640000000007</v>
          </cell>
          <cell r="J7809">
            <v>26308.01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>
            <v>0</v>
          </cell>
        </row>
        <row r="7810">
          <cell r="F7810" t="str">
            <v>2012Other1-in-10October Peak9</v>
          </cell>
          <cell r="G7810">
            <v>0.83895109999999995</v>
          </cell>
          <cell r="H7810">
            <v>0.83895109999999995</v>
          </cell>
          <cell r="I7810">
            <v>70.593739999999997</v>
          </cell>
          <cell r="J7810">
            <v>26308.01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</row>
        <row r="7811">
          <cell r="F7811" t="str">
            <v>2012Other1-in-10October Peak10</v>
          </cell>
          <cell r="G7811">
            <v>0.89437659999999997</v>
          </cell>
          <cell r="H7811">
            <v>0.89437659999999997</v>
          </cell>
          <cell r="I7811">
            <v>75.576949999999997</v>
          </cell>
          <cell r="J7811">
            <v>26308.01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</row>
        <row r="7812">
          <cell r="F7812" t="str">
            <v>2012Other1-in-10October Peak11</v>
          </cell>
          <cell r="G7812">
            <v>0.98842980000000003</v>
          </cell>
          <cell r="H7812">
            <v>0.98842980000000003</v>
          </cell>
          <cell r="I7812">
            <v>81.556579999999997</v>
          </cell>
          <cell r="J7812">
            <v>26308.01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</row>
        <row r="7813">
          <cell r="F7813" t="str">
            <v>2012Other1-in-10October Peak12</v>
          </cell>
          <cell r="G7813">
            <v>1.1316280000000001</v>
          </cell>
          <cell r="H7813">
            <v>1.1316280000000001</v>
          </cell>
          <cell r="I7813">
            <v>87.187470000000005</v>
          </cell>
          <cell r="J7813">
            <v>26308.01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</row>
        <row r="7814">
          <cell r="F7814" t="str">
            <v>2012Other1-in-10October Peak13</v>
          </cell>
          <cell r="G7814">
            <v>1.334414</v>
          </cell>
          <cell r="H7814">
            <v>1.334414</v>
          </cell>
          <cell r="I7814">
            <v>92.015280000000004</v>
          </cell>
          <cell r="J7814">
            <v>26308.01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</row>
        <row r="7815">
          <cell r="F7815" t="str">
            <v>2012Other1-in-10October Peak14</v>
          </cell>
          <cell r="G7815">
            <v>1.273801</v>
          </cell>
          <cell r="H7815">
            <v>1.567412</v>
          </cell>
          <cell r="I7815">
            <v>94.451340000000002</v>
          </cell>
          <cell r="J7815">
            <v>26308.01</v>
          </cell>
          <cell r="K7815">
            <v>0.2331626</v>
          </cell>
          <cell r="L7815">
            <v>0.2688759</v>
          </cell>
          <cell r="M7815">
            <v>0.29361090000000001</v>
          </cell>
          <cell r="N7815">
            <v>0.31834590000000001</v>
          </cell>
          <cell r="O7815">
            <v>0.35405930000000002</v>
          </cell>
        </row>
        <row r="7816">
          <cell r="F7816" t="str">
            <v>2012Other1-in-10October Peak15</v>
          </cell>
          <cell r="G7816">
            <v>1.4510590000000001</v>
          </cell>
          <cell r="H7816">
            <v>1.832587</v>
          </cell>
          <cell r="I7816">
            <v>97.171289999999999</v>
          </cell>
          <cell r="J7816">
            <v>26308.01</v>
          </cell>
          <cell r="K7816">
            <v>0.30341010000000002</v>
          </cell>
          <cell r="L7816">
            <v>0.34956320000000002</v>
          </cell>
          <cell r="M7816">
            <v>0.38152849999999999</v>
          </cell>
          <cell r="N7816">
            <v>0.41349390000000003</v>
          </cell>
          <cell r="O7816">
            <v>0.45964690000000002</v>
          </cell>
        </row>
        <row r="7817">
          <cell r="F7817" t="str">
            <v>2012Other1-in-10October Peak16</v>
          </cell>
          <cell r="G7817">
            <v>1.6505780000000001</v>
          </cell>
          <cell r="H7817">
            <v>2.1247569999999998</v>
          </cell>
          <cell r="I7817">
            <v>98.956509999999994</v>
          </cell>
          <cell r="J7817">
            <v>26308.01</v>
          </cell>
          <cell r="K7817">
            <v>0.37727749999999999</v>
          </cell>
          <cell r="L7817">
            <v>0.43452760000000001</v>
          </cell>
          <cell r="M7817">
            <v>0.47417900000000002</v>
          </cell>
          <cell r="N7817">
            <v>0.51383029999999996</v>
          </cell>
          <cell r="O7817">
            <v>0.57108040000000004</v>
          </cell>
        </row>
        <row r="7818">
          <cell r="F7818" t="str">
            <v>2012Other1-in-10October Peak17</v>
          </cell>
          <cell r="G7818">
            <v>1.8351109999999999</v>
          </cell>
          <cell r="H7818">
            <v>2.3896120000000001</v>
          </cell>
          <cell r="I7818">
            <v>99.884929999999997</v>
          </cell>
          <cell r="J7818">
            <v>26308.01</v>
          </cell>
          <cell r="K7818">
            <v>0.4410538</v>
          </cell>
          <cell r="L7818">
            <v>0.50807930000000001</v>
          </cell>
          <cell r="M7818">
            <v>0.55450089999999996</v>
          </cell>
          <cell r="N7818">
            <v>0.60092250000000003</v>
          </cell>
          <cell r="O7818">
            <v>0.66794790000000004</v>
          </cell>
        </row>
        <row r="7819">
          <cell r="F7819" t="str">
            <v>2012Other1-in-10October Peak18</v>
          </cell>
          <cell r="G7819">
            <v>1.976785</v>
          </cell>
          <cell r="H7819">
            <v>2.546538</v>
          </cell>
          <cell r="I7819">
            <v>98.784970000000001</v>
          </cell>
          <cell r="J7819">
            <v>26308.01</v>
          </cell>
          <cell r="K7819">
            <v>0.45316859999999998</v>
          </cell>
          <cell r="L7819">
            <v>0.52204790000000001</v>
          </cell>
          <cell r="M7819">
            <v>0.56975350000000002</v>
          </cell>
          <cell r="N7819">
            <v>0.61745910000000004</v>
          </cell>
          <cell r="O7819">
            <v>0.68633849999999996</v>
          </cell>
        </row>
        <row r="7820">
          <cell r="F7820" t="str">
            <v>2012Other1-in-10October Peak19</v>
          </cell>
          <cell r="G7820">
            <v>2.7831649999999999</v>
          </cell>
          <cell r="H7820">
            <v>2.4908260000000002</v>
          </cell>
          <cell r="I7820">
            <v>93.902670000000001</v>
          </cell>
          <cell r="J7820">
            <v>26308.01</v>
          </cell>
          <cell r="K7820">
            <v>-0.32657819999999999</v>
          </cell>
          <cell r="L7820">
            <v>-0.30634929999999999</v>
          </cell>
          <cell r="M7820">
            <v>-0.29233880000000001</v>
          </cell>
          <cell r="N7820">
            <v>-0.27832839999999998</v>
          </cell>
          <cell r="O7820">
            <v>-0.25809949999999998</v>
          </cell>
        </row>
        <row r="7821">
          <cell r="F7821" t="str">
            <v>2012Other1-in-10October Peak20</v>
          </cell>
          <cell r="G7821">
            <v>2.5042849999999999</v>
          </cell>
          <cell r="H7821">
            <v>2.2475079999999998</v>
          </cell>
          <cell r="I7821">
            <v>87.554209999999998</v>
          </cell>
          <cell r="J7821">
            <v>26308.01</v>
          </cell>
          <cell r="K7821">
            <v>-0.28685159999999998</v>
          </cell>
          <cell r="L7821">
            <v>-0.26908339999999997</v>
          </cell>
          <cell r="M7821">
            <v>-0.25677729999999999</v>
          </cell>
          <cell r="N7821">
            <v>-0.2444711</v>
          </cell>
          <cell r="O7821">
            <v>-0.22670299999999999</v>
          </cell>
        </row>
        <row r="7822">
          <cell r="F7822" t="str">
            <v>2012Other1-in-10October Peak21</v>
          </cell>
          <cell r="G7822">
            <v>2.1252499999999999</v>
          </cell>
          <cell r="H7822">
            <v>1.9746900000000001</v>
          </cell>
          <cell r="I7822">
            <v>82.315629999999999</v>
          </cell>
          <cell r="J7822">
            <v>26308.01</v>
          </cell>
          <cell r="K7822">
            <v>-0.16819419999999999</v>
          </cell>
          <cell r="L7822">
            <v>-0.1577759</v>
          </cell>
          <cell r="M7822">
            <v>-0.15056030000000001</v>
          </cell>
          <cell r="N7822">
            <v>-0.14334459999999999</v>
          </cell>
          <cell r="O7822">
            <v>-0.1329263</v>
          </cell>
        </row>
        <row r="7823">
          <cell r="F7823" t="str">
            <v>2012Other1-in-10October Peak22</v>
          </cell>
          <cell r="G7823">
            <v>1.779517</v>
          </cell>
          <cell r="H7823">
            <v>1.682917</v>
          </cell>
          <cell r="I7823">
            <v>78.619630000000001</v>
          </cell>
          <cell r="J7823">
            <v>26308.01</v>
          </cell>
          <cell r="K7823">
            <v>-0.1079142</v>
          </cell>
          <cell r="L7823">
            <v>-0.10122979999999999</v>
          </cell>
          <cell r="M7823">
            <v>-9.6600199999999997E-2</v>
          </cell>
          <cell r="N7823">
            <v>-9.19706E-2</v>
          </cell>
          <cell r="O7823">
            <v>-8.5286200000000006E-2</v>
          </cell>
        </row>
        <row r="7824">
          <cell r="F7824" t="str">
            <v>2012Other1-in-10October Peak23</v>
          </cell>
          <cell r="G7824">
            <v>1.3787480000000001</v>
          </cell>
          <cell r="H7824">
            <v>1.317428</v>
          </cell>
          <cell r="I7824">
            <v>75.390929999999997</v>
          </cell>
          <cell r="J7824">
            <v>26308.01</v>
          </cell>
          <cell r="K7824">
            <v>-6.8501300000000001E-2</v>
          </cell>
          <cell r="L7824">
            <v>-6.4258200000000001E-2</v>
          </cell>
          <cell r="M7824">
            <v>-6.1319499999999999E-2</v>
          </cell>
          <cell r="N7824">
            <v>-5.8380700000000001E-2</v>
          </cell>
          <cell r="O7824">
            <v>-5.4137600000000001E-2</v>
          </cell>
        </row>
        <row r="7825">
          <cell r="F7825" t="str">
            <v>2012Other1-in-10October Peak24</v>
          </cell>
          <cell r="G7825">
            <v>1.0454330000000001</v>
          </cell>
          <cell r="H7825">
            <v>1.0062489999999999</v>
          </cell>
          <cell r="I7825">
            <v>72.200500000000005</v>
          </cell>
          <cell r="J7825">
            <v>26308.01</v>
          </cell>
          <cell r="K7825">
            <v>-4.3772999999999999E-2</v>
          </cell>
          <cell r="L7825">
            <v>-4.1061599999999997E-2</v>
          </cell>
          <cell r="M7825">
            <v>-3.9183700000000002E-2</v>
          </cell>
          <cell r="N7825">
            <v>-3.73058E-2</v>
          </cell>
          <cell r="O7825">
            <v>-3.45945E-2</v>
          </cell>
        </row>
        <row r="7826">
          <cell r="F7826" t="str">
            <v>2012Sierra1-in-10October Peak1</v>
          </cell>
          <cell r="G7826">
            <v>1.0490010000000001</v>
          </cell>
          <cell r="H7826">
            <v>1.0490010000000001</v>
          </cell>
          <cell r="I7826">
            <v>69.201930000000004</v>
          </cell>
          <cell r="J7826">
            <v>18409.509999999998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</row>
        <row r="7827">
          <cell r="F7827" t="str">
            <v>2012Sierra1-in-10October Peak2</v>
          </cell>
          <cell r="G7827">
            <v>0.92552449999999997</v>
          </cell>
          <cell r="H7827">
            <v>0.92552449999999997</v>
          </cell>
          <cell r="I7827">
            <v>67.276619999999994</v>
          </cell>
          <cell r="J7827">
            <v>18409.509999999998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</row>
        <row r="7828">
          <cell r="F7828" t="str">
            <v>2012Sierra1-in-10October Peak3</v>
          </cell>
          <cell r="G7828">
            <v>0.8542109</v>
          </cell>
          <cell r="H7828">
            <v>0.8542109</v>
          </cell>
          <cell r="I7828">
            <v>68.871409999999997</v>
          </cell>
          <cell r="J7828">
            <v>18409.509999999998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</row>
        <row r="7829">
          <cell r="F7829" t="str">
            <v>2012Sierra1-in-10October Peak4</v>
          </cell>
          <cell r="G7829">
            <v>0.8138666</v>
          </cell>
          <cell r="H7829">
            <v>0.8138666</v>
          </cell>
          <cell r="I7829">
            <v>70.151160000000004</v>
          </cell>
          <cell r="J7829">
            <v>18409.509999999998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</row>
        <row r="7830">
          <cell r="F7830" t="str">
            <v>2012Sierra1-in-10October Peak5</v>
          </cell>
          <cell r="G7830">
            <v>0.81407560000000001</v>
          </cell>
          <cell r="H7830">
            <v>0.81407560000000001</v>
          </cell>
          <cell r="I7830">
            <v>69.900549999999996</v>
          </cell>
          <cell r="J7830">
            <v>18409.509999999998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</row>
        <row r="7831">
          <cell r="F7831" t="str">
            <v>2012Sierra1-in-10October Peak6</v>
          </cell>
          <cell r="G7831">
            <v>0.88869509999999996</v>
          </cell>
          <cell r="H7831">
            <v>0.88869509999999996</v>
          </cell>
          <cell r="I7831">
            <v>69.49879</v>
          </cell>
          <cell r="J7831">
            <v>18409.509999999998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</row>
        <row r="7832">
          <cell r="F7832" t="str">
            <v>2012Sierra1-in-10October Peak7</v>
          </cell>
          <cell r="G7832">
            <v>1.057674</v>
          </cell>
          <cell r="H7832">
            <v>1.057674</v>
          </cell>
          <cell r="I7832">
            <v>67.305769999999995</v>
          </cell>
          <cell r="J7832">
            <v>18409.509999999998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</row>
        <row r="7833">
          <cell r="F7833" t="str">
            <v>2012Sierra1-in-10October Peak8</v>
          </cell>
          <cell r="G7833">
            <v>1.16466</v>
          </cell>
          <cell r="H7833">
            <v>1.16466</v>
          </cell>
          <cell r="I7833">
            <v>67.461920000000006</v>
          </cell>
          <cell r="J7833">
            <v>18409.509999999998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</row>
        <row r="7834">
          <cell r="F7834" t="str">
            <v>2012Sierra1-in-10October Peak9</v>
          </cell>
          <cell r="G7834">
            <v>1.1973</v>
          </cell>
          <cell r="H7834">
            <v>1.1973</v>
          </cell>
          <cell r="I7834">
            <v>73.068470000000005</v>
          </cell>
          <cell r="J7834">
            <v>18409.509999999998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</row>
        <row r="7835">
          <cell r="F7835" t="str">
            <v>2012Sierra1-in-10October Peak10</v>
          </cell>
          <cell r="G7835">
            <v>1.258168</v>
          </cell>
          <cell r="H7835">
            <v>1.258168</v>
          </cell>
          <cell r="I7835">
            <v>80.443669999999997</v>
          </cell>
          <cell r="J7835">
            <v>18409.509999999998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</row>
        <row r="7836">
          <cell r="F7836" t="str">
            <v>2012Sierra1-in-10October Peak11</v>
          </cell>
          <cell r="G7836">
            <v>1.3738060000000001</v>
          </cell>
          <cell r="H7836">
            <v>1.3738060000000001</v>
          </cell>
          <cell r="I7836">
            <v>87.398700000000005</v>
          </cell>
          <cell r="J7836">
            <v>18409.509999999998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</row>
        <row r="7837">
          <cell r="F7837" t="str">
            <v>2012Sierra1-in-10October Peak12</v>
          </cell>
          <cell r="G7837">
            <v>1.5490440000000001</v>
          </cell>
          <cell r="H7837">
            <v>1.5490440000000001</v>
          </cell>
          <cell r="I7837">
            <v>91.461200000000005</v>
          </cell>
          <cell r="J7837">
            <v>18409.509999999998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</row>
        <row r="7838">
          <cell r="F7838" t="str">
            <v>2012Sierra1-in-10October Peak13</v>
          </cell>
          <cell r="G7838">
            <v>1.7914840000000001</v>
          </cell>
          <cell r="H7838">
            <v>1.7914840000000001</v>
          </cell>
          <cell r="I7838">
            <v>93.446330000000003</v>
          </cell>
          <cell r="J7838">
            <v>18409.509999999998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</row>
        <row r="7839">
          <cell r="F7839" t="str">
            <v>2012Sierra1-in-10October Peak14</v>
          </cell>
          <cell r="G7839">
            <v>1.667178</v>
          </cell>
          <cell r="H7839">
            <v>2.066754</v>
          </cell>
          <cell r="I7839">
            <v>95.039339999999996</v>
          </cell>
          <cell r="J7839">
            <v>18409.509999999998</v>
          </cell>
          <cell r="K7839">
            <v>0.3406149</v>
          </cell>
          <cell r="L7839">
            <v>0.37544949999999999</v>
          </cell>
          <cell r="M7839">
            <v>0.39957589999999998</v>
          </cell>
          <cell r="N7839">
            <v>0.42370229999999998</v>
          </cell>
          <cell r="O7839">
            <v>0.45853699999999997</v>
          </cell>
        </row>
        <row r="7840">
          <cell r="F7840" t="str">
            <v>2012Sierra1-in-10October Peak15</v>
          </cell>
          <cell r="G7840">
            <v>1.861734</v>
          </cell>
          <cell r="H7840">
            <v>2.3822580000000002</v>
          </cell>
          <cell r="I7840">
            <v>96.372280000000003</v>
          </cell>
          <cell r="J7840">
            <v>18409.509999999998</v>
          </cell>
          <cell r="K7840">
            <v>0.44411020000000001</v>
          </cell>
          <cell r="L7840">
            <v>0.48925610000000003</v>
          </cell>
          <cell r="M7840">
            <v>0.52052410000000005</v>
          </cell>
          <cell r="N7840">
            <v>0.55179210000000001</v>
          </cell>
          <cell r="O7840">
            <v>0.59693810000000003</v>
          </cell>
        </row>
        <row r="7841">
          <cell r="F7841" t="str">
            <v>2012Sierra1-in-10October Peak16</v>
          </cell>
          <cell r="G7841">
            <v>2.0995539999999999</v>
          </cell>
          <cell r="H7841">
            <v>2.7451249999999998</v>
          </cell>
          <cell r="I7841">
            <v>97.643690000000007</v>
          </cell>
          <cell r="J7841">
            <v>18409.509999999998</v>
          </cell>
          <cell r="K7841">
            <v>0.5508535</v>
          </cell>
          <cell r="L7841">
            <v>0.60681339999999995</v>
          </cell>
          <cell r="M7841">
            <v>0.64557100000000001</v>
          </cell>
          <cell r="N7841">
            <v>0.68432850000000001</v>
          </cell>
          <cell r="O7841">
            <v>0.74028839999999996</v>
          </cell>
        </row>
        <row r="7842">
          <cell r="F7842" t="str">
            <v>2012Sierra1-in-10October Peak17</v>
          </cell>
          <cell r="G7842">
            <v>2.3136770000000002</v>
          </cell>
          <cell r="H7842">
            <v>3.0695549999999998</v>
          </cell>
          <cell r="I7842">
            <v>98.253950000000003</v>
          </cell>
          <cell r="J7842">
            <v>18409.509999999998</v>
          </cell>
          <cell r="K7842">
            <v>0.64493849999999997</v>
          </cell>
          <cell r="L7842">
            <v>0.71048239999999996</v>
          </cell>
          <cell r="M7842">
            <v>0.75587769999999999</v>
          </cell>
          <cell r="N7842">
            <v>0.80127329999999997</v>
          </cell>
          <cell r="O7842">
            <v>0.86681710000000001</v>
          </cell>
        </row>
        <row r="7843">
          <cell r="F7843" t="str">
            <v>2012Sierra1-in-10October Peak18</v>
          </cell>
          <cell r="G7843">
            <v>2.5015540000000001</v>
          </cell>
          <cell r="H7843">
            <v>3.278349</v>
          </cell>
          <cell r="I7843">
            <v>97.377480000000006</v>
          </cell>
          <cell r="J7843">
            <v>18409.509999999998</v>
          </cell>
          <cell r="K7843">
            <v>0.66278060000000005</v>
          </cell>
          <cell r="L7843">
            <v>0.73014109999999999</v>
          </cell>
          <cell r="M7843">
            <v>0.77679489999999995</v>
          </cell>
          <cell r="N7843">
            <v>0.82344850000000003</v>
          </cell>
          <cell r="O7843">
            <v>0.89080910000000002</v>
          </cell>
        </row>
        <row r="7844">
          <cell r="F7844" t="str">
            <v>2012Sierra1-in-10October Peak19</v>
          </cell>
          <cell r="G7844">
            <v>3.6101969999999999</v>
          </cell>
          <cell r="H7844">
            <v>3.2422979999999999</v>
          </cell>
          <cell r="I7844">
            <v>90.285889999999995</v>
          </cell>
          <cell r="J7844">
            <v>18409.509999999998</v>
          </cell>
          <cell r="K7844">
            <v>-0.40038760000000001</v>
          </cell>
          <cell r="L7844">
            <v>-0.3811929</v>
          </cell>
          <cell r="M7844">
            <v>-0.36789870000000002</v>
          </cell>
          <cell r="N7844">
            <v>-0.35460449999999999</v>
          </cell>
          <cell r="O7844">
            <v>-0.33540979999999998</v>
          </cell>
        </row>
        <row r="7845">
          <cell r="F7845" t="str">
            <v>2012Sierra1-in-10October Peak20</v>
          </cell>
          <cell r="G7845">
            <v>3.2770700000000001</v>
          </cell>
          <cell r="H7845">
            <v>2.973862</v>
          </cell>
          <cell r="I7845">
            <v>80.777820000000006</v>
          </cell>
          <cell r="J7845">
            <v>18409.509999999998</v>
          </cell>
          <cell r="K7845">
            <v>-0.32998369999999999</v>
          </cell>
          <cell r="L7845">
            <v>-0.3141642</v>
          </cell>
          <cell r="M7845">
            <v>-0.30320760000000002</v>
          </cell>
          <cell r="N7845">
            <v>-0.29225109999999999</v>
          </cell>
          <cell r="O7845">
            <v>-0.2764316</v>
          </cell>
        </row>
        <row r="7846">
          <cell r="F7846" t="str">
            <v>2012Sierra1-in-10October Peak21</v>
          </cell>
          <cell r="G7846">
            <v>2.824357</v>
          </cell>
          <cell r="H7846">
            <v>2.6322719999999999</v>
          </cell>
          <cell r="I7846">
            <v>76.330079999999995</v>
          </cell>
          <cell r="J7846">
            <v>18409.509999999998</v>
          </cell>
          <cell r="K7846">
            <v>-0.20904739999999999</v>
          </cell>
          <cell r="L7846">
            <v>-0.1990256</v>
          </cell>
          <cell r="M7846">
            <v>-0.19208459999999999</v>
          </cell>
          <cell r="N7846">
            <v>-0.18514349999999999</v>
          </cell>
          <cell r="O7846">
            <v>-0.17512169999999999</v>
          </cell>
        </row>
        <row r="7847">
          <cell r="F7847" t="str">
            <v>2012Sierra1-in-10October Peak22</v>
          </cell>
          <cell r="G7847">
            <v>2.3548290000000001</v>
          </cell>
          <cell r="H7847">
            <v>2.2401080000000002</v>
          </cell>
          <cell r="I7847">
            <v>73.131950000000003</v>
          </cell>
          <cell r="J7847">
            <v>18409.509999999998</v>
          </cell>
          <cell r="K7847">
            <v>-0.1248522</v>
          </cell>
          <cell r="L7847">
            <v>-0.11886679999999999</v>
          </cell>
          <cell r="M7847">
            <v>-0.1147213</v>
          </cell>
          <cell r="N7847">
            <v>-0.1105758</v>
          </cell>
          <cell r="O7847">
            <v>-0.1045903</v>
          </cell>
        </row>
        <row r="7848">
          <cell r="F7848" t="str">
            <v>2012Sierra1-in-10October Peak23</v>
          </cell>
          <cell r="G7848">
            <v>1.8107200000000001</v>
          </cell>
          <cell r="H7848">
            <v>1.7334849999999999</v>
          </cell>
          <cell r="I7848">
            <v>70.303700000000006</v>
          </cell>
          <cell r="J7848">
            <v>18409.509999999998</v>
          </cell>
          <cell r="K7848">
            <v>-8.4055900000000003E-2</v>
          </cell>
          <cell r="L7848">
            <v>-8.0026299999999995E-2</v>
          </cell>
          <cell r="M7848">
            <v>-7.7235300000000007E-2</v>
          </cell>
          <cell r="N7848">
            <v>-7.4444399999999994E-2</v>
          </cell>
          <cell r="O7848">
            <v>-7.0414699999999997E-2</v>
          </cell>
        </row>
        <row r="7849">
          <cell r="F7849" t="str">
            <v>2012Sierra1-in-10October Peak24</v>
          </cell>
          <cell r="G7849">
            <v>1.355842</v>
          </cell>
          <cell r="H7849">
            <v>1.3155460000000001</v>
          </cell>
          <cell r="I7849">
            <v>67.873279999999994</v>
          </cell>
          <cell r="J7849">
            <v>18409.509999999998</v>
          </cell>
          <cell r="K7849">
            <v>-4.3853900000000001E-2</v>
          </cell>
          <cell r="L7849">
            <v>-4.17516E-2</v>
          </cell>
          <cell r="M7849">
            <v>-4.0295499999999998E-2</v>
          </cell>
          <cell r="N7849">
            <v>-3.8839400000000003E-2</v>
          </cell>
          <cell r="O7849">
            <v>-3.6736999999999999E-2</v>
          </cell>
        </row>
        <row r="7850">
          <cell r="F7850" t="str">
            <v>2012Stockton1-in-10October Peak1</v>
          </cell>
          <cell r="G7850">
            <v>0.99319259999999998</v>
          </cell>
          <cell r="H7850">
            <v>0.99319259999999998</v>
          </cell>
          <cell r="I7850">
            <v>76.570610000000002</v>
          </cell>
          <cell r="J7850">
            <v>12825.76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</row>
        <row r="7851">
          <cell r="F7851" t="str">
            <v>2012Stockton1-in-10October Peak2</v>
          </cell>
          <cell r="G7851">
            <v>0.84482809999999997</v>
          </cell>
          <cell r="H7851">
            <v>0.84482809999999997</v>
          </cell>
          <cell r="I7851">
            <v>75.741820000000004</v>
          </cell>
          <cell r="J7851">
            <v>12825.76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</row>
        <row r="7852">
          <cell r="F7852" t="str">
            <v>2012Stockton1-in-10October Peak3</v>
          </cell>
          <cell r="G7852">
            <v>0.75375879999999995</v>
          </cell>
          <cell r="H7852">
            <v>0.75375879999999995</v>
          </cell>
          <cell r="I7852">
            <v>73.856009999999998</v>
          </cell>
          <cell r="J7852">
            <v>12825.76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</row>
        <row r="7853">
          <cell r="F7853" t="str">
            <v>2012Stockton1-in-10October Peak4</v>
          </cell>
          <cell r="G7853">
            <v>0.70277500000000004</v>
          </cell>
          <cell r="H7853">
            <v>0.70277500000000004</v>
          </cell>
          <cell r="I7853">
            <v>73.02713</v>
          </cell>
          <cell r="J7853">
            <v>12825.76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</row>
        <row r="7854">
          <cell r="F7854" t="str">
            <v>2012Stockton1-in-10October Peak5</v>
          </cell>
          <cell r="G7854">
            <v>0.69114799999999998</v>
          </cell>
          <cell r="H7854">
            <v>0.69114799999999998</v>
          </cell>
          <cell r="I7854">
            <v>72.684809999999999</v>
          </cell>
          <cell r="J7854">
            <v>12825.76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>
            <v>0</v>
          </cell>
        </row>
        <row r="7855">
          <cell r="F7855" t="str">
            <v>2012Stockton1-in-10October Peak6</v>
          </cell>
          <cell r="G7855">
            <v>0.72230910000000004</v>
          </cell>
          <cell r="H7855">
            <v>0.72230910000000004</v>
          </cell>
          <cell r="I7855">
            <v>70.956509999999994</v>
          </cell>
          <cell r="J7855">
            <v>12825.76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</row>
        <row r="7856">
          <cell r="F7856" t="str">
            <v>2012Stockton1-in-10October Peak7</v>
          </cell>
          <cell r="G7856">
            <v>0.82419469999999995</v>
          </cell>
          <cell r="H7856">
            <v>0.82419469999999995</v>
          </cell>
          <cell r="I7856">
            <v>69.614099999999993</v>
          </cell>
          <cell r="J7856">
            <v>12825.76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</row>
        <row r="7857">
          <cell r="F7857" t="str">
            <v>2012Stockton1-in-10October Peak8</v>
          </cell>
          <cell r="G7857">
            <v>0.89498549999999999</v>
          </cell>
          <cell r="H7857">
            <v>0.89498549999999999</v>
          </cell>
          <cell r="I7857">
            <v>69.013599999999997</v>
          </cell>
          <cell r="J7857">
            <v>12825.76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</row>
        <row r="7858">
          <cell r="F7858" t="str">
            <v>2012Stockton1-in-10October Peak9</v>
          </cell>
          <cell r="G7858">
            <v>0.93194900000000003</v>
          </cell>
          <cell r="H7858">
            <v>0.93194900000000003</v>
          </cell>
          <cell r="I7858">
            <v>71.684809999999999</v>
          </cell>
          <cell r="J7858">
            <v>12825.76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</row>
        <row r="7859">
          <cell r="F7859" t="str">
            <v>2012Stockton1-in-10October Peak10</v>
          </cell>
          <cell r="G7859">
            <v>1.022499</v>
          </cell>
          <cell r="H7859">
            <v>1.022499</v>
          </cell>
          <cell r="I7859">
            <v>75.52713</v>
          </cell>
          <cell r="J7859">
            <v>12825.76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</row>
        <row r="7860">
          <cell r="F7860" t="str">
            <v>2012Stockton1-in-10October Peak11</v>
          </cell>
          <cell r="G7860">
            <v>1.151778</v>
          </cell>
          <cell r="H7860">
            <v>1.151778</v>
          </cell>
          <cell r="I7860">
            <v>80.255420000000001</v>
          </cell>
          <cell r="J7860">
            <v>12825.76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</row>
        <row r="7861">
          <cell r="F7861" t="str">
            <v>2012Stockton1-in-10October Peak12</v>
          </cell>
          <cell r="G7861">
            <v>1.3271059999999999</v>
          </cell>
          <cell r="H7861">
            <v>1.3271059999999999</v>
          </cell>
          <cell r="I7861">
            <v>85.141310000000004</v>
          </cell>
          <cell r="J7861">
            <v>12825.76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</row>
        <row r="7862">
          <cell r="F7862" t="str">
            <v>2012Stockton1-in-10October Peak13</v>
          </cell>
          <cell r="G7862">
            <v>1.552632</v>
          </cell>
          <cell r="H7862">
            <v>1.552632</v>
          </cell>
          <cell r="I7862">
            <v>90.413020000000003</v>
          </cell>
          <cell r="J7862">
            <v>12825.76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</row>
        <row r="7863">
          <cell r="F7863" t="str">
            <v>2012Stockton1-in-10October Peak14</v>
          </cell>
          <cell r="G7863">
            <v>1.462677</v>
          </cell>
          <cell r="H7863">
            <v>1.8116570000000001</v>
          </cell>
          <cell r="I7863">
            <v>93.627709999999993</v>
          </cell>
          <cell r="J7863">
            <v>12825.76</v>
          </cell>
          <cell r="K7863">
            <v>0.28710419999999998</v>
          </cell>
          <cell r="L7863">
            <v>0.32366109999999998</v>
          </cell>
          <cell r="M7863">
            <v>0.34898030000000002</v>
          </cell>
          <cell r="N7863">
            <v>0.3742994</v>
          </cell>
          <cell r="O7863">
            <v>0.41085640000000001</v>
          </cell>
        </row>
        <row r="7864">
          <cell r="F7864" t="str">
            <v>2012Stockton1-in-10October Peak15</v>
          </cell>
          <cell r="G7864">
            <v>1.649454</v>
          </cell>
          <cell r="H7864">
            <v>2.0992799999999998</v>
          </cell>
          <cell r="I7864">
            <v>95.614099999999993</v>
          </cell>
          <cell r="J7864">
            <v>12825.76</v>
          </cell>
          <cell r="K7864">
            <v>0.37100119999999998</v>
          </cell>
          <cell r="L7864">
            <v>0.41757179999999999</v>
          </cell>
          <cell r="M7864">
            <v>0.44982640000000002</v>
          </cell>
          <cell r="N7864">
            <v>0.48208099999999998</v>
          </cell>
          <cell r="O7864">
            <v>0.52865150000000005</v>
          </cell>
        </row>
        <row r="7865">
          <cell r="F7865" t="str">
            <v>2012Stockton1-in-10October Peak16</v>
          </cell>
          <cell r="G7865">
            <v>1.855205</v>
          </cell>
          <cell r="H7865">
            <v>2.416795</v>
          </cell>
          <cell r="I7865">
            <v>97.714690000000004</v>
          </cell>
          <cell r="J7865">
            <v>12825.76</v>
          </cell>
          <cell r="K7865">
            <v>0.4634472</v>
          </cell>
          <cell r="L7865">
            <v>0.52143110000000004</v>
          </cell>
          <cell r="M7865">
            <v>0.56159049999999999</v>
          </cell>
          <cell r="N7865">
            <v>0.60175000000000001</v>
          </cell>
          <cell r="O7865">
            <v>0.65973380000000004</v>
          </cell>
        </row>
        <row r="7866">
          <cell r="F7866" t="str">
            <v>2012Stockton1-in-10October Peak17</v>
          </cell>
          <cell r="G7866">
            <v>2.035933</v>
          </cell>
          <cell r="H7866">
            <v>2.6908780000000001</v>
          </cell>
          <cell r="I7866">
            <v>98.600579999999994</v>
          </cell>
          <cell r="J7866">
            <v>12825.76</v>
          </cell>
          <cell r="K7866">
            <v>0.54030069999999997</v>
          </cell>
          <cell r="L7866">
            <v>0.60803359999999995</v>
          </cell>
          <cell r="M7866">
            <v>0.65494509999999995</v>
          </cell>
          <cell r="N7866">
            <v>0.7018567</v>
          </cell>
          <cell r="O7866">
            <v>0.76958939999999998</v>
          </cell>
        </row>
        <row r="7867">
          <cell r="F7867" t="str">
            <v>2012Stockton1-in-10October Peak18</v>
          </cell>
          <cell r="G7867">
            <v>2.1639719999999998</v>
          </cell>
          <cell r="H7867">
            <v>2.8366989999999999</v>
          </cell>
          <cell r="I7867">
            <v>97.157600000000002</v>
          </cell>
          <cell r="J7867">
            <v>12825.76</v>
          </cell>
          <cell r="K7867">
            <v>0.55494589999999999</v>
          </cell>
          <cell r="L7867">
            <v>0.62453219999999998</v>
          </cell>
          <cell r="M7867">
            <v>0.67272739999999998</v>
          </cell>
          <cell r="N7867">
            <v>0.72092259999999997</v>
          </cell>
          <cell r="O7867">
            <v>0.79050889999999996</v>
          </cell>
        </row>
        <row r="7868">
          <cell r="F7868" t="str">
            <v>2012Stockton1-in-10October Peak19</v>
          </cell>
          <cell r="G7868">
            <v>3.0607820000000001</v>
          </cell>
          <cell r="H7868">
            <v>2.7676069999999999</v>
          </cell>
          <cell r="I7868">
            <v>92.271699999999996</v>
          </cell>
          <cell r="J7868">
            <v>12825.76</v>
          </cell>
          <cell r="K7868">
            <v>-0.30917109999999998</v>
          </cell>
          <cell r="L7868">
            <v>-0.29972009999999999</v>
          </cell>
          <cell r="M7868">
            <v>-0.2931745</v>
          </cell>
          <cell r="N7868">
            <v>-0.28662890000000002</v>
          </cell>
          <cell r="O7868">
            <v>-0.27717799999999998</v>
          </cell>
        </row>
        <row r="7869">
          <cell r="F7869" t="str">
            <v>2012Stockton1-in-10October Peak20</v>
          </cell>
          <cell r="G7869">
            <v>2.787347</v>
          </cell>
          <cell r="H7869">
            <v>2.512267</v>
          </cell>
          <cell r="I7869">
            <v>87.828800000000001</v>
          </cell>
          <cell r="J7869">
            <v>12825.76</v>
          </cell>
          <cell r="K7869">
            <v>-0.2900894</v>
          </cell>
          <cell r="L7869">
            <v>-0.28122190000000002</v>
          </cell>
          <cell r="M7869">
            <v>-0.2750802</v>
          </cell>
          <cell r="N7869">
            <v>-0.26893850000000002</v>
          </cell>
          <cell r="O7869">
            <v>-0.260071</v>
          </cell>
        </row>
        <row r="7870">
          <cell r="F7870" t="str">
            <v>2012Stockton1-in-10October Peak21</v>
          </cell>
          <cell r="G7870">
            <v>2.4417460000000002</v>
          </cell>
          <cell r="H7870">
            <v>2.2560349999999998</v>
          </cell>
          <cell r="I7870">
            <v>83.271699999999996</v>
          </cell>
          <cell r="J7870">
            <v>12825.76</v>
          </cell>
          <cell r="K7870">
            <v>-0.19584409999999999</v>
          </cell>
          <cell r="L7870">
            <v>-0.18985750000000001</v>
          </cell>
          <cell r="M7870">
            <v>-0.18571109999999999</v>
          </cell>
          <cell r="N7870">
            <v>-0.1815648</v>
          </cell>
          <cell r="O7870">
            <v>-0.17557819999999999</v>
          </cell>
        </row>
        <row r="7871">
          <cell r="F7871" t="str">
            <v>2012Stockton1-in-10October Peak22</v>
          </cell>
          <cell r="G7871">
            <v>2.0796790000000001</v>
          </cell>
          <cell r="H7871">
            <v>1.949101</v>
          </cell>
          <cell r="I7871">
            <v>81.315190000000001</v>
          </cell>
          <cell r="J7871">
            <v>12825.76</v>
          </cell>
          <cell r="K7871">
            <v>-0.1377022</v>
          </cell>
          <cell r="L7871">
            <v>-0.13349279999999999</v>
          </cell>
          <cell r="M7871">
            <v>-0.13057740000000001</v>
          </cell>
          <cell r="N7871">
            <v>-0.1276621</v>
          </cell>
          <cell r="O7871">
            <v>-0.1234527</v>
          </cell>
        </row>
        <row r="7872">
          <cell r="F7872" t="str">
            <v>2012Stockton1-in-10October Peak23</v>
          </cell>
          <cell r="G7872">
            <v>1.624495</v>
          </cell>
          <cell r="H7872">
            <v>1.5542180000000001</v>
          </cell>
          <cell r="I7872">
            <v>79.429389999999998</v>
          </cell>
          <cell r="J7872">
            <v>12825.76</v>
          </cell>
          <cell r="K7872">
            <v>-7.4110999999999996E-2</v>
          </cell>
          <cell r="L7872">
            <v>-7.1845500000000007E-2</v>
          </cell>
          <cell r="M7872">
            <v>-7.0276500000000006E-2</v>
          </cell>
          <cell r="N7872">
            <v>-6.8707500000000005E-2</v>
          </cell>
          <cell r="O7872">
            <v>-6.6442000000000001E-2</v>
          </cell>
        </row>
        <row r="7873">
          <cell r="F7873" t="str">
            <v>2012Stockton1-in-10October Peak24</v>
          </cell>
          <cell r="G7873">
            <v>1.2537970000000001</v>
          </cell>
          <cell r="H7873">
            <v>1.1974499999999999</v>
          </cell>
          <cell r="I7873">
            <v>77.815190000000001</v>
          </cell>
          <cell r="J7873">
            <v>12825.76</v>
          </cell>
          <cell r="K7873">
            <v>-5.9421000000000002E-2</v>
          </cell>
          <cell r="L7873">
            <v>-5.7604599999999999E-2</v>
          </cell>
          <cell r="M7873">
            <v>-5.6346500000000001E-2</v>
          </cell>
          <cell r="N7873">
            <v>-5.5088499999999999E-2</v>
          </cell>
          <cell r="O7873">
            <v>-5.3272100000000003E-2</v>
          </cell>
        </row>
        <row r="7874">
          <cell r="F7874" t="str">
            <v>2012All Customers1-in-2October Peak1</v>
          </cell>
          <cell r="G7874">
            <v>0.58683940000000001</v>
          </cell>
          <cell r="H7874">
            <v>0.58683940000000001</v>
          </cell>
          <cell r="I7874">
            <v>64.197460000000007</v>
          </cell>
          <cell r="J7874">
            <v>153919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</row>
        <row r="7875">
          <cell r="F7875" t="str">
            <v>2012All Customers1-in-2October Peak2</v>
          </cell>
          <cell r="G7875">
            <v>0.50052629999999998</v>
          </cell>
          <cell r="H7875">
            <v>0.50052629999999998</v>
          </cell>
          <cell r="I7875">
            <v>62.725619999999999</v>
          </cell>
          <cell r="J7875">
            <v>153919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</row>
        <row r="7876">
          <cell r="F7876" t="str">
            <v>2012All Customers1-in-2October Peak3</v>
          </cell>
          <cell r="G7876">
            <v>0.45001160000000001</v>
          </cell>
          <cell r="H7876">
            <v>0.45001160000000001</v>
          </cell>
          <cell r="I7876">
            <v>61.00676</v>
          </cell>
          <cell r="J7876">
            <v>153919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</row>
        <row r="7877">
          <cell r="F7877" t="str">
            <v>2012All Customers1-in-2October Peak4</v>
          </cell>
          <cell r="G7877">
            <v>0.42075010000000002</v>
          </cell>
          <cell r="H7877">
            <v>0.42075010000000002</v>
          </cell>
          <cell r="I7877">
            <v>59.759520000000002</v>
          </cell>
          <cell r="J7877">
            <v>153919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</row>
        <row r="7878">
          <cell r="F7878" t="str">
            <v>2012All Customers1-in-2October Peak5</v>
          </cell>
          <cell r="G7878">
            <v>0.41292970000000001</v>
          </cell>
          <cell r="H7878">
            <v>0.41292970000000001</v>
          </cell>
          <cell r="I7878">
            <v>58.652970000000003</v>
          </cell>
          <cell r="J7878">
            <v>153919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</row>
        <row r="7879">
          <cell r="F7879" t="str">
            <v>2012All Customers1-in-2October Peak6</v>
          </cell>
          <cell r="G7879">
            <v>0.43647849999999999</v>
          </cell>
          <cell r="H7879">
            <v>0.43647849999999999</v>
          </cell>
          <cell r="I7879">
            <v>57.718490000000003</v>
          </cell>
          <cell r="J7879">
            <v>153919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</row>
        <row r="7880">
          <cell r="F7880" t="str">
            <v>2012All Customers1-in-2October Peak7</v>
          </cell>
          <cell r="G7880">
            <v>0.50854929999999998</v>
          </cell>
          <cell r="H7880">
            <v>0.50854929999999998</v>
          </cell>
          <cell r="I7880">
            <v>56.541840000000001</v>
          </cell>
          <cell r="J7880">
            <v>153919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</row>
        <row r="7881">
          <cell r="F7881" t="str">
            <v>2012All Customers1-in-2October Peak8</v>
          </cell>
          <cell r="G7881">
            <v>0.5667761</v>
          </cell>
          <cell r="H7881">
            <v>0.5667761</v>
          </cell>
          <cell r="I7881">
            <v>57.138399999999997</v>
          </cell>
          <cell r="J7881">
            <v>153919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</row>
        <row r="7882">
          <cell r="F7882" t="str">
            <v>2012All Customers1-in-2October Peak9</v>
          </cell>
          <cell r="G7882">
            <v>0.57880790000000004</v>
          </cell>
          <cell r="H7882">
            <v>0.57880790000000004</v>
          </cell>
          <cell r="I7882">
            <v>62.228099999999998</v>
          </cell>
          <cell r="J7882">
            <v>153919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</row>
        <row r="7883">
          <cell r="F7883" t="str">
            <v>2012All Customers1-in-2October Peak10</v>
          </cell>
          <cell r="G7883">
            <v>0.61691620000000003</v>
          </cell>
          <cell r="H7883">
            <v>0.61691620000000003</v>
          </cell>
          <cell r="I7883">
            <v>68.552750000000003</v>
          </cell>
          <cell r="J7883">
            <v>153919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</row>
        <row r="7884">
          <cell r="F7884" t="str">
            <v>2012All Customers1-in-2October Peak11</v>
          </cell>
          <cell r="G7884">
            <v>0.68153079999999999</v>
          </cell>
          <cell r="H7884">
            <v>0.68153079999999999</v>
          </cell>
          <cell r="I7884">
            <v>74.017700000000005</v>
          </cell>
          <cell r="J7884">
            <v>153919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>
            <v>0</v>
          </cell>
        </row>
        <row r="7885">
          <cell r="F7885" t="str">
            <v>2012All Customers1-in-2October Peak12</v>
          </cell>
          <cell r="G7885">
            <v>0.77522829999999998</v>
          </cell>
          <cell r="H7885">
            <v>0.77522829999999998</v>
          </cell>
          <cell r="I7885">
            <v>78.371930000000006</v>
          </cell>
          <cell r="J7885">
            <v>153919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</row>
        <row r="7886">
          <cell r="F7886" t="str">
            <v>2012All Customers1-in-2October Peak13</v>
          </cell>
          <cell r="G7886">
            <v>0.89988109999999999</v>
          </cell>
          <cell r="H7886">
            <v>0.89988109999999999</v>
          </cell>
          <cell r="I7886">
            <v>81.921369999999996</v>
          </cell>
          <cell r="J7886">
            <v>153919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</row>
        <row r="7887">
          <cell r="F7887" t="str">
            <v>2012All Customers1-in-2October Peak14</v>
          </cell>
          <cell r="G7887">
            <v>0.93286210000000003</v>
          </cell>
          <cell r="H7887">
            <v>1.035782</v>
          </cell>
          <cell r="I7887">
            <v>84.904529999999994</v>
          </cell>
          <cell r="J7887">
            <v>153919</v>
          </cell>
          <cell r="K7887">
            <v>3.9522000000000003E-3</v>
          </cell>
          <cell r="L7887">
            <v>6.2423300000000001E-2</v>
          </cell>
          <cell r="M7887">
            <v>0.10292030000000001</v>
          </cell>
          <cell r="N7887">
            <v>0.14341709999999999</v>
          </cell>
          <cell r="O7887">
            <v>0.20188829999999999</v>
          </cell>
        </row>
        <row r="7888">
          <cell r="F7888" t="str">
            <v>2012All Customers1-in-2October Peak15</v>
          </cell>
          <cell r="G7888">
            <v>1.054594</v>
          </cell>
          <cell r="H7888">
            <v>1.188348</v>
          </cell>
          <cell r="I7888">
            <v>86.574640000000002</v>
          </cell>
          <cell r="J7888">
            <v>153919</v>
          </cell>
          <cell r="K7888">
            <v>5.2852999999999997E-3</v>
          </cell>
          <cell r="L7888">
            <v>8.1185900000000005E-2</v>
          </cell>
          <cell r="M7888">
            <v>0.1337544</v>
          </cell>
          <cell r="N7888">
            <v>0.18632290000000001</v>
          </cell>
          <cell r="O7888">
            <v>0.2622234</v>
          </cell>
        </row>
        <row r="7889">
          <cell r="F7889" t="str">
            <v>2012All Customers1-in-2October Peak16</v>
          </cell>
          <cell r="G7889">
            <v>1.1959900000000001</v>
          </cell>
          <cell r="H7889">
            <v>1.362098</v>
          </cell>
          <cell r="I7889">
            <v>87.89725</v>
          </cell>
          <cell r="J7889">
            <v>153919</v>
          </cell>
          <cell r="K7889">
            <v>6.9324E-3</v>
          </cell>
          <cell r="L7889">
            <v>0.10097449999999999</v>
          </cell>
          <cell r="M7889">
            <v>0.1661078</v>
          </cell>
          <cell r="N7889">
            <v>0.2312411</v>
          </cell>
          <cell r="O7889">
            <v>0.3252833</v>
          </cell>
        </row>
        <row r="7890">
          <cell r="F7890" t="str">
            <v>2012All Customers1-in-2October Peak17</v>
          </cell>
          <cell r="G7890">
            <v>1.322918</v>
          </cell>
          <cell r="H7890">
            <v>1.517252</v>
          </cell>
          <cell r="I7890">
            <v>88.02834</v>
          </cell>
          <cell r="J7890">
            <v>153919</v>
          </cell>
          <cell r="K7890">
            <v>7.8515000000000008E-3</v>
          </cell>
          <cell r="L7890">
            <v>0.1180272</v>
          </cell>
          <cell r="M7890">
            <v>0.19433449999999999</v>
          </cell>
          <cell r="N7890">
            <v>0.27064189999999999</v>
          </cell>
          <cell r="O7890">
            <v>0.38081749999999998</v>
          </cell>
        </row>
        <row r="7891">
          <cell r="F7891" t="str">
            <v>2012All Customers1-in-2October Peak18</v>
          </cell>
          <cell r="G7891">
            <v>1.4153450000000001</v>
          </cell>
          <cell r="H7891">
            <v>1.6150370000000001</v>
          </cell>
          <cell r="I7891">
            <v>86.827380000000005</v>
          </cell>
          <cell r="J7891">
            <v>153919</v>
          </cell>
          <cell r="K7891">
            <v>8.0339999999999995E-3</v>
          </cell>
          <cell r="L7891">
            <v>0.121267</v>
          </cell>
          <cell r="M7891">
            <v>0.19969190000000001</v>
          </cell>
          <cell r="N7891">
            <v>0.27811669999999999</v>
          </cell>
          <cell r="O7891">
            <v>0.39134970000000002</v>
          </cell>
        </row>
        <row r="7892">
          <cell r="F7892" t="str">
            <v>2012All Customers1-in-2October Peak19</v>
          </cell>
          <cell r="G7892">
            <v>1.8583860000000001</v>
          </cell>
          <cell r="H7892">
            <v>1.595021</v>
          </cell>
          <cell r="I7892">
            <v>82.795230000000004</v>
          </cell>
          <cell r="J7892">
            <v>153919</v>
          </cell>
          <cell r="K7892">
            <v>-0.29173009999999999</v>
          </cell>
          <cell r="L7892">
            <v>-0.2749721</v>
          </cell>
          <cell r="M7892">
            <v>-0.26336549999999997</v>
          </cell>
          <cell r="N7892">
            <v>-0.25175900000000001</v>
          </cell>
          <cell r="O7892">
            <v>-0.23500090000000001</v>
          </cell>
        </row>
        <row r="7893">
          <cell r="F7893" t="str">
            <v>2012All Customers1-in-2October Peak20</v>
          </cell>
          <cell r="G7893">
            <v>1.699886</v>
          </cell>
          <cell r="H7893">
            <v>1.463462</v>
          </cell>
          <cell r="I7893">
            <v>77.159260000000003</v>
          </cell>
          <cell r="J7893">
            <v>153919</v>
          </cell>
          <cell r="K7893">
            <v>-0.2617661</v>
          </cell>
          <cell r="L7893">
            <v>-0.2467937</v>
          </cell>
          <cell r="M7893">
            <v>-0.23642379999999999</v>
          </cell>
          <cell r="N7893">
            <v>-0.226054</v>
          </cell>
          <cell r="O7893">
            <v>-0.21108160000000001</v>
          </cell>
        </row>
        <row r="7894">
          <cell r="F7894" t="str">
            <v>2012All Customers1-in-2October Peak21</v>
          </cell>
          <cell r="G7894">
            <v>1.4763250000000001</v>
          </cell>
          <cell r="H7894">
            <v>1.3262970000000001</v>
          </cell>
          <cell r="I7894">
            <v>73.579440000000005</v>
          </cell>
          <cell r="J7894">
            <v>153919</v>
          </cell>
          <cell r="K7894">
            <v>-0.16577990000000001</v>
          </cell>
          <cell r="L7894">
            <v>-0.15647349999999999</v>
          </cell>
          <cell r="M7894">
            <v>-0.15002799999999999</v>
          </cell>
          <cell r="N7894">
            <v>-0.1435824</v>
          </cell>
          <cell r="O7894">
            <v>-0.13427600000000001</v>
          </cell>
        </row>
        <row r="7895">
          <cell r="F7895" t="str">
            <v>2012All Customers1-in-2October Peak22</v>
          </cell>
          <cell r="G7895">
            <v>1.2595190000000001</v>
          </cell>
          <cell r="H7895">
            <v>1.1664460000000001</v>
          </cell>
          <cell r="I7895">
            <v>70.936639999999997</v>
          </cell>
          <cell r="J7895">
            <v>153919</v>
          </cell>
          <cell r="K7895">
            <v>-0.1027445</v>
          </cell>
          <cell r="L7895">
            <v>-9.7030599999999995E-2</v>
          </cell>
          <cell r="M7895">
            <v>-9.3073299999999998E-2</v>
          </cell>
          <cell r="N7895">
            <v>-8.9115899999999998E-2</v>
          </cell>
          <cell r="O7895">
            <v>-8.3402000000000004E-2</v>
          </cell>
        </row>
        <row r="7896">
          <cell r="F7896" t="str">
            <v>2012All Customers1-in-2October Peak23</v>
          </cell>
          <cell r="G7896">
            <v>0.9922318</v>
          </cell>
          <cell r="H7896">
            <v>0.93400899999999998</v>
          </cell>
          <cell r="I7896">
            <v>68.261899999999997</v>
          </cell>
          <cell r="J7896">
            <v>153919</v>
          </cell>
          <cell r="K7896">
            <v>-6.4361699999999994E-2</v>
          </cell>
          <cell r="L7896">
            <v>-6.0734799999999999E-2</v>
          </cell>
          <cell r="M7896">
            <v>-5.8222700000000002E-2</v>
          </cell>
          <cell r="N7896">
            <v>-5.5710799999999998E-2</v>
          </cell>
          <cell r="O7896">
            <v>-5.20838E-2</v>
          </cell>
        </row>
        <row r="7897">
          <cell r="F7897" t="str">
            <v>2012All Customers1-in-2October Peak24</v>
          </cell>
          <cell r="G7897">
            <v>0.75750479999999998</v>
          </cell>
          <cell r="H7897">
            <v>0.71549580000000002</v>
          </cell>
          <cell r="I7897">
            <v>66.412450000000007</v>
          </cell>
          <cell r="J7897">
            <v>153919</v>
          </cell>
          <cell r="K7897">
            <v>-4.6481799999999997E-2</v>
          </cell>
          <cell r="L7897">
            <v>-4.3839200000000002E-2</v>
          </cell>
          <cell r="M7897">
            <v>-4.2008999999999998E-2</v>
          </cell>
          <cell r="N7897">
            <v>-4.0178699999999998E-2</v>
          </cell>
          <cell r="O7897">
            <v>-3.7536199999999999E-2</v>
          </cell>
        </row>
        <row r="7898">
          <cell r="F7898" t="str">
            <v>2012Greater Bay Area1-in-2October Peak1</v>
          </cell>
          <cell r="G7898">
            <v>0.63574540000000002</v>
          </cell>
          <cell r="H7898">
            <v>0.63574540000000002</v>
          </cell>
          <cell r="I7898">
            <v>65.179109999999994</v>
          </cell>
          <cell r="J7898">
            <v>53666.23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</row>
        <row r="7899">
          <cell r="F7899" t="str">
            <v>2012Greater Bay Area1-in-2October Peak2</v>
          </cell>
          <cell r="G7899">
            <v>0.53475200000000001</v>
          </cell>
          <cell r="H7899">
            <v>0.53475200000000001</v>
          </cell>
          <cell r="I7899">
            <v>63.60304</v>
          </cell>
          <cell r="J7899">
            <v>53666.23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</row>
        <row r="7900">
          <cell r="F7900" t="str">
            <v>2012Greater Bay Area1-in-2October Peak3</v>
          </cell>
          <cell r="G7900">
            <v>0.47912929999999998</v>
          </cell>
          <cell r="H7900">
            <v>0.47912929999999998</v>
          </cell>
          <cell r="I7900">
            <v>61.17559</v>
          </cell>
          <cell r="J7900">
            <v>53666.23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>
            <v>0</v>
          </cell>
        </row>
        <row r="7901">
          <cell r="F7901" t="str">
            <v>2012Greater Bay Area1-in-2October Peak4</v>
          </cell>
          <cell r="G7901">
            <v>0.44825890000000002</v>
          </cell>
          <cell r="H7901">
            <v>0.44825890000000002</v>
          </cell>
          <cell r="I7901">
            <v>59.562690000000003</v>
          </cell>
          <cell r="J7901">
            <v>53666.23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</row>
        <row r="7902">
          <cell r="F7902" t="str">
            <v>2012Greater Bay Area1-in-2October Peak5</v>
          </cell>
          <cell r="G7902">
            <v>0.43791229999999998</v>
          </cell>
          <cell r="H7902">
            <v>0.43791229999999998</v>
          </cell>
          <cell r="I7902">
            <v>58.286009999999997</v>
          </cell>
          <cell r="J7902">
            <v>53666.23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>
            <v>0</v>
          </cell>
        </row>
        <row r="7903">
          <cell r="F7903" t="str">
            <v>2012Greater Bay Area1-in-2October Peak6</v>
          </cell>
          <cell r="G7903">
            <v>0.46199990000000002</v>
          </cell>
          <cell r="H7903">
            <v>0.46199990000000002</v>
          </cell>
          <cell r="I7903">
            <v>57.122999999999998</v>
          </cell>
          <cell r="J7903">
            <v>53666.23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</row>
        <row r="7904">
          <cell r="F7904" t="str">
            <v>2012Greater Bay Area1-in-2October Peak7</v>
          </cell>
          <cell r="G7904">
            <v>0.54599980000000004</v>
          </cell>
          <cell r="H7904">
            <v>0.54599980000000004</v>
          </cell>
          <cell r="I7904">
            <v>55.996400000000001</v>
          </cell>
          <cell r="J7904">
            <v>53666.23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</row>
        <row r="7905">
          <cell r="F7905" t="str">
            <v>2012Greater Bay Area1-in-2October Peak8</v>
          </cell>
          <cell r="G7905">
            <v>0.62810739999999998</v>
          </cell>
          <cell r="H7905">
            <v>0.62810739999999998</v>
          </cell>
          <cell r="I7905">
            <v>56.4358</v>
          </cell>
          <cell r="J7905">
            <v>53666.23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</row>
        <row r="7906">
          <cell r="F7906" t="str">
            <v>2012Greater Bay Area1-in-2October Peak9</v>
          </cell>
          <cell r="G7906">
            <v>0.63786410000000004</v>
          </cell>
          <cell r="H7906">
            <v>0.63786410000000004</v>
          </cell>
          <cell r="I7906">
            <v>61.767670000000003</v>
          </cell>
          <cell r="J7906">
            <v>53666.23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</row>
        <row r="7907">
          <cell r="F7907" t="str">
            <v>2012Greater Bay Area1-in-2October Peak10</v>
          </cell>
          <cell r="G7907">
            <v>0.6656936</v>
          </cell>
          <cell r="H7907">
            <v>0.6656936</v>
          </cell>
          <cell r="I7907">
            <v>67.863320000000002</v>
          </cell>
          <cell r="J7907">
            <v>53666.23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0</v>
          </cell>
        </row>
        <row r="7908">
          <cell r="F7908" t="str">
            <v>2012Greater Bay Area1-in-2October Peak11</v>
          </cell>
          <cell r="G7908">
            <v>0.72272990000000004</v>
          </cell>
          <cell r="H7908">
            <v>0.72272990000000004</v>
          </cell>
          <cell r="I7908">
            <v>73.322370000000006</v>
          </cell>
          <cell r="J7908">
            <v>53666.23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</row>
        <row r="7909">
          <cell r="F7909" t="str">
            <v>2012Greater Bay Area1-in-2October Peak12</v>
          </cell>
          <cell r="G7909">
            <v>0.80391570000000001</v>
          </cell>
          <cell r="H7909">
            <v>0.80391570000000001</v>
          </cell>
          <cell r="I7909">
            <v>77.577479999999994</v>
          </cell>
          <cell r="J7909">
            <v>53666.23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>
            <v>0</v>
          </cell>
        </row>
        <row r="7910">
          <cell r="F7910" t="str">
            <v>2012Greater Bay Area1-in-2October Peak13</v>
          </cell>
          <cell r="G7910">
            <v>0.91480510000000004</v>
          </cell>
          <cell r="H7910">
            <v>0.91480510000000004</v>
          </cell>
          <cell r="I7910">
            <v>81.207899999999995</v>
          </cell>
          <cell r="J7910">
            <v>53666.23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</row>
        <row r="7911">
          <cell r="F7911" t="str">
            <v>2012Greater Bay Area1-in-2October Peak14</v>
          </cell>
          <cell r="G7911">
            <v>0.89558579999999999</v>
          </cell>
          <cell r="H7911">
            <v>1.0330220000000001</v>
          </cell>
          <cell r="I7911">
            <v>84.058220000000006</v>
          </cell>
          <cell r="J7911">
            <v>53666.23</v>
          </cell>
          <cell r="K7911">
            <v>6.8343799999999996E-2</v>
          </cell>
          <cell r="L7911">
            <v>0.1091641</v>
          </cell>
          <cell r="M7911">
            <v>0.13743620000000001</v>
          </cell>
          <cell r="N7911">
            <v>0.1657081</v>
          </cell>
          <cell r="O7911">
            <v>0.2065284</v>
          </cell>
        </row>
        <row r="7912">
          <cell r="F7912" t="str">
            <v>2012Greater Bay Area1-in-2October Peak15</v>
          </cell>
          <cell r="G7912">
            <v>0.99063999999999997</v>
          </cell>
          <cell r="H7912">
            <v>1.170555</v>
          </cell>
          <cell r="I7912">
            <v>85.634839999999997</v>
          </cell>
          <cell r="J7912">
            <v>53666.23</v>
          </cell>
          <cell r="K7912">
            <v>8.9727699999999994E-2</v>
          </cell>
          <cell r="L7912">
            <v>0.1430111</v>
          </cell>
          <cell r="M7912">
            <v>0.17991489999999999</v>
          </cell>
          <cell r="N7912">
            <v>0.21681880000000001</v>
          </cell>
          <cell r="O7912">
            <v>0.27010210000000001</v>
          </cell>
        </row>
        <row r="7913">
          <cell r="F7913" t="str">
            <v>2012Greater Bay Area1-in-2October Peak16</v>
          </cell>
          <cell r="G7913">
            <v>1.1169960000000001</v>
          </cell>
          <cell r="H7913">
            <v>1.339483</v>
          </cell>
          <cell r="I7913">
            <v>86.963769999999997</v>
          </cell>
          <cell r="J7913">
            <v>53666.23</v>
          </cell>
          <cell r="K7913">
            <v>0.1109034</v>
          </cell>
          <cell r="L7913">
            <v>0.17682809999999999</v>
          </cell>
          <cell r="M7913">
            <v>0.2224874</v>
          </cell>
          <cell r="N7913">
            <v>0.26814660000000001</v>
          </cell>
          <cell r="O7913">
            <v>0.33407140000000002</v>
          </cell>
        </row>
        <row r="7914">
          <cell r="F7914" t="str">
            <v>2012Greater Bay Area1-in-2October Peak17</v>
          </cell>
          <cell r="G7914">
            <v>1.2406330000000001</v>
          </cell>
          <cell r="H7914">
            <v>1.501593</v>
          </cell>
          <cell r="I7914">
            <v>86.684520000000006</v>
          </cell>
          <cell r="J7914">
            <v>53666.23</v>
          </cell>
          <cell r="K7914">
            <v>0.13012019999999999</v>
          </cell>
          <cell r="L7914">
            <v>0.2074211</v>
          </cell>
          <cell r="M7914">
            <v>0.26095940000000001</v>
          </cell>
          <cell r="N7914">
            <v>0.31449779999999999</v>
          </cell>
          <cell r="O7914">
            <v>0.3917987</v>
          </cell>
        </row>
        <row r="7915">
          <cell r="F7915" t="str">
            <v>2012Greater Bay Area1-in-2October Peak18</v>
          </cell>
          <cell r="G7915">
            <v>1.346722</v>
          </cell>
          <cell r="H7915">
            <v>1.6149629999999999</v>
          </cell>
          <cell r="I7915">
            <v>84.806229999999999</v>
          </cell>
          <cell r="J7915">
            <v>53666.23</v>
          </cell>
          <cell r="K7915">
            <v>0.13375609999999999</v>
          </cell>
          <cell r="L7915">
            <v>0.2132107</v>
          </cell>
          <cell r="M7915">
            <v>0.2682408</v>
          </cell>
          <cell r="N7915">
            <v>0.32327090000000003</v>
          </cell>
          <cell r="O7915">
            <v>0.40272550000000001</v>
          </cell>
        </row>
        <row r="7916">
          <cell r="F7916" t="str">
            <v>2012Greater Bay Area1-in-2October Peak19</v>
          </cell>
          <cell r="G7916">
            <v>1.7922100000000001</v>
          </cell>
          <cell r="H7916">
            <v>1.615356</v>
          </cell>
          <cell r="I7916">
            <v>81.373180000000005</v>
          </cell>
          <cell r="J7916">
            <v>53666.23</v>
          </cell>
          <cell r="K7916">
            <v>-0.2045389</v>
          </cell>
          <cell r="L7916">
            <v>-0.18818260000000001</v>
          </cell>
          <cell r="M7916">
            <v>-0.17685429999999999</v>
          </cell>
          <cell r="N7916">
            <v>-0.1655259</v>
          </cell>
          <cell r="O7916">
            <v>-0.14916960000000001</v>
          </cell>
        </row>
        <row r="7917">
          <cell r="F7917" t="str">
            <v>2012Greater Bay Area1-in-2October Peak20</v>
          </cell>
          <cell r="G7917">
            <v>1.649513</v>
          </cell>
          <cell r="H7917">
            <v>1.492216</v>
          </cell>
          <cell r="I7917">
            <v>76.335669999999993</v>
          </cell>
          <cell r="J7917">
            <v>53666.23</v>
          </cell>
          <cell r="K7917">
            <v>-0.18192050000000001</v>
          </cell>
          <cell r="L7917">
            <v>-0.16737289999999999</v>
          </cell>
          <cell r="M7917">
            <v>-0.1572973</v>
          </cell>
          <cell r="N7917">
            <v>-0.14722160000000001</v>
          </cell>
          <cell r="O7917">
            <v>-0.13267399999999999</v>
          </cell>
        </row>
        <row r="7918">
          <cell r="F7918" t="str">
            <v>2012Greater Bay Area1-in-2October Peak21</v>
          </cell>
          <cell r="G7918">
            <v>1.463468</v>
          </cell>
          <cell r="H7918">
            <v>1.373227</v>
          </cell>
          <cell r="I7918">
            <v>72.939189999999996</v>
          </cell>
          <cell r="J7918">
            <v>53666.23</v>
          </cell>
          <cell r="K7918">
            <v>-0.1043668</v>
          </cell>
          <cell r="L7918">
            <v>-9.6020900000000006E-2</v>
          </cell>
          <cell r="M7918">
            <v>-9.0240600000000004E-2</v>
          </cell>
          <cell r="N7918">
            <v>-8.4460300000000002E-2</v>
          </cell>
          <cell r="O7918">
            <v>-7.6114399999999999E-2</v>
          </cell>
        </row>
        <row r="7919">
          <cell r="F7919" t="str">
            <v>2012Greater Bay Area1-in-2October Peak22</v>
          </cell>
          <cell r="G7919">
            <v>1.2842739999999999</v>
          </cell>
          <cell r="H7919">
            <v>1.2312620000000001</v>
          </cell>
          <cell r="I7919">
            <v>70.421360000000007</v>
          </cell>
          <cell r="J7919">
            <v>53666.23</v>
          </cell>
          <cell r="K7919">
            <v>-6.1311200000000003E-2</v>
          </cell>
          <cell r="L7919">
            <v>-5.6408300000000001E-2</v>
          </cell>
          <cell r="M7919">
            <v>-5.30126E-2</v>
          </cell>
          <cell r="N7919">
            <v>-4.9616899999999999E-2</v>
          </cell>
          <cell r="O7919">
            <v>-4.4713999999999997E-2</v>
          </cell>
        </row>
        <row r="7920">
          <cell r="F7920" t="str">
            <v>2012Greater Bay Area1-in-2October Peak23</v>
          </cell>
          <cell r="G7920">
            <v>1.0339339999999999</v>
          </cell>
          <cell r="H7920">
            <v>0.99982579999999999</v>
          </cell>
          <cell r="I7920">
            <v>68.356269999999995</v>
          </cell>
          <cell r="J7920">
            <v>53666.23</v>
          </cell>
          <cell r="K7920">
            <v>-3.9447700000000002E-2</v>
          </cell>
          <cell r="L7920">
            <v>-3.6293100000000002E-2</v>
          </cell>
          <cell r="M7920">
            <v>-3.4108300000000001E-2</v>
          </cell>
          <cell r="N7920">
            <v>-3.19235E-2</v>
          </cell>
          <cell r="O7920">
            <v>-2.8768999999999999E-2</v>
          </cell>
        </row>
        <row r="7921">
          <cell r="F7921" t="str">
            <v>2012Greater Bay Area1-in-2October Peak24</v>
          </cell>
          <cell r="G7921">
            <v>0.78837409999999997</v>
          </cell>
          <cell r="H7921">
            <v>0.7611192</v>
          </cell>
          <cell r="I7921">
            <v>67.025300000000001</v>
          </cell>
          <cell r="J7921">
            <v>53666.23</v>
          </cell>
          <cell r="K7921">
            <v>-3.1521300000000002E-2</v>
          </cell>
          <cell r="L7921">
            <v>-2.9000600000000001E-2</v>
          </cell>
          <cell r="M7921">
            <v>-2.7254799999999999E-2</v>
          </cell>
          <cell r="N7921">
            <v>-2.5509E-2</v>
          </cell>
          <cell r="O7921">
            <v>-2.2988399999999999E-2</v>
          </cell>
        </row>
        <row r="7922">
          <cell r="F7922" t="str">
            <v>2012Greater Fresno1-in-2October Peak1</v>
          </cell>
          <cell r="G7922">
            <v>0.67048929999999995</v>
          </cell>
          <cell r="H7922">
            <v>0.67048929999999995</v>
          </cell>
          <cell r="I7922">
            <v>66.562160000000006</v>
          </cell>
          <cell r="J7922">
            <v>27540.28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</row>
        <row r="7923">
          <cell r="F7923" t="str">
            <v>2012Greater Fresno1-in-2October Peak2</v>
          </cell>
          <cell r="G7923">
            <v>0.57007560000000002</v>
          </cell>
          <cell r="H7923">
            <v>0.57007560000000002</v>
          </cell>
          <cell r="I7923">
            <v>65.453109999999995</v>
          </cell>
          <cell r="J7923">
            <v>27540.28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</row>
        <row r="7924">
          <cell r="F7924" t="str">
            <v>2012Greater Fresno1-in-2October Peak3</v>
          </cell>
          <cell r="G7924">
            <v>0.50493529999999998</v>
          </cell>
          <cell r="H7924">
            <v>0.50493529999999998</v>
          </cell>
          <cell r="I7924">
            <v>63.541170000000001</v>
          </cell>
          <cell r="J7924">
            <v>27540.28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</row>
        <row r="7925">
          <cell r="F7925" t="str">
            <v>2012Greater Fresno1-in-2October Peak4</v>
          </cell>
          <cell r="G7925">
            <v>0.46553149999999999</v>
          </cell>
          <cell r="H7925">
            <v>0.46553149999999999</v>
          </cell>
          <cell r="I7925">
            <v>61.731650000000002</v>
          </cell>
          <cell r="J7925">
            <v>27540.28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</row>
        <row r="7926">
          <cell r="F7926" t="str">
            <v>2012Greater Fresno1-in-2October Peak5</v>
          </cell>
          <cell r="G7926">
            <v>0.45349109999999998</v>
          </cell>
          <cell r="H7926">
            <v>0.45349109999999998</v>
          </cell>
          <cell r="I7926">
            <v>59.8675</v>
          </cell>
          <cell r="J7926">
            <v>27540.28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</row>
        <row r="7927">
          <cell r="F7927" t="str">
            <v>2012Greater Fresno1-in-2October Peak6</v>
          </cell>
          <cell r="G7927">
            <v>0.47180349999999999</v>
          </cell>
          <cell r="H7927">
            <v>0.47180349999999999</v>
          </cell>
          <cell r="I7927">
            <v>59.354149999999997</v>
          </cell>
          <cell r="J7927">
            <v>27540.28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</row>
        <row r="7928">
          <cell r="F7928" t="str">
            <v>2012Greater Fresno1-in-2October Peak7</v>
          </cell>
          <cell r="G7928">
            <v>0.53018940000000003</v>
          </cell>
          <cell r="H7928">
            <v>0.53018940000000003</v>
          </cell>
          <cell r="I7928">
            <v>58.29289</v>
          </cell>
          <cell r="J7928">
            <v>27540.28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</row>
        <row r="7929">
          <cell r="F7929" t="str">
            <v>2012Greater Fresno1-in-2October Peak8</v>
          </cell>
          <cell r="G7929">
            <v>0.56893300000000002</v>
          </cell>
          <cell r="H7929">
            <v>0.56893300000000002</v>
          </cell>
          <cell r="I7929">
            <v>59.218200000000003</v>
          </cell>
          <cell r="J7929">
            <v>27540.28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</row>
        <row r="7930">
          <cell r="F7930" t="str">
            <v>2012Greater Fresno1-in-2October Peak9</v>
          </cell>
          <cell r="G7930">
            <v>0.58629629999999999</v>
          </cell>
          <cell r="H7930">
            <v>0.58629629999999999</v>
          </cell>
          <cell r="I7930">
            <v>63.836329999999997</v>
          </cell>
          <cell r="J7930">
            <v>27540.28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</row>
        <row r="7931">
          <cell r="F7931" t="str">
            <v>2012Greater Fresno1-in-2October Peak10</v>
          </cell>
          <cell r="G7931">
            <v>0.65146150000000003</v>
          </cell>
          <cell r="H7931">
            <v>0.65146150000000003</v>
          </cell>
          <cell r="I7931">
            <v>70.550160000000005</v>
          </cell>
          <cell r="J7931">
            <v>27540.28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</row>
        <row r="7932">
          <cell r="F7932" t="str">
            <v>2012Greater Fresno1-in-2October Peak11</v>
          </cell>
          <cell r="G7932">
            <v>0.74773350000000005</v>
          </cell>
          <cell r="H7932">
            <v>0.74773350000000005</v>
          </cell>
          <cell r="I7932">
            <v>75.590419999999995</v>
          </cell>
          <cell r="J7932">
            <v>27540.28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</row>
        <row r="7933">
          <cell r="F7933" t="str">
            <v>2012Greater Fresno1-in-2October Peak12</v>
          </cell>
          <cell r="G7933">
            <v>0.88834049999999998</v>
          </cell>
          <cell r="H7933">
            <v>0.88834049999999998</v>
          </cell>
          <cell r="I7933">
            <v>79.590419999999995</v>
          </cell>
          <cell r="J7933">
            <v>27540.28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</row>
        <row r="7934">
          <cell r="F7934" t="str">
            <v>2012Greater Fresno1-in-2October Peak13</v>
          </cell>
          <cell r="G7934">
            <v>1.0633870000000001</v>
          </cell>
          <cell r="H7934">
            <v>1.0633870000000001</v>
          </cell>
          <cell r="I7934">
            <v>83.042529999999999</v>
          </cell>
          <cell r="J7934">
            <v>27540.28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</row>
        <row r="7935">
          <cell r="F7935" t="str">
            <v>2012Greater Fresno1-in-2October Peak14</v>
          </cell>
          <cell r="G7935">
            <v>1.1196090000000001</v>
          </cell>
          <cell r="H7935">
            <v>1.2492479999999999</v>
          </cell>
          <cell r="I7935">
            <v>86.151660000000007</v>
          </cell>
          <cell r="J7935">
            <v>27540.28</v>
          </cell>
          <cell r="K7935">
            <v>-8.3732000000000008E-3</v>
          </cell>
          <cell r="L7935">
            <v>7.3165499999999994E-2</v>
          </cell>
          <cell r="M7935">
            <v>0.129639</v>
          </cell>
          <cell r="N7935">
            <v>0.18611249999999999</v>
          </cell>
          <cell r="O7935">
            <v>0.26765139999999998</v>
          </cell>
        </row>
        <row r="7936">
          <cell r="F7936" t="str">
            <v>2012Greater Fresno1-in-2October Peak15</v>
          </cell>
          <cell r="G7936">
            <v>1.2740579999999999</v>
          </cell>
          <cell r="H7936">
            <v>1.4425479999999999</v>
          </cell>
          <cell r="I7936">
            <v>87.747370000000004</v>
          </cell>
          <cell r="J7936">
            <v>27540.28</v>
          </cell>
          <cell r="K7936">
            <v>-1.10306E-2</v>
          </cell>
          <cell r="L7936">
            <v>9.5031199999999996E-2</v>
          </cell>
          <cell r="M7936">
            <v>0.16848930000000001</v>
          </cell>
          <cell r="N7936">
            <v>0.24194740000000001</v>
          </cell>
          <cell r="O7936">
            <v>0.34800910000000002</v>
          </cell>
        </row>
        <row r="7937">
          <cell r="F7937" t="str">
            <v>2012Greater Fresno1-in-2October Peak16</v>
          </cell>
          <cell r="G7937">
            <v>1.434296</v>
          </cell>
          <cell r="H7937">
            <v>1.643559</v>
          </cell>
          <cell r="I7937">
            <v>89.713840000000005</v>
          </cell>
          <cell r="J7937">
            <v>27540.28</v>
          </cell>
          <cell r="K7937">
            <v>-1.3048000000000001E-2</v>
          </cell>
          <cell r="L7937">
            <v>0.118295</v>
          </cell>
          <cell r="M7937">
            <v>0.2092628</v>
          </cell>
          <cell r="N7937">
            <v>0.30023050000000001</v>
          </cell>
          <cell r="O7937">
            <v>0.4315736</v>
          </cell>
        </row>
        <row r="7938">
          <cell r="F7938" t="str">
            <v>2012Greater Fresno1-in-2October Peak17</v>
          </cell>
          <cell r="G7938">
            <v>1.551504</v>
          </cell>
          <cell r="H7938">
            <v>1.796314</v>
          </cell>
          <cell r="I7938">
            <v>90.639129999999994</v>
          </cell>
          <cell r="J7938">
            <v>27540.28</v>
          </cell>
          <cell r="K7938">
            <v>-1.5722199999999999E-2</v>
          </cell>
          <cell r="L7938">
            <v>0.1382024</v>
          </cell>
          <cell r="M7938">
            <v>0.2448101</v>
          </cell>
          <cell r="N7938">
            <v>0.3514178</v>
          </cell>
          <cell r="O7938">
            <v>0.50534239999999997</v>
          </cell>
        </row>
        <row r="7939">
          <cell r="F7939" t="str">
            <v>2012Greater Fresno1-in-2October Peak18</v>
          </cell>
          <cell r="G7939">
            <v>1.6292610000000001</v>
          </cell>
          <cell r="H7939">
            <v>1.880819</v>
          </cell>
          <cell r="I7939">
            <v>90.119050000000001</v>
          </cell>
          <cell r="J7939">
            <v>27540.28</v>
          </cell>
          <cell r="K7939">
            <v>-1.62156E-2</v>
          </cell>
          <cell r="L7939">
            <v>0.1419868</v>
          </cell>
          <cell r="M7939">
            <v>0.25155739999999999</v>
          </cell>
          <cell r="N7939">
            <v>0.3611278</v>
          </cell>
          <cell r="O7939">
            <v>0.51933030000000002</v>
          </cell>
        </row>
        <row r="7940">
          <cell r="F7940" t="str">
            <v>2012Greater Fresno1-in-2October Peak19</v>
          </cell>
          <cell r="G7940">
            <v>2.1648960000000002</v>
          </cell>
          <cell r="H7940">
            <v>1.839569</v>
          </cell>
          <cell r="I7940">
            <v>86.817160000000001</v>
          </cell>
          <cell r="J7940">
            <v>27540.28</v>
          </cell>
          <cell r="K7940">
            <v>-0.3527806</v>
          </cell>
          <cell r="L7940">
            <v>-0.33656079999999999</v>
          </cell>
          <cell r="M7940">
            <v>-0.32532689999999997</v>
          </cell>
          <cell r="N7940">
            <v>-0.31409300000000001</v>
          </cell>
          <cell r="O7940">
            <v>-0.297873</v>
          </cell>
        </row>
        <row r="7941">
          <cell r="F7941" t="str">
            <v>2012Greater Fresno1-in-2October Peak20</v>
          </cell>
          <cell r="G7941">
            <v>1.9995769999999999</v>
          </cell>
          <cell r="H7941">
            <v>1.6930069999999999</v>
          </cell>
          <cell r="I7941">
            <v>81.715649999999997</v>
          </cell>
          <cell r="J7941">
            <v>27540.28</v>
          </cell>
          <cell r="K7941">
            <v>-0.33244089999999998</v>
          </cell>
          <cell r="L7941">
            <v>-0.3171563</v>
          </cell>
          <cell r="M7941">
            <v>-0.30657010000000001</v>
          </cell>
          <cell r="N7941">
            <v>-0.29598390000000002</v>
          </cell>
          <cell r="O7941">
            <v>-0.28069899999999998</v>
          </cell>
        </row>
        <row r="7942">
          <cell r="F7942" t="str">
            <v>2012Greater Fresno1-in-2October Peak21</v>
          </cell>
          <cell r="G7942">
            <v>1.758003</v>
          </cell>
          <cell r="H7942">
            <v>1.5430349999999999</v>
          </cell>
          <cell r="I7942">
            <v>79.073070000000001</v>
          </cell>
          <cell r="J7942">
            <v>27540.28</v>
          </cell>
          <cell r="K7942">
            <v>-0.2331095</v>
          </cell>
          <cell r="L7942">
            <v>-0.2223918</v>
          </cell>
          <cell r="M7942">
            <v>-0.21496870000000001</v>
          </cell>
          <cell r="N7942">
            <v>-0.2075456</v>
          </cell>
          <cell r="O7942">
            <v>-0.1968278</v>
          </cell>
        </row>
        <row r="7943">
          <cell r="F7943" t="str">
            <v>2012Greater Fresno1-in-2October Peak22</v>
          </cell>
          <cell r="G7943">
            <v>1.4952730000000001</v>
          </cell>
          <cell r="H7943">
            <v>1.364492</v>
          </cell>
          <cell r="I7943">
            <v>76.141040000000004</v>
          </cell>
          <cell r="J7943">
            <v>27540.28</v>
          </cell>
          <cell r="K7943">
            <v>-0.14181730000000001</v>
          </cell>
          <cell r="L7943">
            <v>-0.1352969</v>
          </cell>
          <cell r="M7943">
            <v>-0.13078090000000001</v>
          </cell>
          <cell r="N7943">
            <v>-0.12626490000000001</v>
          </cell>
          <cell r="O7943">
            <v>-0.1197445</v>
          </cell>
        </row>
        <row r="7944">
          <cell r="F7944" t="str">
            <v>2012Greater Fresno1-in-2October Peak23</v>
          </cell>
          <cell r="G7944">
            <v>1.169338</v>
          </cell>
          <cell r="H7944">
            <v>1.095882</v>
          </cell>
          <cell r="I7944">
            <v>72.290360000000007</v>
          </cell>
          <cell r="J7944">
            <v>27540.28</v>
          </cell>
          <cell r="K7944">
            <v>-7.9655500000000004E-2</v>
          </cell>
          <cell r="L7944">
            <v>-7.5993199999999997E-2</v>
          </cell>
          <cell r="M7944">
            <v>-7.3456599999999997E-2</v>
          </cell>
          <cell r="N7944">
            <v>-7.09201E-2</v>
          </cell>
          <cell r="O7944">
            <v>-6.7257800000000006E-2</v>
          </cell>
        </row>
        <row r="7945">
          <cell r="F7945" t="str">
            <v>2012Greater Fresno1-in-2October Peak24</v>
          </cell>
          <cell r="G7945">
            <v>0.90228220000000003</v>
          </cell>
          <cell r="H7945">
            <v>0.8463233</v>
          </cell>
          <cell r="I7945">
            <v>70.330520000000007</v>
          </cell>
          <cell r="J7945">
            <v>27540.28</v>
          </cell>
          <cell r="K7945">
            <v>-6.0681300000000001E-2</v>
          </cell>
          <cell r="L7945">
            <v>-5.7891400000000003E-2</v>
          </cell>
          <cell r="M7945">
            <v>-5.5959000000000002E-2</v>
          </cell>
          <cell r="N7945">
            <v>-5.4026699999999997E-2</v>
          </cell>
          <cell r="O7945">
            <v>-5.1236799999999999E-2</v>
          </cell>
        </row>
        <row r="7946">
          <cell r="F7946" t="str">
            <v>2012Kern1-in-2October Peak1</v>
          </cell>
          <cell r="G7946">
            <v>0.70321330000000004</v>
          </cell>
          <cell r="H7946">
            <v>0.70321330000000004</v>
          </cell>
          <cell r="I7946">
            <v>66.5</v>
          </cell>
          <cell r="J7946">
            <v>5718.28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</row>
        <row r="7947">
          <cell r="F7947" t="str">
            <v>2012Kern1-in-2October Peak2</v>
          </cell>
          <cell r="G7947">
            <v>0.60222620000000004</v>
          </cell>
          <cell r="H7947">
            <v>0.60222620000000004</v>
          </cell>
          <cell r="I7947">
            <v>65.5</v>
          </cell>
          <cell r="J7947">
            <v>5718.28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</row>
        <row r="7948">
          <cell r="F7948" t="str">
            <v>2012Kern1-in-2October Peak3</v>
          </cell>
          <cell r="G7948">
            <v>0.52688210000000002</v>
          </cell>
          <cell r="H7948">
            <v>0.52688210000000002</v>
          </cell>
          <cell r="I7948">
            <v>63</v>
          </cell>
          <cell r="J7948">
            <v>5718.28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</row>
        <row r="7949">
          <cell r="F7949" t="str">
            <v>2012Kern1-in-2October Peak4</v>
          </cell>
          <cell r="G7949">
            <v>0.47444930000000002</v>
          </cell>
          <cell r="H7949">
            <v>0.47444930000000002</v>
          </cell>
          <cell r="I7949">
            <v>62.5</v>
          </cell>
          <cell r="J7949">
            <v>5718.28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</row>
        <row r="7950">
          <cell r="F7950" t="str">
            <v>2012Kern1-in-2October Peak5</v>
          </cell>
          <cell r="G7950">
            <v>0.45095079999999998</v>
          </cell>
          <cell r="H7950">
            <v>0.45095079999999998</v>
          </cell>
          <cell r="I7950">
            <v>60.5</v>
          </cell>
          <cell r="J7950">
            <v>5718.28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</row>
        <row r="7951">
          <cell r="F7951" t="str">
            <v>2012Kern1-in-2October Peak6</v>
          </cell>
          <cell r="G7951">
            <v>0.4482409</v>
          </cell>
          <cell r="H7951">
            <v>0.4482409</v>
          </cell>
          <cell r="I7951">
            <v>59</v>
          </cell>
          <cell r="J7951">
            <v>5718.28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</row>
        <row r="7952">
          <cell r="F7952" t="str">
            <v>2012Kern1-in-2October Peak7</v>
          </cell>
          <cell r="G7952">
            <v>0.48873270000000002</v>
          </cell>
          <cell r="H7952">
            <v>0.48873270000000002</v>
          </cell>
          <cell r="I7952">
            <v>58</v>
          </cell>
          <cell r="J7952">
            <v>5718.28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</row>
        <row r="7953">
          <cell r="F7953" t="str">
            <v>2012Kern1-in-2October Peak8</v>
          </cell>
          <cell r="G7953">
            <v>0.5127929</v>
          </cell>
          <cell r="H7953">
            <v>0.5127929</v>
          </cell>
          <cell r="I7953">
            <v>58.5</v>
          </cell>
          <cell r="J7953">
            <v>5718.28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</row>
        <row r="7954">
          <cell r="F7954" t="str">
            <v>2012Kern1-in-2October Peak9</v>
          </cell>
          <cell r="G7954">
            <v>0.52602769999999999</v>
          </cell>
          <cell r="H7954">
            <v>0.52602769999999999</v>
          </cell>
          <cell r="I7954">
            <v>64</v>
          </cell>
          <cell r="J7954">
            <v>5718.28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</row>
        <row r="7955">
          <cell r="F7955" t="str">
            <v>2012Kern1-in-2October Peak10</v>
          </cell>
          <cell r="G7955">
            <v>0.60316210000000003</v>
          </cell>
          <cell r="H7955">
            <v>0.60316210000000003</v>
          </cell>
          <cell r="I7955">
            <v>72.5</v>
          </cell>
          <cell r="J7955">
            <v>5718.28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</row>
        <row r="7956">
          <cell r="F7956" t="str">
            <v>2012Kern1-in-2October Peak11</v>
          </cell>
          <cell r="G7956">
            <v>0.7213174</v>
          </cell>
          <cell r="H7956">
            <v>0.7213174</v>
          </cell>
          <cell r="I7956">
            <v>78.5</v>
          </cell>
          <cell r="J7956">
            <v>5718.28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</row>
        <row r="7957">
          <cell r="F7957" t="str">
            <v>2012Kern1-in-2October Peak12</v>
          </cell>
          <cell r="G7957">
            <v>0.88096870000000005</v>
          </cell>
          <cell r="H7957">
            <v>0.88096870000000005</v>
          </cell>
          <cell r="I7957">
            <v>85</v>
          </cell>
          <cell r="J7957">
            <v>5718.28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>
            <v>0</v>
          </cell>
        </row>
        <row r="7958">
          <cell r="F7958" t="str">
            <v>2012Kern1-in-2October Peak13</v>
          </cell>
          <cell r="G7958">
            <v>1.0619259999999999</v>
          </cell>
          <cell r="H7958">
            <v>1.0619259999999999</v>
          </cell>
          <cell r="I7958">
            <v>87</v>
          </cell>
          <cell r="J7958">
            <v>5718.28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</row>
        <row r="7959">
          <cell r="F7959" t="str">
            <v>2012Kern1-in-2October Peak14</v>
          </cell>
          <cell r="G7959">
            <v>1.0204610000000001</v>
          </cell>
          <cell r="H7959">
            <v>1.2385489999999999</v>
          </cell>
          <cell r="I7959">
            <v>89.5</v>
          </cell>
          <cell r="J7959">
            <v>5718.28</v>
          </cell>
          <cell r="K7959">
            <v>5.9761700000000001E-2</v>
          </cell>
          <cell r="L7959">
            <v>0.1533023</v>
          </cell>
          <cell r="M7959">
            <v>0.21808820000000001</v>
          </cell>
          <cell r="N7959">
            <v>0.28287410000000002</v>
          </cell>
          <cell r="O7959">
            <v>0.37641469999999999</v>
          </cell>
        </row>
        <row r="7960">
          <cell r="F7960" t="str">
            <v>2012Kern1-in-2October Peak15</v>
          </cell>
          <cell r="G7960">
            <v>1.1334919999999999</v>
          </cell>
          <cell r="H7960">
            <v>1.408774</v>
          </cell>
          <cell r="I7960">
            <v>91</v>
          </cell>
          <cell r="J7960">
            <v>5718.28</v>
          </cell>
          <cell r="K7960">
            <v>7.4598300000000006E-2</v>
          </cell>
          <cell r="L7960">
            <v>0.19316369999999999</v>
          </cell>
          <cell r="M7960">
            <v>0.27528160000000002</v>
          </cell>
          <cell r="N7960">
            <v>0.35739959999999998</v>
          </cell>
          <cell r="O7960">
            <v>0.47596490000000002</v>
          </cell>
        </row>
        <row r="7961">
          <cell r="F7961" t="str">
            <v>2012Kern1-in-2October Peak16</v>
          </cell>
          <cell r="G7961">
            <v>1.2365459999999999</v>
          </cell>
          <cell r="H7961">
            <v>1.583575</v>
          </cell>
          <cell r="I7961">
            <v>91</v>
          </cell>
          <cell r="J7961">
            <v>5718.28</v>
          </cell>
          <cell r="K7961">
            <v>9.6833299999999997E-2</v>
          </cell>
          <cell r="L7961">
            <v>0.2446508</v>
          </cell>
          <cell r="M7961">
            <v>0.34702860000000002</v>
          </cell>
          <cell r="N7961">
            <v>0.44940649999999999</v>
          </cell>
          <cell r="O7961">
            <v>0.59722390000000003</v>
          </cell>
        </row>
        <row r="7962">
          <cell r="F7962" t="str">
            <v>2012Kern1-in-2October Peak17</v>
          </cell>
          <cell r="G7962">
            <v>1.31189</v>
          </cell>
          <cell r="H7962">
            <v>1.7142660000000001</v>
          </cell>
          <cell r="I7962">
            <v>91</v>
          </cell>
          <cell r="J7962">
            <v>5718.28</v>
          </cell>
          <cell r="K7962">
            <v>0.11034529999999999</v>
          </cell>
          <cell r="L7962">
            <v>0.2828792</v>
          </cell>
          <cell r="M7962">
            <v>0.4023756</v>
          </cell>
          <cell r="N7962">
            <v>0.521872</v>
          </cell>
          <cell r="O7962">
            <v>0.69440590000000002</v>
          </cell>
        </row>
        <row r="7963">
          <cell r="F7963" t="str">
            <v>2012Kern1-in-2October Peak18</v>
          </cell>
          <cell r="G7963">
            <v>1.363931</v>
          </cell>
          <cell r="H7963">
            <v>1.776923</v>
          </cell>
          <cell r="I7963">
            <v>89.5</v>
          </cell>
          <cell r="J7963">
            <v>5718.28</v>
          </cell>
          <cell r="K7963">
            <v>0.11300060000000001</v>
          </cell>
          <cell r="L7963">
            <v>0.29023789999999999</v>
          </cell>
          <cell r="M7963">
            <v>0.41299190000000002</v>
          </cell>
          <cell r="N7963">
            <v>0.53574600000000006</v>
          </cell>
          <cell r="O7963">
            <v>0.71298329999999999</v>
          </cell>
        </row>
        <row r="7964">
          <cell r="F7964" t="str">
            <v>2012Kern1-in-2October Peak19</v>
          </cell>
          <cell r="G7964">
            <v>2.149489</v>
          </cell>
          <cell r="H7964">
            <v>1.7290479999999999</v>
          </cell>
          <cell r="I7964">
            <v>86</v>
          </cell>
          <cell r="J7964">
            <v>5718.28</v>
          </cell>
          <cell r="K7964">
            <v>-0.4601403</v>
          </cell>
          <cell r="L7964">
            <v>-0.43668610000000002</v>
          </cell>
          <cell r="M7964">
            <v>-0.42044179999999998</v>
          </cell>
          <cell r="N7964">
            <v>-0.40419769999999999</v>
          </cell>
          <cell r="O7964">
            <v>-0.38074360000000002</v>
          </cell>
        </row>
        <row r="7965">
          <cell r="F7965" t="str">
            <v>2012Kern1-in-2October Peak20</v>
          </cell>
          <cell r="G7965">
            <v>2.03139</v>
          </cell>
          <cell r="H7965">
            <v>1.608636</v>
          </cell>
          <cell r="I7965">
            <v>80.5</v>
          </cell>
          <cell r="J7965">
            <v>5718.28</v>
          </cell>
          <cell r="K7965">
            <v>-0.46267069999999999</v>
          </cell>
          <cell r="L7965">
            <v>-0.43908750000000002</v>
          </cell>
          <cell r="M7965">
            <v>-0.42275400000000002</v>
          </cell>
          <cell r="N7965">
            <v>-0.40642040000000001</v>
          </cell>
          <cell r="O7965">
            <v>-0.38283729999999999</v>
          </cell>
        </row>
        <row r="7966">
          <cell r="F7966" t="str">
            <v>2012Kern1-in-2October Peak21</v>
          </cell>
          <cell r="G7966">
            <v>1.7876479999999999</v>
          </cell>
          <cell r="H7966">
            <v>1.494459</v>
          </cell>
          <cell r="I7966">
            <v>77</v>
          </cell>
          <cell r="J7966">
            <v>5718.28</v>
          </cell>
          <cell r="K7966">
            <v>-0.3208724</v>
          </cell>
          <cell r="L7966">
            <v>-0.30451689999999998</v>
          </cell>
          <cell r="M7966">
            <v>-0.29318929999999999</v>
          </cell>
          <cell r="N7966">
            <v>-0.28186159999999999</v>
          </cell>
          <cell r="O7966">
            <v>-0.26550620000000003</v>
          </cell>
        </row>
        <row r="7967">
          <cell r="F7967" t="str">
            <v>2012Kern1-in-2October Peak22</v>
          </cell>
          <cell r="G7967">
            <v>1.5400400000000001</v>
          </cell>
          <cell r="H7967">
            <v>1.348635</v>
          </cell>
          <cell r="I7967">
            <v>74</v>
          </cell>
          <cell r="J7967">
            <v>5718.28</v>
          </cell>
          <cell r="K7967">
            <v>-0.20947789999999999</v>
          </cell>
          <cell r="L7967">
            <v>-0.19880049999999999</v>
          </cell>
          <cell r="M7967">
            <v>-0.1914053</v>
          </cell>
          <cell r="N7967">
            <v>-0.18401020000000001</v>
          </cell>
          <cell r="O7967">
            <v>-0.17333280000000001</v>
          </cell>
        </row>
        <row r="7968">
          <cell r="F7968" t="str">
            <v>2012Kern1-in-2October Peak23</v>
          </cell>
          <cell r="G7968">
            <v>1.2436149999999999</v>
          </cell>
          <cell r="H7968">
            <v>1.1001430000000001</v>
          </cell>
          <cell r="I7968">
            <v>72</v>
          </cell>
          <cell r="J7968">
            <v>5718.28</v>
          </cell>
          <cell r="K7968">
            <v>-0.1570184</v>
          </cell>
          <cell r="L7968">
            <v>-0.14901490000000001</v>
          </cell>
          <cell r="M7968">
            <v>-0.14347170000000001</v>
          </cell>
          <cell r="N7968">
            <v>-0.13792850000000001</v>
          </cell>
          <cell r="O7968">
            <v>-0.12992500000000001</v>
          </cell>
        </row>
        <row r="7969">
          <cell r="F7969" t="str">
            <v>2012Kern1-in-2October Peak24</v>
          </cell>
          <cell r="G7969">
            <v>0.99440910000000005</v>
          </cell>
          <cell r="H7969">
            <v>0.88280510000000001</v>
          </cell>
          <cell r="I7969">
            <v>70.5</v>
          </cell>
          <cell r="J7969">
            <v>5718.28</v>
          </cell>
          <cell r="K7969">
            <v>-0.12214170000000001</v>
          </cell>
          <cell r="L7969">
            <v>-0.1159159</v>
          </cell>
          <cell r="M7969">
            <v>-0.11160399999999999</v>
          </cell>
          <cell r="N7969">
            <v>-0.107292</v>
          </cell>
          <cell r="O7969">
            <v>-0.1010663</v>
          </cell>
        </row>
        <row r="7970">
          <cell r="F7970" t="str">
            <v>2012Northern Coast1-in-2October Peak1</v>
          </cell>
          <cell r="G7970">
            <v>0.55607870000000004</v>
          </cell>
          <cell r="H7970">
            <v>0.55607870000000004</v>
          </cell>
          <cell r="I7970">
            <v>56.9773</v>
          </cell>
          <cell r="J7970">
            <v>9449.14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</row>
        <row r="7971">
          <cell r="F7971" t="str">
            <v>2012Northern Coast1-in-2October Peak2</v>
          </cell>
          <cell r="G7971">
            <v>0.4864212</v>
          </cell>
          <cell r="H7971">
            <v>0.4864212</v>
          </cell>
          <cell r="I7971">
            <v>55.797699999999999</v>
          </cell>
          <cell r="J7971">
            <v>9449.14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</row>
        <row r="7972">
          <cell r="F7972" t="str">
            <v>2012Northern Coast1-in-2October Peak3</v>
          </cell>
          <cell r="G7972">
            <v>0.4533452</v>
          </cell>
          <cell r="H7972">
            <v>0.4533452</v>
          </cell>
          <cell r="I7972">
            <v>53.6477</v>
          </cell>
          <cell r="J7972">
            <v>9449.14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</row>
        <row r="7973">
          <cell r="F7973" t="str">
            <v>2012Northern Coast1-in-2October Peak4</v>
          </cell>
          <cell r="G7973">
            <v>0.43312909999999999</v>
          </cell>
          <cell r="H7973">
            <v>0.43312909999999999</v>
          </cell>
          <cell r="I7973">
            <v>52.93</v>
          </cell>
          <cell r="J7973">
            <v>9449.14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</row>
        <row r="7974">
          <cell r="F7974" t="str">
            <v>2012Northern Coast1-in-2October Peak5</v>
          </cell>
          <cell r="G7974">
            <v>0.43419439999999998</v>
          </cell>
          <cell r="H7974">
            <v>0.43419439999999998</v>
          </cell>
          <cell r="I7974">
            <v>51.830199999999998</v>
          </cell>
          <cell r="J7974">
            <v>9449.14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</row>
        <row r="7975">
          <cell r="F7975" t="str">
            <v>2012Northern Coast1-in-2October Peak6</v>
          </cell>
          <cell r="G7975">
            <v>0.4743346</v>
          </cell>
          <cell r="H7975">
            <v>0.4743346</v>
          </cell>
          <cell r="I7975">
            <v>50.880200000000002</v>
          </cell>
          <cell r="J7975">
            <v>9449.14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</row>
        <row r="7976">
          <cell r="F7976" t="str">
            <v>2012Northern Coast1-in-2October Peak7</v>
          </cell>
          <cell r="G7976">
            <v>0.57572590000000001</v>
          </cell>
          <cell r="H7976">
            <v>0.57572590000000001</v>
          </cell>
          <cell r="I7976">
            <v>50.064</v>
          </cell>
          <cell r="J7976">
            <v>9449.14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</row>
        <row r="7977">
          <cell r="F7977" t="str">
            <v>2012Northern Coast1-in-2October Peak8</v>
          </cell>
          <cell r="G7977">
            <v>0.66449170000000002</v>
          </cell>
          <cell r="H7977">
            <v>0.66449170000000002</v>
          </cell>
          <cell r="I7977">
            <v>50.303199999999997</v>
          </cell>
          <cell r="J7977">
            <v>9449.14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>
            <v>0</v>
          </cell>
        </row>
        <row r="7978">
          <cell r="F7978" t="str">
            <v>2012Northern Coast1-in-2October Peak9</v>
          </cell>
          <cell r="G7978">
            <v>0.66499470000000005</v>
          </cell>
          <cell r="H7978">
            <v>0.66499470000000005</v>
          </cell>
          <cell r="I7978">
            <v>57.238300000000002</v>
          </cell>
          <cell r="J7978">
            <v>9449.14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</row>
        <row r="7979">
          <cell r="F7979" t="str">
            <v>2012Northern Coast1-in-2October Peak10</v>
          </cell>
          <cell r="G7979">
            <v>0.67999149999999997</v>
          </cell>
          <cell r="H7979">
            <v>0.67999149999999997</v>
          </cell>
          <cell r="I7979">
            <v>64.957099999999997</v>
          </cell>
          <cell r="J7979">
            <v>9449.14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</row>
        <row r="7980">
          <cell r="F7980" t="str">
            <v>2012Northern Coast1-in-2October Peak11</v>
          </cell>
          <cell r="G7980">
            <v>0.70555420000000002</v>
          </cell>
          <cell r="H7980">
            <v>0.70555420000000002</v>
          </cell>
          <cell r="I7980">
            <v>70.600200000000001</v>
          </cell>
          <cell r="J7980">
            <v>9449.14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</row>
        <row r="7981">
          <cell r="F7981" t="str">
            <v>2012Northern Coast1-in-2October Peak12</v>
          </cell>
          <cell r="G7981">
            <v>0.74717429999999996</v>
          </cell>
          <cell r="H7981">
            <v>0.74717429999999996</v>
          </cell>
          <cell r="I7981">
            <v>77.267700000000005</v>
          </cell>
          <cell r="J7981">
            <v>9449.14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</row>
        <row r="7982">
          <cell r="F7982" t="str">
            <v>2012Northern Coast1-in-2October Peak13</v>
          </cell>
          <cell r="G7982">
            <v>0.81850089999999998</v>
          </cell>
          <cell r="H7982">
            <v>0.81850089999999998</v>
          </cell>
          <cell r="I7982">
            <v>82.713499999999996</v>
          </cell>
          <cell r="J7982">
            <v>9449.14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</row>
        <row r="7983">
          <cell r="F7983" t="str">
            <v>2012Northern Coast1-in-2October Peak14</v>
          </cell>
          <cell r="G7983">
            <v>0.79461579999999998</v>
          </cell>
          <cell r="H7983">
            <v>0.89990899999999996</v>
          </cell>
          <cell r="I7983">
            <v>85.818799999999996</v>
          </cell>
          <cell r="J7983">
            <v>9449.14</v>
          </cell>
          <cell r="K7983">
            <v>3.8823200000000002E-2</v>
          </cell>
          <cell r="L7983">
            <v>7.8094200000000003E-2</v>
          </cell>
          <cell r="M7983">
            <v>0.1052931</v>
          </cell>
          <cell r="N7983">
            <v>0.1324921</v>
          </cell>
          <cell r="O7983">
            <v>0.1717631</v>
          </cell>
        </row>
        <row r="7984">
          <cell r="F7984" t="str">
            <v>2012Northern Coast1-in-2October Peak15</v>
          </cell>
          <cell r="G7984">
            <v>0.87855139999999998</v>
          </cell>
          <cell r="H7984">
            <v>1.0165169999999999</v>
          </cell>
          <cell r="I7984">
            <v>88.387500000000003</v>
          </cell>
          <cell r="J7984">
            <v>9449.14</v>
          </cell>
          <cell r="K7984">
            <v>5.0869999999999999E-2</v>
          </cell>
          <cell r="L7984">
            <v>0.1023265</v>
          </cell>
          <cell r="M7984">
            <v>0.13796530000000001</v>
          </cell>
          <cell r="N7984">
            <v>0.17360410000000001</v>
          </cell>
          <cell r="O7984">
            <v>0.2250607</v>
          </cell>
        </row>
        <row r="7985">
          <cell r="F7985" t="str">
            <v>2012Northern Coast1-in-2October Peak16</v>
          </cell>
          <cell r="G7985">
            <v>0.99588889999999997</v>
          </cell>
          <cell r="H7985">
            <v>1.16642</v>
          </cell>
          <cell r="I7985">
            <v>89.298400000000001</v>
          </cell>
          <cell r="J7985">
            <v>9449.14</v>
          </cell>
          <cell r="K7985">
            <v>6.2877299999999997E-2</v>
          </cell>
          <cell r="L7985">
            <v>0.12647990000000001</v>
          </cell>
          <cell r="M7985">
            <v>0.17053090000000001</v>
          </cell>
          <cell r="N7985">
            <v>0.21458189999999999</v>
          </cell>
          <cell r="O7985">
            <v>0.2781845</v>
          </cell>
        </row>
        <row r="7986">
          <cell r="F7986" t="str">
            <v>2012Northern Coast1-in-2October Peak17</v>
          </cell>
          <cell r="G7986">
            <v>1.1302680000000001</v>
          </cell>
          <cell r="H7986">
            <v>1.330344</v>
          </cell>
          <cell r="I7986">
            <v>87.756699999999995</v>
          </cell>
          <cell r="J7986">
            <v>9449.14</v>
          </cell>
          <cell r="K7986">
            <v>7.37709E-2</v>
          </cell>
          <cell r="L7986">
            <v>0.14839269999999999</v>
          </cell>
          <cell r="M7986">
            <v>0.20007549999999999</v>
          </cell>
          <cell r="N7986">
            <v>0.25175839999999999</v>
          </cell>
          <cell r="O7986">
            <v>0.32638030000000001</v>
          </cell>
        </row>
        <row r="7987">
          <cell r="F7987" t="str">
            <v>2012Northern Coast1-in-2October Peak18</v>
          </cell>
          <cell r="G7987">
            <v>1.242712</v>
          </cell>
          <cell r="H7987">
            <v>1.4483779999999999</v>
          </cell>
          <cell r="I7987">
            <v>85.791899999999998</v>
          </cell>
          <cell r="J7987">
            <v>9449.14</v>
          </cell>
          <cell r="K7987">
            <v>7.5831999999999997E-2</v>
          </cell>
          <cell r="L7987">
            <v>0.1525387</v>
          </cell>
          <cell r="M7987">
            <v>0.2056655</v>
          </cell>
          <cell r="N7987">
            <v>0.25879239999999998</v>
          </cell>
          <cell r="O7987">
            <v>0.33549909999999999</v>
          </cell>
        </row>
        <row r="7988">
          <cell r="F7988" t="str">
            <v>2012Northern Coast1-in-2October Peak19</v>
          </cell>
          <cell r="G7988">
            <v>1.5960030000000001</v>
          </cell>
          <cell r="H7988">
            <v>1.441684</v>
          </cell>
          <cell r="I7988">
            <v>80.824299999999994</v>
          </cell>
          <cell r="J7988">
            <v>9449.14</v>
          </cell>
          <cell r="K7988">
            <v>-0.17474339999999999</v>
          </cell>
          <cell r="L7988">
            <v>-0.16267670000000001</v>
          </cell>
          <cell r="M7988">
            <v>-0.1543194</v>
          </cell>
          <cell r="N7988">
            <v>-0.14596210000000001</v>
          </cell>
          <cell r="O7988">
            <v>-0.1338955</v>
          </cell>
        </row>
        <row r="7989">
          <cell r="F7989" t="str">
            <v>2012Northern Coast1-in-2October Peak20</v>
          </cell>
          <cell r="G7989">
            <v>1.446779</v>
          </cell>
          <cell r="H7989">
            <v>1.3173699999999999</v>
          </cell>
          <cell r="I7989">
            <v>74.477099999999993</v>
          </cell>
          <cell r="J7989">
            <v>9449.14</v>
          </cell>
          <cell r="K7989">
            <v>-0.14653640000000001</v>
          </cell>
          <cell r="L7989">
            <v>-0.1364176</v>
          </cell>
          <cell r="M7989">
            <v>-0.1294093</v>
          </cell>
          <cell r="N7989">
            <v>-0.1224011</v>
          </cell>
          <cell r="O7989">
            <v>-0.1122822</v>
          </cell>
        </row>
        <row r="7990">
          <cell r="F7990" t="str">
            <v>2012Northern Coast1-in-2October Peak21</v>
          </cell>
          <cell r="G7990">
            <v>1.2797959999999999</v>
          </cell>
          <cell r="H7990">
            <v>1.197943</v>
          </cell>
          <cell r="I7990">
            <v>69.952799999999996</v>
          </cell>
          <cell r="J7990">
            <v>9449.14</v>
          </cell>
          <cell r="K7990">
            <v>-9.2685600000000007E-2</v>
          </cell>
          <cell r="L7990">
            <v>-8.6285399999999998E-2</v>
          </cell>
          <cell r="M7990">
            <v>-8.1852599999999998E-2</v>
          </cell>
          <cell r="N7990">
            <v>-7.7419799999999997E-2</v>
          </cell>
          <cell r="O7990">
            <v>-7.1019499999999999E-2</v>
          </cell>
        </row>
        <row r="7991">
          <cell r="F7991" t="str">
            <v>2012Northern Coast1-in-2October Peak22</v>
          </cell>
          <cell r="G7991">
            <v>1.1047769999999999</v>
          </cell>
          <cell r="H7991">
            <v>1.056473</v>
          </cell>
          <cell r="I7991">
            <v>65.866399999999999</v>
          </cell>
          <cell r="J7991">
            <v>9449.14</v>
          </cell>
          <cell r="K7991">
            <v>-5.4696500000000002E-2</v>
          </cell>
          <cell r="L7991">
            <v>-5.0919600000000002E-2</v>
          </cell>
          <cell r="M7991">
            <v>-4.8303699999999998E-2</v>
          </cell>
          <cell r="N7991">
            <v>-4.5687699999999998E-2</v>
          </cell>
          <cell r="O7991">
            <v>-4.1910700000000002E-2</v>
          </cell>
        </row>
        <row r="7992">
          <cell r="F7992" t="str">
            <v>2012Northern Coast1-in-2October Peak23</v>
          </cell>
          <cell r="G7992">
            <v>0.88927049999999996</v>
          </cell>
          <cell r="H7992">
            <v>0.85209369999999995</v>
          </cell>
          <cell r="I7992">
            <v>62.374600000000001</v>
          </cell>
          <cell r="J7992">
            <v>9449.14</v>
          </cell>
          <cell r="K7992">
            <v>-4.2097200000000001E-2</v>
          </cell>
          <cell r="L7992">
            <v>-3.9190200000000001E-2</v>
          </cell>
          <cell r="M7992">
            <v>-3.7176800000000003E-2</v>
          </cell>
          <cell r="N7992">
            <v>-3.51635E-2</v>
          </cell>
          <cell r="O7992">
            <v>-3.22565E-2</v>
          </cell>
        </row>
        <row r="7993">
          <cell r="F7993" t="str">
            <v>2012Northern Coast1-in-2October Peak24</v>
          </cell>
          <cell r="G7993">
            <v>0.6813825</v>
          </cell>
          <cell r="H7993">
            <v>0.64660110000000004</v>
          </cell>
          <cell r="I7993">
            <v>60.009900000000002</v>
          </cell>
          <cell r="J7993">
            <v>9449.14</v>
          </cell>
          <cell r="K7993">
            <v>-3.93849E-2</v>
          </cell>
          <cell r="L7993">
            <v>-3.6665099999999999E-2</v>
          </cell>
          <cell r="M7993">
            <v>-3.47815E-2</v>
          </cell>
          <cell r="N7993">
            <v>-3.2897900000000001E-2</v>
          </cell>
          <cell r="O7993">
            <v>-3.0178300000000002E-2</v>
          </cell>
        </row>
        <row r="7994">
          <cell r="F7994" t="str">
            <v>2012Other1-in-2October Peak1</v>
          </cell>
          <cell r="G7994">
            <v>0.46403080000000002</v>
          </cell>
          <cell r="H7994">
            <v>0.46403080000000002</v>
          </cell>
          <cell r="I7994">
            <v>64.211950000000002</v>
          </cell>
          <cell r="J7994">
            <v>26308.01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</row>
        <row r="7995">
          <cell r="F7995" t="str">
            <v>2012Other1-in-2October Peak2</v>
          </cell>
          <cell r="G7995">
            <v>0.3985206</v>
          </cell>
          <cell r="H7995">
            <v>0.3985206</v>
          </cell>
          <cell r="I7995">
            <v>62.193849999999998</v>
          </cell>
          <cell r="J7995">
            <v>26308.01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</row>
        <row r="7996">
          <cell r="F7996" t="str">
            <v>2012Other1-in-2October Peak3</v>
          </cell>
          <cell r="G7996">
            <v>0.3613635</v>
          </cell>
          <cell r="H7996">
            <v>0.3613635</v>
          </cell>
          <cell r="I7996">
            <v>61.38888</v>
          </cell>
          <cell r="J7996">
            <v>26308.01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</row>
        <row r="7997">
          <cell r="F7997" t="str">
            <v>2012Other1-in-2October Peak4</v>
          </cell>
          <cell r="G7997">
            <v>0.34031990000000001</v>
          </cell>
          <cell r="H7997">
            <v>0.34031990000000001</v>
          </cell>
          <cell r="I7997">
            <v>60.220759999999999</v>
          </cell>
          <cell r="J7997">
            <v>26308.01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</row>
        <row r="7998">
          <cell r="F7998" t="str">
            <v>2012Other1-in-2October Peak5</v>
          </cell>
          <cell r="G7998">
            <v>0.3361209</v>
          </cell>
          <cell r="H7998">
            <v>0.3361209</v>
          </cell>
          <cell r="I7998">
            <v>59.623019999999997</v>
          </cell>
          <cell r="J7998">
            <v>26308.01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</row>
        <row r="7999">
          <cell r="F7999" t="str">
            <v>2012Other1-in-2October Peak6</v>
          </cell>
          <cell r="G7999">
            <v>0.35862919999999998</v>
          </cell>
          <cell r="H7999">
            <v>0.35862919999999998</v>
          </cell>
          <cell r="I7999">
            <v>58.573059999999998</v>
          </cell>
          <cell r="J7999">
            <v>26308.01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</row>
        <row r="8000">
          <cell r="F8000" t="str">
            <v>2012Other1-in-2October Peak7</v>
          </cell>
          <cell r="G8000">
            <v>0.41897830000000003</v>
          </cell>
          <cell r="H8000">
            <v>0.41897830000000003</v>
          </cell>
          <cell r="I8000">
            <v>57.343769999999999</v>
          </cell>
          <cell r="J8000">
            <v>26308.01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</row>
        <row r="8001">
          <cell r="F8001" t="str">
            <v>2012Other1-in-2October Peak8</v>
          </cell>
          <cell r="G8001">
            <v>0.45981430000000001</v>
          </cell>
          <cell r="H8001">
            <v>0.45981430000000001</v>
          </cell>
          <cell r="I8001">
            <v>57.905439999999999</v>
          </cell>
          <cell r="J8001">
            <v>26308.01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</row>
        <row r="8002">
          <cell r="F8002" t="str">
            <v>2012Other1-in-2October Peak9</v>
          </cell>
          <cell r="G8002">
            <v>0.46817930000000002</v>
          </cell>
          <cell r="H8002">
            <v>0.46817930000000002</v>
          </cell>
          <cell r="I8002">
            <v>62.749960000000002</v>
          </cell>
          <cell r="J8002">
            <v>26308.01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</row>
        <row r="8003">
          <cell r="F8003" t="str">
            <v>2012Other1-in-2October Peak10</v>
          </cell>
          <cell r="G8003">
            <v>0.49910959999999999</v>
          </cell>
          <cell r="H8003">
            <v>0.49910959999999999</v>
          </cell>
          <cell r="I8003">
            <v>67.994770000000003</v>
          </cell>
          <cell r="J8003">
            <v>26308.01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</row>
        <row r="8004">
          <cell r="F8004" t="str">
            <v>2012Other1-in-2October Peak11</v>
          </cell>
          <cell r="G8004">
            <v>0.55159619999999998</v>
          </cell>
          <cell r="H8004">
            <v>0.55159619999999998</v>
          </cell>
          <cell r="I8004">
            <v>72.928330000000003</v>
          </cell>
          <cell r="J8004">
            <v>26308.01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</row>
        <row r="8005">
          <cell r="F8005" t="str">
            <v>2012Other1-in-2October Peak12</v>
          </cell>
          <cell r="G8005">
            <v>0.63150850000000003</v>
          </cell>
          <cell r="H8005">
            <v>0.63150850000000003</v>
          </cell>
          <cell r="I8005">
            <v>77.528689999999997</v>
          </cell>
          <cell r="J8005">
            <v>26308.01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</row>
        <row r="8006">
          <cell r="F8006" t="str">
            <v>2012Other1-in-2October Peak13</v>
          </cell>
          <cell r="G8006">
            <v>0.74467410000000001</v>
          </cell>
          <cell r="H8006">
            <v>0.74467410000000001</v>
          </cell>
          <cell r="I8006">
            <v>81.367840000000001</v>
          </cell>
          <cell r="J8006">
            <v>26308.01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>
            <v>0</v>
          </cell>
        </row>
        <row r="8007">
          <cell r="F8007" t="str">
            <v>2012Other1-in-2October Peak14</v>
          </cell>
          <cell r="G8007">
            <v>0.83744759999999996</v>
          </cell>
          <cell r="H8007">
            <v>0.87469909999999995</v>
          </cell>
          <cell r="I8007">
            <v>84.781800000000004</v>
          </cell>
          <cell r="J8007">
            <v>26308.01</v>
          </cell>
          <cell r="K8007">
            <v>-6.0114099999999997E-2</v>
          </cell>
          <cell r="L8007">
            <v>-2.5896999999999999E-3</v>
          </cell>
          <cell r="M8007">
            <v>3.7251399999999997E-2</v>
          </cell>
          <cell r="N8007">
            <v>7.7092599999999997E-2</v>
          </cell>
          <cell r="O8007">
            <v>0.13461690000000001</v>
          </cell>
        </row>
        <row r="8008">
          <cell r="F8008" t="str">
            <v>2012Other1-in-2October Peak15</v>
          </cell>
          <cell r="G8008">
            <v>0.97481209999999996</v>
          </cell>
          <cell r="H8008">
            <v>1.022681</v>
          </cell>
          <cell r="I8008">
            <v>86.785749999999993</v>
          </cell>
          <cell r="J8008">
            <v>26308.01</v>
          </cell>
          <cell r="K8008">
            <v>-7.8342700000000001E-2</v>
          </cell>
          <cell r="L8008">
            <v>-3.7758000000000002E-3</v>
          </cell>
          <cell r="M8008">
            <v>4.7869000000000002E-2</v>
          </cell>
          <cell r="N8008">
            <v>9.9513900000000002E-2</v>
          </cell>
          <cell r="O8008">
            <v>0.17408080000000001</v>
          </cell>
        </row>
        <row r="8009">
          <cell r="F8009" t="str">
            <v>2012Other1-in-2October Peak16</v>
          </cell>
          <cell r="G8009">
            <v>1.125793</v>
          </cell>
          <cell r="H8009">
            <v>1.185727</v>
          </cell>
          <cell r="I8009">
            <v>88.097740000000002</v>
          </cell>
          <cell r="J8009">
            <v>26308.01</v>
          </cell>
          <cell r="K8009">
            <v>-9.6501299999999998E-2</v>
          </cell>
          <cell r="L8009">
            <v>-4.0781000000000003E-3</v>
          </cell>
          <cell r="M8009">
            <v>5.9933899999999998E-2</v>
          </cell>
          <cell r="N8009">
            <v>0.1239459</v>
          </cell>
          <cell r="O8009">
            <v>0.21636900000000001</v>
          </cell>
        </row>
        <row r="8010">
          <cell r="F8010" t="str">
            <v>2012Other1-in-2October Peak17</v>
          </cell>
          <cell r="G8010">
            <v>1.2637529999999999</v>
          </cell>
          <cell r="H8010">
            <v>1.3335300000000001</v>
          </cell>
          <cell r="I8010">
            <v>88.805629999999994</v>
          </cell>
          <cell r="J8010">
            <v>26308.01</v>
          </cell>
          <cell r="K8010">
            <v>-0.1134556</v>
          </cell>
          <cell r="L8010">
            <v>-5.2002000000000003E-3</v>
          </cell>
          <cell r="M8010">
            <v>6.9777199999999998E-2</v>
          </cell>
          <cell r="N8010">
            <v>0.14475460000000001</v>
          </cell>
          <cell r="O8010">
            <v>0.25300990000000001</v>
          </cell>
        </row>
        <row r="8011">
          <cell r="F8011" t="str">
            <v>2012Other1-in-2October Peak18</v>
          </cell>
          <cell r="G8011">
            <v>1.349448</v>
          </cell>
          <cell r="H8011">
            <v>1.4211039999999999</v>
          </cell>
          <cell r="I8011">
            <v>88.280529999999999</v>
          </cell>
          <cell r="J8011">
            <v>26308.01</v>
          </cell>
          <cell r="K8011">
            <v>-0.11665639999999999</v>
          </cell>
          <cell r="L8011">
            <v>-5.4000000000000003E-3</v>
          </cell>
          <cell r="M8011">
            <v>7.1655999999999997E-2</v>
          </cell>
          <cell r="N8011">
            <v>0.14871180000000001</v>
          </cell>
          <cell r="O8011">
            <v>0.25996819999999998</v>
          </cell>
        </row>
        <row r="8012">
          <cell r="F8012" t="str">
            <v>2012Other1-in-2October Peak19</v>
          </cell>
          <cell r="G8012">
            <v>1.6823520000000001</v>
          </cell>
          <cell r="H8012">
            <v>1.3900129999999999</v>
          </cell>
          <cell r="I8012">
            <v>84.358090000000004</v>
          </cell>
          <cell r="J8012">
            <v>26308.01</v>
          </cell>
          <cell r="K8012">
            <v>-0.32657829999999999</v>
          </cell>
          <cell r="L8012">
            <v>-0.30634939999999999</v>
          </cell>
          <cell r="M8012">
            <v>-0.29233900000000002</v>
          </cell>
          <cell r="N8012">
            <v>-0.27832849999999998</v>
          </cell>
          <cell r="O8012">
            <v>-0.25809959999999998</v>
          </cell>
        </row>
        <row r="8013">
          <cell r="F8013" t="str">
            <v>2012Other1-in-2October Peak20</v>
          </cell>
          <cell r="G8013">
            <v>1.5110060000000001</v>
          </cell>
          <cell r="H8013">
            <v>1.254229</v>
          </cell>
          <cell r="I8013">
            <v>78.538120000000006</v>
          </cell>
          <cell r="J8013">
            <v>26308.01</v>
          </cell>
          <cell r="K8013">
            <v>-0.28685159999999998</v>
          </cell>
          <cell r="L8013">
            <v>-0.26908339999999997</v>
          </cell>
          <cell r="M8013">
            <v>-0.25677729999999999</v>
          </cell>
          <cell r="N8013">
            <v>-0.2444711</v>
          </cell>
          <cell r="O8013">
            <v>-0.22670299999999999</v>
          </cell>
        </row>
        <row r="8014">
          <cell r="F8014" t="str">
            <v>2012Other1-in-2October Peak21</v>
          </cell>
          <cell r="G8014">
            <v>1.252542</v>
          </cell>
          <cell r="H8014">
            <v>1.101982</v>
          </cell>
          <cell r="I8014">
            <v>74.262960000000007</v>
          </cell>
          <cell r="J8014">
            <v>26308.01</v>
          </cell>
          <cell r="K8014">
            <v>-0.16819429999999999</v>
          </cell>
          <cell r="L8014">
            <v>-0.157776</v>
          </cell>
          <cell r="M8014">
            <v>-0.15056040000000001</v>
          </cell>
          <cell r="N8014">
            <v>-0.14334469999999999</v>
          </cell>
          <cell r="O8014">
            <v>-0.1329264</v>
          </cell>
        </row>
        <row r="8015">
          <cell r="F8015" t="str">
            <v>2012Other1-in-2October Peak22</v>
          </cell>
          <cell r="G8015">
            <v>1.035758</v>
          </cell>
          <cell r="H8015">
            <v>0.93915729999999997</v>
          </cell>
          <cell r="I8015">
            <v>71.611310000000003</v>
          </cell>
          <cell r="J8015">
            <v>26308.01</v>
          </cell>
          <cell r="K8015">
            <v>-0.1079142</v>
          </cell>
          <cell r="L8015">
            <v>-0.10122979999999999</v>
          </cell>
          <cell r="M8015">
            <v>-9.6600199999999997E-2</v>
          </cell>
          <cell r="N8015">
            <v>-9.19706E-2</v>
          </cell>
          <cell r="O8015">
            <v>-8.5286200000000006E-2</v>
          </cell>
        </row>
        <row r="8016">
          <cell r="F8016" t="str">
            <v>2012Other1-in-2October Peak23</v>
          </cell>
          <cell r="G8016">
            <v>0.79651459999999996</v>
          </cell>
          <cell r="H8016">
            <v>0.73519509999999999</v>
          </cell>
          <cell r="I8016">
            <v>68.137410000000003</v>
          </cell>
          <cell r="J8016">
            <v>26308.01</v>
          </cell>
          <cell r="K8016">
            <v>-6.8501400000000004E-2</v>
          </cell>
          <cell r="L8016">
            <v>-6.4258300000000004E-2</v>
          </cell>
          <cell r="M8016">
            <v>-6.1319499999999999E-2</v>
          </cell>
          <cell r="N8016">
            <v>-5.8380799999999997E-2</v>
          </cell>
          <cell r="O8016">
            <v>-5.4137699999999997E-2</v>
          </cell>
        </row>
        <row r="8017">
          <cell r="F8017" t="str">
            <v>2012Other1-in-2October Peak24</v>
          </cell>
          <cell r="G8017">
            <v>0.60072389999999998</v>
          </cell>
          <cell r="H8017">
            <v>0.56154020000000004</v>
          </cell>
          <cell r="I8017">
            <v>66.053439999999995</v>
          </cell>
          <cell r="J8017">
            <v>26308.01</v>
          </cell>
          <cell r="K8017">
            <v>-4.3772999999999999E-2</v>
          </cell>
          <cell r="L8017">
            <v>-4.1061599999999997E-2</v>
          </cell>
          <cell r="M8017">
            <v>-3.9183700000000002E-2</v>
          </cell>
          <cell r="N8017">
            <v>-3.73058E-2</v>
          </cell>
          <cell r="O8017">
            <v>-3.45945E-2</v>
          </cell>
        </row>
        <row r="8018">
          <cell r="F8018" t="str">
            <v>2012Sierra1-in-2October Peak1</v>
          </cell>
          <cell r="G8018">
            <v>0.4939442</v>
          </cell>
          <cell r="H8018">
            <v>0.4939442</v>
          </cell>
          <cell r="I8018">
            <v>58.81861</v>
          </cell>
          <cell r="J8018">
            <v>18409.509999999998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</row>
        <row r="8019">
          <cell r="F8019" t="str">
            <v>2012Sierra1-in-2October Peak2</v>
          </cell>
          <cell r="G8019">
            <v>0.43580279999999999</v>
          </cell>
          <cell r="H8019">
            <v>0.43580279999999999</v>
          </cell>
          <cell r="I8019">
            <v>57.88062</v>
          </cell>
          <cell r="J8019">
            <v>18409.509999999998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</row>
        <row r="8020">
          <cell r="F8020" t="str">
            <v>2012Sierra1-in-2October Peak3</v>
          </cell>
          <cell r="G8020">
            <v>0.40222330000000001</v>
          </cell>
          <cell r="H8020">
            <v>0.40222330000000001</v>
          </cell>
          <cell r="I8020">
            <v>57.362299999999998</v>
          </cell>
          <cell r="J8020">
            <v>18409.509999999998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</row>
        <row r="8021">
          <cell r="F8021" t="str">
            <v>2012Sierra1-in-2October Peak4</v>
          </cell>
          <cell r="G8021">
            <v>0.38322630000000002</v>
          </cell>
          <cell r="H8021">
            <v>0.38322630000000002</v>
          </cell>
          <cell r="I8021">
            <v>56.845320000000001</v>
          </cell>
          <cell r="J8021">
            <v>18409.509999999998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</row>
        <row r="8022">
          <cell r="F8022" t="str">
            <v>2012Sierra1-in-2October Peak5</v>
          </cell>
          <cell r="G8022">
            <v>0.38332470000000002</v>
          </cell>
          <cell r="H8022">
            <v>0.38332470000000002</v>
          </cell>
          <cell r="I8022">
            <v>56.761290000000002</v>
          </cell>
          <cell r="J8022">
            <v>18409.509999999998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</row>
        <row r="8023">
          <cell r="F8023" t="str">
            <v>2012Sierra1-in-2October Peak6</v>
          </cell>
          <cell r="G8023">
            <v>0.41846090000000002</v>
          </cell>
          <cell r="H8023">
            <v>0.41846090000000002</v>
          </cell>
          <cell r="I8023">
            <v>55.988520000000001</v>
          </cell>
          <cell r="J8023">
            <v>18409.509999999998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</row>
        <row r="8024">
          <cell r="F8024" t="str">
            <v>2012Sierra1-in-2October Peak7</v>
          </cell>
          <cell r="G8024">
            <v>0.49802819999999998</v>
          </cell>
          <cell r="H8024">
            <v>0.49802819999999998</v>
          </cell>
          <cell r="I8024">
            <v>54.55424</v>
          </cell>
          <cell r="J8024">
            <v>18409.509999999998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</row>
        <row r="8025">
          <cell r="F8025" t="str">
            <v>2012Sierra1-in-2October Peak8</v>
          </cell>
          <cell r="G8025">
            <v>0.54840460000000002</v>
          </cell>
          <cell r="H8025">
            <v>0.54840460000000002</v>
          </cell>
          <cell r="I8025">
            <v>55.526940000000003</v>
          </cell>
          <cell r="J8025">
            <v>18409.509999999998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</row>
        <row r="8026">
          <cell r="F8026" t="str">
            <v>2012Sierra1-in-2October Peak9</v>
          </cell>
          <cell r="G8026">
            <v>0.563774</v>
          </cell>
          <cell r="H8026">
            <v>0.563774</v>
          </cell>
          <cell r="I8026">
            <v>62.11609</v>
          </cell>
          <cell r="J8026">
            <v>18409.509999999998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</row>
        <row r="8027">
          <cell r="F8027" t="str">
            <v>2012Sierra1-in-2October Peak10</v>
          </cell>
          <cell r="G8027">
            <v>0.59243489999999999</v>
          </cell>
          <cell r="H8027">
            <v>0.59243489999999999</v>
          </cell>
          <cell r="I8027">
            <v>69.831209999999999</v>
          </cell>
          <cell r="J8027">
            <v>18409.509999999998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</row>
        <row r="8028">
          <cell r="F8028" t="str">
            <v>2012Sierra1-in-2October Peak11</v>
          </cell>
          <cell r="G8028">
            <v>0.64688540000000005</v>
          </cell>
          <cell r="H8028">
            <v>0.64688540000000005</v>
          </cell>
          <cell r="I8028">
            <v>76.536000000000001</v>
          </cell>
          <cell r="J8028">
            <v>18409.509999999998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</row>
        <row r="8029">
          <cell r="F8029" t="str">
            <v>2012Sierra1-in-2October Peak12</v>
          </cell>
          <cell r="G8029">
            <v>0.72940020000000005</v>
          </cell>
          <cell r="H8029">
            <v>0.72940020000000005</v>
          </cell>
          <cell r="I8029">
            <v>79.752449999999996</v>
          </cell>
          <cell r="J8029">
            <v>18409.509999999998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</row>
        <row r="8030">
          <cell r="F8030" t="str">
            <v>2012Sierra1-in-2October Peak13</v>
          </cell>
          <cell r="G8030">
            <v>0.84355840000000004</v>
          </cell>
          <cell r="H8030">
            <v>0.84355840000000004</v>
          </cell>
          <cell r="I8030">
            <v>82.610330000000005</v>
          </cell>
          <cell r="J8030">
            <v>18409.509999999998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</row>
        <row r="8031">
          <cell r="F8031" t="str">
            <v>2012Sierra1-in-2October Peak14</v>
          </cell>
          <cell r="G8031">
            <v>0.91554279999999999</v>
          </cell>
          <cell r="H8031">
            <v>0.9731746</v>
          </cell>
          <cell r="I8031">
            <v>84.635210000000001</v>
          </cell>
          <cell r="J8031">
            <v>18409.509999999998</v>
          </cell>
          <cell r="K8031">
            <v>-7.9256400000000005E-2</v>
          </cell>
          <cell r="L8031">
            <v>1.6183E-3</v>
          </cell>
          <cell r="M8031">
            <v>5.76319E-2</v>
          </cell>
          <cell r="N8031">
            <v>0.1136455</v>
          </cell>
          <cell r="O8031">
            <v>0.1945202</v>
          </cell>
        </row>
        <row r="8032">
          <cell r="F8032" t="str">
            <v>2012Sierra1-in-2October Peak15</v>
          </cell>
          <cell r="G8032">
            <v>1.046737</v>
          </cell>
          <cell r="H8032">
            <v>1.1217360000000001</v>
          </cell>
          <cell r="I8032">
            <v>85.385440000000003</v>
          </cell>
          <cell r="J8032">
            <v>18409.509999999998</v>
          </cell>
          <cell r="K8032">
            <v>-0.1032477</v>
          </cell>
          <cell r="L8032">
            <v>2.0615999999999998E-3</v>
          </cell>
          <cell r="M8032">
            <v>7.4998499999999996E-2</v>
          </cell>
          <cell r="N8032">
            <v>0.14793539999999999</v>
          </cell>
          <cell r="O8032">
            <v>0.25324459999999999</v>
          </cell>
        </row>
        <row r="8033">
          <cell r="F8033" t="str">
            <v>2012Sierra1-in-2October Peak16</v>
          </cell>
          <cell r="G8033">
            <v>1.1995279999999999</v>
          </cell>
          <cell r="H8033">
            <v>1.2926</v>
          </cell>
          <cell r="I8033">
            <v>86.090159999999997</v>
          </cell>
          <cell r="J8033">
            <v>18409.509999999998</v>
          </cell>
          <cell r="K8033">
            <v>-0.1276014</v>
          </cell>
          <cell r="L8033">
            <v>2.7742000000000001E-3</v>
          </cell>
          <cell r="M8033">
            <v>9.3072100000000005E-2</v>
          </cell>
          <cell r="N8033">
            <v>0.1833698</v>
          </cell>
          <cell r="O8033">
            <v>0.31374540000000001</v>
          </cell>
        </row>
        <row r="8034">
          <cell r="F8034" t="str">
            <v>2012Sierra1-in-2October Peak17</v>
          </cell>
          <cell r="G8034">
            <v>1.33643</v>
          </cell>
          <cell r="H8034">
            <v>1.445365</v>
          </cell>
          <cell r="I8034">
            <v>86.125370000000004</v>
          </cell>
          <cell r="J8034">
            <v>18409.509999999998</v>
          </cell>
          <cell r="K8034">
            <v>-0.14972050000000001</v>
          </cell>
          <cell r="L8034">
            <v>3.0953999999999999E-3</v>
          </cell>
          <cell r="M8034">
            <v>0.1089353</v>
          </cell>
          <cell r="N8034">
            <v>0.2147752</v>
          </cell>
          <cell r="O8034">
            <v>0.3675911</v>
          </cell>
        </row>
        <row r="8035">
          <cell r="F8035" t="str">
            <v>2012Sierra1-in-2October Peak18</v>
          </cell>
          <cell r="G8035">
            <v>1.431735</v>
          </cell>
          <cell r="H8035">
            <v>1.5436799999999999</v>
          </cell>
          <cell r="I8035">
            <v>85.029660000000007</v>
          </cell>
          <cell r="J8035">
            <v>18409.509999999998</v>
          </cell>
          <cell r="K8035">
            <v>-0.15390519999999999</v>
          </cell>
          <cell r="L8035">
            <v>3.1610000000000002E-3</v>
          </cell>
          <cell r="M8035">
            <v>0.11194460000000001</v>
          </cell>
          <cell r="N8035">
            <v>0.22072820000000001</v>
          </cell>
          <cell r="O8035">
            <v>0.37779430000000003</v>
          </cell>
        </row>
        <row r="8036">
          <cell r="F8036" t="str">
            <v>2012Sierra1-in-2October Peak19</v>
          </cell>
          <cell r="G8036">
            <v>1.894603</v>
          </cell>
          <cell r="H8036">
            <v>1.5267040000000001</v>
          </cell>
          <cell r="I8036">
            <v>76.830079999999995</v>
          </cell>
          <cell r="J8036">
            <v>18409.509999999998</v>
          </cell>
          <cell r="K8036">
            <v>-0.40038760000000001</v>
          </cell>
          <cell r="L8036">
            <v>-0.3811929</v>
          </cell>
          <cell r="M8036">
            <v>-0.36789870000000002</v>
          </cell>
          <cell r="N8036">
            <v>-0.35460449999999999</v>
          </cell>
          <cell r="O8036">
            <v>-0.33540979999999998</v>
          </cell>
        </row>
        <row r="8037">
          <cell r="F8037" t="str">
            <v>2012Sierra1-in-2October Peak20</v>
          </cell>
          <cell r="G8037">
            <v>1.703514</v>
          </cell>
          <cell r="H8037">
            <v>1.4003060000000001</v>
          </cell>
          <cell r="I8037">
            <v>69.378839999999997</v>
          </cell>
          <cell r="J8037">
            <v>18409.509999999998</v>
          </cell>
          <cell r="K8037">
            <v>-0.32998349999999999</v>
          </cell>
          <cell r="L8037">
            <v>-0.314164</v>
          </cell>
          <cell r="M8037">
            <v>-0.30320750000000002</v>
          </cell>
          <cell r="N8037">
            <v>-0.29225099999999998</v>
          </cell>
          <cell r="O8037">
            <v>-0.2764315</v>
          </cell>
        </row>
        <row r="8038">
          <cell r="F8038" t="str">
            <v>2012Sierra1-in-2October Peak21</v>
          </cell>
          <cell r="G8038">
            <v>1.431546</v>
          </cell>
          <cell r="H8038">
            <v>1.2394609999999999</v>
          </cell>
          <cell r="I8038">
            <v>65.378839999999997</v>
          </cell>
          <cell r="J8038">
            <v>18409.509999999998</v>
          </cell>
          <cell r="K8038">
            <v>-0.20904739999999999</v>
          </cell>
          <cell r="L8038">
            <v>-0.1990256</v>
          </cell>
          <cell r="M8038">
            <v>-0.19208459999999999</v>
          </cell>
          <cell r="N8038">
            <v>-0.18514349999999999</v>
          </cell>
          <cell r="O8038">
            <v>-0.17512169999999999</v>
          </cell>
        </row>
        <row r="8039">
          <cell r="F8039" t="str">
            <v>2012Sierra1-in-2October Peak22</v>
          </cell>
          <cell r="G8039">
            <v>1.1695230000000001</v>
          </cell>
          <cell r="H8039">
            <v>1.054802</v>
          </cell>
          <cell r="I8039">
            <v>63.528440000000003</v>
          </cell>
          <cell r="J8039">
            <v>18409.509999999998</v>
          </cell>
          <cell r="K8039">
            <v>-0.1248522</v>
          </cell>
          <cell r="L8039">
            <v>-0.11886679999999999</v>
          </cell>
          <cell r="M8039">
            <v>-0.1147213</v>
          </cell>
          <cell r="N8039">
            <v>-0.1105758</v>
          </cell>
          <cell r="O8039">
            <v>-0.1045903</v>
          </cell>
        </row>
        <row r="8040">
          <cell r="F8040" t="str">
            <v>2012Sierra1-in-2October Peak23</v>
          </cell>
          <cell r="G8040">
            <v>0.89348349999999999</v>
          </cell>
          <cell r="H8040">
            <v>0.81624810000000003</v>
          </cell>
          <cell r="I8040">
            <v>62.254399999999997</v>
          </cell>
          <cell r="J8040">
            <v>18409.509999999998</v>
          </cell>
          <cell r="K8040">
            <v>-8.4056000000000006E-2</v>
          </cell>
          <cell r="L8040">
            <v>-8.0026299999999995E-2</v>
          </cell>
          <cell r="M8040">
            <v>-7.7235399999999996E-2</v>
          </cell>
          <cell r="N8040">
            <v>-7.4444499999999997E-2</v>
          </cell>
          <cell r="O8040">
            <v>-7.04148E-2</v>
          </cell>
        </row>
        <row r="8041">
          <cell r="F8041" t="str">
            <v>2012Sierra1-in-2October Peak24</v>
          </cell>
          <cell r="G8041">
            <v>0.65974809999999995</v>
          </cell>
          <cell r="H8041">
            <v>0.61945269999999997</v>
          </cell>
          <cell r="I8041">
            <v>59.415550000000003</v>
          </cell>
          <cell r="J8041">
            <v>18409.509999999998</v>
          </cell>
          <cell r="K8041">
            <v>-4.3853900000000001E-2</v>
          </cell>
          <cell r="L8041">
            <v>-4.1751499999999997E-2</v>
          </cell>
          <cell r="M8041">
            <v>-4.0295400000000002E-2</v>
          </cell>
          <cell r="N8041">
            <v>-3.88393E-2</v>
          </cell>
          <cell r="O8041">
            <v>-3.6736999999999999E-2</v>
          </cell>
        </row>
        <row r="8042">
          <cell r="F8042" t="str">
            <v>2012Stockton1-in-2October Peak1</v>
          </cell>
          <cell r="G8042">
            <v>0.55868739999999995</v>
          </cell>
          <cell r="H8042">
            <v>0.55868739999999995</v>
          </cell>
          <cell r="I8042">
            <v>66.986400000000003</v>
          </cell>
          <cell r="J8042">
            <v>12825.76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</row>
        <row r="8043">
          <cell r="F8043" t="str">
            <v>2012Stockton1-in-2October Peak2</v>
          </cell>
          <cell r="G8043">
            <v>0.47522989999999998</v>
          </cell>
          <cell r="H8043">
            <v>0.47522989999999998</v>
          </cell>
          <cell r="I8043">
            <v>65.100579999999994</v>
          </cell>
          <cell r="J8043">
            <v>12825.76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</row>
        <row r="8044">
          <cell r="F8044" t="str">
            <v>2012Stockton1-in-2October Peak3</v>
          </cell>
          <cell r="G8044">
            <v>0.42400189999999999</v>
          </cell>
          <cell r="H8044">
            <v>0.42400189999999999</v>
          </cell>
          <cell r="I8044">
            <v>63.828789999999998</v>
          </cell>
          <cell r="J8044">
            <v>12825.76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</row>
        <row r="8045">
          <cell r="F8045" t="str">
            <v>2012Stockton1-in-2October Peak4</v>
          </cell>
          <cell r="G8045">
            <v>0.39532270000000003</v>
          </cell>
          <cell r="H8045">
            <v>0.39532270000000003</v>
          </cell>
          <cell r="I8045">
            <v>63.385899999999999</v>
          </cell>
          <cell r="J8045">
            <v>12825.76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</row>
        <row r="8046">
          <cell r="F8046" t="str">
            <v>2012Stockton1-in-2October Peak5</v>
          </cell>
          <cell r="G8046">
            <v>0.38878230000000003</v>
          </cell>
          <cell r="H8046">
            <v>0.38878230000000003</v>
          </cell>
          <cell r="I8046">
            <v>62.5</v>
          </cell>
          <cell r="J8046">
            <v>12825.76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</row>
        <row r="8047">
          <cell r="F8047" t="str">
            <v>2012Stockton1-in-2October Peak6</v>
          </cell>
          <cell r="G8047">
            <v>0.40631089999999997</v>
          </cell>
          <cell r="H8047">
            <v>0.40631089999999997</v>
          </cell>
          <cell r="I8047">
            <v>61.885899999999999</v>
          </cell>
          <cell r="J8047">
            <v>12825.76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</row>
        <row r="8048">
          <cell r="F8048" t="str">
            <v>2012Stockton1-in-2October Peak7</v>
          </cell>
          <cell r="G8048">
            <v>0.46362330000000002</v>
          </cell>
          <cell r="H8048">
            <v>0.46362330000000002</v>
          </cell>
          <cell r="I8048">
            <v>60.385899999999999</v>
          </cell>
          <cell r="J8048">
            <v>12825.76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</row>
        <row r="8049">
          <cell r="F8049" t="str">
            <v>2012Stockton1-in-2October Peak8</v>
          </cell>
          <cell r="G8049">
            <v>0.50344429999999996</v>
          </cell>
          <cell r="H8049">
            <v>0.50344429999999996</v>
          </cell>
          <cell r="I8049">
            <v>60.771700000000003</v>
          </cell>
          <cell r="J8049">
            <v>12825.76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</row>
        <row r="8050">
          <cell r="F8050" t="str">
            <v>2012Stockton1-in-2October Peak9</v>
          </cell>
          <cell r="G8050">
            <v>0.52423690000000001</v>
          </cell>
          <cell r="H8050">
            <v>0.52423690000000001</v>
          </cell>
          <cell r="I8050">
            <v>62.671210000000002</v>
          </cell>
          <cell r="J8050">
            <v>12825.76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</row>
        <row r="8051">
          <cell r="F8051" t="str">
            <v>2012Stockton1-in-2October Peak10</v>
          </cell>
          <cell r="G8051">
            <v>0.57517300000000005</v>
          </cell>
          <cell r="H8051">
            <v>0.57517300000000005</v>
          </cell>
          <cell r="I8051">
            <v>67.342399999999998</v>
          </cell>
          <cell r="J8051">
            <v>12825.76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</row>
        <row r="8052">
          <cell r="F8052" t="str">
            <v>2012Stockton1-in-2October Peak11</v>
          </cell>
          <cell r="G8052">
            <v>0.64789419999999998</v>
          </cell>
          <cell r="H8052">
            <v>0.64789419999999998</v>
          </cell>
          <cell r="I8052">
            <v>72.684809999999999</v>
          </cell>
          <cell r="J8052">
            <v>12825.76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</row>
        <row r="8053">
          <cell r="F8053" t="str">
            <v>2012Stockton1-in-2October Peak12</v>
          </cell>
          <cell r="G8053">
            <v>0.74651920000000005</v>
          </cell>
          <cell r="H8053">
            <v>0.74651920000000005</v>
          </cell>
          <cell r="I8053">
            <v>76.684809999999999</v>
          </cell>
          <cell r="J8053">
            <v>12825.76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</row>
        <row r="8054">
          <cell r="F8054" t="str">
            <v>2012Stockton1-in-2October Peak13</v>
          </cell>
          <cell r="G8054">
            <v>0.87338150000000003</v>
          </cell>
          <cell r="H8054">
            <v>0.87338150000000003</v>
          </cell>
          <cell r="I8054">
            <v>79.798910000000006</v>
          </cell>
          <cell r="J8054">
            <v>12825.76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</row>
        <row r="8055">
          <cell r="F8055" t="str">
            <v>2012Stockton1-in-2October Peak14</v>
          </cell>
          <cell r="G8055">
            <v>0.97133919999999996</v>
          </cell>
          <cell r="H8055">
            <v>1.0190870000000001</v>
          </cell>
          <cell r="I8055">
            <v>83.684809999999999</v>
          </cell>
          <cell r="J8055">
            <v>12825.76</v>
          </cell>
          <cell r="K8055">
            <v>-3.8739000000000003E-2</v>
          </cell>
          <cell r="L8055">
            <v>1.23581E-2</v>
          </cell>
          <cell r="M8055">
            <v>4.7747900000000003E-2</v>
          </cell>
          <cell r="N8055">
            <v>8.3137699999999995E-2</v>
          </cell>
          <cell r="O8055">
            <v>0.13423489999999999</v>
          </cell>
        </row>
        <row r="8056">
          <cell r="F8056" t="str">
            <v>2012Stockton1-in-2October Peak15</v>
          </cell>
          <cell r="G8056">
            <v>1.120538</v>
          </cell>
          <cell r="H8056">
            <v>1.1808799999999999</v>
          </cell>
          <cell r="I8056">
            <v>85.956509999999994</v>
          </cell>
          <cell r="J8056">
            <v>12825.76</v>
          </cell>
          <cell r="K8056">
            <v>-5.0174400000000001E-2</v>
          </cell>
          <cell r="L8056">
            <v>1.51193E-2</v>
          </cell>
          <cell r="M8056">
            <v>6.0341600000000002E-2</v>
          </cell>
          <cell r="N8056">
            <v>0.1055638</v>
          </cell>
          <cell r="O8056">
            <v>0.1708575</v>
          </cell>
        </row>
        <row r="8057">
          <cell r="F8057" t="str">
            <v>2012Stockton1-in-2October Peak16</v>
          </cell>
          <cell r="G8057">
            <v>1.283234</v>
          </cell>
          <cell r="H8057">
            <v>1.3594869999999999</v>
          </cell>
          <cell r="I8057">
            <v>87.671199999999999</v>
          </cell>
          <cell r="J8057">
            <v>12825.76</v>
          </cell>
          <cell r="K8057">
            <v>-6.12375E-2</v>
          </cell>
          <cell r="L8057">
            <v>1.9993E-2</v>
          </cell>
          <cell r="M8057">
            <v>7.6253000000000001E-2</v>
          </cell>
          <cell r="N8057">
            <v>0.13251309999999999</v>
          </cell>
          <cell r="O8057">
            <v>0.21374370000000001</v>
          </cell>
        </row>
        <row r="8058">
          <cell r="F8058" t="str">
            <v>2012Stockton1-in-2October Peak17</v>
          </cell>
          <cell r="G8058">
            <v>1.4253769999999999</v>
          </cell>
          <cell r="H8058">
            <v>1.5136639999999999</v>
          </cell>
          <cell r="I8058">
            <v>88.057090000000002</v>
          </cell>
          <cell r="J8058">
            <v>12825.76</v>
          </cell>
          <cell r="K8058">
            <v>-7.2397400000000001E-2</v>
          </cell>
          <cell r="L8058">
            <v>2.2536199999999999E-2</v>
          </cell>
          <cell r="M8058">
            <v>8.8286900000000001E-2</v>
          </cell>
          <cell r="N8058">
            <v>0.15403749999999999</v>
          </cell>
          <cell r="O8058">
            <v>0.2489711</v>
          </cell>
        </row>
        <row r="8059">
          <cell r="F8059" t="str">
            <v>2012Stockton1-in-2October Peak18</v>
          </cell>
          <cell r="G8059">
            <v>1.505091</v>
          </cell>
          <cell r="H8059">
            <v>1.5956900000000001</v>
          </cell>
          <cell r="I8059">
            <v>87.385900000000007</v>
          </cell>
          <cell r="J8059">
            <v>12825.76</v>
          </cell>
          <cell r="K8059">
            <v>-7.4492299999999997E-2</v>
          </cell>
          <cell r="L8059">
            <v>2.3045099999999999E-2</v>
          </cell>
          <cell r="M8059">
            <v>9.0599200000000005E-2</v>
          </cell>
          <cell r="N8059">
            <v>0.1581534</v>
          </cell>
          <cell r="O8059">
            <v>0.2556908</v>
          </cell>
        </row>
        <row r="8060">
          <cell r="F8060" t="str">
            <v>2012Stockton1-in-2October Peak19</v>
          </cell>
          <cell r="G8060">
            <v>1.85</v>
          </cell>
          <cell r="H8060">
            <v>1.5568249999999999</v>
          </cell>
          <cell r="I8060">
            <v>85.486400000000003</v>
          </cell>
          <cell r="J8060">
            <v>12825.76</v>
          </cell>
          <cell r="K8060">
            <v>-0.30917090000000003</v>
          </cell>
          <cell r="L8060">
            <v>-0.29971999999999999</v>
          </cell>
          <cell r="M8060">
            <v>-0.2931744</v>
          </cell>
          <cell r="N8060">
            <v>-0.28662880000000002</v>
          </cell>
          <cell r="O8060">
            <v>-0.27717789999999998</v>
          </cell>
        </row>
        <row r="8061">
          <cell r="F8061" t="str">
            <v>2012Stockton1-in-2October Peak20</v>
          </cell>
          <cell r="G8061">
            <v>1.688272</v>
          </cell>
          <cell r="H8061">
            <v>1.413192</v>
          </cell>
          <cell r="I8061">
            <v>79.643990000000002</v>
          </cell>
          <cell r="J8061">
            <v>12825.76</v>
          </cell>
          <cell r="K8061">
            <v>-0.29008929999999999</v>
          </cell>
          <cell r="L8061">
            <v>-0.28122170000000002</v>
          </cell>
          <cell r="M8061">
            <v>-0.27508009999999999</v>
          </cell>
          <cell r="N8061">
            <v>-0.26893840000000002</v>
          </cell>
          <cell r="O8061">
            <v>-0.26007089999999999</v>
          </cell>
        </row>
        <row r="8062">
          <cell r="F8062" t="str">
            <v>2012Stockton1-in-2October Peak21</v>
          </cell>
          <cell r="G8062">
            <v>1.4547680000000001</v>
          </cell>
          <cell r="H8062">
            <v>1.2690570000000001</v>
          </cell>
          <cell r="I8062">
            <v>75.97287</v>
          </cell>
          <cell r="J8062">
            <v>12825.76</v>
          </cell>
          <cell r="K8062">
            <v>-0.19584409999999999</v>
          </cell>
          <cell r="L8062">
            <v>-0.18985750000000001</v>
          </cell>
          <cell r="M8062">
            <v>-0.18571109999999999</v>
          </cell>
          <cell r="N8062">
            <v>-0.1815648</v>
          </cell>
          <cell r="O8062">
            <v>-0.17557819999999999</v>
          </cell>
        </row>
        <row r="8063">
          <cell r="F8063" t="str">
            <v>2012Stockton1-in-2October Peak22</v>
          </cell>
          <cell r="G8063">
            <v>1.22698</v>
          </cell>
          <cell r="H8063">
            <v>1.0964020000000001</v>
          </cell>
          <cell r="I8063">
            <v>73.529880000000006</v>
          </cell>
          <cell r="J8063">
            <v>12825.76</v>
          </cell>
          <cell r="K8063">
            <v>-0.1377023</v>
          </cell>
          <cell r="L8063">
            <v>-0.1334929</v>
          </cell>
          <cell r="M8063">
            <v>-0.13057759999999999</v>
          </cell>
          <cell r="N8063">
            <v>-0.1276622</v>
          </cell>
          <cell r="O8063">
            <v>-0.1234528</v>
          </cell>
        </row>
        <row r="8064">
          <cell r="F8064" t="str">
            <v>2012Stockton1-in-2October Peak23</v>
          </cell>
          <cell r="G8064">
            <v>0.94455029999999995</v>
          </cell>
          <cell r="H8064">
            <v>0.87427379999999999</v>
          </cell>
          <cell r="I8064">
            <v>70.758179999999996</v>
          </cell>
          <cell r="J8064">
            <v>12825.76</v>
          </cell>
          <cell r="K8064">
            <v>-7.4110899999999993E-2</v>
          </cell>
          <cell r="L8064">
            <v>-7.1845500000000007E-2</v>
          </cell>
          <cell r="M8064">
            <v>-7.0276400000000003E-2</v>
          </cell>
          <cell r="N8064">
            <v>-6.8707400000000002E-2</v>
          </cell>
          <cell r="O8064">
            <v>-6.6441899999999998E-2</v>
          </cell>
        </row>
        <row r="8065">
          <cell r="F8065" t="str">
            <v>2012Stockton1-in-2October Peak24</v>
          </cell>
          <cell r="G8065">
            <v>0.72993229999999998</v>
          </cell>
          <cell r="H8065">
            <v>0.67358569999999995</v>
          </cell>
          <cell r="I8065">
            <v>69.100579999999994</v>
          </cell>
          <cell r="J8065">
            <v>12825.76</v>
          </cell>
          <cell r="K8065">
            <v>-5.9421000000000002E-2</v>
          </cell>
          <cell r="L8065">
            <v>-5.7604599999999999E-2</v>
          </cell>
          <cell r="M8065">
            <v>-5.6346599999999997E-2</v>
          </cell>
          <cell r="N8065">
            <v>-5.5088600000000001E-2</v>
          </cell>
          <cell r="O8065">
            <v>-5.3272199999999999E-2</v>
          </cell>
        </row>
        <row r="8066">
          <cell r="F8066" t="str">
            <v>2013All Customers1-in-10October Peak1</v>
          </cell>
          <cell r="G8066">
            <v>0.9289172</v>
          </cell>
          <cell r="H8066">
            <v>0.9289172</v>
          </cell>
          <cell r="I8066">
            <v>71.427070000000001</v>
          </cell>
          <cell r="J8066">
            <v>150291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</row>
        <row r="8067">
          <cell r="F8067" t="str">
            <v>2013All Customers1-in-10October Peak2</v>
          </cell>
          <cell r="G8067">
            <v>0.79372180000000003</v>
          </cell>
          <cell r="H8067">
            <v>0.79372180000000003</v>
          </cell>
          <cell r="I8067">
            <v>70.106290000000001</v>
          </cell>
          <cell r="J8067">
            <v>150291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</row>
        <row r="8068">
          <cell r="F8068" t="str">
            <v>2013All Customers1-in-10October Peak3</v>
          </cell>
          <cell r="G8068">
            <v>0.71468310000000002</v>
          </cell>
          <cell r="H8068">
            <v>0.71468310000000002</v>
          </cell>
          <cell r="I8068">
            <v>68.783839999999998</v>
          </cell>
          <cell r="J8068">
            <v>150291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</row>
        <row r="8069">
          <cell r="F8069" t="str">
            <v>2013All Customers1-in-10October Peak4</v>
          </cell>
          <cell r="G8069">
            <v>0.66896549999999999</v>
          </cell>
          <cell r="H8069">
            <v>0.66896549999999999</v>
          </cell>
          <cell r="I8069">
            <v>68.292519999999996</v>
          </cell>
          <cell r="J8069">
            <v>150291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</row>
        <row r="8070">
          <cell r="F8070" t="str">
            <v>2013All Customers1-in-10October Peak5</v>
          </cell>
          <cell r="G8070">
            <v>0.65731189999999995</v>
          </cell>
          <cell r="H8070">
            <v>0.65731189999999995</v>
          </cell>
          <cell r="I8070">
            <v>67.231930000000006</v>
          </cell>
          <cell r="J8070">
            <v>150291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</row>
        <row r="8071">
          <cell r="F8071" t="str">
            <v>2013All Customers1-in-10October Peak6</v>
          </cell>
          <cell r="G8071">
            <v>0.6960189</v>
          </cell>
          <cell r="H8071">
            <v>0.6960189</v>
          </cell>
          <cell r="I8071">
            <v>65.786550000000005</v>
          </cell>
          <cell r="J8071">
            <v>150291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</row>
        <row r="8072">
          <cell r="F8072" t="str">
            <v>2013All Customers1-in-10October Peak7</v>
          </cell>
          <cell r="G8072">
            <v>0.81178819999999996</v>
          </cell>
          <cell r="H8072">
            <v>0.81178819999999996</v>
          </cell>
          <cell r="I8072">
            <v>64.790220000000005</v>
          </cell>
          <cell r="J8072">
            <v>150291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</row>
        <row r="8073">
          <cell r="F8073" t="str">
            <v>2013All Customers1-in-10October Peak8</v>
          </cell>
          <cell r="G8073">
            <v>0.90359560000000005</v>
          </cell>
          <cell r="H8073">
            <v>0.90359560000000005</v>
          </cell>
          <cell r="I8073">
            <v>65.122429999999994</v>
          </cell>
          <cell r="J8073">
            <v>150291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</row>
        <row r="8074">
          <cell r="F8074" t="str">
            <v>2013All Customers1-in-10October Peak9</v>
          </cell>
          <cell r="G8074">
            <v>0.92315639999999999</v>
          </cell>
          <cell r="H8074">
            <v>0.92315639999999999</v>
          </cell>
          <cell r="I8074">
            <v>70.232830000000007</v>
          </cell>
          <cell r="J8074">
            <v>150291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</row>
        <row r="8075">
          <cell r="F8075" t="str">
            <v>2013All Customers1-in-10October Peak10</v>
          </cell>
          <cell r="G8075">
            <v>0.98345930000000004</v>
          </cell>
          <cell r="H8075">
            <v>0.98345930000000004</v>
          </cell>
          <cell r="I8075">
            <v>75.899060000000006</v>
          </cell>
          <cell r="J8075">
            <v>150291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</row>
        <row r="8076">
          <cell r="F8076" t="str">
            <v>2013All Customers1-in-10October Peak11</v>
          </cell>
          <cell r="G8076">
            <v>1.0858699999999999</v>
          </cell>
          <cell r="H8076">
            <v>1.0858699999999999</v>
          </cell>
          <cell r="I8076">
            <v>81.78246</v>
          </cell>
          <cell r="J8076">
            <v>150291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</row>
        <row r="8077">
          <cell r="F8077" t="str">
            <v>2013All Customers1-in-10October Peak12</v>
          </cell>
          <cell r="G8077">
            <v>1.2346839999999999</v>
          </cell>
          <cell r="H8077">
            <v>1.2346839999999999</v>
          </cell>
          <cell r="I8077">
            <v>86.312719999999999</v>
          </cell>
          <cell r="J8077">
            <v>150291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</row>
        <row r="8078">
          <cell r="F8078" t="str">
            <v>2013All Customers1-in-10October Peak13</v>
          </cell>
          <cell r="G8078">
            <v>1.433403</v>
          </cell>
          <cell r="H8078">
            <v>1.433403</v>
          </cell>
          <cell r="I8078">
            <v>90.280659999999997</v>
          </cell>
          <cell r="J8078">
            <v>150291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</row>
        <row r="8079">
          <cell r="F8079" t="str">
            <v>2013All Customers1-in-10October Peak14</v>
          </cell>
          <cell r="G8079">
            <v>1.353172</v>
          </cell>
          <cell r="H8079">
            <v>1.651078</v>
          </cell>
          <cell r="I8079">
            <v>92.507390000000001</v>
          </cell>
          <cell r="J8079">
            <v>150291</v>
          </cell>
          <cell r="K8079">
            <v>0.2351017</v>
          </cell>
          <cell r="L8079">
            <v>0.27220699999999998</v>
          </cell>
          <cell r="M8079">
            <v>0.297906</v>
          </cell>
          <cell r="N8079">
            <v>0.32360489999999997</v>
          </cell>
          <cell r="O8079">
            <v>0.36071019999999998</v>
          </cell>
        </row>
        <row r="8080">
          <cell r="F8080" t="str">
            <v>2013All Customers1-in-10October Peak15</v>
          </cell>
          <cell r="G8080">
            <v>1.5126660000000001</v>
          </cell>
          <cell r="H8080">
            <v>1.8959619999999999</v>
          </cell>
          <cell r="I8080">
            <v>94.459149999999994</v>
          </cell>
          <cell r="J8080">
            <v>150291</v>
          </cell>
          <cell r="K8080">
            <v>0.30314999999999998</v>
          </cell>
          <cell r="L8080">
            <v>0.35050140000000002</v>
          </cell>
          <cell r="M8080">
            <v>0.38329679999999999</v>
          </cell>
          <cell r="N8080">
            <v>0.41609220000000002</v>
          </cell>
          <cell r="O8080">
            <v>0.46344360000000001</v>
          </cell>
        </row>
        <row r="8081">
          <cell r="F8081" t="str">
            <v>2013All Customers1-in-10October Peak16</v>
          </cell>
          <cell r="G8081">
            <v>1.6958709999999999</v>
          </cell>
          <cell r="H8081">
            <v>2.1746949999999998</v>
          </cell>
          <cell r="I8081">
            <v>95.110150000000004</v>
          </cell>
          <cell r="J8081">
            <v>150291</v>
          </cell>
          <cell r="K8081">
            <v>0.37908069999999999</v>
          </cell>
          <cell r="L8081">
            <v>0.43801010000000001</v>
          </cell>
          <cell r="M8081">
            <v>0.47882429999999998</v>
          </cell>
          <cell r="N8081">
            <v>0.51963859999999995</v>
          </cell>
          <cell r="O8081">
            <v>0.57856790000000002</v>
          </cell>
        </row>
        <row r="8082">
          <cell r="F8082" t="str">
            <v>2013All Customers1-in-10October Peak17</v>
          </cell>
          <cell r="G8082">
            <v>1.865712</v>
          </cell>
          <cell r="H8082">
            <v>2.4239269999999999</v>
          </cell>
          <cell r="I8082">
            <v>94.876300000000001</v>
          </cell>
          <cell r="J8082">
            <v>150291</v>
          </cell>
          <cell r="K8082">
            <v>0.44167020000000001</v>
          </cell>
          <cell r="L8082">
            <v>0.51052620000000004</v>
          </cell>
          <cell r="M8082">
            <v>0.55821560000000003</v>
          </cell>
          <cell r="N8082">
            <v>0.60590500000000003</v>
          </cell>
          <cell r="O8082">
            <v>0.6747609</v>
          </cell>
        </row>
        <row r="8083">
          <cell r="F8083" t="str">
            <v>2013All Customers1-in-10October Peak18</v>
          </cell>
          <cell r="G8083">
            <v>2.00718</v>
          </cell>
          <cell r="H8083">
            <v>2.5805250000000002</v>
          </cell>
          <cell r="I8083">
            <v>93.198269999999994</v>
          </cell>
          <cell r="J8083">
            <v>150291</v>
          </cell>
          <cell r="K8083">
            <v>0.4536058</v>
          </cell>
          <cell r="L8083">
            <v>0.52434840000000005</v>
          </cell>
          <cell r="M8083">
            <v>0.57334459999999998</v>
          </cell>
          <cell r="N8083">
            <v>0.62234069999999997</v>
          </cell>
          <cell r="O8083">
            <v>0.69308340000000002</v>
          </cell>
        </row>
        <row r="8084">
          <cell r="F8084" t="str">
            <v>2013All Customers1-in-10October Peak19</v>
          </cell>
          <cell r="G8084">
            <v>2.810832</v>
          </cell>
          <cell r="H8084">
            <v>2.5474860000000001</v>
          </cell>
          <cell r="I8084">
            <v>88.661230000000003</v>
          </cell>
          <cell r="J8084">
            <v>150291</v>
          </cell>
          <cell r="K8084">
            <v>-0.29170750000000001</v>
          </cell>
          <cell r="L8084">
            <v>-0.274951</v>
          </cell>
          <cell r="M8084">
            <v>-0.26334550000000001</v>
          </cell>
          <cell r="N8084">
            <v>-0.25174000000000002</v>
          </cell>
          <cell r="O8084">
            <v>-0.23498350000000001</v>
          </cell>
        </row>
        <row r="8085">
          <cell r="F8085" t="str">
            <v>2013All Customers1-in-10October Peak20</v>
          </cell>
          <cell r="G8085">
            <v>2.572025</v>
          </cell>
          <cell r="H8085">
            <v>2.3356180000000002</v>
          </cell>
          <cell r="I8085">
            <v>83.278540000000007</v>
          </cell>
          <cell r="J8085">
            <v>150291</v>
          </cell>
          <cell r="K8085">
            <v>-0.26174720000000001</v>
          </cell>
          <cell r="L8085">
            <v>-0.2467761</v>
          </cell>
          <cell r="M8085">
            <v>-0.23640710000000001</v>
          </cell>
          <cell r="N8085">
            <v>-0.22603819999999999</v>
          </cell>
          <cell r="O8085">
            <v>-0.21106710000000001</v>
          </cell>
        </row>
        <row r="8086">
          <cell r="F8086" t="str">
            <v>2013All Customers1-in-10October Peak21</v>
          </cell>
          <cell r="G8086">
            <v>2.2619549999999999</v>
          </cell>
          <cell r="H8086">
            <v>2.1119379999999999</v>
          </cell>
          <cell r="I8086">
            <v>79.305040000000005</v>
          </cell>
          <cell r="J8086">
            <v>150291</v>
          </cell>
          <cell r="K8086">
            <v>-0.1657679</v>
          </cell>
          <cell r="L8086">
            <v>-0.1564623</v>
          </cell>
          <cell r="M8086">
            <v>-0.1500174</v>
          </cell>
          <cell r="N8086">
            <v>-0.14357239999999999</v>
          </cell>
          <cell r="O8086">
            <v>-0.13426679999999999</v>
          </cell>
        </row>
        <row r="8087">
          <cell r="F8087" t="str">
            <v>2013All Customers1-in-10October Peak22</v>
          </cell>
          <cell r="G8087">
            <v>1.9452780000000001</v>
          </cell>
          <cell r="H8087">
            <v>1.8522110000000001</v>
          </cell>
          <cell r="I8087">
            <v>76.289829999999995</v>
          </cell>
          <cell r="J8087">
            <v>150291</v>
          </cell>
          <cell r="K8087">
            <v>-0.10273740000000001</v>
          </cell>
          <cell r="L8087">
            <v>-9.7023999999999999E-2</v>
          </cell>
          <cell r="M8087">
            <v>-9.3066999999999997E-2</v>
          </cell>
          <cell r="N8087">
            <v>-8.9109900000000006E-2</v>
          </cell>
          <cell r="O8087">
            <v>-8.3396600000000001E-2</v>
          </cell>
        </row>
        <row r="8088">
          <cell r="F8088" t="str">
            <v>2013All Customers1-in-10October Peak23</v>
          </cell>
          <cell r="G8088">
            <v>1.537979</v>
          </cell>
          <cell r="H8088">
            <v>1.4797610000000001</v>
          </cell>
          <cell r="I8088">
            <v>73.305409999999995</v>
          </cell>
          <cell r="J8088">
            <v>150291</v>
          </cell>
          <cell r="K8088">
            <v>-6.4356300000000005E-2</v>
          </cell>
          <cell r="L8088">
            <v>-6.0729699999999998E-2</v>
          </cell>
          <cell r="M8088">
            <v>-5.8217999999999999E-2</v>
          </cell>
          <cell r="N8088">
            <v>-5.5706199999999997E-2</v>
          </cell>
          <cell r="O8088">
            <v>-5.20797E-2</v>
          </cell>
        </row>
        <row r="8089">
          <cell r="F8089" t="str">
            <v>2013All Customers1-in-10October Peak24</v>
          </cell>
          <cell r="G8089">
            <v>1.1751579999999999</v>
          </cell>
          <cell r="H8089">
            <v>1.133154</v>
          </cell>
          <cell r="I8089">
            <v>70.292079999999999</v>
          </cell>
          <cell r="J8089">
            <v>150291</v>
          </cell>
          <cell r="K8089">
            <v>-4.6476700000000003E-2</v>
          </cell>
          <cell r="L8089">
            <v>-4.3834499999999998E-2</v>
          </cell>
          <cell r="M8089">
            <v>-4.20045E-2</v>
          </cell>
          <cell r="N8089">
            <v>-4.0174500000000002E-2</v>
          </cell>
          <cell r="O8089">
            <v>-3.7532299999999998E-2</v>
          </cell>
        </row>
        <row r="8090">
          <cell r="F8090" t="str">
            <v>2013Greater Bay Area1-in-10October Peak1</v>
          </cell>
          <cell r="G8090">
            <v>0.91343629999999998</v>
          </cell>
          <cell r="H8090">
            <v>0.91343629999999998</v>
          </cell>
          <cell r="I8090">
            <v>70.362020000000001</v>
          </cell>
          <cell r="J8090">
            <v>52401.27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</row>
        <row r="8091">
          <cell r="F8091" t="str">
            <v>2013Greater Bay Area1-in-10October Peak2</v>
          </cell>
          <cell r="G8091">
            <v>0.76832940000000005</v>
          </cell>
          <cell r="H8091">
            <v>0.76832940000000005</v>
          </cell>
          <cell r="I8091">
            <v>68.781480000000002</v>
          </cell>
          <cell r="J8091">
            <v>52401.27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</row>
        <row r="8092">
          <cell r="F8092" t="str">
            <v>2013Greater Bay Area1-in-10October Peak3</v>
          </cell>
          <cell r="G8092">
            <v>0.68841090000000005</v>
          </cell>
          <cell r="H8092">
            <v>0.68841090000000005</v>
          </cell>
          <cell r="I8092">
            <v>67.12</v>
          </cell>
          <cell r="J8092">
            <v>52401.27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</row>
        <row r="8093">
          <cell r="F8093" t="str">
            <v>2013Greater Bay Area1-in-10October Peak4</v>
          </cell>
          <cell r="G8093">
            <v>0.64405650000000003</v>
          </cell>
          <cell r="H8093">
            <v>0.64405650000000003</v>
          </cell>
          <cell r="I8093">
            <v>66.695639999999997</v>
          </cell>
          <cell r="J8093">
            <v>52401.27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</row>
        <row r="8094">
          <cell r="F8094" t="str">
            <v>2013Greater Bay Area1-in-10October Peak5</v>
          </cell>
          <cell r="G8094">
            <v>0.62919060000000004</v>
          </cell>
          <cell r="H8094">
            <v>0.62919060000000004</v>
          </cell>
          <cell r="I8094">
            <v>65.013000000000005</v>
          </cell>
          <cell r="J8094">
            <v>52401.27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</row>
        <row r="8095">
          <cell r="F8095" t="str">
            <v>2013Greater Bay Area1-in-10October Peak6</v>
          </cell>
          <cell r="G8095">
            <v>0.66379949999999999</v>
          </cell>
          <cell r="H8095">
            <v>0.66379949999999999</v>
          </cell>
          <cell r="I8095">
            <v>63.787500000000001</v>
          </cell>
          <cell r="J8095">
            <v>52401.27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</row>
        <row r="8096">
          <cell r="F8096" t="str">
            <v>2013Greater Bay Area1-in-10October Peak7</v>
          </cell>
          <cell r="G8096">
            <v>0.78449020000000003</v>
          </cell>
          <cell r="H8096">
            <v>0.78449020000000003</v>
          </cell>
          <cell r="I8096">
            <v>63.484009999999998</v>
          </cell>
          <cell r="J8096">
            <v>52401.27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</row>
        <row r="8097">
          <cell r="F8097" t="str">
            <v>2013Greater Bay Area1-in-10October Peak8</v>
          </cell>
          <cell r="G8097">
            <v>0.90246190000000004</v>
          </cell>
          <cell r="H8097">
            <v>0.90246190000000004</v>
          </cell>
          <cell r="I8097">
            <v>63.521189999999997</v>
          </cell>
          <cell r="J8097">
            <v>52401.27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</row>
        <row r="8098">
          <cell r="F8098" t="str">
            <v>2013Greater Bay Area1-in-10October Peak9</v>
          </cell>
          <cell r="G8098">
            <v>0.91648039999999997</v>
          </cell>
          <cell r="H8098">
            <v>0.91648039999999997</v>
          </cell>
          <cell r="I8098">
            <v>68.611500000000007</v>
          </cell>
          <cell r="J8098">
            <v>52401.27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</row>
        <row r="8099">
          <cell r="F8099" t="str">
            <v>2013Greater Bay Area1-in-10October Peak10</v>
          </cell>
          <cell r="G8099">
            <v>0.95646580000000003</v>
          </cell>
          <cell r="H8099">
            <v>0.95646580000000003</v>
          </cell>
          <cell r="I8099">
            <v>74.122299999999996</v>
          </cell>
          <cell r="J8099">
            <v>52401.27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</row>
        <row r="8100">
          <cell r="F8100" t="str">
            <v>2013Greater Bay Area1-in-10October Peak11</v>
          </cell>
          <cell r="G8100">
            <v>1.0384150000000001</v>
          </cell>
          <cell r="H8100">
            <v>1.0384150000000001</v>
          </cell>
          <cell r="I8100">
            <v>79.949299999999994</v>
          </cell>
          <cell r="J8100">
            <v>52401.27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</row>
        <row r="8101">
          <cell r="F8101" t="str">
            <v>2013Greater Bay Area1-in-10October Peak12</v>
          </cell>
          <cell r="G8101">
            <v>1.155063</v>
          </cell>
          <cell r="H8101">
            <v>1.155063</v>
          </cell>
          <cell r="I8101">
            <v>83.953159999999997</v>
          </cell>
          <cell r="J8101">
            <v>52401.27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</row>
        <row r="8102">
          <cell r="F8102" t="str">
            <v>2013Greater Bay Area1-in-10October Peak13</v>
          </cell>
          <cell r="G8102">
            <v>1.3143879999999999</v>
          </cell>
          <cell r="H8102">
            <v>1.3143879999999999</v>
          </cell>
          <cell r="I8102">
            <v>88.049670000000006</v>
          </cell>
          <cell r="J8102">
            <v>52401.27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</row>
        <row r="8103">
          <cell r="F8103" t="str">
            <v>2013Greater Bay Area1-in-10October Peak14</v>
          </cell>
          <cell r="G8103">
            <v>1.220232</v>
          </cell>
          <cell r="H8103">
            <v>1.4842409999999999</v>
          </cell>
          <cell r="I8103">
            <v>90.132840000000002</v>
          </cell>
          <cell r="J8103">
            <v>52401.27</v>
          </cell>
          <cell r="K8103">
            <v>0.21062839999999999</v>
          </cell>
          <cell r="L8103">
            <v>0.24216589999999999</v>
          </cell>
          <cell r="M8103">
            <v>0.26400869999999999</v>
          </cell>
          <cell r="N8103">
            <v>0.28585149999999998</v>
          </cell>
          <cell r="O8103">
            <v>0.31738909999999998</v>
          </cell>
        </row>
        <row r="8104">
          <cell r="F8104" t="str">
            <v>2013Greater Bay Area1-in-10October Peak15</v>
          </cell>
          <cell r="G8104">
            <v>1.337256</v>
          </cell>
          <cell r="H8104">
            <v>1.6818489999999999</v>
          </cell>
          <cell r="I8104">
            <v>91.453490000000002</v>
          </cell>
          <cell r="J8104">
            <v>52401.27</v>
          </cell>
          <cell r="K8104">
            <v>0.27525339999999998</v>
          </cell>
          <cell r="L8104">
            <v>0.31621939999999998</v>
          </cell>
          <cell r="M8104">
            <v>0.34459250000000002</v>
          </cell>
          <cell r="N8104">
            <v>0.37296550000000001</v>
          </cell>
          <cell r="O8104">
            <v>0.41393160000000001</v>
          </cell>
        </row>
        <row r="8105">
          <cell r="F8105" t="str">
            <v>2013Greater Bay Area1-in-10October Peak16</v>
          </cell>
          <cell r="G8105">
            <v>1.497792</v>
          </cell>
          <cell r="H8105">
            <v>1.924563</v>
          </cell>
          <cell r="I8105">
            <v>90.908649999999994</v>
          </cell>
          <cell r="J8105">
            <v>52401.27</v>
          </cell>
          <cell r="K8105">
            <v>0.34087299999999998</v>
          </cell>
          <cell r="L8105">
            <v>0.39162190000000002</v>
          </cell>
          <cell r="M8105">
            <v>0.4267705</v>
          </cell>
          <cell r="N8105">
            <v>0.46191910000000003</v>
          </cell>
          <cell r="O8105">
            <v>0.51266800000000001</v>
          </cell>
        </row>
        <row r="8106">
          <cell r="F8106" t="str">
            <v>2013Greater Bay Area1-in-10October Peak17</v>
          </cell>
          <cell r="G8106">
            <v>1.657367</v>
          </cell>
          <cell r="H8106">
            <v>2.157483</v>
          </cell>
          <cell r="I8106">
            <v>89.47842</v>
          </cell>
          <cell r="J8106">
            <v>52401.27</v>
          </cell>
          <cell r="K8106">
            <v>0.3994722</v>
          </cell>
          <cell r="L8106">
            <v>0.4589337</v>
          </cell>
          <cell r="M8106">
            <v>0.50011660000000002</v>
          </cell>
          <cell r="N8106">
            <v>0.54129939999999999</v>
          </cell>
          <cell r="O8106">
            <v>0.60076079999999998</v>
          </cell>
        </row>
        <row r="8107">
          <cell r="F8107" t="str">
            <v>2013Greater Bay Area1-in-10October Peak18</v>
          </cell>
          <cell r="G8107">
            <v>1.806359</v>
          </cell>
          <cell r="H8107">
            <v>2.3203710000000002</v>
          </cell>
          <cell r="I8107">
            <v>86.085139999999996</v>
          </cell>
          <cell r="J8107">
            <v>52401.27</v>
          </cell>
          <cell r="K8107">
            <v>0.41057339999999998</v>
          </cell>
          <cell r="L8107">
            <v>0.47168569999999999</v>
          </cell>
          <cell r="M8107">
            <v>0.51401189999999997</v>
          </cell>
          <cell r="N8107">
            <v>0.55633809999999995</v>
          </cell>
          <cell r="O8107">
            <v>0.61745039999999995</v>
          </cell>
        </row>
        <row r="8108">
          <cell r="F8108" t="str">
            <v>2013Greater Bay Area1-in-10October Peak19</v>
          </cell>
          <cell r="G8108">
            <v>2.4977909999999999</v>
          </cell>
          <cell r="H8108">
            <v>2.3209369999999998</v>
          </cell>
          <cell r="I8108">
            <v>81.91919</v>
          </cell>
          <cell r="J8108">
            <v>52401.27</v>
          </cell>
          <cell r="K8108">
            <v>-0.20453879999999999</v>
          </cell>
          <cell r="L8108">
            <v>-0.1881825</v>
          </cell>
          <cell r="M8108">
            <v>-0.17685409999999999</v>
          </cell>
          <cell r="N8108">
            <v>-0.1655258</v>
          </cell>
          <cell r="O8108">
            <v>-0.14916940000000001</v>
          </cell>
        </row>
        <row r="8109">
          <cell r="F8109" t="str">
            <v>2013Greater Bay Area1-in-10October Peak20</v>
          </cell>
          <cell r="G8109">
            <v>2.3013059999999999</v>
          </cell>
          <cell r="H8109">
            <v>2.1440090000000001</v>
          </cell>
          <cell r="I8109">
            <v>78.421170000000004</v>
          </cell>
          <cell r="J8109">
            <v>52401.27</v>
          </cell>
          <cell r="K8109">
            <v>-0.18192059999999999</v>
          </cell>
          <cell r="L8109">
            <v>-0.16737299999999999</v>
          </cell>
          <cell r="M8109">
            <v>-0.1572974</v>
          </cell>
          <cell r="N8109">
            <v>-0.14722170000000001</v>
          </cell>
          <cell r="O8109">
            <v>-0.13267409999999999</v>
          </cell>
        </row>
        <row r="8110">
          <cell r="F8110" t="str">
            <v>2013Greater Bay Area1-in-10October Peak21</v>
          </cell>
          <cell r="G8110">
            <v>2.063288</v>
          </cell>
          <cell r="H8110">
            <v>1.973047</v>
          </cell>
          <cell r="I8110">
            <v>75.066310000000001</v>
          </cell>
          <cell r="J8110">
            <v>52401.27</v>
          </cell>
          <cell r="K8110">
            <v>-0.1043668</v>
          </cell>
          <cell r="L8110">
            <v>-9.6020900000000006E-2</v>
          </cell>
          <cell r="M8110">
            <v>-9.0240600000000004E-2</v>
          </cell>
          <cell r="N8110">
            <v>-8.4460300000000002E-2</v>
          </cell>
          <cell r="O8110">
            <v>-7.6114399999999999E-2</v>
          </cell>
        </row>
        <row r="8111">
          <cell r="F8111" t="str">
            <v>2013Greater Bay Area1-in-10October Peak22</v>
          </cell>
          <cell r="G8111">
            <v>1.822084</v>
          </cell>
          <cell r="H8111">
            <v>1.7690710000000001</v>
          </cell>
          <cell r="I8111">
            <v>71.853930000000005</v>
          </cell>
          <cell r="J8111">
            <v>52401.27</v>
          </cell>
          <cell r="K8111">
            <v>-6.1311200000000003E-2</v>
          </cell>
          <cell r="L8111">
            <v>-5.6408300000000001E-2</v>
          </cell>
          <cell r="M8111">
            <v>-5.30126E-2</v>
          </cell>
          <cell r="N8111">
            <v>-4.9616899999999999E-2</v>
          </cell>
          <cell r="O8111">
            <v>-4.4713999999999997E-2</v>
          </cell>
        </row>
        <row r="8112">
          <cell r="F8112" t="str">
            <v>2013Greater Bay Area1-in-10October Peak23</v>
          </cell>
          <cell r="G8112">
            <v>1.470653</v>
          </cell>
          <cell r="H8112">
            <v>1.436545</v>
          </cell>
          <cell r="I8112">
            <v>68.819370000000006</v>
          </cell>
          <cell r="J8112">
            <v>52401.27</v>
          </cell>
          <cell r="K8112">
            <v>-3.9447700000000002E-2</v>
          </cell>
          <cell r="L8112">
            <v>-3.6293199999999998E-2</v>
          </cell>
          <cell r="M8112">
            <v>-3.4108399999999997E-2</v>
          </cell>
          <cell r="N8112">
            <v>-3.1923600000000003E-2</v>
          </cell>
          <cell r="O8112">
            <v>-2.8769099999999999E-2</v>
          </cell>
        </row>
        <row r="8113">
          <cell r="F8113" t="str">
            <v>2013Greater Bay Area1-in-10October Peak24</v>
          </cell>
          <cell r="G8113">
            <v>1.1208279999999999</v>
          </cell>
          <cell r="H8113">
            <v>1.0935729999999999</v>
          </cell>
          <cell r="I8113">
            <v>65.882559999999998</v>
          </cell>
          <cell r="J8113">
            <v>52401.27</v>
          </cell>
          <cell r="K8113">
            <v>-3.1521300000000002E-2</v>
          </cell>
          <cell r="L8113">
            <v>-2.9000600000000001E-2</v>
          </cell>
          <cell r="M8113">
            <v>-2.7254799999999999E-2</v>
          </cell>
          <cell r="N8113">
            <v>-2.5509E-2</v>
          </cell>
          <cell r="O8113">
            <v>-2.2988399999999999E-2</v>
          </cell>
        </row>
        <row r="8114">
          <cell r="F8114" t="str">
            <v>2013Greater Fresno1-in-10October Peak1</v>
          </cell>
          <cell r="G8114">
            <v>0.93266579999999999</v>
          </cell>
          <cell r="H8114">
            <v>0.93266579999999999</v>
          </cell>
          <cell r="I8114">
            <v>72.955299999999994</v>
          </cell>
          <cell r="J8114">
            <v>26891.13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</row>
        <row r="8115">
          <cell r="F8115" t="str">
            <v>2013Greater Fresno1-in-10October Peak2</v>
          </cell>
          <cell r="G8115">
            <v>0.79298800000000003</v>
          </cell>
          <cell r="H8115">
            <v>0.79298800000000003</v>
          </cell>
          <cell r="I8115">
            <v>72.417540000000002</v>
          </cell>
          <cell r="J8115">
            <v>26891.13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</row>
        <row r="8116">
          <cell r="F8116" t="str">
            <v>2013Greater Fresno1-in-10October Peak3</v>
          </cell>
          <cell r="G8116">
            <v>0.70237649999999996</v>
          </cell>
          <cell r="H8116">
            <v>0.70237649999999996</v>
          </cell>
          <cell r="I8116">
            <v>70.873530000000002</v>
          </cell>
          <cell r="J8116">
            <v>26891.13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</row>
        <row r="8117">
          <cell r="F8117" t="str">
            <v>2013Greater Fresno1-in-10October Peak4</v>
          </cell>
          <cell r="G8117">
            <v>0.64756480000000005</v>
          </cell>
          <cell r="H8117">
            <v>0.64756480000000005</v>
          </cell>
          <cell r="I8117">
            <v>70.33569</v>
          </cell>
          <cell r="J8117">
            <v>26891.13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</row>
        <row r="8118">
          <cell r="F8118" t="str">
            <v>2013Greater Fresno1-in-10October Peak5</v>
          </cell>
          <cell r="G8118">
            <v>0.6308165</v>
          </cell>
          <cell r="H8118">
            <v>0.6308165</v>
          </cell>
          <cell r="I8118">
            <v>69.411370000000005</v>
          </cell>
          <cell r="J8118">
            <v>26891.13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</row>
        <row r="8119">
          <cell r="F8119" t="str">
            <v>2013Greater Fresno1-in-10October Peak6</v>
          </cell>
          <cell r="G8119">
            <v>0.65628920000000002</v>
          </cell>
          <cell r="H8119">
            <v>0.65628920000000002</v>
          </cell>
          <cell r="I8119">
            <v>66.999300000000005</v>
          </cell>
          <cell r="J8119">
            <v>26891.13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</row>
        <row r="8120">
          <cell r="F8120" t="str">
            <v>2013Greater Fresno1-in-10October Peak7</v>
          </cell>
          <cell r="G8120">
            <v>0.73750550000000004</v>
          </cell>
          <cell r="H8120">
            <v>0.73750550000000004</v>
          </cell>
          <cell r="I8120">
            <v>65.518640000000005</v>
          </cell>
          <cell r="J8120">
            <v>26891.13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</row>
        <row r="8121">
          <cell r="F8121" t="str">
            <v>2013Greater Fresno1-in-10October Peak8</v>
          </cell>
          <cell r="G8121">
            <v>0.79139870000000001</v>
          </cell>
          <cell r="H8121">
            <v>0.79139870000000001</v>
          </cell>
          <cell r="I8121">
            <v>66.336609999999993</v>
          </cell>
          <cell r="J8121">
            <v>26891.13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</row>
        <row r="8122">
          <cell r="F8122" t="str">
            <v>2013Greater Fresno1-in-10October Peak9</v>
          </cell>
          <cell r="G8122">
            <v>0.81555149999999998</v>
          </cell>
          <cell r="H8122">
            <v>0.81555149999999998</v>
          </cell>
          <cell r="I8122">
            <v>71.961240000000004</v>
          </cell>
          <cell r="J8122">
            <v>26891.13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</row>
        <row r="8123">
          <cell r="F8123" t="str">
            <v>2013Greater Fresno1-in-10October Peak10</v>
          </cell>
          <cell r="G8123">
            <v>0.90619780000000005</v>
          </cell>
          <cell r="H8123">
            <v>0.90619780000000005</v>
          </cell>
          <cell r="I8123">
            <v>77.273120000000006</v>
          </cell>
          <cell r="J8123">
            <v>26891.13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</row>
        <row r="8124">
          <cell r="F8124" t="str">
            <v>2013Greater Fresno1-in-10October Peak11</v>
          </cell>
          <cell r="G8124">
            <v>1.040114</v>
          </cell>
          <cell r="H8124">
            <v>1.040114</v>
          </cell>
          <cell r="I8124">
            <v>83.12885</v>
          </cell>
          <cell r="J8124">
            <v>26891.13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</row>
        <row r="8125">
          <cell r="F8125" t="str">
            <v>2013Greater Fresno1-in-10October Peak12</v>
          </cell>
          <cell r="G8125">
            <v>1.2357020000000001</v>
          </cell>
          <cell r="H8125">
            <v>1.2357020000000001</v>
          </cell>
          <cell r="I8125">
            <v>87.229110000000006</v>
          </cell>
          <cell r="J8125">
            <v>26891.13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</row>
        <row r="8126">
          <cell r="F8126" t="str">
            <v>2013Greater Fresno1-in-10October Peak13</v>
          </cell>
          <cell r="G8126">
            <v>1.479195</v>
          </cell>
          <cell r="H8126">
            <v>1.479195</v>
          </cell>
          <cell r="I8126">
            <v>90.485820000000004</v>
          </cell>
          <cell r="J8126">
            <v>26891.13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</row>
        <row r="8127">
          <cell r="F8127" t="str">
            <v>2013Greater Fresno1-in-10October Peak14</v>
          </cell>
          <cell r="G8127">
            <v>1.451535</v>
          </cell>
          <cell r="H8127">
            <v>1.7377320000000001</v>
          </cell>
          <cell r="I8127">
            <v>93.067670000000007</v>
          </cell>
          <cell r="J8127">
            <v>26891.13</v>
          </cell>
          <cell r="K8127">
            <v>0.19863230000000001</v>
          </cell>
          <cell r="L8127">
            <v>0.25036599999999998</v>
          </cell>
          <cell r="M8127">
            <v>0.28619660000000002</v>
          </cell>
          <cell r="N8127">
            <v>0.32202720000000001</v>
          </cell>
          <cell r="O8127">
            <v>0.3737608</v>
          </cell>
        </row>
        <row r="8128">
          <cell r="F8128" t="str">
            <v>2013Greater Fresno1-in-10October Peak15</v>
          </cell>
          <cell r="G8128">
            <v>1.6391929999999999</v>
          </cell>
          <cell r="H8128">
            <v>2.0066160000000002</v>
          </cell>
          <cell r="I8128">
            <v>95.95599</v>
          </cell>
          <cell r="J8128">
            <v>26891.13</v>
          </cell>
          <cell r="K8128">
            <v>0.25507190000000002</v>
          </cell>
          <cell r="L8128">
            <v>0.3214495</v>
          </cell>
          <cell r="M8128">
            <v>0.36742249999999999</v>
          </cell>
          <cell r="N8128">
            <v>0.41339540000000002</v>
          </cell>
          <cell r="O8128">
            <v>0.47977300000000001</v>
          </cell>
        </row>
        <row r="8129">
          <cell r="F8129" t="str">
            <v>2013Greater Fresno1-in-10October Peak16</v>
          </cell>
          <cell r="G8129">
            <v>1.826554</v>
          </cell>
          <cell r="H8129">
            <v>2.2862269999999998</v>
          </cell>
          <cell r="I8129">
            <v>97.081760000000003</v>
          </cell>
          <cell r="J8129">
            <v>26891.13</v>
          </cell>
          <cell r="K8129">
            <v>0.32004870000000002</v>
          </cell>
          <cell r="L8129">
            <v>0.40254000000000001</v>
          </cell>
          <cell r="M8129">
            <v>0.4596732</v>
          </cell>
          <cell r="N8129">
            <v>0.5168064</v>
          </cell>
          <cell r="O8129">
            <v>0.59929759999999999</v>
          </cell>
        </row>
        <row r="8130">
          <cell r="F8130" t="str">
            <v>2013Greater Fresno1-in-10October Peak17</v>
          </cell>
          <cell r="G8130">
            <v>1.963298</v>
          </cell>
          <cell r="H8130">
            <v>2.498713</v>
          </cell>
          <cell r="I8130">
            <v>97.625770000000003</v>
          </cell>
          <cell r="J8130">
            <v>26891.13</v>
          </cell>
          <cell r="K8130">
            <v>0.37213249999999998</v>
          </cell>
          <cell r="L8130">
            <v>0.46860089999999999</v>
          </cell>
          <cell r="M8130">
            <v>0.53541470000000002</v>
          </cell>
          <cell r="N8130">
            <v>0.6022284</v>
          </cell>
          <cell r="O8130">
            <v>0.69869689999999995</v>
          </cell>
        </row>
        <row r="8131">
          <cell r="F8131" t="str">
            <v>2013Greater Fresno1-in-10October Peak18</v>
          </cell>
          <cell r="G8131">
            <v>2.066398</v>
          </cell>
          <cell r="H8131">
            <v>2.6162610000000002</v>
          </cell>
          <cell r="I8131">
            <v>97.906819999999996</v>
          </cell>
          <cell r="J8131">
            <v>26891.13</v>
          </cell>
          <cell r="K8131">
            <v>0.3820887</v>
          </cell>
          <cell r="L8131">
            <v>0.48121120000000001</v>
          </cell>
          <cell r="M8131">
            <v>0.5498632</v>
          </cell>
          <cell r="N8131">
            <v>0.61851509999999998</v>
          </cell>
          <cell r="O8131">
            <v>0.71763750000000004</v>
          </cell>
        </row>
        <row r="8132">
          <cell r="F8132" t="str">
            <v>2013Greater Fresno1-in-10October Peak19</v>
          </cell>
          <cell r="G8132">
            <v>2.8842089999999998</v>
          </cell>
          <cell r="H8132">
            <v>2.5588820000000001</v>
          </cell>
          <cell r="I8132">
            <v>94.694140000000004</v>
          </cell>
          <cell r="J8132">
            <v>26891.13</v>
          </cell>
          <cell r="K8132">
            <v>-0.3527807</v>
          </cell>
          <cell r="L8132">
            <v>-0.33656079999999999</v>
          </cell>
          <cell r="M8132">
            <v>-0.32532689999999997</v>
          </cell>
          <cell r="N8132">
            <v>-0.31409310000000001</v>
          </cell>
          <cell r="O8132">
            <v>-0.297873</v>
          </cell>
        </row>
        <row r="8133">
          <cell r="F8133" t="str">
            <v>2013Greater Fresno1-in-10October Peak20</v>
          </cell>
          <cell r="G8133">
            <v>2.661581</v>
          </cell>
          <cell r="H8133">
            <v>2.3550110000000002</v>
          </cell>
          <cell r="I8133">
            <v>89.756469999999993</v>
          </cell>
          <cell r="J8133">
            <v>26891.13</v>
          </cell>
          <cell r="K8133">
            <v>-0.33244099999999999</v>
          </cell>
          <cell r="L8133">
            <v>-0.3171563</v>
          </cell>
          <cell r="M8133">
            <v>-0.30657010000000001</v>
          </cell>
          <cell r="N8133">
            <v>-0.29598390000000002</v>
          </cell>
          <cell r="O8133">
            <v>-0.28069909999999998</v>
          </cell>
        </row>
        <row r="8134">
          <cell r="F8134" t="str">
            <v>2013Greater Fresno1-in-10October Peak21</v>
          </cell>
          <cell r="G8134">
            <v>2.3613650000000002</v>
          </cell>
          <cell r="H8134">
            <v>2.1463969999999999</v>
          </cell>
          <cell r="I8134">
            <v>87.912769999999995</v>
          </cell>
          <cell r="J8134">
            <v>26891.13</v>
          </cell>
          <cell r="K8134">
            <v>-0.2331095</v>
          </cell>
          <cell r="L8134">
            <v>-0.2223918</v>
          </cell>
          <cell r="M8134">
            <v>-0.21496870000000001</v>
          </cell>
          <cell r="N8134">
            <v>-0.2075456</v>
          </cell>
          <cell r="O8134">
            <v>-0.1968278</v>
          </cell>
        </row>
        <row r="8135">
          <cell r="F8135" t="str">
            <v>2013Greater Fresno1-in-10October Peak22</v>
          </cell>
          <cell r="G8135">
            <v>2.0288200000000001</v>
          </cell>
          <cell r="H8135">
            <v>1.898039</v>
          </cell>
          <cell r="I8135">
            <v>85.91986</v>
          </cell>
          <cell r="J8135">
            <v>26891.13</v>
          </cell>
          <cell r="K8135">
            <v>-0.1418172</v>
          </cell>
          <cell r="L8135">
            <v>-0.13529679999999999</v>
          </cell>
          <cell r="M8135">
            <v>-0.1307808</v>
          </cell>
          <cell r="N8135">
            <v>-0.12626480000000001</v>
          </cell>
          <cell r="O8135">
            <v>-0.1197444</v>
          </cell>
        </row>
        <row r="8136">
          <cell r="F8136" t="str">
            <v>2013Greater Fresno1-in-10October Peak23</v>
          </cell>
          <cell r="G8136">
            <v>1.5978520000000001</v>
          </cell>
          <cell r="H8136">
            <v>1.5243960000000001</v>
          </cell>
          <cell r="I8136">
            <v>82.600960000000001</v>
          </cell>
          <cell r="J8136">
            <v>26891.13</v>
          </cell>
          <cell r="K8136">
            <v>-7.9655500000000004E-2</v>
          </cell>
          <cell r="L8136">
            <v>-7.5993199999999997E-2</v>
          </cell>
          <cell r="M8136">
            <v>-7.3456599999999997E-2</v>
          </cell>
          <cell r="N8136">
            <v>-7.09201E-2</v>
          </cell>
          <cell r="O8136">
            <v>-6.7257800000000006E-2</v>
          </cell>
        </row>
        <row r="8137">
          <cell r="F8137" t="str">
            <v>2013Greater Fresno1-in-10October Peak24</v>
          </cell>
          <cell r="G8137">
            <v>1.233214</v>
          </cell>
          <cell r="H8137">
            <v>1.1772549999999999</v>
          </cell>
          <cell r="I8137">
            <v>77.982510000000005</v>
          </cell>
          <cell r="J8137">
            <v>26891.13</v>
          </cell>
          <cell r="K8137">
            <v>-6.0681300000000001E-2</v>
          </cell>
          <cell r="L8137">
            <v>-5.78913E-2</v>
          </cell>
          <cell r="M8137">
            <v>-5.5959000000000002E-2</v>
          </cell>
          <cell r="N8137">
            <v>-5.4026699999999997E-2</v>
          </cell>
          <cell r="O8137">
            <v>-5.1236700000000003E-2</v>
          </cell>
        </row>
        <row r="8138">
          <cell r="F8138" t="str">
            <v>2013Kern1-in-10October Peak1</v>
          </cell>
          <cell r="G8138">
            <v>1.0835250000000001</v>
          </cell>
          <cell r="H8138">
            <v>1.0835250000000001</v>
          </cell>
          <cell r="I8138">
            <v>72.5</v>
          </cell>
          <cell r="J8138">
            <v>5583.49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</row>
        <row r="8139">
          <cell r="F8139" t="str">
            <v>2013Kern1-in-10October Peak2</v>
          </cell>
          <cell r="G8139">
            <v>0.92792169999999996</v>
          </cell>
          <cell r="H8139">
            <v>0.92792169999999996</v>
          </cell>
          <cell r="I8139">
            <v>71</v>
          </cell>
          <cell r="J8139">
            <v>5583.49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>
            <v>0</v>
          </cell>
        </row>
        <row r="8140">
          <cell r="F8140" t="str">
            <v>2013Kern1-in-10October Peak3</v>
          </cell>
          <cell r="G8140">
            <v>0.81183000000000005</v>
          </cell>
          <cell r="H8140">
            <v>0.81183000000000005</v>
          </cell>
          <cell r="I8140">
            <v>69.5</v>
          </cell>
          <cell r="J8140">
            <v>5583.49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</row>
        <row r="8141">
          <cell r="F8141" t="str">
            <v>2013Kern1-in-10October Peak4</v>
          </cell>
          <cell r="G8141">
            <v>0.73104069999999999</v>
          </cell>
          <cell r="H8141">
            <v>0.73104069999999999</v>
          </cell>
          <cell r="I8141">
            <v>68.5</v>
          </cell>
          <cell r="J8141">
            <v>5583.49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</row>
        <row r="8142">
          <cell r="F8142" t="str">
            <v>2013Kern1-in-10October Peak5</v>
          </cell>
          <cell r="G8142">
            <v>0.69483360000000005</v>
          </cell>
          <cell r="H8142">
            <v>0.69483360000000005</v>
          </cell>
          <cell r="I8142">
            <v>67.5</v>
          </cell>
          <cell r="J8142">
            <v>5583.49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>
            <v>0</v>
          </cell>
        </row>
        <row r="8143">
          <cell r="F8143" t="str">
            <v>2013Kern1-in-10October Peak6</v>
          </cell>
          <cell r="G8143">
            <v>0.69065829999999995</v>
          </cell>
          <cell r="H8143">
            <v>0.69065829999999995</v>
          </cell>
          <cell r="I8143">
            <v>67</v>
          </cell>
          <cell r="J8143">
            <v>5583.49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</row>
        <row r="8144">
          <cell r="F8144" t="str">
            <v>2013Kern1-in-10October Peak7</v>
          </cell>
          <cell r="G8144">
            <v>0.75304870000000002</v>
          </cell>
          <cell r="H8144">
            <v>0.75304870000000002</v>
          </cell>
          <cell r="I8144">
            <v>66.5</v>
          </cell>
          <cell r="J8144">
            <v>5583.49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</row>
        <row r="8145">
          <cell r="F8145" t="str">
            <v>2013Kern1-in-10October Peak8</v>
          </cell>
          <cell r="G8145">
            <v>0.79012110000000002</v>
          </cell>
          <cell r="H8145">
            <v>0.79012110000000002</v>
          </cell>
          <cell r="I8145">
            <v>68</v>
          </cell>
          <cell r="J8145">
            <v>5583.49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</row>
        <row r="8146">
          <cell r="F8146" t="str">
            <v>2013Kern1-in-10October Peak9</v>
          </cell>
          <cell r="G8146">
            <v>0.8105135</v>
          </cell>
          <cell r="H8146">
            <v>0.8105135</v>
          </cell>
          <cell r="I8146">
            <v>72</v>
          </cell>
          <cell r="J8146">
            <v>5583.49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</row>
        <row r="8147">
          <cell r="F8147" t="str">
            <v>2013Kern1-in-10October Peak10</v>
          </cell>
          <cell r="G8147">
            <v>0.92936379999999996</v>
          </cell>
          <cell r="H8147">
            <v>0.92936379999999996</v>
          </cell>
          <cell r="I8147">
            <v>79</v>
          </cell>
          <cell r="J8147">
            <v>5583.49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</row>
        <row r="8148">
          <cell r="F8148" t="str">
            <v>2013Kern1-in-10October Peak11</v>
          </cell>
          <cell r="G8148">
            <v>1.1114200000000001</v>
          </cell>
          <cell r="H8148">
            <v>1.1114200000000001</v>
          </cell>
          <cell r="I8148">
            <v>86</v>
          </cell>
          <cell r="J8148">
            <v>5583.49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</row>
        <row r="8149">
          <cell r="F8149" t="str">
            <v>2013Kern1-in-10October Peak12</v>
          </cell>
          <cell r="G8149">
            <v>1.357413</v>
          </cell>
          <cell r="H8149">
            <v>1.357413</v>
          </cell>
          <cell r="I8149">
            <v>92</v>
          </cell>
          <cell r="J8149">
            <v>5583.49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</row>
        <row r="8150">
          <cell r="F8150" t="str">
            <v>2013Kern1-in-10October Peak13</v>
          </cell>
          <cell r="G8150">
            <v>1.636236</v>
          </cell>
          <cell r="H8150">
            <v>1.636236</v>
          </cell>
          <cell r="I8150">
            <v>95.5</v>
          </cell>
          <cell r="J8150">
            <v>5583.49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>
            <v>0</v>
          </cell>
        </row>
        <row r="8151">
          <cell r="F8151" t="str">
            <v>2013Kern1-in-10October Peak14</v>
          </cell>
          <cell r="G8151">
            <v>1.5249820000000001</v>
          </cell>
          <cell r="H8151">
            <v>1.90838</v>
          </cell>
          <cell r="I8151">
            <v>97.5</v>
          </cell>
          <cell r="J8151">
            <v>5583.49</v>
          </cell>
          <cell r="K8151">
            <v>0.31671969999999999</v>
          </cell>
          <cell r="L8151">
            <v>0.35611399999999999</v>
          </cell>
          <cell r="M8151">
            <v>0.38339820000000002</v>
          </cell>
          <cell r="N8151">
            <v>0.41068250000000001</v>
          </cell>
          <cell r="O8151">
            <v>0.45007659999999999</v>
          </cell>
        </row>
        <row r="8152">
          <cell r="F8152" t="str">
            <v>2013Kern1-in-10October Peak15</v>
          </cell>
          <cell r="G8152">
            <v>1.7194739999999999</v>
          </cell>
          <cell r="H8152">
            <v>2.1706660000000002</v>
          </cell>
          <cell r="I8152">
            <v>99</v>
          </cell>
          <cell r="J8152">
            <v>5583.49</v>
          </cell>
          <cell r="K8152">
            <v>0.37665140000000003</v>
          </cell>
          <cell r="L8152">
            <v>0.42069040000000002</v>
          </cell>
          <cell r="M8152">
            <v>0.45119169999999997</v>
          </cell>
          <cell r="N8152">
            <v>0.48169299999999998</v>
          </cell>
          <cell r="O8152">
            <v>0.52573190000000003</v>
          </cell>
        </row>
        <row r="8153">
          <cell r="F8153" t="str">
            <v>2013Kern1-in-10October Peak16</v>
          </cell>
          <cell r="G8153">
            <v>1.849254</v>
          </cell>
          <cell r="H8153">
            <v>2.4400029999999999</v>
          </cell>
          <cell r="I8153">
            <v>99.5</v>
          </cell>
          <cell r="J8153">
            <v>5583.49</v>
          </cell>
          <cell r="K8153">
            <v>0.49455579999999999</v>
          </cell>
          <cell r="L8153">
            <v>0.55138779999999998</v>
          </cell>
          <cell r="M8153">
            <v>0.59074939999999998</v>
          </cell>
          <cell r="N8153">
            <v>0.63011090000000003</v>
          </cell>
          <cell r="O8153">
            <v>0.68694279999999996</v>
          </cell>
        </row>
        <row r="8154">
          <cell r="F8154" t="str">
            <v>2013Kern1-in-10October Peak17</v>
          </cell>
          <cell r="G8154">
            <v>1.9716020000000001</v>
          </cell>
          <cell r="H8154">
            <v>2.6413739999999999</v>
          </cell>
          <cell r="I8154">
            <v>98</v>
          </cell>
          <cell r="J8154">
            <v>5583.49</v>
          </cell>
          <cell r="K8154">
            <v>0.55977679999999996</v>
          </cell>
          <cell r="L8154">
            <v>0.62476310000000002</v>
          </cell>
          <cell r="M8154">
            <v>0.66977229999999999</v>
          </cell>
          <cell r="N8154">
            <v>0.71478140000000001</v>
          </cell>
          <cell r="O8154">
            <v>0.77976769999999995</v>
          </cell>
        </row>
        <row r="8155">
          <cell r="F8155" t="str">
            <v>2013Kern1-in-10October Peak18</v>
          </cell>
          <cell r="G8155">
            <v>2.0524870000000002</v>
          </cell>
          <cell r="H8155">
            <v>2.7379159999999998</v>
          </cell>
          <cell r="I8155">
            <v>97.5</v>
          </cell>
          <cell r="J8155">
            <v>5583.49</v>
          </cell>
          <cell r="K8155">
            <v>0.57273540000000001</v>
          </cell>
          <cell r="L8155">
            <v>0.63931559999999998</v>
          </cell>
          <cell r="M8155">
            <v>0.68542890000000001</v>
          </cell>
          <cell r="N8155">
            <v>0.73154209999999997</v>
          </cell>
          <cell r="O8155">
            <v>0.7981222</v>
          </cell>
        </row>
        <row r="8156">
          <cell r="F8156" t="str">
            <v>2013Kern1-in-10October Peak19</v>
          </cell>
          <cell r="G8156">
            <v>3.0845919999999998</v>
          </cell>
          <cell r="H8156">
            <v>2.6641490000000001</v>
          </cell>
          <cell r="I8156">
            <v>94.5</v>
          </cell>
          <cell r="J8156">
            <v>5583.49</v>
          </cell>
          <cell r="K8156">
            <v>-0.46014080000000002</v>
          </cell>
          <cell r="L8156">
            <v>-0.43668659999999998</v>
          </cell>
          <cell r="M8156">
            <v>-0.42044229999999999</v>
          </cell>
          <cell r="N8156">
            <v>-0.4041981</v>
          </cell>
          <cell r="O8156">
            <v>-0.38074400000000003</v>
          </cell>
        </row>
        <row r="8157">
          <cell r="F8157" t="str">
            <v>2013Kern1-in-10October Peak20</v>
          </cell>
          <cell r="G8157">
            <v>2.9013710000000001</v>
          </cell>
          <cell r="H8157">
            <v>2.4786160000000002</v>
          </cell>
          <cell r="I8157">
            <v>90.5</v>
          </cell>
          <cell r="J8157">
            <v>5583.49</v>
          </cell>
          <cell r="K8157">
            <v>-0.462671</v>
          </cell>
          <cell r="L8157">
            <v>-0.43908789999999998</v>
          </cell>
          <cell r="M8157">
            <v>-0.42275430000000003</v>
          </cell>
          <cell r="N8157">
            <v>-0.40642070000000002</v>
          </cell>
          <cell r="O8157">
            <v>-0.3828376</v>
          </cell>
        </row>
        <row r="8158">
          <cell r="F8158" t="str">
            <v>2013Kern1-in-10October Peak21</v>
          </cell>
          <cell r="G8158">
            <v>2.5958809999999999</v>
          </cell>
          <cell r="H8158">
            <v>2.3026909999999998</v>
          </cell>
          <cell r="I8158">
            <v>84.5</v>
          </cell>
          <cell r="J8158">
            <v>5583.49</v>
          </cell>
          <cell r="K8158">
            <v>-0.32087260000000001</v>
          </cell>
          <cell r="L8158">
            <v>-0.30451719999999999</v>
          </cell>
          <cell r="M8158">
            <v>-0.29318949999999999</v>
          </cell>
          <cell r="N8158">
            <v>-0.2818618</v>
          </cell>
          <cell r="O8158">
            <v>-0.26550639999999998</v>
          </cell>
        </row>
        <row r="8159">
          <cell r="F8159" t="str">
            <v>2013Kern1-in-10October Peak22</v>
          </cell>
          <cell r="G8159">
            <v>2.2694079999999999</v>
          </cell>
          <cell r="H8159">
            <v>2.0780020000000001</v>
          </cell>
          <cell r="I8159">
            <v>81.5</v>
          </cell>
          <cell r="J8159">
            <v>5583.49</v>
          </cell>
          <cell r="K8159">
            <v>-0.2094781</v>
          </cell>
          <cell r="L8159">
            <v>-0.1988007</v>
          </cell>
          <cell r="M8159">
            <v>-0.19140550000000001</v>
          </cell>
          <cell r="N8159">
            <v>-0.18401039999999999</v>
          </cell>
          <cell r="O8159">
            <v>-0.17333290000000001</v>
          </cell>
        </row>
        <row r="8160">
          <cell r="F8160" t="str">
            <v>2013Kern1-in-10October Peak23</v>
          </cell>
          <cell r="G8160">
            <v>1.8385940000000001</v>
          </cell>
          <cell r="H8160">
            <v>1.695122</v>
          </cell>
          <cell r="I8160">
            <v>78.5</v>
          </cell>
          <cell r="J8160">
            <v>5583.49</v>
          </cell>
          <cell r="K8160">
            <v>-0.15701850000000001</v>
          </cell>
          <cell r="L8160">
            <v>-0.14901500000000001</v>
          </cell>
          <cell r="M8160">
            <v>-0.14347180000000001</v>
          </cell>
          <cell r="N8160">
            <v>-0.13792860000000001</v>
          </cell>
          <cell r="O8160">
            <v>-0.12992509999999999</v>
          </cell>
        </row>
        <row r="8161">
          <cell r="F8161" t="str">
            <v>2013Kern1-in-10October Peak24</v>
          </cell>
          <cell r="G8161">
            <v>1.4718469999999999</v>
          </cell>
          <cell r="H8161">
            <v>1.3602430000000001</v>
          </cell>
          <cell r="I8161">
            <v>76</v>
          </cell>
          <cell r="J8161">
            <v>5583.49</v>
          </cell>
          <cell r="K8161">
            <v>-0.12214179999999999</v>
          </cell>
          <cell r="L8161">
            <v>-0.11591600000000001</v>
          </cell>
          <cell r="M8161">
            <v>-0.1116041</v>
          </cell>
          <cell r="N8161">
            <v>-0.1072921</v>
          </cell>
          <cell r="O8161">
            <v>-0.1010664</v>
          </cell>
        </row>
        <row r="8162">
          <cell r="F8162" t="str">
            <v>2013Northern Coast1-in-10October Peak1</v>
          </cell>
          <cell r="G8162">
            <v>0.86250539999999998</v>
          </cell>
          <cell r="H8162">
            <v>0.86250539999999998</v>
          </cell>
          <cell r="I8162">
            <v>64.6113</v>
          </cell>
          <cell r="J8162">
            <v>9226.42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</row>
        <row r="8163">
          <cell r="F8163" t="str">
            <v>2013Northern Coast1-in-10October Peak2</v>
          </cell>
          <cell r="G8163">
            <v>0.7544632</v>
          </cell>
          <cell r="H8163">
            <v>0.7544632</v>
          </cell>
          <cell r="I8163">
            <v>62.630200000000002</v>
          </cell>
          <cell r="J8163">
            <v>9226.42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</row>
        <row r="8164">
          <cell r="F8164" t="str">
            <v>2013Northern Coast1-in-10October Peak3</v>
          </cell>
          <cell r="G8164">
            <v>0.70316080000000003</v>
          </cell>
          <cell r="H8164">
            <v>0.70316080000000003</v>
          </cell>
          <cell r="I8164">
            <v>61.837000000000003</v>
          </cell>
          <cell r="J8164">
            <v>9226.42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</row>
        <row r="8165">
          <cell r="F8165" t="str">
            <v>2013Northern Coast1-in-10October Peak4</v>
          </cell>
          <cell r="G8165">
            <v>0.67180450000000003</v>
          </cell>
          <cell r="H8165">
            <v>0.67180450000000003</v>
          </cell>
          <cell r="I8165">
            <v>60.4788</v>
          </cell>
          <cell r="J8165">
            <v>9226.42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</row>
        <row r="8166">
          <cell r="F8166" t="str">
            <v>2013Northern Coast1-in-10October Peak5</v>
          </cell>
          <cell r="G8166">
            <v>0.67345699999999997</v>
          </cell>
          <cell r="H8166">
            <v>0.67345699999999997</v>
          </cell>
          <cell r="I8166">
            <v>59.177599999999998</v>
          </cell>
          <cell r="J8166">
            <v>9226.42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</row>
        <row r="8167">
          <cell r="F8167" t="str">
            <v>2013Northern Coast1-in-10October Peak6</v>
          </cell>
          <cell r="G8167">
            <v>0.73571629999999999</v>
          </cell>
          <cell r="H8167">
            <v>0.73571629999999999</v>
          </cell>
          <cell r="I8167">
            <v>58.1586</v>
          </cell>
          <cell r="J8167">
            <v>9226.42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</row>
        <row r="8168">
          <cell r="F8168" t="str">
            <v>2013Northern Coast1-in-10October Peak7</v>
          </cell>
          <cell r="G8168">
            <v>0.89297939999999998</v>
          </cell>
          <cell r="H8168">
            <v>0.89297939999999998</v>
          </cell>
          <cell r="I8168">
            <v>57.422199999999997</v>
          </cell>
          <cell r="J8168">
            <v>9226.42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</row>
        <row r="8169">
          <cell r="F8169" t="str">
            <v>2013Northern Coast1-in-10October Peak8</v>
          </cell>
          <cell r="G8169">
            <v>1.030659</v>
          </cell>
          <cell r="H8169">
            <v>1.030659</v>
          </cell>
          <cell r="I8169">
            <v>57.662700000000001</v>
          </cell>
          <cell r="J8169">
            <v>9226.42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</row>
        <row r="8170">
          <cell r="F8170" t="str">
            <v>2013Northern Coast1-in-10October Peak9</v>
          </cell>
          <cell r="G8170">
            <v>1.031439</v>
          </cell>
          <cell r="H8170">
            <v>1.031439</v>
          </cell>
          <cell r="I8170">
            <v>64.865200000000002</v>
          </cell>
          <cell r="J8170">
            <v>9226.42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</row>
        <row r="8171">
          <cell r="F8171" t="str">
            <v>2013Northern Coast1-in-10October Peak10</v>
          </cell>
          <cell r="G8171">
            <v>1.0547</v>
          </cell>
          <cell r="H8171">
            <v>1.0547</v>
          </cell>
          <cell r="I8171">
            <v>73.025999999999996</v>
          </cell>
          <cell r="J8171">
            <v>9226.42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</row>
        <row r="8172">
          <cell r="F8172" t="str">
            <v>2013Northern Coast1-in-10October Peak11</v>
          </cell>
          <cell r="G8172">
            <v>1.094349</v>
          </cell>
          <cell r="H8172">
            <v>1.094349</v>
          </cell>
          <cell r="I8172">
            <v>78.119</v>
          </cell>
          <cell r="J8172">
            <v>9226.42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</row>
        <row r="8173">
          <cell r="F8173" t="str">
            <v>2013Northern Coast1-in-10October Peak12</v>
          </cell>
          <cell r="G8173">
            <v>1.1589039999999999</v>
          </cell>
          <cell r="H8173">
            <v>1.1589039999999999</v>
          </cell>
          <cell r="I8173">
            <v>83.376800000000003</v>
          </cell>
          <cell r="J8173">
            <v>9226.42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</row>
        <row r="8174">
          <cell r="F8174" t="str">
            <v>2013Northern Coast1-in-10October Peak13</v>
          </cell>
          <cell r="G8174">
            <v>1.2695350000000001</v>
          </cell>
          <cell r="H8174">
            <v>1.2695350000000001</v>
          </cell>
          <cell r="I8174">
            <v>88.6036</v>
          </cell>
          <cell r="J8174">
            <v>9226.42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</row>
        <row r="8175">
          <cell r="F8175" t="str">
            <v>2013Northern Coast1-in-10October Peak14</v>
          </cell>
          <cell r="G8175">
            <v>1.191141</v>
          </cell>
          <cell r="H8175">
            <v>1.3958029999999999</v>
          </cell>
          <cell r="I8175">
            <v>89.908299999999997</v>
          </cell>
          <cell r="J8175">
            <v>9226.42</v>
          </cell>
          <cell r="K8175">
            <v>0.14317930000000001</v>
          </cell>
          <cell r="L8175">
            <v>0.17950389999999999</v>
          </cell>
          <cell r="M8175">
            <v>0.20466219999999999</v>
          </cell>
          <cell r="N8175">
            <v>0.22982050000000001</v>
          </cell>
          <cell r="O8175">
            <v>0.26614520000000003</v>
          </cell>
        </row>
        <row r="8176">
          <cell r="F8176" t="str">
            <v>2013Northern Coast1-in-10October Peak15</v>
          </cell>
          <cell r="G8176">
            <v>1.3084990000000001</v>
          </cell>
          <cell r="H8176">
            <v>1.576667</v>
          </cell>
          <cell r="I8176">
            <v>91.6648</v>
          </cell>
          <cell r="J8176">
            <v>9226.42</v>
          </cell>
          <cell r="K8176">
            <v>0.1876073</v>
          </cell>
          <cell r="L8176">
            <v>0.23520340000000001</v>
          </cell>
          <cell r="M8176">
            <v>0.26816830000000003</v>
          </cell>
          <cell r="N8176">
            <v>0.30113319999999999</v>
          </cell>
          <cell r="O8176">
            <v>0.34872920000000002</v>
          </cell>
        </row>
        <row r="8177">
          <cell r="F8177" t="str">
            <v>2013Northern Coast1-in-10October Peak16</v>
          </cell>
          <cell r="G8177">
            <v>1.4777070000000001</v>
          </cell>
          <cell r="H8177">
            <v>1.8091740000000001</v>
          </cell>
          <cell r="I8177">
            <v>91.237899999999996</v>
          </cell>
          <cell r="J8177">
            <v>9226.42</v>
          </cell>
          <cell r="K8177">
            <v>0.2318904</v>
          </cell>
          <cell r="L8177">
            <v>0.29072120000000001</v>
          </cell>
          <cell r="M8177">
            <v>0.33146710000000001</v>
          </cell>
          <cell r="N8177">
            <v>0.37221320000000002</v>
          </cell>
          <cell r="O8177">
            <v>0.43104379999999998</v>
          </cell>
        </row>
        <row r="8178">
          <cell r="F8178" t="str">
            <v>2013Northern Coast1-in-10October Peak17</v>
          </cell>
          <cell r="G8178">
            <v>1.674534</v>
          </cell>
          <cell r="H8178">
            <v>2.0634290000000002</v>
          </cell>
          <cell r="I8178">
            <v>89.781599999999997</v>
          </cell>
          <cell r="J8178">
            <v>9226.42</v>
          </cell>
          <cell r="K8178">
            <v>0.27206570000000002</v>
          </cell>
          <cell r="L8178">
            <v>0.34108889999999997</v>
          </cell>
          <cell r="M8178">
            <v>0.38889420000000002</v>
          </cell>
          <cell r="N8178">
            <v>0.43669950000000002</v>
          </cell>
          <cell r="O8178">
            <v>0.50572269999999997</v>
          </cell>
        </row>
        <row r="8179">
          <cell r="F8179" t="str">
            <v>2013Northern Coast1-in-10October Peak18</v>
          </cell>
          <cell r="G8179">
            <v>1.846746</v>
          </cell>
          <cell r="H8179">
            <v>2.246505</v>
          </cell>
          <cell r="I8179">
            <v>87.853300000000004</v>
          </cell>
          <cell r="J8179">
            <v>9226.42</v>
          </cell>
          <cell r="K8179">
            <v>0.2796671</v>
          </cell>
          <cell r="L8179">
            <v>0.35061880000000001</v>
          </cell>
          <cell r="M8179">
            <v>0.3997597</v>
          </cell>
          <cell r="N8179">
            <v>0.44890069999999999</v>
          </cell>
          <cell r="O8179">
            <v>0.51985230000000004</v>
          </cell>
        </row>
        <row r="8180">
          <cell r="F8180" t="str">
            <v>2013Northern Coast1-in-10October Peak19</v>
          </cell>
          <cell r="G8180">
            <v>2.3901159999999999</v>
          </cell>
          <cell r="H8180">
            <v>2.2361219999999999</v>
          </cell>
          <cell r="I8180">
            <v>82.464100000000002</v>
          </cell>
          <cell r="J8180">
            <v>9226.42</v>
          </cell>
          <cell r="K8180">
            <v>-0.17437469999999999</v>
          </cell>
          <cell r="L8180">
            <v>-0.16233359999999999</v>
          </cell>
          <cell r="M8180">
            <v>-0.15399389999999999</v>
          </cell>
          <cell r="N8180">
            <v>-0.14565420000000001</v>
          </cell>
          <cell r="O8180">
            <v>-0.13361300000000001</v>
          </cell>
        </row>
        <row r="8181">
          <cell r="F8181" t="str">
            <v>2013Northern Coast1-in-10October Peak20</v>
          </cell>
          <cell r="G8181">
            <v>2.1724410000000001</v>
          </cell>
          <cell r="H8181">
            <v>2.0433050000000001</v>
          </cell>
          <cell r="I8181">
            <v>73.442400000000006</v>
          </cell>
          <cell r="J8181">
            <v>9226.42</v>
          </cell>
          <cell r="K8181">
            <v>-0.1462272</v>
          </cell>
          <cell r="L8181">
            <v>-0.13612969999999999</v>
          </cell>
          <cell r="M8181">
            <v>-0.12913630000000001</v>
          </cell>
          <cell r="N8181">
            <v>-0.1221428</v>
          </cell>
          <cell r="O8181">
            <v>-0.1120453</v>
          </cell>
        </row>
        <row r="8182">
          <cell r="F8182" t="str">
            <v>2013Northern Coast1-in-10October Peak21</v>
          </cell>
          <cell r="G8182">
            <v>1.9397489999999999</v>
          </cell>
          <cell r="H8182">
            <v>1.8580700000000001</v>
          </cell>
          <cell r="I8182">
            <v>66.365499999999997</v>
          </cell>
          <cell r="J8182">
            <v>9226.42</v>
          </cell>
          <cell r="K8182">
            <v>-9.2490199999999995E-2</v>
          </cell>
          <cell r="L8182">
            <v>-8.6103499999999999E-2</v>
          </cell>
          <cell r="M8182">
            <v>-8.1680000000000003E-2</v>
          </cell>
          <cell r="N8182">
            <v>-7.7256599999999995E-2</v>
          </cell>
          <cell r="O8182">
            <v>-7.0869699999999994E-2</v>
          </cell>
        </row>
        <row r="8183">
          <cell r="F8183" t="str">
            <v>2013Northern Coast1-in-10October Peak22</v>
          </cell>
          <cell r="G8183">
            <v>1.686844</v>
          </cell>
          <cell r="H8183">
            <v>1.6386419999999999</v>
          </cell>
          <cell r="I8183">
            <v>62.190100000000001</v>
          </cell>
          <cell r="J8183">
            <v>9226.42</v>
          </cell>
          <cell r="K8183">
            <v>-5.45811E-2</v>
          </cell>
          <cell r="L8183">
            <v>-5.0812200000000002E-2</v>
          </cell>
          <cell r="M8183">
            <v>-4.8201800000000003E-2</v>
          </cell>
          <cell r="N8183">
            <v>-4.5591399999999997E-2</v>
          </cell>
          <cell r="O8183">
            <v>-4.18223E-2</v>
          </cell>
        </row>
        <row r="8184">
          <cell r="F8184" t="str">
            <v>2013Northern Coast1-in-10October Peak23</v>
          </cell>
          <cell r="G8184">
            <v>1.358738</v>
          </cell>
          <cell r="H8184">
            <v>1.321639</v>
          </cell>
          <cell r="I8184">
            <v>59.470100000000002</v>
          </cell>
          <cell r="J8184">
            <v>9226.42</v>
          </cell>
          <cell r="K8184">
            <v>-4.2008299999999998E-2</v>
          </cell>
          <cell r="L8184">
            <v>-3.9107500000000003E-2</v>
          </cell>
          <cell r="M8184">
            <v>-3.7098399999999997E-2</v>
          </cell>
          <cell r="N8184">
            <v>-3.5089299999999997E-2</v>
          </cell>
          <cell r="O8184">
            <v>-3.2188500000000002E-2</v>
          </cell>
        </row>
        <row r="8185">
          <cell r="F8185" t="str">
            <v>2013Northern Coast1-in-10October Peak24</v>
          </cell>
          <cell r="G8185">
            <v>1.0376179999999999</v>
          </cell>
          <cell r="H8185">
            <v>1.00291</v>
          </cell>
          <cell r="I8185">
            <v>57.895699999999998</v>
          </cell>
          <cell r="J8185">
            <v>9226.42</v>
          </cell>
          <cell r="K8185">
            <v>-3.9301799999999998E-2</v>
          </cell>
          <cell r="L8185">
            <v>-3.6587799999999997E-2</v>
          </cell>
          <cell r="M8185">
            <v>-3.4708200000000002E-2</v>
          </cell>
          <cell r="N8185">
            <v>-3.2828499999999997E-2</v>
          </cell>
          <cell r="O8185">
            <v>-3.0114599999999998E-2</v>
          </cell>
        </row>
        <row r="8186">
          <cell r="F8186" t="str">
            <v>2013Other1-in-10October Peak1</v>
          </cell>
          <cell r="G8186">
            <v>0.83151730000000001</v>
          </cell>
          <cell r="H8186">
            <v>0.83151730000000001</v>
          </cell>
          <cell r="I8186">
            <v>73.185980000000001</v>
          </cell>
          <cell r="J8186">
            <v>25687.91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</row>
        <row r="8187">
          <cell r="F8187" t="str">
            <v>2013Other1-in-10October Peak2</v>
          </cell>
          <cell r="G8187">
            <v>0.71412659999999994</v>
          </cell>
          <cell r="H8187">
            <v>0.71412659999999994</v>
          </cell>
          <cell r="I8187">
            <v>72.042289999999994</v>
          </cell>
          <cell r="J8187">
            <v>25687.91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</row>
        <row r="8188">
          <cell r="F8188" t="str">
            <v>2013Other1-in-10October Peak3</v>
          </cell>
          <cell r="G8188">
            <v>0.64754319999999999</v>
          </cell>
          <cell r="H8188">
            <v>0.64754319999999999</v>
          </cell>
          <cell r="I8188">
            <v>69.789299999999997</v>
          </cell>
          <cell r="J8188">
            <v>25687.91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</row>
        <row r="8189">
          <cell r="F8189" t="str">
            <v>2013Other1-in-10October Peak4</v>
          </cell>
          <cell r="G8189">
            <v>0.60983430000000005</v>
          </cell>
          <cell r="H8189">
            <v>0.60983430000000005</v>
          </cell>
          <cell r="I8189">
            <v>68.601749999999996</v>
          </cell>
          <cell r="J8189">
            <v>25687.91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</row>
        <row r="8190">
          <cell r="F8190" t="str">
            <v>2013Other1-in-10October Peak5</v>
          </cell>
          <cell r="G8190">
            <v>0.60230989999999995</v>
          </cell>
          <cell r="H8190">
            <v>0.60230989999999995</v>
          </cell>
          <cell r="I8190">
            <v>67.804490000000001</v>
          </cell>
          <cell r="J8190">
            <v>25687.91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</row>
        <row r="8191">
          <cell r="F8191" t="str">
            <v>2013Other1-in-10October Peak6</v>
          </cell>
          <cell r="G8191">
            <v>0.64264350000000003</v>
          </cell>
          <cell r="H8191">
            <v>0.64264350000000003</v>
          </cell>
          <cell r="I8191">
            <v>65.987269999999995</v>
          </cell>
          <cell r="J8191">
            <v>25687.91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</row>
        <row r="8192">
          <cell r="F8192" t="str">
            <v>2013Other1-in-10October Peak7</v>
          </cell>
          <cell r="G8192">
            <v>0.7507857</v>
          </cell>
          <cell r="H8192">
            <v>0.7507857</v>
          </cell>
          <cell r="I8192">
            <v>64.841819999999998</v>
          </cell>
          <cell r="J8192">
            <v>25687.91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</row>
        <row r="8193">
          <cell r="F8193" t="str">
            <v>2013Other1-in-10October Peak8</v>
          </cell>
          <cell r="G8193">
            <v>0.82396139999999995</v>
          </cell>
          <cell r="H8193">
            <v>0.82396139999999995</v>
          </cell>
          <cell r="I8193">
            <v>65.644040000000004</v>
          </cell>
          <cell r="J8193">
            <v>25687.91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</row>
        <row r="8194">
          <cell r="F8194" t="str">
            <v>2013Other1-in-10October Peak9</v>
          </cell>
          <cell r="G8194">
            <v>0.838951</v>
          </cell>
          <cell r="H8194">
            <v>0.838951</v>
          </cell>
          <cell r="I8194">
            <v>70.610720000000001</v>
          </cell>
          <cell r="J8194">
            <v>25687.91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</row>
        <row r="8195">
          <cell r="F8195" t="str">
            <v>2013Other1-in-10October Peak10</v>
          </cell>
          <cell r="G8195">
            <v>0.89437650000000002</v>
          </cell>
          <cell r="H8195">
            <v>0.89437650000000002</v>
          </cell>
          <cell r="I8195">
            <v>75.552099999999996</v>
          </cell>
          <cell r="J8195">
            <v>25687.91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</row>
        <row r="8196">
          <cell r="F8196" t="str">
            <v>2013Other1-in-10October Peak11</v>
          </cell>
          <cell r="G8196">
            <v>0.98842969999999997</v>
          </cell>
          <cell r="H8196">
            <v>0.98842969999999997</v>
          </cell>
          <cell r="I8196">
            <v>81.482420000000005</v>
          </cell>
          <cell r="J8196">
            <v>25687.91</v>
          </cell>
          <cell r="K8196">
            <v>0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</row>
        <row r="8197">
          <cell r="F8197" t="str">
            <v>2013Other1-in-10October Peak12</v>
          </cell>
          <cell r="G8197">
            <v>1.1316280000000001</v>
          </cell>
          <cell r="H8197">
            <v>1.1316280000000001</v>
          </cell>
          <cell r="I8197">
            <v>87.094840000000005</v>
          </cell>
          <cell r="J8197">
            <v>25687.91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</row>
        <row r="8198">
          <cell r="F8198" t="str">
            <v>2013Other1-in-10October Peak13</v>
          </cell>
          <cell r="G8198">
            <v>1.334414</v>
          </cell>
          <cell r="H8198">
            <v>1.334414</v>
          </cell>
          <cell r="I8198">
            <v>91.909149999999997</v>
          </cell>
          <cell r="J8198">
            <v>25687.91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</row>
        <row r="8199">
          <cell r="F8199" t="str">
            <v>2013Other1-in-10October Peak14</v>
          </cell>
          <cell r="G8199">
            <v>1.2695590000000001</v>
          </cell>
          <cell r="H8199">
            <v>1.567412</v>
          </cell>
          <cell r="I8199">
            <v>94.367379999999997</v>
          </cell>
          <cell r="J8199">
            <v>25687.91</v>
          </cell>
          <cell r="K8199">
            <v>0.23797599999999999</v>
          </cell>
          <cell r="L8199">
            <v>0.27335159999999997</v>
          </cell>
          <cell r="M8199">
            <v>0.29785270000000003</v>
          </cell>
          <cell r="N8199">
            <v>0.32235370000000002</v>
          </cell>
          <cell r="O8199">
            <v>0.35772939999999998</v>
          </cell>
        </row>
        <row r="8200">
          <cell r="F8200" t="str">
            <v>2013Other1-in-10October Peak15</v>
          </cell>
          <cell r="G8200">
            <v>1.4492480000000001</v>
          </cell>
          <cell r="H8200">
            <v>1.832587</v>
          </cell>
          <cell r="I8200">
            <v>97.139669999999995</v>
          </cell>
          <cell r="J8200">
            <v>25687.91</v>
          </cell>
          <cell r="K8200">
            <v>0.30724750000000001</v>
          </cell>
          <cell r="L8200">
            <v>0.3522034</v>
          </cell>
          <cell r="M8200">
            <v>0.3833396</v>
          </cell>
          <cell r="N8200">
            <v>0.41447580000000001</v>
          </cell>
          <cell r="O8200">
            <v>0.4594316</v>
          </cell>
        </row>
        <row r="8201">
          <cell r="F8201" t="str">
            <v>2013Other1-in-10October Peak16</v>
          </cell>
          <cell r="G8201">
            <v>1.645292</v>
          </cell>
          <cell r="H8201">
            <v>2.1247569999999998</v>
          </cell>
          <cell r="I8201">
            <v>98.967449999999999</v>
          </cell>
          <cell r="J8201">
            <v>25687.91</v>
          </cell>
          <cell r="K8201">
            <v>0.38466420000000001</v>
          </cell>
          <cell r="L8201">
            <v>0.44067329999999999</v>
          </cell>
          <cell r="M8201">
            <v>0.47946519999999998</v>
          </cell>
          <cell r="N8201">
            <v>0.51825690000000002</v>
          </cell>
          <cell r="O8201">
            <v>0.57426600000000005</v>
          </cell>
        </row>
        <row r="8202">
          <cell r="F8202" t="str">
            <v>2013Other1-in-10October Peak17</v>
          </cell>
          <cell r="G8202">
            <v>1.831059</v>
          </cell>
          <cell r="H8202">
            <v>2.3896120000000001</v>
          </cell>
          <cell r="I8202">
            <v>99.909630000000007</v>
          </cell>
          <cell r="J8202">
            <v>25687.91</v>
          </cell>
          <cell r="K8202">
            <v>0.447855</v>
          </cell>
          <cell r="L8202">
            <v>0.51325600000000005</v>
          </cell>
          <cell r="M8202">
            <v>0.55855250000000001</v>
          </cell>
          <cell r="N8202">
            <v>0.60384899999999997</v>
          </cell>
          <cell r="O8202">
            <v>0.66925000000000001</v>
          </cell>
        </row>
        <row r="8203">
          <cell r="F8203" t="str">
            <v>2013Other1-in-10October Peak18</v>
          </cell>
          <cell r="G8203">
            <v>1.972901</v>
          </cell>
          <cell r="H8203">
            <v>2.546538</v>
          </cell>
          <cell r="I8203">
            <v>98.837559999999996</v>
          </cell>
          <cell r="J8203">
            <v>25687.91</v>
          </cell>
          <cell r="K8203">
            <v>0.45991539999999997</v>
          </cell>
          <cell r="L8203">
            <v>0.52710279999999998</v>
          </cell>
          <cell r="M8203">
            <v>0.57363649999999999</v>
          </cell>
          <cell r="N8203">
            <v>0.62017040000000001</v>
          </cell>
          <cell r="O8203">
            <v>0.68735769999999996</v>
          </cell>
        </row>
        <row r="8204">
          <cell r="F8204" t="str">
            <v>2013Other1-in-10October Peak19</v>
          </cell>
          <cell r="G8204">
            <v>2.7831649999999999</v>
          </cell>
          <cell r="H8204">
            <v>2.4908260000000002</v>
          </cell>
          <cell r="I8204">
            <v>94.040570000000002</v>
          </cell>
          <cell r="J8204">
            <v>25687.91</v>
          </cell>
          <cell r="K8204">
            <v>-0.32657819999999999</v>
          </cell>
          <cell r="L8204">
            <v>-0.30634929999999999</v>
          </cell>
          <cell r="M8204">
            <v>-0.29233880000000001</v>
          </cell>
          <cell r="N8204">
            <v>-0.27832839999999998</v>
          </cell>
          <cell r="O8204">
            <v>-0.25809949999999998</v>
          </cell>
        </row>
        <row r="8205">
          <cell r="F8205" t="str">
            <v>2013Other1-in-10October Peak20</v>
          </cell>
          <cell r="G8205">
            <v>2.5042849999999999</v>
          </cell>
          <cell r="H8205">
            <v>2.2475079999999998</v>
          </cell>
          <cell r="I8205">
            <v>87.741650000000007</v>
          </cell>
          <cell r="J8205">
            <v>25687.91</v>
          </cell>
          <cell r="K8205">
            <v>-0.28685159999999998</v>
          </cell>
          <cell r="L8205">
            <v>-0.26908339999999997</v>
          </cell>
          <cell r="M8205">
            <v>-0.25677729999999999</v>
          </cell>
          <cell r="N8205">
            <v>-0.2444711</v>
          </cell>
          <cell r="O8205">
            <v>-0.22670299999999999</v>
          </cell>
        </row>
        <row r="8206">
          <cell r="F8206" t="str">
            <v>2013Other1-in-10October Peak21</v>
          </cell>
          <cell r="G8206">
            <v>2.1252499999999999</v>
          </cell>
          <cell r="H8206">
            <v>1.9746900000000001</v>
          </cell>
          <cell r="I8206">
            <v>82.472750000000005</v>
          </cell>
          <cell r="J8206">
            <v>25687.91</v>
          </cell>
          <cell r="K8206">
            <v>-0.16819419999999999</v>
          </cell>
          <cell r="L8206">
            <v>-0.1577759</v>
          </cell>
          <cell r="M8206">
            <v>-0.15056030000000001</v>
          </cell>
          <cell r="N8206">
            <v>-0.14334459999999999</v>
          </cell>
          <cell r="O8206">
            <v>-0.1329263</v>
          </cell>
        </row>
        <row r="8207">
          <cell r="F8207" t="str">
            <v>2013Other1-in-10October Peak22</v>
          </cell>
          <cell r="G8207">
            <v>1.779517</v>
          </cell>
          <cell r="H8207">
            <v>1.682917</v>
          </cell>
          <cell r="I8207">
            <v>78.784869999999998</v>
          </cell>
          <cell r="J8207">
            <v>25687.91</v>
          </cell>
          <cell r="K8207">
            <v>-0.1079142</v>
          </cell>
          <cell r="L8207">
            <v>-0.10122979999999999</v>
          </cell>
          <cell r="M8207">
            <v>-9.6600199999999997E-2</v>
          </cell>
          <cell r="N8207">
            <v>-9.19706E-2</v>
          </cell>
          <cell r="O8207">
            <v>-8.5286200000000006E-2</v>
          </cell>
        </row>
        <row r="8208">
          <cell r="F8208" t="str">
            <v>2013Other1-in-10October Peak23</v>
          </cell>
          <cell r="G8208">
            <v>1.3787469999999999</v>
          </cell>
          <cell r="H8208">
            <v>1.317428</v>
          </cell>
          <cell r="I8208">
            <v>75.543949999999995</v>
          </cell>
          <cell r="J8208">
            <v>25687.91</v>
          </cell>
          <cell r="K8208">
            <v>-6.8501300000000001E-2</v>
          </cell>
          <cell r="L8208">
            <v>-6.4258200000000001E-2</v>
          </cell>
          <cell r="M8208">
            <v>-6.1319499999999999E-2</v>
          </cell>
          <cell r="N8208">
            <v>-5.8380700000000001E-2</v>
          </cell>
          <cell r="O8208">
            <v>-5.4137600000000001E-2</v>
          </cell>
        </row>
        <row r="8209">
          <cell r="F8209" t="str">
            <v>2013Other1-in-10October Peak24</v>
          </cell>
          <cell r="G8209">
            <v>1.0454330000000001</v>
          </cell>
          <cell r="H8209">
            <v>1.0062489999999999</v>
          </cell>
          <cell r="I8209">
            <v>72.351730000000003</v>
          </cell>
          <cell r="J8209">
            <v>25687.91</v>
          </cell>
          <cell r="K8209">
            <v>-4.3772999999999999E-2</v>
          </cell>
          <cell r="L8209">
            <v>-4.1061599999999997E-2</v>
          </cell>
          <cell r="M8209">
            <v>-3.9183700000000002E-2</v>
          </cell>
          <cell r="N8209">
            <v>-3.73058E-2</v>
          </cell>
          <cell r="O8209">
            <v>-3.45945E-2</v>
          </cell>
        </row>
        <row r="8210">
          <cell r="F8210" t="str">
            <v>2013Sierra1-in-10October Peak1</v>
          </cell>
          <cell r="G8210">
            <v>1.0490010000000001</v>
          </cell>
          <cell r="H8210">
            <v>1.0490010000000001</v>
          </cell>
          <cell r="I8210">
            <v>69.371269999999996</v>
          </cell>
          <cell r="J8210">
            <v>17975.580000000002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</row>
        <row r="8211">
          <cell r="F8211" t="str">
            <v>2013Sierra1-in-10October Peak2</v>
          </cell>
          <cell r="G8211">
            <v>0.92552460000000003</v>
          </cell>
          <cell r="H8211">
            <v>0.92552460000000003</v>
          </cell>
          <cell r="I8211">
            <v>67.455119999999994</v>
          </cell>
          <cell r="J8211">
            <v>17975.580000000002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</row>
        <row r="8212">
          <cell r="F8212" t="str">
            <v>2013Sierra1-in-10October Peak3</v>
          </cell>
          <cell r="G8212">
            <v>0.85421100000000005</v>
          </cell>
          <cell r="H8212">
            <v>0.85421100000000005</v>
          </cell>
          <cell r="I8212">
            <v>68.97354</v>
          </cell>
          <cell r="J8212">
            <v>17975.580000000002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</row>
        <row r="8213">
          <cell r="F8213" t="str">
            <v>2013Sierra1-in-10October Peak4</v>
          </cell>
          <cell r="G8213">
            <v>0.81386670000000005</v>
          </cell>
          <cell r="H8213">
            <v>0.81386670000000005</v>
          </cell>
          <cell r="I8213">
            <v>70.209280000000007</v>
          </cell>
          <cell r="J8213">
            <v>17975.580000000002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</row>
        <row r="8214">
          <cell r="F8214" t="str">
            <v>2013Sierra1-in-10October Peak5</v>
          </cell>
          <cell r="G8214">
            <v>0.81407569999999996</v>
          </cell>
          <cell r="H8214">
            <v>0.81407569999999996</v>
          </cell>
          <cell r="I8214">
            <v>69.943029999999993</v>
          </cell>
          <cell r="J8214">
            <v>17975.580000000002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</row>
        <row r="8215">
          <cell r="F8215" t="str">
            <v>2013Sierra1-in-10October Peak6</v>
          </cell>
          <cell r="G8215">
            <v>0.88869520000000002</v>
          </cell>
          <cell r="H8215">
            <v>0.88869520000000002</v>
          </cell>
          <cell r="I8215">
            <v>69.491140000000001</v>
          </cell>
          <cell r="J8215">
            <v>17975.580000000002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</row>
        <row r="8216">
          <cell r="F8216" t="str">
            <v>2013Sierra1-in-10October Peak7</v>
          </cell>
          <cell r="G8216">
            <v>1.057674</v>
          </cell>
          <cell r="H8216">
            <v>1.057674</v>
          </cell>
          <cell r="I8216">
            <v>67.324070000000006</v>
          </cell>
          <cell r="J8216">
            <v>17975.580000000002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</row>
        <row r="8217">
          <cell r="F8217" t="str">
            <v>2013Sierra1-in-10October Peak8</v>
          </cell>
          <cell r="G8217">
            <v>1.16466</v>
          </cell>
          <cell r="H8217">
            <v>1.16466</v>
          </cell>
          <cell r="I8217">
            <v>67.501779999999997</v>
          </cell>
          <cell r="J8217">
            <v>17975.580000000002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</row>
        <row r="8218">
          <cell r="F8218" t="str">
            <v>2013Sierra1-in-10October Peak9</v>
          </cell>
          <cell r="G8218">
            <v>1.1973</v>
          </cell>
          <cell r="H8218">
            <v>1.1973</v>
          </cell>
          <cell r="I8218">
            <v>73.102869999999996</v>
          </cell>
          <cell r="J8218">
            <v>17975.580000000002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</row>
        <row r="8219">
          <cell r="F8219" t="str">
            <v>2013Sierra1-in-10October Peak10</v>
          </cell>
          <cell r="G8219">
            <v>1.258168</v>
          </cell>
          <cell r="H8219">
            <v>1.258168</v>
          </cell>
          <cell r="I8219">
            <v>80.411789999999996</v>
          </cell>
          <cell r="J8219">
            <v>17975.580000000002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</row>
        <row r="8220">
          <cell r="F8220" t="str">
            <v>2013Sierra1-in-10October Peak11</v>
          </cell>
          <cell r="G8220">
            <v>1.3738060000000001</v>
          </cell>
          <cell r="H8220">
            <v>1.3738060000000001</v>
          </cell>
          <cell r="I8220">
            <v>87.324460000000002</v>
          </cell>
          <cell r="J8220">
            <v>17975.580000000002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</row>
        <row r="8221">
          <cell r="F8221" t="str">
            <v>2013Sierra1-in-10October Peak12</v>
          </cell>
          <cell r="G8221">
            <v>1.5490440000000001</v>
          </cell>
          <cell r="H8221">
            <v>1.5490440000000001</v>
          </cell>
          <cell r="I8221">
            <v>91.395650000000003</v>
          </cell>
          <cell r="J8221">
            <v>17975.580000000002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</row>
        <row r="8222">
          <cell r="F8222" t="str">
            <v>2013Sierra1-in-10October Peak13</v>
          </cell>
          <cell r="G8222">
            <v>1.7914840000000001</v>
          </cell>
          <cell r="H8222">
            <v>1.7914840000000001</v>
          </cell>
          <cell r="I8222">
            <v>93.408159999999995</v>
          </cell>
          <cell r="J8222">
            <v>17975.580000000002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</row>
        <row r="8223">
          <cell r="F8223" t="str">
            <v>2013Sierra1-in-10October Peak14</v>
          </cell>
          <cell r="G8223">
            <v>1.6683749999999999</v>
          </cell>
          <cell r="H8223">
            <v>2.066754</v>
          </cell>
          <cell r="I8223">
            <v>95.009190000000004</v>
          </cell>
          <cell r="J8223">
            <v>17975.580000000002</v>
          </cell>
          <cell r="K8223">
            <v>0.33975559999999999</v>
          </cell>
          <cell r="L8223">
            <v>0.37439119999999998</v>
          </cell>
          <cell r="M8223">
            <v>0.3983797</v>
          </cell>
          <cell r="N8223">
            <v>0.42236820000000003</v>
          </cell>
          <cell r="O8223">
            <v>0.45700380000000002</v>
          </cell>
        </row>
        <row r="8224">
          <cell r="F8224" t="str">
            <v>2013Sierra1-in-10October Peak15</v>
          </cell>
          <cell r="G8224">
            <v>1.8668720000000001</v>
          </cell>
          <cell r="H8224">
            <v>2.3822580000000002</v>
          </cell>
          <cell r="I8224">
            <v>96.379059999999996</v>
          </cell>
          <cell r="J8224">
            <v>17975.580000000002</v>
          </cell>
          <cell r="K8224">
            <v>0.4404034</v>
          </cell>
          <cell r="L8224">
            <v>0.48470370000000002</v>
          </cell>
          <cell r="M8224">
            <v>0.51538600000000001</v>
          </cell>
          <cell r="N8224">
            <v>0.54606840000000001</v>
          </cell>
          <cell r="O8224">
            <v>0.59036860000000002</v>
          </cell>
        </row>
        <row r="8225">
          <cell r="F8225" t="str">
            <v>2013Sierra1-in-10October Peak16</v>
          </cell>
          <cell r="G8225">
            <v>2.103342</v>
          </cell>
          <cell r="H8225">
            <v>2.7451249999999998</v>
          </cell>
          <cell r="I8225">
            <v>97.662369999999996</v>
          </cell>
          <cell r="J8225">
            <v>17975.580000000002</v>
          </cell>
          <cell r="K8225">
            <v>0.54852179999999995</v>
          </cell>
          <cell r="L8225">
            <v>0.60362139999999997</v>
          </cell>
          <cell r="M8225">
            <v>0.6417832</v>
          </cell>
          <cell r="N8225">
            <v>0.67994500000000002</v>
          </cell>
          <cell r="O8225">
            <v>0.73504460000000005</v>
          </cell>
        </row>
        <row r="8226">
          <cell r="F8226" t="str">
            <v>2013Sierra1-in-10October Peak17</v>
          </cell>
          <cell r="G8226">
            <v>2.3199299999999998</v>
          </cell>
          <cell r="H8226">
            <v>3.069556</v>
          </cell>
          <cell r="I8226">
            <v>98.295850000000002</v>
          </cell>
          <cell r="J8226">
            <v>17975.580000000002</v>
          </cell>
          <cell r="K8226">
            <v>0.6406153</v>
          </cell>
          <cell r="L8226">
            <v>0.70501919999999996</v>
          </cell>
          <cell r="M8226">
            <v>0.74962519999999999</v>
          </cell>
          <cell r="N8226">
            <v>0.79423129999999997</v>
          </cell>
          <cell r="O8226">
            <v>0.85863520000000004</v>
          </cell>
        </row>
        <row r="8227">
          <cell r="F8227" t="str">
            <v>2013Sierra1-in-10October Peak18</v>
          </cell>
          <cell r="G8227">
            <v>2.508219</v>
          </cell>
          <cell r="H8227">
            <v>3.278349</v>
          </cell>
          <cell r="I8227">
            <v>97.426689999999994</v>
          </cell>
          <cell r="J8227">
            <v>17975.580000000002</v>
          </cell>
          <cell r="K8227">
            <v>0.65812859999999995</v>
          </cell>
          <cell r="L8227">
            <v>0.72430030000000001</v>
          </cell>
          <cell r="M8227">
            <v>0.77013069999999995</v>
          </cell>
          <cell r="N8227">
            <v>0.81596100000000005</v>
          </cell>
          <cell r="O8227">
            <v>0.88213269999999999</v>
          </cell>
        </row>
        <row r="8228">
          <cell r="F8228" t="str">
            <v>2013Sierra1-in-10October Peak19</v>
          </cell>
          <cell r="G8228">
            <v>3.6101969999999999</v>
          </cell>
          <cell r="H8228">
            <v>3.2422979999999999</v>
          </cell>
          <cell r="I8228">
            <v>90.413719999999998</v>
          </cell>
          <cell r="J8228">
            <v>17975.580000000002</v>
          </cell>
          <cell r="K8228">
            <v>-0.40038760000000001</v>
          </cell>
          <cell r="L8228">
            <v>-0.381193</v>
          </cell>
          <cell r="M8228">
            <v>-0.36789870000000002</v>
          </cell>
          <cell r="N8228">
            <v>-0.35460449999999999</v>
          </cell>
          <cell r="O8228">
            <v>-0.33540979999999998</v>
          </cell>
        </row>
        <row r="8229">
          <cell r="F8229" t="str">
            <v>2013Sierra1-in-10October Peak20</v>
          </cell>
          <cell r="G8229">
            <v>3.2770700000000001</v>
          </cell>
          <cell r="H8229">
            <v>2.973862</v>
          </cell>
          <cell r="I8229">
            <v>80.963970000000003</v>
          </cell>
          <cell r="J8229">
            <v>17975.580000000002</v>
          </cell>
          <cell r="K8229">
            <v>-0.32998369999999999</v>
          </cell>
          <cell r="L8229">
            <v>-0.31416430000000001</v>
          </cell>
          <cell r="M8229">
            <v>-0.30320760000000002</v>
          </cell>
          <cell r="N8229">
            <v>-0.29225109999999999</v>
          </cell>
          <cell r="O8229">
            <v>-0.2764316</v>
          </cell>
        </row>
        <row r="8230">
          <cell r="F8230" t="str">
            <v>2013Sierra1-in-10October Peak21</v>
          </cell>
          <cell r="G8230">
            <v>2.824357</v>
          </cell>
          <cell r="H8230">
            <v>2.6322719999999999</v>
          </cell>
          <cell r="I8230">
            <v>76.467759999999998</v>
          </cell>
          <cell r="J8230">
            <v>17975.580000000002</v>
          </cell>
          <cell r="K8230">
            <v>-0.20904739999999999</v>
          </cell>
          <cell r="L8230">
            <v>-0.1990256</v>
          </cell>
          <cell r="M8230">
            <v>-0.19208459999999999</v>
          </cell>
          <cell r="N8230">
            <v>-0.18514349999999999</v>
          </cell>
          <cell r="O8230">
            <v>-0.17512169999999999</v>
          </cell>
        </row>
        <row r="8231">
          <cell r="F8231" t="str">
            <v>2013Sierra1-in-10October Peak22</v>
          </cell>
          <cell r="G8231">
            <v>2.3548300000000002</v>
          </cell>
          <cell r="H8231">
            <v>2.2401080000000002</v>
          </cell>
          <cell r="I8231">
            <v>73.253140000000002</v>
          </cell>
          <cell r="J8231">
            <v>17975.580000000002</v>
          </cell>
          <cell r="K8231">
            <v>-0.1248522</v>
          </cell>
          <cell r="L8231">
            <v>-0.11886679999999999</v>
          </cell>
          <cell r="M8231">
            <v>-0.1147213</v>
          </cell>
          <cell r="N8231">
            <v>-0.1105758</v>
          </cell>
          <cell r="O8231">
            <v>-0.1045903</v>
          </cell>
        </row>
        <row r="8232">
          <cell r="F8232" t="str">
            <v>2013Sierra1-in-10October Peak23</v>
          </cell>
          <cell r="G8232">
            <v>1.810721</v>
          </cell>
          <cell r="H8232">
            <v>1.7334849999999999</v>
          </cell>
          <cell r="I8232">
            <v>70.400279999999995</v>
          </cell>
          <cell r="J8232">
            <v>17975.580000000002</v>
          </cell>
          <cell r="K8232">
            <v>-8.4055900000000003E-2</v>
          </cell>
          <cell r="L8232">
            <v>-8.0026299999999995E-2</v>
          </cell>
          <cell r="M8232">
            <v>-7.7235300000000007E-2</v>
          </cell>
          <cell r="N8232">
            <v>-7.4444399999999994E-2</v>
          </cell>
          <cell r="O8232">
            <v>-7.0414699999999997E-2</v>
          </cell>
        </row>
        <row r="8233">
          <cell r="F8233" t="str">
            <v>2013Sierra1-in-10October Peak24</v>
          </cell>
          <cell r="G8233">
            <v>1.355842</v>
          </cell>
          <cell r="H8233">
            <v>1.3155460000000001</v>
          </cell>
          <cell r="I8233">
            <v>67.936599999999999</v>
          </cell>
          <cell r="J8233">
            <v>17975.580000000002</v>
          </cell>
          <cell r="K8233">
            <v>-4.3853900000000001E-2</v>
          </cell>
          <cell r="L8233">
            <v>-4.17516E-2</v>
          </cell>
          <cell r="M8233">
            <v>-4.0295499999999998E-2</v>
          </cell>
          <cell r="N8233">
            <v>-3.8839400000000003E-2</v>
          </cell>
          <cell r="O8233">
            <v>-3.6736999999999999E-2</v>
          </cell>
        </row>
        <row r="8234">
          <cell r="F8234" t="str">
            <v>2013Stockton1-in-10October Peak1</v>
          </cell>
          <cell r="G8234">
            <v>0.99319230000000003</v>
          </cell>
          <cell r="H8234">
            <v>0.99319230000000003</v>
          </cell>
          <cell r="I8234">
            <v>76.468410000000006</v>
          </cell>
          <cell r="J8234">
            <v>12523.45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</row>
        <row r="8235">
          <cell r="F8235" t="str">
            <v>2013Stockton1-in-10October Peak2</v>
          </cell>
          <cell r="G8235">
            <v>0.84482780000000002</v>
          </cell>
          <cell r="H8235">
            <v>0.84482780000000002</v>
          </cell>
          <cell r="I8235">
            <v>75.608959999999996</v>
          </cell>
          <cell r="J8235">
            <v>12523.45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</row>
        <row r="8236">
          <cell r="F8236" t="str">
            <v>2013Stockton1-in-10October Peak3</v>
          </cell>
          <cell r="G8236">
            <v>0.7537585</v>
          </cell>
          <cell r="H8236">
            <v>0.7537585</v>
          </cell>
          <cell r="I8236">
            <v>73.702680000000001</v>
          </cell>
          <cell r="J8236">
            <v>12523.45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</row>
        <row r="8237">
          <cell r="F8237" t="str">
            <v>2013Stockton1-in-10October Peak4</v>
          </cell>
          <cell r="G8237">
            <v>0.70277469999999997</v>
          </cell>
          <cell r="H8237">
            <v>0.70277469999999997</v>
          </cell>
          <cell r="I8237">
            <v>72.843149999999994</v>
          </cell>
          <cell r="J8237">
            <v>12523.45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</row>
        <row r="8238">
          <cell r="F8238" t="str">
            <v>2013Stockton1-in-10October Peak5</v>
          </cell>
          <cell r="G8238">
            <v>0.69114770000000003</v>
          </cell>
          <cell r="H8238">
            <v>0.69114770000000003</v>
          </cell>
          <cell r="I8238">
            <v>72.562160000000006</v>
          </cell>
          <cell r="J8238">
            <v>12523.45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</row>
        <row r="8239">
          <cell r="F8239" t="str">
            <v>2013Stockton1-in-10October Peak6</v>
          </cell>
          <cell r="G8239">
            <v>0.72230879999999997</v>
          </cell>
          <cell r="H8239">
            <v>0.72230879999999997</v>
          </cell>
          <cell r="I8239">
            <v>70.874750000000006</v>
          </cell>
          <cell r="J8239">
            <v>12523.45</v>
          </cell>
          <cell r="K8239">
            <v>0</v>
          </cell>
          <cell r="L8239">
            <v>0</v>
          </cell>
          <cell r="M8239">
            <v>0</v>
          </cell>
          <cell r="N8239">
            <v>0</v>
          </cell>
          <cell r="O8239">
            <v>0</v>
          </cell>
        </row>
        <row r="8240">
          <cell r="F8240" t="str">
            <v>2013Stockton1-in-10October Peak7</v>
          </cell>
          <cell r="G8240">
            <v>0.82419439999999999</v>
          </cell>
          <cell r="H8240">
            <v>0.82419439999999999</v>
          </cell>
          <cell r="I8240">
            <v>69.59366</v>
          </cell>
          <cell r="J8240">
            <v>12523.45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</row>
        <row r="8241">
          <cell r="F8241" t="str">
            <v>2013Stockton1-in-10October Peak8</v>
          </cell>
          <cell r="G8241">
            <v>0.89498520000000004</v>
          </cell>
          <cell r="H8241">
            <v>0.89498520000000004</v>
          </cell>
          <cell r="I8241">
            <v>68.921620000000004</v>
          </cell>
          <cell r="J8241">
            <v>12523.45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</row>
        <row r="8242">
          <cell r="F8242" t="str">
            <v>2013Stockton1-in-10October Peak9</v>
          </cell>
          <cell r="G8242">
            <v>0.93194869999999996</v>
          </cell>
          <cell r="H8242">
            <v>0.93194869999999996</v>
          </cell>
          <cell r="I8242">
            <v>71.562160000000006</v>
          </cell>
          <cell r="J8242">
            <v>12523.45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</row>
        <row r="8243">
          <cell r="F8243" t="str">
            <v>2013Stockton1-in-10October Peak10</v>
          </cell>
          <cell r="G8243">
            <v>1.022499</v>
          </cell>
          <cell r="H8243">
            <v>1.022499</v>
          </cell>
          <cell r="I8243">
            <v>75.343149999999994</v>
          </cell>
          <cell r="J8243">
            <v>12523.45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</row>
        <row r="8244">
          <cell r="F8244" t="str">
            <v>2013Stockton1-in-10October Peak11</v>
          </cell>
          <cell r="G8244">
            <v>1.151778</v>
          </cell>
          <cell r="H8244">
            <v>1.151778</v>
          </cell>
          <cell r="I8244">
            <v>80.030569999999997</v>
          </cell>
          <cell r="J8244">
            <v>12523.45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</row>
        <row r="8245">
          <cell r="F8245" t="str">
            <v>2013Stockton1-in-10October Peak12</v>
          </cell>
          <cell r="G8245">
            <v>1.3271059999999999</v>
          </cell>
          <cell r="H8245">
            <v>1.3271059999999999</v>
          </cell>
          <cell r="I8245">
            <v>84.936880000000002</v>
          </cell>
          <cell r="J8245">
            <v>12523.45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</row>
        <row r="8246">
          <cell r="F8246" t="str">
            <v>2013Stockton1-in-10October Peak13</v>
          </cell>
          <cell r="G8246">
            <v>1.552632</v>
          </cell>
          <cell r="H8246">
            <v>1.552632</v>
          </cell>
          <cell r="I8246">
            <v>90.249470000000002</v>
          </cell>
          <cell r="J8246">
            <v>12523.45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</row>
        <row r="8247">
          <cell r="F8247" t="str">
            <v>2013Stockton1-in-10October Peak14</v>
          </cell>
          <cell r="G8247">
            <v>1.4602580000000001</v>
          </cell>
          <cell r="H8247">
            <v>1.8116570000000001</v>
          </cell>
          <cell r="I8247">
            <v>93.515270000000001</v>
          </cell>
          <cell r="J8247">
            <v>12523.45</v>
          </cell>
          <cell r="K8247">
            <v>0.29106900000000002</v>
          </cell>
          <cell r="L8247">
            <v>0.32671230000000001</v>
          </cell>
          <cell r="M8247">
            <v>0.35139870000000001</v>
          </cell>
          <cell r="N8247">
            <v>0.37608510000000001</v>
          </cell>
          <cell r="O8247">
            <v>0.41172829999999999</v>
          </cell>
        </row>
        <row r="8248">
          <cell r="F8248" t="str">
            <v>2013Stockton1-in-10October Peak15</v>
          </cell>
          <cell r="G8248">
            <v>1.6550279999999999</v>
          </cell>
          <cell r="H8248">
            <v>2.0992799999999998</v>
          </cell>
          <cell r="I8248">
            <v>95.59366</v>
          </cell>
          <cell r="J8248">
            <v>12523.45</v>
          </cell>
          <cell r="K8248">
            <v>0.37009740000000002</v>
          </cell>
          <cell r="L8248">
            <v>0.41390830000000001</v>
          </cell>
          <cell r="M8248">
            <v>0.44425150000000002</v>
          </cell>
          <cell r="N8248">
            <v>0.47459479999999998</v>
          </cell>
          <cell r="O8248">
            <v>0.51840560000000002</v>
          </cell>
        </row>
        <row r="8249">
          <cell r="F8249" t="str">
            <v>2013Stockton1-in-10October Peak16</v>
          </cell>
          <cell r="G8249">
            <v>1.855531</v>
          </cell>
          <cell r="H8249">
            <v>2.416795</v>
          </cell>
          <cell r="I8249">
            <v>97.765799999999999</v>
          </cell>
          <cell r="J8249">
            <v>12523.45</v>
          </cell>
          <cell r="K8249">
            <v>0.46805720000000001</v>
          </cell>
          <cell r="L8249">
            <v>0.52312429999999999</v>
          </cell>
          <cell r="M8249">
            <v>0.56126370000000003</v>
          </cell>
          <cell r="N8249">
            <v>0.59940300000000002</v>
          </cell>
          <cell r="O8249">
            <v>0.65447010000000005</v>
          </cell>
        </row>
        <row r="8250">
          <cell r="F8250" t="str">
            <v>2013Stockton1-in-10October Peak17</v>
          </cell>
          <cell r="G8250">
            <v>2.0409470000000001</v>
          </cell>
          <cell r="H8250">
            <v>2.690877</v>
          </cell>
          <cell r="I8250">
            <v>98.672110000000004</v>
          </cell>
          <cell r="J8250">
            <v>12523.45</v>
          </cell>
          <cell r="K8250">
            <v>0.5416685</v>
          </cell>
          <cell r="L8250">
            <v>0.60563049999999996</v>
          </cell>
          <cell r="M8250">
            <v>0.64993020000000001</v>
          </cell>
          <cell r="N8250">
            <v>0.69423000000000001</v>
          </cell>
          <cell r="O8250">
            <v>0.75819190000000003</v>
          </cell>
        </row>
        <row r="8251">
          <cell r="F8251" t="str">
            <v>2013Stockton1-in-10October Peak18</v>
          </cell>
          <cell r="G8251">
            <v>2.1697329999999999</v>
          </cell>
          <cell r="H8251">
            <v>2.8366980000000002</v>
          </cell>
          <cell r="I8251">
            <v>97.21893</v>
          </cell>
          <cell r="J8251">
            <v>12523.45</v>
          </cell>
          <cell r="K8251">
            <v>0.55582229999999999</v>
          </cell>
          <cell r="L8251">
            <v>0.6214866</v>
          </cell>
          <cell r="M8251">
            <v>0.66696549999999999</v>
          </cell>
          <cell r="N8251">
            <v>0.71244450000000004</v>
          </cell>
          <cell r="O8251">
            <v>0.77810880000000004</v>
          </cell>
        </row>
        <row r="8252">
          <cell r="F8252" t="str">
            <v>2013Stockton1-in-10October Peak19</v>
          </cell>
          <cell r="G8252">
            <v>3.060781</v>
          </cell>
          <cell r="H8252">
            <v>2.7676059999999998</v>
          </cell>
          <cell r="I8252">
            <v>92.31259</v>
          </cell>
          <cell r="J8252">
            <v>12523.45</v>
          </cell>
          <cell r="K8252">
            <v>-0.30917090000000003</v>
          </cell>
          <cell r="L8252">
            <v>-0.29971999999999999</v>
          </cell>
          <cell r="M8252">
            <v>-0.2931744</v>
          </cell>
          <cell r="N8252">
            <v>-0.28662880000000002</v>
          </cell>
          <cell r="O8252">
            <v>-0.27717789999999998</v>
          </cell>
        </row>
        <row r="8253">
          <cell r="F8253" t="str">
            <v>2013Stockton1-in-10October Peak20</v>
          </cell>
          <cell r="G8253">
            <v>2.787347</v>
          </cell>
          <cell r="H8253">
            <v>2.5122659999999999</v>
          </cell>
          <cell r="I8253">
            <v>87.859449999999995</v>
          </cell>
          <cell r="J8253">
            <v>12523.45</v>
          </cell>
          <cell r="K8253">
            <v>-0.29008929999999999</v>
          </cell>
          <cell r="L8253">
            <v>-0.28122180000000002</v>
          </cell>
          <cell r="M8253">
            <v>-0.27508009999999999</v>
          </cell>
          <cell r="N8253">
            <v>-0.26893840000000002</v>
          </cell>
          <cell r="O8253">
            <v>-0.26007089999999999</v>
          </cell>
        </row>
        <row r="8254">
          <cell r="F8254" t="str">
            <v>2013Stockton1-in-10October Peak21</v>
          </cell>
          <cell r="G8254">
            <v>2.4417460000000002</v>
          </cell>
          <cell r="H8254">
            <v>2.2560349999999998</v>
          </cell>
          <cell r="I8254">
            <v>83.31259</v>
          </cell>
          <cell r="J8254">
            <v>12523.45</v>
          </cell>
          <cell r="K8254">
            <v>-0.19584409999999999</v>
          </cell>
          <cell r="L8254">
            <v>-0.18985750000000001</v>
          </cell>
          <cell r="M8254">
            <v>-0.18571109999999999</v>
          </cell>
          <cell r="N8254">
            <v>-0.1815647</v>
          </cell>
          <cell r="O8254">
            <v>-0.17557809999999999</v>
          </cell>
        </row>
        <row r="8255">
          <cell r="F8255" t="str">
            <v>2013Stockton1-in-10October Peak22</v>
          </cell>
          <cell r="G8255">
            <v>2.0796779999999999</v>
          </cell>
          <cell r="H8255">
            <v>1.9491000000000001</v>
          </cell>
          <cell r="I8255">
            <v>81.437839999999994</v>
          </cell>
          <cell r="J8255">
            <v>12523.45</v>
          </cell>
          <cell r="K8255">
            <v>-0.1377022</v>
          </cell>
          <cell r="L8255">
            <v>-0.13349279999999999</v>
          </cell>
          <cell r="M8255">
            <v>-0.13057740000000001</v>
          </cell>
          <cell r="N8255">
            <v>-0.1276621</v>
          </cell>
          <cell r="O8255">
            <v>-0.1234527</v>
          </cell>
        </row>
        <row r="8256">
          <cell r="F8256" t="str">
            <v>2013Stockton1-in-10October Peak23</v>
          </cell>
          <cell r="G8256">
            <v>1.6244940000000001</v>
          </cell>
          <cell r="H8256">
            <v>1.5542180000000001</v>
          </cell>
          <cell r="I8256">
            <v>79.531589999999994</v>
          </cell>
          <cell r="J8256">
            <v>12523.45</v>
          </cell>
          <cell r="K8256">
            <v>-7.4110999999999996E-2</v>
          </cell>
          <cell r="L8256">
            <v>-7.1845500000000007E-2</v>
          </cell>
          <cell r="M8256">
            <v>-7.0276500000000006E-2</v>
          </cell>
          <cell r="N8256">
            <v>-6.8707500000000005E-2</v>
          </cell>
          <cell r="O8256">
            <v>-6.6442000000000001E-2</v>
          </cell>
        </row>
        <row r="8257">
          <cell r="F8257" t="str">
            <v>2013Stockton1-in-10October Peak24</v>
          </cell>
          <cell r="G8257">
            <v>1.2537959999999999</v>
          </cell>
          <cell r="H8257">
            <v>1.1974499999999999</v>
          </cell>
          <cell r="I8257">
            <v>77.937839999999994</v>
          </cell>
          <cell r="J8257">
            <v>12523.45</v>
          </cell>
          <cell r="K8257">
            <v>-5.9421000000000002E-2</v>
          </cell>
          <cell r="L8257">
            <v>-5.7604599999999999E-2</v>
          </cell>
          <cell r="M8257">
            <v>-5.6346500000000001E-2</v>
          </cell>
          <cell r="N8257">
            <v>-5.5088499999999999E-2</v>
          </cell>
          <cell r="O8257">
            <v>-5.3272100000000003E-2</v>
          </cell>
        </row>
        <row r="8258">
          <cell r="F8258" t="str">
            <v>2013All Customers1-in-2October Peak1</v>
          </cell>
          <cell r="G8258">
            <v>0.5867675</v>
          </cell>
          <cell r="H8258">
            <v>0.5867675</v>
          </cell>
          <cell r="I8258">
            <v>64.250370000000004</v>
          </cell>
          <cell r="J8258">
            <v>150291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</row>
        <row r="8259">
          <cell r="F8259" t="str">
            <v>2013All Customers1-in-2October Peak2</v>
          </cell>
          <cell r="G8259">
            <v>0.5004634</v>
          </cell>
          <cell r="H8259">
            <v>0.5004634</v>
          </cell>
          <cell r="I8259">
            <v>62.780560000000001</v>
          </cell>
          <cell r="J8259">
            <v>150291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>
            <v>0</v>
          </cell>
        </row>
        <row r="8260">
          <cell r="F8260" t="str">
            <v>2013All Customers1-in-2October Peak3</v>
          </cell>
          <cell r="G8260">
            <v>0.44995299999999999</v>
          </cell>
          <cell r="H8260">
            <v>0.44995299999999999</v>
          </cell>
          <cell r="I8260">
            <v>61.055210000000002</v>
          </cell>
          <cell r="J8260">
            <v>150291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</row>
        <row r="8261">
          <cell r="F8261" t="str">
            <v>2013All Customers1-in-2October Peak4</v>
          </cell>
          <cell r="G8261">
            <v>0.42069400000000001</v>
          </cell>
          <cell r="H8261">
            <v>0.42069400000000001</v>
          </cell>
          <cell r="I8261">
            <v>59.80218</v>
          </cell>
          <cell r="J8261">
            <v>150291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</row>
        <row r="8262">
          <cell r="F8262" t="str">
            <v>2013All Customers1-in-2October Peak5</v>
          </cell>
          <cell r="G8262">
            <v>0.4128734</v>
          </cell>
          <cell r="H8262">
            <v>0.4128734</v>
          </cell>
          <cell r="I8262">
            <v>58.690989999999999</v>
          </cell>
          <cell r="J8262">
            <v>150291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</row>
        <row r="8263">
          <cell r="F8263" t="str">
            <v>2013All Customers1-in-2October Peak6</v>
          </cell>
          <cell r="G8263">
            <v>0.43641720000000001</v>
          </cell>
          <cell r="H8263">
            <v>0.43641720000000001</v>
          </cell>
          <cell r="I8263">
            <v>57.75806</v>
          </cell>
          <cell r="J8263">
            <v>150291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</row>
        <row r="8264">
          <cell r="F8264" t="str">
            <v>2013All Customers1-in-2October Peak7</v>
          </cell>
          <cell r="G8264">
            <v>0.5084748</v>
          </cell>
          <cell r="H8264">
            <v>0.5084748</v>
          </cell>
          <cell r="I8264">
            <v>56.584809999999997</v>
          </cell>
          <cell r="J8264">
            <v>150291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</row>
        <row r="8265">
          <cell r="F8265" t="str">
            <v>2013All Customers1-in-2October Peak8</v>
          </cell>
          <cell r="G8265">
            <v>0.56669009999999997</v>
          </cell>
          <cell r="H8265">
            <v>0.56669009999999997</v>
          </cell>
          <cell r="I8265">
            <v>57.18394</v>
          </cell>
          <cell r="J8265">
            <v>150291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</row>
        <row r="8266">
          <cell r="F8266" t="str">
            <v>2013All Customers1-in-2October Peak9</v>
          </cell>
          <cell r="G8266">
            <v>0.57872179999999995</v>
          </cell>
          <cell r="H8266">
            <v>0.57872179999999995</v>
          </cell>
          <cell r="I8266">
            <v>62.244039999999998</v>
          </cell>
          <cell r="J8266">
            <v>150291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</row>
        <row r="8267">
          <cell r="F8267" t="str">
            <v>2013All Customers1-in-2October Peak10</v>
          </cell>
          <cell r="G8267">
            <v>0.6168283</v>
          </cell>
          <cell r="H8267">
            <v>0.6168283</v>
          </cell>
          <cell r="I8267">
            <v>68.548640000000006</v>
          </cell>
          <cell r="J8267">
            <v>150291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</row>
        <row r="8268">
          <cell r="F8268" t="str">
            <v>2013All Customers1-in-2October Peak11</v>
          </cell>
          <cell r="G8268">
            <v>0.68143949999999998</v>
          </cell>
          <cell r="H8268">
            <v>0.68143949999999998</v>
          </cell>
          <cell r="I8268">
            <v>73.992099999999994</v>
          </cell>
          <cell r="J8268">
            <v>150291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</row>
        <row r="8269">
          <cell r="F8269" t="str">
            <v>2013All Customers1-in-2October Peak12</v>
          </cell>
          <cell r="G8269">
            <v>0.77513160000000003</v>
          </cell>
          <cell r="H8269">
            <v>0.77513160000000003</v>
          </cell>
          <cell r="I8269">
            <v>78.348889999999997</v>
          </cell>
          <cell r="J8269">
            <v>150291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</row>
        <row r="8270">
          <cell r="F8270" t="str">
            <v>2013All Customers1-in-2October Peak13</v>
          </cell>
          <cell r="G8270">
            <v>0.89977510000000005</v>
          </cell>
          <cell r="H8270">
            <v>0.89977510000000005</v>
          </cell>
          <cell r="I8270">
            <v>81.890619999999998</v>
          </cell>
          <cell r="J8270">
            <v>150291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</row>
        <row r="8271">
          <cell r="F8271" t="str">
            <v>2013All Customers1-in-2October Peak14</v>
          </cell>
          <cell r="G8271">
            <v>0.93242990000000003</v>
          </cell>
          <cell r="H8271">
            <v>1.035666</v>
          </cell>
          <cell r="I8271">
            <v>84.879140000000007</v>
          </cell>
          <cell r="J8271">
            <v>150291</v>
          </cell>
          <cell r="K8271">
            <v>8.8991000000000001E-3</v>
          </cell>
          <cell r="L8271">
            <v>6.46341E-2</v>
          </cell>
          <cell r="M8271">
            <v>0.1032361</v>
          </cell>
          <cell r="N8271">
            <v>0.14183799999999999</v>
          </cell>
          <cell r="O8271">
            <v>0.1975731</v>
          </cell>
        </row>
        <row r="8272">
          <cell r="F8272" t="str">
            <v>2013All Customers1-in-2October Peak15</v>
          </cell>
          <cell r="G8272">
            <v>1.0553429999999999</v>
          </cell>
          <cell r="H8272">
            <v>1.1882170000000001</v>
          </cell>
          <cell r="I8272">
            <v>86.552329999999998</v>
          </cell>
          <cell r="J8272">
            <v>150291</v>
          </cell>
          <cell r="K8272">
            <v>1.18926E-2</v>
          </cell>
          <cell r="L8272">
            <v>8.3369200000000004E-2</v>
          </cell>
          <cell r="M8272">
            <v>0.13287370000000001</v>
          </cell>
          <cell r="N8272">
            <v>0.18237819999999999</v>
          </cell>
          <cell r="O8272">
            <v>0.25385469999999999</v>
          </cell>
        </row>
        <row r="8273">
          <cell r="F8273" t="str">
            <v>2013All Customers1-in-2October Peak16</v>
          </cell>
          <cell r="G8273">
            <v>1.1960090000000001</v>
          </cell>
          <cell r="H8273">
            <v>1.361947</v>
          </cell>
          <cell r="I8273">
            <v>87.884699999999995</v>
          </cell>
          <cell r="J8273">
            <v>150291</v>
          </cell>
          <cell r="K8273">
            <v>1.55686E-2</v>
          </cell>
          <cell r="L8273">
            <v>0.1044079</v>
          </cell>
          <cell r="M8273">
            <v>0.1659378</v>
          </cell>
          <cell r="N8273">
            <v>0.22746769999999999</v>
          </cell>
          <cell r="O8273">
            <v>0.316307</v>
          </cell>
        </row>
        <row r="8274">
          <cell r="F8274" t="str">
            <v>2013All Customers1-in-2October Peak17</v>
          </cell>
          <cell r="G8274">
            <v>1.323593</v>
          </cell>
          <cell r="H8274">
            <v>1.51708</v>
          </cell>
          <cell r="I8274">
            <v>88.020319999999998</v>
          </cell>
          <cell r="J8274">
            <v>150291</v>
          </cell>
          <cell r="K8274">
            <v>1.76528E-2</v>
          </cell>
          <cell r="L8274">
            <v>0.1215371</v>
          </cell>
          <cell r="M8274">
            <v>0.19348689999999999</v>
          </cell>
          <cell r="N8274">
            <v>0.26543689999999998</v>
          </cell>
          <cell r="O8274">
            <v>0.36932110000000001</v>
          </cell>
        </row>
        <row r="8275">
          <cell r="F8275" t="str">
            <v>2013All Customers1-in-2October Peak18</v>
          </cell>
          <cell r="G8275">
            <v>1.4161140000000001</v>
          </cell>
          <cell r="H8275">
            <v>1.614849</v>
          </cell>
          <cell r="I8275">
            <v>86.824870000000004</v>
          </cell>
          <cell r="J8275">
            <v>150291</v>
          </cell>
          <cell r="K8275">
            <v>1.8065700000000001E-2</v>
          </cell>
          <cell r="L8275">
            <v>0.124807</v>
          </cell>
          <cell r="M8275">
            <v>0.19873569999999999</v>
          </cell>
          <cell r="N8275">
            <v>0.27266439999999997</v>
          </cell>
          <cell r="O8275">
            <v>0.37940560000000001</v>
          </cell>
        </row>
        <row r="8276">
          <cell r="F8276" t="str">
            <v>2013All Customers1-in-2October Peak19</v>
          </cell>
          <cell r="G8276">
            <v>1.858179</v>
          </cell>
          <cell r="H8276">
            <v>1.5948340000000001</v>
          </cell>
          <cell r="I8276">
            <v>82.827129999999997</v>
          </cell>
          <cell r="J8276">
            <v>150291</v>
          </cell>
          <cell r="K8276">
            <v>-0.29170750000000001</v>
          </cell>
          <cell r="L8276">
            <v>-0.274951</v>
          </cell>
          <cell r="M8276">
            <v>-0.26334560000000001</v>
          </cell>
          <cell r="N8276">
            <v>-0.25174010000000002</v>
          </cell>
          <cell r="O8276">
            <v>-0.23498359999999999</v>
          </cell>
        </row>
        <row r="8277">
          <cell r="F8277" t="str">
            <v>2013All Customers1-in-2October Peak20</v>
          </cell>
          <cell r="G8277">
            <v>1.6996990000000001</v>
          </cell>
          <cell r="H8277">
            <v>1.463292</v>
          </cell>
          <cell r="I8277">
            <v>77.225409999999997</v>
          </cell>
          <cell r="J8277">
            <v>150291</v>
          </cell>
          <cell r="K8277">
            <v>-0.26174710000000001</v>
          </cell>
          <cell r="L8277">
            <v>-0.246776</v>
          </cell>
          <cell r="M8277">
            <v>-0.23640710000000001</v>
          </cell>
          <cell r="N8277">
            <v>-0.22603809999999999</v>
          </cell>
          <cell r="O8277">
            <v>-0.211067</v>
          </cell>
        </row>
        <row r="8278">
          <cell r="F8278" t="str">
            <v>2013All Customers1-in-2October Peak21</v>
          </cell>
          <cell r="G8278">
            <v>1.476159</v>
          </cell>
          <cell r="H8278">
            <v>1.326141</v>
          </cell>
          <cell r="I8278">
            <v>73.660449999999997</v>
          </cell>
          <cell r="J8278">
            <v>150291</v>
          </cell>
          <cell r="K8278">
            <v>-0.1657679</v>
          </cell>
          <cell r="L8278">
            <v>-0.1564624</v>
          </cell>
          <cell r="M8278">
            <v>-0.1500174</v>
          </cell>
          <cell r="N8278">
            <v>-0.14357239999999999</v>
          </cell>
          <cell r="O8278">
            <v>-0.13426689999999999</v>
          </cell>
        </row>
        <row r="8279">
          <cell r="F8279" t="str">
            <v>2013All Customers1-in-2October Peak22</v>
          </cell>
          <cell r="G8279">
            <v>1.259377</v>
          </cell>
          <cell r="H8279">
            <v>1.16631</v>
          </cell>
          <cell r="I8279">
            <v>71.014629999999997</v>
          </cell>
          <cell r="J8279">
            <v>150291</v>
          </cell>
          <cell r="K8279">
            <v>-0.10273740000000001</v>
          </cell>
          <cell r="L8279">
            <v>-9.7024100000000002E-2</v>
          </cell>
          <cell r="M8279">
            <v>-9.3066999999999997E-2</v>
          </cell>
          <cell r="N8279">
            <v>-8.9109999999999995E-2</v>
          </cell>
          <cell r="O8279">
            <v>-8.3396600000000001E-2</v>
          </cell>
        </row>
        <row r="8280">
          <cell r="F8280" t="str">
            <v>2013All Customers1-in-2October Peak23</v>
          </cell>
          <cell r="G8280">
            <v>0.99211660000000002</v>
          </cell>
          <cell r="H8280">
            <v>0.93389860000000002</v>
          </cell>
          <cell r="I8280">
            <v>68.327650000000006</v>
          </cell>
          <cell r="J8280">
            <v>150291</v>
          </cell>
          <cell r="K8280">
            <v>-6.4356300000000005E-2</v>
          </cell>
          <cell r="L8280">
            <v>-6.0729699999999998E-2</v>
          </cell>
          <cell r="M8280">
            <v>-5.8217900000000003E-2</v>
          </cell>
          <cell r="N8280">
            <v>-5.5706199999999997E-2</v>
          </cell>
          <cell r="O8280">
            <v>-5.20797E-2</v>
          </cell>
        </row>
        <row r="8281">
          <cell r="F8281" t="str">
            <v>2013All Customers1-in-2October Peak24</v>
          </cell>
          <cell r="G8281">
            <v>0.7574166</v>
          </cell>
          <cell r="H8281">
            <v>0.7154121</v>
          </cell>
          <cell r="I8281">
            <v>66.469409999999996</v>
          </cell>
          <cell r="J8281">
            <v>150291</v>
          </cell>
          <cell r="K8281">
            <v>-4.6476700000000003E-2</v>
          </cell>
          <cell r="L8281">
            <v>-4.3834499999999998E-2</v>
          </cell>
          <cell r="M8281">
            <v>-4.20045E-2</v>
          </cell>
          <cell r="N8281">
            <v>-4.0174500000000002E-2</v>
          </cell>
          <cell r="O8281">
            <v>-3.7532299999999998E-2</v>
          </cell>
        </row>
        <row r="8282">
          <cell r="F8282" t="str">
            <v>2013Greater Bay Area1-in-2October Peak1</v>
          </cell>
          <cell r="G8282">
            <v>0.63574540000000002</v>
          </cell>
          <cell r="H8282">
            <v>0.63574540000000002</v>
          </cell>
          <cell r="I8282">
            <v>65.184160000000006</v>
          </cell>
          <cell r="J8282">
            <v>52401.27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</row>
        <row r="8283">
          <cell r="F8283" t="str">
            <v>2013Greater Bay Area1-in-2October Peak2</v>
          </cell>
          <cell r="G8283">
            <v>0.53475200000000001</v>
          </cell>
          <cell r="H8283">
            <v>0.53475200000000001</v>
          </cell>
          <cell r="I8283">
            <v>63.61589</v>
          </cell>
          <cell r="J8283">
            <v>52401.27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</row>
        <row r="8284">
          <cell r="F8284" t="str">
            <v>2013Greater Bay Area1-in-2October Peak3</v>
          </cell>
          <cell r="G8284">
            <v>0.47912929999999998</v>
          </cell>
          <cell r="H8284">
            <v>0.47912929999999998</v>
          </cell>
          <cell r="I8284">
            <v>61.187800000000003</v>
          </cell>
          <cell r="J8284">
            <v>52401.27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</row>
        <row r="8285">
          <cell r="F8285" t="str">
            <v>2013Greater Bay Area1-in-2October Peak4</v>
          </cell>
          <cell r="G8285">
            <v>0.44825890000000002</v>
          </cell>
          <cell r="H8285">
            <v>0.44825890000000002</v>
          </cell>
          <cell r="I8285">
            <v>59.572330000000001</v>
          </cell>
          <cell r="J8285">
            <v>52401.27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</row>
        <row r="8286">
          <cell r="F8286" t="str">
            <v>2013Greater Bay Area1-in-2October Peak5</v>
          </cell>
          <cell r="G8286">
            <v>0.43791229999999998</v>
          </cell>
          <cell r="H8286">
            <v>0.43791229999999998</v>
          </cell>
          <cell r="I8286">
            <v>58.302810000000001</v>
          </cell>
          <cell r="J8286">
            <v>52401.27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</row>
        <row r="8287">
          <cell r="F8287" t="str">
            <v>2013Greater Bay Area1-in-2October Peak6</v>
          </cell>
          <cell r="G8287">
            <v>0.46199990000000002</v>
          </cell>
          <cell r="H8287">
            <v>0.46199990000000002</v>
          </cell>
          <cell r="I8287">
            <v>57.132750000000001</v>
          </cell>
          <cell r="J8287">
            <v>52401.27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</row>
        <row r="8288">
          <cell r="F8288" t="str">
            <v>2013Greater Bay Area1-in-2October Peak7</v>
          </cell>
          <cell r="G8288">
            <v>0.54599980000000004</v>
          </cell>
          <cell r="H8288">
            <v>0.54599980000000004</v>
          </cell>
          <cell r="I8288">
            <v>56.005800000000001</v>
          </cell>
          <cell r="J8288">
            <v>52401.27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</row>
        <row r="8289">
          <cell r="F8289" t="str">
            <v>2013Greater Bay Area1-in-2October Peak8</v>
          </cell>
          <cell r="G8289">
            <v>0.62810739999999998</v>
          </cell>
          <cell r="H8289">
            <v>0.62810739999999998</v>
          </cell>
          <cell r="I8289">
            <v>56.44614</v>
          </cell>
          <cell r="J8289">
            <v>52401.27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</row>
        <row r="8290">
          <cell r="F8290" t="str">
            <v>2013Greater Bay Area1-in-2October Peak9</v>
          </cell>
          <cell r="G8290">
            <v>0.63786410000000004</v>
          </cell>
          <cell r="H8290">
            <v>0.63786410000000004</v>
          </cell>
          <cell r="I8290">
            <v>61.766109999999998</v>
          </cell>
          <cell r="J8290">
            <v>52401.27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</row>
        <row r="8291">
          <cell r="F8291" t="str">
            <v>2013Greater Bay Area1-in-2October Peak10</v>
          </cell>
          <cell r="G8291">
            <v>0.66569370000000005</v>
          </cell>
          <cell r="H8291">
            <v>0.66569370000000005</v>
          </cell>
          <cell r="I8291">
            <v>67.839960000000005</v>
          </cell>
          <cell r="J8291">
            <v>52401.27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</row>
        <row r="8292">
          <cell r="F8292" t="str">
            <v>2013Greater Bay Area1-in-2October Peak11</v>
          </cell>
          <cell r="G8292">
            <v>0.72272999999999998</v>
          </cell>
          <cell r="H8292">
            <v>0.72272999999999998</v>
          </cell>
          <cell r="I8292">
            <v>73.292029999999997</v>
          </cell>
          <cell r="J8292">
            <v>52401.27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</row>
        <row r="8293">
          <cell r="F8293" t="str">
            <v>2013Greater Bay Area1-in-2October Peak12</v>
          </cell>
          <cell r="G8293">
            <v>0.80391570000000001</v>
          </cell>
          <cell r="H8293">
            <v>0.80391570000000001</v>
          </cell>
          <cell r="I8293">
            <v>77.552310000000006</v>
          </cell>
          <cell r="J8293">
            <v>52401.27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</row>
        <row r="8294">
          <cell r="F8294" t="str">
            <v>2013Greater Bay Area1-in-2October Peak13</v>
          </cell>
          <cell r="G8294">
            <v>0.91480510000000004</v>
          </cell>
          <cell r="H8294">
            <v>0.91480510000000004</v>
          </cell>
          <cell r="I8294">
            <v>81.19135</v>
          </cell>
          <cell r="J8294">
            <v>52401.27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</row>
        <row r="8295">
          <cell r="F8295" t="str">
            <v>2013Greater Bay Area1-in-2October Peak14</v>
          </cell>
          <cell r="G8295">
            <v>0.89699980000000001</v>
          </cell>
          <cell r="H8295">
            <v>1.0330220000000001</v>
          </cell>
          <cell r="I8295">
            <v>84.042389999999997</v>
          </cell>
          <cell r="J8295">
            <v>52401.27</v>
          </cell>
          <cell r="K8295">
            <v>6.6882999999999998E-2</v>
          </cell>
          <cell r="L8295">
            <v>0.10773099999999999</v>
          </cell>
          <cell r="M8295">
            <v>0.13602230000000001</v>
          </cell>
          <cell r="N8295">
            <v>0.1643134</v>
          </cell>
          <cell r="O8295">
            <v>0.2051615</v>
          </cell>
        </row>
        <row r="8296">
          <cell r="F8296" t="str">
            <v>2013Greater Bay Area1-in-2October Peak15</v>
          </cell>
          <cell r="G8296">
            <v>0.99268909999999999</v>
          </cell>
          <cell r="H8296">
            <v>1.170555</v>
          </cell>
          <cell r="I8296">
            <v>85.614919999999998</v>
          </cell>
          <cell r="J8296">
            <v>52401.27</v>
          </cell>
          <cell r="K8296">
            <v>8.8021600000000005E-2</v>
          </cell>
          <cell r="L8296">
            <v>0.14110230000000001</v>
          </cell>
          <cell r="M8296">
            <v>0.17786579999999999</v>
          </cell>
          <cell r="N8296">
            <v>0.2146294</v>
          </cell>
          <cell r="O8296">
            <v>0.26771</v>
          </cell>
        </row>
        <row r="8297">
          <cell r="F8297" t="str">
            <v>2013Greater Bay Area1-in-2October Peak16</v>
          </cell>
          <cell r="G8297">
            <v>1.119405</v>
          </cell>
          <cell r="H8297">
            <v>1.339483</v>
          </cell>
          <cell r="I8297">
            <v>86.945170000000005</v>
          </cell>
          <cell r="J8297">
            <v>52401.27</v>
          </cell>
          <cell r="K8297">
            <v>0.10878989999999999</v>
          </cell>
          <cell r="L8297">
            <v>0.17453969999999999</v>
          </cell>
          <cell r="M8297">
            <v>0.220078</v>
          </cell>
          <cell r="N8297">
            <v>0.26561610000000002</v>
          </cell>
          <cell r="O8297">
            <v>0.3313661</v>
          </cell>
        </row>
        <row r="8298">
          <cell r="F8298" t="str">
            <v>2013Greater Bay Area1-in-2October Peak17</v>
          </cell>
          <cell r="G8298">
            <v>1.2435480000000001</v>
          </cell>
          <cell r="H8298">
            <v>1.501593</v>
          </cell>
          <cell r="I8298">
            <v>86.663640000000001</v>
          </cell>
          <cell r="J8298">
            <v>52401.27</v>
          </cell>
          <cell r="K8298">
            <v>0.1276438</v>
          </cell>
          <cell r="L8298">
            <v>0.20468629999999999</v>
          </cell>
          <cell r="M8298">
            <v>0.25804559999999999</v>
          </cell>
          <cell r="N8298">
            <v>0.31140489999999998</v>
          </cell>
          <cell r="O8298">
            <v>0.3884473</v>
          </cell>
        </row>
        <row r="8299">
          <cell r="F8299" t="str">
            <v>2013Greater Bay Area1-in-2October Peak18</v>
          </cell>
          <cell r="G8299">
            <v>1.349729</v>
          </cell>
          <cell r="H8299">
            <v>1.6149629999999999</v>
          </cell>
          <cell r="I8299">
            <v>84.775710000000004</v>
          </cell>
          <cell r="J8299">
            <v>52401.27</v>
          </cell>
          <cell r="K8299">
            <v>0.13121099999999999</v>
          </cell>
          <cell r="L8299">
            <v>0.21039289999999999</v>
          </cell>
          <cell r="M8299">
            <v>0.26523409999999997</v>
          </cell>
          <cell r="N8299">
            <v>0.32007530000000001</v>
          </cell>
          <cell r="O8299">
            <v>0.39925719999999998</v>
          </cell>
        </row>
        <row r="8300">
          <cell r="F8300" t="str">
            <v>2013Greater Bay Area1-in-2October Peak19</v>
          </cell>
          <cell r="G8300">
            <v>1.7922100000000001</v>
          </cell>
          <cell r="H8300">
            <v>1.615356</v>
          </cell>
          <cell r="I8300">
            <v>81.347890000000007</v>
          </cell>
          <cell r="J8300">
            <v>52401.27</v>
          </cell>
          <cell r="K8300">
            <v>-0.2045389</v>
          </cell>
          <cell r="L8300">
            <v>-0.18818260000000001</v>
          </cell>
          <cell r="M8300">
            <v>-0.17685429999999999</v>
          </cell>
          <cell r="N8300">
            <v>-0.1655259</v>
          </cell>
          <cell r="O8300">
            <v>-0.14916960000000001</v>
          </cell>
        </row>
        <row r="8301">
          <cell r="F8301" t="str">
            <v>2013Greater Bay Area1-in-2October Peak20</v>
          </cell>
          <cell r="G8301">
            <v>1.649513</v>
          </cell>
          <cell r="H8301">
            <v>1.492216</v>
          </cell>
          <cell r="I8301">
            <v>76.326710000000006</v>
          </cell>
          <cell r="J8301">
            <v>52401.27</v>
          </cell>
          <cell r="K8301">
            <v>-0.18192050000000001</v>
          </cell>
          <cell r="L8301">
            <v>-0.16737289999999999</v>
          </cell>
          <cell r="M8301">
            <v>-0.1572973</v>
          </cell>
          <cell r="N8301">
            <v>-0.14722160000000001</v>
          </cell>
          <cell r="O8301">
            <v>-0.13267399999999999</v>
          </cell>
        </row>
        <row r="8302">
          <cell r="F8302" t="str">
            <v>2013Greater Bay Area1-in-2October Peak21</v>
          </cell>
          <cell r="G8302">
            <v>1.4634670000000001</v>
          </cell>
          <cell r="H8302">
            <v>1.373227</v>
          </cell>
          <cell r="I8302">
            <v>72.941310000000001</v>
          </cell>
          <cell r="J8302">
            <v>52401.27</v>
          </cell>
          <cell r="K8302">
            <v>-0.1043668</v>
          </cell>
          <cell r="L8302">
            <v>-9.6020900000000006E-2</v>
          </cell>
          <cell r="M8302">
            <v>-9.0240600000000004E-2</v>
          </cell>
          <cell r="N8302">
            <v>-8.4460300000000002E-2</v>
          </cell>
          <cell r="O8302">
            <v>-7.6114399999999999E-2</v>
          </cell>
        </row>
        <row r="8303">
          <cell r="F8303" t="str">
            <v>2013Greater Bay Area1-in-2October Peak22</v>
          </cell>
          <cell r="G8303">
            <v>1.2842750000000001</v>
          </cell>
          <cell r="H8303">
            <v>1.2312620000000001</v>
          </cell>
          <cell r="I8303">
            <v>70.430599999999998</v>
          </cell>
          <cell r="J8303">
            <v>52401.27</v>
          </cell>
          <cell r="K8303">
            <v>-6.1311200000000003E-2</v>
          </cell>
          <cell r="L8303">
            <v>-5.6408300000000001E-2</v>
          </cell>
          <cell r="M8303">
            <v>-5.30126E-2</v>
          </cell>
          <cell r="N8303">
            <v>-4.9616899999999999E-2</v>
          </cell>
          <cell r="O8303">
            <v>-4.4713999999999997E-2</v>
          </cell>
        </row>
        <row r="8304">
          <cell r="F8304" t="str">
            <v>2013Greater Bay Area1-in-2October Peak23</v>
          </cell>
          <cell r="G8304">
            <v>1.0339339999999999</v>
          </cell>
          <cell r="H8304">
            <v>0.99982599999999999</v>
          </cell>
          <cell r="I8304">
            <v>68.368570000000005</v>
          </cell>
          <cell r="J8304">
            <v>52401.27</v>
          </cell>
          <cell r="K8304">
            <v>-3.9447700000000002E-2</v>
          </cell>
          <cell r="L8304">
            <v>-3.6293100000000002E-2</v>
          </cell>
          <cell r="M8304">
            <v>-3.4108300000000001E-2</v>
          </cell>
          <cell r="N8304">
            <v>-3.19235E-2</v>
          </cell>
          <cell r="O8304">
            <v>-2.8768999999999999E-2</v>
          </cell>
        </row>
        <row r="8305">
          <cell r="F8305" t="str">
            <v>2013Greater Bay Area1-in-2October Peak24</v>
          </cell>
          <cell r="G8305">
            <v>0.78837409999999997</v>
          </cell>
          <cell r="H8305">
            <v>0.76111930000000005</v>
          </cell>
          <cell r="I8305">
            <v>67.039640000000006</v>
          </cell>
          <cell r="J8305">
            <v>52401.27</v>
          </cell>
          <cell r="K8305">
            <v>-3.1521300000000002E-2</v>
          </cell>
          <cell r="L8305">
            <v>-2.9000600000000001E-2</v>
          </cell>
          <cell r="M8305">
            <v>-2.7254799999999999E-2</v>
          </cell>
          <cell r="N8305">
            <v>-2.5509E-2</v>
          </cell>
          <cell r="O8305">
            <v>-2.2988399999999999E-2</v>
          </cell>
        </row>
        <row r="8306">
          <cell r="F8306" t="str">
            <v>2013Greater Fresno1-in-2October Peak1</v>
          </cell>
          <cell r="G8306">
            <v>0.67048940000000001</v>
          </cell>
          <cell r="H8306">
            <v>0.67048940000000001</v>
          </cell>
          <cell r="I8306">
            <v>66.557169999999999</v>
          </cell>
          <cell r="J8306">
            <v>26891.13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</row>
        <row r="8307">
          <cell r="F8307" t="str">
            <v>2013Greater Fresno1-in-2October Peak2</v>
          </cell>
          <cell r="G8307">
            <v>0.57007560000000002</v>
          </cell>
          <cell r="H8307">
            <v>0.57007560000000002</v>
          </cell>
          <cell r="I8307">
            <v>65.456999999999994</v>
          </cell>
          <cell r="J8307">
            <v>26891.13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</row>
        <row r="8308">
          <cell r="F8308" t="str">
            <v>2013Greater Fresno1-in-2October Peak3</v>
          </cell>
          <cell r="G8308">
            <v>0.50493529999999998</v>
          </cell>
          <cell r="H8308">
            <v>0.50493529999999998</v>
          </cell>
          <cell r="I8308">
            <v>63.537849999999999</v>
          </cell>
          <cell r="J8308">
            <v>26891.13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</row>
        <row r="8309">
          <cell r="F8309" t="str">
            <v>2013Greater Fresno1-in-2October Peak4</v>
          </cell>
          <cell r="G8309">
            <v>0.46553159999999999</v>
          </cell>
          <cell r="H8309">
            <v>0.46553159999999999</v>
          </cell>
          <cell r="I8309">
            <v>61.712780000000002</v>
          </cell>
          <cell r="J8309">
            <v>26891.13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</row>
        <row r="8310">
          <cell r="F8310" t="str">
            <v>2013Greater Fresno1-in-2October Peak5</v>
          </cell>
          <cell r="G8310">
            <v>0.45349119999999998</v>
          </cell>
          <cell r="H8310">
            <v>0.45349119999999998</v>
          </cell>
          <cell r="I8310">
            <v>59.837539999999997</v>
          </cell>
          <cell r="J8310">
            <v>26891.13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</row>
        <row r="8311">
          <cell r="F8311" t="str">
            <v>2013Greater Fresno1-in-2October Peak6</v>
          </cell>
          <cell r="G8311">
            <v>0.47180349999999999</v>
          </cell>
          <cell r="H8311">
            <v>0.47180349999999999</v>
          </cell>
          <cell r="I8311">
            <v>59.325290000000003</v>
          </cell>
          <cell r="J8311">
            <v>26891.13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</row>
        <row r="8312">
          <cell r="F8312" t="str">
            <v>2013Greater Fresno1-in-2October Peak7</v>
          </cell>
          <cell r="G8312">
            <v>0.53018949999999998</v>
          </cell>
          <cell r="H8312">
            <v>0.53018949999999998</v>
          </cell>
          <cell r="I8312">
            <v>58.269030000000001</v>
          </cell>
          <cell r="J8312">
            <v>26891.13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</row>
        <row r="8313">
          <cell r="F8313" t="str">
            <v>2013Greater Fresno1-in-2October Peak8</v>
          </cell>
          <cell r="G8313">
            <v>0.56893309999999997</v>
          </cell>
          <cell r="H8313">
            <v>0.56893309999999997</v>
          </cell>
          <cell r="I8313">
            <v>59.200449999999996</v>
          </cell>
          <cell r="J8313">
            <v>26891.13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</row>
        <row r="8314">
          <cell r="F8314" t="str">
            <v>2013Greater Fresno1-in-2October Peak9</v>
          </cell>
          <cell r="G8314">
            <v>0.58629640000000005</v>
          </cell>
          <cell r="H8314">
            <v>0.58629640000000005</v>
          </cell>
          <cell r="I8314">
            <v>63.849649999999997</v>
          </cell>
          <cell r="J8314">
            <v>26891.13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</row>
        <row r="8315">
          <cell r="F8315" t="str">
            <v>2013Greater Fresno1-in-2October Peak10</v>
          </cell>
          <cell r="G8315">
            <v>0.65146159999999997</v>
          </cell>
          <cell r="H8315">
            <v>0.65146159999999997</v>
          </cell>
          <cell r="I8315">
            <v>70.586780000000005</v>
          </cell>
          <cell r="J8315">
            <v>26891.13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</row>
        <row r="8316">
          <cell r="F8316" t="str">
            <v>2013Greater Fresno1-in-2October Peak11</v>
          </cell>
          <cell r="G8316">
            <v>0.74773350000000005</v>
          </cell>
          <cell r="H8316">
            <v>0.74773350000000005</v>
          </cell>
          <cell r="I8316">
            <v>75.623699999999999</v>
          </cell>
          <cell r="J8316">
            <v>26891.13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</row>
        <row r="8317">
          <cell r="F8317" t="str">
            <v>2013Greater Fresno1-in-2October Peak12</v>
          </cell>
          <cell r="G8317">
            <v>0.88834060000000004</v>
          </cell>
          <cell r="H8317">
            <v>0.88834060000000004</v>
          </cell>
          <cell r="I8317">
            <v>79.623699999999999</v>
          </cell>
          <cell r="J8317">
            <v>26891.13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</row>
        <row r="8318">
          <cell r="F8318" t="str">
            <v>2013Greater Fresno1-in-2October Peak13</v>
          </cell>
          <cell r="G8318">
            <v>1.0633870000000001</v>
          </cell>
          <cell r="H8318">
            <v>1.0633870000000001</v>
          </cell>
          <cell r="I8318">
            <v>83.079689999999999</v>
          </cell>
          <cell r="J8318">
            <v>26891.13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</row>
        <row r="8319">
          <cell r="F8319" t="str">
            <v>2013Greater Fresno1-in-2October Peak14</v>
          </cell>
          <cell r="G8319">
            <v>1.1192359999999999</v>
          </cell>
          <cell r="H8319">
            <v>1.2492479999999999</v>
          </cell>
          <cell r="I8319">
            <v>86.179950000000005</v>
          </cell>
          <cell r="J8319">
            <v>26891.13</v>
          </cell>
          <cell r="K8319">
            <v>-1.8894999999999999E-3</v>
          </cell>
          <cell r="L8319">
            <v>7.6038800000000004E-2</v>
          </cell>
          <cell r="M8319">
            <v>0.13001180000000001</v>
          </cell>
          <cell r="N8319">
            <v>0.1839847</v>
          </cell>
          <cell r="O8319">
            <v>0.26191320000000001</v>
          </cell>
        </row>
        <row r="8320">
          <cell r="F8320" t="str">
            <v>2013Greater Fresno1-in-2October Peak15</v>
          </cell>
          <cell r="G8320">
            <v>1.2751870000000001</v>
          </cell>
          <cell r="H8320">
            <v>1.4425479999999999</v>
          </cell>
          <cell r="I8320">
            <v>87.767889999999994</v>
          </cell>
          <cell r="J8320">
            <v>26891.13</v>
          </cell>
          <cell r="K8320">
            <v>-2.6042999999999999E-3</v>
          </cell>
          <cell r="L8320">
            <v>9.7812399999999994E-2</v>
          </cell>
          <cell r="M8320">
            <v>0.1673606</v>
          </cell>
          <cell r="N8320">
            <v>0.2369088</v>
          </cell>
          <cell r="O8320">
            <v>0.3373254</v>
          </cell>
        </row>
        <row r="8321">
          <cell r="F8321" t="str">
            <v>2013Greater Fresno1-in-2October Peak16</v>
          </cell>
          <cell r="G8321">
            <v>1.4345129999999999</v>
          </cell>
          <cell r="H8321">
            <v>1.643559</v>
          </cell>
          <cell r="I8321">
            <v>89.737139999999997</v>
          </cell>
          <cell r="J8321">
            <v>26891.13</v>
          </cell>
          <cell r="K8321">
            <v>-1.944E-3</v>
          </cell>
          <cell r="L8321">
            <v>0.1227106</v>
          </cell>
          <cell r="M8321">
            <v>0.20904610000000001</v>
          </cell>
          <cell r="N8321">
            <v>0.29538150000000002</v>
          </cell>
          <cell r="O8321">
            <v>0.42003620000000003</v>
          </cell>
        </row>
        <row r="8322">
          <cell r="F8322" t="str">
            <v>2013Greater Fresno1-in-2October Peak17</v>
          </cell>
          <cell r="G8322">
            <v>1.552589</v>
          </cell>
          <cell r="H8322">
            <v>1.796314</v>
          </cell>
          <cell r="I8322">
            <v>90.668539999999993</v>
          </cell>
          <cell r="J8322">
            <v>26891.13</v>
          </cell>
          <cell r="K8322">
            <v>-3.1803999999999999E-3</v>
          </cell>
          <cell r="L8322">
            <v>0.14269290000000001</v>
          </cell>
          <cell r="M8322">
            <v>0.24372440000000001</v>
          </cell>
          <cell r="N8322">
            <v>0.3447558</v>
          </cell>
          <cell r="O8322">
            <v>0.49062909999999998</v>
          </cell>
        </row>
        <row r="8323">
          <cell r="F8323" t="str">
            <v>2013Greater Fresno1-in-2October Peak18</v>
          </cell>
          <cell r="G8323">
            <v>1.6304860000000001</v>
          </cell>
          <cell r="H8323">
            <v>1.880819</v>
          </cell>
          <cell r="I8323">
            <v>90.150120000000001</v>
          </cell>
          <cell r="J8323">
            <v>26891.13</v>
          </cell>
          <cell r="K8323">
            <v>-3.3871000000000001E-3</v>
          </cell>
          <cell r="L8323">
            <v>0.14651239999999999</v>
          </cell>
          <cell r="M8323">
            <v>0.25033230000000001</v>
          </cell>
          <cell r="N8323">
            <v>0.35415219999999997</v>
          </cell>
          <cell r="O8323">
            <v>0.50405169999999999</v>
          </cell>
        </row>
        <row r="8324">
          <cell r="F8324" t="str">
            <v>2013Greater Fresno1-in-2October Peak19</v>
          </cell>
          <cell r="G8324">
            <v>2.1648960000000002</v>
          </cell>
          <cell r="H8324">
            <v>1.839569</v>
          </cell>
          <cell r="I8324">
            <v>86.832160000000002</v>
          </cell>
          <cell r="J8324">
            <v>26891.13</v>
          </cell>
          <cell r="K8324">
            <v>-0.3527807</v>
          </cell>
          <cell r="L8324">
            <v>-0.33656079999999999</v>
          </cell>
          <cell r="M8324">
            <v>-0.32532689999999997</v>
          </cell>
          <cell r="N8324">
            <v>-0.31409310000000001</v>
          </cell>
          <cell r="O8324">
            <v>-0.297873</v>
          </cell>
        </row>
        <row r="8325">
          <cell r="F8325" t="str">
            <v>2013Greater Fresno1-in-2October Peak20</v>
          </cell>
          <cell r="G8325">
            <v>1.9995769999999999</v>
          </cell>
          <cell r="H8325">
            <v>1.6930069999999999</v>
          </cell>
          <cell r="I8325">
            <v>81.738979999999998</v>
          </cell>
          <cell r="J8325">
            <v>26891.13</v>
          </cell>
          <cell r="K8325">
            <v>-0.33244099999999999</v>
          </cell>
          <cell r="L8325">
            <v>-0.3171563</v>
          </cell>
          <cell r="M8325">
            <v>-0.30657010000000001</v>
          </cell>
          <cell r="N8325">
            <v>-0.29598390000000002</v>
          </cell>
          <cell r="O8325">
            <v>-0.28069909999999998</v>
          </cell>
        </row>
        <row r="8326">
          <cell r="F8326" t="str">
            <v>2013Greater Fresno1-in-2October Peak21</v>
          </cell>
          <cell r="G8326">
            <v>1.7580039999999999</v>
          </cell>
          <cell r="H8326">
            <v>1.5430349999999999</v>
          </cell>
          <cell r="I8326">
            <v>79.108059999999995</v>
          </cell>
          <cell r="J8326">
            <v>26891.13</v>
          </cell>
          <cell r="K8326">
            <v>-0.2331095</v>
          </cell>
          <cell r="L8326">
            <v>-0.2223918</v>
          </cell>
          <cell r="M8326">
            <v>-0.21496870000000001</v>
          </cell>
          <cell r="N8326">
            <v>-0.2075456</v>
          </cell>
          <cell r="O8326">
            <v>-0.1968278</v>
          </cell>
        </row>
        <row r="8327">
          <cell r="F8327" t="str">
            <v>2013Greater Fresno1-in-2October Peak22</v>
          </cell>
          <cell r="G8327">
            <v>1.4952730000000001</v>
          </cell>
          <cell r="H8327">
            <v>1.364492</v>
          </cell>
          <cell r="I8327">
            <v>76.170469999999995</v>
          </cell>
          <cell r="J8327">
            <v>26891.13</v>
          </cell>
          <cell r="K8327">
            <v>-0.14181730000000001</v>
          </cell>
          <cell r="L8327">
            <v>-0.1352969</v>
          </cell>
          <cell r="M8327">
            <v>-0.13078090000000001</v>
          </cell>
          <cell r="N8327">
            <v>-0.12626490000000001</v>
          </cell>
          <cell r="O8327">
            <v>-0.1197445</v>
          </cell>
        </row>
        <row r="8328">
          <cell r="F8328" t="str">
            <v>2013Greater Fresno1-in-2October Peak23</v>
          </cell>
          <cell r="G8328">
            <v>1.169338</v>
          </cell>
          <cell r="H8328">
            <v>1.095882</v>
          </cell>
          <cell r="I8328">
            <v>72.307580000000002</v>
          </cell>
          <cell r="J8328">
            <v>26891.13</v>
          </cell>
          <cell r="K8328">
            <v>-7.9655500000000004E-2</v>
          </cell>
          <cell r="L8328">
            <v>-7.5993199999999997E-2</v>
          </cell>
          <cell r="M8328">
            <v>-7.3456599999999997E-2</v>
          </cell>
          <cell r="N8328">
            <v>-7.09201E-2</v>
          </cell>
          <cell r="O8328">
            <v>-6.7257800000000006E-2</v>
          </cell>
        </row>
        <row r="8329">
          <cell r="F8329" t="str">
            <v>2013Greater Fresno1-in-2October Peak24</v>
          </cell>
          <cell r="G8329">
            <v>0.90228229999999998</v>
          </cell>
          <cell r="H8329">
            <v>0.8463233</v>
          </cell>
          <cell r="I8329">
            <v>70.344409999999996</v>
          </cell>
          <cell r="J8329">
            <v>26891.13</v>
          </cell>
          <cell r="K8329">
            <v>-6.0681300000000001E-2</v>
          </cell>
          <cell r="L8329">
            <v>-5.7891400000000003E-2</v>
          </cell>
          <cell r="M8329">
            <v>-5.5959000000000002E-2</v>
          </cell>
          <cell r="N8329">
            <v>-5.4026699999999997E-2</v>
          </cell>
          <cell r="O8329">
            <v>-5.1236799999999999E-2</v>
          </cell>
        </row>
        <row r="8330">
          <cell r="F8330" t="str">
            <v>2013Kern1-in-2October Peak1</v>
          </cell>
          <cell r="G8330">
            <v>0.70321389999999995</v>
          </cell>
          <cell r="H8330">
            <v>0.70321389999999995</v>
          </cell>
          <cell r="I8330">
            <v>66.5</v>
          </cell>
          <cell r="J8330">
            <v>5583.49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</row>
        <row r="8331">
          <cell r="F8331" t="str">
            <v>2013Kern1-in-2October Peak2</v>
          </cell>
          <cell r="G8331">
            <v>0.6022267</v>
          </cell>
          <cell r="H8331">
            <v>0.6022267</v>
          </cell>
          <cell r="I8331">
            <v>65.5</v>
          </cell>
          <cell r="J8331">
            <v>5583.49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</row>
        <row r="8332">
          <cell r="F8332" t="str">
            <v>2013Kern1-in-2October Peak3</v>
          </cell>
          <cell r="G8332">
            <v>0.52688250000000003</v>
          </cell>
          <cell r="H8332">
            <v>0.52688250000000003</v>
          </cell>
          <cell r="I8332">
            <v>63</v>
          </cell>
          <cell r="J8332">
            <v>5583.49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</row>
        <row r="8333">
          <cell r="F8333" t="str">
            <v>2013Kern1-in-2October Peak4</v>
          </cell>
          <cell r="G8333">
            <v>0.47444969999999997</v>
          </cell>
          <cell r="H8333">
            <v>0.47444969999999997</v>
          </cell>
          <cell r="I8333">
            <v>62.5</v>
          </cell>
          <cell r="J8333">
            <v>5583.49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</row>
        <row r="8334">
          <cell r="F8334" t="str">
            <v>2013Kern1-in-2October Peak5</v>
          </cell>
          <cell r="G8334">
            <v>0.4509512</v>
          </cell>
          <cell r="H8334">
            <v>0.4509512</v>
          </cell>
          <cell r="I8334">
            <v>60.5</v>
          </cell>
          <cell r="J8334">
            <v>5583.49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</row>
        <row r="8335">
          <cell r="F8335" t="str">
            <v>2013Kern1-in-2October Peak6</v>
          </cell>
          <cell r="G8335">
            <v>0.44824140000000001</v>
          </cell>
          <cell r="H8335">
            <v>0.44824140000000001</v>
          </cell>
          <cell r="I8335">
            <v>59</v>
          </cell>
          <cell r="J8335">
            <v>5583.49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</row>
        <row r="8336">
          <cell r="F8336" t="str">
            <v>2013Kern1-in-2October Peak7</v>
          </cell>
          <cell r="G8336">
            <v>0.48873309999999998</v>
          </cell>
          <cell r="H8336">
            <v>0.48873309999999998</v>
          </cell>
          <cell r="I8336">
            <v>58</v>
          </cell>
          <cell r="J8336">
            <v>5583.49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</row>
        <row r="8337">
          <cell r="F8337" t="str">
            <v>2013Kern1-in-2October Peak8</v>
          </cell>
          <cell r="G8337">
            <v>0.51279330000000001</v>
          </cell>
          <cell r="H8337">
            <v>0.51279330000000001</v>
          </cell>
          <cell r="I8337">
            <v>58.5</v>
          </cell>
          <cell r="J8337">
            <v>5583.49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</row>
        <row r="8338">
          <cell r="F8338" t="str">
            <v>2013Kern1-in-2October Peak9</v>
          </cell>
          <cell r="G8338">
            <v>0.52602819999999995</v>
          </cell>
          <cell r="H8338">
            <v>0.52602819999999995</v>
          </cell>
          <cell r="I8338">
            <v>64</v>
          </cell>
          <cell r="J8338">
            <v>5583.49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</row>
        <row r="8339">
          <cell r="F8339" t="str">
            <v>2013Kern1-in-2October Peak10</v>
          </cell>
          <cell r="G8339">
            <v>0.60316259999999999</v>
          </cell>
          <cell r="H8339">
            <v>0.60316259999999999</v>
          </cell>
          <cell r="I8339">
            <v>72.5</v>
          </cell>
          <cell r="J8339">
            <v>5583.49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</row>
        <row r="8340">
          <cell r="F8340" t="str">
            <v>2013Kern1-in-2October Peak11</v>
          </cell>
          <cell r="G8340">
            <v>0.72131789999999996</v>
          </cell>
          <cell r="H8340">
            <v>0.72131789999999996</v>
          </cell>
          <cell r="I8340">
            <v>78.5</v>
          </cell>
          <cell r="J8340">
            <v>5583.49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</row>
        <row r="8341">
          <cell r="F8341" t="str">
            <v>2013Kern1-in-2October Peak12</v>
          </cell>
          <cell r="G8341">
            <v>0.88096949999999996</v>
          </cell>
          <cell r="H8341">
            <v>0.88096949999999996</v>
          </cell>
          <cell r="I8341">
            <v>85</v>
          </cell>
          <cell r="J8341">
            <v>5583.49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</row>
        <row r="8342">
          <cell r="F8342" t="str">
            <v>2013Kern1-in-2October Peak13</v>
          </cell>
          <cell r="G8342">
            <v>1.0619270000000001</v>
          </cell>
          <cell r="H8342">
            <v>1.0619270000000001</v>
          </cell>
          <cell r="I8342">
            <v>87</v>
          </cell>
          <cell r="J8342">
            <v>5583.49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</row>
        <row r="8343">
          <cell r="F8343" t="str">
            <v>2013Kern1-in-2October Peak14</v>
          </cell>
          <cell r="G8343">
            <v>1.0509930000000001</v>
          </cell>
          <cell r="H8343">
            <v>1.23855</v>
          </cell>
          <cell r="I8343">
            <v>89.5</v>
          </cell>
          <cell r="J8343">
            <v>5583.49</v>
          </cell>
          <cell r="K8343">
            <v>9.1801099999999997E-2</v>
          </cell>
          <cell r="L8343">
            <v>0.1483746</v>
          </cell>
          <cell r="M8343">
            <v>0.18755730000000001</v>
          </cell>
          <cell r="N8343">
            <v>0.22673989999999999</v>
          </cell>
          <cell r="O8343">
            <v>0.28331339999999999</v>
          </cell>
        </row>
        <row r="8344">
          <cell r="F8344" t="str">
            <v>2013Kern1-in-2October Peak15</v>
          </cell>
          <cell r="G8344">
            <v>1.18581</v>
          </cell>
          <cell r="H8344">
            <v>1.4087750000000001</v>
          </cell>
          <cell r="I8344">
            <v>91</v>
          </cell>
          <cell r="J8344">
            <v>5583.49</v>
          </cell>
          <cell r="K8344">
            <v>0.11222360000000001</v>
          </cell>
          <cell r="L8344">
            <v>0.17765040000000001</v>
          </cell>
          <cell r="M8344">
            <v>0.22296479999999999</v>
          </cell>
          <cell r="N8344">
            <v>0.2682793</v>
          </cell>
          <cell r="O8344">
            <v>0.33370610000000001</v>
          </cell>
        </row>
        <row r="8345">
          <cell r="F8345" t="str">
            <v>2013Kern1-in-2October Peak16</v>
          </cell>
          <cell r="G8345">
            <v>1.2932600000000001</v>
          </cell>
          <cell r="H8345">
            <v>1.5835760000000001</v>
          </cell>
          <cell r="I8345">
            <v>91</v>
          </cell>
          <cell r="J8345">
            <v>5583.49</v>
          </cell>
          <cell r="K8345">
            <v>0.14877599999999999</v>
          </cell>
          <cell r="L8345">
            <v>0.2323993</v>
          </cell>
          <cell r="M8345">
            <v>0.29031639999999997</v>
          </cell>
          <cell r="N8345">
            <v>0.34823359999999998</v>
          </cell>
          <cell r="O8345">
            <v>0.43185679999999999</v>
          </cell>
        </row>
        <row r="8346">
          <cell r="F8346" t="str">
            <v>2013Kern1-in-2October Peak17</v>
          </cell>
          <cell r="G8346">
            <v>1.3840410000000001</v>
          </cell>
          <cell r="H8346">
            <v>1.714267</v>
          </cell>
          <cell r="I8346">
            <v>91</v>
          </cell>
          <cell r="J8346">
            <v>5583.49</v>
          </cell>
          <cell r="K8346">
            <v>0.1674513</v>
          </cell>
          <cell r="L8346">
            <v>0.26361990000000002</v>
          </cell>
          <cell r="M8346">
            <v>0.33022600000000002</v>
          </cell>
          <cell r="N8346">
            <v>0.39683210000000002</v>
          </cell>
          <cell r="O8346">
            <v>0.49300070000000001</v>
          </cell>
        </row>
        <row r="8347">
          <cell r="F8347" t="str">
            <v>2013Kern1-in-2October Peak18</v>
          </cell>
          <cell r="G8347">
            <v>1.438833</v>
          </cell>
          <cell r="H8347">
            <v>1.7769239999999999</v>
          </cell>
          <cell r="I8347">
            <v>89.5</v>
          </cell>
          <cell r="J8347">
            <v>5583.49</v>
          </cell>
          <cell r="K8347">
            <v>0.1711994</v>
          </cell>
          <cell r="L8347">
            <v>0.2698004</v>
          </cell>
          <cell r="M8347">
            <v>0.33809109999999998</v>
          </cell>
          <cell r="N8347">
            <v>0.40638180000000002</v>
          </cell>
          <cell r="O8347">
            <v>0.50498279999999995</v>
          </cell>
        </row>
        <row r="8348">
          <cell r="F8348" t="str">
            <v>2013Kern1-in-2October Peak19</v>
          </cell>
          <cell r="G8348">
            <v>2.1494909999999998</v>
          </cell>
          <cell r="H8348">
            <v>1.7290490000000001</v>
          </cell>
          <cell r="I8348">
            <v>86</v>
          </cell>
          <cell r="J8348">
            <v>5583.49</v>
          </cell>
          <cell r="K8348">
            <v>-0.46014060000000001</v>
          </cell>
          <cell r="L8348">
            <v>-0.43668649999999998</v>
          </cell>
          <cell r="M8348">
            <v>-0.42044229999999999</v>
          </cell>
          <cell r="N8348">
            <v>-0.404198</v>
          </cell>
          <cell r="O8348">
            <v>-0.38074400000000003</v>
          </cell>
        </row>
        <row r="8349">
          <cell r="F8349" t="str">
            <v>2013Kern1-in-2October Peak20</v>
          </cell>
          <cell r="G8349">
            <v>2.0313910000000002</v>
          </cell>
          <cell r="H8349">
            <v>1.6086370000000001</v>
          </cell>
          <cell r="I8349">
            <v>80.5</v>
          </cell>
          <cell r="J8349">
            <v>5583.49</v>
          </cell>
          <cell r="K8349">
            <v>-0.462671</v>
          </cell>
          <cell r="L8349">
            <v>-0.43908789999999998</v>
          </cell>
          <cell r="M8349">
            <v>-0.42275430000000003</v>
          </cell>
          <cell r="N8349">
            <v>-0.40642070000000002</v>
          </cell>
          <cell r="O8349">
            <v>-0.3828376</v>
          </cell>
        </row>
        <row r="8350">
          <cell r="F8350" t="str">
            <v>2013Kern1-in-2October Peak21</v>
          </cell>
          <cell r="G8350">
            <v>1.78765</v>
          </cell>
          <cell r="H8350">
            <v>1.4944599999999999</v>
          </cell>
          <cell r="I8350">
            <v>77</v>
          </cell>
          <cell r="J8350">
            <v>5583.49</v>
          </cell>
          <cell r="K8350">
            <v>-0.32087260000000001</v>
          </cell>
          <cell r="L8350">
            <v>-0.30451719999999999</v>
          </cell>
          <cell r="M8350">
            <v>-0.29318949999999999</v>
          </cell>
          <cell r="N8350">
            <v>-0.2818618</v>
          </cell>
          <cell r="O8350">
            <v>-0.26550639999999998</v>
          </cell>
        </row>
        <row r="8351">
          <cell r="F8351" t="str">
            <v>2013Kern1-in-2October Peak22</v>
          </cell>
          <cell r="G8351">
            <v>1.5400419999999999</v>
          </cell>
          <cell r="H8351">
            <v>1.3486359999999999</v>
          </cell>
          <cell r="I8351">
            <v>74</v>
          </cell>
          <cell r="J8351">
            <v>5583.49</v>
          </cell>
          <cell r="K8351">
            <v>-0.2094781</v>
          </cell>
          <cell r="L8351">
            <v>-0.1988007</v>
          </cell>
          <cell r="M8351">
            <v>-0.19140550000000001</v>
          </cell>
          <cell r="N8351">
            <v>-0.18401039999999999</v>
          </cell>
          <cell r="O8351">
            <v>-0.17333290000000001</v>
          </cell>
        </row>
        <row r="8352">
          <cell r="F8352" t="str">
            <v>2013Kern1-in-2October Peak23</v>
          </cell>
          <cell r="G8352">
            <v>1.2436160000000001</v>
          </cell>
          <cell r="H8352">
            <v>1.100144</v>
          </cell>
          <cell r="I8352">
            <v>72</v>
          </cell>
          <cell r="J8352">
            <v>5583.49</v>
          </cell>
          <cell r="K8352">
            <v>-0.15701850000000001</v>
          </cell>
          <cell r="L8352">
            <v>-0.14901500000000001</v>
          </cell>
          <cell r="M8352">
            <v>-0.14347180000000001</v>
          </cell>
          <cell r="N8352">
            <v>-0.13792860000000001</v>
          </cell>
          <cell r="O8352">
            <v>-0.12992509999999999</v>
          </cell>
        </row>
        <row r="8353">
          <cell r="F8353" t="str">
            <v>2013Kern1-in-2October Peak24</v>
          </cell>
          <cell r="G8353">
            <v>0.99441000000000002</v>
          </cell>
          <cell r="H8353">
            <v>0.88280579999999997</v>
          </cell>
          <cell r="I8353">
            <v>70.5</v>
          </cell>
          <cell r="J8353">
            <v>5583.49</v>
          </cell>
          <cell r="K8353">
            <v>-0.12214179999999999</v>
          </cell>
          <cell r="L8353">
            <v>-0.11591600000000001</v>
          </cell>
          <cell r="M8353">
            <v>-0.1116041</v>
          </cell>
          <cell r="N8353">
            <v>-0.1072921</v>
          </cell>
          <cell r="O8353">
            <v>-0.1010664</v>
          </cell>
        </row>
        <row r="8354">
          <cell r="F8354" t="str">
            <v>2013Northern Coast1-in-2October Peak1</v>
          </cell>
          <cell r="G8354">
            <v>0.55490600000000001</v>
          </cell>
          <cell r="H8354">
            <v>0.55490600000000001</v>
          </cell>
          <cell r="I8354">
            <v>56.9773</v>
          </cell>
          <cell r="J8354">
            <v>9226.42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</row>
        <row r="8355">
          <cell r="F8355" t="str">
            <v>2013Northern Coast1-in-2October Peak2</v>
          </cell>
          <cell r="G8355">
            <v>0.48539549999999998</v>
          </cell>
          <cell r="H8355">
            <v>0.48539549999999998</v>
          </cell>
          <cell r="I8355">
            <v>55.797699999999999</v>
          </cell>
          <cell r="J8355">
            <v>9226.42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</row>
        <row r="8356">
          <cell r="F8356" t="str">
            <v>2013Northern Coast1-in-2October Peak3</v>
          </cell>
          <cell r="G8356">
            <v>0.45238919999999999</v>
          </cell>
          <cell r="H8356">
            <v>0.45238919999999999</v>
          </cell>
          <cell r="I8356">
            <v>53.6477</v>
          </cell>
          <cell r="J8356">
            <v>9226.42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</row>
        <row r="8357">
          <cell r="F8357" t="str">
            <v>2013Northern Coast1-in-2October Peak4</v>
          </cell>
          <cell r="G8357">
            <v>0.43221569999999998</v>
          </cell>
          <cell r="H8357">
            <v>0.43221569999999998</v>
          </cell>
          <cell r="I8357">
            <v>52.93</v>
          </cell>
          <cell r="J8357">
            <v>9226.42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</row>
        <row r="8358">
          <cell r="F8358" t="str">
            <v>2013Northern Coast1-in-2October Peak5</v>
          </cell>
          <cell r="G8358">
            <v>0.43327880000000002</v>
          </cell>
          <cell r="H8358">
            <v>0.43327880000000002</v>
          </cell>
          <cell r="I8358">
            <v>51.830199999999998</v>
          </cell>
          <cell r="J8358">
            <v>9226.42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</row>
        <row r="8359">
          <cell r="F8359" t="str">
            <v>2013Northern Coast1-in-2October Peak6</v>
          </cell>
          <cell r="G8359">
            <v>0.47333429999999999</v>
          </cell>
          <cell r="H8359">
            <v>0.47333429999999999</v>
          </cell>
          <cell r="I8359">
            <v>50.880200000000002</v>
          </cell>
          <cell r="J8359">
            <v>9226.42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</row>
        <row r="8360">
          <cell r="F8360" t="str">
            <v>2013Northern Coast1-in-2October Peak7</v>
          </cell>
          <cell r="G8360">
            <v>0.57451180000000002</v>
          </cell>
          <cell r="H8360">
            <v>0.57451180000000002</v>
          </cell>
          <cell r="I8360">
            <v>50.064</v>
          </cell>
          <cell r="J8360">
            <v>9226.42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</row>
        <row r="8361">
          <cell r="F8361" t="str">
            <v>2013Northern Coast1-in-2October Peak8</v>
          </cell>
          <cell r="G8361">
            <v>0.66309039999999997</v>
          </cell>
          <cell r="H8361">
            <v>0.66309039999999997</v>
          </cell>
          <cell r="I8361">
            <v>50.303199999999997</v>
          </cell>
          <cell r="J8361">
            <v>9226.42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</row>
        <row r="8362">
          <cell r="F8362" t="str">
            <v>2013Northern Coast1-in-2October Peak9</v>
          </cell>
          <cell r="G8362">
            <v>0.66359239999999997</v>
          </cell>
          <cell r="H8362">
            <v>0.66359239999999997</v>
          </cell>
          <cell r="I8362">
            <v>57.238300000000002</v>
          </cell>
          <cell r="J8362">
            <v>9226.42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</row>
        <row r="8363">
          <cell r="F8363" t="str">
            <v>2013Northern Coast1-in-2October Peak10</v>
          </cell>
          <cell r="G8363">
            <v>0.67855750000000004</v>
          </cell>
          <cell r="H8363">
            <v>0.67855750000000004</v>
          </cell>
          <cell r="I8363">
            <v>64.957099999999997</v>
          </cell>
          <cell r="J8363">
            <v>9226.42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</row>
        <row r="8364">
          <cell r="F8364" t="str">
            <v>2013Northern Coast1-in-2October Peak11</v>
          </cell>
          <cell r="G8364">
            <v>0.70406639999999998</v>
          </cell>
          <cell r="H8364">
            <v>0.70406639999999998</v>
          </cell>
          <cell r="I8364">
            <v>70.600200000000001</v>
          </cell>
          <cell r="J8364">
            <v>9226.42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</row>
        <row r="8365">
          <cell r="F8365" t="str">
            <v>2013Northern Coast1-in-2October Peak12</v>
          </cell>
          <cell r="G8365">
            <v>0.74559869999999995</v>
          </cell>
          <cell r="H8365">
            <v>0.74559869999999995</v>
          </cell>
          <cell r="I8365">
            <v>77.267700000000005</v>
          </cell>
          <cell r="J8365">
            <v>9226.42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</row>
        <row r="8366">
          <cell r="F8366" t="str">
            <v>2013Northern Coast1-in-2October Peak13</v>
          </cell>
          <cell r="G8366">
            <v>0.81677489999999997</v>
          </cell>
          <cell r="H8366">
            <v>0.81677489999999997</v>
          </cell>
          <cell r="I8366">
            <v>82.713499999999996</v>
          </cell>
          <cell r="J8366">
            <v>9226.42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</row>
        <row r="8367">
          <cell r="F8367" t="str">
            <v>2013Northern Coast1-in-2October Peak14</v>
          </cell>
          <cell r="G8367">
            <v>0.79294010000000004</v>
          </cell>
          <cell r="H8367">
            <v>0.89801120000000001</v>
          </cell>
          <cell r="I8367">
            <v>85.818799999999996</v>
          </cell>
          <cell r="J8367">
            <v>9226.42</v>
          </cell>
          <cell r="K8367">
            <v>3.8741299999999999E-2</v>
          </cell>
          <cell r="L8367">
            <v>7.7929499999999999E-2</v>
          </cell>
          <cell r="M8367">
            <v>0.1050711</v>
          </cell>
          <cell r="N8367">
            <v>0.13221269999999999</v>
          </cell>
          <cell r="O8367">
            <v>0.17140089999999999</v>
          </cell>
        </row>
        <row r="8368">
          <cell r="F8368" t="str">
            <v>2013Northern Coast1-in-2October Peak15</v>
          </cell>
          <cell r="G8368">
            <v>0.87669870000000005</v>
          </cell>
          <cell r="H8368">
            <v>1.014373</v>
          </cell>
          <cell r="I8368">
            <v>88.387500000000003</v>
          </cell>
          <cell r="J8368">
            <v>9226.42</v>
          </cell>
          <cell r="K8368">
            <v>5.0762700000000001E-2</v>
          </cell>
          <cell r="L8368">
            <v>0.1021108</v>
          </cell>
          <cell r="M8368">
            <v>0.1376744</v>
          </cell>
          <cell r="N8368">
            <v>0.173238</v>
          </cell>
          <cell r="O8368">
            <v>0.22458610000000001</v>
          </cell>
        </row>
        <row r="8369">
          <cell r="F8369" t="str">
            <v>2013Northern Coast1-in-2October Peak16</v>
          </cell>
          <cell r="G8369">
            <v>0.99378869999999997</v>
          </cell>
          <cell r="H8369">
            <v>1.1639600000000001</v>
          </cell>
          <cell r="I8369">
            <v>89.298400000000001</v>
          </cell>
          <cell r="J8369">
            <v>9226.42</v>
          </cell>
          <cell r="K8369">
            <v>6.27447E-2</v>
          </cell>
          <cell r="L8369">
            <v>0.1262132</v>
          </cell>
          <cell r="M8369">
            <v>0.1701713</v>
          </cell>
          <cell r="N8369">
            <v>0.2141294</v>
          </cell>
          <cell r="O8369">
            <v>0.27759790000000001</v>
          </cell>
        </row>
        <row r="8370">
          <cell r="F8370" t="str">
            <v>2013Northern Coast1-in-2October Peak17</v>
          </cell>
          <cell r="G8370">
            <v>1.127885</v>
          </cell>
          <cell r="H8370">
            <v>1.3275380000000001</v>
          </cell>
          <cell r="I8370">
            <v>87.756699999999995</v>
          </cell>
          <cell r="J8370">
            <v>9226.42</v>
          </cell>
          <cell r="K8370">
            <v>7.3615299999999995E-2</v>
          </cell>
          <cell r="L8370">
            <v>0.14807980000000001</v>
          </cell>
          <cell r="M8370">
            <v>0.19965359999999999</v>
          </cell>
          <cell r="N8370">
            <v>0.25122749999999999</v>
          </cell>
          <cell r="O8370">
            <v>0.32569199999999998</v>
          </cell>
        </row>
        <row r="8371">
          <cell r="F8371" t="str">
            <v>2013Northern Coast1-in-2October Peak18</v>
          </cell>
          <cell r="G8371">
            <v>1.240092</v>
          </cell>
          <cell r="H8371">
            <v>1.4453240000000001</v>
          </cell>
          <cell r="I8371">
            <v>85.791899999999998</v>
          </cell>
          <cell r="J8371">
            <v>9226.42</v>
          </cell>
          <cell r="K8371">
            <v>7.5672100000000006E-2</v>
          </cell>
          <cell r="L8371">
            <v>0.15221699999999999</v>
          </cell>
          <cell r="M8371">
            <v>0.20523179999999999</v>
          </cell>
          <cell r="N8371">
            <v>0.2582467</v>
          </cell>
          <cell r="O8371">
            <v>0.33479160000000002</v>
          </cell>
        </row>
        <row r="8372">
          <cell r="F8372" t="str">
            <v>2013Northern Coast1-in-2October Peak19</v>
          </cell>
          <cell r="G8372">
            <v>1.592638</v>
          </cell>
          <cell r="H8372">
            <v>1.438644</v>
          </cell>
          <cell r="I8372">
            <v>80.824299999999994</v>
          </cell>
          <cell r="J8372">
            <v>9226.42</v>
          </cell>
          <cell r="K8372">
            <v>-0.1743749</v>
          </cell>
          <cell r="L8372">
            <v>-0.1623337</v>
          </cell>
          <cell r="M8372">
            <v>-0.15399399999999999</v>
          </cell>
          <cell r="N8372">
            <v>-0.14565429999999999</v>
          </cell>
          <cell r="O8372">
            <v>-0.13361319999999999</v>
          </cell>
        </row>
        <row r="8373">
          <cell r="F8373" t="str">
            <v>2013Northern Coast1-in-2October Peak20</v>
          </cell>
          <cell r="G8373">
            <v>1.4437279999999999</v>
          </cell>
          <cell r="H8373">
            <v>1.314592</v>
          </cell>
          <cell r="I8373">
            <v>74.477099999999993</v>
          </cell>
          <cell r="J8373">
            <v>9226.42</v>
          </cell>
          <cell r="K8373">
            <v>-0.1462273</v>
          </cell>
          <cell r="L8373">
            <v>-0.1361299</v>
          </cell>
          <cell r="M8373">
            <v>-0.12913640000000001</v>
          </cell>
          <cell r="N8373">
            <v>-0.1221429</v>
          </cell>
          <cell r="O8373">
            <v>-0.1120454</v>
          </cell>
        </row>
        <row r="8374">
          <cell r="F8374" t="str">
            <v>2013Northern Coast1-in-2October Peak21</v>
          </cell>
          <cell r="G8374">
            <v>1.2770969999999999</v>
          </cell>
          <cell r="H8374">
            <v>1.195417</v>
          </cell>
          <cell r="I8374">
            <v>69.952799999999996</v>
          </cell>
          <cell r="J8374">
            <v>9226.42</v>
          </cell>
          <cell r="K8374">
            <v>-9.2490199999999995E-2</v>
          </cell>
          <cell r="L8374">
            <v>-8.6103499999999999E-2</v>
          </cell>
          <cell r="M8374">
            <v>-8.1680000000000003E-2</v>
          </cell>
          <cell r="N8374">
            <v>-7.7256599999999995E-2</v>
          </cell>
          <cell r="O8374">
            <v>-7.0869699999999994E-2</v>
          </cell>
        </row>
        <row r="8375">
          <cell r="F8375" t="str">
            <v>2013Northern Coast1-in-2October Peak22</v>
          </cell>
          <cell r="G8375">
            <v>1.102447</v>
          </cell>
          <cell r="H8375">
            <v>1.0542450000000001</v>
          </cell>
          <cell r="I8375">
            <v>65.866399999999999</v>
          </cell>
          <cell r="J8375">
            <v>9226.42</v>
          </cell>
          <cell r="K8375">
            <v>-5.45811E-2</v>
          </cell>
          <cell r="L8375">
            <v>-5.0812200000000002E-2</v>
          </cell>
          <cell r="M8375">
            <v>-4.8201800000000003E-2</v>
          </cell>
          <cell r="N8375">
            <v>-4.5591399999999997E-2</v>
          </cell>
          <cell r="O8375">
            <v>-4.18223E-2</v>
          </cell>
        </row>
        <row r="8376">
          <cell r="F8376" t="str">
            <v>2013Northern Coast1-in-2October Peak23</v>
          </cell>
          <cell r="G8376">
            <v>0.88739520000000005</v>
          </cell>
          <cell r="H8376">
            <v>0.85029679999999996</v>
          </cell>
          <cell r="I8376">
            <v>62.374600000000001</v>
          </cell>
          <cell r="J8376">
            <v>9226.42</v>
          </cell>
          <cell r="K8376">
            <v>-4.2008400000000001E-2</v>
          </cell>
          <cell r="L8376">
            <v>-3.9107599999999999E-2</v>
          </cell>
          <cell r="M8376">
            <v>-3.7098399999999997E-2</v>
          </cell>
          <cell r="N8376">
            <v>-3.50894E-2</v>
          </cell>
          <cell r="O8376">
            <v>-3.2188500000000002E-2</v>
          </cell>
        </row>
        <row r="8377">
          <cell r="F8377" t="str">
            <v>2013Northern Coast1-in-2October Peak24</v>
          </cell>
          <cell r="G8377">
            <v>0.67994569999999999</v>
          </cell>
          <cell r="H8377">
            <v>0.64523750000000002</v>
          </cell>
          <cell r="I8377">
            <v>60.009900000000002</v>
          </cell>
          <cell r="J8377">
            <v>9226.42</v>
          </cell>
          <cell r="K8377">
            <v>-3.9301799999999998E-2</v>
          </cell>
          <cell r="L8377">
            <v>-3.6587799999999997E-2</v>
          </cell>
          <cell r="M8377">
            <v>-3.4708200000000002E-2</v>
          </cell>
          <cell r="N8377">
            <v>-3.2828499999999997E-2</v>
          </cell>
          <cell r="O8377">
            <v>-3.0114599999999998E-2</v>
          </cell>
        </row>
        <row r="8378">
          <cell r="F8378" t="str">
            <v>2013Other1-in-2October Peak1</v>
          </cell>
          <cell r="G8378">
            <v>0.46403080000000002</v>
          </cell>
          <cell r="H8378">
            <v>0.46403080000000002</v>
          </cell>
          <cell r="I8378">
            <v>64.366650000000007</v>
          </cell>
          <cell r="J8378">
            <v>25687.91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</row>
        <row r="8379">
          <cell r="F8379" t="str">
            <v>2013Other1-in-2October Peak2</v>
          </cell>
          <cell r="G8379">
            <v>0.3985206</v>
          </cell>
          <cell r="H8379">
            <v>0.3985206</v>
          </cell>
          <cell r="I8379">
            <v>62.357819999999997</v>
          </cell>
          <cell r="J8379">
            <v>25687.91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</row>
        <row r="8380">
          <cell r="F8380" t="str">
            <v>2013Other1-in-2October Peak3</v>
          </cell>
          <cell r="G8380">
            <v>0.3613635</v>
          </cell>
          <cell r="H8380">
            <v>0.3613635</v>
          </cell>
          <cell r="I8380">
            <v>61.542540000000002</v>
          </cell>
          <cell r="J8380">
            <v>25687.91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</row>
        <row r="8381">
          <cell r="F8381" t="str">
            <v>2013Other1-in-2October Peak4</v>
          </cell>
          <cell r="G8381">
            <v>0.34031990000000001</v>
          </cell>
          <cell r="H8381">
            <v>0.34031990000000001</v>
          </cell>
          <cell r="I8381">
            <v>60.376390000000001</v>
          </cell>
          <cell r="J8381">
            <v>25687.91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</row>
        <row r="8382">
          <cell r="F8382" t="str">
            <v>2013Other1-in-2October Peak5</v>
          </cell>
          <cell r="G8382">
            <v>0.3361209</v>
          </cell>
          <cell r="H8382">
            <v>0.3361209</v>
          </cell>
          <cell r="I8382">
            <v>59.765340000000002</v>
          </cell>
          <cell r="J8382">
            <v>25687.91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</row>
        <row r="8383">
          <cell r="F8383" t="str">
            <v>2013Other1-in-2October Peak6</v>
          </cell>
          <cell r="G8383">
            <v>0.35862919999999998</v>
          </cell>
          <cell r="H8383">
            <v>0.35862919999999998</v>
          </cell>
          <cell r="I8383">
            <v>58.726230000000001</v>
          </cell>
          <cell r="J8383">
            <v>25687.91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</row>
        <row r="8384">
          <cell r="F8384" t="str">
            <v>2013Other1-in-2October Peak7</v>
          </cell>
          <cell r="G8384">
            <v>0.41897830000000003</v>
          </cell>
          <cell r="H8384">
            <v>0.41897830000000003</v>
          </cell>
          <cell r="I8384">
            <v>57.504939999999998</v>
          </cell>
          <cell r="J8384">
            <v>25687.91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</row>
        <row r="8385">
          <cell r="F8385" t="str">
            <v>2013Other1-in-2October Peak8</v>
          </cell>
          <cell r="G8385">
            <v>0.45981420000000001</v>
          </cell>
          <cell r="H8385">
            <v>0.45981420000000001</v>
          </cell>
          <cell r="I8385">
            <v>58.061059999999998</v>
          </cell>
          <cell r="J8385">
            <v>25687.91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</row>
        <row r="8386">
          <cell r="F8386" t="str">
            <v>2013Other1-in-2October Peak9</v>
          </cell>
          <cell r="G8386">
            <v>0.46817920000000002</v>
          </cell>
          <cell r="H8386">
            <v>0.46817920000000002</v>
          </cell>
          <cell r="I8386">
            <v>62.794330000000002</v>
          </cell>
          <cell r="J8386">
            <v>25687.91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</row>
        <row r="8387">
          <cell r="F8387" t="str">
            <v>2013Other1-in-2October Peak10</v>
          </cell>
          <cell r="G8387">
            <v>0.49910959999999999</v>
          </cell>
          <cell r="H8387">
            <v>0.49910959999999999</v>
          </cell>
          <cell r="I8387">
            <v>68.007779999999997</v>
          </cell>
          <cell r="J8387">
            <v>25687.91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</row>
        <row r="8388">
          <cell r="F8388" t="str">
            <v>2013Other1-in-2October Peak11</v>
          </cell>
          <cell r="G8388">
            <v>0.55159619999999998</v>
          </cell>
          <cell r="H8388">
            <v>0.55159619999999998</v>
          </cell>
          <cell r="I8388">
            <v>72.902280000000005</v>
          </cell>
          <cell r="J8388">
            <v>25687.91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</row>
        <row r="8389">
          <cell r="F8389" t="str">
            <v>2013Other1-in-2October Peak12</v>
          </cell>
          <cell r="G8389">
            <v>0.63150850000000003</v>
          </cell>
          <cell r="H8389">
            <v>0.63150850000000003</v>
          </cell>
          <cell r="I8389">
            <v>77.49812</v>
          </cell>
          <cell r="J8389">
            <v>25687.91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</row>
        <row r="8390">
          <cell r="F8390" t="str">
            <v>2013Other1-in-2October Peak13</v>
          </cell>
          <cell r="G8390">
            <v>0.74467399999999995</v>
          </cell>
          <cell r="H8390">
            <v>0.74467399999999995</v>
          </cell>
          <cell r="I8390">
            <v>81.287989999999994</v>
          </cell>
          <cell r="J8390">
            <v>25687.91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</row>
        <row r="8391">
          <cell r="F8391" t="str">
            <v>2013Other1-in-2October Peak14</v>
          </cell>
          <cell r="G8391">
            <v>0.83212660000000005</v>
          </cell>
          <cell r="H8391">
            <v>0.874699</v>
          </cell>
          <cell r="I8391">
            <v>84.712119999999999</v>
          </cell>
          <cell r="J8391">
            <v>25687.91</v>
          </cell>
          <cell r="K8391">
            <v>-5.2312600000000001E-2</v>
          </cell>
          <cell r="L8391">
            <v>3.7461999999999999E-3</v>
          </cell>
          <cell r="M8391">
            <v>4.2572400000000003E-2</v>
          </cell>
          <cell r="N8391">
            <v>8.1398499999999999E-2</v>
          </cell>
          <cell r="O8391">
            <v>0.1374573</v>
          </cell>
        </row>
        <row r="8392">
          <cell r="F8392" t="str">
            <v>2013Other1-in-2October Peak15</v>
          </cell>
          <cell r="G8392">
            <v>0.96894599999999997</v>
          </cell>
          <cell r="H8392">
            <v>1.022681</v>
          </cell>
          <cell r="I8392">
            <v>86.722020000000001</v>
          </cell>
          <cell r="J8392">
            <v>25687.91</v>
          </cell>
          <cell r="K8392">
            <v>-6.7621600000000004E-2</v>
          </cell>
          <cell r="L8392">
            <v>4.0768000000000002E-3</v>
          </cell>
          <cell r="M8392">
            <v>5.3734900000000002E-2</v>
          </cell>
          <cell r="N8392">
            <v>0.1033931</v>
          </cell>
          <cell r="O8392">
            <v>0.17509150000000001</v>
          </cell>
        </row>
        <row r="8393">
          <cell r="F8393" t="str">
            <v>2013Other1-in-2October Peak16</v>
          </cell>
          <cell r="G8393">
            <v>1.1176429999999999</v>
          </cell>
          <cell r="H8393">
            <v>1.185727</v>
          </cell>
          <cell r="I8393">
            <v>88.048199999999994</v>
          </cell>
          <cell r="J8393">
            <v>25687.91</v>
          </cell>
          <cell r="K8393">
            <v>-8.2857700000000006E-2</v>
          </cell>
          <cell r="L8393">
            <v>6.3198999999999998E-3</v>
          </cell>
          <cell r="M8393">
            <v>6.8084099999999995E-2</v>
          </cell>
          <cell r="N8393">
            <v>0.1298482</v>
          </cell>
          <cell r="O8393">
            <v>0.21902579999999999</v>
          </cell>
        </row>
        <row r="8394">
          <cell r="F8394" t="str">
            <v>2013Other1-in-2October Peak17</v>
          </cell>
          <cell r="G8394">
            <v>1.2548250000000001</v>
          </cell>
          <cell r="H8394">
            <v>1.3335300000000001</v>
          </cell>
          <cell r="I8394">
            <v>88.761470000000003</v>
          </cell>
          <cell r="J8394">
            <v>25687.91</v>
          </cell>
          <cell r="K8394">
            <v>-9.7724800000000001E-2</v>
          </cell>
          <cell r="L8394">
            <v>6.5110999999999997E-3</v>
          </cell>
          <cell r="M8394">
            <v>7.87046E-2</v>
          </cell>
          <cell r="N8394">
            <v>0.150898</v>
          </cell>
          <cell r="O8394">
            <v>0.25513390000000002</v>
          </cell>
        </row>
        <row r="8395">
          <cell r="F8395" t="str">
            <v>2013Other1-in-2October Peak18</v>
          </cell>
          <cell r="G8395">
            <v>1.340354</v>
          </cell>
          <cell r="H8395">
            <v>1.4211039999999999</v>
          </cell>
          <cell r="I8395">
            <v>88.257050000000007</v>
          </cell>
          <cell r="J8395">
            <v>25687.91</v>
          </cell>
          <cell r="K8395">
            <v>-0.10052220000000001</v>
          </cell>
          <cell r="L8395">
            <v>6.5745999999999999E-3</v>
          </cell>
          <cell r="M8395">
            <v>8.0749600000000005E-2</v>
          </cell>
          <cell r="N8395">
            <v>0.15492449999999999</v>
          </cell>
          <cell r="O8395">
            <v>0.26202130000000001</v>
          </cell>
        </row>
        <row r="8396">
          <cell r="F8396" t="str">
            <v>2013Other1-in-2October Peak19</v>
          </cell>
          <cell r="G8396">
            <v>1.6823520000000001</v>
          </cell>
          <cell r="H8396">
            <v>1.3900129999999999</v>
          </cell>
          <cell r="I8396">
            <v>84.437839999999994</v>
          </cell>
          <cell r="J8396">
            <v>25687.91</v>
          </cell>
          <cell r="K8396">
            <v>-0.32657829999999999</v>
          </cell>
          <cell r="L8396">
            <v>-0.30634939999999999</v>
          </cell>
          <cell r="M8396">
            <v>-0.29233900000000002</v>
          </cell>
          <cell r="N8396">
            <v>-0.27832849999999998</v>
          </cell>
          <cell r="O8396">
            <v>-0.25809959999999998</v>
          </cell>
        </row>
        <row r="8397">
          <cell r="F8397" t="str">
            <v>2013Other1-in-2October Peak20</v>
          </cell>
          <cell r="G8397">
            <v>1.5110060000000001</v>
          </cell>
          <cell r="H8397">
            <v>1.254229</v>
          </cell>
          <cell r="I8397">
            <v>78.696060000000003</v>
          </cell>
          <cell r="J8397">
            <v>25687.91</v>
          </cell>
          <cell r="K8397">
            <v>-0.28685159999999998</v>
          </cell>
          <cell r="L8397">
            <v>-0.26908339999999997</v>
          </cell>
          <cell r="M8397">
            <v>-0.25677729999999999</v>
          </cell>
          <cell r="N8397">
            <v>-0.2444711</v>
          </cell>
          <cell r="O8397">
            <v>-0.22670299999999999</v>
          </cell>
        </row>
        <row r="8398">
          <cell r="F8398" t="str">
            <v>2013Other1-in-2October Peak21</v>
          </cell>
          <cell r="G8398">
            <v>1.252542</v>
          </cell>
          <cell r="H8398">
            <v>1.101982</v>
          </cell>
          <cell r="I8398">
            <v>74.457369999999997</v>
          </cell>
          <cell r="J8398">
            <v>25687.91</v>
          </cell>
          <cell r="K8398">
            <v>-0.16819429999999999</v>
          </cell>
          <cell r="L8398">
            <v>-0.157776</v>
          </cell>
          <cell r="M8398">
            <v>-0.15056040000000001</v>
          </cell>
          <cell r="N8398">
            <v>-0.14334469999999999</v>
          </cell>
          <cell r="O8398">
            <v>-0.1329264</v>
          </cell>
        </row>
        <row r="8399">
          <cell r="F8399" t="str">
            <v>2013Other1-in-2October Peak22</v>
          </cell>
          <cell r="G8399">
            <v>1.035757</v>
          </cell>
          <cell r="H8399">
            <v>0.93915720000000003</v>
          </cell>
          <cell r="I8399">
            <v>71.788150000000002</v>
          </cell>
          <cell r="J8399">
            <v>25687.91</v>
          </cell>
          <cell r="K8399">
            <v>-0.1079142</v>
          </cell>
          <cell r="L8399">
            <v>-0.10122979999999999</v>
          </cell>
          <cell r="M8399">
            <v>-9.6600199999999997E-2</v>
          </cell>
          <cell r="N8399">
            <v>-9.19706E-2</v>
          </cell>
          <cell r="O8399">
            <v>-8.5286200000000006E-2</v>
          </cell>
        </row>
        <row r="8400">
          <cell r="F8400" t="str">
            <v>2013Other1-in-2October Peak23</v>
          </cell>
          <cell r="G8400">
            <v>0.79651450000000001</v>
          </cell>
          <cell r="H8400">
            <v>0.73519500000000004</v>
          </cell>
          <cell r="I8400">
            <v>68.308260000000004</v>
          </cell>
          <cell r="J8400">
            <v>25687.91</v>
          </cell>
          <cell r="K8400">
            <v>-6.8501400000000004E-2</v>
          </cell>
          <cell r="L8400">
            <v>-6.4258300000000004E-2</v>
          </cell>
          <cell r="M8400">
            <v>-6.1319499999999999E-2</v>
          </cell>
          <cell r="N8400">
            <v>-5.8380799999999997E-2</v>
          </cell>
          <cell r="O8400">
            <v>-5.4137699999999997E-2</v>
          </cell>
        </row>
        <row r="8401">
          <cell r="F8401" t="str">
            <v>2013Other1-in-2October Peak24</v>
          </cell>
          <cell r="G8401">
            <v>0.60072389999999998</v>
          </cell>
          <cell r="H8401">
            <v>0.56154020000000004</v>
          </cell>
          <cell r="I8401">
            <v>66.20966</v>
          </cell>
          <cell r="J8401">
            <v>25687.91</v>
          </cell>
          <cell r="K8401">
            <v>-4.3772999999999999E-2</v>
          </cell>
          <cell r="L8401">
            <v>-4.1061599999999997E-2</v>
          </cell>
          <cell r="M8401">
            <v>-3.9183700000000002E-2</v>
          </cell>
          <cell r="N8401">
            <v>-3.73058E-2</v>
          </cell>
          <cell r="O8401">
            <v>-3.45945E-2</v>
          </cell>
        </row>
        <row r="8402">
          <cell r="F8402" t="str">
            <v>2013Sierra1-in-2October Peak1</v>
          </cell>
          <cell r="G8402">
            <v>0.4939443</v>
          </cell>
          <cell r="H8402">
            <v>0.4939443</v>
          </cell>
          <cell r="I8402">
            <v>58.960680000000004</v>
          </cell>
          <cell r="J8402">
            <v>17975.580000000002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</row>
        <row r="8403">
          <cell r="F8403" t="str">
            <v>2013Sierra1-in-2October Peak2</v>
          </cell>
          <cell r="G8403">
            <v>0.43580279999999999</v>
          </cell>
          <cell r="H8403">
            <v>0.43580279999999999</v>
          </cell>
          <cell r="I8403">
            <v>58.004950000000001</v>
          </cell>
          <cell r="J8403">
            <v>17975.580000000002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</row>
        <row r="8404">
          <cell r="F8404" t="str">
            <v>2013Sierra1-in-2October Peak3</v>
          </cell>
          <cell r="G8404">
            <v>0.40222330000000001</v>
          </cell>
          <cell r="H8404">
            <v>0.40222330000000001</v>
          </cell>
          <cell r="I8404">
            <v>57.487780000000001</v>
          </cell>
          <cell r="J8404">
            <v>17975.580000000002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</row>
        <row r="8405">
          <cell r="F8405" t="str">
            <v>2013Sierra1-in-2October Peak4</v>
          </cell>
          <cell r="G8405">
            <v>0.38322630000000002</v>
          </cell>
          <cell r="H8405">
            <v>0.38322630000000002</v>
          </cell>
          <cell r="I8405">
            <v>56.958030000000001</v>
          </cell>
          <cell r="J8405">
            <v>17975.580000000002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</row>
        <row r="8406">
          <cell r="F8406" t="str">
            <v>2013Sierra1-in-2October Peak5</v>
          </cell>
          <cell r="G8406">
            <v>0.38332470000000002</v>
          </cell>
          <cell r="H8406">
            <v>0.38332470000000002</v>
          </cell>
          <cell r="I8406">
            <v>56.864199999999997</v>
          </cell>
          <cell r="J8406">
            <v>17975.580000000002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</row>
        <row r="8407">
          <cell r="F8407" t="str">
            <v>2013Sierra1-in-2October Peak6</v>
          </cell>
          <cell r="G8407">
            <v>0.41846090000000002</v>
          </cell>
          <cell r="H8407">
            <v>0.41846090000000002</v>
          </cell>
          <cell r="I8407">
            <v>56.093470000000003</v>
          </cell>
          <cell r="J8407">
            <v>17975.580000000002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</row>
        <row r="8408">
          <cell r="F8408" t="str">
            <v>2013Sierra1-in-2October Peak7</v>
          </cell>
          <cell r="G8408">
            <v>0.49802819999999998</v>
          </cell>
          <cell r="H8408">
            <v>0.49802819999999998</v>
          </cell>
          <cell r="I8408">
            <v>54.670140000000004</v>
          </cell>
          <cell r="J8408">
            <v>17975.580000000002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</row>
        <row r="8409">
          <cell r="F8409" t="str">
            <v>2013Sierra1-in-2October Peak8</v>
          </cell>
          <cell r="G8409">
            <v>0.54840460000000002</v>
          </cell>
          <cell r="H8409">
            <v>0.54840460000000002</v>
          </cell>
          <cell r="I8409">
            <v>55.645769999999999</v>
          </cell>
          <cell r="J8409">
            <v>17975.580000000002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</row>
        <row r="8410">
          <cell r="F8410" t="str">
            <v>2013Sierra1-in-2October Peak9</v>
          </cell>
          <cell r="G8410">
            <v>0.563774</v>
          </cell>
          <cell r="H8410">
            <v>0.563774</v>
          </cell>
          <cell r="I8410">
            <v>62.186579999999999</v>
          </cell>
          <cell r="J8410">
            <v>17975.580000000002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</row>
        <row r="8411">
          <cell r="F8411" t="str">
            <v>2013Sierra1-in-2October Peak10</v>
          </cell>
          <cell r="G8411">
            <v>0.59243500000000004</v>
          </cell>
          <cell r="H8411">
            <v>0.59243500000000004</v>
          </cell>
          <cell r="I8411">
            <v>69.830399999999997</v>
          </cell>
          <cell r="J8411">
            <v>17975.580000000002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</row>
        <row r="8412">
          <cell r="F8412" t="str">
            <v>2013Sierra1-in-2October Peak11</v>
          </cell>
          <cell r="G8412">
            <v>0.6468855</v>
          </cell>
          <cell r="H8412">
            <v>0.6468855</v>
          </cell>
          <cell r="I8412">
            <v>76.479600000000005</v>
          </cell>
          <cell r="J8412">
            <v>17975.580000000002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</row>
        <row r="8413">
          <cell r="F8413" t="str">
            <v>2013Sierra1-in-2October Peak12</v>
          </cell>
          <cell r="G8413">
            <v>0.7294003</v>
          </cell>
          <cell r="H8413">
            <v>0.7294003</v>
          </cell>
          <cell r="I8413">
            <v>79.711380000000005</v>
          </cell>
          <cell r="J8413">
            <v>17975.580000000002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</row>
        <row r="8414">
          <cell r="F8414" t="str">
            <v>2013Sierra1-in-2October Peak13</v>
          </cell>
          <cell r="G8414">
            <v>0.84355849999999999</v>
          </cell>
          <cell r="H8414">
            <v>0.84355849999999999</v>
          </cell>
          <cell r="I8414">
            <v>82.560659999999999</v>
          </cell>
          <cell r="J8414">
            <v>17975.580000000002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</row>
        <row r="8415">
          <cell r="F8415" t="str">
            <v>2013Sierra1-in-2October Peak14</v>
          </cell>
          <cell r="G8415">
            <v>0.91510150000000001</v>
          </cell>
          <cell r="H8415">
            <v>0.97317480000000001</v>
          </cell>
          <cell r="I8415">
            <v>84.612880000000004</v>
          </cell>
          <cell r="J8415">
            <v>17975.580000000002</v>
          </cell>
          <cell r="K8415">
            <v>-7.4691599999999997E-2</v>
          </cell>
          <cell r="L8415">
            <v>3.7469999999999999E-3</v>
          </cell>
          <cell r="M8415">
            <v>5.8073300000000001E-2</v>
          </cell>
          <cell r="N8415">
            <v>0.1123996</v>
          </cell>
          <cell r="O8415">
            <v>0.19083820000000001</v>
          </cell>
        </row>
        <row r="8416">
          <cell r="F8416" t="str">
            <v>2013Sierra1-in-2October Peak15</v>
          </cell>
          <cell r="G8416">
            <v>1.0467660000000001</v>
          </cell>
          <cell r="H8416">
            <v>1.1217360000000001</v>
          </cell>
          <cell r="I8416">
            <v>85.376339999999999</v>
          </cell>
          <cell r="J8416">
            <v>17975.580000000002</v>
          </cell>
          <cell r="K8416">
            <v>-9.6559400000000004E-2</v>
          </cell>
          <cell r="L8416">
            <v>4.7815000000000002E-3</v>
          </cell>
          <cell r="M8416">
            <v>7.4969900000000006E-2</v>
          </cell>
          <cell r="N8416">
            <v>0.14515829999999999</v>
          </cell>
          <cell r="O8416">
            <v>0.2464992</v>
          </cell>
        </row>
        <row r="8417">
          <cell r="F8417" t="str">
            <v>2013Sierra1-in-2October Peak16</v>
          </cell>
          <cell r="G8417">
            <v>1.199128</v>
          </cell>
          <cell r="H8417">
            <v>1.2926</v>
          </cell>
          <cell r="I8417">
            <v>86.098349999999996</v>
          </cell>
          <cell r="J8417">
            <v>17975.580000000002</v>
          </cell>
          <cell r="K8417">
            <v>-0.1193145</v>
          </cell>
          <cell r="L8417">
            <v>6.4016999999999998E-3</v>
          </cell>
          <cell r="M8417">
            <v>9.3472399999999997E-2</v>
          </cell>
          <cell r="N8417">
            <v>0.18054300000000001</v>
          </cell>
          <cell r="O8417">
            <v>0.30625920000000001</v>
          </cell>
        </row>
        <row r="8418">
          <cell r="F8418" t="str">
            <v>2013Sierra1-in-2October Peak17</v>
          </cell>
          <cell r="G8418">
            <v>1.336268</v>
          </cell>
          <cell r="H8418">
            <v>1.445365</v>
          </cell>
          <cell r="I8418">
            <v>86.145200000000003</v>
          </cell>
          <cell r="J8418">
            <v>17975.580000000002</v>
          </cell>
          <cell r="K8418">
            <v>-0.14001189999999999</v>
          </cell>
          <cell r="L8418">
            <v>7.1640000000000002E-3</v>
          </cell>
          <cell r="M8418">
            <v>0.1090976</v>
          </cell>
          <cell r="N8418">
            <v>0.2110312</v>
          </cell>
          <cell r="O8418">
            <v>0.358207</v>
          </cell>
        </row>
        <row r="8419">
          <cell r="F8419" t="str">
            <v>2013Sierra1-in-2October Peak18</v>
          </cell>
          <cell r="G8419">
            <v>1.4316089999999999</v>
          </cell>
          <cell r="H8419">
            <v>1.5436799999999999</v>
          </cell>
          <cell r="I8419">
            <v>85.069320000000005</v>
          </cell>
          <cell r="J8419">
            <v>17975.580000000002</v>
          </cell>
          <cell r="K8419">
            <v>-0.14392720000000001</v>
          </cell>
          <cell r="L8419">
            <v>7.3185999999999998E-3</v>
          </cell>
          <cell r="M8419">
            <v>0.11207110000000001</v>
          </cell>
          <cell r="N8419">
            <v>0.21682360000000001</v>
          </cell>
          <cell r="O8419">
            <v>0.36806939999999999</v>
          </cell>
        </row>
        <row r="8420">
          <cell r="F8420" t="str">
            <v>2013Sierra1-in-2October Peak19</v>
          </cell>
          <cell r="G8420">
            <v>1.894603</v>
          </cell>
          <cell r="H8420">
            <v>1.5267040000000001</v>
          </cell>
          <cell r="I8420">
            <v>76.967759999999998</v>
          </cell>
          <cell r="J8420">
            <v>17975.580000000002</v>
          </cell>
          <cell r="K8420">
            <v>-0.40038760000000001</v>
          </cell>
          <cell r="L8420">
            <v>-0.381193</v>
          </cell>
          <cell r="M8420">
            <v>-0.36789870000000002</v>
          </cell>
          <cell r="N8420">
            <v>-0.35460449999999999</v>
          </cell>
          <cell r="O8420">
            <v>-0.33540979999999998</v>
          </cell>
        </row>
        <row r="8421">
          <cell r="F8421" t="str">
            <v>2013Sierra1-in-2October Peak20</v>
          </cell>
          <cell r="G8421">
            <v>1.703514</v>
          </cell>
          <cell r="H8421">
            <v>1.4003060000000001</v>
          </cell>
          <cell r="I8421">
            <v>69.587559999999996</v>
          </cell>
          <cell r="J8421">
            <v>17975.580000000002</v>
          </cell>
          <cell r="K8421">
            <v>-0.32998349999999999</v>
          </cell>
          <cell r="L8421">
            <v>-0.314164</v>
          </cell>
          <cell r="M8421">
            <v>-0.30320750000000002</v>
          </cell>
          <cell r="N8421">
            <v>-0.29225099999999998</v>
          </cell>
          <cell r="O8421">
            <v>-0.2764315</v>
          </cell>
        </row>
        <row r="8422">
          <cell r="F8422" t="str">
            <v>2013Sierra1-in-2October Peak21</v>
          </cell>
          <cell r="G8422">
            <v>1.431546</v>
          </cell>
          <cell r="H8422">
            <v>1.2394609999999999</v>
          </cell>
          <cell r="I8422">
            <v>65.587559999999996</v>
          </cell>
          <cell r="J8422">
            <v>17975.580000000002</v>
          </cell>
          <cell r="K8422">
            <v>-0.20904739999999999</v>
          </cell>
          <cell r="L8422">
            <v>-0.1990256</v>
          </cell>
          <cell r="M8422">
            <v>-0.19208459999999999</v>
          </cell>
          <cell r="N8422">
            <v>-0.18514349999999999</v>
          </cell>
          <cell r="O8422">
            <v>-0.17512169999999999</v>
          </cell>
        </row>
        <row r="8423">
          <cell r="F8423" t="str">
            <v>2013Sierra1-in-2October Peak22</v>
          </cell>
          <cell r="G8423">
            <v>1.1695230000000001</v>
          </cell>
          <cell r="H8423">
            <v>1.054802</v>
          </cell>
          <cell r="I8423">
            <v>63.730220000000003</v>
          </cell>
          <cell r="J8423">
            <v>17975.580000000002</v>
          </cell>
          <cell r="K8423">
            <v>-0.1248522</v>
          </cell>
          <cell r="L8423">
            <v>-0.11886679999999999</v>
          </cell>
          <cell r="M8423">
            <v>-0.1147213</v>
          </cell>
          <cell r="N8423">
            <v>-0.1105758</v>
          </cell>
          <cell r="O8423">
            <v>-0.1045903</v>
          </cell>
        </row>
        <row r="8424">
          <cell r="F8424" t="str">
            <v>2013Sierra1-in-2October Peak23</v>
          </cell>
          <cell r="G8424">
            <v>0.89348360000000004</v>
          </cell>
          <cell r="H8424">
            <v>0.81624819999999998</v>
          </cell>
          <cell r="I8424">
            <v>62.399270000000001</v>
          </cell>
          <cell r="J8424">
            <v>17975.580000000002</v>
          </cell>
          <cell r="K8424">
            <v>-8.4056000000000006E-2</v>
          </cell>
          <cell r="L8424">
            <v>-8.0026299999999995E-2</v>
          </cell>
          <cell r="M8424">
            <v>-7.7235399999999996E-2</v>
          </cell>
          <cell r="N8424">
            <v>-7.4444499999999997E-2</v>
          </cell>
          <cell r="O8424">
            <v>-7.04148E-2</v>
          </cell>
        </row>
        <row r="8425">
          <cell r="F8425" t="str">
            <v>2013Sierra1-in-2October Peak24</v>
          </cell>
          <cell r="G8425">
            <v>0.65974820000000001</v>
          </cell>
          <cell r="H8425">
            <v>0.61945280000000003</v>
          </cell>
          <cell r="I8425">
            <v>59.549100000000003</v>
          </cell>
          <cell r="J8425">
            <v>17975.580000000002</v>
          </cell>
          <cell r="K8425">
            <v>-4.3853900000000001E-2</v>
          </cell>
          <cell r="L8425">
            <v>-4.1751499999999997E-2</v>
          </cell>
          <cell r="M8425">
            <v>-4.0295400000000002E-2</v>
          </cell>
          <cell r="N8425">
            <v>-3.88393E-2</v>
          </cell>
          <cell r="O8425">
            <v>-3.6736999999999999E-2</v>
          </cell>
        </row>
        <row r="8426">
          <cell r="F8426" t="str">
            <v>2013Stockton1-in-2October Peak1</v>
          </cell>
          <cell r="G8426">
            <v>0.5586873</v>
          </cell>
          <cell r="H8426">
            <v>0.5586873</v>
          </cell>
          <cell r="I8426">
            <v>67.078379999999996</v>
          </cell>
          <cell r="J8426">
            <v>12523.45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</row>
        <row r="8427">
          <cell r="F8427" t="str">
            <v>2013Stockton1-in-2October Peak2</v>
          </cell>
          <cell r="G8427">
            <v>0.47522969999999998</v>
          </cell>
          <cell r="H8427">
            <v>0.47522969999999998</v>
          </cell>
          <cell r="I8427">
            <v>65.172110000000004</v>
          </cell>
          <cell r="J8427">
            <v>12523.45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</row>
        <row r="8428">
          <cell r="F8428" t="str">
            <v>2013Stockton1-in-2October Peak3</v>
          </cell>
          <cell r="G8428">
            <v>0.42400179999999998</v>
          </cell>
          <cell r="H8428">
            <v>0.42400179999999998</v>
          </cell>
          <cell r="I8428">
            <v>63.859450000000002</v>
          </cell>
          <cell r="J8428">
            <v>12523.45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</row>
        <row r="8429">
          <cell r="F8429" t="str">
            <v>2013Stockton1-in-2October Peak4</v>
          </cell>
          <cell r="G8429">
            <v>0.39532250000000002</v>
          </cell>
          <cell r="H8429">
            <v>0.39532250000000002</v>
          </cell>
          <cell r="I8429">
            <v>63.406350000000003</v>
          </cell>
          <cell r="J8429">
            <v>12523.45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</row>
        <row r="8430">
          <cell r="F8430" t="str">
            <v>2013Stockton1-in-2October Peak5</v>
          </cell>
          <cell r="G8430">
            <v>0.38878210000000002</v>
          </cell>
          <cell r="H8430">
            <v>0.38878210000000002</v>
          </cell>
          <cell r="I8430">
            <v>62.5</v>
          </cell>
          <cell r="J8430">
            <v>12523.45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</row>
        <row r="8431">
          <cell r="F8431" t="str">
            <v>2013Stockton1-in-2October Peak6</v>
          </cell>
          <cell r="G8431">
            <v>0.40631080000000003</v>
          </cell>
          <cell r="H8431">
            <v>0.40631080000000003</v>
          </cell>
          <cell r="I8431">
            <v>61.906350000000003</v>
          </cell>
          <cell r="J8431">
            <v>12523.45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</row>
        <row r="8432">
          <cell r="F8432" t="str">
            <v>2013Stockton1-in-2October Peak7</v>
          </cell>
          <cell r="G8432">
            <v>0.46362310000000001</v>
          </cell>
          <cell r="H8432">
            <v>0.46362310000000001</v>
          </cell>
          <cell r="I8432">
            <v>60.406350000000003</v>
          </cell>
          <cell r="J8432">
            <v>12523.45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</row>
        <row r="8433">
          <cell r="F8433" t="str">
            <v>2013Stockton1-in-2October Peak8</v>
          </cell>
          <cell r="G8433">
            <v>0.50344409999999995</v>
          </cell>
          <cell r="H8433">
            <v>0.50344409999999995</v>
          </cell>
          <cell r="I8433">
            <v>60.81259</v>
          </cell>
          <cell r="J8433">
            <v>12523.45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</row>
        <row r="8434">
          <cell r="F8434" t="str">
            <v>2013Stockton1-in-2October Peak9</v>
          </cell>
          <cell r="G8434">
            <v>0.5242367</v>
          </cell>
          <cell r="H8434">
            <v>0.5242367</v>
          </cell>
          <cell r="I8434">
            <v>62.640549999999998</v>
          </cell>
          <cell r="J8434">
            <v>12523.45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</row>
        <row r="8435">
          <cell r="F8435" t="str">
            <v>2013Stockton1-in-2October Peak10</v>
          </cell>
          <cell r="G8435">
            <v>0.57517280000000004</v>
          </cell>
          <cell r="H8435">
            <v>0.57517280000000004</v>
          </cell>
          <cell r="I8435">
            <v>67.28107</v>
          </cell>
          <cell r="J8435">
            <v>12523.45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</row>
        <row r="8436">
          <cell r="F8436" t="str">
            <v>2013Stockton1-in-2October Peak11</v>
          </cell>
          <cell r="G8436">
            <v>0.64789399999999997</v>
          </cell>
          <cell r="H8436">
            <v>0.64789399999999997</v>
          </cell>
          <cell r="I8436">
            <v>72.562160000000006</v>
          </cell>
          <cell r="J8436">
            <v>12523.45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</row>
        <row r="8437">
          <cell r="F8437" t="str">
            <v>2013Stockton1-in-2October Peak12</v>
          </cell>
          <cell r="G8437">
            <v>0.74651889999999999</v>
          </cell>
          <cell r="H8437">
            <v>0.74651889999999999</v>
          </cell>
          <cell r="I8437">
            <v>76.562160000000006</v>
          </cell>
          <cell r="J8437">
            <v>12523.45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</row>
        <row r="8438">
          <cell r="F8438" t="str">
            <v>2013Stockton1-in-2October Peak13</v>
          </cell>
          <cell r="G8438">
            <v>0.87338119999999997</v>
          </cell>
          <cell r="H8438">
            <v>0.87338119999999997</v>
          </cell>
          <cell r="I8438">
            <v>79.655820000000006</v>
          </cell>
          <cell r="J8438">
            <v>12523.45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</row>
        <row r="8439">
          <cell r="F8439" t="str">
            <v>2013Stockton1-in-2October Peak14</v>
          </cell>
          <cell r="G8439">
            <v>0.96020519999999998</v>
          </cell>
          <cell r="H8439">
            <v>1.0190870000000001</v>
          </cell>
          <cell r="I8439">
            <v>83.562160000000006</v>
          </cell>
          <cell r="J8439">
            <v>12523.45</v>
          </cell>
          <cell r="K8439">
            <v>-2.3961199999999998E-2</v>
          </cell>
          <cell r="L8439">
            <v>2.4983000000000002E-2</v>
          </cell>
          <cell r="M8439">
            <v>5.8881599999999999E-2</v>
          </cell>
          <cell r="N8439">
            <v>9.2780199999999993E-2</v>
          </cell>
          <cell r="O8439">
            <v>0.1417244</v>
          </cell>
        </row>
        <row r="8440">
          <cell r="F8440" t="str">
            <v>2013Stockton1-in-2October Peak15</v>
          </cell>
          <cell r="G8440">
            <v>1.1085609999999999</v>
          </cell>
          <cell r="H8440">
            <v>1.1808799999999999</v>
          </cell>
          <cell r="I8440">
            <v>85.874750000000006</v>
          </cell>
          <cell r="J8440">
            <v>12523.45</v>
          </cell>
          <cell r="K8440">
            <v>-3.0123199999999999E-2</v>
          </cell>
          <cell r="L8440">
            <v>3.0400300000000002E-2</v>
          </cell>
          <cell r="M8440">
            <v>7.23187E-2</v>
          </cell>
          <cell r="N8440">
            <v>0.11423709999999999</v>
          </cell>
          <cell r="O8440">
            <v>0.17476059999999999</v>
          </cell>
        </row>
        <row r="8441">
          <cell r="F8441" t="str">
            <v>2013Stockton1-in-2October Peak16</v>
          </cell>
          <cell r="G8441">
            <v>1.2664690000000001</v>
          </cell>
          <cell r="H8441">
            <v>1.3594869999999999</v>
          </cell>
          <cell r="I8441">
            <v>87.640550000000005</v>
          </cell>
          <cell r="J8441">
            <v>12523.45</v>
          </cell>
          <cell r="K8441">
            <v>-3.5536900000000003E-2</v>
          </cell>
          <cell r="L8441">
            <v>4.0414100000000001E-2</v>
          </cell>
          <cell r="M8441">
            <v>9.3017600000000006E-2</v>
          </cell>
          <cell r="N8441">
            <v>0.1456211</v>
          </cell>
          <cell r="O8441">
            <v>0.22157209999999999</v>
          </cell>
        </row>
        <row r="8442">
          <cell r="F8442" t="str">
            <v>2013Stockton1-in-2October Peak17</v>
          </cell>
          <cell r="G8442">
            <v>1.4070910000000001</v>
          </cell>
          <cell r="H8442">
            <v>1.5136639999999999</v>
          </cell>
          <cell r="I8442">
            <v>88.046859999999995</v>
          </cell>
          <cell r="J8442">
            <v>12523.45</v>
          </cell>
          <cell r="K8442">
            <v>-4.2890900000000003E-2</v>
          </cell>
          <cell r="L8442">
            <v>4.54134E-2</v>
          </cell>
          <cell r="M8442">
            <v>0.10657270000000001</v>
          </cell>
          <cell r="N8442">
            <v>0.16773189999999999</v>
          </cell>
          <cell r="O8442">
            <v>0.25603619999999999</v>
          </cell>
        </row>
        <row r="8443">
          <cell r="F8443" t="str">
            <v>2013Stockton1-in-2October Peak18</v>
          </cell>
          <cell r="G8443">
            <v>1.486475</v>
          </cell>
          <cell r="H8443">
            <v>1.5956900000000001</v>
          </cell>
          <cell r="I8443">
            <v>87.40634</v>
          </cell>
          <cell r="J8443">
            <v>12523.45</v>
          </cell>
          <cell r="K8443">
            <v>-4.4246099999999997E-2</v>
          </cell>
          <cell r="L8443">
            <v>4.6419799999999997E-2</v>
          </cell>
          <cell r="M8443">
            <v>0.1092147</v>
          </cell>
          <cell r="N8443">
            <v>0.17200969999999999</v>
          </cell>
          <cell r="O8443">
            <v>0.26267560000000001</v>
          </cell>
        </row>
        <row r="8444">
          <cell r="F8444" t="str">
            <v>2013Stockton1-in-2October Peak19</v>
          </cell>
          <cell r="G8444">
            <v>1.8499989999999999</v>
          </cell>
          <cell r="H8444">
            <v>1.5568249999999999</v>
          </cell>
          <cell r="I8444">
            <v>85.578379999999996</v>
          </cell>
          <cell r="J8444">
            <v>12523.45</v>
          </cell>
          <cell r="K8444">
            <v>-0.30917080000000002</v>
          </cell>
          <cell r="L8444">
            <v>-0.29971989999999998</v>
          </cell>
          <cell r="M8444">
            <v>-0.2931743</v>
          </cell>
          <cell r="N8444">
            <v>-0.28662870000000001</v>
          </cell>
          <cell r="O8444">
            <v>-0.27717779999999997</v>
          </cell>
        </row>
        <row r="8445">
          <cell r="F8445" t="str">
            <v>2013Stockton1-in-2October Peak20</v>
          </cell>
          <cell r="G8445">
            <v>1.688272</v>
          </cell>
          <cell r="H8445">
            <v>1.413192</v>
          </cell>
          <cell r="I8445">
            <v>79.797319999999999</v>
          </cell>
          <cell r="J8445">
            <v>12523.45</v>
          </cell>
          <cell r="K8445">
            <v>-0.29008919999999999</v>
          </cell>
          <cell r="L8445">
            <v>-0.28122160000000002</v>
          </cell>
          <cell r="M8445">
            <v>-0.27507999999999999</v>
          </cell>
          <cell r="N8445">
            <v>-0.26893830000000002</v>
          </cell>
          <cell r="O8445">
            <v>-0.26007079999999999</v>
          </cell>
        </row>
        <row r="8446">
          <cell r="F8446" t="str">
            <v>2013Stockton1-in-2October Peak21</v>
          </cell>
          <cell r="G8446">
            <v>1.4547680000000001</v>
          </cell>
          <cell r="H8446">
            <v>1.2690570000000001</v>
          </cell>
          <cell r="I8446">
            <v>76.156850000000006</v>
          </cell>
          <cell r="J8446">
            <v>12523.45</v>
          </cell>
          <cell r="K8446">
            <v>-0.19584409999999999</v>
          </cell>
          <cell r="L8446">
            <v>-0.18985750000000001</v>
          </cell>
          <cell r="M8446">
            <v>-0.18571109999999999</v>
          </cell>
          <cell r="N8446">
            <v>-0.1815647</v>
          </cell>
          <cell r="O8446">
            <v>-0.17557809999999999</v>
          </cell>
        </row>
        <row r="8447">
          <cell r="F8447" t="str">
            <v>2013Stockton1-in-2October Peak22</v>
          </cell>
          <cell r="G8447">
            <v>1.226979</v>
          </cell>
          <cell r="H8447">
            <v>1.0964020000000001</v>
          </cell>
          <cell r="I8447">
            <v>73.703639999999993</v>
          </cell>
          <cell r="J8447">
            <v>12523.45</v>
          </cell>
          <cell r="K8447">
            <v>-0.1377023</v>
          </cell>
          <cell r="L8447">
            <v>-0.1334929</v>
          </cell>
          <cell r="M8447">
            <v>-0.13057759999999999</v>
          </cell>
          <cell r="N8447">
            <v>-0.1276622</v>
          </cell>
          <cell r="O8447">
            <v>-0.1234528</v>
          </cell>
        </row>
        <row r="8448">
          <cell r="F8448" t="str">
            <v>2013Stockton1-in-2October Peak23</v>
          </cell>
          <cell r="G8448">
            <v>0.94455</v>
          </cell>
          <cell r="H8448">
            <v>0.87427359999999998</v>
          </cell>
          <cell r="I8448">
            <v>70.891040000000004</v>
          </cell>
          <cell r="J8448">
            <v>12523.45</v>
          </cell>
          <cell r="K8448">
            <v>-7.4110899999999993E-2</v>
          </cell>
          <cell r="L8448">
            <v>-7.1845500000000007E-2</v>
          </cell>
          <cell r="M8448">
            <v>-7.0276400000000003E-2</v>
          </cell>
          <cell r="N8448">
            <v>-6.8707400000000002E-2</v>
          </cell>
          <cell r="O8448">
            <v>-6.6441899999999998E-2</v>
          </cell>
        </row>
        <row r="8449">
          <cell r="F8449" t="str">
            <v>2013Stockton1-in-2October Peak24</v>
          </cell>
          <cell r="G8449">
            <v>0.72993200000000003</v>
          </cell>
          <cell r="H8449">
            <v>0.6735854</v>
          </cell>
          <cell r="I8449">
            <v>69.172110000000004</v>
          </cell>
          <cell r="J8449">
            <v>12523.45</v>
          </cell>
          <cell r="K8449">
            <v>-5.9421000000000002E-2</v>
          </cell>
          <cell r="L8449">
            <v>-5.7604599999999999E-2</v>
          </cell>
          <cell r="M8449">
            <v>-5.6346599999999997E-2</v>
          </cell>
          <cell r="N8449">
            <v>-5.5088600000000001E-2</v>
          </cell>
          <cell r="O8449">
            <v>-5.3272199999999999E-2</v>
          </cell>
        </row>
        <row r="8450">
          <cell r="F8450" t="str">
            <v>2014All Customers1-in-10October Peak1</v>
          </cell>
          <cell r="G8450">
            <v>0.92889520000000003</v>
          </cell>
          <cell r="H8450">
            <v>0.92889520000000003</v>
          </cell>
          <cell r="I8450">
            <v>71.433689999999999</v>
          </cell>
          <cell r="J8450">
            <v>147887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</row>
        <row r="8451">
          <cell r="F8451" t="str">
            <v>2014All Customers1-in-10October Peak2</v>
          </cell>
          <cell r="G8451">
            <v>0.79370260000000004</v>
          </cell>
          <cell r="H8451">
            <v>0.79370260000000004</v>
          </cell>
          <cell r="I8451">
            <v>70.113159999999993</v>
          </cell>
          <cell r="J8451">
            <v>147887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</row>
        <row r="8452">
          <cell r="F8452" t="str">
            <v>2014All Customers1-in-10October Peak3</v>
          </cell>
          <cell r="G8452">
            <v>0.7146652</v>
          </cell>
          <cell r="H8452">
            <v>0.7146652</v>
          </cell>
          <cell r="I8452">
            <v>68.787710000000004</v>
          </cell>
          <cell r="J8452">
            <v>147887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</row>
        <row r="8453">
          <cell r="F8453" t="str">
            <v>2014All Customers1-in-10October Peak4</v>
          </cell>
          <cell r="G8453">
            <v>0.66894849999999995</v>
          </cell>
          <cell r="H8453">
            <v>0.66894849999999995</v>
          </cell>
          <cell r="I8453">
            <v>68.294179999999997</v>
          </cell>
          <cell r="J8453">
            <v>147887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</row>
        <row r="8454">
          <cell r="F8454" t="str">
            <v>2014All Customers1-in-10October Peak5</v>
          </cell>
          <cell r="G8454">
            <v>0.65729479999999996</v>
          </cell>
          <cell r="H8454">
            <v>0.65729479999999996</v>
          </cell>
          <cell r="I8454">
            <v>67.235640000000004</v>
          </cell>
          <cell r="J8454">
            <v>147887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</row>
        <row r="8455">
          <cell r="F8455" t="str">
            <v>2014All Customers1-in-10October Peak6</v>
          </cell>
          <cell r="G8455">
            <v>0.69600030000000002</v>
          </cell>
          <cell r="H8455">
            <v>0.69600030000000002</v>
          </cell>
          <cell r="I8455">
            <v>65.788759999999996</v>
          </cell>
          <cell r="J8455">
            <v>147887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</row>
        <row r="8456">
          <cell r="F8456" t="str">
            <v>2014All Customers1-in-10October Peak7</v>
          </cell>
          <cell r="G8456">
            <v>0.81176559999999998</v>
          </cell>
          <cell r="H8456">
            <v>0.81176559999999998</v>
          </cell>
          <cell r="I8456">
            <v>64.794790000000006</v>
          </cell>
          <cell r="J8456">
            <v>147887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</row>
        <row r="8457">
          <cell r="F8457" t="str">
            <v>2014All Customers1-in-10October Peak8</v>
          </cell>
          <cell r="G8457">
            <v>0.90356930000000002</v>
          </cell>
          <cell r="H8457">
            <v>0.90356930000000002</v>
          </cell>
          <cell r="I8457">
            <v>65.124629999999996</v>
          </cell>
          <cell r="J8457">
            <v>147887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</row>
        <row r="8458">
          <cell r="F8458" t="str">
            <v>2014All Customers1-in-10October Peak9</v>
          </cell>
          <cell r="G8458">
            <v>0.92313020000000001</v>
          </cell>
          <cell r="H8458">
            <v>0.92313020000000001</v>
          </cell>
          <cell r="I8458">
            <v>70.232119999999995</v>
          </cell>
          <cell r="J8458">
            <v>147887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</row>
        <row r="8459">
          <cell r="F8459" t="str">
            <v>2014All Customers1-in-10October Peak10</v>
          </cell>
          <cell r="G8459">
            <v>0.98343250000000004</v>
          </cell>
          <cell r="H8459">
            <v>0.98343250000000004</v>
          </cell>
          <cell r="I8459">
            <v>75.893410000000003</v>
          </cell>
          <cell r="J8459">
            <v>147887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</row>
        <row r="8460">
          <cell r="F8460" t="str">
            <v>2014All Customers1-in-10October Peak11</v>
          </cell>
          <cell r="G8460">
            <v>1.085842</v>
          </cell>
          <cell r="H8460">
            <v>1.085842</v>
          </cell>
          <cell r="I8460">
            <v>81.772289999999998</v>
          </cell>
          <cell r="J8460">
            <v>147887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</row>
        <row r="8461">
          <cell r="F8461" t="str">
            <v>2014All Customers1-in-10October Peak12</v>
          </cell>
          <cell r="G8461">
            <v>1.2346550000000001</v>
          </cell>
          <cell r="H8461">
            <v>1.2346550000000001</v>
          </cell>
          <cell r="I8461">
            <v>86.302509999999998</v>
          </cell>
          <cell r="J8461">
            <v>147887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</row>
        <row r="8462">
          <cell r="F8462" t="str">
            <v>2014All Customers1-in-10October Peak13</v>
          </cell>
          <cell r="G8462">
            <v>1.433371</v>
          </cell>
          <cell r="H8462">
            <v>1.433371</v>
          </cell>
          <cell r="I8462">
            <v>90.270110000000003</v>
          </cell>
          <cell r="J8462">
            <v>147887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</row>
        <row r="8463">
          <cell r="F8463" t="str">
            <v>2014All Customers1-in-10October Peak14</v>
          </cell>
          <cell r="G8463">
            <v>1.352867</v>
          </cell>
          <cell r="H8463">
            <v>1.651043</v>
          </cell>
          <cell r="I8463">
            <v>92.499359999999996</v>
          </cell>
          <cell r="J8463">
            <v>147887</v>
          </cell>
          <cell r="K8463">
            <v>0.23570140000000001</v>
          </cell>
          <cell r="L8463">
            <v>0.27261150000000001</v>
          </cell>
          <cell r="M8463">
            <v>0.29817529999999998</v>
          </cell>
          <cell r="N8463">
            <v>0.3237391</v>
          </cell>
          <cell r="O8463">
            <v>0.3606492</v>
          </cell>
        </row>
        <row r="8464">
          <cell r="F8464" t="str">
            <v>2014All Customers1-in-10October Peak15</v>
          </cell>
          <cell r="G8464">
            <v>1.5130189999999999</v>
          </cell>
          <cell r="H8464">
            <v>1.8959220000000001</v>
          </cell>
          <cell r="I8464">
            <v>94.456289999999996</v>
          </cell>
          <cell r="J8464">
            <v>147887</v>
          </cell>
          <cell r="K8464">
            <v>0.30341659999999998</v>
          </cell>
          <cell r="L8464">
            <v>0.35037810000000003</v>
          </cell>
          <cell r="M8464">
            <v>0.38290350000000001</v>
          </cell>
          <cell r="N8464">
            <v>0.41542879999999999</v>
          </cell>
          <cell r="O8464">
            <v>0.46239029999999998</v>
          </cell>
        </row>
        <row r="8465">
          <cell r="F8465" t="str">
            <v>2014All Customers1-in-10October Peak16</v>
          </cell>
          <cell r="G8465">
            <v>1.695776</v>
          </cell>
          <cell r="H8465">
            <v>2.1746490000000001</v>
          </cell>
          <cell r="I8465">
            <v>95.108810000000005</v>
          </cell>
          <cell r="J8465">
            <v>147887</v>
          </cell>
          <cell r="K8465">
            <v>0.37987340000000003</v>
          </cell>
          <cell r="L8465">
            <v>0.43836320000000001</v>
          </cell>
          <cell r="M8465">
            <v>0.4788732</v>
          </cell>
          <cell r="N8465">
            <v>0.51938300000000004</v>
          </cell>
          <cell r="O8465">
            <v>0.57787290000000002</v>
          </cell>
        </row>
        <row r="8466">
          <cell r="F8466" t="str">
            <v>2014All Customers1-in-10October Peak17</v>
          </cell>
          <cell r="G8466">
            <v>1.8659790000000001</v>
          </cell>
          <cell r="H8466">
            <v>2.4238749999999998</v>
          </cell>
          <cell r="I8466">
            <v>94.875860000000003</v>
          </cell>
          <cell r="J8466">
            <v>147887</v>
          </cell>
          <cell r="K8466">
            <v>0.44227339999999998</v>
          </cell>
          <cell r="L8466">
            <v>0.51058380000000003</v>
          </cell>
          <cell r="M8466">
            <v>0.55789540000000004</v>
          </cell>
          <cell r="N8466">
            <v>0.60520689999999999</v>
          </cell>
          <cell r="O8466">
            <v>0.67351720000000004</v>
          </cell>
        </row>
        <row r="8467">
          <cell r="F8467" t="str">
            <v>2014All Customers1-in-10October Peak18</v>
          </cell>
          <cell r="G8467">
            <v>2.0075020000000001</v>
          </cell>
          <cell r="H8467">
            <v>2.5804680000000002</v>
          </cell>
          <cell r="I8467">
            <v>93.199209999999994</v>
          </cell>
          <cell r="J8467">
            <v>147887</v>
          </cell>
          <cell r="K8467">
            <v>0.454183</v>
          </cell>
          <cell r="L8467">
            <v>0.52436090000000002</v>
          </cell>
          <cell r="M8467">
            <v>0.57296590000000003</v>
          </cell>
          <cell r="N8467">
            <v>0.62157090000000004</v>
          </cell>
          <cell r="O8467">
            <v>0.6917489</v>
          </cell>
        </row>
        <row r="8468">
          <cell r="F8468" t="str">
            <v>2014All Customers1-in-10October Peak19</v>
          </cell>
          <cell r="G8468">
            <v>2.8107709999999999</v>
          </cell>
          <cell r="H8468">
            <v>2.5474290000000002</v>
          </cell>
          <cell r="I8468">
            <v>88.667209999999997</v>
          </cell>
          <cell r="J8468">
            <v>147887</v>
          </cell>
          <cell r="K8468">
            <v>-0.29170299999999999</v>
          </cell>
          <cell r="L8468">
            <v>-0.27494689999999999</v>
          </cell>
          <cell r="M8468">
            <v>-0.26334150000000001</v>
          </cell>
          <cell r="N8468">
            <v>-0.25173630000000002</v>
          </cell>
          <cell r="O8468">
            <v>-0.2349801</v>
          </cell>
        </row>
        <row r="8469">
          <cell r="F8469" t="str">
            <v>2014All Customers1-in-10October Peak20</v>
          </cell>
          <cell r="G8469">
            <v>2.5719699999999999</v>
          </cell>
          <cell r="H8469">
            <v>2.335566</v>
          </cell>
          <cell r="I8469">
            <v>83.287369999999996</v>
          </cell>
          <cell r="J8469">
            <v>147887</v>
          </cell>
          <cell r="K8469">
            <v>-0.26174350000000002</v>
          </cell>
          <cell r="L8469">
            <v>-0.24677260000000001</v>
          </cell>
          <cell r="M8469">
            <v>-0.2364039</v>
          </cell>
          <cell r="N8469">
            <v>-0.22603509999999999</v>
          </cell>
          <cell r="O8469">
            <v>-0.21106420000000001</v>
          </cell>
        </row>
        <row r="8470">
          <cell r="F8470" t="str">
            <v>2014All Customers1-in-10October Peak21</v>
          </cell>
          <cell r="G8470">
            <v>2.2619060000000002</v>
          </cell>
          <cell r="H8470">
            <v>2.1118899999999998</v>
          </cell>
          <cell r="I8470">
            <v>79.313590000000005</v>
          </cell>
          <cell r="J8470">
            <v>147887</v>
          </cell>
          <cell r="K8470">
            <v>-0.16576550000000001</v>
          </cell>
          <cell r="L8470">
            <v>-0.15646019999999999</v>
          </cell>
          <cell r="M8470">
            <v>-0.15001529999999999</v>
          </cell>
          <cell r="N8470">
            <v>-0.14357039999999999</v>
          </cell>
          <cell r="O8470">
            <v>-0.134265</v>
          </cell>
        </row>
        <row r="8471">
          <cell r="F8471" t="str">
            <v>2014All Customers1-in-10October Peak22</v>
          </cell>
          <cell r="G8471">
            <v>1.945235</v>
          </cell>
          <cell r="H8471">
            <v>1.852169</v>
          </cell>
          <cell r="I8471">
            <v>76.300129999999996</v>
          </cell>
          <cell r="J8471">
            <v>147887</v>
          </cell>
          <cell r="K8471">
            <v>-0.10273599999999999</v>
          </cell>
          <cell r="L8471">
            <v>-9.7022700000000003E-2</v>
          </cell>
          <cell r="M8471">
            <v>-9.3065800000000004E-2</v>
          </cell>
          <cell r="N8471">
            <v>-8.9108800000000002E-2</v>
          </cell>
          <cell r="O8471">
            <v>-8.3395499999999997E-2</v>
          </cell>
        </row>
        <row r="8472">
          <cell r="F8472" t="str">
            <v>2014All Customers1-in-10October Peak23</v>
          </cell>
          <cell r="G8472">
            <v>1.537944</v>
          </cell>
          <cell r="H8472">
            <v>1.479727</v>
          </cell>
          <cell r="I8472">
            <v>73.314099999999996</v>
          </cell>
          <cell r="J8472">
            <v>147887</v>
          </cell>
          <cell r="K8472">
            <v>-6.4355200000000001E-2</v>
          </cell>
          <cell r="L8472">
            <v>-6.0728699999999997E-2</v>
          </cell>
          <cell r="M8472">
            <v>-5.8216999999999998E-2</v>
          </cell>
          <cell r="N8472">
            <v>-5.5705299999999999E-2</v>
          </cell>
          <cell r="O8472">
            <v>-5.2078899999999997E-2</v>
          </cell>
        </row>
        <row r="8473">
          <cell r="F8473" t="str">
            <v>2014All Customers1-in-10October Peak24</v>
          </cell>
          <cell r="G8473">
            <v>1.1751320000000001</v>
          </cell>
          <cell r="H8473">
            <v>1.1331279999999999</v>
          </cell>
          <cell r="I8473">
            <v>70.299469999999999</v>
          </cell>
          <cell r="J8473">
            <v>147887</v>
          </cell>
          <cell r="K8473">
            <v>-4.6475700000000002E-2</v>
          </cell>
          <cell r="L8473">
            <v>-4.3833499999999997E-2</v>
          </cell>
          <cell r="M8473">
            <v>-4.2003600000000002E-2</v>
          </cell>
          <cell r="N8473">
            <v>-4.01737E-2</v>
          </cell>
          <cell r="O8473">
            <v>-3.7531500000000002E-2</v>
          </cell>
        </row>
        <row r="8474">
          <cell r="F8474" t="str">
            <v>2014Greater Bay Area1-in-10October Peak1</v>
          </cell>
          <cell r="G8474">
            <v>0.91343629999999998</v>
          </cell>
          <cell r="H8474">
            <v>0.91343629999999998</v>
          </cell>
          <cell r="I8474">
            <v>70.364530000000002</v>
          </cell>
          <cell r="J8474">
            <v>51563.08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</row>
        <row r="8475">
          <cell r="F8475" t="str">
            <v>2014Greater Bay Area1-in-10October Peak2</v>
          </cell>
          <cell r="G8475">
            <v>0.76832940000000005</v>
          </cell>
          <cell r="H8475">
            <v>0.76832940000000005</v>
          </cell>
          <cell r="I8475">
            <v>68.784229999999994</v>
          </cell>
          <cell r="J8475">
            <v>51563.08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</row>
        <row r="8476">
          <cell r="F8476" t="str">
            <v>2014Greater Bay Area1-in-10October Peak3</v>
          </cell>
          <cell r="G8476">
            <v>0.68841090000000005</v>
          </cell>
          <cell r="H8476">
            <v>0.68841090000000005</v>
          </cell>
          <cell r="I8476">
            <v>67.122860000000003</v>
          </cell>
          <cell r="J8476">
            <v>51563.08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</row>
        <row r="8477">
          <cell r="F8477" t="str">
            <v>2014Greater Bay Area1-in-10October Peak4</v>
          </cell>
          <cell r="G8477">
            <v>0.64405650000000003</v>
          </cell>
          <cell r="H8477">
            <v>0.64405650000000003</v>
          </cell>
          <cell r="I8477">
            <v>66.697239999999994</v>
          </cell>
          <cell r="J8477">
            <v>51563.08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</row>
        <row r="8478">
          <cell r="F8478" t="str">
            <v>2014Greater Bay Area1-in-10October Peak5</v>
          </cell>
          <cell r="G8478">
            <v>0.62919049999999999</v>
          </cell>
          <cell r="H8478">
            <v>0.62919049999999999</v>
          </cell>
          <cell r="I8478">
            <v>65.016120000000001</v>
          </cell>
          <cell r="J8478">
            <v>51563.08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</row>
        <row r="8479">
          <cell r="F8479" t="str">
            <v>2014Greater Bay Area1-in-10October Peak6</v>
          </cell>
          <cell r="G8479">
            <v>0.66379949999999999</v>
          </cell>
          <cell r="H8479">
            <v>0.66379949999999999</v>
          </cell>
          <cell r="I8479">
            <v>63.790790000000001</v>
          </cell>
          <cell r="J8479">
            <v>51563.08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</row>
        <row r="8480">
          <cell r="F8480" t="str">
            <v>2014Greater Bay Area1-in-10October Peak7</v>
          </cell>
          <cell r="G8480">
            <v>0.78449020000000003</v>
          </cell>
          <cell r="H8480">
            <v>0.78449020000000003</v>
          </cell>
          <cell r="I8480">
            <v>63.488140000000001</v>
          </cell>
          <cell r="J8480">
            <v>51563.08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</row>
        <row r="8481">
          <cell r="F8481" t="str">
            <v>2014Greater Bay Area1-in-10October Peak8</v>
          </cell>
          <cell r="G8481">
            <v>0.90246190000000004</v>
          </cell>
          <cell r="H8481">
            <v>0.90246190000000004</v>
          </cell>
          <cell r="I8481">
            <v>63.523890000000002</v>
          </cell>
          <cell r="J8481">
            <v>51563.08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</row>
        <row r="8482">
          <cell r="F8482" t="str">
            <v>2014Greater Bay Area1-in-10October Peak9</v>
          </cell>
          <cell r="G8482">
            <v>0.91648039999999997</v>
          </cell>
          <cell r="H8482">
            <v>0.91648039999999997</v>
          </cell>
          <cell r="I8482">
            <v>68.610510000000005</v>
          </cell>
          <cell r="J8482">
            <v>51563.08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</row>
        <row r="8483">
          <cell r="F8483" t="str">
            <v>2014Greater Bay Area1-in-10October Peak10</v>
          </cell>
          <cell r="G8483">
            <v>0.95646580000000003</v>
          </cell>
          <cell r="H8483">
            <v>0.95646580000000003</v>
          </cell>
          <cell r="I8483">
            <v>74.11703</v>
          </cell>
          <cell r="J8483">
            <v>51563.08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</row>
        <row r="8484">
          <cell r="F8484" t="str">
            <v>2014Greater Bay Area1-in-10October Peak11</v>
          </cell>
          <cell r="G8484">
            <v>1.0384150000000001</v>
          </cell>
          <cell r="H8484">
            <v>1.0384150000000001</v>
          </cell>
          <cell r="I8484">
            <v>79.939250000000001</v>
          </cell>
          <cell r="J8484">
            <v>51563.08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</row>
        <row r="8485">
          <cell r="F8485" t="str">
            <v>2014Greater Bay Area1-in-10October Peak12</v>
          </cell>
          <cell r="G8485">
            <v>1.155063</v>
          </cell>
          <cell r="H8485">
            <v>1.155063</v>
          </cell>
          <cell r="I8485">
            <v>83.944119999999998</v>
          </cell>
          <cell r="J8485">
            <v>51563.08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</row>
        <row r="8486">
          <cell r="F8486" t="str">
            <v>2014Greater Bay Area1-in-10October Peak13</v>
          </cell>
          <cell r="G8486">
            <v>1.3143879999999999</v>
          </cell>
          <cell r="H8486">
            <v>1.3143879999999999</v>
          </cell>
          <cell r="I8486">
            <v>88.039619999999999</v>
          </cell>
          <cell r="J8486">
            <v>51563.08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</row>
        <row r="8487">
          <cell r="F8487" t="str">
            <v>2014Greater Bay Area1-in-10October Peak14</v>
          </cell>
          <cell r="G8487">
            <v>1.2203790000000001</v>
          </cell>
          <cell r="H8487">
            <v>1.4842409999999999</v>
          </cell>
          <cell r="I8487">
            <v>90.125619999999998</v>
          </cell>
          <cell r="J8487">
            <v>51563.08</v>
          </cell>
          <cell r="K8487">
            <v>0.2104645</v>
          </cell>
          <cell r="L8487">
            <v>0.2420118</v>
          </cell>
          <cell r="M8487">
            <v>0.26386140000000002</v>
          </cell>
          <cell r="N8487">
            <v>0.2857111</v>
          </cell>
          <cell r="O8487">
            <v>0.3172584</v>
          </cell>
        </row>
        <row r="8488">
          <cell r="F8488" t="str">
            <v>2014Greater Bay Area1-in-10October Peak15</v>
          </cell>
          <cell r="G8488">
            <v>1.337591</v>
          </cell>
          <cell r="H8488">
            <v>1.6818489999999999</v>
          </cell>
          <cell r="I8488">
            <v>91.448229999999995</v>
          </cell>
          <cell r="J8488">
            <v>51563.08</v>
          </cell>
          <cell r="K8488">
            <v>0.27496110000000001</v>
          </cell>
          <cell r="L8488">
            <v>0.31590210000000002</v>
          </cell>
          <cell r="M8488">
            <v>0.34425790000000001</v>
          </cell>
          <cell r="N8488">
            <v>0.37261359999999999</v>
          </cell>
          <cell r="O8488">
            <v>0.4135548</v>
          </cell>
        </row>
        <row r="8489">
          <cell r="F8489" t="str">
            <v>2014Greater Bay Area1-in-10October Peak16</v>
          </cell>
          <cell r="G8489">
            <v>1.4981169999999999</v>
          </cell>
          <cell r="H8489">
            <v>1.924563</v>
          </cell>
          <cell r="I8489">
            <v>90.900570000000002</v>
          </cell>
          <cell r="J8489">
            <v>51563.08</v>
          </cell>
          <cell r="K8489">
            <v>0.3405803</v>
          </cell>
          <cell r="L8489">
            <v>0.3913103</v>
          </cell>
          <cell r="M8489">
            <v>0.42644589999999999</v>
          </cell>
          <cell r="N8489">
            <v>0.46158130000000003</v>
          </cell>
          <cell r="O8489">
            <v>0.51231130000000003</v>
          </cell>
        </row>
        <row r="8490">
          <cell r="F8490" t="str">
            <v>2014Greater Bay Area1-in-10October Peak17</v>
          </cell>
          <cell r="G8490">
            <v>1.65781</v>
          </cell>
          <cell r="H8490">
            <v>2.157483</v>
          </cell>
          <cell r="I8490">
            <v>89.469380000000001</v>
          </cell>
          <cell r="J8490">
            <v>51563.08</v>
          </cell>
          <cell r="K8490">
            <v>0.3990805</v>
          </cell>
          <cell r="L8490">
            <v>0.45851130000000001</v>
          </cell>
          <cell r="M8490">
            <v>0.49967289999999998</v>
          </cell>
          <cell r="N8490">
            <v>0.54083460000000005</v>
          </cell>
          <cell r="O8490">
            <v>0.6002653</v>
          </cell>
        </row>
        <row r="8491">
          <cell r="F8491" t="str">
            <v>2014Greater Bay Area1-in-10October Peak18</v>
          </cell>
          <cell r="G8491">
            <v>1.8068230000000001</v>
          </cell>
          <cell r="H8491">
            <v>2.3203710000000002</v>
          </cell>
          <cell r="I8491">
            <v>86.075389999999999</v>
          </cell>
          <cell r="J8491">
            <v>51563.08</v>
          </cell>
          <cell r="K8491">
            <v>0.41016429999999998</v>
          </cell>
          <cell r="L8491">
            <v>0.471244</v>
          </cell>
          <cell r="M8491">
            <v>0.51354759999999999</v>
          </cell>
          <cell r="N8491">
            <v>0.55585119999999999</v>
          </cell>
          <cell r="O8491">
            <v>0.61693100000000001</v>
          </cell>
        </row>
        <row r="8492">
          <cell r="F8492" t="str">
            <v>2014Greater Bay Area1-in-10October Peak19</v>
          </cell>
          <cell r="G8492">
            <v>2.4977909999999999</v>
          </cell>
          <cell r="H8492">
            <v>2.3209369999999998</v>
          </cell>
          <cell r="I8492">
            <v>81.909379999999999</v>
          </cell>
          <cell r="J8492">
            <v>51563.08</v>
          </cell>
          <cell r="K8492">
            <v>-0.20453879999999999</v>
          </cell>
          <cell r="L8492">
            <v>-0.1881825</v>
          </cell>
          <cell r="M8492">
            <v>-0.17685409999999999</v>
          </cell>
          <cell r="N8492">
            <v>-0.1655258</v>
          </cell>
          <cell r="O8492">
            <v>-0.14916940000000001</v>
          </cell>
        </row>
        <row r="8493">
          <cell r="F8493" t="str">
            <v>2014Greater Bay Area1-in-10October Peak20</v>
          </cell>
          <cell r="G8493">
            <v>2.3013059999999999</v>
          </cell>
          <cell r="H8493">
            <v>2.1440090000000001</v>
          </cell>
          <cell r="I8493">
            <v>78.411640000000006</v>
          </cell>
          <cell r="J8493">
            <v>51563.08</v>
          </cell>
          <cell r="K8493">
            <v>-0.18192059999999999</v>
          </cell>
          <cell r="L8493">
            <v>-0.16737299999999999</v>
          </cell>
          <cell r="M8493">
            <v>-0.1572974</v>
          </cell>
          <cell r="N8493">
            <v>-0.14722170000000001</v>
          </cell>
          <cell r="O8493">
            <v>-0.13267409999999999</v>
          </cell>
        </row>
        <row r="8494">
          <cell r="F8494" t="str">
            <v>2014Greater Bay Area1-in-10October Peak21</v>
          </cell>
          <cell r="G8494">
            <v>2.063288</v>
          </cell>
          <cell r="H8494">
            <v>1.973047</v>
          </cell>
          <cell r="I8494">
            <v>75.058359999999993</v>
          </cell>
          <cell r="J8494">
            <v>51563.08</v>
          </cell>
          <cell r="K8494">
            <v>-0.1043668</v>
          </cell>
          <cell r="L8494">
            <v>-9.6020900000000006E-2</v>
          </cell>
          <cell r="M8494">
            <v>-9.0240600000000004E-2</v>
          </cell>
          <cell r="N8494">
            <v>-8.4460300000000002E-2</v>
          </cell>
          <cell r="O8494">
            <v>-7.6114399999999999E-2</v>
          </cell>
        </row>
        <row r="8495">
          <cell r="F8495" t="str">
            <v>2014Greater Bay Area1-in-10October Peak22</v>
          </cell>
          <cell r="G8495">
            <v>1.822084</v>
          </cell>
          <cell r="H8495">
            <v>1.7690710000000001</v>
          </cell>
          <cell r="I8495">
            <v>71.847459999999998</v>
          </cell>
          <cell r="J8495">
            <v>51563.08</v>
          </cell>
          <cell r="K8495">
            <v>-6.1311200000000003E-2</v>
          </cell>
          <cell r="L8495">
            <v>-5.6408300000000001E-2</v>
          </cell>
          <cell r="M8495">
            <v>-5.30126E-2</v>
          </cell>
          <cell r="N8495">
            <v>-4.9616899999999999E-2</v>
          </cell>
          <cell r="O8495">
            <v>-4.4713999999999997E-2</v>
          </cell>
        </row>
        <row r="8496">
          <cell r="F8496" t="str">
            <v>2014Greater Bay Area1-in-10October Peak23</v>
          </cell>
          <cell r="G8496">
            <v>1.470653</v>
          </cell>
          <cell r="H8496">
            <v>1.436545</v>
          </cell>
          <cell r="I8496">
            <v>68.813739999999996</v>
          </cell>
          <cell r="J8496">
            <v>51563.08</v>
          </cell>
          <cell r="K8496">
            <v>-3.9447700000000002E-2</v>
          </cell>
          <cell r="L8496">
            <v>-3.6293199999999998E-2</v>
          </cell>
          <cell r="M8496">
            <v>-3.4108399999999997E-2</v>
          </cell>
          <cell r="N8496">
            <v>-3.1923600000000003E-2</v>
          </cell>
          <cell r="O8496">
            <v>-2.8769099999999999E-2</v>
          </cell>
        </row>
        <row r="8497">
          <cell r="F8497" t="str">
            <v>2014Greater Bay Area1-in-10October Peak24</v>
          </cell>
          <cell r="G8497">
            <v>1.1208279999999999</v>
          </cell>
          <cell r="H8497">
            <v>1.0935729999999999</v>
          </cell>
          <cell r="I8497">
            <v>65.878150000000005</v>
          </cell>
          <cell r="J8497">
            <v>51563.08</v>
          </cell>
          <cell r="K8497">
            <v>-3.1521300000000002E-2</v>
          </cell>
          <cell r="L8497">
            <v>-2.9000600000000001E-2</v>
          </cell>
          <cell r="M8497">
            <v>-2.7254799999999999E-2</v>
          </cell>
          <cell r="N8497">
            <v>-2.5509E-2</v>
          </cell>
          <cell r="O8497">
            <v>-2.2988399999999999E-2</v>
          </cell>
        </row>
        <row r="8498">
          <cell r="F8498" t="str">
            <v>2014Greater Fresno1-in-10October Peak1</v>
          </cell>
          <cell r="G8498">
            <v>0.93266579999999999</v>
          </cell>
          <cell r="H8498">
            <v>0.93266579999999999</v>
          </cell>
          <cell r="I8498">
            <v>72.947360000000003</v>
          </cell>
          <cell r="J8498">
            <v>26460.99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</row>
        <row r="8499">
          <cell r="F8499" t="str">
            <v>2014Greater Fresno1-in-10October Peak2</v>
          </cell>
          <cell r="G8499">
            <v>0.79298800000000003</v>
          </cell>
          <cell r="H8499">
            <v>0.79298800000000003</v>
          </cell>
          <cell r="I8499">
            <v>72.410250000000005</v>
          </cell>
          <cell r="J8499">
            <v>26460.99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</row>
        <row r="8500">
          <cell r="F8500" t="str">
            <v>2014Greater Fresno1-in-10October Peak3</v>
          </cell>
          <cell r="G8500">
            <v>0.70237649999999996</v>
          </cell>
          <cell r="H8500">
            <v>0.70237649999999996</v>
          </cell>
          <cell r="I8500">
            <v>70.867000000000004</v>
          </cell>
          <cell r="J8500">
            <v>26460.99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</row>
        <row r="8501">
          <cell r="F8501" t="str">
            <v>2014Greater Fresno1-in-10October Peak4</v>
          </cell>
          <cell r="G8501">
            <v>0.64756480000000005</v>
          </cell>
          <cell r="H8501">
            <v>0.64756480000000005</v>
          </cell>
          <cell r="I8501">
            <v>70.329819999999998</v>
          </cell>
          <cell r="J8501">
            <v>26460.99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</row>
        <row r="8502">
          <cell r="F8502" t="str">
            <v>2014Greater Fresno1-in-10October Peak5</v>
          </cell>
          <cell r="G8502">
            <v>0.63081640000000005</v>
          </cell>
          <cell r="H8502">
            <v>0.63081640000000005</v>
          </cell>
          <cell r="I8502">
            <v>69.40419</v>
          </cell>
          <cell r="J8502">
            <v>26460.99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</row>
        <row r="8503">
          <cell r="F8503" t="str">
            <v>2014Greater Fresno1-in-10October Peak6</v>
          </cell>
          <cell r="G8503">
            <v>0.65628920000000002</v>
          </cell>
          <cell r="H8503">
            <v>0.65628920000000002</v>
          </cell>
          <cell r="I8503">
            <v>66.990589999999997</v>
          </cell>
          <cell r="J8503">
            <v>26460.99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</row>
        <row r="8504">
          <cell r="F8504" t="str">
            <v>2014Greater Fresno1-in-10October Peak7</v>
          </cell>
          <cell r="G8504">
            <v>0.73750559999999998</v>
          </cell>
          <cell r="H8504">
            <v>0.73750559999999998</v>
          </cell>
          <cell r="I8504">
            <v>65.509609999999995</v>
          </cell>
          <cell r="J8504">
            <v>26460.99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</row>
        <row r="8505">
          <cell r="F8505" t="str">
            <v>2014Greater Fresno1-in-10October Peak8</v>
          </cell>
          <cell r="G8505">
            <v>0.79139870000000001</v>
          </cell>
          <cell r="H8505">
            <v>0.79139870000000001</v>
          </cell>
          <cell r="I8505">
            <v>66.330730000000003</v>
          </cell>
          <cell r="J8505">
            <v>26460.99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</row>
        <row r="8506">
          <cell r="F8506" t="str">
            <v>2014Greater Fresno1-in-10October Peak9</v>
          </cell>
          <cell r="G8506">
            <v>0.81555149999999998</v>
          </cell>
          <cell r="H8506">
            <v>0.81555149999999998</v>
          </cell>
          <cell r="I8506">
            <v>71.961889999999997</v>
          </cell>
          <cell r="J8506">
            <v>26460.99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</row>
        <row r="8507">
          <cell r="F8507" t="str">
            <v>2014Greater Fresno1-in-10October Peak10</v>
          </cell>
          <cell r="G8507">
            <v>0.90619780000000005</v>
          </cell>
          <cell r="H8507">
            <v>0.90619780000000005</v>
          </cell>
          <cell r="I8507">
            <v>77.27704</v>
          </cell>
          <cell r="J8507">
            <v>26460.99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</row>
        <row r="8508">
          <cell r="F8508" t="str">
            <v>2014Greater Fresno1-in-10October Peak11</v>
          </cell>
          <cell r="G8508">
            <v>1.040114</v>
          </cell>
          <cell r="H8508">
            <v>1.040114</v>
          </cell>
          <cell r="I8508">
            <v>83.135270000000006</v>
          </cell>
          <cell r="J8508">
            <v>26460.99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</row>
        <row r="8509">
          <cell r="F8509" t="str">
            <v>2014Greater Fresno1-in-10October Peak12</v>
          </cell>
          <cell r="G8509">
            <v>1.2357020000000001</v>
          </cell>
          <cell r="H8509">
            <v>1.2357020000000001</v>
          </cell>
          <cell r="I8509">
            <v>87.233789999999999</v>
          </cell>
          <cell r="J8509">
            <v>26460.99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0</v>
          </cell>
        </row>
        <row r="8510">
          <cell r="F8510" t="str">
            <v>2014Greater Fresno1-in-10October Peak13</v>
          </cell>
          <cell r="G8510">
            <v>1.479195</v>
          </cell>
          <cell r="H8510">
            <v>1.479195</v>
          </cell>
          <cell r="I8510">
            <v>90.486040000000003</v>
          </cell>
          <cell r="J8510">
            <v>26460.99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</row>
        <row r="8511">
          <cell r="F8511" t="str">
            <v>2014Greater Fresno1-in-10October Peak14</v>
          </cell>
          <cell r="G8511">
            <v>1.4505870000000001</v>
          </cell>
          <cell r="H8511">
            <v>1.7377320000000001</v>
          </cell>
          <cell r="I8511">
            <v>93.066469999999995</v>
          </cell>
          <cell r="J8511">
            <v>26460.99</v>
          </cell>
          <cell r="K8511">
            <v>0.2001831</v>
          </cell>
          <cell r="L8511">
            <v>0.25156060000000002</v>
          </cell>
          <cell r="M8511">
            <v>0.28714450000000002</v>
          </cell>
          <cell r="N8511">
            <v>0.32272840000000003</v>
          </cell>
          <cell r="O8511">
            <v>0.37410589999999999</v>
          </cell>
        </row>
        <row r="8512">
          <cell r="F8512" t="str">
            <v>2014Greater Fresno1-in-10October Peak15</v>
          </cell>
          <cell r="G8512">
            <v>1.638754</v>
          </cell>
          <cell r="H8512">
            <v>2.0066160000000002</v>
          </cell>
          <cell r="I8512">
            <v>95.95675</v>
          </cell>
          <cell r="J8512">
            <v>26460.99</v>
          </cell>
          <cell r="K8512">
            <v>0.2565538</v>
          </cell>
          <cell r="L8512">
            <v>0.32231559999999998</v>
          </cell>
          <cell r="M8512">
            <v>0.36786200000000002</v>
          </cell>
          <cell r="N8512">
            <v>0.41340840000000001</v>
          </cell>
          <cell r="O8512">
            <v>0.47917009999999999</v>
          </cell>
        </row>
        <row r="8513">
          <cell r="F8513" t="str">
            <v>2014Greater Fresno1-in-10October Peak16</v>
          </cell>
          <cell r="G8513">
            <v>1.825426</v>
          </cell>
          <cell r="H8513">
            <v>2.2862269999999998</v>
          </cell>
          <cell r="I8513">
            <v>97.080349999999996</v>
          </cell>
          <cell r="J8513">
            <v>26460.99</v>
          </cell>
          <cell r="K8513">
            <v>0.32238529999999999</v>
          </cell>
          <cell r="L8513">
            <v>0.40416259999999998</v>
          </cell>
          <cell r="M8513">
            <v>0.46080130000000002</v>
          </cell>
          <cell r="N8513">
            <v>0.51744000000000001</v>
          </cell>
          <cell r="O8513">
            <v>0.59921720000000001</v>
          </cell>
        </row>
        <row r="8514">
          <cell r="F8514" t="str">
            <v>2014Greater Fresno1-in-10October Peak17</v>
          </cell>
          <cell r="G8514">
            <v>1.9623870000000001</v>
          </cell>
          <cell r="H8514">
            <v>2.498713</v>
          </cell>
          <cell r="I8514">
            <v>97.623599999999996</v>
          </cell>
          <cell r="J8514">
            <v>26460.99</v>
          </cell>
          <cell r="K8514">
            <v>0.37451760000000001</v>
          </cell>
          <cell r="L8514">
            <v>0.47011510000000001</v>
          </cell>
          <cell r="M8514">
            <v>0.53632559999999996</v>
          </cell>
          <cell r="N8514">
            <v>0.60253599999999996</v>
          </cell>
          <cell r="O8514">
            <v>0.69813349999999996</v>
          </cell>
        </row>
        <row r="8515">
          <cell r="F8515" t="str">
            <v>2014Greater Fresno1-in-10October Peak18</v>
          </cell>
          <cell r="G8515">
            <v>2.065515</v>
          </cell>
          <cell r="H8515">
            <v>2.6162610000000002</v>
          </cell>
          <cell r="I8515">
            <v>97.908450000000002</v>
          </cell>
          <cell r="J8515">
            <v>26460.99</v>
          </cell>
          <cell r="K8515">
            <v>0.38449369999999999</v>
          </cell>
          <cell r="L8515">
            <v>0.4827166</v>
          </cell>
          <cell r="M8515">
            <v>0.55074540000000005</v>
          </cell>
          <cell r="N8515">
            <v>0.61877420000000005</v>
          </cell>
          <cell r="O8515">
            <v>0.716997</v>
          </cell>
        </row>
        <row r="8516">
          <cell r="F8516" t="str">
            <v>2014Greater Fresno1-in-10October Peak19</v>
          </cell>
          <cell r="G8516">
            <v>2.8842089999999998</v>
          </cell>
          <cell r="H8516">
            <v>2.5588820000000001</v>
          </cell>
          <cell r="I8516">
            <v>94.699470000000005</v>
          </cell>
          <cell r="J8516">
            <v>26460.99</v>
          </cell>
          <cell r="K8516">
            <v>-0.3527807</v>
          </cell>
          <cell r="L8516">
            <v>-0.33656079999999999</v>
          </cell>
          <cell r="M8516">
            <v>-0.32532689999999997</v>
          </cell>
          <cell r="N8516">
            <v>-0.31409310000000001</v>
          </cell>
          <cell r="O8516">
            <v>-0.297873</v>
          </cell>
        </row>
        <row r="8517">
          <cell r="F8517" t="str">
            <v>2014Greater Fresno1-in-10October Peak20</v>
          </cell>
          <cell r="G8517">
            <v>2.661581</v>
          </cell>
          <cell r="H8517">
            <v>2.3550110000000002</v>
          </cell>
          <cell r="I8517">
            <v>89.760710000000003</v>
          </cell>
          <cell r="J8517">
            <v>26460.99</v>
          </cell>
          <cell r="K8517">
            <v>-0.33244089999999998</v>
          </cell>
          <cell r="L8517">
            <v>-0.3171563</v>
          </cell>
          <cell r="M8517">
            <v>-0.30657010000000001</v>
          </cell>
          <cell r="N8517">
            <v>-0.29598390000000002</v>
          </cell>
          <cell r="O8517">
            <v>-0.28069909999999998</v>
          </cell>
        </row>
        <row r="8518">
          <cell r="F8518" t="str">
            <v>2014Greater Fresno1-in-10October Peak21</v>
          </cell>
          <cell r="G8518">
            <v>2.3613659999999999</v>
          </cell>
          <cell r="H8518">
            <v>2.1463969999999999</v>
          </cell>
          <cell r="I8518">
            <v>87.922989999999999</v>
          </cell>
          <cell r="J8518">
            <v>26460.99</v>
          </cell>
          <cell r="K8518">
            <v>-0.2331095</v>
          </cell>
          <cell r="L8518">
            <v>-0.2223918</v>
          </cell>
          <cell r="M8518">
            <v>-0.21496870000000001</v>
          </cell>
          <cell r="N8518">
            <v>-0.2075456</v>
          </cell>
          <cell r="O8518">
            <v>-0.1968278</v>
          </cell>
        </row>
        <row r="8519">
          <cell r="F8519" t="str">
            <v>2014Greater Fresno1-in-10October Peak22</v>
          </cell>
          <cell r="G8519">
            <v>2.0288200000000001</v>
          </cell>
          <cell r="H8519">
            <v>1.898039</v>
          </cell>
          <cell r="I8519">
            <v>85.92998</v>
          </cell>
          <cell r="J8519">
            <v>26460.99</v>
          </cell>
          <cell r="K8519">
            <v>-0.1418172</v>
          </cell>
          <cell r="L8519">
            <v>-0.13529679999999999</v>
          </cell>
          <cell r="M8519">
            <v>-0.1307808</v>
          </cell>
          <cell r="N8519">
            <v>-0.12626480000000001</v>
          </cell>
          <cell r="O8519">
            <v>-0.1197444</v>
          </cell>
        </row>
        <row r="8520">
          <cell r="F8520" t="str">
            <v>2014Greater Fresno1-in-10October Peak23</v>
          </cell>
          <cell r="G8520">
            <v>1.5978520000000001</v>
          </cell>
          <cell r="H8520">
            <v>1.5243960000000001</v>
          </cell>
          <cell r="I8520">
            <v>82.607929999999996</v>
          </cell>
          <cell r="J8520">
            <v>26460.99</v>
          </cell>
          <cell r="K8520">
            <v>-7.9655500000000004E-2</v>
          </cell>
          <cell r="L8520">
            <v>-7.5993199999999997E-2</v>
          </cell>
          <cell r="M8520">
            <v>-7.3456599999999997E-2</v>
          </cell>
          <cell r="N8520">
            <v>-7.09201E-2</v>
          </cell>
          <cell r="O8520">
            <v>-6.7257800000000006E-2</v>
          </cell>
        </row>
        <row r="8521">
          <cell r="F8521" t="str">
            <v>2014Greater Fresno1-in-10October Peak24</v>
          </cell>
          <cell r="G8521">
            <v>1.233214</v>
          </cell>
          <cell r="H8521">
            <v>1.1772549999999999</v>
          </cell>
          <cell r="I8521">
            <v>77.982839999999996</v>
          </cell>
          <cell r="J8521">
            <v>26460.99</v>
          </cell>
          <cell r="K8521">
            <v>-6.0681300000000001E-2</v>
          </cell>
          <cell r="L8521">
            <v>-5.78913E-2</v>
          </cell>
          <cell r="M8521">
            <v>-5.5959000000000002E-2</v>
          </cell>
          <cell r="N8521">
            <v>-5.4026699999999997E-2</v>
          </cell>
          <cell r="O8521">
            <v>-5.1236700000000003E-2</v>
          </cell>
        </row>
        <row r="8522">
          <cell r="F8522" t="str">
            <v>2014Kern1-in-10October Peak1</v>
          </cell>
          <cell r="G8522">
            <v>1.0835250000000001</v>
          </cell>
          <cell r="H8522">
            <v>1.0835250000000001</v>
          </cell>
          <cell r="I8522">
            <v>72.5</v>
          </cell>
          <cell r="J8522">
            <v>5494.18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</row>
        <row r="8523">
          <cell r="F8523" t="str">
            <v>2014Kern1-in-10October Peak2</v>
          </cell>
          <cell r="G8523">
            <v>0.92792140000000001</v>
          </cell>
          <cell r="H8523">
            <v>0.92792140000000001</v>
          </cell>
          <cell r="I8523">
            <v>71</v>
          </cell>
          <cell r="J8523">
            <v>5494.18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</row>
        <row r="8524">
          <cell r="F8524" t="str">
            <v>2014Kern1-in-10October Peak3</v>
          </cell>
          <cell r="G8524">
            <v>0.81182980000000005</v>
          </cell>
          <cell r="H8524">
            <v>0.81182980000000005</v>
          </cell>
          <cell r="I8524">
            <v>69.5</v>
          </cell>
          <cell r="J8524">
            <v>5494.18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</row>
        <row r="8525">
          <cell r="F8525" t="str">
            <v>2014Kern1-in-10October Peak4</v>
          </cell>
          <cell r="G8525">
            <v>0.73104049999999998</v>
          </cell>
          <cell r="H8525">
            <v>0.73104049999999998</v>
          </cell>
          <cell r="I8525">
            <v>68.5</v>
          </cell>
          <cell r="J8525">
            <v>5494.18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</row>
        <row r="8526">
          <cell r="F8526" t="str">
            <v>2014Kern1-in-10October Peak5</v>
          </cell>
          <cell r="G8526">
            <v>0.69483340000000005</v>
          </cell>
          <cell r="H8526">
            <v>0.69483340000000005</v>
          </cell>
          <cell r="I8526">
            <v>67.5</v>
          </cell>
          <cell r="J8526">
            <v>5494.18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</row>
        <row r="8527">
          <cell r="F8527" t="str">
            <v>2014Kern1-in-10October Peak6</v>
          </cell>
          <cell r="G8527">
            <v>0.69065810000000005</v>
          </cell>
          <cell r="H8527">
            <v>0.69065810000000005</v>
          </cell>
          <cell r="I8527">
            <v>67</v>
          </cell>
          <cell r="J8527">
            <v>5494.18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</row>
        <row r="8528">
          <cell r="F8528" t="str">
            <v>2014Kern1-in-10October Peak7</v>
          </cell>
          <cell r="G8528">
            <v>0.75304850000000001</v>
          </cell>
          <cell r="H8528">
            <v>0.75304850000000001</v>
          </cell>
          <cell r="I8528">
            <v>66.5</v>
          </cell>
          <cell r="J8528">
            <v>5494.18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</row>
        <row r="8529">
          <cell r="F8529" t="str">
            <v>2014Kern1-in-10October Peak8</v>
          </cell>
          <cell r="G8529">
            <v>0.79012099999999996</v>
          </cell>
          <cell r="H8529">
            <v>0.79012099999999996</v>
          </cell>
          <cell r="I8529">
            <v>68</v>
          </cell>
          <cell r="J8529">
            <v>5494.18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</row>
        <row r="8530">
          <cell r="F8530" t="str">
            <v>2014Kern1-in-10October Peak9</v>
          </cell>
          <cell r="G8530">
            <v>0.81051329999999999</v>
          </cell>
          <cell r="H8530">
            <v>0.81051329999999999</v>
          </cell>
          <cell r="I8530">
            <v>72</v>
          </cell>
          <cell r="J8530">
            <v>5494.18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</row>
        <row r="8531">
          <cell r="F8531" t="str">
            <v>2014Kern1-in-10October Peak10</v>
          </cell>
          <cell r="G8531">
            <v>0.92936350000000001</v>
          </cell>
          <cell r="H8531">
            <v>0.92936350000000001</v>
          </cell>
          <cell r="I8531">
            <v>79</v>
          </cell>
          <cell r="J8531">
            <v>5494.18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</row>
        <row r="8532">
          <cell r="F8532" t="str">
            <v>2014Kern1-in-10October Peak11</v>
          </cell>
          <cell r="G8532">
            <v>1.1114200000000001</v>
          </cell>
          <cell r="H8532">
            <v>1.1114200000000001</v>
          </cell>
          <cell r="I8532">
            <v>86</v>
          </cell>
          <cell r="J8532">
            <v>5494.18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</row>
        <row r="8533">
          <cell r="F8533" t="str">
            <v>2014Kern1-in-10October Peak12</v>
          </cell>
          <cell r="G8533">
            <v>1.357413</v>
          </cell>
          <cell r="H8533">
            <v>1.357413</v>
          </cell>
          <cell r="I8533">
            <v>92</v>
          </cell>
          <cell r="J8533">
            <v>5494.18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</row>
        <row r="8534">
          <cell r="F8534" t="str">
            <v>2014Kern1-in-10October Peak13</v>
          </cell>
          <cell r="G8534">
            <v>1.636236</v>
          </cell>
          <cell r="H8534">
            <v>1.636236</v>
          </cell>
          <cell r="I8534">
            <v>95.5</v>
          </cell>
          <cell r="J8534">
            <v>5494.18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</row>
        <row r="8535">
          <cell r="F8535" t="str">
            <v>2014Kern1-in-10October Peak14</v>
          </cell>
          <cell r="G8535">
            <v>1.5249079999999999</v>
          </cell>
          <cell r="H8535">
            <v>1.90838</v>
          </cell>
          <cell r="I8535">
            <v>97.5</v>
          </cell>
          <cell r="J8535">
            <v>5494.18</v>
          </cell>
          <cell r="K8535">
            <v>0.32148599999999999</v>
          </cell>
          <cell r="L8535">
            <v>0.35810750000000002</v>
          </cell>
          <cell r="M8535">
            <v>0.38347140000000002</v>
          </cell>
          <cell r="N8535">
            <v>0.40883540000000002</v>
          </cell>
          <cell r="O8535">
            <v>0.44545679999999999</v>
          </cell>
        </row>
        <row r="8536">
          <cell r="F8536" t="str">
            <v>2014Kern1-in-10October Peak15</v>
          </cell>
          <cell r="G8536">
            <v>1.724796</v>
          </cell>
          <cell r="H8536">
            <v>2.1706660000000002</v>
          </cell>
          <cell r="I8536">
            <v>99</v>
          </cell>
          <cell r="J8536">
            <v>5494.18</v>
          </cell>
          <cell r="K8536">
            <v>0.37883660000000002</v>
          </cell>
          <cell r="L8536">
            <v>0.41844019999999998</v>
          </cell>
          <cell r="M8536">
            <v>0.44586949999999997</v>
          </cell>
          <cell r="N8536">
            <v>0.47329880000000002</v>
          </cell>
          <cell r="O8536">
            <v>0.51290230000000003</v>
          </cell>
        </row>
        <row r="8537">
          <cell r="F8537" t="str">
            <v>2014Kern1-in-10October Peak16</v>
          </cell>
          <cell r="G8537">
            <v>1.8523320000000001</v>
          </cell>
          <cell r="H8537">
            <v>2.4400019999999998</v>
          </cell>
          <cell r="I8537">
            <v>99.5</v>
          </cell>
          <cell r="J8537">
            <v>5494.18</v>
          </cell>
          <cell r="K8537">
            <v>0.50032719999999997</v>
          </cell>
          <cell r="L8537">
            <v>0.55193060000000005</v>
          </cell>
          <cell r="M8537">
            <v>0.5876709</v>
          </cell>
          <cell r="N8537">
            <v>0.62341120000000005</v>
          </cell>
          <cell r="O8537">
            <v>0.67501469999999997</v>
          </cell>
        </row>
        <row r="8538">
          <cell r="F8538" t="str">
            <v>2014Kern1-in-10October Peak17</v>
          </cell>
          <cell r="G8538">
            <v>1.9776819999999999</v>
          </cell>
          <cell r="H8538">
            <v>2.6413730000000002</v>
          </cell>
          <cell r="I8538">
            <v>98</v>
          </cell>
          <cell r="J8538">
            <v>5494.18</v>
          </cell>
          <cell r="K8538">
            <v>0.56438169999999999</v>
          </cell>
          <cell r="L8538">
            <v>0.62305440000000001</v>
          </cell>
          <cell r="M8538">
            <v>0.66369100000000003</v>
          </cell>
          <cell r="N8538">
            <v>0.70432729999999999</v>
          </cell>
          <cell r="O8538">
            <v>0.76300009999999996</v>
          </cell>
        </row>
        <row r="8539">
          <cell r="F8539" t="str">
            <v>2014Kern1-in-10October Peak18</v>
          </cell>
          <cell r="G8539">
            <v>2.0590619999999999</v>
          </cell>
          <cell r="H8539">
            <v>2.7379159999999998</v>
          </cell>
          <cell r="I8539">
            <v>97.5</v>
          </cell>
          <cell r="J8539">
            <v>5494.18</v>
          </cell>
          <cell r="K8539">
            <v>0.57718510000000001</v>
          </cell>
          <cell r="L8539">
            <v>0.63725189999999998</v>
          </cell>
          <cell r="M8539">
            <v>0.67885390000000001</v>
          </cell>
          <cell r="N8539">
            <v>0.72045599999999999</v>
          </cell>
          <cell r="O8539">
            <v>0.78052279999999996</v>
          </cell>
        </row>
        <row r="8540">
          <cell r="F8540" t="str">
            <v>2014Kern1-in-10October Peak19</v>
          </cell>
          <cell r="G8540">
            <v>3.0845910000000001</v>
          </cell>
          <cell r="H8540">
            <v>2.664148</v>
          </cell>
          <cell r="I8540">
            <v>94.5</v>
          </cell>
          <cell r="J8540">
            <v>5494.18</v>
          </cell>
          <cell r="K8540">
            <v>-0.46014060000000001</v>
          </cell>
          <cell r="L8540">
            <v>-0.43668649999999998</v>
          </cell>
          <cell r="M8540">
            <v>-0.42044219999999999</v>
          </cell>
          <cell r="N8540">
            <v>-0.404198</v>
          </cell>
          <cell r="O8540">
            <v>-0.38074390000000002</v>
          </cell>
        </row>
        <row r="8541">
          <cell r="F8541" t="str">
            <v>2014Kern1-in-10October Peak20</v>
          </cell>
          <cell r="G8541">
            <v>2.90137</v>
          </cell>
          <cell r="H8541">
            <v>2.4786160000000002</v>
          </cell>
          <cell r="I8541">
            <v>90.5</v>
          </cell>
          <cell r="J8541">
            <v>5494.18</v>
          </cell>
          <cell r="K8541">
            <v>-0.4626709</v>
          </cell>
          <cell r="L8541">
            <v>-0.43908779999999997</v>
          </cell>
          <cell r="M8541">
            <v>-0.42275430000000003</v>
          </cell>
          <cell r="N8541">
            <v>-0.40642060000000002</v>
          </cell>
          <cell r="O8541">
            <v>-0.3828375</v>
          </cell>
        </row>
        <row r="8542">
          <cell r="F8542" t="str">
            <v>2014Kern1-in-10October Peak21</v>
          </cell>
          <cell r="G8542">
            <v>2.5958800000000002</v>
          </cell>
          <cell r="H8542">
            <v>2.3026909999999998</v>
          </cell>
          <cell r="I8542">
            <v>84.5</v>
          </cell>
          <cell r="J8542">
            <v>5494.18</v>
          </cell>
          <cell r="K8542">
            <v>-0.3208725</v>
          </cell>
          <cell r="L8542">
            <v>-0.30451709999999999</v>
          </cell>
          <cell r="M8542">
            <v>-0.29318949999999999</v>
          </cell>
          <cell r="N8542">
            <v>-0.2818618</v>
          </cell>
          <cell r="O8542">
            <v>-0.26550639999999998</v>
          </cell>
        </row>
        <row r="8543">
          <cell r="F8543" t="str">
            <v>2014Kern1-in-10October Peak22</v>
          </cell>
          <cell r="G8543">
            <v>2.2694070000000002</v>
          </cell>
          <cell r="H8543">
            <v>2.078001</v>
          </cell>
          <cell r="I8543">
            <v>81.5</v>
          </cell>
          <cell r="J8543">
            <v>5494.18</v>
          </cell>
          <cell r="K8543">
            <v>-0.2094781</v>
          </cell>
          <cell r="L8543">
            <v>-0.1988007</v>
          </cell>
          <cell r="M8543">
            <v>-0.19140550000000001</v>
          </cell>
          <cell r="N8543">
            <v>-0.18401039999999999</v>
          </cell>
          <cell r="O8543">
            <v>-0.17333290000000001</v>
          </cell>
        </row>
        <row r="8544">
          <cell r="F8544" t="str">
            <v>2014Kern1-in-10October Peak23</v>
          </cell>
          <cell r="G8544">
            <v>1.8385929999999999</v>
          </cell>
          <cell r="H8544">
            <v>1.695122</v>
          </cell>
          <cell r="I8544">
            <v>78.5</v>
          </cell>
          <cell r="J8544">
            <v>5494.18</v>
          </cell>
          <cell r="K8544">
            <v>-0.15701850000000001</v>
          </cell>
          <cell r="L8544">
            <v>-0.14901500000000001</v>
          </cell>
          <cell r="M8544">
            <v>-0.14347180000000001</v>
          </cell>
          <cell r="N8544">
            <v>-0.13792860000000001</v>
          </cell>
          <cell r="O8544">
            <v>-0.12992509999999999</v>
          </cell>
        </row>
        <row r="8545">
          <cell r="F8545" t="str">
            <v>2014Kern1-in-10October Peak24</v>
          </cell>
          <cell r="G8545">
            <v>1.4718469999999999</v>
          </cell>
          <cell r="H8545">
            <v>1.3602430000000001</v>
          </cell>
          <cell r="I8545">
            <v>76</v>
          </cell>
          <cell r="J8545">
            <v>5494.18</v>
          </cell>
          <cell r="K8545">
            <v>-0.12214179999999999</v>
          </cell>
          <cell r="L8545">
            <v>-0.11591600000000001</v>
          </cell>
          <cell r="M8545">
            <v>-0.1116041</v>
          </cell>
          <cell r="N8545">
            <v>-0.1072921</v>
          </cell>
          <cell r="O8545">
            <v>-0.1010664</v>
          </cell>
        </row>
        <row r="8546">
          <cell r="F8546" t="str">
            <v>2014Northern Coast1-in-10October Peak1</v>
          </cell>
          <cell r="G8546">
            <v>0.86214800000000003</v>
          </cell>
          <cell r="H8546">
            <v>0.86214800000000003</v>
          </cell>
          <cell r="I8546">
            <v>64.6113</v>
          </cell>
          <cell r="J8546">
            <v>9078.84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</row>
        <row r="8547">
          <cell r="F8547" t="str">
            <v>2014Northern Coast1-in-10October Peak2</v>
          </cell>
          <cell r="G8547">
            <v>0.7541506</v>
          </cell>
          <cell r="H8547">
            <v>0.7541506</v>
          </cell>
          <cell r="I8547">
            <v>62.630200000000002</v>
          </cell>
          <cell r="J8547">
            <v>9078.84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</row>
        <row r="8548">
          <cell r="F8548" t="str">
            <v>2014Northern Coast1-in-10October Peak3</v>
          </cell>
          <cell r="G8548">
            <v>0.70286950000000004</v>
          </cell>
          <cell r="H8548">
            <v>0.70286950000000004</v>
          </cell>
          <cell r="I8548">
            <v>61.837000000000003</v>
          </cell>
          <cell r="J8548">
            <v>9078.84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</row>
        <row r="8549">
          <cell r="F8549" t="str">
            <v>2014Northern Coast1-in-10October Peak4</v>
          </cell>
          <cell r="G8549">
            <v>0.67152619999999996</v>
          </cell>
          <cell r="H8549">
            <v>0.67152619999999996</v>
          </cell>
          <cell r="I8549">
            <v>60.4788</v>
          </cell>
          <cell r="J8549">
            <v>9078.84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</row>
        <row r="8550">
          <cell r="F8550" t="str">
            <v>2014Northern Coast1-in-10October Peak5</v>
          </cell>
          <cell r="G8550">
            <v>0.67317800000000005</v>
          </cell>
          <cell r="H8550">
            <v>0.67317800000000005</v>
          </cell>
          <cell r="I8550">
            <v>59.177599999999998</v>
          </cell>
          <cell r="J8550">
            <v>9078.84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</row>
        <row r="8551">
          <cell r="F8551" t="str">
            <v>2014Northern Coast1-in-10October Peak6</v>
          </cell>
          <cell r="G8551">
            <v>0.7354115</v>
          </cell>
          <cell r="H8551">
            <v>0.7354115</v>
          </cell>
          <cell r="I8551">
            <v>58.1586</v>
          </cell>
          <cell r="J8551">
            <v>9078.84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</row>
        <row r="8552">
          <cell r="F8552" t="str">
            <v>2014Northern Coast1-in-10October Peak7</v>
          </cell>
          <cell r="G8552">
            <v>0.8926094</v>
          </cell>
          <cell r="H8552">
            <v>0.8926094</v>
          </cell>
          <cell r="I8552">
            <v>57.422199999999997</v>
          </cell>
          <cell r="J8552">
            <v>9078.84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</row>
        <row r="8553">
          <cell r="F8553" t="str">
            <v>2014Northern Coast1-in-10October Peak8</v>
          </cell>
          <cell r="G8553">
            <v>1.030232</v>
          </cell>
          <cell r="H8553">
            <v>1.030232</v>
          </cell>
          <cell r="I8553">
            <v>57.662700000000001</v>
          </cell>
          <cell r="J8553">
            <v>9078.84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</row>
        <row r="8554">
          <cell r="F8554" t="str">
            <v>2014Northern Coast1-in-10October Peak9</v>
          </cell>
          <cell r="G8554">
            <v>1.031012</v>
          </cell>
          <cell r="H8554">
            <v>1.031012</v>
          </cell>
          <cell r="I8554">
            <v>64.865200000000002</v>
          </cell>
          <cell r="J8554">
            <v>9078.84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</row>
        <row r="8555">
          <cell r="F8555" t="str">
            <v>2014Northern Coast1-in-10October Peak10</v>
          </cell>
          <cell r="G8555">
            <v>1.054263</v>
          </cell>
          <cell r="H8555">
            <v>1.054263</v>
          </cell>
          <cell r="I8555">
            <v>73.025999999999996</v>
          </cell>
          <cell r="J8555">
            <v>9078.84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</row>
        <row r="8556">
          <cell r="F8556" t="str">
            <v>2014Northern Coast1-in-10October Peak11</v>
          </cell>
          <cell r="G8556">
            <v>1.093896</v>
          </cell>
          <cell r="H8556">
            <v>1.093896</v>
          </cell>
          <cell r="I8556">
            <v>78.119</v>
          </cell>
          <cell r="J8556">
            <v>9078.84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>
            <v>0</v>
          </cell>
        </row>
        <row r="8557">
          <cell r="F8557" t="str">
            <v>2014Northern Coast1-in-10October Peak12</v>
          </cell>
          <cell r="G8557">
            <v>1.1584239999999999</v>
          </cell>
          <cell r="H8557">
            <v>1.1584239999999999</v>
          </cell>
          <cell r="I8557">
            <v>83.376800000000003</v>
          </cell>
          <cell r="J8557">
            <v>9078.84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</row>
        <row r="8558">
          <cell r="F8558" t="str">
            <v>2014Northern Coast1-in-10October Peak13</v>
          </cell>
          <cell r="G8558">
            <v>1.2690090000000001</v>
          </cell>
          <cell r="H8558">
            <v>1.2690090000000001</v>
          </cell>
          <cell r="I8558">
            <v>88.6036</v>
          </cell>
          <cell r="J8558">
            <v>9078.84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</row>
        <row r="8559">
          <cell r="F8559" t="str">
            <v>2014Northern Coast1-in-10October Peak14</v>
          </cell>
          <cell r="G8559">
            <v>1.1906479999999999</v>
          </cell>
          <cell r="H8559">
            <v>1.3952249999999999</v>
          </cell>
          <cell r="I8559">
            <v>89.908299999999997</v>
          </cell>
          <cell r="J8559">
            <v>9078.84</v>
          </cell>
          <cell r="K8559">
            <v>0.14311989999999999</v>
          </cell>
          <cell r="L8559">
            <v>0.17942949999999999</v>
          </cell>
          <cell r="M8559">
            <v>0.20457739999999999</v>
          </cell>
          <cell r="N8559">
            <v>0.22972529999999999</v>
          </cell>
          <cell r="O8559">
            <v>0.26603490000000002</v>
          </cell>
        </row>
        <row r="8560">
          <cell r="F8560" t="str">
            <v>2014Northern Coast1-in-10October Peak15</v>
          </cell>
          <cell r="G8560">
            <v>1.307957</v>
          </cell>
          <cell r="H8560">
            <v>1.576014</v>
          </cell>
          <cell r="I8560">
            <v>91.6648</v>
          </cell>
          <cell r="J8560">
            <v>9078.84</v>
          </cell>
          <cell r="K8560">
            <v>0.18752959999999999</v>
          </cell>
          <cell r="L8560">
            <v>0.23510590000000001</v>
          </cell>
          <cell r="M8560">
            <v>0.26805709999999999</v>
          </cell>
          <cell r="N8560">
            <v>0.30100840000000001</v>
          </cell>
          <cell r="O8560">
            <v>0.34858470000000003</v>
          </cell>
        </row>
        <row r="8561">
          <cell r="F8561" t="str">
            <v>2014Northern Coast1-in-10October Peak16</v>
          </cell>
          <cell r="G8561">
            <v>1.477095</v>
          </cell>
          <cell r="H8561">
            <v>1.808424</v>
          </cell>
          <cell r="I8561">
            <v>91.237899999999996</v>
          </cell>
          <cell r="J8561">
            <v>9078.84</v>
          </cell>
          <cell r="K8561">
            <v>0.23179440000000001</v>
          </cell>
          <cell r="L8561">
            <v>0.29060069999999999</v>
          </cell>
          <cell r="M8561">
            <v>0.33132980000000001</v>
          </cell>
          <cell r="N8561">
            <v>0.37205899999999997</v>
          </cell>
          <cell r="O8561">
            <v>0.4308652</v>
          </cell>
        </row>
        <row r="8562">
          <cell r="F8562" t="str">
            <v>2014Northern Coast1-in-10October Peak17</v>
          </cell>
          <cell r="G8562">
            <v>1.67384</v>
          </cell>
          <cell r="H8562">
            <v>2.0625740000000001</v>
          </cell>
          <cell r="I8562">
            <v>89.781599999999997</v>
          </cell>
          <cell r="J8562">
            <v>9078.84</v>
          </cell>
          <cell r="K8562">
            <v>0.271953</v>
          </cell>
          <cell r="L8562">
            <v>0.34094760000000002</v>
          </cell>
          <cell r="M8562">
            <v>0.3887331</v>
          </cell>
          <cell r="N8562">
            <v>0.43651849999999998</v>
          </cell>
          <cell r="O8562">
            <v>0.50551310000000005</v>
          </cell>
        </row>
        <row r="8563">
          <cell r="F8563" t="str">
            <v>2014Northern Coast1-in-10October Peak18</v>
          </cell>
          <cell r="G8563">
            <v>1.8459810000000001</v>
          </cell>
          <cell r="H8563">
            <v>2.2455750000000001</v>
          </cell>
          <cell r="I8563">
            <v>87.853300000000004</v>
          </cell>
          <cell r="J8563">
            <v>9078.84</v>
          </cell>
          <cell r="K8563">
            <v>0.2795512</v>
          </cell>
          <cell r="L8563">
            <v>0.3504736</v>
          </cell>
          <cell r="M8563">
            <v>0.39959410000000001</v>
          </cell>
          <cell r="N8563">
            <v>0.44871470000000002</v>
          </cell>
          <cell r="O8563">
            <v>0.51963689999999996</v>
          </cell>
        </row>
        <row r="8564">
          <cell r="F8564" t="str">
            <v>2014Northern Coast1-in-10October Peak19</v>
          </cell>
          <cell r="G8564">
            <v>2.3891260000000001</v>
          </cell>
          <cell r="H8564">
            <v>2.2351960000000002</v>
          </cell>
          <cell r="I8564">
            <v>82.464100000000002</v>
          </cell>
          <cell r="J8564">
            <v>9078.84</v>
          </cell>
          <cell r="K8564">
            <v>-0.1743024</v>
          </cell>
          <cell r="L8564">
            <v>-0.1622663</v>
          </cell>
          <cell r="M8564">
            <v>-0.15393009999999999</v>
          </cell>
          <cell r="N8564">
            <v>-0.1455938</v>
          </cell>
          <cell r="O8564">
            <v>-0.1335576</v>
          </cell>
        </row>
        <row r="8565">
          <cell r="F8565" t="str">
            <v>2014Northern Coast1-in-10October Peak20</v>
          </cell>
          <cell r="G8565">
            <v>2.1715409999999999</v>
          </cell>
          <cell r="H8565">
            <v>2.042459</v>
          </cell>
          <cell r="I8565">
            <v>73.442400000000006</v>
          </cell>
          <cell r="J8565">
            <v>9078.84</v>
          </cell>
          <cell r="K8565">
            <v>-0.14616670000000001</v>
          </cell>
          <cell r="L8565">
            <v>-0.13607330000000001</v>
          </cell>
          <cell r="M8565">
            <v>-0.1290828</v>
          </cell>
          <cell r="N8565">
            <v>-0.1220922</v>
          </cell>
          <cell r="O8565">
            <v>-0.1119989</v>
          </cell>
        </row>
        <row r="8566">
          <cell r="F8566" t="str">
            <v>2014Northern Coast1-in-10October Peak21</v>
          </cell>
          <cell r="G8566">
            <v>1.9389460000000001</v>
          </cell>
          <cell r="H8566">
            <v>1.8573</v>
          </cell>
          <cell r="I8566">
            <v>66.365499999999997</v>
          </cell>
          <cell r="J8566">
            <v>9078.84</v>
          </cell>
          <cell r="K8566">
            <v>-9.2451900000000004E-2</v>
          </cell>
          <cell r="L8566">
            <v>-8.60678E-2</v>
          </cell>
          <cell r="M8566">
            <v>-8.1646099999999999E-2</v>
          </cell>
          <cell r="N8566">
            <v>-7.7224600000000004E-2</v>
          </cell>
          <cell r="O8566">
            <v>-7.0840399999999998E-2</v>
          </cell>
        </row>
        <row r="8567">
          <cell r="F8567" t="str">
            <v>2014Northern Coast1-in-10October Peak22</v>
          </cell>
          <cell r="G8567">
            <v>1.686145</v>
          </cell>
          <cell r="H8567">
            <v>1.6379630000000001</v>
          </cell>
          <cell r="I8567">
            <v>62.190100000000001</v>
          </cell>
          <cell r="J8567">
            <v>9078.84</v>
          </cell>
          <cell r="K8567">
            <v>-5.4558500000000003E-2</v>
          </cell>
          <cell r="L8567">
            <v>-5.0791099999999999E-2</v>
          </cell>
          <cell r="M8567">
            <v>-4.8181799999999997E-2</v>
          </cell>
          <cell r="N8567">
            <v>-4.5572500000000002E-2</v>
          </cell>
          <cell r="O8567">
            <v>-4.1805000000000002E-2</v>
          </cell>
        </row>
        <row r="8568">
          <cell r="F8568" t="str">
            <v>2014Northern Coast1-in-10October Peak23</v>
          </cell>
          <cell r="G8568">
            <v>1.3581749999999999</v>
          </cell>
          <cell r="H8568">
            <v>1.3210919999999999</v>
          </cell>
          <cell r="I8568">
            <v>59.470100000000002</v>
          </cell>
          <cell r="J8568">
            <v>9078.84</v>
          </cell>
          <cell r="K8568">
            <v>-4.1990899999999998E-2</v>
          </cell>
          <cell r="L8568">
            <v>-3.9091300000000002E-2</v>
          </cell>
          <cell r="M8568">
            <v>-3.7082999999999998E-2</v>
          </cell>
          <cell r="N8568">
            <v>-3.50747E-2</v>
          </cell>
          <cell r="O8568">
            <v>-3.2175200000000001E-2</v>
          </cell>
        </row>
        <row r="8569">
          <cell r="F8569" t="str">
            <v>2014Northern Coast1-in-10October Peak24</v>
          </cell>
          <cell r="G8569">
            <v>1.037188</v>
          </cell>
          <cell r="H8569">
            <v>1.002494</v>
          </cell>
          <cell r="I8569">
            <v>57.895699999999998</v>
          </cell>
          <cell r="J8569">
            <v>9078.84</v>
          </cell>
          <cell r="K8569">
            <v>-3.9285500000000001E-2</v>
          </cell>
          <cell r="L8569">
            <v>-3.65727E-2</v>
          </cell>
          <cell r="M8569">
            <v>-3.4693799999999997E-2</v>
          </cell>
          <cell r="N8569">
            <v>-3.2814900000000001E-2</v>
          </cell>
          <cell r="O8569">
            <v>-3.0102199999999999E-2</v>
          </cell>
        </row>
        <row r="8570">
          <cell r="F8570" t="str">
            <v>2014Other1-in-10October Peak1</v>
          </cell>
          <cell r="G8570">
            <v>0.83151719999999996</v>
          </cell>
          <cell r="H8570">
            <v>0.83151719999999996</v>
          </cell>
          <cell r="I8570">
            <v>73.213430000000002</v>
          </cell>
          <cell r="J8570">
            <v>25277.02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</row>
        <row r="8571">
          <cell r="F8571" t="str">
            <v>2014Other1-in-10October Peak2</v>
          </cell>
          <cell r="G8571">
            <v>0.71412659999999994</v>
          </cell>
          <cell r="H8571">
            <v>0.71412659999999994</v>
          </cell>
          <cell r="I8571">
            <v>72.071640000000002</v>
          </cell>
          <cell r="J8571">
            <v>25277.02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</row>
        <row r="8572">
          <cell r="F8572" t="str">
            <v>2014Other1-in-10October Peak3</v>
          </cell>
          <cell r="G8572">
            <v>0.64754310000000004</v>
          </cell>
          <cell r="H8572">
            <v>0.64754310000000004</v>
          </cell>
          <cell r="I8572">
            <v>69.812610000000006</v>
          </cell>
          <cell r="J8572">
            <v>25277.02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</row>
        <row r="8573">
          <cell r="F8573" t="str">
            <v>2014Other1-in-10October Peak4</v>
          </cell>
          <cell r="G8573">
            <v>0.60983419999999999</v>
          </cell>
          <cell r="H8573">
            <v>0.60983419999999999</v>
          </cell>
          <cell r="I8573">
            <v>68.622820000000004</v>
          </cell>
          <cell r="J8573">
            <v>25277.02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</row>
        <row r="8574">
          <cell r="F8574" t="str">
            <v>2014Other1-in-10October Peak5</v>
          </cell>
          <cell r="G8574">
            <v>0.60230980000000001</v>
          </cell>
          <cell r="H8574">
            <v>0.60230980000000001</v>
          </cell>
          <cell r="I8574">
            <v>67.83202</v>
          </cell>
          <cell r="J8574">
            <v>25277.02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</row>
        <row r="8575">
          <cell r="F8575" t="str">
            <v>2014Other1-in-10October Peak6</v>
          </cell>
          <cell r="G8575">
            <v>0.64264339999999998</v>
          </cell>
          <cell r="H8575">
            <v>0.64264339999999998</v>
          </cell>
          <cell r="I8575">
            <v>66.010350000000003</v>
          </cell>
          <cell r="J8575">
            <v>25277.02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</row>
        <row r="8576">
          <cell r="F8576" t="str">
            <v>2014Other1-in-10October Peak7</v>
          </cell>
          <cell r="G8576">
            <v>0.75078549999999999</v>
          </cell>
          <cell r="H8576">
            <v>0.75078549999999999</v>
          </cell>
          <cell r="I8576">
            <v>64.867940000000004</v>
          </cell>
          <cell r="J8576">
            <v>25277.02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</row>
        <row r="8577">
          <cell r="F8577" t="str">
            <v>2014Other1-in-10October Peak8</v>
          </cell>
          <cell r="G8577">
            <v>0.82396130000000001</v>
          </cell>
          <cell r="H8577">
            <v>0.82396130000000001</v>
          </cell>
          <cell r="I8577">
            <v>65.659800000000004</v>
          </cell>
          <cell r="J8577">
            <v>25277.02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</row>
        <row r="8578">
          <cell r="F8578" t="str">
            <v>2014Other1-in-10October Peak9</v>
          </cell>
          <cell r="G8578">
            <v>0.83895090000000005</v>
          </cell>
          <cell r="H8578">
            <v>0.83895090000000005</v>
          </cell>
          <cell r="I8578">
            <v>70.614040000000003</v>
          </cell>
          <cell r="J8578">
            <v>25277.02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</row>
        <row r="8579">
          <cell r="F8579" t="str">
            <v>2014Other1-in-10October Peak10</v>
          </cell>
          <cell r="G8579">
            <v>0.89437630000000001</v>
          </cell>
          <cell r="H8579">
            <v>0.89437630000000001</v>
          </cell>
          <cell r="I8579">
            <v>75.547229999999999</v>
          </cell>
          <cell r="J8579">
            <v>25277.02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</row>
        <row r="8580">
          <cell r="F8580" t="str">
            <v>2014Other1-in-10October Peak11</v>
          </cell>
          <cell r="G8580">
            <v>0.98842949999999996</v>
          </cell>
          <cell r="H8580">
            <v>0.98842949999999996</v>
          </cell>
          <cell r="I8580">
            <v>81.467889999999997</v>
          </cell>
          <cell r="J8580">
            <v>25277.02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</row>
        <row r="8581">
          <cell r="F8581" t="str">
            <v>2014Other1-in-10October Peak12</v>
          </cell>
          <cell r="G8581">
            <v>1.1316280000000001</v>
          </cell>
          <cell r="H8581">
            <v>1.1316280000000001</v>
          </cell>
          <cell r="I8581">
            <v>87.076689999999999</v>
          </cell>
          <cell r="J8581">
            <v>25277.02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</row>
        <row r="8582">
          <cell r="F8582" t="str">
            <v>2014Other1-in-10October Peak13</v>
          </cell>
          <cell r="G8582">
            <v>1.334414</v>
          </cell>
          <cell r="H8582">
            <v>1.334414</v>
          </cell>
          <cell r="I8582">
            <v>91.888350000000003</v>
          </cell>
          <cell r="J8582">
            <v>25277.02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</row>
        <row r="8583">
          <cell r="F8583" t="str">
            <v>2014Other1-in-10October Peak14</v>
          </cell>
          <cell r="G8583">
            <v>1.2687280000000001</v>
          </cell>
          <cell r="H8583">
            <v>1.567412</v>
          </cell>
          <cell r="I8583">
            <v>94.350920000000002</v>
          </cell>
          <cell r="J8583">
            <v>25277.02</v>
          </cell>
          <cell r="K8583">
            <v>0.2389194</v>
          </cell>
          <cell r="L8583">
            <v>0.27422879999999999</v>
          </cell>
          <cell r="M8583">
            <v>0.29868400000000001</v>
          </cell>
          <cell r="N8583">
            <v>0.32313920000000002</v>
          </cell>
          <cell r="O8583">
            <v>0.35844860000000001</v>
          </cell>
        </row>
        <row r="8584">
          <cell r="F8584" t="str">
            <v>2014Other1-in-10October Peak15</v>
          </cell>
          <cell r="G8584">
            <v>1.4488920000000001</v>
          </cell>
          <cell r="H8584">
            <v>1.832587</v>
          </cell>
          <cell r="I8584">
            <v>97.133480000000006</v>
          </cell>
          <cell r="J8584">
            <v>25277.02</v>
          </cell>
          <cell r="K8584">
            <v>0.30799959999999998</v>
          </cell>
          <cell r="L8584">
            <v>0.3527208</v>
          </cell>
          <cell r="M8584">
            <v>0.38369449999999999</v>
          </cell>
          <cell r="N8584">
            <v>0.41466819999999999</v>
          </cell>
          <cell r="O8584">
            <v>0.4593893</v>
          </cell>
        </row>
        <row r="8585">
          <cell r="F8585" t="str">
            <v>2014Other1-in-10October Peak16</v>
          </cell>
          <cell r="G8585">
            <v>1.6442559999999999</v>
          </cell>
          <cell r="H8585">
            <v>2.1247569999999998</v>
          </cell>
          <cell r="I8585">
            <v>98.9696</v>
          </cell>
          <cell r="J8585">
            <v>25277.02</v>
          </cell>
          <cell r="K8585">
            <v>0.38611190000000001</v>
          </cell>
          <cell r="L8585">
            <v>0.44187769999999998</v>
          </cell>
          <cell r="M8585">
            <v>0.48050110000000001</v>
          </cell>
          <cell r="N8585">
            <v>0.51912440000000004</v>
          </cell>
          <cell r="O8585">
            <v>0.57489029999999997</v>
          </cell>
        </row>
        <row r="8586">
          <cell r="F8586" t="str">
            <v>2014Other1-in-10October Peak17</v>
          </cell>
          <cell r="G8586">
            <v>1.830265</v>
          </cell>
          <cell r="H8586">
            <v>2.3896120000000001</v>
          </cell>
          <cell r="I8586">
            <v>99.914469999999994</v>
          </cell>
          <cell r="J8586">
            <v>25277.02</v>
          </cell>
          <cell r="K8586">
            <v>0.44918789999999997</v>
          </cell>
          <cell r="L8586">
            <v>0.51427049999999996</v>
          </cell>
          <cell r="M8586">
            <v>0.55934649999999997</v>
          </cell>
          <cell r="N8586">
            <v>0.60442249999999997</v>
          </cell>
          <cell r="O8586">
            <v>0.66950509999999996</v>
          </cell>
        </row>
        <row r="8587">
          <cell r="F8587" t="str">
            <v>2014Other1-in-10October Peak18</v>
          </cell>
          <cell r="G8587">
            <v>1.97214</v>
          </cell>
          <cell r="H8587">
            <v>2.546538</v>
          </cell>
          <cell r="I8587">
            <v>98.84787</v>
          </cell>
          <cell r="J8587">
            <v>25277.02</v>
          </cell>
          <cell r="K8587">
            <v>0.46123760000000003</v>
          </cell>
          <cell r="L8587">
            <v>0.52809349999999999</v>
          </cell>
          <cell r="M8587">
            <v>0.57439750000000001</v>
          </cell>
          <cell r="N8587">
            <v>0.62070159999999996</v>
          </cell>
          <cell r="O8587">
            <v>0.68755739999999999</v>
          </cell>
        </row>
        <row r="8588">
          <cell r="F8588" t="str">
            <v>2014Other1-in-10October Peak19</v>
          </cell>
          <cell r="G8588">
            <v>2.7831649999999999</v>
          </cell>
          <cell r="H8588">
            <v>2.4908260000000002</v>
          </cell>
          <cell r="I8588">
            <v>94.067599999999999</v>
          </cell>
          <cell r="J8588">
            <v>25277.02</v>
          </cell>
          <cell r="K8588">
            <v>-0.32657809999999998</v>
          </cell>
          <cell r="L8588">
            <v>-0.30634919999999999</v>
          </cell>
          <cell r="M8588">
            <v>-0.29233880000000001</v>
          </cell>
          <cell r="N8588">
            <v>-0.27832839999999998</v>
          </cell>
          <cell r="O8588">
            <v>-0.25809939999999998</v>
          </cell>
        </row>
        <row r="8589">
          <cell r="F8589" t="str">
            <v>2014Other1-in-10October Peak20</v>
          </cell>
          <cell r="G8589">
            <v>2.5042849999999999</v>
          </cell>
          <cell r="H8589">
            <v>2.2475079999999998</v>
          </cell>
          <cell r="I8589">
            <v>87.778369999999995</v>
          </cell>
          <cell r="J8589">
            <v>25277.02</v>
          </cell>
          <cell r="K8589">
            <v>-0.28685159999999998</v>
          </cell>
          <cell r="L8589">
            <v>-0.26908339999999997</v>
          </cell>
          <cell r="M8589">
            <v>-0.25677729999999999</v>
          </cell>
          <cell r="N8589">
            <v>-0.2444711</v>
          </cell>
          <cell r="O8589">
            <v>-0.22670299999999999</v>
          </cell>
        </row>
        <row r="8590">
          <cell r="F8590" t="str">
            <v>2014Other1-in-10October Peak21</v>
          </cell>
          <cell r="G8590">
            <v>2.1252499999999999</v>
          </cell>
          <cell r="H8590">
            <v>1.9746900000000001</v>
          </cell>
          <cell r="I8590">
            <v>82.503540000000001</v>
          </cell>
          <cell r="J8590">
            <v>25277.02</v>
          </cell>
          <cell r="K8590">
            <v>-0.16819419999999999</v>
          </cell>
          <cell r="L8590">
            <v>-0.1577759</v>
          </cell>
          <cell r="M8590">
            <v>-0.15056030000000001</v>
          </cell>
          <cell r="N8590">
            <v>-0.14334459999999999</v>
          </cell>
          <cell r="O8590">
            <v>-0.1329263</v>
          </cell>
        </row>
        <row r="8591">
          <cell r="F8591" t="str">
            <v>2014Other1-in-10October Peak22</v>
          </cell>
          <cell r="G8591">
            <v>1.779517</v>
          </cell>
          <cell r="H8591">
            <v>1.682917</v>
          </cell>
          <cell r="I8591">
            <v>78.817260000000005</v>
          </cell>
          <cell r="J8591">
            <v>25277.02</v>
          </cell>
          <cell r="K8591">
            <v>-0.1079142</v>
          </cell>
          <cell r="L8591">
            <v>-0.10122979999999999</v>
          </cell>
          <cell r="M8591">
            <v>-9.6600199999999997E-2</v>
          </cell>
          <cell r="N8591">
            <v>-9.19706E-2</v>
          </cell>
          <cell r="O8591">
            <v>-8.5286200000000006E-2</v>
          </cell>
        </row>
        <row r="8592">
          <cell r="F8592" t="str">
            <v>2014Other1-in-10October Peak23</v>
          </cell>
          <cell r="G8592">
            <v>1.3787469999999999</v>
          </cell>
          <cell r="H8592">
            <v>1.317428</v>
          </cell>
          <cell r="I8592">
            <v>75.573939999999993</v>
          </cell>
          <cell r="J8592">
            <v>25277.02</v>
          </cell>
          <cell r="K8592">
            <v>-6.8501300000000001E-2</v>
          </cell>
          <cell r="L8592">
            <v>-6.4258200000000001E-2</v>
          </cell>
          <cell r="M8592">
            <v>-6.1319499999999999E-2</v>
          </cell>
          <cell r="N8592">
            <v>-5.8380700000000001E-2</v>
          </cell>
          <cell r="O8592">
            <v>-5.4137600000000001E-2</v>
          </cell>
        </row>
        <row r="8593">
          <cell r="F8593" t="str">
            <v>2014Other1-in-10October Peak24</v>
          </cell>
          <cell r="G8593">
            <v>1.0454330000000001</v>
          </cell>
          <cell r="H8593">
            <v>1.0062489999999999</v>
          </cell>
          <cell r="I8593">
            <v>72.381360000000001</v>
          </cell>
          <cell r="J8593">
            <v>25277.02</v>
          </cell>
          <cell r="K8593">
            <v>-4.3772999999999999E-2</v>
          </cell>
          <cell r="L8593">
            <v>-4.1061599999999997E-2</v>
          </cell>
          <cell r="M8593">
            <v>-3.9183700000000002E-2</v>
          </cell>
          <cell r="N8593">
            <v>-3.73058E-2</v>
          </cell>
          <cell r="O8593">
            <v>-3.45945E-2</v>
          </cell>
        </row>
        <row r="8594">
          <cell r="F8594" t="str">
            <v>2014Sierra1-in-10October Peak1</v>
          </cell>
          <cell r="G8594">
            <v>1.0490010000000001</v>
          </cell>
          <cell r="H8594">
            <v>1.0490010000000001</v>
          </cell>
          <cell r="I8594">
            <v>69.40446</v>
          </cell>
          <cell r="J8594">
            <v>17688.05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</row>
        <row r="8595">
          <cell r="F8595" t="str">
            <v>2014Sierra1-in-10October Peak2</v>
          </cell>
          <cell r="G8595">
            <v>0.92552449999999997</v>
          </cell>
          <cell r="H8595">
            <v>0.92552449999999997</v>
          </cell>
          <cell r="I8595">
            <v>67.490099999999998</v>
          </cell>
          <cell r="J8595">
            <v>17688.05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</row>
        <row r="8596">
          <cell r="F8596" t="str">
            <v>2014Sierra1-in-10October Peak3</v>
          </cell>
          <cell r="G8596">
            <v>0.8542109</v>
          </cell>
          <cell r="H8596">
            <v>0.8542109</v>
          </cell>
          <cell r="I8596">
            <v>68.993549999999999</v>
          </cell>
          <cell r="J8596">
            <v>17688.05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</row>
        <row r="8597">
          <cell r="F8597" t="str">
            <v>2014Sierra1-in-10October Peak4</v>
          </cell>
          <cell r="G8597">
            <v>0.8138666</v>
          </cell>
          <cell r="H8597">
            <v>0.8138666</v>
          </cell>
          <cell r="I8597">
            <v>70.220669999999998</v>
          </cell>
          <cell r="J8597">
            <v>17688.05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</row>
        <row r="8598">
          <cell r="F8598" t="str">
            <v>2014Sierra1-in-10October Peak5</v>
          </cell>
          <cell r="G8598">
            <v>0.81407560000000001</v>
          </cell>
          <cell r="H8598">
            <v>0.81407560000000001</v>
          </cell>
          <cell r="I8598">
            <v>69.951359999999994</v>
          </cell>
          <cell r="J8598">
            <v>17688.05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</row>
        <row r="8599">
          <cell r="F8599" t="str">
            <v>2014Sierra1-in-10October Peak6</v>
          </cell>
          <cell r="G8599">
            <v>0.88869509999999996</v>
          </cell>
          <cell r="H8599">
            <v>0.88869509999999996</v>
          </cell>
          <cell r="I8599">
            <v>69.489639999999994</v>
          </cell>
          <cell r="J8599">
            <v>17688.05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</row>
        <row r="8600">
          <cell r="F8600" t="str">
            <v>2014Sierra1-in-10October Peak7</v>
          </cell>
          <cell r="G8600">
            <v>1.057674</v>
          </cell>
          <cell r="H8600">
            <v>1.057674</v>
          </cell>
          <cell r="I8600">
            <v>67.327640000000002</v>
          </cell>
          <cell r="J8600">
            <v>17688.05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</row>
        <row r="8601">
          <cell r="F8601" t="str">
            <v>2014Sierra1-in-10October Peak8</v>
          </cell>
          <cell r="G8601">
            <v>1.16466</v>
          </cell>
          <cell r="H8601">
            <v>1.16466</v>
          </cell>
          <cell r="I8601">
            <v>67.50958</v>
          </cell>
          <cell r="J8601">
            <v>17688.05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</row>
        <row r="8602">
          <cell r="F8602" t="str">
            <v>2014Sierra1-in-10October Peak9</v>
          </cell>
          <cell r="G8602">
            <v>1.1973</v>
          </cell>
          <cell r="H8602">
            <v>1.1973</v>
          </cell>
          <cell r="I8602">
            <v>73.109610000000004</v>
          </cell>
          <cell r="J8602">
            <v>17688.05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</row>
        <row r="8603">
          <cell r="F8603" t="str">
            <v>2014Sierra1-in-10October Peak10</v>
          </cell>
          <cell r="G8603">
            <v>1.258168</v>
          </cell>
          <cell r="H8603">
            <v>1.258168</v>
          </cell>
          <cell r="I8603">
            <v>80.405540000000002</v>
          </cell>
          <cell r="J8603">
            <v>17688.05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</row>
        <row r="8604">
          <cell r="F8604" t="str">
            <v>2014Sierra1-in-10October Peak11</v>
          </cell>
          <cell r="G8604">
            <v>1.3738060000000001</v>
          </cell>
          <cell r="H8604">
            <v>1.3738060000000001</v>
          </cell>
          <cell r="I8604">
            <v>87.309910000000002</v>
          </cell>
          <cell r="J8604">
            <v>17688.05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</row>
        <row r="8605">
          <cell r="F8605" t="str">
            <v>2014Sierra1-in-10October Peak12</v>
          </cell>
          <cell r="G8605">
            <v>1.5490440000000001</v>
          </cell>
          <cell r="H8605">
            <v>1.5490440000000001</v>
          </cell>
          <cell r="I8605">
            <v>91.382800000000003</v>
          </cell>
          <cell r="J8605">
            <v>17688.05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</row>
        <row r="8606">
          <cell r="F8606" t="str">
            <v>2014Sierra1-in-10October Peak13</v>
          </cell>
          <cell r="G8606">
            <v>1.7914840000000001</v>
          </cell>
          <cell r="H8606">
            <v>1.7914840000000001</v>
          </cell>
          <cell r="I8606">
            <v>93.400689999999997</v>
          </cell>
          <cell r="J8606">
            <v>17688.05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</row>
        <row r="8607">
          <cell r="F8607" t="str">
            <v>2014Sierra1-in-10October Peak14</v>
          </cell>
          <cell r="G8607">
            <v>1.668609</v>
          </cell>
          <cell r="H8607">
            <v>2.066754</v>
          </cell>
          <cell r="I8607">
            <v>95.003280000000004</v>
          </cell>
          <cell r="J8607">
            <v>17688.05</v>
          </cell>
          <cell r="K8607">
            <v>0.33958719999999998</v>
          </cell>
          <cell r="L8607">
            <v>0.37418370000000001</v>
          </cell>
          <cell r="M8607">
            <v>0.39814519999999998</v>
          </cell>
          <cell r="N8607">
            <v>0.4221067</v>
          </cell>
          <cell r="O8607">
            <v>0.45670319999999998</v>
          </cell>
        </row>
        <row r="8608">
          <cell r="F8608" t="str">
            <v>2014Sierra1-in-10October Peak15</v>
          </cell>
          <cell r="G8608">
            <v>1.8678790000000001</v>
          </cell>
          <cell r="H8608">
            <v>2.3822580000000002</v>
          </cell>
          <cell r="I8608">
            <v>96.380390000000006</v>
          </cell>
          <cell r="J8608">
            <v>17688.05</v>
          </cell>
          <cell r="K8608">
            <v>0.43967689999999998</v>
          </cell>
          <cell r="L8608">
            <v>0.48381150000000001</v>
          </cell>
          <cell r="M8608">
            <v>0.51437900000000003</v>
          </cell>
          <cell r="N8608">
            <v>0.5449465</v>
          </cell>
          <cell r="O8608">
            <v>0.58908110000000002</v>
          </cell>
        </row>
        <row r="8609">
          <cell r="F8609" t="str">
            <v>2014Sierra1-in-10October Peak16</v>
          </cell>
          <cell r="G8609">
            <v>2.1040839999999998</v>
          </cell>
          <cell r="H8609">
            <v>2.7451249999999998</v>
          </cell>
          <cell r="I8609">
            <v>97.666030000000006</v>
          </cell>
          <cell r="J8609">
            <v>17688.05</v>
          </cell>
          <cell r="K8609">
            <v>0.54806480000000002</v>
          </cell>
          <cell r="L8609">
            <v>0.60299579999999997</v>
          </cell>
          <cell r="M8609">
            <v>0.64104079999999997</v>
          </cell>
          <cell r="N8609">
            <v>0.67908570000000001</v>
          </cell>
          <cell r="O8609">
            <v>0.73401680000000002</v>
          </cell>
        </row>
        <row r="8610">
          <cell r="F8610" t="str">
            <v>2014Sierra1-in-10October Peak17</v>
          </cell>
          <cell r="G8610">
            <v>2.3211550000000001</v>
          </cell>
          <cell r="H8610">
            <v>3.0695549999999998</v>
          </cell>
          <cell r="I8610">
            <v>98.304050000000004</v>
          </cell>
          <cell r="J8610">
            <v>17688.05</v>
          </cell>
          <cell r="K8610">
            <v>0.63976789999999994</v>
          </cell>
          <cell r="L8610">
            <v>0.70394849999999998</v>
          </cell>
          <cell r="M8610">
            <v>0.7483997</v>
          </cell>
          <cell r="N8610">
            <v>0.79285110000000003</v>
          </cell>
          <cell r="O8610">
            <v>0.8570316</v>
          </cell>
        </row>
        <row r="8611">
          <cell r="F8611" t="str">
            <v>2014Sierra1-in-10October Peak18</v>
          </cell>
          <cell r="G8611">
            <v>2.509525</v>
          </cell>
          <cell r="H8611">
            <v>3.278349</v>
          </cell>
          <cell r="I8611">
            <v>97.436329999999998</v>
          </cell>
          <cell r="J8611">
            <v>17688.05</v>
          </cell>
          <cell r="K8611">
            <v>0.65721669999999999</v>
          </cell>
          <cell r="L8611">
            <v>0.72315549999999995</v>
          </cell>
          <cell r="M8611">
            <v>0.76882450000000002</v>
          </cell>
          <cell r="N8611">
            <v>0.81449349999999998</v>
          </cell>
          <cell r="O8611">
            <v>0.8804322</v>
          </cell>
        </row>
        <row r="8612">
          <cell r="F8612" t="str">
            <v>2014Sierra1-in-10October Peak19</v>
          </cell>
          <cell r="G8612">
            <v>3.6101969999999999</v>
          </cell>
          <cell r="H8612">
            <v>3.2422979999999999</v>
          </cell>
          <cell r="I8612">
            <v>90.438770000000005</v>
          </cell>
          <cell r="J8612">
            <v>17688.05</v>
          </cell>
          <cell r="K8612">
            <v>-0.40038760000000001</v>
          </cell>
          <cell r="L8612">
            <v>-0.3811929</v>
          </cell>
          <cell r="M8612">
            <v>-0.36789870000000002</v>
          </cell>
          <cell r="N8612">
            <v>-0.35460449999999999</v>
          </cell>
          <cell r="O8612">
            <v>-0.33540979999999998</v>
          </cell>
        </row>
        <row r="8613">
          <cell r="F8613" t="str">
            <v>2014Sierra1-in-10October Peak20</v>
          </cell>
          <cell r="G8613">
            <v>3.2770700000000001</v>
          </cell>
          <cell r="H8613">
            <v>2.973862</v>
          </cell>
          <cell r="I8613">
            <v>81.000460000000004</v>
          </cell>
          <cell r="J8613">
            <v>17688.05</v>
          </cell>
          <cell r="K8613">
            <v>-0.32998369999999999</v>
          </cell>
          <cell r="L8613">
            <v>-0.3141642</v>
          </cell>
          <cell r="M8613">
            <v>-0.30320760000000002</v>
          </cell>
          <cell r="N8613">
            <v>-0.29225109999999999</v>
          </cell>
          <cell r="O8613">
            <v>-0.2764316</v>
          </cell>
        </row>
        <row r="8614">
          <cell r="F8614" t="str">
            <v>2014Sierra1-in-10October Peak21</v>
          </cell>
          <cell r="G8614">
            <v>2.824357</v>
          </cell>
          <cell r="H8614">
            <v>2.6322719999999999</v>
          </cell>
          <cell r="I8614">
            <v>76.494739999999993</v>
          </cell>
          <cell r="J8614">
            <v>17688.05</v>
          </cell>
          <cell r="K8614">
            <v>-0.20904739999999999</v>
          </cell>
          <cell r="L8614">
            <v>-0.1990256</v>
          </cell>
          <cell r="M8614">
            <v>-0.19208459999999999</v>
          </cell>
          <cell r="N8614">
            <v>-0.18514349999999999</v>
          </cell>
          <cell r="O8614">
            <v>-0.17512169999999999</v>
          </cell>
        </row>
        <row r="8615">
          <cell r="F8615" t="str">
            <v>2014Sierra1-in-10October Peak22</v>
          </cell>
          <cell r="G8615">
            <v>2.3548290000000001</v>
          </cell>
          <cell r="H8615">
            <v>2.2401080000000002</v>
          </cell>
          <cell r="I8615">
            <v>73.276899999999998</v>
          </cell>
          <cell r="J8615">
            <v>17688.05</v>
          </cell>
          <cell r="K8615">
            <v>-0.1248522</v>
          </cell>
          <cell r="L8615">
            <v>-0.11886679999999999</v>
          </cell>
          <cell r="M8615">
            <v>-0.1147213</v>
          </cell>
          <cell r="N8615">
            <v>-0.1105758</v>
          </cell>
          <cell r="O8615">
            <v>-0.1045903</v>
          </cell>
        </row>
        <row r="8616">
          <cell r="F8616" t="str">
            <v>2014Sierra1-in-10October Peak23</v>
          </cell>
          <cell r="G8616">
            <v>1.8107200000000001</v>
          </cell>
          <cell r="H8616">
            <v>1.7334849999999999</v>
          </cell>
          <cell r="I8616">
            <v>70.419200000000004</v>
          </cell>
          <cell r="J8616">
            <v>17688.05</v>
          </cell>
          <cell r="K8616">
            <v>-8.4055900000000003E-2</v>
          </cell>
          <cell r="L8616">
            <v>-8.0026299999999995E-2</v>
          </cell>
          <cell r="M8616">
            <v>-7.7235300000000007E-2</v>
          </cell>
          <cell r="N8616">
            <v>-7.4444399999999994E-2</v>
          </cell>
          <cell r="O8616">
            <v>-7.0414699999999997E-2</v>
          </cell>
        </row>
        <row r="8617">
          <cell r="F8617" t="str">
            <v>2014Sierra1-in-10October Peak24</v>
          </cell>
          <cell r="G8617">
            <v>1.355842</v>
          </cell>
          <cell r="H8617">
            <v>1.3155460000000001</v>
          </cell>
          <cell r="I8617">
            <v>67.949010000000001</v>
          </cell>
          <cell r="J8617">
            <v>17688.05</v>
          </cell>
          <cell r="K8617">
            <v>-4.3853900000000001E-2</v>
          </cell>
          <cell r="L8617">
            <v>-4.17516E-2</v>
          </cell>
          <cell r="M8617">
            <v>-4.0295499999999998E-2</v>
          </cell>
          <cell r="N8617">
            <v>-3.8839400000000003E-2</v>
          </cell>
          <cell r="O8617">
            <v>-3.6736999999999999E-2</v>
          </cell>
        </row>
        <row r="8618">
          <cell r="F8618" t="str">
            <v>2014Stockton1-in-10October Peak1</v>
          </cell>
          <cell r="G8618">
            <v>0.99319230000000003</v>
          </cell>
          <cell r="H8618">
            <v>0.99319230000000003</v>
          </cell>
          <cell r="I8618">
            <v>76.448369999999997</v>
          </cell>
          <cell r="J8618">
            <v>12323.13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</row>
        <row r="8619">
          <cell r="F8619" t="str">
            <v>2014Stockton1-in-10October Peak2</v>
          </cell>
          <cell r="G8619">
            <v>0.84482780000000002</v>
          </cell>
          <cell r="H8619">
            <v>0.84482780000000002</v>
          </cell>
          <cell r="I8619">
            <v>75.582920000000001</v>
          </cell>
          <cell r="J8619">
            <v>12323.13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</row>
        <row r="8620">
          <cell r="F8620" t="str">
            <v>2014Stockton1-in-10October Peak3</v>
          </cell>
          <cell r="G8620">
            <v>0.7537585</v>
          </cell>
          <cell r="H8620">
            <v>0.7537585</v>
          </cell>
          <cell r="I8620">
            <v>73.672629999999998</v>
          </cell>
          <cell r="J8620">
            <v>12323.13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</row>
        <row r="8621">
          <cell r="F8621" t="str">
            <v>2014Stockton1-in-10October Peak4</v>
          </cell>
          <cell r="G8621">
            <v>0.70277469999999997</v>
          </cell>
          <cell r="H8621">
            <v>0.70277469999999997</v>
          </cell>
          <cell r="I8621">
            <v>72.807100000000005</v>
          </cell>
          <cell r="J8621">
            <v>12323.13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</row>
        <row r="8622">
          <cell r="F8622" t="str">
            <v>2014Stockton1-in-10October Peak5</v>
          </cell>
          <cell r="G8622">
            <v>0.69114770000000003</v>
          </cell>
          <cell r="H8622">
            <v>0.69114770000000003</v>
          </cell>
          <cell r="I8622">
            <v>72.538120000000006</v>
          </cell>
          <cell r="J8622">
            <v>12323.13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0</v>
          </cell>
        </row>
        <row r="8623">
          <cell r="F8623" t="str">
            <v>2014Stockton1-in-10October Peak6</v>
          </cell>
          <cell r="G8623">
            <v>0.72230879999999997</v>
          </cell>
          <cell r="H8623">
            <v>0.72230879999999997</v>
          </cell>
          <cell r="I8623">
            <v>70.858729999999994</v>
          </cell>
          <cell r="J8623">
            <v>12323.13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</row>
        <row r="8624">
          <cell r="F8624" t="str">
            <v>2014Stockton1-in-10October Peak7</v>
          </cell>
          <cell r="G8624">
            <v>0.82419439999999999</v>
          </cell>
          <cell r="H8624">
            <v>0.82419439999999999</v>
          </cell>
          <cell r="I8624">
            <v>69.589650000000006</v>
          </cell>
          <cell r="J8624">
            <v>12323.13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</row>
        <row r="8625">
          <cell r="F8625" t="str">
            <v>2014Stockton1-in-10October Peak8</v>
          </cell>
          <cell r="G8625">
            <v>0.89498520000000004</v>
          </cell>
          <cell r="H8625">
            <v>0.89498520000000004</v>
          </cell>
          <cell r="I8625">
            <v>68.903589999999994</v>
          </cell>
          <cell r="J8625">
            <v>12323.13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</row>
        <row r="8626">
          <cell r="F8626" t="str">
            <v>2014Stockton1-in-10October Peak9</v>
          </cell>
          <cell r="G8626">
            <v>0.93194869999999996</v>
          </cell>
          <cell r="H8626">
            <v>0.93194869999999996</v>
          </cell>
          <cell r="I8626">
            <v>71.538120000000006</v>
          </cell>
          <cell r="J8626">
            <v>12323.13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</row>
        <row r="8627">
          <cell r="F8627" t="str">
            <v>2014Stockton1-in-10October Peak10</v>
          </cell>
          <cell r="G8627">
            <v>1.022499</v>
          </cell>
          <cell r="H8627">
            <v>1.022499</v>
          </cell>
          <cell r="I8627">
            <v>75.307100000000005</v>
          </cell>
          <cell r="J8627">
            <v>12323.13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</row>
        <row r="8628">
          <cell r="F8628" t="str">
            <v>2014Stockton1-in-10October Peak11</v>
          </cell>
          <cell r="G8628">
            <v>1.151778</v>
          </cell>
          <cell r="H8628">
            <v>1.151778</v>
          </cell>
          <cell r="I8628">
            <v>79.986500000000007</v>
          </cell>
          <cell r="J8628">
            <v>12323.13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</row>
        <row r="8629">
          <cell r="F8629" t="str">
            <v>2014Stockton1-in-10October Peak12</v>
          </cell>
          <cell r="G8629">
            <v>1.3271059999999999</v>
          </cell>
          <cell r="H8629">
            <v>1.3271059999999999</v>
          </cell>
          <cell r="I8629">
            <v>84.896820000000005</v>
          </cell>
          <cell r="J8629">
            <v>12323.13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</row>
        <row r="8630">
          <cell r="F8630" t="str">
            <v>2014Stockton1-in-10October Peak13</v>
          </cell>
          <cell r="G8630">
            <v>1.552632</v>
          </cell>
          <cell r="H8630">
            <v>1.552632</v>
          </cell>
          <cell r="I8630">
            <v>90.217420000000004</v>
          </cell>
          <cell r="J8630">
            <v>12323.13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</row>
        <row r="8631">
          <cell r="F8631" t="str">
            <v>2014Stockton1-in-10October Peak14</v>
          </cell>
          <cell r="G8631">
            <v>1.459784</v>
          </cell>
          <cell r="H8631">
            <v>1.8116570000000001</v>
          </cell>
          <cell r="I8631">
            <v>93.493229999999997</v>
          </cell>
          <cell r="J8631">
            <v>12323.13</v>
          </cell>
          <cell r="K8631">
            <v>0.2918461</v>
          </cell>
          <cell r="L8631">
            <v>0.3273103</v>
          </cell>
          <cell r="M8631">
            <v>0.35187269999999998</v>
          </cell>
          <cell r="N8631">
            <v>0.37643510000000002</v>
          </cell>
          <cell r="O8631">
            <v>0.41189930000000002</v>
          </cell>
        </row>
        <row r="8632">
          <cell r="F8632" t="str">
            <v>2014Stockton1-in-10October Peak15</v>
          </cell>
          <cell r="G8632">
            <v>1.656121</v>
          </cell>
          <cell r="H8632">
            <v>2.0992790000000001</v>
          </cell>
          <cell r="I8632">
            <v>95.589650000000006</v>
          </cell>
          <cell r="J8632">
            <v>12323.13</v>
          </cell>
          <cell r="K8632">
            <v>0.36992029999999998</v>
          </cell>
          <cell r="L8632">
            <v>0.41319030000000001</v>
          </cell>
          <cell r="M8632">
            <v>0.44315900000000003</v>
          </cell>
          <cell r="N8632">
            <v>0.47312769999999998</v>
          </cell>
          <cell r="O8632">
            <v>0.51639760000000001</v>
          </cell>
        </row>
        <row r="8633">
          <cell r="F8633" t="str">
            <v>2014Stockton1-in-10October Peak16</v>
          </cell>
          <cell r="G8633">
            <v>1.8555950000000001</v>
          </cell>
          <cell r="H8633">
            <v>2.4167939999999999</v>
          </cell>
          <cell r="I8633">
            <v>97.775810000000007</v>
          </cell>
          <cell r="J8633">
            <v>12323.13</v>
          </cell>
          <cell r="K8633">
            <v>0.46896080000000001</v>
          </cell>
          <cell r="L8633">
            <v>0.52345620000000004</v>
          </cell>
          <cell r="M8633">
            <v>0.56119969999999997</v>
          </cell>
          <cell r="N8633">
            <v>0.59894309999999995</v>
          </cell>
          <cell r="O8633">
            <v>0.65343859999999998</v>
          </cell>
        </row>
        <row r="8634">
          <cell r="F8634" t="str">
            <v>2014Stockton1-in-10October Peak17</v>
          </cell>
          <cell r="G8634">
            <v>2.0419299999999998</v>
          </cell>
          <cell r="H8634">
            <v>2.690877</v>
          </cell>
          <cell r="I8634">
            <v>98.686130000000006</v>
          </cell>
          <cell r="J8634">
            <v>12323.13</v>
          </cell>
          <cell r="K8634">
            <v>0.54193659999999999</v>
          </cell>
          <cell r="L8634">
            <v>0.60515949999999996</v>
          </cell>
          <cell r="M8634">
            <v>0.64894739999999995</v>
          </cell>
          <cell r="N8634">
            <v>0.6927354</v>
          </cell>
          <cell r="O8634">
            <v>0.75595829999999997</v>
          </cell>
        </row>
        <row r="8635">
          <cell r="F8635" t="str">
            <v>2014Stockton1-in-10October Peak18</v>
          </cell>
          <cell r="G8635">
            <v>2.1708620000000001</v>
          </cell>
          <cell r="H8635">
            <v>2.8366980000000002</v>
          </cell>
          <cell r="I8635">
            <v>97.230959999999996</v>
          </cell>
          <cell r="J8635">
            <v>12323.13</v>
          </cell>
          <cell r="K8635">
            <v>0.55599410000000005</v>
          </cell>
          <cell r="L8635">
            <v>0.62088980000000005</v>
          </cell>
          <cell r="M8635">
            <v>0.66583630000000005</v>
          </cell>
          <cell r="N8635">
            <v>0.71078280000000005</v>
          </cell>
          <cell r="O8635">
            <v>0.77567850000000005</v>
          </cell>
        </row>
        <row r="8636">
          <cell r="F8636" t="str">
            <v>2014Stockton1-in-10October Peak19</v>
          </cell>
          <cell r="G8636">
            <v>3.060781</v>
          </cell>
          <cell r="H8636">
            <v>2.7676059999999998</v>
          </cell>
          <cell r="I8636">
            <v>92.320599999999999</v>
          </cell>
          <cell r="J8636">
            <v>12323.13</v>
          </cell>
          <cell r="K8636">
            <v>-0.30917090000000003</v>
          </cell>
          <cell r="L8636">
            <v>-0.29971999999999999</v>
          </cell>
          <cell r="M8636">
            <v>-0.2931744</v>
          </cell>
          <cell r="N8636">
            <v>-0.28662880000000002</v>
          </cell>
          <cell r="O8636">
            <v>-0.27717789999999998</v>
          </cell>
        </row>
        <row r="8637">
          <cell r="F8637" t="str">
            <v>2014Stockton1-in-10October Peak20</v>
          </cell>
          <cell r="G8637">
            <v>2.7873459999999999</v>
          </cell>
          <cell r="H8637">
            <v>2.5122659999999999</v>
          </cell>
          <cell r="I8637">
            <v>87.865459999999999</v>
          </cell>
          <cell r="J8637">
            <v>12323.13</v>
          </cell>
          <cell r="K8637">
            <v>-0.29008929999999999</v>
          </cell>
          <cell r="L8637">
            <v>-0.28122180000000002</v>
          </cell>
          <cell r="M8637">
            <v>-0.27508009999999999</v>
          </cell>
          <cell r="N8637">
            <v>-0.26893850000000002</v>
          </cell>
          <cell r="O8637">
            <v>-0.26007089999999999</v>
          </cell>
        </row>
        <row r="8638">
          <cell r="F8638" t="str">
            <v>2014Stockton1-in-10October Peak21</v>
          </cell>
          <cell r="G8638">
            <v>2.4417460000000002</v>
          </cell>
          <cell r="H8638">
            <v>2.2560349999999998</v>
          </cell>
          <cell r="I8638">
            <v>83.320599999999999</v>
          </cell>
          <cell r="J8638">
            <v>12323.13</v>
          </cell>
          <cell r="K8638">
            <v>-0.19584399999999999</v>
          </cell>
          <cell r="L8638">
            <v>-0.18985740000000001</v>
          </cell>
          <cell r="M8638">
            <v>-0.18571109999999999</v>
          </cell>
          <cell r="N8638">
            <v>-0.1815647</v>
          </cell>
          <cell r="O8638">
            <v>-0.17557809999999999</v>
          </cell>
        </row>
        <row r="8639">
          <cell r="F8639" t="str">
            <v>2014Stockton1-in-10October Peak22</v>
          </cell>
          <cell r="G8639">
            <v>2.0796779999999999</v>
          </cell>
          <cell r="H8639">
            <v>1.949101</v>
          </cell>
          <cell r="I8639">
            <v>81.461879999999994</v>
          </cell>
          <cell r="J8639">
            <v>12323.13</v>
          </cell>
          <cell r="K8639">
            <v>-0.1377022</v>
          </cell>
          <cell r="L8639">
            <v>-0.13349279999999999</v>
          </cell>
          <cell r="M8639">
            <v>-0.13057740000000001</v>
          </cell>
          <cell r="N8639">
            <v>-0.1276621</v>
          </cell>
          <cell r="O8639">
            <v>-0.1234527</v>
          </cell>
        </row>
        <row r="8640">
          <cell r="F8640" t="str">
            <v>2014Stockton1-in-10October Peak23</v>
          </cell>
          <cell r="G8640">
            <v>1.6244940000000001</v>
          </cell>
          <cell r="H8640">
            <v>1.5542180000000001</v>
          </cell>
          <cell r="I8640">
            <v>79.551630000000003</v>
          </cell>
          <cell r="J8640">
            <v>12323.13</v>
          </cell>
          <cell r="K8640">
            <v>-7.4110999999999996E-2</v>
          </cell>
          <cell r="L8640">
            <v>-7.1845500000000007E-2</v>
          </cell>
          <cell r="M8640">
            <v>-7.0276500000000006E-2</v>
          </cell>
          <cell r="N8640">
            <v>-6.8707500000000005E-2</v>
          </cell>
          <cell r="O8640">
            <v>-6.6442000000000001E-2</v>
          </cell>
        </row>
        <row r="8641">
          <cell r="F8641" t="str">
            <v>2014Stockton1-in-10October Peak24</v>
          </cell>
          <cell r="G8641">
            <v>1.2537959999999999</v>
          </cell>
          <cell r="H8641">
            <v>1.1974499999999999</v>
          </cell>
          <cell r="I8641">
            <v>77.961879999999994</v>
          </cell>
          <cell r="J8641">
            <v>12323.13</v>
          </cell>
          <cell r="K8641">
            <v>-5.9421000000000002E-2</v>
          </cell>
          <cell r="L8641">
            <v>-5.7604599999999999E-2</v>
          </cell>
          <cell r="M8641">
            <v>-5.6346500000000001E-2</v>
          </cell>
          <cell r="N8641">
            <v>-5.5088499999999999E-2</v>
          </cell>
          <cell r="O8641">
            <v>-5.3272100000000003E-2</v>
          </cell>
        </row>
        <row r="8642">
          <cell r="F8642" t="str">
            <v>2014All Customers1-in-2October Peak1</v>
          </cell>
          <cell r="G8642">
            <v>0.58675339999999998</v>
          </cell>
          <cell r="H8642">
            <v>0.58675339999999998</v>
          </cell>
          <cell r="I8642">
            <v>64.260739999999998</v>
          </cell>
          <cell r="J8642">
            <v>147887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</row>
        <row r="8643">
          <cell r="F8643" t="str">
            <v>2014All Customers1-in-2October Peak2</v>
          </cell>
          <cell r="G8643">
            <v>0.50045099999999998</v>
          </cell>
          <cell r="H8643">
            <v>0.50045099999999998</v>
          </cell>
          <cell r="I8643">
            <v>62.791330000000002</v>
          </cell>
          <cell r="J8643">
            <v>147887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</row>
        <row r="8644">
          <cell r="F8644" t="str">
            <v>2014All Customers1-in-2October Peak3</v>
          </cell>
          <cell r="G8644">
            <v>0.44994149999999999</v>
          </cell>
          <cell r="H8644">
            <v>0.44994149999999999</v>
          </cell>
          <cell r="I8644">
            <v>61.064700000000002</v>
          </cell>
          <cell r="J8644">
            <v>147887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</row>
        <row r="8645">
          <cell r="F8645" t="str">
            <v>2014All Customers1-in-2October Peak4</v>
          </cell>
          <cell r="G8645">
            <v>0.42068299999999997</v>
          </cell>
          <cell r="H8645">
            <v>0.42068299999999997</v>
          </cell>
          <cell r="I8645">
            <v>59.810540000000003</v>
          </cell>
          <cell r="J8645">
            <v>147887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</row>
        <row r="8646">
          <cell r="F8646" t="str">
            <v>2014All Customers1-in-2October Peak5</v>
          </cell>
          <cell r="G8646">
            <v>0.41286240000000002</v>
          </cell>
          <cell r="H8646">
            <v>0.41286240000000002</v>
          </cell>
          <cell r="I8646">
            <v>58.698439999999998</v>
          </cell>
          <cell r="J8646">
            <v>147887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</row>
        <row r="8647">
          <cell r="F8647" t="str">
            <v>2014All Customers1-in-2October Peak6</v>
          </cell>
          <cell r="G8647">
            <v>0.43640509999999999</v>
          </cell>
          <cell r="H8647">
            <v>0.43640509999999999</v>
          </cell>
          <cell r="I8647">
            <v>57.765819999999998</v>
          </cell>
          <cell r="J8647">
            <v>147887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</row>
        <row r="8648">
          <cell r="F8648" t="str">
            <v>2014All Customers1-in-2October Peak7</v>
          </cell>
          <cell r="G8648">
            <v>0.50846020000000003</v>
          </cell>
          <cell r="H8648">
            <v>0.50846020000000003</v>
          </cell>
          <cell r="I8648">
            <v>56.593229999999998</v>
          </cell>
          <cell r="J8648">
            <v>147887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</row>
        <row r="8649">
          <cell r="F8649" t="str">
            <v>2014All Customers1-in-2October Peak8</v>
          </cell>
          <cell r="G8649">
            <v>0.56667330000000005</v>
          </cell>
          <cell r="H8649">
            <v>0.56667330000000005</v>
          </cell>
          <cell r="I8649">
            <v>57.192869999999999</v>
          </cell>
          <cell r="J8649">
            <v>147887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</row>
        <row r="8650">
          <cell r="F8650" t="str">
            <v>2014All Customers1-in-2October Peak9</v>
          </cell>
          <cell r="G8650">
            <v>0.57870500000000002</v>
          </cell>
          <cell r="H8650">
            <v>0.57870500000000002</v>
          </cell>
          <cell r="I8650">
            <v>62.247169999999997</v>
          </cell>
          <cell r="J8650">
            <v>147887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</row>
        <row r="8651">
          <cell r="F8651" t="str">
            <v>2014All Customers1-in-2October Peak10</v>
          </cell>
          <cell r="G8651">
            <v>0.616811</v>
          </cell>
          <cell r="H8651">
            <v>0.616811</v>
          </cell>
          <cell r="I8651">
            <v>68.547830000000005</v>
          </cell>
          <cell r="J8651">
            <v>147887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</row>
        <row r="8652">
          <cell r="F8652" t="str">
            <v>2014All Customers1-in-2October Peak11</v>
          </cell>
          <cell r="G8652">
            <v>0.68142159999999996</v>
          </cell>
          <cell r="H8652">
            <v>0.68142159999999996</v>
          </cell>
          <cell r="I8652">
            <v>73.987080000000006</v>
          </cell>
          <cell r="J8652">
            <v>147887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</row>
        <row r="8653">
          <cell r="F8653" t="str">
            <v>2014All Customers1-in-2October Peak12</v>
          </cell>
          <cell r="G8653">
            <v>0.77511260000000004</v>
          </cell>
          <cell r="H8653">
            <v>0.77511260000000004</v>
          </cell>
          <cell r="I8653">
            <v>78.344380000000001</v>
          </cell>
          <cell r="J8653">
            <v>147887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</row>
        <row r="8654">
          <cell r="F8654" t="str">
            <v>2014All Customers1-in-2October Peak13</v>
          </cell>
          <cell r="G8654">
            <v>0.89975450000000001</v>
          </cell>
          <cell r="H8654">
            <v>0.89975450000000001</v>
          </cell>
          <cell r="I8654">
            <v>81.884590000000003</v>
          </cell>
          <cell r="J8654">
            <v>147887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</row>
        <row r="8655">
          <cell r="F8655" t="str">
            <v>2014All Customers1-in-2October Peak14</v>
          </cell>
          <cell r="G8655">
            <v>0.93234510000000004</v>
          </cell>
          <cell r="H8655">
            <v>1.0356430000000001</v>
          </cell>
          <cell r="I8655">
            <v>84.874170000000007</v>
          </cell>
          <cell r="J8655">
            <v>147887</v>
          </cell>
          <cell r="K8655">
            <v>9.8685999999999999E-3</v>
          </cell>
          <cell r="L8655">
            <v>6.5067399999999997E-2</v>
          </cell>
          <cell r="M8655">
            <v>0.103298</v>
          </cell>
          <cell r="N8655">
            <v>0.1415285</v>
          </cell>
          <cell r="O8655">
            <v>0.19672729999999999</v>
          </cell>
        </row>
        <row r="8656">
          <cell r="F8656" t="str">
            <v>2014All Customers1-in-2October Peak15</v>
          </cell>
          <cell r="G8656">
            <v>1.05549</v>
          </cell>
          <cell r="H8656">
            <v>1.188191</v>
          </cell>
          <cell r="I8656">
            <v>86.547960000000003</v>
          </cell>
          <cell r="J8656">
            <v>147887</v>
          </cell>
          <cell r="K8656">
            <v>1.3187600000000001E-2</v>
          </cell>
          <cell r="L8656">
            <v>8.3797099999999999E-2</v>
          </cell>
          <cell r="M8656">
            <v>0.13270109999999999</v>
          </cell>
          <cell r="N8656">
            <v>0.18160509999999999</v>
          </cell>
          <cell r="O8656">
            <v>0.25221460000000001</v>
          </cell>
        </row>
        <row r="8657">
          <cell r="F8657" t="str">
            <v>2014All Customers1-in-2October Peak16</v>
          </cell>
          <cell r="G8657">
            <v>1.196013</v>
          </cell>
          <cell r="H8657">
            <v>1.361917</v>
          </cell>
          <cell r="I8657">
            <v>87.882239999999996</v>
          </cell>
          <cell r="J8657">
            <v>147887</v>
          </cell>
          <cell r="K8657">
            <v>1.7261200000000001E-2</v>
          </cell>
          <cell r="L8657">
            <v>0.1050808</v>
          </cell>
          <cell r="M8657">
            <v>0.16590450000000001</v>
          </cell>
          <cell r="N8657">
            <v>0.22672809999999999</v>
          </cell>
          <cell r="O8657">
            <v>0.31454779999999999</v>
          </cell>
        </row>
        <row r="8658">
          <cell r="F8658" t="str">
            <v>2014All Customers1-in-2October Peak17</v>
          </cell>
          <cell r="G8658">
            <v>1.323725</v>
          </cell>
          <cell r="H8658">
            <v>1.5170459999999999</v>
          </cell>
          <cell r="I8658">
            <v>88.018749999999997</v>
          </cell>
          <cell r="J8658">
            <v>147887</v>
          </cell>
          <cell r="K8658">
            <v>1.9573799999999999E-2</v>
          </cell>
          <cell r="L8658">
            <v>0.1222249</v>
          </cell>
          <cell r="M8658">
            <v>0.19332079999999999</v>
          </cell>
          <cell r="N8658">
            <v>0.2644167</v>
          </cell>
          <cell r="O8658">
            <v>0.3670679</v>
          </cell>
        </row>
        <row r="8659">
          <cell r="F8659" t="str">
            <v>2014All Customers1-in-2October Peak18</v>
          </cell>
          <cell r="G8659">
            <v>1.4162650000000001</v>
          </cell>
          <cell r="H8659">
            <v>1.6148130000000001</v>
          </cell>
          <cell r="I8659">
            <v>86.824370000000002</v>
          </cell>
          <cell r="J8659">
            <v>147887</v>
          </cell>
          <cell r="K8659">
            <v>2.0031799999999999E-2</v>
          </cell>
          <cell r="L8659">
            <v>0.1255008</v>
          </cell>
          <cell r="M8659">
            <v>0.19854830000000001</v>
          </cell>
          <cell r="N8659">
            <v>0.2715958</v>
          </cell>
          <cell r="O8659">
            <v>0.37706469999999997</v>
          </cell>
        </row>
        <row r="8660">
          <cell r="F8660" t="str">
            <v>2014All Customers1-in-2October Peak19</v>
          </cell>
          <cell r="G8660">
            <v>1.858139</v>
          </cell>
          <cell r="H8660">
            <v>1.594797</v>
          </cell>
          <cell r="I8660">
            <v>82.833380000000005</v>
          </cell>
          <cell r="J8660">
            <v>147887</v>
          </cell>
          <cell r="K8660">
            <v>-0.29170309999999999</v>
          </cell>
          <cell r="L8660">
            <v>-0.27494689999999999</v>
          </cell>
          <cell r="M8660">
            <v>-0.26334170000000001</v>
          </cell>
          <cell r="N8660">
            <v>-0.25173640000000003</v>
          </cell>
          <cell r="O8660">
            <v>-0.2349802</v>
          </cell>
        </row>
        <row r="8661">
          <cell r="F8661" t="str">
            <v>2014All Customers1-in-2October Peak20</v>
          </cell>
          <cell r="G8661">
            <v>1.699662</v>
          </cell>
          <cell r="H8661">
            <v>1.4632579999999999</v>
          </cell>
          <cell r="I8661">
            <v>77.238370000000003</v>
          </cell>
          <cell r="J8661">
            <v>147887</v>
          </cell>
          <cell r="K8661">
            <v>-0.26174340000000001</v>
          </cell>
          <cell r="L8661">
            <v>-0.24677260000000001</v>
          </cell>
          <cell r="M8661">
            <v>-0.2364038</v>
          </cell>
          <cell r="N8661">
            <v>-0.22603500000000001</v>
          </cell>
          <cell r="O8661">
            <v>-0.21106420000000001</v>
          </cell>
        </row>
        <row r="8662">
          <cell r="F8662" t="str">
            <v>2014All Customers1-in-2October Peak21</v>
          </cell>
          <cell r="G8662">
            <v>1.476126</v>
          </cell>
          <cell r="H8662">
            <v>1.326111</v>
          </cell>
          <cell r="I8662">
            <v>73.676320000000004</v>
          </cell>
          <cell r="J8662">
            <v>147887</v>
          </cell>
          <cell r="K8662">
            <v>-0.16576560000000001</v>
          </cell>
          <cell r="L8662">
            <v>-0.15646019999999999</v>
          </cell>
          <cell r="M8662">
            <v>-0.15001529999999999</v>
          </cell>
          <cell r="N8662">
            <v>-0.14357049999999999</v>
          </cell>
          <cell r="O8662">
            <v>-0.1342651</v>
          </cell>
        </row>
        <row r="8663">
          <cell r="F8663" t="str">
            <v>2014All Customers1-in-2October Peak22</v>
          </cell>
          <cell r="G8663">
            <v>1.2593490000000001</v>
          </cell>
          <cell r="H8663">
            <v>1.166283</v>
          </cell>
          <cell r="I8663">
            <v>71.029920000000004</v>
          </cell>
          <cell r="J8663">
            <v>147887</v>
          </cell>
          <cell r="K8663">
            <v>-0.10273599999999999</v>
          </cell>
          <cell r="L8663">
            <v>-9.7022800000000006E-2</v>
          </cell>
          <cell r="M8663">
            <v>-9.3065800000000004E-2</v>
          </cell>
          <cell r="N8663">
            <v>-8.9108800000000002E-2</v>
          </cell>
          <cell r="O8663">
            <v>-8.3395499999999997E-2</v>
          </cell>
        </row>
        <row r="8664">
          <cell r="F8664" t="str">
            <v>2014All Customers1-in-2October Peak23</v>
          </cell>
          <cell r="G8664">
            <v>0.99209400000000003</v>
          </cell>
          <cell r="H8664">
            <v>0.93387710000000002</v>
          </cell>
          <cell r="I8664">
            <v>68.340540000000004</v>
          </cell>
          <cell r="J8664">
            <v>147887</v>
          </cell>
          <cell r="K8664">
            <v>-6.4355200000000001E-2</v>
          </cell>
          <cell r="L8664">
            <v>-6.0728699999999997E-2</v>
          </cell>
          <cell r="M8664">
            <v>-5.8216999999999998E-2</v>
          </cell>
          <cell r="N8664">
            <v>-5.5705299999999999E-2</v>
          </cell>
          <cell r="O8664">
            <v>-5.2078800000000001E-2</v>
          </cell>
        </row>
        <row r="8665">
          <cell r="F8665" t="str">
            <v>2014All Customers1-in-2October Peak24</v>
          </cell>
          <cell r="G8665">
            <v>0.7573993</v>
          </cell>
          <cell r="H8665">
            <v>0.71539569999999997</v>
          </cell>
          <cell r="I8665">
            <v>66.480580000000003</v>
          </cell>
          <cell r="J8665">
            <v>147887</v>
          </cell>
          <cell r="K8665">
            <v>-4.6475700000000002E-2</v>
          </cell>
          <cell r="L8665">
            <v>-4.3833499999999997E-2</v>
          </cell>
          <cell r="M8665">
            <v>-4.2003600000000002E-2</v>
          </cell>
          <cell r="N8665">
            <v>-4.0173599999999997E-2</v>
          </cell>
          <cell r="O8665">
            <v>-3.7531599999999998E-2</v>
          </cell>
        </row>
        <row r="8666">
          <cell r="F8666" t="str">
            <v>2014Greater Bay Area1-in-2October Peak1</v>
          </cell>
          <cell r="G8666">
            <v>0.63574529999999996</v>
          </cell>
          <cell r="H8666">
            <v>0.63574529999999996</v>
          </cell>
          <cell r="I8666">
            <v>65.185149999999993</v>
          </cell>
          <cell r="J8666">
            <v>51563.08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</row>
        <row r="8667">
          <cell r="F8667" t="str">
            <v>2014Greater Bay Area1-in-2October Peak2</v>
          </cell>
          <cell r="G8667">
            <v>0.53475200000000001</v>
          </cell>
          <cell r="H8667">
            <v>0.53475200000000001</v>
          </cell>
          <cell r="I8667">
            <v>63.61842</v>
          </cell>
          <cell r="J8667">
            <v>51563.08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</row>
        <row r="8668">
          <cell r="F8668" t="str">
            <v>2014Greater Bay Area1-in-2October Peak3</v>
          </cell>
          <cell r="G8668">
            <v>0.47912929999999998</v>
          </cell>
          <cell r="H8668">
            <v>0.47912929999999998</v>
          </cell>
          <cell r="I8668">
            <v>61.190199999999997</v>
          </cell>
          <cell r="J8668">
            <v>51563.08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</row>
        <row r="8669">
          <cell r="F8669" t="str">
            <v>2014Greater Bay Area1-in-2October Peak4</v>
          </cell>
          <cell r="G8669">
            <v>0.44825890000000002</v>
          </cell>
          <cell r="H8669">
            <v>0.44825890000000002</v>
          </cell>
          <cell r="I8669">
            <v>59.574210000000001</v>
          </cell>
          <cell r="J8669">
            <v>51563.08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</row>
        <row r="8670">
          <cell r="F8670" t="str">
            <v>2014Greater Bay Area1-in-2October Peak5</v>
          </cell>
          <cell r="G8670">
            <v>0.43791229999999998</v>
          </cell>
          <cell r="H8670">
            <v>0.43791229999999998</v>
          </cell>
          <cell r="I8670">
            <v>58.306109999999997</v>
          </cell>
          <cell r="J8670">
            <v>51563.08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</row>
        <row r="8671">
          <cell r="F8671" t="str">
            <v>2014Greater Bay Area1-in-2October Peak6</v>
          </cell>
          <cell r="G8671">
            <v>0.46199990000000002</v>
          </cell>
          <cell r="H8671">
            <v>0.46199990000000002</v>
          </cell>
          <cell r="I8671">
            <v>57.134659999999997</v>
          </cell>
          <cell r="J8671">
            <v>51563.08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</row>
        <row r="8672">
          <cell r="F8672" t="str">
            <v>2014Greater Bay Area1-in-2October Peak7</v>
          </cell>
          <cell r="G8672">
            <v>0.54599980000000004</v>
          </cell>
          <cell r="H8672">
            <v>0.54599980000000004</v>
          </cell>
          <cell r="I8672">
            <v>56.007640000000002</v>
          </cell>
          <cell r="J8672">
            <v>51563.08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</row>
        <row r="8673">
          <cell r="F8673" t="str">
            <v>2014Greater Bay Area1-in-2October Peak8</v>
          </cell>
          <cell r="G8673">
            <v>0.62810739999999998</v>
          </cell>
          <cell r="H8673">
            <v>0.62810739999999998</v>
          </cell>
          <cell r="I8673">
            <v>56.448160000000001</v>
          </cell>
          <cell r="J8673">
            <v>51563.08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</row>
        <row r="8674">
          <cell r="F8674" t="str">
            <v>2014Greater Bay Area1-in-2October Peak9</v>
          </cell>
          <cell r="G8674">
            <v>0.63786410000000004</v>
          </cell>
          <cell r="H8674">
            <v>0.63786410000000004</v>
          </cell>
          <cell r="I8674">
            <v>61.765810000000002</v>
          </cell>
          <cell r="J8674">
            <v>51563.08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</row>
        <row r="8675">
          <cell r="F8675" t="str">
            <v>2014Greater Bay Area1-in-2October Peak10</v>
          </cell>
          <cell r="G8675">
            <v>0.66569370000000005</v>
          </cell>
          <cell r="H8675">
            <v>0.66569370000000005</v>
          </cell>
          <cell r="I8675">
            <v>67.835380000000001</v>
          </cell>
          <cell r="J8675">
            <v>51563.08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</row>
        <row r="8676">
          <cell r="F8676" t="str">
            <v>2014Greater Bay Area1-in-2October Peak11</v>
          </cell>
          <cell r="G8676">
            <v>0.72272999999999998</v>
          </cell>
          <cell r="H8676">
            <v>0.72272999999999998</v>
          </cell>
          <cell r="I8676">
            <v>73.286090000000002</v>
          </cell>
          <cell r="J8676">
            <v>51563.08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</row>
        <row r="8677">
          <cell r="F8677" t="str">
            <v>2014Greater Bay Area1-in-2October Peak12</v>
          </cell>
          <cell r="G8677">
            <v>0.80391570000000001</v>
          </cell>
          <cell r="H8677">
            <v>0.80391570000000001</v>
          </cell>
          <cell r="I8677">
            <v>77.547389999999993</v>
          </cell>
          <cell r="J8677">
            <v>51563.08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</row>
        <row r="8678">
          <cell r="F8678" t="str">
            <v>2014Greater Bay Area1-in-2October Peak13</v>
          </cell>
          <cell r="G8678">
            <v>0.91480510000000004</v>
          </cell>
          <cell r="H8678">
            <v>0.91480510000000004</v>
          </cell>
          <cell r="I8678">
            <v>81.188100000000006</v>
          </cell>
          <cell r="J8678">
            <v>51563.08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</row>
        <row r="8679">
          <cell r="F8679" t="str">
            <v>2014Greater Bay Area1-in-2October Peak14</v>
          </cell>
          <cell r="G8679">
            <v>0.89727679999999999</v>
          </cell>
          <cell r="H8679">
            <v>1.0330220000000001</v>
          </cell>
          <cell r="I8679">
            <v>84.039280000000005</v>
          </cell>
          <cell r="J8679">
            <v>51563.08</v>
          </cell>
          <cell r="K8679">
            <v>6.6596600000000006E-2</v>
          </cell>
          <cell r="L8679">
            <v>0.10745010000000001</v>
          </cell>
          <cell r="M8679">
            <v>0.13574510000000001</v>
          </cell>
          <cell r="N8679">
            <v>0.16404009999999999</v>
          </cell>
          <cell r="O8679">
            <v>0.20489360000000001</v>
          </cell>
        </row>
        <row r="8680">
          <cell r="F8680" t="str">
            <v>2014Greater Bay Area1-in-2October Peak15</v>
          </cell>
          <cell r="G8680">
            <v>0.99309069999999999</v>
          </cell>
          <cell r="H8680">
            <v>1.170555</v>
          </cell>
          <cell r="I8680">
            <v>85.611019999999996</v>
          </cell>
          <cell r="J8680">
            <v>51563.08</v>
          </cell>
          <cell r="K8680">
            <v>8.7687200000000007E-2</v>
          </cell>
          <cell r="L8680">
            <v>0.1407282</v>
          </cell>
          <cell r="M8680">
            <v>0.17746419999999999</v>
          </cell>
          <cell r="N8680">
            <v>0.21420030000000001</v>
          </cell>
          <cell r="O8680">
            <v>0.26724120000000001</v>
          </cell>
        </row>
        <row r="8681">
          <cell r="F8681" t="str">
            <v>2014Greater Bay Area1-in-2October Peak16</v>
          </cell>
          <cell r="G8681">
            <v>1.119877</v>
          </cell>
          <cell r="H8681">
            <v>1.339483</v>
          </cell>
          <cell r="I8681">
            <v>86.94153</v>
          </cell>
          <cell r="J8681">
            <v>51563.08</v>
          </cell>
          <cell r="K8681">
            <v>0.10837570000000001</v>
          </cell>
          <cell r="L8681">
            <v>0.1740913</v>
          </cell>
          <cell r="M8681">
            <v>0.21960579999999999</v>
          </cell>
          <cell r="N8681">
            <v>0.26512019999999997</v>
          </cell>
          <cell r="O8681">
            <v>0.33083580000000001</v>
          </cell>
        </row>
        <row r="8682">
          <cell r="F8682" t="str">
            <v>2014Greater Bay Area1-in-2October Peak17</v>
          </cell>
          <cell r="G8682">
            <v>1.244119</v>
          </cell>
          <cell r="H8682">
            <v>1.501593</v>
          </cell>
          <cell r="I8682">
            <v>86.659549999999996</v>
          </cell>
          <cell r="J8682">
            <v>51563.08</v>
          </cell>
          <cell r="K8682">
            <v>0.12715850000000001</v>
          </cell>
          <cell r="L8682">
            <v>0.2041502</v>
          </cell>
          <cell r="M8682">
            <v>0.2574745</v>
          </cell>
          <cell r="N8682">
            <v>0.31079869999999998</v>
          </cell>
          <cell r="O8682">
            <v>0.38779039999999998</v>
          </cell>
        </row>
        <row r="8683">
          <cell r="F8683" t="str">
            <v>2014Greater Bay Area1-in-2October Peak18</v>
          </cell>
          <cell r="G8683">
            <v>1.3503179999999999</v>
          </cell>
          <cell r="H8683">
            <v>1.6149629999999999</v>
          </cell>
          <cell r="I8683">
            <v>84.769729999999996</v>
          </cell>
          <cell r="J8683">
            <v>51563.08</v>
          </cell>
          <cell r="K8683">
            <v>0.1307121</v>
          </cell>
          <cell r="L8683">
            <v>0.20984059999999999</v>
          </cell>
          <cell r="M8683">
            <v>0.26464490000000002</v>
          </cell>
          <cell r="N8683">
            <v>0.31944899999999998</v>
          </cell>
          <cell r="O8683">
            <v>0.39857749999999997</v>
          </cell>
        </row>
        <row r="8684">
          <cell r="F8684" t="str">
            <v>2014Greater Bay Area1-in-2October Peak19</v>
          </cell>
          <cell r="G8684">
            <v>1.7922100000000001</v>
          </cell>
          <cell r="H8684">
            <v>1.615356</v>
          </cell>
          <cell r="I8684">
            <v>81.342929999999996</v>
          </cell>
          <cell r="J8684">
            <v>51563.08</v>
          </cell>
          <cell r="K8684">
            <v>-0.2045389</v>
          </cell>
          <cell r="L8684">
            <v>-0.18818260000000001</v>
          </cell>
          <cell r="M8684">
            <v>-0.17685429999999999</v>
          </cell>
          <cell r="N8684">
            <v>-0.1655259</v>
          </cell>
          <cell r="O8684">
            <v>-0.14916960000000001</v>
          </cell>
        </row>
        <row r="8685">
          <cell r="F8685" t="str">
            <v>2014Greater Bay Area1-in-2October Peak20</v>
          </cell>
          <cell r="G8685">
            <v>1.649513</v>
          </cell>
          <cell r="H8685">
            <v>1.492216</v>
          </cell>
          <cell r="I8685">
            <v>76.324950000000001</v>
          </cell>
          <cell r="J8685">
            <v>51563.08</v>
          </cell>
          <cell r="K8685">
            <v>-0.18192050000000001</v>
          </cell>
          <cell r="L8685">
            <v>-0.16737289999999999</v>
          </cell>
          <cell r="M8685">
            <v>-0.1572973</v>
          </cell>
          <cell r="N8685">
            <v>-0.14722160000000001</v>
          </cell>
          <cell r="O8685">
            <v>-0.13267399999999999</v>
          </cell>
        </row>
        <row r="8686">
          <cell r="F8686" t="str">
            <v>2014Greater Bay Area1-in-2October Peak21</v>
          </cell>
          <cell r="G8686">
            <v>1.463468</v>
          </cell>
          <cell r="H8686">
            <v>1.373227</v>
          </cell>
          <cell r="I8686">
            <v>72.941720000000004</v>
          </cell>
          <cell r="J8686">
            <v>51563.08</v>
          </cell>
          <cell r="K8686">
            <v>-0.1043668</v>
          </cell>
          <cell r="L8686">
            <v>-9.6020900000000006E-2</v>
          </cell>
          <cell r="M8686">
            <v>-9.0240600000000004E-2</v>
          </cell>
          <cell r="N8686">
            <v>-8.4460300000000002E-2</v>
          </cell>
          <cell r="O8686">
            <v>-7.6114399999999999E-2</v>
          </cell>
        </row>
        <row r="8687">
          <cell r="F8687" t="str">
            <v>2014Greater Bay Area1-in-2October Peak22</v>
          </cell>
          <cell r="G8687">
            <v>1.2842750000000001</v>
          </cell>
          <cell r="H8687">
            <v>1.2312620000000001</v>
          </cell>
          <cell r="I8687">
            <v>70.432410000000004</v>
          </cell>
          <cell r="J8687">
            <v>51563.08</v>
          </cell>
          <cell r="K8687">
            <v>-6.1311200000000003E-2</v>
          </cell>
          <cell r="L8687">
            <v>-5.6408300000000001E-2</v>
          </cell>
          <cell r="M8687">
            <v>-5.30126E-2</v>
          </cell>
          <cell r="N8687">
            <v>-4.9616899999999999E-2</v>
          </cell>
          <cell r="O8687">
            <v>-4.4713999999999997E-2</v>
          </cell>
        </row>
        <row r="8688">
          <cell r="F8688" t="str">
            <v>2014Greater Bay Area1-in-2October Peak23</v>
          </cell>
          <cell r="G8688">
            <v>1.0339339999999999</v>
          </cell>
          <cell r="H8688">
            <v>0.99982590000000005</v>
          </cell>
          <cell r="I8688">
            <v>68.370980000000003</v>
          </cell>
          <cell r="J8688">
            <v>51563.08</v>
          </cell>
          <cell r="K8688">
            <v>-3.9447700000000002E-2</v>
          </cell>
          <cell r="L8688">
            <v>-3.6293100000000002E-2</v>
          </cell>
          <cell r="M8688">
            <v>-3.4108300000000001E-2</v>
          </cell>
          <cell r="N8688">
            <v>-3.19235E-2</v>
          </cell>
          <cell r="O8688">
            <v>-2.8768999999999999E-2</v>
          </cell>
        </row>
        <row r="8689">
          <cell r="F8689" t="str">
            <v>2014Greater Bay Area1-in-2October Peak24</v>
          </cell>
          <cell r="G8689">
            <v>0.78837409999999997</v>
          </cell>
          <cell r="H8689">
            <v>0.7611192</v>
          </cell>
          <cell r="I8689">
            <v>67.042450000000002</v>
          </cell>
          <cell r="J8689">
            <v>51563.08</v>
          </cell>
          <cell r="K8689">
            <v>-3.1521300000000002E-2</v>
          </cell>
          <cell r="L8689">
            <v>-2.9000600000000001E-2</v>
          </cell>
          <cell r="M8689">
            <v>-2.7254799999999999E-2</v>
          </cell>
          <cell r="N8689">
            <v>-2.5509E-2</v>
          </cell>
          <cell r="O8689">
            <v>-2.2988399999999999E-2</v>
          </cell>
        </row>
        <row r="8690">
          <cell r="F8690" t="str">
            <v>2014Greater Fresno1-in-2October Peak1</v>
          </cell>
          <cell r="G8690">
            <v>0.67048929999999995</v>
          </cell>
          <cell r="H8690">
            <v>0.67048929999999995</v>
          </cell>
          <cell r="I8690">
            <v>66.556200000000004</v>
          </cell>
          <cell r="J8690">
            <v>26460.99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</row>
        <row r="8691">
          <cell r="F8691" t="str">
            <v>2014Greater Fresno1-in-2October Peak2</v>
          </cell>
          <cell r="G8691">
            <v>0.57007560000000002</v>
          </cell>
          <cell r="H8691">
            <v>0.57007560000000002</v>
          </cell>
          <cell r="I8691">
            <v>65.457759999999993</v>
          </cell>
          <cell r="J8691">
            <v>26460.99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</row>
        <row r="8692">
          <cell r="F8692" t="str">
            <v>2014Greater Fresno1-in-2October Peak3</v>
          </cell>
          <cell r="G8692">
            <v>0.50493529999999998</v>
          </cell>
          <cell r="H8692">
            <v>0.50493529999999998</v>
          </cell>
          <cell r="I8692">
            <v>63.537190000000002</v>
          </cell>
          <cell r="J8692">
            <v>26460.99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</row>
        <row r="8693">
          <cell r="F8693" t="str">
            <v>2014Greater Fresno1-in-2October Peak4</v>
          </cell>
          <cell r="G8693">
            <v>0.46553159999999999</v>
          </cell>
          <cell r="H8693">
            <v>0.46553159999999999</v>
          </cell>
          <cell r="I8693">
            <v>61.70908</v>
          </cell>
          <cell r="J8693">
            <v>26460.99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</row>
        <row r="8694">
          <cell r="F8694" t="str">
            <v>2014Greater Fresno1-in-2October Peak5</v>
          </cell>
          <cell r="G8694">
            <v>0.45349119999999998</v>
          </cell>
          <cell r="H8694">
            <v>0.45349119999999998</v>
          </cell>
          <cell r="I8694">
            <v>59.831670000000003</v>
          </cell>
          <cell r="J8694">
            <v>26460.99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</row>
        <row r="8695">
          <cell r="F8695" t="str">
            <v>2014Greater Fresno1-in-2October Peak6</v>
          </cell>
          <cell r="G8695">
            <v>0.47180349999999999</v>
          </cell>
          <cell r="H8695">
            <v>0.47180349999999999</v>
          </cell>
          <cell r="I8695">
            <v>59.319629999999997</v>
          </cell>
          <cell r="J8695">
            <v>26460.99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</row>
        <row r="8696">
          <cell r="F8696" t="str">
            <v>2014Greater Fresno1-in-2October Peak7</v>
          </cell>
          <cell r="G8696">
            <v>0.53018949999999998</v>
          </cell>
          <cell r="H8696">
            <v>0.53018949999999998</v>
          </cell>
          <cell r="I8696">
            <v>58.26435</v>
          </cell>
          <cell r="J8696">
            <v>26460.99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</row>
        <row r="8697">
          <cell r="F8697" t="str">
            <v>2014Greater Fresno1-in-2October Peak8</v>
          </cell>
          <cell r="G8697">
            <v>0.56893300000000002</v>
          </cell>
          <cell r="H8697">
            <v>0.56893300000000002</v>
          </cell>
          <cell r="I8697">
            <v>59.19697</v>
          </cell>
          <cell r="J8697">
            <v>26460.99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</row>
        <row r="8698">
          <cell r="F8698" t="str">
            <v>2014Greater Fresno1-in-2October Peak9</v>
          </cell>
          <cell r="G8698">
            <v>0.58629629999999999</v>
          </cell>
          <cell r="H8698">
            <v>0.58629629999999999</v>
          </cell>
          <cell r="I8698">
            <v>63.852260000000001</v>
          </cell>
          <cell r="J8698">
            <v>26460.99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</v>
          </cell>
        </row>
        <row r="8699">
          <cell r="F8699" t="str">
            <v>2014Greater Fresno1-in-2October Peak10</v>
          </cell>
          <cell r="G8699">
            <v>0.65146170000000003</v>
          </cell>
          <cell r="H8699">
            <v>0.65146170000000003</v>
          </cell>
          <cell r="I8699">
            <v>70.593959999999996</v>
          </cell>
          <cell r="J8699">
            <v>26460.99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</row>
        <row r="8700">
          <cell r="F8700" t="str">
            <v>2014Greater Fresno1-in-2October Peak11</v>
          </cell>
          <cell r="G8700">
            <v>0.74773350000000005</v>
          </cell>
          <cell r="H8700">
            <v>0.74773350000000005</v>
          </cell>
          <cell r="I8700">
            <v>75.630229999999997</v>
          </cell>
          <cell r="J8700">
            <v>26460.99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</row>
        <row r="8701">
          <cell r="F8701" t="str">
            <v>2014Greater Fresno1-in-2October Peak12</v>
          </cell>
          <cell r="G8701">
            <v>0.88834060000000004</v>
          </cell>
          <cell r="H8701">
            <v>0.88834060000000004</v>
          </cell>
          <cell r="I8701">
            <v>79.630229999999997</v>
          </cell>
          <cell r="J8701">
            <v>26460.99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</row>
        <row r="8702">
          <cell r="F8702" t="str">
            <v>2014Greater Fresno1-in-2October Peak13</v>
          </cell>
          <cell r="G8702">
            <v>1.0633870000000001</v>
          </cell>
          <cell r="H8702">
            <v>1.0633870000000001</v>
          </cell>
          <cell r="I8702">
            <v>83.086979999999997</v>
          </cell>
          <cell r="J8702">
            <v>26460.99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</row>
        <row r="8703">
          <cell r="F8703" t="str">
            <v>2014Greater Fresno1-in-2October Peak14</v>
          </cell>
          <cell r="G8703">
            <v>1.1191629999999999</v>
          </cell>
          <cell r="H8703">
            <v>1.2492479999999999</v>
          </cell>
          <cell r="I8703">
            <v>86.185490000000001</v>
          </cell>
          <cell r="J8703">
            <v>26460.99</v>
          </cell>
          <cell r="K8703">
            <v>-6.1879999999999997E-4</v>
          </cell>
          <cell r="L8703">
            <v>7.6601900000000001E-2</v>
          </cell>
          <cell r="M8703">
            <v>0.1300848</v>
          </cell>
          <cell r="N8703">
            <v>0.1835677</v>
          </cell>
          <cell r="O8703">
            <v>0.26078849999999998</v>
          </cell>
        </row>
        <row r="8704">
          <cell r="F8704" t="str">
            <v>2014Greater Fresno1-in-2October Peak15</v>
          </cell>
          <cell r="G8704">
            <v>1.2754080000000001</v>
          </cell>
          <cell r="H8704">
            <v>1.4425479999999999</v>
          </cell>
          <cell r="I8704">
            <v>87.771910000000005</v>
          </cell>
          <cell r="J8704">
            <v>26460.99</v>
          </cell>
          <cell r="K8704">
            <v>-9.5279999999999996E-4</v>
          </cell>
          <cell r="L8704">
            <v>9.8357399999999998E-2</v>
          </cell>
          <cell r="M8704">
            <v>0.16713929999999999</v>
          </cell>
          <cell r="N8704">
            <v>0.2359213</v>
          </cell>
          <cell r="O8704">
            <v>0.33523150000000002</v>
          </cell>
        </row>
        <row r="8705">
          <cell r="F8705" t="str">
            <v>2014Greater Fresno1-in-2October Peak16</v>
          </cell>
          <cell r="G8705">
            <v>1.434555</v>
          </cell>
          <cell r="H8705">
            <v>1.643559</v>
          </cell>
          <cell r="I8705">
            <v>89.741709999999998</v>
          </cell>
          <cell r="J8705">
            <v>26460.99</v>
          </cell>
          <cell r="K8705">
            <v>2.3230000000000001E-4</v>
          </cell>
          <cell r="L8705">
            <v>0.12357600000000001</v>
          </cell>
          <cell r="M8705">
            <v>0.20900360000000001</v>
          </cell>
          <cell r="N8705">
            <v>0.2944311</v>
          </cell>
          <cell r="O8705">
            <v>0.41777500000000001</v>
          </cell>
        </row>
        <row r="8706">
          <cell r="F8706" t="str">
            <v>2014Greater Fresno1-in-2October Peak17</v>
          </cell>
          <cell r="G8706">
            <v>1.552802</v>
          </cell>
          <cell r="H8706">
            <v>1.796314</v>
          </cell>
          <cell r="I8706">
            <v>90.674310000000006</v>
          </cell>
          <cell r="J8706">
            <v>26460.99</v>
          </cell>
          <cell r="K8706">
            <v>-7.2230000000000005E-4</v>
          </cell>
          <cell r="L8706">
            <v>0.14357300000000001</v>
          </cell>
          <cell r="M8706">
            <v>0.24351159999999999</v>
          </cell>
          <cell r="N8706">
            <v>0.34345019999999998</v>
          </cell>
          <cell r="O8706">
            <v>0.4877455</v>
          </cell>
        </row>
        <row r="8707">
          <cell r="F8707" t="str">
            <v>2014Greater Fresno1-in-2October Peak18</v>
          </cell>
          <cell r="G8707">
            <v>1.630727</v>
          </cell>
          <cell r="H8707">
            <v>1.880819</v>
          </cell>
          <cell r="I8707">
            <v>90.156220000000005</v>
          </cell>
          <cell r="J8707">
            <v>26460.99</v>
          </cell>
          <cell r="K8707">
            <v>-8.7290000000000002E-4</v>
          </cell>
          <cell r="L8707">
            <v>0.14739930000000001</v>
          </cell>
          <cell r="M8707">
            <v>0.25009219999999999</v>
          </cell>
          <cell r="N8707">
            <v>0.35278510000000002</v>
          </cell>
          <cell r="O8707">
            <v>0.50105730000000004</v>
          </cell>
        </row>
        <row r="8708">
          <cell r="F8708" t="str">
            <v>2014Greater Fresno1-in-2October Peak19</v>
          </cell>
          <cell r="G8708">
            <v>2.1648960000000002</v>
          </cell>
          <cell r="H8708">
            <v>1.839569</v>
          </cell>
          <cell r="I8708">
            <v>86.835099999999997</v>
          </cell>
          <cell r="J8708">
            <v>26460.99</v>
          </cell>
          <cell r="K8708">
            <v>-0.3527807</v>
          </cell>
          <cell r="L8708">
            <v>-0.33656079999999999</v>
          </cell>
          <cell r="M8708">
            <v>-0.32532689999999997</v>
          </cell>
          <cell r="N8708">
            <v>-0.31409310000000001</v>
          </cell>
          <cell r="O8708">
            <v>-0.297873</v>
          </cell>
        </row>
        <row r="8709">
          <cell r="F8709" t="str">
            <v>2014Greater Fresno1-in-2October Peak20</v>
          </cell>
          <cell r="G8709">
            <v>1.9995769999999999</v>
          </cell>
          <cell r="H8709">
            <v>1.6930069999999999</v>
          </cell>
          <cell r="I8709">
            <v>81.743549999999999</v>
          </cell>
          <cell r="J8709">
            <v>26460.99</v>
          </cell>
          <cell r="K8709">
            <v>-0.33244089999999998</v>
          </cell>
          <cell r="L8709">
            <v>-0.3171563</v>
          </cell>
          <cell r="M8709">
            <v>-0.30657010000000001</v>
          </cell>
          <cell r="N8709">
            <v>-0.29598390000000002</v>
          </cell>
          <cell r="O8709">
            <v>-0.28069909999999998</v>
          </cell>
        </row>
        <row r="8710">
          <cell r="F8710" t="str">
            <v>2014Greater Fresno1-in-2October Peak21</v>
          </cell>
          <cell r="G8710">
            <v>1.7580039999999999</v>
          </cell>
          <cell r="H8710">
            <v>1.5430349999999999</v>
          </cell>
          <cell r="I8710">
            <v>79.114909999999995</v>
          </cell>
          <cell r="J8710">
            <v>26460.99</v>
          </cell>
          <cell r="K8710">
            <v>-0.2331095</v>
          </cell>
          <cell r="L8710">
            <v>-0.2223918</v>
          </cell>
          <cell r="M8710">
            <v>-0.21496870000000001</v>
          </cell>
          <cell r="N8710">
            <v>-0.2075456</v>
          </cell>
          <cell r="O8710">
            <v>-0.1968278</v>
          </cell>
        </row>
        <row r="8711">
          <cell r="F8711" t="str">
            <v>2014Greater Fresno1-in-2October Peak22</v>
          </cell>
          <cell r="G8711">
            <v>1.4952730000000001</v>
          </cell>
          <cell r="H8711">
            <v>1.364492</v>
          </cell>
          <cell r="I8711">
            <v>76.176240000000007</v>
          </cell>
          <cell r="J8711">
            <v>26460.99</v>
          </cell>
          <cell r="K8711">
            <v>-0.14181730000000001</v>
          </cell>
          <cell r="L8711">
            <v>-0.1352969</v>
          </cell>
          <cell r="M8711">
            <v>-0.13078090000000001</v>
          </cell>
          <cell r="N8711">
            <v>-0.12626490000000001</v>
          </cell>
          <cell r="O8711">
            <v>-0.1197445</v>
          </cell>
        </row>
        <row r="8712">
          <cell r="F8712" t="str">
            <v>2014Greater Fresno1-in-2October Peak23</v>
          </cell>
          <cell r="G8712">
            <v>1.169338</v>
          </cell>
          <cell r="H8712">
            <v>1.095882</v>
          </cell>
          <cell r="I8712">
            <v>72.310950000000005</v>
          </cell>
          <cell r="J8712">
            <v>26460.99</v>
          </cell>
          <cell r="K8712">
            <v>-7.9655500000000004E-2</v>
          </cell>
          <cell r="L8712">
            <v>-7.5993199999999997E-2</v>
          </cell>
          <cell r="M8712">
            <v>-7.3456599999999997E-2</v>
          </cell>
          <cell r="N8712">
            <v>-7.09201E-2</v>
          </cell>
          <cell r="O8712">
            <v>-6.7257800000000006E-2</v>
          </cell>
        </row>
        <row r="8713">
          <cell r="F8713" t="str">
            <v>2014Greater Fresno1-in-2October Peak24</v>
          </cell>
          <cell r="G8713">
            <v>0.90228229999999998</v>
          </cell>
          <cell r="H8713">
            <v>0.8463233</v>
          </cell>
          <cell r="I8713">
            <v>70.347130000000007</v>
          </cell>
          <cell r="J8713">
            <v>26460.99</v>
          </cell>
          <cell r="K8713">
            <v>-6.0681300000000001E-2</v>
          </cell>
          <cell r="L8713">
            <v>-5.7891400000000003E-2</v>
          </cell>
          <cell r="M8713">
            <v>-5.5959000000000002E-2</v>
          </cell>
          <cell r="N8713">
            <v>-5.4026699999999997E-2</v>
          </cell>
          <cell r="O8713">
            <v>-5.1236799999999999E-2</v>
          </cell>
        </row>
        <row r="8714">
          <cell r="F8714" t="str">
            <v>2014Kern1-in-2October Peak1</v>
          </cell>
          <cell r="G8714">
            <v>0.7032138</v>
          </cell>
          <cell r="H8714">
            <v>0.7032138</v>
          </cell>
          <cell r="I8714">
            <v>66.5</v>
          </cell>
          <cell r="J8714">
            <v>5494.18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</row>
        <row r="8715">
          <cell r="F8715" t="str">
            <v>2014Kern1-in-2October Peak2</v>
          </cell>
          <cell r="G8715">
            <v>0.60222659999999995</v>
          </cell>
          <cell r="H8715">
            <v>0.60222659999999995</v>
          </cell>
          <cell r="I8715">
            <v>65.5</v>
          </cell>
          <cell r="J8715">
            <v>5494.18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</row>
        <row r="8716">
          <cell r="F8716" t="str">
            <v>2014Kern1-in-2October Peak3</v>
          </cell>
          <cell r="G8716">
            <v>0.52688239999999997</v>
          </cell>
          <cell r="H8716">
            <v>0.52688239999999997</v>
          </cell>
          <cell r="I8716">
            <v>63</v>
          </cell>
          <cell r="J8716">
            <v>5494.18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</row>
        <row r="8717">
          <cell r="F8717" t="str">
            <v>2014Kern1-in-2October Peak4</v>
          </cell>
          <cell r="G8717">
            <v>0.47444960000000003</v>
          </cell>
          <cell r="H8717">
            <v>0.47444960000000003</v>
          </cell>
          <cell r="I8717">
            <v>62.5</v>
          </cell>
          <cell r="J8717">
            <v>5494.18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</row>
        <row r="8718">
          <cell r="F8718" t="str">
            <v>2014Kern1-in-2October Peak5</v>
          </cell>
          <cell r="G8718">
            <v>0.45095099999999999</v>
          </cell>
          <cell r="H8718">
            <v>0.45095099999999999</v>
          </cell>
          <cell r="I8718">
            <v>60.5</v>
          </cell>
          <cell r="J8718">
            <v>5494.18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</row>
        <row r="8719">
          <cell r="F8719" t="str">
            <v>2014Kern1-in-2October Peak6</v>
          </cell>
          <cell r="G8719">
            <v>0.44824120000000001</v>
          </cell>
          <cell r="H8719">
            <v>0.44824120000000001</v>
          </cell>
          <cell r="I8719">
            <v>59</v>
          </cell>
          <cell r="J8719">
            <v>5494.18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</row>
        <row r="8720">
          <cell r="F8720" t="str">
            <v>2014Kern1-in-2October Peak7</v>
          </cell>
          <cell r="G8720">
            <v>0.48873299999999997</v>
          </cell>
          <cell r="H8720">
            <v>0.48873299999999997</v>
          </cell>
          <cell r="I8720">
            <v>58</v>
          </cell>
          <cell r="J8720">
            <v>5494.18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</row>
        <row r="8721">
          <cell r="F8721" t="str">
            <v>2014Kern1-in-2October Peak8</v>
          </cell>
          <cell r="G8721">
            <v>0.51279319999999995</v>
          </cell>
          <cell r="H8721">
            <v>0.51279319999999995</v>
          </cell>
          <cell r="I8721">
            <v>58.5</v>
          </cell>
          <cell r="J8721">
            <v>5494.18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</row>
        <row r="8722">
          <cell r="F8722" t="str">
            <v>2014Kern1-in-2October Peak9</v>
          </cell>
          <cell r="G8722">
            <v>0.52602800000000005</v>
          </cell>
          <cell r="H8722">
            <v>0.52602800000000005</v>
          </cell>
          <cell r="I8722">
            <v>64</v>
          </cell>
          <cell r="J8722">
            <v>5494.18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</row>
        <row r="8723">
          <cell r="F8723" t="str">
            <v>2014Kern1-in-2October Peak10</v>
          </cell>
          <cell r="G8723">
            <v>0.60316250000000005</v>
          </cell>
          <cell r="H8723">
            <v>0.60316250000000005</v>
          </cell>
          <cell r="I8723">
            <v>72.5</v>
          </cell>
          <cell r="J8723">
            <v>5494.18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</row>
        <row r="8724">
          <cell r="F8724" t="str">
            <v>2014Kern1-in-2October Peak11</v>
          </cell>
          <cell r="G8724">
            <v>0.72131780000000001</v>
          </cell>
          <cell r="H8724">
            <v>0.72131780000000001</v>
          </cell>
          <cell r="I8724">
            <v>78.5</v>
          </cell>
          <cell r="J8724">
            <v>5494.18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</row>
        <row r="8725">
          <cell r="F8725" t="str">
            <v>2014Kern1-in-2October Peak12</v>
          </cell>
          <cell r="G8725">
            <v>0.88096920000000001</v>
          </cell>
          <cell r="H8725">
            <v>0.88096920000000001</v>
          </cell>
          <cell r="I8725">
            <v>85</v>
          </cell>
          <cell r="J8725">
            <v>5494.18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</row>
        <row r="8726">
          <cell r="F8726" t="str">
            <v>2014Kern1-in-2October Peak13</v>
          </cell>
          <cell r="G8726">
            <v>1.0619270000000001</v>
          </cell>
          <cell r="H8726">
            <v>1.0619270000000001</v>
          </cell>
          <cell r="I8726">
            <v>87</v>
          </cell>
          <cell r="J8726">
            <v>5494.18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</row>
        <row r="8727">
          <cell r="F8727" t="str">
            <v>2014Kern1-in-2October Peak14</v>
          </cell>
          <cell r="G8727">
            <v>1.0569759999999999</v>
          </cell>
          <cell r="H8727">
            <v>1.23855</v>
          </cell>
          <cell r="I8727">
            <v>89.5</v>
          </cell>
          <cell r="J8727">
            <v>5494.18</v>
          </cell>
          <cell r="K8727">
            <v>9.8080399999999998E-2</v>
          </cell>
          <cell r="L8727">
            <v>0.14740880000000001</v>
          </cell>
          <cell r="M8727">
            <v>0.1815735</v>
          </cell>
          <cell r="N8727">
            <v>0.21573829999999999</v>
          </cell>
          <cell r="O8727">
            <v>0.26506669999999999</v>
          </cell>
        </row>
        <row r="8728">
          <cell r="F8728" t="str">
            <v>2014Kern1-in-2October Peak15</v>
          </cell>
          <cell r="G8728">
            <v>1.196064</v>
          </cell>
          <cell r="H8728">
            <v>1.4087750000000001</v>
          </cell>
          <cell r="I8728">
            <v>91</v>
          </cell>
          <cell r="J8728">
            <v>5494.18</v>
          </cell>
          <cell r="K8728">
            <v>0.1195976</v>
          </cell>
          <cell r="L8728">
            <v>0.17460999999999999</v>
          </cell>
          <cell r="M8728">
            <v>0.21271129999999999</v>
          </cell>
          <cell r="N8728">
            <v>0.2508127</v>
          </cell>
          <cell r="O8728">
            <v>0.30582510000000002</v>
          </cell>
        </row>
        <row r="8729">
          <cell r="F8729" t="str">
            <v>2014Kern1-in-2October Peak16</v>
          </cell>
          <cell r="G8729">
            <v>1.3043739999999999</v>
          </cell>
          <cell r="H8729">
            <v>1.5835760000000001</v>
          </cell>
          <cell r="I8729">
            <v>91</v>
          </cell>
          <cell r="J8729">
            <v>5494.18</v>
          </cell>
          <cell r="K8729">
            <v>0.15895599999999999</v>
          </cell>
          <cell r="L8729">
            <v>0.22999800000000001</v>
          </cell>
          <cell r="M8729">
            <v>0.27920139999999999</v>
          </cell>
          <cell r="N8729">
            <v>0.3284049</v>
          </cell>
          <cell r="O8729">
            <v>0.39944679999999999</v>
          </cell>
        </row>
        <row r="8730">
          <cell r="F8730" t="str">
            <v>2014Kern1-in-2October Peak17</v>
          </cell>
          <cell r="G8730">
            <v>1.3981809999999999</v>
          </cell>
          <cell r="H8730">
            <v>1.714267</v>
          </cell>
          <cell r="I8730">
            <v>91</v>
          </cell>
          <cell r="J8730">
            <v>5494.18</v>
          </cell>
          <cell r="K8730">
            <v>0.1786432</v>
          </cell>
          <cell r="L8730">
            <v>0.2598453</v>
          </cell>
          <cell r="M8730">
            <v>0.31608550000000002</v>
          </cell>
          <cell r="N8730">
            <v>0.37232569999999998</v>
          </cell>
          <cell r="O8730">
            <v>0.45352769999999998</v>
          </cell>
        </row>
        <row r="8731">
          <cell r="F8731" t="str">
            <v>2014Kern1-in-2October Peak18</v>
          </cell>
          <cell r="G8731">
            <v>1.4535119999999999</v>
          </cell>
          <cell r="H8731">
            <v>1.7769239999999999</v>
          </cell>
          <cell r="I8731">
            <v>89.5</v>
          </cell>
          <cell r="J8731">
            <v>5494.18</v>
          </cell>
          <cell r="K8731">
            <v>0.1826055</v>
          </cell>
          <cell r="L8731">
            <v>0.2657948</v>
          </cell>
          <cell r="M8731">
            <v>0.32341130000000001</v>
          </cell>
          <cell r="N8731">
            <v>0.38102799999999998</v>
          </cell>
          <cell r="O8731">
            <v>0.4642172</v>
          </cell>
        </row>
        <row r="8732">
          <cell r="F8732" t="str">
            <v>2014Kern1-in-2October Peak19</v>
          </cell>
          <cell r="G8732">
            <v>2.1494909999999998</v>
          </cell>
          <cell r="H8732">
            <v>1.7290490000000001</v>
          </cell>
          <cell r="I8732">
            <v>86</v>
          </cell>
          <cell r="J8732">
            <v>5494.18</v>
          </cell>
          <cell r="K8732">
            <v>-0.46014050000000001</v>
          </cell>
          <cell r="L8732">
            <v>-0.43668639999999997</v>
          </cell>
          <cell r="M8732">
            <v>-0.42044209999999999</v>
          </cell>
          <cell r="N8732">
            <v>-0.4041979</v>
          </cell>
          <cell r="O8732">
            <v>-0.38074380000000002</v>
          </cell>
        </row>
        <row r="8733">
          <cell r="F8733" t="str">
            <v>2014Kern1-in-2October Peak20</v>
          </cell>
          <cell r="G8733">
            <v>2.0313910000000002</v>
          </cell>
          <cell r="H8733">
            <v>1.6086370000000001</v>
          </cell>
          <cell r="I8733">
            <v>80.5</v>
          </cell>
          <cell r="J8733">
            <v>5494.18</v>
          </cell>
          <cell r="K8733">
            <v>-0.4626709</v>
          </cell>
          <cell r="L8733">
            <v>-0.43908779999999997</v>
          </cell>
          <cell r="M8733">
            <v>-0.42275430000000003</v>
          </cell>
          <cell r="N8733">
            <v>-0.40642060000000002</v>
          </cell>
          <cell r="O8733">
            <v>-0.3828375</v>
          </cell>
        </row>
        <row r="8734">
          <cell r="F8734" t="str">
            <v>2014Kern1-in-2October Peak21</v>
          </cell>
          <cell r="G8734">
            <v>1.787649</v>
          </cell>
          <cell r="H8734">
            <v>1.4944599999999999</v>
          </cell>
          <cell r="I8734">
            <v>77</v>
          </cell>
          <cell r="J8734">
            <v>5494.18</v>
          </cell>
          <cell r="K8734">
            <v>-0.3208725</v>
          </cell>
          <cell r="L8734">
            <v>-0.30451709999999999</v>
          </cell>
          <cell r="M8734">
            <v>-0.29318949999999999</v>
          </cell>
          <cell r="N8734">
            <v>-0.2818618</v>
          </cell>
          <cell r="O8734">
            <v>-0.26550639999999998</v>
          </cell>
        </row>
        <row r="8735">
          <cell r="F8735" t="str">
            <v>2014Kern1-in-2October Peak22</v>
          </cell>
          <cell r="G8735">
            <v>1.540041</v>
          </cell>
          <cell r="H8735">
            <v>1.3486359999999999</v>
          </cell>
          <cell r="I8735">
            <v>74</v>
          </cell>
          <cell r="J8735">
            <v>5494.18</v>
          </cell>
          <cell r="K8735">
            <v>-0.2094781</v>
          </cell>
          <cell r="L8735">
            <v>-0.1988007</v>
          </cell>
          <cell r="M8735">
            <v>-0.19140550000000001</v>
          </cell>
          <cell r="N8735">
            <v>-0.18401039999999999</v>
          </cell>
          <cell r="O8735">
            <v>-0.17333290000000001</v>
          </cell>
        </row>
        <row r="8736">
          <cell r="F8736" t="str">
            <v>2014Kern1-in-2October Peak23</v>
          </cell>
          <cell r="G8736">
            <v>1.2436160000000001</v>
          </cell>
          <cell r="H8736">
            <v>1.100144</v>
          </cell>
          <cell r="I8736">
            <v>72</v>
          </cell>
          <cell r="J8736">
            <v>5494.18</v>
          </cell>
          <cell r="K8736">
            <v>-0.15701850000000001</v>
          </cell>
          <cell r="L8736">
            <v>-0.14901500000000001</v>
          </cell>
          <cell r="M8736">
            <v>-0.14347180000000001</v>
          </cell>
          <cell r="N8736">
            <v>-0.13792860000000001</v>
          </cell>
          <cell r="O8736">
            <v>-0.12992509999999999</v>
          </cell>
        </row>
        <row r="8737">
          <cell r="F8737" t="str">
            <v>2014Kern1-in-2October Peak24</v>
          </cell>
          <cell r="G8737">
            <v>0.99440969999999995</v>
          </cell>
          <cell r="H8737">
            <v>0.88280570000000003</v>
          </cell>
          <cell r="I8737">
            <v>70.5</v>
          </cell>
          <cell r="J8737">
            <v>5494.18</v>
          </cell>
          <cell r="K8737">
            <v>-0.12214179999999999</v>
          </cell>
          <cell r="L8737">
            <v>-0.11591600000000001</v>
          </cell>
          <cell r="M8737">
            <v>-0.1116041</v>
          </cell>
          <cell r="N8737">
            <v>-0.1072921</v>
          </cell>
          <cell r="O8737">
            <v>-0.1010664</v>
          </cell>
        </row>
        <row r="8738">
          <cell r="F8738" t="str">
            <v>2014Northern Coast1-in-2October Peak1</v>
          </cell>
          <cell r="G8738">
            <v>0.55467610000000001</v>
          </cell>
          <cell r="H8738">
            <v>0.55467610000000001</v>
          </cell>
          <cell r="I8738">
            <v>56.9773</v>
          </cell>
          <cell r="J8738">
            <v>9078.84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</row>
        <row r="8739">
          <cell r="F8739" t="str">
            <v>2014Northern Coast1-in-2October Peak2</v>
          </cell>
          <cell r="G8739">
            <v>0.48519440000000003</v>
          </cell>
          <cell r="H8739">
            <v>0.48519440000000003</v>
          </cell>
          <cell r="I8739">
            <v>55.797699999999999</v>
          </cell>
          <cell r="J8739">
            <v>9078.84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</row>
        <row r="8740">
          <cell r="F8740" t="str">
            <v>2014Northern Coast1-in-2October Peak3</v>
          </cell>
          <cell r="G8740">
            <v>0.45220179999999999</v>
          </cell>
          <cell r="H8740">
            <v>0.45220179999999999</v>
          </cell>
          <cell r="I8740">
            <v>53.6477</v>
          </cell>
          <cell r="J8740">
            <v>9078.84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</row>
        <row r="8741">
          <cell r="F8741" t="str">
            <v>2014Northern Coast1-in-2October Peak4</v>
          </cell>
          <cell r="G8741">
            <v>0.4320367</v>
          </cell>
          <cell r="H8741">
            <v>0.4320367</v>
          </cell>
          <cell r="I8741">
            <v>52.93</v>
          </cell>
          <cell r="J8741">
            <v>9078.84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</row>
        <row r="8742">
          <cell r="F8742" t="str">
            <v>2014Northern Coast1-in-2October Peak5</v>
          </cell>
          <cell r="G8742">
            <v>0.43309930000000002</v>
          </cell>
          <cell r="H8742">
            <v>0.43309930000000002</v>
          </cell>
          <cell r="I8742">
            <v>51.830199999999998</v>
          </cell>
          <cell r="J8742">
            <v>9078.84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</row>
        <row r="8743">
          <cell r="F8743" t="str">
            <v>2014Northern Coast1-in-2October Peak6</v>
          </cell>
          <cell r="G8743">
            <v>0.47313820000000001</v>
          </cell>
          <cell r="H8743">
            <v>0.47313820000000001</v>
          </cell>
          <cell r="I8743">
            <v>50.880200000000002</v>
          </cell>
          <cell r="J8743">
            <v>9078.84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</row>
        <row r="8744">
          <cell r="F8744" t="str">
            <v>2014Northern Coast1-in-2October Peak7</v>
          </cell>
          <cell r="G8744">
            <v>0.57427379999999995</v>
          </cell>
          <cell r="H8744">
            <v>0.57427379999999995</v>
          </cell>
          <cell r="I8744">
            <v>50.064</v>
          </cell>
          <cell r="J8744">
            <v>9078.84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</row>
        <row r="8745">
          <cell r="F8745" t="str">
            <v>2014Northern Coast1-in-2October Peak8</v>
          </cell>
          <cell r="G8745">
            <v>0.66281570000000001</v>
          </cell>
          <cell r="H8745">
            <v>0.66281570000000001</v>
          </cell>
          <cell r="I8745">
            <v>50.303199999999997</v>
          </cell>
          <cell r="J8745">
            <v>9078.84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</row>
        <row r="8746">
          <cell r="F8746" t="str">
            <v>2014Northern Coast1-in-2October Peak9</v>
          </cell>
          <cell r="G8746">
            <v>0.66331739999999995</v>
          </cell>
          <cell r="H8746">
            <v>0.66331739999999995</v>
          </cell>
          <cell r="I8746">
            <v>57.238300000000002</v>
          </cell>
          <cell r="J8746">
            <v>9078.84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</row>
        <row r="8747">
          <cell r="F8747" t="str">
            <v>2014Northern Coast1-in-2October Peak10</v>
          </cell>
          <cell r="G8747">
            <v>0.6782764</v>
          </cell>
          <cell r="H8747">
            <v>0.6782764</v>
          </cell>
          <cell r="I8747">
            <v>64.957099999999997</v>
          </cell>
          <cell r="J8747">
            <v>9078.84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</row>
        <row r="8748">
          <cell r="F8748" t="str">
            <v>2014Northern Coast1-in-2October Peak11</v>
          </cell>
          <cell r="G8748">
            <v>0.70377469999999998</v>
          </cell>
          <cell r="H8748">
            <v>0.70377469999999998</v>
          </cell>
          <cell r="I8748">
            <v>70.600200000000001</v>
          </cell>
          <cell r="J8748">
            <v>9078.84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</row>
        <row r="8749">
          <cell r="F8749" t="str">
            <v>2014Northern Coast1-in-2October Peak12</v>
          </cell>
          <cell r="G8749">
            <v>0.74528970000000005</v>
          </cell>
          <cell r="H8749">
            <v>0.74528970000000005</v>
          </cell>
          <cell r="I8749">
            <v>77.267700000000005</v>
          </cell>
          <cell r="J8749">
            <v>9078.84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</row>
        <row r="8750">
          <cell r="F8750" t="str">
            <v>2014Northern Coast1-in-2October Peak13</v>
          </cell>
          <cell r="G8750">
            <v>0.81643650000000001</v>
          </cell>
          <cell r="H8750">
            <v>0.81643650000000001</v>
          </cell>
          <cell r="I8750">
            <v>82.713499999999996</v>
          </cell>
          <cell r="J8750">
            <v>9078.84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</row>
        <row r="8751">
          <cell r="F8751" t="str">
            <v>2014Northern Coast1-in-2October Peak14</v>
          </cell>
          <cell r="G8751">
            <v>0.79261159999999997</v>
          </cell>
          <cell r="H8751">
            <v>0.89763919999999997</v>
          </cell>
          <cell r="I8751">
            <v>85.818799999999996</v>
          </cell>
          <cell r="J8751">
            <v>9078.84</v>
          </cell>
          <cell r="K8751">
            <v>3.8725200000000001E-2</v>
          </cell>
          <cell r="L8751">
            <v>7.7897300000000003E-2</v>
          </cell>
          <cell r="M8751">
            <v>0.1050276</v>
          </cell>
          <cell r="N8751">
            <v>0.132158</v>
          </cell>
          <cell r="O8751">
            <v>0.17132990000000001</v>
          </cell>
        </row>
        <row r="8752">
          <cell r="F8752" t="str">
            <v>2014Northern Coast1-in-2October Peak15</v>
          </cell>
          <cell r="G8752">
            <v>0.87633539999999999</v>
          </cell>
          <cell r="H8752">
            <v>1.0139530000000001</v>
          </cell>
          <cell r="I8752">
            <v>88.387500000000003</v>
          </cell>
          <cell r="J8752">
            <v>9078.84</v>
          </cell>
          <cell r="K8752">
            <v>5.0741599999999998E-2</v>
          </cell>
          <cell r="L8752">
            <v>0.10206850000000001</v>
          </cell>
          <cell r="M8752">
            <v>0.1376173</v>
          </cell>
          <cell r="N8752">
            <v>0.17316619999999999</v>
          </cell>
          <cell r="O8752">
            <v>0.2244931</v>
          </cell>
        </row>
        <row r="8753">
          <cell r="F8753" t="str">
            <v>2014Northern Coast1-in-2October Peak16</v>
          </cell>
          <cell r="G8753">
            <v>0.99337699999999995</v>
          </cell>
          <cell r="H8753">
            <v>1.163478</v>
          </cell>
          <cell r="I8753">
            <v>89.298400000000001</v>
          </cell>
          <cell r="J8753">
            <v>9078.84</v>
          </cell>
          <cell r="K8753">
            <v>6.2718700000000002E-2</v>
          </cell>
          <cell r="L8753">
            <v>0.12616089999999999</v>
          </cell>
          <cell r="M8753">
            <v>0.1701008</v>
          </cell>
          <cell r="N8753">
            <v>0.2140407</v>
          </cell>
          <cell r="O8753">
            <v>0.27748289999999998</v>
          </cell>
        </row>
        <row r="8754">
          <cell r="F8754" t="str">
            <v>2014Northern Coast1-in-2October Peak17</v>
          </cell>
          <cell r="G8754">
            <v>1.1274169999999999</v>
          </cell>
          <cell r="H8754">
            <v>1.3269880000000001</v>
          </cell>
          <cell r="I8754">
            <v>87.756699999999995</v>
          </cell>
          <cell r="J8754">
            <v>9078.84</v>
          </cell>
          <cell r="K8754">
            <v>7.3584800000000006E-2</v>
          </cell>
          <cell r="L8754">
            <v>0.14801839999999999</v>
          </cell>
          <cell r="M8754">
            <v>0.1995709</v>
          </cell>
          <cell r="N8754">
            <v>0.2511234</v>
          </cell>
          <cell r="O8754">
            <v>0.32555709999999999</v>
          </cell>
        </row>
        <row r="8755">
          <cell r="F8755" t="str">
            <v>2014Northern Coast1-in-2October Peak18</v>
          </cell>
          <cell r="G8755">
            <v>1.2395780000000001</v>
          </cell>
          <cell r="H8755">
            <v>1.444725</v>
          </cell>
          <cell r="I8755">
            <v>85.791899999999998</v>
          </cell>
          <cell r="J8755">
            <v>9078.84</v>
          </cell>
          <cell r="K8755">
            <v>7.5640700000000005E-2</v>
          </cell>
          <cell r="L8755">
            <v>0.15215400000000001</v>
          </cell>
          <cell r="M8755">
            <v>0.20514679999999999</v>
          </cell>
          <cell r="N8755">
            <v>0.25813970000000003</v>
          </cell>
          <cell r="O8755">
            <v>0.33465289999999998</v>
          </cell>
        </row>
        <row r="8756">
          <cell r="F8756" t="str">
            <v>2014Northern Coast1-in-2October Peak19</v>
          </cell>
          <cell r="G8756">
            <v>1.5919779999999999</v>
          </cell>
          <cell r="H8756">
            <v>1.438048</v>
          </cell>
          <cell r="I8756">
            <v>80.824299999999994</v>
          </cell>
          <cell r="J8756">
            <v>9078.84</v>
          </cell>
          <cell r="K8756">
            <v>-0.1743026</v>
          </cell>
          <cell r="L8756">
            <v>-0.16226640000000001</v>
          </cell>
          <cell r="M8756">
            <v>-0.15393019999999999</v>
          </cell>
          <cell r="N8756">
            <v>-0.1455939</v>
          </cell>
          <cell r="O8756">
            <v>-0.1335578</v>
          </cell>
        </row>
        <row r="8757">
          <cell r="F8757" t="str">
            <v>2014Northern Coast1-in-2October Peak20</v>
          </cell>
          <cell r="G8757">
            <v>1.44313</v>
          </cell>
          <cell r="H8757">
            <v>1.314047</v>
          </cell>
          <cell r="I8757">
            <v>74.477099999999993</v>
          </cell>
          <cell r="J8757">
            <v>9078.84</v>
          </cell>
          <cell r="K8757">
            <v>-0.14616680000000001</v>
          </cell>
          <cell r="L8757">
            <v>-0.13607349999999999</v>
          </cell>
          <cell r="M8757">
            <v>-0.1290829</v>
          </cell>
          <cell r="N8757">
            <v>-0.1220923</v>
          </cell>
          <cell r="O8757">
            <v>-0.111999</v>
          </cell>
        </row>
        <row r="8758">
          <cell r="F8758" t="str">
            <v>2014Northern Coast1-in-2October Peak21</v>
          </cell>
          <cell r="G8758">
            <v>1.2765679999999999</v>
          </cell>
          <cell r="H8758">
            <v>1.194922</v>
          </cell>
          <cell r="I8758">
            <v>69.952799999999996</v>
          </cell>
          <cell r="J8758">
            <v>9078.84</v>
          </cell>
          <cell r="K8758">
            <v>-9.2451900000000004E-2</v>
          </cell>
          <cell r="L8758">
            <v>-8.60678E-2</v>
          </cell>
          <cell r="M8758">
            <v>-8.1646099999999999E-2</v>
          </cell>
          <cell r="N8758">
            <v>-7.7224600000000004E-2</v>
          </cell>
          <cell r="O8758">
            <v>-7.0840399999999998E-2</v>
          </cell>
        </row>
        <row r="8759">
          <cell r="F8759" t="str">
            <v>2014Northern Coast1-in-2October Peak22</v>
          </cell>
          <cell r="G8759">
            <v>1.10199</v>
          </cell>
          <cell r="H8759">
            <v>1.0538080000000001</v>
          </cell>
          <cell r="I8759">
            <v>65.866399999999999</v>
          </cell>
          <cell r="J8759">
            <v>9078.84</v>
          </cell>
          <cell r="K8759">
            <v>-5.4558500000000003E-2</v>
          </cell>
          <cell r="L8759">
            <v>-5.0791099999999999E-2</v>
          </cell>
          <cell r="M8759">
            <v>-4.8181799999999997E-2</v>
          </cell>
          <cell r="N8759">
            <v>-4.5572500000000002E-2</v>
          </cell>
          <cell r="O8759">
            <v>-4.1805000000000002E-2</v>
          </cell>
        </row>
        <row r="8760">
          <cell r="F8760" t="str">
            <v>2014Northern Coast1-in-2October Peak23</v>
          </cell>
          <cell r="G8760">
            <v>0.88702760000000003</v>
          </cell>
          <cell r="H8760">
            <v>0.84994449999999999</v>
          </cell>
          <cell r="I8760">
            <v>62.374600000000001</v>
          </cell>
          <cell r="J8760">
            <v>9078.84</v>
          </cell>
          <cell r="K8760">
            <v>-4.1991000000000001E-2</v>
          </cell>
          <cell r="L8760">
            <v>-3.9091399999999998E-2</v>
          </cell>
          <cell r="M8760">
            <v>-3.7082999999999998E-2</v>
          </cell>
          <cell r="N8760">
            <v>-3.5074800000000003E-2</v>
          </cell>
          <cell r="O8760">
            <v>-3.2175200000000001E-2</v>
          </cell>
        </row>
        <row r="8761">
          <cell r="F8761" t="str">
            <v>2014Northern Coast1-in-2October Peak24</v>
          </cell>
          <cell r="G8761">
            <v>0.67966400000000005</v>
          </cell>
          <cell r="H8761">
            <v>0.64497020000000005</v>
          </cell>
          <cell r="I8761">
            <v>60.009900000000002</v>
          </cell>
          <cell r="J8761">
            <v>9078.84</v>
          </cell>
          <cell r="K8761">
            <v>-3.9285500000000001E-2</v>
          </cell>
          <cell r="L8761">
            <v>-3.65727E-2</v>
          </cell>
          <cell r="M8761">
            <v>-3.4693799999999997E-2</v>
          </cell>
          <cell r="N8761">
            <v>-3.2814900000000001E-2</v>
          </cell>
          <cell r="O8761">
            <v>-3.0102199999999999E-2</v>
          </cell>
        </row>
        <row r="8762">
          <cell r="F8762" t="str">
            <v>2014Other1-in-2October Peak1</v>
          </cell>
          <cell r="G8762">
            <v>0.46403070000000002</v>
          </cell>
          <cell r="H8762">
            <v>0.46403070000000002</v>
          </cell>
          <cell r="I8762">
            <v>64.396969999999996</v>
          </cell>
          <cell r="J8762">
            <v>25277.02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</row>
        <row r="8763">
          <cell r="F8763" t="str">
            <v>2014Other1-in-2October Peak2</v>
          </cell>
          <cell r="G8763">
            <v>0.3985205</v>
          </cell>
          <cell r="H8763">
            <v>0.3985205</v>
          </cell>
          <cell r="I8763">
            <v>62.389960000000002</v>
          </cell>
          <cell r="J8763">
            <v>25277.02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</row>
        <row r="8764">
          <cell r="F8764" t="str">
            <v>2014Other1-in-2October Peak3</v>
          </cell>
          <cell r="G8764">
            <v>0.3613634</v>
          </cell>
          <cell r="H8764">
            <v>0.3613634</v>
          </cell>
          <cell r="I8764">
            <v>61.572659999999999</v>
          </cell>
          <cell r="J8764">
            <v>25277.02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</row>
        <row r="8765">
          <cell r="F8765" t="str">
            <v>2014Other1-in-2October Peak4</v>
          </cell>
          <cell r="G8765">
            <v>0.34031980000000001</v>
          </cell>
          <cell r="H8765">
            <v>0.34031980000000001</v>
          </cell>
          <cell r="I8765">
            <v>60.406889999999997</v>
          </cell>
          <cell r="J8765">
            <v>25277.02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</row>
        <row r="8766">
          <cell r="F8766" t="str">
            <v>2014Other1-in-2October Peak5</v>
          </cell>
          <cell r="G8766">
            <v>0.3361208</v>
          </cell>
          <cell r="H8766">
            <v>0.3361208</v>
          </cell>
          <cell r="I8766">
            <v>59.793230000000001</v>
          </cell>
          <cell r="J8766">
            <v>25277.02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</row>
        <row r="8767">
          <cell r="F8767" t="str">
            <v>2014Other1-in-2October Peak6</v>
          </cell>
          <cell r="G8767">
            <v>0.35862919999999998</v>
          </cell>
          <cell r="H8767">
            <v>0.35862919999999998</v>
          </cell>
          <cell r="I8767">
            <v>58.756250000000001</v>
          </cell>
          <cell r="J8767">
            <v>25277.02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</row>
        <row r="8768">
          <cell r="F8768" t="str">
            <v>2014Other1-in-2October Peak7</v>
          </cell>
          <cell r="G8768">
            <v>0.41897820000000002</v>
          </cell>
          <cell r="H8768">
            <v>0.41897820000000002</v>
          </cell>
          <cell r="I8768">
            <v>57.536529999999999</v>
          </cell>
          <cell r="J8768">
            <v>25277.02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</row>
        <row r="8769">
          <cell r="F8769" t="str">
            <v>2014Other1-in-2October Peak8</v>
          </cell>
          <cell r="G8769">
            <v>0.4598141</v>
          </cell>
          <cell r="H8769">
            <v>0.4598141</v>
          </cell>
          <cell r="I8769">
            <v>58.091560000000001</v>
          </cell>
          <cell r="J8769">
            <v>25277.02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</row>
        <row r="8770">
          <cell r="F8770" t="str">
            <v>2014Other1-in-2October Peak9</v>
          </cell>
          <cell r="G8770">
            <v>0.46817910000000001</v>
          </cell>
          <cell r="H8770">
            <v>0.46817910000000001</v>
          </cell>
          <cell r="I8770">
            <v>62.803019999999997</v>
          </cell>
          <cell r="J8770">
            <v>25277.02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</row>
        <row r="8771">
          <cell r="F8771" t="str">
            <v>2014Other1-in-2October Peak10</v>
          </cell>
          <cell r="G8771">
            <v>0.49910949999999998</v>
          </cell>
          <cell r="H8771">
            <v>0.49910949999999998</v>
          </cell>
          <cell r="I8771">
            <v>68.010329999999996</v>
          </cell>
          <cell r="J8771">
            <v>25277.02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</row>
        <row r="8772">
          <cell r="F8772" t="str">
            <v>2014Other1-in-2October Peak11</v>
          </cell>
          <cell r="G8772">
            <v>0.55159610000000003</v>
          </cell>
          <cell r="H8772">
            <v>0.55159610000000003</v>
          </cell>
          <cell r="I8772">
            <v>72.897180000000006</v>
          </cell>
          <cell r="J8772">
            <v>25277.02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</row>
        <row r="8773">
          <cell r="F8773" t="str">
            <v>2014Other1-in-2October Peak12</v>
          </cell>
          <cell r="G8773">
            <v>0.63150839999999997</v>
          </cell>
          <cell r="H8773">
            <v>0.63150839999999997</v>
          </cell>
          <cell r="I8773">
            <v>77.492130000000003</v>
          </cell>
          <cell r="J8773">
            <v>25277.02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</row>
        <row r="8774">
          <cell r="F8774" t="str">
            <v>2014Other1-in-2October Peak13</v>
          </cell>
          <cell r="G8774">
            <v>0.7446739</v>
          </cell>
          <cell r="H8774">
            <v>0.7446739</v>
          </cell>
          <cell r="I8774">
            <v>81.272350000000003</v>
          </cell>
          <cell r="J8774">
            <v>25277.02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</row>
        <row r="8775">
          <cell r="F8775" t="str">
            <v>2014Other1-in-2October Peak14</v>
          </cell>
          <cell r="G8775">
            <v>0.83108369999999998</v>
          </cell>
          <cell r="H8775">
            <v>0.87469889999999995</v>
          </cell>
          <cell r="I8775">
            <v>84.69847</v>
          </cell>
          <cell r="J8775">
            <v>25277.02</v>
          </cell>
          <cell r="K8775">
            <v>-5.0783599999999998E-2</v>
          </cell>
          <cell r="L8775">
            <v>4.9880000000000002E-3</v>
          </cell>
          <cell r="M8775">
            <v>4.36152E-2</v>
          </cell>
          <cell r="N8775">
            <v>8.2242399999999993E-2</v>
          </cell>
          <cell r="O8775">
            <v>0.138014</v>
          </cell>
        </row>
        <row r="8776">
          <cell r="F8776" t="str">
            <v>2014Other1-in-2October Peak15</v>
          </cell>
          <cell r="G8776">
            <v>0.9677964</v>
          </cell>
          <cell r="H8776">
            <v>1.022681</v>
          </cell>
          <cell r="I8776">
            <v>86.709530000000001</v>
          </cell>
          <cell r="J8776">
            <v>25277.02</v>
          </cell>
          <cell r="K8776">
            <v>-6.5520400000000006E-2</v>
          </cell>
          <cell r="L8776">
            <v>5.6157999999999998E-3</v>
          </cell>
          <cell r="M8776">
            <v>5.4884500000000003E-2</v>
          </cell>
          <cell r="N8776">
            <v>0.1041533</v>
          </cell>
          <cell r="O8776">
            <v>0.17528959999999999</v>
          </cell>
        </row>
        <row r="8777">
          <cell r="F8777" t="str">
            <v>2014Other1-in-2October Peak16</v>
          </cell>
          <cell r="G8777">
            <v>1.116045</v>
          </cell>
          <cell r="H8777">
            <v>1.185727</v>
          </cell>
          <cell r="I8777">
            <v>88.038499999999999</v>
          </cell>
          <cell r="J8777">
            <v>25277.02</v>
          </cell>
          <cell r="K8777">
            <v>-8.0183699999999997E-2</v>
          </cell>
          <cell r="L8777">
            <v>8.3578000000000003E-3</v>
          </cell>
          <cell r="M8777">
            <v>6.9681400000000004E-2</v>
          </cell>
          <cell r="N8777">
            <v>0.13100500000000001</v>
          </cell>
          <cell r="O8777">
            <v>0.2195464</v>
          </cell>
        </row>
        <row r="8778">
          <cell r="F8778" t="str">
            <v>2014Other1-in-2October Peak17</v>
          </cell>
          <cell r="G8778">
            <v>1.2530760000000001</v>
          </cell>
          <cell r="H8778">
            <v>1.3335300000000001</v>
          </cell>
          <cell r="I8778">
            <v>88.75282</v>
          </cell>
          <cell r="J8778">
            <v>25277.02</v>
          </cell>
          <cell r="K8778">
            <v>-9.4641699999999995E-2</v>
          </cell>
          <cell r="L8778">
            <v>8.8064000000000007E-3</v>
          </cell>
          <cell r="M8778">
            <v>8.0454200000000003E-2</v>
          </cell>
          <cell r="N8778">
            <v>0.15210209999999999</v>
          </cell>
          <cell r="O8778">
            <v>0.2555501</v>
          </cell>
        </row>
        <row r="8779">
          <cell r="F8779" t="str">
            <v>2014Other1-in-2October Peak18</v>
          </cell>
          <cell r="G8779">
            <v>1.3385720000000001</v>
          </cell>
          <cell r="H8779">
            <v>1.4211039999999999</v>
          </cell>
          <cell r="I8779">
            <v>88.252449999999996</v>
          </cell>
          <cell r="J8779">
            <v>25277.02</v>
          </cell>
          <cell r="K8779">
            <v>-9.7360199999999994E-2</v>
          </cell>
          <cell r="L8779">
            <v>8.9213999999999995E-3</v>
          </cell>
          <cell r="M8779">
            <v>8.2531800000000002E-2</v>
          </cell>
          <cell r="N8779">
            <v>0.15614210000000001</v>
          </cell>
          <cell r="O8779">
            <v>0.26242369999999998</v>
          </cell>
        </row>
        <row r="8780">
          <cell r="F8780" t="str">
            <v>2014Other1-in-2October Peak19</v>
          </cell>
          <cell r="G8780">
            <v>1.6823520000000001</v>
          </cell>
          <cell r="H8780">
            <v>1.3900129999999999</v>
          </cell>
          <cell r="I8780">
            <v>84.453479999999999</v>
          </cell>
          <cell r="J8780">
            <v>25277.02</v>
          </cell>
          <cell r="K8780">
            <v>-0.32657829999999999</v>
          </cell>
          <cell r="L8780">
            <v>-0.30634939999999999</v>
          </cell>
          <cell r="M8780">
            <v>-0.29233900000000002</v>
          </cell>
          <cell r="N8780">
            <v>-0.27832839999999998</v>
          </cell>
          <cell r="O8780">
            <v>-0.25809959999999998</v>
          </cell>
        </row>
        <row r="8781">
          <cell r="F8781" t="str">
            <v>2014Other1-in-2October Peak20</v>
          </cell>
          <cell r="G8781">
            <v>1.5110060000000001</v>
          </cell>
          <cell r="H8781">
            <v>1.254229</v>
          </cell>
          <cell r="I8781">
            <v>78.727010000000007</v>
          </cell>
          <cell r="J8781">
            <v>25277.02</v>
          </cell>
          <cell r="K8781">
            <v>-0.28685159999999998</v>
          </cell>
          <cell r="L8781">
            <v>-0.26908339999999997</v>
          </cell>
          <cell r="M8781">
            <v>-0.25677729999999999</v>
          </cell>
          <cell r="N8781">
            <v>-0.2444711</v>
          </cell>
          <cell r="O8781">
            <v>-0.22670299999999999</v>
          </cell>
        </row>
        <row r="8782">
          <cell r="F8782" t="str">
            <v>2014Other1-in-2October Peak21</v>
          </cell>
          <cell r="G8782">
            <v>1.252542</v>
          </cell>
          <cell r="H8782">
            <v>1.101982</v>
          </cell>
          <cell r="I8782">
            <v>74.495480000000001</v>
          </cell>
          <cell r="J8782">
            <v>25277.02</v>
          </cell>
          <cell r="K8782">
            <v>-0.16819429999999999</v>
          </cell>
          <cell r="L8782">
            <v>-0.157776</v>
          </cell>
          <cell r="M8782">
            <v>-0.15056040000000001</v>
          </cell>
          <cell r="N8782">
            <v>-0.14334469999999999</v>
          </cell>
          <cell r="O8782">
            <v>-0.1329264</v>
          </cell>
        </row>
        <row r="8783">
          <cell r="F8783" t="str">
            <v>2014Other1-in-2October Peak22</v>
          </cell>
          <cell r="G8783">
            <v>1.035757</v>
          </cell>
          <cell r="H8783">
            <v>0.93915709999999997</v>
          </cell>
          <cell r="I8783">
            <v>71.822810000000004</v>
          </cell>
          <cell r="J8783">
            <v>25277.02</v>
          </cell>
          <cell r="K8783">
            <v>-0.1079142</v>
          </cell>
          <cell r="L8783">
            <v>-0.10122979999999999</v>
          </cell>
          <cell r="M8783">
            <v>-9.6600199999999997E-2</v>
          </cell>
          <cell r="N8783">
            <v>-9.19706E-2</v>
          </cell>
          <cell r="O8783">
            <v>-8.5286200000000006E-2</v>
          </cell>
        </row>
        <row r="8784">
          <cell r="F8784" t="str">
            <v>2014Other1-in-2October Peak23</v>
          </cell>
          <cell r="G8784">
            <v>0.79651439999999996</v>
          </cell>
          <cell r="H8784">
            <v>0.73519489999999998</v>
          </cell>
          <cell r="I8784">
            <v>68.341740000000001</v>
          </cell>
          <cell r="J8784">
            <v>25277.02</v>
          </cell>
          <cell r="K8784">
            <v>-6.8501400000000004E-2</v>
          </cell>
          <cell r="L8784">
            <v>-6.4258300000000004E-2</v>
          </cell>
          <cell r="M8784">
            <v>-6.1319499999999999E-2</v>
          </cell>
          <cell r="N8784">
            <v>-5.8380799999999997E-2</v>
          </cell>
          <cell r="O8784">
            <v>-5.4137699999999997E-2</v>
          </cell>
        </row>
        <row r="8785">
          <cell r="F8785" t="str">
            <v>2014Other1-in-2October Peak24</v>
          </cell>
          <cell r="G8785">
            <v>0.60072380000000003</v>
          </cell>
          <cell r="H8785">
            <v>0.56154009999999999</v>
          </cell>
          <cell r="I8785">
            <v>66.240269999999995</v>
          </cell>
          <cell r="J8785">
            <v>25277.02</v>
          </cell>
          <cell r="K8785">
            <v>-4.3772999999999999E-2</v>
          </cell>
          <cell r="L8785">
            <v>-4.1061599999999997E-2</v>
          </cell>
          <cell r="M8785">
            <v>-3.9183700000000002E-2</v>
          </cell>
          <cell r="N8785">
            <v>-3.73058E-2</v>
          </cell>
          <cell r="O8785">
            <v>-3.45945E-2</v>
          </cell>
        </row>
        <row r="8786">
          <cell r="F8786" t="str">
            <v>2014Sierra1-in-2October Peak1</v>
          </cell>
          <cell r="G8786">
            <v>0.4939442</v>
          </cell>
          <cell r="H8786">
            <v>0.4939442</v>
          </cell>
          <cell r="I8786">
            <v>58.988520000000001</v>
          </cell>
          <cell r="J8786">
            <v>17688.05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</row>
        <row r="8787">
          <cell r="F8787" t="str">
            <v>2014Sierra1-in-2October Peak2</v>
          </cell>
          <cell r="G8787">
            <v>0.43580279999999999</v>
          </cell>
          <cell r="H8787">
            <v>0.43580279999999999</v>
          </cell>
          <cell r="I8787">
            <v>58.029319999999998</v>
          </cell>
          <cell r="J8787">
            <v>17688.05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</row>
        <row r="8788">
          <cell r="F8788" t="str">
            <v>2014Sierra1-in-2October Peak3</v>
          </cell>
          <cell r="G8788">
            <v>0.40222330000000001</v>
          </cell>
          <cell r="H8788">
            <v>0.40222330000000001</v>
          </cell>
          <cell r="I8788">
            <v>57.512369999999997</v>
          </cell>
          <cell r="J8788">
            <v>17688.05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</row>
        <row r="8789">
          <cell r="F8789" t="str">
            <v>2014Sierra1-in-2October Peak4</v>
          </cell>
          <cell r="G8789">
            <v>0.38322630000000002</v>
          </cell>
          <cell r="H8789">
            <v>0.38322630000000002</v>
          </cell>
          <cell r="I8789">
            <v>56.980119999999999</v>
          </cell>
          <cell r="J8789">
            <v>17688.05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</row>
        <row r="8790">
          <cell r="F8790" t="str">
            <v>2014Sierra1-in-2October Peak5</v>
          </cell>
          <cell r="G8790">
            <v>0.38332470000000002</v>
          </cell>
          <cell r="H8790">
            <v>0.38332470000000002</v>
          </cell>
          <cell r="I8790">
            <v>56.884369999999997</v>
          </cell>
          <cell r="J8790">
            <v>17688.05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</row>
        <row r="8791">
          <cell r="F8791" t="str">
            <v>2014Sierra1-in-2October Peak6</v>
          </cell>
          <cell r="G8791">
            <v>0.41846090000000002</v>
          </cell>
          <cell r="H8791">
            <v>0.41846090000000002</v>
          </cell>
          <cell r="I8791">
            <v>56.114040000000003</v>
          </cell>
          <cell r="J8791">
            <v>17688.05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</row>
        <row r="8792">
          <cell r="F8792" t="str">
            <v>2014Sierra1-in-2October Peak7</v>
          </cell>
          <cell r="G8792">
            <v>0.49802819999999998</v>
          </cell>
          <cell r="H8792">
            <v>0.49802819999999998</v>
          </cell>
          <cell r="I8792">
            <v>54.69285</v>
          </cell>
          <cell r="J8792">
            <v>17688.05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</row>
        <row r="8793">
          <cell r="F8793" t="str">
            <v>2014Sierra1-in-2October Peak8</v>
          </cell>
          <cell r="G8793">
            <v>0.54840460000000002</v>
          </cell>
          <cell r="H8793">
            <v>0.54840460000000002</v>
          </cell>
          <cell r="I8793">
            <v>55.669060000000002</v>
          </cell>
          <cell r="J8793">
            <v>17688.05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</row>
        <row r="8794">
          <cell r="F8794" t="str">
            <v>2014Sierra1-in-2October Peak9</v>
          </cell>
          <cell r="G8794">
            <v>0.563774</v>
          </cell>
          <cell r="H8794">
            <v>0.563774</v>
          </cell>
          <cell r="I8794">
            <v>62.200400000000002</v>
          </cell>
          <cell r="J8794">
            <v>17688.05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</row>
        <row r="8795">
          <cell r="F8795" t="str">
            <v>2014Sierra1-in-2October Peak10</v>
          </cell>
          <cell r="G8795">
            <v>0.59243489999999999</v>
          </cell>
          <cell r="H8795">
            <v>0.59243489999999999</v>
          </cell>
          <cell r="I8795">
            <v>69.830250000000007</v>
          </cell>
          <cell r="J8795">
            <v>17688.05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</row>
        <row r="8796">
          <cell r="F8796" t="str">
            <v>2014Sierra1-in-2October Peak11</v>
          </cell>
          <cell r="G8796">
            <v>0.6468855</v>
          </cell>
          <cell r="H8796">
            <v>0.6468855</v>
          </cell>
          <cell r="I8796">
            <v>76.468549999999993</v>
          </cell>
          <cell r="J8796">
            <v>17688.05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</row>
        <row r="8797">
          <cell r="F8797" t="str">
            <v>2014Sierra1-in-2October Peak12</v>
          </cell>
          <cell r="G8797">
            <v>0.72940020000000005</v>
          </cell>
          <cell r="H8797">
            <v>0.72940020000000005</v>
          </cell>
          <cell r="I8797">
            <v>79.703329999999994</v>
          </cell>
          <cell r="J8797">
            <v>17688.05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</row>
        <row r="8798">
          <cell r="F8798" t="str">
            <v>2014Sierra1-in-2October Peak13</v>
          </cell>
          <cell r="G8798">
            <v>0.84355840000000004</v>
          </cell>
          <cell r="H8798">
            <v>0.84355840000000004</v>
          </cell>
          <cell r="I8798">
            <v>82.550929999999994</v>
          </cell>
          <cell r="J8798">
            <v>17688.05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</row>
        <row r="8799">
          <cell r="F8799" t="str">
            <v>2014Sierra1-in-2October Peak14</v>
          </cell>
          <cell r="G8799">
            <v>0.91501489999999996</v>
          </cell>
          <cell r="H8799">
            <v>0.9731746</v>
          </cell>
          <cell r="I8799">
            <v>84.608509999999995</v>
          </cell>
          <cell r="J8799">
            <v>17688.05</v>
          </cell>
          <cell r="K8799">
            <v>-7.3797000000000001E-2</v>
          </cell>
          <cell r="L8799">
            <v>4.1640999999999996E-3</v>
          </cell>
          <cell r="M8799">
            <v>5.8159799999999998E-2</v>
          </cell>
          <cell r="N8799">
            <v>0.1121554</v>
          </cell>
          <cell r="O8799">
            <v>0.19011649999999999</v>
          </cell>
        </row>
        <row r="8800">
          <cell r="F8800" t="str">
            <v>2014Sierra1-in-2October Peak15</v>
          </cell>
          <cell r="G8800">
            <v>1.046772</v>
          </cell>
          <cell r="H8800">
            <v>1.1217360000000001</v>
          </cell>
          <cell r="I8800">
            <v>85.374560000000002</v>
          </cell>
          <cell r="J8800">
            <v>17688.05</v>
          </cell>
          <cell r="K8800">
            <v>-9.5248600000000003E-2</v>
          </cell>
          <cell r="L8800">
            <v>5.3146000000000001E-3</v>
          </cell>
          <cell r="M8800">
            <v>7.4964299999999998E-2</v>
          </cell>
          <cell r="N8800">
            <v>0.1446141</v>
          </cell>
          <cell r="O8800">
            <v>0.24517710000000001</v>
          </cell>
        </row>
        <row r="8801">
          <cell r="F8801" t="str">
            <v>2014Sierra1-in-2October Peak16</v>
          </cell>
          <cell r="G8801">
            <v>1.199049</v>
          </cell>
          <cell r="H8801">
            <v>1.2926</v>
          </cell>
          <cell r="I8801">
            <v>86.099950000000007</v>
          </cell>
          <cell r="J8801">
            <v>17688.05</v>
          </cell>
          <cell r="K8801">
            <v>-0.1176903</v>
          </cell>
          <cell r="L8801">
            <v>7.1126000000000002E-3</v>
          </cell>
          <cell r="M8801">
            <v>9.3550800000000003E-2</v>
          </cell>
          <cell r="N8801">
            <v>0.17998900000000001</v>
          </cell>
          <cell r="O8801">
            <v>0.3047919</v>
          </cell>
        </row>
        <row r="8802">
          <cell r="F8802" t="str">
            <v>2014Sierra1-in-2October Peak17</v>
          </cell>
          <cell r="G8802">
            <v>1.336236</v>
          </cell>
          <cell r="H8802">
            <v>1.445365</v>
          </cell>
          <cell r="I8802">
            <v>86.149079999999998</v>
          </cell>
          <cell r="J8802">
            <v>17688.05</v>
          </cell>
          <cell r="K8802">
            <v>-0.13810910000000001</v>
          </cell>
          <cell r="L8802">
            <v>7.9612999999999993E-3</v>
          </cell>
          <cell r="M8802">
            <v>0.1091294</v>
          </cell>
          <cell r="N8802">
            <v>0.2102974</v>
          </cell>
          <cell r="O8802">
            <v>0.35636790000000002</v>
          </cell>
        </row>
        <row r="8803">
          <cell r="F8803" t="str">
            <v>2014Sierra1-in-2October Peak18</v>
          </cell>
          <cell r="G8803">
            <v>1.431584</v>
          </cell>
          <cell r="H8803">
            <v>1.5436799999999999</v>
          </cell>
          <cell r="I8803">
            <v>85.077100000000002</v>
          </cell>
          <cell r="J8803">
            <v>17688.05</v>
          </cell>
          <cell r="K8803">
            <v>-0.1419716</v>
          </cell>
          <cell r="L8803">
            <v>8.1335000000000001E-3</v>
          </cell>
          <cell r="M8803">
            <v>0.1120959</v>
          </cell>
          <cell r="N8803">
            <v>0.21605830000000001</v>
          </cell>
          <cell r="O8803">
            <v>0.36616340000000003</v>
          </cell>
        </row>
        <row r="8804">
          <cell r="F8804" t="str">
            <v>2014Sierra1-in-2October Peak19</v>
          </cell>
          <cell r="G8804">
            <v>1.894603</v>
          </cell>
          <cell r="H8804">
            <v>1.5267040000000001</v>
          </cell>
          <cell r="I8804">
            <v>76.994739999999993</v>
          </cell>
          <cell r="J8804">
            <v>17688.05</v>
          </cell>
          <cell r="K8804">
            <v>-0.40038760000000001</v>
          </cell>
          <cell r="L8804">
            <v>-0.3811929</v>
          </cell>
          <cell r="M8804">
            <v>-0.36789870000000002</v>
          </cell>
          <cell r="N8804">
            <v>-0.35460449999999999</v>
          </cell>
          <cell r="O8804">
            <v>-0.33540979999999998</v>
          </cell>
        </row>
        <row r="8805">
          <cell r="F8805" t="str">
            <v>2014Sierra1-in-2October Peak20</v>
          </cell>
          <cell r="G8805">
            <v>1.703514</v>
          </cell>
          <cell r="H8805">
            <v>1.4003060000000001</v>
          </cell>
          <cell r="I8805">
            <v>69.628469999999993</v>
          </cell>
          <cell r="J8805">
            <v>17688.05</v>
          </cell>
          <cell r="K8805">
            <v>-0.32998349999999999</v>
          </cell>
          <cell r="L8805">
            <v>-0.314164</v>
          </cell>
          <cell r="M8805">
            <v>-0.30320750000000002</v>
          </cell>
          <cell r="N8805">
            <v>-0.29225099999999998</v>
          </cell>
          <cell r="O8805">
            <v>-0.2764315</v>
          </cell>
        </row>
        <row r="8806">
          <cell r="F8806" t="str">
            <v>2014Sierra1-in-2October Peak21</v>
          </cell>
          <cell r="G8806">
            <v>1.431546</v>
          </cell>
          <cell r="H8806">
            <v>1.2394609999999999</v>
          </cell>
          <cell r="I8806">
            <v>65.628469999999993</v>
          </cell>
          <cell r="J8806">
            <v>17688.05</v>
          </cell>
          <cell r="K8806">
            <v>-0.20904739999999999</v>
          </cell>
          <cell r="L8806">
            <v>-0.1990256</v>
          </cell>
          <cell r="M8806">
            <v>-0.19208459999999999</v>
          </cell>
          <cell r="N8806">
            <v>-0.18514349999999999</v>
          </cell>
          <cell r="O8806">
            <v>-0.17512169999999999</v>
          </cell>
        </row>
        <row r="8807">
          <cell r="F8807" t="str">
            <v>2014Sierra1-in-2October Peak22</v>
          </cell>
          <cell r="G8807">
            <v>1.1695230000000001</v>
          </cell>
          <cell r="H8807">
            <v>1.054802</v>
          </cell>
          <cell r="I8807">
            <v>63.769779999999997</v>
          </cell>
          <cell r="J8807">
            <v>17688.05</v>
          </cell>
          <cell r="K8807">
            <v>-0.1248522</v>
          </cell>
          <cell r="L8807">
            <v>-0.11886679999999999</v>
          </cell>
          <cell r="M8807">
            <v>-0.1147213</v>
          </cell>
          <cell r="N8807">
            <v>-0.1105758</v>
          </cell>
          <cell r="O8807">
            <v>-0.1045903</v>
          </cell>
        </row>
        <row r="8808">
          <cell r="F8808" t="str">
            <v>2014Sierra1-in-2October Peak23</v>
          </cell>
          <cell r="G8808">
            <v>0.89348349999999999</v>
          </cell>
          <cell r="H8808">
            <v>0.81624810000000003</v>
          </cell>
          <cell r="I8808">
            <v>62.427660000000003</v>
          </cell>
          <cell r="J8808">
            <v>17688.05</v>
          </cell>
          <cell r="K8808">
            <v>-8.4056000000000006E-2</v>
          </cell>
          <cell r="L8808">
            <v>-8.0026299999999995E-2</v>
          </cell>
          <cell r="M8808">
            <v>-7.7235399999999996E-2</v>
          </cell>
          <cell r="N8808">
            <v>-7.4444499999999997E-2</v>
          </cell>
          <cell r="O8808">
            <v>-7.04148E-2</v>
          </cell>
        </row>
        <row r="8809">
          <cell r="F8809" t="str">
            <v>2014Sierra1-in-2October Peak24</v>
          </cell>
          <cell r="G8809">
            <v>0.65974809999999995</v>
          </cell>
          <cell r="H8809">
            <v>0.61945269999999997</v>
          </cell>
          <cell r="I8809">
            <v>59.575270000000003</v>
          </cell>
          <cell r="J8809">
            <v>17688.05</v>
          </cell>
          <cell r="K8809">
            <v>-4.3853900000000001E-2</v>
          </cell>
          <cell r="L8809">
            <v>-4.1751499999999997E-2</v>
          </cell>
          <cell r="M8809">
            <v>-4.0295400000000002E-2</v>
          </cell>
          <cell r="N8809">
            <v>-3.88393E-2</v>
          </cell>
          <cell r="O8809">
            <v>-3.6736999999999999E-2</v>
          </cell>
        </row>
        <row r="8810">
          <cell r="F8810" t="str">
            <v>2014Stockton1-in-2October Peak1</v>
          </cell>
          <cell r="G8810">
            <v>0.5586873</v>
          </cell>
          <cell r="H8810">
            <v>0.5586873</v>
          </cell>
          <cell r="I8810">
            <v>67.096410000000006</v>
          </cell>
          <cell r="J8810">
            <v>12323.13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</row>
        <row r="8811">
          <cell r="F8811" t="str">
            <v>2014Stockton1-in-2October Peak2</v>
          </cell>
          <cell r="G8811">
            <v>0.47522969999999998</v>
          </cell>
          <cell r="H8811">
            <v>0.47522969999999998</v>
          </cell>
          <cell r="I8811">
            <v>65.186130000000006</v>
          </cell>
          <cell r="J8811">
            <v>12323.13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</row>
        <row r="8812">
          <cell r="F8812" t="str">
            <v>2014Stockton1-in-2October Peak3</v>
          </cell>
          <cell r="G8812">
            <v>0.42400179999999998</v>
          </cell>
          <cell r="H8812">
            <v>0.42400179999999998</v>
          </cell>
          <cell r="I8812">
            <v>63.865459999999999</v>
          </cell>
          <cell r="J8812">
            <v>12323.13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</row>
        <row r="8813">
          <cell r="F8813" t="str">
            <v>2014Stockton1-in-2October Peak4</v>
          </cell>
          <cell r="G8813">
            <v>0.39532250000000002</v>
          </cell>
          <cell r="H8813">
            <v>0.39532250000000002</v>
          </cell>
          <cell r="I8813">
            <v>63.410350000000001</v>
          </cell>
          <cell r="J8813">
            <v>12323.13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</row>
        <row r="8814">
          <cell r="F8814" t="str">
            <v>2014Stockton1-in-2October Peak5</v>
          </cell>
          <cell r="G8814">
            <v>0.38878210000000002</v>
          </cell>
          <cell r="H8814">
            <v>0.38878210000000002</v>
          </cell>
          <cell r="I8814">
            <v>62.5</v>
          </cell>
          <cell r="J8814">
            <v>12323.13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</row>
        <row r="8815">
          <cell r="F8815" t="str">
            <v>2014Stockton1-in-2October Peak6</v>
          </cell>
          <cell r="G8815">
            <v>0.40631080000000003</v>
          </cell>
          <cell r="H8815">
            <v>0.40631080000000003</v>
          </cell>
          <cell r="I8815">
            <v>61.910350000000001</v>
          </cell>
          <cell r="J8815">
            <v>12323.13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</row>
        <row r="8816">
          <cell r="F8816" t="str">
            <v>2014Stockton1-in-2October Peak7</v>
          </cell>
          <cell r="G8816">
            <v>0.46362310000000001</v>
          </cell>
          <cell r="H8816">
            <v>0.46362310000000001</v>
          </cell>
          <cell r="I8816">
            <v>60.410350000000001</v>
          </cell>
          <cell r="J8816">
            <v>12323.13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</row>
        <row r="8817">
          <cell r="F8817" t="str">
            <v>2014Stockton1-in-2October Peak8</v>
          </cell>
          <cell r="G8817">
            <v>0.50344409999999995</v>
          </cell>
          <cell r="H8817">
            <v>0.50344409999999995</v>
          </cell>
          <cell r="I8817">
            <v>60.820599999999999</v>
          </cell>
          <cell r="J8817">
            <v>12323.13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</row>
        <row r="8818">
          <cell r="F8818" t="str">
            <v>2014Stockton1-in-2October Peak9</v>
          </cell>
          <cell r="G8818">
            <v>0.5242367</v>
          </cell>
          <cell r="H8818">
            <v>0.5242367</v>
          </cell>
          <cell r="I8818">
            <v>62.634540000000001</v>
          </cell>
          <cell r="J8818">
            <v>12323.13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</row>
        <row r="8819">
          <cell r="F8819" t="str">
            <v>2014Stockton1-in-2October Peak10</v>
          </cell>
          <cell r="G8819">
            <v>0.57517280000000004</v>
          </cell>
          <cell r="H8819">
            <v>0.57517280000000004</v>
          </cell>
          <cell r="I8819">
            <v>67.269040000000004</v>
          </cell>
          <cell r="J8819">
            <v>12323.13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</row>
        <row r="8820">
          <cell r="F8820" t="str">
            <v>2014Stockton1-in-2October Peak11</v>
          </cell>
          <cell r="G8820">
            <v>0.64789390000000002</v>
          </cell>
          <cell r="H8820">
            <v>0.64789390000000002</v>
          </cell>
          <cell r="I8820">
            <v>72.538120000000006</v>
          </cell>
          <cell r="J8820">
            <v>12323.13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</row>
        <row r="8821">
          <cell r="F8821" t="str">
            <v>2014Stockton1-in-2October Peak12</v>
          </cell>
          <cell r="G8821">
            <v>0.74651889999999999</v>
          </cell>
          <cell r="H8821">
            <v>0.74651889999999999</v>
          </cell>
          <cell r="I8821">
            <v>76.538120000000006</v>
          </cell>
          <cell r="J8821">
            <v>12323.13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</row>
        <row r="8822">
          <cell r="F8822" t="str">
            <v>2014Stockton1-in-2October Peak13</v>
          </cell>
          <cell r="G8822">
            <v>0.87338119999999997</v>
          </cell>
          <cell r="H8822">
            <v>0.87338119999999997</v>
          </cell>
          <cell r="I8822">
            <v>79.627769999999998</v>
          </cell>
          <cell r="J8822">
            <v>12323.13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</row>
        <row r="8823">
          <cell r="F8823" t="str">
            <v>2014Stockton1-in-2October Peak14</v>
          </cell>
          <cell r="G8823">
            <v>0.95802310000000002</v>
          </cell>
          <cell r="H8823">
            <v>1.0190870000000001</v>
          </cell>
          <cell r="I8823">
            <v>83.538120000000006</v>
          </cell>
          <cell r="J8823">
            <v>12323.13</v>
          </cell>
          <cell r="K8823">
            <v>-2.1064900000000001E-2</v>
          </cell>
          <cell r="L8823">
            <v>2.74573E-2</v>
          </cell>
          <cell r="M8823">
            <v>6.1063699999999999E-2</v>
          </cell>
          <cell r="N8823">
            <v>9.4670000000000004E-2</v>
          </cell>
          <cell r="O8823">
            <v>0.14319219999999999</v>
          </cell>
        </row>
        <row r="8824">
          <cell r="F8824" t="str">
            <v>2014Stockton1-in-2October Peak15</v>
          </cell>
          <cell r="G8824">
            <v>1.106214</v>
          </cell>
          <cell r="H8824">
            <v>1.1808799999999999</v>
          </cell>
          <cell r="I8824">
            <v>85.858729999999994</v>
          </cell>
          <cell r="J8824">
            <v>12323.13</v>
          </cell>
          <cell r="K8824">
            <v>-2.6193500000000002E-2</v>
          </cell>
          <cell r="L8824">
            <v>3.3395099999999997E-2</v>
          </cell>
          <cell r="M8824">
            <v>7.4665999999999996E-2</v>
          </cell>
          <cell r="N8824">
            <v>0.1159369</v>
          </cell>
          <cell r="O8824">
            <v>0.1755255</v>
          </cell>
        </row>
        <row r="8825">
          <cell r="F8825" t="str">
            <v>2014Stockton1-in-2October Peak16</v>
          </cell>
          <cell r="G8825">
            <v>1.2631829999999999</v>
          </cell>
          <cell r="H8825">
            <v>1.3594869999999999</v>
          </cell>
          <cell r="I8825">
            <v>87.634540000000001</v>
          </cell>
          <cell r="J8825">
            <v>12323.13</v>
          </cell>
          <cell r="K8825">
            <v>-3.04999E-2</v>
          </cell>
          <cell r="L8825">
            <v>4.4416400000000002E-2</v>
          </cell>
          <cell r="M8825">
            <v>9.6303200000000005E-2</v>
          </cell>
          <cell r="N8825">
            <v>0.14819009999999999</v>
          </cell>
          <cell r="O8825">
            <v>0.22310640000000001</v>
          </cell>
        </row>
        <row r="8826">
          <cell r="F8826" t="str">
            <v>2014Stockton1-in-2October Peak17</v>
          </cell>
          <cell r="G8826">
            <v>1.4035070000000001</v>
          </cell>
          <cell r="H8826">
            <v>1.5136639999999999</v>
          </cell>
          <cell r="I8826">
            <v>88.04486</v>
          </cell>
          <cell r="J8826">
            <v>12323.13</v>
          </cell>
          <cell r="K8826">
            <v>-3.7108000000000002E-2</v>
          </cell>
          <cell r="L8826">
            <v>4.98971E-2</v>
          </cell>
          <cell r="M8826">
            <v>0.1101565</v>
          </cell>
          <cell r="N8826">
            <v>0.17041580000000001</v>
          </cell>
          <cell r="O8826">
            <v>0.25742090000000001</v>
          </cell>
        </row>
        <row r="8827">
          <cell r="F8827" t="str">
            <v>2014Stockton1-in-2October Peak18</v>
          </cell>
          <cell r="G8827">
            <v>1.4828269999999999</v>
          </cell>
          <cell r="H8827">
            <v>1.5956900000000001</v>
          </cell>
          <cell r="I8827">
            <v>87.410349999999994</v>
          </cell>
          <cell r="J8827">
            <v>12323.13</v>
          </cell>
          <cell r="K8827">
            <v>-3.83183E-2</v>
          </cell>
          <cell r="L8827">
            <v>5.1000900000000002E-2</v>
          </cell>
          <cell r="M8827">
            <v>0.11286309999999999</v>
          </cell>
          <cell r="N8827">
            <v>0.1747253</v>
          </cell>
          <cell r="O8827">
            <v>0.26404450000000002</v>
          </cell>
        </row>
        <row r="8828">
          <cell r="F8828" t="str">
            <v>2014Stockton1-in-2October Peak19</v>
          </cell>
          <cell r="G8828">
            <v>1.8499989999999999</v>
          </cell>
          <cell r="H8828">
            <v>1.5568249999999999</v>
          </cell>
          <cell r="I8828">
            <v>85.596410000000006</v>
          </cell>
          <cell r="J8828">
            <v>12323.13</v>
          </cell>
          <cell r="K8828">
            <v>-0.30917080000000002</v>
          </cell>
          <cell r="L8828">
            <v>-0.29971989999999998</v>
          </cell>
          <cell r="M8828">
            <v>-0.2931743</v>
          </cell>
          <cell r="N8828">
            <v>-0.28662870000000001</v>
          </cell>
          <cell r="O8828">
            <v>-0.27717779999999997</v>
          </cell>
        </row>
        <row r="8829">
          <cell r="F8829" t="str">
            <v>2014Stockton1-in-2October Peak20</v>
          </cell>
          <cell r="G8829">
            <v>1.688272</v>
          </cell>
          <cell r="H8829">
            <v>1.413192</v>
          </cell>
          <cell r="I8829">
            <v>79.827370000000002</v>
          </cell>
          <cell r="J8829">
            <v>12323.13</v>
          </cell>
          <cell r="K8829">
            <v>-0.29008919999999999</v>
          </cell>
          <cell r="L8829">
            <v>-0.28122160000000002</v>
          </cell>
          <cell r="M8829">
            <v>-0.27507999999999999</v>
          </cell>
          <cell r="N8829">
            <v>-0.26893830000000002</v>
          </cell>
          <cell r="O8829">
            <v>-0.26007079999999999</v>
          </cell>
        </row>
        <row r="8830">
          <cell r="F8830" t="str">
            <v>2014Stockton1-in-2October Peak21</v>
          </cell>
          <cell r="G8830">
            <v>1.4547680000000001</v>
          </cell>
          <cell r="H8830">
            <v>1.2690570000000001</v>
          </cell>
          <cell r="I8830">
            <v>76.192899999999995</v>
          </cell>
          <cell r="J8830">
            <v>12323.13</v>
          </cell>
          <cell r="K8830">
            <v>-0.19584399999999999</v>
          </cell>
          <cell r="L8830">
            <v>-0.18985740000000001</v>
          </cell>
          <cell r="M8830">
            <v>-0.18571109999999999</v>
          </cell>
          <cell r="N8830">
            <v>-0.1815647</v>
          </cell>
          <cell r="O8830">
            <v>-0.17557809999999999</v>
          </cell>
        </row>
        <row r="8831">
          <cell r="F8831" t="str">
            <v>2014Stockton1-in-2October Peak22</v>
          </cell>
          <cell r="G8831">
            <v>1.226979</v>
          </cell>
          <cell r="H8831">
            <v>1.0964020000000001</v>
          </cell>
          <cell r="I8831">
            <v>73.737690000000001</v>
          </cell>
          <cell r="J8831">
            <v>12323.13</v>
          </cell>
          <cell r="K8831">
            <v>-0.1377023</v>
          </cell>
          <cell r="L8831">
            <v>-0.1334929</v>
          </cell>
          <cell r="M8831">
            <v>-0.13057759999999999</v>
          </cell>
          <cell r="N8831">
            <v>-0.1276622</v>
          </cell>
          <cell r="O8831">
            <v>-0.1234528</v>
          </cell>
        </row>
        <row r="8832">
          <cell r="F8832" t="str">
            <v>2014Stockton1-in-2October Peak23</v>
          </cell>
          <cell r="G8832">
            <v>0.94455</v>
          </cell>
          <cell r="H8832">
            <v>0.87427359999999998</v>
          </cell>
          <cell r="I8832">
            <v>70.917079999999999</v>
          </cell>
          <cell r="J8832">
            <v>12323.13</v>
          </cell>
          <cell r="K8832">
            <v>-7.4110899999999993E-2</v>
          </cell>
          <cell r="L8832">
            <v>-7.1845500000000007E-2</v>
          </cell>
          <cell r="M8832">
            <v>-7.0276400000000003E-2</v>
          </cell>
          <cell r="N8832">
            <v>-6.8707400000000002E-2</v>
          </cell>
          <cell r="O8832">
            <v>-6.6441899999999998E-2</v>
          </cell>
        </row>
        <row r="8833">
          <cell r="F8833" t="str">
            <v>2014Stockton1-in-2October Peak24</v>
          </cell>
          <cell r="G8833">
            <v>0.72993200000000003</v>
          </cell>
          <cell r="H8833">
            <v>0.6735854</v>
          </cell>
          <cell r="I8833">
            <v>69.186130000000006</v>
          </cell>
          <cell r="J8833">
            <v>12323.13</v>
          </cell>
          <cell r="K8833">
            <v>-5.9421000000000002E-2</v>
          </cell>
          <cell r="L8833">
            <v>-5.7604599999999999E-2</v>
          </cell>
          <cell r="M8833">
            <v>-5.6346599999999997E-2</v>
          </cell>
          <cell r="N8833">
            <v>-5.5088600000000001E-2</v>
          </cell>
          <cell r="O8833">
            <v>-5.3272199999999999E-2</v>
          </cell>
        </row>
        <row r="8834">
          <cell r="F8834" t="str">
            <v>2015-2022All Customers1-in-10October Peak1</v>
          </cell>
          <cell r="G8834">
            <v>0.92889520000000003</v>
          </cell>
          <cell r="H8834">
            <v>0.92889520000000003</v>
          </cell>
          <cell r="I8834">
            <v>71.433689999999999</v>
          </cell>
          <cell r="J8834">
            <v>147887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</row>
        <row r="8835">
          <cell r="F8835" t="str">
            <v>2015-2022All Customers1-in-10October Peak2</v>
          </cell>
          <cell r="G8835">
            <v>0.79370260000000004</v>
          </cell>
          <cell r="H8835">
            <v>0.79370260000000004</v>
          </cell>
          <cell r="I8835">
            <v>70.113159999999993</v>
          </cell>
          <cell r="J8835">
            <v>147887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</row>
        <row r="8836">
          <cell r="F8836" t="str">
            <v>2015-2022All Customers1-in-10October Peak3</v>
          </cell>
          <cell r="G8836">
            <v>0.7146652</v>
          </cell>
          <cell r="H8836">
            <v>0.7146652</v>
          </cell>
          <cell r="I8836">
            <v>68.787710000000004</v>
          </cell>
          <cell r="J8836">
            <v>147887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</row>
        <row r="8837">
          <cell r="F8837" t="str">
            <v>2015-2022All Customers1-in-10October Peak4</v>
          </cell>
          <cell r="G8837">
            <v>0.66894849999999995</v>
          </cell>
          <cell r="H8837">
            <v>0.66894849999999995</v>
          </cell>
          <cell r="I8837">
            <v>68.294179999999997</v>
          </cell>
          <cell r="J8837">
            <v>147887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</row>
        <row r="8838">
          <cell r="F8838" t="str">
            <v>2015-2022All Customers1-in-10October Peak5</v>
          </cell>
          <cell r="G8838">
            <v>0.65729479999999996</v>
          </cell>
          <cell r="H8838">
            <v>0.65729479999999996</v>
          </cell>
          <cell r="I8838">
            <v>67.235640000000004</v>
          </cell>
          <cell r="J8838">
            <v>147887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</row>
        <row r="8839">
          <cell r="F8839" t="str">
            <v>2015-2022All Customers1-in-10October Peak6</v>
          </cell>
          <cell r="G8839">
            <v>0.69600030000000002</v>
          </cell>
          <cell r="H8839">
            <v>0.69600030000000002</v>
          </cell>
          <cell r="I8839">
            <v>65.788759999999996</v>
          </cell>
          <cell r="J8839">
            <v>147887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</row>
        <row r="8840">
          <cell r="F8840" t="str">
            <v>2015-2022All Customers1-in-10October Peak7</v>
          </cell>
          <cell r="G8840">
            <v>0.81176559999999998</v>
          </cell>
          <cell r="H8840">
            <v>0.81176559999999998</v>
          </cell>
          <cell r="I8840">
            <v>64.794790000000006</v>
          </cell>
          <cell r="J8840">
            <v>147887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</row>
        <row r="8841">
          <cell r="F8841" t="str">
            <v>2015-2022All Customers1-in-10October Peak8</v>
          </cell>
          <cell r="G8841">
            <v>0.90356930000000002</v>
          </cell>
          <cell r="H8841">
            <v>0.90356930000000002</v>
          </cell>
          <cell r="I8841">
            <v>65.124629999999996</v>
          </cell>
          <cell r="J8841">
            <v>147887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</row>
        <row r="8842">
          <cell r="F8842" t="str">
            <v>2015-2022All Customers1-in-10October Peak9</v>
          </cell>
          <cell r="G8842">
            <v>0.92313020000000001</v>
          </cell>
          <cell r="H8842">
            <v>0.92313020000000001</v>
          </cell>
          <cell r="I8842">
            <v>70.232119999999995</v>
          </cell>
          <cell r="J8842">
            <v>147887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</row>
        <row r="8843">
          <cell r="F8843" t="str">
            <v>2015-2022All Customers1-in-10October Peak10</v>
          </cell>
          <cell r="G8843">
            <v>0.98343250000000004</v>
          </cell>
          <cell r="H8843">
            <v>0.98343250000000004</v>
          </cell>
          <cell r="I8843">
            <v>75.893410000000003</v>
          </cell>
          <cell r="J8843">
            <v>147887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</row>
        <row r="8844">
          <cell r="F8844" t="str">
            <v>2015-2022All Customers1-in-10October Peak11</v>
          </cell>
          <cell r="G8844">
            <v>1.085842</v>
          </cell>
          <cell r="H8844">
            <v>1.085842</v>
          </cell>
          <cell r="I8844">
            <v>81.772289999999998</v>
          </cell>
          <cell r="J8844">
            <v>147887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</row>
        <row r="8845">
          <cell r="F8845" t="str">
            <v>2015-2022All Customers1-in-10October Peak12</v>
          </cell>
          <cell r="G8845">
            <v>1.2346550000000001</v>
          </cell>
          <cell r="H8845">
            <v>1.2346550000000001</v>
          </cell>
          <cell r="I8845">
            <v>86.302509999999998</v>
          </cell>
          <cell r="J8845">
            <v>147887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</row>
        <row r="8846">
          <cell r="F8846" t="str">
            <v>2015-2022All Customers1-in-10October Peak13</v>
          </cell>
          <cell r="G8846">
            <v>1.433371</v>
          </cell>
          <cell r="H8846">
            <v>1.433371</v>
          </cell>
          <cell r="I8846">
            <v>90.270110000000003</v>
          </cell>
          <cell r="J8846">
            <v>147887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</row>
        <row r="8847">
          <cell r="F8847" t="str">
            <v>2015-2022All Customers1-in-10October Peak14</v>
          </cell>
          <cell r="G8847">
            <v>1.352867</v>
          </cell>
          <cell r="H8847">
            <v>1.651043</v>
          </cell>
          <cell r="I8847">
            <v>92.499359999999996</v>
          </cell>
          <cell r="J8847">
            <v>147887</v>
          </cell>
          <cell r="K8847">
            <v>0.23570140000000001</v>
          </cell>
          <cell r="L8847">
            <v>0.27261150000000001</v>
          </cell>
          <cell r="M8847">
            <v>0.29817529999999998</v>
          </cell>
          <cell r="N8847">
            <v>0.3237391</v>
          </cell>
          <cell r="O8847">
            <v>0.3606492</v>
          </cell>
        </row>
        <row r="8848">
          <cell r="F8848" t="str">
            <v>2015-2022All Customers1-in-10October Peak15</v>
          </cell>
          <cell r="G8848">
            <v>1.5130189999999999</v>
          </cell>
          <cell r="H8848">
            <v>1.8959220000000001</v>
          </cell>
          <cell r="I8848">
            <v>94.456289999999996</v>
          </cell>
          <cell r="J8848">
            <v>147887</v>
          </cell>
          <cell r="K8848">
            <v>0.30341659999999998</v>
          </cell>
          <cell r="L8848">
            <v>0.35037810000000003</v>
          </cell>
          <cell r="M8848">
            <v>0.38290350000000001</v>
          </cell>
          <cell r="N8848">
            <v>0.41542879999999999</v>
          </cell>
          <cell r="O8848">
            <v>0.46239029999999998</v>
          </cell>
        </row>
        <row r="8849">
          <cell r="F8849" t="str">
            <v>2015-2022All Customers1-in-10October Peak16</v>
          </cell>
          <cell r="G8849">
            <v>1.695776</v>
          </cell>
          <cell r="H8849">
            <v>2.1746490000000001</v>
          </cell>
          <cell r="I8849">
            <v>95.108810000000005</v>
          </cell>
          <cell r="J8849">
            <v>147887</v>
          </cell>
          <cell r="K8849">
            <v>0.37987340000000003</v>
          </cell>
          <cell r="L8849">
            <v>0.43836320000000001</v>
          </cell>
          <cell r="M8849">
            <v>0.4788732</v>
          </cell>
          <cell r="N8849">
            <v>0.51938300000000004</v>
          </cell>
          <cell r="O8849">
            <v>0.57787290000000002</v>
          </cell>
        </row>
        <row r="8850">
          <cell r="F8850" t="str">
            <v>2015-2022All Customers1-in-10October Peak17</v>
          </cell>
          <cell r="G8850">
            <v>1.8659790000000001</v>
          </cell>
          <cell r="H8850">
            <v>2.4238749999999998</v>
          </cell>
          <cell r="I8850">
            <v>94.875860000000003</v>
          </cell>
          <cell r="J8850">
            <v>147887</v>
          </cell>
          <cell r="K8850">
            <v>0.44227339999999998</v>
          </cell>
          <cell r="L8850">
            <v>0.51058380000000003</v>
          </cell>
          <cell r="M8850">
            <v>0.55789540000000004</v>
          </cell>
          <cell r="N8850">
            <v>0.60520689999999999</v>
          </cell>
          <cell r="O8850">
            <v>0.67351720000000004</v>
          </cell>
        </row>
        <row r="8851">
          <cell r="F8851" t="str">
            <v>2015-2022All Customers1-in-10October Peak18</v>
          </cell>
          <cell r="G8851">
            <v>2.0075020000000001</v>
          </cell>
          <cell r="H8851">
            <v>2.5804680000000002</v>
          </cell>
          <cell r="I8851">
            <v>93.199209999999994</v>
          </cell>
          <cell r="J8851">
            <v>147887</v>
          </cell>
          <cell r="K8851">
            <v>0.454183</v>
          </cell>
          <cell r="L8851">
            <v>0.52436090000000002</v>
          </cell>
          <cell r="M8851">
            <v>0.57296590000000003</v>
          </cell>
          <cell r="N8851">
            <v>0.62157090000000004</v>
          </cell>
          <cell r="O8851">
            <v>0.6917489</v>
          </cell>
        </row>
        <row r="8852">
          <cell r="F8852" t="str">
            <v>2015-2022All Customers1-in-10October Peak19</v>
          </cell>
          <cell r="G8852">
            <v>2.8107709999999999</v>
          </cell>
          <cell r="H8852">
            <v>2.5474290000000002</v>
          </cell>
          <cell r="I8852">
            <v>88.667209999999997</v>
          </cell>
          <cell r="J8852">
            <v>147887</v>
          </cell>
          <cell r="K8852">
            <v>-0.29170299999999999</v>
          </cell>
          <cell r="L8852">
            <v>-0.27494689999999999</v>
          </cell>
          <cell r="M8852">
            <v>-0.26334150000000001</v>
          </cell>
          <cell r="N8852">
            <v>-0.25173630000000002</v>
          </cell>
          <cell r="O8852">
            <v>-0.2349801</v>
          </cell>
        </row>
        <row r="8853">
          <cell r="F8853" t="str">
            <v>2015-2022All Customers1-in-10October Peak20</v>
          </cell>
          <cell r="G8853">
            <v>2.5719699999999999</v>
          </cell>
          <cell r="H8853">
            <v>2.335566</v>
          </cell>
          <cell r="I8853">
            <v>83.287369999999996</v>
          </cell>
          <cell r="J8853">
            <v>147887</v>
          </cell>
          <cell r="K8853">
            <v>-0.26174350000000002</v>
          </cell>
          <cell r="L8853">
            <v>-0.24677260000000001</v>
          </cell>
          <cell r="M8853">
            <v>-0.2364039</v>
          </cell>
          <cell r="N8853">
            <v>-0.22603509999999999</v>
          </cell>
          <cell r="O8853">
            <v>-0.21106420000000001</v>
          </cell>
        </row>
        <row r="8854">
          <cell r="F8854" t="str">
            <v>2015-2022All Customers1-in-10October Peak21</v>
          </cell>
          <cell r="G8854">
            <v>2.2619060000000002</v>
          </cell>
          <cell r="H8854">
            <v>2.1118899999999998</v>
          </cell>
          <cell r="I8854">
            <v>79.313590000000005</v>
          </cell>
          <cell r="J8854">
            <v>147887</v>
          </cell>
          <cell r="K8854">
            <v>-0.16576550000000001</v>
          </cell>
          <cell r="L8854">
            <v>-0.15646019999999999</v>
          </cell>
          <cell r="M8854">
            <v>-0.15001529999999999</v>
          </cell>
          <cell r="N8854">
            <v>-0.14357039999999999</v>
          </cell>
          <cell r="O8854">
            <v>-0.134265</v>
          </cell>
        </row>
        <row r="8855">
          <cell r="F8855" t="str">
            <v>2015-2022All Customers1-in-10October Peak22</v>
          </cell>
          <cell r="G8855">
            <v>1.945235</v>
          </cell>
          <cell r="H8855">
            <v>1.852169</v>
          </cell>
          <cell r="I8855">
            <v>76.300129999999996</v>
          </cell>
          <cell r="J8855">
            <v>147887</v>
          </cell>
          <cell r="K8855">
            <v>-0.10273599999999999</v>
          </cell>
          <cell r="L8855">
            <v>-9.7022700000000003E-2</v>
          </cell>
          <cell r="M8855">
            <v>-9.3065800000000004E-2</v>
          </cell>
          <cell r="N8855">
            <v>-8.9108800000000002E-2</v>
          </cell>
          <cell r="O8855">
            <v>-8.3395499999999997E-2</v>
          </cell>
        </row>
        <row r="8856">
          <cell r="F8856" t="str">
            <v>2015-2022All Customers1-in-10October Peak23</v>
          </cell>
          <cell r="G8856">
            <v>1.537944</v>
          </cell>
          <cell r="H8856">
            <v>1.479727</v>
          </cell>
          <cell r="I8856">
            <v>73.314099999999996</v>
          </cell>
          <cell r="J8856">
            <v>147887</v>
          </cell>
          <cell r="K8856">
            <v>-6.4355200000000001E-2</v>
          </cell>
          <cell r="L8856">
            <v>-6.0728699999999997E-2</v>
          </cell>
          <cell r="M8856">
            <v>-5.8216999999999998E-2</v>
          </cell>
          <cell r="N8856">
            <v>-5.5705299999999999E-2</v>
          </cell>
          <cell r="O8856">
            <v>-5.2078899999999997E-2</v>
          </cell>
        </row>
        <row r="8857">
          <cell r="F8857" t="str">
            <v>2015-2022All Customers1-in-10October Peak24</v>
          </cell>
          <cell r="G8857">
            <v>1.1751320000000001</v>
          </cell>
          <cell r="H8857">
            <v>1.1331279999999999</v>
          </cell>
          <cell r="I8857">
            <v>70.299469999999999</v>
          </cell>
          <cell r="J8857">
            <v>147887</v>
          </cell>
          <cell r="K8857">
            <v>-4.6475700000000002E-2</v>
          </cell>
          <cell r="L8857">
            <v>-4.3833499999999997E-2</v>
          </cell>
          <cell r="M8857">
            <v>-4.2003600000000002E-2</v>
          </cell>
          <cell r="N8857">
            <v>-4.01737E-2</v>
          </cell>
          <cell r="O8857">
            <v>-3.7531500000000002E-2</v>
          </cell>
        </row>
        <row r="8858">
          <cell r="F8858" t="str">
            <v>2015-2022Greater Bay Area1-in-10October Peak1</v>
          </cell>
          <cell r="G8858">
            <v>0.91343629999999998</v>
          </cell>
          <cell r="H8858">
            <v>0.91343629999999998</v>
          </cell>
          <cell r="I8858">
            <v>70.364530000000002</v>
          </cell>
          <cell r="J8858">
            <v>51563.08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</row>
        <row r="8859">
          <cell r="F8859" t="str">
            <v>2015-2022Greater Bay Area1-in-10October Peak2</v>
          </cell>
          <cell r="G8859">
            <v>0.76832940000000005</v>
          </cell>
          <cell r="H8859">
            <v>0.76832940000000005</v>
          </cell>
          <cell r="I8859">
            <v>68.784229999999994</v>
          </cell>
          <cell r="J8859">
            <v>51563.08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</row>
        <row r="8860">
          <cell r="F8860" t="str">
            <v>2015-2022Greater Bay Area1-in-10October Peak3</v>
          </cell>
          <cell r="G8860">
            <v>0.68841090000000005</v>
          </cell>
          <cell r="H8860">
            <v>0.68841090000000005</v>
          </cell>
          <cell r="I8860">
            <v>67.122860000000003</v>
          </cell>
          <cell r="J8860">
            <v>51563.08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</row>
        <row r="8861">
          <cell r="F8861" t="str">
            <v>2015-2022Greater Bay Area1-in-10October Peak4</v>
          </cell>
          <cell r="G8861">
            <v>0.64405650000000003</v>
          </cell>
          <cell r="H8861">
            <v>0.64405650000000003</v>
          </cell>
          <cell r="I8861">
            <v>66.697239999999994</v>
          </cell>
          <cell r="J8861">
            <v>51563.08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</row>
        <row r="8862">
          <cell r="F8862" t="str">
            <v>2015-2022Greater Bay Area1-in-10October Peak5</v>
          </cell>
          <cell r="G8862">
            <v>0.62919049999999999</v>
          </cell>
          <cell r="H8862">
            <v>0.62919049999999999</v>
          </cell>
          <cell r="I8862">
            <v>65.016120000000001</v>
          </cell>
          <cell r="J8862">
            <v>51563.08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</row>
        <row r="8863">
          <cell r="F8863" t="str">
            <v>2015-2022Greater Bay Area1-in-10October Peak6</v>
          </cell>
          <cell r="G8863">
            <v>0.66379949999999999</v>
          </cell>
          <cell r="H8863">
            <v>0.66379949999999999</v>
          </cell>
          <cell r="I8863">
            <v>63.790790000000001</v>
          </cell>
          <cell r="J8863">
            <v>51563.08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</row>
        <row r="8864">
          <cell r="F8864" t="str">
            <v>2015-2022Greater Bay Area1-in-10October Peak7</v>
          </cell>
          <cell r="G8864">
            <v>0.78449020000000003</v>
          </cell>
          <cell r="H8864">
            <v>0.78449020000000003</v>
          </cell>
          <cell r="I8864">
            <v>63.488140000000001</v>
          </cell>
          <cell r="J8864">
            <v>51563.08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</row>
        <row r="8865">
          <cell r="F8865" t="str">
            <v>2015-2022Greater Bay Area1-in-10October Peak8</v>
          </cell>
          <cell r="G8865">
            <v>0.90246190000000004</v>
          </cell>
          <cell r="H8865">
            <v>0.90246190000000004</v>
          </cell>
          <cell r="I8865">
            <v>63.523890000000002</v>
          </cell>
          <cell r="J8865">
            <v>51563.08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</row>
        <row r="8866">
          <cell r="F8866" t="str">
            <v>2015-2022Greater Bay Area1-in-10October Peak9</v>
          </cell>
          <cell r="G8866">
            <v>0.91648039999999997</v>
          </cell>
          <cell r="H8866">
            <v>0.91648039999999997</v>
          </cell>
          <cell r="I8866">
            <v>68.610510000000005</v>
          </cell>
          <cell r="J8866">
            <v>51563.08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</row>
        <row r="8867">
          <cell r="F8867" t="str">
            <v>2015-2022Greater Bay Area1-in-10October Peak10</v>
          </cell>
          <cell r="G8867">
            <v>0.95646580000000003</v>
          </cell>
          <cell r="H8867">
            <v>0.95646580000000003</v>
          </cell>
          <cell r="I8867">
            <v>74.11703</v>
          </cell>
          <cell r="J8867">
            <v>51563.08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</row>
        <row r="8868">
          <cell r="F8868" t="str">
            <v>2015-2022Greater Bay Area1-in-10October Peak11</v>
          </cell>
          <cell r="G8868">
            <v>1.0384150000000001</v>
          </cell>
          <cell r="H8868">
            <v>1.0384150000000001</v>
          </cell>
          <cell r="I8868">
            <v>79.939250000000001</v>
          </cell>
          <cell r="J8868">
            <v>51563.08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</row>
        <row r="8869">
          <cell r="F8869" t="str">
            <v>2015-2022Greater Bay Area1-in-10October Peak12</v>
          </cell>
          <cell r="G8869">
            <v>1.155063</v>
          </cell>
          <cell r="H8869">
            <v>1.155063</v>
          </cell>
          <cell r="I8869">
            <v>83.944119999999998</v>
          </cell>
          <cell r="J8869">
            <v>51563.08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</row>
        <row r="8870">
          <cell r="F8870" t="str">
            <v>2015-2022Greater Bay Area1-in-10October Peak13</v>
          </cell>
          <cell r="G8870">
            <v>1.3143879999999999</v>
          </cell>
          <cell r="H8870">
            <v>1.3143879999999999</v>
          </cell>
          <cell r="I8870">
            <v>88.039619999999999</v>
          </cell>
          <cell r="J8870">
            <v>51563.08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</row>
        <row r="8871">
          <cell r="F8871" t="str">
            <v>2015-2022Greater Bay Area1-in-10October Peak14</v>
          </cell>
          <cell r="G8871">
            <v>1.2203790000000001</v>
          </cell>
          <cell r="H8871">
            <v>1.4842409999999999</v>
          </cell>
          <cell r="I8871">
            <v>90.125619999999998</v>
          </cell>
          <cell r="J8871">
            <v>51563.08</v>
          </cell>
          <cell r="K8871">
            <v>0.2104645</v>
          </cell>
          <cell r="L8871">
            <v>0.2420118</v>
          </cell>
          <cell r="M8871">
            <v>0.26386140000000002</v>
          </cell>
          <cell r="N8871">
            <v>0.2857111</v>
          </cell>
          <cell r="O8871">
            <v>0.3172584</v>
          </cell>
        </row>
        <row r="8872">
          <cell r="F8872" t="str">
            <v>2015-2022Greater Bay Area1-in-10October Peak15</v>
          </cell>
          <cell r="G8872">
            <v>1.337591</v>
          </cell>
          <cell r="H8872">
            <v>1.6818489999999999</v>
          </cell>
          <cell r="I8872">
            <v>91.448229999999995</v>
          </cell>
          <cell r="J8872">
            <v>51563.08</v>
          </cell>
          <cell r="K8872">
            <v>0.27496110000000001</v>
          </cell>
          <cell r="L8872">
            <v>0.31590210000000002</v>
          </cell>
          <cell r="M8872">
            <v>0.34425790000000001</v>
          </cell>
          <cell r="N8872">
            <v>0.37261359999999999</v>
          </cell>
          <cell r="O8872">
            <v>0.4135548</v>
          </cell>
        </row>
        <row r="8873">
          <cell r="F8873" t="str">
            <v>2015-2022Greater Bay Area1-in-10October Peak16</v>
          </cell>
          <cell r="G8873">
            <v>1.4981169999999999</v>
          </cell>
          <cell r="H8873">
            <v>1.924563</v>
          </cell>
          <cell r="I8873">
            <v>90.900570000000002</v>
          </cell>
          <cell r="J8873">
            <v>51563.08</v>
          </cell>
          <cell r="K8873">
            <v>0.3405803</v>
          </cell>
          <cell r="L8873">
            <v>0.3913103</v>
          </cell>
          <cell r="M8873">
            <v>0.42644589999999999</v>
          </cell>
          <cell r="N8873">
            <v>0.46158130000000003</v>
          </cell>
          <cell r="O8873">
            <v>0.51231130000000003</v>
          </cell>
        </row>
        <row r="8874">
          <cell r="F8874" t="str">
            <v>2015-2022Greater Bay Area1-in-10October Peak17</v>
          </cell>
          <cell r="G8874">
            <v>1.65781</v>
          </cell>
          <cell r="H8874">
            <v>2.157483</v>
          </cell>
          <cell r="I8874">
            <v>89.469380000000001</v>
          </cell>
          <cell r="J8874">
            <v>51563.08</v>
          </cell>
          <cell r="K8874">
            <v>0.3990805</v>
          </cell>
          <cell r="L8874">
            <v>0.45851130000000001</v>
          </cell>
          <cell r="M8874">
            <v>0.49967289999999998</v>
          </cell>
          <cell r="N8874">
            <v>0.54083460000000005</v>
          </cell>
          <cell r="O8874">
            <v>0.6002653</v>
          </cell>
        </row>
        <row r="8875">
          <cell r="F8875" t="str">
            <v>2015-2022Greater Bay Area1-in-10October Peak18</v>
          </cell>
          <cell r="G8875">
            <v>1.8068230000000001</v>
          </cell>
          <cell r="H8875">
            <v>2.3203710000000002</v>
          </cell>
          <cell r="I8875">
            <v>86.075389999999999</v>
          </cell>
          <cell r="J8875">
            <v>51563.08</v>
          </cell>
          <cell r="K8875">
            <v>0.41016429999999998</v>
          </cell>
          <cell r="L8875">
            <v>0.471244</v>
          </cell>
          <cell r="M8875">
            <v>0.51354759999999999</v>
          </cell>
          <cell r="N8875">
            <v>0.55585119999999999</v>
          </cell>
          <cell r="O8875">
            <v>0.61693100000000001</v>
          </cell>
        </row>
        <row r="8876">
          <cell r="F8876" t="str">
            <v>2015-2022Greater Bay Area1-in-10October Peak19</v>
          </cell>
          <cell r="G8876">
            <v>2.4977909999999999</v>
          </cell>
          <cell r="H8876">
            <v>2.3209369999999998</v>
          </cell>
          <cell r="I8876">
            <v>81.909379999999999</v>
          </cell>
          <cell r="J8876">
            <v>51563.08</v>
          </cell>
          <cell r="K8876">
            <v>-0.20453879999999999</v>
          </cell>
          <cell r="L8876">
            <v>-0.1881825</v>
          </cell>
          <cell r="M8876">
            <v>-0.17685409999999999</v>
          </cell>
          <cell r="N8876">
            <v>-0.1655258</v>
          </cell>
          <cell r="O8876">
            <v>-0.14916940000000001</v>
          </cell>
        </row>
        <row r="8877">
          <cell r="F8877" t="str">
            <v>2015-2022Greater Bay Area1-in-10October Peak20</v>
          </cell>
          <cell r="G8877">
            <v>2.3013059999999999</v>
          </cell>
          <cell r="H8877">
            <v>2.1440090000000001</v>
          </cell>
          <cell r="I8877">
            <v>78.411640000000006</v>
          </cell>
          <cell r="J8877">
            <v>51563.08</v>
          </cell>
          <cell r="K8877">
            <v>-0.18192059999999999</v>
          </cell>
          <cell r="L8877">
            <v>-0.16737299999999999</v>
          </cell>
          <cell r="M8877">
            <v>-0.1572974</v>
          </cell>
          <cell r="N8877">
            <v>-0.14722170000000001</v>
          </cell>
          <cell r="O8877">
            <v>-0.13267409999999999</v>
          </cell>
        </row>
        <row r="8878">
          <cell r="F8878" t="str">
            <v>2015-2022Greater Bay Area1-in-10October Peak21</v>
          </cell>
          <cell r="G8878">
            <v>2.063288</v>
          </cell>
          <cell r="H8878">
            <v>1.973047</v>
          </cell>
          <cell r="I8878">
            <v>75.058359999999993</v>
          </cell>
          <cell r="J8878">
            <v>51563.08</v>
          </cell>
          <cell r="K8878">
            <v>-0.1043668</v>
          </cell>
          <cell r="L8878">
            <v>-9.6020900000000006E-2</v>
          </cell>
          <cell r="M8878">
            <v>-9.0240600000000004E-2</v>
          </cell>
          <cell r="N8878">
            <v>-8.4460300000000002E-2</v>
          </cell>
          <cell r="O8878">
            <v>-7.6114399999999999E-2</v>
          </cell>
        </row>
        <row r="8879">
          <cell r="F8879" t="str">
            <v>2015-2022Greater Bay Area1-in-10October Peak22</v>
          </cell>
          <cell r="G8879">
            <v>1.822084</v>
          </cell>
          <cell r="H8879">
            <v>1.7690710000000001</v>
          </cell>
          <cell r="I8879">
            <v>71.847459999999998</v>
          </cell>
          <cell r="J8879">
            <v>51563.08</v>
          </cell>
          <cell r="K8879">
            <v>-6.1311200000000003E-2</v>
          </cell>
          <cell r="L8879">
            <v>-5.6408300000000001E-2</v>
          </cell>
          <cell r="M8879">
            <v>-5.30126E-2</v>
          </cell>
          <cell r="N8879">
            <v>-4.9616899999999999E-2</v>
          </cell>
          <cell r="O8879">
            <v>-4.4713999999999997E-2</v>
          </cell>
        </row>
        <row r="8880">
          <cell r="F8880" t="str">
            <v>2015-2022Greater Bay Area1-in-10October Peak23</v>
          </cell>
          <cell r="G8880">
            <v>1.470653</v>
          </cell>
          <cell r="H8880">
            <v>1.436545</v>
          </cell>
          <cell r="I8880">
            <v>68.813739999999996</v>
          </cell>
          <cell r="J8880">
            <v>51563.08</v>
          </cell>
          <cell r="K8880">
            <v>-3.9447700000000002E-2</v>
          </cell>
          <cell r="L8880">
            <v>-3.6293199999999998E-2</v>
          </cell>
          <cell r="M8880">
            <v>-3.4108399999999997E-2</v>
          </cell>
          <cell r="N8880">
            <v>-3.1923600000000003E-2</v>
          </cell>
          <cell r="O8880">
            <v>-2.8769099999999999E-2</v>
          </cell>
        </row>
        <row r="8881">
          <cell r="F8881" t="str">
            <v>2015-2022Greater Bay Area1-in-10October Peak24</v>
          </cell>
          <cell r="G8881">
            <v>1.1208279999999999</v>
          </cell>
          <cell r="H8881">
            <v>1.0935729999999999</v>
          </cell>
          <cell r="I8881">
            <v>65.878150000000005</v>
          </cell>
          <cell r="J8881">
            <v>51563.08</v>
          </cell>
          <cell r="K8881">
            <v>-3.1521300000000002E-2</v>
          </cell>
          <cell r="L8881">
            <v>-2.9000600000000001E-2</v>
          </cell>
          <cell r="M8881">
            <v>-2.7254799999999999E-2</v>
          </cell>
          <cell r="N8881">
            <v>-2.5509E-2</v>
          </cell>
          <cell r="O8881">
            <v>-2.2988399999999999E-2</v>
          </cell>
        </row>
        <row r="8882">
          <cell r="F8882" t="str">
            <v>2015-2022Greater Fresno1-in-10October Peak1</v>
          </cell>
          <cell r="G8882">
            <v>0.93266579999999999</v>
          </cell>
          <cell r="H8882">
            <v>0.93266579999999999</v>
          </cell>
          <cell r="I8882">
            <v>72.947360000000003</v>
          </cell>
          <cell r="J8882">
            <v>26460.99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</row>
        <row r="8883">
          <cell r="F8883" t="str">
            <v>2015-2022Greater Fresno1-in-10October Peak2</v>
          </cell>
          <cell r="G8883">
            <v>0.79298800000000003</v>
          </cell>
          <cell r="H8883">
            <v>0.79298800000000003</v>
          </cell>
          <cell r="I8883">
            <v>72.410250000000005</v>
          </cell>
          <cell r="J8883">
            <v>26460.99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</row>
        <row r="8884">
          <cell r="F8884" t="str">
            <v>2015-2022Greater Fresno1-in-10October Peak3</v>
          </cell>
          <cell r="G8884">
            <v>0.70237649999999996</v>
          </cell>
          <cell r="H8884">
            <v>0.70237649999999996</v>
          </cell>
          <cell r="I8884">
            <v>70.867000000000004</v>
          </cell>
          <cell r="J8884">
            <v>26460.99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</row>
        <row r="8885">
          <cell r="F8885" t="str">
            <v>2015-2022Greater Fresno1-in-10October Peak4</v>
          </cell>
          <cell r="G8885">
            <v>0.64756480000000005</v>
          </cell>
          <cell r="H8885">
            <v>0.64756480000000005</v>
          </cell>
          <cell r="I8885">
            <v>70.329819999999998</v>
          </cell>
          <cell r="J8885">
            <v>26460.99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</row>
        <row r="8886">
          <cell r="F8886" t="str">
            <v>2015-2022Greater Fresno1-in-10October Peak5</v>
          </cell>
          <cell r="G8886">
            <v>0.63081640000000005</v>
          </cell>
          <cell r="H8886">
            <v>0.63081640000000005</v>
          </cell>
          <cell r="I8886">
            <v>69.40419</v>
          </cell>
          <cell r="J8886">
            <v>26460.99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</row>
        <row r="8887">
          <cell r="F8887" t="str">
            <v>2015-2022Greater Fresno1-in-10October Peak6</v>
          </cell>
          <cell r="G8887">
            <v>0.65628920000000002</v>
          </cell>
          <cell r="H8887">
            <v>0.65628920000000002</v>
          </cell>
          <cell r="I8887">
            <v>66.990589999999997</v>
          </cell>
          <cell r="J8887">
            <v>26460.99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</row>
        <row r="8888">
          <cell r="F8888" t="str">
            <v>2015-2022Greater Fresno1-in-10October Peak7</v>
          </cell>
          <cell r="G8888">
            <v>0.73750559999999998</v>
          </cell>
          <cell r="H8888">
            <v>0.73750559999999998</v>
          </cell>
          <cell r="I8888">
            <v>65.509609999999995</v>
          </cell>
          <cell r="J8888">
            <v>26460.99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</row>
        <row r="8889">
          <cell r="F8889" t="str">
            <v>2015-2022Greater Fresno1-in-10October Peak8</v>
          </cell>
          <cell r="G8889">
            <v>0.79139870000000001</v>
          </cell>
          <cell r="H8889">
            <v>0.79139870000000001</v>
          </cell>
          <cell r="I8889">
            <v>66.330730000000003</v>
          </cell>
          <cell r="J8889">
            <v>26460.99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</row>
        <row r="8890">
          <cell r="F8890" t="str">
            <v>2015-2022Greater Fresno1-in-10October Peak9</v>
          </cell>
          <cell r="G8890">
            <v>0.81555149999999998</v>
          </cell>
          <cell r="H8890">
            <v>0.81555149999999998</v>
          </cell>
          <cell r="I8890">
            <v>71.961889999999997</v>
          </cell>
          <cell r="J8890">
            <v>26460.99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</row>
        <row r="8891">
          <cell r="F8891" t="str">
            <v>2015-2022Greater Fresno1-in-10October Peak10</v>
          </cell>
          <cell r="G8891">
            <v>0.90619780000000005</v>
          </cell>
          <cell r="H8891">
            <v>0.90619780000000005</v>
          </cell>
          <cell r="I8891">
            <v>77.27704</v>
          </cell>
          <cell r="J8891">
            <v>26460.99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</row>
        <row r="8892">
          <cell r="F8892" t="str">
            <v>2015-2022Greater Fresno1-in-10October Peak11</v>
          </cell>
          <cell r="G8892">
            <v>1.040114</v>
          </cell>
          <cell r="H8892">
            <v>1.040114</v>
          </cell>
          <cell r="I8892">
            <v>83.135270000000006</v>
          </cell>
          <cell r="J8892">
            <v>26460.99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</row>
        <row r="8893">
          <cell r="F8893" t="str">
            <v>2015-2022Greater Fresno1-in-10October Peak12</v>
          </cell>
          <cell r="G8893">
            <v>1.2357020000000001</v>
          </cell>
          <cell r="H8893">
            <v>1.2357020000000001</v>
          </cell>
          <cell r="I8893">
            <v>87.233789999999999</v>
          </cell>
          <cell r="J8893">
            <v>26460.99</v>
          </cell>
          <cell r="K8893">
            <v>0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</row>
        <row r="8894">
          <cell r="F8894" t="str">
            <v>2015-2022Greater Fresno1-in-10October Peak13</v>
          </cell>
          <cell r="G8894">
            <v>1.479195</v>
          </cell>
          <cell r="H8894">
            <v>1.479195</v>
          </cell>
          <cell r="I8894">
            <v>90.486040000000003</v>
          </cell>
          <cell r="J8894">
            <v>26460.99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</row>
        <row r="8895">
          <cell r="F8895" t="str">
            <v>2015-2022Greater Fresno1-in-10October Peak14</v>
          </cell>
          <cell r="G8895">
            <v>1.4505870000000001</v>
          </cell>
          <cell r="H8895">
            <v>1.7377320000000001</v>
          </cell>
          <cell r="I8895">
            <v>93.066469999999995</v>
          </cell>
          <cell r="J8895">
            <v>26460.99</v>
          </cell>
          <cell r="K8895">
            <v>0.2001831</v>
          </cell>
          <cell r="L8895">
            <v>0.25156060000000002</v>
          </cell>
          <cell r="M8895">
            <v>0.28714450000000002</v>
          </cell>
          <cell r="N8895">
            <v>0.32272840000000003</v>
          </cell>
          <cell r="O8895">
            <v>0.37410589999999999</v>
          </cell>
        </row>
        <row r="8896">
          <cell r="F8896" t="str">
            <v>2015-2022Greater Fresno1-in-10October Peak15</v>
          </cell>
          <cell r="G8896">
            <v>1.638754</v>
          </cell>
          <cell r="H8896">
            <v>2.0066160000000002</v>
          </cell>
          <cell r="I8896">
            <v>95.95675</v>
          </cell>
          <cell r="J8896">
            <v>26460.99</v>
          </cell>
          <cell r="K8896">
            <v>0.2565538</v>
          </cell>
          <cell r="L8896">
            <v>0.32231559999999998</v>
          </cell>
          <cell r="M8896">
            <v>0.36786200000000002</v>
          </cell>
          <cell r="N8896">
            <v>0.41340840000000001</v>
          </cell>
          <cell r="O8896">
            <v>0.47917009999999999</v>
          </cell>
        </row>
        <row r="8897">
          <cell r="F8897" t="str">
            <v>2015-2022Greater Fresno1-in-10October Peak16</v>
          </cell>
          <cell r="G8897">
            <v>1.825426</v>
          </cell>
          <cell r="H8897">
            <v>2.2862269999999998</v>
          </cell>
          <cell r="I8897">
            <v>97.080349999999996</v>
          </cell>
          <cell r="J8897">
            <v>26460.99</v>
          </cell>
          <cell r="K8897">
            <v>0.32238529999999999</v>
          </cell>
          <cell r="L8897">
            <v>0.40416259999999998</v>
          </cell>
          <cell r="M8897">
            <v>0.46080130000000002</v>
          </cell>
          <cell r="N8897">
            <v>0.51744000000000001</v>
          </cell>
          <cell r="O8897">
            <v>0.59921720000000001</v>
          </cell>
        </row>
        <row r="8898">
          <cell r="F8898" t="str">
            <v>2015-2022Greater Fresno1-in-10October Peak17</v>
          </cell>
          <cell r="G8898">
            <v>1.9623870000000001</v>
          </cell>
          <cell r="H8898">
            <v>2.498713</v>
          </cell>
          <cell r="I8898">
            <v>97.623599999999996</v>
          </cell>
          <cell r="J8898">
            <v>26460.99</v>
          </cell>
          <cell r="K8898">
            <v>0.37451760000000001</v>
          </cell>
          <cell r="L8898">
            <v>0.47011510000000001</v>
          </cell>
          <cell r="M8898">
            <v>0.53632559999999996</v>
          </cell>
          <cell r="N8898">
            <v>0.60253599999999996</v>
          </cell>
          <cell r="O8898">
            <v>0.69813349999999996</v>
          </cell>
        </row>
        <row r="8899">
          <cell r="F8899" t="str">
            <v>2015-2022Greater Fresno1-in-10October Peak18</v>
          </cell>
          <cell r="G8899">
            <v>2.065515</v>
          </cell>
          <cell r="H8899">
            <v>2.6162610000000002</v>
          </cell>
          <cell r="I8899">
            <v>97.908450000000002</v>
          </cell>
          <cell r="J8899">
            <v>26460.99</v>
          </cell>
          <cell r="K8899">
            <v>0.38449369999999999</v>
          </cell>
          <cell r="L8899">
            <v>0.4827166</v>
          </cell>
          <cell r="M8899">
            <v>0.55074540000000005</v>
          </cell>
          <cell r="N8899">
            <v>0.61877420000000005</v>
          </cell>
          <cell r="O8899">
            <v>0.716997</v>
          </cell>
        </row>
        <row r="8900">
          <cell r="F8900" t="str">
            <v>2015-2022Greater Fresno1-in-10October Peak19</v>
          </cell>
          <cell r="G8900">
            <v>2.8842089999999998</v>
          </cell>
          <cell r="H8900">
            <v>2.5588820000000001</v>
          </cell>
          <cell r="I8900">
            <v>94.699470000000005</v>
          </cell>
          <cell r="J8900">
            <v>26460.99</v>
          </cell>
          <cell r="K8900">
            <v>-0.3527807</v>
          </cell>
          <cell r="L8900">
            <v>-0.33656079999999999</v>
          </cell>
          <cell r="M8900">
            <v>-0.32532689999999997</v>
          </cell>
          <cell r="N8900">
            <v>-0.31409310000000001</v>
          </cell>
          <cell r="O8900">
            <v>-0.297873</v>
          </cell>
        </row>
        <row r="8901">
          <cell r="F8901" t="str">
            <v>2015-2022Greater Fresno1-in-10October Peak20</v>
          </cell>
          <cell r="G8901">
            <v>2.661581</v>
          </cell>
          <cell r="H8901">
            <v>2.3550110000000002</v>
          </cell>
          <cell r="I8901">
            <v>89.760710000000003</v>
          </cell>
          <cell r="J8901">
            <v>26460.99</v>
          </cell>
          <cell r="K8901">
            <v>-0.33244089999999998</v>
          </cell>
          <cell r="L8901">
            <v>-0.3171563</v>
          </cell>
          <cell r="M8901">
            <v>-0.30657010000000001</v>
          </cell>
          <cell r="N8901">
            <v>-0.29598390000000002</v>
          </cell>
          <cell r="O8901">
            <v>-0.28069909999999998</v>
          </cell>
        </row>
        <row r="8902">
          <cell r="F8902" t="str">
            <v>2015-2022Greater Fresno1-in-10October Peak21</v>
          </cell>
          <cell r="G8902">
            <v>2.3613659999999999</v>
          </cell>
          <cell r="H8902">
            <v>2.1463969999999999</v>
          </cell>
          <cell r="I8902">
            <v>87.922989999999999</v>
          </cell>
          <cell r="J8902">
            <v>26460.99</v>
          </cell>
          <cell r="K8902">
            <v>-0.2331095</v>
          </cell>
          <cell r="L8902">
            <v>-0.2223918</v>
          </cell>
          <cell r="M8902">
            <v>-0.21496870000000001</v>
          </cell>
          <cell r="N8902">
            <v>-0.2075456</v>
          </cell>
          <cell r="O8902">
            <v>-0.1968278</v>
          </cell>
        </row>
        <row r="8903">
          <cell r="F8903" t="str">
            <v>2015-2022Greater Fresno1-in-10October Peak22</v>
          </cell>
          <cell r="G8903">
            <v>2.0288200000000001</v>
          </cell>
          <cell r="H8903">
            <v>1.898039</v>
          </cell>
          <cell r="I8903">
            <v>85.92998</v>
          </cell>
          <cell r="J8903">
            <v>26460.99</v>
          </cell>
          <cell r="K8903">
            <v>-0.1418172</v>
          </cell>
          <cell r="L8903">
            <v>-0.13529679999999999</v>
          </cell>
          <cell r="M8903">
            <v>-0.1307808</v>
          </cell>
          <cell r="N8903">
            <v>-0.12626480000000001</v>
          </cell>
          <cell r="O8903">
            <v>-0.1197444</v>
          </cell>
        </row>
        <row r="8904">
          <cell r="F8904" t="str">
            <v>2015-2022Greater Fresno1-in-10October Peak23</v>
          </cell>
          <cell r="G8904">
            <v>1.5978520000000001</v>
          </cell>
          <cell r="H8904">
            <v>1.5243960000000001</v>
          </cell>
          <cell r="I8904">
            <v>82.607929999999996</v>
          </cell>
          <cell r="J8904">
            <v>26460.99</v>
          </cell>
          <cell r="K8904">
            <v>-7.9655500000000004E-2</v>
          </cell>
          <cell r="L8904">
            <v>-7.5993199999999997E-2</v>
          </cell>
          <cell r="M8904">
            <v>-7.3456599999999997E-2</v>
          </cell>
          <cell r="N8904">
            <v>-7.09201E-2</v>
          </cell>
          <cell r="O8904">
            <v>-6.7257800000000006E-2</v>
          </cell>
        </row>
        <row r="8905">
          <cell r="F8905" t="str">
            <v>2015-2022Greater Fresno1-in-10October Peak24</v>
          </cell>
          <cell r="G8905">
            <v>1.233214</v>
          </cell>
          <cell r="H8905">
            <v>1.1772549999999999</v>
          </cell>
          <cell r="I8905">
            <v>77.982839999999996</v>
          </cell>
          <cell r="J8905">
            <v>26460.99</v>
          </cell>
          <cell r="K8905">
            <v>-6.0681300000000001E-2</v>
          </cell>
          <cell r="L8905">
            <v>-5.78913E-2</v>
          </cell>
          <cell r="M8905">
            <v>-5.5959000000000002E-2</v>
          </cell>
          <cell r="N8905">
            <v>-5.4026699999999997E-2</v>
          </cell>
          <cell r="O8905">
            <v>-5.1236700000000003E-2</v>
          </cell>
        </row>
        <row r="8906">
          <cell r="F8906" t="str">
            <v>2015-2022Kern1-in-10October Peak1</v>
          </cell>
          <cell r="G8906">
            <v>1.0835250000000001</v>
          </cell>
          <cell r="H8906">
            <v>1.0835250000000001</v>
          </cell>
          <cell r="I8906">
            <v>72.5</v>
          </cell>
          <cell r="J8906">
            <v>5494.18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</row>
        <row r="8907">
          <cell r="F8907" t="str">
            <v>2015-2022Kern1-in-10October Peak2</v>
          </cell>
          <cell r="G8907">
            <v>0.92792140000000001</v>
          </cell>
          <cell r="H8907">
            <v>0.92792140000000001</v>
          </cell>
          <cell r="I8907">
            <v>71</v>
          </cell>
          <cell r="J8907">
            <v>5494.18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</row>
        <row r="8908">
          <cell r="F8908" t="str">
            <v>2015-2022Kern1-in-10October Peak3</v>
          </cell>
          <cell r="G8908">
            <v>0.81182980000000005</v>
          </cell>
          <cell r="H8908">
            <v>0.81182980000000005</v>
          </cell>
          <cell r="I8908">
            <v>69.5</v>
          </cell>
          <cell r="J8908">
            <v>5494.18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</row>
        <row r="8909">
          <cell r="F8909" t="str">
            <v>2015-2022Kern1-in-10October Peak4</v>
          </cell>
          <cell r="G8909">
            <v>0.73104049999999998</v>
          </cell>
          <cell r="H8909">
            <v>0.73104049999999998</v>
          </cell>
          <cell r="I8909">
            <v>68.5</v>
          </cell>
          <cell r="J8909">
            <v>5494.18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</row>
        <row r="8910">
          <cell r="F8910" t="str">
            <v>2015-2022Kern1-in-10October Peak5</v>
          </cell>
          <cell r="G8910">
            <v>0.69483340000000005</v>
          </cell>
          <cell r="H8910">
            <v>0.69483340000000005</v>
          </cell>
          <cell r="I8910">
            <v>67.5</v>
          </cell>
          <cell r="J8910">
            <v>5494.18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</row>
        <row r="8911">
          <cell r="F8911" t="str">
            <v>2015-2022Kern1-in-10October Peak6</v>
          </cell>
          <cell r="G8911">
            <v>0.69065810000000005</v>
          </cell>
          <cell r="H8911">
            <v>0.69065810000000005</v>
          </cell>
          <cell r="I8911">
            <v>67</v>
          </cell>
          <cell r="J8911">
            <v>5494.18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</row>
        <row r="8912">
          <cell r="F8912" t="str">
            <v>2015-2022Kern1-in-10October Peak7</v>
          </cell>
          <cell r="G8912">
            <v>0.75304850000000001</v>
          </cell>
          <cell r="H8912">
            <v>0.75304850000000001</v>
          </cell>
          <cell r="I8912">
            <v>66.5</v>
          </cell>
          <cell r="J8912">
            <v>5494.18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</row>
        <row r="8913">
          <cell r="F8913" t="str">
            <v>2015-2022Kern1-in-10October Peak8</v>
          </cell>
          <cell r="G8913">
            <v>0.79012099999999996</v>
          </cell>
          <cell r="H8913">
            <v>0.79012099999999996</v>
          </cell>
          <cell r="I8913">
            <v>68</v>
          </cell>
          <cell r="J8913">
            <v>5494.18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</row>
        <row r="8914">
          <cell r="F8914" t="str">
            <v>2015-2022Kern1-in-10October Peak9</v>
          </cell>
          <cell r="G8914">
            <v>0.81051329999999999</v>
          </cell>
          <cell r="H8914">
            <v>0.81051329999999999</v>
          </cell>
          <cell r="I8914">
            <v>72</v>
          </cell>
          <cell r="J8914">
            <v>5494.18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</row>
        <row r="8915">
          <cell r="F8915" t="str">
            <v>2015-2022Kern1-in-10October Peak10</v>
          </cell>
          <cell r="G8915">
            <v>0.92936350000000001</v>
          </cell>
          <cell r="H8915">
            <v>0.92936350000000001</v>
          </cell>
          <cell r="I8915">
            <v>79</v>
          </cell>
          <cell r="J8915">
            <v>5494.18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</row>
        <row r="8916">
          <cell r="F8916" t="str">
            <v>2015-2022Kern1-in-10October Peak11</v>
          </cell>
          <cell r="G8916">
            <v>1.1114200000000001</v>
          </cell>
          <cell r="H8916">
            <v>1.1114200000000001</v>
          </cell>
          <cell r="I8916">
            <v>86</v>
          </cell>
          <cell r="J8916">
            <v>5494.18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</row>
        <row r="8917">
          <cell r="F8917" t="str">
            <v>2015-2022Kern1-in-10October Peak12</v>
          </cell>
          <cell r="G8917">
            <v>1.357413</v>
          </cell>
          <cell r="H8917">
            <v>1.357413</v>
          </cell>
          <cell r="I8917">
            <v>92</v>
          </cell>
          <cell r="J8917">
            <v>5494.18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</row>
        <row r="8918">
          <cell r="F8918" t="str">
            <v>2015-2022Kern1-in-10October Peak13</v>
          </cell>
          <cell r="G8918">
            <v>1.636236</v>
          </cell>
          <cell r="H8918">
            <v>1.636236</v>
          </cell>
          <cell r="I8918">
            <v>95.5</v>
          </cell>
          <cell r="J8918">
            <v>5494.18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>
            <v>0</v>
          </cell>
        </row>
        <row r="8919">
          <cell r="F8919" t="str">
            <v>2015-2022Kern1-in-10October Peak14</v>
          </cell>
          <cell r="G8919">
            <v>1.5249079999999999</v>
          </cell>
          <cell r="H8919">
            <v>1.90838</v>
          </cell>
          <cell r="I8919">
            <v>97.5</v>
          </cell>
          <cell r="J8919">
            <v>5494.18</v>
          </cell>
          <cell r="K8919">
            <v>0.32148599999999999</v>
          </cell>
          <cell r="L8919">
            <v>0.35810750000000002</v>
          </cell>
          <cell r="M8919">
            <v>0.38347140000000002</v>
          </cell>
          <cell r="N8919">
            <v>0.40883540000000002</v>
          </cell>
          <cell r="O8919">
            <v>0.44545679999999999</v>
          </cell>
        </row>
        <row r="8920">
          <cell r="F8920" t="str">
            <v>2015-2022Kern1-in-10October Peak15</v>
          </cell>
          <cell r="G8920">
            <v>1.724796</v>
          </cell>
          <cell r="H8920">
            <v>2.1706660000000002</v>
          </cell>
          <cell r="I8920">
            <v>99</v>
          </cell>
          <cell r="J8920">
            <v>5494.18</v>
          </cell>
          <cell r="K8920">
            <v>0.37883660000000002</v>
          </cell>
          <cell r="L8920">
            <v>0.41844019999999998</v>
          </cell>
          <cell r="M8920">
            <v>0.44586949999999997</v>
          </cell>
          <cell r="N8920">
            <v>0.47329880000000002</v>
          </cell>
          <cell r="O8920">
            <v>0.51290230000000003</v>
          </cell>
        </row>
        <row r="8921">
          <cell r="F8921" t="str">
            <v>2015-2022Kern1-in-10October Peak16</v>
          </cell>
          <cell r="G8921">
            <v>1.8523320000000001</v>
          </cell>
          <cell r="H8921">
            <v>2.4400019999999998</v>
          </cell>
          <cell r="I8921">
            <v>99.5</v>
          </cell>
          <cell r="J8921">
            <v>5494.18</v>
          </cell>
          <cell r="K8921">
            <v>0.50032719999999997</v>
          </cell>
          <cell r="L8921">
            <v>0.55193060000000005</v>
          </cell>
          <cell r="M8921">
            <v>0.5876709</v>
          </cell>
          <cell r="N8921">
            <v>0.62341120000000005</v>
          </cell>
          <cell r="O8921">
            <v>0.67501469999999997</v>
          </cell>
        </row>
        <row r="8922">
          <cell r="F8922" t="str">
            <v>2015-2022Kern1-in-10October Peak17</v>
          </cell>
          <cell r="G8922">
            <v>1.9776819999999999</v>
          </cell>
          <cell r="H8922">
            <v>2.6413730000000002</v>
          </cell>
          <cell r="I8922">
            <v>98</v>
          </cell>
          <cell r="J8922">
            <v>5494.18</v>
          </cell>
          <cell r="K8922">
            <v>0.56438169999999999</v>
          </cell>
          <cell r="L8922">
            <v>0.62305440000000001</v>
          </cell>
          <cell r="M8922">
            <v>0.66369100000000003</v>
          </cell>
          <cell r="N8922">
            <v>0.70432729999999999</v>
          </cell>
          <cell r="O8922">
            <v>0.76300009999999996</v>
          </cell>
        </row>
        <row r="8923">
          <cell r="F8923" t="str">
            <v>2015-2022Kern1-in-10October Peak18</v>
          </cell>
          <cell r="G8923">
            <v>2.0590619999999999</v>
          </cell>
          <cell r="H8923">
            <v>2.7379159999999998</v>
          </cell>
          <cell r="I8923">
            <v>97.5</v>
          </cell>
          <cell r="J8923">
            <v>5494.18</v>
          </cell>
          <cell r="K8923">
            <v>0.57718510000000001</v>
          </cell>
          <cell r="L8923">
            <v>0.63725189999999998</v>
          </cell>
          <cell r="M8923">
            <v>0.67885390000000001</v>
          </cell>
          <cell r="N8923">
            <v>0.72045599999999999</v>
          </cell>
          <cell r="O8923">
            <v>0.78052279999999996</v>
          </cell>
        </row>
        <row r="8924">
          <cell r="F8924" t="str">
            <v>2015-2022Kern1-in-10October Peak19</v>
          </cell>
          <cell r="G8924">
            <v>3.0845910000000001</v>
          </cell>
          <cell r="H8924">
            <v>2.664148</v>
          </cell>
          <cell r="I8924">
            <v>94.5</v>
          </cell>
          <cell r="J8924">
            <v>5494.18</v>
          </cell>
          <cell r="K8924">
            <v>-0.46014060000000001</v>
          </cell>
          <cell r="L8924">
            <v>-0.43668649999999998</v>
          </cell>
          <cell r="M8924">
            <v>-0.42044219999999999</v>
          </cell>
          <cell r="N8924">
            <v>-0.404198</v>
          </cell>
          <cell r="O8924">
            <v>-0.38074390000000002</v>
          </cell>
        </row>
        <row r="8925">
          <cell r="F8925" t="str">
            <v>2015-2022Kern1-in-10October Peak20</v>
          </cell>
          <cell r="G8925">
            <v>2.90137</v>
          </cell>
          <cell r="H8925">
            <v>2.4786160000000002</v>
          </cell>
          <cell r="I8925">
            <v>90.5</v>
          </cell>
          <cell r="J8925">
            <v>5494.18</v>
          </cell>
          <cell r="K8925">
            <v>-0.4626709</v>
          </cell>
          <cell r="L8925">
            <v>-0.43908779999999997</v>
          </cell>
          <cell r="M8925">
            <v>-0.42275430000000003</v>
          </cell>
          <cell r="N8925">
            <v>-0.40642060000000002</v>
          </cell>
          <cell r="O8925">
            <v>-0.3828375</v>
          </cell>
        </row>
        <row r="8926">
          <cell r="F8926" t="str">
            <v>2015-2022Kern1-in-10October Peak21</v>
          </cell>
          <cell r="G8926">
            <v>2.5958800000000002</v>
          </cell>
          <cell r="H8926">
            <v>2.3026909999999998</v>
          </cell>
          <cell r="I8926">
            <v>84.5</v>
          </cell>
          <cell r="J8926">
            <v>5494.18</v>
          </cell>
          <cell r="K8926">
            <v>-0.3208725</v>
          </cell>
          <cell r="L8926">
            <v>-0.30451709999999999</v>
          </cell>
          <cell r="M8926">
            <v>-0.29318949999999999</v>
          </cell>
          <cell r="N8926">
            <v>-0.2818618</v>
          </cell>
          <cell r="O8926">
            <v>-0.26550639999999998</v>
          </cell>
        </row>
        <row r="8927">
          <cell r="F8927" t="str">
            <v>2015-2022Kern1-in-10October Peak22</v>
          </cell>
          <cell r="G8927">
            <v>2.2694070000000002</v>
          </cell>
          <cell r="H8927">
            <v>2.078001</v>
          </cell>
          <cell r="I8927">
            <v>81.5</v>
          </cell>
          <cell r="J8927">
            <v>5494.18</v>
          </cell>
          <cell r="K8927">
            <v>-0.2094781</v>
          </cell>
          <cell r="L8927">
            <v>-0.1988007</v>
          </cell>
          <cell r="M8927">
            <v>-0.19140550000000001</v>
          </cell>
          <cell r="N8927">
            <v>-0.18401039999999999</v>
          </cell>
          <cell r="O8927">
            <v>-0.17333290000000001</v>
          </cell>
        </row>
        <row r="8928">
          <cell r="F8928" t="str">
            <v>2015-2022Kern1-in-10October Peak23</v>
          </cell>
          <cell r="G8928">
            <v>1.8385929999999999</v>
          </cell>
          <cell r="H8928">
            <v>1.695122</v>
          </cell>
          <cell r="I8928">
            <v>78.5</v>
          </cell>
          <cell r="J8928">
            <v>5494.18</v>
          </cell>
          <cell r="K8928">
            <v>-0.15701850000000001</v>
          </cell>
          <cell r="L8928">
            <v>-0.14901500000000001</v>
          </cell>
          <cell r="M8928">
            <v>-0.14347180000000001</v>
          </cell>
          <cell r="N8928">
            <v>-0.13792860000000001</v>
          </cell>
          <cell r="O8928">
            <v>-0.12992509999999999</v>
          </cell>
        </row>
        <row r="8929">
          <cell r="F8929" t="str">
            <v>2015-2022Kern1-in-10October Peak24</v>
          </cell>
          <cell r="G8929">
            <v>1.4718469999999999</v>
          </cell>
          <cell r="H8929">
            <v>1.3602430000000001</v>
          </cell>
          <cell r="I8929">
            <v>76</v>
          </cell>
          <cell r="J8929">
            <v>5494.18</v>
          </cell>
          <cell r="K8929">
            <v>-0.12214179999999999</v>
          </cell>
          <cell r="L8929">
            <v>-0.11591600000000001</v>
          </cell>
          <cell r="M8929">
            <v>-0.1116041</v>
          </cell>
          <cell r="N8929">
            <v>-0.1072921</v>
          </cell>
          <cell r="O8929">
            <v>-0.1010664</v>
          </cell>
        </row>
        <row r="8930">
          <cell r="F8930" t="str">
            <v>2015-2022Northern Coast1-in-10October Peak1</v>
          </cell>
          <cell r="G8930">
            <v>0.86214800000000003</v>
          </cell>
          <cell r="H8930">
            <v>0.86214800000000003</v>
          </cell>
          <cell r="I8930">
            <v>64.6113</v>
          </cell>
          <cell r="J8930">
            <v>9078.84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</row>
        <row r="8931">
          <cell r="F8931" t="str">
            <v>2015-2022Northern Coast1-in-10October Peak2</v>
          </cell>
          <cell r="G8931">
            <v>0.7541506</v>
          </cell>
          <cell r="H8931">
            <v>0.7541506</v>
          </cell>
          <cell r="I8931">
            <v>62.630200000000002</v>
          </cell>
          <cell r="J8931">
            <v>9078.84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</row>
        <row r="8932">
          <cell r="F8932" t="str">
            <v>2015-2022Northern Coast1-in-10October Peak3</v>
          </cell>
          <cell r="G8932">
            <v>0.70286950000000004</v>
          </cell>
          <cell r="H8932">
            <v>0.70286950000000004</v>
          </cell>
          <cell r="I8932">
            <v>61.837000000000003</v>
          </cell>
          <cell r="J8932">
            <v>9078.84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</row>
        <row r="8933">
          <cell r="F8933" t="str">
            <v>2015-2022Northern Coast1-in-10October Peak4</v>
          </cell>
          <cell r="G8933">
            <v>0.67152619999999996</v>
          </cell>
          <cell r="H8933">
            <v>0.67152619999999996</v>
          </cell>
          <cell r="I8933">
            <v>60.4788</v>
          </cell>
          <cell r="J8933">
            <v>9078.84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</row>
        <row r="8934">
          <cell r="F8934" t="str">
            <v>2015-2022Northern Coast1-in-10October Peak5</v>
          </cell>
          <cell r="G8934">
            <v>0.67317800000000005</v>
          </cell>
          <cell r="H8934">
            <v>0.67317800000000005</v>
          </cell>
          <cell r="I8934">
            <v>59.177599999999998</v>
          </cell>
          <cell r="J8934">
            <v>9078.84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</row>
        <row r="8935">
          <cell r="F8935" t="str">
            <v>2015-2022Northern Coast1-in-10October Peak6</v>
          </cell>
          <cell r="G8935">
            <v>0.7354115</v>
          </cell>
          <cell r="H8935">
            <v>0.7354115</v>
          </cell>
          <cell r="I8935">
            <v>58.1586</v>
          </cell>
          <cell r="J8935">
            <v>9078.84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</row>
        <row r="8936">
          <cell r="F8936" t="str">
            <v>2015-2022Northern Coast1-in-10October Peak7</v>
          </cell>
          <cell r="G8936">
            <v>0.8926094</v>
          </cell>
          <cell r="H8936">
            <v>0.8926094</v>
          </cell>
          <cell r="I8936">
            <v>57.422199999999997</v>
          </cell>
          <cell r="J8936">
            <v>9078.84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</row>
        <row r="8937">
          <cell r="F8937" t="str">
            <v>2015-2022Northern Coast1-in-10October Peak8</v>
          </cell>
          <cell r="G8937">
            <v>1.030232</v>
          </cell>
          <cell r="H8937">
            <v>1.030232</v>
          </cell>
          <cell r="I8937">
            <v>57.662700000000001</v>
          </cell>
          <cell r="J8937">
            <v>9078.84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</row>
        <row r="8938">
          <cell r="F8938" t="str">
            <v>2015-2022Northern Coast1-in-10October Peak9</v>
          </cell>
          <cell r="G8938">
            <v>1.031012</v>
          </cell>
          <cell r="H8938">
            <v>1.031012</v>
          </cell>
          <cell r="I8938">
            <v>64.865200000000002</v>
          </cell>
          <cell r="J8938">
            <v>9078.84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</row>
        <row r="8939">
          <cell r="F8939" t="str">
            <v>2015-2022Northern Coast1-in-10October Peak10</v>
          </cell>
          <cell r="G8939">
            <v>1.054263</v>
          </cell>
          <cell r="H8939">
            <v>1.054263</v>
          </cell>
          <cell r="I8939">
            <v>73.025999999999996</v>
          </cell>
          <cell r="J8939">
            <v>9078.84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</row>
        <row r="8940">
          <cell r="F8940" t="str">
            <v>2015-2022Northern Coast1-in-10October Peak11</v>
          </cell>
          <cell r="G8940">
            <v>1.093896</v>
          </cell>
          <cell r="H8940">
            <v>1.093896</v>
          </cell>
          <cell r="I8940">
            <v>78.119</v>
          </cell>
          <cell r="J8940">
            <v>9078.84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</row>
        <row r="8941">
          <cell r="F8941" t="str">
            <v>2015-2022Northern Coast1-in-10October Peak12</v>
          </cell>
          <cell r="G8941">
            <v>1.1584239999999999</v>
          </cell>
          <cell r="H8941">
            <v>1.1584239999999999</v>
          </cell>
          <cell r="I8941">
            <v>83.376800000000003</v>
          </cell>
          <cell r="J8941">
            <v>9078.84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</row>
        <row r="8942">
          <cell r="F8942" t="str">
            <v>2015-2022Northern Coast1-in-10October Peak13</v>
          </cell>
          <cell r="G8942">
            <v>1.2690090000000001</v>
          </cell>
          <cell r="H8942">
            <v>1.2690090000000001</v>
          </cell>
          <cell r="I8942">
            <v>88.6036</v>
          </cell>
          <cell r="J8942">
            <v>9078.84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</row>
        <row r="8943">
          <cell r="F8943" t="str">
            <v>2015-2022Northern Coast1-in-10October Peak14</v>
          </cell>
          <cell r="G8943">
            <v>1.1906479999999999</v>
          </cell>
          <cell r="H8943">
            <v>1.3952249999999999</v>
          </cell>
          <cell r="I8943">
            <v>89.908299999999997</v>
          </cell>
          <cell r="J8943">
            <v>9078.84</v>
          </cell>
          <cell r="K8943">
            <v>0.14311989999999999</v>
          </cell>
          <cell r="L8943">
            <v>0.17942949999999999</v>
          </cell>
          <cell r="M8943">
            <v>0.20457739999999999</v>
          </cell>
          <cell r="N8943">
            <v>0.22972529999999999</v>
          </cell>
          <cell r="O8943">
            <v>0.26603490000000002</v>
          </cell>
        </row>
        <row r="8944">
          <cell r="F8944" t="str">
            <v>2015-2022Northern Coast1-in-10October Peak15</v>
          </cell>
          <cell r="G8944">
            <v>1.307957</v>
          </cell>
          <cell r="H8944">
            <v>1.576014</v>
          </cell>
          <cell r="I8944">
            <v>91.6648</v>
          </cell>
          <cell r="J8944">
            <v>9078.84</v>
          </cell>
          <cell r="K8944">
            <v>0.18752959999999999</v>
          </cell>
          <cell r="L8944">
            <v>0.23510590000000001</v>
          </cell>
          <cell r="M8944">
            <v>0.26805709999999999</v>
          </cell>
          <cell r="N8944">
            <v>0.30100840000000001</v>
          </cell>
          <cell r="O8944">
            <v>0.34858470000000003</v>
          </cell>
        </row>
        <row r="8945">
          <cell r="F8945" t="str">
            <v>2015-2022Northern Coast1-in-10October Peak16</v>
          </cell>
          <cell r="G8945">
            <v>1.477095</v>
          </cell>
          <cell r="H8945">
            <v>1.808424</v>
          </cell>
          <cell r="I8945">
            <v>91.237899999999996</v>
          </cell>
          <cell r="J8945">
            <v>9078.84</v>
          </cell>
          <cell r="K8945">
            <v>0.23179440000000001</v>
          </cell>
          <cell r="L8945">
            <v>0.29060069999999999</v>
          </cell>
          <cell r="M8945">
            <v>0.33132980000000001</v>
          </cell>
          <cell r="N8945">
            <v>0.37205899999999997</v>
          </cell>
          <cell r="O8945">
            <v>0.4308652</v>
          </cell>
        </row>
        <row r="8946">
          <cell r="F8946" t="str">
            <v>2015-2022Northern Coast1-in-10October Peak17</v>
          </cell>
          <cell r="G8946">
            <v>1.67384</v>
          </cell>
          <cell r="H8946">
            <v>2.0625740000000001</v>
          </cell>
          <cell r="I8946">
            <v>89.781599999999997</v>
          </cell>
          <cell r="J8946">
            <v>9078.84</v>
          </cell>
          <cell r="K8946">
            <v>0.271953</v>
          </cell>
          <cell r="L8946">
            <v>0.34094760000000002</v>
          </cell>
          <cell r="M8946">
            <v>0.3887331</v>
          </cell>
          <cell r="N8946">
            <v>0.43651849999999998</v>
          </cell>
          <cell r="O8946">
            <v>0.50551310000000005</v>
          </cell>
        </row>
        <row r="8947">
          <cell r="F8947" t="str">
            <v>2015-2022Northern Coast1-in-10October Peak18</v>
          </cell>
          <cell r="G8947">
            <v>1.8459810000000001</v>
          </cell>
          <cell r="H8947">
            <v>2.2455750000000001</v>
          </cell>
          <cell r="I8947">
            <v>87.853300000000004</v>
          </cell>
          <cell r="J8947">
            <v>9078.84</v>
          </cell>
          <cell r="K8947">
            <v>0.2795512</v>
          </cell>
          <cell r="L8947">
            <v>0.3504736</v>
          </cell>
          <cell r="M8947">
            <v>0.39959410000000001</v>
          </cell>
          <cell r="N8947">
            <v>0.44871470000000002</v>
          </cell>
          <cell r="O8947">
            <v>0.51963689999999996</v>
          </cell>
        </row>
        <row r="8948">
          <cell r="F8948" t="str">
            <v>2015-2022Northern Coast1-in-10October Peak19</v>
          </cell>
          <cell r="G8948">
            <v>2.3891260000000001</v>
          </cell>
          <cell r="H8948">
            <v>2.2351960000000002</v>
          </cell>
          <cell r="I8948">
            <v>82.464100000000002</v>
          </cell>
          <cell r="J8948">
            <v>9078.84</v>
          </cell>
          <cell r="K8948">
            <v>-0.1743024</v>
          </cell>
          <cell r="L8948">
            <v>-0.1622663</v>
          </cell>
          <cell r="M8948">
            <v>-0.15393009999999999</v>
          </cell>
          <cell r="N8948">
            <v>-0.1455938</v>
          </cell>
          <cell r="O8948">
            <v>-0.1335576</v>
          </cell>
        </row>
        <row r="8949">
          <cell r="F8949" t="str">
            <v>2015-2022Northern Coast1-in-10October Peak20</v>
          </cell>
          <cell r="G8949">
            <v>2.1715409999999999</v>
          </cell>
          <cell r="H8949">
            <v>2.042459</v>
          </cell>
          <cell r="I8949">
            <v>73.442400000000006</v>
          </cell>
          <cell r="J8949">
            <v>9078.84</v>
          </cell>
          <cell r="K8949">
            <v>-0.14616670000000001</v>
          </cell>
          <cell r="L8949">
            <v>-0.13607330000000001</v>
          </cell>
          <cell r="M8949">
            <v>-0.1290828</v>
          </cell>
          <cell r="N8949">
            <v>-0.1220922</v>
          </cell>
          <cell r="O8949">
            <v>-0.1119989</v>
          </cell>
        </row>
        <row r="8950">
          <cell r="F8950" t="str">
            <v>2015-2022Northern Coast1-in-10October Peak21</v>
          </cell>
          <cell r="G8950">
            <v>1.9389460000000001</v>
          </cell>
          <cell r="H8950">
            <v>1.8573</v>
          </cell>
          <cell r="I8950">
            <v>66.365499999999997</v>
          </cell>
          <cell r="J8950">
            <v>9078.84</v>
          </cell>
          <cell r="K8950">
            <v>-9.2451900000000004E-2</v>
          </cell>
          <cell r="L8950">
            <v>-8.60678E-2</v>
          </cell>
          <cell r="M8950">
            <v>-8.1646099999999999E-2</v>
          </cell>
          <cell r="N8950">
            <v>-7.7224600000000004E-2</v>
          </cell>
          <cell r="O8950">
            <v>-7.0840399999999998E-2</v>
          </cell>
        </row>
        <row r="8951">
          <cell r="F8951" t="str">
            <v>2015-2022Northern Coast1-in-10October Peak22</v>
          </cell>
          <cell r="G8951">
            <v>1.686145</v>
          </cell>
          <cell r="H8951">
            <v>1.6379630000000001</v>
          </cell>
          <cell r="I8951">
            <v>62.190100000000001</v>
          </cell>
          <cell r="J8951">
            <v>9078.84</v>
          </cell>
          <cell r="K8951">
            <v>-5.4558500000000003E-2</v>
          </cell>
          <cell r="L8951">
            <v>-5.0791099999999999E-2</v>
          </cell>
          <cell r="M8951">
            <v>-4.8181799999999997E-2</v>
          </cell>
          <cell r="N8951">
            <v>-4.5572500000000002E-2</v>
          </cell>
          <cell r="O8951">
            <v>-4.1805000000000002E-2</v>
          </cell>
        </row>
        <row r="8952">
          <cell r="F8952" t="str">
            <v>2015-2022Northern Coast1-in-10October Peak23</v>
          </cell>
          <cell r="G8952">
            <v>1.3581749999999999</v>
          </cell>
          <cell r="H8952">
            <v>1.3210919999999999</v>
          </cell>
          <cell r="I8952">
            <v>59.470100000000002</v>
          </cell>
          <cell r="J8952">
            <v>9078.84</v>
          </cell>
          <cell r="K8952">
            <v>-4.1990899999999998E-2</v>
          </cell>
          <cell r="L8952">
            <v>-3.9091300000000002E-2</v>
          </cell>
          <cell r="M8952">
            <v>-3.7082999999999998E-2</v>
          </cell>
          <cell r="N8952">
            <v>-3.50747E-2</v>
          </cell>
          <cell r="O8952">
            <v>-3.2175200000000001E-2</v>
          </cell>
        </row>
        <row r="8953">
          <cell r="F8953" t="str">
            <v>2015-2022Northern Coast1-in-10October Peak24</v>
          </cell>
          <cell r="G8953">
            <v>1.037188</v>
          </cell>
          <cell r="H8953">
            <v>1.002494</v>
          </cell>
          <cell r="I8953">
            <v>57.895699999999998</v>
          </cell>
          <cell r="J8953">
            <v>9078.84</v>
          </cell>
          <cell r="K8953">
            <v>-3.9285500000000001E-2</v>
          </cell>
          <cell r="L8953">
            <v>-3.65727E-2</v>
          </cell>
          <cell r="M8953">
            <v>-3.4693799999999997E-2</v>
          </cell>
          <cell r="N8953">
            <v>-3.2814900000000001E-2</v>
          </cell>
          <cell r="O8953">
            <v>-3.0102199999999999E-2</v>
          </cell>
        </row>
        <row r="8954">
          <cell r="F8954" t="str">
            <v>2015-2022Other1-in-10October Peak1</v>
          </cell>
          <cell r="G8954">
            <v>0.83151719999999996</v>
          </cell>
          <cell r="H8954">
            <v>0.83151719999999996</v>
          </cell>
          <cell r="I8954">
            <v>73.213430000000002</v>
          </cell>
          <cell r="J8954">
            <v>25277.02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</row>
        <row r="8955">
          <cell r="F8955" t="str">
            <v>2015-2022Other1-in-10October Peak2</v>
          </cell>
          <cell r="G8955">
            <v>0.71412659999999994</v>
          </cell>
          <cell r="H8955">
            <v>0.71412659999999994</v>
          </cell>
          <cell r="I8955">
            <v>72.071640000000002</v>
          </cell>
          <cell r="J8955">
            <v>25277.02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</row>
        <row r="8956">
          <cell r="F8956" t="str">
            <v>2015-2022Other1-in-10October Peak3</v>
          </cell>
          <cell r="G8956">
            <v>0.64754310000000004</v>
          </cell>
          <cell r="H8956">
            <v>0.64754310000000004</v>
          </cell>
          <cell r="I8956">
            <v>69.812610000000006</v>
          </cell>
          <cell r="J8956">
            <v>25277.02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</row>
        <row r="8957">
          <cell r="F8957" t="str">
            <v>2015-2022Other1-in-10October Peak4</v>
          </cell>
          <cell r="G8957">
            <v>0.60983419999999999</v>
          </cell>
          <cell r="H8957">
            <v>0.60983419999999999</v>
          </cell>
          <cell r="I8957">
            <v>68.622820000000004</v>
          </cell>
          <cell r="J8957">
            <v>25277.02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</row>
        <row r="8958">
          <cell r="F8958" t="str">
            <v>2015-2022Other1-in-10October Peak5</v>
          </cell>
          <cell r="G8958">
            <v>0.60230980000000001</v>
          </cell>
          <cell r="H8958">
            <v>0.60230980000000001</v>
          </cell>
          <cell r="I8958">
            <v>67.83202</v>
          </cell>
          <cell r="J8958">
            <v>25277.02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</row>
        <row r="8959">
          <cell r="F8959" t="str">
            <v>2015-2022Other1-in-10October Peak6</v>
          </cell>
          <cell r="G8959">
            <v>0.64264339999999998</v>
          </cell>
          <cell r="H8959">
            <v>0.64264339999999998</v>
          </cell>
          <cell r="I8959">
            <v>66.010350000000003</v>
          </cell>
          <cell r="J8959">
            <v>25277.02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</row>
        <row r="8960">
          <cell r="F8960" t="str">
            <v>2015-2022Other1-in-10October Peak7</v>
          </cell>
          <cell r="G8960">
            <v>0.75078549999999999</v>
          </cell>
          <cell r="H8960">
            <v>0.75078549999999999</v>
          </cell>
          <cell r="I8960">
            <v>64.867940000000004</v>
          </cell>
          <cell r="J8960">
            <v>25277.02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</row>
        <row r="8961">
          <cell r="F8961" t="str">
            <v>2015-2022Other1-in-10October Peak8</v>
          </cell>
          <cell r="G8961">
            <v>0.82396130000000001</v>
          </cell>
          <cell r="H8961">
            <v>0.82396130000000001</v>
          </cell>
          <cell r="I8961">
            <v>65.659800000000004</v>
          </cell>
          <cell r="J8961">
            <v>25277.02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</row>
        <row r="8962">
          <cell r="F8962" t="str">
            <v>2015-2022Other1-in-10October Peak9</v>
          </cell>
          <cell r="G8962">
            <v>0.83895090000000005</v>
          </cell>
          <cell r="H8962">
            <v>0.83895090000000005</v>
          </cell>
          <cell r="I8962">
            <v>70.614040000000003</v>
          </cell>
          <cell r="J8962">
            <v>25277.02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</row>
        <row r="8963">
          <cell r="F8963" t="str">
            <v>2015-2022Other1-in-10October Peak10</v>
          </cell>
          <cell r="G8963">
            <v>0.89437630000000001</v>
          </cell>
          <cell r="H8963">
            <v>0.89437630000000001</v>
          </cell>
          <cell r="I8963">
            <v>75.547229999999999</v>
          </cell>
          <cell r="J8963">
            <v>25277.02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</row>
        <row r="8964">
          <cell r="F8964" t="str">
            <v>2015-2022Other1-in-10October Peak11</v>
          </cell>
          <cell r="G8964">
            <v>0.98842949999999996</v>
          </cell>
          <cell r="H8964">
            <v>0.98842949999999996</v>
          </cell>
          <cell r="I8964">
            <v>81.467889999999997</v>
          </cell>
          <cell r="J8964">
            <v>25277.02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</row>
        <row r="8965">
          <cell r="F8965" t="str">
            <v>2015-2022Other1-in-10October Peak12</v>
          </cell>
          <cell r="G8965">
            <v>1.1316280000000001</v>
          </cell>
          <cell r="H8965">
            <v>1.1316280000000001</v>
          </cell>
          <cell r="I8965">
            <v>87.076689999999999</v>
          </cell>
          <cell r="J8965">
            <v>25277.02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</row>
        <row r="8966">
          <cell r="F8966" t="str">
            <v>2015-2022Other1-in-10October Peak13</v>
          </cell>
          <cell r="G8966">
            <v>1.334414</v>
          </cell>
          <cell r="H8966">
            <v>1.334414</v>
          </cell>
          <cell r="I8966">
            <v>91.888350000000003</v>
          </cell>
          <cell r="J8966">
            <v>25277.02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</row>
        <row r="8967">
          <cell r="F8967" t="str">
            <v>2015-2022Other1-in-10October Peak14</v>
          </cell>
          <cell r="G8967">
            <v>1.2687280000000001</v>
          </cell>
          <cell r="H8967">
            <v>1.567412</v>
          </cell>
          <cell r="I8967">
            <v>94.350920000000002</v>
          </cell>
          <cell r="J8967">
            <v>25277.02</v>
          </cell>
          <cell r="K8967">
            <v>0.2389194</v>
          </cell>
          <cell r="L8967">
            <v>0.27422879999999999</v>
          </cell>
          <cell r="M8967">
            <v>0.29868400000000001</v>
          </cell>
          <cell r="N8967">
            <v>0.32313920000000002</v>
          </cell>
          <cell r="O8967">
            <v>0.35844860000000001</v>
          </cell>
        </row>
        <row r="8968">
          <cell r="F8968" t="str">
            <v>2015-2022Other1-in-10October Peak15</v>
          </cell>
          <cell r="G8968">
            <v>1.4488920000000001</v>
          </cell>
          <cell r="H8968">
            <v>1.832587</v>
          </cell>
          <cell r="I8968">
            <v>97.133480000000006</v>
          </cell>
          <cell r="J8968">
            <v>25277.02</v>
          </cell>
          <cell r="K8968">
            <v>0.30799959999999998</v>
          </cell>
          <cell r="L8968">
            <v>0.3527208</v>
          </cell>
          <cell r="M8968">
            <v>0.38369449999999999</v>
          </cell>
          <cell r="N8968">
            <v>0.41466819999999999</v>
          </cell>
          <cell r="O8968">
            <v>0.4593893</v>
          </cell>
        </row>
        <row r="8969">
          <cell r="F8969" t="str">
            <v>2015-2022Other1-in-10October Peak16</v>
          </cell>
          <cell r="G8969">
            <v>1.6442559999999999</v>
          </cell>
          <cell r="H8969">
            <v>2.1247569999999998</v>
          </cell>
          <cell r="I8969">
            <v>98.9696</v>
          </cell>
          <cell r="J8969">
            <v>25277.02</v>
          </cell>
          <cell r="K8969">
            <v>0.38611190000000001</v>
          </cell>
          <cell r="L8969">
            <v>0.44187769999999998</v>
          </cell>
          <cell r="M8969">
            <v>0.48050110000000001</v>
          </cell>
          <cell r="N8969">
            <v>0.51912440000000004</v>
          </cell>
          <cell r="O8969">
            <v>0.57489029999999997</v>
          </cell>
        </row>
        <row r="8970">
          <cell r="F8970" t="str">
            <v>2015-2022Other1-in-10October Peak17</v>
          </cell>
          <cell r="G8970">
            <v>1.830265</v>
          </cell>
          <cell r="H8970">
            <v>2.3896120000000001</v>
          </cell>
          <cell r="I8970">
            <v>99.914469999999994</v>
          </cell>
          <cell r="J8970">
            <v>25277.02</v>
          </cell>
          <cell r="K8970">
            <v>0.44918789999999997</v>
          </cell>
          <cell r="L8970">
            <v>0.51427049999999996</v>
          </cell>
          <cell r="M8970">
            <v>0.55934649999999997</v>
          </cell>
          <cell r="N8970">
            <v>0.60442249999999997</v>
          </cell>
          <cell r="O8970">
            <v>0.66950509999999996</v>
          </cell>
        </row>
        <row r="8971">
          <cell r="F8971" t="str">
            <v>2015-2022Other1-in-10October Peak18</v>
          </cell>
          <cell r="G8971">
            <v>1.97214</v>
          </cell>
          <cell r="H8971">
            <v>2.546538</v>
          </cell>
          <cell r="I8971">
            <v>98.84787</v>
          </cell>
          <cell r="J8971">
            <v>25277.02</v>
          </cell>
          <cell r="K8971">
            <v>0.46123760000000003</v>
          </cell>
          <cell r="L8971">
            <v>0.52809349999999999</v>
          </cell>
          <cell r="M8971">
            <v>0.57439750000000001</v>
          </cell>
          <cell r="N8971">
            <v>0.62070159999999996</v>
          </cell>
          <cell r="O8971">
            <v>0.68755739999999999</v>
          </cell>
        </row>
        <row r="8972">
          <cell r="F8972" t="str">
            <v>2015-2022Other1-in-10October Peak19</v>
          </cell>
          <cell r="G8972">
            <v>2.7831649999999999</v>
          </cell>
          <cell r="H8972">
            <v>2.4908260000000002</v>
          </cell>
          <cell r="I8972">
            <v>94.067599999999999</v>
          </cell>
          <cell r="J8972">
            <v>25277.02</v>
          </cell>
          <cell r="K8972">
            <v>-0.32657809999999998</v>
          </cell>
          <cell r="L8972">
            <v>-0.30634919999999999</v>
          </cell>
          <cell r="M8972">
            <v>-0.29233880000000001</v>
          </cell>
          <cell r="N8972">
            <v>-0.27832839999999998</v>
          </cell>
          <cell r="O8972">
            <v>-0.25809939999999998</v>
          </cell>
        </row>
        <row r="8973">
          <cell r="F8973" t="str">
            <v>2015-2022Other1-in-10October Peak20</v>
          </cell>
          <cell r="G8973">
            <v>2.5042849999999999</v>
          </cell>
          <cell r="H8973">
            <v>2.2475079999999998</v>
          </cell>
          <cell r="I8973">
            <v>87.778369999999995</v>
          </cell>
          <cell r="J8973">
            <v>25277.02</v>
          </cell>
          <cell r="K8973">
            <v>-0.28685159999999998</v>
          </cell>
          <cell r="L8973">
            <v>-0.26908339999999997</v>
          </cell>
          <cell r="M8973">
            <v>-0.25677729999999999</v>
          </cell>
          <cell r="N8973">
            <v>-0.2444711</v>
          </cell>
          <cell r="O8973">
            <v>-0.22670299999999999</v>
          </cell>
        </row>
        <row r="8974">
          <cell r="F8974" t="str">
            <v>2015-2022Other1-in-10October Peak21</v>
          </cell>
          <cell r="G8974">
            <v>2.1252499999999999</v>
          </cell>
          <cell r="H8974">
            <v>1.9746900000000001</v>
          </cell>
          <cell r="I8974">
            <v>82.503540000000001</v>
          </cell>
          <cell r="J8974">
            <v>25277.02</v>
          </cell>
          <cell r="K8974">
            <v>-0.16819419999999999</v>
          </cell>
          <cell r="L8974">
            <v>-0.1577759</v>
          </cell>
          <cell r="M8974">
            <v>-0.15056030000000001</v>
          </cell>
          <cell r="N8974">
            <v>-0.14334459999999999</v>
          </cell>
          <cell r="O8974">
            <v>-0.1329263</v>
          </cell>
        </row>
        <row r="8975">
          <cell r="F8975" t="str">
            <v>2015-2022Other1-in-10October Peak22</v>
          </cell>
          <cell r="G8975">
            <v>1.779517</v>
          </cell>
          <cell r="H8975">
            <v>1.682917</v>
          </cell>
          <cell r="I8975">
            <v>78.817260000000005</v>
          </cell>
          <cell r="J8975">
            <v>25277.02</v>
          </cell>
          <cell r="K8975">
            <v>-0.1079142</v>
          </cell>
          <cell r="L8975">
            <v>-0.10122979999999999</v>
          </cell>
          <cell r="M8975">
            <v>-9.6600199999999997E-2</v>
          </cell>
          <cell r="N8975">
            <v>-9.19706E-2</v>
          </cell>
          <cell r="O8975">
            <v>-8.5286200000000006E-2</v>
          </cell>
        </row>
        <row r="8976">
          <cell r="F8976" t="str">
            <v>2015-2022Other1-in-10October Peak23</v>
          </cell>
          <cell r="G8976">
            <v>1.3787469999999999</v>
          </cell>
          <cell r="H8976">
            <v>1.317428</v>
          </cell>
          <cell r="I8976">
            <v>75.573939999999993</v>
          </cell>
          <cell r="J8976">
            <v>25277.02</v>
          </cell>
          <cell r="K8976">
            <v>-6.8501300000000001E-2</v>
          </cell>
          <cell r="L8976">
            <v>-6.4258200000000001E-2</v>
          </cell>
          <cell r="M8976">
            <v>-6.1319499999999999E-2</v>
          </cell>
          <cell r="N8976">
            <v>-5.8380700000000001E-2</v>
          </cell>
          <cell r="O8976">
            <v>-5.4137600000000001E-2</v>
          </cell>
        </row>
        <row r="8977">
          <cell r="F8977" t="str">
            <v>2015-2022Other1-in-10October Peak24</v>
          </cell>
          <cell r="G8977">
            <v>1.0454330000000001</v>
          </cell>
          <cell r="H8977">
            <v>1.0062489999999999</v>
          </cell>
          <cell r="I8977">
            <v>72.381360000000001</v>
          </cell>
          <cell r="J8977">
            <v>25277.02</v>
          </cell>
          <cell r="K8977">
            <v>-4.3772999999999999E-2</v>
          </cell>
          <cell r="L8977">
            <v>-4.1061599999999997E-2</v>
          </cell>
          <cell r="M8977">
            <v>-3.9183700000000002E-2</v>
          </cell>
          <cell r="N8977">
            <v>-3.73058E-2</v>
          </cell>
          <cell r="O8977">
            <v>-3.45945E-2</v>
          </cell>
        </row>
        <row r="8978">
          <cell r="F8978" t="str">
            <v>2015-2022Sierra1-in-10October Peak1</v>
          </cell>
          <cell r="G8978">
            <v>1.0490010000000001</v>
          </cell>
          <cell r="H8978">
            <v>1.0490010000000001</v>
          </cell>
          <cell r="I8978">
            <v>69.40446</v>
          </cell>
          <cell r="J8978">
            <v>17688.05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</row>
        <row r="8979">
          <cell r="F8979" t="str">
            <v>2015-2022Sierra1-in-10October Peak2</v>
          </cell>
          <cell r="G8979">
            <v>0.92552449999999997</v>
          </cell>
          <cell r="H8979">
            <v>0.92552449999999997</v>
          </cell>
          <cell r="I8979">
            <v>67.490099999999998</v>
          </cell>
          <cell r="J8979">
            <v>17688.05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</row>
        <row r="8980">
          <cell r="F8980" t="str">
            <v>2015-2022Sierra1-in-10October Peak3</v>
          </cell>
          <cell r="G8980">
            <v>0.8542109</v>
          </cell>
          <cell r="H8980">
            <v>0.8542109</v>
          </cell>
          <cell r="I8980">
            <v>68.993549999999999</v>
          </cell>
          <cell r="J8980">
            <v>17688.05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</row>
        <row r="8981">
          <cell r="F8981" t="str">
            <v>2015-2022Sierra1-in-10October Peak4</v>
          </cell>
          <cell r="G8981">
            <v>0.8138666</v>
          </cell>
          <cell r="H8981">
            <v>0.8138666</v>
          </cell>
          <cell r="I8981">
            <v>70.220669999999998</v>
          </cell>
          <cell r="J8981">
            <v>17688.05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</row>
        <row r="8982">
          <cell r="F8982" t="str">
            <v>2015-2022Sierra1-in-10October Peak5</v>
          </cell>
          <cell r="G8982">
            <v>0.81407560000000001</v>
          </cell>
          <cell r="H8982">
            <v>0.81407560000000001</v>
          </cell>
          <cell r="I8982">
            <v>69.951359999999994</v>
          </cell>
          <cell r="J8982">
            <v>17688.05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</row>
        <row r="8983">
          <cell r="F8983" t="str">
            <v>2015-2022Sierra1-in-10October Peak6</v>
          </cell>
          <cell r="G8983">
            <v>0.88869509999999996</v>
          </cell>
          <cell r="H8983">
            <v>0.88869509999999996</v>
          </cell>
          <cell r="I8983">
            <v>69.489639999999994</v>
          </cell>
          <cell r="J8983">
            <v>17688.05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</row>
        <row r="8984">
          <cell r="F8984" t="str">
            <v>2015-2022Sierra1-in-10October Peak7</v>
          </cell>
          <cell r="G8984">
            <v>1.057674</v>
          </cell>
          <cell r="H8984">
            <v>1.057674</v>
          </cell>
          <cell r="I8984">
            <v>67.327640000000002</v>
          </cell>
          <cell r="J8984">
            <v>17688.05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</row>
        <row r="8985">
          <cell r="F8985" t="str">
            <v>2015-2022Sierra1-in-10October Peak8</v>
          </cell>
          <cell r="G8985">
            <v>1.16466</v>
          </cell>
          <cell r="H8985">
            <v>1.16466</v>
          </cell>
          <cell r="I8985">
            <v>67.50958</v>
          </cell>
          <cell r="J8985">
            <v>17688.05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</row>
        <row r="8986">
          <cell r="F8986" t="str">
            <v>2015-2022Sierra1-in-10October Peak9</v>
          </cell>
          <cell r="G8986">
            <v>1.1973</v>
          </cell>
          <cell r="H8986">
            <v>1.1973</v>
          </cell>
          <cell r="I8986">
            <v>73.109610000000004</v>
          </cell>
          <cell r="J8986">
            <v>17688.05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</row>
        <row r="8987">
          <cell r="F8987" t="str">
            <v>2015-2022Sierra1-in-10October Peak10</v>
          </cell>
          <cell r="G8987">
            <v>1.258168</v>
          </cell>
          <cell r="H8987">
            <v>1.258168</v>
          </cell>
          <cell r="I8987">
            <v>80.405540000000002</v>
          </cell>
          <cell r="J8987">
            <v>17688.05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</row>
        <row r="8988">
          <cell r="F8988" t="str">
            <v>2015-2022Sierra1-in-10October Peak11</v>
          </cell>
          <cell r="G8988">
            <v>1.3738060000000001</v>
          </cell>
          <cell r="H8988">
            <v>1.3738060000000001</v>
          </cell>
          <cell r="I8988">
            <v>87.309910000000002</v>
          </cell>
          <cell r="J8988">
            <v>17688.05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</row>
        <row r="8989">
          <cell r="F8989" t="str">
            <v>2015-2022Sierra1-in-10October Peak12</v>
          </cell>
          <cell r="G8989">
            <v>1.5490440000000001</v>
          </cell>
          <cell r="H8989">
            <v>1.5490440000000001</v>
          </cell>
          <cell r="I8989">
            <v>91.382800000000003</v>
          </cell>
          <cell r="J8989">
            <v>17688.05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</row>
        <row r="8990">
          <cell r="F8990" t="str">
            <v>2015-2022Sierra1-in-10October Peak13</v>
          </cell>
          <cell r="G8990">
            <v>1.7914840000000001</v>
          </cell>
          <cell r="H8990">
            <v>1.7914840000000001</v>
          </cell>
          <cell r="I8990">
            <v>93.400689999999997</v>
          </cell>
          <cell r="J8990">
            <v>17688.05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</row>
        <row r="8991">
          <cell r="F8991" t="str">
            <v>2015-2022Sierra1-in-10October Peak14</v>
          </cell>
          <cell r="G8991">
            <v>1.668609</v>
          </cell>
          <cell r="H8991">
            <v>2.066754</v>
          </cell>
          <cell r="I8991">
            <v>95.003280000000004</v>
          </cell>
          <cell r="J8991">
            <v>17688.05</v>
          </cell>
          <cell r="K8991">
            <v>0.33958719999999998</v>
          </cell>
          <cell r="L8991">
            <v>0.37418370000000001</v>
          </cell>
          <cell r="M8991">
            <v>0.39814519999999998</v>
          </cell>
          <cell r="N8991">
            <v>0.4221067</v>
          </cell>
          <cell r="O8991">
            <v>0.45670319999999998</v>
          </cell>
        </row>
        <row r="8992">
          <cell r="F8992" t="str">
            <v>2015-2022Sierra1-in-10October Peak15</v>
          </cell>
          <cell r="G8992">
            <v>1.8678790000000001</v>
          </cell>
          <cell r="H8992">
            <v>2.3822580000000002</v>
          </cell>
          <cell r="I8992">
            <v>96.380390000000006</v>
          </cell>
          <cell r="J8992">
            <v>17688.05</v>
          </cell>
          <cell r="K8992">
            <v>0.43967689999999998</v>
          </cell>
          <cell r="L8992">
            <v>0.48381150000000001</v>
          </cell>
          <cell r="M8992">
            <v>0.51437900000000003</v>
          </cell>
          <cell r="N8992">
            <v>0.5449465</v>
          </cell>
          <cell r="O8992">
            <v>0.58908110000000002</v>
          </cell>
        </row>
        <row r="8993">
          <cell r="F8993" t="str">
            <v>2015-2022Sierra1-in-10October Peak16</v>
          </cell>
          <cell r="G8993">
            <v>2.1040839999999998</v>
          </cell>
          <cell r="H8993">
            <v>2.7451249999999998</v>
          </cell>
          <cell r="I8993">
            <v>97.666030000000006</v>
          </cell>
          <cell r="J8993">
            <v>17688.05</v>
          </cell>
          <cell r="K8993">
            <v>0.54806480000000002</v>
          </cell>
          <cell r="L8993">
            <v>0.60299579999999997</v>
          </cell>
          <cell r="M8993">
            <v>0.64104079999999997</v>
          </cell>
          <cell r="N8993">
            <v>0.67908570000000001</v>
          </cell>
          <cell r="O8993">
            <v>0.73401680000000002</v>
          </cell>
        </row>
        <row r="8994">
          <cell r="F8994" t="str">
            <v>2015-2022Sierra1-in-10October Peak17</v>
          </cell>
          <cell r="G8994">
            <v>2.3211550000000001</v>
          </cell>
          <cell r="H8994">
            <v>3.0695549999999998</v>
          </cell>
          <cell r="I8994">
            <v>98.304050000000004</v>
          </cell>
          <cell r="J8994">
            <v>17688.05</v>
          </cell>
          <cell r="K8994">
            <v>0.63976789999999994</v>
          </cell>
          <cell r="L8994">
            <v>0.70394849999999998</v>
          </cell>
          <cell r="M8994">
            <v>0.7483997</v>
          </cell>
          <cell r="N8994">
            <v>0.79285110000000003</v>
          </cell>
          <cell r="O8994">
            <v>0.8570316</v>
          </cell>
        </row>
        <row r="8995">
          <cell r="F8995" t="str">
            <v>2015-2022Sierra1-in-10October Peak18</v>
          </cell>
          <cell r="G8995">
            <v>2.509525</v>
          </cell>
          <cell r="H8995">
            <v>3.278349</v>
          </cell>
          <cell r="I8995">
            <v>97.436329999999998</v>
          </cell>
          <cell r="J8995">
            <v>17688.05</v>
          </cell>
          <cell r="K8995">
            <v>0.65721669999999999</v>
          </cell>
          <cell r="L8995">
            <v>0.72315549999999995</v>
          </cell>
          <cell r="M8995">
            <v>0.76882450000000002</v>
          </cell>
          <cell r="N8995">
            <v>0.81449349999999998</v>
          </cell>
          <cell r="O8995">
            <v>0.8804322</v>
          </cell>
        </row>
        <row r="8996">
          <cell r="F8996" t="str">
            <v>2015-2022Sierra1-in-10October Peak19</v>
          </cell>
          <cell r="G8996">
            <v>3.6101969999999999</v>
          </cell>
          <cell r="H8996">
            <v>3.2422979999999999</v>
          </cell>
          <cell r="I8996">
            <v>90.438770000000005</v>
          </cell>
          <cell r="J8996">
            <v>17688.05</v>
          </cell>
          <cell r="K8996">
            <v>-0.40038760000000001</v>
          </cell>
          <cell r="L8996">
            <v>-0.3811929</v>
          </cell>
          <cell r="M8996">
            <v>-0.36789870000000002</v>
          </cell>
          <cell r="N8996">
            <v>-0.35460449999999999</v>
          </cell>
          <cell r="O8996">
            <v>-0.33540979999999998</v>
          </cell>
        </row>
        <row r="8997">
          <cell r="F8997" t="str">
            <v>2015-2022Sierra1-in-10October Peak20</v>
          </cell>
          <cell r="G8997">
            <v>3.2770700000000001</v>
          </cell>
          <cell r="H8997">
            <v>2.973862</v>
          </cell>
          <cell r="I8997">
            <v>81.000460000000004</v>
          </cell>
          <cell r="J8997">
            <v>17688.05</v>
          </cell>
          <cell r="K8997">
            <v>-0.32998369999999999</v>
          </cell>
          <cell r="L8997">
            <v>-0.3141642</v>
          </cell>
          <cell r="M8997">
            <v>-0.30320760000000002</v>
          </cell>
          <cell r="N8997">
            <v>-0.29225109999999999</v>
          </cell>
          <cell r="O8997">
            <v>-0.2764316</v>
          </cell>
        </row>
        <row r="8998">
          <cell r="F8998" t="str">
            <v>2015-2022Sierra1-in-10October Peak21</v>
          </cell>
          <cell r="G8998">
            <v>2.824357</v>
          </cell>
          <cell r="H8998">
            <v>2.6322719999999999</v>
          </cell>
          <cell r="I8998">
            <v>76.494739999999993</v>
          </cell>
          <cell r="J8998">
            <v>17688.05</v>
          </cell>
          <cell r="K8998">
            <v>-0.20904739999999999</v>
          </cell>
          <cell r="L8998">
            <v>-0.1990256</v>
          </cell>
          <cell r="M8998">
            <v>-0.19208459999999999</v>
          </cell>
          <cell r="N8998">
            <v>-0.18514349999999999</v>
          </cell>
          <cell r="O8998">
            <v>-0.17512169999999999</v>
          </cell>
        </row>
        <row r="8999">
          <cell r="F8999" t="str">
            <v>2015-2022Sierra1-in-10October Peak22</v>
          </cell>
          <cell r="G8999">
            <v>2.3548290000000001</v>
          </cell>
          <cell r="H8999">
            <v>2.2401080000000002</v>
          </cell>
          <cell r="I8999">
            <v>73.276899999999998</v>
          </cell>
          <cell r="J8999">
            <v>17688.05</v>
          </cell>
          <cell r="K8999">
            <v>-0.1248522</v>
          </cell>
          <cell r="L8999">
            <v>-0.11886679999999999</v>
          </cell>
          <cell r="M8999">
            <v>-0.1147213</v>
          </cell>
          <cell r="N8999">
            <v>-0.1105758</v>
          </cell>
          <cell r="O8999">
            <v>-0.1045903</v>
          </cell>
        </row>
        <row r="9000">
          <cell r="F9000" t="str">
            <v>2015-2022Sierra1-in-10October Peak23</v>
          </cell>
          <cell r="G9000">
            <v>1.8107200000000001</v>
          </cell>
          <cell r="H9000">
            <v>1.7334849999999999</v>
          </cell>
          <cell r="I9000">
            <v>70.419200000000004</v>
          </cell>
          <cell r="J9000">
            <v>17688.05</v>
          </cell>
          <cell r="K9000">
            <v>-8.4055900000000003E-2</v>
          </cell>
          <cell r="L9000">
            <v>-8.0026299999999995E-2</v>
          </cell>
          <cell r="M9000">
            <v>-7.7235300000000007E-2</v>
          </cell>
          <cell r="N9000">
            <v>-7.4444399999999994E-2</v>
          </cell>
          <cell r="O9000">
            <v>-7.0414699999999997E-2</v>
          </cell>
        </row>
        <row r="9001">
          <cell r="F9001" t="str">
            <v>2015-2022Sierra1-in-10October Peak24</v>
          </cell>
          <cell r="G9001">
            <v>1.355842</v>
          </cell>
          <cell r="H9001">
            <v>1.3155460000000001</v>
          </cell>
          <cell r="I9001">
            <v>67.949010000000001</v>
          </cell>
          <cell r="J9001">
            <v>17688.05</v>
          </cell>
          <cell r="K9001">
            <v>-4.3853900000000001E-2</v>
          </cell>
          <cell r="L9001">
            <v>-4.17516E-2</v>
          </cell>
          <cell r="M9001">
            <v>-4.0295499999999998E-2</v>
          </cell>
          <cell r="N9001">
            <v>-3.8839400000000003E-2</v>
          </cell>
          <cell r="O9001">
            <v>-3.6736999999999999E-2</v>
          </cell>
        </row>
        <row r="9002">
          <cell r="F9002" t="str">
            <v>2015-2022Stockton1-in-10October Peak1</v>
          </cell>
          <cell r="G9002">
            <v>0.99319230000000003</v>
          </cell>
          <cell r="H9002">
            <v>0.99319230000000003</v>
          </cell>
          <cell r="I9002">
            <v>76.448369999999997</v>
          </cell>
          <cell r="J9002">
            <v>12323.13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</row>
        <row r="9003">
          <cell r="F9003" t="str">
            <v>2015-2022Stockton1-in-10October Peak2</v>
          </cell>
          <cell r="G9003">
            <v>0.84482780000000002</v>
          </cell>
          <cell r="H9003">
            <v>0.84482780000000002</v>
          </cell>
          <cell r="I9003">
            <v>75.582920000000001</v>
          </cell>
          <cell r="J9003">
            <v>12323.13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</row>
        <row r="9004">
          <cell r="F9004" t="str">
            <v>2015-2022Stockton1-in-10October Peak3</v>
          </cell>
          <cell r="G9004">
            <v>0.7537585</v>
          </cell>
          <cell r="H9004">
            <v>0.7537585</v>
          </cell>
          <cell r="I9004">
            <v>73.672629999999998</v>
          </cell>
          <cell r="J9004">
            <v>12323.13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</row>
        <row r="9005">
          <cell r="F9005" t="str">
            <v>2015-2022Stockton1-in-10October Peak4</v>
          </cell>
          <cell r="G9005">
            <v>0.70277469999999997</v>
          </cell>
          <cell r="H9005">
            <v>0.70277469999999997</v>
          </cell>
          <cell r="I9005">
            <v>72.807100000000005</v>
          </cell>
          <cell r="J9005">
            <v>12323.13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</row>
        <row r="9006">
          <cell r="F9006" t="str">
            <v>2015-2022Stockton1-in-10October Peak5</v>
          </cell>
          <cell r="G9006">
            <v>0.69114770000000003</v>
          </cell>
          <cell r="H9006">
            <v>0.69114770000000003</v>
          </cell>
          <cell r="I9006">
            <v>72.538120000000006</v>
          </cell>
          <cell r="J9006">
            <v>12323.13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</row>
        <row r="9007">
          <cell r="F9007" t="str">
            <v>2015-2022Stockton1-in-10October Peak6</v>
          </cell>
          <cell r="G9007">
            <v>0.72230879999999997</v>
          </cell>
          <cell r="H9007">
            <v>0.72230879999999997</v>
          </cell>
          <cell r="I9007">
            <v>70.858729999999994</v>
          </cell>
          <cell r="J9007">
            <v>12323.13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</row>
        <row r="9008">
          <cell r="F9008" t="str">
            <v>2015-2022Stockton1-in-10October Peak7</v>
          </cell>
          <cell r="G9008">
            <v>0.82419439999999999</v>
          </cell>
          <cell r="H9008">
            <v>0.82419439999999999</v>
          </cell>
          <cell r="I9008">
            <v>69.589650000000006</v>
          </cell>
          <cell r="J9008">
            <v>12323.13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</row>
        <row r="9009">
          <cell r="F9009" t="str">
            <v>2015-2022Stockton1-in-10October Peak8</v>
          </cell>
          <cell r="G9009">
            <v>0.89498520000000004</v>
          </cell>
          <cell r="H9009">
            <v>0.89498520000000004</v>
          </cell>
          <cell r="I9009">
            <v>68.903589999999994</v>
          </cell>
          <cell r="J9009">
            <v>12323.13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</row>
        <row r="9010">
          <cell r="F9010" t="str">
            <v>2015-2022Stockton1-in-10October Peak9</v>
          </cell>
          <cell r="G9010">
            <v>0.93194869999999996</v>
          </cell>
          <cell r="H9010">
            <v>0.93194869999999996</v>
          </cell>
          <cell r="I9010">
            <v>71.538120000000006</v>
          </cell>
          <cell r="J9010">
            <v>12323.13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</row>
        <row r="9011">
          <cell r="F9011" t="str">
            <v>2015-2022Stockton1-in-10October Peak10</v>
          </cell>
          <cell r="G9011">
            <v>1.022499</v>
          </cell>
          <cell r="H9011">
            <v>1.022499</v>
          </cell>
          <cell r="I9011">
            <v>75.307100000000005</v>
          </cell>
          <cell r="J9011">
            <v>12323.13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</row>
        <row r="9012">
          <cell r="F9012" t="str">
            <v>2015-2022Stockton1-in-10October Peak11</v>
          </cell>
          <cell r="G9012">
            <v>1.151778</v>
          </cell>
          <cell r="H9012">
            <v>1.151778</v>
          </cell>
          <cell r="I9012">
            <v>79.986500000000007</v>
          </cell>
          <cell r="J9012">
            <v>12323.13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</row>
        <row r="9013">
          <cell r="F9013" t="str">
            <v>2015-2022Stockton1-in-10October Peak12</v>
          </cell>
          <cell r="G9013">
            <v>1.3271059999999999</v>
          </cell>
          <cell r="H9013">
            <v>1.3271059999999999</v>
          </cell>
          <cell r="I9013">
            <v>84.896820000000005</v>
          </cell>
          <cell r="J9013">
            <v>12323.13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</row>
        <row r="9014">
          <cell r="F9014" t="str">
            <v>2015-2022Stockton1-in-10October Peak13</v>
          </cell>
          <cell r="G9014">
            <v>1.552632</v>
          </cell>
          <cell r="H9014">
            <v>1.552632</v>
          </cell>
          <cell r="I9014">
            <v>90.217420000000004</v>
          </cell>
          <cell r="J9014">
            <v>12323.13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</row>
        <row r="9015">
          <cell r="F9015" t="str">
            <v>2015-2022Stockton1-in-10October Peak14</v>
          </cell>
          <cell r="G9015">
            <v>1.459784</v>
          </cell>
          <cell r="H9015">
            <v>1.8116570000000001</v>
          </cell>
          <cell r="I9015">
            <v>93.493229999999997</v>
          </cell>
          <cell r="J9015">
            <v>12323.13</v>
          </cell>
          <cell r="K9015">
            <v>0.2918461</v>
          </cell>
          <cell r="L9015">
            <v>0.3273103</v>
          </cell>
          <cell r="M9015">
            <v>0.35187269999999998</v>
          </cell>
          <cell r="N9015">
            <v>0.37643510000000002</v>
          </cell>
          <cell r="O9015">
            <v>0.41189930000000002</v>
          </cell>
        </row>
        <row r="9016">
          <cell r="F9016" t="str">
            <v>2015-2022Stockton1-in-10October Peak15</v>
          </cell>
          <cell r="G9016">
            <v>1.656121</v>
          </cell>
          <cell r="H9016">
            <v>2.0992790000000001</v>
          </cell>
          <cell r="I9016">
            <v>95.589650000000006</v>
          </cell>
          <cell r="J9016">
            <v>12323.13</v>
          </cell>
          <cell r="K9016">
            <v>0.36992029999999998</v>
          </cell>
          <cell r="L9016">
            <v>0.41319030000000001</v>
          </cell>
          <cell r="M9016">
            <v>0.44315900000000003</v>
          </cell>
          <cell r="N9016">
            <v>0.47312769999999998</v>
          </cell>
          <cell r="O9016">
            <v>0.51639760000000001</v>
          </cell>
        </row>
        <row r="9017">
          <cell r="F9017" t="str">
            <v>2015-2022Stockton1-in-10October Peak16</v>
          </cell>
          <cell r="G9017">
            <v>1.8555950000000001</v>
          </cell>
          <cell r="H9017">
            <v>2.4167939999999999</v>
          </cell>
          <cell r="I9017">
            <v>97.775810000000007</v>
          </cell>
          <cell r="J9017">
            <v>12323.13</v>
          </cell>
          <cell r="K9017">
            <v>0.46896080000000001</v>
          </cell>
          <cell r="L9017">
            <v>0.52345620000000004</v>
          </cell>
          <cell r="M9017">
            <v>0.56119969999999997</v>
          </cell>
          <cell r="N9017">
            <v>0.59894309999999995</v>
          </cell>
          <cell r="O9017">
            <v>0.65343859999999998</v>
          </cell>
        </row>
        <row r="9018">
          <cell r="F9018" t="str">
            <v>2015-2022Stockton1-in-10October Peak17</v>
          </cell>
          <cell r="G9018">
            <v>2.0419299999999998</v>
          </cell>
          <cell r="H9018">
            <v>2.690877</v>
          </cell>
          <cell r="I9018">
            <v>98.686130000000006</v>
          </cell>
          <cell r="J9018">
            <v>12323.13</v>
          </cell>
          <cell r="K9018">
            <v>0.54193659999999999</v>
          </cell>
          <cell r="L9018">
            <v>0.60515949999999996</v>
          </cell>
          <cell r="M9018">
            <v>0.64894739999999995</v>
          </cell>
          <cell r="N9018">
            <v>0.6927354</v>
          </cell>
          <cell r="O9018">
            <v>0.75595829999999997</v>
          </cell>
        </row>
        <row r="9019">
          <cell r="F9019" t="str">
            <v>2015-2022Stockton1-in-10October Peak18</v>
          </cell>
          <cell r="G9019">
            <v>2.1708620000000001</v>
          </cell>
          <cell r="H9019">
            <v>2.8366980000000002</v>
          </cell>
          <cell r="I9019">
            <v>97.230959999999996</v>
          </cell>
          <cell r="J9019">
            <v>12323.13</v>
          </cell>
          <cell r="K9019">
            <v>0.55599410000000005</v>
          </cell>
          <cell r="L9019">
            <v>0.62088980000000005</v>
          </cell>
          <cell r="M9019">
            <v>0.66583630000000005</v>
          </cell>
          <cell r="N9019">
            <v>0.71078280000000005</v>
          </cell>
          <cell r="O9019">
            <v>0.77567850000000005</v>
          </cell>
        </row>
        <row r="9020">
          <cell r="F9020" t="str">
            <v>2015-2022Stockton1-in-10October Peak19</v>
          </cell>
          <cell r="G9020">
            <v>3.060781</v>
          </cell>
          <cell r="H9020">
            <v>2.7676059999999998</v>
          </cell>
          <cell r="I9020">
            <v>92.320599999999999</v>
          </cell>
          <cell r="J9020">
            <v>12323.13</v>
          </cell>
          <cell r="K9020">
            <v>-0.30917090000000003</v>
          </cell>
          <cell r="L9020">
            <v>-0.29971999999999999</v>
          </cell>
          <cell r="M9020">
            <v>-0.2931744</v>
          </cell>
          <cell r="N9020">
            <v>-0.28662880000000002</v>
          </cell>
          <cell r="O9020">
            <v>-0.27717789999999998</v>
          </cell>
        </row>
        <row r="9021">
          <cell r="F9021" t="str">
            <v>2015-2022Stockton1-in-10October Peak20</v>
          </cell>
          <cell r="G9021">
            <v>2.7873459999999999</v>
          </cell>
          <cell r="H9021">
            <v>2.5122659999999999</v>
          </cell>
          <cell r="I9021">
            <v>87.865459999999999</v>
          </cell>
          <cell r="J9021">
            <v>12323.13</v>
          </cell>
          <cell r="K9021">
            <v>-0.29008929999999999</v>
          </cell>
          <cell r="L9021">
            <v>-0.28122180000000002</v>
          </cell>
          <cell r="M9021">
            <v>-0.27508009999999999</v>
          </cell>
          <cell r="N9021">
            <v>-0.26893850000000002</v>
          </cell>
          <cell r="O9021">
            <v>-0.26007089999999999</v>
          </cell>
        </row>
        <row r="9022">
          <cell r="F9022" t="str">
            <v>2015-2022Stockton1-in-10October Peak21</v>
          </cell>
          <cell r="G9022">
            <v>2.4417460000000002</v>
          </cell>
          <cell r="H9022">
            <v>2.2560349999999998</v>
          </cell>
          <cell r="I9022">
            <v>83.320599999999999</v>
          </cell>
          <cell r="J9022">
            <v>12323.13</v>
          </cell>
          <cell r="K9022">
            <v>-0.19584399999999999</v>
          </cell>
          <cell r="L9022">
            <v>-0.18985740000000001</v>
          </cell>
          <cell r="M9022">
            <v>-0.18571109999999999</v>
          </cell>
          <cell r="N9022">
            <v>-0.1815647</v>
          </cell>
          <cell r="O9022">
            <v>-0.17557809999999999</v>
          </cell>
        </row>
        <row r="9023">
          <cell r="F9023" t="str">
            <v>2015-2022Stockton1-in-10October Peak22</v>
          </cell>
          <cell r="G9023">
            <v>2.0796779999999999</v>
          </cell>
          <cell r="H9023">
            <v>1.949101</v>
          </cell>
          <cell r="I9023">
            <v>81.461879999999994</v>
          </cell>
          <cell r="J9023">
            <v>12323.13</v>
          </cell>
          <cell r="K9023">
            <v>-0.1377022</v>
          </cell>
          <cell r="L9023">
            <v>-0.13349279999999999</v>
          </cell>
          <cell r="M9023">
            <v>-0.13057740000000001</v>
          </cell>
          <cell r="N9023">
            <v>-0.1276621</v>
          </cell>
          <cell r="O9023">
            <v>-0.1234527</v>
          </cell>
        </row>
        <row r="9024">
          <cell r="F9024" t="str">
            <v>2015-2022Stockton1-in-10October Peak23</v>
          </cell>
          <cell r="G9024">
            <v>1.6244940000000001</v>
          </cell>
          <cell r="H9024">
            <v>1.5542180000000001</v>
          </cell>
          <cell r="I9024">
            <v>79.551630000000003</v>
          </cell>
          <cell r="J9024">
            <v>12323.13</v>
          </cell>
          <cell r="K9024">
            <v>-7.4110999999999996E-2</v>
          </cell>
          <cell r="L9024">
            <v>-7.1845500000000007E-2</v>
          </cell>
          <cell r="M9024">
            <v>-7.0276500000000006E-2</v>
          </cell>
          <cell r="N9024">
            <v>-6.8707500000000005E-2</v>
          </cell>
          <cell r="O9024">
            <v>-6.6442000000000001E-2</v>
          </cell>
        </row>
        <row r="9025">
          <cell r="F9025" t="str">
            <v>2015-2022Stockton1-in-10October Peak24</v>
          </cell>
          <cell r="G9025">
            <v>1.2537959999999999</v>
          </cell>
          <cell r="H9025">
            <v>1.1974499999999999</v>
          </cell>
          <cell r="I9025">
            <v>77.961879999999994</v>
          </cell>
          <cell r="J9025">
            <v>12323.13</v>
          </cell>
          <cell r="K9025">
            <v>-5.9421000000000002E-2</v>
          </cell>
          <cell r="L9025">
            <v>-5.7604599999999999E-2</v>
          </cell>
          <cell r="M9025">
            <v>-5.6346500000000001E-2</v>
          </cell>
          <cell r="N9025">
            <v>-5.5088499999999999E-2</v>
          </cell>
          <cell r="O9025">
            <v>-5.3272100000000003E-2</v>
          </cell>
        </row>
        <row r="9026">
          <cell r="F9026" t="str">
            <v>2015-2022All Customers1-in-2October Peak1</v>
          </cell>
          <cell r="G9026">
            <v>0.58675339999999998</v>
          </cell>
          <cell r="H9026">
            <v>0.58675339999999998</v>
          </cell>
          <cell r="I9026">
            <v>64.260739999999998</v>
          </cell>
          <cell r="J9026">
            <v>147887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</row>
        <row r="9027">
          <cell r="F9027" t="str">
            <v>2015-2022All Customers1-in-2October Peak2</v>
          </cell>
          <cell r="G9027">
            <v>0.50045099999999998</v>
          </cell>
          <cell r="H9027">
            <v>0.50045099999999998</v>
          </cell>
          <cell r="I9027">
            <v>62.791330000000002</v>
          </cell>
          <cell r="J9027">
            <v>147887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>
            <v>0</v>
          </cell>
        </row>
        <row r="9028">
          <cell r="F9028" t="str">
            <v>2015-2022All Customers1-in-2October Peak3</v>
          </cell>
          <cell r="G9028">
            <v>0.44994149999999999</v>
          </cell>
          <cell r="H9028">
            <v>0.44994149999999999</v>
          </cell>
          <cell r="I9028">
            <v>61.064700000000002</v>
          </cell>
          <cell r="J9028">
            <v>147887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</row>
        <row r="9029">
          <cell r="F9029" t="str">
            <v>2015-2022All Customers1-in-2October Peak4</v>
          </cell>
          <cell r="G9029">
            <v>0.42068299999999997</v>
          </cell>
          <cell r="H9029">
            <v>0.42068299999999997</v>
          </cell>
          <cell r="I9029">
            <v>59.810540000000003</v>
          </cell>
          <cell r="J9029">
            <v>147887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</row>
        <row r="9030">
          <cell r="F9030" t="str">
            <v>2015-2022All Customers1-in-2October Peak5</v>
          </cell>
          <cell r="G9030">
            <v>0.41286240000000002</v>
          </cell>
          <cell r="H9030">
            <v>0.41286240000000002</v>
          </cell>
          <cell r="I9030">
            <v>58.698439999999998</v>
          </cell>
          <cell r="J9030">
            <v>147887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</row>
        <row r="9031">
          <cell r="F9031" t="str">
            <v>2015-2022All Customers1-in-2October Peak6</v>
          </cell>
          <cell r="G9031">
            <v>0.43640509999999999</v>
          </cell>
          <cell r="H9031">
            <v>0.43640509999999999</v>
          </cell>
          <cell r="I9031">
            <v>57.765819999999998</v>
          </cell>
          <cell r="J9031">
            <v>147887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0</v>
          </cell>
        </row>
        <row r="9032">
          <cell r="F9032" t="str">
            <v>2015-2022All Customers1-in-2October Peak7</v>
          </cell>
          <cell r="G9032">
            <v>0.50846020000000003</v>
          </cell>
          <cell r="H9032">
            <v>0.50846020000000003</v>
          </cell>
          <cell r="I9032">
            <v>56.593229999999998</v>
          </cell>
          <cell r="J9032">
            <v>147887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</row>
        <row r="9033">
          <cell r="F9033" t="str">
            <v>2015-2022All Customers1-in-2October Peak8</v>
          </cell>
          <cell r="G9033">
            <v>0.56667330000000005</v>
          </cell>
          <cell r="H9033">
            <v>0.56667330000000005</v>
          </cell>
          <cell r="I9033">
            <v>57.192869999999999</v>
          </cell>
          <cell r="J9033">
            <v>147887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</row>
        <row r="9034">
          <cell r="F9034" t="str">
            <v>2015-2022All Customers1-in-2October Peak9</v>
          </cell>
          <cell r="G9034">
            <v>0.57870500000000002</v>
          </cell>
          <cell r="H9034">
            <v>0.57870500000000002</v>
          </cell>
          <cell r="I9034">
            <v>62.247169999999997</v>
          </cell>
          <cell r="J9034">
            <v>147887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</row>
        <row r="9035">
          <cell r="F9035" t="str">
            <v>2015-2022All Customers1-in-2October Peak10</v>
          </cell>
          <cell r="G9035">
            <v>0.616811</v>
          </cell>
          <cell r="H9035">
            <v>0.616811</v>
          </cell>
          <cell r="I9035">
            <v>68.547830000000005</v>
          </cell>
          <cell r="J9035">
            <v>147887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</row>
        <row r="9036">
          <cell r="F9036" t="str">
            <v>2015-2022All Customers1-in-2October Peak11</v>
          </cell>
          <cell r="G9036">
            <v>0.68142159999999996</v>
          </cell>
          <cell r="H9036">
            <v>0.68142159999999996</v>
          </cell>
          <cell r="I9036">
            <v>73.987080000000006</v>
          </cell>
          <cell r="J9036">
            <v>147887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</row>
        <row r="9037">
          <cell r="F9037" t="str">
            <v>2015-2022All Customers1-in-2October Peak12</v>
          </cell>
          <cell r="G9037">
            <v>0.77511260000000004</v>
          </cell>
          <cell r="H9037">
            <v>0.77511260000000004</v>
          </cell>
          <cell r="I9037">
            <v>78.344380000000001</v>
          </cell>
          <cell r="J9037">
            <v>147887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</row>
        <row r="9038">
          <cell r="F9038" t="str">
            <v>2015-2022All Customers1-in-2October Peak13</v>
          </cell>
          <cell r="G9038">
            <v>0.89975450000000001</v>
          </cell>
          <cell r="H9038">
            <v>0.89975450000000001</v>
          </cell>
          <cell r="I9038">
            <v>81.884590000000003</v>
          </cell>
          <cell r="J9038">
            <v>147887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</row>
        <row r="9039">
          <cell r="F9039" t="str">
            <v>2015-2022All Customers1-in-2October Peak14</v>
          </cell>
          <cell r="G9039">
            <v>0.93234510000000004</v>
          </cell>
          <cell r="H9039">
            <v>1.0356430000000001</v>
          </cell>
          <cell r="I9039">
            <v>84.874170000000007</v>
          </cell>
          <cell r="J9039">
            <v>147887</v>
          </cell>
          <cell r="K9039">
            <v>9.8685999999999999E-3</v>
          </cell>
          <cell r="L9039">
            <v>6.5067399999999997E-2</v>
          </cell>
          <cell r="M9039">
            <v>0.103298</v>
          </cell>
          <cell r="N9039">
            <v>0.1415285</v>
          </cell>
          <cell r="O9039">
            <v>0.19672729999999999</v>
          </cell>
        </row>
        <row r="9040">
          <cell r="F9040" t="str">
            <v>2015-2022All Customers1-in-2October Peak15</v>
          </cell>
          <cell r="G9040">
            <v>1.05549</v>
          </cell>
          <cell r="H9040">
            <v>1.188191</v>
          </cell>
          <cell r="I9040">
            <v>86.547960000000003</v>
          </cell>
          <cell r="J9040">
            <v>147887</v>
          </cell>
          <cell r="K9040">
            <v>1.3187600000000001E-2</v>
          </cell>
          <cell r="L9040">
            <v>8.3797099999999999E-2</v>
          </cell>
          <cell r="M9040">
            <v>0.13270109999999999</v>
          </cell>
          <cell r="N9040">
            <v>0.18160509999999999</v>
          </cell>
          <cell r="O9040">
            <v>0.25221460000000001</v>
          </cell>
        </row>
        <row r="9041">
          <cell r="F9041" t="str">
            <v>2015-2022All Customers1-in-2October Peak16</v>
          </cell>
          <cell r="G9041">
            <v>1.196013</v>
          </cell>
          <cell r="H9041">
            <v>1.361917</v>
          </cell>
          <cell r="I9041">
            <v>87.882239999999996</v>
          </cell>
          <cell r="J9041">
            <v>147887</v>
          </cell>
          <cell r="K9041">
            <v>1.7261200000000001E-2</v>
          </cell>
          <cell r="L9041">
            <v>0.1050808</v>
          </cell>
          <cell r="M9041">
            <v>0.16590450000000001</v>
          </cell>
          <cell r="N9041">
            <v>0.22672809999999999</v>
          </cell>
          <cell r="O9041">
            <v>0.31454779999999999</v>
          </cell>
        </row>
        <row r="9042">
          <cell r="F9042" t="str">
            <v>2015-2022All Customers1-in-2October Peak17</v>
          </cell>
          <cell r="G9042">
            <v>1.323725</v>
          </cell>
          <cell r="H9042">
            <v>1.5170459999999999</v>
          </cell>
          <cell r="I9042">
            <v>88.018749999999997</v>
          </cell>
          <cell r="J9042">
            <v>147887</v>
          </cell>
          <cell r="K9042">
            <v>1.9573799999999999E-2</v>
          </cell>
          <cell r="L9042">
            <v>0.1222249</v>
          </cell>
          <cell r="M9042">
            <v>0.19332079999999999</v>
          </cell>
          <cell r="N9042">
            <v>0.2644167</v>
          </cell>
          <cell r="O9042">
            <v>0.3670679</v>
          </cell>
        </row>
        <row r="9043">
          <cell r="F9043" t="str">
            <v>2015-2022All Customers1-in-2October Peak18</v>
          </cell>
          <cell r="G9043">
            <v>1.4162650000000001</v>
          </cell>
          <cell r="H9043">
            <v>1.6148130000000001</v>
          </cell>
          <cell r="I9043">
            <v>86.824370000000002</v>
          </cell>
          <cell r="J9043">
            <v>147887</v>
          </cell>
          <cell r="K9043">
            <v>2.0031799999999999E-2</v>
          </cell>
          <cell r="L9043">
            <v>0.1255008</v>
          </cell>
          <cell r="M9043">
            <v>0.19854830000000001</v>
          </cell>
          <cell r="N9043">
            <v>0.2715958</v>
          </cell>
          <cell r="O9043">
            <v>0.37706469999999997</v>
          </cell>
        </row>
        <row r="9044">
          <cell r="F9044" t="str">
            <v>2015-2022All Customers1-in-2October Peak19</v>
          </cell>
          <cell r="G9044">
            <v>1.858139</v>
          </cell>
          <cell r="H9044">
            <v>1.594797</v>
          </cell>
          <cell r="I9044">
            <v>82.833380000000005</v>
          </cell>
          <cell r="J9044">
            <v>147887</v>
          </cell>
          <cell r="K9044">
            <v>-0.29170309999999999</v>
          </cell>
          <cell r="L9044">
            <v>-0.27494689999999999</v>
          </cell>
          <cell r="M9044">
            <v>-0.26334170000000001</v>
          </cell>
          <cell r="N9044">
            <v>-0.25173640000000003</v>
          </cell>
          <cell r="O9044">
            <v>-0.2349802</v>
          </cell>
        </row>
        <row r="9045">
          <cell r="F9045" t="str">
            <v>2015-2022All Customers1-in-2October Peak20</v>
          </cell>
          <cell r="G9045">
            <v>1.699662</v>
          </cell>
          <cell r="H9045">
            <v>1.4632579999999999</v>
          </cell>
          <cell r="I9045">
            <v>77.238370000000003</v>
          </cell>
          <cell r="J9045">
            <v>147887</v>
          </cell>
          <cell r="K9045">
            <v>-0.26174340000000001</v>
          </cell>
          <cell r="L9045">
            <v>-0.24677260000000001</v>
          </cell>
          <cell r="M9045">
            <v>-0.2364038</v>
          </cell>
          <cell r="N9045">
            <v>-0.22603500000000001</v>
          </cell>
          <cell r="O9045">
            <v>-0.21106420000000001</v>
          </cell>
        </row>
        <row r="9046">
          <cell r="F9046" t="str">
            <v>2015-2022All Customers1-in-2October Peak21</v>
          </cell>
          <cell r="G9046">
            <v>1.476126</v>
          </cell>
          <cell r="H9046">
            <v>1.326111</v>
          </cell>
          <cell r="I9046">
            <v>73.676320000000004</v>
          </cell>
          <cell r="J9046">
            <v>147887</v>
          </cell>
          <cell r="K9046">
            <v>-0.16576560000000001</v>
          </cell>
          <cell r="L9046">
            <v>-0.15646019999999999</v>
          </cell>
          <cell r="M9046">
            <v>-0.15001529999999999</v>
          </cell>
          <cell r="N9046">
            <v>-0.14357049999999999</v>
          </cell>
          <cell r="O9046">
            <v>-0.1342651</v>
          </cell>
        </row>
        <row r="9047">
          <cell r="F9047" t="str">
            <v>2015-2022All Customers1-in-2October Peak22</v>
          </cell>
          <cell r="G9047">
            <v>1.2593490000000001</v>
          </cell>
          <cell r="H9047">
            <v>1.166283</v>
          </cell>
          <cell r="I9047">
            <v>71.029920000000004</v>
          </cell>
          <cell r="J9047">
            <v>147887</v>
          </cell>
          <cell r="K9047">
            <v>-0.10273599999999999</v>
          </cell>
          <cell r="L9047">
            <v>-9.7022800000000006E-2</v>
          </cell>
          <cell r="M9047">
            <v>-9.3065800000000004E-2</v>
          </cell>
          <cell r="N9047">
            <v>-8.9108800000000002E-2</v>
          </cell>
          <cell r="O9047">
            <v>-8.3395499999999997E-2</v>
          </cell>
        </row>
        <row r="9048">
          <cell r="F9048" t="str">
            <v>2015-2022All Customers1-in-2October Peak23</v>
          </cell>
          <cell r="G9048">
            <v>0.99209400000000003</v>
          </cell>
          <cell r="H9048">
            <v>0.93387710000000002</v>
          </cell>
          <cell r="I9048">
            <v>68.340540000000004</v>
          </cell>
          <cell r="J9048">
            <v>147887</v>
          </cell>
          <cell r="K9048">
            <v>-6.4355200000000001E-2</v>
          </cell>
          <cell r="L9048">
            <v>-6.0728699999999997E-2</v>
          </cell>
          <cell r="M9048">
            <v>-5.8216999999999998E-2</v>
          </cell>
          <cell r="N9048">
            <v>-5.5705299999999999E-2</v>
          </cell>
          <cell r="O9048">
            <v>-5.2078800000000001E-2</v>
          </cell>
        </row>
        <row r="9049">
          <cell r="F9049" t="str">
            <v>2015-2022All Customers1-in-2October Peak24</v>
          </cell>
          <cell r="G9049">
            <v>0.7573993</v>
          </cell>
          <cell r="H9049">
            <v>0.71539569999999997</v>
          </cell>
          <cell r="I9049">
            <v>66.480580000000003</v>
          </cell>
          <cell r="J9049">
            <v>147887</v>
          </cell>
          <cell r="K9049">
            <v>-4.6475700000000002E-2</v>
          </cell>
          <cell r="L9049">
            <v>-4.3833499999999997E-2</v>
          </cell>
          <cell r="M9049">
            <v>-4.2003600000000002E-2</v>
          </cell>
          <cell r="N9049">
            <v>-4.0173599999999997E-2</v>
          </cell>
          <cell r="O9049">
            <v>-3.7531599999999998E-2</v>
          </cell>
        </row>
        <row r="9050">
          <cell r="F9050" t="str">
            <v>2015-2022Greater Bay Area1-in-2October Peak1</v>
          </cell>
          <cell r="G9050">
            <v>0.63574529999999996</v>
          </cell>
          <cell r="H9050">
            <v>0.63574529999999996</v>
          </cell>
          <cell r="I9050">
            <v>65.185149999999993</v>
          </cell>
          <cell r="J9050">
            <v>51563.08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</row>
        <row r="9051">
          <cell r="F9051" t="str">
            <v>2015-2022Greater Bay Area1-in-2October Peak2</v>
          </cell>
          <cell r="G9051">
            <v>0.53475200000000001</v>
          </cell>
          <cell r="H9051">
            <v>0.53475200000000001</v>
          </cell>
          <cell r="I9051">
            <v>63.61842</v>
          </cell>
          <cell r="J9051">
            <v>51563.08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</row>
        <row r="9052">
          <cell r="F9052" t="str">
            <v>2015-2022Greater Bay Area1-in-2October Peak3</v>
          </cell>
          <cell r="G9052">
            <v>0.47912929999999998</v>
          </cell>
          <cell r="H9052">
            <v>0.47912929999999998</v>
          </cell>
          <cell r="I9052">
            <v>61.190199999999997</v>
          </cell>
          <cell r="J9052">
            <v>51563.08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</row>
        <row r="9053">
          <cell r="F9053" t="str">
            <v>2015-2022Greater Bay Area1-in-2October Peak4</v>
          </cell>
          <cell r="G9053">
            <v>0.44825890000000002</v>
          </cell>
          <cell r="H9053">
            <v>0.44825890000000002</v>
          </cell>
          <cell r="I9053">
            <v>59.574210000000001</v>
          </cell>
          <cell r="J9053">
            <v>51563.08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</row>
        <row r="9054">
          <cell r="F9054" t="str">
            <v>2015-2022Greater Bay Area1-in-2October Peak5</v>
          </cell>
          <cell r="G9054">
            <v>0.43791229999999998</v>
          </cell>
          <cell r="H9054">
            <v>0.43791229999999998</v>
          </cell>
          <cell r="I9054">
            <v>58.306109999999997</v>
          </cell>
          <cell r="J9054">
            <v>51563.08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</row>
        <row r="9055">
          <cell r="F9055" t="str">
            <v>2015-2022Greater Bay Area1-in-2October Peak6</v>
          </cell>
          <cell r="G9055">
            <v>0.46199990000000002</v>
          </cell>
          <cell r="H9055">
            <v>0.46199990000000002</v>
          </cell>
          <cell r="I9055">
            <v>57.134659999999997</v>
          </cell>
          <cell r="J9055">
            <v>51563.08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</row>
        <row r="9056">
          <cell r="F9056" t="str">
            <v>2015-2022Greater Bay Area1-in-2October Peak7</v>
          </cell>
          <cell r="G9056">
            <v>0.54599980000000004</v>
          </cell>
          <cell r="H9056">
            <v>0.54599980000000004</v>
          </cell>
          <cell r="I9056">
            <v>56.007640000000002</v>
          </cell>
          <cell r="J9056">
            <v>51563.08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</row>
        <row r="9057">
          <cell r="F9057" t="str">
            <v>2015-2022Greater Bay Area1-in-2October Peak8</v>
          </cell>
          <cell r="G9057">
            <v>0.62810739999999998</v>
          </cell>
          <cell r="H9057">
            <v>0.62810739999999998</v>
          </cell>
          <cell r="I9057">
            <v>56.448160000000001</v>
          </cell>
          <cell r="J9057">
            <v>51563.08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</row>
        <row r="9058">
          <cell r="F9058" t="str">
            <v>2015-2022Greater Bay Area1-in-2October Peak9</v>
          </cell>
          <cell r="G9058">
            <v>0.63786410000000004</v>
          </cell>
          <cell r="H9058">
            <v>0.63786410000000004</v>
          </cell>
          <cell r="I9058">
            <v>61.765810000000002</v>
          </cell>
          <cell r="J9058">
            <v>51563.08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</row>
        <row r="9059">
          <cell r="F9059" t="str">
            <v>2015-2022Greater Bay Area1-in-2October Peak10</v>
          </cell>
          <cell r="G9059">
            <v>0.66569370000000005</v>
          </cell>
          <cell r="H9059">
            <v>0.66569370000000005</v>
          </cell>
          <cell r="I9059">
            <v>67.835380000000001</v>
          </cell>
          <cell r="J9059">
            <v>51563.08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</row>
        <row r="9060">
          <cell r="F9060" t="str">
            <v>2015-2022Greater Bay Area1-in-2October Peak11</v>
          </cell>
          <cell r="G9060">
            <v>0.72272999999999998</v>
          </cell>
          <cell r="H9060">
            <v>0.72272999999999998</v>
          </cell>
          <cell r="I9060">
            <v>73.286090000000002</v>
          </cell>
          <cell r="J9060">
            <v>51563.08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</row>
        <row r="9061">
          <cell r="F9061" t="str">
            <v>2015-2022Greater Bay Area1-in-2October Peak12</v>
          </cell>
          <cell r="G9061">
            <v>0.80391570000000001</v>
          </cell>
          <cell r="H9061">
            <v>0.80391570000000001</v>
          </cell>
          <cell r="I9061">
            <v>77.547389999999993</v>
          </cell>
          <cell r="J9061">
            <v>51563.08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</row>
        <row r="9062">
          <cell r="F9062" t="str">
            <v>2015-2022Greater Bay Area1-in-2October Peak13</v>
          </cell>
          <cell r="G9062">
            <v>0.91480510000000004</v>
          </cell>
          <cell r="H9062">
            <v>0.91480510000000004</v>
          </cell>
          <cell r="I9062">
            <v>81.188100000000006</v>
          </cell>
          <cell r="J9062">
            <v>51563.08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</row>
        <row r="9063">
          <cell r="F9063" t="str">
            <v>2015-2022Greater Bay Area1-in-2October Peak14</v>
          </cell>
          <cell r="G9063">
            <v>0.89727679999999999</v>
          </cell>
          <cell r="H9063">
            <v>1.0330220000000001</v>
          </cell>
          <cell r="I9063">
            <v>84.039280000000005</v>
          </cell>
          <cell r="J9063">
            <v>51563.08</v>
          </cell>
          <cell r="K9063">
            <v>6.6596600000000006E-2</v>
          </cell>
          <cell r="L9063">
            <v>0.10745010000000001</v>
          </cell>
          <cell r="M9063">
            <v>0.13574510000000001</v>
          </cell>
          <cell r="N9063">
            <v>0.16404009999999999</v>
          </cell>
          <cell r="O9063">
            <v>0.20489360000000001</v>
          </cell>
        </row>
        <row r="9064">
          <cell r="F9064" t="str">
            <v>2015-2022Greater Bay Area1-in-2October Peak15</v>
          </cell>
          <cell r="G9064">
            <v>0.99309069999999999</v>
          </cell>
          <cell r="H9064">
            <v>1.170555</v>
          </cell>
          <cell r="I9064">
            <v>85.611019999999996</v>
          </cell>
          <cell r="J9064">
            <v>51563.08</v>
          </cell>
          <cell r="K9064">
            <v>8.7687200000000007E-2</v>
          </cell>
          <cell r="L9064">
            <v>0.1407282</v>
          </cell>
          <cell r="M9064">
            <v>0.17746419999999999</v>
          </cell>
          <cell r="N9064">
            <v>0.21420030000000001</v>
          </cell>
          <cell r="O9064">
            <v>0.26724120000000001</v>
          </cell>
        </row>
        <row r="9065">
          <cell r="F9065" t="str">
            <v>2015-2022Greater Bay Area1-in-2October Peak16</v>
          </cell>
          <cell r="G9065">
            <v>1.119877</v>
          </cell>
          <cell r="H9065">
            <v>1.339483</v>
          </cell>
          <cell r="I9065">
            <v>86.94153</v>
          </cell>
          <cell r="J9065">
            <v>51563.08</v>
          </cell>
          <cell r="K9065">
            <v>0.10837570000000001</v>
          </cell>
          <cell r="L9065">
            <v>0.1740913</v>
          </cell>
          <cell r="M9065">
            <v>0.21960579999999999</v>
          </cell>
          <cell r="N9065">
            <v>0.26512019999999997</v>
          </cell>
          <cell r="O9065">
            <v>0.33083580000000001</v>
          </cell>
        </row>
        <row r="9066">
          <cell r="F9066" t="str">
            <v>2015-2022Greater Bay Area1-in-2October Peak17</v>
          </cell>
          <cell r="G9066">
            <v>1.244119</v>
          </cell>
          <cell r="H9066">
            <v>1.501593</v>
          </cell>
          <cell r="I9066">
            <v>86.659549999999996</v>
          </cell>
          <cell r="J9066">
            <v>51563.08</v>
          </cell>
          <cell r="K9066">
            <v>0.12715850000000001</v>
          </cell>
          <cell r="L9066">
            <v>0.2041502</v>
          </cell>
          <cell r="M9066">
            <v>0.2574745</v>
          </cell>
          <cell r="N9066">
            <v>0.31079869999999998</v>
          </cell>
          <cell r="O9066">
            <v>0.38779039999999998</v>
          </cell>
        </row>
        <row r="9067">
          <cell r="F9067" t="str">
            <v>2015-2022Greater Bay Area1-in-2October Peak18</v>
          </cell>
          <cell r="G9067">
            <v>1.3503179999999999</v>
          </cell>
          <cell r="H9067">
            <v>1.6149629999999999</v>
          </cell>
          <cell r="I9067">
            <v>84.769729999999996</v>
          </cell>
          <cell r="J9067">
            <v>51563.08</v>
          </cell>
          <cell r="K9067">
            <v>0.1307121</v>
          </cell>
          <cell r="L9067">
            <v>0.20984059999999999</v>
          </cell>
          <cell r="M9067">
            <v>0.26464490000000002</v>
          </cell>
          <cell r="N9067">
            <v>0.31944899999999998</v>
          </cell>
          <cell r="O9067">
            <v>0.39857749999999997</v>
          </cell>
        </row>
        <row r="9068">
          <cell r="F9068" t="str">
            <v>2015-2022Greater Bay Area1-in-2October Peak19</v>
          </cell>
          <cell r="G9068">
            <v>1.7922100000000001</v>
          </cell>
          <cell r="H9068">
            <v>1.615356</v>
          </cell>
          <cell r="I9068">
            <v>81.342929999999996</v>
          </cell>
          <cell r="J9068">
            <v>51563.08</v>
          </cell>
          <cell r="K9068">
            <v>-0.2045389</v>
          </cell>
          <cell r="L9068">
            <v>-0.18818260000000001</v>
          </cell>
          <cell r="M9068">
            <v>-0.17685429999999999</v>
          </cell>
          <cell r="N9068">
            <v>-0.1655259</v>
          </cell>
          <cell r="O9068">
            <v>-0.14916960000000001</v>
          </cell>
        </row>
        <row r="9069">
          <cell r="F9069" t="str">
            <v>2015-2022Greater Bay Area1-in-2October Peak20</v>
          </cell>
          <cell r="G9069">
            <v>1.649513</v>
          </cell>
          <cell r="H9069">
            <v>1.492216</v>
          </cell>
          <cell r="I9069">
            <v>76.324950000000001</v>
          </cell>
          <cell r="J9069">
            <v>51563.08</v>
          </cell>
          <cell r="K9069">
            <v>-0.18192050000000001</v>
          </cell>
          <cell r="L9069">
            <v>-0.16737289999999999</v>
          </cell>
          <cell r="M9069">
            <v>-0.1572973</v>
          </cell>
          <cell r="N9069">
            <v>-0.14722160000000001</v>
          </cell>
          <cell r="O9069">
            <v>-0.13267399999999999</v>
          </cell>
        </row>
        <row r="9070">
          <cell r="F9070" t="str">
            <v>2015-2022Greater Bay Area1-in-2October Peak21</v>
          </cell>
          <cell r="G9070">
            <v>1.463468</v>
          </cell>
          <cell r="H9070">
            <v>1.373227</v>
          </cell>
          <cell r="I9070">
            <v>72.941720000000004</v>
          </cell>
          <cell r="J9070">
            <v>51563.08</v>
          </cell>
          <cell r="K9070">
            <v>-0.1043668</v>
          </cell>
          <cell r="L9070">
            <v>-9.6020900000000006E-2</v>
          </cell>
          <cell r="M9070">
            <v>-9.0240600000000004E-2</v>
          </cell>
          <cell r="N9070">
            <v>-8.4460300000000002E-2</v>
          </cell>
          <cell r="O9070">
            <v>-7.6114399999999999E-2</v>
          </cell>
        </row>
        <row r="9071">
          <cell r="F9071" t="str">
            <v>2015-2022Greater Bay Area1-in-2October Peak22</v>
          </cell>
          <cell r="G9071">
            <v>1.2842750000000001</v>
          </cell>
          <cell r="H9071">
            <v>1.2312620000000001</v>
          </cell>
          <cell r="I9071">
            <v>70.432410000000004</v>
          </cell>
          <cell r="J9071">
            <v>51563.08</v>
          </cell>
          <cell r="K9071">
            <v>-6.1311200000000003E-2</v>
          </cell>
          <cell r="L9071">
            <v>-5.6408300000000001E-2</v>
          </cell>
          <cell r="M9071">
            <v>-5.30126E-2</v>
          </cell>
          <cell r="N9071">
            <v>-4.9616899999999999E-2</v>
          </cell>
          <cell r="O9071">
            <v>-4.4713999999999997E-2</v>
          </cell>
        </row>
        <row r="9072">
          <cell r="F9072" t="str">
            <v>2015-2022Greater Bay Area1-in-2October Peak23</v>
          </cell>
          <cell r="G9072">
            <v>1.0339339999999999</v>
          </cell>
          <cell r="H9072">
            <v>0.99982590000000005</v>
          </cell>
          <cell r="I9072">
            <v>68.370980000000003</v>
          </cell>
          <cell r="J9072">
            <v>51563.08</v>
          </cell>
          <cell r="K9072">
            <v>-3.9447700000000002E-2</v>
          </cell>
          <cell r="L9072">
            <v>-3.6293100000000002E-2</v>
          </cell>
          <cell r="M9072">
            <v>-3.4108300000000001E-2</v>
          </cell>
          <cell r="N9072">
            <v>-3.19235E-2</v>
          </cell>
          <cell r="O9072">
            <v>-2.8768999999999999E-2</v>
          </cell>
        </row>
        <row r="9073">
          <cell r="F9073" t="str">
            <v>2015-2022Greater Bay Area1-in-2October Peak24</v>
          </cell>
          <cell r="G9073">
            <v>0.78837409999999997</v>
          </cell>
          <cell r="H9073">
            <v>0.7611192</v>
          </cell>
          <cell r="I9073">
            <v>67.042450000000002</v>
          </cell>
          <cell r="J9073">
            <v>51563.08</v>
          </cell>
          <cell r="K9073">
            <v>-3.1521300000000002E-2</v>
          </cell>
          <cell r="L9073">
            <v>-2.9000600000000001E-2</v>
          </cell>
          <cell r="M9073">
            <v>-2.7254799999999999E-2</v>
          </cell>
          <cell r="N9073">
            <v>-2.5509E-2</v>
          </cell>
          <cell r="O9073">
            <v>-2.2988399999999999E-2</v>
          </cell>
        </row>
        <row r="9074">
          <cell r="F9074" t="str">
            <v>2015-2022Greater Fresno1-in-2October Peak1</v>
          </cell>
          <cell r="G9074">
            <v>0.67048929999999995</v>
          </cell>
          <cell r="H9074">
            <v>0.67048929999999995</v>
          </cell>
          <cell r="I9074">
            <v>66.556200000000004</v>
          </cell>
          <cell r="J9074">
            <v>26460.99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</row>
        <row r="9075">
          <cell r="F9075" t="str">
            <v>2015-2022Greater Fresno1-in-2October Peak2</v>
          </cell>
          <cell r="G9075">
            <v>0.57007560000000002</v>
          </cell>
          <cell r="H9075">
            <v>0.57007560000000002</v>
          </cell>
          <cell r="I9075">
            <v>65.457759999999993</v>
          </cell>
          <cell r="J9075">
            <v>26460.99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</row>
        <row r="9076">
          <cell r="F9076" t="str">
            <v>2015-2022Greater Fresno1-in-2October Peak3</v>
          </cell>
          <cell r="G9076">
            <v>0.50493529999999998</v>
          </cell>
          <cell r="H9076">
            <v>0.50493529999999998</v>
          </cell>
          <cell r="I9076">
            <v>63.537190000000002</v>
          </cell>
          <cell r="J9076">
            <v>26460.99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</row>
        <row r="9077">
          <cell r="F9077" t="str">
            <v>2015-2022Greater Fresno1-in-2October Peak4</v>
          </cell>
          <cell r="G9077">
            <v>0.46553159999999999</v>
          </cell>
          <cell r="H9077">
            <v>0.46553159999999999</v>
          </cell>
          <cell r="I9077">
            <v>61.70908</v>
          </cell>
          <cell r="J9077">
            <v>26460.99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</row>
        <row r="9078">
          <cell r="F9078" t="str">
            <v>2015-2022Greater Fresno1-in-2October Peak5</v>
          </cell>
          <cell r="G9078">
            <v>0.45349119999999998</v>
          </cell>
          <cell r="H9078">
            <v>0.45349119999999998</v>
          </cell>
          <cell r="I9078">
            <v>59.831670000000003</v>
          </cell>
          <cell r="J9078">
            <v>26460.99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</row>
        <row r="9079">
          <cell r="F9079" t="str">
            <v>2015-2022Greater Fresno1-in-2October Peak6</v>
          </cell>
          <cell r="G9079">
            <v>0.47180349999999999</v>
          </cell>
          <cell r="H9079">
            <v>0.47180349999999999</v>
          </cell>
          <cell r="I9079">
            <v>59.319629999999997</v>
          </cell>
          <cell r="J9079">
            <v>26460.99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</row>
        <row r="9080">
          <cell r="F9080" t="str">
            <v>2015-2022Greater Fresno1-in-2October Peak7</v>
          </cell>
          <cell r="G9080">
            <v>0.53018949999999998</v>
          </cell>
          <cell r="H9080">
            <v>0.53018949999999998</v>
          </cell>
          <cell r="I9080">
            <v>58.26435</v>
          </cell>
          <cell r="J9080">
            <v>26460.99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</row>
        <row r="9081">
          <cell r="F9081" t="str">
            <v>2015-2022Greater Fresno1-in-2October Peak8</v>
          </cell>
          <cell r="G9081">
            <v>0.56893300000000002</v>
          </cell>
          <cell r="H9081">
            <v>0.56893300000000002</v>
          </cell>
          <cell r="I9081">
            <v>59.19697</v>
          </cell>
          <cell r="J9081">
            <v>26460.99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</row>
        <row r="9082">
          <cell r="F9082" t="str">
            <v>2015-2022Greater Fresno1-in-2October Peak9</v>
          </cell>
          <cell r="G9082">
            <v>0.58629629999999999</v>
          </cell>
          <cell r="H9082">
            <v>0.58629629999999999</v>
          </cell>
          <cell r="I9082">
            <v>63.852260000000001</v>
          </cell>
          <cell r="J9082">
            <v>26460.99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</row>
        <row r="9083">
          <cell r="F9083" t="str">
            <v>2015-2022Greater Fresno1-in-2October Peak10</v>
          </cell>
          <cell r="G9083">
            <v>0.65146170000000003</v>
          </cell>
          <cell r="H9083">
            <v>0.65146170000000003</v>
          </cell>
          <cell r="I9083">
            <v>70.593959999999996</v>
          </cell>
          <cell r="J9083">
            <v>26460.99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</row>
        <row r="9084">
          <cell r="F9084" t="str">
            <v>2015-2022Greater Fresno1-in-2October Peak11</v>
          </cell>
          <cell r="G9084">
            <v>0.74773350000000005</v>
          </cell>
          <cell r="H9084">
            <v>0.74773350000000005</v>
          </cell>
          <cell r="I9084">
            <v>75.630229999999997</v>
          </cell>
          <cell r="J9084">
            <v>26460.99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</row>
        <row r="9085">
          <cell r="F9085" t="str">
            <v>2015-2022Greater Fresno1-in-2October Peak12</v>
          </cell>
          <cell r="G9085">
            <v>0.88834060000000004</v>
          </cell>
          <cell r="H9085">
            <v>0.88834060000000004</v>
          </cell>
          <cell r="I9085">
            <v>79.630229999999997</v>
          </cell>
          <cell r="J9085">
            <v>26460.99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</row>
        <row r="9086">
          <cell r="F9086" t="str">
            <v>2015-2022Greater Fresno1-in-2October Peak13</v>
          </cell>
          <cell r="G9086">
            <v>1.0633870000000001</v>
          </cell>
          <cell r="H9086">
            <v>1.0633870000000001</v>
          </cell>
          <cell r="I9086">
            <v>83.086979999999997</v>
          </cell>
          <cell r="J9086">
            <v>26460.99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</row>
        <row r="9087">
          <cell r="F9087" t="str">
            <v>2015-2022Greater Fresno1-in-2October Peak14</v>
          </cell>
          <cell r="G9087">
            <v>1.1191629999999999</v>
          </cell>
          <cell r="H9087">
            <v>1.2492479999999999</v>
          </cell>
          <cell r="I9087">
            <v>86.185490000000001</v>
          </cell>
          <cell r="J9087">
            <v>26460.99</v>
          </cell>
          <cell r="K9087">
            <v>-6.1879999999999997E-4</v>
          </cell>
          <cell r="L9087">
            <v>7.6601900000000001E-2</v>
          </cell>
          <cell r="M9087">
            <v>0.1300848</v>
          </cell>
          <cell r="N9087">
            <v>0.1835677</v>
          </cell>
          <cell r="O9087">
            <v>0.26078849999999998</v>
          </cell>
        </row>
        <row r="9088">
          <cell r="F9088" t="str">
            <v>2015-2022Greater Fresno1-in-2October Peak15</v>
          </cell>
          <cell r="G9088">
            <v>1.2754080000000001</v>
          </cell>
          <cell r="H9088">
            <v>1.4425479999999999</v>
          </cell>
          <cell r="I9088">
            <v>87.771910000000005</v>
          </cell>
          <cell r="J9088">
            <v>26460.99</v>
          </cell>
          <cell r="K9088">
            <v>-9.5279999999999996E-4</v>
          </cell>
          <cell r="L9088">
            <v>9.8357399999999998E-2</v>
          </cell>
          <cell r="M9088">
            <v>0.16713929999999999</v>
          </cell>
          <cell r="N9088">
            <v>0.2359213</v>
          </cell>
          <cell r="O9088">
            <v>0.33523150000000002</v>
          </cell>
        </row>
        <row r="9089">
          <cell r="F9089" t="str">
            <v>2015-2022Greater Fresno1-in-2October Peak16</v>
          </cell>
          <cell r="G9089">
            <v>1.434555</v>
          </cell>
          <cell r="H9089">
            <v>1.643559</v>
          </cell>
          <cell r="I9089">
            <v>89.741709999999998</v>
          </cell>
          <cell r="J9089">
            <v>26460.99</v>
          </cell>
          <cell r="K9089">
            <v>2.3230000000000001E-4</v>
          </cell>
          <cell r="L9089">
            <v>0.12357600000000001</v>
          </cell>
          <cell r="M9089">
            <v>0.20900360000000001</v>
          </cell>
          <cell r="N9089">
            <v>0.2944311</v>
          </cell>
          <cell r="O9089">
            <v>0.41777500000000001</v>
          </cell>
        </row>
        <row r="9090">
          <cell r="F9090" t="str">
            <v>2015-2022Greater Fresno1-in-2October Peak17</v>
          </cell>
          <cell r="G9090">
            <v>1.552802</v>
          </cell>
          <cell r="H9090">
            <v>1.796314</v>
          </cell>
          <cell r="I9090">
            <v>90.674310000000006</v>
          </cell>
          <cell r="J9090">
            <v>26460.99</v>
          </cell>
          <cell r="K9090">
            <v>-7.2230000000000005E-4</v>
          </cell>
          <cell r="L9090">
            <v>0.14357300000000001</v>
          </cell>
          <cell r="M9090">
            <v>0.24351159999999999</v>
          </cell>
          <cell r="N9090">
            <v>0.34345019999999998</v>
          </cell>
          <cell r="O9090">
            <v>0.4877455</v>
          </cell>
        </row>
        <row r="9091">
          <cell r="F9091" t="str">
            <v>2015-2022Greater Fresno1-in-2October Peak18</v>
          </cell>
          <cell r="G9091">
            <v>1.630727</v>
          </cell>
          <cell r="H9091">
            <v>1.880819</v>
          </cell>
          <cell r="I9091">
            <v>90.156220000000005</v>
          </cell>
          <cell r="J9091">
            <v>26460.99</v>
          </cell>
          <cell r="K9091">
            <v>-8.7290000000000002E-4</v>
          </cell>
          <cell r="L9091">
            <v>0.14739930000000001</v>
          </cell>
          <cell r="M9091">
            <v>0.25009219999999999</v>
          </cell>
          <cell r="N9091">
            <v>0.35278510000000002</v>
          </cell>
          <cell r="O9091">
            <v>0.50105730000000004</v>
          </cell>
        </row>
        <row r="9092">
          <cell r="F9092" t="str">
            <v>2015-2022Greater Fresno1-in-2October Peak19</v>
          </cell>
          <cell r="G9092">
            <v>2.1648960000000002</v>
          </cell>
          <cell r="H9092">
            <v>1.839569</v>
          </cell>
          <cell r="I9092">
            <v>86.835099999999997</v>
          </cell>
          <cell r="J9092">
            <v>26460.99</v>
          </cell>
          <cell r="K9092">
            <v>-0.3527807</v>
          </cell>
          <cell r="L9092">
            <v>-0.33656079999999999</v>
          </cell>
          <cell r="M9092">
            <v>-0.32532689999999997</v>
          </cell>
          <cell r="N9092">
            <v>-0.31409310000000001</v>
          </cell>
          <cell r="O9092">
            <v>-0.297873</v>
          </cell>
        </row>
        <row r="9093">
          <cell r="F9093" t="str">
            <v>2015-2022Greater Fresno1-in-2October Peak20</v>
          </cell>
          <cell r="G9093">
            <v>1.9995769999999999</v>
          </cell>
          <cell r="H9093">
            <v>1.6930069999999999</v>
          </cell>
          <cell r="I9093">
            <v>81.743549999999999</v>
          </cell>
          <cell r="J9093">
            <v>26460.99</v>
          </cell>
          <cell r="K9093">
            <v>-0.33244089999999998</v>
          </cell>
          <cell r="L9093">
            <v>-0.3171563</v>
          </cell>
          <cell r="M9093">
            <v>-0.30657010000000001</v>
          </cell>
          <cell r="N9093">
            <v>-0.29598390000000002</v>
          </cell>
          <cell r="O9093">
            <v>-0.28069909999999998</v>
          </cell>
        </row>
        <row r="9094">
          <cell r="F9094" t="str">
            <v>2015-2022Greater Fresno1-in-2October Peak21</v>
          </cell>
          <cell r="G9094">
            <v>1.7580039999999999</v>
          </cell>
          <cell r="H9094">
            <v>1.5430349999999999</v>
          </cell>
          <cell r="I9094">
            <v>79.114909999999995</v>
          </cell>
          <cell r="J9094">
            <v>26460.99</v>
          </cell>
          <cell r="K9094">
            <v>-0.2331095</v>
          </cell>
          <cell r="L9094">
            <v>-0.2223918</v>
          </cell>
          <cell r="M9094">
            <v>-0.21496870000000001</v>
          </cell>
          <cell r="N9094">
            <v>-0.2075456</v>
          </cell>
          <cell r="O9094">
            <v>-0.1968278</v>
          </cell>
        </row>
        <row r="9095">
          <cell r="F9095" t="str">
            <v>2015-2022Greater Fresno1-in-2October Peak22</v>
          </cell>
          <cell r="G9095">
            <v>1.4952730000000001</v>
          </cell>
          <cell r="H9095">
            <v>1.364492</v>
          </cell>
          <cell r="I9095">
            <v>76.176240000000007</v>
          </cell>
          <cell r="J9095">
            <v>26460.99</v>
          </cell>
          <cell r="K9095">
            <v>-0.14181730000000001</v>
          </cell>
          <cell r="L9095">
            <v>-0.1352969</v>
          </cell>
          <cell r="M9095">
            <v>-0.13078090000000001</v>
          </cell>
          <cell r="N9095">
            <v>-0.12626490000000001</v>
          </cell>
          <cell r="O9095">
            <v>-0.1197445</v>
          </cell>
        </row>
        <row r="9096">
          <cell r="F9096" t="str">
            <v>2015-2022Greater Fresno1-in-2October Peak23</v>
          </cell>
          <cell r="G9096">
            <v>1.169338</v>
          </cell>
          <cell r="H9096">
            <v>1.095882</v>
          </cell>
          <cell r="I9096">
            <v>72.310950000000005</v>
          </cell>
          <cell r="J9096">
            <v>26460.99</v>
          </cell>
          <cell r="K9096">
            <v>-7.9655500000000004E-2</v>
          </cell>
          <cell r="L9096">
            <v>-7.5993199999999997E-2</v>
          </cell>
          <cell r="M9096">
            <v>-7.3456599999999997E-2</v>
          </cell>
          <cell r="N9096">
            <v>-7.09201E-2</v>
          </cell>
          <cell r="O9096">
            <v>-6.7257800000000006E-2</v>
          </cell>
        </row>
        <row r="9097">
          <cell r="F9097" t="str">
            <v>2015-2022Greater Fresno1-in-2October Peak24</v>
          </cell>
          <cell r="G9097">
            <v>0.90228229999999998</v>
          </cell>
          <cell r="H9097">
            <v>0.8463233</v>
          </cell>
          <cell r="I9097">
            <v>70.347130000000007</v>
          </cell>
          <cell r="J9097">
            <v>26460.99</v>
          </cell>
          <cell r="K9097">
            <v>-6.0681300000000001E-2</v>
          </cell>
          <cell r="L9097">
            <v>-5.7891400000000003E-2</v>
          </cell>
          <cell r="M9097">
            <v>-5.5959000000000002E-2</v>
          </cell>
          <cell r="N9097">
            <v>-5.4026699999999997E-2</v>
          </cell>
          <cell r="O9097">
            <v>-5.1236799999999999E-2</v>
          </cell>
        </row>
        <row r="9098">
          <cell r="F9098" t="str">
            <v>2015-2022Kern1-in-2October Peak1</v>
          </cell>
          <cell r="G9098">
            <v>0.7032138</v>
          </cell>
          <cell r="H9098">
            <v>0.7032138</v>
          </cell>
          <cell r="I9098">
            <v>66.5</v>
          </cell>
          <cell r="J9098">
            <v>5494.18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</row>
        <row r="9099">
          <cell r="F9099" t="str">
            <v>2015-2022Kern1-in-2October Peak2</v>
          </cell>
          <cell r="G9099">
            <v>0.60222659999999995</v>
          </cell>
          <cell r="H9099">
            <v>0.60222659999999995</v>
          </cell>
          <cell r="I9099">
            <v>65.5</v>
          </cell>
          <cell r="J9099">
            <v>5494.18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</row>
        <row r="9100">
          <cell r="F9100" t="str">
            <v>2015-2022Kern1-in-2October Peak3</v>
          </cell>
          <cell r="G9100">
            <v>0.52688239999999997</v>
          </cell>
          <cell r="H9100">
            <v>0.52688239999999997</v>
          </cell>
          <cell r="I9100">
            <v>63</v>
          </cell>
          <cell r="J9100">
            <v>5494.18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</row>
        <row r="9101">
          <cell r="F9101" t="str">
            <v>2015-2022Kern1-in-2October Peak4</v>
          </cell>
          <cell r="G9101">
            <v>0.47444960000000003</v>
          </cell>
          <cell r="H9101">
            <v>0.47444960000000003</v>
          </cell>
          <cell r="I9101">
            <v>62.5</v>
          </cell>
          <cell r="J9101">
            <v>5494.18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</row>
        <row r="9102">
          <cell r="F9102" t="str">
            <v>2015-2022Kern1-in-2October Peak5</v>
          </cell>
          <cell r="G9102">
            <v>0.45095099999999999</v>
          </cell>
          <cell r="H9102">
            <v>0.45095099999999999</v>
          </cell>
          <cell r="I9102">
            <v>60.5</v>
          </cell>
          <cell r="J9102">
            <v>5494.18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</row>
        <row r="9103">
          <cell r="F9103" t="str">
            <v>2015-2022Kern1-in-2October Peak6</v>
          </cell>
          <cell r="G9103">
            <v>0.44824120000000001</v>
          </cell>
          <cell r="H9103">
            <v>0.44824120000000001</v>
          </cell>
          <cell r="I9103">
            <v>59</v>
          </cell>
          <cell r="J9103">
            <v>5494.18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</row>
        <row r="9104">
          <cell r="F9104" t="str">
            <v>2015-2022Kern1-in-2October Peak7</v>
          </cell>
          <cell r="G9104">
            <v>0.48873299999999997</v>
          </cell>
          <cell r="H9104">
            <v>0.48873299999999997</v>
          </cell>
          <cell r="I9104">
            <v>58</v>
          </cell>
          <cell r="J9104">
            <v>5494.18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</row>
        <row r="9105">
          <cell r="F9105" t="str">
            <v>2015-2022Kern1-in-2October Peak8</v>
          </cell>
          <cell r="G9105">
            <v>0.51279319999999995</v>
          </cell>
          <cell r="H9105">
            <v>0.51279319999999995</v>
          </cell>
          <cell r="I9105">
            <v>58.5</v>
          </cell>
          <cell r="J9105">
            <v>5494.18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</row>
        <row r="9106">
          <cell r="F9106" t="str">
            <v>2015-2022Kern1-in-2October Peak9</v>
          </cell>
          <cell r="G9106">
            <v>0.52602800000000005</v>
          </cell>
          <cell r="H9106">
            <v>0.52602800000000005</v>
          </cell>
          <cell r="I9106">
            <v>64</v>
          </cell>
          <cell r="J9106">
            <v>5494.18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</row>
        <row r="9107">
          <cell r="F9107" t="str">
            <v>2015-2022Kern1-in-2October Peak10</v>
          </cell>
          <cell r="G9107">
            <v>0.60316250000000005</v>
          </cell>
          <cell r="H9107">
            <v>0.60316250000000005</v>
          </cell>
          <cell r="I9107">
            <v>72.5</v>
          </cell>
          <cell r="J9107">
            <v>5494.18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</row>
        <row r="9108">
          <cell r="F9108" t="str">
            <v>2015-2022Kern1-in-2October Peak11</v>
          </cell>
          <cell r="G9108">
            <v>0.72131780000000001</v>
          </cell>
          <cell r="H9108">
            <v>0.72131780000000001</v>
          </cell>
          <cell r="I9108">
            <v>78.5</v>
          </cell>
          <cell r="J9108">
            <v>5494.18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</row>
        <row r="9109">
          <cell r="F9109" t="str">
            <v>2015-2022Kern1-in-2October Peak12</v>
          </cell>
          <cell r="G9109">
            <v>0.88096920000000001</v>
          </cell>
          <cell r="H9109">
            <v>0.88096920000000001</v>
          </cell>
          <cell r="I9109">
            <v>85</v>
          </cell>
          <cell r="J9109">
            <v>5494.18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</row>
        <row r="9110">
          <cell r="F9110" t="str">
            <v>2015-2022Kern1-in-2October Peak13</v>
          </cell>
          <cell r="G9110">
            <v>1.0619270000000001</v>
          </cell>
          <cell r="H9110">
            <v>1.0619270000000001</v>
          </cell>
          <cell r="I9110">
            <v>87</v>
          </cell>
          <cell r="J9110">
            <v>5494.18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</row>
        <row r="9111">
          <cell r="F9111" t="str">
            <v>2015-2022Kern1-in-2October Peak14</v>
          </cell>
          <cell r="G9111">
            <v>1.0569759999999999</v>
          </cell>
          <cell r="H9111">
            <v>1.23855</v>
          </cell>
          <cell r="I9111">
            <v>89.5</v>
          </cell>
          <cell r="J9111">
            <v>5494.18</v>
          </cell>
          <cell r="K9111">
            <v>9.8080399999999998E-2</v>
          </cell>
          <cell r="L9111">
            <v>0.14740880000000001</v>
          </cell>
          <cell r="M9111">
            <v>0.1815735</v>
          </cell>
          <cell r="N9111">
            <v>0.21573829999999999</v>
          </cell>
          <cell r="O9111">
            <v>0.26506669999999999</v>
          </cell>
        </row>
        <row r="9112">
          <cell r="F9112" t="str">
            <v>2015-2022Kern1-in-2October Peak15</v>
          </cell>
          <cell r="G9112">
            <v>1.196064</v>
          </cell>
          <cell r="H9112">
            <v>1.4087750000000001</v>
          </cell>
          <cell r="I9112">
            <v>91</v>
          </cell>
          <cell r="J9112">
            <v>5494.18</v>
          </cell>
          <cell r="K9112">
            <v>0.1195976</v>
          </cell>
          <cell r="L9112">
            <v>0.17460999999999999</v>
          </cell>
          <cell r="M9112">
            <v>0.21271129999999999</v>
          </cell>
          <cell r="N9112">
            <v>0.2508127</v>
          </cell>
          <cell r="O9112">
            <v>0.30582510000000002</v>
          </cell>
        </row>
        <row r="9113">
          <cell r="F9113" t="str">
            <v>2015-2022Kern1-in-2October Peak16</v>
          </cell>
          <cell r="G9113">
            <v>1.3043739999999999</v>
          </cell>
          <cell r="H9113">
            <v>1.5835760000000001</v>
          </cell>
          <cell r="I9113">
            <v>91</v>
          </cell>
          <cell r="J9113">
            <v>5494.18</v>
          </cell>
          <cell r="K9113">
            <v>0.15895599999999999</v>
          </cell>
          <cell r="L9113">
            <v>0.22999800000000001</v>
          </cell>
          <cell r="M9113">
            <v>0.27920139999999999</v>
          </cell>
          <cell r="N9113">
            <v>0.3284049</v>
          </cell>
          <cell r="O9113">
            <v>0.39944679999999999</v>
          </cell>
        </row>
        <row r="9114">
          <cell r="F9114" t="str">
            <v>2015-2022Kern1-in-2October Peak17</v>
          </cell>
          <cell r="G9114">
            <v>1.3981809999999999</v>
          </cell>
          <cell r="H9114">
            <v>1.714267</v>
          </cell>
          <cell r="I9114">
            <v>91</v>
          </cell>
          <cell r="J9114">
            <v>5494.18</v>
          </cell>
          <cell r="K9114">
            <v>0.1786432</v>
          </cell>
          <cell r="L9114">
            <v>0.2598453</v>
          </cell>
          <cell r="M9114">
            <v>0.31608550000000002</v>
          </cell>
          <cell r="N9114">
            <v>0.37232569999999998</v>
          </cell>
          <cell r="O9114">
            <v>0.45352769999999998</v>
          </cell>
        </row>
        <row r="9115">
          <cell r="F9115" t="str">
            <v>2015-2022Kern1-in-2October Peak18</v>
          </cell>
          <cell r="G9115">
            <v>1.4535119999999999</v>
          </cell>
          <cell r="H9115">
            <v>1.7769239999999999</v>
          </cell>
          <cell r="I9115">
            <v>89.5</v>
          </cell>
          <cell r="J9115">
            <v>5494.18</v>
          </cell>
          <cell r="K9115">
            <v>0.1826055</v>
          </cell>
          <cell r="L9115">
            <v>0.2657948</v>
          </cell>
          <cell r="M9115">
            <v>0.32341130000000001</v>
          </cell>
          <cell r="N9115">
            <v>0.38102799999999998</v>
          </cell>
          <cell r="O9115">
            <v>0.4642172</v>
          </cell>
        </row>
        <row r="9116">
          <cell r="F9116" t="str">
            <v>2015-2022Kern1-in-2October Peak19</v>
          </cell>
          <cell r="G9116">
            <v>2.1494909999999998</v>
          </cell>
          <cell r="H9116">
            <v>1.7290490000000001</v>
          </cell>
          <cell r="I9116">
            <v>86</v>
          </cell>
          <cell r="J9116">
            <v>5494.18</v>
          </cell>
          <cell r="K9116">
            <v>-0.46014050000000001</v>
          </cell>
          <cell r="L9116">
            <v>-0.43668639999999997</v>
          </cell>
          <cell r="M9116">
            <v>-0.42044209999999999</v>
          </cell>
          <cell r="N9116">
            <v>-0.4041979</v>
          </cell>
          <cell r="O9116">
            <v>-0.38074380000000002</v>
          </cell>
        </row>
        <row r="9117">
          <cell r="F9117" t="str">
            <v>2015-2022Kern1-in-2October Peak20</v>
          </cell>
          <cell r="G9117">
            <v>2.0313910000000002</v>
          </cell>
          <cell r="H9117">
            <v>1.6086370000000001</v>
          </cell>
          <cell r="I9117">
            <v>80.5</v>
          </cell>
          <cell r="J9117">
            <v>5494.18</v>
          </cell>
          <cell r="K9117">
            <v>-0.4626709</v>
          </cell>
          <cell r="L9117">
            <v>-0.43908779999999997</v>
          </cell>
          <cell r="M9117">
            <v>-0.42275430000000003</v>
          </cell>
          <cell r="N9117">
            <v>-0.40642060000000002</v>
          </cell>
          <cell r="O9117">
            <v>-0.3828375</v>
          </cell>
        </row>
        <row r="9118">
          <cell r="F9118" t="str">
            <v>2015-2022Kern1-in-2October Peak21</v>
          </cell>
          <cell r="G9118">
            <v>1.787649</v>
          </cell>
          <cell r="H9118">
            <v>1.4944599999999999</v>
          </cell>
          <cell r="I9118">
            <v>77</v>
          </cell>
          <cell r="J9118">
            <v>5494.18</v>
          </cell>
          <cell r="K9118">
            <v>-0.3208725</v>
          </cell>
          <cell r="L9118">
            <v>-0.30451709999999999</v>
          </cell>
          <cell r="M9118">
            <v>-0.29318949999999999</v>
          </cell>
          <cell r="N9118">
            <v>-0.2818618</v>
          </cell>
          <cell r="O9118">
            <v>-0.26550639999999998</v>
          </cell>
        </row>
        <row r="9119">
          <cell r="F9119" t="str">
            <v>2015-2022Kern1-in-2October Peak22</v>
          </cell>
          <cell r="G9119">
            <v>1.540041</v>
          </cell>
          <cell r="H9119">
            <v>1.3486359999999999</v>
          </cell>
          <cell r="I9119">
            <v>74</v>
          </cell>
          <cell r="J9119">
            <v>5494.18</v>
          </cell>
          <cell r="K9119">
            <v>-0.2094781</v>
          </cell>
          <cell r="L9119">
            <v>-0.1988007</v>
          </cell>
          <cell r="M9119">
            <v>-0.19140550000000001</v>
          </cell>
          <cell r="N9119">
            <v>-0.18401039999999999</v>
          </cell>
          <cell r="O9119">
            <v>-0.17333290000000001</v>
          </cell>
        </row>
        <row r="9120">
          <cell r="F9120" t="str">
            <v>2015-2022Kern1-in-2October Peak23</v>
          </cell>
          <cell r="G9120">
            <v>1.2436160000000001</v>
          </cell>
          <cell r="H9120">
            <v>1.100144</v>
          </cell>
          <cell r="I9120">
            <v>72</v>
          </cell>
          <cell r="J9120">
            <v>5494.18</v>
          </cell>
          <cell r="K9120">
            <v>-0.15701850000000001</v>
          </cell>
          <cell r="L9120">
            <v>-0.14901500000000001</v>
          </cell>
          <cell r="M9120">
            <v>-0.14347180000000001</v>
          </cell>
          <cell r="N9120">
            <v>-0.13792860000000001</v>
          </cell>
          <cell r="O9120">
            <v>-0.12992509999999999</v>
          </cell>
        </row>
        <row r="9121">
          <cell r="F9121" t="str">
            <v>2015-2022Kern1-in-2October Peak24</v>
          </cell>
          <cell r="G9121">
            <v>0.99440969999999995</v>
          </cell>
          <cell r="H9121">
            <v>0.88280570000000003</v>
          </cell>
          <cell r="I9121">
            <v>70.5</v>
          </cell>
          <cell r="J9121">
            <v>5494.18</v>
          </cell>
          <cell r="K9121">
            <v>-0.12214179999999999</v>
          </cell>
          <cell r="L9121">
            <v>-0.11591600000000001</v>
          </cell>
          <cell r="M9121">
            <v>-0.1116041</v>
          </cell>
          <cell r="N9121">
            <v>-0.1072921</v>
          </cell>
          <cell r="O9121">
            <v>-0.1010664</v>
          </cell>
        </row>
        <row r="9122">
          <cell r="F9122" t="str">
            <v>2015-2022Northern Coast1-in-2October Peak1</v>
          </cell>
          <cell r="G9122">
            <v>0.55467610000000001</v>
          </cell>
          <cell r="H9122">
            <v>0.55467610000000001</v>
          </cell>
          <cell r="I9122">
            <v>56.9773</v>
          </cell>
          <cell r="J9122">
            <v>9078.84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</row>
        <row r="9123">
          <cell r="F9123" t="str">
            <v>2015-2022Northern Coast1-in-2October Peak2</v>
          </cell>
          <cell r="G9123">
            <v>0.48519440000000003</v>
          </cell>
          <cell r="H9123">
            <v>0.48519440000000003</v>
          </cell>
          <cell r="I9123">
            <v>55.797699999999999</v>
          </cell>
          <cell r="J9123">
            <v>9078.84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</row>
        <row r="9124">
          <cell r="F9124" t="str">
            <v>2015-2022Northern Coast1-in-2October Peak3</v>
          </cell>
          <cell r="G9124">
            <v>0.45220179999999999</v>
          </cell>
          <cell r="H9124">
            <v>0.45220179999999999</v>
          </cell>
          <cell r="I9124">
            <v>53.6477</v>
          </cell>
          <cell r="J9124">
            <v>9078.84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</row>
        <row r="9125">
          <cell r="F9125" t="str">
            <v>2015-2022Northern Coast1-in-2October Peak4</v>
          </cell>
          <cell r="G9125">
            <v>0.4320367</v>
          </cell>
          <cell r="H9125">
            <v>0.4320367</v>
          </cell>
          <cell r="I9125">
            <v>52.93</v>
          </cell>
          <cell r="J9125">
            <v>9078.84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</row>
        <row r="9126">
          <cell r="F9126" t="str">
            <v>2015-2022Northern Coast1-in-2October Peak5</v>
          </cell>
          <cell r="G9126">
            <v>0.43309930000000002</v>
          </cell>
          <cell r="H9126">
            <v>0.43309930000000002</v>
          </cell>
          <cell r="I9126">
            <v>51.830199999999998</v>
          </cell>
          <cell r="J9126">
            <v>9078.84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</row>
        <row r="9127">
          <cell r="F9127" t="str">
            <v>2015-2022Northern Coast1-in-2October Peak6</v>
          </cell>
          <cell r="G9127">
            <v>0.47313820000000001</v>
          </cell>
          <cell r="H9127">
            <v>0.47313820000000001</v>
          </cell>
          <cell r="I9127">
            <v>50.880200000000002</v>
          </cell>
          <cell r="J9127">
            <v>9078.84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</row>
        <row r="9128">
          <cell r="F9128" t="str">
            <v>2015-2022Northern Coast1-in-2October Peak7</v>
          </cell>
          <cell r="G9128">
            <v>0.57427379999999995</v>
          </cell>
          <cell r="H9128">
            <v>0.57427379999999995</v>
          </cell>
          <cell r="I9128">
            <v>50.064</v>
          </cell>
          <cell r="J9128">
            <v>9078.84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</row>
        <row r="9129">
          <cell r="F9129" t="str">
            <v>2015-2022Northern Coast1-in-2October Peak8</v>
          </cell>
          <cell r="G9129">
            <v>0.66281570000000001</v>
          </cell>
          <cell r="H9129">
            <v>0.66281570000000001</v>
          </cell>
          <cell r="I9129">
            <v>50.303199999999997</v>
          </cell>
          <cell r="J9129">
            <v>9078.84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</row>
        <row r="9130">
          <cell r="F9130" t="str">
            <v>2015-2022Northern Coast1-in-2October Peak9</v>
          </cell>
          <cell r="G9130">
            <v>0.66331739999999995</v>
          </cell>
          <cell r="H9130">
            <v>0.66331739999999995</v>
          </cell>
          <cell r="I9130">
            <v>57.238300000000002</v>
          </cell>
          <cell r="J9130">
            <v>9078.84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</row>
        <row r="9131">
          <cell r="F9131" t="str">
            <v>2015-2022Northern Coast1-in-2October Peak10</v>
          </cell>
          <cell r="G9131">
            <v>0.6782764</v>
          </cell>
          <cell r="H9131">
            <v>0.6782764</v>
          </cell>
          <cell r="I9131">
            <v>64.957099999999997</v>
          </cell>
          <cell r="J9131">
            <v>9078.84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</row>
        <row r="9132">
          <cell r="F9132" t="str">
            <v>2015-2022Northern Coast1-in-2October Peak11</v>
          </cell>
          <cell r="G9132">
            <v>0.70377469999999998</v>
          </cell>
          <cell r="H9132">
            <v>0.70377469999999998</v>
          </cell>
          <cell r="I9132">
            <v>70.600200000000001</v>
          </cell>
          <cell r="J9132">
            <v>9078.84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</row>
        <row r="9133">
          <cell r="F9133" t="str">
            <v>2015-2022Northern Coast1-in-2October Peak12</v>
          </cell>
          <cell r="G9133">
            <v>0.74528970000000005</v>
          </cell>
          <cell r="H9133">
            <v>0.74528970000000005</v>
          </cell>
          <cell r="I9133">
            <v>77.267700000000005</v>
          </cell>
          <cell r="J9133">
            <v>9078.84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</row>
        <row r="9134">
          <cell r="F9134" t="str">
            <v>2015-2022Northern Coast1-in-2October Peak13</v>
          </cell>
          <cell r="G9134">
            <v>0.81643650000000001</v>
          </cell>
          <cell r="H9134">
            <v>0.81643650000000001</v>
          </cell>
          <cell r="I9134">
            <v>82.713499999999996</v>
          </cell>
          <cell r="J9134">
            <v>9078.84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</row>
        <row r="9135">
          <cell r="F9135" t="str">
            <v>2015-2022Northern Coast1-in-2October Peak14</v>
          </cell>
          <cell r="G9135">
            <v>0.79261159999999997</v>
          </cell>
          <cell r="H9135">
            <v>0.89763919999999997</v>
          </cell>
          <cell r="I9135">
            <v>85.818799999999996</v>
          </cell>
          <cell r="J9135">
            <v>9078.84</v>
          </cell>
          <cell r="K9135">
            <v>3.8725200000000001E-2</v>
          </cell>
          <cell r="L9135">
            <v>7.7897300000000003E-2</v>
          </cell>
          <cell r="M9135">
            <v>0.1050276</v>
          </cell>
          <cell r="N9135">
            <v>0.132158</v>
          </cell>
          <cell r="O9135">
            <v>0.17132990000000001</v>
          </cell>
        </row>
        <row r="9136">
          <cell r="F9136" t="str">
            <v>2015-2022Northern Coast1-in-2October Peak15</v>
          </cell>
          <cell r="G9136">
            <v>0.87633539999999999</v>
          </cell>
          <cell r="H9136">
            <v>1.0139530000000001</v>
          </cell>
          <cell r="I9136">
            <v>88.387500000000003</v>
          </cell>
          <cell r="J9136">
            <v>9078.84</v>
          </cell>
          <cell r="K9136">
            <v>5.0741599999999998E-2</v>
          </cell>
          <cell r="L9136">
            <v>0.10206850000000001</v>
          </cell>
          <cell r="M9136">
            <v>0.1376173</v>
          </cell>
          <cell r="N9136">
            <v>0.17316619999999999</v>
          </cell>
          <cell r="O9136">
            <v>0.2244931</v>
          </cell>
        </row>
        <row r="9137">
          <cell r="F9137" t="str">
            <v>2015-2022Northern Coast1-in-2October Peak16</v>
          </cell>
          <cell r="G9137">
            <v>0.99337699999999995</v>
          </cell>
          <cell r="H9137">
            <v>1.163478</v>
          </cell>
          <cell r="I9137">
            <v>89.298400000000001</v>
          </cell>
          <cell r="J9137">
            <v>9078.84</v>
          </cell>
          <cell r="K9137">
            <v>6.2718700000000002E-2</v>
          </cell>
          <cell r="L9137">
            <v>0.12616089999999999</v>
          </cell>
          <cell r="M9137">
            <v>0.1701008</v>
          </cell>
          <cell r="N9137">
            <v>0.2140407</v>
          </cell>
          <cell r="O9137">
            <v>0.27748289999999998</v>
          </cell>
        </row>
        <row r="9138">
          <cell r="F9138" t="str">
            <v>2015-2022Northern Coast1-in-2October Peak17</v>
          </cell>
          <cell r="G9138">
            <v>1.1274169999999999</v>
          </cell>
          <cell r="H9138">
            <v>1.3269880000000001</v>
          </cell>
          <cell r="I9138">
            <v>87.756699999999995</v>
          </cell>
          <cell r="J9138">
            <v>9078.84</v>
          </cell>
          <cell r="K9138">
            <v>7.3584800000000006E-2</v>
          </cell>
          <cell r="L9138">
            <v>0.14801839999999999</v>
          </cell>
          <cell r="M9138">
            <v>0.1995709</v>
          </cell>
          <cell r="N9138">
            <v>0.2511234</v>
          </cell>
          <cell r="O9138">
            <v>0.32555709999999999</v>
          </cell>
        </row>
        <row r="9139">
          <cell r="F9139" t="str">
            <v>2015-2022Northern Coast1-in-2October Peak18</v>
          </cell>
          <cell r="G9139">
            <v>1.2395780000000001</v>
          </cell>
          <cell r="H9139">
            <v>1.444725</v>
          </cell>
          <cell r="I9139">
            <v>85.791899999999998</v>
          </cell>
          <cell r="J9139">
            <v>9078.84</v>
          </cell>
          <cell r="K9139">
            <v>7.5640700000000005E-2</v>
          </cell>
          <cell r="L9139">
            <v>0.15215400000000001</v>
          </cell>
          <cell r="M9139">
            <v>0.20514679999999999</v>
          </cell>
          <cell r="N9139">
            <v>0.25813970000000003</v>
          </cell>
          <cell r="O9139">
            <v>0.33465289999999998</v>
          </cell>
        </row>
        <row r="9140">
          <cell r="F9140" t="str">
            <v>2015-2022Northern Coast1-in-2October Peak19</v>
          </cell>
          <cell r="G9140">
            <v>1.5919779999999999</v>
          </cell>
          <cell r="H9140">
            <v>1.438048</v>
          </cell>
          <cell r="I9140">
            <v>80.824299999999994</v>
          </cell>
          <cell r="J9140">
            <v>9078.84</v>
          </cell>
          <cell r="K9140">
            <v>-0.1743026</v>
          </cell>
          <cell r="L9140">
            <v>-0.16226640000000001</v>
          </cell>
          <cell r="M9140">
            <v>-0.15393019999999999</v>
          </cell>
          <cell r="N9140">
            <v>-0.1455939</v>
          </cell>
          <cell r="O9140">
            <v>-0.1335578</v>
          </cell>
        </row>
        <row r="9141">
          <cell r="F9141" t="str">
            <v>2015-2022Northern Coast1-in-2October Peak20</v>
          </cell>
          <cell r="G9141">
            <v>1.44313</v>
          </cell>
          <cell r="H9141">
            <v>1.314047</v>
          </cell>
          <cell r="I9141">
            <v>74.477099999999993</v>
          </cell>
          <cell r="J9141">
            <v>9078.84</v>
          </cell>
          <cell r="K9141">
            <v>-0.14616680000000001</v>
          </cell>
          <cell r="L9141">
            <v>-0.13607349999999999</v>
          </cell>
          <cell r="M9141">
            <v>-0.1290829</v>
          </cell>
          <cell r="N9141">
            <v>-0.1220923</v>
          </cell>
          <cell r="O9141">
            <v>-0.111999</v>
          </cell>
        </row>
        <row r="9142">
          <cell r="F9142" t="str">
            <v>2015-2022Northern Coast1-in-2October Peak21</v>
          </cell>
          <cell r="G9142">
            <v>1.2765679999999999</v>
          </cell>
          <cell r="H9142">
            <v>1.194922</v>
          </cell>
          <cell r="I9142">
            <v>69.952799999999996</v>
          </cell>
          <cell r="J9142">
            <v>9078.84</v>
          </cell>
          <cell r="K9142">
            <v>-9.2451900000000004E-2</v>
          </cell>
          <cell r="L9142">
            <v>-8.60678E-2</v>
          </cell>
          <cell r="M9142">
            <v>-8.1646099999999999E-2</v>
          </cell>
          <cell r="N9142">
            <v>-7.7224600000000004E-2</v>
          </cell>
          <cell r="O9142">
            <v>-7.0840399999999998E-2</v>
          </cell>
        </row>
        <row r="9143">
          <cell r="F9143" t="str">
            <v>2015-2022Northern Coast1-in-2October Peak22</v>
          </cell>
          <cell r="G9143">
            <v>1.10199</v>
          </cell>
          <cell r="H9143">
            <v>1.0538080000000001</v>
          </cell>
          <cell r="I9143">
            <v>65.866399999999999</v>
          </cell>
          <cell r="J9143">
            <v>9078.84</v>
          </cell>
          <cell r="K9143">
            <v>-5.4558500000000003E-2</v>
          </cell>
          <cell r="L9143">
            <v>-5.0791099999999999E-2</v>
          </cell>
          <cell r="M9143">
            <v>-4.8181799999999997E-2</v>
          </cell>
          <cell r="N9143">
            <v>-4.5572500000000002E-2</v>
          </cell>
          <cell r="O9143">
            <v>-4.1805000000000002E-2</v>
          </cell>
        </row>
        <row r="9144">
          <cell r="F9144" t="str">
            <v>2015-2022Northern Coast1-in-2October Peak23</v>
          </cell>
          <cell r="G9144">
            <v>0.88702760000000003</v>
          </cell>
          <cell r="H9144">
            <v>0.84994449999999999</v>
          </cell>
          <cell r="I9144">
            <v>62.374600000000001</v>
          </cell>
          <cell r="J9144">
            <v>9078.84</v>
          </cell>
          <cell r="K9144">
            <v>-4.1991000000000001E-2</v>
          </cell>
          <cell r="L9144">
            <v>-3.9091399999999998E-2</v>
          </cell>
          <cell r="M9144">
            <v>-3.7082999999999998E-2</v>
          </cell>
          <cell r="N9144">
            <v>-3.5074800000000003E-2</v>
          </cell>
          <cell r="O9144">
            <v>-3.2175200000000001E-2</v>
          </cell>
        </row>
        <row r="9145">
          <cell r="F9145" t="str">
            <v>2015-2022Northern Coast1-in-2October Peak24</v>
          </cell>
          <cell r="G9145">
            <v>0.67966400000000005</v>
          </cell>
          <cell r="H9145">
            <v>0.64497020000000005</v>
          </cell>
          <cell r="I9145">
            <v>60.009900000000002</v>
          </cell>
          <cell r="J9145">
            <v>9078.84</v>
          </cell>
          <cell r="K9145">
            <v>-3.9285500000000001E-2</v>
          </cell>
          <cell r="L9145">
            <v>-3.65727E-2</v>
          </cell>
          <cell r="M9145">
            <v>-3.4693799999999997E-2</v>
          </cell>
          <cell r="N9145">
            <v>-3.2814900000000001E-2</v>
          </cell>
          <cell r="O9145">
            <v>-3.0102199999999999E-2</v>
          </cell>
        </row>
        <row r="9146">
          <cell r="F9146" t="str">
            <v>2015-2022Other1-in-2October Peak1</v>
          </cell>
          <cell r="G9146">
            <v>0.46403070000000002</v>
          </cell>
          <cell r="H9146">
            <v>0.46403070000000002</v>
          </cell>
          <cell r="I9146">
            <v>64.396969999999996</v>
          </cell>
          <cell r="J9146">
            <v>25277.02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</row>
        <row r="9147">
          <cell r="F9147" t="str">
            <v>2015-2022Other1-in-2October Peak2</v>
          </cell>
          <cell r="G9147">
            <v>0.3985205</v>
          </cell>
          <cell r="H9147">
            <v>0.3985205</v>
          </cell>
          <cell r="I9147">
            <v>62.389960000000002</v>
          </cell>
          <cell r="J9147">
            <v>25277.02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</row>
        <row r="9148">
          <cell r="F9148" t="str">
            <v>2015-2022Other1-in-2October Peak3</v>
          </cell>
          <cell r="G9148">
            <v>0.3613634</v>
          </cell>
          <cell r="H9148">
            <v>0.3613634</v>
          </cell>
          <cell r="I9148">
            <v>61.572659999999999</v>
          </cell>
          <cell r="J9148">
            <v>25277.02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</row>
        <row r="9149">
          <cell r="F9149" t="str">
            <v>2015-2022Other1-in-2October Peak4</v>
          </cell>
          <cell r="G9149">
            <v>0.34031980000000001</v>
          </cell>
          <cell r="H9149">
            <v>0.34031980000000001</v>
          </cell>
          <cell r="I9149">
            <v>60.406889999999997</v>
          </cell>
          <cell r="J9149">
            <v>25277.02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</row>
        <row r="9150">
          <cell r="F9150" t="str">
            <v>2015-2022Other1-in-2October Peak5</v>
          </cell>
          <cell r="G9150">
            <v>0.3361208</v>
          </cell>
          <cell r="H9150">
            <v>0.3361208</v>
          </cell>
          <cell r="I9150">
            <v>59.793230000000001</v>
          </cell>
          <cell r="J9150">
            <v>25277.02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</row>
        <row r="9151">
          <cell r="F9151" t="str">
            <v>2015-2022Other1-in-2October Peak6</v>
          </cell>
          <cell r="G9151">
            <v>0.35862919999999998</v>
          </cell>
          <cell r="H9151">
            <v>0.35862919999999998</v>
          </cell>
          <cell r="I9151">
            <v>58.756250000000001</v>
          </cell>
          <cell r="J9151">
            <v>25277.02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</row>
        <row r="9152">
          <cell r="F9152" t="str">
            <v>2015-2022Other1-in-2October Peak7</v>
          </cell>
          <cell r="G9152">
            <v>0.41897820000000002</v>
          </cell>
          <cell r="H9152">
            <v>0.41897820000000002</v>
          </cell>
          <cell r="I9152">
            <v>57.536529999999999</v>
          </cell>
          <cell r="J9152">
            <v>25277.02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</row>
        <row r="9153">
          <cell r="F9153" t="str">
            <v>2015-2022Other1-in-2October Peak8</v>
          </cell>
          <cell r="G9153">
            <v>0.4598141</v>
          </cell>
          <cell r="H9153">
            <v>0.4598141</v>
          </cell>
          <cell r="I9153">
            <v>58.091560000000001</v>
          </cell>
          <cell r="J9153">
            <v>25277.02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</row>
        <row r="9154">
          <cell r="F9154" t="str">
            <v>2015-2022Other1-in-2October Peak9</v>
          </cell>
          <cell r="G9154">
            <v>0.46817910000000001</v>
          </cell>
          <cell r="H9154">
            <v>0.46817910000000001</v>
          </cell>
          <cell r="I9154">
            <v>62.803019999999997</v>
          </cell>
          <cell r="J9154">
            <v>25277.02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</row>
        <row r="9155">
          <cell r="F9155" t="str">
            <v>2015-2022Other1-in-2October Peak10</v>
          </cell>
          <cell r="G9155">
            <v>0.49910949999999998</v>
          </cell>
          <cell r="H9155">
            <v>0.49910949999999998</v>
          </cell>
          <cell r="I9155">
            <v>68.010329999999996</v>
          </cell>
          <cell r="J9155">
            <v>25277.02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</row>
        <row r="9156">
          <cell r="F9156" t="str">
            <v>2015-2022Other1-in-2October Peak11</v>
          </cell>
          <cell r="G9156">
            <v>0.55159610000000003</v>
          </cell>
          <cell r="H9156">
            <v>0.55159610000000003</v>
          </cell>
          <cell r="I9156">
            <v>72.897180000000006</v>
          </cell>
          <cell r="J9156">
            <v>25277.02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</row>
        <row r="9157">
          <cell r="F9157" t="str">
            <v>2015-2022Other1-in-2October Peak12</v>
          </cell>
          <cell r="G9157">
            <v>0.63150839999999997</v>
          </cell>
          <cell r="H9157">
            <v>0.63150839999999997</v>
          </cell>
          <cell r="I9157">
            <v>77.492130000000003</v>
          </cell>
          <cell r="J9157">
            <v>25277.02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</row>
        <row r="9158">
          <cell r="F9158" t="str">
            <v>2015-2022Other1-in-2October Peak13</v>
          </cell>
          <cell r="G9158">
            <v>0.7446739</v>
          </cell>
          <cell r="H9158">
            <v>0.7446739</v>
          </cell>
          <cell r="I9158">
            <v>81.272350000000003</v>
          </cell>
          <cell r="J9158">
            <v>25277.02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</row>
        <row r="9159">
          <cell r="F9159" t="str">
            <v>2015-2022Other1-in-2October Peak14</v>
          </cell>
          <cell r="G9159">
            <v>0.83108369999999998</v>
          </cell>
          <cell r="H9159">
            <v>0.87469889999999995</v>
          </cell>
          <cell r="I9159">
            <v>84.69847</v>
          </cell>
          <cell r="J9159">
            <v>25277.02</v>
          </cell>
          <cell r="K9159">
            <v>-5.0783599999999998E-2</v>
          </cell>
          <cell r="L9159">
            <v>4.9880000000000002E-3</v>
          </cell>
          <cell r="M9159">
            <v>4.36152E-2</v>
          </cell>
          <cell r="N9159">
            <v>8.2242399999999993E-2</v>
          </cell>
          <cell r="O9159">
            <v>0.138014</v>
          </cell>
        </row>
        <row r="9160">
          <cell r="F9160" t="str">
            <v>2015-2022Other1-in-2October Peak15</v>
          </cell>
          <cell r="G9160">
            <v>0.9677964</v>
          </cell>
          <cell r="H9160">
            <v>1.022681</v>
          </cell>
          <cell r="I9160">
            <v>86.709530000000001</v>
          </cell>
          <cell r="J9160">
            <v>25277.02</v>
          </cell>
          <cell r="K9160">
            <v>-6.5520400000000006E-2</v>
          </cell>
          <cell r="L9160">
            <v>5.6157999999999998E-3</v>
          </cell>
          <cell r="M9160">
            <v>5.4884500000000003E-2</v>
          </cell>
          <cell r="N9160">
            <v>0.1041533</v>
          </cell>
          <cell r="O9160">
            <v>0.17528959999999999</v>
          </cell>
        </row>
        <row r="9161">
          <cell r="F9161" t="str">
            <v>2015-2022Other1-in-2October Peak16</v>
          </cell>
          <cell r="G9161">
            <v>1.116045</v>
          </cell>
          <cell r="H9161">
            <v>1.185727</v>
          </cell>
          <cell r="I9161">
            <v>88.038499999999999</v>
          </cell>
          <cell r="J9161">
            <v>25277.02</v>
          </cell>
          <cell r="K9161">
            <v>-8.0183699999999997E-2</v>
          </cell>
          <cell r="L9161">
            <v>8.3578000000000003E-3</v>
          </cell>
          <cell r="M9161">
            <v>6.9681400000000004E-2</v>
          </cell>
          <cell r="N9161">
            <v>0.13100500000000001</v>
          </cell>
          <cell r="O9161">
            <v>0.2195464</v>
          </cell>
        </row>
        <row r="9162">
          <cell r="F9162" t="str">
            <v>2015-2022Other1-in-2October Peak17</v>
          </cell>
          <cell r="G9162">
            <v>1.2530760000000001</v>
          </cell>
          <cell r="H9162">
            <v>1.3335300000000001</v>
          </cell>
          <cell r="I9162">
            <v>88.75282</v>
          </cell>
          <cell r="J9162">
            <v>25277.02</v>
          </cell>
          <cell r="K9162">
            <v>-9.4641699999999995E-2</v>
          </cell>
          <cell r="L9162">
            <v>8.8064000000000007E-3</v>
          </cell>
          <cell r="M9162">
            <v>8.0454200000000003E-2</v>
          </cell>
          <cell r="N9162">
            <v>0.15210209999999999</v>
          </cell>
          <cell r="O9162">
            <v>0.2555501</v>
          </cell>
        </row>
        <row r="9163">
          <cell r="F9163" t="str">
            <v>2015-2022Other1-in-2October Peak18</v>
          </cell>
          <cell r="G9163">
            <v>1.3385720000000001</v>
          </cell>
          <cell r="H9163">
            <v>1.4211039999999999</v>
          </cell>
          <cell r="I9163">
            <v>88.252449999999996</v>
          </cell>
          <cell r="J9163">
            <v>25277.02</v>
          </cell>
          <cell r="K9163">
            <v>-9.7360199999999994E-2</v>
          </cell>
          <cell r="L9163">
            <v>8.9213999999999995E-3</v>
          </cell>
          <cell r="M9163">
            <v>8.2531800000000002E-2</v>
          </cell>
          <cell r="N9163">
            <v>0.15614210000000001</v>
          </cell>
          <cell r="O9163">
            <v>0.26242369999999998</v>
          </cell>
        </row>
        <row r="9164">
          <cell r="F9164" t="str">
            <v>2015-2022Other1-in-2October Peak19</v>
          </cell>
          <cell r="G9164">
            <v>1.6823520000000001</v>
          </cell>
          <cell r="H9164">
            <v>1.3900129999999999</v>
          </cell>
          <cell r="I9164">
            <v>84.453479999999999</v>
          </cell>
          <cell r="J9164">
            <v>25277.02</v>
          </cell>
          <cell r="K9164">
            <v>-0.32657829999999999</v>
          </cell>
          <cell r="L9164">
            <v>-0.30634939999999999</v>
          </cell>
          <cell r="M9164">
            <v>-0.29233900000000002</v>
          </cell>
          <cell r="N9164">
            <v>-0.27832839999999998</v>
          </cell>
          <cell r="O9164">
            <v>-0.25809959999999998</v>
          </cell>
        </row>
        <row r="9165">
          <cell r="F9165" t="str">
            <v>2015-2022Other1-in-2October Peak20</v>
          </cell>
          <cell r="G9165">
            <v>1.5110060000000001</v>
          </cell>
          <cell r="H9165">
            <v>1.254229</v>
          </cell>
          <cell r="I9165">
            <v>78.727010000000007</v>
          </cell>
          <cell r="J9165">
            <v>25277.02</v>
          </cell>
          <cell r="K9165">
            <v>-0.28685159999999998</v>
          </cell>
          <cell r="L9165">
            <v>-0.26908339999999997</v>
          </cell>
          <cell r="M9165">
            <v>-0.25677729999999999</v>
          </cell>
          <cell r="N9165">
            <v>-0.2444711</v>
          </cell>
          <cell r="O9165">
            <v>-0.22670299999999999</v>
          </cell>
        </row>
        <row r="9166">
          <cell r="F9166" t="str">
            <v>2015-2022Other1-in-2October Peak21</v>
          </cell>
          <cell r="G9166">
            <v>1.252542</v>
          </cell>
          <cell r="H9166">
            <v>1.101982</v>
          </cell>
          <cell r="I9166">
            <v>74.495480000000001</v>
          </cell>
          <cell r="J9166">
            <v>25277.02</v>
          </cell>
          <cell r="K9166">
            <v>-0.16819429999999999</v>
          </cell>
          <cell r="L9166">
            <v>-0.157776</v>
          </cell>
          <cell r="M9166">
            <v>-0.15056040000000001</v>
          </cell>
          <cell r="N9166">
            <v>-0.14334469999999999</v>
          </cell>
          <cell r="O9166">
            <v>-0.1329264</v>
          </cell>
        </row>
        <row r="9167">
          <cell r="F9167" t="str">
            <v>2015-2022Other1-in-2October Peak22</v>
          </cell>
          <cell r="G9167">
            <v>1.035757</v>
          </cell>
          <cell r="H9167">
            <v>0.93915709999999997</v>
          </cell>
          <cell r="I9167">
            <v>71.822810000000004</v>
          </cell>
          <cell r="J9167">
            <v>25277.02</v>
          </cell>
          <cell r="K9167">
            <v>-0.1079142</v>
          </cell>
          <cell r="L9167">
            <v>-0.10122979999999999</v>
          </cell>
          <cell r="M9167">
            <v>-9.6600199999999997E-2</v>
          </cell>
          <cell r="N9167">
            <v>-9.19706E-2</v>
          </cell>
          <cell r="O9167">
            <v>-8.5286200000000006E-2</v>
          </cell>
        </row>
        <row r="9168">
          <cell r="F9168" t="str">
            <v>2015-2022Other1-in-2October Peak23</v>
          </cell>
          <cell r="G9168">
            <v>0.79651439999999996</v>
          </cell>
          <cell r="H9168">
            <v>0.73519489999999998</v>
          </cell>
          <cell r="I9168">
            <v>68.341740000000001</v>
          </cell>
          <cell r="J9168">
            <v>25277.02</v>
          </cell>
          <cell r="K9168">
            <v>-6.8501400000000004E-2</v>
          </cell>
          <cell r="L9168">
            <v>-6.4258300000000004E-2</v>
          </cell>
          <cell r="M9168">
            <v>-6.1319499999999999E-2</v>
          </cell>
          <cell r="N9168">
            <v>-5.8380799999999997E-2</v>
          </cell>
          <cell r="O9168">
            <v>-5.4137699999999997E-2</v>
          </cell>
        </row>
        <row r="9169">
          <cell r="F9169" t="str">
            <v>2015-2022Other1-in-2October Peak24</v>
          </cell>
          <cell r="G9169">
            <v>0.60072380000000003</v>
          </cell>
          <cell r="H9169">
            <v>0.56154009999999999</v>
          </cell>
          <cell r="I9169">
            <v>66.240269999999995</v>
          </cell>
          <cell r="J9169">
            <v>25277.02</v>
          </cell>
          <cell r="K9169">
            <v>-4.3772999999999999E-2</v>
          </cell>
          <cell r="L9169">
            <v>-4.1061599999999997E-2</v>
          </cell>
          <cell r="M9169">
            <v>-3.9183700000000002E-2</v>
          </cell>
          <cell r="N9169">
            <v>-3.73058E-2</v>
          </cell>
          <cell r="O9169">
            <v>-3.45945E-2</v>
          </cell>
        </row>
        <row r="9170">
          <cell r="F9170" t="str">
            <v>2015-2022Sierra1-in-2October Peak1</v>
          </cell>
          <cell r="G9170">
            <v>0.4939442</v>
          </cell>
          <cell r="H9170">
            <v>0.4939442</v>
          </cell>
          <cell r="I9170">
            <v>58.988520000000001</v>
          </cell>
          <cell r="J9170">
            <v>17688.05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</row>
        <row r="9171">
          <cell r="F9171" t="str">
            <v>2015-2022Sierra1-in-2October Peak2</v>
          </cell>
          <cell r="G9171">
            <v>0.43580279999999999</v>
          </cell>
          <cell r="H9171">
            <v>0.43580279999999999</v>
          </cell>
          <cell r="I9171">
            <v>58.029319999999998</v>
          </cell>
          <cell r="J9171">
            <v>17688.05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</row>
        <row r="9172">
          <cell r="F9172" t="str">
            <v>2015-2022Sierra1-in-2October Peak3</v>
          </cell>
          <cell r="G9172">
            <v>0.40222330000000001</v>
          </cell>
          <cell r="H9172">
            <v>0.40222330000000001</v>
          </cell>
          <cell r="I9172">
            <v>57.512369999999997</v>
          </cell>
          <cell r="J9172">
            <v>17688.05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</row>
        <row r="9173">
          <cell r="F9173" t="str">
            <v>2015-2022Sierra1-in-2October Peak4</v>
          </cell>
          <cell r="G9173">
            <v>0.38322630000000002</v>
          </cell>
          <cell r="H9173">
            <v>0.38322630000000002</v>
          </cell>
          <cell r="I9173">
            <v>56.980119999999999</v>
          </cell>
          <cell r="J9173">
            <v>17688.05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</row>
        <row r="9174">
          <cell r="F9174" t="str">
            <v>2015-2022Sierra1-in-2October Peak5</v>
          </cell>
          <cell r="G9174">
            <v>0.38332470000000002</v>
          </cell>
          <cell r="H9174">
            <v>0.38332470000000002</v>
          </cell>
          <cell r="I9174">
            <v>56.884369999999997</v>
          </cell>
          <cell r="J9174">
            <v>17688.05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</row>
        <row r="9175">
          <cell r="F9175" t="str">
            <v>2015-2022Sierra1-in-2October Peak6</v>
          </cell>
          <cell r="G9175">
            <v>0.41846090000000002</v>
          </cell>
          <cell r="H9175">
            <v>0.41846090000000002</v>
          </cell>
          <cell r="I9175">
            <v>56.114040000000003</v>
          </cell>
          <cell r="J9175">
            <v>17688.05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</row>
        <row r="9176">
          <cell r="F9176" t="str">
            <v>2015-2022Sierra1-in-2October Peak7</v>
          </cell>
          <cell r="G9176">
            <v>0.49802819999999998</v>
          </cell>
          <cell r="H9176">
            <v>0.49802819999999998</v>
          </cell>
          <cell r="I9176">
            <v>54.69285</v>
          </cell>
          <cell r="J9176">
            <v>17688.05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</row>
        <row r="9177">
          <cell r="F9177" t="str">
            <v>2015-2022Sierra1-in-2October Peak8</v>
          </cell>
          <cell r="G9177">
            <v>0.54840460000000002</v>
          </cell>
          <cell r="H9177">
            <v>0.54840460000000002</v>
          </cell>
          <cell r="I9177">
            <v>55.669060000000002</v>
          </cell>
          <cell r="J9177">
            <v>17688.05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</row>
        <row r="9178">
          <cell r="F9178" t="str">
            <v>2015-2022Sierra1-in-2October Peak9</v>
          </cell>
          <cell r="G9178">
            <v>0.563774</v>
          </cell>
          <cell r="H9178">
            <v>0.563774</v>
          </cell>
          <cell r="I9178">
            <v>62.200400000000002</v>
          </cell>
          <cell r="J9178">
            <v>17688.05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</row>
        <row r="9179">
          <cell r="F9179" t="str">
            <v>2015-2022Sierra1-in-2October Peak10</v>
          </cell>
          <cell r="G9179">
            <v>0.59243489999999999</v>
          </cell>
          <cell r="H9179">
            <v>0.59243489999999999</v>
          </cell>
          <cell r="I9179">
            <v>69.830250000000007</v>
          </cell>
          <cell r="J9179">
            <v>17688.05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</row>
        <row r="9180">
          <cell r="F9180" t="str">
            <v>2015-2022Sierra1-in-2October Peak11</v>
          </cell>
          <cell r="G9180">
            <v>0.6468855</v>
          </cell>
          <cell r="H9180">
            <v>0.6468855</v>
          </cell>
          <cell r="I9180">
            <v>76.468549999999993</v>
          </cell>
          <cell r="J9180">
            <v>17688.05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</row>
        <row r="9181">
          <cell r="F9181" t="str">
            <v>2015-2022Sierra1-in-2October Peak12</v>
          </cell>
          <cell r="G9181">
            <v>0.72940020000000005</v>
          </cell>
          <cell r="H9181">
            <v>0.72940020000000005</v>
          </cell>
          <cell r="I9181">
            <v>79.703329999999994</v>
          </cell>
          <cell r="J9181">
            <v>17688.05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</row>
        <row r="9182">
          <cell r="F9182" t="str">
            <v>2015-2022Sierra1-in-2October Peak13</v>
          </cell>
          <cell r="G9182">
            <v>0.84355840000000004</v>
          </cell>
          <cell r="H9182">
            <v>0.84355840000000004</v>
          </cell>
          <cell r="I9182">
            <v>82.550929999999994</v>
          </cell>
          <cell r="J9182">
            <v>17688.05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</row>
        <row r="9183">
          <cell r="F9183" t="str">
            <v>2015-2022Sierra1-in-2October Peak14</v>
          </cell>
          <cell r="G9183">
            <v>0.91501489999999996</v>
          </cell>
          <cell r="H9183">
            <v>0.9731746</v>
          </cell>
          <cell r="I9183">
            <v>84.608509999999995</v>
          </cell>
          <cell r="J9183">
            <v>17688.05</v>
          </cell>
          <cell r="K9183">
            <v>-7.3797000000000001E-2</v>
          </cell>
          <cell r="L9183">
            <v>4.1640999999999996E-3</v>
          </cell>
          <cell r="M9183">
            <v>5.8159799999999998E-2</v>
          </cell>
          <cell r="N9183">
            <v>0.1121554</v>
          </cell>
          <cell r="O9183">
            <v>0.19011649999999999</v>
          </cell>
        </row>
        <row r="9184">
          <cell r="F9184" t="str">
            <v>2015-2022Sierra1-in-2October Peak15</v>
          </cell>
          <cell r="G9184">
            <v>1.046772</v>
          </cell>
          <cell r="H9184">
            <v>1.1217360000000001</v>
          </cell>
          <cell r="I9184">
            <v>85.374560000000002</v>
          </cell>
          <cell r="J9184">
            <v>17688.05</v>
          </cell>
          <cell r="K9184">
            <v>-9.5248600000000003E-2</v>
          </cell>
          <cell r="L9184">
            <v>5.3146000000000001E-3</v>
          </cell>
          <cell r="M9184">
            <v>7.4964299999999998E-2</v>
          </cell>
          <cell r="N9184">
            <v>0.1446141</v>
          </cell>
          <cell r="O9184">
            <v>0.24517710000000001</v>
          </cell>
        </row>
        <row r="9185">
          <cell r="F9185" t="str">
            <v>2015-2022Sierra1-in-2October Peak16</v>
          </cell>
          <cell r="G9185">
            <v>1.199049</v>
          </cell>
          <cell r="H9185">
            <v>1.2926</v>
          </cell>
          <cell r="I9185">
            <v>86.099950000000007</v>
          </cell>
          <cell r="J9185">
            <v>17688.05</v>
          </cell>
          <cell r="K9185">
            <v>-0.1176903</v>
          </cell>
          <cell r="L9185">
            <v>7.1126000000000002E-3</v>
          </cell>
          <cell r="M9185">
            <v>9.3550800000000003E-2</v>
          </cell>
          <cell r="N9185">
            <v>0.17998900000000001</v>
          </cell>
          <cell r="O9185">
            <v>0.3047919</v>
          </cell>
        </row>
        <row r="9186">
          <cell r="F9186" t="str">
            <v>2015-2022Sierra1-in-2October Peak17</v>
          </cell>
          <cell r="G9186">
            <v>1.336236</v>
          </cell>
          <cell r="H9186">
            <v>1.445365</v>
          </cell>
          <cell r="I9186">
            <v>86.149079999999998</v>
          </cell>
          <cell r="J9186">
            <v>17688.05</v>
          </cell>
          <cell r="K9186">
            <v>-0.13810910000000001</v>
          </cell>
          <cell r="L9186">
            <v>7.9612999999999993E-3</v>
          </cell>
          <cell r="M9186">
            <v>0.1091294</v>
          </cell>
          <cell r="N9186">
            <v>0.2102974</v>
          </cell>
          <cell r="O9186">
            <v>0.35636790000000002</v>
          </cell>
        </row>
        <row r="9187">
          <cell r="F9187" t="str">
            <v>2015-2022Sierra1-in-2October Peak18</v>
          </cell>
          <cell r="G9187">
            <v>1.431584</v>
          </cell>
          <cell r="H9187">
            <v>1.5436799999999999</v>
          </cell>
          <cell r="I9187">
            <v>85.077100000000002</v>
          </cell>
          <cell r="J9187">
            <v>17688.05</v>
          </cell>
          <cell r="K9187">
            <v>-0.1419716</v>
          </cell>
          <cell r="L9187">
            <v>8.1335000000000001E-3</v>
          </cell>
          <cell r="M9187">
            <v>0.1120959</v>
          </cell>
          <cell r="N9187">
            <v>0.21605830000000001</v>
          </cell>
          <cell r="O9187">
            <v>0.36616340000000003</v>
          </cell>
        </row>
        <row r="9188">
          <cell r="F9188" t="str">
            <v>2015-2022Sierra1-in-2October Peak19</v>
          </cell>
          <cell r="G9188">
            <v>1.894603</v>
          </cell>
          <cell r="H9188">
            <v>1.5267040000000001</v>
          </cell>
          <cell r="I9188">
            <v>76.994739999999993</v>
          </cell>
          <cell r="J9188">
            <v>17688.05</v>
          </cell>
          <cell r="K9188">
            <v>-0.40038760000000001</v>
          </cell>
          <cell r="L9188">
            <v>-0.3811929</v>
          </cell>
          <cell r="M9188">
            <v>-0.36789870000000002</v>
          </cell>
          <cell r="N9188">
            <v>-0.35460449999999999</v>
          </cell>
          <cell r="O9188">
            <v>-0.33540979999999998</v>
          </cell>
        </row>
        <row r="9189">
          <cell r="F9189" t="str">
            <v>2015-2022Sierra1-in-2October Peak20</v>
          </cell>
          <cell r="G9189">
            <v>1.703514</v>
          </cell>
          <cell r="H9189">
            <v>1.4003060000000001</v>
          </cell>
          <cell r="I9189">
            <v>69.628469999999993</v>
          </cell>
          <cell r="J9189">
            <v>17688.05</v>
          </cell>
          <cell r="K9189">
            <v>-0.32998349999999999</v>
          </cell>
          <cell r="L9189">
            <v>-0.314164</v>
          </cell>
          <cell r="M9189">
            <v>-0.30320750000000002</v>
          </cell>
          <cell r="N9189">
            <v>-0.29225099999999998</v>
          </cell>
          <cell r="O9189">
            <v>-0.2764315</v>
          </cell>
        </row>
        <row r="9190">
          <cell r="F9190" t="str">
            <v>2015-2022Sierra1-in-2October Peak21</v>
          </cell>
          <cell r="G9190">
            <v>1.431546</v>
          </cell>
          <cell r="H9190">
            <v>1.2394609999999999</v>
          </cell>
          <cell r="I9190">
            <v>65.628469999999993</v>
          </cell>
          <cell r="J9190">
            <v>17688.05</v>
          </cell>
          <cell r="K9190">
            <v>-0.20904739999999999</v>
          </cell>
          <cell r="L9190">
            <v>-0.1990256</v>
          </cell>
          <cell r="M9190">
            <v>-0.19208459999999999</v>
          </cell>
          <cell r="N9190">
            <v>-0.18514349999999999</v>
          </cell>
          <cell r="O9190">
            <v>-0.17512169999999999</v>
          </cell>
        </row>
        <row r="9191">
          <cell r="F9191" t="str">
            <v>2015-2022Sierra1-in-2October Peak22</v>
          </cell>
          <cell r="G9191">
            <v>1.1695230000000001</v>
          </cell>
          <cell r="H9191">
            <v>1.054802</v>
          </cell>
          <cell r="I9191">
            <v>63.769779999999997</v>
          </cell>
          <cell r="J9191">
            <v>17688.05</v>
          </cell>
          <cell r="K9191">
            <v>-0.1248522</v>
          </cell>
          <cell r="L9191">
            <v>-0.11886679999999999</v>
          </cell>
          <cell r="M9191">
            <v>-0.1147213</v>
          </cell>
          <cell r="N9191">
            <v>-0.1105758</v>
          </cell>
          <cell r="O9191">
            <v>-0.1045903</v>
          </cell>
        </row>
        <row r="9192">
          <cell r="F9192" t="str">
            <v>2015-2022Sierra1-in-2October Peak23</v>
          </cell>
          <cell r="G9192">
            <v>0.89348349999999999</v>
          </cell>
          <cell r="H9192">
            <v>0.81624810000000003</v>
          </cell>
          <cell r="I9192">
            <v>62.427660000000003</v>
          </cell>
          <cell r="J9192">
            <v>17688.05</v>
          </cell>
          <cell r="K9192">
            <v>-8.4056000000000006E-2</v>
          </cell>
          <cell r="L9192">
            <v>-8.0026299999999995E-2</v>
          </cell>
          <cell r="M9192">
            <v>-7.7235399999999996E-2</v>
          </cell>
          <cell r="N9192">
            <v>-7.4444499999999997E-2</v>
          </cell>
          <cell r="O9192">
            <v>-7.04148E-2</v>
          </cell>
        </row>
        <row r="9193">
          <cell r="F9193" t="str">
            <v>2015-2022Sierra1-in-2October Peak24</v>
          </cell>
          <cell r="G9193">
            <v>0.65974809999999995</v>
          </cell>
          <cell r="H9193">
            <v>0.61945269999999997</v>
          </cell>
          <cell r="I9193">
            <v>59.575270000000003</v>
          </cell>
          <cell r="J9193">
            <v>17688.05</v>
          </cell>
          <cell r="K9193">
            <v>-4.3853900000000001E-2</v>
          </cell>
          <cell r="L9193">
            <v>-4.1751499999999997E-2</v>
          </cell>
          <cell r="M9193">
            <v>-4.0295400000000002E-2</v>
          </cell>
          <cell r="N9193">
            <v>-3.88393E-2</v>
          </cell>
          <cell r="O9193">
            <v>-3.6736999999999999E-2</v>
          </cell>
        </row>
        <row r="9194">
          <cell r="F9194" t="str">
            <v>2015-2022Stockton1-in-2October Peak1</v>
          </cell>
          <cell r="G9194">
            <v>0.5586873</v>
          </cell>
          <cell r="H9194">
            <v>0.5586873</v>
          </cell>
          <cell r="I9194">
            <v>67.096410000000006</v>
          </cell>
          <cell r="J9194">
            <v>12323.13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</row>
        <row r="9195">
          <cell r="F9195" t="str">
            <v>2015-2022Stockton1-in-2October Peak2</v>
          </cell>
          <cell r="G9195">
            <v>0.47522969999999998</v>
          </cell>
          <cell r="H9195">
            <v>0.47522969999999998</v>
          </cell>
          <cell r="I9195">
            <v>65.186130000000006</v>
          </cell>
          <cell r="J9195">
            <v>12323.13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</row>
        <row r="9196">
          <cell r="F9196" t="str">
            <v>2015-2022Stockton1-in-2October Peak3</v>
          </cell>
          <cell r="G9196">
            <v>0.42400179999999998</v>
          </cell>
          <cell r="H9196">
            <v>0.42400179999999998</v>
          </cell>
          <cell r="I9196">
            <v>63.865459999999999</v>
          </cell>
          <cell r="J9196">
            <v>12323.13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</row>
        <row r="9197">
          <cell r="F9197" t="str">
            <v>2015-2022Stockton1-in-2October Peak4</v>
          </cell>
          <cell r="G9197">
            <v>0.39532250000000002</v>
          </cell>
          <cell r="H9197">
            <v>0.39532250000000002</v>
          </cell>
          <cell r="I9197">
            <v>63.410350000000001</v>
          </cell>
          <cell r="J9197">
            <v>12323.13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</row>
        <row r="9198">
          <cell r="F9198" t="str">
            <v>2015-2022Stockton1-in-2October Peak5</v>
          </cell>
          <cell r="G9198">
            <v>0.38878210000000002</v>
          </cell>
          <cell r="H9198">
            <v>0.38878210000000002</v>
          </cell>
          <cell r="I9198">
            <v>62.5</v>
          </cell>
          <cell r="J9198">
            <v>12323.13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</row>
        <row r="9199">
          <cell r="F9199" t="str">
            <v>2015-2022Stockton1-in-2October Peak6</v>
          </cell>
          <cell r="G9199">
            <v>0.40631080000000003</v>
          </cell>
          <cell r="H9199">
            <v>0.40631080000000003</v>
          </cell>
          <cell r="I9199">
            <v>61.910350000000001</v>
          </cell>
          <cell r="J9199">
            <v>12323.13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</row>
        <row r="9200">
          <cell r="F9200" t="str">
            <v>2015-2022Stockton1-in-2October Peak7</v>
          </cell>
          <cell r="G9200">
            <v>0.46362310000000001</v>
          </cell>
          <cell r="H9200">
            <v>0.46362310000000001</v>
          </cell>
          <cell r="I9200">
            <v>60.410350000000001</v>
          </cell>
          <cell r="J9200">
            <v>12323.13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</row>
        <row r="9201">
          <cell r="F9201" t="str">
            <v>2015-2022Stockton1-in-2October Peak8</v>
          </cell>
          <cell r="G9201">
            <v>0.50344409999999995</v>
          </cell>
          <cell r="H9201">
            <v>0.50344409999999995</v>
          </cell>
          <cell r="I9201">
            <v>60.820599999999999</v>
          </cell>
          <cell r="J9201">
            <v>12323.13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</row>
        <row r="9202">
          <cell r="F9202" t="str">
            <v>2015-2022Stockton1-in-2October Peak9</v>
          </cell>
          <cell r="G9202">
            <v>0.5242367</v>
          </cell>
          <cell r="H9202">
            <v>0.5242367</v>
          </cell>
          <cell r="I9202">
            <v>62.634540000000001</v>
          </cell>
          <cell r="J9202">
            <v>12323.13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</row>
        <row r="9203">
          <cell r="F9203" t="str">
            <v>2015-2022Stockton1-in-2October Peak10</v>
          </cell>
          <cell r="G9203">
            <v>0.57517280000000004</v>
          </cell>
          <cell r="H9203">
            <v>0.57517280000000004</v>
          </cell>
          <cell r="I9203">
            <v>67.269040000000004</v>
          </cell>
          <cell r="J9203">
            <v>12323.13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</row>
        <row r="9204">
          <cell r="F9204" t="str">
            <v>2015-2022Stockton1-in-2October Peak11</v>
          </cell>
          <cell r="G9204">
            <v>0.64789390000000002</v>
          </cell>
          <cell r="H9204">
            <v>0.64789390000000002</v>
          </cell>
          <cell r="I9204">
            <v>72.538120000000006</v>
          </cell>
          <cell r="J9204">
            <v>12323.13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</row>
        <row r="9205">
          <cell r="F9205" t="str">
            <v>2015-2022Stockton1-in-2October Peak12</v>
          </cell>
          <cell r="G9205">
            <v>0.74651889999999999</v>
          </cell>
          <cell r="H9205">
            <v>0.74651889999999999</v>
          </cell>
          <cell r="I9205">
            <v>76.538120000000006</v>
          </cell>
          <cell r="J9205">
            <v>12323.13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</row>
        <row r="9206">
          <cell r="F9206" t="str">
            <v>2015-2022Stockton1-in-2October Peak13</v>
          </cell>
          <cell r="G9206">
            <v>0.87338119999999997</v>
          </cell>
          <cell r="H9206">
            <v>0.87338119999999997</v>
          </cell>
          <cell r="I9206">
            <v>79.627769999999998</v>
          </cell>
          <cell r="J9206">
            <v>12323.13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</row>
        <row r="9207">
          <cell r="F9207" t="str">
            <v>2015-2022Stockton1-in-2October Peak14</v>
          </cell>
          <cell r="G9207">
            <v>0.95802310000000002</v>
          </cell>
          <cell r="H9207">
            <v>1.0190870000000001</v>
          </cell>
          <cell r="I9207">
            <v>83.538120000000006</v>
          </cell>
          <cell r="J9207">
            <v>12323.13</v>
          </cell>
          <cell r="K9207">
            <v>-2.1064900000000001E-2</v>
          </cell>
          <cell r="L9207">
            <v>2.74573E-2</v>
          </cell>
          <cell r="M9207">
            <v>6.1063699999999999E-2</v>
          </cell>
          <cell r="N9207">
            <v>9.4670000000000004E-2</v>
          </cell>
          <cell r="O9207">
            <v>0.14319219999999999</v>
          </cell>
        </row>
        <row r="9208">
          <cell r="F9208" t="str">
            <v>2015-2022Stockton1-in-2October Peak15</v>
          </cell>
          <cell r="G9208">
            <v>1.106214</v>
          </cell>
          <cell r="H9208">
            <v>1.1808799999999999</v>
          </cell>
          <cell r="I9208">
            <v>85.858729999999994</v>
          </cell>
          <cell r="J9208">
            <v>12323.13</v>
          </cell>
          <cell r="K9208">
            <v>-2.6193500000000002E-2</v>
          </cell>
          <cell r="L9208">
            <v>3.3395099999999997E-2</v>
          </cell>
          <cell r="M9208">
            <v>7.4665999999999996E-2</v>
          </cell>
          <cell r="N9208">
            <v>0.1159369</v>
          </cell>
          <cell r="O9208">
            <v>0.1755255</v>
          </cell>
        </row>
        <row r="9209">
          <cell r="F9209" t="str">
            <v>2015-2022Stockton1-in-2October Peak16</v>
          </cell>
          <cell r="G9209">
            <v>1.2631829999999999</v>
          </cell>
          <cell r="H9209">
            <v>1.3594869999999999</v>
          </cell>
          <cell r="I9209">
            <v>87.634540000000001</v>
          </cell>
          <cell r="J9209">
            <v>12323.13</v>
          </cell>
          <cell r="K9209">
            <v>-3.04999E-2</v>
          </cell>
          <cell r="L9209">
            <v>4.4416400000000002E-2</v>
          </cell>
          <cell r="M9209">
            <v>9.6303200000000005E-2</v>
          </cell>
          <cell r="N9209">
            <v>0.14819009999999999</v>
          </cell>
          <cell r="O9209">
            <v>0.22310640000000001</v>
          </cell>
        </row>
        <row r="9210">
          <cell r="F9210" t="str">
            <v>2015-2022Stockton1-in-2October Peak17</v>
          </cell>
          <cell r="G9210">
            <v>1.4035070000000001</v>
          </cell>
          <cell r="H9210">
            <v>1.5136639999999999</v>
          </cell>
          <cell r="I9210">
            <v>88.04486</v>
          </cell>
          <cell r="J9210">
            <v>12323.13</v>
          </cell>
          <cell r="K9210">
            <v>-3.7108000000000002E-2</v>
          </cell>
          <cell r="L9210">
            <v>4.98971E-2</v>
          </cell>
          <cell r="M9210">
            <v>0.1101565</v>
          </cell>
          <cell r="N9210">
            <v>0.17041580000000001</v>
          </cell>
          <cell r="O9210">
            <v>0.25742090000000001</v>
          </cell>
        </row>
        <row r="9211">
          <cell r="F9211" t="str">
            <v>2015-2022Stockton1-in-2October Peak18</v>
          </cell>
          <cell r="G9211">
            <v>1.4828269999999999</v>
          </cell>
          <cell r="H9211">
            <v>1.5956900000000001</v>
          </cell>
          <cell r="I9211">
            <v>87.410349999999994</v>
          </cell>
          <cell r="J9211">
            <v>12323.13</v>
          </cell>
          <cell r="K9211">
            <v>-3.83183E-2</v>
          </cell>
          <cell r="L9211">
            <v>5.1000900000000002E-2</v>
          </cell>
          <cell r="M9211">
            <v>0.11286309999999999</v>
          </cell>
          <cell r="N9211">
            <v>0.1747253</v>
          </cell>
          <cell r="O9211">
            <v>0.26404450000000002</v>
          </cell>
        </row>
        <row r="9212">
          <cell r="F9212" t="str">
            <v>2015-2022Stockton1-in-2October Peak19</v>
          </cell>
          <cell r="G9212">
            <v>1.8499989999999999</v>
          </cell>
          <cell r="H9212">
            <v>1.5568249999999999</v>
          </cell>
          <cell r="I9212">
            <v>85.596410000000006</v>
          </cell>
          <cell r="J9212">
            <v>12323.13</v>
          </cell>
          <cell r="K9212">
            <v>-0.30917080000000002</v>
          </cell>
          <cell r="L9212">
            <v>-0.29971989999999998</v>
          </cell>
          <cell r="M9212">
            <v>-0.2931743</v>
          </cell>
          <cell r="N9212">
            <v>-0.28662870000000001</v>
          </cell>
          <cell r="O9212">
            <v>-0.27717779999999997</v>
          </cell>
        </row>
        <row r="9213">
          <cell r="F9213" t="str">
            <v>2015-2022Stockton1-in-2October Peak20</v>
          </cell>
          <cell r="G9213">
            <v>1.688272</v>
          </cell>
          <cell r="H9213">
            <v>1.413192</v>
          </cell>
          <cell r="I9213">
            <v>79.827370000000002</v>
          </cell>
          <cell r="J9213">
            <v>12323.13</v>
          </cell>
          <cell r="K9213">
            <v>-0.29008919999999999</v>
          </cell>
          <cell r="L9213">
            <v>-0.28122160000000002</v>
          </cell>
          <cell r="M9213">
            <v>-0.27507999999999999</v>
          </cell>
          <cell r="N9213">
            <v>-0.26893830000000002</v>
          </cell>
          <cell r="O9213">
            <v>-0.26007079999999999</v>
          </cell>
        </row>
        <row r="9214">
          <cell r="F9214" t="str">
            <v>2015-2022Stockton1-in-2October Peak21</v>
          </cell>
          <cell r="G9214">
            <v>1.4547680000000001</v>
          </cell>
          <cell r="H9214">
            <v>1.2690570000000001</v>
          </cell>
          <cell r="I9214">
            <v>76.192899999999995</v>
          </cell>
          <cell r="J9214">
            <v>12323.13</v>
          </cell>
          <cell r="K9214">
            <v>-0.19584399999999999</v>
          </cell>
          <cell r="L9214">
            <v>-0.18985740000000001</v>
          </cell>
          <cell r="M9214">
            <v>-0.18571109999999999</v>
          </cell>
          <cell r="N9214">
            <v>-0.1815647</v>
          </cell>
          <cell r="O9214">
            <v>-0.17557809999999999</v>
          </cell>
        </row>
        <row r="9215">
          <cell r="F9215" t="str">
            <v>2015-2022Stockton1-in-2October Peak22</v>
          </cell>
          <cell r="G9215">
            <v>1.226979</v>
          </cell>
          <cell r="H9215">
            <v>1.0964020000000001</v>
          </cell>
          <cell r="I9215">
            <v>73.737690000000001</v>
          </cell>
          <cell r="J9215">
            <v>12323.13</v>
          </cell>
          <cell r="K9215">
            <v>-0.1377023</v>
          </cell>
          <cell r="L9215">
            <v>-0.1334929</v>
          </cell>
          <cell r="M9215">
            <v>-0.13057759999999999</v>
          </cell>
          <cell r="N9215">
            <v>-0.1276622</v>
          </cell>
          <cell r="O9215">
            <v>-0.1234528</v>
          </cell>
        </row>
        <row r="9216">
          <cell r="F9216" t="str">
            <v>2015-2022Stockton1-in-2October Peak23</v>
          </cell>
          <cell r="G9216">
            <v>0.94455</v>
          </cell>
          <cell r="H9216">
            <v>0.87427359999999998</v>
          </cell>
          <cell r="I9216">
            <v>70.917079999999999</v>
          </cell>
          <cell r="J9216">
            <v>12323.13</v>
          </cell>
          <cell r="K9216">
            <v>-7.4110899999999993E-2</v>
          </cell>
          <cell r="L9216">
            <v>-7.1845500000000007E-2</v>
          </cell>
          <cell r="M9216">
            <v>-7.0276400000000003E-2</v>
          </cell>
          <cell r="N9216">
            <v>-6.8707400000000002E-2</v>
          </cell>
          <cell r="O9216">
            <v>-6.6441899999999998E-2</v>
          </cell>
        </row>
        <row r="9217">
          <cell r="F9217" t="str">
            <v>2015-2022Stockton1-in-2October Peak24</v>
          </cell>
          <cell r="G9217">
            <v>0.72993200000000003</v>
          </cell>
          <cell r="H9217">
            <v>0.6735854</v>
          </cell>
          <cell r="I9217">
            <v>69.186130000000006</v>
          </cell>
          <cell r="J9217">
            <v>12323.13</v>
          </cell>
          <cell r="K9217">
            <v>-5.9421000000000002E-2</v>
          </cell>
          <cell r="L9217">
            <v>-5.7604599999999999E-2</v>
          </cell>
          <cell r="M9217">
            <v>-5.6346599999999997E-2</v>
          </cell>
          <cell r="N9217">
            <v>-5.5088600000000001E-2</v>
          </cell>
          <cell r="O9217">
            <v>-5.3272199999999999E-2</v>
          </cell>
        </row>
        <row r="9218">
          <cell r="F9218" t="str">
            <v>2012All Customers1-in-10September Peak1</v>
          </cell>
          <cell r="G9218">
            <v>1.0320609999999999</v>
          </cell>
          <cell r="H9218">
            <v>1.0320609999999999</v>
          </cell>
          <cell r="I9218">
            <v>73.921300000000002</v>
          </cell>
          <cell r="J9218">
            <v>154596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</row>
        <row r="9219">
          <cell r="F9219" t="str">
            <v>2012All Customers1-in-10September Peak2</v>
          </cell>
          <cell r="G9219">
            <v>0.88105230000000001</v>
          </cell>
          <cell r="H9219">
            <v>0.88105230000000001</v>
          </cell>
          <cell r="I9219">
            <v>72.701319999999996</v>
          </cell>
          <cell r="J9219">
            <v>154596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</row>
        <row r="9220">
          <cell r="F9220" t="str">
            <v>2012All Customers1-in-10September Peak3</v>
          </cell>
          <cell r="G9220">
            <v>0.79272189999999998</v>
          </cell>
          <cell r="H9220">
            <v>0.79272189999999998</v>
          </cell>
          <cell r="I9220">
            <v>70.44699</v>
          </cell>
          <cell r="J9220">
            <v>154596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</row>
        <row r="9221">
          <cell r="F9221" t="str">
            <v>2012All Customers1-in-10September Peak4</v>
          </cell>
          <cell r="G9221">
            <v>0.74155910000000003</v>
          </cell>
          <cell r="H9221">
            <v>0.74155910000000003</v>
          </cell>
          <cell r="I9221">
            <v>69.031720000000007</v>
          </cell>
          <cell r="J9221">
            <v>154596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</row>
        <row r="9222">
          <cell r="F9222" t="str">
            <v>2012All Customers1-in-10September Peak5</v>
          </cell>
          <cell r="G9222">
            <v>0.72815180000000002</v>
          </cell>
          <cell r="H9222">
            <v>0.72815180000000002</v>
          </cell>
          <cell r="I9222">
            <v>67.878630000000001</v>
          </cell>
          <cell r="J9222">
            <v>154596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</row>
        <row r="9223">
          <cell r="F9223" t="str">
            <v>2012All Customers1-in-10September Peak6</v>
          </cell>
          <cell r="G9223">
            <v>0.77023980000000003</v>
          </cell>
          <cell r="H9223">
            <v>0.77023980000000003</v>
          </cell>
          <cell r="I9223">
            <v>66.515280000000004</v>
          </cell>
          <cell r="J9223">
            <v>154596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</row>
        <row r="9224">
          <cell r="F9224" t="str">
            <v>2012All Customers1-in-10September Peak7</v>
          </cell>
          <cell r="G9224">
            <v>0.89787479999999997</v>
          </cell>
          <cell r="H9224">
            <v>0.89787479999999997</v>
          </cell>
          <cell r="I9224">
            <v>65.461849999999998</v>
          </cell>
          <cell r="J9224">
            <v>154596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</row>
        <row r="9225">
          <cell r="F9225" t="str">
            <v>2012All Customers1-in-10September Peak8</v>
          </cell>
          <cell r="G9225">
            <v>1.000046</v>
          </cell>
          <cell r="H9225">
            <v>1.000046</v>
          </cell>
          <cell r="I9225">
            <v>67.053380000000004</v>
          </cell>
          <cell r="J9225">
            <v>154596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</row>
        <row r="9226">
          <cell r="F9226" t="str">
            <v>2012All Customers1-in-10September Peak9</v>
          </cell>
          <cell r="G9226">
            <v>1.021363</v>
          </cell>
          <cell r="H9226">
            <v>1.021363</v>
          </cell>
          <cell r="I9226">
            <v>72.888949999999994</v>
          </cell>
          <cell r="J9226">
            <v>154596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</row>
        <row r="9227">
          <cell r="F9227" t="str">
            <v>2012All Customers1-in-10September Peak10</v>
          </cell>
          <cell r="G9227">
            <v>1.0883339999999999</v>
          </cell>
          <cell r="H9227">
            <v>1.0883339999999999</v>
          </cell>
          <cell r="I9227">
            <v>78.858760000000004</v>
          </cell>
          <cell r="J9227">
            <v>154596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</row>
        <row r="9228">
          <cell r="F9228" t="str">
            <v>2012All Customers1-in-10September Peak11</v>
          </cell>
          <cell r="G9228">
            <v>1.2020139999999999</v>
          </cell>
          <cell r="H9228">
            <v>1.2020139999999999</v>
          </cell>
          <cell r="I9228">
            <v>84.610659999999996</v>
          </cell>
          <cell r="J9228">
            <v>154596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</row>
        <row r="9229">
          <cell r="F9229" t="str">
            <v>2012All Customers1-in-10September Peak12</v>
          </cell>
          <cell r="G9229">
            <v>1.366992</v>
          </cell>
          <cell r="H9229">
            <v>1.366992</v>
          </cell>
          <cell r="I9229">
            <v>89.245739999999998</v>
          </cell>
          <cell r="J9229">
            <v>154596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</row>
        <row r="9230">
          <cell r="F9230" t="str">
            <v>2012All Customers1-in-10September Peak13</v>
          </cell>
          <cell r="G9230">
            <v>1.5869470000000001</v>
          </cell>
          <cell r="H9230">
            <v>1.5869470000000001</v>
          </cell>
          <cell r="I9230">
            <v>92.705299999999994</v>
          </cell>
          <cell r="J9230">
            <v>154596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</row>
        <row r="9231">
          <cell r="F9231" t="str">
            <v>2012All Customers1-in-10September Peak14</v>
          </cell>
          <cell r="G9231">
            <v>1.4690030000000001</v>
          </cell>
          <cell r="H9231">
            <v>1.827342</v>
          </cell>
          <cell r="I9231">
            <v>95.803669999999997</v>
          </cell>
          <cell r="J9231">
            <v>154596</v>
          </cell>
          <cell r="K9231">
            <v>0.29396359999999999</v>
          </cell>
          <cell r="L9231">
            <v>0.33199659999999998</v>
          </cell>
          <cell r="M9231">
            <v>0.35833809999999999</v>
          </cell>
          <cell r="N9231">
            <v>0.38467970000000001</v>
          </cell>
          <cell r="O9231">
            <v>0.4227128</v>
          </cell>
        </row>
        <row r="9232">
          <cell r="F9232" t="str">
            <v>2012All Customers1-in-10September Peak15</v>
          </cell>
          <cell r="G9232">
            <v>1.631578</v>
          </cell>
          <cell r="H9232">
            <v>2.0975579999999998</v>
          </cell>
          <cell r="I9232">
            <v>98.304180000000002</v>
          </cell>
          <cell r="J9232">
            <v>154596</v>
          </cell>
          <cell r="K9232">
            <v>0.38253890000000002</v>
          </cell>
          <cell r="L9232">
            <v>0.43183680000000002</v>
          </cell>
          <cell r="M9232">
            <v>0.46598040000000002</v>
          </cell>
          <cell r="N9232">
            <v>0.50012400000000001</v>
          </cell>
          <cell r="O9232">
            <v>0.54942179999999996</v>
          </cell>
        </row>
        <row r="9233">
          <cell r="F9233" t="str">
            <v>2012All Customers1-in-10September Peak16</v>
          </cell>
          <cell r="G9233">
            <v>1.826719</v>
          </cell>
          <cell r="H9233">
            <v>2.4052190000000002</v>
          </cell>
          <cell r="I9233">
            <v>99.601749999999996</v>
          </cell>
          <cell r="J9233">
            <v>154596</v>
          </cell>
          <cell r="K9233">
            <v>0.47507509999999997</v>
          </cell>
          <cell r="L9233">
            <v>0.53617910000000002</v>
          </cell>
          <cell r="M9233">
            <v>0.5784996</v>
          </cell>
          <cell r="N9233">
            <v>0.62082000000000004</v>
          </cell>
          <cell r="O9233">
            <v>0.68192410000000003</v>
          </cell>
        </row>
        <row r="9234">
          <cell r="F9234" t="str">
            <v>2012All Customers1-in-10September Peak17</v>
          </cell>
          <cell r="G9234">
            <v>2.003441</v>
          </cell>
          <cell r="H9234">
            <v>2.680383</v>
          </cell>
          <cell r="I9234">
            <v>99.540009999999995</v>
          </cell>
          <cell r="J9234">
            <v>154596</v>
          </cell>
          <cell r="K9234">
            <v>0.5558012</v>
          </cell>
          <cell r="L9234">
            <v>0.62737180000000003</v>
          </cell>
          <cell r="M9234">
            <v>0.67694140000000003</v>
          </cell>
          <cell r="N9234">
            <v>0.72651089999999996</v>
          </cell>
          <cell r="O9234">
            <v>0.7980815</v>
          </cell>
        </row>
        <row r="9235">
          <cell r="F9235" t="str">
            <v>2012All Customers1-in-10September Peak18</v>
          </cell>
          <cell r="G9235">
            <v>2.1578179999999998</v>
          </cell>
          <cell r="H9235">
            <v>2.8534389999999998</v>
          </cell>
          <cell r="I9235">
            <v>98.528400000000005</v>
          </cell>
          <cell r="J9235">
            <v>154596</v>
          </cell>
          <cell r="K9235">
            <v>0.57112289999999999</v>
          </cell>
          <cell r="L9235">
            <v>0.64467739999999996</v>
          </cell>
          <cell r="M9235">
            <v>0.69562100000000004</v>
          </cell>
          <cell r="N9235">
            <v>0.74656469999999997</v>
          </cell>
          <cell r="O9235">
            <v>0.82011920000000005</v>
          </cell>
        </row>
        <row r="9236">
          <cell r="F9236" t="str">
            <v>2012All Customers1-in-10September Peak19</v>
          </cell>
          <cell r="G9236">
            <v>3.0806269999999998</v>
          </cell>
          <cell r="H9236">
            <v>2.8172600000000001</v>
          </cell>
          <cell r="I9236">
            <v>94.980930000000001</v>
          </cell>
          <cell r="J9236">
            <v>154596</v>
          </cell>
          <cell r="K9236">
            <v>-0.29173199999999999</v>
          </cell>
          <cell r="L9236">
            <v>-0.27497379999999999</v>
          </cell>
          <cell r="M9236">
            <v>-0.26336710000000002</v>
          </cell>
          <cell r="N9236">
            <v>-0.2517605</v>
          </cell>
          <cell r="O9236">
            <v>-0.2350023</v>
          </cell>
        </row>
        <row r="9237">
          <cell r="F9237" t="str">
            <v>2012All Customers1-in-10September Peak20</v>
          </cell>
          <cell r="G9237">
            <v>2.8199990000000001</v>
          </cell>
          <cell r="H9237">
            <v>2.583574</v>
          </cell>
          <cell r="I9237">
            <v>89.182810000000003</v>
          </cell>
          <cell r="J9237">
            <v>154596</v>
          </cell>
          <cell r="K9237">
            <v>-0.26176769999999999</v>
          </cell>
          <cell r="L9237">
            <v>-0.24679519999999999</v>
          </cell>
          <cell r="M9237">
            <v>-0.2364253</v>
          </cell>
          <cell r="N9237">
            <v>-0.22605539999999999</v>
          </cell>
          <cell r="O9237">
            <v>-0.21108279999999999</v>
          </cell>
        </row>
        <row r="9238">
          <cell r="F9238" t="str">
            <v>2012All Customers1-in-10September Peak21</v>
          </cell>
          <cell r="G9238">
            <v>2.488499</v>
          </cell>
          <cell r="H9238">
            <v>2.33847</v>
          </cell>
          <cell r="I9238">
            <v>84.802379999999999</v>
          </cell>
          <cell r="J9238">
            <v>154596</v>
          </cell>
          <cell r="K9238">
            <v>-0.16578090000000001</v>
          </cell>
          <cell r="L9238">
            <v>-0.15647440000000001</v>
          </cell>
          <cell r="M9238">
            <v>-0.15002879999999999</v>
          </cell>
          <cell r="N9238">
            <v>-0.14358319999999999</v>
          </cell>
          <cell r="O9238">
            <v>-0.1342768</v>
          </cell>
        </row>
        <row r="9239">
          <cell r="F9239" t="str">
            <v>2012All Customers1-in-10September Peak22</v>
          </cell>
          <cell r="G9239">
            <v>2.1466479999999999</v>
          </cell>
          <cell r="H9239">
            <v>2.0535739999999998</v>
          </cell>
          <cell r="I9239">
            <v>81.637339999999995</v>
          </cell>
          <cell r="J9239">
            <v>154596</v>
          </cell>
          <cell r="K9239">
            <v>-0.10274510000000001</v>
          </cell>
          <cell r="L9239">
            <v>-9.7031199999999998E-2</v>
          </cell>
          <cell r="M9239">
            <v>-9.3073799999999998E-2</v>
          </cell>
          <cell r="N9239">
            <v>-8.9116399999999998E-2</v>
          </cell>
          <cell r="O9239">
            <v>-8.3402500000000004E-2</v>
          </cell>
        </row>
        <row r="9240">
          <cell r="F9240" t="str">
            <v>2012All Customers1-in-10September Peak23</v>
          </cell>
          <cell r="G9240">
            <v>1.700718</v>
          </cell>
          <cell r="H9240">
            <v>1.642495</v>
          </cell>
          <cell r="I9240">
            <v>78.548379999999995</v>
          </cell>
          <cell r="J9240">
            <v>154596</v>
          </cell>
          <cell r="K9240">
            <v>-6.4362199999999994E-2</v>
          </cell>
          <cell r="L9240">
            <v>-6.0735200000000003E-2</v>
          </cell>
          <cell r="M9240">
            <v>-5.8223200000000003E-2</v>
          </cell>
          <cell r="N9240">
            <v>-5.5711200000000002E-2</v>
          </cell>
          <cell r="O9240">
            <v>-5.2084199999999997E-2</v>
          </cell>
        </row>
        <row r="9241">
          <cell r="F9241" t="str">
            <v>2012All Customers1-in-10September Peak24</v>
          </cell>
          <cell r="G9241">
            <v>1.300198</v>
          </cell>
          <cell r="H9241">
            <v>1.258189</v>
          </cell>
          <cell r="I9241">
            <v>76.865170000000006</v>
          </cell>
          <cell r="J9241">
            <v>154596</v>
          </cell>
          <cell r="K9241">
            <v>-4.6482200000000001E-2</v>
          </cell>
          <cell r="L9241">
            <v>-4.3839599999999999E-2</v>
          </cell>
          <cell r="M9241">
            <v>-4.2009299999999999E-2</v>
          </cell>
          <cell r="N9241">
            <v>-4.0179100000000002E-2</v>
          </cell>
          <cell r="O9241">
            <v>-3.75365E-2</v>
          </cell>
        </row>
        <row r="9242">
          <cell r="F9242" t="str">
            <v>2012Greater Bay Area1-in-10September Peak1</v>
          </cell>
          <cell r="G9242">
            <v>1.063469</v>
          </cell>
          <cell r="H9242">
            <v>1.063469</v>
          </cell>
          <cell r="I9242">
            <v>72.094740000000002</v>
          </cell>
          <cell r="J9242">
            <v>53902.27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</row>
        <row r="9243">
          <cell r="F9243" t="str">
            <v>2012Greater Bay Area1-in-10September Peak2</v>
          </cell>
          <cell r="G9243">
            <v>0.89452830000000005</v>
          </cell>
          <cell r="H9243">
            <v>0.89452830000000005</v>
          </cell>
          <cell r="I9243">
            <v>71.577839999999995</v>
          </cell>
          <cell r="J9243">
            <v>53902.27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</row>
        <row r="9244">
          <cell r="F9244" t="str">
            <v>2012Greater Bay Area1-in-10September Peak3</v>
          </cell>
          <cell r="G9244">
            <v>0.80148299999999995</v>
          </cell>
          <cell r="H9244">
            <v>0.80148299999999995</v>
          </cell>
          <cell r="I9244">
            <v>69.977379999999997</v>
          </cell>
          <cell r="J9244">
            <v>53902.27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</row>
        <row r="9245">
          <cell r="F9245" t="str">
            <v>2012Greater Bay Area1-in-10September Peak4</v>
          </cell>
          <cell r="G9245">
            <v>0.74984340000000005</v>
          </cell>
          <cell r="H9245">
            <v>0.74984340000000005</v>
          </cell>
          <cell r="I9245">
            <v>68.481840000000005</v>
          </cell>
          <cell r="J9245">
            <v>53902.27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</row>
        <row r="9246">
          <cell r="F9246" t="str">
            <v>2012Greater Bay Area1-in-10September Peak5</v>
          </cell>
          <cell r="G9246">
            <v>0.73253550000000001</v>
          </cell>
          <cell r="H9246">
            <v>0.73253550000000001</v>
          </cell>
          <cell r="I9246">
            <v>67.459729999999993</v>
          </cell>
          <cell r="J9246">
            <v>53902.27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</row>
        <row r="9247">
          <cell r="F9247" t="str">
            <v>2012Greater Bay Area1-in-10September Peak6</v>
          </cell>
          <cell r="G9247">
            <v>0.77282919999999999</v>
          </cell>
          <cell r="H9247">
            <v>0.77282919999999999</v>
          </cell>
          <cell r="I9247">
            <v>65.998249999999999</v>
          </cell>
          <cell r="J9247">
            <v>53902.27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</row>
        <row r="9248">
          <cell r="F9248" t="str">
            <v>2012Greater Bay Area1-in-10September Peak7</v>
          </cell>
          <cell r="G9248">
            <v>0.91334340000000003</v>
          </cell>
          <cell r="H9248">
            <v>0.91334340000000003</v>
          </cell>
          <cell r="I9248">
            <v>64.621769999999998</v>
          </cell>
          <cell r="J9248">
            <v>53902.27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</row>
        <row r="9249">
          <cell r="F9249" t="str">
            <v>2012Greater Bay Area1-in-10September Peak8</v>
          </cell>
          <cell r="G9249">
            <v>1.050692</v>
          </cell>
          <cell r="H9249">
            <v>1.050692</v>
          </cell>
          <cell r="I9249">
            <v>65.906419999999997</v>
          </cell>
          <cell r="J9249">
            <v>53902.27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</row>
        <row r="9250">
          <cell r="F9250" t="str">
            <v>2012Greater Bay Area1-in-10September Peak9</v>
          </cell>
          <cell r="G9250">
            <v>1.067013</v>
          </cell>
          <cell r="H9250">
            <v>1.067013</v>
          </cell>
          <cell r="I9250">
            <v>71.576499999999996</v>
          </cell>
          <cell r="J9250">
            <v>53902.27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</row>
        <row r="9251">
          <cell r="F9251" t="str">
            <v>2012Greater Bay Area1-in-10September Peak10</v>
          </cell>
          <cell r="G9251">
            <v>1.1135660000000001</v>
          </cell>
          <cell r="H9251">
            <v>1.1135660000000001</v>
          </cell>
          <cell r="I9251">
            <v>76.826539999999994</v>
          </cell>
          <cell r="J9251">
            <v>53902.27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</row>
        <row r="9252">
          <cell r="F9252" t="str">
            <v>2012Greater Bay Area1-in-10September Peak11</v>
          </cell>
          <cell r="G9252">
            <v>1.2089760000000001</v>
          </cell>
          <cell r="H9252">
            <v>1.2089760000000001</v>
          </cell>
          <cell r="I9252">
            <v>83.671409999999995</v>
          </cell>
          <cell r="J9252">
            <v>53902.27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</row>
        <row r="9253">
          <cell r="F9253" t="str">
            <v>2012Greater Bay Area1-in-10September Peak12</v>
          </cell>
          <cell r="G9253">
            <v>1.3447819999999999</v>
          </cell>
          <cell r="H9253">
            <v>1.3447819999999999</v>
          </cell>
          <cell r="I9253">
            <v>89.164240000000007</v>
          </cell>
          <cell r="J9253">
            <v>53902.27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</row>
        <row r="9254">
          <cell r="F9254" t="str">
            <v>2012Greater Bay Area1-in-10September Peak13</v>
          </cell>
          <cell r="G9254">
            <v>1.5302770000000001</v>
          </cell>
          <cell r="H9254">
            <v>1.5302770000000001</v>
          </cell>
          <cell r="I9254">
            <v>92.844480000000004</v>
          </cell>
          <cell r="J9254">
            <v>53902.27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</row>
        <row r="9255">
          <cell r="F9255" t="str">
            <v>2012Greater Bay Area1-in-10September Peak14</v>
          </cell>
          <cell r="G9255">
            <v>1.379964</v>
          </cell>
          <cell r="H9255">
            <v>1.728029</v>
          </cell>
          <cell r="I9255">
            <v>95.979849999999999</v>
          </cell>
          <cell r="J9255">
            <v>53902.27</v>
          </cell>
          <cell r="K9255">
            <v>0.29012369999999998</v>
          </cell>
          <cell r="L9255">
            <v>0.32435580000000003</v>
          </cell>
          <cell r="M9255">
            <v>0.34806480000000001</v>
          </cell>
          <cell r="N9255">
            <v>0.37177379999999999</v>
          </cell>
          <cell r="O9255">
            <v>0.40600589999999998</v>
          </cell>
        </row>
        <row r="9256">
          <cell r="F9256" t="str">
            <v>2012Greater Bay Area1-in-10September Peak15</v>
          </cell>
          <cell r="G9256">
            <v>1.5028589999999999</v>
          </cell>
          <cell r="H9256">
            <v>1.958094</v>
          </cell>
          <cell r="I9256">
            <v>98.054000000000002</v>
          </cell>
          <cell r="J9256">
            <v>53902.27</v>
          </cell>
          <cell r="K9256">
            <v>0.37954779999999999</v>
          </cell>
          <cell r="L9256">
            <v>0.42426439999999999</v>
          </cell>
          <cell r="M9256">
            <v>0.4552351</v>
          </cell>
          <cell r="N9256">
            <v>0.48620570000000002</v>
          </cell>
          <cell r="O9256">
            <v>0.53092240000000002</v>
          </cell>
        </row>
        <row r="9257">
          <cell r="F9257" t="str">
            <v>2012Greater Bay Area1-in-10September Peak16</v>
          </cell>
          <cell r="G9257">
            <v>1.6774610000000001</v>
          </cell>
          <cell r="H9257">
            <v>2.2406739999999998</v>
          </cell>
          <cell r="I9257">
            <v>99.038880000000006</v>
          </cell>
          <cell r="J9257">
            <v>53902.27</v>
          </cell>
          <cell r="K9257">
            <v>0.46958650000000002</v>
          </cell>
          <cell r="L9257">
            <v>0.52490159999999997</v>
          </cell>
          <cell r="M9257">
            <v>0.56321279999999996</v>
          </cell>
          <cell r="N9257">
            <v>0.6015239</v>
          </cell>
          <cell r="O9257">
            <v>0.65683910000000001</v>
          </cell>
        </row>
        <row r="9258">
          <cell r="F9258" t="str">
            <v>2012Greater Bay Area1-in-10September Peak17</v>
          </cell>
          <cell r="G9258">
            <v>1.8514299999999999</v>
          </cell>
          <cell r="H9258">
            <v>2.5118510000000001</v>
          </cell>
          <cell r="I9258">
            <v>98.238799999999998</v>
          </cell>
          <cell r="J9258">
            <v>53902.27</v>
          </cell>
          <cell r="K9258">
            <v>0.5506257</v>
          </cell>
          <cell r="L9258">
            <v>0.61549370000000003</v>
          </cell>
          <cell r="M9258">
            <v>0.66042100000000004</v>
          </cell>
          <cell r="N9258">
            <v>0.70534819999999998</v>
          </cell>
          <cell r="O9258">
            <v>0.77021600000000001</v>
          </cell>
        </row>
        <row r="9259">
          <cell r="F9259" t="str">
            <v>2012Greater Bay Area1-in-10September Peak18</v>
          </cell>
          <cell r="G9259">
            <v>2.0226700000000002</v>
          </cell>
          <cell r="H9259">
            <v>2.7014939999999998</v>
          </cell>
          <cell r="I9259">
            <v>96.953540000000004</v>
          </cell>
          <cell r="J9259">
            <v>53902.27</v>
          </cell>
          <cell r="K9259">
            <v>0.56596849999999999</v>
          </cell>
          <cell r="L9259">
            <v>0.63264469999999995</v>
          </cell>
          <cell r="M9259">
            <v>0.67882430000000005</v>
          </cell>
          <cell r="N9259">
            <v>0.72500419999999999</v>
          </cell>
          <cell r="O9259">
            <v>0.7916803</v>
          </cell>
        </row>
        <row r="9260">
          <cell r="F9260" t="str">
            <v>2012Greater Bay Area1-in-10September Peak19</v>
          </cell>
          <cell r="G9260">
            <v>2.879006</v>
          </cell>
          <cell r="H9260">
            <v>2.7021519999999999</v>
          </cell>
          <cell r="I9260">
            <v>93.667199999999994</v>
          </cell>
          <cell r="J9260">
            <v>53902.27</v>
          </cell>
          <cell r="K9260">
            <v>-0.20453879999999999</v>
          </cell>
          <cell r="L9260">
            <v>-0.1881825</v>
          </cell>
          <cell r="M9260">
            <v>-0.17685409999999999</v>
          </cell>
          <cell r="N9260">
            <v>-0.1655258</v>
          </cell>
          <cell r="O9260">
            <v>-0.14916940000000001</v>
          </cell>
        </row>
        <row r="9261">
          <cell r="F9261" t="str">
            <v>2012Greater Bay Area1-in-10September Peak20</v>
          </cell>
          <cell r="G9261">
            <v>2.6534620000000002</v>
          </cell>
          <cell r="H9261">
            <v>2.4961639999999998</v>
          </cell>
          <cell r="I9261">
            <v>87.257559999999998</v>
          </cell>
          <cell r="J9261">
            <v>53902.27</v>
          </cell>
          <cell r="K9261">
            <v>-0.18192059999999999</v>
          </cell>
          <cell r="L9261">
            <v>-0.16737299999999999</v>
          </cell>
          <cell r="M9261">
            <v>-0.1572974</v>
          </cell>
          <cell r="N9261">
            <v>-0.14722170000000001</v>
          </cell>
          <cell r="O9261">
            <v>-0.13267409999999999</v>
          </cell>
        </row>
        <row r="9262">
          <cell r="F9262" t="str">
            <v>2012Greater Bay Area1-in-10September Peak21</v>
          </cell>
          <cell r="G9262">
            <v>2.3873630000000001</v>
          </cell>
          <cell r="H9262">
            <v>2.2971219999999999</v>
          </cell>
          <cell r="I9262">
            <v>82.333849999999998</v>
          </cell>
          <cell r="J9262">
            <v>53902.27</v>
          </cell>
          <cell r="K9262">
            <v>-0.10436670000000001</v>
          </cell>
          <cell r="L9262">
            <v>-9.6020800000000003E-2</v>
          </cell>
          <cell r="M9262">
            <v>-9.0240500000000001E-2</v>
          </cell>
          <cell r="N9262">
            <v>-8.4460099999999996E-2</v>
          </cell>
          <cell r="O9262">
            <v>-7.6114299999999996E-2</v>
          </cell>
        </row>
        <row r="9263">
          <cell r="F9263" t="str">
            <v>2012Greater Bay Area1-in-10September Peak22</v>
          </cell>
          <cell r="G9263">
            <v>2.1126559999999999</v>
          </cell>
          <cell r="H9263">
            <v>2.0596429999999999</v>
          </cell>
          <cell r="I9263">
            <v>79.330950000000001</v>
          </cell>
          <cell r="J9263">
            <v>53902.27</v>
          </cell>
          <cell r="K9263">
            <v>-6.1311200000000003E-2</v>
          </cell>
          <cell r="L9263">
            <v>-5.6408300000000001E-2</v>
          </cell>
          <cell r="M9263">
            <v>-5.30126E-2</v>
          </cell>
          <cell r="N9263">
            <v>-4.9616899999999999E-2</v>
          </cell>
          <cell r="O9263">
            <v>-4.4713999999999997E-2</v>
          </cell>
        </row>
        <row r="9264">
          <cell r="F9264" t="str">
            <v>2012Greater Bay Area1-in-10September Peak23</v>
          </cell>
          <cell r="G9264">
            <v>1.7066079999999999</v>
          </cell>
          <cell r="H9264">
            <v>1.672499</v>
          </cell>
          <cell r="I9264">
            <v>76.932209999999998</v>
          </cell>
          <cell r="J9264">
            <v>53902.27</v>
          </cell>
          <cell r="K9264">
            <v>-3.9447700000000002E-2</v>
          </cell>
          <cell r="L9264">
            <v>-3.6293199999999998E-2</v>
          </cell>
          <cell r="M9264">
            <v>-3.4108399999999997E-2</v>
          </cell>
          <cell r="N9264">
            <v>-3.1923600000000003E-2</v>
          </cell>
          <cell r="O9264">
            <v>-2.8769099999999999E-2</v>
          </cell>
        </row>
        <row r="9265">
          <cell r="F9265" t="str">
            <v>2012Greater Bay Area1-in-10September Peak24</v>
          </cell>
          <cell r="G9265">
            <v>1.300448</v>
          </cell>
          <cell r="H9265">
            <v>1.273193</v>
          </cell>
          <cell r="I9265">
            <v>75.82105</v>
          </cell>
          <cell r="J9265">
            <v>53902.27</v>
          </cell>
          <cell r="K9265">
            <v>-3.1521300000000002E-2</v>
          </cell>
          <cell r="L9265">
            <v>-2.9000600000000001E-2</v>
          </cell>
          <cell r="M9265">
            <v>-2.7254799999999999E-2</v>
          </cell>
          <cell r="N9265">
            <v>-2.5509E-2</v>
          </cell>
          <cell r="O9265">
            <v>-2.2988399999999999E-2</v>
          </cell>
        </row>
        <row r="9266">
          <cell r="F9266" t="str">
            <v>2012Greater Fresno1-in-10September Peak1</v>
          </cell>
          <cell r="G9266">
            <v>1.0587150000000001</v>
          </cell>
          <cell r="H9266">
            <v>1.0587150000000001</v>
          </cell>
          <cell r="I9266">
            <v>80.398709999999994</v>
          </cell>
          <cell r="J9266">
            <v>27661.41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</row>
        <row r="9267">
          <cell r="F9267" t="str">
            <v>2012Greater Fresno1-in-10September Peak2</v>
          </cell>
          <cell r="G9267">
            <v>0.90016010000000002</v>
          </cell>
          <cell r="H9267">
            <v>0.90016010000000002</v>
          </cell>
          <cell r="I9267">
            <v>79.638599999999997</v>
          </cell>
          <cell r="J9267">
            <v>27661.41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</row>
        <row r="9268">
          <cell r="F9268" t="str">
            <v>2012Greater Fresno1-in-10September Peak3</v>
          </cell>
          <cell r="G9268">
            <v>0.79730239999999997</v>
          </cell>
          <cell r="H9268">
            <v>0.79730239999999997</v>
          </cell>
          <cell r="I9268">
            <v>74.91225</v>
          </cell>
          <cell r="J9268">
            <v>27661.41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</row>
        <row r="9269">
          <cell r="F9269" t="str">
            <v>2012Greater Fresno1-in-10September Peak4</v>
          </cell>
          <cell r="G9269">
            <v>0.73508300000000004</v>
          </cell>
          <cell r="H9269">
            <v>0.73508300000000004</v>
          </cell>
          <cell r="I9269">
            <v>72.097239999999999</v>
          </cell>
          <cell r="J9269">
            <v>27661.41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</row>
        <row r="9270">
          <cell r="F9270" t="str">
            <v>2012Greater Fresno1-in-10September Peak5</v>
          </cell>
          <cell r="G9270">
            <v>0.71607109999999996</v>
          </cell>
          <cell r="H9270">
            <v>0.71607109999999996</v>
          </cell>
          <cell r="I9270">
            <v>70.227350000000001</v>
          </cell>
          <cell r="J9270">
            <v>27661.41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</row>
        <row r="9271">
          <cell r="F9271" t="str">
            <v>2012Greater Fresno1-in-10September Peak6</v>
          </cell>
          <cell r="G9271">
            <v>0.74498660000000005</v>
          </cell>
          <cell r="H9271">
            <v>0.74498660000000005</v>
          </cell>
          <cell r="I9271">
            <v>68.631010000000003</v>
          </cell>
          <cell r="J9271">
            <v>27661.41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</row>
        <row r="9272">
          <cell r="F9272" t="str">
            <v>2012Greater Fresno1-in-10September Peak7</v>
          </cell>
          <cell r="G9272">
            <v>0.83717909999999995</v>
          </cell>
          <cell r="H9272">
            <v>0.83717909999999995</v>
          </cell>
          <cell r="I9272">
            <v>67.754339999999999</v>
          </cell>
          <cell r="J9272">
            <v>27661.41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</row>
        <row r="9273">
          <cell r="F9273" t="str">
            <v>2012Greater Fresno1-in-10September Peak8</v>
          </cell>
          <cell r="G9273">
            <v>0.89835600000000004</v>
          </cell>
          <cell r="H9273">
            <v>0.89835600000000004</v>
          </cell>
          <cell r="I9273">
            <v>68.761110000000002</v>
          </cell>
          <cell r="J9273">
            <v>27661.41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</row>
        <row r="9274">
          <cell r="F9274" t="str">
            <v>2012Greater Fresno1-in-10September Peak9</v>
          </cell>
          <cell r="G9274">
            <v>0.92577299999999996</v>
          </cell>
          <cell r="H9274">
            <v>0.92577299999999996</v>
          </cell>
          <cell r="I9274">
            <v>72.753429999999994</v>
          </cell>
          <cell r="J9274">
            <v>27661.41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</row>
        <row r="9275">
          <cell r="F9275" t="str">
            <v>2012Greater Fresno1-in-10September Peak10</v>
          </cell>
          <cell r="G9275">
            <v>1.02867</v>
          </cell>
          <cell r="H9275">
            <v>1.02867</v>
          </cell>
          <cell r="I9275">
            <v>79.362219999999994</v>
          </cell>
          <cell r="J9275">
            <v>27661.41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</row>
        <row r="9276">
          <cell r="F9276" t="str">
            <v>2012Greater Fresno1-in-10September Peak11</v>
          </cell>
          <cell r="G9276">
            <v>1.180685</v>
          </cell>
          <cell r="H9276">
            <v>1.180685</v>
          </cell>
          <cell r="I9276">
            <v>85.080889999999997</v>
          </cell>
          <cell r="J9276">
            <v>27661.41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</row>
        <row r="9277">
          <cell r="F9277" t="str">
            <v>2012Greater Fresno1-in-10September Peak12</v>
          </cell>
          <cell r="G9277">
            <v>1.4027069999999999</v>
          </cell>
          <cell r="H9277">
            <v>1.4027069999999999</v>
          </cell>
          <cell r="I9277">
            <v>89.567340000000002</v>
          </cell>
          <cell r="J9277">
            <v>27661.41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</row>
        <row r="9278">
          <cell r="F9278" t="str">
            <v>2012Greater Fresno1-in-10September Peak13</v>
          </cell>
          <cell r="G9278">
            <v>1.679108</v>
          </cell>
          <cell r="H9278">
            <v>1.679108</v>
          </cell>
          <cell r="I9278">
            <v>92.622330000000005</v>
          </cell>
          <cell r="J9278">
            <v>27661.41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</row>
        <row r="9279">
          <cell r="F9279" t="str">
            <v>2012Greater Fresno1-in-10September Peak14</v>
          </cell>
          <cell r="G9279">
            <v>1.6191549999999999</v>
          </cell>
          <cell r="H9279">
            <v>1.972586</v>
          </cell>
          <cell r="I9279">
            <v>95.766779999999997</v>
          </cell>
          <cell r="J9279">
            <v>27661.41</v>
          </cell>
          <cell r="K9279">
            <v>0.27057290000000001</v>
          </cell>
          <cell r="L9279">
            <v>0.31952619999999998</v>
          </cell>
          <cell r="M9279">
            <v>0.353431</v>
          </cell>
          <cell r="N9279">
            <v>0.38733580000000001</v>
          </cell>
          <cell r="O9279">
            <v>0.43628899999999998</v>
          </cell>
        </row>
        <row r="9280">
          <cell r="F9280" t="str">
            <v>2012Greater Fresno1-in-10September Peak15</v>
          </cell>
          <cell r="G9280">
            <v>1.8187249999999999</v>
          </cell>
          <cell r="H9280">
            <v>2.2778100000000001</v>
          </cell>
          <cell r="I9280">
            <v>99.616470000000007</v>
          </cell>
          <cell r="J9280">
            <v>27661.41</v>
          </cell>
          <cell r="K9280">
            <v>0.35152870000000003</v>
          </cell>
          <cell r="L9280">
            <v>0.4150741</v>
          </cell>
          <cell r="M9280">
            <v>0.45908529999999997</v>
          </cell>
          <cell r="N9280">
            <v>0.5030966</v>
          </cell>
          <cell r="O9280">
            <v>0.56664199999999998</v>
          </cell>
        </row>
        <row r="9281">
          <cell r="F9281" t="str">
            <v>2012Greater Fresno1-in-10September Peak16</v>
          </cell>
          <cell r="G9281">
            <v>2.0248360000000001</v>
          </cell>
          <cell r="H9281">
            <v>2.5952099999999998</v>
          </cell>
          <cell r="I9281">
            <v>101.2063</v>
          </cell>
          <cell r="J9281">
            <v>27661.41</v>
          </cell>
          <cell r="K9281">
            <v>0.43710929999999998</v>
          </cell>
          <cell r="L9281">
            <v>0.51584319999999995</v>
          </cell>
          <cell r="M9281">
            <v>0.57037400000000005</v>
          </cell>
          <cell r="N9281">
            <v>0.62490489999999999</v>
          </cell>
          <cell r="O9281">
            <v>0.70363880000000001</v>
          </cell>
        </row>
        <row r="9282">
          <cell r="F9282" t="str">
            <v>2012Greater Fresno1-in-10September Peak17</v>
          </cell>
          <cell r="G9282">
            <v>2.169286</v>
          </cell>
          <cell r="H9282">
            <v>2.836414</v>
          </cell>
          <cell r="I9282">
            <v>102.13760000000001</v>
          </cell>
          <cell r="J9282">
            <v>27661.41</v>
          </cell>
          <cell r="K9282">
            <v>0.51100089999999998</v>
          </cell>
          <cell r="L9282">
            <v>0.60324199999999994</v>
          </cell>
          <cell r="M9282">
            <v>0.6671279</v>
          </cell>
          <cell r="N9282">
            <v>0.73101389999999999</v>
          </cell>
          <cell r="O9282">
            <v>0.82325499999999996</v>
          </cell>
        </row>
        <row r="9283">
          <cell r="F9283" t="str">
            <v>2012Greater Fresno1-in-10September Peak18</v>
          </cell>
          <cell r="G9283">
            <v>2.284351</v>
          </cell>
          <cell r="H9283">
            <v>2.9698479999999998</v>
          </cell>
          <cell r="I9283">
            <v>102.00109999999999</v>
          </cell>
          <cell r="J9283">
            <v>27661.41</v>
          </cell>
          <cell r="K9283">
            <v>0.52503719999999998</v>
          </cell>
          <cell r="L9283">
            <v>0.619838</v>
          </cell>
          <cell r="M9283">
            <v>0.68549669999999996</v>
          </cell>
          <cell r="N9283">
            <v>0.75115560000000003</v>
          </cell>
          <cell r="O9283">
            <v>0.84595629999999999</v>
          </cell>
        </row>
        <row r="9284">
          <cell r="F9284" t="str">
            <v>2012Greater Fresno1-in-10September Peak19</v>
          </cell>
          <cell r="G9284">
            <v>3.2300399999999998</v>
          </cell>
          <cell r="H9284">
            <v>2.9047130000000001</v>
          </cell>
          <cell r="I9284">
            <v>99.14528</v>
          </cell>
          <cell r="J9284">
            <v>27661.41</v>
          </cell>
          <cell r="K9284">
            <v>-0.3527807</v>
          </cell>
          <cell r="L9284">
            <v>-0.33656079999999999</v>
          </cell>
          <cell r="M9284">
            <v>-0.32532689999999997</v>
          </cell>
          <cell r="N9284">
            <v>-0.31409310000000001</v>
          </cell>
          <cell r="O9284">
            <v>-0.2978731</v>
          </cell>
        </row>
        <row r="9285">
          <cell r="F9285" t="str">
            <v>2012Greater Fresno1-in-10September Peak20</v>
          </cell>
          <cell r="G9285">
            <v>2.97986</v>
          </cell>
          <cell r="H9285">
            <v>2.6732900000000002</v>
          </cell>
          <cell r="I9285">
            <v>94.289829999999995</v>
          </cell>
          <cell r="J9285">
            <v>27661.41</v>
          </cell>
          <cell r="K9285">
            <v>-0.33244099999999999</v>
          </cell>
          <cell r="L9285">
            <v>-0.3171563</v>
          </cell>
          <cell r="M9285">
            <v>-0.30657010000000001</v>
          </cell>
          <cell r="N9285">
            <v>-0.29598390000000002</v>
          </cell>
          <cell r="O9285">
            <v>-0.28069909999999998</v>
          </cell>
        </row>
        <row r="9286">
          <cell r="F9286" t="str">
            <v>2012Greater Fresno1-in-10September Peak21</v>
          </cell>
          <cell r="G9286">
            <v>2.6514500000000001</v>
          </cell>
          <cell r="H9286">
            <v>2.4364810000000001</v>
          </cell>
          <cell r="I9286">
            <v>91.221400000000003</v>
          </cell>
          <cell r="J9286">
            <v>27661.41</v>
          </cell>
          <cell r="K9286">
            <v>-0.2331095</v>
          </cell>
          <cell r="L9286">
            <v>-0.2223918</v>
          </cell>
          <cell r="M9286">
            <v>-0.21496870000000001</v>
          </cell>
          <cell r="N9286">
            <v>-0.2075456</v>
          </cell>
          <cell r="O9286">
            <v>-0.1968278</v>
          </cell>
        </row>
        <row r="9287">
          <cell r="F9287" t="str">
            <v>2012Greater Fresno1-in-10September Peak22</v>
          </cell>
          <cell r="G9287">
            <v>2.285339</v>
          </cell>
          <cell r="H9287">
            <v>2.1545580000000002</v>
          </cell>
          <cell r="I9287">
            <v>88.056629999999998</v>
          </cell>
          <cell r="J9287">
            <v>27661.41</v>
          </cell>
          <cell r="K9287">
            <v>-0.14181730000000001</v>
          </cell>
          <cell r="L9287">
            <v>-0.1352969</v>
          </cell>
          <cell r="M9287">
            <v>-0.13078090000000001</v>
          </cell>
          <cell r="N9287">
            <v>-0.12626490000000001</v>
          </cell>
          <cell r="O9287">
            <v>-0.1197445</v>
          </cell>
        </row>
        <row r="9288">
          <cell r="F9288" t="str">
            <v>2012Greater Fresno1-in-10September Peak23</v>
          </cell>
          <cell r="G9288">
            <v>1.8038749999999999</v>
          </cell>
          <cell r="H9288">
            <v>1.730418</v>
          </cell>
          <cell r="I9288">
            <v>84.131829999999994</v>
          </cell>
          <cell r="J9288">
            <v>27661.41</v>
          </cell>
          <cell r="K9288">
            <v>-7.9655500000000004E-2</v>
          </cell>
          <cell r="L9288">
            <v>-7.5993199999999997E-2</v>
          </cell>
          <cell r="M9288">
            <v>-7.3456599999999997E-2</v>
          </cell>
          <cell r="N9288">
            <v>-7.09201E-2</v>
          </cell>
          <cell r="O9288">
            <v>-6.7257800000000006E-2</v>
          </cell>
        </row>
        <row r="9289">
          <cell r="F9289" t="str">
            <v>2012Greater Fresno1-in-10September Peak24</v>
          </cell>
          <cell r="G9289">
            <v>1.3923190000000001</v>
          </cell>
          <cell r="H9289">
            <v>1.33636</v>
          </cell>
          <cell r="I9289">
            <v>81.913160000000005</v>
          </cell>
          <cell r="J9289">
            <v>27661.41</v>
          </cell>
          <cell r="K9289">
            <v>-6.0681300000000001E-2</v>
          </cell>
          <cell r="L9289">
            <v>-5.78913E-2</v>
          </cell>
          <cell r="M9289">
            <v>-5.5959000000000002E-2</v>
          </cell>
          <cell r="N9289">
            <v>-5.4026699999999997E-2</v>
          </cell>
          <cell r="O9289">
            <v>-5.1236700000000003E-2</v>
          </cell>
        </row>
        <row r="9290">
          <cell r="F9290" t="str">
            <v>2012Kern1-in-10September Peak1</v>
          </cell>
          <cell r="G9290">
            <v>1.34226</v>
          </cell>
          <cell r="H9290">
            <v>1.34226</v>
          </cell>
          <cell r="I9290">
            <v>77.5</v>
          </cell>
          <cell r="J9290">
            <v>5743.43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</row>
        <row r="9291">
          <cell r="F9291" t="str">
            <v>2012Kern1-in-10September Peak2</v>
          </cell>
          <cell r="G9291">
            <v>1.1495</v>
          </cell>
          <cell r="H9291">
            <v>1.1495</v>
          </cell>
          <cell r="I9291">
            <v>76</v>
          </cell>
          <cell r="J9291">
            <v>5743.43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</row>
        <row r="9292">
          <cell r="F9292" t="str">
            <v>2012Kern1-in-10September Peak3</v>
          </cell>
          <cell r="G9292">
            <v>1.005687</v>
          </cell>
          <cell r="H9292">
            <v>1.005687</v>
          </cell>
          <cell r="I9292">
            <v>74.5</v>
          </cell>
          <cell r="J9292">
            <v>5743.43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</row>
        <row r="9293">
          <cell r="F9293" t="str">
            <v>2012Kern1-in-10September Peak4</v>
          </cell>
          <cell r="G9293">
            <v>0.90560620000000003</v>
          </cell>
          <cell r="H9293">
            <v>0.90560620000000003</v>
          </cell>
          <cell r="I9293">
            <v>74</v>
          </cell>
          <cell r="J9293">
            <v>5743.43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</row>
        <row r="9294">
          <cell r="F9294" t="str">
            <v>2012Kern1-in-10September Peak5</v>
          </cell>
          <cell r="G9294">
            <v>0.86075310000000005</v>
          </cell>
          <cell r="H9294">
            <v>0.86075310000000005</v>
          </cell>
          <cell r="I9294">
            <v>73</v>
          </cell>
          <cell r="J9294">
            <v>5743.43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</row>
        <row r="9295">
          <cell r="F9295" t="str">
            <v>2012Kern1-in-10September Peak6</v>
          </cell>
          <cell r="G9295">
            <v>0.85558069999999997</v>
          </cell>
          <cell r="H9295">
            <v>0.85558069999999997</v>
          </cell>
          <cell r="I9295">
            <v>72.5</v>
          </cell>
          <cell r="J9295">
            <v>5743.43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</row>
        <row r="9296">
          <cell r="F9296" t="str">
            <v>2012Kern1-in-10September Peak7</v>
          </cell>
          <cell r="G9296">
            <v>0.93286959999999997</v>
          </cell>
          <cell r="H9296">
            <v>0.93286959999999997</v>
          </cell>
          <cell r="I9296">
            <v>71</v>
          </cell>
          <cell r="J9296">
            <v>5743.43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</row>
        <row r="9297">
          <cell r="F9297" t="str">
            <v>2012Kern1-in-10September Peak8</v>
          </cell>
          <cell r="G9297">
            <v>0.97879450000000001</v>
          </cell>
          <cell r="H9297">
            <v>0.97879450000000001</v>
          </cell>
          <cell r="I9297">
            <v>72.5</v>
          </cell>
          <cell r="J9297">
            <v>5743.43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</row>
        <row r="9298">
          <cell r="F9298" t="str">
            <v>2012Kern1-in-10September Peak9</v>
          </cell>
          <cell r="G9298">
            <v>1.0040560000000001</v>
          </cell>
          <cell r="H9298">
            <v>1.0040560000000001</v>
          </cell>
          <cell r="I9298">
            <v>79.5</v>
          </cell>
          <cell r="J9298">
            <v>5743.43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</row>
        <row r="9299">
          <cell r="F9299" t="str">
            <v>2012Kern1-in-10September Peak10</v>
          </cell>
          <cell r="G9299">
            <v>1.1512869999999999</v>
          </cell>
          <cell r="H9299">
            <v>1.1512869999999999</v>
          </cell>
          <cell r="I9299">
            <v>86</v>
          </cell>
          <cell r="J9299">
            <v>5743.43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</row>
        <row r="9300">
          <cell r="F9300" t="str">
            <v>2012Kern1-in-10September Peak11</v>
          </cell>
          <cell r="G9300">
            <v>1.376816</v>
          </cell>
          <cell r="H9300">
            <v>1.376816</v>
          </cell>
          <cell r="I9300">
            <v>91</v>
          </cell>
          <cell r="J9300">
            <v>5743.43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</row>
        <row r="9301">
          <cell r="F9301" t="str">
            <v>2012Kern1-in-10September Peak12</v>
          </cell>
          <cell r="G9301">
            <v>1.681551</v>
          </cell>
          <cell r="H9301">
            <v>1.681551</v>
          </cell>
          <cell r="I9301">
            <v>95</v>
          </cell>
          <cell r="J9301">
            <v>5743.43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</row>
        <row r="9302">
          <cell r="F9302" t="str">
            <v>2012Kern1-in-10September Peak13</v>
          </cell>
          <cell r="G9302">
            <v>2.0269539999999999</v>
          </cell>
          <cell r="H9302">
            <v>2.0269539999999999</v>
          </cell>
          <cell r="I9302">
            <v>98.5</v>
          </cell>
          <cell r="J9302">
            <v>5743.43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</row>
        <row r="9303">
          <cell r="F9303" t="str">
            <v>2012Kern1-in-10September Peak14</v>
          </cell>
          <cell r="G9303">
            <v>1.876153</v>
          </cell>
          <cell r="H9303">
            <v>2.3640840000000001</v>
          </cell>
          <cell r="I9303">
            <v>101</v>
          </cell>
          <cell r="J9303">
            <v>5743.43</v>
          </cell>
          <cell r="K9303">
            <v>0.40808519999999998</v>
          </cell>
          <cell r="L9303">
            <v>0.4552582</v>
          </cell>
          <cell r="M9303">
            <v>0.48792999999999997</v>
          </cell>
          <cell r="N9303">
            <v>0.5206018</v>
          </cell>
          <cell r="O9303">
            <v>0.56777480000000002</v>
          </cell>
        </row>
        <row r="9304">
          <cell r="F9304" t="str">
            <v>2012Kern1-in-10September Peak15</v>
          </cell>
          <cell r="G9304">
            <v>2.0779550000000002</v>
          </cell>
          <cell r="H9304">
            <v>2.6890000000000001</v>
          </cell>
          <cell r="I9304">
            <v>100.5</v>
          </cell>
          <cell r="J9304">
            <v>5743.43</v>
          </cell>
          <cell r="K9304">
            <v>0.51221130000000004</v>
          </cell>
          <cell r="L9304">
            <v>0.57060319999999998</v>
          </cell>
          <cell r="M9304">
            <v>0.61104530000000001</v>
          </cell>
          <cell r="N9304">
            <v>0.65148740000000005</v>
          </cell>
          <cell r="O9304">
            <v>0.70987920000000004</v>
          </cell>
        </row>
        <row r="9305">
          <cell r="F9305" t="str">
            <v>2012Kern1-in-10September Peak16</v>
          </cell>
          <cell r="G9305">
            <v>2.249101</v>
          </cell>
          <cell r="H9305">
            <v>3.0226519999999999</v>
          </cell>
          <cell r="I9305">
            <v>101</v>
          </cell>
          <cell r="J9305">
            <v>5743.43</v>
          </cell>
          <cell r="K9305">
            <v>0.64955750000000001</v>
          </cell>
          <cell r="L9305">
            <v>0.72281399999999996</v>
          </cell>
          <cell r="M9305">
            <v>0.77355110000000005</v>
          </cell>
          <cell r="N9305">
            <v>0.82428840000000003</v>
          </cell>
          <cell r="O9305">
            <v>0.89754469999999997</v>
          </cell>
        </row>
        <row r="9306">
          <cell r="F9306" t="str">
            <v>2012Kern1-in-10September Peak17</v>
          </cell>
          <cell r="G9306">
            <v>2.3774329999999999</v>
          </cell>
          <cell r="H9306">
            <v>3.2721089999999999</v>
          </cell>
          <cell r="I9306">
            <v>101</v>
          </cell>
          <cell r="J9306">
            <v>5743.43</v>
          </cell>
          <cell r="K9306">
            <v>0.7504921</v>
          </cell>
          <cell r="L9306">
            <v>0.83567709999999995</v>
          </cell>
          <cell r="M9306">
            <v>0.89467600000000003</v>
          </cell>
          <cell r="N9306">
            <v>0.95367489999999999</v>
          </cell>
          <cell r="O9306">
            <v>1.0388599999999999</v>
          </cell>
        </row>
        <row r="9307">
          <cell r="F9307" t="str">
            <v>2012Kern1-in-10September Peak18</v>
          </cell>
          <cell r="G9307">
            <v>2.4737209999999998</v>
          </cell>
          <cell r="H9307">
            <v>3.3917039999999998</v>
          </cell>
          <cell r="I9307">
            <v>100</v>
          </cell>
          <cell r="J9307">
            <v>5743.43</v>
          </cell>
          <cell r="K9307">
            <v>0.76994030000000002</v>
          </cell>
          <cell r="L9307">
            <v>0.85740519999999998</v>
          </cell>
          <cell r="M9307">
            <v>0.91798329999999995</v>
          </cell>
          <cell r="N9307">
            <v>0.97856149999999997</v>
          </cell>
          <cell r="O9307">
            <v>1.0660259999999999</v>
          </cell>
        </row>
        <row r="9308">
          <cell r="F9308" t="str">
            <v>2012Kern1-in-10September Peak19</v>
          </cell>
          <cell r="G9308">
            <v>3.7207650000000001</v>
          </cell>
          <cell r="H9308">
            <v>3.3003230000000001</v>
          </cell>
          <cell r="I9308">
            <v>97</v>
          </cell>
          <cell r="J9308">
            <v>5743.43</v>
          </cell>
          <cell r="K9308">
            <v>-0.4601404</v>
          </cell>
          <cell r="L9308">
            <v>-0.43668630000000003</v>
          </cell>
          <cell r="M9308">
            <v>-0.42044199999999998</v>
          </cell>
          <cell r="N9308">
            <v>-0.4041979</v>
          </cell>
          <cell r="O9308">
            <v>-0.38074370000000002</v>
          </cell>
        </row>
        <row r="9309">
          <cell r="F9309" t="str">
            <v>2012Kern1-in-10September Peak20</v>
          </cell>
          <cell r="G9309">
            <v>3.4932400000000001</v>
          </cell>
          <cell r="H9309">
            <v>3.0704859999999998</v>
          </cell>
          <cell r="I9309">
            <v>91.5</v>
          </cell>
          <cell r="J9309">
            <v>5743.43</v>
          </cell>
          <cell r="K9309">
            <v>-0.46267069999999999</v>
          </cell>
          <cell r="L9309">
            <v>-0.43908760000000002</v>
          </cell>
          <cell r="M9309">
            <v>-0.42275400000000002</v>
          </cell>
          <cell r="N9309">
            <v>-0.40642050000000002</v>
          </cell>
          <cell r="O9309">
            <v>-0.38283739999999999</v>
          </cell>
        </row>
        <row r="9310">
          <cell r="F9310" t="str">
            <v>2012Kern1-in-10September Peak21</v>
          </cell>
          <cell r="G9310">
            <v>3.1457410000000001</v>
          </cell>
          <cell r="H9310">
            <v>2.8525510000000001</v>
          </cell>
          <cell r="I9310">
            <v>87</v>
          </cell>
          <cell r="J9310">
            <v>5743.43</v>
          </cell>
          <cell r="K9310">
            <v>-0.3208724</v>
          </cell>
          <cell r="L9310">
            <v>-0.30451699999999998</v>
          </cell>
          <cell r="M9310">
            <v>-0.29318929999999999</v>
          </cell>
          <cell r="N9310">
            <v>-0.28186159999999999</v>
          </cell>
          <cell r="O9310">
            <v>-0.26550620000000003</v>
          </cell>
        </row>
        <row r="9311">
          <cell r="F9311" t="str">
            <v>2012Kern1-in-10September Peak22</v>
          </cell>
          <cell r="G9311">
            <v>2.7656149999999999</v>
          </cell>
          <cell r="H9311">
            <v>2.5742090000000002</v>
          </cell>
          <cell r="I9311">
            <v>84.5</v>
          </cell>
          <cell r="J9311">
            <v>5743.43</v>
          </cell>
          <cell r="K9311">
            <v>-0.209478</v>
          </cell>
          <cell r="L9311">
            <v>-0.19880059999999999</v>
          </cell>
          <cell r="M9311">
            <v>-0.1914054</v>
          </cell>
          <cell r="N9311">
            <v>-0.18401029999999999</v>
          </cell>
          <cell r="O9311">
            <v>-0.17333280000000001</v>
          </cell>
        </row>
        <row r="9312">
          <cell r="F9312" t="str">
            <v>2012Kern1-in-10September Peak23</v>
          </cell>
          <cell r="G9312">
            <v>2.2433719999999999</v>
          </cell>
          <cell r="H9312">
            <v>2.099901</v>
          </cell>
          <cell r="I9312">
            <v>81</v>
          </cell>
          <cell r="J9312">
            <v>5743.43</v>
          </cell>
          <cell r="K9312">
            <v>-0.15701850000000001</v>
          </cell>
          <cell r="L9312">
            <v>-0.14901500000000001</v>
          </cell>
          <cell r="M9312">
            <v>-0.14347190000000001</v>
          </cell>
          <cell r="N9312">
            <v>-0.13792869999999999</v>
          </cell>
          <cell r="O9312">
            <v>-0.12992519999999999</v>
          </cell>
        </row>
        <row r="9313">
          <cell r="F9313" t="str">
            <v>2012Kern1-in-10September Peak24</v>
          </cell>
          <cell r="G9313">
            <v>1.7966599999999999</v>
          </cell>
          <cell r="H9313">
            <v>1.6850560000000001</v>
          </cell>
          <cell r="I9313">
            <v>80</v>
          </cell>
          <cell r="J9313">
            <v>5743.43</v>
          </cell>
          <cell r="K9313">
            <v>-0.12214170000000001</v>
          </cell>
          <cell r="L9313">
            <v>-0.1159159</v>
          </cell>
          <cell r="M9313">
            <v>-0.11160399999999999</v>
          </cell>
          <cell r="N9313">
            <v>-0.107292</v>
          </cell>
          <cell r="O9313">
            <v>-0.1010663</v>
          </cell>
        </row>
        <row r="9314">
          <cell r="F9314" t="str">
            <v>2012Northern Coast1-in-10September Peak1</v>
          </cell>
          <cell r="G9314">
            <v>0.98012949999999999</v>
          </cell>
          <cell r="H9314">
            <v>0.98012949999999999</v>
          </cell>
          <cell r="I9314">
            <v>65.665099999999995</v>
          </cell>
          <cell r="J9314">
            <v>9490.7099999999991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</row>
        <row r="9315">
          <cell r="F9315" t="str">
            <v>2012Northern Coast1-in-10September Peak2</v>
          </cell>
          <cell r="G9315">
            <v>0.85735300000000003</v>
          </cell>
          <cell r="H9315">
            <v>0.85735300000000003</v>
          </cell>
          <cell r="I9315">
            <v>64.317899999999995</v>
          </cell>
          <cell r="J9315">
            <v>9490.7099999999991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</row>
        <row r="9316">
          <cell r="F9316" t="str">
            <v>2012Northern Coast1-in-10September Peak3</v>
          </cell>
          <cell r="G9316">
            <v>0.7990543</v>
          </cell>
          <cell r="H9316">
            <v>0.7990543</v>
          </cell>
          <cell r="I9316">
            <v>62.320599999999999</v>
          </cell>
          <cell r="J9316">
            <v>9490.7099999999991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</row>
        <row r="9317">
          <cell r="F9317" t="str">
            <v>2012Northern Coast1-in-10September Peak4</v>
          </cell>
          <cell r="G9317">
            <v>0.76342180000000004</v>
          </cell>
          <cell r="H9317">
            <v>0.76342180000000004</v>
          </cell>
          <cell r="I9317">
            <v>61.065199999999997</v>
          </cell>
          <cell r="J9317">
            <v>9490.7099999999991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</row>
        <row r="9318">
          <cell r="F9318" t="str">
            <v>2012Northern Coast1-in-10September Peak5</v>
          </cell>
          <cell r="G9318">
            <v>0.76529959999999997</v>
          </cell>
          <cell r="H9318">
            <v>0.76529959999999997</v>
          </cell>
          <cell r="I9318">
            <v>60.111199999999997</v>
          </cell>
          <cell r="J9318">
            <v>9490.7099999999991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</row>
        <row r="9319">
          <cell r="F9319" t="str">
            <v>2012Northern Coast1-in-10September Peak6</v>
          </cell>
          <cell r="G9319">
            <v>0.83604959999999995</v>
          </cell>
          <cell r="H9319">
            <v>0.83604959999999995</v>
          </cell>
          <cell r="I9319">
            <v>59.538200000000003</v>
          </cell>
          <cell r="J9319">
            <v>9490.7099999999991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</row>
        <row r="9320">
          <cell r="F9320" t="str">
            <v>2012Northern Coast1-in-10September Peak7</v>
          </cell>
          <cell r="G9320">
            <v>1.014759</v>
          </cell>
          <cell r="H9320">
            <v>1.014759</v>
          </cell>
          <cell r="I9320">
            <v>58.596299999999999</v>
          </cell>
          <cell r="J9320">
            <v>9490.7099999999991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</row>
        <row r="9321">
          <cell r="F9321" t="str">
            <v>2012Northern Coast1-in-10September Peak8</v>
          </cell>
          <cell r="G9321">
            <v>1.171216</v>
          </cell>
          <cell r="H9321">
            <v>1.171216</v>
          </cell>
          <cell r="I9321">
            <v>59.1004</v>
          </cell>
          <cell r="J9321">
            <v>9490.7099999999991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</row>
        <row r="9322">
          <cell r="F9322" t="str">
            <v>2012Northern Coast1-in-10September Peak9</v>
          </cell>
          <cell r="G9322">
            <v>1.172102</v>
          </cell>
          <cell r="H9322">
            <v>1.172102</v>
          </cell>
          <cell r="I9322">
            <v>67.565200000000004</v>
          </cell>
          <cell r="J9322">
            <v>9490.7099999999991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</row>
        <row r="9323">
          <cell r="F9323" t="str">
            <v>2012Northern Coast1-in-10September Peak10</v>
          </cell>
          <cell r="G9323">
            <v>1.1985349999999999</v>
          </cell>
          <cell r="H9323">
            <v>1.1985349999999999</v>
          </cell>
          <cell r="I9323">
            <v>73.5852</v>
          </cell>
          <cell r="J9323">
            <v>9490.7099999999991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</row>
        <row r="9324">
          <cell r="F9324" t="str">
            <v>2012Northern Coast1-in-10September Peak11</v>
          </cell>
          <cell r="G9324">
            <v>1.2435909999999999</v>
          </cell>
          <cell r="H9324">
            <v>1.2435909999999999</v>
          </cell>
          <cell r="I9324">
            <v>81.047300000000007</v>
          </cell>
          <cell r="J9324">
            <v>9490.7099999999991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</row>
        <row r="9325">
          <cell r="F9325" t="str">
            <v>2012Northern Coast1-in-10September Peak12</v>
          </cell>
          <cell r="G9325">
            <v>1.3169489999999999</v>
          </cell>
          <cell r="H9325">
            <v>1.3169489999999999</v>
          </cell>
          <cell r="I9325">
            <v>86.594399999999993</v>
          </cell>
          <cell r="J9325">
            <v>9490.7099999999991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</row>
        <row r="9326">
          <cell r="F9326" t="str">
            <v>2012Northern Coast1-in-10September Peak13</v>
          </cell>
          <cell r="G9326">
            <v>1.4426680000000001</v>
          </cell>
          <cell r="H9326">
            <v>1.4426680000000001</v>
          </cell>
          <cell r="I9326">
            <v>90.757599999999996</v>
          </cell>
          <cell r="J9326">
            <v>9490.7099999999991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</row>
        <row r="9327">
          <cell r="F9327" t="str">
            <v>2012Northern Coast1-in-10September Peak14</v>
          </cell>
          <cell r="G9327">
            <v>1.3202</v>
          </cell>
          <cell r="H9327">
            <v>1.5861559999999999</v>
          </cell>
          <cell r="I9327">
            <v>95.384500000000003</v>
          </cell>
          <cell r="J9327">
            <v>9490.7099999999991</v>
          </cell>
          <cell r="K9327">
            <v>0.2114808</v>
          </cell>
          <cell r="L9327">
            <v>0.2436651</v>
          </cell>
          <cell r="M9327">
            <v>0.26595590000000002</v>
          </cell>
          <cell r="N9327">
            <v>0.28824660000000002</v>
          </cell>
          <cell r="O9327">
            <v>0.32043090000000002</v>
          </cell>
        </row>
        <row r="9328">
          <cell r="F9328" t="str">
            <v>2012Northern Coast1-in-10September Peak15</v>
          </cell>
          <cell r="G9328">
            <v>1.4432039999999999</v>
          </cell>
          <cell r="H9328">
            <v>1.791685</v>
          </cell>
          <cell r="I9328">
            <v>99.592399999999998</v>
          </cell>
          <cell r="J9328">
            <v>9490.7099999999991</v>
          </cell>
          <cell r="K9328">
            <v>0.27710269999999998</v>
          </cell>
          <cell r="L9328">
            <v>0.31927369999999999</v>
          </cell>
          <cell r="M9328">
            <v>0.34848119999999999</v>
          </cell>
          <cell r="N9328">
            <v>0.37768869999999999</v>
          </cell>
          <cell r="O9328">
            <v>0.4198597</v>
          </cell>
        </row>
        <row r="9329">
          <cell r="F9329" t="str">
            <v>2012Northern Coast1-in-10September Peak16</v>
          </cell>
          <cell r="G9329">
            <v>1.625162</v>
          </cell>
          <cell r="H9329">
            <v>2.0558999999999998</v>
          </cell>
          <cell r="I9329">
            <v>100.17100000000001</v>
          </cell>
          <cell r="J9329">
            <v>9490.7099999999991</v>
          </cell>
          <cell r="K9329">
            <v>0.3425106</v>
          </cell>
          <cell r="L9329">
            <v>0.39463569999999998</v>
          </cell>
          <cell r="M9329">
            <v>0.43073739999999999</v>
          </cell>
          <cell r="N9329">
            <v>0.46683910000000001</v>
          </cell>
          <cell r="O9329">
            <v>0.51896419999999999</v>
          </cell>
        </row>
        <row r="9330">
          <cell r="F9330" t="str">
            <v>2012Northern Coast1-in-10September Peak17</v>
          </cell>
          <cell r="G9330">
            <v>1.8394649999999999</v>
          </cell>
          <cell r="H9330">
            <v>2.3448280000000001</v>
          </cell>
          <cell r="I9330">
            <v>98.2226</v>
          </cell>
          <cell r="J9330">
            <v>9490.7099999999991</v>
          </cell>
          <cell r="K9330">
            <v>0.40185080000000001</v>
          </cell>
          <cell r="L9330">
            <v>0.46300669999999999</v>
          </cell>
          <cell r="M9330">
            <v>0.50536309999999995</v>
          </cell>
          <cell r="N9330">
            <v>0.54771939999999997</v>
          </cell>
          <cell r="O9330">
            <v>0.60887530000000001</v>
          </cell>
        </row>
        <row r="9331">
          <cell r="F9331" t="str">
            <v>2012Northern Coast1-in-10September Peak18</v>
          </cell>
          <cell r="G9331">
            <v>2.0333909999999999</v>
          </cell>
          <cell r="H9331">
            <v>2.5528729999999999</v>
          </cell>
          <cell r="I9331">
            <v>94.057699999999997</v>
          </cell>
          <cell r="J9331">
            <v>9490.7099999999991</v>
          </cell>
          <cell r="K9331">
            <v>0.41307830000000001</v>
          </cell>
          <cell r="L9331">
            <v>0.4759428</v>
          </cell>
          <cell r="M9331">
            <v>0.51948260000000002</v>
          </cell>
          <cell r="N9331">
            <v>0.56302229999999998</v>
          </cell>
          <cell r="O9331">
            <v>0.62588690000000002</v>
          </cell>
        </row>
        <row r="9332">
          <cell r="F9332" t="str">
            <v>2012Northern Coast1-in-10September Peak19</v>
          </cell>
          <cell r="G9332">
            <v>2.6954199999999999</v>
          </cell>
          <cell r="H9332">
            <v>2.5410729999999999</v>
          </cell>
          <cell r="I9332">
            <v>86.165400000000005</v>
          </cell>
          <cell r="J9332">
            <v>9490.7099999999991</v>
          </cell>
          <cell r="K9332">
            <v>-0.1747736</v>
          </cell>
          <cell r="L9332">
            <v>-0.16270490000000001</v>
          </cell>
          <cell r="M9332">
            <v>-0.15434619999999999</v>
          </cell>
          <cell r="N9332">
            <v>-0.14598739999999999</v>
          </cell>
          <cell r="O9332">
            <v>-0.1339186</v>
          </cell>
        </row>
        <row r="9333">
          <cell r="F9333" t="str">
            <v>2012Northern Coast1-in-10September Peak20</v>
          </cell>
          <cell r="G9333">
            <v>2.4513929999999999</v>
          </cell>
          <cell r="H9333">
            <v>2.3219609999999999</v>
          </cell>
          <cell r="I9333">
            <v>80.245400000000004</v>
          </cell>
          <cell r="J9333">
            <v>9490.7099999999991</v>
          </cell>
          <cell r="K9333">
            <v>-0.1465621</v>
          </cell>
          <cell r="L9333">
            <v>-0.13644149999999999</v>
          </cell>
          <cell r="M9333">
            <v>-0.12943189999999999</v>
          </cell>
          <cell r="N9333">
            <v>-0.1224225</v>
          </cell>
          <cell r="O9333">
            <v>-0.1123019</v>
          </cell>
        </row>
        <row r="9334">
          <cell r="F9334" t="str">
            <v>2012Northern Coast1-in-10September Peak21</v>
          </cell>
          <cell r="G9334">
            <v>2.19333</v>
          </cell>
          <cell r="H9334">
            <v>2.1114630000000001</v>
          </cell>
          <cell r="I9334">
            <v>75.440299999999993</v>
          </cell>
          <cell r="J9334">
            <v>9490.7099999999991</v>
          </cell>
          <cell r="K9334">
            <v>-9.2701900000000004E-2</v>
          </cell>
          <cell r="L9334">
            <v>-8.6300600000000005E-2</v>
          </cell>
          <cell r="M9334">
            <v>-8.1866900000000006E-2</v>
          </cell>
          <cell r="N9334">
            <v>-7.7433399999999999E-2</v>
          </cell>
          <cell r="O9334">
            <v>-7.1032100000000001E-2</v>
          </cell>
        </row>
        <row r="9335">
          <cell r="F9335" t="str">
            <v>2012Northern Coast1-in-10September Peak22</v>
          </cell>
          <cell r="G9335">
            <v>1.910423</v>
          </cell>
          <cell r="H9335">
            <v>1.8621110000000001</v>
          </cell>
          <cell r="I9335">
            <v>72.079599999999999</v>
          </cell>
          <cell r="J9335">
            <v>9490.7099999999991</v>
          </cell>
          <cell r="K9335">
            <v>-5.4705999999999998E-2</v>
          </cell>
          <cell r="L9335">
            <v>-5.0928399999999999E-2</v>
          </cell>
          <cell r="M9335">
            <v>-4.8312099999999997E-2</v>
          </cell>
          <cell r="N9335">
            <v>-4.5695699999999999E-2</v>
          </cell>
          <cell r="O9335">
            <v>-4.1917999999999997E-2</v>
          </cell>
        </row>
        <row r="9336">
          <cell r="F9336" t="str">
            <v>2012Northern Coast1-in-10September Peak23</v>
          </cell>
          <cell r="G9336">
            <v>1.539061</v>
          </cell>
          <cell r="H9336">
            <v>1.501878</v>
          </cell>
          <cell r="I9336">
            <v>69.279700000000005</v>
          </cell>
          <cell r="J9336">
            <v>9490.7099999999991</v>
          </cell>
          <cell r="K9336">
            <v>-4.21044E-2</v>
          </cell>
          <cell r="L9336">
            <v>-3.91969E-2</v>
          </cell>
          <cell r="M9336">
            <v>-3.7183300000000002E-2</v>
          </cell>
          <cell r="N9336">
            <v>-3.5169499999999999E-2</v>
          </cell>
          <cell r="O9336">
            <v>-3.2262199999999998E-2</v>
          </cell>
        </row>
        <row r="9337">
          <cell r="F9337" t="str">
            <v>2012Northern Coast1-in-10September Peak24</v>
          </cell>
          <cell r="G9337">
            <v>1.174469</v>
          </cell>
          <cell r="H9337">
            <v>1.1396809999999999</v>
          </cell>
          <cell r="I9337">
            <v>67.266300000000001</v>
          </cell>
          <cell r="J9337">
            <v>9490.7099999999991</v>
          </cell>
          <cell r="K9337">
            <v>-3.9391700000000002E-2</v>
          </cell>
          <cell r="L9337">
            <v>-3.6671500000000003E-2</v>
          </cell>
          <cell r="M9337">
            <v>-3.4787600000000002E-2</v>
          </cell>
          <cell r="N9337">
            <v>-3.2903599999999998E-2</v>
          </cell>
          <cell r="O9337">
            <v>-3.0183499999999999E-2</v>
          </cell>
        </row>
        <row r="9338">
          <cell r="F9338" t="str">
            <v>2012Other1-in-10September Peak1</v>
          </cell>
          <cell r="G9338">
            <v>0.92099589999999998</v>
          </cell>
          <cell r="H9338">
            <v>0.92099589999999998</v>
          </cell>
          <cell r="I9338">
            <v>73.796689999999998</v>
          </cell>
          <cell r="J9338">
            <v>26423.73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</row>
        <row r="9339">
          <cell r="F9339" t="str">
            <v>2012Other1-in-10September Peak2</v>
          </cell>
          <cell r="G9339">
            <v>0.79097300000000004</v>
          </cell>
          <cell r="H9339">
            <v>0.79097300000000004</v>
          </cell>
          <cell r="I9339">
            <v>71.79813</v>
          </cell>
          <cell r="J9339">
            <v>26423.73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</row>
        <row r="9340">
          <cell r="F9340" t="str">
            <v>2012Other1-in-10September Peak3</v>
          </cell>
          <cell r="G9340">
            <v>0.71722439999999998</v>
          </cell>
          <cell r="H9340">
            <v>0.71722439999999998</v>
          </cell>
          <cell r="I9340">
            <v>70.060389999999998</v>
          </cell>
          <cell r="J9340">
            <v>26423.73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</row>
        <row r="9341">
          <cell r="F9341" t="str">
            <v>2012Other1-in-10September Peak4</v>
          </cell>
          <cell r="G9341">
            <v>0.67545770000000005</v>
          </cell>
          <cell r="H9341">
            <v>0.67545770000000005</v>
          </cell>
          <cell r="I9341">
            <v>69.631349999999998</v>
          </cell>
          <cell r="J9341">
            <v>26423.73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</row>
        <row r="9342">
          <cell r="F9342" t="str">
            <v>2012Other1-in-10September Peak5</v>
          </cell>
          <cell r="G9342">
            <v>0.66712360000000004</v>
          </cell>
          <cell r="H9342">
            <v>0.66712360000000004</v>
          </cell>
          <cell r="I9342">
            <v>68.979470000000006</v>
          </cell>
          <cell r="J9342">
            <v>26423.73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</row>
        <row r="9343">
          <cell r="F9343" t="str">
            <v>2012Other1-in-10September Peak6</v>
          </cell>
          <cell r="G9343">
            <v>0.71179740000000002</v>
          </cell>
          <cell r="H9343">
            <v>0.71179740000000002</v>
          </cell>
          <cell r="I9343">
            <v>67.776079999999993</v>
          </cell>
          <cell r="J9343">
            <v>26423.73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</row>
        <row r="9344">
          <cell r="F9344" t="str">
            <v>2012Other1-in-10September Peak7</v>
          </cell>
          <cell r="G9344">
            <v>0.8315766</v>
          </cell>
          <cell r="H9344">
            <v>0.8315766</v>
          </cell>
          <cell r="I9344">
            <v>66.555310000000006</v>
          </cell>
          <cell r="J9344">
            <v>26423.73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</row>
        <row r="9345">
          <cell r="F9345" t="str">
            <v>2012Other1-in-10September Peak8</v>
          </cell>
          <cell r="G9345">
            <v>0.91262670000000001</v>
          </cell>
          <cell r="H9345">
            <v>0.91262670000000001</v>
          </cell>
          <cell r="I9345">
            <v>69.482990000000001</v>
          </cell>
          <cell r="J9345">
            <v>26423.73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</row>
        <row r="9346">
          <cell r="F9346" t="str">
            <v>2012Other1-in-10September Peak9</v>
          </cell>
          <cell r="G9346">
            <v>0.92922930000000004</v>
          </cell>
          <cell r="H9346">
            <v>0.92922930000000004</v>
          </cell>
          <cell r="I9346">
            <v>75.535570000000007</v>
          </cell>
          <cell r="J9346">
            <v>26423.73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</row>
        <row r="9347">
          <cell r="F9347" t="str">
            <v>2012Other1-in-10September Peak10</v>
          </cell>
          <cell r="G9347">
            <v>0.99061920000000003</v>
          </cell>
          <cell r="H9347">
            <v>0.99061920000000003</v>
          </cell>
          <cell r="I9347">
            <v>80.309430000000006</v>
          </cell>
          <cell r="J9347">
            <v>26423.73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</row>
        <row r="9348">
          <cell r="F9348" t="str">
            <v>2012Other1-in-10September Peak11</v>
          </cell>
          <cell r="G9348">
            <v>1.0947929999999999</v>
          </cell>
          <cell r="H9348">
            <v>1.0947929999999999</v>
          </cell>
          <cell r="I9348">
            <v>85.067260000000005</v>
          </cell>
          <cell r="J9348">
            <v>26423.73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</row>
        <row r="9349">
          <cell r="F9349" t="str">
            <v>2012Other1-in-10September Peak12</v>
          </cell>
          <cell r="G9349">
            <v>1.253401</v>
          </cell>
          <cell r="H9349">
            <v>1.253401</v>
          </cell>
          <cell r="I9349">
            <v>88.748289999999997</v>
          </cell>
          <cell r="J9349">
            <v>26423.73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</row>
        <row r="9350">
          <cell r="F9350" t="str">
            <v>2012Other1-in-10September Peak13</v>
          </cell>
          <cell r="G9350">
            <v>1.4780089999999999</v>
          </cell>
          <cell r="H9350">
            <v>1.4780089999999999</v>
          </cell>
          <cell r="I9350">
            <v>92.681510000000003</v>
          </cell>
          <cell r="J9350">
            <v>26423.73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</row>
        <row r="9351">
          <cell r="F9351" t="str">
            <v>2012Other1-in-10September Peak14</v>
          </cell>
          <cell r="G9351">
            <v>1.3658870000000001</v>
          </cell>
          <cell r="H9351">
            <v>1.7360789999999999</v>
          </cell>
          <cell r="I9351">
            <v>95.940380000000005</v>
          </cell>
          <cell r="J9351">
            <v>26423.73</v>
          </cell>
          <cell r="K9351">
            <v>0.30666110000000002</v>
          </cell>
          <cell r="L9351">
            <v>0.34419549999999999</v>
          </cell>
          <cell r="M9351">
            <v>0.37019180000000002</v>
          </cell>
          <cell r="N9351">
            <v>0.39618809999999999</v>
          </cell>
          <cell r="O9351">
            <v>0.43372260000000001</v>
          </cell>
        </row>
        <row r="9352">
          <cell r="F9352" t="str">
            <v>2012Other1-in-10September Peak15</v>
          </cell>
          <cell r="G9352">
            <v>1.5480100000000001</v>
          </cell>
          <cell r="H9352">
            <v>2.0297879999999999</v>
          </cell>
          <cell r="I9352">
            <v>98.610069999999993</v>
          </cell>
          <cell r="J9352">
            <v>26423.73</v>
          </cell>
          <cell r="K9352">
            <v>0.39952179999999998</v>
          </cell>
          <cell r="L9352">
            <v>0.44811970000000001</v>
          </cell>
          <cell r="M9352">
            <v>0.4817785</v>
          </cell>
          <cell r="N9352">
            <v>0.51543729999999999</v>
          </cell>
          <cell r="O9352">
            <v>0.56403519999999996</v>
          </cell>
        </row>
        <row r="9353">
          <cell r="F9353" t="str">
            <v>2012Other1-in-10September Peak16</v>
          </cell>
          <cell r="G9353">
            <v>1.7552300000000001</v>
          </cell>
          <cell r="H9353">
            <v>2.353399</v>
          </cell>
          <cell r="I9353">
            <v>100.4485</v>
          </cell>
          <cell r="J9353">
            <v>26423.73</v>
          </cell>
          <cell r="K9353">
            <v>0.49618329999999999</v>
          </cell>
          <cell r="L9353">
            <v>0.55643699999999996</v>
          </cell>
          <cell r="M9353">
            <v>0.59816840000000004</v>
          </cell>
          <cell r="N9353">
            <v>0.63989980000000002</v>
          </cell>
          <cell r="O9353">
            <v>0.70015360000000004</v>
          </cell>
        </row>
        <row r="9354">
          <cell r="F9354" t="str">
            <v>2012Other1-in-10September Peak17</v>
          </cell>
          <cell r="G9354">
            <v>1.946836</v>
          </cell>
          <cell r="H9354">
            <v>2.6467550000000002</v>
          </cell>
          <cell r="I9354">
            <v>100.53270000000001</v>
          </cell>
          <cell r="J9354">
            <v>26423.73</v>
          </cell>
          <cell r="K9354">
            <v>0.58048409999999995</v>
          </cell>
          <cell r="L9354">
            <v>0.65104649999999997</v>
          </cell>
          <cell r="M9354">
            <v>0.69991789999999998</v>
          </cell>
          <cell r="N9354">
            <v>0.74878909999999999</v>
          </cell>
          <cell r="O9354">
            <v>0.81935159999999996</v>
          </cell>
        </row>
        <row r="9355">
          <cell r="F9355" t="str">
            <v>2012Other1-in-10September Peak18</v>
          </cell>
          <cell r="G9355">
            <v>2.1013410000000001</v>
          </cell>
          <cell r="H9355">
            <v>2.820567</v>
          </cell>
          <cell r="I9355">
            <v>99.893529999999998</v>
          </cell>
          <cell r="J9355">
            <v>26423.73</v>
          </cell>
          <cell r="K9355">
            <v>0.59648449999999997</v>
          </cell>
          <cell r="L9355">
            <v>0.66900150000000003</v>
          </cell>
          <cell r="M9355">
            <v>0.71922629999999999</v>
          </cell>
          <cell r="N9355">
            <v>0.7694512</v>
          </cell>
          <cell r="O9355">
            <v>0.84196820000000006</v>
          </cell>
        </row>
        <row r="9356">
          <cell r="F9356" t="str">
            <v>2012Other1-in-10September Peak19</v>
          </cell>
          <cell r="G9356">
            <v>3.051199</v>
          </cell>
          <cell r="H9356">
            <v>2.7588599999999999</v>
          </cell>
          <cell r="I9356">
            <v>96.94829</v>
          </cell>
          <cell r="J9356">
            <v>26423.73</v>
          </cell>
          <cell r="K9356">
            <v>-0.32657809999999998</v>
          </cell>
          <cell r="L9356">
            <v>-0.30634919999999999</v>
          </cell>
          <cell r="M9356">
            <v>-0.29233880000000001</v>
          </cell>
          <cell r="N9356">
            <v>-0.27832829999999997</v>
          </cell>
          <cell r="O9356">
            <v>-0.25809939999999998</v>
          </cell>
        </row>
        <row r="9357">
          <cell r="F9357" t="str">
            <v>2012Other1-in-10September Peak20</v>
          </cell>
          <cell r="G9357">
            <v>2.7461359999999999</v>
          </cell>
          <cell r="H9357">
            <v>2.4893589999999999</v>
          </cell>
          <cell r="I9357">
            <v>92.302970000000002</v>
          </cell>
          <cell r="J9357">
            <v>26423.73</v>
          </cell>
          <cell r="K9357">
            <v>-0.28685159999999998</v>
          </cell>
          <cell r="L9357">
            <v>-0.26908339999999997</v>
          </cell>
          <cell r="M9357">
            <v>-0.25677729999999999</v>
          </cell>
          <cell r="N9357">
            <v>-0.2444711</v>
          </cell>
          <cell r="O9357">
            <v>-0.22670299999999999</v>
          </cell>
        </row>
        <row r="9358">
          <cell r="F9358" t="str">
            <v>2012Other1-in-10September Peak21</v>
          </cell>
          <cell r="G9358">
            <v>2.3377439999999998</v>
          </cell>
          <cell r="H9358">
            <v>2.1871839999999998</v>
          </cell>
          <cell r="I9358">
            <v>87.863470000000007</v>
          </cell>
          <cell r="J9358">
            <v>26423.73</v>
          </cell>
          <cell r="K9358">
            <v>-0.16819429999999999</v>
          </cell>
          <cell r="L9358">
            <v>-0.157776</v>
          </cell>
          <cell r="M9358">
            <v>-0.15056040000000001</v>
          </cell>
          <cell r="N9358">
            <v>-0.14334469999999999</v>
          </cell>
          <cell r="O9358">
            <v>-0.1329264</v>
          </cell>
        </row>
        <row r="9359">
          <cell r="F9359" t="str">
            <v>2012Other1-in-10September Peak22</v>
          </cell>
          <cell r="G9359">
            <v>1.9606140000000001</v>
          </cell>
          <cell r="H9359">
            <v>1.8640140000000001</v>
          </cell>
          <cell r="I9359">
            <v>84.666020000000003</v>
          </cell>
          <cell r="J9359">
            <v>26423.73</v>
          </cell>
          <cell r="K9359">
            <v>-0.1079142</v>
          </cell>
          <cell r="L9359">
            <v>-0.10122979999999999</v>
          </cell>
          <cell r="M9359">
            <v>-9.6600199999999997E-2</v>
          </cell>
          <cell r="N9359">
            <v>-9.19706E-2</v>
          </cell>
          <cell r="O9359">
            <v>-8.5286200000000006E-2</v>
          </cell>
        </row>
        <row r="9360">
          <cell r="F9360" t="str">
            <v>2012Other1-in-10September Peak23</v>
          </cell>
          <cell r="G9360">
            <v>1.5205139999999999</v>
          </cell>
          <cell r="H9360">
            <v>1.459195</v>
          </cell>
          <cell r="I9360">
            <v>80.700770000000006</v>
          </cell>
          <cell r="J9360">
            <v>26423.73</v>
          </cell>
          <cell r="K9360">
            <v>-6.8501300000000001E-2</v>
          </cell>
          <cell r="L9360">
            <v>-6.4258200000000001E-2</v>
          </cell>
          <cell r="M9360">
            <v>-6.1319499999999999E-2</v>
          </cell>
          <cell r="N9360">
            <v>-5.8380700000000001E-2</v>
          </cell>
          <cell r="O9360">
            <v>-5.4137600000000001E-2</v>
          </cell>
        </row>
        <row r="9361">
          <cell r="F9361" t="str">
            <v>2012Other1-in-10September Peak24</v>
          </cell>
          <cell r="G9361">
            <v>1.153713</v>
          </cell>
          <cell r="H9361">
            <v>1.11453</v>
          </cell>
          <cell r="I9361">
            <v>78.022989999999993</v>
          </cell>
          <cell r="J9361">
            <v>26423.73</v>
          </cell>
          <cell r="K9361">
            <v>-4.3772999999999999E-2</v>
          </cell>
          <cell r="L9361">
            <v>-4.1061599999999997E-2</v>
          </cell>
          <cell r="M9361">
            <v>-3.9183700000000002E-2</v>
          </cell>
          <cell r="N9361">
            <v>-3.73058E-2</v>
          </cell>
          <cell r="O9361">
            <v>-3.45945E-2</v>
          </cell>
        </row>
        <row r="9362">
          <cell r="F9362" t="str">
            <v>2012Sierra1-in-10September Peak1</v>
          </cell>
          <cell r="G9362">
            <v>0.98119120000000004</v>
          </cell>
          <cell r="H9362">
            <v>0.98119120000000004</v>
          </cell>
          <cell r="I9362">
            <v>68.875069999999994</v>
          </cell>
          <cell r="J9362">
            <v>18490.48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</row>
        <row r="9363">
          <cell r="F9363" t="str">
            <v>2012Sierra1-in-10September Peak2</v>
          </cell>
          <cell r="G9363">
            <v>0.86569680000000004</v>
          </cell>
          <cell r="H9363">
            <v>0.86569680000000004</v>
          </cell>
          <cell r="I9363">
            <v>67.154849999999996</v>
          </cell>
          <cell r="J9363">
            <v>18490.48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</row>
        <row r="9364">
          <cell r="F9364" t="str">
            <v>2012Sierra1-in-10September Peak3</v>
          </cell>
          <cell r="G9364">
            <v>0.79899299999999995</v>
          </cell>
          <cell r="H9364">
            <v>0.79899299999999995</v>
          </cell>
          <cell r="I9364">
            <v>65.946370000000002</v>
          </cell>
          <cell r="J9364">
            <v>18490.48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</row>
        <row r="9365">
          <cell r="F9365" t="str">
            <v>2012Sierra1-in-10September Peak4</v>
          </cell>
          <cell r="G9365">
            <v>0.76125659999999995</v>
          </cell>
          <cell r="H9365">
            <v>0.76125659999999995</v>
          </cell>
          <cell r="I9365">
            <v>65.142439999999993</v>
          </cell>
          <cell r="J9365">
            <v>18490.48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</row>
        <row r="9366">
          <cell r="F9366" t="str">
            <v>2012Sierra1-in-10September Peak5</v>
          </cell>
          <cell r="G9366">
            <v>0.76145209999999997</v>
          </cell>
          <cell r="H9366">
            <v>0.76145209999999997</v>
          </cell>
          <cell r="I9366">
            <v>63.66713</v>
          </cell>
          <cell r="J9366">
            <v>18490.48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</row>
        <row r="9367">
          <cell r="F9367" t="str">
            <v>2012Sierra1-in-10September Peak6</v>
          </cell>
          <cell r="G9367">
            <v>0.83124810000000005</v>
          </cell>
          <cell r="H9367">
            <v>0.83124810000000005</v>
          </cell>
          <cell r="I9367">
            <v>62.66713</v>
          </cell>
          <cell r="J9367">
            <v>18490.48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</row>
        <row r="9368">
          <cell r="F9368" t="str">
            <v>2012Sierra1-in-10September Peak7</v>
          </cell>
          <cell r="G9368">
            <v>0.98930390000000001</v>
          </cell>
          <cell r="H9368">
            <v>0.98930390000000001</v>
          </cell>
          <cell r="I9368">
            <v>61.877760000000002</v>
          </cell>
          <cell r="J9368">
            <v>18490.48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</row>
        <row r="9369">
          <cell r="F9369" t="str">
            <v>2012Sierra1-in-10September Peak8</v>
          </cell>
          <cell r="G9369">
            <v>1.0893740000000001</v>
          </cell>
          <cell r="H9369">
            <v>1.0893740000000001</v>
          </cell>
          <cell r="I9369">
            <v>64.286730000000006</v>
          </cell>
          <cell r="J9369">
            <v>18490.48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</row>
        <row r="9370">
          <cell r="F9370" t="str">
            <v>2012Sierra1-in-10September Peak9</v>
          </cell>
          <cell r="G9370">
            <v>1.119904</v>
          </cell>
          <cell r="H9370">
            <v>1.119904</v>
          </cell>
          <cell r="I9370">
            <v>72.647450000000006</v>
          </cell>
          <cell r="J9370">
            <v>18490.48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</row>
        <row r="9371">
          <cell r="F9371" t="str">
            <v>2012Sierra1-in-10September Peak10</v>
          </cell>
          <cell r="G9371">
            <v>1.1768369999999999</v>
          </cell>
          <cell r="H9371">
            <v>1.1768369999999999</v>
          </cell>
          <cell r="I9371">
            <v>82.756829999999994</v>
          </cell>
          <cell r="J9371">
            <v>18490.48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</row>
        <row r="9372">
          <cell r="F9372" t="str">
            <v>2012Sierra1-in-10September Peak11</v>
          </cell>
          <cell r="G9372">
            <v>1.2849999999999999</v>
          </cell>
          <cell r="H9372">
            <v>1.2849999999999999</v>
          </cell>
          <cell r="I9372">
            <v>87.557460000000006</v>
          </cell>
          <cell r="J9372">
            <v>18490.48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</row>
        <row r="9373">
          <cell r="F9373" t="str">
            <v>2012Sierra1-in-10September Peak12</v>
          </cell>
          <cell r="G9373">
            <v>1.4489110000000001</v>
          </cell>
          <cell r="H9373">
            <v>1.4489110000000001</v>
          </cell>
          <cell r="I9373">
            <v>91.182460000000006</v>
          </cell>
          <cell r="J9373">
            <v>18490.48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</row>
        <row r="9374">
          <cell r="F9374" t="str">
            <v>2012Sierra1-in-10September Peak13</v>
          </cell>
          <cell r="G9374">
            <v>1.6756789999999999</v>
          </cell>
          <cell r="H9374">
            <v>1.6756789999999999</v>
          </cell>
          <cell r="I9374">
            <v>93.56617</v>
          </cell>
          <cell r="J9374">
            <v>18490.48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</row>
        <row r="9375">
          <cell r="F9375" t="str">
            <v>2012Sierra1-in-10September Peak14</v>
          </cell>
          <cell r="G9375">
            <v>1.574921</v>
          </cell>
          <cell r="H9375">
            <v>1.933154</v>
          </cell>
          <cell r="I9375">
            <v>94.926609999999997</v>
          </cell>
          <cell r="J9375">
            <v>18490.48</v>
          </cell>
          <cell r="K9375">
            <v>0.30281829999999998</v>
          </cell>
          <cell r="L9375">
            <v>0.33555780000000002</v>
          </cell>
          <cell r="M9375">
            <v>0.35823300000000002</v>
          </cell>
          <cell r="N9375">
            <v>0.38090829999999998</v>
          </cell>
          <cell r="O9375">
            <v>0.41364790000000001</v>
          </cell>
        </row>
        <row r="9376">
          <cell r="F9376" t="str">
            <v>2012Sierra1-in-10September Peak15</v>
          </cell>
          <cell r="G9376">
            <v>1.7613099999999999</v>
          </cell>
          <cell r="H9376">
            <v>2.2282639999999998</v>
          </cell>
          <cell r="I9376">
            <v>96.280259999999998</v>
          </cell>
          <cell r="J9376">
            <v>18490.48</v>
          </cell>
          <cell r="K9376">
            <v>0.39510420000000002</v>
          </cell>
          <cell r="L9376">
            <v>0.43755359999999999</v>
          </cell>
          <cell r="M9376">
            <v>0.46695379999999997</v>
          </cell>
          <cell r="N9376">
            <v>0.49635420000000002</v>
          </cell>
          <cell r="O9376">
            <v>0.53880349999999999</v>
          </cell>
        </row>
        <row r="9377">
          <cell r="F9377" t="str">
            <v>2012Sierra1-in-10September Peak16</v>
          </cell>
          <cell r="G9377">
            <v>1.98875</v>
          </cell>
          <cell r="H9377">
            <v>2.5676739999999998</v>
          </cell>
          <cell r="I9377">
            <v>97.259339999999995</v>
          </cell>
          <cell r="J9377">
            <v>18490.48</v>
          </cell>
          <cell r="K9377">
            <v>0.4898748</v>
          </cell>
          <cell r="L9377">
            <v>0.54248609999999997</v>
          </cell>
          <cell r="M9377">
            <v>0.57892449999999995</v>
          </cell>
          <cell r="N9377">
            <v>0.61536279999999999</v>
          </cell>
          <cell r="O9377">
            <v>0.66797410000000002</v>
          </cell>
        </row>
        <row r="9378">
          <cell r="F9378" t="str">
            <v>2012Sierra1-in-10September Peak17</v>
          </cell>
          <cell r="G9378">
            <v>2.1931430000000001</v>
          </cell>
          <cell r="H9378">
            <v>2.8711319999999998</v>
          </cell>
          <cell r="I9378">
            <v>98.252560000000003</v>
          </cell>
          <cell r="J9378">
            <v>18490.48</v>
          </cell>
          <cell r="K9378">
            <v>0.57368110000000005</v>
          </cell>
          <cell r="L9378">
            <v>0.63530699999999996</v>
          </cell>
          <cell r="M9378">
            <v>0.67798890000000001</v>
          </cell>
          <cell r="N9378">
            <v>0.7206709</v>
          </cell>
          <cell r="O9378">
            <v>0.78229680000000001</v>
          </cell>
        </row>
        <row r="9379">
          <cell r="F9379" t="str">
            <v>2012Sierra1-in-10September Peak18</v>
          </cell>
          <cell r="G9379">
            <v>2.3696600000000001</v>
          </cell>
          <cell r="H9379">
            <v>3.06643</v>
          </cell>
          <cell r="I9379">
            <v>97.882159999999999</v>
          </cell>
          <cell r="J9379">
            <v>18490.48</v>
          </cell>
          <cell r="K9379">
            <v>0.58956989999999998</v>
          </cell>
          <cell r="L9379">
            <v>0.6529045</v>
          </cell>
          <cell r="M9379">
            <v>0.69676979999999999</v>
          </cell>
          <cell r="N9379">
            <v>0.74063520000000005</v>
          </cell>
          <cell r="O9379">
            <v>0.80396979999999996</v>
          </cell>
        </row>
        <row r="9380">
          <cell r="F9380" t="str">
            <v>2012Sierra1-in-10September Peak19</v>
          </cell>
          <cell r="G9380">
            <v>3.4006080000000001</v>
          </cell>
          <cell r="H9380">
            <v>3.0327090000000001</v>
          </cell>
          <cell r="I9380">
            <v>92.550290000000004</v>
          </cell>
          <cell r="J9380">
            <v>18490.48</v>
          </cell>
          <cell r="K9380">
            <v>-0.40038760000000001</v>
          </cell>
          <cell r="L9380">
            <v>-0.381193</v>
          </cell>
          <cell r="M9380">
            <v>-0.36789870000000002</v>
          </cell>
          <cell r="N9380">
            <v>-0.35460449999999999</v>
          </cell>
          <cell r="O9380">
            <v>-0.33540979999999998</v>
          </cell>
        </row>
        <row r="9381">
          <cell r="F9381" t="str">
            <v>2012Sierra1-in-10September Peak20</v>
          </cell>
          <cell r="G9381">
            <v>3.0848339999999999</v>
          </cell>
          <cell r="H9381">
            <v>2.7816260000000002</v>
          </cell>
          <cell r="I9381">
            <v>84.088040000000007</v>
          </cell>
          <cell r="J9381">
            <v>18490.48</v>
          </cell>
          <cell r="K9381">
            <v>-0.32998369999999999</v>
          </cell>
          <cell r="L9381">
            <v>-0.31416430000000001</v>
          </cell>
          <cell r="M9381">
            <v>-0.30320760000000002</v>
          </cell>
          <cell r="N9381">
            <v>-0.29225109999999999</v>
          </cell>
          <cell r="O9381">
            <v>-0.2764316</v>
          </cell>
        </row>
        <row r="9382">
          <cell r="F9382" t="str">
            <v>2012Sierra1-in-10September Peak21</v>
          </cell>
          <cell r="G9382">
            <v>2.654201</v>
          </cell>
          <cell r="H9382">
            <v>2.462116</v>
          </cell>
          <cell r="I9382">
            <v>79.094830000000002</v>
          </cell>
          <cell r="J9382">
            <v>18490.48</v>
          </cell>
          <cell r="K9382">
            <v>-0.20904739999999999</v>
          </cell>
          <cell r="L9382">
            <v>-0.1990256</v>
          </cell>
          <cell r="M9382">
            <v>-0.19208459999999999</v>
          </cell>
          <cell r="N9382">
            <v>-0.18514349999999999</v>
          </cell>
          <cell r="O9382">
            <v>-0.17512169999999999</v>
          </cell>
        </row>
        <row r="9383">
          <cell r="F9383" t="str">
            <v>2012Sierra1-in-10September Peak22</v>
          </cell>
          <cell r="G9383">
            <v>2.2100249999999999</v>
          </cell>
          <cell r="H9383">
            <v>2.0953029999999999</v>
          </cell>
          <cell r="I9383">
            <v>76.205669999999998</v>
          </cell>
          <cell r="J9383">
            <v>18490.48</v>
          </cell>
          <cell r="K9383">
            <v>-0.1248522</v>
          </cell>
          <cell r="L9383">
            <v>-0.11886679999999999</v>
          </cell>
          <cell r="M9383">
            <v>-0.1147213</v>
          </cell>
          <cell r="N9383">
            <v>-0.1105758</v>
          </cell>
          <cell r="O9383">
            <v>-0.1045903</v>
          </cell>
        </row>
        <row r="9384">
          <cell r="F9384" t="str">
            <v>2012Sierra1-in-10September Peak23</v>
          </cell>
          <cell r="G9384">
            <v>1.698664</v>
          </cell>
          <cell r="H9384">
            <v>1.621429</v>
          </cell>
          <cell r="I9384">
            <v>73.792509999999993</v>
          </cell>
          <cell r="J9384">
            <v>18490.48</v>
          </cell>
          <cell r="K9384">
            <v>-8.4055900000000003E-2</v>
          </cell>
          <cell r="L9384">
            <v>-8.0026299999999995E-2</v>
          </cell>
          <cell r="M9384">
            <v>-7.7235300000000007E-2</v>
          </cell>
          <cell r="N9384">
            <v>-7.4444399999999994E-2</v>
          </cell>
          <cell r="O9384">
            <v>-7.0414699999999997E-2</v>
          </cell>
        </row>
        <row r="9385">
          <cell r="F9385" t="str">
            <v>2012Sierra1-in-10September Peak24</v>
          </cell>
          <cell r="G9385">
            <v>1.270802</v>
          </cell>
          <cell r="H9385">
            <v>1.2305060000000001</v>
          </cell>
          <cell r="I9385">
            <v>71.609729999999999</v>
          </cell>
          <cell r="J9385">
            <v>18490.48</v>
          </cell>
          <cell r="K9385">
            <v>-4.3853900000000001E-2</v>
          </cell>
          <cell r="L9385">
            <v>-4.17516E-2</v>
          </cell>
          <cell r="M9385">
            <v>-4.0295499999999998E-2</v>
          </cell>
          <cell r="N9385">
            <v>-3.8839400000000003E-2</v>
          </cell>
          <cell r="O9385">
            <v>-3.6736999999999999E-2</v>
          </cell>
        </row>
        <row r="9386">
          <cell r="F9386" t="str">
            <v>2012Stockton1-in-10September Peak1</v>
          </cell>
          <cell r="G9386">
            <v>1.044349</v>
          </cell>
          <cell r="H9386">
            <v>1.044349</v>
          </cell>
          <cell r="I9386">
            <v>79.631259999999997</v>
          </cell>
          <cell r="J9386">
            <v>12882.17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</row>
        <row r="9387">
          <cell r="F9387" t="str">
            <v>2012Stockton1-in-10September Peak2</v>
          </cell>
          <cell r="G9387">
            <v>0.88834259999999998</v>
          </cell>
          <cell r="H9387">
            <v>0.88834259999999998</v>
          </cell>
          <cell r="I9387">
            <v>77.015439999999998</v>
          </cell>
          <cell r="J9387">
            <v>12882.17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</row>
        <row r="9388">
          <cell r="F9388" t="str">
            <v>2012Stockton1-in-10September Peak3</v>
          </cell>
          <cell r="G9388">
            <v>0.79258280000000003</v>
          </cell>
          <cell r="H9388">
            <v>0.79258280000000003</v>
          </cell>
          <cell r="I9388">
            <v>74.247140000000002</v>
          </cell>
          <cell r="J9388">
            <v>12882.17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</row>
        <row r="9389">
          <cell r="F9389" t="str">
            <v>2012Stockton1-in-10September Peak4</v>
          </cell>
          <cell r="G9389">
            <v>0.73897270000000004</v>
          </cell>
          <cell r="H9389">
            <v>0.73897270000000004</v>
          </cell>
          <cell r="I9389">
            <v>72.747140000000002</v>
          </cell>
          <cell r="J9389">
            <v>12882.17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</row>
        <row r="9390">
          <cell r="F9390" t="str">
            <v>2012Stockton1-in-10September Peak5</v>
          </cell>
          <cell r="G9390">
            <v>0.72674700000000003</v>
          </cell>
          <cell r="H9390">
            <v>0.72674700000000003</v>
          </cell>
          <cell r="I9390">
            <v>71.805000000000007</v>
          </cell>
          <cell r="J9390">
            <v>12882.17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</row>
        <row r="9391">
          <cell r="F9391" t="str">
            <v>2012Stockton1-in-10September Peak6</v>
          </cell>
          <cell r="G9391">
            <v>0.75951299999999999</v>
          </cell>
          <cell r="H9391">
            <v>0.75951299999999999</v>
          </cell>
          <cell r="I9391">
            <v>69.536699999999996</v>
          </cell>
          <cell r="J9391">
            <v>12882.17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</row>
        <row r="9392">
          <cell r="F9392" t="str">
            <v>2012Stockton1-in-10September Peak7</v>
          </cell>
          <cell r="G9392">
            <v>0.86664649999999999</v>
          </cell>
          <cell r="H9392">
            <v>0.86664649999999999</v>
          </cell>
          <cell r="I9392">
            <v>69.536699999999996</v>
          </cell>
          <cell r="J9392">
            <v>12882.17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</row>
        <row r="9393">
          <cell r="F9393" t="str">
            <v>2012Stockton1-in-10September Peak8</v>
          </cell>
          <cell r="G9393">
            <v>0.94108360000000002</v>
          </cell>
          <cell r="H9393">
            <v>0.94108360000000002</v>
          </cell>
          <cell r="I9393">
            <v>70.594639999999998</v>
          </cell>
          <cell r="J9393">
            <v>12882.17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</row>
        <row r="9394">
          <cell r="F9394" t="str">
            <v>2012Stockton1-in-10September Peak9</v>
          </cell>
          <cell r="G9394">
            <v>0.97995100000000002</v>
          </cell>
          <cell r="H9394">
            <v>0.97995100000000002</v>
          </cell>
          <cell r="I9394">
            <v>74.557950000000005</v>
          </cell>
          <cell r="J9394">
            <v>12882.17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</row>
        <row r="9395">
          <cell r="F9395" t="str">
            <v>2012Stockton1-in-10September Peak10</v>
          </cell>
          <cell r="G9395">
            <v>1.0751649999999999</v>
          </cell>
          <cell r="H9395">
            <v>1.0751649999999999</v>
          </cell>
          <cell r="I9395">
            <v>78.405360000000002</v>
          </cell>
          <cell r="J9395">
            <v>12882.17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</row>
        <row r="9396">
          <cell r="F9396" t="str">
            <v>2012Stockton1-in-10September Peak11</v>
          </cell>
          <cell r="G9396">
            <v>1.2111019999999999</v>
          </cell>
          <cell r="H9396">
            <v>1.2111019999999999</v>
          </cell>
          <cell r="I9396">
            <v>82.137050000000002</v>
          </cell>
          <cell r="J9396">
            <v>12882.17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</row>
        <row r="9397">
          <cell r="F9397" t="str">
            <v>2012Stockton1-in-10September Peak12</v>
          </cell>
          <cell r="G9397">
            <v>1.395462</v>
          </cell>
          <cell r="H9397">
            <v>1.395462</v>
          </cell>
          <cell r="I9397">
            <v>86.521249999999995</v>
          </cell>
          <cell r="J9397">
            <v>12882.17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</row>
        <row r="9398">
          <cell r="F9398" t="str">
            <v>2012Stockton1-in-10September Peak13</v>
          </cell>
          <cell r="G9398">
            <v>1.6326039999999999</v>
          </cell>
          <cell r="H9398">
            <v>1.6326039999999999</v>
          </cell>
          <cell r="I9398">
            <v>89.963300000000004</v>
          </cell>
          <cell r="J9398">
            <v>12882.17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</row>
        <row r="9399">
          <cell r="F9399" t="str">
            <v>2012Stockton1-in-10September Peak14</v>
          </cell>
          <cell r="G9399">
            <v>1.506939</v>
          </cell>
          <cell r="H9399">
            <v>1.904971</v>
          </cell>
          <cell r="I9399">
            <v>94.115799999999993</v>
          </cell>
          <cell r="J9399">
            <v>12882.17</v>
          </cell>
          <cell r="K9399">
            <v>0.33143030000000001</v>
          </cell>
          <cell r="L9399">
            <v>0.37077890000000002</v>
          </cell>
          <cell r="M9399">
            <v>0.39803169999999999</v>
          </cell>
          <cell r="N9399">
            <v>0.42528450000000001</v>
          </cell>
          <cell r="O9399">
            <v>0.46463320000000002</v>
          </cell>
        </row>
        <row r="9400">
          <cell r="F9400" t="str">
            <v>2012Stockton1-in-10September Peak15</v>
          </cell>
          <cell r="G9400">
            <v>1.6935089999999999</v>
          </cell>
          <cell r="H9400">
            <v>2.2074090000000002</v>
          </cell>
          <cell r="I9400">
            <v>96.884200000000007</v>
          </cell>
          <cell r="J9400">
            <v>12882.17</v>
          </cell>
          <cell r="K9400">
            <v>0.4286895</v>
          </cell>
          <cell r="L9400">
            <v>0.47903230000000002</v>
          </cell>
          <cell r="M9400">
            <v>0.51389949999999995</v>
          </cell>
          <cell r="N9400">
            <v>0.54876670000000005</v>
          </cell>
          <cell r="O9400">
            <v>0.59910940000000001</v>
          </cell>
        </row>
        <row r="9401">
          <cell r="F9401" t="str">
            <v>2012Stockton1-in-10September Peak16</v>
          </cell>
          <cell r="G9401">
            <v>1.9003399999999999</v>
          </cell>
          <cell r="H9401">
            <v>2.541277</v>
          </cell>
          <cell r="I9401">
            <v>99.094639999999998</v>
          </cell>
          <cell r="J9401">
            <v>12882.17</v>
          </cell>
          <cell r="K9401">
            <v>0.53496279999999996</v>
          </cell>
          <cell r="L9401">
            <v>0.59757309999999997</v>
          </cell>
          <cell r="M9401">
            <v>0.64093690000000003</v>
          </cell>
          <cell r="N9401">
            <v>0.68430049999999998</v>
          </cell>
          <cell r="O9401">
            <v>0.74691090000000004</v>
          </cell>
        </row>
        <row r="9402">
          <cell r="F9402" t="str">
            <v>2012Stockton1-in-10September Peak17</v>
          </cell>
          <cell r="G9402">
            <v>2.0815450000000002</v>
          </cell>
          <cell r="H9402">
            <v>2.8294779999999999</v>
          </cell>
          <cell r="I9402">
            <v>99.536699999999996</v>
          </cell>
          <cell r="J9402">
            <v>12882.17</v>
          </cell>
          <cell r="K9402">
            <v>0.62405790000000005</v>
          </cell>
          <cell r="L9402">
            <v>0.69724419999999998</v>
          </cell>
          <cell r="M9402">
            <v>0.74793290000000001</v>
          </cell>
          <cell r="N9402">
            <v>0.79862140000000004</v>
          </cell>
          <cell r="O9402">
            <v>0.87180760000000002</v>
          </cell>
        </row>
        <row r="9403">
          <cell r="F9403" t="str">
            <v>2012Stockton1-in-10September Peak18</v>
          </cell>
          <cell r="G9403">
            <v>2.2145090000000001</v>
          </cell>
          <cell r="H9403">
            <v>2.982809</v>
          </cell>
          <cell r="I9403">
            <v>98.420900000000003</v>
          </cell>
          <cell r="J9403">
            <v>12882.17</v>
          </cell>
          <cell r="K9403">
            <v>0.64102380000000003</v>
          </cell>
          <cell r="L9403">
            <v>0.7162193</v>
          </cell>
          <cell r="M9403">
            <v>0.76829950000000002</v>
          </cell>
          <cell r="N9403">
            <v>0.82037959999999999</v>
          </cell>
          <cell r="O9403">
            <v>0.89557520000000002</v>
          </cell>
        </row>
        <row r="9404">
          <cell r="F9404" t="str">
            <v>2012Stockton1-in-10September Peak19</v>
          </cell>
          <cell r="G9404">
            <v>3.2033339999999999</v>
          </cell>
          <cell r="H9404">
            <v>2.9101590000000002</v>
          </cell>
          <cell r="I9404">
            <v>96.573400000000007</v>
          </cell>
          <cell r="J9404">
            <v>12882.17</v>
          </cell>
          <cell r="K9404">
            <v>-0.30917109999999998</v>
          </cell>
          <cell r="L9404">
            <v>-0.29972019999999999</v>
          </cell>
          <cell r="M9404">
            <v>-0.29317460000000001</v>
          </cell>
          <cell r="N9404">
            <v>-0.28662900000000002</v>
          </cell>
          <cell r="O9404">
            <v>-0.27717809999999998</v>
          </cell>
        </row>
        <row r="9405">
          <cell r="F9405" t="str">
            <v>2012Stockton1-in-10September Peak20</v>
          </cell>
          <cell r="G9405">
            <v>2.916747</v>
          </cell>
          <cell r="H9405">
            <v>2.641667</v>
          </cell>
          <cell r="I9405">
            <v>92.725890000000007</v>
          </cell>
          <cell r="J9405">
            <v>12882.17</v>
          </cell>
          <cell r="K9405">
            <v>-0.2900895</v>
          </cell>
          <cell r="L9405">
            <v>-0.28122200000000003</v>
          </cell>
          <cell r="M9405">
            <v>-0.2750803</v>
          </cell>
          <cell r="N9405">
            <v>-0.26893860000000003</v>
          </cell>
          <cell r="O9405">
            <v>-0.2600711</v>
          </cell>
        </row>
        <row r="9406">
          <cell r="F9406" t="str">
            <v>2012Stockton1-in-10September Peak21</v>
          </cell>
          <cell r="G9406">
            <v>2.5579480000000001</v>
          </cell>
          <cell r="H9406">
            <v>2.3722370000000002</v>
          </cell>
          <cell r="I9406">
            <v>89.167950000000005</v>
          </cell>
          <cell r="J9406">
            <v>12882.17</v>
          </cell>
          <cell r="K9406">
            <v>-0.1958442</v>
          </cell>
          <cell r="L9406">
            <v>-0.18985759999999999</v>
          </cell>
          <cell r="M9406">
            <v>-0.18571119999999999</v>
          </cell>
          <cell r="N9406">
            <v>-0.1815649</v>
          </cell>
          <cell r="O9406">
            <v>-0.17557829999999999</v>
          </cell>
        </row>
        <row r="9407">
          <cell r="F9407" t="str">
            <v>2012Stockton1-in-10September Peak22</v>
          </cell>
          <cell r="G9407">
            <v>2.1800709999999999</v>
          </cell>
          <cell r="H9407">
            <v>2.0494940000000001</v>
          </cell>
          <cell r="I9407">
            <v>84.841710000000006</v>
          </cell>
          <cell r="J9407">
            <v>12882.17</v>
          </cell>
          <cell r="K9407">
            <v>-0.1377023</v>
          </cell>
          <cell r="L9407">
            <v>-0.1334929</v>
          </cell>
          <cell r="M9407">
            <v>-0.13057759999999999</v>
          </cell>
          <cell r="N9407">
            <v>-0.1276622</v>
          </cell>
          <cell r="O9407">
            <v>-0.1234528</v>
          </cell>
        </row>
        <row r="9408">
          <cell r="F9408" t="str">
            <v>2012Stockton1-in-10September Peak23</v>
          </cell>
          <cell r="G9408">
            <v>1.704548</v>
          </cell>
          <cell r="H9408">
            <v>1.6342719999999999</v>
          </cell>
          <cell r="I9408">
            <v>81.457589999999996</v>
          </cell>
          <cell r="J9408">
            <v>12882.17</v>
          </cell>
          <cell r="K9408">
            <v>-7.4110999999999996E-2</v>
          </cell>
          <cell r="L9408">
            <v>-7.1845500000000007E-2</v>
          </cell>
          <cell r="M9408">
            <v>-7.0276500000000006E-2</v>
          </cell>
          <cell r="N9408">
            <v>-6.8707500000000005E-2</v>
          </cell>
          <cell r="O9408">
            <v>-6.6442000000000001E-2</v>
          </cell>
        </row>
        <row r="9409">
          <cell r="F9409" t="str">
            <v>2012Stockton1-in-10September Peak24</v>
          </cell>
          <cell r="G9409">
            <v>1.315474</v>
          </cell>
          <cell r="H9409">
            <v>1.2591270000000001</v>
          </cell>
          <cell r="I9409">
            <v>81.225890000000007</v>
          </cell>
          <cell r="J9409">
            <v>12882.17</v>
          </cell>
          <cell r="K9409">
            <v>-5.9421000000000002E-2</v>
          </cell>
          <cell r="L9409">
            <v>-5.7604599999999999E-2</v>
          </cell>
          <cell r="M9409">
            <v>-5.6346500000000001E-2</v>
          </cell>
          <cell r="N9409">
            <v>-5.5088499999999999E-2</v>
          </cell>
          <cell r="O9409">
            <v>-5.3272100000000003E-2</v>
          </cell>
        </row>
        <row r="9410">
          <cell r="F9410" t="str">
            <v>2012All Customers1-in-2September Peak1</v>
          </cell>
          <cell r="G9410">
            <v>0.93512150000000005</v>
          </cell>
          <cell r="H9410">
            <v>0.93512150000000005</v>
          </cell>
          <cell r="I9410">
            <v>73.282749999999993</v>
          </cell>
          <cell r="J9410">
            <v>154596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</row>
        <row r="9411">
          <cell r="F9411" t="str">
            <v>2012All Customers1-in-2September Peak2</v>
          </cell>
          <cell r="G9411">
            <v>0.7993806</v>
          </cell>
          <cell r="H9411">
            <v>0.7993806</v>
          </cell>
          <cell r="I9411">
            <v>69.810490000000001</v>
          </cell>
          <cell r="J9411">
            <v>154596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</row>
        <row r="9412">
          <cell r="F9412" t="str">
            <v>2012All Customers1-in-2September Peak3</v>
          </cell>
          <cell r="G9412">
            <v>0.71923479999999995</v>
          </cell>
          <cell r="H9412">
            <v>0.71923479999999995</v>
          </cell>
          <cell r="I9412">
            <v>68.58999</v>
          </cell>
          <cell r="J9412">
            <v>154596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</row>
        <row r="9413">
          <cell r="F9413" t="str">
            <v>2012All Customers1-in-2September Peak4</v>
          </cell>
          <cell r="G9413">
            <v>0.67267220000000005</v>
          </cell>
          <cell r="H9413">
            <v>0.67267220000000005</v>
          </cell>
          <cell r="I9413">
            <v>67.450990000000004</v>
          </cell>
          <cell r="J9413">
            <v>154596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</row>
        <row r="9414">
          <cell r="F9414" t="str">
            <v>2012All Customers1-in-2September Peak5</v>
          </cell>
          <cell r="G9414">
            <v>0.66069469999999997</v>
          </cell>
          <cell r="H9414">
            <v>0.66069469999999997</v>
          </cell>
          <cell r="I9414">
            <v>66.730639999999994</v>
          </cell>
          <cell r="J9414">
            <v>154596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</row>
        <row r="9415">
          <cell r="F9415" t="str">
            <v>2012All Customers1-in-2September Peak6</v>
          </cell>
          <cell r="G9415">
            <v>0.69900910000000005</v>
          </cell>
          <cell r="H9415">
            <v>0.69900910000000005</v>
          </cell>
          <cell r="I9415">
            <v>66.080309999999997</v>
          </cell>
          <cell r="J9415">
            <v>154596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</row>
        <row r="9416">
          <cell r="F9416" t="str">
            <v>2012All Customers1-in-2September Peak7</v>
          </cell>
          <cell r="G9416">
            <v>0.81335840000000004</v>
          </cell>
          <cell r="H9416">
            <v>0.81335840000000004</v>
          </cell>
          <cell r="I9416">
            <v>65.327870000000004</v>
          </cell>
          <cell r="J9416">
            <v>154596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</row>
        <row r="9417">
          <cell r="F9417" t="str">
            <v>2012All Customers1-in-2September Peak8</v>
          </cell>
          <cell r="G9417">
            <v>0.9023099</v>
          </cell>
          <cell r="H9417">
            <v>0.9023099</v>
          </cell>
          <cell r="I9417">
            <v>66.473370000000003</v>
          </cell>
          <cell r="J9417">
            <v>154596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</row>
        <row r="9418">
          <cell r="F9418" t="str">
            <v>2012All Customers1-in-2September Peak9</v>
          </cell>
          <cell r="G9418">
            <v>0.92259219999999997</v>
          </cell>
          <cell r="H9418">
            <v>0.92259219999999997</v>
          </cell>
          <cell r="I9418">
            <v>70.815070000000006</v>
          </cell>
          <cell r="J9418">
            <v>154596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</row>
        <row r="9419">
          <cell r="F9419" t="str">
            <v>2012All Customers1-in-2September Peak10</v>
          </cell>
          <cell r="G9419">
            <v>0.98566030000000004</v>
          </cell>
          <cell r="H9419">
            <v>0.98566030000000004</v>
          </cell>
          <cell r="I9419">
            <v>76.303460000000001</v>
          </cell>
          <cell r="J9419">
            <v>154596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</row>
        <row r="9420">
          <cell r="F9420" t="str">
            <v>2012All Customers1-in-2September Peak11</v>
          </cell>
          <cell r="G9420">
            <v>1.09169</v>
          </cell>
          <cell r="H9420">
            <v>1.09169</v>
          </cell>
          <cell r="I9420">
            <v>81.349140000000006</v>
          </cell>
          <cell r="J9420">
            <v>154596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</row>
        <row r="9421">
          <cell r="F9421" t="str">
            <v>2012All Customers1-in-2September Peak12</v>
          </cell>
          <cell r="G9421">
            <v>1.2458830000000001</v>
          </cell>
          <cell r="H9421">
            <v>1.2458830000000001</v>
          </cell>
          <cell r="I9421">
            <v>86.247420000000005</v>
          </cell>
          <cell r="J9421">
            <v>154596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</row>
        <row r="9422">
          <cell r="F9422" t="str">
            <v>2012All Customers1-in-2September Peak13</v>
          </cell>
          <cell r="G9422">
            <v>1.4505399999999999</v>
          </cell>
          <cell r="H9422">
            <v>1.4505399999999999</v>
          </cell>
          <cell r="I9422">
            <v>90.176190000000005</v>
          </cell>
          <cell r="J9422">
            <v>154596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</row>
        <row r="9423">
          <cell r="F9423" t="str">
            <v>2012All Customers1-in-2September Peak14</v>
          </cell>
          <cell r="G9423">
            <v>1.364187</v>
          </cell>
          <cell r="H9423">
            <v>1.6743760000000001</v>
          </cell>
          <cell r="I9423">
            <v>92.970889999999997</v>
          </cell>
          <cell r="J9423">
            <v>154596</v>
          </cell>
          <cell r="K9423">
            <v>0.24075569999999999</v>
          </cell>
          <cell r="L9423">
            <v>0.28177780000000002</v>
          </cell>
          <cell r="M9423">
            <v>0.31018960000000001</v>
          </cell>
          <cell r="N9423">
            <v>0.3386014</v>
          </cell>
          <cell r="O9423">
            <v>0.3796234</v>
          </cell>
        </row>
        <row r="9424">
          <cell r="F9424" t="str">
            <v>2012All Customers1-in-2September Peak15</v>
          </cell>
          <cell r="G9424">
            <v>1.521218</v>
          </cell>
          <cell r="H9424">
            <v>1.9243699999999999</v>
          </cell>
          <cell r="I9424">
            <v>95.700530000000001</v>
          </cell>
          <cell r="J9424">
            <v>154596</v>
          </cell>
          <cell r="K9424">
            <v>0.31309900000000002</v>
          </cell>
          <cell r="L9424">
            <v>0.36630309999999999</v>
          </cell>
          <cell r="M9424">
            <v>0.40315200000000001</v>
          </cell>
          <cell r="N9424">
            <v>0.44000099999999998</v>
          </cell>
          <cell r="O9424">
            <v>0.493205</v>
          </cell>
        </row>
        <row r="9425">
          <cell r="F9425" t="str">
            <v>2012All Customers1-in-2September Peak16</v>
          </cell>
          <cell r="G9425">
            <v>1.706083</v>
          </cell>
          <cell r="H9425">
            <v>2.2067480000000002</v>
          </cell>
          <cell r="I9425">
            <v>97.115780000000001</v>
          </cell>
          <cell r="J9425">
            <v>154596</v>
          </cell>
          <cell r="K9425">
            <v>0.38906220000000002</v>
          </cell>
          <cell r="L9425">
            <v>0.4549977</v>
          </cell>
          <cell r="M9425">
            <v>0.50066440000000001</v>
          </cell>
          <cell r="N9425">
            <v>0.54633120000000002</v>
          </cell>
          <cell r="O9425">
            <v>0.61226670000000005</v>
          </cell>
        </row>
        <row r="9426">
          <cell r="F9426" t="str">
            <v>2012All Customers1-in-2September Peak17</v>
          </cell>
          <cell r="G9426">
            <v>1.870628</v>
          </cell>
          <cell r="H9426">
            <v>2.4563739999999998</v>
          </cell>
          <cell r="I9426">
            <v>96.394199999999998</v>
          </cell>
          <cell r="J9426">
            <v>154596</v>
          </cell>
          <cell r="K9426">
            <v>0.45501510000000001</v>
          </cell>
          <cell r="L9426">
            <v>0.53225180000000005</v>
          </cell>
          <cell r="M9426">
            <v>0.58574590000000004</v>
          </cell>
          <cell r="N9426">
            <v>0.63923980000000002</v>
          </cell>
          <cell r="O9426">
            <v>0.71647660000000002</v>
          </cell>
        </row>
        <row r="9427">
          <cell r="F9427" t="str">
            <v>2012All Customers1-in-2September Peak18</v>
          </cell>
          <cell r="G9427">
            <v>2.0097939999999999</v>
          </cell>
          <cell r="H9427">
            <v>2.611688</v>
          </cell>
          <cell r="I9427">
            <v>94.632279999999994</v>
          </cell>
          <cell r="J9427">
            <v>154596</v>
          </cell>
          <cell r="K9427">
            <v>0.4675376</v>
          </cell>
          <cell r="L9427">
            <v>0.54691639999999997</v>
          </cell>
          <cell r="M9427">
            <v>0.60189380000000003</v>
          </cell>
          <cell r="N9427">
            <v>0.65687130000000005</v>
          </cell>
          <cell r="O9427">
            <v>0.73624999999999996</v>
          </cell>
        </row>
        <row r="9428">
          <cell r="F9428" t="str">
            <v>2012All Customers1-in-2September Peak19</v>
          </cell>
          <cell r="G9428">
            <v>2.8393060000000001</v>
          </cell>
          <cell r="H9428">
            <v>2.575939</v>
          </cell>
          <cell r="I9428">
            <v>91.436890000000005</v>
          </cell>
          <cell r="J9428">
            <v>154596</v>
          </cell>
          <cell r="K9428">
            <v>-0.29173199999999999</v>
          </cell>
          <cell r="L9428">
            <v>-0.27497379999999999</v>
          </cell>
          <cell r="M9428">
            <v>-0.26336710000000002</v>
          </cell>
          <cell r="N9428">
            <v>-0.2517605</v>
          </cell>
          <cell r="O9428">
            <v>-0.2350023</v>
          </cell>
        </row>
        <row r="9429">
          <cell r="F9429" t="str">
            <v>2012All Customers1-in-2September Peak20</v>
          </cell>
          <cell r="G9429">
            <v>2.5982150000000002</v>
          </cell>
          <cell r="H9429">
            <v>2.3617889999999999</v>
          </cell>
          <cell r="I9429">
            <v>86.179760000000002</v>
          </cell>
          <cell r="J9429">
            <v>154596</v>
          </cell>
          <cell r="K9429">
            <v>-0.26176769999999999</v>
          </cell>
          <cell r="L9429">
            <v>-0.24679519999999999</v>
          </cell>
          <cell r="M9429">
            <v>-0.2364253</v>
          </cell>
          <cell r="N9429">
            <v>-0.22605529999999999</v>
          </cell>
          <cell r="O9429">
            <v>-0.21108279999999999</v>
          </cell>
        </row>
        <row r="9430">
          <cell r="F9430" t="str">
            <v>2012All Customers1-in-2September Peak21</v>
          </cell>
          <cell r="G9430">
            <v>2.2844739999999999</v>
          </cell>
          <cell r="H9430">
            <v>2.1344449999999999</v>
          </cell>
          <cell r="I9430">
            <v>81.500479999999996</v>
          </cell>
          <cell r="J9430">
            <v>154596</v>
          </cell>
          <cell r="K9430">
            <v>-0.16578090000000001</v>
          </cell>
          <cell r="L9430">
            <v>-0.15647449999999999</v>
          </cell>
          <cell r="M9430">
            <v>-0.15002889999999999</v>
          </cell>
          <cell r="N9430">
            <v>-0.1435833</v>
          </cell>
          <cell r="O9430">
            <v>-0.1342768</v>
          </cell>
        </row>
        <row r="9431">
          <cell r="F9431" t="str">
            <v>2012All Customers1-in-2September Peak22</v>
          </cell>
          <cell r="G9431">
            <v>1.9637020000000001</v>
          </cell>
          <cell r="H9431">
            <v>1.870628</v>
          </cell>
          <cell r="I9431">
            <v>78.396879999999996</v>
          </cell>
          <cell r="J9431">
            <v>154596</v>
          </cell>
          <cell r="K9431">
            <v>-0.10274510000000001</v>
          </cell>
          <cell r="L9431">
            <v>-9.7031199999999998E-2</v>
          </cell>
          <cell r="M9431">
            <v>-9.3073799999999998E-2</v>
          </cell>
          <cell r="N9431">
            <v>-8.9116399999999998E-2</v>
          </cell>
          <cell r="O9431">
            <v>-8.3402500000000004E-2</v>
          </cell>
        </row>
        <row r="9432">
          <cell r="F9432" t="str">
            <v>2012All Customers1-in-2September Peak23</v>
          </cell>
          <cell r="G9432">
            <v>1.55149</v>
          </cell>
          <cell r="H9432">
            <v>1.4932669999999999</v>
          </cell>
          <cell r="I9432">
            <v>76.278499999999994</v>
          </cell>
          <cell r="J9432">
            <v>154596</v>
          </cell>
          <cell r="K9432">
            <v>-6.4362199999999994E-2</v>
          </cell>
          <cell r="L9432">
            <v>-6.0735200000000003E-2</v>
          </cell>
          <cell r="M9432">
            <v>-5.8223200000000003E-2</v>
          </cell>
          <cell r="N9432">
            <v>-5.5711200000000002E-2</v>
          </cell>
          <cell r="O9432">
            <v>-5.2084199999999997E-2</v>
          </cell>
        </row>
        <row r="9433">
          <cell r="F9433" t="str">
            <v>2012All Customers1-in-2September Peak24</v>
          </cell>
          <cell r="G9433">
            <v>1.1864030000000001</v>
          </cell>
          <cell r="H9433">
            <v>1.1443939999999999</v>
          </cell>
          <cell r="I9433">
            <v>74.091840000000005</v>
          </cell>
          <cell r="J9433">
            <v>154596</v>
          </cell>
          <cell r="K9433">
            <v>-4.6482200000000001E-2</v>
          </cell>
          <cell r="L9433">
            <v>-4.3839599999999999E-2</v>
          </cell>
          <cell r="M9433">
            <v>-4.2009299999999999E-2</v>
          </cell>
          <cell r="N9433">
            <v>-4.0179100000000002E-2</v>
          </cell>
          <cell r="O9433">
            <v>-3.75365E-2</v>
          </cell>
        </row>
        <row r="9434">
          <cell r="F9434" t="str">
            <v>2012Greater Bay Area1-in-2September Peak1</v>
          </cell>
          <cell r="G9434">
            <v>0.82303769999999998</v>
          </cell>
          <cell r="H9434">
            <v>0.82303769999999998</v>
          </cell>
          <cell r="I9434">
            <v>69.812899999999999</v>
          </cell>
          <cell r="J9434">
            <v>53902.27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</row>
        <row r="9435">
          <cell r="F9435" t="str">
            <v>2012Greater Bay Area1-in-2September Peak2</v>
          </cell>
          <cell r="G9435">
            <v>0.69229130000000005</v>
          </cell>
          <cell r="H9435">
            <v>0.69229130000000005</v>
          </cell>
          <cell r="I9435">
            <v>64.607569999999996</v>
          </cell>
          <cell r="J9435">
            <v>53902.27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</row>
        <row r="9436">
          <cell r="F9436" t="str">
            <v>2012Greater Bay Area1-in-2September Peak3</v>
          </cell>
          <cell r="G9436">
            <v>0.62028190000000005</v>
          </cell>
          <cell r="H9436">
            <v>0.62028190000000005</v>
          </cell>
          <cell r="I9436">
            <v>63.924759999999999</v>
          </cell>
          <cell r="J9436">
            <v>53902.27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</row>
        <row r="9437">
          <cell r="F9437" t="str">
            <v>2012Greater Bay Area1-in-2September Peak4</v>
          </cell>
          <cell r="G9437">
            <v>0.58031710000000003</v>
          </cell>
          <cell r="H9437">
            <v>0.58031710000000003</v>
          </cell>
          <cell r="I9437">
            <v>63.332529999999998</v>
          </cell>
          <cell r="J9437">
            <v>53902.27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</row>
        <row r="9438">
          <cell r="F9438" t="str">
            <v>2012Greater Bay Area1-in-2September Peak5</v>
          </cell>
          <cell r="G9438">
            <v>0.56692240000000005</v>
          </cell>
          <cell r="H9438">
            <v>0.56692240000000005</v>
          </cell>
          <cell r="I9438">
            <v>62.675089999999997</v>
          </cell>
          <cell r="J9438">
            <v>53902.27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</row>
        <row r="9439">
          <cell r="F9439" t="str">
            <v>2012Greater Bay Area1-in-2September Peak6</v>
          </cell>
          <cell r="G9439">
            <v>0.59810629999999998</v>
          </cell>
          <cell r="H9439">
            <v>0.59810629999999998</v>
          </cell>
          <cell r="I9439">
            <v>62.104700000000001</v>
          </cell>
          <cell r="J9439">
            <v>53902.27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</row>
        <row r="9440">
          <cell r="F9440" t="str">
            <v>2012Greater Bay Area1-in-2September Peak7</v>
          </cell>
          <cell r="G9440">
            <v>0.70685279999999995</v>
          </cell>
          <cell r="H9440">
            <v>0.70685279999999995</v>
          </cell>
          <cell r="I9440">
            <v>61.215440000000001</v>
          </cell>
          <cell r="J9440">
            <v>53902.27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</row>
        <row r="9441">
          <cell r="F9441" t="str">
            <v>2012Greater Bay Area1-in-2September Peak8</v>
          </cell>
          <cell r="G9441">
            <v>0.81314940000000002</v>
          </cell>
          <cell r="H9441">
            <v>0.81314940000000002</v>
          </cell>
          <cell r="I9441">
            <v>62.629440000000002</v>
          </cell>
          <cell r="J9441">
            <v>53902.27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</row>
        <row r="9442">
          <cell r="F9442" t="str">
            <v>2012Greater Bay Area1-in-2September Peak9</v>
          </cell>
          <cell r="G9442">
            <v>0.82578039999999997</v>
          </cell>
          <cell r="H9442">
            <v>0.82578039999999997</v>
          </cell>
          <cell r="I9442">
            <v>66.567719999999994</v>
          </cell>
          <cell r="J9442">
            <v>53902.27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</row>
        <row r="9443">
          <cell r="F9443" t="str">
            <v>2012Greater Bay Area1-in-2September Peak10</v>
          </cell>
          <cell r="G9443">
            <v>0.86180880000000004</v>
          </cell>
          <cell r="H9443">
            <v>0.86180880000000004</v>
          </cell>
          <cell r="I9443">
            <v>72.447460000000007</v>
          </cell>
          <cell r="J9443">
            <v>53902.27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</row>
        <row r="9444">
          <cell r="F9444" t="str">
            <v>2012Greater Bay Area1-in-2September Peak11</v>
          </cell>
          <cell r="G9444">
            <v>0.93564809999999998</v>
          </cell>
          <cell r="H9444">
            <v>0.93564809999999998</v>
          </cell>
          <cell r="I9444">
            <v>76.354140000000001</v>
          </cell>
          <cell r="J9444">
            <v>53902.27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</row>
        <row r="9445">
          <cell r="F9445" t="str">
            <v>2012Greater Bay Area1-in-2September Peak12</v>
          </cell>
          <cell r="G9445">
            <v>1.040751</v>
          </cell>
          <cell r="H9445">
            <v>1.040751</v>
          </cell>
          <cell r="I9445">
            <v>81.012600000000006</v>
          </cell>
          <cell r="J9445">
            <v>53902.27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</row>
        <row r="9446">
          <cell r="F9446" t="str">
            <v>2012Greater Bay Area1-in-2September Peak13</v>
          </cell>
          <cell r="G9446">
            <v>1.1843090000000001</v>
          </cell>
          <cell r="H9446">
            <v>1.1843090000000001</v>
          </cell>
          <cell r="I9446">
            <v>85.331019999999995</v>
          </cell>
          <cell r="J9446">
            <v>53902.27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</row>
        <row r="9447">
          <cell r="F9447" t="str">
            <v>2012Greater Bay Area1-in-2September Peak14</v>
          </cell>
          <cell r="G9447">
            <v>1.1047990000000001</v>
          </cell>
          <cell r="H9447">
            <v>1.337353</v>
          </cell>
          <cell r="I9447">
            <v>88.201359999999994</v>
          </cell>
          <cell r="J9447">
            <v>53902.27</v>
          </cell>
          <cell r="K9447">
            <v>0.16478870000000001</v>
          </cell>
          <cell r="L9447">
            <v>0.20482500000000001</v>
          </cell>
          <cell r="M9447">
            <v>0.23255400000000001</v>
          </cell>
          <cell r="N9447">
            <v>0.26028299999999999</v>
          </cell>
          <cell r="O9447">
            <v>0.30031920000000001</v>
          </cell>
        </row>
        <row r="9448">
          <cell r="F9448" t="str">
            <v>2012Greater Bay Area1-in-2September Peak15</v>
          </cell>
          <cell r="G9448">
            <v>1.2111160000000001</v>
          </cell>
          <cell r="H9448">
            <v>1.515404</v>
          </cell>
          <cell r="I9448">
            <v>92.19135</v>
          </cell>
          <cell r="J9448">
            <v>53902.27</v>
          </cell>
          <cell r="K9448">
            <v>0.21576190000000001</v>
          </cell>
          <cell r="L9448">
            <v>0.26806390000000002</v>
          </cell>
          <cell r="M9448">
            <v>0.30428810000000001</v>
          </cell>
          <cell r="N9448">
            <v>0.34051229999999999</v>
          </cell>
          <cell r="O9448">
            <v>0.3928142</v>
          </cell>
        </row>
        <row r="9449">
          <cell r="F9449" t="str">
            <v>2012Greater Bay Area1-in-2September Peak16</v>
          </cell>
          <cell r="G9449">
            <v>1.3577159999999999</v>
          </cell>
          <cell r="H9449">
            <v>1.734097</v>
          </cell>
          <cell r="I9449">
            <v>93.656329999999997</v>
          </cell>
          <cell r="J9449">
            <v>53902.27</v>
          </cell>
          <cell r="K9449">
            <v>0.26687460000000002</v>
          </cell>
          <cell r="L9449">
            <v>0.33157170000000002</v>
          </cell>
          <cell r="M9449">
            <v>0.37638080000000002</v>
          </cell>
          <cell r="N9449">
            <v>0.42118990000000001</v>
          </cell>
          <cell r="O9449">
            <v>0.48588720000000002</v>
          </cell>
        </row>
        <row r="9450">
          <cell r="F9450" t="str">
            <v>2012Greater Bay Area1-in-2September Peak17</v>
          </cell>
          <cell r="G9450">
            <v>1.502567</v>
          </cell>
          <cell r="H9450">
            <v>1.943967</v>
          </cell>
          <cell r="I9450">
            <v>92.925809999999998</v>
          </cell>
          <cell r="J9450">
            <v>53902.27</v>
          </cell>
          <cell r="K9450">
            <v>0.31298120000000001</v>
          </cell>
          <cell r="L9450">
            <v>0.38885209999999998</v>
          </cell>
          <cell r="M9450">
            <v>0.44140020000000002</v>
          </cell>
          <cell r="N9450">
            <v>0.4939481</v>
          </cell>
          <cell r="O9450">
            <v>0.56981910000000002</v>
          </cell>
        </row>
        <row r="9451">
          <cell r="F9451" t="str">
            <v>2012Greater Bay Area1-in-2September Peak18</v>
          </cell>
          <cell r="G9451">
            <v>1.6370260000000001</v>
          </cell>
          <cell r="H9451">
            <v>2.0907339999999999</v>
          </cell>
          <cell r="I9451">
            <v>91.458219999999997</v>
          </cell>
          <cell r="J9451">
            <v>53902.27</v>
          </cell>
          <cell r="K9451">
            <v>0.32170870000000001</v>
          </cell>
          <cell r="L9451">
            <v>0.39969480000000002</v>
          </cell>
          <cell r="M9451">
            <v>0.45370779999999999</v>
          </cell>
          <cell r="N9451">
            <v>0.50772079999999997</v>
          </cell>
          <cell r="O9451">
            <v>0.58570690000000003</v>
          </cell>
        </row>
        <row r="9452">
          <cell r="F9452" t="str">
            <v>2012Greater Bay Area1-in-2September Peak19</v>
          </cell>
          <cell r="G9452">
            <v>2.2680980000000002</v>
          </cell>
          <cell r="H9452">
            <v>2.0912440000000001</v>
          </cell>
          <cell r="I9452">
            <v>88.090590000000006</v>
          </cell>
          <cell r="J9452">
            <v>53902.27</v>
          </cell>
          <cell r="K9452">
            <v>-0.20453879999999999</v>
          </cell>
          <cell r="L9452">
            <v>-0.1881825</v>
          </cell>
          <cell r="M9452">
            <v>-0.17685409999999999</v>
          </cell>
          <cell r="N9452">
            <v>-0.1655258</v>
          </cell>
          <cell r="O9452">
            <v>-0.14916940000000001</v>
          </cell>
        </row>
        <row r="9453">
          <cell r="F9453" t="str">
            <v>2012Greater Bay Area1-in-2September Peak20</v>
          </cell>
          <cell r="G9453">
            <v>2.0891229999999998</v>
          </cell>
          <cell r="H9453">
            <v>1.931826</v>
          </cell>
          <cell r="I9453">
            <v>83.027680000000004</v>
          </cell>
          <cell r="J9453">
            <v>53902.27</v>
          </cell>
          <cell r="K9453">
            <v>-0.18192050000000001</v>
          </cell>
          <cell r="L9453">
            <v>-0.16737289999999999</v>
          </cell>
          <cell r="M9453">
            <v>-0.1572973</v>
          </cell>
          <cell r="N9453">
            <v>-0.14722160000000001</v>
          </cell>
          <cell r="O9453">
            <v>-0.13267399999999999</v>
          </cell>
        </row>
        <row r="9454">
          <cell r="F9454" t="str">
            <v>2012Greater Bay Area1-in-2September Peak21</v>
          </cell>
          <cell r="G9454">
            <v>1.868025</v>
          </cell>
          <cell r="H9454">
            <v>1.777784</v>
          </cell>
          <cell r="I9454">
            <v>78.614660000000001</v>
          </cell>
          <cell r="J9454">
            <v>53902.27</v>
          </cell>
          <cell r="K9454">
            <v>-0.1043668</v>
          </cell>
          <cell r="L9454">
            <v>-9.6020900000000006E-2</v>
          </cell>
          <cell r="M9454">
            <v>-9.0240600000000004E-2</v>
          </cell>
          <cell r="N9454">
            <v>-8.4460300000000002E-2</v>
          </cell>
          <cell r="O9454">
            <v>-7.6114399999999999E-2</v>
          </cell>
        </row>
        <row r="9455">
          <cell r="F9455" t="str">
            <v>2012Greater Bay Area1-in-2September Peak22</v>
          </cell>
          <cell r="G9455">
            <v>1.6470070000000001</v>
          </cell>
          <cell r="H9455">
            <v>1.5939939999999999</v>
          </cell>
          <cell r="I9455">
            <v>75.411929999999998</v>
          </cell>
          <cell r="J9455">
            <v>53902.27</v>
          </cell>
          <cell r="K9455">
            <v>-6.1311200000000003E-2</v>
          </cell>
          <cell r="L9455">
            <v>-5.6408300000000001E-2</v>
          </cell>
          <cell r="M9455">
            <v>-5.30126E-2</v>
          </cell>
          <cell r="N9455">
            <v>-4.9616899999999999E-2</v>
          </cell>
          <cell r="O9455">
            <v>-4.4713999999999997E-2</v>
          </cell>
        </row>
        <row r="9456">
          <cell r="F9456" t="str">
            <v>2012Greater Bay Area1-in-2September Peak23</v>
          </cell>
          <cell r="G9456">
            <v>1.3284860000000001</v>
          </cell>
          <cell r="H9456">
            <v>1.2943770000000001</v>
          </cell>
          <cell r="I9456">
            <v>72.408609999999996</v>
          </cell>
          <cell r="J9456">
            <v>53902.27</v>
          </cell>
          <cell r="K9456">
            <v>-3.9447700000000002E-2</v>
          </cell>
          <cell r="L9456">
            <v>-3.6293199999999998E-2</v>
          </cell>
          <cell r="M9456">
            <v>-3.4108399999999997E-2</v>
          </cell>
          <cell r="N9456">
            <v>-3.1923600000000003E-2</v>
          </cell>
          <cell r="O9456">
            <v>-2.8769099999999999E-2</v>
          </cell>
        </row>
        <row r="9457">
          <cell r="F9457" t="str">
            <v>2012Greater Bay Area1-in-2September Peak24</v>
          </cell>
          <cell r="G9457">
            <v>1.012602</v>
          </cell>
          <cell r="H9457">
            <v>0.98534699999999997</v>
          </cell>
          <cell r="I9457">
            <v>70.435230000000004</v>
          </cell>
          <cell r="J9457">
            <v>53902.27</v>
          </cell>
          <cell r="K9457">
            <v>-3.1521199999999999E-2</v>
          </cell>
          <cell r="L9457">
            <v>-2.9000600000000001E-2</v>
          </cell>
          <cell r="M9457">
            <v>-2.7254799999999999E-2</v>
          </cell>
          <cell r="N9457">
            <v>-2.5509E-2</v>
          </cell>
          <cell r="O9457">
            <v>-2.29883E-2</v>
          </cell>
        </row>
        <row r="9458">
          <cell r="F9458" t="str">
            <v>2012Greater Fresno1-in-2September Peak1</v>
          </cell>
          <cell r="G9458">
            <v>1.1386229999999999</v>
          </cell>
          <cell r="H9458">
            <v>1.1386229999999999</v>
          </cell>
          <cell r="I9458">
            <v>81.664689999999993</v>
          </cell>
          <cell r="J9458">
            <v>27661.41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</row>
        <row r="9459">
          <cell r="F9459" t="str">
            <v>2012Greater Fresno1-in-2September Peak2</v>
          </cell>
          <cell r="G9459">
            <v>0.96810110000000005</v>
          </cell>
          <cell r="H9459">
            <v>0.96810110000000005</v>
          </cell>
          <cell r="I9459">
            <v>80.505399999999995</v>
          </cell>
          <cell r="J9459">
            <v>27661.41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</row>
        <row r="9460">
          <cell r="F9460" t="str">
            <v>2012Greater Fresno1-in-2September Peak3</v>
          </cell>
          <cell r="G9460">
            <v>0.85748020000000003</v>
          </cell>
          <cell r="H9460">
            <v>0.85748020000000003</v>
          </cell>
          <cell r="I9460">
            <v>79.828090000000003</v>
          </cell>
          <cell r="J9460">
            <v>27661.41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</row>
        <row r="9461">
          <cell r="F9461" t="str">
            <v>2012Greater Fresno1-in-2September Peak4</v>
          </cell>
          <cell r="G9461">
            <v>0.79056459999999995</v>
          </cell>
          <cell r="H9461">
            <v>0.79056459999999995</v>
          </cell>
          <cell r="I9461">
            <v>77.828090000000003</v>
          </cell>
          <cell r="J9461">
            <v>27661.41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</row>
        <row r="9462">
          <cell r="F9462" t="str">
            <v>2012Greater Fresno1-in-2September Peak5</v>
          </cell>
          <cell r="G9462">
            <v>0.77011750000000001</v>
          </cell>
          <cell r="H9462">
            <v>0.77011750000000001</v>
          </cell>
          <cell r="I9462">
            <v>77.197069999999997</v>
          </cell>
          <cell r="J9462">
            <v>27661.41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</row>
        <row r="9463">
          <cell r="F9463" t="str">
            <v>2012Greater Fresno1-in-2September Peak6</v>
          </cell>
          <cell r="G9463">
            <v>0.80121549999999997</v>
          </cell>
          <cell r="H9463">
            <v>0.80121549999999997</v>
          </cell>
          <cell r="I9463">
            <v>75.456370000000007</v>
          </cell>
          <cell r="J9463">
            <v>27661.41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</row>
        <row r="9464">
          <cell r="F9464" t="str">
            <v>2012Greater Fresno1-in-2September Peak7</v>
          </cell>
          <cell r="G9464">
            <v>0.90036649999999996</v>
          </cell>
          <cell r="H9464">
            <v>0.90036649999999996</v>
          </cell>
          <cell r="I9464">
            <v>74.545029999999997</v>
          </cell>
          <cell r="J9464">
            <v>27661.41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</row>
        <row r="9465">
          <cell r="F9465" t="str">
            <v>2012Greater Fresno1-in-2September Peak8</v>
          </cell>
          <cell r="G9465">
            <v>0.96616080000000004</v>
          </cell>
          <cell r="H9465">
            <v>0.96616080000000004</v>
          </cell>
          <cell r="I9465">
            <v>73.846670000000003</v>
          </cell>
          <cell r="J9465">
            <v>27661.41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</row>
        <row r="9466">
          <cell r="F9466" t="str">
            <v>2012Greater Fresno1-in-2September Peak9</v>
          </cell>
          <cell r="G9466">
            <v>0.99564710000000001</v>
          </cell>
          <cell r="H9466">
            <v>0.99564710000000001</v>
          </cell>
          <cell r="I9466">
            <v>77.176119999999997</v>
          </cell>
          <cell r="J9466">
            <v>27661.41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</row>
        <row r="9467">
          <cell r="F9467" t="str">
            <v>2012Greater Fresno1-in-2September Peak10</v>
          </cell>
          <cell r="G9467">
            <v>1.106311</v>
          </cell>
          <cell r="H9467">
            <v>1.106311</v>
          </cell>
          <cell r="I9467">
            <v>82.011439999999993</v>
          </cell>
          <cell r="J9467">
            <v>27661.41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</row>
        <row r="9468">
          <cell r="F9468" t="str">
            <v>2012Greater Fresno1-in-2September Peak11</v>
          </cell>
          <cell r="G9468">
            <v>1.2697989999999999</v>
          </cell>
          <cell r="H9468">
            <v>1.2697989999999999</v>
          </cell>
          <cell r="I9468">
            <v>87.004679999999993</v>
          </cell>
          <cell r="J9468">
            <v>27661.41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</row>
        <row r="9469">
          <cell r="F9469" t="str">
            <v>2012Greater Fresno1-in-2September Peak12</v>
          </cell>
          <cell r="G9469">
            <v>1.508578</v>
          </cell>
          <cell r="H9469">
            <v>1.508578</v>
          </cell>
          <cell r="I9469">
            <v>91.327449999999999</v>
          </cell>
          <cell r="J9469">
            <v>27661.41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</row>
        <row r="9470">
          <cell r="F9470" t="str">
            <v>2012Greater Fresno1-in-2September Peak13</v>
          </cell>
          <cell r="G9470">
            <v>1.805841</v>
          </cell>
          <cell r="H9470">
            <v>1.805841</v>
          </cell>
          <cell r="I9470">
            <v>94.937240000000003</v>
          </cell>
          <cell r="J9470">
            <v>27661.41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</row>
        <row r="9471">
          <cell r="F9471" t="str">
            <v>2012Greater Fresno1-in-2September Peak14</v>
          </cell>
          <cell r="G9471">
            <v>1.719722</v>
          </cell>
          <cell r="H9471">
            <v>2.12147</v>
          </cell>
          <cell r="I9471">
            <v>97.2119</v>
          </cell>
          <cell r="J9471">
            <v>27661.41</v>
          </cell>
          <cell r="K9471">
            <v>0.31625569999999997</v>
          </cell>
          <cell r="L9471">
            <v>0.36676510000000001</v>
          </cell>
          <cell r="M9471">
            <v>0.40174789999999999</v>
          </cell>
          <cell r="N9471">
            <v>0.43673060000000002</v>
          </cell>
          <cell r="O9471">
            <v>0.48724000000000001</v>
          </cell>
        </row>
        <row r="9472">
          <cell r="F9472" t="str">
            <v>2012Greater Fresno1-in-2September Peak15</v>
          </cell>
          <cell r="G9472">
            <v>1.928256</v>
          </cell>
          <cell r="H9472">
            <v>2.4497309999999999</v>
          </cell>
          <cell r="I9472">
            <v>98.164770000000004</v>
          </cell>
          <cell r="J9472">
            <v>27661.41</v>
          </cell>
          <cell r="K9472">
            <v>0.41056730000000002</v>
          </cell>
          <cell r="L9472">
            <v>0.47609210000000002</v>
          </cell>
          <cell r="M9472">
            <v>0.52147449999999995</v>
          </cell>
          <cell r="N9472">
            <v>0.5668569</v>
          </cell>
          <cell r="O9472">
            <v>0.63238179999999999</v>
          </cell>
        </row>
        <row r="9473">
          <cell r="F9473" t="str">
            <v>2012Greater Fresno1-in-2September Peak16</v>
          </cell>
          <cell r="G9473">
            <v>2.1429269999999998</v>
          </cell>
          <cell r="H9473">
            <v>2.7910870000000001</v>
          </cell>
          <cell r="I9473">
            <v>100.1516</v>
          </cell>
          <cell r="J9473">
            <v>27661.41</v>
          </cell>
          <cell r="K9473">
            <v>0.51072200000000001</v>
          </cell>
          <cell r="L9473">
            <v>0.59192160000000005</v>
          </cell>
          <cell r="M9473">
            <v>0.64815999999999996</v>
          </cell>
          <cell r="N9473">
            <v>0.70439859999999999</v>
          </cell>
          <cell r="O9473">
            <v>0.78559820000000002</v>
          </cell>
        </row>
        <row r="9474">
          <cell r="F9474" t="str">
            <v>2012Greater Fresno1-in-2September Peak17</v>
          </cell>
          <cell r="G9474">
            <v>2.2925779999999998</v>
          </cell>
          <cell r="H9474">
            <v>3.0504959999999999</v>
          </cell>
          <cell r="I9474">
            <v>98.781329999999997</v>
          </cell>
          <cell r="J9474">
            <v>27661.41</v>
          </cell>
          <cell r="K9474">
            <v>0.59691660000000002</v>
          </cell>
          <cell r="L9474">
            <v>0.69203729999999997</v>
          </cell>
          <cell r="M9474">
            <v>0.75791759999999997</v>
          </cell>
          <cell r="N9474">
            <v>0.82379780000000002</v>
          </cell>
          <cell r="O9474">
            <v>0.91891860000000003</v>
          </cell>
        </row>
        <row r="9475">
          <cell r="F9475" t="str">
            <v>2012Greater Fresno1-in-2September Peak18</v>
          </cell>
          <cell r="G9475">
            <v>2.415241</v>
          </cell>
          <cell r="H9475">
            <v>3.1940019999999998</v>
          </cell>
          <cell r="I9475">
            <v>95.158190000000005</v>
          </cell>
          <cell r="J9475">
            <v>27661.41</v>
          </cell>
          <cell r="K9475">
            <v>0.61329409999999995</v>
          </cell>
          <cell r="L9475">
            <v>0.71105320000000005</v>
          </cell>
          <cell r="M9475">
            <v>0.77876080000000003</v>
          </cell>
          <cell r="N9475">
            <v>0.84646840000000001</v>
          </cell>
          <cell r="O9475">
            <v>0.9442275</v>
          </cell>
        </row>
        <row r="9476">
          <cell r="F9476" t="str">
            <v>2012Greater Fresno1-in-2September Peak19</v>
          </cell>
          <cell r="G9476">
            <v>3.4492780000000001</v>
          </cell>
          <cell r="H9476">
            <v>3.1239509999999999</v>
          </cell>
          <cell r="I9476">
            <v>93.829549999999998</v>
          </cell>
          <cell r="J9476">
            <v>27661.41</v>
          </cell>
          <cell r="K9476">
            <v>-0.3527807</v>
          </cell>
          <cell r="L9476">
            <v>-0.33656079999999999</v>
          </cell>
          <cell r="M9476">
            <v>-0.32532689999999997</v>
          </cell>
          <cell r="N9476">
            <v>-0.31409310000000001</v>
          </cell>
          <cell r="O9476">
            <v>-0.2978731</v>
          </cell>
        </row>
        <row r="9477">
          <cell r="F9477" t="str">
            <v>2012Greater Fresno1-in-2September Peak20</v>
          </cell>
          <cell r="G9477">
            <v>3.1816309999999999</v>
          </cell>
          <cell r="H9477">
            <v>2.8750610000000001</v>
          </cell>
          <cell r="I9477">
            <v>90.596339999999998</v>
          </cell>
          <cell r="J9477">
            <v>27661.41</v>
          </cell>
          <cell r="K9477">
            <v>-0.33244099999999999</v>
          </cell>
          <cell r="L9477">
            <v>-0.3171563</v>
          </cell>
          <cell r="M9477">
            <v>-0.30657010000000001</v>
          </cell>
          <cell r="N9477">
            <v>-0.29598390000000002</v>
          </cell>
          <cell r="O9477">
            <v>-0.28069909999999998</v>
          </cell>
        </row>
        <row r="9478">
          <cell r="F9478" t="str">
            <v>2012Greater Fresno1-in-2September Peak21</v>
          </cell>
          <cell r="G9478">
            <v>2.8353459999999999</v>
          </cell>
          <cell r="H9478">
            <v>2.6203780000000001</v>
          </cell>
          <cell r="I9478">
            <v>88.431470000000004</v>
          </cell>
          <cell r="J9478">
            <v>27661.41</v>
          </cell>
          <cell r="K9478">
            <v>-0.2331095</v>
          </cell>
          <cell r="L9478">
            <v>-0.2223918</v>
          </cell>
          <cell r="M9478">
            <v>-0.21496870000000001</v>
          </cell>
          <cell r="N9478">
            <v>-0.2075456</v>
          </cell>
          <cell r="O9478">
            <v>-0.1968278</v>
          </cell>
        </row>
        <row r="9479">
          <cell r="F9479" t="str">
            <v>2012Greater Fresno1-in-2September Peak22</v>
          </cell>
          <cell r="G9479">
            <v>2.4479579999999999</v>
          </cell>
          <cell r="H9479">
            <v>2.317177</v>
          </cell>
          <cell r="I9479">
            <v>86.698260000000005</v>
          </cell>
          <cell r="J9479">
            <v>27661.41</v>
          </cell>
          <cell r="K9479">
            <v>-0.14181730000000001</v>
          </cell>
          <cell r="L9479">
            <v>-0.1352969</v>
          </cell>
          <cell r="M9479">
            <v>-0.13078090000000001</v>
          </cell>
          <cell r="N9479">
            <v>-0.12626490000000001</v>
          </cell>
          <cell r="O9479">
            <v>-0.1197445</v>
          </cell>
        </row>
        <row r="9480">
          <cell r="F9480" t="str">
            <v>2012Greater Fresno1-in-2September Peak23</v>
          </cell>
          <cell r="G9480">
            <v>1.9344809999999999</v>
          </cell>
          <cell r="H9480">
            <v>1.861024</v>
          </cell>
          <cell r="I9480">
            <v>86.178039999999996</v>
          </cell>
          <cell r="J9480">
            <v>27661.41</v>
          </cell>
          <cell r="K9480">
            <v>-7.9655500000000004E-2</v>
          </cell>
          <cell r="L9480">
            <v>-7.5993199999999997E-2</v>
          </cell>
          <cell r="M9480">
            <v>-7.3456599999999997E-2</v>
          </cell>
          <cell r="N9480">
            <v>-7.09201E-2</v>
          </cell>
          <cell r="O9480">
            <v>-6.7257800000000006E-2</v>
          </cell>
        </row>
        <row r="9481">
          <cell r="F9481" t="str">
            <v>2012Greater Fresno1-in-2September Peak24</v>
          </cell>
          <cell r="G9481">
            <v>1.4931829999999999</v>
          </cell>
          <cell r="H9481">
            <v>1.4372240000000001</v>
          </cell>
          <cell r="I9481">
            <v>82.82159</v>
          </cell>
          <cell r="J9481">
            <v>27661.41</v>
          </cell>
          <cell r="K9481">
            <v>-6.0681300000000001E-2</v>
          </cell>
          <cell r="L9481">
            <v>-5.78913E-2</v>
          </cell>
          <cell r="M9481">
            <v>-5.5959000000000002E-2</v>
          </cell>
          <cell r="N9481">
            <v>-5.4026699999999997E-2</v>
          </cell>
          <cell r="O9481">
            <v>-5.1236700000000003E-2</v>
          </cell>
        </row>
        <row r="9482">
          <cell r="F9482" t="str">
            <v>2012Kern1-in-2September Peak1</v>
          </cell>
          <cell r="G9482">
            <v>1.2393890000000001</v>
          </cell>
          <cell r="H9482">
            <v>1.2393890000000001</v>
          </cell>
          <cell r="I9482">
            <v>75.5</v>
          </cell>
          <cell r="J9482">
            <v>5743.43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</row>
        <row r="9483">
          <cell r="F9483" t="str">
            <v>2012Kern1-in-2September Peak2</v>
          </cell>
          <cell r="G9483">
            <v>1.061402</v>
          </cell>
          <cell r="H9483">
            <v>1.061402</v>
          </cell>
          <cell r="I9483">
            <v>75.5</v>
          </cell>
          <cell r="J9483">
            <v>5743.43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</row>
        <row r="9484">
          <cell r="F9484" t="str">
            <v>2012Kern1-in-2September Peak3</v>
          </cell>
          <cell r="G9484">
            <v>0.92861130000000003</v>
          </cell>
          <cell r="H9484">
            <v>0.92861130000000003</v>
          </cell>
          <cell r="I9484">
            <v>73.5</v>
          </cell>
          <cell r="J9484">
            <v>5743.43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</row>
        <row r="9485">
          <cell r="F9485" t="str">
            <v>2012Kern1-in-2September Peak4</v>
          </cell>
          <cell r="G9485">
            <v>0.83620039999999995</v>
          </cell>
          <cell r="H9485">
            <v>0.83620039999999995</v>
          </cell>
          <cell r="I9485">
            <v>73</v>
          </cell>
          <cell r="J9485">
            <v>5743.43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</row>
        <row r="9486">
          <cell r="F9486" t="str">
            <v>2012Kern1-in-2September Peak5</v>
          </cell>
          <cell r="G9486">
            <v>0.79478479999999996</v>
          </cell>
          <cell r="H9486">
            <v>0.79478479999999996</v>
          </cell>
          <cell r="I9486">
            <v>73</v>
          </cell>
          <cell r="J9486">
            <v>5743.43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</row>
        <row r="9487">
          <cell r="F9487" t="str">
            <v>2012Kern1-in-2September Peak6</v>
          </cell>
          <cell r="G9487">
            <v>0.79000890000000001</v>
          </cell>
          <cell r="H9487">
            <v>0.79000890000000001</v>
          </cell>
          <cell r="I9487">
            <v>73</v>
          </cell>
          <cell r="J9487">
            <v>5743.43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</row>
        <row r="9488">
          <cell r="F9488" t="str">
            <v>2012Kern1-in-2September Peak7</v>
          </cell>
          <cell r="G9488">
            <v>0.86137439999999998</v>
          </cell>
          <cell r="H9488">
            <v>0.86137439999999998</v>
          </cell>
          <cell r="I9488">
            <v>72</v>
          </cell>
          <cell r="J9488">
            <v>5743.43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</row>
        <row r="9489">
          <cell r="F9489" t="str">
            <v>2012Kern1-in-2September Peak8</v>
          </cell>
          <cell r="G9489">
            <v>0.90377949999999996</v>
          </cell>
          <cell r="H9489">
            <v>0.90377949999999996</v>
          </cell>
          <cell r="I9489">
            <v>74.5</v>
          </cell>
          <cell r="J9489">
            <v>5743.43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</row>
        <row r="9490">
          <cell r="F9490" t="str">
            <v>2012Kern1-in-2September Peak9</v>
          </cell>
          <cell r="G9490">
            <v>0.92710530000000002</v>
          </cell>
          <cell r="H9490">
            <v>0.92710530000000002</v>
          </cell>
          <cell r="I9490">
            <v>79.5</v>
          </cell>
          <cell r="J9490">
            <v>5743.43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</row>
        <row r="9491">
          <cell r="F9491" t="str">
            <v>2012Kern1-in-2September Peak10</v>
          </cell>
          <cell r="G9491">
            <v>1.0630520000000001</v>
          </cell>
          <cell r="H9491">
            <v>1.0630520000000001</v>
          </cell>
          <cell r="I9491">
            <v>84</v>
          </cell>
          <cell r="J9491">
            <v>5743.43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</row>
        <row r="9492">
          <cell r="F9492" t="str">
            <v>2012Kern1-in-2September Peak11</v>
          </cell>
          <cell r="G9492">
            <v>1.271296</v>
          </cell>
          <cell r="H9492">
            <v>1.271296</v>
          </cell>
          <cell r="I9492">
            <v>91</v>
          </cell>
          <cell r="J9492">
            <v>5743.43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</row>
        <row r="9493">
          <cell r="F9493" t="str">
            <v>2012Kern1-in-2September Peak12</v>
          </cell>
          <cell r="G9493">
            <v>1.5526770000000001</v>
          </cell>
          <cell r="H9493">
            <v>1.5526770000000001</v>
          </cell>
          <cell r="I9493">
            <v>96</v>
          </cell>
          <cell r="J9493">
            <v>5743.43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</row>
        <row r="9494">
          <cell r="F9494" t="str">
            <v>2012Kern1-in-2September Peak13</v>
          </cell>
          <cell r="G9494">
            <v>1.8716079999999999</v>
          </cell>
          <cell r="H9494">
            <v>1.8716079999999999</v>
          </cell>
          <cell r="I9494">
            <v>96</v>
          </cell>
          <cell r="J9494">
            <v>5743.43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</row>
        <row r="9495">
          <cell r="F9495" t="str">
            <v>2012Kern1-in-2September Peak14</v>
          </cell>
          <cell r="G9495">
            <v>1.7369520000000001</v>
          </cell>
          <cell r="H9495">
            <v>2.1829000000000001</v>
          </cell>
          <cell r="I9495">
            <v>94.5</v>
          </cell>
          <cell r="J9495">
            <v>5743.43</v>
          </cell>
          <cell r="K9495">
            <v>0.36717349999999999</v>
          </cell>
          <cell r="L9495">
            <v>0.41371380000000002</v>
          </cell>
          <cell r="M9495">
            <v>0.44594729999999999</v>
          </cell>
          <cell r="N9495">
            <v>0.47818090000000002</v>
          </cell>
          <cell r="O9495">
            <v>0.52472110000000005</v>
          </cell>
        </row>
        <row r="9496">
          <cell r="F9496" t="str">
            <v>2012Kern1-in-2September Peak15</v>
          </cell>
          <cell r="G9496">
            <v>1.924029</v>
          </cell>
          <cell r="H9496">
            <v>2.4829150000000002</v>
          </cell>
          <cell r="I9496">
            <v>94.5</v>
          </cell>
          <cell r="J9496">
            <v>5743.43</v>
          </cell>
          <cell r="K9496">
            <v>0.46118700000000001</v>
          </cell>
          <cell r="L9496">
            <v>0.51890840000000005</v>
          </cell>
          <cell r="M9496">
            <v>0.55888610000000005</v>
          </cell>
          <cell r="N9496">
            <v>0.59886379999999995</v>
          </cell>
          <cell r="O9496">
            <v>0.65658530000000004</v>
          </cell>
        </row>
        <row r="9497">
          <cell r="F9497" t="str">
            <v>2012Kern1-in-2September Peak16</v>
          </cell>
          <cell r="G9497">
            <v>2.0837569999999999</v>
          </cell>
          <cell r="H9497">
            <v>2.7909959999999998</v>
          </cell>
          <cell r="I9497">
            <v>94.5</v>
          </cell>
          <cell r="J9497">
            <v>5743.43</v>
          </cell>
          <cell r="K9497">
            <v>0.58473280000000005</v>
          </cell>
          <cell r="L9497">
            <v>0.65711030000000004</v>
          </cell>
          <cell r="M9497">
            <v>0.70723879999999995</v>
          </cell>
          <cell r="N9497">
            <v>0.75736720000000002</v>
          </cell>
          <cell r="O9497">
            <v>0.82974479999999995</v>
          </cell>
        </row>
        <row r="9498">
          <cell r="F9498" t="str">
            <v>2012Kern1-in-2September Peak17</v>
          </cell>
          <cell r="G9498">
            <v>2.20316</v>
          </cell>
          <cell r="H9498">
            <v>3.021334</v>
          </cell>
          <cell r="I9498">
            <v>94</v>
          </cell>
          <cell r="J9498">
            <v>5743.43</v>
          </cell>
          <cell r="K9498">
            <v>0.67567580000000005</v>
          </cell>
          <cell r="L9498">
            <v>0.75986500000000001</v>
          </cell>
          <cell r="M9498">
            <v>0.81817430000000002</v>
          </cell>
          <cell r="N9498">
            <v>0.87648340000000002</v>
          </cell>
          <cell r="O9498">
            <v>0.96067290000000005</v>
          </cell>
        </row>
        <row r="9499">
          <cell r="F9499" t="str">
            <v>2012Kern1-in-2September Peak18</v>
          </cell>
          <cell r="G9499">
            <v>2.2922500000000001</v>
          </cell>
          <cell r="H9499">
            <v>3.131764</v>
          </cell>
          <cell r="I9499">
            <v>97.5</v>
          </cell>
          <cell r="J9499">
            <v>5743.43</v>
          </cell>
          <cell r="K9499">
            <v>0.69319589999999998</v>
          </cell>
          <cell r="L9499">
            <v>0.77964199999999995</v>
          </cell>
          <cell r="M9499">
            <v>0.83951430000000005</v>
          </cell>
          <cell r="N9499">
            <v>0.89938680000000004</v>
          </cell>
          <cell r="O9499">
            <v>0.98583259999999995</v>
          </cell>
        </row>
        <row r="9500">
          <cell r="F9500" t="str">
            <v>2012Kern1-in-2September Peak19</v>
          </cell>
          <cell r="G9500">
            <v>3.4678279999999999</v>
          </cell>
          <cell r="H9500">
            <v>3.0473859999999999</v>
          </cell>
          <cell r="I9500">
            <v>96</v>
          </cell>
          <cell r="J9500">
            <v>5743.43</v>
          </cell>
          <cell r="K9500">
            <v>-0.4601404</v>
          </cell>
          <cell r="L9500">
            <v>-0.43668630000000003</v>
          </cell>
          <cell r="M9500">
            <v>-0.42044199999999998</v>
          </cell>
          <cell r="N9500">
            <v>-0.4041979</v>
          </cell>
          <cell r="O9500">
            <v>-0.38074370000000002</v>
          </cell>
        </row>
        <row r="9501">
          <cell r="F9501" t="str">
            <v>2012Kern1-in-2September Peak20</v>
          </cell>
          <cell r="G9501">
            <v>3.257917</v>
          </cell>
          <cell r="H9501">
            <v>2.8351630000000001</v>
          </cell>
          <cell r="I9501">
            <v>90.5</v>
          </cell>
          <cell r="J9501">
            <v>5743.43</v>
          </cell>
          <cell r="K9501">
            <v>-0.46267069999999999</v>
          </cell>
          <cell r="L9501">
            <v>-0.43908760000000002</v>
          </cell>
          <cell r="M9501">
            <v>-0.42275400000000002</v>
          </cell>
          <cell r="N9501">
            <v>-0.40642050000000002</v>
          </cell>
          <cell r="O9501">
            <v>-0.38283739999999999</v>
          </cell>
        </row>
        <row r="9502">
          <cell r="F9502" t="str">
            <v>2012Kern1-in-2September Peak21</v>
          </cell>
          <cell r="G9502">
            <v>2.9271210000000001</v>
          </cell>
          <cell r="H9502">
            <v>2.633931</v>
          </cell>
          <cell r="I9502">
            <v>86</v>
          </cell>
          <cell r="J9502">
            <v>5743.43</v>
          </cell>
          <cell r="K9502">
            <v>-0.3208724</v>
          </cell>
          <cell r="L9502">
            <v>-0.30451699999999998</v>
          </cell>
          <cell r="M9502">
            <v>-0.29318929999999999</v>
          </cell>
          <cell r="N9502">
            <v>-0.28186159999999999</v>
          </cell>
          <cell r="O9502">
            <v>-0.26550620000000003</v>
          </cell>
        </row>
        <row r="9503">
          <cell r="F9503" t="str">
            <v>2012Kern1-in-2September Peak22</v>
          </cell>
          <cell r="G9503">
            <v>2.568327</v>
          </cell>
          <cell r="H9503">
            <v>2.3769209999999998</v>
          </cell>
          <cell r="I9503">
            <v>83</v>
          </cell>
          <cell r="J9503">
            <v>5743.43</v>
          </cell>
          <cell r="K9503">
            <v>-0.209478</v>
          </cell>
          <cell r="L9503">
            <v>-0.19880059999999999</v>
          </cell>
          <cell r="M9503">
            <v>-0.1914054</v>
          </cell>
          <cell r="N9503">
            <v>-0.18401029999999999</v>
          </cell>
          <cell r="O9503">
            <v>-0.17333280000000001</v>
          </cell>
        </row>
        <row r="9504">
          <cell r="F9504" t="str">
            <v>2012Kern1-in-2September Peak23</v>
          </cell>
          <cell r="G9504">
            <v>2.082436</v>
          </cell>
          <cell r="H9504">
            <v>1.9389639999999999</v>
          </cell>
          <cell r="I9504">
            <v>79.5</v>
          </cell>
          <cell r="J9504">
            <v>5743.43</v>
          </cell>
          <cell r="K9504">
            <v>-0.15701850000000001</v>
          </cell>
          <cell r="L9504">
            <v>-0.14901500000000001</v>
          </cell>
          <cell r="M9504">
            <v>-0.14347190000000001</v>
          </cell>
          <cell r="N9504">
            <v>-0.13792869999999999</v>
          </cell>
          <cell r="O9504">
            <v>-0.12992519999999999</v>
          </cell>
        </row>
        <row r="9505">
          <cell r="F9505" t="str">
            <v>2012Kern1-in-2September Peak24</v>
          </cell>
          <cell r="G9505">
            <v>1.6675169999999999</v>
          </cell>
          <cell r="H9505">
            <v>1.5559130000000001</v>
          </cell>
          <cell r="I9505">
            <v>77</v>
          </cell>
          <cell r="J9505">
            <v>5743.43</v>
          </cell>
          <cell r="K9505">
            <v>-0.12214170000000001</v>
          </cell>
          <cell r="L9505">
            <v>-0.1159159</v>
          </cell>
          <cell r="M9505">
            <v>-0.11160399999999999</v>
          </cell>
          <cell r="N9505">
            <v>-0.107292</v>
          </cell>
          <cell r="O9505">
            <v>-0.1010663</v>
          </cell>
        </row>
        <row r="9506">
          <cell r="F9506" t="str">
            <v>2012Northern Coast1-in-2September Peak1</v>
          </cell>
          <cell r="G9506">
            <v>0.64553079999999996</v>
          </cell>
          <cell r="H9506">
            <v>0.64553079999999996</v>
          </cell>
          <cell r="I9506">
            <v>59.575299999999999</v>
          </cell>
          <cell r="J9506">
            <v>9490.7099999999991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</row>
        <row r="9507">
          <cell r="F9507" t="str">
            <v>2012Northern Coast1-in-2September Peak2</v>
          </cell>
          <cell r="G9507">
            <v>0.56466810000000001</v>
          </cell>
          <cell r="H9507">
            <v>0.56466810000000001</v>
          </cell>
          <cell r="I9507">
            <v>57.433100000000003</v>
          </cell>
          <cell r="J9507">
            <v>9490.7099999999991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</row>
        <row r="9508">
          <cell r="F9508" t="str">
            <v>2012Northern Coast1-in-2September Peak3</v>
          </cell>
          <cell r="G9508">
            <v>0.5262715</v>
          </cell>
          <cell r="H9508">
            <v>0.5262715</v>
          </cell>
          <cell r="I9508">
            <v>56.5075</v>
          </cell>
          <cell r="J9508">
            <v>9490.7099999999991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</row>
        <row r="9509">
          <cell r="F9509" t="str">
            <v>2012Northern Coast1-in-2September Peak4</v>
          </cell>
          <cell r="G9509">
            <v>0.50280329999999995</v>
          </cell>
          <cell r="H9509">
            <v>0.50280329999999995</v>
          </cell>
          <cell r="I9509">
            <v>56.177900000000001</v>
          </cell>
          <cell r="J9509">
            <v>9490.7099999999991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</row>
        <row r="9510">
          <cell r="F9510" t="str">
            <v>2012Northern Coast1-in-2September Peak5</v>
          </cell>
          <cell r="G9510">
            <v>0.50404000000000004</v>
          </cell>
          <cell r="H9510">
            <v>0.50404000000000004</v>
          </cell>
          <cell r="I9510">
            <v>55.967100000000002</v>
          </cell>
          <cell r="J9510">
            <v>9490.7099999999991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</row>
        <row r="9511">
          <cell r="F9511" t="str">
            <v>2012Northern Coast1-in-2September Peak6</v>
          </cell>
          <cell r="G9511">
            <v>0.55063720000000005</v>
          </cell>
          <cell r="H9511">
            <v>0.55063720000000005</v>
          </cell>
          <cell r="I9511">
            <v>55.878</v>
          </cell>
          <cell r="J9511">
            <v>9490.7099999999991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</row>
        <row r="9512">
          <cell r="F9512" t="str">
            <v>2012Northern Coast1-in-2September Peak7</v>
          </cell>
          <cell r="G9512">
            <v>0.66833869999999995</v>
          </cell>
          <cell r="H9512">
            <v>0.66833869999999995</v>
          </cell>
          <cell r="I9512">
            <v>55.818600000000004</v>
          </cell>
          <cell r="J9512">
            <v>9490.7099999999991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</row>
        <row r="9513">
          <cell r="F9513" t="str">
            <v>2012Northern Coast1-in-2September Peak8</v>
          </cell>
          <cell r="G9513">
            <v>0.7713835</v>
          </cell>
          <cell r="H9513">
            <v>0.7713835</v>
          </cell>
          <cell r="I9513">
            <v>56.563299999999998</v>
          </cell>
          <cell r="J9513">
            <v>9490.7099999999991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</row>
        <row r="9514">
          <cell r="F9514" t="str">
            <v>2012Northern Coast1-in-2September Peak9</v>
          </cell>
          <cell r="G9514">
            <v>0.77196739999999997</v>
          </cell>
          <cell r="H9514">
            <v>0.77196739999999997</v>
          </cell>
          <cell r="I9514">
            <v>59.8553</v>
          </cell>
          <cell r="J9514">
            <v>9490.7099999999991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</row>
        <row r="9515">
          <cell r="F9515" t="str">
            <v>2012Northern Coast1-in-2September Peak10</v>
          </cell>
          <cell r="G9515">
            <v>0.78937670000000004</v>
          </cell>
          <cell r="H9515">
            <v>0.78937670000000004</v>
          </cell>
          <cell r="I9515">
            <v>64.242900000000006</v>
          </cell>
          <cell r="J9515">
            <v>9490.7099999999991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</row>
        <row r="9516">
          <cell r="F9516" t="str">
            <v>2012Northern Coast1-in-2September Peak11</v>
          </cell>
          <cell r="G9516">
            <v>0.81905139999999999</v>
          </cell>
          <cell r="H9516">
            <v>0.81905139999999999</v>
          </cell>
          <cell r="I9516">
            <v>70.346900000000005</v>
          </cell>
          <cell r="J9516">
            <v>9490.7099999999991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</row>
        <row r="9517">
          <cell r="F9517" t="str">
            <v>2012Northern Coast1-in-2September Peak12</v>
          </cell>
          <cell r="G9517">
            <v>0.86736659999999999</v>
          </cell>
          <cell r="H9517">
            <v>0.86736659999999999</v>
          </cell>
          <cell r="I9517">
            <v>75.469700000000003</v>
          </cell>
          <cell r="J9517">
            <v>9490.7099999999991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</row>
        <row r="9518">
          <cell r="F9518" t="str">
            <v>2012Northern Coast1-in-2September Peak13</v>
          </cell>
          <cell r="G9518">
            <v>0.95016710000000004</v>
          </cell>
          <cell r="H9518">
            <v>0.95016710000000004</v>
          </cell>
          <cell r="I9518">
            <v>80.776200000000003</v>
          </cell>
          <cell r="J9518">
            <v>9490.7099999999991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</row>
        <row r="9519">
          <cell r="F9519" t="str">
            <v>2012Northern Coast1-in-2September Peak14</v>
          </cell>
          <cell r="G9519">
            <v>0.89561500000000005</v>
          </cell>
          <cell r="H9519">
            <v>1.04467</v>
          </cell>
          <cell r="I9519">
            <v>85.409899999999993</v>
          </cell>
          <cell r="J9519">
            <v>9490.7099999999991</v>
          </cell>
          <cell r="K9519">
            <v>8.2582799999999998E-2</v>
          </cell>
          <cell r="L9519">
            <v>0.1218554</v>
          </cell>
          <cell r="M9519">
            <v>0.1490554</v>
          </cell>
          <cell r="N9519">
            <v>0.17625550000000001</v>
          </cell>
          <cell r="O9519">
            <v>0.215528</v>
          </cell>
        </row>
        <row r="9520">
          <cell r="F9520" t="str">
            <v>2012Northern Coast1-in-2September Peak15</v>
          </cell>
          <cell r="G9520">
            <v>0.98472950000000004</v>
          </cell>
          <cell r="H9520">
            <v>1.1800360000000001</v>
          </cell>
          <cell r="I9520">
            <v>87.797600000000003</v>
          </cell>
          <cell r="J9520">
            <v>9490.7099999999991</v>
          </cell>
          <cell r="K9520">
            <v>0.108208</v>
          </cell>
          <cell r="L9520">
            <v>0.15966669999999999</v>
          </cell>
          <cell r="M9520">
            <v>0.1953067</v>
          </cell>
          <cell r="N9520">
            <v>0.23094690000000001</v>
          </cell>
          <cell r="O9520">
            <v>0.28240559999999998</v>
          </cell>
        </row>
        <row r="9521">
          <cell r="F9521" t="str">
            <v>2012Northern Coast1-in-2September Peak16</v>
          </cell>
          <cell r="G9521">
            <v>1.1126450000000001</v>
          </cell>
          <cell r="H9521">
            <v>1.354052</v>
          </cell>
          <cell r="I9521">
            <v>89.097499999999997</v>
          </cell>
          <cell r="J9521">
            <v>9490.7099999999991</v>
          </cell>
          <cell r="K9521">
            <v>0.1337496</v>
          </cell>
          <cell r="L9521">
            <v>0.19735469999999999</v>
          </cell>
          <cell r="M9521">
            <v>0.24140739999999999</v>
          </cell>
          <cell r="N9521">
            <v>0.28546009999999999</v>
          </cell>
          <cell r="O9521">
            <v>0.34906520000000002</v>
          </cell>
        </row>
        <row r="9522">
          <cell r="F9522" t="str">
            <v>2012Northern Coast1-in-2September Peak17</v>
          </cell>
          <cell r="G9522">
            <v>1.261115</v>
          </cell>
          <cell r="H9522">
            <v>1.544346</v>
          </cell>
          <cell r="I9522">
            <v>88.313900000000004</v>
          </cell>
          <cell r="J9522">
            <v>9490.7099999999991</v>
          </cell>
          <cell r="K9522">
            <v>0.1569218</v>
          </cell>
          <cell r="L9522">
            <v>0.23154659999999999</v>
          </cell>
          <cell r="M9522">
            <v>0.28323150000000002</v>
          </cell>
          <cell r="N9522">
            <v>0.3349164</v>
          </cell>
          <cell r="O9522">
            <v>0.40954099999999999</v>
          </cell>
        </row>
        <row r="9523">
          <cell r="F9523" t="str">
            <v>2012Northern Coast1-in-2September Peak18</v>
          </cell>
          <cell r="G9523">
            <v>1.390223</v>
          </cell>
          <cell r="H9523">
            <v>1.6813670000000001</v>
          </cell>
          <cell r="I9523">
            <v>85.447599999999994</v>
          </cell>
          <cell r="J9523">
            <v>9490.7099999999991</v>
          </cell>
          <cell r="K9523">
            <v>0.16130620000000001</v>
          </cell>
          <cell r="L9523">
            <v>0.23801600000000001</v>
          </cell>
          <cell r="M9523">
            <v>0.29114479999999998</v>
          </cell>
          <cell r="N9523">
            <v>0.34427380000000002</v>
          </cell>
          <cell r="O9523">
            <v>0.42098350000000001</v>
          </cell>
        </row>
        <row r="9524">
          <cell r="F9524" t="str">
            <v>2012Northern Coast1-in-2September Peak19</v>
          </cell>
          <cell r="G9524">
            <v>1.8279430000000001</v>
          </cell>
          <cell r="H9524">
            <v>1.673597</v>
          </cell>
          <cell r="I9524">
            <v>80.538300000000007</v>
          </cell>
          <cell r="J9524">
            <v>9490.7099999999991</v>
          </cell>
          <cell r="K9524">
            <v>-0.17477380000000001</v>
          </cell>
          <cell r="L9524">
            <v>-0.16270499999999999</v>
          </cell>
          <cell r="M9524">
            <v>-0.15434629999999999</v>
          </cell>
          <cell r="N9524">
            <v>-0.14598749999999999</v>
          </cell>
          <cell r="O9524">
            <v>-0.13391890000000001</v>
          </cell>
        </row>
        <row r="9525">
          <cell r="F9525" t="str">
            <v>2012Northern Coast1-in-2September Peak20</v>
          </cell>
          <cell r="G9525">
            <v>1.658717</v>
          </cell>
          <cell r="H9525">
            <v>1.5292859999999999</v>
          </cell>
          <cell r="I9525">
            <v>72.8964</v>
          </cell>
          <cell r="J9525">
            <v>9490.7099999999991</v>
          </cell>
          <cell r="K9525">
            <v>-0.14656189999999999</v>
          </cell>
          <cell r="L9525">
            <v>-0.13644139999999999</v>
          </cell>
          <cell r="M9525">
            <v>-0.12943180000000001</v>
          </cell>
          <cell r="N9525">
            <v>-0.1224224</v>
          </cell>
          <cell r="O9525">
            <v>-0.11230179999999999</v>
          </cell>
        </row>
        <row r="9526">
          <cell r="F9526" t="str">
            <v>2012Northern Coast1-in-2September Peak21</v>
          </cell>
          <cell r="G9526">
            <v>1.4725140000000001</v>
          </cell>
          <cell r="H9526">
            <v>1.390647</v>
          </cell>
          <cell r="I9526">
            <v>67.270700000000005</v>
          </cell>
          <cell r="J9526">
            <v>9490.7099999999991</v>
          </cell>
          <cell r="K9526">
            <v>-9.2701800000000001E-2</v>
          </cell>
          <cell r="L9526">
            <v>-8.6300500000000002E-2</v>
          </cell>
          <cell r="M9526">
            <v>-8.1866800000000003E-2</v>
          </cell>
          <cell r="N9526">
            <v>-7.7433299999999997E-2</v>
          </cell>
          <cell r="O9526">
            <v>-7.1031899999999995E-2</v>
          </cell>
        </row>
        <row r="9527">
          <cell r="F9527" t="str">
            <v>2012Northern Coast1-in-2September Peak22</v>
          </cell>
          <cell r="G9527">
            <v>1.2747310000000001</v>
          </cell>
          <cell r="H9527">
            <v>1.2264189999999999</v>
          </cell>
          <cell r="I9527">
            <v>63.812800000000003</v>
          </cell>
          <cell r="J9527">
            <v>9490.7099999999991</v>
          </cell>
          <cell r="K9527">
            <v>-5.4705999999999998E-2</v>
          </cell>
          <cell r="L9527">
            <v>-5.0928399999999999E-2</v>
          </cell>
          <cell r="M9527">
            <v>-4.8312099999999997E-2</v>
          </cell>
          <cell r="N9527">
            <v>-4.5695699999999999E-2</v>
          </cell>
          <cell r="O9527">
            <v>-4.1917999999999997E-2</v>
          </cell>
        </row>
        <row r="9528">
          <cell r="F9528" t="str">
            <v>2012Northern Coast1-in-2September Peak23</v>
          </cell>
          <cell r="G9528">
            <v>1.0263469999999999</v>
          </cell>
          <cell r="H9528">
            <v>0.98916349999999997</v>
          </cell>
          <cell r="I9528">
            <v>62.346800000000002</v>
          </cell>
          <cell r="J9528">
            <v>9490.7099999999991</v>
          </cell>
          <cell r="K9528">
            <v>-4.21044E-2</v>
          </cell>
          <cell r="L9528">
            <v>-3.91969E-2</v>
          </cell>
          <cell r="M9528">
            <v>-3.7183300000000002E-2</v>
          </cell>
          <cell r="N9528">
            <v>-3.5169499999999999E-2</v>
          </cell>
          <cell r="O9528">
            <v>-3.2262199999999998E-2</v>
          </cell>
        </row>
        <row r="9529">
          <cell r="F9529" t="str">
            <v>2012Northern Coast1-in-2September Peak24</v>
          </cell>
          <cell r="G9529">
            <v>0.78540239999999995</v>
          </cell>
          <cell r="H9529">
            <v>0.75061480000000003</v>
          </cell>
          <cell r="I9529">
            <v>60.7117</v>
          </cell>
          <cell r="J9529">
            <v>9490.7099999999991</v>
          </cell>
          <cell r="K9529">
            <v>-3.9391700000000002E-2</v>
          </cell>
          <cell r="L9529">
            <v>-3.6671500000000003E-2</v>
          </cell>
          <cell r="M9529">
            <v>-3.4787600000000002E-2</v>
          </cell>
          <cell r="N9529">
            <v>-3.2903599999999998E-2</v>
          </cell>
          <cell r="O9529">
            <v>-3.0183499999999999E-2</v>
          </cell>
        </row>
        <row r="9530">
          <cell r="F9530" t="str">
            <v>2012Other1-in-2September Peak1</v>
          </cell>
          <cell r="G9530">
            <v>0.85966089999999995</v>
          </cell>
          <cell r="H9530">
            <v>0.85966089999999995</v>
          </cell>
          <cell r="I9530">
            <v>72.928539999999998</v>
          </cell>
          <cell r="J9530">
            <v>26423.73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</row>
        <row r="9531">
          <cell r="F9531" t="str">
            <v>2012Other1-in-2September Peak2</v>
          </cell>
          <cell r="G9531">
            <v>0.73829699999999998</v>
          </cell>
          <cell r="H9531">
            <v>0.73829699999999998</v>
          </cell>
          <cell r="I9531">
            <v>70.644360000000006</v>
          </cell>
          <cell r="J9531">
            <v>26423.73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</row>
        <row r="9532">
          <cell r="F9532" t="str">
            <v>2012Other1-in-2September Peak3</v>
          </cell>
          <cell r="G9532">
            <v>0.66946000000000006</v>
          </cell>
          <cell r="H9532">
            <v>0.66946000000000006</v>
          </cell>
          <cell r="I9532">
            <v>68.319500000000005</v>
          </cell>
          <cell r="J9532">
            <v>26423.73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</row>
        <row r="9533">
          <cell r="F9533" t="str">
            <v>2012Other1-in-2September Peak4</v>
          </cell>
          <cell r="G9533">
            <v>0.6304748</v>
          </cell>
          <cell r="H9533">
            <v>0.6304748</v>
          </cell>
          <cell r="I9533">
            <v>66.735079999999996</v>
          </cell>
          <cell r="J9533">
            <v>26423.73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</row>
        <row r="9534">
          <cell r="F9534" t="str">
            <v>2012Other1-in-2September Peak5</v>
          </cell>
          <cell r="G9534">
            <v>0.62269569999999996</v>
          </cell>
          <cell r="H9534">
            <v>0.62269569999999996</v>
          </cell>
          <cell r="I9534">
            <v>65.716669999999993</v>
          </cell>
          <cell r="J9534">
            <v>26423.73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</row>
        <row r="9535">
          <cell r="F9535" t="str">
            <v>2012Other1-in-2September Peak6</v>
          </cell>
          <cell r="G9535">
            <v>0.6643945</v>
          </cell>
          <cell r="H9535">
            <v>0.6643945</v>
          </cell>
          <cell r="I9535">
            <v>65.125280000000004</v>
          </cell>
          <cell r="J9535">
            <v>26423.73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</row>
        <row r="9536">
          <cell r="F9536" t="str">
            <v>2012Other1-in-2September Peak7</v>
          </cell>
          <cell r="G9536">
            <v>0.77619680000000002</v>
          </cell>
          <cell r="H9536">
            <v>0.77619680000000002</v>
          </cell>
          <cell r="I9536">
            <v>64.474770000000007</v>
          </cell>
          <cell r="J9536">
            <v>26423.73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</row>
        <row r="9537">
          <cell r="F9537" t="str">
            <v>2012Other1-in-2September Peak8</v>
          </cell>
          <cell r="G9537">
            <v>0.85184930000000003</v>
          </cell>
          <cell r="H9537">
            <v>0.85184930000000003</v>
          </cell>
          <cell r="I9537">
            <v>66.294219999999996</v>
          </cell>
          <cell r="J9537">
            <v>26423.73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</row>
        <row r="9538">
          <cell r="F9538" t="str">
            <v>2012Other1-in-2September Peak9</v>
          </cell>
          <cell r="G9538">
            <v>0.86734619999999996</v>
          </cell>
          <cell r="H9538">
            <v>0.86734619999999996</v>
          </cell>
          <cell r="I9538">
            <v>71.418340000000001</v>
          </cell>
          <cell r="J9538">
            <v>26423.73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</row>
        <row r="9539">
          <cell r="F9539" t="str">
            <v>2012Other1-in-2September Peak10</v>
          </cell>
          <cell r="G9539">
            <v>0.92464769999999996</v>
          </cell>
          <cell r="H9539">
            <v>0.92464769999999996</v>
          </cell>
          <cell r="I9539">
            <v>77.524979999999999</v>
          </cell>
          <cell r="J9539">
            <v>26423.73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</row>
        <row r="9540">
          <cell r="F9540" t="str">
            <v>2012Other1-in-2September Peak11</v>
          </cell>
          <cell r="G9540">
            <v>1.021884</v>
          </cell>
          <cell r="H9540">
            <v>1.021884</v>
          </cell>
          <cell r="I9540">
            <v>83.509479999999996</v>
          </cell>
          <cell r="J9540">
            <v>26423.73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</row>
        <row r="9541">
          <cell r="F9541" t="str">
            <v>2012Other1-in-2September Peak12</v>
          </cell>
          <cell r="G9541">
            <v>1.169929</v>
          </cell>
          <cell r="H9541">
            <v>1.169929</v>
          </cell>
          <cell r="I9541">
            <v>88.83099</v>
          </cell>
          <cell r="J9541">
            <v>26423.73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</row>
        <row r="9542">
          <cell r="F9542" t="str">
            <v>2012Other1-in-2September Peak13</v>
          </cell>
          <cell r="G9542">
            <v>1.3795790000000001</v>
          </cell>
          <cell r="H9542">
            <v>1.3795790000000001</v>
          </cell>
          <cell r="I9542">
            <v>93.422409999999999</v>
          </cell>
          <cell r="J9542">
            <v>26423.73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</row>
        <row r="9543">
          <cell r="F9543" t="str">
            <v>2012Other1-in-2September Peak14</v>
          </cell>
          <cell r="G9543">
            <v>1.3089</v>
          </cell>
          <cell r="H9543">
            <v>1.620463</v>
          </cell>
          <cell r="I9543">
            <v>97.183629999999994</v>
          </cell>
          <cell r="J9543">
            <v>26423.73</v>
          </cell>
          <cell r="K9543">
            <v>0.24967690000000001</v>
          </cell>
          <cell r="L9543">
            <v>0.28623949999999998</v>
          </cell>
          <cell r="M9543">
            <v>0.31156270000000003</v>
          </cell>
          <cell r="N9543">
            <v>0.33688600000000002</v>
          </cell>
          <cell r="O9543">
            <v>0.37344880000000003</v>
          </cell>
        </row>
        <row r="9544">
          <cell r="F9544" t="str">
            <v>2012Other1-in-2September Peak15</v>
          </cell>
          <cell r="G9544">
            <v>1.489217</v>
          </cell>
          <cell r="H9544">
            <v>1.8946130000000001</v>
          </cell>
          <cell r="I9544">
            <v>100.04340000000001</v>
          </cell>
          <cell r="J9544">
            <v>26423.73</v>
          </cell>
          <cell r="K9544">
            <v>0.32528760000000001</v>
          </cell>
          <cell r="L9544">
            <v>0.3726159</v>
          </cell>
          <cell r="M9544">
            <v>0.40539530000000001</v>
          </cell>
          <cell r="N9544">
            <v>0.43817469999999997</v>
          </cell>
          <cell r="O9544">
            <v>0.48550290000000002</v>
          </cell>
        </row>
        <row r="9545">
          <cell r="F9545" t="str">
            <v>2012Other1-in-2September Peak16</v>
          </cell>
          <cell r="G9545">
            <v>1.693273</v>
          </cell>
          <cell r="H9545">
            <v>2.1966709999999998</v>
          </cell>
          <cell r="I9545">
            <v>101.1198</v>
          </cell>
          <cell r="J9545">
            <v>26423.73</v>
          </cell>
          <cell r="K9545">
            <v>0.40407219999999999</v>
          </cell>
          <cell r="L9545">
            <v>0.46275539999999998</v>
          </cell>
          <cell r="M9545">
            <v>0.50339900000000004</v>
          </cell>
          <cell r="N9545">
            <v>0.54404280000000005</v>
          </cell>
          <cell r="O9545">
            <v>0.60272599999999998</v>
          </cell>
        </row>
        <row r="9546">
          <cell r="F9546" t="str">
            <v>2012Other1-in-2September Peak17</v>
          </cell>
          <cell r="G9546">
            <v>1.88151</v>
          </cell>
          <cell r="H9546">
            <v>2.470491</v>
          </cell>
          <cell r="I9546">
            <v>100.705</v>
          </cell>
          <cell r="J9546">
            <v>26423.73</v>
          </cell>
          <cell r="K9546">
            <v>0.4726648</v>
          </cell>
          <cell r="L9546">
            <v>0.54138540000000002</v>
          </cell>
          <cell r="M9546">
            <v>0.58898119999999998</v>
          </cell>
          <cell r="N9546">
            <v>0.6365769</v>
          </cell>
          <cell r="O9546">
            <v>0.70529750000000002</v>
          </cell>
        </row>
        <row r="9547">
          <cell r="F9547" t="str">
            <v>2012Other1-in-2September Peak18</v>
          </cell>
          <cell r="G9547">
            <v>2.0275050000000001</v>
          </cell>
          <cell r="H9547">
            <v>2.6327289999999999</v>
          </cell>
          <cell r="I9547">
            <v>98.619699999999995</v>
          </cell>
          <cell r="J9547">
            <v>26423.73</v>
          </cell>
          <cell r="K9547">
            <v>0.4856856</v>
          </cell>
          <cell r="L9547">
            <v>0.55630930000000001</v>
          </cell>
          <cell r="M9547">
            <v>0.60522299999999996</v>
          </cell>
          <cell r="N9547">
            <v>0.65413679999999996</v>
          </cell>
          <cell r="O9547">
            <v>0.72476050000000003</v>
          </cell>
        </row>
        <row r="9548">
          <cell r="F9548" t="str">
            <v>2012Other1-in-2September Peak19</v>
          </cell>
          <cell r="G9548">
            <v>2.8674689999999998</v>
          </cell>
          <cell r="H9548">
            <v>2.5751300000000001</v>
          </cell>
          <cell r="I9548">
            <v>94.338459999999998</v>
          </cell>
          <cell r="J9548">
            <v>26423.73</v>
          </cell>
          <cell r="K9548">
            <v>-0.32657809999999998</v>
          </cell>
          <cell r="L9548">
            <v>-0.30634919999999999</v>
          </cell>
          <cell r="M9548">
            <v>-0.29233880000000001</v>
          </cell>
          <cell r="N9548">
            <v>-0.27832829999999997</v>
          </cell>
          <cell r="O9548">
            <v>-0.25809939999999998</v>
          </cell>
        </row>
        <row r="9549">
          <cell r="F9549" t="str">
            <v>2012Other1-in-2September Peak20</v>
          </cell>
          <cell r="G9549">
            <v>2.5803539999999998</v>
          </cell>
          <cell r="H9549">
            <v>2.3235769999999998</v>
          </cell>
          <cell r="I9549">
            <v>89.286180000000002</v>
          </cell>
          <cell r="J9549">
            <v>26423.73</v>
          </cell>
          <cell r="K9549">
            <v>-0.28685159999999998</v>
          </cell>
          <cell r="L9549">
            <v>-0.26908339999999997</v>
          </cell>
          <cell r="M9549">
            <v>-0.25677729999999999</v>
          </cell>
          <cell r="N9549">
            <v>-0.2444711</v>
          </cell>
          <cell r="O9549">
            <v>-0.22670299999999999</v>
          </cell>
        </row>
        <row r="9550">
          <cell r="F9550" t="str">
            <v>2012Other1-in-2September Peak21</v>
          </cell>
          <cell r="G9550">
            <v>2.1920860000000002</v>
          </cell>
          <cell r="H9550">
            <v>2.0415260000000002</v>
          </cell>
          <cell r="I9550">
            <v>83.877399999999994</v>
          </cell>
          <cell r="J9550">
            <v>26423.73</v>
          </cell>
          <cell r="K9550">
            <v>-0.16819429999999999</v>
          </cell>
          <cell r="L9550">
            <v>-0.157776</v>
          </cell>
          <cell r="M9550">
            <v>-0.15056040000000001</v>
          </cell>
          <cell r="N9550">
            <v>-0.14334469999999999</v>
          </cell>
          <cell r="O9550">
            <v>-0.1329264</v>
          </cell>
        </row>
        <row r="9551">
          <cell r="F9551" t="str">
            <v>2012Other1-in-2September Peak22</v>
          </cell>
          <cell r="G9551">
            <v>1.8364780000000001</v>
          </cell>
          <cell r="H9551">
            <v>1.739878</v>
          </cell>
          <cell r="I9551">
            <v>80.337519999999998</v>
          </cell>
          <cell r="J9551">
            <v>26423.73</v>
          </cell>
          <cell r="K9551">
            <v>-0.1079142</v>
          </cell>
          <cell r="L9551">
            <v>-0.10122979999999999</v>
          </cell>
          <cell r="M9551">
            <v>-9.6600199999999997E-2</v>
          </cell>
          <cell r="N9551">
            <v>-9.19706E-2</v>
          </cell>
          <cell r="O9551">
            <v>-8.5286200000000006E-2</v>
          </cell>
        </row>
        <row r="9552">
          <cell r="F9552" t="str">
            <v>2012Other1-in-2September Peak23</v>
          </cell>
          <cell r="G9552">
            <v>1.4233370000000001</v>
          </cell>
          <cell r="H9552">
            <v>1.362018</v>
          </cell>
          <cell r="I9552">
            <v>77.388900000000007</v>
          </cell>
          <cell r="J9552">
            <v>26423.73</v>
          </cell>
          <cell r="K9552">
            <v>-6.8501300000000001E-2</v>
          </cell>
          <cell r="L9552">
            <v>-6.4258200000000001E-2</v>
          </cell>
          <cell r="M9552">
            <v>-6.1319499999999999E-2</v>
          </cell>
          <cell r="N9552">
            <v>-5.8380700000000001E-2</v>
          </cell>
          <cell r="O9552">
            <v>-5.4137600000000001E-2</v>
          </cell>
        </row>
        <row r="9553">
          <cell r="F9553" t="str">
            <v>2012Other1-in-2September Peak24</v>
          </cell>
          <cell r="G9553">
            <v>1.0794889999999999</v>
          </cell>
          <cell r="H9553">
            <v>1.040306</v>
          </cell>
          <cell r="I9553">
            <v>74.828609999999998</v>
          </cell>
          <cell r="J9553">
            <v>26423.73</v>
          </cell>
          <cell r="K9553">
            <v>-4.3772999999999999E-2</v>
          </cell>
          <cell r="L9553">
            <v>-4.1061599999999997E-2</v>
          </cell>
          <cell r="M9553">
            <v>-3.9183700000000002E-2</v>
          </cell>
          <cell r="N9553">
            <v>-3.73058E-2</v>
          </cell>
          <cell r="O9553">
            <v>-3.45945E-2</v>
          </cell>
        </row>
        <row r="9554">
          <cell r="F9554" t="str">
            <v>2012Sierra1-in-2September Peak1</v>
          </cell>
          <cell r="G9554">
            <v>1.1400129999999999</v>
          </cell>
          <cell r="H9554">
            <v>1.1400129999999999</v>
          </cell>
          <cell r="I9554">
            <v>73.530289999999994</v>
          </cell>
          <cell r="J9554">
            <v>18490.48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</row>
        <row r="9555">
          <cell r="F9555" t="str">
            <v>2012Sierra1-in-2September Peak2</v>
          </cell>
          <cell r="G9555">
            <v>1.0058240000000001</v>
          </cell>
          <cell r="H9555">
            <v>1.0058240000000001</v>
          </cell>
          <cell r="I9555">
            <v>72.296109999999999</v>
          </cell>
          <cell r="J9555">
            <v>18490.48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</row>
        <row r="9556">
          <cell r="F9556" t="str">
            <v>2012Sierra1-in-2September Peak3</v>
          </cell>
          <cell r="G9556">
            <v>0.92832320000000002</v>
          </cell>
          <cell r="H9556">
            <v>0.92832320000000002</v>
          </cell>
          <cell r="I9556">
            <v>70.882260000000002</v>
          </cell>
          <cell r="J9556">
            <v>18490.48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</row>
        <row r="9557">
          <cell r="F9557" t="str">
            <v>2012Sierra1-in-2September Peak4</v>
          </cell>
          <cell r="G9557">
            <v>0.88447849999999995</v>
          </cell>
          <cell r="H9557">
            <v>0.88447849999999995</v>
          </cell>
          <cell r="I9557">
            <v>70.060500000000005</v>
          </cell>
          <cell r="J9557">
            <v>18490.48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</row>
        <row r="9558">
          <cell r="F9558" t="str">
            <v>2012Sierra1-in-2September Peak5</v>
          </cell>
          <cell r="G9558">
            <v>0.88470570000000004</v>
          </cell>
          <cell r="H9558">
            <v>0.88470570000000004</v>
          </cell>
          <cell r="I9558">
            <v>69.53295</v>
          </cell>
          <cell r="J9558">
            <v>18490.48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</row>
        <row r="9559">
          <cell r="F9559" t="str">
            <v>2012Sierra1-in-2September Peak6</v>
          </cell>
          <cell r="G9559">
            <v>0.96579930000000003</v>
          </cell>
          <cell r="H9559">
            <v>0.96579930000000003</v>
          </cell>
          <cell r="I9559">
            <v>69.158379999999994</v>
          </cell>
          <cell r="J9559">
            <v>18490.48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</row>
        <row r="9560">
          <cell r="F9560" t="str">
            <v>2012Sierra1-in-2September Peak7</v>
          </cell>
          <cell r="G9560">
            <v>1.1494390000000001</v>
          </cell>
          <cell r="H9560">
            <v>1.1494390000000001</v>
          </cell>
          <cell r="I9560">
            <v>68.281300000000002</v>
          </cell>
          <cell r="J9560">
            <v>18490.48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</row>
        <row r="9561">
          <cell r="F9561" t="str">
            <v>2012Sierra1-in-2September Peak8</v>
          </cell>
          <cell r="G9561">
            <v>1.2657069999999999</v>
          </cell>
          <cell r="H9561">
            <v>1.2657069999999999</v>
          </cell>
          <cell r="I9561">
            <v>70.017399999999995</v>
          </cell>
          <cell r="J9561">
            <v>18490.48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</row>
        <row r="9562">
          <cell r="F9562" t="str">
            <v>2012Sierra1-in-2September Peak9</v>
          </cell>
          <cell r="G9562">
            <v>1.3011790000000001</v>
          </cell>
          <cell r="H9562">
            <v>1.3011790000000001</v>
          </cell>
          <cell r="I9562">
            <v>75.351399999999998</v>
          </cell>
          <cell r="J9562">
            <v>18490.48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</row>
        <row r="9563">
          <cell r="F9563" t="str">
            <v>2012Sierra1-in-2September Peak10</v>
          </cell>
          <cell r="G9563">
            <v>1.3673280000000001</v>
          </cell>
          <cell r="H9563">
            <v>1.3673280000000001</v>
          </cell>
          <cell r="I9563">
            <v>81.927840000000003</v>
          </cell>
          <cell r="J9563">
            <v>18490.48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</row>
        <row r="9564">
          <cell r="F9564" t="str">
            <v>2012Sierra1-in-2September Peak11</v>
          </cell>
          <cell r="G9564">
            <v>1.492998</v>
          </cell>
          <cell r="H9564">
            <v>1.492998</v>
          </cell>
          <cell r="I9564">
            <v>87.953469999999996</v>
          </cell>
          <cell r="J9564">
            <v>18490.48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</row>
        <row r="9565">
          <cell r="F9565" t="str">
            <v>2012Sierra1-in-2September Peak12</v>
          </cell>
          <cell r="G9565">
            <v>1.683441</v>
          </cell>
          <cell r="H9565">
            <v>1.683441</v>
          </cell>
          <cell r="I9565">
            <v>92.478579999999994</v>
          </cell>
          <cell r="J9565">
            <v>18490.48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</row>
        <row r="9566">
          <cell r="F9566" t="str">
            <v>2012Sierra1-in-2September Peak13</v>
          </cell>
          <cell r="G9566">
            <v>1.9469160000000001</v>
          </cell>
          <cell r="H9566">
            <v>1.9469160000000001</v>
          </cell>
          <cell r="I9566">
            <v>94.998679999999993</v>
          </cell>
          <cell r="J9566">
            <v>18490.48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</row>
        <row r="9567">
          <cell r="F9567" t="str">
            <v>2012Sierra1-in-2September Peak14</v>
          </cell>
          <cell r="G9567">
            <v>1.7932440000000001</v>
          </cell>
          <cell r="H9567">
            <v>2.246067</v>
          </cell>
          <cell r="I9567">
            <v>96.374930000000006</v>
          </cell>
          <cell r="J9567">
            <v>18490.48</v>
          </cell>
          <cell r="K9567">
            <v>0.38697809999999999</v>
          </cell>
          <cell r="L9567">
            <v>0.42587970000000003</v>
          </cell>
          <cell r="M9567">
            <v>0.45282270000000002</v>
          </cell>
          <cell r="N9567">
            <v>0.47976590000000002</v>
          </cell>
          <cell r="O9567">
            <v>0.51866730000000005</v>
          </cell>
        </row>
        <row r="9568">
          <cell r="F9568" t="str">
            <v>2012Sierra1-in-2September Peak15</v>
          </cell>
          <cell r="G9568">
            <v>1.9983740000000001</v>
          </cell>
          <cell r="H9568">
            <v>2.5889449999999998</v>
          </cell>
          <cell r="I9568">
            <v>97.934370000000001</v>
          </cell>
          <cell r="J9568">
            <v>18490.48</v>
          </cell>
          <cell r="K9568">
            <v>0.50505610000000001</v>
          </cell>
          <cell r="L9568">
            <v>0.55557939999999995</v>
          </cell>
          <cell r="M9568">
            <v>0.59057150000000003</v>
          </cell>
          <cell r="N9568">
            <v>0.62556369999999994</v>
          </cell>
          <cell r="O9568">
            <v>0.67608679999999999</v>
          </cell>
        </row>
        <row r="9569">
          <cell r="F9569" t="str">
            <v>2012Sierra1-in-2September Peak16</v>
          </cell>
          <cell r="G9569">
            <v>2.2513420000000002</v>
          </cell>
          <cell r="H9569">
            <v>2.9832939999999999</v>
          </cell>
          <cell r="I9569">
            <v>99.005880000000005</v>
          </cell>
          <cell r="J9569">
            <v>18490.48</v>
          </cell>
          <cell r="K9569">
            <v>0.6260116</v>
          </cell>
          <cell r="L9569">
            <v>0.68860250000000001</v>
          </cell>
          <cell r="M9569">
            <v>0.73195279999999996</v>
          </cell>
          <cell r="N9569">
            <v>0.77530310000000002</v>
          </cell>
          <cell r="O9569">
            <v>0.83789400000000003</v>
          </cell>
        </row>
        <row r="9570">
          <cell r="F9570" t="str">
            <v>2012Sierra1-in-2September Peak17</v>
          </cell>
          <cell r="G9570">
            <v>2.478507</v>
          </cell>
          <cell r="H9570">
            <v>3.3358729999999999</v>
          </cell>
          <cell r="I9570">
            <v>98.610370000000003</v>
          </cell>
          <cell r="J9570">
            <v>18490.48</v>
          </cell>
          <cell r="K9570">
            <v>0.73324029999999996</v>
          </cell>
          <cell r="L9570">
            <v>0.80657489999999998</v>
          </cell>
          <cell r="M9570">
            <v>0.85736619999999997</v>
          </cell>
          <cell r="N9570">
            <v>0.90815749999999995</v>
          </cell>
          <cell r="O9570">
            <v>0.98149200000000003</v>
          </cell>
        </row>
        <row r="9571">
          <cell r="F9571" t="str">
            <v>2012Sierra1-in-2September Peak18</v>
          </cell>
          <cell r="G9571">
            <v>2.6816450000000001</v>
          </cell>
          <cell r="H9571">
            <v>3.5627819999999999</v>
          </cell>
          <cell r="I9571">
            <v>97.597409999999996</v>
          </cell>
          <cell r="J9571">
            <v>18490.48</v>
          </cell>
          <cell r="K9571">
            <v>0.75356579999999995</v>
          </cell>
          <cell r="L9571">
            <v>0.82893609999999995</v>
          </cell>
          <cell r="M9571">
            <v>0.88113750000000002</v>
          </cell>
          <cell r="N9571">
            <v>0.93333869999999997</v>
          </cell>
          <cell r="O9571">
            <v>1.0087090000000001</v>
          </cell>
        </row>
        <row r="9572">
          <cell r="F9572" t="str">
            <v>2012Sierra1-in-2September Peak19</v>
          </cell>
          <cell r="G9572">
            <v>3.8915009999999999</v>
          </cell>
          <cell r="H9572">
            <v>3.5236019999999999</v>
          </cell>
          <cell r="I9572">
            <v>94.348169999999996</v>
          </cell>
          <cell r="J9572">
            <v>18490.48</v>
          </cell>
          <cell r="K9572">
            <v>-0.40038760000000001</v>
          </cell>
          <cell r="L9572">
            <v>-0.381193</v>
          </cell>
          <cell r="M9572">
            <v>-0.36789870000000002</v>
          </cell>
          <cell r="N9572">
            <v>-0.35460449999999999</v>
          </cell>
          <cell r="O9572">
            <v>-0.33540979999999998</v>
          </cell>
        </row>
        <row r="9573">
          <cell r="F9573" t="str">
            <v>2012Sierra1-in-2September Peak20</v>
          </cell>
          <cell r="G9573">
            <v>3.5350860000000002</v>
          </cell>
          <cell r="H9573">
            <v>3.231878</v>
          </cell>
          <cell r="I9573">
            <v>86.242069999999998</v>
          </cell>
          <cell r="J9573">
            <v>18490.48</v>
          </cell>
          <cell r="K9573">
            <v>-0.32998369999999999</v>
          </cell>
          <cell r="L9573">
            <v>-0.31416430000000001</v>
          </cell>
          <cell r="M9573">
            <v>-0.30320760000000002</v>
          </cell>
          <cell r="N9573">
            <v>-0.29225109999999999</v>
          </cell>
          <cell r="O9573">
            <v>-0.2764316</v>
          </cell>
        </row>
        <row r="9574">
          <cell r="F9574" t="str">
            <v>2012Sierra1-in-2September Peak21</v>
          </cell>
          <cell r="G9574">
            <v>3.0527359999999999</v>
          </cell>
          <cell r="H9574">
            <v>2.8606509999999998</v>
          </cell>
          <cell r="I9574">
            <v>80.032979999999995</v>
          </cell>
          <cell r="J9574">
            <v>18490.48</v>
          </cell>
          <cell r="K9574">
            <v>-0.20904739999999999</v>
          </cell>
          <cell r="L9574">
            <v>-0.1990256</v>
          </cell>
          <cell r="M9574">
            <v>-0.19208459999999999</v>
          </cell>
          <cell r="N9574">
            <v>-0.18514349999999999</v>
          </cell>
          <cell r="O9574">
            <v>-0.17512169999999999</v>
          </cell>
        </row>
        <row r="9575">
          <cell r="F9575" t="str">
            <v>2012Sierra1-in-2September Peak22</v>
          </cell>
          <cell r="G9575">
            <v>2.5491839999999999</v>
          </cell>
          <cell r="H9575">
            <v>2.4344619999999999</v>
          </cell>
          <cell r="I9575">
            <v>76.136610000000005</v>
          </cell>
          <cell r="J9575">
            <v>18490.48</v>
          </cell>
          <cell r="K9575">
            <v>-0.1248522</v>
          </cell>
          <cell r="L9575">
            <v>-0.11886679999999999</v>
          </cell>
          <cell r="M9575">
            <v>-0.1147213</v>
          </cell>
          <cell r="N9575">
            <v>-0.1105758</v>
          </cell>
          <cell r="O9575">
            <v>-0.1045903</v>
          </cell>
        </row>
        <row r="9576">
          <cell r="F9576" t="str">
            <v>2012Sierra1-in-2September Peak23</v>
          </cell>
          <cell r="G9576">
            <v>1.96112</v>
          </cell>
          <cell r="H9576">
            <v>1.8838839999999999</v>
          </cell>
          <cell r="I9576">
            <v>74.481960000000001</v>
          </cell>
          <cell r="J9576">
            <v>18490.48</v>
          </cell>
          <cell r="K9576">
            <v>-8.4055900000000003E-2</v>
          </cell>
          <cell r="L9576">
            <v>-8.0026299999999995E-2</v>
          </cell>
          <cell r="M9576">
            <v>-7.7235300000000007E-2</v>
          </cell>
          <cell r="N9576">
            <v>-7.4444399999999994E-2</v>
          </cell>
          <cell r="O9576">
            <v>-7.0414699999999997E-2</v>
          </cell>
        </row>
        <row r="9577">
          <cell r="F9577" t="str">
            <v>2012Sierra1-in-2September Peak24</v>
          </cell>
          <cell r="G9577">
            <v>1.4699800000000001</v>
          </cell>
          <cell r="H9577">
            <v>1.429684</v>
          </cell>
          <cell r="I9577">
            <v>73.869450000000001</v>
          </cell>
          <cell r="J9577">
            <v>18490.48</v>
          </cell>
          <cell r="K9577">
            <v>-4.3853900000000001E-2</v>
          </cell>
          <cell r="L9577">
            <v>-4.17516E-2</v>
          </cell>
          <cell r="M9577">
            <v>-4.0295499999999998E-2</v>
          </cell>
          <cell r="N9577">
            <v>-3.8839400000000003E-2</v>
          </cell>
          <cell r="O9577">
            <v>-3.6736999999999999E-2</v>
          </cell>
        </row>
        <row r="9578">
          <cell r="F9578" t="str">
            <v>2012Stockton1-in-2September Peak1</v>
          </cell>
          <cell r="G9578">
            <v>0.9056554</v>
          </cell>
          <cell r="H9578">
            <v>0.9056554</v>
          </cell>
          <cell r="I9578">
            <v>79.268299999999996</v>
          </cell>
          <cell r="J9578">
            <v>12882.17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</row>
        <row r="9579">
          <cell r="F9579" t="str">
            <v>2012Stockton1-in-2September Peak2</v>
          </cell>
          <cell r="G9579">
            <v>0.77036729999999998</v>
          </cell>
          <cell r="H9579">
            <v>0.77036729999999998</v>
          </cell>
          <cell r="I9579">
            <v>69.905360000000002</v>
          </cell>
          <cell r="J9579">
            <v>12882.17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</row>
        <row r="9580">
          <cell r="F9580" t="str">
            <v>2012Stockton1-in-2September Peak3</v>
          </cell>
          <cell r="G9580">
            <v>0.68732459999999995</v>
          </cell>
          <cell r="H9580">
            <v>0.68732459999999995</v>
          </cell>
          <cell r="I9580">
            <v>67.942049999999995</v>
          </cell>
          <cell r="J9580">
            <v>12882.17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</row>
        <row r="9581">
          <cell r="F9581" t="str">
            <v>2012Stockton1-in-2September Peak4</v>
          </cell>
          <cell r="G9581">
            <v>0.64083429999999997</v>
          </cell>
          <cell r="H9581">
            <v>0.64083429999999997</v>
          </cell>
          <cell r="I9581">
            <v>65.942049999999995</v>
          </cell>
          <cell r="J9581">
            <v>12882.17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</row>
        <row r="9582">
          <cell r="F9582" t="str">
            <v>2012Stockton1-in-2September Peak5</v>
          </cell>
          <cell r="G9582">
            <v>0.63023209999999996</v>
          </cell>
          <cell r="H9582">
            <v>0.63023209999999996</v>
          </cell>
          <cell r="I9582">
            <v>64.405360000000002</v>
          </cell>
          <cell r="J9582">
            <v>12882.17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</row>
        <row r="9583">
          <cell r="F9583" t="str">
            <v>2012Stockton1-in-2September Peak6</v>
          </cell>
          <cell r="G9583">
            <v>0.65864670000000003</v>
          </cell>
          <cell r="H9583">
            <v>0.65864670000000003</v>
          </cell>
          <cell r="I9583">
            <v>64.542410000000004</v>
          </cell>
          <cell r="J9583">
            <v>12882.17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</row>
        <row r="9584">
          <cell r="F9584" t="str">
            <v>2012Stockton1-in-2September Peak7</v>
          </cell>
          <cell r="G9584">
            <v>0.75155240000000001</v>
          </cell>
          <cell r="H9584">
            <v>0.75155240000000001</v>
          </cell>
          <cell r="I9584">
            <v>64.274109999999993</v>
          </cell>
          <cell r="J9584">
            <v>12882.17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</row>
        <row r="9585">
          <cell r="F9585" t="str">
            <v>2012Stockton1-in-2September Peak8</v>
          </cell>
          <cell r="G9585">
            <v>0.81610400000000005</v>
          </cell>
          <cell r="H9585">
            <v>0.81610400000000005</v>
          </cell>
          <cell r="I9585">
            <v>65.716160000000002</v>
          </cell>
          <cell r="J9585">
            <v>12882.17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</row>
        <row r="9586">
          <cell r="F9586" t="str">
            <v>2012Stockton1-in-2September Peak9</v>
          </cell>
          <cell r="G9586">
            <v>0.84980960000000005</v>
          </cell>
          <cell r="H9586">
            <v>0.84980960000000005</v>
          </cell>
          <cell r="I9586">
            <v>71.368740000000003</v>
          </cell>
          <cell r="J9586">
            <v>12882.17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</row>
        <row r="9587">
          <cell r="F9587" t="str">
            <v>2012Stockton1-in-2September Peak10</v>
          </cell>
          <cell r="G9587">
            <v>0.93237910000000002</v>
          </cell>
          <cell r="H9587">
            <v>0.93237910000000002</v>
          </cell>
          <cell r="I9587">
            <v>75.042410000000004</v>
          </cell>
          <cell r="J9587">
            <v>12882.17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</row>
        <row r="9588">
          <cell r="F9588" t="str">
            <v>2012Stockton1-in-2September Peak11</v>
          </cell>
          <cell r="G9588">
            <v>1.0502629999999999</v>
          </cell>
          <cell r="H9588">
            <v>1.0502629999999999</v>
          </cell>
          <cell r="I9588">
            <v>79.984560000000002</v>
          </cell>
          <cell r="J9588">
            <v>12882.17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</row>
        <row r="9589">
          <cell r="F9589" t="str">
            <v>2012Stockton1-in-2September Peak12</v>
          </cell>
          <cell r="G9589">
            <v>1.2101379999999999</v>
          </cell>
          <cell r="H9589">
            <v>1.2101379999999999</v>
          </cell>
          <cell r="I9589">
            <v>86.579099999999997</v>
          </cell>
          <cell r="J9589">
            <v>12882.17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</row>
        <row r="9590">
          <cell r="F9590" t="str">
            <v>2012Stockton1-in-2September Peak13</v>
          </cell>
          <cell r="G9590">
            <v>1.4157869999999999</v>
          </cell>
          <cell r="H9590">
            <v>1.4157869999999999</v>
          </cell>
          <cell r="I9590">
            <v>90.963300000000004</v>
          </cell>
          <cell r="J9590">
            <v>12882.17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</row>
        <row r="9591">
          <cell r="F9591" t="str">
            <v>2012Stockton1-in-2September Peak14</v>
          </cell>
          <cell r="G9591">
            <v>1.362862</v>
          </cell>
          <cell r="H9591">
            <v>1.651983</v>
          </cell>
          <cell r="I9591">
            <v>95.173749999999998</v>
          </cell>
          <cell r="J9591">
            <v>12882.17</v>
          </cell>
          <cell r="K9591">
            <v>0.22852449999999999</v>
          </cell>
          <cell r="L9591">
            <v>0.26432499999999998</v>
          </cell>
          <cell r="M9591">
            <v>0.2891204</v>
          </cell>
          <cell r="N9591">
            <v>0.31391560000000002</v>
          </cell>
          <cell r="O9591">
            <v>0.34971619999999998</v>
          </cell>
        </row>
        <row r="9592">
          <cell r="F9592" t="str">
            <v>2012Stockton1-in-2September Peak15</v>
          </cell>
          <cell r="G9592">
            <v>1.541366</v>
          </cell>
          <cell r="H9592">
            <v>1.914256</v>
          </cell>
          <cell r="I9592">
            <v>99.326250000000002</v>
          </cell>
          <cell r="J9592">
            <v>12882.17</v>
          </cell>
          <cell r="K9592">
            <v>0.29553420000000002</v>
          </cell>
          <cell r="L9592">
            <v>0.34123619999999999</v>
          </cell>
          <cell r="M9592">
            <v>0.37288929999999998</v>
          </cell>
          <cell r="N9592">
            <v>0.40454230000000002</v>
          </cell>
          <cell r="O9592">
            <v>0.45024439999999999</v>
          </cell>
        </row>
        <row r="9593">
          <cell r="F9593" t="str">
            <v>2012Stockton1-in-2September Peak16</v>
          </cell>
          <cell r="G9593">
            <v>1.7384170000000001</v>
          </cell>
          <cell r="H9593">
            <v>2.203786</v>
          </cell>
          <cell r="I9593">
            <v>101.2103</v>
          </cell>
          <cell r="J9593">
            <v>12882.17</v>
          </cell>
          <cell r="K9593">
            <v>0.36910860000000001</v>
          </cell>
          <cell r="L9593">
            <v>0.42598019999999998</v>
          </cell>
          <cell r="M9593">
            <v>0.46536929999999999</v>
          </cell>
          <cell r="N9593">
            <v>0.50475829999999999</v>
          </cell>
          <cell r="O9593">
            <v>0.56162979999999996</v>
          </cell>
        </row>
        <row r="9594">
          <cell r="F9594" t="str">
            <v>2012Stockton1-in-2September Peak17</v>
          </cell>
          <cell r="G9594">
            <v>1.910865</v>
          </cell>
          <cell r="H9594">
            <v>2.4537119999999999</v>
          </cell>
          <cell r="I9594">
            <v>100.7685</v>
          </cell>
          <cell r="J9594">
            <v>12882.17</v>
          </cell>
          <cell r="K9594">
            <v>0.43036459999999999</v>
          </cell>
          <cell r="L9594">
            <v>0.49681979999999998</v>
          </cell>
          <cell r="M9594">
            <v>0.54284639999999995</v>
          </cell>
          <cell r="N9594">
            <v>0.58887299999999998</v>
          </cell>
          <cell r="O9594">
            <v>0.65532820000000003</v>
          </cell>
        </row>
        <row r="9595">
          <cell r="F9595" t="str">
            <v>2012Stockton1-in-2September Peak18</v>
          </cell>
          <cell r="G9595">
            <v>2.0290789999999999</v>
          </cell>
          <cell r="H9595">
            <v>2.5866799999999999</v>
          </cell>
          <cell r="I9595">
            <v>99.826250000000002</v>
          </cell>
          <cell r="J9595">
            <v>12882.17</v>
          </cell>
          <cell r="K9595">
            <v>0.44203589999999998</v>
          </cell>
          <cell r="L9595">
            <v>0.5103124</v>
          </cell>
          <cell r="M9595">
            <v>0.55760050000000005</v>
          </cell>
          <cell r="N9595">
            <v>0.6048886</v>
          </cell>
          <cell r="O9595">
            <v>0.67316509999999996</v>
          </cell>
        </row>
        <row r="9596">
          <cell r="F9596" t="str">
            <v>2012Stockton1-in-2September Peak19</v>
          </cell>
          <cell r="G9596">
            <v>2.8168530000000001</v>
          </cell>
          <cell r="H9596">
            <v>2.523679</v>
          </cell>
          <cell r="I9596">
            <v>96.152500000000003</v>
          </cell>
          <cell r="J9596">
            <v>12882.17</v>
          </cell>
          <cell r="K9596">
            <v>-0.30917109999999998</v>
          </cell>
          <cell r="L9596">
            <v>-0.29972019999999999</v>
          </cell>
          <cell r="M9596">
            <v>-0.29317460000000001</v>
          </cell>
          <cell r="N9596">
            <v>-0.28662900000000002</v>
          </cell>
          <cell r="O9596">
            <v>-0.27717809999999998</v>
          </cell>
        </row>
        <row r="9597">
          <cell r="F9597" t="str">
            <v>2012Stockton1-in-2September Peak20</v>
          </cell>
          <cell r="G9597">
            <v>2.5659239999999999</v>
          </cell>
          <cell r="H9597">
            <v>2.2908439999999999</v>
          </cell>
          <cell r="I9597">
            <v>91.268299999999996</v>
          </cell>
          <cell r="J9597">
            <v>12882.17</v>
          </cell>
          <cell r="K9597">
            <v>-0.2900895</v>
          </cell>
          <cell r="L9597">
            <v>-0.28122200000000003</v>
          </cell>
          <cell r="M9597">
            <v>-0.2750803</v>
          </cell>
          <cell r="N9597">
            <v>-0.26893860000000003</v>
          </cell>
          <cell r="O9597">
            <v>-0.2600711</v>
          </cell>
        </row>
        <row r="9598">
          <cell r="F9598" t="str">
            <v>2012Stockton1-in-2September Peak21</v>
          </cell>
          <cell r="G9598">
            <v>2.2429060000000001</v>
          </cell>
          <cell r="H9598">
            <v>2.0571950000000001</v>
          </cell>
          <cell r="I9598">
            <v>84.384200000000007</v>
          </cell>
          <cell r="J9598">
            <v>12882.17</v>
          </cell>
          <cell r="K9598">
            <v>-0.1958442</v>
          </cell>
          <cell r="L9598">
            <v>-0.18985759999999999</v>
          </cell>
          <cell r="M9598">
            <v>-0.18571119999999999</v>
          </cell>
          <cell r="N9598">
            <v>-0.1815649</v>
          </cell>
          <cell r="O9598">
            <v>-0.17557829999999999</v>
          </cell>
        </row>
        <row r="9599">
          <cell r="F9599" t="str">
            <v>2012Stockton1-in-2September Peak22</v>
          </cell>
          <cell r="G9599">
            <v>1.907891</v>
          </cell>
          <cell r="H9599">
            <v>1.7773140000000001</v>
          </cell>
          <cell r="I9599">
            <v>81</v>
          </cell>
          <cell r="J9599">
            <v>12882.17</v>
          </cell>
          <cell r="K9599">
            <v>-0.1377023</v>
          </cell>
          <cell r="L9599">
            <v>-0.1334929</v>
          </cell>
          <cell r="M9599">
            <v>-0.13057759999999999</v>
          </cell>
          <cell r="N9599">
            <v>-0.1276622</v>
          </cell>
          <cell r="O9599">
            <v>-0.1234528</v>
          </cell>
        </row>
        <row r="9600">
          <cell r="F9600" t="str">
            <v>2012Stockton1-in-2September Peak23</v>
          </cell>
          <cell r="G9600">
            <v>1.487511</v>
          </cell>
          <cell r="H9600">
            <v>1.4172340000000001</v>
          </cell>
          <cell r="I9600">
            <v>80.326250000000002</v>
          </cell>
          <cell r="J9600">
            <v>12882.17</v>
          </cell>
          <cell r="K9600">
            <v>-7.4110999999999996E-2</v>
          </cell>
          <cell r="L9600">
            <v>-7.1845500000000007E-2</v>
          </cell>
          <cell r="M9600">
            <v>-7.0276500000000006E-2</v>
          </cell>
          <cell r="N9600">
            <v>-6.8707500000000005E-2</v>
          </cell>
          <cell r="O9600">
            <v>-6.6442000000000001E-2</v>
          </cell>
        </row>
        <row r="9601">
          <cell r="F9601" t="str">
            <v>2012Stockton1-in-2September Peak24</v>
          </cell>
          <cell r="G9601">
            <v>1.1482570000000001</v>
          </cell>
          <cell r="H9601">
            <v>1.0919099999999999</v>
          </cell>
          <cell r="I9601">
            <v>78</v>
          </cell>
          <cell r="J9601">
            <v>12882.17</v>
          </cell>
          <cell r="K9601">
            <v>-5.9421000000000002E-2</v>
          </cell>
          <cell r="L9601">
            <v>-5.7604599999999999E-2</v>
          </cell>
          <cell r="M9601">
            <v>-5.6346500000000001E-2</v>
          </cell>
          <cell r="N9601">
            <v>-5.5088499999999999E-2</v>
          </cell>
          <cell r="O9601">
            <v>-5.3272100000000003E-2</v>
          </cell>
        </row>
        <row r="9602">
          <cell r="F9602" t="str">
            <v>2013All Customers1-in-10September Peak1</v>
          </cell>
          <cell r="G9602">
            <v>1.031935</v>
          </cell>
          <cell r="H9602">
            <v>1.031935</v>
          </cell>
          <cell r="I9602">
            <v>73.982240000000004</v>
          </cell>
          <cell r="J9602">
            <v>150896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</row>
        <row r="9603">
          <cell r="F9603" t="str">
            <v>2013All Customers1-in-10September Peak2</v>
          </cell>
          <cell r="G9603">
            <v>0.88094190000000006</v>
          </cell>
          <cell r="H9603">
            <v>0.88094190000000006</v>
          </cell>
          <cell r="I9603">
            <v>72.767949999999999</v>
          </cell>
          <cell r="J9603">
            <v>150896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</row>
        <row r="9604">
          <cell r="F9604" t="str">
            <v>2013All Customers1-in-10September Peak3</v>
          </cell>
          <cell r="G9604">
            <v>0.79261910000000002</v>
          </cell>
          <cell r="H9604">
            <v>0.79261910000000002</v>
          </cell>
          <cell r="I9604">
            <v>70.502889999999994</v>
          </cell>
          <cell r="J9604">
            <v>150896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</row>
        <row r="9605">
          <cell r="F9605" t="str">
            <v>2013All Customers1-in-10September Peak4</v>
          </cell>
          <cell r="G9605">
            <v>0.74146089999999998</v>
          </cell>
          <cell r="H9605">
            <v>0.74146089999999998</v>
          </cell>
          <cell r="I9605">
            <v>69.07884</v>
          </cell>
          <cell r="J9605">
            <v>150896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</row>
        <row r="9606">
          <cell r="F9606" t="str">
            <v>2013All Customers1-in-10September Peak5</v>
          </cell>
          <cell r="G9606">
            <v>0.72805339999999996</v>
          </cell>
          <cell r="H9606">
            <v>0.72805339999999996</v>
          </cell>
          <cell r="I9606">
            <v>67.918099999999995</v>
          </cell>
          <cell r="J9606">
            <v>150896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</row>
        <row r="9607">
          <cell r="F9607" t="str">
            <v>2013All Customers1-in-10September Peak6</v>
          </cell>
          <cell r="G9607">
            <v>0.77013220000000004</v>
          </cell>
          <cell r="H9607">
            <v>0.77013220000000004</v>
          </cell>
          <cell r="I9607">
            <v>66.549890000000005</v>
          </cell>
          <cell r="J9607">
            <v>150896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</row>
        <row r="9608">
          <cell r="F9608" t="str">
            <v>2013All Customers1-in-10September Peak7</v>
          </cell>
          <cell r="G9608">
            <v>0.89774410000000004</v>
          </cell>
          <cell r="H9608">
            <v>0.89774410000000004</v>
          </cell>
          <cell r="I9608">
            <v>65.489639999999994</v>
          </cell>
          <cell r="J9608">
            <v>150896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</row>
        <row r="9609">
          <cell r="F9609" t="str">
            <v>2013All Customers1-in-10September Peak8</v>
          </cell>
          <cell r="G9609">
            <v>0.99989479999999997</v>
          </cell>
          <cell r="H9609">
            <v>0.99989479999999997</v>
          </cell>
          <cell r="I9609">
            <v>67.074520000000007</v>
          </cell>
          <cell r="J9609">
            <v>150896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</row>
        <row r="9610">
          <cell r="F9610" t="str">
            <v>2013All Customers1-in-10September Peak9</v>
          </cell>
          <cell r="G9610">
            <v>1.021212</v>
          </cell>
          <cell r="H9610">
            <v>1.021212</v>
          </cell>
          <cell r="I9610">
            <v>72.89385</v>
          </cell>
          <cell r="J9610">
            <v>150896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</row>
        <row r="9611">
          <cell r="F9611" t="str">
            <v>2013All Customers1-in-10September Peak10</v>
          </cell>
          <cell r="G9611">
            <v>1.0881799999999999</v>
          </cell>
          <cell r="H9611">
            <v>1.0881799999999999</v>
          </cell>
          <cell r="I9611">
            <v>78.843419999999995</v>
          </cell>
          <cell r="J9611">
            <v>150896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</row>
        <row r="9612">
          <cell r="F9612" t="str">
            <v>2013All Customers1-in-10September Peak11</v>
          </cell>
          <cell r="G9612">
            <v>1.201854</v>
          </cell>
          <cell r="H9612">
            <v>1.201854</v>
          </cell>
          <cell r="I9612">
            <v>84.58278</v>
          </cell>
          <cell r="J9612">
            <v>150896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</row>
        <row r="9613">
          <cell r="F9613" t="str">
            <v>2013All Customers1-in-10September Peak12</v>
          </cell>
          <cell r="G9613">
            <v>1.366822</v>
          </cell>
          <cell r="H9613">
            <v>1.366822</v>
          </cell>
          <cell r="I9613">
            <v>89.209249999999997</v>
          </cell>
          <cell r="J9613">
            <v>150896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</row>
        <row r="9614">
          <cell r="F9614" t="str">
            <v>2013All Customers1-in-10September Peak13</v>
          </cell>
          <cell r="G9614">
            <v>1.5867610000000001</v>
          </cell>
          <cell r="H9614">
            <v>1.5867610000000001</v>
          </cell>
          <cell r="I9614">
            <v>92.664259999999999</v>
          </cell>
          <cell r="J9614">
            <v>150896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</row>
        <row r="9615">
          <cell r="F9615" t="str">
            <v>2013All Customers1-in-10September Peak14</v>
          </cell>
          <cell r="G9615">
            <v>1.4668190000000001</v>
          </cell>
          <cell r="H9615">
            <v>1.827137</v>
          </cell>
          <cell r="I9615">
            <v>95.777199999999993</v>
          </cell>
          <cell r="J9615">
            <v>150896</v>
          </cell>
          <cell r="K9615">
            <v>0.29721360000000002</v>
          </cell>
          <cell r="L9615">
            <v>0.33449640000000003</v>
          </cell>
          <cell r="M9615">
            <v>0.36031819999999998</v>
          </cell>
          <cell r="N9615">
            <v>0.38614009999999999</v>
          </cell>
          <cell r="O9615">
            <v>0.42342279999999999</v>
          </cell>
        </row>
        <row r="9616">
          <cell r="F9616" t="str">
            <v>2013All Customers1-in-10September Peak15</v>
          </cell>
          <cell r="G9616">
            <v>1.633348</v>
          </cell>
          <cell r="H9616">
            <v>2.0973269999999999</v>
          </cell>
          <cell r="I9616">
            <v>98.286249999999995</v>
          </cell>
          <cell r="J9616">
            <v>150896</v>
          </cell>
          <cell r="K9616">
            <v>0.38337850000000001</v>
          </cell>
          <cell r="L9616">
            <v>0.4309984</v>
          </cell>
          <cell r="M9616">
            <v>0.4639798</v>
          </cell>
          <cell r="N9616">
            <v>0.49696119999999999</v>
          </cell>
          <cell r="O9616">
            <v>0.54458119999999999</v>
          </cell>
        </row>
        <row r="9617">
          <cell r="F9617" t="str">
            <v>2013All Customers1-in-10September Peak16</v>
          </cell>
          <cell r="G9617">
            <v>1.8256540000000001</v>
          </cell>
          <cell r="H9617">
            <v>2.404954</v>
          </cell>
          <cell r="I9617">
            <v>99.593609999999998</v>
          </cell>
          <cell r="J9617">
            <v>150896</v>
          </cell>
          <cell r="K9617">
            <v>0.4790142</v>
          </cell>
          <cell r="L9617">
            <v>0.53826399999999996</v>
          </cell>
          <cell r="M9617">
            <v>0.57930029999999999</v>
          </cell>
          <cell r="N9617">
            <v>0.62033649999999996</v>
          </cell>
          <cell r="O9617">
            <v>0.67958640000000003</v>
          </cell>
        </row>
        <row r="9618">
          <cell r="F9618" t="str">
            <v>2013All Customers1-in-10September Peak17</v>
          </cell>
          <cell r="G9618">
            <v>2.0045099999999998</v>
          </cell>
          <cell r="H9618">
            <v>2.6800809999999999</v>
          </cell>
          <cell r="I9618">
            <v>99.540520000000001</v>
          </cell>
          <cell r="J9618">
            <v>150896</v>
          </cell>
          <cell r="K9618">
            <v>0.55837559999999997</v>
          </cell>
          <cell r="L9618">
            <v>0.62761560000000005</v>
          </cell>
          <cell r="M9618">
            <v>0.67557100000000003</v>
          </cell>
          <cell r="N9618">
            <v>0.72352640000000001</v>
          </cell>
          <cell r="O9618">
            <v>0.79276639999999998</v>
          </cell>
        </row>
        <row r="9619">
          <cell r="F9619" t="str">
            <v>2013All Customers1-in-10September Peak18</v>
          </cell>
          <cell r="G9619">
            <v>2.1591999999999998</v>
          </cell>
          <cell r="H9619">
            <v>2.85311</v>
          </cell>
          <cell r="I9619">
            <v>98.547579999999996</v>
          </cell>
          <cell r="J9619">
            <v>150896</v>
          </cell>
          <cell r="K9619">
            <v>0.57350089999999998</v>
          </cell>
          <cell r="L9619">
            <v>0.64463939999999997</v>
          </cell>
          <cell r="M9619">
            <v>0.69390969999999996</v>
          </cell>
          <cell r="N9619">
            <v>0.74317999999999995</v>
          </cell>
          <cell r="O9619">
            <v>0.81431849999999995</v>
          </cell>
        </row>
        <row r="9620">
          <cell r="F9620" t="str">
            <v>2013All Customers1-in-10September Peak19</v>
          </cell>
          <cell r="G9620">
            <v>3.0802809999999998</v>
          </cell>
          <cell r="H9620">
            <v>2.8169330000000001</v>
          </cell>
          <cell r="I9620">
            <v>95.024829999999994</v>
          </cell>
          <cell r="J9620">
            <v>150896</v>
          </cell>
          <cell r="K9620">
            <v>-0.29170950000000001</v>
          </cell>
          <cell r="L9620">
            <v>-0.2749529</v>
          </cell>
          <cell r="M9620">
            <v>-0.2633472</v>
          </cell>
          <cell r="N9620">
            <v>-0.25174170000000001</v>
          </cell>
          <cell r="O9620">
            <v>-0.2349851</v>
          </cell>
        </row>
        <row r="9621">
          <cell r="F9621" t="str">
            <v>2013All Customers1-in-10September Peak20</v>
          </cell>
          <cell r="G9621">
            <v>2.8196840000000001</v>
          </cell>
          <cell r="H9621">
            <v>2.583275</v>
          </cell>
          <cell r="I9621">
            <v>89.250079999999997</v>
          </cell>
          <cell r="J9621">
            <v>150896</v>
          </cell>
          <cell r="K9621">
            <v>-0.26174890000000001</v>
          </cell>
          <cell r="L9621">
            <v>-0.24677769999999999</v>
          </cell>
          <cell r="M9621">
            <v>-0.2364087</v>
          </cell>
          <cell r="N9621">
            <v>-0.22603960000000001</v>
          </cell>
          <cell r="O9621">
            <v>-0.21106839999999999</v>
          </cell>
        </row>
        <row r="9622">
          <cell r="F9622" t="str">
            <v>2013All Customers1-in-10September Peak21</v>
          </cell>
          <cell r="G9622">
            <v>2.4882170000000001</v>
          </cell>
          <cell r="H9622">
            <v>2.3381980000000002</v>
          </cell>
          <cell r="I9622">
            <v>84.867040000000003</v>
          </cell>
          <cell r="J9622">
            <v>150896</v>
          </cell>
          <cell r="K9622">
            <v>-0.165769</v>
          </cell>
          <cell r="L9622">
            <v>-0.1564633</v>
          </cell>
          <cell r="M9622">
            <v>-0.15001829999999999</v>
          </cell>
          <cell r="N9622">
            <v>-0.14357320000000001</v>
          </cell>
          <cell r="O9622">
            <v>-0.13426759999999999</v>
          </cell>
        </row>
        <row r="9623">
          <cell r="F9623" t="str">
            <v>2013All Customers1-in-10September Peak22</v>
          </cell>
          <cell r="G9623">
            <v>2.1464020000000001</v>
          </cell>
          <cell r="H9623">
            <v>2.0533350000000001</v>
          </cell>
          <cell r="I9623">
            <v>81.707970000000003</v>
          </cell>
          <cell r="J9623">
            <v>150896</v>
          </cell>
          <cell r="K9623">
            <v>-0.102738</v>
          </cell>
          <cell r="L9623">
            <v>-9.7024600000000003E-2</v>
          </cell>
          <cell r="M9623">
            <v>-9.30676E-2</v>
          </cell>
          <cell r="N9623">
            <v>-8.9110499999999995E-2</v>
          </cell>
          <cell r="O9623">
            <v>-8.3397100000000002E-2</v>
          </cell>
        </row>
        <row r="9624">
          <cell r="F9624" t="str">
            <v>2013All Customers1-in-10September Peak23</v>
          </cell>
          <cell r="G9624">
            <v>1.70052</v>
          </cell>
          <cell r="H9624">
            <v>1.6423019999999999</v>
          </cell>
          <cell r="I9624">
            <v>78.611720000000005</v>
          </cell>
          <cell r="J9624">
            <v>150896</v>
          </cell>
          <cell r="K9624">
            <v>-6.4356800000000006E-2</v>
          </cell>
          <cell r="L9624">
            <v>-6.0730199999999998E-2</v>
          </cell>
          <cell r="M9624">
            <v>-5.8218399999999997E-2</v>
          </cell>
          <cell r="N9624">
            <v>-5.5706600000000002E-2</v>
          </cell>
          <cell r="O9624">
            <v>-5.2080000000000001E-2</v>
          </cell>
        </row>
        <row r="9625">
          <cell r="F9625" t="str">
            <v>2013All Customers1-in-10September Peak24</v>
          </cell>
          <cell r="G9625">
            <v>1.300047</v>
          </cell>
          <cell r="H9625">
            <v>1.2580420000000001</v>
          </cell>
          <cell r="I9625">
            <v>76.925020000000004</v>
          </cell>
          <cell r="J9625">
            <v>150896</v>
          </cell>
          <cell r="K9625">
            <v>-4.6477200000000003E-2</v>
          </cell>
          <cell r="L9625">
            <v>-4.3834900000000003E-2</v>
          </cell>
          <cell r="M9625">
            <v>-4.2004899999999998E-2</v>
          </cell>
          <cell r="N9625">
            <v>-4.01749E-2</v>
          </cell>
          <cell r="O9625">
            <v>-3.7532599999999999E-2</v>
          </cell>
        </row>
        <row r="9626">
          <cell r="F9626" t="str">
            <v>2013Greater Bay Area1-in-10September Peak1</v>
          </cell>
          <cell r="G9626">
            <v>1.063469</v>
          </cell>
          <cell r="H9626">
            <v>1.063469</v>
          </cell>
          <cell r="I9626">
            <v>72.094409999999996</v>
          </cell>
          <cell r="J9626">
            <v>52612.21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</row>
        <row r="9627">
          <cell r="F9627" t="str">
            <v>2013Greater Bay Area1-in-10September Peak2</v>
          </cell>
          <cell r="G9627">
            <v>0.89452830000000005</v>
          </cell>
          <cell r="H9627">
            <v>0.89452830000000005</v>
          </cell>
          <cell r="I9627">
            <v>71.576859999999996</v>
          </cell>
          <cell r="J9627">
            <v>52612.21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</row>
        <row r="9628">
          <cell r="F9628" t="str">
            <v>2013Greater Bay Area1-in-10September Peak3</v>
          </cell>
          <cell r="G9628">
            <v>0.8014829</v>
          </cell>
          <cell r="H9628">
            <v>0.8014829</v>
          </cell>
          <cell r="I9628">
            <v>69.985770000000002</v>
          </cell>
          <cell r="J9628">
            <v>52612.21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</row>
        <row r="9629">
          <cell r="F9629" t="str">
            <v>2013Greater Bay Area1-in-10September Peak4</v>
          </cell>
          <cell r="G9629">
            <v>0.74984329999999999</v>
          </cell>
          <cell r="H9629">
            <v>0.74984329999999999</v>
          </cell>
          <cell r="I9629">
            <v>68.490710000000007</v>
          </cell>
          <cell r="J9629">
            <v>52612.21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</row>
        <row r="9630">
          <cell r="F9630" t="str">
            <v>2013Greater Bay Area1-in-10September Peak5</v>
          </cell>
          <cell r="G9630">
            <v>0.73253550000000001</v>
          </cell>
          <cell r="H9630">
            <v>0.73253550000000001</v>
          </cell>
          <cell r="I9630">
            <v>67.469220000000007</v>
          </cell>
          <cell r="J9630">
            <v>52612.21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</row>
        <row r="9631">
          <cell r="F9631" t="str">
            <v>2013Greater Bay Area1-in-10September Peak6</v>
          </cell>
          <cell r="G9631">
            <v>0.77282910000000005</v>
          </cell>
          <cell r="H9631">
            <v>0.77282910000000005</v>
          </cell>
          <cell r="I9631">
            <v>66.005290000000002</v>
          </cell>
          <cell r="J9631">
            <v>52612.21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</row>
        <row r="9632">
          <cell r="F9632" t="str">
            <v>2013Greater Bay Area1-in-10September Peak7</v>
          </cell>
          <cell r="G9632">
            <v>0.91334329999999997</v>
          </cell>
          <cell r="H9632">
            <v>0.91334329999999997</v>
          </cell>
          <cell r="I9632">
            <v>64.631829999999994</v>
          </cell>
          <cell r="J9632">
            <v>52612.21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</row>
        <row r="9633">
          <cell r="F9633" t="str">
            <v>2013Greater Bay Area1-in-10September Peak8</v>
          </cell>
          <cell r="G9633">
            <v>1.050692</v>
          </cell>
          <cell r="H9633">
            <v>1.050692</v>
          </cell>
          <cell r="I9633">
            <v>65.916020000000003</v>
          </cell>
          <cell r="J9633">
            <v>52612.21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</row>
        <row r="9634">
          <cell r="F9634" t="str">
            <v>2013Greater Bay Area1-in-10September Peak9</v>
          </cell>
          <cell r="G9634">
            <v>1.067013</v>
          </cell>
          <cell r="H9634">
            <v>1.067013</v>
          </cell>
          <cell r="I9634">
            <v>71.57714</v>
          </cell>
          <cell r="J9634">
            <v>52612.21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</row>
        <row r="9635">
          <cell r="F9635" t="str">
            <v>2013Greater Bay Area1-in-10September Peak10</v>
          </cell>
          <cell r="G9635">
            <v>1.1135660000000001</v>
          </cell>
          <cell r="H9635">
            <v>1.1135660000000001</v>
          </cell>
          <cell r="I9635">
            <v>76.812219999999996</v>
          </cell>
          <cell r="J9635">
            <v>52612.21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</row>
        <row r="9636">
          <cell r="F9636" t="str">
            <v>2013Greater Bay Area1-in-10September Peak11</v>
          </cell>
          <cell r="G9636">
            <v>1.2089760000000001</v>
          </cell>
          <cell r="H9636">
            <v>1.2089760000000001</v>
          </cell>
          <cell r="I9636">
            <v>83.639309999999995</v>
          </cell>
          <cell r="J9636">
            <v>52612.21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</row>
        <row r="9637">
          <cell r="F9637" t="str">
            <v>2013Greater Bay Area1-in-10September Peak12</v>
          </cell>
          <cell r="G9637">
            <v>1.3447819999999999</v>
          </cell>
          <cell r="H9637">
            <v>1.3447819999999999</v>
          </cell>
          <cell r="I9637">
            <v>89.118189999999998</v>
          </cell>
          <cell r="J9637">
            <v>52612.21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</row>
        <row r="9638">
          <cell r="F9638" t="str">
            <v>2013Greater Bay Area1-in-10September Peak13</v>
          </cell>
          <cell r="G9638">
            <v>1.5302770000000001</v>
          </cell>
          <cell r="H9638">
            <v>1.5302770000000001</v>
          </cell>
          <cell r="I9638">
            <v>92.801209999999998</v>
          </cell>
          <cell r="J9638">
            <v>52612.21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</row>
        <row r="9639">
          <cell r="F9639" t="str">
            <v>2013Greater Bay Area1-in-10September Peak14</v>
          </cell>
          <cell r="G9639">
            <v>1.3801749999999999</v>
          </cell>
          <cell r="H9639">
            <v>1.728029</v>
          </cell>
          <cell r="I9639">
            <v>95.941980000000001</v>
          </cell>
          <cell r="J9639">
            <v>52612.21</v>
          </cell>
          <cell r="K9639">
            <v>0.289991</v>
          </cell>
          <cell r="L9639">
            <v>0.32417679999999999</v>
          </cell>
          <cell r="M9639">
            <v>0.34785369999999999</v>
          </cell>
          <cell r="N9639">
            <v>0.37153079999999999</v>
          </cell>
          <cell r="O9639">
            <v>0.40571659999999998</v>
          </cell>
        </row>
        <row r="9640">
          <cell r="F9640" t="str">
            <v>2013Greater Bay Area1-in-10September Peak15</v>
          </cell>
          <cell r="G9640">
            <v>1.5042139999999999</v>
          </cell>
          <cell r="H9640">
            <v>1.958094</v>
          </cell>
          <cell r="I9640">
            <v>98.017619999999994</v>
          </cell>
          <cell r="J9640">
            <v>52612.21</v>
          </cell>
          <cell r="K9640">
            <v>0.3785963</v>
          </cell>
          <cell r="L9640">
            <v>0.42307430000000001</v>
          </cell>
          <cell r="M9640">
            <v>0.45387959999999999</v>
          </cell>
          <cell r="N9640">
            <v>0.48468499999999998</v>
          </cell>
          <cell r="O9640">
            <v>0.52916300000000005</v>
          </cell>
        </row>
        <row r="9641">
          <cell r="F9641" t="str">
            <v>2013Greater Bay Area1-in-10September Peak16</v>
          </cell>
          <cell r="G9641">
            <v>1.6784589999999999</v>
          </cell>
          <cell r="H9641">
            <v>2.2406739999999998</v>
          </cell>
          <cell r="I9641">
            <v>99.01088</v>
          </cell>
          <cell r="J9641">
            <v>52612.21</v>
          </cell>
          <cell r="K9641">
            <v>0.46899259999999998</v>
          </cell>
          <cell r="L9641">
            <v>0.52406900000000001</v>
          </cell>
          <cell r="M9641">
            <v>0.56221489999999996</v>
          </cell>
          <cell r="N9641">
            <v>0.60036069999999997</v>
          </cell>
          <cell r="O9641">
            <v>0.65543720000000005</v>
          </cell>
        </row>
        <row r="9642">
          <cell r="F9642" t="str">
            <v>2013Greater Bay Area1-in-10September Peak17</v>
          </cell>
          <cell r="G9642">
            <v>1.8530789999999999</v>
          </cell>
          <cell r="H9642">
            <v>2.5118510000000001</v>
          </cell>
          <cell r="I9642">
            <v>98.219890000000007</v>
          </cell>
          <cell r="J9642">
            <v>52612.21</v>
          </cell>
          <cell r="K9642">
            <v>0.54951810000000001</v>
          </cell>
          <cell r="L9642">
            <v>0.61406629999999995</v>
          </cell>
          <cell r="M9642">
            <v>0.65877209999999997</v>
          </cell>
          <cell r="N9642">
            <v>0.70347789999999999</v>
          </cell>
          <cell r="O9642">
            <v>0.76802599999999999</v>
          </cell>
        </row>
        <row r="9643">
          <cell r="F9643" t="str">
            <v>2013Greater Bay Area1-in-10September Peak18</v>
          </cell>
          <cell r="G9643">
            <v>2.0244270000000002</v>
          </cell>
          <cell r="H9643">
            <v>2.7014939999999998</v>
          </cell>
          <cell r="I9643">
            <v>96.944929999999999</v>
          </cell>
          <cell r="J9643">
            <v>52612.21</v>
          </cell>
          <cell r="K9643">
            <v>0.5647761</v>
          </cell>
          <cell r="L9643">
            <v>0.63111839999999997</v>
          </cell>
          <cell r="M9643">
            <v>0.67706690000000003</v>
          </cell>
          <cell r="N9643">
            <v>0.72301539999999997</v>
          </cell>
          <cell r="O9643">
            <v>0.78935770000000005</v>
          </cell>
        </row>
        <row r="9644">
          <cell r="F9644" t="str">
            <v>2013Greater Bay Area1-in-10September Peak19</v>
          </cell>
          <cell r="G9644">
            <v>2.879006</v>
          </cell>
          <cell r="H9644">
            <v>2.7021519999999999</v>
          </cell>
          <cell r="I9644">
            <v>93.65943</v>
          </cell>
          <cell r="J9644">
            <v>52612.21</v>
          </cell>
          <cell r="K9644">
            <v>-0.20453879999999999</v>
          </cell>
          <cell r="L9644">
            <v>-0.1881825</v>
          </cell>
          <cell r="M9644">
            <v>-0.17685409999999999</v>
          </cell>
          <cell r="N9644">
            <v>-0.1655258</v>
          </cell>
          <cell r="O9644">
            <v>-0.14916940000000001</v>
          </cell>
        </row>
        <row r="9645">
          <cell r="F9645" t="str">
            <v>2013Greater Bay Area1-in-10September Peak20</v>
          </cell>
          <cell r="G9645">
            <v>2.6534610000000001</v>
          </cell>
          <cell r="H9645">
            <v>2.4961639999999998</v>
          </cell>
          <cell r="I9645">
            <v>87.236530000000002</v>
          </cell>
          <cell r="J9645">
            <v>52612.21</v>
          </cell>
          <cell r="K9645">
            <v>-0.18192059999999999</v>
          </cell>
          <cell r="L9645">
            <v>-0.16737299999999999</v>
          </cell>
          <cell r="M9645">
            <v>-0.1572974</v>
          </cell>
          <cell r="N9645">
            <v>-0.14722170000000001</v>
          </cell>
          <cell r="O9645">
            <v>-0.13267409999999999</v>
          </cell>
        </row>
        <row r="9646">
          <cell r="F9646" t="str">
            <v>2013Greater Bay Area1-in-10September Peak21</v>
          </cell>
          <cell r="G9646">
            <v>2.387362</v>
          </cell>
          <cell r="H9646">
            <v>2.2971219999999999</v>
          </cell>
          <cell r="I9646">
            <v>82.286929999999998</v>
          </cell>
          <cell r="J9646">
            <v>52612.21</v>
          </cell>
          <cell r="K9646">
            <v>-0.10436670000000001</v>
          </cell>
          <cell r="L9646">
            <v>-9.6020800000000003E-2</v>
          </cell>
          <cell r="M9646">
            <v>-9.0240500000000001E-2</v>
          </cell>
          <cell r="N9646">
            <v>-8.4460099999999996E-2</v>
          </cell>
          <cell r="O9646">
            <v>-7.6114299999999996E-2</v>
          </cell>
        </row>
        <row r="9647">
          <cell r="F9647" t="str">
            <v>2013Greater Bay Area1-in-10September Peak22</v>
          </cell>
          <cell r="G9647">
            <v>2.1126559999999999</v>
          </cell>
          <cell r="H9647">
            <v>2.0596429999999999</v>
          </cell>
          <cell r="I9647">
            <v>79.304209999999998</v>
          </cell>
          <cell r="J9647">
            <v>52612.21</v>
          </cell>
          <cell r="K9647">
            <v>-6.1311200000000003E-2</v>
          </cell>
          <cell r="L9647">
            <v>-5.6408300000000001E-2</v>
          </cell>
          <cell r="M9647">
            <v>-5.30126E-2</v>
          </cell>
          <cell r="N9647">
            <v>-4.9616899999999999E-2</v>
          </cell>
          <cell r="O9647">
            <v>-4.4713999999999997E-2</v>
          </cell>
        </row>
        <row r="9648">
          <cell r="F9648" t="str">
            <v>2013Greater Bay Area1-in-10September Peak23</v>
          </cell>
          <cell r="G9648">
            <v>1.706607</v>
          </cell>
          <cell r="H9648">
            <v>1.672499</v>
          </cell>
          <cell r="I9648">
            <v>76.916399999999996</v>
          </cell>
          <cell r="J9648">
            <v>52612.21</v>
          </cell>
          <cell r="K9648">
            <v>-3.9447700000000002E-2</v>
          </cell>
          <cell r="L9648">
            <v>-3.6293199999999998E-2</v>
          </cell>
          <cell r="M9648">
            <v>-3.4108399999999997E-2</v>
          </cell>
          <cell r="N9648">
            <v>-3.1923600000000003E-2</v>
          </cell>
          <cell r="O9648">
            <v>-2.8769099999999999E-2</v>
          </cell>
        </row>
        <row r="9649">
          <cell r="F9649" t="str">
            <v>2013Greater Bay Area1-in-10September Peak24</v>
          </cell>
          <cell r="G9649">
            <v>1.300448</v>
          </cell>
          <cell r="H9649">
            <v>1.273193</v>
          </cell>
          <cell r="I9649">
            <v>75.813999999999993</v>
          </cell>
          <cell r="J9649">
            <v>52612.21</v>
          </cell>
          <cell r="K9649">
            <v>-3.1521300000000002E-2</v>
          </cell>
          <cell r="L9649">
            <v>-2.9000600000000001E-2</v>
          </cell>
          <cell r="M9649">
            <v>-2.7254799999999999E-2</v>
          </cell>
          <cell r="N9649">
            <v>-2.5509E-2</v>
          </cell>
          <cell r="O9649">
            <v>-2.2988399999999999E-2</v>
          </cell>
        </row>
        <row r="9650">
          <cell r="F9650" t="str">
            <v>2013Greater Fresno1-in-10September Peak1</v>
          </cell>
          <cell r="G9650">
            <v>1.0587150000000001</v>
          </cell>
          <cell r="H9650">
            <v>1.0587150000000001</v>
          </cell>
          <cell r="I9650">
            <v>80.40701</v>
          </cell>
          <cell r="J9650">
            <v>26999.38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</row>
        <row r="9651">
          <cell r="F9651" t="str">
            <v>2013Greater Fresno1-in-10September Peak2</v>
          </cell>
          <cell r="G9651">
            <v>0.90015999999999996</v>
          </cell>
          <cell r="H9651">
            <v>0.90015999999999996</v>
          </cell>
          <cell r="I9651">
            <v>79.667860000000005</v>
          </cell>
          <cell r="J9651">
            <v>26999.38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</row>
        <row r="9652">
          <cell r="F9652" t="str">
            <v>2013Greater Fresno1-in-10September Peak3</v>
          </cell>
          <cell r="G9652">
            <v>0.79730239999999997</v>
          </cell>
          <cell r="H9652">
            <v>0.79730239999999997</v>
          </cell>
          <cell r="I9652">
            <v>74.919439999999994</v>
          </cell>
          <cell r="J9652">
            <v>26999.38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</row>
        <row r="9653">
          <cell r="F9653" t="str">
            <v>2013Greater Fresno1-in-10September Peak4</v>
          </cell>
          <cell r="G9653">
            <v>0.73508300000000004</v>
          </cell>
          <cell r="H9653">
            <v>0.73508300000000004</v>
          </cell>
          <cell r="I9653">
            <v>72.08954</v>
          </cell>
          <cell r="J9653">
            <v>26999.38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</row>
        <row r="9654">
          <cell r="F9654" t="str">
            <v>2013Greater Fresno1-in-10September Peak5</v>
          </cell>
          <cell r="G9654">
            <v>0.71607100000000001</v>
          </cell>
          <cell r="H9654">
            <v>0.71607100000000001</v>
          </cell>
          <cell r="I9654">
            <v>70.209149999999994</v>
          </cell>
          <cell r="J9654">
            <v>26999.38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</row>
        <row r="9655">
          <cell r="F9655" t="str">
            <v>2013Greater Fresno1-in-10September Peak6</v>
          </cell>
          <cell r="G9655">
            <v>0.7449865</v>
          </cell>
          <cell r="H9655">
            <v>0.7449865</v>
          </cell>
          <cell r="I9655">
            <v>68.620540000000005</v>
          </cell>
          <cell r="J9655">
            <v>26999.38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</row>
        <row r="9656">
          <cell r="F9656" t="str">
            <v>2013Greater Fresno1-in-10September Peak7</v>
          </cell>
          <cell r="G9656">
            <v>0.83717909999999995</v>
          </cell>
          <cell r="H9656">
            <v>0.83717909999999995</v>
          </cell>
          <cell r="I9656">
            <v>67.733930000000001</v>
          </cell>
          <cell r="J9656">
            <v>26999.38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</row>
        <row r="9657">
          <cell r="F9657" t="str">
            <v>2013Greater Fresno1-in-10September Peak8</v>
          </cell>
          <cell r="G9657">
            <v>0.89835600000000004</v>
          </cell>
          <cell r="H9657">
            <v>0.89835600000000004</v>
          </cell>
          <cell r="I9657">
            <v>68.74015</v>
          </cell>
          <cell r="J9657">
            <v>26999.38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</row>
        <row r="9658">
          <cell r="F9658" t="str">
            <v>2013Greater Fresno1-in-10September Peak9</v>
          </cell>
          <cell r="G9658">
            <v>0.92577290000000001</v>
          </cell>
          <cell r="H9658">
            <v>0.92577290000000001</v>
          </cell>
          <cell r="I9658">
            <v>72.733019999999996</v>
          </cell>
          <cell r="J9658">
            <v>26999.38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</row>
        <row r="9659">
          <cell r="F9659" t="str">
            <v>2013Greater Fresno1-in-10September Peak10</v>
          </cell>
          <cell r="G9659">
            <v>1.02867</v>
          </cell>
          <cell r="H9659">
            <v>1.02867</v>
          </cell>
          <cell r="I9659">
            <v>79.373249999999999</v>
          </cell>
          <cell r="J9659">
            <v>26999.38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</row>
        <row r="9660">
          <cell r="F9660" t="str">
            <v>2013Greater Fresno1-in-10September Peak11</v>
          </cell>
          <cell r="G9660">
            <v>1.180685</v>
          </cell>
          <cell r="H9660">
            <v>1.180685</v>
          </cell>
          <cell r="I9660">
            <v>85.114530000000002</v>
          </cell>
          <cell r="J9660">
            <v>26999.38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</row>
        <row r="9661">
          <cell r="F9661" t="str">
            <v>2013Greater Fresno1-in-10September Peak12</v>
          </cell>
          <cell r="G9661">
            <v>1.4027069999999999</v>
          </cell>
          <cell r="H9661">
            <v>1.4027069999999999</v>
          </cell>
          <cell r="I9661">
            <v>89.602099999999993</v>
          </cell>
          <cell r="J9661">
            <v>26999.38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</row>
        <row r="9662">
          <cell r="F9662" t="str">
            <v>2013Greater Fresno1-in-10September Peak13</v>
          </cell>
          <cell r="G9662">
            <v>1.679108</v>
          </cell>
          <cell r="H9662">
            <v>1.679108</v>
          </cell>
          <cell r="I9662">
            <v>92.652659999999997</v>
          </cell>
          <cell r="J9662">
            <v>26999.38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</row>
        <row r="9663">
          <cell r="F9663" t="str">
            <v>2013Greater Fresno1-in-10September Peak14</v>
          </cell>
          <cell r="G9663">
            <v>1.6125910000000001</v>
          </cell>
          <cell r="H9663">
            <v>1.972586</v>
          </cell>
          <cell r="I9663">
            <v>95.785550000000001</v>
          </cell>
          <cell r="J9663">
            <v>26999.38</v>
          </cell>
          <cell r="K9663">
            <v>0.27943630000000003</v>
          </cell>
          <cell r="L9663">
            <v>0.32703090000000001</v>
          </cell>
          <cell r="M9663">
            <v>0.3599947</v>
          </cell>
          <cell r="N9663">
            <v>0.39295859999999999</v>
          </cell>
          <cell r="O9663">
            <v>0.44055309999999998</v>
          </cell>
        </row>
        <row r="9664">
          <cell r="F9664" t="str">
            <v>2013Greater Fresno1-in-10September Peak15</v>
          </cell>
          <cell r="G9664">
            <v>1.815321</v>
          </cell>
          <cell r="H9664">
            <v>2.2778100000000001</v>
          </cell>
          <cell r="I9664">
            <v>99.647369999999995</v>
          </cell>
          <cell r="J9664">
            <v>26999.38</v>
          </cell>
          <cell r="K9664">
            <v>0.3592553</v>
          </cell>
          <cell r="L9664">
            <v>0.42024630000000002</v>
          </cell>
          <cell r="M9664">
            <v>0.46248850000000002</v>
          </cell>
          <cell r="N9664">
            <v>0.50473069999999998</v>
          </cell>
          <cell r="O9664">
            <v>0.56572169999999999</v>
          </cell>
        </row>
        <row r="9665">
          <cell r="F9665" t="str">
            <v>2013Greater Fresno1-in-10September Peak16</v>
          </cell>
          <cell r="G9665">
            <v>2.016842</v>
          </cell>
          <cell r="H9665">
            <v>2.5952099999999998</v>
          </cell>
          <cell r="I9665">
            <v>101.23009999999999</v>
          </cell>
          <cell r="J9665">
            <v>26999.38</v>
          </cell>
          <cell r="K9665">
            <v>0.4500325</v>
          </cell>
          <cell r="L9665">
            <v>0.52585409999999999</v>
          </cell>
          <cell r="M9665">
            <v>0.57836779999999999</v>
          </cell>
          <cell r="N9665">
            <v>0.63088149999999998</v>
          </cell>
          <cell r="O9665">
            <v>0.70670310000000003</v>
          </cell>
        </row>
        <row r="9666">
          <cell r="F9666" t="str">
            <v>2013Greater Fresno1-in-10September Peak17</v>
          </cell>
          <cell r="G9666">
            <v>2.162579</v>
          </cell>
          <cell r="H9666">
            <v>2.836414</v>
          </cell>
          <cell r="I9666">
            <v>102.1669</v>
          </cell>
          <cell r="J9666">
            <v>26999.38</v>
          </cell>
          <cell r="K9666">
            <v>0.5237832</v>
          </cell>
          <cell r="L9666">
            <v>0.61243460000000005</v>
          </cell>
          <cell r="M9666">
            <v>0.6738343</v>
          </cell>
          <cell r="N9666">
            <v>0.73523400000000005</v>
          </cell>
          <cell r="O9666">
            <v>0.82388539999999999</v>
          </cell>
        </row>
        <row r="9667">
          <cell r="F9667" t="str">
            <v>2013Greater Fresno1-in-10September Peak18</v>
          </cell>
          <cell r="G9667">
            <v>2.2778070000000001</v>
          </cell>
          <cell r="H9667">
            <v>2.9698479999999998</v>
          </cell>
          <cell r="I9667">
            <v>102.0414</v>
          </cell>
          <cell r="J9667">
            <v>26999.38</v>
          </cell>
          <cell r="K9667">
            <v>0.53786489999999998</v>
          </cell>
          <cell r="L9667">
            <v>0.62895299999999998</v>
          </cell>
          <cell r="M9667">
            <v>0.6920404</v>
          </cell>
          <cell r="N9667">
            <v>0.75512769999999996</v>
          </cell>
          <cell r="O9667">
            <v>0.84621590000000002</v>
          </cell>
        </row>
        <row r="9668">
          <cell r="F9668" t="str">
            <v>2013Greater Fresno1-in-10September Peak19</v>
          </cell>
          <cell r="G9668">
            <v>3.2300399999999998</v>
          </cell>
          <cell r="H9668">
            <v>2.9047130000000001</v>
          </cell>
          <cell r="I9668">
            <v>99.173990000000003</v>
          </cell>
          <cell r="J9668">
            <v>26999.38</v>
          </cell>
          <cell r="K9668">
            <v>-0.3527807</v>
          </cell>
          <cell r="L9668">
            <v>-0.33656079999999999</v>
          </cell>
          <cell r="M9668">
            <v>-0.32532689999999997</v>
          </cell>
          <cell r="N9668">
            <v>-0.31409310000000001</v>
          </cell>
          <cell r="O9668">
            <v>-0.2978731</v>
          </cell>
        </row>
        <row r="9669">
          <cell r="F9669" t="str">
            <v>2013Greater Fresno1-in-10September Peak20</v>
          </cell>
          <cell r="G9669">
            <v>2.97986</v>
          </cell>
          <cell r="H9669">
            <v>2.6732900000000002</v>
          </cell>
          <cell r="I9669">
            <v>94.306960000000004</v>
          </cell>
          <cell r="J9669">
            <v>26999.38</v>
          </cell>
          <cell r="K9669">
            <v>-0.33244099999999999</v>
          </cell>
          <cell r="L9669">
            <v>-0.3171563</v>
          </cell>
          <cell r="M9669">
            <v>-0.30657010000000001</v>
          </cell>
          <cell r="N9669">
            <v>-0.29598390000000002</v>
          </cell>
          <cell r="O9669">
            <v>-0.28069909999999998</v>
          </cell>
        </row>
        <row r="9670">
          <cell r="F9670" t="str">
            <v>2013Greater Fresno1-in-10September Peak21</v>
          </cell>
          <cell r="G9670">
            <v>2.6514500000000001</v>
          </cell>
          <cell r="H9670">
            <v>2.4364810000000001</v>
          </cell>
          <cell r="I9670">
            <v>91.244060000000005</v>
          </cell>
          <cell r="J9670">
            <v>26999.38</v>
          </cell>
          <cell r="K9670">
            <v>-0.2331095</v>
          </cell>
          <cell r="L9670">
            <v>-0.2223918</v>
          </cell>
          <cell r="M9670">
            <v>-0.21496870000000001</v>
          </cell>
          <cell r="N9670">
            <v>-0.2075456</v>
          </cell>
          <cell r="O9670">
            <v>-0.1968278</v>
          </cell>
        </row>
        <row r="9671">
          <cell r="F9671" t="str">
            <v>2013Greater Fresno1-in-10September Peak22</v>
          </cell>
          <cell r="G9671">
            <v>2.285339</v>
          </cell>
          <cell r="H9671">
            <v>2.1545580000000002</v>
          </cell>
          <cell r="I9671">
            <v>88.092519999999993</v>
          </cell>
          <cell r="J9671">
            <v>26999.38</v>
          </cell>
          <cell r="K9671">
            <v>-0.14181730000000001</v>
          </cell>
          <cell r="L9671">
            <v>-0.1352969</v>
          </cell>
          <cell r="M9671">
            <v>-0.13078090000000001</v>
          </cell>
          <cell r="N9671">
            <v>-0.12626490000000001</v>
          </cell>
          <cell r="O9671">
            <v>-0.1197445</v>
          </cell>
        </row>
        <row r="9672">
          <cell r="F9672" t="str">
            <v>2013Greater Fresno1-in-10September Peak23</v>
          </cell>
          <cell r="G9672">
            <v>1.803874</v>
          </cell>
          <cell r="H9672">
            <v>1.730418</v>
          </cell>
          <cell r="I9672">
            <v>84.161640000000006</v>
          </cell>
          <cell r="J9672">
            <v>26999.38</v>
          </cell>
          <cell r="K9672">
            <v>-7.9655500000000004E-2</v>
          </cell>
          <cell r="L9672">
            <v>-7.5993199999999997E-2</v>
          </cell>
          <cell r="M9672">
            <v>-7.3456599999999997E-2</v>
          </cell>
          <cell r="N9672">
            <v>-7.09201E-2</v>
          </cell>
          <cell r="O9672">
            <v>-6.7257800000000006E-2</v>
          </cell>
        </row>
        <row r="9673">
          <cell r="F9673" t="str">
            <v>2013Greater Fresno1-in-10September Peak24</v>
          </cell>
          <cell r="G9673">
            <v>1.3923190000000001</v>
          </cell>
          <cell r="H9673">
            <v>1.33636</v>
          </cell>
          <cell r="I9673">
            <v>81.920370000000005</v>
          </cell>
          <cell r="J9673">
            <v>26999.38</v>
          </cell>
          <cell r="K9673">
            <v>-6.0681300000000001E-2</v>
          </cell>
          <cell r="L9673">
            <v>-5.78913E-2</v>
          </cell>
          <cell r="M9673">
            <v>-5.5959000000000002E-2</v>
          </cell>
          <cell r="N9673">
            <v>-5.4026699999999997E-2</v>
          </cell>
          <cell r="O9673">
            <v>-5.1236700000000003E-2</v>
          </cell>
        </row>
        <row r="9674">
          <cell r="F9674" t="str">
            <v>2013Kern1-in-10September Peak1</v>
          </cell>
          <cell r="G9674">
            <v>1.34226</v>
          </cell>
          <cell r="H9674">
            <v>1.34226</v>
          </cell>
          <cell r="I9674">
            <v>77.5</v>
          </cell>
          <cell r="J9674">
            <v>5605.97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</row>
        <row r="9675">
          <cell r="F9675" t="str">
            <v>2013Kern1-in-10September Peak2</v>
          </cell>
          <cell r="G9675">
            <v>1.1495</v>
          </cell>
          <cell r="H9675">
            <v>1.1495</v>
          </cell>
          <cell r="I9675">
            <v>76</v>
          </cell>
          <cell r="J9675">
            <v>5605.97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</row>
        <row r="9676">
          <cell r="F9676" t="str">
            <v>2013Kern1-in-10September Peak3</v>
          </cell>
          <cell r="G9676">
            <v>1.005687</v>
          </cell>
          <cell r="H9676">
            <v>1.005687</v>
          </cell>
          <cell r="I9676">
            <v>74.5</v>
          </cell>
          <cell r="J9676">
            <v>5605.97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</row>
        <row r="9677">
          <cell r="F9677" t="str">
            <v>2013Kern1-in-10September Peak4</v>
          </cell>
          <cell r="G9677">
            <v>0.90560620000000003</v>
          </cell>
          <cell r="H9677">
            <v>0.90560620000000003</v>
          </cell>
          <cell r="I9677">
            <v>74</v>
          </cell>
          <cell r="J9677">
            <v>5605.97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</row>
        <row r="9678">
          <cell r="F9678" t="str">
            <v>2013Kern1-in-10September Peak5</v>
          </cell>
          <cell r="G9678">
            <v>0.86075310000000005</v>
          </cell>
          <cell r="H9678">
            <v>0.86075310000000005</v>
          </cell>
          <cell r="I9678">
            <v>73</v>
          </cell>
          <cell r="J9678">
            <v>5605.97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</row>
        <row r="9679">
          <cell r="F9679" t="str">
            <v>2013Kern1-in-10September Peak6</v>
          </cell>
          <cell r="G9679">
            <v>0.85558089999999998</v>
          </cell>
          <cell r="H9679">
            <v>0.85558089999999998</v>
          </cell>
          <cell r="I9679">
            <v>72.5</v>
          </cell>
          <cell r="J9679">
            <v>5605.97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</row>
        <row r="9680">
          <cell r="F9680" t="str">
            <v>2013Kern1-in-10September Peak7</v>
          </cell>
          <cell r="G9680">
            <v>0.93286959999999997</v>
          </cell>
          <cell r="H9680">
            <v>0.93286959999999997</v>
          </cell>
          <cell r="I9680">
            <v>71</v>
          </cell>
          <cell r="J9680">
            <v>5605.97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</row>
        <row r="9681">
          <cell r="F9681" t="str">
            <v>2013Kern1-in-10September Peak8</v>
          </cell>
          <cell r="G9681">
            <v>0.97879459999999996</v>
          </cell>
          <cell r="H9681">
            <v>0.97879459999999996</v>
          </cell>
          <cell r="I9681">
            <v>72.5</v>
          </cell>
          <cell r="J9681">
            <v>5605.97</v>
          </cell>
          <cell r="K9681">
            <v>0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</row>
        <row r="9682">
          <cell r="F9682" t="str">
            <v>2013Kern1-in-10September Peak9</v>
          </cell>
          <cell r="G9682">
            <v>1.0040560000000001</v>
          </cell>
          <cell r="H9682">
            <v>1.0040560000000001</v>
          </cell>
          <cell r="I9682">
            <v>79.5</v>
          </cell>
          <cell r="J9682">
            <v>5605.97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0</v>
          </cell>
        </row>
        <row r="9683">
          <cell r="F9683" t="str">
            <v>2013Kern1-in-10September Peak10</v>
          </cell>
          <cell r="G9683">
            <v>1.1512869999999999</v>
          </cell>
          <cell r="H9683">
            <v>1.1512869999999999</v>
          </cell>
          <cell r="I9683">
            <v>86</v>
          </cell>
          <cell r="J9683">
            <v>5605.97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</row>
        <row r="9684">
          <cell r="F9684" t="str">
            <v>2013Kern1-in-10September Peak11</v>
          </cell>
          <cell r="G9684">
            <v>1.376816</v>
          </cell>
          <cell r="H9684">
            <v>1.376816</v>
          </cell>
          <cell r="I9684">
            <v>91</v>
          </cell>
          <cell r="J9684">
            <v>5605.97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>
            <v>0</v>
          </cell>
        </row>
        <row r="9685">
          <cell r="F9685" t="str">
            <v>2013Kern1-in-10September Peak12</v>
          </cell>
          <cell r="G9685">
            <v>1.681551</v>
          </cell>
          <cell r="H9685">
            <v>1.681551</v>
          </cell>
          <cell r="I9685">
            <v>95</v>
          </cell>
          <cell r="J9685">
            <v>5605.97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>
            <v>0</v>
          </cell>
        </row>
        <row r="9686">
          <cell r="F9686" t="str">
            <v>2013Kern1-in-10September Peak13</v>
          </cell>
          <cell r="G9686">
            <v>2.0269539999999999</v>
          </cell>
          <cell r="H9686">
            <v>2.0269539999999999</v>
          </cell>
          <cell r="I9686">
            <v>98.5</v>
          </cell>
          <cell r="J9686">
            <v>5605.97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</row>
        <row r="9687">
          <cell r="F9687" t="str">
            <v>2013Kern1-in-10September Peak14</v>
          </cell>
          <cell r="G9687">
            <v>1.8620300000000001</v>
          </cell>
          <cell r="H9687">
            <v>2.3640840000000001</v>
          </cell>
          <cell r="I9687">
            <v>101</v>
          </cell>
          <cell r="J9687">
            <v>5605.97</v>
          </cell>
          <cell r="K9687">
            <v>0.43538460000000001</v>
          </cell>
          <cell r="L9687">
            <v>0.47477330000000001</v>
          </cell>
          <cell r="M9687">
            <v>0.50205379999999999</v>
          </cell>
          <cell r="N9687">
            <v>0.52933439999999998</v>
          </cell>
          <cell r="O9687">
            <v>0.56872299999999998</v>
          </cell>
        </row>
        <row r="9688">
          <cell r="F9688" t="str">
            <v>2013Kern1-in-10September Peak15</v>
          </cell>
          <cell r="G9688">
            <v>2.0960740000000002</v>
          </cell>
          <cell r="H9688">
            <v>2.6890010000000002</v>
          </cell>
          <cell r="I9688">
            <v>100.5</v>
          </cell>
          <cell r="J9688">
            <v>5605.97</v>
          </cell>
          <cell r="K9688">
            <v>0.51884810000000003</v>
          </cell>
          <cell r="L9688">
            <v>0.56261399999999995</v>
          </cell>
          <cell r="M9688">
            <v>0.59292630000000002</v>
          </cell>
          <cell r="N9688">
            <v>0.62323839999999997</v>
          </cell>
          <cell r="O9688">
            <v>0.6670045</v>
          </cell>
        </row>
        <row r="9689">
          <cell r="F9689" t="str">
            <v>2013Kern1-in-10September Peak16</v>
          </cell>
          <cell r="G9689">
            <v>2.2478370000000001</v>
          </cell>
          <cell r="H9689">
            <v>3.0226519999999999</v>
          </cell>
          <cell r="I9689">
            <v>101</v>
          </cell>
          <cell r="J9689">
            <v>5605.97</v>
          </cell>
          <cell r="K9689">
            <v>0.67905020000000005</v>
          </cell>
          <cell r="L9689">
            <v>0.73562870000000002</v>
          </cell>
          <cell r="M9689">
            <v>0.77481480000000003</v>
          </cell>
          <cell r="N9689">
            <v>0.81400099999999997</v>
          </cell>
          <cell r="O9689">
            <v>0.87057949999999995</v>
          </cell>
        </row>
        <row r="9690">
          <cell r="F9690" t="str">
            <v>2013Kern1-in-10September Peak17</v>
          </cell>
          <cell r="G9690">
            <v>2.3926440000000002</v>
          </cell>
          <cell r="H9690">
            <v>3.2721089999999999</v>
          </cell>
          <cell r="I9690">
            <v>101</v>
          </cell>
          <cell r="J9690">
            <v>5605.97</v>
          </cell>
          <cell r="K9690">
            <v>0.7700728</v>
          </cell>
          <cell r="L9690">
            <v>0.83470250000000001</v>
          </cell>
          <cell r="M9690">
            <v>0.87946480000000005</v>
          </cell>
          <cell r="N9690">
            <v>0.92422709999999997</v>
          </cell>
          <cell r="O9690">
            <v>0.98885659999999997</v>
          </cell>
        </row>
        <row r="9691">
          <cell r="F9691" t="str">
            <v>2013Kern1-in-10September Peak18</v>
          </cell>
          <cell r="G9691">
            <v>2.4915449999999999</v>
          </cell>
          <cell r="H9691">
            <v>3.3917039999999998</v>
          </cell>
          <cell r="I9691">
            <v>100</v>
          </cell>
          <cell r="J9691">
            <v>5605.97</v>
          </cell>
          <cell r="K9691">
            <v>0.78809960000000001</v>
          </cell>
          <cell r="L9691">
            <v>0.85430539999999999</v>
          </cell>
          <cell r="M9691">
            <v>0.9001595</v>
          </cell>
          <cell r="N9691">
            <v>0.94601349999999995</v>
          </cell>
          <cell r="O9691">
            <v>1.012219</v>
          </cell>
        </row>
        <row r="9692">
          <cell r="F9692" t="str">
            <v>2013Kern1-in-10September Peak19</v>
          </cell>
          <cell r="G9692">
            <v>3.7207650000000001</v>
          </cell>
          <cell r="H9692">
            <v>3.3003230000000001</v>
          </cell>
          <cell r="I9692">
            <v>97</v>
          </cell>
          <cell r="J9692">
            <v>5605.97</v>
          </cell>
          <cell r="K9692">
            <v>-0.46014050000000001</v>
          </cell>
          <cell r="L9692">
            <v>-0.43668639999999997</v>
          </cell>
          <cell r="M9692">
            <v>-0.42044199999999998</v>
          </cell>
          <cell r="N9692">
            <v>-0.4041978</v>
          </cell>
          <cell r="O9692">
            <v>-0.38074380000000002</v>
          </cell>
        </row>
        <row r="9693">
          <cell r="F9693" t="str">
            <v>2013Kern1-in-10September Peak20</v>
          </cell>
          <cell r="G9693">
            <v>3.4932400000000001</v>
          </cell>
          <cell r="H9693">
            <v>3.0704859999999998</v>
          </cell>
          <cell r="I9693">
            <v>91.5</v>
          </cell>
          <cell r="J9693">
            <v>5605.97</v>
          </cell>
          <cell r="K9693">
            <v>-0.46267079999999999</v>
          </cell>
          <cell r="L9693">
            <v>-0.43908770000000003</v>
          </cell>
          <cell r="M9693">
            <v>-0.42275410000000002</v>
          </cell>
          <cell r="N9693">
            <v>-0.40642050000000002</v>
          </cell>
          <cell r="O9693">
            <v>-0.38283739999999999</v>
          </cell>
        </row>
        <row r="9694">
          <cell r="F9694" t="str">
            <v>2013Kern1-in-10September Peak21</v>
          </cell>
          <cell r="G9694">
            <v>3.1457410000000001</v>
          </cell>
          <cell r="H9694">
            <v>2.8525510000000001</v>
          </cell>
          <cell r="I9694">
            <v>87</v>
          </cell>
          <cell r="J9694">
            <v>5605.97</v>
          </cell>
          <cell r="K9694">
            <v>-0.3208724</v>
          </cell>
          <cell r="L9694">
            <v>-0.30451699999999998</v>
          </cell>
          <cell r="M9694">
            <v>-0.29318929999999999</v>
          </cell>
          <cell r="N9694">
            <v>-0.28186169999999999</v>
          </cell>
          <cell r="O9694">
            <v>-0.26550629999999997</v>
          </cell>
        </row>
        <row r="9695">
          <cell r="F9695" t="str">
            <v>2013Kern1-in-10September Peak22</v>
          </cell>
          <cell r="G9695">
            <v>2.7656149999999999</v>
          </cell>
          <cell r="H9695">
            <v>2.5742099999999999</v>
          </cell>
          <cell r="I9695">
            <v>84.5</v>
          </cell>
          <cell r="J9695">
            <v>5605.97</v>
          </cell>
          <cell r="K9695">
            <v>-0.209478</v>
          </cell>
          <cell r="L9695">
            <v>-0.19880059999999999</v>
          </cell>
          <cell r="M9695">
            <v>-0.1914054</v>
          </cell>
          <cell r="N9695">
            <v>-0.18401029999999999</v>
          </cell>
          <cell r="O9695">
            <v>-0.17333280000000001</v>
          </cell>
        </row>
        <row r="9696">
          <cell r="F9696" t="str">
            <v>2013Kern1-in-10September Peak23</v>
          </cell>
          <cell r="G9696">
            <v>2.2433730000000001</v>
          </cell>
          <cell r="H9696">
            <v>2.099901</v>
          </cell>
          <cell r="I9696">
            <v>81</v>
          </cell>
          <cell r="J9696">
            <v>5605.97</v>
          </cell>
          <cell r="K9696">
            <v>-0.15701850000000001</v>
          </cell>
          <cell r="L9696">
            <v>-0.14901500000000001</v>
          </cell>
          <cell r="M9696">
            <v>-0.14347190000000001</v>
          </cell>
          <cell r="N9696">
            <v>-0.13792869999999999</v>
          </cell>
          <cell r="O9696">
            <v>-0.12992519999999999</v>
          </cell>
        </row>
        <row r="9697">
          <cell r="F9697" t="str">
            <v>2013Kern1-in-10September Peak24</v>
          </cell>
          <cell r="G9697">
            <v>1.7966599999999999</v>
          </cell>
          <cell r="H9697">
            <v>1.6850560000000001</v>
          </cell>
          <cell r="I9697">
            <v>80</v>
          </cell>
          <cell r="J9697">
            <v>5605.97</v>
          </cell>
          <cell r="K9697">
            <v>-0.12214170000000001</v>
          </cell>
          <cell r="L9697">
            <v>-0.1159159</v>
          </cell>
          <cell r="M9697">
            <v>-0.11160399999999999</v>
          </cell>
          <cell r="N9697">
            <v>-0.107292</v>
          </cell>
          <cell r="O9697">
            <v>-0.1010663</v>
          </cell>
        </row>
        <row r="9698">
          <cell r="F9698" t="str">
            <v>2013Northern Coast1-in-10September Peak1</v>
          </cell>
          <cell r="G9698">
            <v>0.97807569999999999</v>
          </cell>
          <cell r="H9698">
            <v>0.97807569999999999</v>
          </cell>
          <cell r="I9698">
            <v>65.665099999999995</v>
          </cell>
          <cell r="J9698">
            <v>9263.56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</row>
        <row r="9699">
          <cell r="F9699" t="str">
            <v>2013Northern Coast1-in-10September Peak2</v>
          </cell>
          <cell r="G9699">
            <v>0.85555650000000005</v>
          </cell>
          <cell r="H9699">
            <v>0.85555650000000005</v>
          </cell>
          <cell r="I9699">
            <v>64.317899999999995</v>
          </cell>
          <cell r="J9699">
            <v>9263.56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0</v>
          </cell>
        </row>
        <row r="9700">
          <cell r="F9700" t="str">
            <v>2013Northern Coast1-in-10September Peak3</v>
          </cell>
          <cell r="G9700">
            <v>0.79737999999999998</v>
          </cell>
          <cell r="H9700">
            <v>0.79737999999999998</v>
          </cell>
          <cell r="I9700">
            <v>62.320599999999999</v>
          </cell>
          <cell r="J9700">
            <v>9263.56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</row>
        <row r="9701">
          <cell r="F9701" t="str">
            <v>2013Northern Coast1-in-10September Peak4</v>
          </cell>
          <cell r="G9701">
            <v>0.7618222</v>
          </cell>
          <cell r="H9701">
            <v>0.7618222</v>
          </cell>
          <cell r="I9701">
            <v>61.065199999999997</v>
          </cell>
          <cell r="J9701">
            <v>9263.56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>
            <v>0</v>
          </cell>
        </row>
        <row r="9702">
          <cell r="F9702" t="str">
            <v>2013Northern Coast1-in-10September Peak5</v>
          </cell>
          <cell r="G9702">
            <v>0.76369600000000004</v>
          </cell>
          <cell r="H9702">
            <v>0.76369600000000004</v>
          </cell>
          <cell r="I9702">
            <v>60.111199999999997</v>
          </cell>
          <cell r="J9702">
            <v>9263.56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</row>
        <row r="9703">
          <cell r="F9703" t="str">
            <v>2013Northern Coast1-in-10September Peak6</v>
          </cell>
          <cell r="G9703">
            <v>0.83429779999999998</v>
          </cell>
          <cell r="H9703">
            <v>0.83429779999999998</v>
          </cell>
          <cell r="I9703">
            <v>59.538200000000003</v>
          </cell>
          <cell r="J9703">
            <v>9263.56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</row>
        <row r="9704">
          <cell r="F9704" t="str">
            <v>2013Northern Coast1-in-10September Peak7</v>
          </cell>
          <cell r="G9704">
            <v>1.0126329999999999</v>
          </cell>
          <cell r="H9704">
            <v>1.0126329999999999</v>
          </cell>
          <cell r="I9704">
            <v>58.596299999999999</v>
          </cell>
          <cell r="J9704">
            <v>9263.56</v>
          </cell>
          <cell r="K9704">
            <v>0</v>
          </cell>
          <cell r="L9704">
            <v>0</v>
          </cell>
          <cell r="M9704">
            <v>0</v>
          </cell>
          <cell r="N9704">
            <v>0</v>
          </cell>
          <cell r="O9704">
            <v>0</v>
          </cell>
        </row>
        <row r="9705">
          <cell r="F9705" t="str">
            <v>2013Northern Coast1-in-10September Peak8</v>
          </cell>
          <cell r="G9705">
            <v>1.1687609999999999</v>
          </cell>
          <cell r="H9705">
            <v>1.1687609999999999</v>
          </cell>
          <cell r="I9705">
            <v>59.1004</v>
          </cell>
          <cell r="J9705">
            <v>9263.56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>
            <v>0</v>
          </cell>
        </row>
        <row r="9706">
          <cell r="F9706" t="str">
            <v>2013Northern Coast1-in-10September Peak9</v>
          </cell>
          <cell r="G9706">
            <v>1.169646</v>
          </cell>
          <cell r="H9706">
            <v>1.169646</v>
          </cell>
          <cell r="I9706">
            <v>67.565200000000004</v>
          </cell>
          <cell r="J9706">
            <v>9263.56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>
            <v>0</v>
          </cell>
        </row>
        <row r="9707">
          <cell r="F9707" t="str">
            <v>2013Northern Coast1-in-10September Peak10</v>
          </cell>
          <cell r="G9707">
            <v>1.196024</v>
          </cell>
          <cell r="H9707">
            <v>1.196024</v>
          </cell>
          <cell r="I9707">
            <v>73.5852</v>
          </cell>
          <cell r="J9707">
            <v>9263.56</v>
          </cell>
          <cell r="K9707">
            <v>0</v>
          </cell>
          <cell r="L9707">
            <v>0</v>
          </cell>
          <cell r="M9707">
            <v>0</v>
          </cell>
          <cell r="N9707">
            <v>0</v>
          </cell>
          <cell r="O9707">
            <v>0</v>
          </cell>
        </row>
        <row r="9708">
          <cell r="F9708" t="str">
            <v>2013Northern Coast1-in-10September Peak11</v>
          </cell>
          <cell r="G9708">
            <v>1.2409859999999999</v>
          </cell>
          <cell r="H9708">
            <v>1.2409859999999999</v>
          </cell>
          <cell r="I9708">
            <v>81.047300000000007</v>
          </cell>
          <cell r="J9708">
            <v>9263.56</v>
          </cell>
          <cell r="K9708">
            <v>0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</row>
        <row r="9709">
          <cell r="F9709" t="str">
            <v>2013Northern Coast1-in-10September Peak12</v>
          </cell>
          <cell r="G9709">
            <v>1.31419</v>
          </cell>
          <cell r="H9709">
            <v>1.31419</v>
          </cell>
          <cell r="I9709">
            <v>86.594399999999993</v>
          </cell>
          <cell r="J9709">
            <v>9263.56</v>
          </cell>
          <cell r="K9709">
            <v>0</v>
          </cell>
          <cell r="L9709">
            <v>0</v>
          </cell>
          <cell r="M9709">
            <v>0</v>
          </cell>
          <cell r="N9709">
            <v>0</v>
          </cell>
          <cell r="O9709">
            <v>0</v>
          </cell>
        </row>
        <row r="9710">
          <cell r="F9710" t="str">
            <v>2013Northern Coast1-in-10September Peak13</v>
          </cell>
          <cell r="G9710">
            <v>1.4396450000000001</v>
          </cell>
          <cell r="H9710">
            <v>1.4396450000000001</v>
          </cell>
          <cell r="I9710">
            <v>90.757599999999996</v>
          </cell>
          <cell r="J9710">
            <v>9263.56</v>
          </cell>
          <cell r="K9710">
            <v>0</v>
          </cell>
          <cell r="L9710">
            <v>0</v>
          </cell>
          <cell r="M9710">
            <v>0</v>
          </cell>
          <cell r="N9710">
            <v>0</v>
          </cell>
          <cell r="O9710">
            <v>0</v>
          </cell>
        </row>
        <row r="9711">
          <cell r="F9711" t="str">
            <v>2013Northern Coast1-in-10September Peak14</v>
          </cell>
          <cell r="G9711">
            <v>1.3174330000000001</v>
          </cell>
          <cell r="H9711">
            <v>1.582832</v>
          </cell>
          <cell r="I9711">
            <v>95.384500000000003</v>
          </cell>
          <cell r="J9711">
            <v>9263.56</v>
          </cell>
          <cell r="K9711">
            <v>0.21103759999999999</v>
          </cell>
          <cell r="L9711">
            <v>0.2431546</v>
          </cell>
          <cell r="M9711">
            <v>0.26539859999999998</v>
          </cell>
          <cell r="N9711">
            <v>0.28764269999999997</v>
          </cell>
          <cell r="O9711">
            <v>0.31975949999999997</v>
          </cell>
        </row>
        <row r="9712">
          <cell r="F9712" t="str">
            <v>2013Northern Coast1-in-10September Peak15</v>
          </cell>
          <cell r="G9712">
            <v>1.44018</v>
          </cell>
          <cell r="H9712">
            <v>1.7879309999999999</v>
          </cell>
          <cell r="I9712">
            <v>99.592399999999998</v>
          </cell>
          <cell r="J9712">
            <v>9263.56</v>
          </cell>
          <cell r="K9712">
            <v>0.27652209999999999</v>
          </cell>
          <cell r="L9712">
            <v>0.31860470000000002</v>
          </cell>
          <cell r="M9712">
            <v>0.34775099999999998</v>
          </cell>
          <cell r="N9712">
            <v>0.37689729999999999</v>
          </cell>
          <cell r="O9712">
            <v>0.41898000000000002</v>
          </cell>
        </row>
        <row r="9713">
          <cell r="F9713" t="str">
            <v>2013Northern Coast1-in-10September Peak16</v>
          </cell>
          <cell r="G9713">
            <v>1.6217569999999999</v>
          </cell>
          <cell r="H9713">
            <v>2.0515919999999999</v>
          </cell>
          <cell r="I9713">
            <v>100.17100000000001</v>
          </cell>
          <cell r="J9713">
            <v>9263.56</v>
          </cell>
          <cell r="K9713">
            <v>0.34179290000000001</v>
          </cell>
          <cell r="L9713">
            <v>0.39380880000000001</v>
          </cell>
          <cell r="M9713">
            <v>0.42983490000000002</v>
          </cell>
          <cell r="N9713">
            <v>0.46586080000000002</v>
          </cell>
          <cell r="O9713">
            <v>0.51787669999999997</v>
          </cell>
        </row>
        <row r="9714">
          <cell r="F9714" t="str">
            <v>2013Northern Coast1-in-10September Peak17</v>
          </cell>
          <cell r="G9714">
            <v>1.8356110000000001</v>
          </cell>
          <cell r="H9714">
            <v>2.339915</v>
          </cell>
          <cell r="I9714">
            <v>98.2226</v>
          </cell>
          <cell r="J9714">
            <v>9263.56</v>
          </cell>
          <cell r="K9714">
            <v>0.4010088</v>
          </cell>
          <cell r="L9714">
            <v>0.46203650000000002</v>
          </cell>
          <cell r="M9714">
            <v>0.50430419999999998</v>
          </cell>
          <cell r="N9714">
            <v>0.54657169999999999</v>
          </cell>
          <cell r="O9714">
            <v>0.60759940000000001</v>
          </cell>
        </row>
        <row r="9715">
          <cell r="F9715" t="str">
            <v>2013Northern Coast1-in-10September Peak18</v>
          </cell>
          <cell r="G9715">
            <v>2.0291299999999999</v>
          </cell>
          <cell r="H9715">
            <v>2.5475240000000001</v>
          </cell>
          <cell r="I9715">
            <v>94.057699999999997</v>
          </cell>
          <cell r="J9715">
            <v>9263.56</v>
          </cell>
          <cell r="K9715">
            <v>0.41221279999999999</v>
          </cell>
          <cell r="L9715">
            <v>0.47494560000000002</v>
          </cell>
          <cell r="M9715">
            <v>0.51839409999999997</v>
          </cell>
          <cell r="N9715">
            <v>0.56184259999999997</v>
          </cell>
          <cell r="O9715">
            <v>0.6245754</v>
          </cell>
        </row>
        <row r="9716">
          <cell r="F9716" t="str">
            <v>2013Northern Coast1-in-10September Peak19</v>
          </cell>
          <cell r="G9716">
            <v>2.6897720000000001</v>
          </cell>
          <cell r="H9716">
            <v>2.535749</v>
          </cell>
          <cell r="I9716">
            <v>86.165400000000005</v>
          </cell>
          <cell r="J9716">
            <v>9263.56</v>
          </cell>
          <cell r="K9716">
            <v>-0.17440739999999999</v>
          </cell>
          <cell r="L9716">
            <v>-0.16236400000000001</v>
          </cell>
          <cell r="M9716">
            <v>-0.15402279999999999</v>
          </cell>
          <cell r="N9716">
            <v>-0.14568149999999999</v>
          </cell>
          <cell r="O9716">
            <v>-0.13363800000000001</v>
          </cell>
        </row>
        <row r="9717">
          <cell r="F9717" t="str">
            <v>2013Northern Coast1-in-10September Peak20</v>
          </cell>
          <cell r="G9717">
            <v>2.446256</v>
          </cell>
          <cell r="H9717">
            <v>2.3170959999999998</v>
          </cell>
          <cell r="I9717">
            <v>80.245400000000004</v>
          </cell>
          <cell r="J9717">
            <v>9263.56</v>
          </cell>
          <cell r="K9717">
            <v>-0.146255</v>
          </cell>
          <cell r="L9717">
            <v>-0.13615559999999999</v>
          </cell>
          <cell r="M9717">
            <v>-0.12916069999999999</v>
          </cell>
          <cell r="N9717">
            <v>-0.12216589999999999</v>
          </cell>
          <cell r="O9717">
            <v>-0.1120665</v>
          </cell>
        </row>
        <row r="9718">
          <cell r="F9718" t="str">
            <v>2013Northern Coast1-in-10September Peak21</v>
          </cell>
          <cell r="G9718">
            <v>2.1887340000000002</v>
          </cell>
          <cell r="H9718">
            <v>2.1070380000000002</v>
          </cell>
          <cell r="I9718">
            <v>75.440299999999993</v>
          </cell>
          <cell r="J9718">
            <v>9263.56</v>
          </cell>
          <cell r="K9718">
            <v>-9.2507599999999995E-2</v>
          </cell>
          <cell r="L9718">
            <v>-8.6119699999999993E-2</v>
          </cell>
          <cell r="M9718">
            <v>-8.1695400000000001E-2</v>
          </cell>
          <cell r="N9718">
            <v>-7.7271199999999998E-2</v>
          </cell>
          <cell r="O9718">
            <v>-7.0883199999999993E-2</v>
          </cell>
        </row>
        <row r="9719">
          <cell r="F9719" t="str">
            <v>2013Northern Coast1-in-10September Peak22</v>
          </cell>
          <cell r="G9719">
            <v>1.90642</v>
          </cell>
          <cell r="H9719">
            <v>1.858209</v>
          </cell>
          <cell r="I9719">
            <v>72.079599999999999</v>
          </cell>
          <cell r="J9719">
            <v>9263.56</v>
          </cell>
          <cell r="K9719">
            <v>-5.4591399999999998E-2</v>
          </cell>
          <cell r="L9719">
            <v>-5.0821699999999997E-2</v>
          </cell>
          <cell r="M9719">
            <v>-4.8210799999999998E-2</v>
          </cell>
          <cell r="N9719">
            <v>-4.5600000000000002E-2</v>
          </cell>
          <cell r="O9719">
            <v>-4.1830199999999998E-2</v>
          </cell>
        </row>
        <row r="9720">
          <cell r="F9720" t="str">
            <v>2013Northern Coast1-in-10September Peak23</v>
          </cell>
          <cell r="G9720">
            <v>1.535836</v>
          </cell>
          <cell r="H9720">
            <v>1.498731</v>
          </cell>
          <cell r="I9720">
            <v>69.279700000000005</v>
          </cell>
          <cell r="J9720">
            <v>9263.56</v>
          </cell>
          <cell r="K9720">
            <v>-4.2016199999999997E-2</v>
          </cell>
          <cell r="L9720">
            <v>-3.9114799999999998E-2</v>
          </cell>
          <cell r="M9720">
            <v>-3.7105399999999997E-2</v>
          </cell>
          <cell r="N9720">
            <v>-3.5095899999999999E-2</v>
          </cell>
          <cell r="O9720">
            <v>-3.2194599999999997E-2</v>
          </cell>
        </row>
        <row r="9721">
          <cell r="F9721" t="str">
            <v>2013Northern Coast1-in-10September Peak24</v>
          </cell>
          <cell r="G9721">
            <v>1.1720079999999999</v>
          </cell>
          <cell r="H9721">
            <v>1.1372930000000001</v>
          </cell>
          <cell r="I9721">
            <v>67.266300000000001</v>
          </cell>
          <cell r="J9721">
            <v>9263.56</v>
          </cell>
          <cell r="K9721">
            <v>-3.9309200000000002E-2</v>
          </cell>
          <cell r="L9721">
            <v>-3.6594700000000001E-2</v>
          </cell>
          <cell r="M9721">
            <v>-3.4714700000000001E-2</v>
          </cell>
          <cell r="N9721">
            <v>-3.2834700000000001E-2</v>
          </cell>
          <cell r="O9721">
            <v>-3.0120299999999999E-2</v>
          </cell>
        </row>
        <row r="9722">
          <cell r="F9722" t="str">
            <v>2013Other1-in-10September Peak1</v>
          </cell>
          <cell r="G9722">
            <v>0.92099580000000003</v>
          </cell>
          <cell r="H9722">
            <v>0.92099580000000003</v>
          </cell>
          <cell r="I9722">
            <v>74.000860000000003</v>
          </cell>
          <cell r="J9722">
            <v>25791.32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</row>
        <row r="9723">
          <cell r="F9723" t="str">
            <v>2013Other1-in-10September Peak2</v>
          </cell>
          <cell r="G9723">
            <v>0.79097300000000004</v>
          </cell>
          <cell r="H9723">
            <v>0.79097300000000004</v>
          </cell>
          <cell r="I9723">
            <v>71.994579999999999</v>
          </cell>
          <cell r="J9723">
            <v>25791.32</v>
          </cell>
          <cell r="K9723">
            <v>0</v>
          </cell>
          <cell r="L9723">
            <v>0</v>
          </cell>
          <cell r="M9723">
            <v>0</v>
          </cell>
          <cell r="N9723">
            <v>0</v>
          </cell>
          <cell r="O9723">
            <v>0</v>
          </cell>
        </row>
        <row r="9724">
          <cell r="F9724" t="str">
            <v>2013Other1-in-10September Peak3</v>
          </cell>
          <cell r="G9724">
            <v>0.71722439999999998</v>
          </cell>
          <cell r="H9724">
            <v>0.71722439999999998</v>
          </cell>
          <cell r="I9724">
            <v>70.218599999999995</v>
          </cell>
          <cell r="J9724">
            <v>25791.32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</row>
        <row r="9725">
          <cell r="F9725" t="str">
            <v>2013Other1-in-10September Peak4</v>
          </cell>
          <cell r="G9725">
            <v>0.6754578</v>
          </cell>
          <cell r="H9725">
            <v>0.6754578</v>
          </cell>
          <cell r="I9725">
            <v>69.762309999999999</v>
          </cell>
          <cell r="J9725">
            <v>25791.32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</row>
        <row r="9726">
          <cell r="F9726" t="str">
            <v>2013Other1-in-10September Peak5</v>
          </cell>
          <cell r="G9726">
            <v>0.66712369999999999</v>
          </cell>
          <cell r="H9726">
            <v>0.66712369999999999</v>
          </cell>
          <cell r="I9726">
            <v>69.082369999999997</v>
          </cell>
          <cell r="J9726">
            <v>25791.32</v>
          </cell>
          <cell r="K9726">
            <v>0</v>
          </cell>
          <cell r="L9726">
            <v>0</v>
          </cell>
          <cell r="M9726">
            <v>0</v>
          </cell>
          <cell r="N9726">
            <v>0</v>
          </cell>
          <cell r="O9726">
            <v>0</v>
          </cell>
        </row>
        <row r="9727">
          <cell r="F9727" t="str">
            <v>2013Other1-in-10September Peak6</v>
          </cell>
          <cell r="G9727">
            <v>0.71179749999999997</v>
          </cell>
          <cell r="H9727">
            <v>0.71179749999999997</v>
          </cell>
          <cell r="I9727">
            <v>67.867840000000001</v>
          </cell>
          <cell r="J9727">
            <v>25791.32</v>
          </cell>
          <cell r="K9727">
            <v>0</v>
          </cell>
          <cell r="L9727">
            <v>0</v>
          </cell>
          <cell r="M9727">
            <v>0</v>
          </cell>
          <cell r="N9727">
            <v>0</v>
          </cell>
          <cell r="O9727">
            <v>0</v>
          </cell>
        </row>
        <row r="9728">
          <cell r="F9728" t="str">
            <v>2013Other1-in-10September Peak7</v>
          </cell>
          <cell r="G9728">
            <v>0.83157669999999995</v>
          </cell>
          <cell r="H9728">
            <v>0.83157669999999995</v>
          </cell>
          <cell r="I9728">
            <v>66.630279999999999</v>
          </cell>
          <cell r="J9728">
            <v>25791.32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</row>
        <row r="9729">
          <cell r="F9729" t="str">
            <v>2013Other1-in-10September Peak8</v>
          </cell>
          <cell r="G9729">
            <v>0.91262679999999996</v>
          </cell>
          <cell r="H9729">
            <v>0.91262679999999996</v>
          </cell>
          <cell r="I9729">
            <v>69.510300000000001</v>
          </cell>
          <cell r="J9729">
            <v>25791.32</v>
          </cell>
          <cell r="K9729">
            <v>0</v>
          </cell>
          <cell r="L9729">
            <v>0</v>
          </cell>
          <cell r="M9729">
            <v>0</v>
          </cell>
          <cell r="N9729">
            <v>0</v>
          </cell>
          <cell r="O9729">
            <v>0</v>
          </cell>
        </row>
        <row r="9730">
          <cell r="F9730" t="str">
            <v>2013Other1-in-10September Peak9</v>
          </cell>
          <cell r="G9730">
            <v>0.92922939999999998</v>
          </cell>
          <cell r="H9730">
            <v>0.92922939999999998</v>
          </cell>
          <cell r="I9730">
            <v>75.540319999999994</v>
          </cell>
          <cell r="J9730">
            <v>25791.32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</row>
        <row r="9731">
          <cell r="F9731" t="str">
            <v>2013Other1-in-10September Peak10</v>
          </cell>
          <cell r="G9731">
            <v>0.99061920000000003</v>
          </cell>
          <cell r="H9731">
            <v>0.99061920000000003</v>
          </cell>
          <cell r="I9731">
            <v>80.286289999999994</v>
          </cell>
          <cell r="J9731">
            <v>25791.32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</row>
        <row r="9732">
          <cell r="F9732" t="str">
            <v>2013Other1-in-10September Peak11</v>
          </cell>
          <cell r="G9732">
            <v>1.0947929999999999</v>
          </cell>
          <cell r="H9732">
            <v>1.0947929999999999</v>
          </cell>
          <cell r="I9732">
            <v>85.006230000000002</v>
          </cell>
          <cell r="J9732">
            <v>25791.32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</row>
        <row r="9733">
          <cell r="F9733" t="str">
            <v>2013Other1-in-10September Peak12</v>
          </cell>
          <cell r="G9733">
            <v>1.253401</v>
          </cell>
          <cell r="H9733">
            <v>1.253401</v>
          </cell>
          <cell r="I9733">
            <v>88.670850000000002</v>
          </cell>
          <cell r="J9733">
            <v>25791.32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</row>
        <row r="9734">
          <cell r="F9734" t="str">
            <v>2013Other1-in-10September Peak13</v>
          </cell>
          <cell r="G9734">
            <v>1.4780089999999999</v>
          </cell>
          <cell r="H9734">
            <v>1.4780089999999999</v>
          </cell>
          <cell r="I9734">
            <v>92.568629999999999</v>
          </cell>
          <cell r="J9734">
            <v>25791.32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</row>
        <row r="9735">
          <cell r="F9735" t="str">
            <v>2013Other1-in-10September Peak14</v>
          </cell>
          <cell r="G9735">
            <v>1.363974</v>
          </cell>
          <cell r="H9735">
            <v>1.7360789999999999</v>
          </cell>
          <cell r="I9735">
            <v>95.859939999999995</v>
          </cell>
          <cell r="J9735">
            <v>25791.32</v>
          </cell>
          <cell r="K9735">
            <v>0.30936049999999998</v>
          </cell>
          <cell r="L9735">
            <v>0.34643049999999997</v>
          </cell>
          <cell r="M9735">
            <v>0.37210490000000002</v>
          </cell>
          <cell r="N9735">
            <v>0.39777950000000001</v>
          </cell>
          <cell r="O9735">
            <v>0.4348494</v>
          </cell>
        </row>
        <row r="9736">
          <cell r="F9736" t="str">
            <v>2013Other1-in-10September Peak15</v>
          </cell>
          <cell r="G9736">
            <v>1.5497540000000001</v>
          </cell>
          <cell r="H9736">
            <v>2.0297890000000001</v>
          </cell>
          <cell r="I9736">
            <v>98.530270000000002</v>
          </cell>
          <cell r="J9736">
            <v>25791.32</v>
          </cell>
          <cell r="K9736">
            <v>0.40008709999999997</v>
          </cell>
          <cell r="L9736">
            <v>0.44732100000000002</v>
          </cell>
          <cell r="M9736">
            <v>0.48003489999999999</v>
          </cell>
          <cell r="N9736">
            <v>0.51274900000000001</v>
          </cell>
          <cell r="O9736">
            <v>0.5599828</v>
          </cell>
        </row>
        <row r="9737">
          <cell r="F9737" t="str">
            <v>2013Other1-in-10September Peak16</v>
          </cell>
          <cell r="G9737">
            <v>1.7539279999999999</v>
          </cell>
          <cell r="H9737">
            <v>2.353399</v>
          </cell>
          <cell r="I9737">
            <v>100.3806</v>
          </cell>
          <cell r="J9737">
            <v>25791.32</v>
          </cell>
          <cell r="K9737">
            <v>0.4999345</v>
          </cell>
          <cell r="L9737">
            <v>0.55874109999999999</v>
          </cell>
          <cell r="M9737">
            <v>0.59947039999999996</v>
          </cell>
          <cell r="N9737">
            <v>0.64019959999999998</v>
          </cell>
          <cell r="O9737">
            <v>0.69900629999999997</v>
          </cell>
        </row>
        <row r="9738">
          <cell r="F9738" t="str">
            <v>2013Other1-in-10September Peak17</v>
          </cell>
          <cell r="G9738">
            <v>1.947749</v>
          </cell>
          <cell r="H9738">
            <v>2.6467550000000002</v>
          </cell>
          <cell r="I9738">
            <v>100.4948</v>
          </cell>
          <cell r="J9738">
            <v>25791.32</v>
          </cell>
          <cell r="K9738">
            <v>0.58273140000000001</v>
          </cell>
          <cell r="L9738">
            <v>0.65142750000000005</v>
          </cell>
          <cell r="M9738">
            <v>0.69900609999999996</v>
          </cell>
          <cell r="N9738">
            <v>0.74658480000000005</v>
          </cell>
          <cell r="O9738">
            <v>0.81528089999999998</v>
          </cell>
        </row>
        <row r="9739">
          <cell r="F9739" t="str">
            <v>2013Other1-in-10September Peak18</v>
          </cell>
          <cell r="G9739">
            <v>2.102598</v>
          </cell>
          <cell r="H9739">
            <v>2.8205680000000002</v>
          </cell>
          <cell r="I9739">
            <v>99.904709999999994</v>
          </cell>
          <cell r="J9739">
            <v>25791.32</v>
          </cell>
          <cell r="K9739">
            <v>0.59851239999999994</v>
          </cell>
          <cell r="L9739">
            <v>0.66908869999999998</v>
          </cell>
          <cell r="M9739">
            <v>0.71796950000000004</v>
          </cell>
          <cell r="N9739">
            <v>0.76685040000000004</v>
          </cell>
          <cell r="O9739">
            <v>0.83742669999999997</v>
          </cell>
        </row>
        <row r="9740">
          <cell r="F9740" t="str">
            <v>2013Other1-in-10September Peak19</v>
          </cell>
          <cell r="G9740">
            <v>3.051199</v>
          </cell>
          <cell r="H9740">
            <v>2.758861</v>
          </cell>
          <cell r="I9740">
            <v>97.038380000000004</v>
          </cell>
          <cell r="J9740">
            <v>25791.32</v>
          </cell>
          <cell r="K9740">
            <v>-0.32657819999999999</v>
          </cell>
          <cell r="L9740">
            <v>-0.30634919999999999</v>
          </cell>
          <cell r="M9740">
            <v>-0.29233880000000001</v>
          </cell>
          <cell r="N9740">
            <v>-0.27832839999999998</v>
          </cell>
          <cell r="O9740">
            <v>-0.25809949999999998</v>
          </cell>
        </row>
        <row r="9741">
          <cell r="F9741" t="str">
            <v>2013Other1-in-10September Peak20</v>
          </cell>
          <cell r="G9741">
            <v>2.7461359999999999</v>
          </cell>
          <cell r="H9741">
            <v>2.4893589999999999</v>
          </cell>
          <cell r="I9741">
            <v>92.470339999999993</v>
          </cell>
          <cell r="J9741">
            <v>25791.32</v>
          </cell>
          <cell r="K9741">
            <v>-0.28685159999999998</v>
          </cell>
          <cell r="L9741">
            <v>-0.26908339999999997</v>
          </cell>
          <cell r="M9741">
            <v>-0.25677729999999999</v>
          </cell>
          <cell r="N9741">
            <v>-0.2444711</v>
          </cell>
          <cell r="O9741">
            <v>-0.22670299999999999</v>
          </cell>
        </row>
        <row r="9742">
          <cell r="F9742" t="str">
            <v>2013Other1-in-10September Peak21</v>
          </cell>
          <cell r="G9742">
            <v>2.3377439999999998</v>
          </cell>
          <cell r="H9742">
            <v>2.1871839999999998</v>
          </cell>
          <cell r="I9742">
            <v>88.047160000000005</v>
          </cell>
          <cell r="J9742">
            <v>25791.32</v>
          </cell>
          <cell r="K9742">
            <v>-0.16819429999999999</v>
          </cell>
          <cell r="L9742">
            <v>-0.157776</v>
          </cell>
          <cell r="M9742">
            <v>-0.15056040000000001</v>
          </cell>
          <cell r="N9742">
            <v>-0.14334469999999999</v>
          </cell>
          <cell r="O9742">
            <v>-0.1329264</v>
          </cell>
        </row>
        <row r="9743">
          <cell r="F9743" t="str">
            <v>2013Other1-in-10September Peak22</v>
          </cell>
          <cell r="G9743">
            <v>1.9606140000000001</v>
          </cell>
          <cell r="H9743">
            <v>1.8640140000000001</v>
          </cell>
          <cell r="I9743">
            <v>84.837869999999995</v>
          </cell>
          <cell r="J9743">
            <v>25791.32</v>
          </cell>
          <cell r="K9743">
            <v>-0.1079142</v>
          </cell>
          <cell r="L9743">
            <v>-0.10122979999999999</v>
          </cell>
          <cell r="M9743">
            <v>-9.6600199999999997E-2</v>
          </cell>
          <cell r="N9743">
            <v>-9.19706E-2</v>
          </cell>
          <cell r="O9743">
            <v>-8.5286200000000006E-2</v>
          </cell>
        </row>
        <row r="9744">
          <cell r="F9744" t="str">
            <v>2013Other1-in-10September Peak23</v>
          </cell>
          <cell r="G9744">
            <v>1.5205139999999999</v>
          </cell>
          <cell r="H9744">
            <v>1.459195</v>
          </cell>
          <cell r="I9744">
            <v>80.8583</v>
          </cell>
          <cell r="J9744">
            <v>25791.32</v>
          </cell>
          <cell r="K9744">
            <v>-6.8501300000000001E-2</v>
          </cell>
          <cell r="L9744">
            <v>-6.4258200000000001E-2</v>
          </cell>
          <cell r="M9744">
            <v>-6.1319499999999999E-2</v>
          </cell>
          <cell r="N9744">
            <v>-5.8380700000000001E-2</v>
          </cell>
          <cell r="O9744">
            <v>-5.4137600000000001E-2</v>
          </cell>
        </row>
        <row r="9745">
          <cell r="F9745" t="str">
            <v>2013Other1-in-10September Peak24</v>
          </cell>
          <cell r="G9745">
            <v>1.1537139999999999</v>
          </cell>
          <cell r="H9745">
            <v>1.11453</v>
          </cell>
          <cell r="I9745">
            <v>78.179640000000006</v>
          </cell>
          <cell r="J9745">
            <v>25791.32</v>
          </cell>
          <cell r="K9745">
            <v>-4.3772999999999999E-2</v>
          </cell>
          <cell r="L9745">
            <v>-4.1061599999999997E-2</v>
          </cell>
          <cell r="M9745">
            <v>-3.9183700000000002E-2</v>
          </cell>
          <cell r="N9745">
            <v>-3.73058E-2</v>
          </cell>
          <cell r="O9745">
            <v>-3.45945E-2</v>
          </cell>
        </row>
        <row r="9746">
          <cell r="F9746" t="str">
            <v>2013Sierra1-in-10September Peak1</v>
          </cell>
          <cell r="G9746">
            <v>0.98119140000000005</v>
          </cell>
          <cell r="H9746">
            <v>0.98119140000000005</v>
          </cell>
          <cell r="I9746">
            <v>68.966179999999994</v>
          </cell>
          <cell r="J9746">
            <v>18047.939999999999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</row>
        <row r="9747">
          <cell r="F9747" t="str">
            <v>2013Sierra1-in-10September Peak2</v>
          </cell>
          <cell r="G9747">
            <v>0.86569689999999999</v>
          </cell>
          <cell r="H9747">
            <v>0.86569689999999999</v>
          </cell>
          <cell r="I9747">
            <v>67.260829999999999</v>
          </cell>
          <cell r="J9747">
            <v>18047.939999999999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0</v>
          </cell>
        </row>
        <row r="9748">
          <cell r="F9748" t="str">
            <v>2013Sierra1-in-10September Peak3</v>
          </cell>
          <cell r="G9748">
            <v>0.79899310000000001</v>
          </cell>
          <cell r="H9748">
            <v>0.79899310000000001</v>
          </cell>
          <cell r="I9748">
            <v>66.051590000000004</v>
          </cell>
          <cell r="J9748">
            <v>18047.939999999999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</row>
        <row r="9749">
          <cell r="F9749" t="str">
            <v>2013Sierra1-in-10September Peak4</v>
          </cell>
          <cell r="G9749">
            <v>0.76125670000000001</v>
          </cell>
          <cell r="H9749">
            <v>0.76125670000000001</v>
          </cell>
          <cell r="I9749">
            <v>65.234290000000001</v>
          </cell>
          <cell r="J9749">
            <v>18047.939999999999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</row>
        <row r="9750">
          <cell r="F9750" t="str">
            <v>2013Sierra1-in-10September Peak5</v>
          </cell>
          <cell r="G9750">
            <v>0.76145209999999997</v>
          </cell>
          <cell r="H9750">
            <v>0.76145209999999997</v>
          </cell>
          <cell r="I9750">
            <v>63.756239999999998</v>
          </cell>
          <cell r="J9750">
            <v>18047.939999999999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</row>
        <row r="9751">
          <cell r="F9751" t="str">
            <v>2013Sierra1-in-10September Peak6</v>
          </cell>
          <cell r="G9751">
            <v>0.83124819999999999</v>
          </cell>
          <cell r="H9751">
            <v>0.83124819999999999</v>
          </cell>
          <cell r="I9751">
            <v>62.756239999999998</v>
          </cell>
          <cell r="J9751">
            <v>18047.939999999999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</row>
        <row r="9752">
          <cell r="F9752" t="str">
            <v>2013Sierra1-in-10September Peak7</v>
          </cell>
          <cell r="G9752">
            <v>0.98930399999999996</v>
          </cell>
          <cell r="H9752">
            <v>0.98930399999999996</v>
          </cell>
          <cell r="I9752">
            <v>61.94012</v>
          </cell>
          <cell r="J9752">
            <v>18047.939999999999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</row>
        <row r="9753">
          <cell r="F9753" t="str">
            <v>2013Sierra1-in-10September Peak8</v>
          </cell>
          <cell r="G9753">
            <v>1.0893740000000001</v>
          </cell>
          <cell r="H9753">
            <v>1.0893740000000001</v>
          </cell>
          <cell r="I9753">
            <v>64.369630000000001</v>
          </cell>
          <cell r="J9753">
            <v>18047.939999999999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</row>
        <row r="9754">
          <cell r="F9754" t="str">
            <v>2013Sierra1-in-10September Peak9</v>
          </cell>
          <cell r="G9754">
            <v>1.119904</v>
          </cell>
          <cell r="H9754">
            <v>1.119904</v>
          </cell>
          <cell r="I9754">
            <v>72.711600000000004</v>
          </cell>
          <cell r="J9754">
            <v>18047.939999999999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</row>
        <row r="9755">
          <cell r="F9755" t="str">
            <v>2013Sierra1-in-10September Peak10</v>
          </cell>
          <cell r="G9755">
            <v>1.1768369999999999</v>
          </cell>
          <cell r="H9755">
            <v>1.1768369999999999</v>
          </cell>
          <cell r="I9755">
            <v>82.730829999999997</v>
          </cell>
          <cell r="J9755">
            <v>18047.939999999999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</row>
        <row r="9756">
          <cell r="F9756" t="str">
            <v>2013Sierra1-in-10September Peak11</v>
          </cell>
          <cell r="G9756">
            <v>1.2849999999999999</v>
          </cell>
          <cell r="H9756">
            <v>1.2849999999999999</v>
          </cell>
          <cell r="I9756">
            <v>87.528930000000003</v>
          </cell>
          <cell r="J9756">
            <v>18047.939999999999</v>
          </cell>
          <cell r="K9756">
            <v>0</v>
          </cell>
          <cell r="L9756">
            <v>0</v>
          </cell>
          <cell r="M9756">
            <v>0</v>
          </cell>
          <cell r="N9756">
            <v>0</v>
          </cell>
          <cell r="O9756">
            <v>0</v>
          </cell>
        </row>
        <row r="9757">
          <cell r="F9757" t="str">
            <v>2013Sierra1-in-10September Peak12</v>
          </cell>
          <cell r="G9757">
            <v>1.4489110000000001</v>
          </cell>
          <cell r="H9757">
            <v>1.4489110000000001</v>
          </cell>
          <cell r="I9757">
            <v>91.131280000000004</v>
          </cell>
          <cell r="J9757">
            <v>18047.939999999999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>
            <v>0</v>
          </cell>
        </row>
        <row r="9758">
          <cell r="F9758" t="str">
            <v>2013Sierra1-in-10September Peak13</v>
          </cell>
          <cell r="G9758">
            <v>1.6756789999999999</v>
          </cell>
          <cell r="H9758">
            <v>1.6756789999999999</v>
          </cell>
          <cell r="I9758">
            <v>93.519779999999997</v>
          </cell>
          <cell r="J9758">
            <v>18047.939999999999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>
            <v>0</v>
          </cell>
        </row>
        <row r="9759">
          <cell r="F9759" t="str">
            <v>2013Sierra1-in-10September Peak14</v>
          </cell>
          <cell r="G9759">
            <v>1.5761609999999999</v>
          </cell>
          <cell r="H9759">
            <v>1.933154</v>
          </cell>
          <cell r="I9759">
            <v>94.916259999999994</v>
          </cell>
          <cell r="J9759">
            <v>18047.939999999999</v>
          </cell>
          <cell r="K9759">
            <v>0.30169230000000002</v>
          </cell>
          <cell r="L9759">
            <v>0.33436490000000002</v>
          </cell>
          <cell r="M9759">
            <v>0.35699370000000002</v>
          </cell>
          <cell r="N9759">
            <v>0.37962269999999998</v>
          </cell>
          <cell r="O9759">
            <v>0.41229529999999998</v>
          </cell>
        </row>
        <row r="9760">
          <cell r="F9760" t="str">
            <v>2013Sierra1-in-10September Peak15</v>
          </cell>
          <cell r="G9760">
            <v>1.7660910000000001</v>
          </cell>
          <cell r="H9760">
            <v>2.2282649999999999</v>
          </cell>
          <cell r="I9760">
            <v>96.291470000000004</v>
          </cell>
          <cell r="J9760">
            <v>18047.939999999999</v>
          </cell>
          <cell r="K9760">
            <v>0.39145669999999999</v>
          </cell>
          <cell r="L9760">
            <v>0.43323689999999998</v>
          </cell>
          <cell r="M9760">
            <v>0.46217370000000002</v>
          </cell>
          <cell r="N9760">
            <v>0.49111050000000001</v>
          </cell>
          <cell r="O9760">
            <v>0.53289059999999999</v>
          </cell>
        </row>
        <row r="9761">
          <cell r="F9761" t="str">
            <v>2013Sierra1-in-10September Peak16</v>
          </cell>
          <cell r="G9761">
            <v>1.9923930000000001</v>
          </cell>
          <cell r="H9761">
            <v>2.5676749999999999</v>
          </cell>
          <cell r="I9761">
            <v>97.285539999999997</v>
          </cell>
          <cell r="J9761">
            <v>18047.939999999999</v>
          </cell>
          <cell r="K9761">
            <v>0.48732059999999999</v>
          </cell>
          <cell r="L9761">
            <v>0.53928880000000001</v>
          </cell>
          <cell r="M9761">
            <v>0.57528170000000001</v>
          </cell>
          <cell r="N9761">
            <v>0.61127450000000005</v>
          </cell>
          <cell r="O9761">
            <v>0.66324260000000002</v>
          </cell>
        </row>
        <row r="9762">
          <cell r="F9762" t="str">
            <v>2013Sierra1-in-10September Peak17</v>
          </cell>
          <cell r="G9762">
            <v>2.1990159999999999</v>
          </cell>
          <cell r="H9762">
            <v>2.8711329999999999</v>
          </cell>
          <cell r="I9762">
            <v>98.264269999999996</v>
          </cell>
          <cell r="J9762">
            <v>18047.939999999999</v>
          </cell>
          <cell r="K9762">
            <v>0.56930550000000002</v>
          </cell>
          <cell r="L9762">
            <v>0.63004689999999997</v>
          </cell>
          <cell r="M9762">
            <v>0.6721163</v>
          </cell>
          <cell r="N9762">
            <v>0.71418579999999998</v>
          </cell>
          <cell r="O9762">
            <v>0.77492729999999999</v>
          </cell>
        </row>
        <row r="9763">
          <cell r="F9763" t="str">
            <v>2013Sierra1-in-10September Peak18</v>
          </cell>
          <cell r="G9763">
            <v>2.3759070000000002</v>
          </cell>
          <cell r="H9763">
            <v>3.0664310000000001</v>
          </cell>
          <cell r="I9763">
            <v>97.915649999999999</v>
          </cell>
          <cell r="J9763">
            <v>18047.939999999999</v>
          </cell>
          <cell r="K9763">
            <v>0.58489139999999995</v>
          </cell>
          <cell r="L9763">
            <v>0.64729979999999998</v>
          </cell>
          <cell r="M9763">
            <v>0.69052369999999996</v>
          </cell>
          <cell r="N9763">
            <v>0.73374760000000006</v>
          </cell>
          <cell r="O9763">
            <v>0.79615599999999997</v>
          </cell>
        </row>
        <row r="9764">
          <cell r="F9764" t="str">
            <v>2013Sierra1-in-10September Peak19</v>
          </cell>
          <cell r="G9764">
            <v>3.4006090000000002</v>
          </cell>
          <cell r="H9764">
            <v>3.0327099999999998</v>
          </cell>
          <cell r="I9764">
            <v>92.645439999999994</v>
          </cell>
          <cell r="J9764">
            <v>18047.939999999999</v>
          </cell>
          <cell r="K9764">
            <v>-0.40038770000000001</v>
          </cell>
          <cell r="L9764">
            <v>-0.381193</v>
          </cell>
          <cell r="M9764">
            <v>-0.36789880000000003</v>
          </cell>
          <cell r="N9764">
            <v>-0.35460459999999999</v>
          </cell>
          <cell r="O9764">
            <v>-0.33540989999999998</v>
          </cell>
        </row>
        <row r="9765">
          <cell r="F9765" t="str">
            <v>2013Sierra1-in-10September Peak20</v>
          </cell>
          <cell r="G9765">
            <v>3.0848339999999999</v>
          </cell>
          <cell r="H9765">
            <v>2.7816269999999998</v>
          </cell>
          <cell r="I9765">
            <v>84.281540000000007</v>
          </cell>
          <cell r="J9765">
            <v>18047.939999999999</v>
          </cell>
          <cell r="K9765">
            <v>-0.32998379999999999</v>
          </cell>
          <cell r="L9765">
            <v>-0.31416430000000001</v>
          </cell>
          <cell r="M9765">
            <v>-0.30320770000000002</v>
          </cell>
          <cell r="N9765">
            <v>-0.29225119999999999</v>
          </cell>
          <cell r="O9765">
            <v>-0.2764317</v>
          </cell>
        </row>
        <row r="9766">
          <cell r="F9766" t="str">
            <v>2013Sierra1-in-10September Peak21</v>
          </cell>
          <cell r="G9766">
            <v>2.654201</v>
          </cell>
          <cell r="H9766">
            <v>2.462116</v>
          </cell>
          <cell r="I9766">
            <v>79.302800000000005</v>
          </cell>
          <cell r="J9766">
            <v>18047.939999999999</v>
          </cell>
          <cell r="K9766">
            <v>-0.2090475</v>
          </cell>
          <cell r="L9766">
            <v>-0.1990256</v>
          </cell>
          <cell r="M9766">
            <v>-0.19208459999999999</v>
          </cell>
          <cell r="N9766">
            <v>-0.18514349999999999</v>
          </cell>
          <cell r="O9766">
            <v>-0.17512169999999999</v>
          </cell>
        </row>
        <row r="9767">
          <cell r="F9767" t="str">
            <v>2013Sierra1-in-10September Peak22</v>
          </cell>
          <cell r="G9767">
            <v>2.2100249999999999</v>
          </cell>
          <cell r="H9767">
            <v>2.0953040000000001</v>
          </cell>
          <cell r="I9767">
            <v>76.422880000000006</v>
          </cell>
          <cell r="J9767">
            <v>18047.939999999999</v>
          </cell>
          <cell r="K9767">
            <v>-0.1248522</v>
          </cell>
          <cell r="L9767">
            <v>-0.11886679999999999</v>
          </cell>
          <cell r="M9767">
            <v>-0.1147213</v>
          </cell>
          <cell r="N9767">
            <v>-0.1105758</v>
          </cell>
          <cell r="O9767">
            <v>-0.1045903</v>
          </cell>
        </row>
        <row r="9768">
          <cell r="F9768" t="str">
            <v>2013Sierra1-in-10September Peak23</v>
          </cell>
          <cell r="G9768">
            <v>1.6986650000000001</v>
          </cell>
          <cell r="H9768">
            <v>1.621429</v>
          </cell>
          <cell r="I9768">
            <v>73.960840000000005</v>
          </cell>
          <cell r="J9768">
            <v>18047.939999999999</v>
          </cell>
          <cell r="K9768">
            <v>-8.4055900000000003E-2</v>
          </cell>
          <cell r="L9768">
            <v>-8.0026299999999995E-2</v>
          </cell>
          <cell r="M9768">
            <v>-7.7235300000000007E-2</v>
          </cell>
          <cell r="N9768">
            <v>-7.4444399999999994E-2</v>
          </cell>
          <cell r="O9768">
            <v>-7.0414699999999997E-2</v>
          </cell>
        </row>
        <row r="9769">
          <cell r="F9769" t="str">
            <v>2013Sierra1-in-10September Peak24</v>
          </cell>
          <cell r="G9769">
            <v>1.270802</v>
          </cell>
          <cell r="H9769">
            <v>1.2305060000000001</v>
          </cell>
          <cell r="I9769">
            <v>71.729780000000005</v>
          </cell>
          <cell r="J9769">
            <v>18047.939999999999</v>
          </cell>
          <cell r="K9769">
            <v>-4.3853900000000001E-2</v>
          </cell>
          <cell r="L9769">
            <v>-4.17516E-2</v>
          </cell>
          <cell r="M9769">
            <v>-4.0295499999999998E-2</v>
          </cell>
          <cell r="N9769">
            <v>-3.8839400000000003E-2</v>
          </cell>
          <cell r="O9769">
            <v>-3.6736999999999999E-2</v>
          </cell>
        </row>
        <row r="9770">
          <cell r="F9770" t="str">
            <v>2013Stockton1-in-10September Peak1</v>
          </cell>
          <cell r="G9770">
            <v>1.044349</v>
          </cell>
          <cell r="H9770">
            <v>1.044349</v>
          </cell>
          <cell r="I9770">
            <v>79.783709999999999</v>
          </cell>
          <cell r="J9770">
            <v>12573.86</v>
          </cell>
          <cell r="K9770">
            <v>0</v>
          </cell>
          <cell r="L9770">
            <v>0</v>
          </cell>
          <cell r="M9770">
            <v>0</v>
          </cell>
          <cell r="N9770">
            <v>0</v>
          </cell>
          <cell r="O9770">
            <v>0</v>
          </cell>
        </row>
        <row r="9771">
          <cell r="F9771" t="str">
            <v>2013Stockton1-in-10September Peak2</v>
          </cell>
          <cell r="G9771">
            <v>0.88834230000000003</v>
          </cell>
          <cell r="H9771">
            <v>0.88834230000000003</v>
          </cell>
          <cell r="I9771">
            <v>77.188220000000001</v>
          </cell>
          <cell r="J9771">
            <v>12573.86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</row>
        <row r="9772">
          <cell r="F9772" t="str">
            <v>2013Stockton1-in-10September Peak3</v>
          </cell>
          <cell r="G9772">
            <v>0.79258260000000003</v>
          </cell>
          <cell r="H9772">
            <v>0.79258260000000003</v>
          </cell>
          <cell r="I9772">
            <v>74.379260000000002</v>
          </cell>
          <cell r="J9772">
            <v>12573.86</v>
          </cell>
          <cell r="K9772">
            <v>0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</row>
        <row r="9773">
          <cell r="F9773" t="str">
            <v>2013Stockton1-in-10September Peak4</v>
          </cell>
          <cell r="G9773">
            <v>0.73897250000000003</v>
          </cell>
          <cell r="H9773">
            <v>0.73897250000000003</v>
          </cell>
          <cell r="I9773">
            <v>72.879260000000002</v>
          </cell>
          <cell r="J9773">
            <v>12573.86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</row>
        <row r="9774">
          <cell r="F9774" t="str">
            <v>2013Stockton1-in-10September Peak5</v>
          </cell>
          <cell r="G9774">
            <v>0.72674669999999997</v>
          </cell>
          <cell r="H9774">
            <v>0.72674669999999997</v>
          </cell>
          <cell r="I9774">
            <v>71.926959999999994</v>
          </cell>
          <cell r="J9774">
            <v>12573.86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</row>
        <row r="9775">
          <cell r="F9775" t="str">
            <v>2013Stockton1-in-10September Peak6</v>
          </cell>
          <cell r="G9775">
            <v>0.75951279999999999</v>
          </cell>
          <cell r="H9775">
            <v>0.75951279999999999</v>
          </cell>
          <cell r="I9775">
            <v>69.617999999999995</v>
          </cell>
          <cell r="J9775">
            <v>12573.86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</row>
        <row r="9776">
          <cell r="F9776" t="str">
            <v>2013Stockton1-in-10September Peak7</v>
          </cell>
          <cell r="G9776">
            <v>0.86664620000000003</v>
          </cell>
          <cell r="H9776">
            <v>0.86664620000000003</v>
          </cell>
          <cell r="I9776">
            <v>69.617999999999995</v>
          </cell>
          <cell r="J9776">
            <v>12573.86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</row>
        <row r="9777">
          <cell r="F9777" t="str">
            <v>2013Stockton1-in-10September Peak8</v>
          </cell>
          <cell r="G9777">
            <v>0.94108340000000001</v>
          </cell>
          <cell r="H9777">
            <v>0.94108340000000001</v>
          </cell>
          <cell r="I9777">
            <v>70.665760000000006</v>
          </cell>
          <cell r="J9777">
            <v>12573.86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</row>
        <row r="9778">
          <cell r="F9778" t="str">
            <v>2013Stockton1-in-10September Peak9</v>
          </cell>
          <cell r="G9778">
            <v>0.97995069999999995</v>
          </cell>
          <cell r="H9778">
            <v>0.97995069999999995</v>
          </cell>
          <cell r="I9778">
            <v>74.54777</v>
          </cell>
          <cell r="J9778">
            <v>12573.86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</row>
        <row r="9779">
          <cell r="F9779" t="str">
            <v>2013Stockton1-in-10September Peak10</v>
          </cell>
          <cell r="G9779">
            <v>1.0751649999999999</v>
          </cell>
          <cell r="H9779">
            <v>1.0751649999999999</v>
          </cell>
          <cell r="I9779">
            <v>78.334239999999994</v>
          </cell>
          <cell r="J9779">
            <v>12573.86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>
            <v>0</v>
          </cell>
        </row>
        <row r="9780">
          <cell r="F9780" t="str">
            <v>2013Stockton1-in-10September Peak11</v>
          </cell>
          <cell r="G9780">
            <v>1.2111019999999999</v>
          </cell>
          <cell r="H9780">
            <v>1.2111019999999999</v>
          </cell>
          <cell r="I9780">
            <v>82.02525</v>
          </cell>
          <cell r="J9780">
            <v>12573.86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</row>
        <row r="9781">
          <cell r="F9781" t="str">
            <v>2013Stockton1-in-10September Peak12</v>
          </cell>
          <cell r="G9781">
            <v>1.3954610000000001</v>
          </cell>
          <cell r="H9781">
            <v>1.3954610000000001</v>
          </cell>
          <cell r="I9781">
            <v>86.429770000000005</v>
          </cell>
          <cell r="J9781">
            <v>12573.86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</row>
        <row r="9782">
          <cell r="F9782" t="str">
            <v>2013Stockton1-in-10September Peak13</v>
          </cell>
          <cell r="G9782">
            <v>1.632603</v>
          </cell>
          <cell r="H9782">
            <v>1.632603</v>
          </cell>
          <cell r="I9782">
            <v>89.882000000000005</v>
          </cell>
          <cell r="J9782">
            <v>12573.86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</row>
        <row r="9783">
          <cell r="F9783" t="str">
            <v>2013Stockton1-in-10September Peak14</v>
          </cell>
          <cell r="G9783">
            <v>1.504419</v>
          </cell>
          <cell r="H9783">
            <v>1.9049700000000001</v>
          </cell>
          <cell r="I9783">
            <v>94.095470000000006</v>
          </cell>
          <cell r="J9783">
            <v>12573.86</v>
          </cell>
          <cell r="K9783">
            <v>0.33619110000000002</v>
          </cell>
          <cell r="L9783">
            <v>0.37421549999999998</v>
          </cell>
          <cell r="M9783">
            <v>0.40055109999999999</v>
          </cell>
          <cell r="N9783">
            <v>0.42688670000000001</v>
          </cell>
          <cell r="O9783">
            <v>0.46491110000000002</v>
          </cell>
        </row>
        <row r="9784">
          <cell r="F9784" t="str">
            <v>2013Stockton1-in-10September Peak15</v>
          </cell>
          <cell r="G9784">
            <v>1.7000999999999999</v>
          </cell>
          <cell r="H9784">
            <v>2.207408</v>
          </cell>
          <cell r="I9784">
            <v>96.904529999999994</v>
          </cell>
          <cell r="J9784">
            <v>12573.86</v>
          </cell>
          <cell r="K9784">
            <v>0.42769970000000002</v>
          </cell>
          <cell r="L9784">
            <v>0.47473320000000002</v>
          </cell>
          <cell r="M9784">
            <v>0.50730850000000005</v>
          </cell>
          <cell r="N9784">
            <v>0.53988369999999997</v>
          </cell>
          <cell r="O9784">
            <v>0.58691729999999998</v>
          </cell>
        </row>
        <row r="9785">
          <cell r="F9785" t="str">
            <v>2013Stockton1-in-10September Peak16</v>
          </cell>
          <cell r="G9785">
            <v>1.90106</v>
          </cell>
          <cell r="H9785">
            <v>2.5412759999999999</v>
          </cell>
          <cell r="I9785">
            <v>99.165760000000006</v>
          </cell>
          <cell r="J9785">
            <v>12573.86</v>
          </cell>
          <cell r="K9785">
            <v>0.54032250000000004</v>
          </cell>
          <cell r="L9785">
            <v>0.59934050000000005</v>
          </cell>
          <cell r="M9785">
            <v>0.64021620000000001</v>
          </cell>
          <cell r="N9785">
            <v>0.68109180000000002</v>
          </cell>
          <cell r="O9785">
            <v>0.74010989999999999</v>
          </cell>
        </row>
        <row r="9786">
          <cell r="F9786" t="str">
            <v>2013Stockton1-in-10September Peak17</v>
          </cell>
          <cell r="G9786">
            <v>2.0876299999999999</v>
          </cell>
          <cell r="H9786">
            <v>2.8294769999999998</v>
          </cell>
          <cell r="I9786">
            <v>99.617999999999995</v>
          </cell>
          <cell r="J9786">
            <v>12573.86</v>
          </cell>
          <cell r="K9786">
            <v>0.62570119999999996</v>
          </cell>
          <cell r="L9786">
            <v>0.69432150000000004</v>
          </cell>
          <cell r="M9786">
            <v>0.74184760000000005</v>
          </cell>
          <cell r="N9786">
            <v>0.78937369999999996</v>
          </cell>
          <cell r="O9786">
            <v>0.85799380000000003</v>
          </cell>
        </row>
        <row r="9787">
          <cell r="F9787" t="str">
            <v>2013Stockton1-in-10September Peak18</v>
          </cell>
          <cell r="G9787">
            <v>2.2214510000000001</v>
          </cell>
          <cell r="H9787">
            <v>2.9828079999999999</v>
          </cell>
          <cell r="I9787">
            <v>98.522530000000003</v>
          </cell>
          <cell r="J9787">
            <v>12573.86</v>
          </cell>
          <cell r="K9787">
            <v>0.64210429999999996</v>
          </cell>
          <cell r="L9787">
            <v>0.71256010000000003</v>
          </cell>
          <cell r="M9787">
            <v>0.76135750000000002</v>
          </cell>
          <cell r="N9787">
            <v>0.81015499999999996</v>
          </cell>
          <cell r="O9787">
            <v>0.88061080000000003</v>
          </cell>
        </row>
        <row r="9788">
          <cell r="F9788" t="str">
            <v>2013Stockton1-in-10September Peak19</v>
          </cell>
          <cell r="G9788">
            <v>3.2033330000000002</v>
          </cell>
          <cell r="H9788">
            <v>2.910158</v>
          </cell>
          <cell r="I9788">
            <v>96.736019999999996</v>
          </cell>
          <cell r="J9788">
            <v>12573.86</v>
          </cell>
          <cell r="K9788">
            <v>-0.30917099999999997</v>
          </cell>
          <cell r="L9788">
            <v>-0.29972009999999999</v>
          </cell>
          <cell r="M9788">
            <v>-0.2931745</v>
          </cell>
          <cell r="N9788">
            <v>-0.28662890000000002</v>
          </cell>
          <cell r="O9788">
            <v>-0.27717799999999998</v>
          </cell>
        </row>
        <row r="9789">
          <cell r="F9789" t="str">
            <v>2013Stockton1-in-10September Peak20</v>
          </cell>
          <cell r="G9789">
            <v>2.9167459999999998</v>
          </cell>
          <cell r="H9789">
            <v>2.6416659999999998</v>
          </cell>
          <cell r="I9789">
            <v>92.949489999999997</v>
          </cell>
          <cell r="J9789">
            <v>12573.86</v>
          </cell>
          <cell r="K9789">
            <v>-0.2900894</v>
          </cell>
          <cell r="L9789">
            <v>-0.28122190000000002</v>
          </cell>
          <cell r="M9789">
            <v>-0.2750802</v>
          </cell>
          <cell r="N9789">
            <v>-0.26893850000000002</v>
          </cell>
          <cell r="O9789">
            <v>-0.260071</v>
          </cell>
        </row>
        <row r="9790">
          <cell r="F9790" t="str">
            <v>2013Stockton1-in-10September Peak21</v>
          </cell>
          <cell r="G9790">
            <v>2.557947</v>
          </cell>
          <cell r="H9790">
            <v>2.372236</v>
          </cell>
          <cell r="I9790">
            <v>89.401709999999994</v>
          </cell>
          <cell r="J9790">
            <v>12573.86</v>
          </cell>
          <cell r="K9790">
            <v>-0.19584409999999999</v>
          </cell>
          <cell r="L9790">
            <v>-0.18985750000000001</v>
          </cell>
          <cell r="M9790">
            <v>-0.18571109999999999</v>
          </cell>
          <cell r="N9790">
            <v>-0.1815648</v>
          </cell>
          <cell r="O9790">
            <v>-0.17557819999999999</v>
          </cell>
        </row>
        <row r="9791">
          <cell r="F9791" t="str">
            <v>2013Stockton1-in-10September Peak22</v>
          </cell>
          <cell r="G9791">
            <v>2.1800709999999999</v>
          </cell>
          <cell r="H9791">
            <v>2.049493</v>
          </cell>
          <cell r="I9791">
            <v>85.044979999999995</v>
          </cell>
          <cell r="J9791">
            <v>12573.86</v>
          </cell>
          <cell r="K9791">
            <v>-0.1377023</v>
          </cell>
          <cell r="L9791">
            <v>-0.1334929</v>
          </cell>
          <cell r="M9791">
            <v>-0.13057759999999999</v>
          </cell>
          <cell r="N9791">
            <v>-0.1276622</v>
          </cell>
          <cell r="O9791">
            <v>-0.1234528</v>
          </cell>
        </row>
        <row r="9792">
          <cell r="F9792" t="str">
            <v>2013Stockton1-in-10September Peak23</v>
          </cell>
          <cell r="G9792">
            <v>1.704548</v>
          </cell>
          <cell r="H9792">
            <v>1.634271</v>
          </cell>
          <cell r="I9792">
            <v>81.640529999999998</v>
          </cell>
          <cell r="J9792">
            <v>12573.86</v>
          </cell>
          <cell r="K9792">
            <v>-7.4110999999999996E-2</v>
          </cell>
          <cell r="L9792">
            <v>-7.1845500000000007E-2</v>
          </cell>
          <cell r="M9792">
            <v>-7.0276500000000006E-2</v>
          </cell>
          <cell r="N9792">
            <v>-6.8707500000000005E-2</v>
          </cell>
          <cell r="O9792">
            <v>-6.6442000000000001E-2</v>
          </cell>
        </row>
        <row r="9793">
          <cell r="F9793" t="str">
            <v>2013Stockton1-in-10September Peak24</v>
          </cell>
          <cell r="G9793">
            <v>1.315474</v>
          </cell>
          <cell r="H9793">
            <v>1.2591270000000001</v>
          </cell>
          <cell r="I9793">
            <v>81.449489999999997</v>
          </cell>
          <cell r="J9793">
            <v>12573.86</v>
          </cell>
          <cell r="K9793">
            <v>-5.9421000000000002E-2</v>
          </cell>
          <cell r="L9793">
            <v>-5.7604599999999999E-2</v>
          </cell>
          <cell r="M9793">
            <v>-5.6346500000000001E-2</v>
          </cell>
          <cell r="N9793">
            <v>-5.5088499999999999E-2</v>
          </cell>
          <cell r="O9793">
            <v>-5.3272100000000003E-2</v>
          </cell>
        </row>
        <row r="9794">
          <cell r="F9794" t="str">
            <v>2013All Customers1-in-2September Peak1</v>
          </cell>
          <cell r="G9794">
            <v>0.93503840000000005</v>
          </cell>
          <cell r="H9794">
            <v>0.93503840000000005</v>
          </cell>
          <cell r="I9794">
            <v>73.275459999999995</v>
          </cell>
          <cell r="J9794">
            <v>150896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0</v>
          </cell>
        </row>
        <row r="9795">
          <cell r="F9795" t="str">
            <v>2013All Customers1-in-2September Peak2</v>
          </cell>
          <cell r="G9795">
            <v>0.79930789999999996</v>
          </cell>
          <cell r="H9795">
            <v>0.79930789999999996</v>
          </cell>
          <cell r="I9795">
            <v>69.796790000000001</v>
          </cell>
          <cell r="J9795">
            <v>150896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>
            <v>0</v>
          </cell>
        </row>
        <row r="9796">
          <cell r="F9796" t="str">
            <v>2013All Customers1-in-2September Peak3</v>
          </cell>
          <cell r="G9796">
            <v>0.71916709999999995</v>
          </cell>
          <cell r="H9796">
            <v>0.71916709999999995</v>
          </cell>
          <cell r="I9796">
            <v>68.592380000000006</v>
          </cell>
          <cell r="J9796">
            <v>150896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</row>
        <row r="9797">
          <cell r="F9797" t="str">
            <v>2013All Customers1-in-2September Peak4</v>
          </cell>
          <cell r="G9797">
            <v>0.67260739999999997</v>
          </cell>
          <cell r="H9797">
            <v>0.67260739999999997</v>
          </cell>
          <cell r="I9797">
            <v>67.456159999999997</v>
          </cell>
          <cell r="J9797">
            <v>150896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</row>
        <row r="9798">
          <cell r="F9798" t="str">
            <v>2013All Customers1-in-2September Peak5</v>
          </cell>
          <cell r="G9798">
            <v>0.66062989999999999</v>
          </cell>
          <cell r="H9798">
            <v>0.66062989999999999</v>
          </cell>
          <cell r="I9798">
            <v>66.731219999999993</v>
          </cell>
          <cell r="J9798">
            <v>150896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</row>
        <row r="9799">
          <cell r="F9799" t="str">
            <v>2013All Customers1-in-2September Peak6</v>
          </cell>
          <cell r="G9799">
            <v>0.69893830000000001</v>
          </cell>
          <cell r="H9799">
            <v>0.69893830000000001</v>
          </cell>
          <cell r="I9799">
            <v>66.065740000000005</v>
          </cell>
          <cell r="J9799">
            <v>150896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0</v>
          </cell>
        </row>
        <row r="9800">
          <cell r="F9800" t="str">
            <v>2013All Customers1-in-2September Peak7</v>
          </cell>
          <cell r="G9800">
            <v>0.81327240000000001</v>
          </cell>
          <cell r="H9800">
            <v>0.81327240000000001</v>
          </cell>
          <cell r="I9800">
            <v>65.308880000000002</v>
          </cell>
          <cell r="J9800">
            <v>150896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</row>
        <row r="9801">
          <cell r="F9801" t="str">
            <v>2013All Customers1-in-2September Peak8</v>
          </cell>
          <cell r="G9801">
            <v>0.90221059999999997</v>
          </cell>
          <cell r="H9801">
            <v>0.90221059999999997</v>
          </cell>
          <cell r="I9801">
            <v>66.452539999999999</v>
          </cell>
          <cell r="J9801">
            <v>150896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</row>
        <row r="9802">
          <cell r="F9802" t="str">
            <v>2013All Customers1-in-2September Peak9</v>
          </cell>
          <cell r="G9802">
            <v>0.92249289999999995</v>
          </cell>
          <cell r="H9802">
            <v>0.92249289999999995</v>
          </cell>
          <cell r="I9802">
            <v>70.801429999999996</v>
          </cell>
          <cell r="J9802">
            <v>150896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</row>
        <row r="9803">
          <cell r="F9803" t="str">
            <v>2013All Customers1-in-2September Peak10</v>
          </cell>
          <cell r="G9803">
            <v>0.98555870000000001</v>
          </cell>
          <cell r="H9803">
            <v>0.98555870000000001</v>
          </cell>
          <cell r="I9803">
            <v>76.280810000000002</v>
          </cell>
          <cell r="J9803">
            <v>150896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</row>
        <row r="9804">
          <cell r="F9804" t="str">
            <v>2013All Customers1-in-2September Peak11</v>
          </cell>
          <cell r="G9804">
            <v>1.0915840000000001</v>
          </cell>
          <cell r="H9804">
            <v>1.0915840000000001</v>
          </cell>
          <cell r="I9804">
            <v>81.330020000000005</v>
          </cell>
          <cell r="J9804">
            <v>150896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</row>
        <row r="9805">
          <cell r="F9805" t="str">
            <v>2013All Customers1-in-2September Peak12</v>
          </cell>
          <cell r="G9805">
            <v>1.2457720000000001</v>
          </cell>
          <cell r="H9805">
            <v>1.2457720000000001</v>
          </cell>
          <cell r="I9805">
            <v>86.231880000000004</v>
          </cell>
          <cell r="J9805">
            <v>150896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</row>
        <row r="9806">
          <cell r="F9806" t="str">
            <v>2013All Customers1-in-2September Peak13</v>
          </cell>
          <cell r="G9806">
            <v>1.450418</v>
          </cell>
          <cell r="H9806">
            <v>1.450418</v>
          </cell>
          <cell r="I9806">
            <v>90.160610000000005</v>
          </cell>
          <cell r="J9806">
            <v>150896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</row>
        <row r="9807">
          <cell r="F9807" t="str">
            <v>2013All Customers1-in-2September Peak14</v>
          </cell>
          <cell r="G9807">
            <v>1.361858</v>
          </cell>
          <cell r="H9807">
            <v>1.674242</v>
          </cell>
          <cell r="I9807">
            <v>92.964960000000005</v>
          </cell>
          <cell r="J9807">
            <v>150896</v>
          </cell>
          <cell r="K9807">
            <v>0.24420439999999999</v>
          </cell>
          <cell r="L9807">
            <v>0.2844853</v>
          </cell>
          <cell r="M9807">
            <v>0.31238379999999999</v>
          </cell>
          <cell r="N9807">
            <v>0.34028219999999998</v>
          </cell>
          <cell r="O9807">
            <v>0.38056309999999999</v>
          </cell>
        </row>
        <row r="9808">
          <cell r="F9808" t="str">
            <v>2013All Customers1-in-2September Peak15</v>
          </cell>
          <cell r="G9808">
            <v>1.5224489999999999</v>
          </cell>
          <cell r="H9808">
            <v>1.924218</v>
          </cell>
          <cell r="I9808">
            <v>95.697310000000002</v>
          </cell>
          <cell r="J9808">
            <v>150896</v>
          </cell>
          <cell r="K9808">
            <v>0.31455909999999998</v>
          </cell>
          <cell r="L9808">
            <v>0.36608370000000001</v>
          </cell>
          <cell r="M9808">
            <v>0.4017694</v>
          </cell>
          <cell r="N9808">
            <v>0.43745519999999999</v>
          </cell>
          <cell r="O9808">
            <v>0.48897970000000002</v>
          </cell>
        </row>
        <row r="9809">
          <cell r="F9809" t="str">
            <v>2013All Customers1-in-2September Peak16</v>
          </cell>
          <cell r="G9809">
            <v>1.7045729999999999</v>
          </cell>
          <cell r="H9809">
            <v>2.2065730000000001</v>
          </cell>
          <cell r="I9809">
            <v>97.117559999999997</v>
          </cell>
          <cell r="J9809">
            <v>150896</v>
          </cell>
          <cell r="K9809">
            <v>0.3935323</v>
          </cell>
          <cell r="L9809">
            <v>0.45761600000000002</v>
          </cell>
          <cell r="M9809">
            <v>0.50200009999999995</v>
          </cell>
          <cell r="N9809">
            <v>0.54638430000000004</v>
          </cell>
          <cell r="O9809">
            <v>0.61046800000000001</v>
          </cell>
        </row>
        <row r="9810">
          <cell r="F9810" t="str">
            <v>2013All Customers1-in-2September Peak17</v>
          </cell>
          <cell r="G9810">
            <v>1.871011</v>
          </cell>
          <cell r="H9810">
            <v>2.4561760000000001</v>
          </cell>
          <cell r="I9810">
            <v>96.398120000000006</v>
          </cell>
          <cell r="J9810">
            <v>150896</v>
          </cell>
          <cell r="K9810">
            <v>0.45837899999999998</v>
          </cell>
          <cell r="L9810">
            <v>0.53328500000000001</v>
          </cell>
          <cell r="M9810">
            <v>0.58516469999999998</v>
          </cell>
          <cell r="N9810">
            <v>0.63704439999999996</v>
          </cell>
          <cell r="O9810">
            <v>0.71195039999999998</v>
          </cell>
        </row>
        <row r="9811">
          <cell r="F9811" t="str">
            <v>2013All Customers1-in-2September Peak18</v>
          </cell>
          <cell r="G9811">
            <v>2.010456</v>
          </cell>
          <cell r="H9811">
            <v>2.6114709999999999</v>
          </cell>
          <cell r="I9811">
            <v>94.641469999999998</v>
          </cell>
          <cell r="J9811">
            <v>150896</v>
          </cell>
          <cell r="K9811">
            <v>0.47074909999999998</v>
          </cell>
          <cell r="L9811">
            <v>0.54771110000000001</v>
          </cell>
          <cell r="M9811">
            <v>0.60101490000000002</v>
          </cell>
          <cell r="N9811">
            <v>0.65431859999999997</v>
          </cell>
          <cell r="O9811">
            <v>0.73128070000000001</v>
          </cell>
        </row>
        <row r="9812">
          <cell r="F9812" t="str">
            <v>2013All Customers1-in-2September Peak19</v>
          </cell>
          <cell r="G9812">
            <v>2.8390710000000001</v>
          </cell>
          <cell r="H9812">
            <v>2.5757240000000001</v>
          </cell>
          <cell r="I9812">
            <v>91.454369999999997</v>
          </cell>
          <cell r="J9812">
            <v>150896</v>
          </cell>
          <cell r="K9812">
            <v>-0.29170950000000001</v>
          </cell>
          <cell r="L9812">
            <v>-0.2749529</v>
          </cell>
          <cell r="M9812">
            <v>-0.2633472</v>
          </cell>
          <cell r="N9812">
            <v>-0.25174170000000001</v>
          </cell>
          <cell r="O9812">
            <v>-0.2349851</v>
          </cell>
        </row>
        <row r="9813">
          <cell r="F9813" t="str">
            <v>2013All Customers1-in-2September Peak20</v>
          </cell>
          <cell r="G9813">
            <v>2.598001</v>
          </cell>
          <cell r="H9813">
            <v>2.3615930000000001</v>
          </cell>
          <cell r="I9813">
            <v>86.191450000000003</v>
          </cell>
          <cell r="J9813">
            <v>150896</v>
          </cell>
          <cell r="K9813">
            <v>-0.2617488</v>
          </cell>
          <cell r="L9813">
            <v>-0.24677760000000001</v>
          </cell>
          <cell r="M9813">
            <v>-0.2364086</v>
          </cell>
          <cell r="N9813">
            <v>-0.22603960000000001</v>
          </cell>
          <cell r="O9813">
            <v>-0.21106839999999999</v>
          </cell>
        </row>
        <row r="9814">
          <cell r="F9814" t="str">
            <v>2013All Customers1-in-2September Peak21</v>
          </cell>
          <cell r="G9814">
            <v>2.284284</v>
          </cell>
          <cell r="H9814">
            <v>2.1342660000000002</v>
          </cell>
          <cell r="I9814">
            <v>81.510159999999999</v>
          </cell>
          <cell r="J9814">
            <v>150896</v>
          </cell>
          <cell r="K9814">
            <v>-0.165769</v>
          </cell>
          <cell r="L9814">
            <v>-0.1564634</v>
          </cell>
          <cell r="M9814">
            <v>-0.15001829999999999</v>
          </cell>
          <cell r="N9814">
            <v>-0.14357329999999999</v>
          </cell>
          <cell r="O9814">
            <v>-0.13426769999999999</v>
          </cell>
        </row>
        <row r="9815">
          <cell r="F9815" t="str">
            <v>2013All Customers1-in-2September Peak22</v>
          </cell>
          <cell r="G9815">
            <v>1.963538</v>
          </cell>
          <cell r="H9815">
            <v>1.8704700000000001</v>
          </cell>
          <cell r="I9815">
            <v>78.399780000000007</v>
          </cell>
          <cell r="J9815">
            <v>150896</v>
          </cell>
          <cell r="K9815">
            <v>-0.102738</v>
          </cell>
          <cell r="L9815">
            <v>-9.7024600000000003E-2</v>
          </cell>
          <cell r="M9815">
            <v>-9.30676E-2</v>
          </cell>
          <cell r="N9815">
            <v>-8.9110499999999995E-2</v>
          </cell>
          <cell r="O9815">
            <v>-8.3397100000000002E-2</v>
          </cell>
        </row>
        <row r="9816">
          <cell r="F9816" t="str">
            <v>2013All Customers1-in-2September Peak23</v>
          </cell>
          <cell r="G9816">
            <v>1.551358</v>
          </cell>
          <cell r="H9816">
            <v>1.4931399999999999</v>
          </cell>
          <cell r="I9816">
            <v>76.282749999999993</v>
          </cell>
          <cell r="J9816">
            <v>150896</v>
          </cell>
          <cell r="K9816">
            <v>-6.4356800000000006E-2</v>
          </cell>
          <cell r="L9816">
            <v>-6.0730199999999998E-2</v>
          </cell>
          <cell r="M9816">
            <v>-5.8218399999999997E-2</v>
          </cell>
          <cell r="N9816">
            <v>-5.5706600000000002E-2</v>
          </cell>
          <cell r="O9816">
            <v>-5.2080000000000001E-2</v>
          </cell>
        </row>
        <row r="9817">
          <cell r="F9817" t="str">
            <v>2013All Customers1-in-2September Peak24</v>
          </cell>
          <cell r="G9817">
            <v>1.186302</v>
          </cell>
          <cell r="H9817">
            <v>1.1442969999999999</v>
          </cell>
          <cell r="I9817">
            <v>74.084530000000001</v>
          </cell>
          <cell r="J9817">
            <v>150896</v>
          </cell>
          <cell r="K9817">
            <v>-4.64771E-2</v>
          </cell>
          <cell r="L9817">
            <v>-4.3834900000000003E-2</v>
          </cell>
          <cell r="M9817">
            <v>-4.2004899999999998E-2</v>
          </cell>
          <cell r="N9817">
            <v>-4.01749E-2</v>
          </cell>
          <cell r="O9817">
            <v>-3.7532599999999999E-2</v>
          </cell>
        </row>
        <row r="9818">
          <cell r="F9818" t="str">
            <v>2013Greater Bay Area1-in-2September Peak1</v>
          </cell>
          <cell r="G9818">
            <v>0.82303760000000004</v>
          </cell>
          <cell r="H9818">
            <v>0.82303760000000004</v>
          </cell>
          <cell r="I9818">
            <v>69.779499999999999</v>
          </cell>
          <cell r="J9818">
            <v>52612.21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>
            <v>0</v>
          </cell>
        </row>
        <row r="9819">
          <cell r="F9819" t="str">
            <v>2013Greater Bay Area1-in-2September Peak2</v>
          </cell>
          <cell r="G9819">
            <v>0.69229130000000005</v>
          </cell>
          <cell r="H9819">
            <v>0.69229130000000005</v>
          </cell>
          <cell r="I9819">
            <v>64.59796</v>
          </cell>
          <cell r="J9819">
            <v>52612.21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</row>
        <row r="9820">
          <cell r="F9820" t="str">
            <v>2013Greater Bay Area1-in-2September Peak3</v>
          </cell>
          <cell r="G9820">
            <v>0.62028190000000005</v>
          </cell>
          <cell r="H9820">
            <v>0.62028190000000005</v>
          </cell>
          <cell r="I9820">
            <v>63.913170000000001</v>
          </cell>
          <cell r="J9820">
            <v>52612.21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</row>
        <row r="9821">
          <cell r="F9821" t="str">
            <v>2013Greater Bay Area1-in-2September Peak4</v>
          </cell>
          <cell r="G9821">
            <v>0.58031710000000003</v>
          </cell>
          <cell r="H9821">
            <v>0.58031710000000003</v>
          </cell>
          <cell r="I9821">
            <v>63.325449999999996</v>
          </cell>
          <cell r="J9821">
            <v>52612.21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</row>
        <row r="9822">
          <cell r="F9822" t="str">
            <v>2013Greater Bay Area1-in-2September Peak5</v>
          </cell>
          <cell r="G9822">
            <v>0.56692229999999999</v>
          </cell>
          <cell r="H9822">
            <v>0.56692229999999999</v>
          </cell>
          <cell r="I9822">
            <v>62.673389999999998</v>
          </cell>
          <cell r="J9822">
            <v>52612.21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</row>
        <row r="9823">
          <cell r="F9823" t="str">
            <v>2013Greater Bay Area1-in-2September Peak6</v>
          </cell>
          <cell r="G9823">
            <v>0.59810620000000003</v>
          </cell>
          <cell r="H9823">
            <v>0.59810620000000003</v>
          </cell>
          <cell r="I9823">
            <v>62.105739999999997</v>
          </cell>
          <cell r="J9823">
            <v>52612.21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>
            <v>0</v>
          </cell>
        </row>
        <row r="9824">
          <cell r="F9824" t="str">
            <v>2013Greater Bay Area1-in-2September Peak7</v>
          </cell>
          <cell r="G9824">
            <v>0.7068527</v>
          </cell>
          <cell r="H9824">
            <v>0.7068527</v>
          </cell>
          <cell r="I9824">
            <v>61.210299999999997</v>
          </cell>
          <cell r="J9824">
            <v>52612.21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</row>
        <row r="9825">
          <cell r="F9825" t="str">
            <v>2013Greater Bay Area1-in-2September Peak8</v>
          </cell>
          <cell r="G9825">
            <v>0.81314929999999996</v>
          </cell>
          <cell r="H9825">
            <v>0.81314929999999996</v>
          </cell>
          <cell r="I9825">
            <v>62.625210000000003</v>
          </cell>
          <cell r="J9825">
            <v>52612.21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</row>
        <row r="9826">
          <cell r="F9826" t="str">
            <v>2013Greater Bay Area1-in-2September Peak9</v>
          </cell>
          <cell r="G9826">
            <v>0.82578030000000002</v>
          </cell>
          <cell r="H9826">
            <v>0.82578030000000002</v>
          </cell>
          <cell r="I9826">
            <v>66.566959999999995</v>
          </cell>
          <cell r="J9826">
            <v>52612.21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>
            <v>0</v>
          </cell>
        </row>
        <row r="9827">
          <cell r="F9827" t="str">
            <v>2013Greater Bay Area1-in-2September Peak10</v>
          </cell>
          <cell r="G9827">
            <v>0.86180880000000004</v>
          </cell>
          <cell r="H9827">
            <v>0.86180880000000004</v>
          </cell>
          <cell r="I9827">
            <v>72.445220000000006</v>
          </cell>
          <cell r="J9827">
            <v>52612.21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</row>
        <row r="9828">
          <cell r="F9828" t="str">
            <v>2013Greater Bay Area1-in-2September Peak11</v>
          </cell>
          <cell r="G9828">
            <v>0.93564800000000004</v>
          </cell>
          <cell r="H9828">
            <v>0.93564800000000004</v>
          </cell>
          <cell r="I9828">
            <v>76.343190000000007</v>
          </cell>
          <cell r="J9828">
            <v>52612.21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</row>
        <row r="9829">
          <cell r="F9829" t="str">
            <v>2013Greater Bay Area1-in-2September Peak12</v>
          </cell>
          <cell r="G9829">
            <v>1.040751</v>
          </cell>
          <cell r="H9829">
            <v>1.040751</v>
          </cell>
          <cell r="I9829">
            <v>80.996290000000002</v>
          </cell>
          <cell r="J9829">
            <v>52612.21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</row>
        <row r="9830">
          <cell r="F9830" t="str">
            <v>2013Greater Bay Area1-in-2September Peak13</v>
          </cell>
          <cell r="G9830">
            <v>1.1843090000000001</v>
          </cell>
          <cell r="H9830">
            <v>1.1843090000000001</v>
          </cell>
          <cell r="I9830">
            <v>85.30762</v>
          </cell>
          <cell r="J9830">
            <v>52612.21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</row>
        <row r="9831">
          <cell r="F9831" t="str">
            <v>2013Greater Bay Area1-in-2September Peak14</v>
          </cell>
          <cell r="G9831">
            <v>1.105904</v>
          </cell>
          <cell r="H9831">
            <v>1.337353</v>
          </cell>
          <cell r="I9831">
            <v>88.181120000000007</v>
          </cell>
          <cell r="J9831">
            <v>52612.21</v>
          </cell>
          <cell r="K9831">
            <v>0.1638001</v>
          </cell>
          <cell r="L9831">
            <v>0.2037677</v>
          </cell>
          <cell r="M9831">
            <v>0.23144919999999999</v>
          </cell>
          <cell r="N9831">
            <v>0.25913059999999999</v>
          </cell>
          <cell r="O9831">
            <v>0.29909819999999998</v>
          </cell>
        </row>
        <row r="9832">
          <cell r="F9832" t="str">
            <v>2013Greater Bay Area1-in-2September Peak15</v>
          </cell>
          <cell r="G9832">
            <v>1.2131160000000001</v>
          </cell>
          <cell r="H9832">
            <v>1.515404</v>
          </cell>
          <cell r="I9832">
            <v>92.164240000000007</v>
          </cell>
          <cell r="J9832">
            <v>52612.21</v>
          </cell>
          <cell r="K9832">
            <v>0.2142589</v>
          </cell>
          <cell r="L9832">
            <v>0.26626719999999998</v>
          </cell>
          <cell r="M9832">
            <v>0.3022879</v>
          </cell>
          <cell r="N9832">
            <v>0.33830870000000002</v>
          </cell>
          <cell r="O9832">
            <v>0.39031690000000002</v>
          </cell>
        </row>
        <row r="9833">
          <cell r="F9833" t="str">
            <v>2013Greater Bay Area1-in-2September Peak16</v>
          </cell>
          <cell r="G9833">
            <v>1.359842</v>
          </cell>
          <cell r="H9833">
            <v>1.734097</v>
          </cell>
          <cell r="I9833">
            <v>93.599919999999997</v>
          </cell>
          <cell r="J9833">
            <v>52612.21</v>
          </cell>
          <cell r="K9833">
            <v>0.26525460000000001</v>
          </cell>
          <cell r="L9833">
            <v>0.32965309999999998</v>
          </cell>
          <cell r="M9833">
            <v>0.37425540000000002</v>
          </cell>
          <cell r="N9833">
            <v>0.4188577</v>
          </cell>
          <cell r="O9833">
            <v>0.48325639999999997</v>
          </cell>
        </row>
        <row r="9834">
          <cell r="F9834" t="str">
            <v>2013Greater Bay Area1-in-2September Peak17</v>
          </cell>
          <cell r="G9834">
            <v>1.5053049999999999</v>
          </cell>
          <cell r="H9834">
            <v>1.943967</v>
          </cell>
          <cell r="I9834">
            <v>92.870800000000003</v>
          </cell>
          <cell r="J9834">
            <v>52612.21</v>
          </cell>
          <cell r="K9834">
            <v>0.31091279999999999</v>
          </cell>
          <cell r="L9834">
            <v>0.38638790000000001</v>
          </cell>
          <cell r="M9834">
            <v>0.43866179999999999</v>
          </cell>
          <cell r="N9834">
            <v>0.49093560000000003</v>
          </cell>
          <cell r="O9834">
            <v>0.56641079999999999</v>
          </cell>
        </row>
        <row r="9835">
          <cell r="F9835" t="str">
            <v>2013Greater Bay Area1-in-2September Peak18</v>
          </cell>
          <cell r="G9835">
            <v>1.6398729999999999</v>
          </cell>
          <cell r="H9835">
            <v>2.0907339999999999</v>
          </cell>
          <cell r="I9835">
            <v>91.406850000000006</v>
          </cell>
          <cell r="J9835">
            <v>52612.21</v>
          </cell>
          <cell r="K9835">
            <v>0.31956050000000003</v>
          </cell>
          <cell r="L9835">
            <v>0.39713379999999998</v>
          </cell>
          <cell r="M9835">
            <v>0.45086080000000001</v>
          </cell>
          <cell r="N9835">
            <v>0.50458780000000003</v>
          </cell>
          <cell r="O9835">
            <v>0.58216109999999999</v>
          </cell>
        </row>
        <row r="9836">
          <cell r="F9836" t="str">
            <v>2013Greater Bay Area1-in-2September Peak19</v>
          </cell>
          <cell r="G9836">
            <v>2.2680980000000002</v>
          </cell>
          <cell r="H9836">
            <v>2.0912440000000001</v>
          </cell>
          <cell r="I9836">
            <v>88.033869999999993</v>
          </cell>
          <cell r="J9836">
            <v>52612.21</v>
          </cell>
          <cell r="K9836">
            <v>-0.20453879999999999</v>
          </cell>
          <cell r="L9836">
            <v>-0.1881825</v>
          </cell>
          <cell r="M9836">
            <v>-0.17685409999999999</v>
          </cell>
          <cell r="N9836">
            <v>-0.1655258</v>
          </cell>
          <cell r="O9836">
            <v>-0.14916940000000001</v>
          </cell>
        </row>
        <row r="9837">
          <cell r="F9837" t="str">
            <v>2013Greater Bay Area1-in-2September Peak20</v>
          </cell>
          <cell r="G9837">
            <v>2.0891229999999998</v>
          </cell>
          <cell r="H9837">
            <v>1.931826</v>
          </cell>
          <cell r="I9837">
            <v>82.967839999999995</v>
          </cell>
          <cell r="J9837">
            <v>52612.21</v>
          </cell>
          <cell r="K9837">
            <v>-0.18192050000000001</v>
          </cell>
          <cell r="L9837">
            <v>-0.16737289999999999</v>
          </cell>
          <cell r="M9837">
            <v>-0.1572973</v>
          </cell>
          <cell r="N9837">
            <v>-0.14722160000000001</v>
          </cell>
          <cell r="O9837">
            <v>-0.13267399999999999</v>
          </cell>
        </row>
        <row r="9838">
          <cell r="F9838" t="str">
            <v>2013Greater Bay Area1-in-2September Peak21</v>
          </cell>
          <cell r="G9838">
            <v>1.868025</v>
          </cell>
          <cell r="H9838">
            <v>1.777784</v>
          </cell>
          <cell r="I9838">
            <v>78.561260000000004</v>
          </cell>
          <cell r="J9838">
            <v>52612.21</v>
          </cell>
          <cell r="K9838">
            <v>-0.1043668</v>
          </cell>
          <cell r="L9838">
            <v>-9.6020900000000006E-2</v>
          </cell>
          <cell r="M9838">
            <v>-9.0240600000000004E-2</v>
          </cell>
          <cell r="N9838">
            <v>-8.4460300000000002E-2</v>
          </cell>
          <cell r="O9838">
            <v>-7.6114399999999999E-2</v>
          </cell>
        </row>
        <row r="9839">
          <cell r="F9839" t="str">
            <v>2013Greater Bay Area1-in-2September Peak22</v>
          </cell>
          <cell r="G9839">
            <v>1.6470070000000001</v>
          </cell>
          <cell r="H9839">
            <v>1.5939939999999999</v>
          </cell>
          <cell r="I9839">
            <v>75.363690000000005</v>
          </cell>
          <cell r="J9839">
            <v>52612.21</v>
          </cell>
          <cell r="K9839">
            <v>-6.1311200000000003E-2</v>
          </cell>
          <cell r="L9839">
            <v>-5.6408300000000001E-2</v>
          </cell>
          <cell r="M9839">
            <v>-5.30126E-2</v>
          </cell>
          <cell r="N9839">
            <v>-4.9616899999999999E-2</v>
          </cell>
          <cell r="O9839">
            <v>-4.4713999999999997E-2</v>
          </cell>
        </row>
        <row r="9840">
          <cell r="F9840" t="str">
            <v>2013Greater Bay Area1-in-2September Peak23</v>
          </cell>
          <cell r="G9840">
            <v>1.3284849999999999</v>
          </cell>
          <cell r="H9840">
            <v>1.2943770000000001</v>
          </cell>
          <cell r="I9840">
            <v>72.371189999999999</v>
          </cell>
          <cell r="J9840">
            <v>52612.21</v>
          </cell>
          <cell r="K9840">
            <v>-3.9447700000000002E-2</v>
          </cell>
          <cell r="L9840">
            <v>-3.6293199999999998E-2</v>
          </cell>
          <cell r="M9840">
            <v>-3.4108399999999997E-2</v>
          </cell>
          <cell r="N9840">
            <v>-3.1923600000000003E-2</v>
          </cell>
          <cell r="O9840">
            <v>-2.8769099999999999E-2</v>
          </cell>
        </row>
        <row r="9841">
          <cell r="F9841" t="str">
            <v>2013Greater Bay Area1-in-2September Peak24</v>
          </cell>
          <cell r="G9841">
            <v>1.012602</v>
          </cell>
          <cell r="H9841">
            <v>0.98534699999999997</v>
          </cell>
          <cell r="I9841">
            <v>70.405889999999999</v>
          </cell>
          <cell r="J9841">
            <v>52612.21</v>
          </cell>
          <cell r="K9841">
            <v>-3.1521199999999999E-2</v>
          </cell>
          <cell r="L9841">
            <v>-2.9000600000000001E-2</v>
          </cell>
          <cell r="M9841">
            <v>-2.7254799999999999E-2</v>
          </cell>
          <cell r="N9841">
            <v>-2.5509E-2</v>
          </cell>
          <cell r="O9841">
            <v>-2.29883E-2</v>
          </cell>
        </row>
        <row r="9842">
          <cell r="F9842" t="str">
            <v>2013Greater Fresno1-in-2September Peak1</v>
          </cell>
          <cell r="G9842">
            <v>1.1386229999999999</v>
          </cell>
          <cell r="H9842">
            <v>1.1386229999999999</v>
          </cell>
          <cell r="I9842">
            <v>81.691730000000007</v>
          </cell>
          <cell r="J9842">
            <v>26999.38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</row>
        <row r="9843">
          <cell r="F9843" t="str">
            <v>2013Greater Fresno1-in-2September Peak2</v>
          </cell>
          <cell r="G9843">
            <v>0.96810099999999999</v>
          </cell>
          <cell r="H9843">
            <v>0.96810099999999999</v>
          </cell>
          <cell r="I9843">
            <v>80.625680000000003</v>
          </cell>
          <cell r="J9843">
            <v>26999.38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</row>
        <row r="9844">
          <cell r="F9844" t="str">
            <v>2013Greater Fresno1-in-2September Peak3</v>
          </cell>
          <cell r="G9844">
            <v>0.85748020000000003</v>
          </cell>
          <cell r="H9844">
            <v>0.85748020000000003</v>
          </cell>
          <cell r="I9844">
            <v>79.962720000000004</v>
          </cell>
          <cell r="J9844">
            <v>26999.38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</row>
        <row r="9845">
          <cell r="F9845" t="str">
            <v>2013Greater Fresno1-in-2September Peak4</v>
          </cell>
          <cell r="G9845">
            <v>0.79056459999999995</v>
          </cell>
          <cell r="H9845">
            <v>0.79056459999999995</v>
          </cell>
          <cell r="I9845">
            <v>77.962720000000004</v>
          </cell>
          <cell r="J9845">
            <v>26999.38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</row>
        <row r="9846">
          <cell r="F9846" t="str">
            <v>2013Greater Fresno1-in-2September Peak5</v>
          </cell>
          <cell r="G9846">
            <v>0.77011759999999996</v>
          </cell>
          <cell r="H9846">
            <v>0.77011759999999996</v>
          </cell>
          <cell r="I9846">
            <v>77.342190000000002</v>
          </cell>
          <cell r="J9846">
            <v>26999.38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</row>
        <row r="9847">
          <cell r="F9847" t="str">
            <v>2013Greater Fresno1-in-2September Peak6</v>
          </cell>
          <cell r="G9847">
            <v>0.80121560000000003</v>
          </cell>
          <cell r="H9847">
            <v>0.80121560000000003</v>
          </cell>
          <cell r="I9847">
            <v>75.580500000000001</v>
          </cell>
          <cell r="J9847">
            <v>26999.38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</row>
        <row r="9848">
          <cell r="F9848" t="str">
            <v>2013Greater Fresno1-in-2September Peak7</v>
          </cell>
          <cell r="G9848">
            <v>0.90036640000000001</v>
          </cell>
          <cell r="H9848">
            <v>0.90036640000000001</v>
          </cell>
          <cell r="I9848">
            <v>74.66198</v>
          </cell>
          <cell r="J9848">
            <v>26999.38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</row>
        <row r="9849">
          <cell r="F9849" t="str">
            <v>2013Greater Fresno1-in-2September Peak8</v>
          </cell>
          <cell r="G9849">
            <v>0.96616080000000004</v>
          </cell>
          <cell r="H9849">
            <v>0.96616080000000004</v>
          </cell>
          <cell r="I9849">
            <v>73.939340000000001</v>
          </cell>
          <cell r="J9849">
            <v>26999.38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</row>
        <row r="9850">
          <cell r="F9850" t="str">
            <v>2013Greater Fresno1-in-2September Peak9</v>
          </cell>
          <cell r="G9850">
            <v>0.99564710000000001</v>
          </cell>
          <cell r="H9850">
            <v>0.99564710000000001</v>
          </cell>
          <cell r="I9850">
            <v>77.242320000000007</v>
          </cell>
          <cell r="J9850">
            <v>26999.38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</row>
        <row r="9851">
          <cell r="F9851" t="str">
            <v>2013Greater Fresno1-in-2September Peak10</v>
          </cell>
          <cell r="G9851">
            <v>1.106311</v>
          </cell>
          <cell r="H9851">
            <v>1.106311</v>
          </cell>
          <cell r="I9851">
            <v>82.090869999999995</v>
          </cell>
          <cell r="J9851">
            <v>26999.38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</row>
        <row r="9852">
          <cell r="F9852" t="str">
            <v>2013Greater Fresno1-in-2September Peak11</v>
          </cell>
          <cell r="G9852">
            <v>1.2697989999999999</v>
          </cell>
          <cell r="H9852">
            <v>1.2697989999999999</v>
          </cell>
          <cell r="I9852">
            <v>87.08466</v>
          </cell>
          <cell r="J9852">
            <v>26999.38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</row>
        <row r="9853">
          <cell r="F9853" t="str">
            <v>2013Greater Fresno1-in-2September Peak12</v>
          </cell>
          <cell r="G9853">
            <v>1.508578</v>
          </cell>
          <cell r="H9853">
            <v>1.508578</v>
          </cell>
          <cell r="I9853">
            <v>91.381519999999995</v>
          </cell>
          <cell r="J9853">
            <v>26999.38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>
            <v>0</v>
          </cell>
        </row>
        <row r="9854">
          <cell r="F9854" t="str">
            <v>2013Greater Fresno1-in-2September Peak13</v>
          </cell>
          <cell r="G9854">
            <v>1.805841</v>
          </cell>
          <cell r="H9854">
            <v>1.805841</v>
          </cell>
          <cell r="I9854">
            <v>94.982479999999995</v>
          </cell>
          <cell r="J9854">
            <v>26999.38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</row>
        <row r="9855">
          <cell r="F9855" t="str">
            <v>2013Greater Fresno1-in-2September Peak14</v>
          </cell>
          <cell r="G9855">
            <v>1.708974</v>
          </cell>
          <cell r="H9855">
            <v>2.12147</v>
          </cell>
          <cell r="I9855">
            <v>97.235069999999993</v>
          </cell>
          <cell r="J9855">
            <v>26999.38</v>
          </cell>
          <cell r="K9855">
            <v>0.32907219999999998</v>
          </cell>
          <cell r="L9855">
            <v>0.37835990000000003</v>
          </cell>
          <cell r="M9855">
            <v>0.41249639999999999</v>
          </cell>
          <cell r="N9855">
            <v>0.4466329</v>
          </cell>
          <cell r="O9855">
            <v>0.49592049999999999</v>
          </cell>
        </row>
        <row r="9856">
          <cell r="F9856" t="str">
            <v>2013Greater Fresno1-in-2September Peak15</v>
          </cell>
          <cell r="G9856">
            <v>1.9205620000000001</v>
          </cell>
          <cell r="H9856">
            <v>2.4497309999999999</v>
          </cell>
          <cell r="I9856">
            <v>98.151539999999997</v>
          </cell>
          <cell r="J9856">
            <v>26999.38</v>
          </cell>
          <cell r="K9856">
            <v>0.42241269999999997</v>
          </cell>
          <cell r="L9856">
            <v>0.48548540000000001</v>
          </cell>
          <cell r="M9856">
            <v>0.52916940000000001</v>
          </cell>
          <cell r="N9856">
            <v>0.57285339999999996</v>
          </cell>
          <cell r="O9856">
            <v>0.6359262</v>
          </cell>
        </row>
        <row r="9857">
          <cell r="F9857" t="str">
            <v>2013Greater Fresno1-in-2September Peak16</v>
          </cell>
          <cell r="G9857">
            <v>2.1287600000000002</v>
          </cell>
          <cell r="H9857">
            <v>2.7910870000000001</v>
          </cell>
          <cell r="I9857">
            <v>100.13939999999999</v>
          </cell>
          <cell r="J9857">
            <v>26999.38</v>
          </cell>
          <cell r="K9857">
            <v>0.52956320000000001</v>
          </cell>
          <cell r="L9857">
            <v>0.60800109999999996</v>
          </cell>
          <cell r="M9857">
            <v>0.66232690000000005</v>
          </cell>
          <cell r="N9857">
            <v>0.71665279999999998</v>
          </cell>
          <cell r="O9857">
            <v>0.79509059999999998</v>
          </cell>
        </row>
        <row r="9858">
          <cell r="F9858" t="str">
            <v>2013Greater Fresno1-in-2September Peak17</v>
          </cell>
          <cell r="G9858">
            <v>2.279242</v>
          </cell>
          <cell r="H9858">
            <v>3.0504959999999999</v>
          </cell>
          <cell r="I9858">
            <v>98.758709999999994</v>
          </cell>
          <cell r="J9858">
            <v>26999.38</v>
          </cell>
          <cell r="K9858">
            <v>0.61605869999999996</v>
          </cell>
          <cell r="L9858">
            <v>0.70774939999999997</v>
          </cell>
          <cell r="M9858">
            <v>0.77125390000000005</v>
          </cell>
          <cell r="N9858">
            <v>0.83475849999999996</v>
          </cell>
          <cell r="O9858">
            <v>0.92644910000000003</v>
          </cell>
        </row>
        <row r="9859">
          <cell r="F9859" t="str">
            <v>2013Greater Fresno1-in-2September Peak18</v>
          </cell>
          <cell r="G9859">
            <v>2.4019629999999998</v>
          </cell>
          <cell r="H9859">
            <v>3.1940019999999998</v>
          </cell>
          <cell r="I9859">
            <v>95.10521</v>
          </cell>
          <cell r="J9859">
            <v>26999.38</v>
          </cell>
          <cell r="K9859">
            <v>0.6325828</v>
          </cell>
          <cell r="L9859">
            <v>0.72679099999999996</v>
          </cell>
          <cell r="M9859">
            <v>0.7920393</v>
          </cell>
          <cell r="N9859">
            <v>0.85728749999999998</v>
          </cell>
          <cell r="O9859">
            <v>0.9514958</v>
          </cell>
        </row>
        <row r="9860">
          <cell r="F9860" t="str">
            <v>2013Greater Fresno1-in-2September Peak19</v>
          </cell>
          <cell r="G9860">
            <v>3.4492780000000001</v>
          </cell>
          <cell r="H9860">
            <v>3.1239509999999999</v>
          </cell>
          <cell r="I9860">
            <v>93.803070000000005</v>
          </cell>
          <cell r="J9860">
            <v>26999.38</v>
          </cell>
          <cell r="K9860">
            <v>-0.3527807</v>
          </cell>
          <cell r="L9860">
            <v>-0.33656079999999999</v>
          </cell>
          <cell r="M9860">
            <v>-0.32532689999999997</v>
          </cell>
          <cell r="N9860">
            <v>-0.31409310000000001</v>
          </cell>
          <cell r="O9860">
            <v>-0.2978731</v>
          </cell>
        </row>
        <row r="9861">
          <cell r="F9861" t="str">
            <v>2013Greater Fresno1-in-2September Peak20</v>
          </cell>
          <cell r="G9861">
            <v>3.1816309999999999</v>
          </cell>
          <cell r="H9861">
            <v>2.8750610000000001</v>
          </cell>
          <cell r="I9861">
            <v>90.588620000000006</v>
          </cell>
          <cell r="J9861">
            <v>26999.38</v>
          </cell>
          <cell r="K9861">
            <v>-0.33244099999999999</v>
          </cell>
          <cell r="L9861">
            <v>-0.3171563</v>
          </cell>
          <cell r="M9861">
            <v>-0.30657010000000001</v>
          </cell>
          <cell r="N9861">
            <v>-0.29598390000000002</v>
          </cell>
          <cell r="O9861">
            <v>-0.28069909999999998</v>
          </cell>
        </row>
        <row r="9862">
          <cell r="F9862" t="str">
            <v>2013Greater Fresno1-in-2September Peak21</v>
          </cell>
          <cell r="G9862">
            <v>2.8353459999999999</v>
          </cell>
          <cell r="H9862">
            <v>2.6203780000000001</v>
          </cell>
          <cell r="I9862">
            <v>88.477270000000004</v>
          </cell>
          <cell r="J9862">
            <v>26999.38</v>
          </cell>
          <cell r="K9862">
            <v>-0.2331095</v>
          </cell>
          <cell r="L9862">
            <v>-0.2223918</v>
          </cell>
          <cell r="M9862">
            <v>-0.21496870000000001</v>
          </cell>
          <cell r="N9862">
            <v>-0.2075456</v>
          </cell>
          <cell r="O9862">
            <v>-0.1968278</v>
          </cell>
        </row>
        <row r="9863">
          <cell r="F9863" t="str">
            <v>2013Greater Fresno1-in-2September Peak22</v>
          </cell>
          <cell r="G9863">
            <v>2.4479579999999999</v>
          </cell>
          <cell r="H9863">
            <v>2.317177</v>
          </cell>
          <cell r="I9863">
            <v>86.762820000000005</v>
          </cell>
          <cell r="J9863">
            <v>26999.38</v>
          </cell>
          <cell r="K9863">
            <v>-0.14181730000000001</v>
          </cell>
          <cell r="L9863">
            <v>-0.1352969</v>
          </cell>
          <cell r="M9863">
            <v>-0.13078090000000001</v>
          </cell>
          <cell r="N9863">
            <v>-0.12626490000000001</v>
          </cell>
          <cell r="O9863">
            <v>-0.1197445</v>
          </cell>
        </row>
        <row r="9864">
          <cell r="F9864" t="str">
            <v>2013Greater Fresno1-in-2September Peak23</v>
          </cell>
          <cell r="G9864">
            <v>1.93448</v>
          </cell>
          <cell r="H9864">
            <v>1.861024</v>
          </cell>
          <cell r="I9864">
            <v>86.244259999999997</v>
          </cell>
          <cell r="J9864">
            <v>26999.38</v>
          </cell>
          <cell r="K9864">
            <v>-7.9655500000000004E-2</v>
          </cell>
          <cell r="L9864">
            <v>-7.5993199999999997E-2</v>
          </cell>
          <cell r="M9864">
            <v>-7.3456599999999997E-2</v>
          </cell>
          <cell r="N9864">
            <v>-7.09201E-2</v>
          </cell>
          <cell r="O9864">
            <v>-6.7257800000000006E-2</v>
          </cell>
        </row>
        <row r="9865">
          <cell r="F9865" t="str">
            <v>2013Greater Fresno1-in-2September Peak24</v>
          </cell>
          <cell r="G9865">
            <v>1.4931829999999999</v>
          </cell>
          <cell r="H9865">
            <v>1.4372240000000001</v>
          </cell>
          <cell r="I9865">
            <v>82.876220000000004</v>
          </cell>
          <cell r="J9865">
            <v>26999.38</v>
          </cell>
          <cell r="K9865">
            <v>-6.0681300000000001E-2</v>
          </cell>
          <cell r="L9865">
            <v>-5.78913E-2</v>
          </cell>
          <cell r="M9865">
            <v>-5.5959000000000002E-2</v>
          </cell>
          <cell r="N9865">
            <v>-5.4026699999999997E-2</v>
          </cell>
          <cell r="O9865">
            <v>-5.1236700000000003E-2</v>
          </cell>
        </row>
        <row r="9866">
          <cell r="F9866" t="str">
            <v>2013Kern1-in-2September Peak1</v>
          </cell>
          <cell r="G9866">
            <v>1.2393890000000001</v>
          </cell>
          <cell r="H9866">
            <v>1.2393890000000001</v>
          </cell>
          <cell r="I9866">
            <v>75.5</v>
          </cell>
          <cell r="J9866">
            <v>5605.97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</row>
        <row r="9867">
          <cell r="F9867" t="str">
            <v>2013Kern1-in-2September Peak2</v>
          </cell>
          <cell r="G9867">
            <v>1.061402</v>
          </cell>
          <cell r="H9867">
            <v>1.061402</v>
          </cell>
          <cell r="I9867">
            <v>75.5</v>
          </cell>
          <cell r="J9867">
            <v>5605.97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>
            <v>0</v>
          </cell>
        </row>
        <row r="9868">
          <cell r="F9868" t="str">
            <v>2013Kern1-in-2September Peak3</v>
          </cell>
          <cell r="G9868">
            <v>0.92861130000000003</v>
          </cell>
          <cell r="H9868">
            <v>0.92861130000000003</v>
          </cell>
          <cell r="I9868">
            <v>73.5</v>
          </cell>
          <cell r="J9868">
            <v>5605.97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>
            <v>0</v>
          </cell>
        </row>
        <row r="9869">
          <cell r="F9869" t="str">
            <v>2013Kern1-in-2September Peak4</v>
          </cell>
          <cell r="G9869">
            <v>0.83620050000000001</v>
          </cell>
          <cell r="H9869">
            <v>0.83620050000000001</v>
          </cell>
          <cell r="I9869">
            <v>73</v>
          </cell>
          <cell r="J9869">
            <v>5605.97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</row>
        <row r="9870">
          <cell r="F9870" t="str">
            <v>2013Kern1-in-2September Peak5</v>
          </cell>
          <cell r="G9870">
            <v>0.79478479999999996</v>
          </cell>
          <cell r="H9870">
            <v>0.79478479999999996</v>
          </cell>
          <cell r="I9870">
            <v>73</v>
          </cell>
          <cell r="J9870">
            <v>5605.97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</row>
        <row r="9871">
          <cell r="F9871" t="str">
            <v>2013Kern1-in-2September Peak6</v>
          </cell>
          <cell r="G9871">
            <v>0.79000899999999996</v>
          </cell>
          <cell r="H9871">
            <v>0.79000899999999996</v>
          </cell>
          <cell r="I9871">
            <v>73</v>
          </cell>
          <cell r="J9871">
            <v>5605.97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</row>
        <row r="9872">
          <cell r="F9872" t="str">
            <v>2013Kern1-in-2September Peak7</v>
          </cell>
          <cell r="G9872">
            <v>0.86137439999999998</v>
          </cell>
          <cell r="H9872">
            <v>0.86137439999999998</v>
          </cell>
          <cell r="I9872">
            <v>72</v>
          </cell>
          <cell r="J9872">
            <v>5605.97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</row>
        <row r="9873">
          <cell r="F9873" t="str">
            <v>2013Kern1-in-2September Peak8</v>
          </cell>
          <cell r="G9873">
            <v>0.90377960000000002</v>
          </cell>
          <cell r="H9873">
            <v>0.90377960000000002</v>
          </cell>
          <cell r="I9873">
            <v>74.5</v>
          </cell>
          <cell r="J9873">
            <v>5605.97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</row>
        <row r="9874">
          <cell r="F9874" t="str">
            <v>2013Kern1-in-2September Peak9</v>
          </cell>
          <cell r="G9874">
            <v>0.92710539999999997</v>
          </cell>
          <cell r="H9874">
            <v>0.92710539999999997</v>
          </cell>
          <cell r="I9874">
            <v>79.5</v>
          </cell>
          <cell r="J9874">
            <v>5605.97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>
            <v>0</v>
          </cell>
        </row>
        <row r="9875">
          <cell r="F9875" t="str">
            <v>2013Kern1-in-2September Peak10</v>
          </cell>
          <cell r="G9875">
            <v>1.0630520000000001</v>
          </cell>
          <cell r="H9875">
            <v>1.0630520000000001</v>
          </cell>
          <cell r="I9875">
            <v>84</v>
          </cell>
          <cell r="J9875">
            <v>5605.97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>
            <v>0</v>
          </cell>
        </row>
        <row r="9876">
          <cell r="F9876" t="str">
            <v>2013Kern1-in-2September Peak11</v>
          </cell>
          <cell r="G9876">
            <v>1.271296</v>
          </cell>
          <cell r="H9876">
            <v>1.271296</v>
          </cell>
          <cell r="I9876">
            <v>91</v>
          </cell>
          <cell r="J9876">
            <v>5605.97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>
            <v>0</v>
          </cell>
        </row>
        <row r="9877">
          <cell r="F9877" t="str">
            <v>2013Kern1-in-2September Peak12</v>
          </cell>
          <cell r="G9877">
            <v>1.5526770000000001</v>
          </cell>
          <cell r="H9877">
            <v>1.5526770000000001</v>
          </cell>
          <cell r="I9877">
            <v>96</v>
          </cell>
          <cell r="J9877">
            <v>5605.97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</row>
        <row r="9878">
          <cell r="F9878" t="str">
            <v>2013Kern1-in-2September Peak13</v>
          </cell>
          <cell r="G9878">
            <v>1.8716079999999999</v>
          </cell>
          <cell r="H9878">
            <v>1.8716079999999999</v>
          </cell>
          <cell r="I9878">
            <v>96</v>
          </cell>
          <cell r="J9878">
            <v>5605.97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>
            <v>0</v>
          </cell>
        </row>
        <row r="9879">
          <cell r="F9879" t="str">
            <v>2013Kern1-in-2September Peak14</v>
          </cell>
          <cell r="G9879">
            <v>1.728634</v>
          </cell>
          <cell r="H9879">
            <v>2.1829000000000001</v>
          </cell>
          <cell r="I9879">
            <v>94.5</v>
          </cell>
          <cell r="J9879">
            <v>5605.97</v>
          </cell>
          <cell r="K9879">
            <v>0.38966250000000002</v>
          </cell>
          <cell r="L9879">
            <v>0.42783090000000001</v>
          </cell>
          <cell r="M9879">
            <v>0.45426620000000001</v>
          </cell>
          <cell r="N9879">
            <v>0.4807014</v>
          </cell>
          <cell r="O9879">
            <v>0.5188699</v>
          </cell>
        </row>
        <row r="9880">
          <cell r="F9880" t="str">
            <v>2013Kern1-in-2September Peak15</v>
          </cell>
          <cell r="G9880">
            <v>1.946064</v>
          </cell>
          <cell r="H9880">
            <v>2.4829159999999999</v>
          </cell>
          <cell r="I9880">
            <v>94.5</v>
          </cell>
          <cell r="J9880">
            <v>5605.97</v>
          </cell>
          <cell r="K9880">
            <v>0.4648639</v>
          </cell>
          <cell r="L9880">
            <v>0.50739480000000003</v>
          </cell>
          <cell r="M9880">
            <v>0.53685150000000004</v>
          </cell>
          <cell r="N9880">
            <v>0.56630829999999999</v>
          </cell>
          <cell r="O9880">
            <v>0.60883929999999997</v>
          </cell>
        </row>
        <row r="9881">
          <cell r="F9881" t="str">
            <v>2013Kern1-in-2September Peak16</v>
          </cell>
          <cell r="G9881">
            <v>2.089718</v>
          </cell>
          <cell r="H9881">
            <v>2.790997</v>
          </cell>
          <cell r="I9881">
            <v>94.5</v>
          </cell>
          <cell r="J9881">
            <v>5605.97</v>
          </cell>
          <cell r="K9881">
            <v>0.60829250000000001</v>
          </cell>
          <cell r="L9881">
            <v>0.66322939999999997</v>
          </cell>
          <cell r="M9881">
            <v>0.70127839999999997</v>
          </cell>
          <cell r="N9881">
            <v>0.73932750000000003</v>
          </cell>
          <cell r="O9881">
            <v>0.79426439999999998</v>
          </cell>
        </row>
        <row r="9882">
          <cell r="F9882" t="str">
            <v>2013Kern1-in-2September Peak17</v>
          </cell>
          <cell r="G9882">
            <v>2.2251650000000001</v>
          </cell>
          <cell r="H9882">
            <v>3.021334</v>
          </cell>
          <cell r="I9882">
            <v>94</v>
          </cell>
          <cell r="J9882">
            <v>5605.97</v>
          </cell>
          <cell r="K9882">
            <v>0.68990050000000003</v>
          </cell>
          <cell r="L9882">
            <v>0.75268520000000005</v>
          </cell>
          <cell r="M9882">
            <v>0.79616960000000003</v>
          </cell>
          <cell r="N9882">
            <v>0.83965409999999996</v>
          </cell>
          <cell r="O9882">
            <v>0.90243890000000004</v>
          </cell>
        </row>
        <row r="9883">
          <cell r="F9883" t="str">
            <v>2013Kern1-in-2September Peak18</v>
          </cell>
          <cell r="G9883">
            <v>2.316837</v>
          </cell>
          <cell r="H9883">
            <v>3.131764</v>
          </cell>
          <cell r="I9883">
            <v>97.5</v>
          </cell>
          <cell r="J9883">
            <v>5605.97</v>
          </cell>
          <cell r="K9883">
            <v>0.70605989999999996</v>
          </cell>
          <cell r="L9883">
            <v>0.77037999999999995</v>
          </cell>
          <cell r="M9883">
            <v>0.81492779999999998</v>
          </cell>
          <cell r="N9883">
            <v>0.85947569999999995</v>
          </cell>
          <cell r="O9883">
            <v>0.92379560000000005</v>
          </cell>
        </row>
        <row r="9884">
          <cell r="F9884" t="str">
            <v>2013Kern1-in-2September Peak19</v>
          </cell>
          <cell r="G9884">
            <v>3.4678290000000001</v>
          </cell>
          <cell r="H9884">
            <v>3.0473859999999999</v>
          </cell>
          <cell r="I9884">
            <v>96</v>
          </cell>
          <cell r="J9884">
            <v>5605.97</v>
          </cell>
          <cell r="K9884">
            <v>-0.46014050000000001</v>
          </cell>
          <cell r="L9884">
            <v>-0.43668639999999997</v>
          </cell>
          <cell r="M9884">
            <v>-0.42044199999999998</v>
          </cell>
          <cell r="N9884">
            <v>-0.4041978</v>
          </cell>
          <cell r="O9884">
            <v>-0.38074380000000002</v>
          </cell>
        </row>
        <row r="9885">
          <cell r="F9885" t="str">
            <v>2013Kern1-in-2September Peak20</v>
          </cell>
          <cell r="G9885">
            <v>3.2579180000000001</v>
          </cell>
          <cell r="H9885">
            <v>2.8351630000000001</v>
          </cell>
          <cell r="I9885">
            <v>90.5</v>
          </cell>
          <cell r="J9885">
            <v>5605.97</v>
          </cell>
          <cell r="K9885">
            <v>-0.46267079999999999</v>
          </cell>
          <cell r="L9885">
            <v>-0.43908770000000003</v>
          </cell>
          <cell r="M9885">
            <v>-0.42275410000000002</v>
          </cell>
          <cell r="N9885">
            <v>-0.40642050000000002</v>
          </cell>
          <cell r="O9885">
            <v>-0.38283739999999999</v>
          </cell>
        </row>
        <row r="9886">
          <cell r="F9886" t="str">
            <v>2013Kern1-in-2September Peak21</v>
          </cell>
          <cell r="G9886">
            <v>2.9271210000000001</v>
          </cell>
          <cell r="H9886">
            <v>2.6339320000000002</v>
          </cell>
          <cell r="I9886">
            <v>86</v>
          </cell>
          <cell r="J9886">
            <v>5605.97</v>
          </cell>
          <cell r="K9886">
            <v>-0.3208724</v>
          </cell>
          <cell r="L9886">
            <v>-0.30451699999999998</v>
          </cell>
          <cell r="M9886">
            <v>-0.29318929999999999</v>
          </cell>
          <cell r="N9886">
            <v>-0.28186169999999999</v>
          </cell>
          <cell r="O9886">
            <v>-0.26550629999999997</v>
          </cell>
        </row>
        <row r="9887">
          <cell r="F9887" t="str">
            <v>2013Kern1-in-2September Peak22</v>
          </cell>
          <cell r="G9887">
            <v>2.568327</v>
          </cell>
          <cell r="H9887">
            <v>2.376922</v>
          </cell>
          <cell r="I9887">
            <v>83</v>
          </cell>
          <cell r="J9887">
            <v>5605.97</v>
          </cell>
          <cell r="K9887">
            <v>-0.209478</v>
          </cell>
          <cell r="L9887">
            <v>-0.19880059999999999</v>
          </cell>
          <cell r="M9887">
            <v>-0.1914054</v>
          </cell>
          <cell r="N9887">
            <v>-0.18401029999999999</v>
          </cell>
          <cell r="O9887">
            <v>-0.17333280000000001</v>
          </cell>
        </row>
        <row r="9888">
          <cell r="F9888" t="str">
            <v>2013Kern1-in-2September Peak23</v>
          </cell>
          <cell r="G9888">
            <v>2.082436</v>
          </cell>
          <cell r="H9888">
            <v>1.9389639999999999</v>
          </cell>
          <cell r="I9888">
            <v>79.5</v>
          </cell>
          <cell r="J9888">
            <v>5605.97</v>
          </cell>
          <cell r="K9888">
            <v>-0.15701850000000001</v>
          </cell>
          <cell r="L9888">
            <v>-0.14901500000000001</v>
          </cell>
          <cell r="M9888">
            <v>-0.14347190000000001</v>
          </cell>
          <cell r="N9888">
            <v>-0.13792869999999999</v>
          </cell>
          <cell r="O9888">
            <v>-0.12992519999999999</v>
          </cell>
        </row>
        <row r="9889">
          <cell r="F9889" t="str">
            <v>2013Kern1-in-2September Peak24</v>
          </cell>
          <cell r="G9889">
            <v>1.6675169999999999</v>
          </cell>
          <cell r="H9889">
            <v>1.5559130000000001</v>
          </cell>
          <cell r="I9889">
            <v>77</v>
          </cell>
          <cell r="J9889">
            <v>5605.97</v>
          </cell>
          <cell r="K9889">
            <v>-0.12214170000000001</v>
          </cell>
          <cell r="L9889">
            <v>-0.1159159</v>
          </cell>
          <cell r="M9889">
            <v>-0.11160399999999999</v>
          </cell>
          <cell r="N9889">
            <v>-0.107292</v>
          </cell>
          <cell r="O9889">
            <v>-0.1010663</v>
          </cell>
        </row>
        <row r="9890">
          <cell r="F9890" t="str">
            <v>2013Northern Coast1-in-2September Peak1</v>
          </cell>
          <cell r="G9890">
            <v>0.64417820000000003</v>
          </cell>
          <cell r="H9890">
            <v>0.64417820000000003</v>
          </cell>
          <cell r="I9890">
            <v>59.575299999999999</v>
          </cell>
          <cell r="J9890">
            <v>9263.56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</row>
        <row r="9891">
          <cell r="F9891" t="str">
            <v>2013Northern Coast1-in-2September Peak2</v>
          </cell>
          <cell r="G9891">
            <v>0.56348500000000001</v>
          </cell>
          <cell r="H9891">
            <v>0.56348500000000001</v>
          </cell>
          <cell r="I9891">
            <v>57.433100000000003</v>
          </cell>
          <cell r="J9891">
            <v>9263.56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</row>
        <row r="9892">
          <cell r="F9892" t="str">
            <v>2013Northern Coast1-in-2September Peak3</v>
          </cell>
          <cell r="G9892">
            <v>0.52516879999999999</v>
          </cell>
          <cell r="H9892">
            <v>0.52516879999999999</v>
          </cell>
          <cell r="I9892">
            <v>56.5075</v>
          </cell>
          <cell r="J9892">
            <v>9263.56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</row>
        <row r="9893">
          <cell r="F9893" t="str">
            <v>2013Northern Coast1-in-2September Peak4</v>
          </cell>
          <cell r="G9893">
            <v>0.50174980000000002</v>
          </cell>
          <cell r="H9893">
            <v>0.50174980000000002</v>
          </cell>
          <cell r="I9893">
            <v>56.177900000000001</v>
          </cell>
          <cell r="J9893">
            <v>9263.56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</row>
        <row r="9894">
          <cell r="F9894" t="str">
            <v>2013Northern Coast1-in-2September Peak5</v>
          </cell>
          <cell r="G9894">
            <v>0.50298390000000004</v>
          </cell>
          <cell r="H9894">
            <v>0.50298390000000004</v>
          </cell>
          <cell r="I9894">
            <v>55.967100000000002</v>
          </cell>
          <cell r="J9894">
            <v>9263.56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</row>
        <row r="9895">
          <cell r="F9895" t="str">
            <v>2013Northern Coast1-in-2September Peak6</v>
          </cell>
          <cell r="G9895">
            <v>0.54948350000000001</v>
          </cell>
          <cell r="H9895">
            <v>0.54948350000000001</v>
          </cell>
          <cell r="I9895">
            <v>55.878</v>
          </cell>
          <cell r="J9895">
            <v>9263.56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</row>
        <row r="9896">
          <cell r="F9896" t="str">
            <v>2013Northern Coast1-in-2September Peak7</v>
          </cell>
          <cell r="G9896">
            <v>0.66693820000000004</v>
          </cell>
          <cell r="H9896">
            <v>0.66693820000000004</v>
          </cell>
          <cell r="I9896">
            <v>55.818600000000004</v>
          </cell>
          <cell r="J9896">
            <v>9263.56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</row>
        <row r="9897">
          <cell r="F9897" t="str">
            <v>2013Northern Coast1-in-2September Peak8</v>
          </cell>
          <cell r="G9897">
            <v>0.76976719999999998</v>
          </cell>
          <cell r="H9897">
            <v>0.76976719999999998</v>
          </cell>
          <cell r="I9897">
            <v>56.563299999999998</v>
          </cell>
          <cell r="J9897">
            <v>9263.56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</row>
        <row r="9898">
          <cell r="F9898" t="str">
            <v>2013Northern Coast1-in-2September Peak9</v>
          </cell>
          <cell r="G9898">
            <v>0.77034990000000003</v>
          </cell>
          <cell r="H9898">
            <v>0.77034990000000003</v>
          </cell>
          <cell r="I9898">
            <v>59.8553</v>
          </cell>
          <cell r="J9898">
            <v>9263.56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</row>
        <row r="9899">
          <cell r="F9899" t="str">
            <v>2013Northern Coast1-in-2September Peak10</v>
          </cell>
          <cell r="G9899">
            <v>0.78772260000000005</v>
          </cell>
          <cell r="H9899">
            <v>0.78772260000000005</v>
          </cell>
          <cell r="I9899">
            <v>64.242900000000006</v>
          </cell>
          <cell r="J9899">
            <v>9263.56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</row>
        <row r="9900">
          <cell r="F9900" t="str">
            <v>2013Northern Coast1-in-2September Peak11</v>
          </cell>
          <cell r="G9900">
            <v>0.81733520000000004</v>
          </cell>
          <cell r="H9900">
            <v>0.81733520000000004</v>
          </cell>
          <cell r="I9900">
            <v>70.346900000000005</v>
          </cell>
          <cell r="J9900">
            <v>9263.56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</row>
        <row r="9901">
          <cell r="F9901" t="str">
            <v>2013Northern Coast1-in-2September Peak12</v>
          </cell>
          <cell r="G9901">
            <v>0.86554909999999996</v>
          </cell>
          <cell r="H9901">
            <v>0.86554909999999996</v>
          </cell>
          <cell r="I9901">
            <v>75.469700000000003</v>
          </cell>
          <cell r="J9901">
            <v>9263.56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</row>
        <row r="9902">
          <cell r="F9902" t="str">
            <v>2013Northern Coast1-in-2September Peak13</v>
          </cell>
          <cell r="G9902">
            <v>0.94817600000000002</v>
          </cell>
          <cell r="H9902">
            <v>0.94817600000000002</v>
          </cell>
          <cell r="I9902">
            <v>80.776200000000003</v>
          </cell>
          <cell r="J9902">
            <v>9263.56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>
            <v>0</v>
          </cell>
        </row>
        <row r="9903">
          <cell r="F9903" t="str">
            <v>2013Northern Coast1-in-2September Peak14</v>
          </cell>
          <cell r="G9903">
            <v>0.89373829999999999</v>
          </cell>
          <cell r="H9903">
            <v>1.042481</v>
          </cell>
          <cell r="I9903">
            <v>85.409899999999993</v>
          </cell>
          <cell r="J9903">
            <v>9263.56</v>
          </cell>
          <cell r="K9903">
            <v>8.2409700000000002E-2</v>
          </cell>
          <cell r="L9903">
            <v>0.1216001</v>
          </cell>
          <cell r="M9903">
            <v>0.14874309999999999</v>
          </cell>
          <cell r="N9903">
            <v>0.17588619999999999</v>
          </cell>
          <cell r="O9903">
            <v>0.2150764</v>
          </cell>
        </row>
        <row r="9904">
          <cell r="F9904" t="str">
            <v>2013Northern Coast1-in-2September Peak15</v>
          </cell>
          <cell r="G9904">
            <v>0.98266609999999999</v>
          </cell>
          <cell r="H9904">
            <v>1.1775640000000001</v>
          </cell>
          <cell r="I9904">
            <v>87.797600000000003</v>
          </cell>
          <cell r="J9904">
            <v>9263.56</v>
          </cell>
          <cell r="K9904">
            <v>0.1079812</v>
          </cell>
          <cell r="L9904">
            <v>0.1593321</v>
          </cell>
          <cell r="M9904">
            <v>0.1948975</v>
          </cell>
          <cell r="N9904">
            <v>0.230463</v>
          </cell>
          <cell r="O9904">
            <v>0.28181390000000001</v>
          </cell>
        </row>
        <row r="9905">
          <cell r="F9905" t="str">
            <v>2013Northern Coast1-in-2September Peak16</v>
          </cell>
          <cell r="G9905">
            <v>1.110314</v>
          </cell>
          <cell r="H9905">
            <v>1.3512150000000001</v>
          </cell>
          <cell r="I9905">
            <v>89.097499999999997</v>
          </cell>
          <cell r="J9905">
            <v>9263.56</v>
          </cell>
          <cell r="K9905">
            <v>0.13346939999999999</v>
          </cell>
          <cell r="L9905">
            <v>0.19694120000000001</v>
          </cell>
          <cell r="M9905">
            <v>0.24090159999999999</v>
          </cell>
          <cell r="N9905">
            <v>0.2848619</v>
          </cell>
          <cell r="O9905">
            <v>0.34833380000000003</v>
          </cell>
        </row>
        <row r="9906">
          <cell r="F9906" t="str">
            <v>2013Northern Coast1-in-2September Peak17</v>
          </cell>
          <cell r="G9906">
            <v>1.258472</v>
          </cell>
          <cell r="H9906">
            <v>1.54111</v>
          </cell>
          <cell r="I9906">
            <v>88.313900000000004</v>
          </cell>
          <cell r="J9906">
            <v>9263.56</v>
          </cell>
          <cell r="K9906">
            <v>0.15659300000000001</v>
          </cell>
          <cell r="L9906">
            <v>0.2310614</v>
          </cell>
          <cell r="M9906">
            <v>0.282638</v>
          </cell>
          <cell r="N9906">
            <v>0.33421459999999997</v>
          </cell>
          <cell r="O9906">
            <v>0.40868290000000002</v>
          </cell>
        </row>
        <row r="9907">
          <cell r="F9907" t="str">
            <v>2013Northern Coast1-in-2September Peak18</v>
          </cell>
          <cell r="G9907">
            <v>1.3873089999999999</v>
          </cell>
          <cell r="H9907">
            <v>1.6778439999999999</v>
          </cell>
          <cell r="I9907">
            <v>85.447599999999994</v>
          </cell>
          <cell r="J9907">
            <v>9263.56</v>
          </cell>
          <cell r="K9907">
            <v>0.16096820000000001</v>
          </cell>
          <cell r="L9907">
            <v>0.23751729999999999</v>
          </cell>
          <cell r="M9907">
            <v>0.29053479999999998</v>
          </cell>
          <cell r="N9907">
            <v>0.34355239999999998</v>
          </cell>
          <cell r="O9907">
            <v>0.42010140000000001</v>
          </cell>
        </row>
        <row r="9908">
          <cell r="F9908" t="str">
            <v>2013Northern Coast1-in-2September Peak19</v>
          </cell>
          <cell r="G9908">
            <v>1.8241130000000001</v>
          </cell>
          <cell r="H9908">
            <v>1.6700900000000001</v>
          </cell>
          <cell r="I9908">
            <v>80.538300000000007</v>
          </cell>
          <cell r="J9908">
            <v>9263.56</v>
          </cell>
          <cell r="K9908">
            <v>-0.1744076</v>
          </cell>
          <cell r="L9908">
            <v>-0.16236410000000001</v>
          </cell>
          <cell r="M9908">
            <v>-0.15402289999999999</v>
          </cell>
          <cell r="N9908">
            <v>-0.14568159999999999</v>
          </cell>
          <cell r="O9908">
            <v>-0.13363820000000001</v>
          </cell>
        </row>
        <row r="9909">
          <cell r="F9909" t="str">
            <v>2013Northern Coast1-in-2September Peak20</v>
          </cell>
          <cell r="G9909">
            <v>1.6552420000000001</v>
          </cell>
          <cell r="H9909">
            <v>1.526081</v>
          </cell>
          <cell r="I9909">
            <v>72.8964</v>
          </cell>
          <cell r="J9909">
            <v>9263.56</v>
          </cell>
          <cell r="K9909">
            <v>-0.14625479999999999</v>
          </cell>
          <cell r="L9909">
            <v>-0.13615550000000001</v>
          </cell>
          <cell r="M9909">
            <v>-0.12916059999999999</v>
          </cell>
          <cell r="N9909">
            <v>-0.1221658</v>
          </cell>
          <cell r="O9909">
            <v>-0.1120664</v>
          </cell>
        </row>
        <row r="9910">
          <cell r="F9910" t="str">
            <v>2013Northern Coast1-in-2September Peak21</v>
          </cell>
          <cell r="G9910">
            <v>1.4694290000000001</v>
          </cell>
          <cell r="H9910">
            <v>1.3877330000000001</v>
          </cell>
          <cell r="I9910">
            <v>67.270700000000005</v>
          </cell>
          <cell r="J9910">
            <v>9263.56</v>
          </cell>
          <cell r="K9910">
            <v>-9.2507500000000006E-2</v>
          </cell>
          <cell r="L9910">
            <v>-8.6119600000000004E-2</v>
          </cell>
          <cell r="M9910">
            <v>-8.1695299999999998E-2</v>
          </cell>
          <cell r="N9910">
            <v>-7.7271099999999995E-2</v>
          </cell>
          <cell r="O9910">
            <v>-7.0883000000000002E-2</v>
          </cell>
        </row>
        <row r="9911">
          <cell r="F9911" t="str">
            <v>2013Northern Coast1-in-2September Peak22</v>
          </cell>
          <cell r="G9911">
            <v>1.27206</v>
          </cell>
          <cell r="H9911">
            <v>1.223849</v>
          </cell>
          <cell r="I9911">
            <v>63.812800000000003</v>
          </cell>
          <cell r="J9911">
            <v>9263.56</v>
          </cell>
          <cell r="K9911">
            <v>-5.4591399999999998E-2</v>
          </cell>
          <cell r="L9911">
            <v>-5.0821699999999997E-2</v>
          </cell>
          <cell r="M9911">
            <v>-4.8210799999999998E-2</v>
          </cell>
          <cell r="N9911">
            <v>-4.5600000000000002E-2</v>
          </cell>
          <cell r="O9911">
            <v>-4.1830199999999998E-2</v>
          </cell>
        </row>
        <row r="9912">
          <cell r="F9912" t="str">
            <v>2013Northern Coast1-in-2September Peak23</v>
          </cell>
          <cell r="G9912">
            <v>1.0241960000000001</v>
          </cell>
          <cell r="H9912">
            <v>0.98709089999999999</v>
          </cell>
          <cell r="I9912">
            <v>62.346800000000002</v>
          </cell>
          <cell r="J9912">
            <v>9263.56</v>
          </cell>
          <cell r="K9912">
            <v>-4.2016199999999997E-2</v>
          </cell>
          <cell r="L9912">
            <v>-3.9114799999999998E-2</v>
          </cell>
          <cell r="M9912">
            <v>-3.7105399999999997E-2</v>
          </cell>
          <cell r="N9912">
            <v>-3.5095899999999999E-2</v>
          </cell>
          <cell r="O9912">
            <v>-3.2194599999999997E-2</v>
          </cell>
        </row>
        <row r="9913">
          <cell r="F9913" t="str">
            <v>2013Northern Coast1-in-2September Peak24</v>
          </cell>
          <cell r="G9913">
            <v>0.78375669999999997</v>
          </cell>
          <cell r="H9913">
            <v>0.74904199999999999</v>
          </cell>
          <cell r="I9913">
            <v>60.7117</v>
          </cell>
          <cell r="J9913">
            <v>9263.56</v>
          </cell>
          <cell r="K9913">
            <v>-3.9309200000000002E-2</v>
          </cell>
          <cell r="L9913">
            <v>-3.6594700000000001E-2</v>
          </cell>
          <cell r="M9913">
            <v>-3.4714700000000001E-2</v>
          </cell>
          <cell r="N9913">
            <v>-3.2834700000000001E-2</v>
          </cell>
          <cell r="O9913">
            <v>-3.0120299999999999E-2</v>
          </cell>
        </row>
        <row r="9914">
          <cell r="F9914" t="str">
            <v>2013Other1-in-2September Peak1</v>
          </cell>
          <cell r="G9914">
            <v>0.85966100000000001</v>
          </cell>
          <cell r="H9914">
            <v>0.85966100000000001</v>
          </cell>
          <cell r="I9914">
            <v>72.959530000000001</v>
          </cell>
          <cell r="J9914">
            <v>25791.32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</row>
        <row r="9915">
          <cell r="F9915" t="str">
            <v>2013Other1-in-2September Peak2</v>
          </cell>
          <cell r="G9915">
            <v>0.73829719999999999</v>
          </cell>
          <cell r="H9915">
            <v>0.73829719999999999</v>
          </cell>
          <cell r="I9915">
            <v>70.569980000000001</v>
          </cell>
          <cell r="J9915">
            <v>25791.32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</row>
        <row r="9916">
          <cell r="F9916" t="str">
            <v>2013Other1-in-2September Peak3</v>
          </cell>
          <cell r="G9916">
            <v>0.66946000000000006</v>
          </cell>
          <cell r="H9916">
            <v>0.66946000000000006</v>
          </cell>
          <cell r="I9916">
            <v>68.280389999999997</v>
          </cell>
          <cell r="J9916">
            <v>25791.32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</row>
        <row r="9917">
          <cell r="F9917" t="str">
            <v>2013Other1-in-2September Peak4</v>
          </cell>
          <cell r="G9917">
            <v>0.6304748</v>
          </cell>
          <cell r="H9917">
            <v>0.6304748</v>
          </cell>
          <cell r="I9917">
            <v>66.699330000000003</v>
          </cell>
          <cell r="J9917">
            <v>25791.32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</row>
        <row r="9918">
          <cell r="F9918" t="str">
            <v>2013Other1-in-2September Peak5</v>
          </cell>
          <cell r="G9918">
            <v>0.62269569999999996</v>
          </cell>
          <cell r="H9918">
            <v>0.62269569999999996</v>
          </cell>
          <cell r="I9918">
            <v>65.67004</v>
          </cell>
          <cell r="J9918">
            <v>25791.32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>
            <v>0</v>
          </cell>
        </row>
        <row r="9919">
          <cell r="F9919" t="str">
            <v>2013Other1-in-2September Peak6</v>
          </cell>
          <cell r="G9919">
            <v>0.6643945</v>
          </cell>
          <cell r="H9919">
            <v>0.6643945</v>
          </cell>
          <cell r="I9919">
            <v>65.065960000000004</v>
          </cell>
          <cell r="J9919">
            <v>25791.32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>
            <v>0</v>
          </cell>
        </row>
        <row r="9920">
          <cell r="F9920" t="str">
            <v>2013Other1-in-2September Peak7</v>
          </cell>
          <cell r="G9920">
            <v>0.77619689999999997</v>
          </cell>
          <cell r="H9920">
            <v>0.77619689999999997</v>
          </cell>
          <cell r="I9920">
            <v>64.424999999999997</v>
          </cell>
          <cell r="J9920">
            <v>25791.32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</row>
        <row r="9921">
          <cell r="F9921" t="str">
            <v>2013Other1-in-2September Peak8</v>
          </cell>
          <cell r="G9921">
            <v>0.85184930000000003</v>
          </cell>
          <cell r="H9921">
            <v>0.85184930000000003</v>
          </cell>
          <cell r="I9921">
            <v>66.251779999999997</v>
          </cell>
          <cell r="J9921">
            <v>25791.32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</row>
        <row r="9922">
          <cell r="F9922" t="str">
            <v>2013Other1-in-2September Peak9</v>
          </cell>
          <cell r="G9922">
            <v>0.86734619999999996</v>
          </cell>
          <cell r="H9922">
            <v>0.86734619999999996</v>
          </cell>
          <cell r="I9922">
            <v>71.412189999999995</v>
          </cell>
          <cell r="J9922">
            <v>25791.32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</row>
        <row r="9923">
          <cell r="F9923" t="str">
            <v>2013Other1-in-2September Peak10</v>
          </cell>
          <cell r="G9923">
            <v>0.92464769999999996</v>
          </cell>
          <cell r="H9923">
            <v>0.92464769999999996</v>
          </cell>
          <cell r="I9923">
            <v>77.472629999999995</v>
          </cell>
          <cell r="J9923">
            <v>25791.32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</row>
        <row r="9924">
          <cell r="F9924" t="str">
            <v>2013Other1-in-2September Peak11</v>
          </cell>
          <cell r="G9924">
            <v>1.021884</v>
          </cell>
          <cell r="H9924">
            <v>1.021884</v>
          </cell>
          <cell r="I9924">
            <v>83.470209999999994</v>
          </cell>
          <cell r="J9924">
            <v>25791.32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>
            <v>0</v>
          </cell>
        </row>
        <row r="9925">
          <cell r="F9925" t="str">
            <v>2013Other1-in-2September Peak12</v>
          </cell>
          <cell r="G9925">
            <v>1.169929</v>
          </cell>
          <cell r="H9925">
            <v>1.169929</v>
          </cell>
          <cell r="I9925">
            <v>88.806889999999996</v>
          </cell>
          <cell r="J9925">
            <v>25791.32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</row>
        <row r="9926">
          <cell r="F9926" t="str">
            <v>2013Other1-in-2September Peak13</v>
          </cell>
          <cell r="G9926">
            <v>1.3795790000000001</v>
          </cell>
          <cell r="H9926">
            <v>1.3795790000000001</v>
          </cell>
          <cell r="I9926">
            <v>93.384219999999999</v>
          </cell>
          <cell r="J9926">
            <v>25791.32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</row>
        <row r="9927">
          <cell r="F9927" t="str">
            <v>2013Other1-in-2September Peak14</v>
          </cell>
          <cell r="G9927">
            <v>1.306494</v>
          </cell>
          <cell r="H9927">
            <v>1.620463</v>
          </cell>
          <cell r="I9927">
            <v>97.161010000000005</v>
          </cell>
          <cell r="J9927">
            <v>25791.32</v>
          </cell>
          <cell r="K9927">
            <v>0.25276290000000001</v>
          </cell>
          <cell r="L9927">
            <v>0.28892390000000001</v>
          </cell>
          <cell r="M9927">
            <v>0.3139691</v>
          </cell>
          <cell r="N9927">
            <v>0.33901419999999999</v>
          </cell>
          <cell r="O9927">
            <v>0.37517539999999999</v>
          </cell>
        </row>
        <row r="9928">
          <cell r="F9928" t="str">
            <v>2013Other1-in-2September Peak15</v>
          </cell>
          <cell r="G9928">
            <v>1.4897480000000001</v>
          </cell>
          <cell r="H9928">
            <v>1.8946130000000001</v>
          </cell>
          <cell r="I9928">
            <v>100.04130000000001</v>
          </cell>
          <cell r="J9928">
            <v>25791.32</v>
          </cell>
          <cell r="K9928">
            <v>0.32691890000000001</v>
          </cell>
          <cell r="L9928">
            <v>0.37297039999999998</v>
          </cell>
          <cell r="M9928">
            <v>0.40486539999999999</v>
          </cell>
          <cell r="N9928">
            <v>0.4367605</v>
          </cell>
          <cell r="O9928">
            <v>0.48281190000000002</v>
          </cell>
        </row>
        <row r="9929">
          <cell r="F9929" t="str">
            <v>2013Other1-in-2September Peak16</v>
          </cell>
          <cell r="G9929">
            <v>1.6909320000000001</v>
          </cell>
          <cell r="H9929">
            <v>2.196672</v>
          </cell>
          <cell r="I9929">
            <v>101.17789999999999</v>
          </cell>
          <cell r="J9929">
            <v>25791.32</v>
          </cell>
          <cell r="K9929">
            <v>0.40868209999999999</v>
          </cell>
          <cell r="L9929">
            <v>0.46602450000000001</v>
          </cell>
          <cell r="M9929">
            <v>0.50573959999999996</v>
          </cell>
          <cell r="N9929">
            <v>0.54545480000000002</v>
          </cell>
          <cell r="O9929">
            <v>0.60279720000000003</v>
          </cell>
        </row>
        <row r="9930">
          <cell r="F9930" t="str">
            <v>2013Other1-in-2September Peak17</v>
          </cell>
          <cell r="G9930">
            <v>1.8808769999999999</v>
          </cell>
          <cell r="H9930">
            <v>2.470491</v>
          </cell>
          <cell r="I9930">
            <v>100.78279999999999</v>
          </cell>
          <cell r="J9930">
            <v>25791.32</v>
          </cell>
          <cell r="K9930">
            <v>0.47624339999999998</v>
          </cell>
          <cell r="L9930">
            <v>0.54322340000000002</v>
          </cell>
          <cell r="M9930">
            <v>0.58961370000000002</v>
          </cell>
          <cell r="N9930">
            <v>0.63600389999999996</v>
          </cell>
          <cell r="O9930">
            <v>0.70298389999999999</v>
          </cell>
        </row>
        <row r="9931">
          <cell r="F9931" t="str">
            <v>2013Other1-in-2September Peak18</v>
          </cell>
          <cell r="G9931">
            <v>2.0271330000000001</v>
          </cell>
          <cell r="H9931">
            <v>2.6327289999999999</v>
          </cell>
          <cell r="I9931">
            <v>98.765739999999994</v>
          </cell>
          <cell r="J9931">
            <v>25791.32</v>
          </cell>
          <cell r="K9931">
            <v>0.48912440000000001</v>
          </cell>
          <cell r="L9931">
            <v>0.55793689999999996</v>
          </cell>
          <cell r="M9931">
            <v>0.60559620000000003</v>
          </cell>
          <cell r="N9931">
            <v>0.65325560000000005</v>
          </cell>
          <cell r="O9931">
            <v>0.72206800000000004</v>
          </cell>
        </row>
        <row r="9932">
          <cell r="F9932" t="str">
            <v>2013Other1-in-2September Peak19</v>
          </cell>
          <cell r="G9932">
            <v>2.86747</v>
          </cell>
          <cell r="H9932">
            <v>2.5751309999999998</v>
          </cell>
          <cell r="I9932">
            <v>94.509180000000001</v>
          </cell>
          <cell r="J9932">
            <v>25791.32</v>
          </cell>
          <cell r="K9932">
            <v>-0.32657819999999999</v>
          </cell>
          <cell r="L9932">
            <v>-0.30634919999999999</v>
          </cell>
          <cell r="M9932">
            <v>-0.29233880000000001</v>
          </cell>
          <cell r="N9932">
            <v>-0.27832839999999998</v>
          </cell>
          <cell r="O9932">
            <v>-0.25809949999999998</v>
          </cell>
        </row>
        <row r="9933">
          <cell r="F9933" t="str">
            <v>2013Other1-in-2September Peak20</v>
          </cell>
          <cell r="G9933">
            <v>2.5803539999999998</v>
          </cell>
          <cell r="H9933">
            <v>2.3235769999999998</v>
          </cell>
          <cell r="I9933">
            <v>89.4054</v>
          </cell>
          <cell r="J9933">
            <v>25791.32</v>
          </cell>
          <cell r="K9933">
            <v>-0.28685159999999998</v>
          </cell>
          <cell r="L9933">
            <v>-0.26908339999999997</v>
          </cell>
          <cell r="M9933">
            <v>-0.25677729999999999</v>
          </cell>
          <cell r="N9933">
            <v>-0.2444711</v>
          </cell>
          <cell r="O9933">
            <v>-0.22670299999999999</v>
          </cell>
        </row>
        <row r="9934">
          <cell r="F9934" t="str">
            <v>2013Other1-in-2September Peak21</v>
          </cell>
          <cell r="G9934">
            <v>2.1920860000000002</v>
          </cell>
          <cell r="H9934">
            <v>2.0415260000000002</v>
          </cell>
          <cell r="I9934">
            <v>83.938370000000006</v>
          </cell>
          <cell r="J9934">
            <v>25791.32</v>
          </cell>
          <cell r="K9934">
            <v>-0.16819429999999999</v>
          </cell>
          <cell r="L9934">
            <v>-0.157776</v>
          </cell>
          <cell r="M9934">
            <v>-0.15056040000000001</v>
          </cell>
          <cell r="N9934">
            <v>-0.14334469999999999</v>
          </cell>
          <cell r="O9934">
            <v>-0.1329264</v>
          </cell>
        </row>
        <row r="9935">
          <cell r="F9935" t="str">
            <v>2013Other1-in-2September Peak22</v>
          </cell>
          <cell r="G9935">
            <v>1.8364780000000001</v>
          </cell>
          <cell r="H9935">
            <v>1.739878</v>
          </cell>
          <cell r="I9935">
            <v>80.353219999999993</v>
          </cell>
          <cell r="J9935">
            <v>25791.32</v>
          </cell>
          <cell r="K9935">
            <v>-0.1079142</v>
          </cell>
          <cell r="L9935">
            <v>-0.10122979999999999</v>
          </cell>
          <cell r="M9935">
            <v>-9.6600199999999997E-2</v>
          </cell>
          <cell r="N9935">
            <v>-9.19706E-2</v>
          </cell>
          <cell r="O9935">
            <v>-8.5286200000000006E-2</v>
          </cell>
        </row>
        <row r="9936">
          <cell r="F9936" t="str">
            <v>2013Other1-in-2September Peak23</v>
          </cell>
          <cell r="G9936">
            <v>1.4233370000000001</v>
          </cell>
          <cell r="H9936">
            <v>1.362018</v>
          </cell>
          <cell r="I9936">
            <v>77.397189999999995</v>
          </cell>
          <cell r="J9936">
            <v>25791.32</v>
          </cell>
          <cell r="K9936">
            <v>-6.8501300000000001E-2</v>
          </cell>
          <cell r="L9936">
            <v>-6.4258200000000001E-2</v>
          </cell>
          <cell r="M9936">
            <v>-6.1319499999999999E-2</v>
          </cell>
          <cell r="N9936">
            <v>-5.8380700000000001E-2</v>
          </cell>
          <cell r="O9936">
            <v>-5.4137600000000001E-2</v>
          </cell>
        </row>
        <row r="9937">
          <cell r="F9937" t="str">
            <v>2013Other1-in-2September Peak24</v>
          </cell>
          <cell r="G9937">
            <v>1.0794900000000001</v>
          </cell>
          <cell r="H9937">
            <v>1.040306</v>
          </cell>
          <cell r="I9937">
            <v>74.816190000000006</v>
          </cell>
          <cell r="J9937">
            <v>25791.32</v>
          </cell>
          <cell r="K9937">
            <v>-4.3772999999999999E-2</v>
          </cell>
          <cell r="L9937">
            <v>-4.1061599999999997E-2</v>
          </cell>
          <cell r="M9937">
            <v>-3.9183700000000002E-2</v>
          </cell>
          <cell r="N9937">
            <v>-3.73058E-2</v>
          </cell>
          <cell r="O9937">
            <v>-3.45945E-2</v>
          </cell>
        </row>
        <row r="9938">
          <cell r="F9938" t="str">
            <v>2013Sierra1-in-2September Peak1</v>
          </cell>
          <cell r="G9938">
            <v>1.1400129999999999</v>
          </cell>
          <cell r="H9938">
            <v>1.1400129999999999</v>
          </cell>
          <cell r="I9938">
            <v>73.438999999999993</v>
          </cell>
          <cell r="J9938">
            <v>18047.939999999999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>
            <v>0</v>
          </cell>
        </row>
        <row r="9939">
          <cell r="F9939" t="str">
            <v>2013Sierra1-in-2September Peak2</v>
          </cell>
          <cell r="G9939">
            <v>1.0058240000000001</v>
          </cell>
          <cell r="H9939">
            <v>1.0058240000000001</v>
          </cell>
          <cell r="I9939">
            <v>72.172219999999996</v>
          </cell>
          <cell r="J9939">
            <v>18047.939999999999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</row>
        <row r="9940">
          <cell r="F9940" t="str">
            <v>2013Sierra1-in-2September Peak3</v>
          </cell>
          <cell r="G9940">
            <v>0.92832329999999996</v>
          </cell>
          <cell r="H9940">
            <v>0.92832329999999996</v>
          </cell>
          <cell r="I9940">
            <v>70.770340000000004</v>
          </cell>
          <cell r="J9940">
            <v>18047.939999999999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>
            <v>0</v>
          </cell>
        </row>
        <row r="9941">
          <cell r="F9941" t="str">
            <v>2013Sierra1-in-2September Peak4</v>
          </cell>
          <cell r="G9941">
            <v>0.8844786</v>
          </cell>
          <cell r="H9941">
            <v>0.8844786</v>
          </cell>
          <cell r="I9941">
            <v>69.954849999999993</v>
          </cell>
          <cell r="J9941">
            <v>18047.939999999999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>
            <v>0</v>
          </cell>
        </row>
        <row r="9942">
          <cell r="F9942" t="str">
            <v>2013Sierra1-in-2September Peak5</v>
          </cell>
          <cell r="G9942">
            <v>0.88470579999999999</v>
          </cell>
          <cell r="H9942">
            <v>0.88470579999999999</v>
          </cell>
          <cell r="I9942">
            <v>69.430220000000006</v>
          </cell>
          <cell r="J9942">
            <v>18047.939999999999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>
            <v>0</v>
          </cell>
        </row>
        <row r="9943">
          <cell r="F9943" t="str">
            <v>2013Sierra1-in-2September Peak6</v>
          </cell>
          <cell r="G9943">
            <v>0.96579939999999997</v>
          </cell>
          <cell r="H9943">
            <v>0.96579939999999997</v>
          </cell>
          <cell r="I9943">
            <v>69.049080000000004</v>
          </cell>
          <cell r="J9943">
            <v>18047.939999999999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>
            <v>0</v>
          </cell>
        </row>
        <row r="9944">
          <cell r="F9944" t="str">
            <v>2013Sierra1-in-2September Peak7</v>
          </cell>
          <cell r="G9944">
            <v>1.1494390000000001</v>
          </cell>
          <cell r="H9944">
            <v>1.1494390000000001</v>
          </cell>
          <cell r="I9944">
            <v>68.179280000000006</v>
          </cell>
          <cell r="J9944">
            <v>18047.939999999999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</row>
        <row r="9945">
          <cell r="F9945" t="str">
            <v>2013Sierra1-in-2September Peak8</v>
          </cell>
          <cell r="G9945">
            <v>1.2657069999999999</v>
          </cell>
          <cell r="H9945">
            <v>1.2657069999999999</v>
          </cell>
          <cell r="I9945">
            <v>69.915629999999993</v>
          </cell>
          <cell r="J9945">
            <v>18047.939999999999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>
            <v>0</v>
          </cell>
        </row>
        <row r="9946">
          <cell r="F9946" t="str">
            <v>2013Sierra1-in-2September Peak9</v>
          </cell>
          <cell r="G9946">
            <v>1.3011790000000001</v>
          </cell>
          <cell r="H9946">
            <v>1.3011790000000001</v>
          </cell>
          <cell r="I9946">
            <v>75.243819999999999</v>
          </cell>
          <cell r="J9946">
            <v>18047.939999999999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</row>
        <row r="9947">
          <cell r="F9947" t="str">
            <v>2013Sierra1-in-2September Peak10</v>
          </cell>
          <cell r="G9947">
            <v>1.3673280000000001</v>
          </cell>
          <cell r="H9947">
            <v>1.3673280000000001</v>
          </cell>
          <cell r="I9947">
            <v>81.815510000000003</v>
          </cell>
          <cell r="J9947">
            <v>18047.939999999999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</row>
        <row r="9948">
          <cell r="F9948" t="str">
            <v>2013Sierra1-in-2September Peak11</v>
          </cell>
          <cell r="G9948">
            <v>1.492998</v>
          </cell>
          <cell r="H9948">
            <v>1.492998</v>
          </cell>
          <cell r="I9948">
            <v>87.870570000000001</v>
          </cell>
          <cell r="J9948">
            <v>18047.939999999999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</row>
        <row r="9949">
          <cell r="F9949" t="str">
            <v>2013Sierra1-in-2September Peak12</v>
          </cell>
          <cell r="G9949">
            <v>1.683441</v>
          </cell>
          <cell r="H9949">
            <v>1.683441</v>
          </cell>
          <cell r="I9949">
            <v>92.409030000000001</v>
          </cell>
          <cell r="J9949">
            <v>18047.939999999999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</row>
        <row r="9950">
          <cell r="F9950" t="str">
            <v>2013Sierra1-in-2September Peak13</v>
          </cell>
          <cell r="G9950">
            <v>1.9469160000000001</v>
          </cell>
          <cell r="H9950">
            <v>1.9469160000000001</v>
          </cell>
          <cell r="I9950">
            <v>94.970160000000007</v>
          </cell>
          <cell r="J9950">
            <v>18047.939999999999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>
            <v>0</v>
          </cell>
        </row>
        <row r="9951">
          <cell r="F9951" t="str">
            <v>2013Sierra1-in-2September Peak14</v>
          </cell>
          <cell r="G9951">
            <v>1.7975719999999999</v>
          </cell>
          <cell r="H9951">
            <v>2.2460680000000002</v>
          </cell>
          <cell r="I9951">
            <v>96.395169999999993</v>
          </cell>
          <cell r="J9951">
            <v>18047.939999999999</v>
          </cell>
          <cell r="K9951">
            <v>0.38340960000000002</v>
          </cell>
          <cell r="L9951">
            <v>0.42186299999999999</v>
          </cell>
          <cell r="M9951">
            <v>0.44849559999999999</v>
          </cell>
          <cell r="N9951">
            <v>0.4751283</v>
          </cell>
          <cell r="O9951">
            <v>0.51358159999999997</v>
          </cell>
        </row>
        <row r="9952">
          <cell r="F9952" t="str">
            <v>2013Sierra1-in-2September Peak15</v>
          </cell>
          <cell r="G9952">
            <v>2.0076179999999999</v>
          </cell>
          <cell r="H9952">
            <v>2.588946</v>
          </cell>
          <cell r="I9952">
            <v>97.979519999999994</v>
          </cell>
          <cell r="J9952">
            <v>18047.939999999999</v>
          </cell>
          <cell r="K9952">
            <v>0.49779060000000003</v>
          </cell>
          <cell r="L9952">
            <v>0.54714470000000004</v>
          </cell>
          <cell r="M9952">
            <v>0.58132720000000004</v>
          </cell>
          <cell r="N9952">
            <v>0.61550970000000005</v>
          </cell>
          <cell r="O9952">
            <v>0.6648638</v>
          </cell>
        </row>
        <row r="9953">
          <cell r="F9953" t="str">
            <v>2013Sierra1-in-2September Peak16</v>
          </cell>
          <cell r="G9953">
            <v>2.260202</v>
          </cell>
          <cell r="H9953">
            <v>2.9832939999999999</v>
          </cell>
          <cell r="I9953">
            <v>99.076419999999999</v>
          </cell>
          <cell r="J9953">
            <v>18047.939999999999</v>
          </cell>
          <cell r="K9953">
            <v>0.61928539999999999</v>
          </cell>
          <cell r="L9953">
            <v>0.68061530000000003</v>
          </cell>
          <cell r="M9953">
            <v>0.72309230000000002</v>
          </cell>
          <cell r="N9953">
            <v>0.76556930000000001</v>
          </cell>
          <cell r="O9953">
            <v>0.82689919999999995</v>
          </cell>
        </row>
        <row r="9954">
          <cell r="F9954" t="str">
            <v>2013Sierra1-in-2September Peak17</v>
          </cell>
          <cell r="G9954">
            <v>2.4907140000000001</v>
          </cell>
          <cell r="H9954">
            <v>3.335874</v>
          </cell>
          <cell r="I9954">
            <v>98.689319999999995</v>
          </cell>
          <cell r="J9954">
            <v>18047.939999999999</v>
          </cell>
          <cell r="K9954">
            <v>0.72375820000000002</v>
          </cell>
          <cell r="L9954">
            <v>0.79548339999999995</v>
          </cell>
          <cell r="M9954">
            <v>0.84516020000000003</v>
          </cell>
          <cell r="N9954">
            <v>0.89483690000000005</v>
          </cell>
          <cell r="O9954">
            <v>0.96656220000000004</v>
          </cell>
        </row>
        <row r="9955">
          <cell r="F9955" t="str">
            <v>2013Sierra1-in-2September Peak18</v>
          </cell>
          <cell r="G9955">
            <v>2.6944300000000001</v>
          </cell>
          <cell r="H9955">
            <v>3.562783</v>
          </cell>
          <cell r="I9955">
            <v>97.663460000000001</v>
          </cell>
          <cell r="J9955">
            <v>18047.939999999999</v>
          </cell>
          <cell r="K9955">
            <v>0.7436104</v>
          </cell>
          <cell r="L9955">
            <v>0.81730930000000002</v>
          </cell>
          <cell r="M9955">
            <v>0.86835320000000005</v>
          </cell>
          <cell r="N9955">
            <v>0.91939689999999996</v>
          </cell>
          <cell r="O9955">
            <v>0.99309599999999998</v>
          </cell>
        </row>
        <row r="9956">
          <cell r="F9956" t="str">
            <v>2013Sierra1-in-2September Peak19</v>
          </cell>
          <cell r="G9956">
            <v>3.891502</v>
          </cell>
          <cell r="H9956">
            <v>3.523603</v>
          </cell>
          <cell r="I9956">
            <v>94.401079999999993</v>
          </cell>
          <cell r="J9956">
            <v>18047.939999999999</v>
          </cell>
          <cell r="K9956">
            <v>-0.40038770000000001</v>
          </cell>
          <cell r="L9956">
            <v>-0.381193</v>
          </cell>
          <cell r="M9956">
            <v>-0.36789880000000003</v>
          </cell>
          <cell r="N9956">
            <v>-0.35460459999999999</v>
          </cell>
          <cell r="O9956">
            <v>-0.33540989999999998</v>
          </cell>
        </row>
        <row r="9957">
          <cell r="F9957" t="str">
            <v>2013Sierra1-in-2September Peak20</v>
          </cell>
          <cell r="G9957">
            <v>3.5350860000000002</v>
          </cell>
          <cell r="H9957">
            <v>3.2318790000000002</v>
          </cell>
          <cell r="I9957">
            <v>86.312839999999994</v>
          </cell>
          <cell r="J9957">
            <v>18047.939999999999</v>
          </cell>
          <cell r="K9957">
            <v>-0.32998379999999999</v>
          </cell>
          <cell r="L9957">
            <v>-0.31416430000000001</v>
          </cell>
          <cell r="M9957">
            <v>-0.30320770000000002</v>
          </cell>
          <cell r="N9957">
            <v>-0.29225119999999999</v>
          </cell>
          <cell r="O9957">
            <v>-0.2764317</v>
          </cell>
        </row>
        <row r="9958">
          <cell r="F9958" t="str">
            <v>2013Sierra1-in-2September Peak21</v>
          </cell>
          <cell r="G9958">
            <v>3.0527359999999999</v>
          </cell>
          <cell r="H9958">
            <v>2.860652</v>
          </cell>
          <cell r="I9958">
            <v>80.084500000000006</v>
          </cell>
          <cell r="J9958">
            <v>18047.939999999999</v>
          </cell>
          <cell r="K9958">
            <v>-0.2090475</v>
          </cell>
          <cell r="L9958">
            <v>-0.1990256</v>
          </cell>
          <cell r="M9958">
            <v>-0.19208459999999999</v>
          </cell>
          <cell r="N9958">
            <v>-0.18514349999999999</v>
          </cell>
          <cell r="O9958">
            <v>-0.17512169999999999</v>
          </cell>
        </row>
        <row r="9959">
          <cell r="F9959" t="str">
            <v>2013Sierra1-in-2September Peak22</v>
          </cell>
          <cell r="G9959">
            <v>2.5491839999999999</v>
          </cell>
          <cell r="H9959">
            <v>2.434463</v>
          </cell>
          <cell r="I9959">
            <v>76.166790000000006</v>
          </cell>
          <cell r="J9959">
            <v>18047.939999999999</v>
          </cell>
          <cell r="K9959">
            <v>-0.1248522</v>
          </cell>
          <cell r="L9959">
            <v>-0.11886679999999999</v>
          </cell>
          <cell r="M9959">
            <v>-0.1147213</v>
          </cell>
          <cell r="N9959">
            <v>-0.1105758</v>
          </cell>
          <cell r="O9959">
            <v>-0.1045903</v>
          </cell>
        </row>
        <row r="9960">
          <cell r="F9960" t="str">
            <v>2013Sierra1-in-2September Peak23</v>
          </cell>
          <cell r="G9960">
            <v>1.96112</v>
          </cell>
          <cell r="H9960">
            <v>1.8838839999999999</v>
          </cell>
          <cell r="I9960">
            <v>74.47945</v>
          </cell>
          <cell r="J9960">
            <v>18047.939999999999</v>
          </cell>
          <cell r="K9960">
            <v>-8.4055900000000003E-2</v>
          </cell>
          <cell r="L9960">
            <v>-8.0026299999999995E-2</v>
          </cell>
          <cell r="M9960">
            <v>-7.7235300000000007E-2</v>
          </cell>
          <cell r="N9960">
            <v>-7.4444399999999994E-2</v>
          </cell>
          <cell r="O9960">
            <v>-7.0414699999999997E-2</v>
          </cell>
        </row>
        <row r="9961">
          <cell r="F9961" t="str">
            <v>2013Sierra1-in-2September Peak24</v>
          </cell>
          <cell r="G9961">
            <v>1.4699800000000001</v>
          </cell>
          <cell r="H9961">
            <v>1.429684</v>
          </cell>
          <cell r="I9961">
            <v>73.815510000000003</v>
          </cell>
          <cell r="J9961">
            <v>18047.939999999999</v>
          </cell>
          <cell r="K9961">
            <v>-4.3853900000000001E-2</v>
          </cell>
          <cell r="L9961">
            <v>-4.17516E-2</v>
          </cell>
          <cell r="M9961">
            <v>-4.0295499999999998E-2</v>
          </cell>
          <cell r="N9961">
            <v>-3.8839400000000003E-2</v>
          </cell>
          <cell r="O9961">
            <v>-3.6736999999999999E-2</v>
          </cell>
        </row>
        <row r="9962">
          <cell r="F9962" t="str">
            <v>2013Stockton1-in-2September Peak1</v>
          </cell>
          <cell r="G9962">
            <v>0.90565510000000005</v>
          </cell>
          <cell r="H9962">
            <v>0.90565510000000005</v>
          </cell>
          <cell r="I9962">
            <v>79.308959999999999</v>
          </cell>
          <cell r="J9962">
            <v>12573.86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>
            <v>0</v>
          </cell>
        </row>
        <row r="9963">
          <cell r="F9963" t="str">
            <v>2013Stockton1-in-2September Peak2</v>
          </cell>
          <cell r="G9963">
            <v>0.77036700000000002</v>
          </cell>
          <cell r="H9963">
            <v>0.77036700000000002</v>
          </cell>
          <cell r="I9963">
            <v>69.834239999999994</v>
          </cell>
          <cell r="J9963">
            <v>12573.86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</row>
        <row r="9964">
          <cell r="F9964" t="str">
            <v>2013Stockton1-in-2September Peak3</v>
          </cell>
          <cell r="G9964">
            <v>0.68732439999999995</v>
          </cell>
          <cell r="H9964">
            <v>0.68732439999999995</v>
          </cell>
          <cell r="I9964">
            <v>67.95223</v>
          </cell>
          <cell r="J9964">
            <v>12573.86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>
            <v>0</v>
          </cell>
        </row>
        <row r="9965">
          <cell r="F9965" t="str">
            <v>2013Stockton1-in-2September Peak4</v>
          </cell>
          <cell r="G9965">
            <v>0.64083420000000002</v>
          </cell>
          <cell r="H9965">
            <v>0.64083420000000002</v>
          </cell>
          <cell r="I9965">
            <v>65.95223</v>
          </cell>
          <cell r="J9965">
            <v>12573.86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>
            <v>0</v>
          </cell>
        </row>
        <row r="9966">
          <cell r="F9966" t="str">
            <v>2013Stockton1-in-2September Peak5</v>
          </cell>
          <cell r="G9966">
            <v>0.63023189999999996</v>
          </cell>
          <cell r="H9966">
            <v>0.63023189999999996</v>
          </cell>
          <cell r="I9966">
            <v>64.334239999999994</v>
          </cell>
          <cell r="J9966">
            <v>12573.86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>
            <v>0</v>
          </cell>
        </row>
        <row r="9967">
          <cell r="F9967" t="str">
            <v>2013Stockton1-in-2September Peak6</v>
          </cell>
          <cell r="G9967">
            <v>0.65864650000000002</v>
          </cell>
          <cell r="H9967">
            <v>0.65864650000000002</v>
          </cell>
          <cell r="I9967">
            <v>64.359470000000002</v>
          </cell>
          <cell r="J9967">
            <v>12573.86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>
            <v>0</v>
          </cell>
        </row>
        <row r="9968">
          <cell r="F9968" t="str">
            <v>2013Stockton1-in-2September Peak7</v>
          </cell>
          <cell r="G9968">
            <v>0.7515522</v>
          </cell>
          <cell r="H9968">
            <v>0.7515522</v>
          </cell>
          <cell r="I9968">
            <v>64.050510000000003</v>
          </cell>
          <cell r="J9968">
            <v>12573.86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</row>
        <row r="9969">
          <cell r="F9969" t="str">
            <v>2013Stockton1-in-2September Peak8</v>
          </cell>
          <cell r="G9969">
            <v>0.81610369999999999</v>
          </cell>
          <cell r="H9969">
            <v>0.81610369999999999</v>
          </cell>
          <cell r="I9969">
            <v>65.502750000000006</v>
          </cell>
          <cell r="J9969">
            <v>12573.86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</row>
        <row r="9970">
          <cell r="F9970" t="str">
            <v>2013Stockton1-in-2September Peak9</v>
          </cell>
          <cell r="G9970">
            <v>0.84980929999999999</v>
          </cell>
          <cell r="H9970">
            <v>0.84980929999999999</v>
          </cell>
          <cell r="I9970">
            <v>71.216290000000001</v>
          </cell>
          <cell r="J9970">
            <v>12573.86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>
            <v>0</v>
          </cell>
        </row>
        <row r="9971">
          <cell r="F9971" t="str">
            <v>2013Stockton1-in-2September Peak10</v>
          </cell>
          <cell r="G9971">
            <v>0.93237890000000001</v>
          </cell>
          <cell r="H9971">
            <v>0.93237890000000001</v>
          </cell>
          <cell r="I9971">
            <v>74.859470000000002</v>
          </cell>
          <cell r="J9971">
            <v>12573.86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</row>
        <row r="9972">
          <cell r="F9972" t="str">
            <v>2013Stockton1-in-2September Peak11</v>
          </cell>
          <cell r="G9972">
            <v>1.0502629999999999</v>
          </cell>
          <cell r="H9972">
            <v>1.0502629999999999</v>
          </cell>
          <cell r="I9972">
            <v>79.811779999999999</v>
          </cell>
          <cell r="J9972">
            <v>12573.86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</row>
        <row r="9973">
          <cell r="F9973" t="str">
            <v>2013Stockton1-in-2September Peak12</v>
          </cell>
          <cell r="G9973">
            <v>1.2101379999999999</v>
          </cell>
          <cell r="H9973">
            <v>1.2101379999999999</v>
          </cell>
          <cell r="I9973">
            <v>86.477469999999997</v>
          </cell>
          <cell r="J9973">
            <v>12573.86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</row>
        <row r="9974">
          <cell r="F9974" t="str">
            <v>2013Stockton1-in-2September Peak13</v>
          </cell>
          <cell r="G9974">
            <v>1.4157869999999999</v>
          </cell>
          <cell r="H9974">
            <v>1.4157869999999999</v>
          </cell>
          <cell r="I9974">
            <v>90.882000000000005</v>
          </cell>
          <cell r="J9974">
            <v>12573.86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</row>
        <row r="9975">
          <cell r="F9975" t="str">
            <v>2013Stockton1-in-2September Peak14</v>
          </cell>
          <cell r="G9975">
            <v>1.3571899999999999</v>
          </cell>
          <cell r="H9975">
            <v>1.6519820000000001</v>
          </cell>
          <cell r="I9975">
            <v>95.143259999999998</v>
          </cell>
          <cell r="J9975">
            <v>12573.86</v>
          </cell>
          <cell r="K9975">
            <v>0.2354212</v>
          </cell>
          <cell r="L9975">
            <v>0.27049770000000001</v>
          </cell>
          <cell r="M9975">
            <v>0.29479169999999999</v>
          </cell>
          <cell r="N9975">
            <v>0.31908560000000002</v>
          </cell>
          <cell r="O9975">
            <v>0.35416219999999998</v>
          </cell>
        </row>
        <row r="9976">
          <cell r="F9976" t="str">
            <v>2013Stockton1-in-2September Peak15</v>
          </cell>
          <cell r="G9976">
            <v>1.541631</v>
          </cell>
          <cell r="H9976">
            <v>1.914255</v>
          </cell>
          <cell r="I9976">
            <v>99.356740000000002</v>
          </cell>
          <cell r="J9976">
            <v>12573.86</v>
          </cell>
          <cell r="K9976">
            <v>0.29952020000000001</v>
          </cell>
          <cell r="L9976">
            <v>0.34271059999999998</v>
          </cell>
          <cell r="M9976">
            <v>0.37262410000000001</v>
          </cell>
          <cell r="N9976">
            <v>0.4025377</v>
          </cell>
          <cell r="O9976">
            <v>0.44572810000000002</v>
          </cell>
        </row>
        <row r="9977">
          <cell r="F9977" t="str">
            <v>2013Stockton1-in-2September Peak16</v>
          </cell>
          <cell r="G9977">
            <v>1.732966</v>
          </cell>
          <cell r="H9977">
            <v>2.2037849999999999</v>
          </cell>
          <cell r="I9977">
            <v>101.2611</v>
          </cell>
          <cell r="J9977">
            <v>12573.86</v>
          </cell>
          <cell r="K9977">
            <v>0.37897609999999998</v>
          </cell>
          <cell r="L9977">
            <v>0.4332377</v>
          </cell>
          <cell r="M9977">
            <v>0.47081909999999999</v>
          </cell>
          <cell r="N9977">
            <v>0.50840059999999998</v>
          </cell>
          <cell r="O9977">
            <v>0.5626622</v>
          </cell>
        </row>
        <row r="9978">
          <cell r="F9978" t="str">
            <v>2013Stockton1-in-2September Peak17</v>
          </cell>
          <cell r="G9978">
            <v>1.908547</v>
          </cell>
          <cell r="H9978">
            <v>2.4537110000000002</v>
          </cell>
          <cell r="I9978">
            <v>100.8092</v>
          </cell>
          <cell r="J9978">
            <v>12573.86</v>
          </cell>
          <cell r="K9978">
            <v>0.4384556</v>
          </cell>
          <cell r="L9978">
            <v>0.50149969999999999</v>
          </cell>
          <cell r="M9978">
            <v>0.54516390000000003</v>
          </cell>
          <cell r="N9978">
            <v>0.58882800000000002</v>
          </cell>
          <cell r="O9978">
            <v>0.65187209999999995</v>
          </cell>
        </row>
        <row r="9979">
          <cell r="F9979" t="str">
            <v>2013Stockton1-in-2September Peak18</v>
          </cell>
          <cell r="G9979">
            <v>2.027231</v>
          </cell>
          <cell r="H9979">
            <v>2.5866790000000002</v>
          </cell>
          <cell r="I9979">
            <v>99.856740000000002</v>
          </cell>
          <cell r="J9979">
            <v>12573.86</v>
          </cell>
          <cell r="K9979">
            <v>0.44989610000000002</v>
          </cell>
          <cell r="L9979">
            <v>0.51462070000000004</v>
          </cell>
          <cell r="M9979">
            <v>0.55944850000000002</v>
          </cell>
          <cell r="N9979">
            <v>0.60427649999999999</v>
          </cell>
          <cell r="O9979">
            <v>0.66900099999999996</v>
          </cell>
        </row>
        <row r="9980">
          <cell r="F9980" t="str">
            <v>2013Stockton1-in-2September Peak19</v>
          </cell>
          <cell r="G9980">
            <v>2.8168530000000001</v>
          </cell>
          <cell r="H9980">
            <v>2.5236779999999999</v>
          </cell>
          <cell r="I9980">
            <v>96.213489999999993</v>
          </cell>
          <cell r="J9980">
            <v>12573.86</v>
          </cell>
          <cell r="K9980">
            <v>-0.30917099999999997</v>
          </cell>
          <cell r="L9980">
            <v>-0.29972009999999999</v>
          </cell>
          <cell r="M9980">
            <v>-0.2931745</v>
          </cell>
          <cell r="N9980">
            <v>-0.28662890000000002</v>
          </cell>
          <cell r="O9980">
            <v>-0.27717799999999998</v>
          </cell>
        </row>
        <row r="9981">
          <cell r="F9981" t="str">
            <v>2013Stockton1-in-2September Peak20</v>
          </cell>
          <cell r="G9981">
            <v>2.5659230000000002</v>
          </cell>
          <cell r="H9981">
            <v>2.2908430000000002</v>
          </cell>
          <cell r="I9981">
            <v>91.308959999999999</v>
          </cell>
          <cell r="J9981">
            <v>12573.86</v>
          </cell>
          <cell r="K9981">
            <v>-0.2900894</v>
          </cell>
          <cell r="L9981">
            <v>-0.28122190000000002</v>
          </cell>
          <cell r="M9981">
            <v>-0.2750802</v>
          </cell>
          <cell r="N9981">
            <v>-0.26893850000000002</v>
          </cell>
          <cell r="O9981">
            <v>-0.260071</v>
          </cell>
        </row>
        <row r="9982">
          <cell r="F9982" t="str">
            <v>2013Stockton1-in-2September Peak21</v>
          </cell>
          <cell r="G9982">
            <v>2.2429049999999999</v>
          </cell>
          <cell r="H9982">
            <v>2.057194</v>
          </cell>
          <cell r="I9982">
            <v>84.404529999999994</v>
          </cell>
          <cell r="J9982">
            <v>12573.86</v>
          </cell>
          <cell r="K9982">
            <v>-0.19584409999999999</v>
          </cell>
          <cell r="L9982">
            <v>-0.18985750000000001</v>
          </cell>
          <cell r="M9982">
            <v>-0.18571109999999999</v>
          </cell>
          <cell r="N9982">
            <v>-0.1815648</v>
          </cell>
          <cell r="O9982">
            <v>-0.17557819999999999</v>
          </cell>
        </row>
        <row r="9983">
          <cell r="F9983" t="str">
            <v>2013Stockton1-in-2September Peak22</v>
          </cell>
          <cell r="G9983">
            <v>1.907891</v>
          </cell>
          <cell r="H9983">
            <v>1.7773129999999999</v>
          </cell>
          <cell r="I9983">
            <v>81</v>
          </cell>
          <cell r="J9983">
            <v>12573.86</v>
          </cell>
          <cell r="K9983">
            <v>-0.1377023</v>
          </cell>
          <cell r="L9983">
            <v>-0.1334929</v>
          </cell>
          <cell r="M9983">
            <v>-0.13057759999999999</v>
          </cell>
          <cell r="N9983">
            <v>-0.1276622</v>
          </cell>
          <cell r="O9983">
            <v>-0.1234528</v>
          </cell>
        </row>
        <row r="9984">
          <cell r="F9984" t="str">
            <v>2013Stockton1-in-2September Peak23</v>
          </cell>
          <cell r="G9984">
            <v>1.487511</v>
          </cell>
          <cell r="H9984">
            <v>1.4172340000000001</v>
          </cell>
          <cell r="I9984">
            <v>80.356740000000002</v>
          </cell>
          <cell r="J9984">
            <v>12573.86</v>
          </cell>
          <cell r="K9984">
            <v>-7.4110999999999996E-2</v>
          </cell>
          <cell r="L9984">
            <v>-7.1845500000000007E-2</v>
          </cell>
          <cell r="M9984">
            <v>-7.0276500000000006E-2</v>
          </cell>
          <cell r="N9984">
            <v>-6.8707500000000005E-2</v>
          </cell>
          <cell r="O9984">
            <v>-6.6442000000000001E-2</v>
          </cell>
        </row>
        <row r="9985">
          <cell r="F9985" t="str">
            <v>2013Stockton1-in-2September Peak24</v>
          </cell>
          <cell r="G9985">
            <v>1.1482570000000001</v>
          </cell>
          <cell r="H9985">
            <v>1.0919099999999999</v>
          </cell>
          <cell r="I9985">
            <v>78</v>
          </cell>
          <cell r="J9985">
            <v>12573.86</v>
          </cell>
          <cell r="K9985">
            <v>-5.9421000000000002E-2</v>
          </cell>
          <cell r="L9985">
            <v>-5.7604599999999999E-2</v>
          </cell>
          <cell r="M9985">
            <v>-5.6346500000000001E-2</v>
          </cell>
          <cell r="N9985">
            <v>-5.5088499999999999E-2</v>
          </cell>
          <cell r="O9985">
            <v>-5.3272100000000003E-2</v>
          </cell>
        </row>
        <row r="9986">
          <cell r="F9986" t="str">
            <v>2014All Customers1-in-10September Peak1</v>
          </cell>
          <cell r="G9986">
            <v>1.0319</v>
          </cell>
          <cell r="H9986">
            <v>1.0319</v>
          </cell>
          <cell r="I9986">
            <v>73.999350000000007</v>
          </cell>
          <cell r="J9986">
            <v>148288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</row>
        <row r="9987">
          <cell r="F9987" t="str">
            <v>2014All Customers1-in-10September Peak2</v>
          </cell>
          <cell r="G9987">
            <v>0.88091090000000005</v>
          </cell>
          <cell r="H9987">
            <v>0.88091090000000005</v>
          </cell>
          <cell r="I9987">
            <v>72.786670000000001</v>
          </cell>
          <cell r="J9987">
            <v>148288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</row>
        <row r="9988">
          <cell r="F9988" t="str">
            <v>2014All Customers1-in-10September Peak3</v>
          </cell>
          <cell r="G9988">
            <v>0.79259029999999997</v>
          </cell>
          <cell r="H9988">
            <v>0.79259029999999997</v>
          </cell>
          <cell r="I9988">
            <v>70.518590000000003</v>
          </cell>
          <cell r="J9988">
            <v>148288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</row>
        <row r="9989">
          <cell r="F9989" t="str">
            <v>2014All Customers1-in-10September Peak4</v>
          </cell>
          <cell r="G9989">
            <v>0.74143329999999996</v>
          </cell>
          <cell r="H9989">
            <v>0.74143329999999996</v>
          </cell>
          <cell r="I9989">
            <v>69.092070000000007</v>
          </cell>
          <cell r="J9989">
            <v>148288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</row>
        <row r="9990">
          <cell r="F9990" t="str">
            <v>2014All Customers1-in-10September Peak5</v>
          </cell>
          <cell r="G9990">
            <v>0.7280257</v>
          </cell>
          <cell r="H9990">
            <v>0.7280257</v>
          </cell>
          <cell r="I9990">
            <v>67.929180000000002</v>
          </cell>
          <cell r="J9990">
            <v>148288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</row>
        <row r="9991">
          <cell r="F9991" t="str">
            <v>2014All Customers1-in-10September Peak6</v>
          </cell>
          <cell r="G9991">
            <v>0.77010199999999995</v>
          </cell>
          <cell r="H9991">
            <v>0.77010199999999995</v>
          </cell>
          <cell r="I9991">
            <v>66.559600000000003</v>
          </cell>
          <cell r="J9991">
            <v>148288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</row>
        <row r="9992">
          <cell r="F9992" t="str">
            <v>2014All Customers1-in-10September Peak7</v>
          </cell>
          <cell r="G9992">
            <v>0.89770749999999999</v>
          </cell>
          <cell r="H9992">
            <v>0.89770749999999999</v>
          </cell>
          <cell r="I9992">
            <v>65.497439999999997</v>
          </cell>
          <cell r="J9992">
            <v>148288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</row>
        <row r="9993">
          <cell r="F9993" t="str">
            <v>2014All Customers1-in-10September Peak8</v>
          </cell>
          <cell r="G9993">
            <v>0.99985250000000003</v>
          </cell>
          <cell r="H9993">
            <v>0.99985250000000003</v>
          </cell>
          <cell r="I9993">
            <v>67.080449999999999</v>
          </cell>
          <cell r="J9993">
            <v>148288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</row>
        <row r="9994">
          <cell r="F9994" t="str">
            <v>2014All Customers1-in-10September Peak9</v>
          </cell>
          <cell r="G9994">
            <v>1.0211699999999999</v>
          </cell>
          <cell r="H9994">
            <v>1.0211699999999999</v>
          </cell>
          <cell r="I9994">
            <v>72.895229999999998</v>
          </cell>
          <cell r="J9994">
            <v>148288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</row>
        <row r="9995">
          <cell r="F9995" t="str">
            <v>2014All Customers1-in-10September Peak10</v>
          </cell>
          <cell r="G9995">
            <v>1.0881369999999999</v>
          </cell>
          <cell r="H9995">
            <v>1.0881369999999999</v>
          </cell>
          <cell r="I9995">
            <v>78.839110000000005</v>
          </cell>
          <cell r="J9995">
            <v>148288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</row>
        <row r="9996">
          <cell r="F9996" t="str">
            <v>2014All Customers1-in-10September Peak11</v>
          </cell>
          <cell r="G9996">
            <v>1.2018089999999999</v>
          </cell>
          <cell r="H9996">
            <v>1.2018089999999999</v>
          </cell>
          <cell r="I9996">
            <v>84.574939999999998</v>
          </cell>
          <cell r="J9996">
            <v>148288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</row>
        <row r="9997">
          <cell r="F9997" t="str">
            <v>2014All Customers1-in-10September Peak12</v>
          </cell>
          <cell r="G9997">
            <v>1.3667750000000001</v>
          </cell>
          <cell r="H9997">
            <v>1.3667750000000001</v>
          </cell>
          <cell r="I9997">
            <v>89.199010000000001</v>
          </cell>
          <cell r="J9997">
            <v>148288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</row>
        <row r="9998">
          <cell r="F9998" t="str">
            <v>2014All Customers1-in-10September Peak13</v>
          </cell>
          <cell r="G9998">
            <v>1.5867089999999999</v>
          </cell>
          <cell r="H9998">
            <v>1.5867089999999999</v>
          </cell>
          <cell r="I9998">
            <v>92.652739999999994</v>
          </cell>
          <cell r="J9998">
            <v>148288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</row>
        <row r="9999">
          <cell r="F9999" t="str">
            <v>2014All Customers1-in-10September Peak14</v>
          </cell>
          <cell r="G9999">
            <v>1.4662059999999999</v>
          </cell>
          <cell r="H9999">
            <v>1.82708</v>
          </cell>
          <cell r="I9999">
            <v>95.769760000000005</v>
          </cell>
          <cell r="J9999">
            <v>148288</v>
          </cell>
          <cell r="K9999">
            <v>0.2981261</v>
          </cell>
          <cell r="L9999">
            <v>0.3351982</v>
          </cell>
          <cell r="M9999">
            <v>0.36087409999999998</v>
          </cell>
          <cell r="N9999">
            <v>0.38655010000000001</v>
          </cell>
          <cell r="O9999">
            <v>0.4236222</v>
          </cell>
        </row>
        <row r="10000">
          <cell r="F10000" t="str">
            <v>2014All Customers1-in-10September Peak15</v>
          </cell>
          <cell r="G10000">
            <v>1.633845</v>
          </cell>
          <cell r="H10000">
            <v>2.0972629999999999</v>
          </cell>
          <cell r="I10000">
            <v>98.281210000000002</v>
          </cell>
          <cell r="J10000">
            <v>148288</v>
          </cell>
          <cell r="K10000">
            <v>0.38361420000000002</v>
          </cell>
          <cell r="L10000">
            <v>0.43076300000000001</v>
          </cell>
          <cell r="M10000">
            <v>0.4634182</v>
          </cell>
          <cell r="N10000">
            <v>0.49607319999999999</v>
          </cell>
          <cell r="O10000">
            <v>0.54322210000000004</v>
          </cell>
        </row>
        <row r="10001">
          <cell r="F10001" t="str">
            <v>2014All Customers1-in-10September Peak16</v>
          </cell>
          <cell r="G10001">
            <v>1.8253550000000001</v>
          </cell>
          <cell r="H10001">
            <v>2.4048799999999999</v>
          </cell>
          <cell r="I10001">
            <v>99.591319999999996</v>
          </cell>
          <cell r="J10001">
            <v>148288</v>
          </cell>
          <cell r="K10001">
            <v>0.48012009999999999</v>
          </cell>
          <cell r="L10001">
            <v>0.53884940000000003</v>
          </cell>
          <cell r="M10001">
            <v>0.57952510000000002</v>
          </cell>
          <cell r="N10001">
            <v>0.6202008</v>
          </cell>
          <cell r="O10001">
            <v>0.67893000000000003</v>
          </cell>
        </row>
        <row r="10002">
          <cell r="F10002" t="str">
            <v>2014All Customers1-in-10September Peak17</v>
          </cell>
          <cell r="G10002">
            <v>2.00481</v>
          </cell>
          <cell r="H10002">
            <v>2.679996</v>
          </cell>
          <cell r="I10002">
            <v>99.540660000000003</v>
          </cell>
          <cell r="J10002">
            <v>148288</v>
          </cell>
          <cell r="K10002">
            <v>0.55909830000000005</v>
          </cell>
          <cell r="L10002">
            <v>0.62768409999999997</v>
          </cell>
          <cell r="M10002">
            <v>0.67518630000000002</v>
          </cell>
          <cell r="N10002">
            <v>0.72268860000000001</v>
          </cell>
          <cell r="O10002">
            <v>0.79127420000000004</v>
          </cell>
        </row>
        <row r="10003">
          <cell r="F10003" t="str">
            <v>2014All Customers1-in-10September Peak18</v>
          </cell>
          <cell r="G10003">
            <v>2.159589</v>
          </cell>
          <cell r="H10003">
            <v>2.8530180000000001</v>
          </cell>
          <cell r="I10003">
            <v>98.552959999999999</v>
          </cell>
          <cell r="J10003">
            <v>148288</v>
          </cell>
          <cell r="K10003">
            <v>0.57416860000000003</v>
          </cell>
          <cell r="L10003">
            <v>0.6446288</v>
          </cell>
          <cell r="M10003">
            <v>0.69342930000000003</v>
          </cell>
          <cell r="N10003">
            <v>0.74222980000000005</v>
          </cell>
          <cell r="O10003">
            <v>0.81269000000000002</v>
          </cell>
        </row>
        <row r="10004">
          <cell r="F10004" t="str">
            <v>2014All Customers1-in-10September Peak19</v>
          </cell>
          <cell r="G10004">
            <v>3.0801829999999999</v>
          </cell>
          <cell r="H10004">
            <v>2.8168410000000002</v>
          </cell>
          <cell r="I10004">
            <v>95.03716</v>
          </cell>
          <cell r="J10004">
            <v>148288</v>
          </cell>
          <cell r="K10004">
            <v>-0.2917032</v>
          </cell>
          <cell r="L10004">
            <v>-0.274947</v>
          </cell>
          <cell r="M10004">
            <v>-0.26334170000000001</v>
          </cell>
          <cell r="N10004">
            <v>-0.25173640000000003</v>
          </cell>
          <cell r="O10004">
            <v>-0.2349802</v>
          </cell>
        </row>
        <row r="10005">
          <cell r="F10005" t="str">
            <v>2014All Customers1-in-10September Peak20</v>
          </cell>
          <cell r="G10005">
            <v>2.8195950000000001</v>
          </cell>
          <cell r="H10005">
            <v>2.5831909999999998</v>
          </cell>
          <cell r="I10005">
            <v>89.268969999999996</v>
          </cell>
          <cell r="J10005">
            <v>148288</v>
          </cell>
          <cell r="K10005">
            <v>-0.26174360000000002</v>
          </cell>
          <cell r="L10005">
            <v>-0.24677270000000001</v>
          </cell>
          <cell r="M10005">
            <v>-0.236404</v>
          </cell>
          <cell r="N10005">
            <v>-0.22603519999999999</v>
          </cell>
          <cell r="O10005">
            <v>-0.21106430000000001</v>
          </cell>
        </row>
        <row r="10006">
          <cell r="F10006" t="str">
            <v>2014All Customers1-in-10September Peak21</v>
          </cell>
          <cell r="G10006">
            <v>2.488137</v>
          </cell>
          <cell r="H10006">
            <v>2.3381219999999998</v>
          </cell>
          <cell r="I10006">
            <v>84.885199999999998</v>
          </cell>
          <cell r="J10006">
            <v>148288</v>
          </cell>
          <cell r="K10006">
            <v>-0.16576560000000001</v>
          </cell>
          <cell r="L10006">
            <v>-0.15646019999999999</v>
          </cell>
          <cell r="M10006">
            <v>-0.15001539999999999</v>
          </cell>
          <cell r="N10006">
            <v>-0.14357039999999999</v>
          </cell>
          <cell r="O10006">
            <v>-0.1342651</v>
          </cell>
        </row>
        <row r="10007">
          <cell r="F10007" t="str">
            <v>2014All Customers1-in-10September Peak22</v>
          </cell>
          <cell r="G10007">
            <v>2.1463329999999998</v>
          </cell>
          <cell r="H10007">
            <v>2.053267</v>
          </cell>
          <cell r="I10007">
            <v>81.727800000000002</v>
          </cell>
          <cell r="J10007">
            <v>148288</v>
          </cell>
          <cell r="K10007">
            <v>-0.1027361</v>
          </cell>
          <cell r="L10007">
            <v>-9.7022800000000006E-2</v>
          </cell>
          <cell r="M10007">
            <v>-9.3065800000000004E-2</v>
          </cell>
          <cell r="N10007">
            <v>-8.9108900000000005E-2</v>
          </cell>
          <cell r="O10007">
            <v>-8.33956E-2</v>
          </cell>
        </row>
        <row r="10008">
          <cell r="F10008" t="str">
            <v>2014All Customers1-in-10September Peak23</v>
          </cell>
          <cell r="G10008">
            <v>1.700464</v>
          </cell>
          <cell r="H10008">
            <v>1.642247</v>
          </cell>
          <cell r="I10008">
            <v>78.629499999999993</v>
          </cell>
          <cell r="J10008">
            <v>148288</v>
          </cell>
          <cell r="K10008">
            <v>-6.4355200000000001E-2</v>
          </cell>
          <cell r="L10008">
            <v>-6.0728799999999999E-2</v>
          </cell>
          <cell r="M10008">
            <v>-5.8217100000000001E-2</v>
          </cell>
          <cell r="N10008">
            <v>-5.5705400000000002E-2</v>
          </cell>
          <cell r="O10008">
            <v>-5.2078899999999997E-2</v>
          </cell>
        </row>
        <row r="10009">
          <cell r="F10009" t="str">
            <v>2014All Customers1-in-10September Peak24</v>
          </cell>
          <cell r="G10009">
            <v>1.3000050000000001</v>
          </cell>
          <cell r="H10009">
            <v>1.2580009999999999</v>
          </cell>
          <cell r="I10009">
            <v>76.941820000000007</v>
          </cell>
          <cell r="J10009">
            <v>148288</v>
          </cell>
          <cell r="K10009">
            <v>-4.6475700000000002E-2</v>
          </cell>
          <cell r="L10009">
            <v>-4.38336E-2</v>
          </cell>
          <cell r="M10009">
            <v>-4.2003600000000002E-2</v>
          </cell>
          <cell r="N10009">
            <v>-4.01737E-2</v>
          </cell>
          <cell r="O10009">
            <v>-3.7531599999999998E-2</v>
          </cell>
        </row>
        <row r="10010">
          <cell r="F10010" t="str">
            <v>2014Greater Bay Area1-in-10September Peak1</v>
          </cell>
          <cell r="G10010">
            <v>1.063469</v>
          </cell>
          <cell r="H10010">
            <v>1.063469</v>
          </cell>
          <cell r="I10010">
            <v>72.094309999999993</v>
          </cell>
          <cell r="J10010">
            <v>51702.89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</row>
        <row r="10011">
          <cell r="F10011" t="str">
            <v>2014Greater Bay Area1-in-10September Peak2</v>
          </cell>
          <cell r="G10011">
            <v>0.8945282</v>
          </cell>
          <cell r="H10011">
            <v>0.8945282</v>
          </cell>
          <cell r="I10011">
            <v>71.576580000000007</v>
          </cell>
          <cell r="J10011">
            <v>51702.89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</row>
        <row r="10012">
          <cell r="F10012" t="str">
            <v>2014Greater Bay Area1-in-10September Peak3</v>
          </cell>
          <cell r="G10012">
            <v>0.8014829</v>
          </cell>
          <cell r="H10012">
            <v>0.8014829</v>
          </cell>
          <cell r="I10012">
            <v>69.988119999999995</v>
          </cell>
          <cell r="J10012">
            <v>51702.89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</row>
        <row r="10013">
          <cell r="F10013" t="str">
            <v>2014Greater Bay Area1-in-10September Peak4</v>
          </cell>
          <cell r="G10013">
            <v>0.74984329999999999</v>
          </cell>
          <cell r="H10013">
            <v>0.74984329999999999</v>
          </cell>
          <cell r="I10013">
            <v>68.493189999999998</v>
          </cell>
          <cell r="J10013">
            <v>51702.89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</row>
        <row r="10014">
          <cell r="F10014" t="str">
            <v>2014Greater Bay Area1-in-10September Peak5</v>
          </cell>
          <cell r="G10014">
            <v>0.73253550000000001</v>
          </cell>
          <cell r="H10014">
            <v>0.73253550000000001</v>
          </cell>
          <cell r="I10014">
            <v>67.471890000000002</v>
          </cell>
          <cell r="J10014">
            <v>51702.89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</row>
        <row r="10015">
          <cell r="F10015" t="str">
            <v>2014Greater Bay Area1-in-10September Peak6</v>
          </cell>
          <cell r="G10015">
            <v>0.77282910000000005</v>
          </cell>
          <cell r="H10015">
            <v>0.77282910000000005</v>
          </cell>
          <cell r="I10015">
            <v>66.007270000000005</v>
          </cell>
          <cell r="J10015">
            <v>51702.89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</row>
        <row r="10016">
          <cell r="F10016" t="str">
            <v>2014Greater Bay Area1-in-10September Peak7</v>
          </cell>
          <cell r="G10016">
            <v>0.91334340000000003</v>
          </cell>
          <cell r="H10016">
            <v>0.91334340000000003</v>
          </cell>
          <cell r="I10016">
            <v>64.634649999999993</v>
          </cell>
          <cell r="J10016">
            <v>51702.89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</row>
        <row r="10017">
          <cell r="F10017" t="str">
            <v>2014Greater Bay Area1-in-10September Peak8</v>
          </cell>
          <cell r="G10017">
            <v>1.050692</v>
          </cell>
          <cell r="H10017">
            <v>1.050692</v>
          </cell>
          <cell r="I10017">
            <v>65.918710000000004</v>
          </cell>
          <cell r="J10017">
            <v>51702.89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</row>
        <row r="10018">
          <cell r="F10018" t="str">
            <v>2014Greater Bay Area1-in-10September Peak9</v>
          </cell>
          <cell r="G10018">
            <v>1.067013</v>
          </cell>
          <cell r="H10018">
            <v>1.067013</v>
          </cell>
          <cell r="I10018">
            <v>71.57732</v>
          </cell>
          <cell r="J10018">
            <v>51702.89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</row>
        <row r="10019">
          <cell r="F10019" t="str">
            <v>2014Greater Bay Area1-in-10September Peak10</v>
          </cell>
          <cell r="G10019">
            <v>1.1135660000000001</v>
          </cell>
          <cell r="H10019">
            <v>1.1135660000000001</v>
          </cell>
          <cell r="I10019">
            <v>76.808199999999999</v>
          </cell>
          <cell r="J10019">
            <v>51702.89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</row>
        <row r="10020">
          <cell r="F10020" t="str">
            <v>2014Greater Bay Area1-in-10September Peak11</v>
          </cell>
          <cell r="G10020">
            <v>1.2089760000000001</v>
          </cell>
          <cell r="H10020">
            <v>1.2089760000000001</v>
          </cell>
          <cell r="I10020">
            <v>83.630290000000002</v>
          </cell>
          <cell r="J10020">
            <v>51702.89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</row>
        <row r="10021">
          <cell r="F10021" t="str">
            <v>2014Greater Bay Area1-in-10September Peak12</v>
          </cell>
          <cell r="G10021">
            <v>1.3447819999999999</v>
          </cell>
          <cell r="H10021">
            <v>1.3447819999999999</v>
          </cell>
          <cell r="I10021">
            <v>89.105270000000004</v>
          </cell>
          <cell r="J10021">
            <v>51702.89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</row>
        <row r="10022">
          <cell r="F10022" t="str">
            <v>2014Greater Bay Area1-in-10September Peak13</v>
          </cell>
          <cell r="G10022">
            <v>1.5302770000000001</v>
          </cell>
          <cell r="H10022">
            <v>1.5302770000000001</v>
          </cell>
          <cell r="I10022">
            <v>92.789060000000006</v>
          </cell>
          <cell r="J10022">
            <v>51702.89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</row>
        <row r="10023">
          <cell r="F10023" t="str">
            <v>2014Greater Bay Area1-in-10September Peak14</v>
          </cell>
          <cell r="G10023">
            <v>1.3802350000000001</v>
          </cell>
          <cell r="H10023">
            <v>1.728029</v>
          </cell>
          <cell r="I10023">
            <v>95.931349999999995</v>
          </cell>
          <cell r="J10023">
            <v>51702.89</v>
          </cell>
          <cell r="K10023">
            <v>0.28995369999999998</v>
          </cell>
          <cell r="L10023">
            <v>0.32412659999999999</v>
          </cell>
          <cell r="M10023">
            <v>0.34779450000000001</v>
          </cell>
          <cell r="N10023">
            <v>0.37146259999999998</v>
          </cell>
          <cell r="O10023">
            <v>0.40563539999999998</v>
          </cell>
        </row>
        <row r="10024">
          <cell r="F10024" t="str">
            <v>2014Greater Bay Area1-in-10September Peak15</v>
          </cell>
          <cell r="G10024">
            <v>1.5045949999999999</v>
          </cell>
          <cell r="H10024">
            <v>1.958094</v>
          </cell>
          <cell r="I10024">
            <v>98.007409999999993</v>
          </cell>
          <cell r="J10024">
            <v>51702.89</v>
          </cell>
          <cell r="K10024">
            <v>0.37832919999999998</v>
          </cell>
          <cell r="L10024">
            <v>0.42274020000000001</v>
          </cell>
          <cell r="M10024">
            <v>0.45349909999999999</v>
          </cell>
          <cell r="N10024">
            <v>0.48425810000000002</v>
          </cell>
          <cell r="O10024">
            <v>0.5286691</v>
          </cell>
        </row>
        <row r="10025">
          <cell r="F10025" t="str">
            <v>2014Greater Bay Area1-in-10September Peak16</v>
          </cell>
          <cell r="G10025">
            <v>1.678739</v>
          </cell>
          <cell r="H10025">
            <v>2.2406739999999998</v>
          </cell>
          <cell r="I10025">
            <v>99.003020000000006</v>
          </cell>
          <cell r="J10025">
            <v>51702.89</v>
          </cell>
          <cell r="K10025">
            <v>0.46882590000000002</v>
          </cell>
          <cell r="L10025">
            <v>0.52383519999999995</v>
          </cell>
          <cell r="M10025">
            <v>0.56193470000000001</v>
          </cell>
          <cell r="N10025">
            <v>0.60003419999999996</v>
          </cell>
          <cell r="O10025">
            <v>0.65504370000000001</v>
          </cell>
        </row>
        <row r="10026">
          <cell r="F10026" t="str">
            <v>2014Greater Bay Area1-in-10September Peak17</v>
          </cell>
          <cell r="G10026">
            <v>1.853542</v>
          </cell>
          <cell r="H10026">
            <v>2.5118510000000001</v>
          </cell>
          <cell r="I10026">
            <v>98.214590000000001</v>
          </cell>
          <cell r="J10026">
            <v>51702.89</v>
          </cell>
          <cell r="K10026">
            <v>0.54920720000000001</v>
          </cell>
          <cell r="L10026">
            <v>0.61366560000000003</v>
          </cell>
          <cell r="M10026">
            <v>0.65830920000000004</v>
          </cell>
          <cell r="N10026">
            <v>0.70295289999999999</v>
          </cell>
          <cell r="O10026">
            <v>0.76741119999999996</v>
          </cell>
        </row>
        <row r="10027">
          <cell r="F10027" t="str">
            <v>2014Greater Bay Area1-in-10September Peak18</v>
          </cell>
          <cell r="G10027">
            <v>2.024921</v>
          </cell>
          <cell r="H10027">
            <v>2.7014939999999998</v>
          </cell>
          <cell r="I10027">
            <v>96.942509999999999</v>
          </cell>
          <cell r="J10027">
            <v>51702.89</v>
          </cell>
          <cell r="K10027">
            <v>0.56444130000000003</v>
          </cell>
          <cell r="L10027">
            <v>0.63068990000000003</v>
          </cell>
          <cell r="M10027">
            <v>0.67657339999999999</v>
          </cell>
          <cell r="N10027">
            <v>0.72245709999999996</v>
          </cell>
          <cell r="O10027">
            <v>0.78870560000000001</v>
          </cell>
        </row>
        <row r="10028">
          <cell r="F10028" t="str">
            <v>2014Greater Bay Area1-in-10September Peak19</v>
          </cell>
          <cell r="G10028">
            <v>2.879006</v>
          </cell>
          <cell r="H10028">
            <v>2.7021519999999999</v>
          </cell>
          <cell r="I10028">
            <v>93.657250000000005</v>
          </cell>
          <cell r="J10028">
            <v>51702.89</v>
          </cell>
          <cell r="K10028">
            <v>-0.20453879999999999</v>
          </cell>
          <cell r="L10028">
            <v>-0.1881825</v>
          </cell>
          <cell r="M10028">
            <v>-0.17685409999999999</v>
          </cell>
          <cell r="N10028">
            <v>-0.1655258</v>
          </cell>
          <cell r="O10028">
            <v>-0.14916940000000001</v>
          </cell>
        </row>
        <row r="10029">
          <cell r="F10029" t="str">
            <v>2014Greater Bay Area1-in-10September Peak20</v>
          </cell>
          <cell r="G10029">
            <v>2.6534610000000001</v>
          </cell>
          <cell r="H10029">
            <v>2.4961639999999998</v>
          </cell>
          <cell r="I10029">
            <v>87.230620000000002</v>
          </cell>
          <cell r="J10029">
            <v>51702.89</v>
          </cell>
          <cell r="K10029">
            <v>-0.18192059999999999</v>
          </cell>
          <cell r="L10029">
            <v>-0.16737299999999999</v>
          </cell>
          <cell r="M10029">
            <v>-0.1572974</v>
          </cell>
          <cell r="N10029">
            <v>-0.14722170000000001</v>
          </cell>
          <cell r="O10029">
            <v>-0.13267409999999999</v>
          </cell>
        </row>
        <row r="10030">
          <cell r="F10030" t="str">
            <v>2014Greater Bay Area1-in-10September Peak21</v>
          </cell>
          <cell r="G10030">
            <v>2.387362</v>
          </cell>
          <cell r="H10030">
            <v>2.2971219999999999</v>
          </cell>
          <cell r="I10030">
            <v>82.273750000000007</v>
          </cell>
          <cell r="J10030">
            <v>51702.89</v>
          </cell>
          <cell r="K10030">
            <v>-0.10436670000000001</v>
          </cell>
          <cell r="L10030">
            <v>-9.6020800000000003E-2</v>
          </cell>
          <cell r="M10030">
            <v>-9.0240500000000001E-2</v>
          </cell>
          <cell r="N10030">
            <v>-8.4460099999999996E-2</v>
          </cell>
          <cell r="O10030">
            <v>-7.6114299999999996E-2</v>
          </cell>
        </row>
        <row r="10031">
          <cell r="F10031" t="str">
            <v>2014Greater Bay Area1-in-10September Peak22</v>
          </cell>
          <cell r="G10031">
            <v>2.1126559999999999</v>
          </cell>
          <cell r="H10031">
            <v>2.0596429999999999</v>
          </cell>
          <cell r="I10031">
            <v>79.296700000000001</v>
          </cell>
          <cell r="J10031">
            <v>51702.89</v>
          </cell>
          <cell r="K10031">
            <v>-6.1311200000000003E-2</v>
          </cell>
          <cell r="L10031">
            <v>-5.6408300000000001E-2</v>
          </cell>
          <cell r="M10031">
            <v>-5.30126E-2</v>
          </cell>
          <cell r="N10031">
            <v>-4.9616899999999999E-2</v>
          </cell>
          <cell r="O10031">
            <v>-4.4713999999999997E-2</v>
          </cell>
        </row>
        <row r="10032">
          <cell r="F10032" t="str">
            <v>2014Greater Bay Area1-in-10September Peak23</v>
          </cell>
          <cell r="G10032">
            <v>1.706607</v>
          </cell>
          <cell r="H10032">
            <v>1.672499</v>
          </cell>
          <cell r="I10032">
            <v>76.911969999999997</v>
          </cell>
          <cell r="J10032">
            <v>51702.89</v>
          </cell>
          <cell r="K10032">
            <v>-3.9447700000000002E-2</v>
          </cell>
          <cell r="L10032">
            <v>-3.6293199999999998E-2</v>
          </cell>
          <cell r="M10032">
            <v>-3.4108399999999997E-2</v>
          </cell>
          <cell r="N10032">
            <v>-3.1923600000000003E-2</v>
          </cell>
          <cell r="O10032">
            <v>-2.8769099999999999E-2</v>
          </cell>
        </row>
        <row r="10033">
          <cell r="F10033" t="str">
            <v>2014Greater Bay Area1-in-10September Peak24</v>
          </cell>
          <cell r="G10033">
            <v>1.300448</v>
          </cell>
          <cell r="H10033">
            <v>1.273193</v>
          </cell>
          <cell r="I10033">
            <v>75.812029999999993</v>
          </cell>
          <cell r="J10033">
            <v>51702.89</v>
          </cell>
          <cell r="K10033">
            <v>-3.1521300000000002E-2</v>
          </cell>
          <cell r="L10033">
            <v>-2.9000600000000001E-2</v>
          </cell>
          <cell r="M10033">
            <v>-2.7254799999999999E-2</v>
          </cell>
          <cell r="N10033">
            <v>-2.5509E-2</v>
          </cell>
          <cell r="O10033">
            <v>-2.2988399999999999E-2</v>
          </cell>
        </row>
        <row r="10034">
          <cell r="F10034" t="str">
            <v>2014Greater Fresno1-in-10September Peak1</v>
          </cell>
          <cell r="G10034">
            <v>1.0587150000000001</v>
          </cell>
          <cell r="H10034">
            <v>1.0587150000000001</v>
          </cell>
          <cell r="I10034">
            <v>80.40934</v>
          </cell>
          <cell r="J10034">
            <v>26532.74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</row>
        <row r="10035">
          <cell r="F10035" t="str">
            <v>2014Greater Fresno1-in-10September Peak2</v>
          </cell>
          <cell r="G10035">
            <v>0.90015999999999996</v>
          </cell>
          <cell r="H10035">
            <v>0.90015999999999996</v>
          </cell>
          <cell r="I10035">
            <v>79.676079999999999</v>
          </cell>
          <cell r="J10035">
            <v>26532.74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</row>
        <row r="10036">
          <cell r="F10036" t="str">
            <v>2014Greater Fresno1-in-10September Peak3</v>
          </cell>
          <cell r="G10036">
            <v>0.79730239999999997</v>
          </cell>
          <cell r="H10036">
            <v>0.79730239999999997</v>
          </cell>
          <cell r="I10036">
            <v>74.921459999999996</v>
          </cell>
          <cell r="J10036">
            <v>26532.74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</row>
        <row r="10037">
          <cell r="F10037" t="str">
            <v>2014Greater Fresno1-in-10September Peak4</v>
          </cell>
          <cell r="G10037">
            <v>0.73508289999999998</v>
          </cell>
          <cell r="H10037">
            <v>0.73508289999999998</v>
          </cell>
          <cell r="I10037">
            <v>72.087379999999996</v>
          </cell>
          <cell r="J10037">
            <v>26532.74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</row>
        <row r="10038">
          <cell r="F10038" t="str">
            <v>2014Greater Fresno1-in-10September Peak5</v>
          </cell>
          <cell r="G10038">
            <v>0.71607100000000001</v>
          </cell>
          <cell r="H10038">
            <v>0.71607100000000001</v>
          </cell>
          <cell r="I10038">
            <v>70.204049999999995</v>
          </cell>
          <cell r="J10038">
            <v>26532.74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</row>
        <row r="10039">
          <cell r="F10039" t="str">
            <v>2014Greater Fresno1-in-10September Peak6</v>
          </cell>
          <cell r="G10039">
            <v>0.7449865</v>
          </cell>
          <cell r="H10039">
            <v>0.7449865</v>
          </cell>
          <cell r="I10039">
            <v>68.617599999999996</v>
          </cell>
          <cell r="J10039">
            <v>26532.74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</row>
        <row r="10040">
          <cell r="F10040" t="str">
            <v>2014Greater Fresno1-in-10September Peak7</v>
          </cell>
          <cell r="G10040">
            <v>0.83717900000000001</v>
          </cell>
          <cell r="H10040">
            <v>0.83717900000000001</v>
          </cell>
          <cell r="I10040">
            <v>67.728200000000001</v>
          </cell>
          <cell r="J10040">
            <v>26532.74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</row>
        <row r="10041">
          <cell r="F10041" t="str">
            <v>2014Greater Fresno1-in-10September Peak8</v>
          </cell>
          <cell r="G10041">
            <v>0.89835589999999999</v>
          </cell>
          <cell r="H10041">
            <v>0.89835589999999999</v>
          </cell>
          <cell r="I10041">
            <v>68.734260000000006</v>
          </cell>
          <cell r="J10041">
            <v>26532.74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>
            <v>0</v>
          </cell>
        </row>
        <row r="10042">
          <cell r="F10042" t="str">
            <v>2014Greater Fresno1-in-10September Peak9</v>
          </cell>
          <cell r="G10042">
            <v>0.92577279999999995</v>
          </cell>
          <cell r="H10042">
            <v>0.92577279999999995</v>
          </cell>
          <cell r="I10042">
            <v>72.727289999999996</v>
          </cell>
          <cell r="J10042">
            <v>26532.74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</row>
        <row r="10043">
          <cell r="F10043" t="str">
            <v>2014Greater Fresno1-in-10September Peak10</v>
          </cell>
          <cell r="G10043">
            <v>1.02867</v>
          </cell>
          <cell r="H10043">
            <v>1.02867</v>
          </cell>
          <cell r="I10043">
            <v>79.376339999999999</v>
          </cell>
          <cell r="J10043">
            <v>26532.74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</row>
        <row r="10044">
          <cell r="F10044" t="str">
            <v>2014Greater Fresno1-in-10September Peak11</v>
          </cell>
          <cell r="G10044">
            <v>1.180685</v>
          </cell>
          <cell r="H10044">
            <v>1.180685</v>
          </cell>
          <cell r="I10044">
            <v>85.123980000000003</v>
          </cell>
          <cell r="J10044">
            <v>26532.74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</row>
        <row r="10045">
          <cell r="F10045" t="str">
            <v>2014Greater Fresno1-in-10September Peak12</v>
          </cell>
          <cell r="G10045">
            <v>1.4027069999999999</v>
          </cell>
          <cell r="H10045">
            <v>1.4027069999999999</v>
          </cell>
          <cell r="I10045">
            <v>89.611850000000004</v>
          </cell>
          <cell r="J10045">
            <v>26532.74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</row>
        <row r="10046">
          <cell r="F10046" t="str">
            <v>2014Greater Fresno1-in-10September Peak13</v>
          </cell>
          <cell r="G10046">
            <v>1.679108</v>
          </cell>
          <cell r="H10046">
            <v>1.679108</v>
          </cell>
          <cell r="I10046">
            <v>92.661180000000002</v>
          </cell>
          <cell r="J10046">
            <v>26532.74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</row>
        <row r="10047">
          <cell r="F10047" t="str">
            <v>2014Greater Fresno1-in-10September Peak14</v>
          </cell>
          <cell r="G10047">
            <v>1.6107480000000001</v>
          </cell>
          <cell r="H10047">
            <v>1.972586</v>
          </cell>
          <cell r="I10047">
            <v>95.790809999999993</v>
          </cell>
          <cell r="J10047">
            <v>26532.74</v>
          </cell>
          <cell r="K10047">
            <v>0.28192469999999997</v>
          </cell>
          <cell r="L10047">
            <v>0.32913789999999998</v>
          </cell>
          <cell r="M10047">
            <v>0.36183749999999998</v>
          </cell>
          <cell r="N10047">
            <v>0.39453719999999998</v>
          </cell>
          <cell r="O10047">
            <v>0.44175029999999998</v>
          </cell>
        </row>
        <row r="10048">
          <cell r="F10048" t="str">
            <v>2014Greater Fresno1-in-10September Peak15</v>
          </cell>
          <cell r="G10048">
            <v>1.8143659999999999</v>
          </cell>
          <cell r="H10048">
            <v>2.2778100000000001</v>
          </cell>
          <cell r="I10048">
            <v>99.656040000000004</v>
          </cell>
          <cell r="J10048">
            <v>26532.74</v>
          </cell>
          <cell r="K10048">
            <v>0.36142449999999998</v>
          </cell>
          <cell r="L10048">
            <v>0.42169839999999997</v>
          </cell>
          <cell r="M10048">
            <v>0.46344390000000002</v>
          </cell>
          <cell r="N10048">
            <v>0.50518940000000001</v>
          </cell>
          <cell r="O10048">
            <v>0.5654633</v>
          </cell>
        </row>
        <row r="10049">
          <cell r="F10049" t="str">
            <v>2014Greater Fresno1-in-10September Peak16</v>
          </cell>
          <cell r="G10049">
            <v>2.0145979999999999</v>
          </cell>
          <cell r="H10049">
            <v>2.5952099999999998</v>
          </cell>
          <cell r="I10049">
            <v>101.2367</v>
          </cell>
          <cell r="J10049">
            <v>26532.74</v>
          </cell>
          <cell r="K10049">
            <v>0.45366069999999997</v>
          </cell>
          <cell r="L10049">
            <v>0.52866460000000004</v>
          </cell>
          <cell r="M10049">
            <v>0.58061200000000002</v>
          </cell>
          <cell r="N10049">
            <v>0.63255950000000005</v>
          </cell>
          <cell r="O10049">
            <v>0.70756339999999995</v>
          </cell>
        </row>
        <row r="10050">
          <cell r="F10050" t="str">
            <v>2014Greater Fresno1-in-10September Peak17</v>
          </cell>
          <cell r="G10050">
            <v>2.1606969999999999</v>
          </cell>
          <cell r="H10050">
            <v>2.836414</v>
          </cell>
          <cell r="I10050">
            <v>102.1751</v>
          </cell>
          <cell r="J10050">
            <v>26532.74</v>
          </cell>
          <cell r="K10050">
            <v>0.52737179999999995</v>
          </cell>
          <cell r="L10050">
            <v>0.61501539999999999</v>
          </cell>
          <cell r="M10050">
            <v>0.67571709999999996</v>
          </cell>
          <cell r="N10050">
            <v>0.73641880000000004</v>
          </cell>
          <cell r="O10050">
            <v>0.82406230000000003</v>
          </cell>
        </row>
        <row r="10051">
          <cell r="F10051" t="str">
            <v>2014Greater Fresno1-in-10September Peak18</v>
          </cell>
          <cell r="G10051">
            <v>2.27597</v>
          </cell>
          <cell r="H10051">
            <v>2.9698479999999998</v>
          </cell>
          <cell r="I10051">
            <v>102.0527</v>
          </cell>
          <cell r="J10051">
            <v>26532.74</v>
          </cell>
          <cell r="K10051">
            <v>0.54146620000000001</v>
          </cell>
          <cell r="L10051">
            <v>0.63151199999999996</v>
          </cell>
          <cell r="M10051">
            <v>0.69387750000000004</v>
          </cell>
          <cell r="N10051">
            <v>0.75624290000000005</v>
          </cell>
          <cell r="O10051">
            <v>0.8462887</v>
          </cell>
        </row>
        <row r="10052">
          <cell r="F10052" t="str">
            <v>2014Greater Fresno1-in-10September Peak19</v>
          </cell>
          <cell r="G10052">
            <v>3.2300390000000001</v>
          </cell>
          <cell r="H10052">
            <v>2.9047130000000001</v>
          </cell>
          <cell r="I10052">
            <v>99.182050000000004</v>
          </cell>
          <cell r="J10052">
            <v>26532.74</v>
          </cell>
          <cell r="K10052">
            <v>-0.3527806</v>
          </cell>
          <cell r="L10052">
            <v>-0.33656079999999999</v>
          </cell>
          <cell r="M10052">
            <v>-0.32532689999999997</v>
          </cell>
          <cell r="N10052">
            <v>-0.31409310000000001</v>
          </cell>
          <cell r="O10052">
            <v>-0.2978731</v>
          </cell>
        </row>
        <row r="10053">
          <cell r="F10053" t="str">
            <v>2014Greater Fresno1-in-10September Peak20</v>
          </cell>
          <cell r="G10053">
            <v>2.97986</v>
          </cell>
          <cell r="H10053">
            <v>2.6732900000000002</v>
          </cell>
          <cell r="I10053">
            <v>94.311779999999999</v>
          </cell>
          <cell r="J10053">
            <v>26532.74</v>
          </cell>
          <cell r="K10053">
            <v>-0.33244089999999998</v>
          </cell>
          <cell r="L10053">
            <v>-0.3171563</v>
          </cell>
          <cell r="M10053">
            <v>-0.30657010000000001</v>
          </cell>
          <cell r="N10053">
            <v>-0.29598390000000002</v>
          </cell>
          <cell r="O10053">
            <v>-0.28069909999999998</v>
          </cell>
        </row>
        <row r="10054">
          <cell r="F10054" t="str">
            <v>2014Greater Fresno1-in-10September Peak21</v>
          </cell>
          <cell r="G10054">
            <v>2.6514489999999999</v>
          </cell>
          <cell r="H10054">
            <v>2.4364810000000001</v>
          </cell>
          <cell r="I10054">
            <v>91.250420000000005</v>
          </cell>
          <cell r="J10054">
            <v>26532.74</v>
          </cell>
          <cell r="K10054">
            <v>-0.2331095</v>
          </cell>
          <cell r="L10054">
            <v>-0.2223918</v>
          </cell>
          <cell r="M10054">
            <v>-0.21496870000000001</v>
          </cell>
          <cell r="N10054">
            <v>-0.2075456</v>
          </cell>
          <cell r="O10054">
            <v>-0.1968278</v>
          </cell>
        </row>
        <row r="10055">
          <cell r="F10055" t="str">
            <v>2014Greater Fresno1-in-10September Peak22</v>
          </cell>
          <cell r="G10055">
            <v>2.285339</v>
          </cell>
          <cell r="H10055">
            <v>2.1545580000000002</v>
          </cell>
          <cell r="I10055">
            <v>88.102599999999995</v>
          </cell>
          <cell r="J10055">
            <v>26532.74</v>
          </cell>
          <cell r="K10055">
            <v>-0.14181730000000001</v>
          </cell>
          <cell r="L10055">
            <v>-0.1352969</v>
          </cell>
          <cell r="M10055">
            <v>-0.13078090000000001</v>
          </cell>
          <cell r="N10055">
            <v>-0.12626490000000001</v>
          </cell>
          <cell r="O10055">
            <v>-0.1197445</v>
          </cell>
        </row>
        <row r="10056">
          <cell r="F10056" t="str">
            <v>2014Greater Fresno1-in-10September Peak23</v>
          </cell>
          <cell r="G10056">
            <v>1.803874</v>
          </cell>
          <cell r="H10056">
            <v>1.730418</v>
          </cell>
          <cell r="I10056">
            <v>84.170010000000005</v>
          </cell>
          <cell r="J10056">
            <v>26532.74</v>
          </cell>
          <cell r="K10056">
            <v>-7.9655500000000004E-2</v>
          </cell>
          <cell r="L10056">
            <v>-7.5993199999999997E-2</v>
          </cell>
          <cell r="M10056">
            <v>-7.3456599999999997E-2</v>
          </cell>
          <cell r="N10056">
            <v>-7.09201E-2</v>
          </cell>
          <cell r="O10056">
            <v>-6.7257800000000006E-2</v>
          </cell>
        </row>
        <row r="10057">
          <cell r="F10057" t="str">
            <v>2014Greater Fresno1-in-10September Peak24</v>
          </cell>
          <cell r="G10057">
            <v>1.3923190000000001</v>
          </cell>
          <cell r="H10057">
            <v>1.33636</v>
          </cell>
          <cell r="I10057">
            <v>81.922389999999993</v>
          </cell>
          <cell r="J10057">
            <v>26532.74</v>
          </cell>
          <cell r="K10057">
            <v>-6.0681300000000001E-2</v>
          </cell>
          <cell r="L10057">
            <v>-5.78913E-2</v>
          </cell>
          <cell r="M10057">
            <v>-5.5959000000000002E-2</v>
          </cell>
          <cell r="N10057">
            <v>-5.4026699999999997E-2</v>
          </cell>
          <cell r="O10057">
            <v>-5.1236700000000003E-2</v>
          </cell>
        </row>
        <row r="10058">
          <cell r="F10058" t="str">
            <v>2014Kern1-in-10September Peak1</v>
          </cell>
          <cell r="G10058">
            <v>1.34226</v>
          </cell>
          <cell r="H10058">
            <v>1.34226</v>
          </cell>
          <cell r="I10058">
            <v>77.5</v>
          </cell>
          <cell r="J10058">
            <v>5509.08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</row>
        <row r="10059">
          <cell r="F10059" t="str">
            <v>2014Kern1-in-10September Peak2</v>
          </cell>
          <cell r="G10059">
            <v>1.1495</v>
          </cell>
          <cell r="H10059">
            <v>1.1495</v>
          </cell>
          <cell r="I10059">
            <v>76</v>
          </cell>
          <cell r="J10059">
            <v>5509.08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</row>
        <row r="10060">
          <cell r="F10060" t="str">
            <v>2014Kern1-in-10September Peak3</v>
          </cell>
          <cell r="G10060">
            <v>1.005687</v>
          </cell>
          <cell r="H10060">
            <v>1.005687</v>
          </cell>
          <cell r="I10060">
            <v>74.5</v>
          </cell>
          <cell r="J10060">
            <v>5509.08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>
            <v>0</v>
          </cell>
        </row>
        <row r="10061">
          <cell r="F10061" t="str">
            <v>2014Kern1-in-10September Peak4</v>
          </cell>
          <cell r="G10061">
            <v>0.90560620000000003</v>
          </cell>
          <cell r="H10061">
            <v>0.90560620000000003</v>
          </cell>
          <cell r="I10061">
            <v>74</v>
          </cell>
          <cell r="J10061">
            <v>5509.08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</row>
        <row r="10062">
          <cell r="F10062" t="str">
            <v>2014Kern1-in-10September Peak5</v>
          </cell>
          <cell r="G10062">
            <v>0.86075310000000005</v>
          </cell>
          <cell r="H10062">
            <v>0.86075310000000005</v>
          </cell>
          <cell r="I10062">
            <v>73</v>
          </cell>
          <cell r="J10062">
            <v>5509.08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</row>
        <row r="10063">
          <cell r="F10063" t="str">
            <v>2014Kern1-in-10September Peak6</v>
          </cell>
          <cell r="G10063">
            <v>0.85558069999999997</v>
          </cell>
          <cell r="H10063">
            <v>0.85558069999999997</v>
          </cell>
          <cell r="I10063">
            <v>72.5</v>
          </cell>
          <cell r="J10063">
            <v>5509.08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</row>
        <row r="10064">
          <cell r="F10064" t="str">
            <v>2014Kern1-in-10September Peak7</v>
          </cell>
          <cell r="G10064">
            <v>0.93286959999999997</v>
          </cell>
          <cell r="H10064">
            <v>0.93286959999999997</v>
          </cell>
          <cell r="I10064">
            <v>71</v>
          </cell>
          <cell r="J10064">
            <v>5509.08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</row>
        <row r="10065">
          <cell r="F10065" t="str">
            <v>2014Kern1-in-10September Peak8</v>
          </cell>
          <cell r="G10065">
            <v>0.97879450000000001</v>
          </cell>
          <cell r="H10065">
            <v>0.97879450000000001</v>
          </cell>
          <cell r="I10065">
            <v>72.5</v>
          </cell>
          <cell r="J10065">
            <v>5509.08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</row>
        <row r="10066">
          <cell r="F10066" t="str">
            <v>2014Kern1-in-10September Peak9</v>
          </cell>
          <cell r="G10066">
            <v>1.0040560000000001</v>
          </cell>
          <cell r="H10066">
            <v>1.0040560000000001</v>
          </cell>
          <cell r="I10066">
            <v>79.5</v>
          </cell>
          <cell r="J10066">
            <v>5509.08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</row>
        <row r="10067">
          <cell r="F10067" t="str">
            <v>2014Kern1-in-10September Peak10</v>
          </cell>
          <cell r="G10067">
            <v>1.1512869999999999</v>
          </cell>
          <cell r="H10067">
            <v>1.1512869999999999</v>
          </cell>
          <cell r="I10067">
            <v>86</v>
          </cell>
          <cell r="J10067">
            <v>5509.08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>
            <v>0</v>
          </cell>
        </row>
        <row r="10068">
          <cell r="F10068" t="str">
            <v>2014Kern1-in-10September Peak11</v>
          </cell>
          <cell r="G10068">
            <v>1.376816</v>
          </cell>
          <cell r="H10068">
            <v>1.376816</v>
          </cell>
          <cell r="I10068">
            <v>91</v>
          </cell>
          <cell r="J10068">
            <v>5509.08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</row>
        <row r="10069">
          <cell r="F10069" t="str">
            <v>2014Kern1-in-10September Peak12</v>
          </cell>
          <cell r="G10069">
            <v>1.681551</v>
          </cell>
          <cell r="H10069">
            <v>1.681551</v>
          </cell>
          <cell r="I10069">
            <v>95</v>
          </cell>
          <cell r="J10069">
            <v>5509.08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</row>
        <row r="10070">
          <cell r="F10070" t="str">
            <v>2014Kern1-in-10September Peak13</v>
          </cell>
          <cell r="G10070">
            <v>2.0269539999999999</v>
          </cell>
          <cell r="H10070">
            <v>2.0269539999999999</v>
          </cell>
          <cell r="I10070">
            <v>98.5</v>
          </cell>
          <cell r="J10070">
            <v>5509.08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</row>
        <row r="10071">
          <cell r="F10071" t="str">
            <v>2014Kern1-in-10September Peak14</v>
          </cell>
          <cell r="G10071">
            <v>1.8580650000000001</v>
          </cell>
          <cell r="H10071">
            <v>2.3640840000000001</v>
          </cell>
          <cell r="I10071">
            <v>101</v>
          </cell>
          <cell r="J10071">
            <v>5509.08</v>
          </cell>
          <cell r="K10071">
            <v>0.44304890000000002</v>
          </cell>
          <cell r="L10071">
            <v>0.48025210000000002</v>
          </cell>
          <cell r="M10071">
            <v>0.50601910000000005</v>
          </cell>
          <cell r="N10071">
            <v>0.53178599999999998</v>
          </cell>
          <cell r="O10071">
            <v>0.56898919999999997</v>
          </cell>
        </row>
        <row r="10072">
          <cell r="F10072" t="str">
            <v>2014Kern1-in-10September Peak15</v>
          </cell>
          <cell r="G10072">
            <v>2.1011609999999998</v>
          </cell>
          <cell r="H10072">
            <v>2.6890000000000001</v>
          </cell>
          <cell r="I10072">
            <v>100.5</v>
          </cell>
          <cell r="J10072">
            <v>5509.08</v>
          </cell>
          <cell r="K10072">
            <v>0.52071129999999999</v>
          </cell>
          <cell r="L10072">
            <v>0.56037099999999995</v>
          </cell>
          <cell r="M10072">
            <v>0.58783929999999995</v>
          </cell>
          <cell r="N10072">
            <v>0.61530759999999995</v>
          </cell>
          <cell r="O10072">
            <v>0.65496719999999997</v>
          </cell>
        </row>
        <row r="10073">
          <cell r="F10073" t="str">
            <v>2014Kern1-in-10September Peak16</v>
          </cell>
          <cell r="G10073">
            <v>2.2474829999999999</v>
          </cell>
          <cell r="H10073">
            <v>3.0226519999999999</v>
          </cell>
          <cell r="I10073">
            <v>101</v>
          </cell>
          <cell r="J10073">
            <v>5509.08</v>
          </cell>
          <cell r="K10073">
            <v>0.6873302</v>
          </cell>
          <cell r="L10073">
            <v>0.73922639999999995</v>
          </cell>
          <cell r="M10073">
            <v>0.77516969999999996</v>
          </cell>
          <cell r="N10073">
            <v>0.81111279999999997</v>
          </cell>
          <cell r="O10073">
            <v>0.86300900000000003</v>
          </cell>
        </row>
        <row r="10074">
          <cell r="F10074" t="str">
            <v>2014Kern1-in-10September Peak17</v>
          </cell>
          <cell r="G10074">
            <v>2.3969149999999999</v>
          </cell>
          <cell r="H10074">
            <v>3.2721089999999999</v>
          </cell>
          <cell r="I10074">
            <v>101</v>
          </cell>
          <cell r="J10074">
            <v>5509.08</v>
          </cell>
          <cell r="K10074">
            <v>0.77557010000000004</v>
          </cell>
          <cell r="L10074">
            <v>0.83442879999999997</v>
          </cell>
          <cell r="M10074">
            <v>0.87519409999999997</v>
          </cell>
          <cell r="N10074">
            <v>0.91595950000000004</v>
          </cell>
          <cell r="O10074">
            <v>0.97481810000000002</v>
          </cell>
        </row>
        <row r="10075">
          <cell r="F10075" t="str">
            <v>2014Kern1-in-10September Peak18</v>
          </cell>
          <cell r="G10075">
            <v>2.4965480000000002</v>
          </cell>
          <cell r="H10075">
            <v>3.3917039999999998</v>
          </cell>
          <cell r="I10075">
            <v>100</v>
          </cell>
          <cell r="J10075">
            <v>5509.08</v>
          </cell>
          <cell r="K10075">
            <v>0.79319790000000001</v>
          </cell>
          <cell r="L10075">
            <v>0.85343519999999995</v>
          </cell>
          <cell r="M10075">
            <v>0.89515529999999999</v>
          </cell>
          <cell r="N10075">
            <v>0.93687549999999997</v>
          </cell>
          <cell r="O10075">
            <v>0.99711280000000002</v>
          </cell>
        </row>
        <row r="10076">
          <cell r="F10076" t="str">
            <v>2014Kern1-in-10September Peak19</v>
          </cell>
          <cell r="G10076">
            <v>3.7207650000000001</v>
          </cell>
          <cell r="H10076">
            <v>3.3003230000000001</v>
          </cell>
          <cell r="I10076">
            <v>97</v>
          </cell>
          <cell r="J10076">
            <v>5509.08</v>
          </cell>
          <cell r="K10076">
            <v>-0.4601404</v>
          </cell>
          <cell r="L10076">
            <v>-0.43668630000000003</v>
          </cell>
          <cell r="M10076">
            <v>-0.42044209999999999</v>
          </cell>
          <cell r="N10076">
            <v>-0.4041978</v>
          </cell>
          <cell r="O10076">
            <v>-0.38074380000000002</v>
          </cell>
        </row>
        <row r="10077">
          <cell r="F10077" t="str">
            <v>2014Kern1-in-10September Peak20</v>
          </cell>
          <cell r="G10077">
            <v>3.4932400000000001</v>
          </cell>
          <cell r="H10077">
            <v>3.0704859999999998</v>
          </cell>
          <cell r="I10077">
            <v>91.5</v>
          </cell>
          <cell r="J10077">
            <v>5509.08</v>
          </cell>
          <cell r="K10077">
            <v>-0.46267069999999999</v>
          </cell>
          <cell r="L10077">
            <v>-0.43908770000000003</v>
          </cell>
          <cell r="M10077">
            <v>-0.42275400000000002</v>
          </cell>
          <cell r="N10077">
            <v>-0.40642050000000002</v>
          </cell>
          <cell r="O10077">
            <v>-0.38283739999999999</v>
          </cell>
        </row>
        <row r="10078">
          <cell r="F10078" t="str">
            <v>2014Kern1-in-10September Peak21</v>
          </cell>
          <cell r="G10078">
            <v>3.1457410000000001</v>
          </cell>
          <cell r="H10078">
            <v>2.8525510000000001</v>
          </cell>
          <cell r="I10078">
            <v>87</v>
          </cell>
          <cell r="J10078">
            <v>5509.08</v>
          </cell>
          <cell r="K10078">
            <v>-0.3208724</v>
          </cell>
          <cell r="L10078">
            <v>-0.30451699999999998</v>
          </cell>
          <cell r="M10078">
            <v>-0.29318929999999999</v>
          </cell>
          <cell r="N10078">
            <v>-0.28186159999999999</v>
          </cell>
          <cell r="O10078">
            <v>-0.26550620000000003</v>
          </cell>
        </row>
        <row r="10079">
          <cell r="F10079" t="str">
            <v>2014Kern1-in-10September Peak22</v>
          </cell>
          <cell r="G10079">
            <v>2.7656149999999999</v>
          </cell>
          <cell r="H10079">
            <v>2.5742090000000002</v>
          </cell>
          <cell r="I10079">
            <v>84.5</v>
          </cell>
          <cell r="J10079">
            <v>5509.08</v>
          </cell>
          <cell r="K10079">
            <v>-0.209478</v>
          </cell>
          <cell r="L10079">
            <v>-0.19880059999999999</v>
          </cell>
          <cell r="M10079">
            <v>-0.1914054</v>
          </cell>
          <cell r="N10079">
            <v>-0.18401029999999999</v>
          </cell>
          <cell r="O10079">
            <v>-0.17333280000000001</v>
          </cell>
        </row>
        <row r="10080">
          <cell r="F10080" t="str">
            <v>2014Kern1-in-10September Peak23</v>
          </cell>
          <cell r="G10080">
            <v>2.2433730000000001</v>
          </cell>
          <cell r="H10080">
            <v>2.099901</v>
          </cell>
          <cell r="I10080">
            <v>81</v>
          </cell>
          <cell r="J10080">
            <v>5509.08</v>
          </cell>
          <cell r="K10080">
            <v>-0.15701850000000001</v>
          </cell>
          <cell r="L10080">
            <v>-0.14901500000000001</v>
          </cell>
          <cell r="M10080">
            <v>-0.14347190000000001</v>
          </cell>
          <cell r="N10080">
            <v>-0.13792869999999999</v>
          </cell>
          <cell r="O10080">
            <v>-0.12992519999999999</v>
          </cell>
        </row>
        <row r="10081">
          <cell r="F10081" t="str">
            <v>2014Kern1-in-10September Peak24</v>
          </cell>
          <cell r="G10081">
            <v>1.7966599999999999</v>
          </cell>
          <cell r="H10081">
            <v>1.6850560000000001</v>
          </cell>
          <cell r="I10081">
            <v>80</v>
          </cell>
          <cell r="J10081">
            <v>5509.08</v>
          </cell>
          <cell r="K10081">
            <v>-0.12214170000000001</v>
          </cell>
          <cell r="L10081">
            <v>-0.1159159</v>
          </cell>
          <cell r="M10081">
            <v>-0.11160399999999999</v>
          </cell>
          <cell r="N10081">
            <v>-0.107292</v>
          </cell>
          <cell r="O10081">
            <v>-0.1010663</v>
          </cell>
        </row>
        <row r="10082">
          <cell r="F10082" t="str">
            <v>2014Northern Coast1-in-10September Peak1</v>
          </cell>
          <cell r="G10082">
            <v>0.97749839999999999</v>
          </cell>
          <cell r="H10082">
            <v>0.97749839999999999</v>
          </cell>
          <cell r="I10082">
            <v>65.665099999999995</v>
          </cell>
          <cell r="J10082">
            <v>9103.4599999999991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>
            <v>0</v>
          </cell>
        </row>
        <row r="10083">
          <cell r="F10083" t="str">
            <v>2014Northern Coast1-in-10September Peak2</v>
          </cell>
          <cell r="G10083">
            <v>0.85505140000000002</v>
          </cell>
          <cell r="H10083">
            <v>0.85505140000000002</v>
          </cell>
          <cell r="I10083">
            <v>64.317899999999995</v>
          </cell>
          <cell r="J10083">
            <v>9103.4599999999991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</row>
        <row r="10084">
          <cell r="F10084" t="str">
            <v>2014Northern Coast1-in-10September Peak3</v>
          </cell>
          <cell r="G10084">
            <v>0.79690919999999998</v>
          </cell>
          <cell r="H10084">
            <v>0.79690919999999998</v>
          </cell>
          <cell r="I10084">
            <v>62.320599999999999</v>
          </cell>
          <cell r="J10084">
            <v>9103.4599999999991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</row>
        <row r="10085">
          <cell r="F10085" t="str">
            <v>2014Northern Coast1-in-10September Peak4</v>
          </cell>
          <cell r="G10085">
            <v>0.76137239999999995</v>
          </cell>
          <cell r="H10085">
            <v>0.76137239999999995</v>
          </cell>
          <cell r="I10085">
            <v>61.065199999999997</v>
          </cell>
          <cell r="J10085">
            <v>9103.4599999999991</v>
          </cell>
          <cell r="K10085">
            <v>0</v>
          </cell>
          <cell r="L10085">
            <v>0</v>
          </cell>
          <cell r="M10085">
            <v>0</v>
          </cell>
          <cell r="N10085">
            <v>0</v>
          </cell>
          <cell r="O10085">
            <v>0</v>
          </cell>
        </row>
        <row r="10086">
          <cell r="F10086" t="str">
            <v>2014Northern Coast1-in-10September Peak5</v>
          </cell>
          <cell r="G10086">
            <v>0.76324510000000001</v>
          </cell>
          <cell r="H10086">
            <v>0.76324510000000001</v>
          </cell>
          <cell r="I10086">
            <v>60.111199999999997</v>
          </cell>
          <cell r="J10086">
            <v>9103.4599999999991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</row>
        <row r="10087">
          <cell r="F10087" t="str">
            <v>2014Northern Coast1-in-10September Peak6</v>
          </cell>
          <cell r="G10087">
            <v>0.83380520000000002</v>
          </cell>
          <cell r="H10087">
            <v>0.83380520000000002</v>
          </cell>
          <cell r="I10087">
            <v>59.538200000000003</v>
          </cell>
          <cell r="J10087">
            <v>9103.4599999999991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</row>
        <row r="10088">
          <cell r="F10088" t="str">
            <v>2014Northern Coast1-in-10September Peak7</v>
          </cell>
          <cell r="G10088">
            <v>1.012035</v>
          </cell>
          <cell r="H10088">
            <v>1.012035</v>
          </cell>
          <cell r="I10088">
            <v>58.596299999999999</v>
          </cell>
          <cell r="J10088">
            <v>9103.4599999999991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</row>
        <row r="10089">
          <cell r="F10089" t="str">
            <v>2014Northern Coast1-in-10September Peak8</v>
          </cell>
          <cell r="G10089">
            <v>1.1680710000000001</v>
          </cell>
          <cell r="H10089">
            <v>1.1680710000000001</v>
          </cell>
          <cell r="I10089">
            <v>59.1004</v>
          </cell>
          <cell r="J10089">
            <v>9103.4599999999991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</row>
        <row r="10090">
          <cell r="F10090" t="str">
            <v>2014Northern Coast1-in-10September Peak9</v>
          </cell>
          <cell r="G10090">
            <v>1.1689560000000001</v>
          </cell>
          <cell r="H10090">
            <v>1.1689560000000001</v>
          </cell>
          <cell r="I10090">
            <v>67.565200000000004</v>
          </cell>
          <cell r="J10090">
            <v>9103.4599999999991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</row>
        <row r="10091">
          <cell r="F10091" t="str">
            <v>2014Northern Coast1-in-10September Peak10</v>
          </cell>
          <cell r="G10091">
            <v>1.1953180000000001</v>
          </cell>
          <cell r="H10091">
            <v>1.1953180000000001</v>
          </cell>
          <cell r="I10091">
            <v>73.5852</v>
          </cell>
          <cell r="J10091">
            <v>9103.4599999999991</v>
          </cell>
          <cell r="K10091">
            <v>0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</row>
        <row r="10092">
          <cell r="F10092" t="str">
            <v>2014Northern Coast1-in-10September Peak11</v>
          </cell>
          <cell r="G10092">
            <v>1.240253</v>
          </cell>
          <cell r="H10092">
            <v>1.240253</v>
          </cell>
          <cell r="I10092">
            <v>81.047300000000007</v>
          </cell>
          <cell r="J10092">
            <v>9103.4599999999991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</row>
        <row r="10093">
          <cell r="F10093" t="str">
            <v>2014Northern Coast1-in-10September Peak12</v>
          </cell>
          <cell r="G10093">
            <v>1.3134140000000001</v>
          </cell>
          <cell r="H10093">
            <v>1.3134140000000001</v>
          </cell>
          <cell r="I10093">
            <v>86.594399999999993</v>
          </cell>
          <cell r="J10093">
            <v>9103.4599999999991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</row>
        <row r="10094">
          <cell r="F10094" t="str">
            <v>2014Northern Coast1-in-10September Peak13</v>
          </cell>
          <cell r="G10094">
            <v>1.438795</v>
          </cell>
          <cell r="H10094">
            <v>1.438795</v>
          </cell>
          <cell r="I10094">
            <v>90.757599999999996</v>
          </cell>
          <cell r="J10094">
            <v>9103.4599999999991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</row>
        <row r="10095">
          <cell r="F10095" t="str">
            <v>2014Northern Coast1-in-10September Peak14</v>
          </cell>
          <cell r="G10095">
            <v>1.316656</v>
          </cell>
          <cell r="H10095">
            <v>1.5818970000000001</v>
          </cell>
          <cell r="I10095">
            <v>95.384500000000003</v>
          </cell>
          <cell r="J10095">
            <v>9103.4599999999991</v>
          </cell>
          <cell r="K10095">
            <v>0.21091299999999999</v>
          </cell>
          <cell r="L10095">
            <v>0.243011</v>
          </cell>
          <cell r="M10095">
            <v>0.26524189999999997</v>
          </cell>
          <cell r="N10095">
            <v>0.28747279999999997</v>
          </cell>
          <cell r="O10095">
            <v>0.31957069999999999</v>
          </cell>
        </row>
        <row r="10096">
          <cell r="F10096" t="str">
            <v>2014Northern Coast1-in-10September Peak15</v>
          </cell>
          <cell r="G10096">
            <v>1.4393290000000001</v>
          </cell>
          <cell r="H10096">
            <v>1.786875</v>
          </cell>
          <cell r="I10096">
            <v>99.592399999999998</v>
          </cell>
          <cell r="J10096">
            <v>9103.4599999999991</v>
          </cell>
          <cell r="K10096">
            <v>0.27635880000000002</v>
          </cell>
          <cell r="L10096">
            <v>0.31841659999999999</v>
          </cell>
          <cell r="M10096">
            <v>0.34754570000000001</v>
          </cell>
          <cell r="N10096">
            <v>0.37667479999999998</v>
          </cell>
          <cell r="O10096">
            <v>0.41873260000000001</v>
          </cell>
        </row>
        <row r="10097">
          <cell r="F10097" t="str">
            <v>2014Northern Coast1-in-10September Peak16</v>
          </cell>
          <cell r="G10097">
            <v>1.6208</v>
          </cell>
          <cell r="H10097">
            <v>2.0503809999999998</v>
          </cell>
          <cell r="I10097">
            <v>100.17100000000001</v>
          </cell>
          <cell r="J10097">
            <v>9103.4599999999991</v>
          </cell>
          <cell r="K10097">
            <v>0.34159109999999998</v>
          </cell>
          <cell r="L10097">
            <v>0.39357629999999999</v>
          </cell>
          <cell r="M10097">
            <v>0.42958109999999999</v>
          </cell>
          <cell r="N10097">
            <v>0.46558579999999999</v>
          </cell>
          <cell r="O10097">
            <v>0.517571</v>
          </cell>
        </row>
        <row r="10098">
          <cell r="F10098" t="str">
            <v>2014Northern Coast1-in-10September Peak17</v>
          </cell>
          <cell r="G10098">
            <v>1.834527</v>
          </cell>
          <cell r="H10098">
            <v>2.338533</v>
          </cell>
          <cell r="I10098">
            <v>98.2226</v>
          </cell>
          <cell r="J10098">
            <v>9103.4599999999991</v>
          </cell>
          <cell r="K10098">
            <v>0.40077200000000002</v>
          </cell>
          <cell r="L10098">
            <v>0.4617637</v>
          </cell>
          <cell r="M10098">
            <v>0.50400639999999997</v>
          </cell>
          <cell r="N10098">
            <v>0.54624899999999998</v>
          </cell>
          <cell r="O10098">
            <v>0.60724069999999997</v>
          </cell>
        </row>
        <row r="10099">
          <cell r="F10099" t="str">
            <v>2014Northern Coast1-in-10September Peak18</v>
          </cell>
          <cell r="G10099">
            <v>2.0279319999999998</v>
          </cell>
          <cell r="H10099">
            <v>2.5460199999999999</v>
          </cell>
          <cell r="I10099">
            <v>94.057699999999997</v>
          </cell>
          <cell r="J10099">
            <v>9103.4599999999991</v>
          </cell>
          <cell r="K10099">
            <v>0.41196939999999999</v>
          </cell>
          <cell r="L10099">
            <v>0.47466520000000001</v>
          </cell>
          <cell r="M10099">
            <v>0.51808810000000005</v>
          </cell>
          <cell r="N10099">
            <v>0.56151090000000003</v>
          </cell>
          <cell r="O10099">
            <v>0.6242067</v>
          </cell>
        </row>
        <row r="10100">
          <cell r="F10100" t="str">
            <v>2014Northern Coast1-in-10September Peak19</v>
          </cell>
          <cell r="G10100">
            <v>2.6881840000000001</v>
          </cell>
          <cell r="H10100">
            <v>2.5342519999999999</v>
          </cell>
          <cell r="I10100">
            <v>86.165400000000005</v>
          </cell>
          <cell r="J10100">
            <v>9103.4599999999991</v>
          </cell>
          <cell r="K10100">
            <v>-0.1743044</v>
          </cell>
          <cell r="L10100">
            <v>-0.1622682</v>
          </cell>
          <cell r="M10100">
            <v>-0.15393180000000001</v>
          </cell>
          <cell r="N10100">
            <v>-0.14559549999999999</v>
          </cell>
          <cell r="O10100">
            <v>-0.13355919999999999</v>
          </cell>
        </row>
        <row r="10101">
          <cell r="F10101" t="str">
            <v>2014Northern Coast1-in-10September Peak20</v>
          </cell>
          <cell r="G10101">
            <v>2.4448120000000002</v>
          </cell>
          <cell r="H10101">
            <v>2.315728</v>
          </cell>
          <cell r="I10101">
            <v>80.245400000000004</v>
          </cell>
          <cell r="J10101">
            <v>9103.4599999999991</v>
          </cell>
          <cell r="K10101">
            <v>-0.14616860000000001</v>
          </cell>
          <cell r="L10101">
            <v>-0.13607520000000001</v>
          </cell>
          <cell r="M10101">
            <v>-0.12908449999999999</v>
          </cell>
          <cell r="N10101">
            <v>-0.1220938</v>
          </cell>
          <cell r="O10101">
            <v>-0.1120004</v>
          </cell>
        </row>
        <row r="10102">
          <cell r="F10102" t="str">
            <v>2014Northern Coast1-in-10September Peak21</v>
          </cell>
          <cell r="G10102">
            <v>2.1874419999999999</v>
          </cell>
          <cell r="H10102">
            <v>2.1057950000000001</v>
          </cell>
          <cell r="I10102">
            <v>75.440299999999993</v>
          </cell>
          <cell r="J10102">
            <v>9103.4599999999991</v>
          </cell>
          <cell r="K10102">
            <v>-9.2452999999999994E-2</v>
          </cell>
          <cell r="L10102">
            <v>-8.6068900000000004E-2</v>
          </cell>
          <cell r="M10102">
            <v>-8.1647200000000003E-2</v>
          </cell>
          <cell r="N10102">
            <v>-7.7225500000000002E-2</v>
          </cell>
          <cell r="O10102">
            <v>-7.0841399999999999E-2</v>
          </cell>
        </row>
        <row r="10103">
          <cell r="F10103" t="str">
            <v>2014Northern Coast1-in-10September Peak22</v>
          </cell>
          <cell r="G10103">
            <v>1.905294</v>
          </cell>
          <cell r="H10103">
            <v>1.8571120000000001</v>
          </cell>
          <cell r="I10103">
            <v>72.079599999999999</v>
          </cell>
          <cell r="J10103">
            <v>9103.4599999999991</v>
          </cell>
          <cell r="K10103">
            <v>-5.4559200000000002E-2</v>
          </cell>
          <cell r="L10103">
            <v>-5.0791700000000002E-2</v>
          </cell>
          <cell r="M10103">
            <v>-4.81824E-2</v>
          </cell>
          <cell r="N10103">
            <v>-4.5573000000000002E-2</v>
          </cell>
          <cell r="O10103">
            <v>-4.1805500000000002E-2</v>
          </cell>
        </row>
        <row r="10104">
          <cell r="F10104" t="str">
            <v>2014Northern Coast1-in-10September Peak23</v>
          </cell>
          <cell r="G10104">
            <v>1.5349299999999999</v>
          </cell>
          <cell r="H10104">
            <v>1.497846</v>
          </cell>
          <cell r="I10104">
            <v>69.279700000000005</v>
          </cell>
          <cell r="J10104">
            <v>9103.4599999999991</v>
          </cell>
          <cell r="K10104">
            <v>-4.1991399999999998E-2</v>
          </cell>
          <cell r="L10104">
            <v>-3.90917E-2</v>
          </cell>
          <cell r="M10104">
            <v>-3.7083499999999998E-2</v>
          </cell>
          <cell r="N10104">
            <v>-3.5075099999999998E-2</v>
          </cell>
          <cell r="O10104">
            <v>-3.2175599999999999E-2</v>
          </cell>
        </row>
        <row r="10105">
          <cell r="F10105" t="str">
            <v>2014Northern Coast1-in-10September Peak24</v>
          </cell>
          <cell r="G10105">
            <v>1.171316</v>
          </cell>
          <cell r="H10105">
            <v>1.136622</v>
          </cell>
          <cell r="I10105">
            <v>67.266300000000001</v>
          </cell>
          <cell r="J10105">
            <v>9103.4599999999991</v>
          </cell>
          <cell r="K10105">
            <v>-3.9286000000000001E-2</v>
          </cell>
          <cell r="L10105">
            <v>-3.6573099999999997E-2</v>
          </cell>
          <cell r="M10105">
            <v>-3.4694200000000001E-2</v>
          </cell>
          <cell r="N10105">
            <v>-3.2815299999999999E-2</v>
          </cell>
          <cell r="O10105">
            <v>-3.0102500000000001E-2</v>
          </cell>
        </row>
        <row r="10106">
          <cell r="F10106" t="str">
            <v>2014Other1-in-10September Peak1</v>
          </cell>
          <cell r="G10106">
            <v>0.92099580000000003</v>
          </cell>
          <cell r="H10106">
            <v>0.92099580000000003</v>
          </cell>
          <cell r="I10106">
            <v>74.058189999999996</v>
          </cell>
          <cell r="J10106">
            <v>25345.56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>
            <v>0</v>
          </cell>
        </row>
        <row r="10107">
          <cell r="F10107" t="str">
            <v>2014Other1-in-10September Peak2</v>
          </cell>
          <cell r="G10107">
            <v>0.79097289999999998</v>
          </cell>
          <cell r="H10107">
            <v>0.79097289999999998</v>
          </cell>
          <cell r="I10107">
            <v>72.04974</v>
          </cell>
          <cell r="J10107">
            <v>25345.56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</row>
        <row r="10108">
          <cell r="F10108" t="str">
            <v>2014Other1-in-10September Peak3</v>
          </cell>
          <cell r="G10108">
            <v>0.71722439999999998</v>
          </cell>
          <cell r="H10108">
            <v>0.71722439999999998</v>
          </cell>
          <cell r="I10108">
            <v>70.263009999999994</v>
          </cell>
          <cell r="J10108">
            <v>25345.56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</row>
        <row r="10109">
          <cell r="F10109" t="str">
            <v>2014Other1-in-10September Peak4</v>
          </cell>
          <cell r="G10109">
            <v>0.67545770000000005</v>
          </cell>
          <cell r="H10109">
            <v>0.67545770000000005</v>
          </cell>
          <cell r="I10109">
            <v>69.799080000000004</v>
          </cell>
          <cell r="J10109">
            <v>25345.56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</row>
        <row r="10110">
          <cell r="F10110" t="str">
            <v>2014Other1-in-10September Peak5</v>
          </cell>
          <cell r="G10110">
            <v>0.66712360000000004</v>
          </cell>
          <cell r="H10110">
            <v>0.66712360000000004</v>
          </cell>
          <cell r="I10110">
            <v>69.111260000000001</v>
          </cell>
          <cell r="J10110">
            <v>25345.56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</row>
        <row r="10111">
          <cell r="F10111" t="str">
            <v>2014Other1-in-10September Peak6</v>
          </cell>
          <cell r="G10111">
            <v>0.71179740000000002</v>
          </cell>
          <cell r="H10111">
            <v>0.71179740000000002</v>
          </cell>
          <cell r="I10111">
            <v>67.893609999999995</v>
          </cell>
          <cell r="J10111">
            <v>25345.56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</row>
        <row r="10112">
          <cell r="F10112" t="str">
            <v>2014Other1-in-10September Peak7</v>
          </cell>
          <cell r="G10112">
            <v>0.8315766</v>
          </cell>
          <cell r="H10112">
            <v>0.8315766</v>
          </cell>
          <cell r="I10112">
            <v>66.651330000000002</v>
          </cell>
          <cell r="J10112">
            <v>25345.56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</row>
        <row r="10113">
          <cell r="F10113" t="str">
            <v>2014Other1-in-10September Peak8</v>
          </cell>
          <cell r="G10113">
            <v>0.91262670000000001</v>
          </cell>
          <cell r="H10113">
            <v>0.91262670000000001</v>
          </cell>
          <cell r="I10113">
            <v>69.517970000000005</v>
          </cell>
          <cell r="J10113">
            <v>25345.56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>
            <v>0</v>
          </cell>
        </row>
        <row r="10114">
          <cell r="F10114" t="str">
            <v>2014Other1-in-10September Peak9</v>
          </cell>
          <cell r="G10114">
            <v>0.92922930000000004</v>
          </cell>
          <cell r="H10114">
            <v>0.92922930000000004</v>
          </cell>
          <cell r="I10114">
            <v>75.541659999999993</v>
          </cell>
          <cell r="J10114">
            <v>25345.56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>
            <v>0</v>
          </cell>
        </row>
        <row r="10115">
          <cell r="F10115" t="str">
            <v>2014Other1-in-10September Peak10</v>
          </cell>
          <cell r="G10115">
            <v>0.99061920000000003</v>
          </cell>
          <cell r="H10115">
            <v>0.99061920000000003</v>
          </cell>
          <cell r="I10115">
            <v>80.279790000000006</v>
          </cell>
          <cell r="J10115">
            <v>25345.56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>
            <v>0</v>
          </cell>
        </row>
        <row r="10116">
          <cell r="F10116" t="str">
            <v>2014Other1-in-10September Peak11</v>
          </cell>
          <cell r="G10116">
            <v>1.0947929999999999</v>
          </cell>
          <cell r="H10116">
            <v>1.0947929999999999</v>
          </cell>
          <cell r="I10116">
            <v>84.989099999999993</v>
          </cell>
          <cell r="J10116">
            <v>25345.56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>
            <v>0</v>
          </cell>
        </row>
        <row r="10117">
          <cell r="F10117" t="str">
            <v>2014Other1-in-10September Peak12</v>
          </cell>
          <cell r="G10117">
            <v>1.253401</v>
          </cell>
          <cell r="H10117">
            <v>1.253401</v>
          </cell>
          <cell r="I10117">
            <v>88.649109999999993</v>
          </cell>
          <cell r="J10117">
            <v>25345.56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</row>
        <row r="10118">
          <cell r="F10118" t="str">
            <v>2014Other1-in-10September Peak13</v>
          </cell>
          <cell r="G10118">
            <v>1.4780089999999999</v>
          </cell>
          <cell r="H10118">
            <v>1.4780089999999999</v>
          </cell>
          <cell r="I10118">
            <v>92.536929999999998</v>
          </cell>
          <cell r="J10118">
            <v>25345.56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0</v>
          </cell>
        </row>
        <row r="10119">
          <cell r="F10119" t="str">
            <v>2014Other1-in-10September Peak14</v>
          </cell>
          <cell r="G10119">
            <v>1.363437</v>
          </cell>
          <cell r="H10119">
            <v>1.7360789999999999</v>
          </cell>
          <cell r="I10119">
            <v>95.837360000000004</v>
          </cell>
          <cell r="J10119">
            <v>25345.56</v>
          </cell>
          <cell r="K10119">
            <v>0.31011840000000002</v>
          </cell>
          <cell r="L10119">
            <v>0.34705780000000003</v>
          </cell>
          <cell r="M10119">
            <v>0.37264199999999997</v>
          </cell>
          <cell r="N10119">
            <v>0.39822619999999997</v>
          </cell>
          <cell r="O10119">
            <v>0.43516569999999999</v>
          </cell>
        </row>
        <row r="10120">
          <cell r="F10120" t="str">
            <v>2014Other1-in-10September Peak15</v>
          </cell>
          <cell r="G10120">
            <v>1.550243</v>
          </cell>
          <cell r="H10120">
            <v>2.0297879999999999</v>
          </cell>
          <cell r="I10120">
            <v>98.507869999999997</v>
          </cell>
          <cell r="J10120">
            <v>25345.56</v>
          </cell>
          <cell r="K10120">
            <v>0.40024569999999998</v>
          </cell>
          <cell r="L10120">
            <v>0.44709660000000001</v>
          </cell>
          <cell r="M10120">
            <v>0.47954540000000001</v>
          </cell>
          <cell r="N10120">
            <v>0.51199419999999995</v>
          </cell>
          <cell r="O10120">
            <v>0.55884520000000004</v>
          </cell>
        </row>
        <row r="10121">
          <cell r="F10121" t="str">
            <v>2014Other1-in-10September Peak16</v>
          </cell>
          <cell r="G10121">
            <v>1.753563</v>
          </cell>
          <cell r="H10121">
            <v>2.353399</v>
          </cell>
          <cell r="I10121">
            <v>100.36150000000001</v>
          </cell>
          <cell r="J10121">
            <v>25345.56</v>
          </cell>
          <cell r="K10121">
            <v>0.50098759999999998</v>
          </cell>
          <cell r="L10121">
            <v>0.55938790000000005</v>
          </cell>
          <cell r="M10121">
            <v>0.59983589999999998</v>
          </cell>
          <cell r="N10121">
            <v>0.64028370000000001</v>
          </cell>
          <cell r="O10121">
            <v>0.69868399999999997</v>
          </cell>
        </row>
        <row r="10122">
          <cell r="F10122" t="str">
            <v>2014Other1-in-10September Peak17</v>
          </cell>
          <cell r="G10122">
            <v>1.9480040000000001</v>
          </cell>
          <cell r="H10122">
            <v>2.6467550000000002</v>
          </cell>
          <cell r="I10122">
            <v>100.4841</v>
          </cell>
          <cell r="J10122">
            <v>25345.56</v>
          </cell>
          <cell r="K10122">
            <v>0.58336220000000005</v>
          </cell>
          <cell r="L10122">
            <v>0.65153439999999996</v>
          </cell>
          <cell r="M10122">
            <v>0.69875010000000004</v>
          </cell>
          <cell r="N10122">
            <v>0.74596580000000001</v>
          </cell>
          <cell r="O10122">
            <v>0.81413800000000003</v>
          </cell>
        </row>
        <row r="10123">
          <cell r="F10123" t="str">
            <v>2014Other1-in-10September Peak18</v>
          </cell>
          <cell r="G10123">
            <v>2.102951</v>
          </cell>
          <cell r="H10123">
            <v>2.820567</v>
          </cell>
          <cell r="I10123">
            <v>99.907839999999993</v>
          </cell>
          <cell r="J10123">
            <v>25345.56</v>
          </cell>
          <cell r="K10123">
            <v>0.59908159999999999</v>
          </cell>
          <cell r="L10123">
            <v>0.66911299999999996</v>
          </cell>
          <cell r="M10123">
            <v>0.71761660000000005</v>
          </cell>
          <cell r="N10123">
            <v>0.76612009999999997</v>
          </cell>
          <cell r="O10123">
            <v>0.83615159999999999</v>
          </cell>
        </row>
        <row r="10124">
          <cell r="F10124" t="str">
            <v>2014Other1-in-10September Peak19</v>
          </cell>
          <cell r="G10124">
            <v>3.051199</v>
          </cell>
          <cell r="H10124">
            <v>2.758861</v>
          </cell>
          <cell r="I10124">
            <v>97.063680000000005</v>
          </cell>
          <cell r="J10124">
            <v>25345.56</v>
          </cell>
          <cell r="K10124">
            <v>-0.32657809999999998</v>
          </cell>
          <cell r="L10124">
            <v>-0.30634919999999999</v>
          </cell>
          <cell r="M10124">
            <v>-0.29233870000000001</v>
          </cell>
          <cell r="N10124">
            <v>-0.27832829999999997</v>
          </cell>
          <cell r="O10124">
            <v>-0.25809949999999998</v>
          </cell>
        </row>
        <row r="10125">
          <cell r="F10125" t="str">
            <v>2014Other1-in-10September Peak20</v>
          </cell>
          <cell r="G10125">
            <v>2.7461350000000002</v>
          </cell>
          <cell r="H10125">
            <v>2.4893580000000002</v>
          </cell>
          <cell r="I10125">
            <v>92.517330000000001</v>
          </cell>
          <cell r="J10125">
            <v>25345.56</v>
          </cell>
          <cell r="K10125">
            <v>-0.28685159999999998</v>
          </cell>
          <cell r="L10125">
            <v>-0.26908339999999997</v>
          </cell>
          <cell r="M10125">
            <v>-0.25677719999999998</v>
          </cell>
          <cell r="N10125">
            <v>-0.2444711</v>
          </cell>
          <cell r="O10125">
            <v>-0.22670299999999999</v>
          </cell>
        </row>
        <row r="10126">
          <cell r="F10126" t="str">
            <v>2014Other1-in-10September Peak21</v>
          </cell>
          <cell r="G10126">
            <v>2.3377439999999998</v>
          </cell>
          <cell r="H10126">
            <v>2.1871830000000001</v>
          </cell>
          <cell r="I10126">
            <v>88.09872</v>
          </cell>
          <cell r="J10126">
            <v>25345.56</v>
          </cell>
          <cell r="K10126">
            <v>-0.16819429999999999</v>
          </cell>
          <cell r="L10126">
            <v>-0.157776</v>
          </cell>
          <cell r="M10126">
            <v>-0.15056040000000001</v>
          </cell>
          <cell r="N10126">
            <v>-0.14334469999999999</v>
          </cell>
          <cell r="O10126">
            <v>-0.1329264</v>
          </cell>
        </row>
        <row r="10127">
          <cell r="F10127" t="str">
            <v>2014Other1-in-10September Peak22</v>
          </cell>
          <cell r="G10127">
            <v>1.9606140000000001</v>
          </cell>
          <cell r="H10127">
            <v>1.8640140000000001</v>
          </cell>
          <cell r="I10127">
            <v>84.886120000000005</v>
          </cell>
          <cell r="J10127">
            <v>25345.56</v>
          </cell>
          <cell r="K10127">
            <v>-0.1079142</v>
          </cell>
          <cell r="L10127">
            <v>-0.10122979999999999</v>
          </cell>
          <cell r="M10127">
            <v>-9.6600199999999997E-2</v>
          </cell>
          <cell r="N10127">
            <v>-9.19706E-2</v>
          </cell>
          <cell r="O10127">
            <v>-8.5286200000000006E-2</v>
          </cell>
        </row>
        <row r="10128">
          <cell r="F10128" t="str">
            <v>2014Other1-in-10September Peak23</v>
          </cell>
          <cell r="G10128">
            <v>1.5205139999999999</v>
          </cell>
          <cell r="H10128">
            <v>1.459195</v>
          </cell>
          <cell r="I10128">
            <v>80.902529999999999</v>
          </cell>
          <cell r="J10128">
            <v>25345.56</v>
          </cell>
          <cell r="K10128">
            <v>-6.8501300000000001E-2</v>
          </cell>
          <cell r="L10128">
            <v>-6.4258200000000001E-2</v>
          </cell>
          <cell r="M10128">
            <v>-6.1319499999999999E-2</v>
          </cell>
          <cell r="N10128">
            <v>-5.8380700000000001E-2</v>
          </cell>
          <cell r="O10128">
            <v>-5.4137600000000001E-2</v>
          </cell>
        </row>
        <row r="10129">
          <cell r="F10129" t="str">
            <v>2014Other1-in-10September Peak24</v>
          </cell>
          <cell r="G10129">
            <v>1.153713</v>
          </cell>
          <cell r="H10129">
            <v>1.11453</v>
          </cell>
          <cell r="I10129">
            <v>78.22363</v>
          </cell>
          <cell r="J10129">
            <v>25345.56</v>
          </cell>
          <cell r="K10129">
            <v>-4.3772999999999999E-2</v>
          </cell>
          <cell r="L10129">
            <v>-4.1061599999999997E-2</v>
          </cell>
          <cell r="M10129">
            <v>-3.9183700000000002E-2</v>
          </cell>
          <cell r="N10129">
            <v>-3.73058E-2</v>
          </cell>
          <cell r="O10129">
            <v>-3.45945E-2</v>
          </cell>
        </row>
        <row r="10130">
          <cell r="F10130" t="str">
            <v>2014Sierra1-in-10September Peak1</v>
          </cell>
          <cell r="G10130">
            <v>0.98119129999999999</v>
          </cell>
          <cell r="H10130">
            <v>0.98119129999999999</v>
          </cell>
          <cell r="I10130">
            <v>68.991759999999999</v>
          </cell>
          <cell r="J10130">
            <v>17736.009999999998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>
            <v>0</v>
          </cell>
        </row>
        <row r="10131">
          <cell r="F10131" t="str">
            <v>2014Sierra1-in-10September Peak2</v>
          </cell>
          <cell r="G10131">
            <v>0.86569680000000004</v>
          </cell>
          <cell r="H10131">
            <v>0.86569680000000004</v>
          </cell>
          <cell r="I10131">
            <v>67.290589999999995</v>
          </cell>
          <cell r="J10131">
            <v>17736.009999999998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</row>
        <row r="10132">
          <cell r="F10132" t="str">
            <v>2014Sierra1-in-10September Peak3</v>
          </cell>
          <cell r="G10132">
            <v>0.79899310000000001</v>
          </cell>
          <cell r="H10132">
            <v>0.79899310000000001</v>
          </cell>
          <cell r="I10132">
            <v>66.081140000000005</v>
          </cell>
          <cell r="J10132">
            <v>17736.009999999998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</row>
        <row r="10133">
          <cell r="F10133" t="str">
            <v>2014Sierra1-in-10September Peak4</v>
          </cell>
          <cell r="G10133">
            <v>0.76125659999999995</v>
          </cell>
          <cell r="H10133">
            <v>0.76125659999999995</v>
          </cell>
          <cell r="I10133">
            <v>65.260080000000002</v>
          </cell>
          <cell r="J10133">
            <v>17736.009999999998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>
            <v>0</v>
          </cell>
        </row>
        <row r="10134">
          <cell r="F10134" t="str">
            <v>2014Sierra1-in-10September Peak5</v>
          </cell>
          <cell r="G10134">
            <v>0.76145209999999997</v>
          </cell>
          <cell r="H10134">
            <v>0.76145209999999997</v>
          </cell>
          <cell r="I10134">
            <v>63.78125</v>
          </cell>
          <cell r="J10134">
            <v>17736.009999999998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</row>
        <row r="10135">
          <cell r="F10135" t="str">
            <v>2014Sierra1-in-10September Peak6</v>
          </cell>
          <cell r="G10135">
            <v>0.83124819999999999</v>
          </cell>
          <cell r="H10135">
            <v>0.83124819999999999</v>
          </cell>
          <cell r="I10135">
            <v>62.78125</v>
          </cell>
          <cell r="J10135">
            <v>17736.009999999998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</row>
        <row r="10136">
          <cell r="F10136" t="str">
            <v>2014Sierra1-in-10September Peak7</v>
          </cell>
          <cell r="G10136">
            <v>0.98930390000000001</v>
          </cell>
          <cell r="H10136">
            <v>0.98930390000000001</v>
          </cell>
          <cell r="I10136">
            <v>61.957619999999999</v>
          </cell>
          <cell r="J10136">
            <v>17736.009999999998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>
            <v>0</v>
          </cell>
        </row>
        <row r="10137">
          <cell r="F10137" t="str">
            <v>2014Sierra1-in-10September Peak8</v>
          </cell>
          <cell r="G10137">
            <v>1.0893740000000001</v>
          </cell>
          <cell r="H10137">
            <v>1.0893740000000001</v>
          </cell>
          <cell r="I10137">
            <v>64.392910000000001</v>
          </cell>
          <cell r="J10137">
            <v>17736.009999999998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</row>
        <row r="10138">
          <cell r="F10138" t="str">
            <v>2014Sierra1-in-10September Peak9</v>
          </cell>
          <cell r="G10138">
            <v>1.119904</v>
          </cell>
          <cell r="H10138">
            <v>1.119904</v>
          </cell>
          <cell r="I10138">
            <v>72.729609999999994</v>
          </cell>
          <cell r="J10138">
            <v>17736.009999999998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</row>
        <row r="10139">
          <cell r="F10139" t="str">
            <v>2014Sierra1-in-10September Peak10</v>
          </cell>
          <cell r="G10139">
            <v>1.1768369999999999</v>
          </cell>
          <cell r="H10139">
            <v>1.1768369999999999</v>
          </cell>
          <cell r="I10139">
            <v>82.723529999999997</v>
          </cell>
          <cell r="J10139">
            <v>17736.009999999998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</row>
        <row r="10140">
          <cell r="F10140" t="str">
            <v>2014Sierra1-in-10September Peak11</v>
          </cell>
          <cell r="G10140">
            <v>1.2849999999999999</v>
          </cell>
          <cell r="H10140">
            <v>1.2849999999999999</v>
          </cell>
          <cell r="I10140">
            <v>87.520920000000004</v>
          </cell>
          <cell r="J10140">
            <v>17736.009999999998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</row>
        <row r="10141">
          <cell r="F10141" t="str">
            <v>2014Sierra1-in-10September Peak12</v>
          </cell>
          <cell r="G10141">
            <v>1.4489110000000001</v>
          </cell>
          <cell r="H10141">
            <v>1.4489110000000001</v>
          </cell>
          <cell r="I10141">
            <v>91.116910000000004</v>
          </cell>
          <cell r="J10141">
            <v>17736.009999999998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>
            <v>0</v>
          </cell>
        </row>
        <row r="10142">
          <cell r="F10142" t="str">
            <v>2014Sierra1-in-10September Peak13</v>
          </cell>
          <cell r="G10142">
            <v>1.6756789999999999</v>
          </cell>
          <cell r="H10142">
            <v>1.6756789999999999</v>
          </cell>
          <cell r="I10142">
            <v>93.506749999999997</v>
          </cell>
          <cell r="J10142">
            <v>17736.009999999998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</row>
        <row r="10143">
          <cell r="F10143" t="str">
            <v>2014Sierra1-in-10September Peak14</v>
          </cell>
          <cell r="G10143">
            <v>1.5765089999999999</v>
          </cell>
          <cell r="H10143">
            <v>1.933154</v>
          </cell>
          <cell r="I10143">
            <v>94.913349999999994</v>
          </cell>
          <cell r="J10143">
            <v>17736.009999999998</v>
          </cell>
          <cell r="K10143">
            <v>0.30137609999999998</v>
          </cell>
          <cell r="L10143">
            <v>0.33402989999999999</v>
          </cell>
          <cell r="M10143">
            <v>0.35664580000000001</v>
          </cell>
          <cell r="N10143">
            <v>0.37926169999999998</v>
          </cell>
          <cell r="O10143">
            <v>0.41191549999999999</v>
          </cell>
        </row>
        <row r="10144">
          <cell r="F10144" t="str">
            <v>2014Sierra1-in-10September Peak15</v>
          </cell>
          <cell r="G10144">
            <v>1.767433</v>
          </cell>
          <cell r="H10144">
            <v>2.2282639999999998</v>
          </cell>
          <cell r="I10144">
            <v>96.294619999999995</v>
          </cell>
          <cell r="J10144">
            <v>17736.009999999998</v>
          </cell>
          <cell r="K10144">
            <v>0.39043270000000002</v>
          </cell>
          <cell r="L10144">
            <v>0.43202489999999999</v>
          </cell>
          <cell r="M10144">
            <v>0.46083160000000001</v>
          </cell>
          <cell r="N10144">
            <v>0.48963830000000003</v>
          </cell>
          <cell r="O10144">
            <v>0.5312306</v>
          </cell>
        </row>
        <row r="10145">
          <cell r="F10145" t="str">
            <v>2014Sierra1-in-10September Peak16</v>
          </cell>
          <cell r="G10145">
            <v>1.9934160000000001</v>
          </cell>
          <cell r="H10145">
            <v>2.5676749999999999</v>
          </cell>
          <cell r="I10145">
            <v>97.29289</v>
          </cell>
          <cell r="J10145">
            <v>17736.009999999998</v>
          </cell>
          <cell r="K10145">
            <v>0.48660350000000002</v>
          </cell>
          <cell r="L10145">
            <v>0.53839110000000001</v>
          </cell>
          <cell r="M10145">
            <v>0.57425890000000002</v>
          </cell>
          <cell r="N10145">
            <v>0.61012670000000002</v>
          </cell>
          <cell r="O10145">
            <v>0.66191429999999996</v>
          </cell>
        </row>
        <row r="10146">
          <cell r="F10146" t="str">
            <v>2014Sierra1-in-10September Peak17</v>
          </cell>
          <cell r="G10146">
            <v>2.2006649999999999</v>
          </cell>
          <cell r="H10146">
            <v>2.8711319999999998</v>
          </cell>
          <cell r="I10146">
            <v>98.267560000000003</v>
          </cell>
          <cell r="J10146">
            <v>17736.009999999998</v>
          </cell>
          <cell r="K10146">
            <v>0.56807700000000005</v>
          </cell>
          <cell r="L10146">
            <v>0.62857010000000002</v>
          </cell>
          <cell r="M10146">
            <v>0.67046760000000005</v>
          </cell>
          <cell r="N10146">
            <v>0.71236500000000003</v>
          </cell>
          <cell r="O10146">
            <v>0.77285809999999999</v>
          </cell>
        </row>
        <row r="10147">
          <cell r="F10147" t="str">
            <v>2014Sierra1-in-10September Peak18</v>
          </cell>
          <cell r="G10147">
            <v>2.3776609999999998</v>
          </cell>
          <cell r="H10147">
            <v>3.0664310000000001</v>
          </cell>
          <cell r="I10147">
            <v>97.925049999999999</v>
          </cell>
          <cell r="J10147">
            <v>17736.009999999998</v>
          </cell>
          <cell r="K10147">
            <v>0.58357780000000004</v>
          </cell>
          <cell r="L10147">
            <v>0.64572620000000003</v>
          </cell>
          <cell r="M10147">
            <v>0.68876999999999999</v>
          </cell>
          <cell r="N10147">
            <v>0.73181379999999996</v>
          </cell>
          <cell r="O10147">
            <v>0.79396219999999995</v>
          </cell>
        </row>
        <row r="10148">
          <cell r="F10148" t="str">
            <v>2014Sierra1-in-10September Peak19</v>
          </cell>
          <cell r="G10148">
            <v>3.4006080000000001</v>
          </cell>
          <cell r="H10148">
            <v>3.0327099999999998</v>
          </cell>
          <cell r="I10148">
            <v>92.672150000000002</v>
          </cell>
          <cell r="J10148">
            <v>17736.009999999998</v>
          </cell>
          <cell r="K10148">
            <v>-0.40038770000000001</v>
          </cell>
          <cell r="L10148">
            <v>-0.381193</v>
          </cell>
          <cell r="M10148">
            <v>-0.36789880000000003</v>
          </cell>
          <cell r="N10148">
            <v>-0.35460459999999999</v>
          </cell>
          <cell r="O10148">
            <v>-0.33540979999999998</v>
          </cell>
        </row>
        <row r="10149">
          <cell r="F10149" t="str">
            <v>2014Sierra1-in-10September Peak20</v>
          </cell>
          <cell r="G10149">
            <v>3.0848339999999999</v>
          </cell>
          <cell r="H10149">
            <v>2.7816269999999998</v>
          </cell>
          <cell r="I10149">
            <v>84.335859999999997</v>
          </cell>
          <cell r="J10149">
            <v>17736.009999999998</v>
          </cell>
          <cell r="K10149">
            <v>-0.32998379999999999</v>
          </cell>
          <cell r="L10149">
            <v>-0.31416430000000001</v>
          </cell>
          <cell r="M10149">
            <v>-0.30320760000000002</v>
          </cell>
          <cell r="N10149">
            <v>-0.29225109999999999</v>
          </cell>
          <cell r="O10149">
            <v>-0.2764316</v>
          </cell>
        </row>
        <row r="10150">
          <cell r="F10150" t="str">
            <v>2014Sierra1-in-10September Peak21</v>
          </cell>
          <cell r="G10150">
            <v>2.654201</v>
          </cell>
          <cell r="H10150">
            <v>2.462116</v>
          </cell>
          <cell r="I10150">
            <v>79.361189999999993</v>
          </cell>
          <cell r="J10150">
            <v>17736.009999999998</v>
          </cell>
          <cell r="K10150">
            <v>-0.20904739999999999</v>
          </cell>
          <cell r="L10150">
            <v>-0.1990256</v>
          </cell>
          <cell r="M10150">
            <v>-0.19208459999999999</v>
          </cell>
          <cell r="N10150">
            <v>-0.18514349999999999</v>
          </cell>
          <cell r="O10150">
            <v>-0.17512169999999999</v>
          </cell>
        </row>
        <row r="10151">
          <cell r="F10151" t="str">
            <v>2014Sierra1-in-10September Peak22</v>
          </cell>
          <cell r="G10151">
            <v>2.2100249999999999</v>
          </cell>
          <cell r="H10151">
            <v>2.0953029999999999</v>
          </cell>
          <cell r="I10151">
            <v>76.483860000000007</v>
          </cell>
          <cell r="J10151">
            <v>17736.009999999998</v>
          </cell>
          <cell r="K10151">
            <v>-0.1248522</v>
          </cell>
          <cell r="L10151">
            <v>-0.11886679999999999</v>
          </cell>
          <cell r="M10151">
            <v>-0.1147213</v>
          </cell>
          <cell r="N10151">
            <v>-0.1105758</v>
          </cell>
          <cell r="O10151">
            <v>-0.1045903</v>
          </cell>
        </row>
        <row r="10152">
          <cell r="F10152" t="str">
            <v>2014Sierra1-in-10September Peak23</v>
          </cell>
          <cell r="G10152">
            <v>1.6986650000000001</v>
          </cell>
          <cell r="H10152">
            <v>1.621429</v>
          </cell>
          <cell r="I10152">
            <v>74.008099999999999</v>
          </cell>
          <cell r="J10152">
            <v>17736.009999999998</v>
          </cell>
          <cell r="K10152">
            <v>-8.4055900000000003E-2</v>
          </cell>
          <cell r="L10152">
            <v>-8.0026299999999995E-2</v>
          </cell>
          <cell r="M10152">
            <v>-7.7235300000000007E-2</v>
          </cell>
          <cell r="N10152">
            <v>-7.4444399999999994E-2</v>
          </cell>
          <cell r="O10152">
            <v>-7.0414699999999997E-2</v>
          </cell>
        </row>
        <row r="10153">
          <cell r="F10153" t="str">
            <v>2014Sierra1-in-10September Peak24</v>
          </cell>
          <cell r="G10153">
            <v>1.270802</v>
          </cell>
          <cell r="H10153">
            <v>1.2305060000000001</v>
          </cell>
          <cell r="I10153">
            <v>71.763490000000004</v>
          </cell>
          <cell r="J10153">
            <v>17736.009999999998</v>
          </cell>
          <cell r="K10153">
            <v>-4.3853900000000001E-2</v>
          </cell>
          <cell r="L10153">
            <v>-4.17516E-2</v>
          </cell>
          <cell r="M10153">
            <v>-4.0295499999999998E-2</v>
          </cell>
          <cell r="N10153">
            <v>-3.8839400000000003E-2</v>
          </cell>
          <cell r="O10153">
            <v>-3.6736999999999999E-2</v>
          </cell>
        </row>
        <row r="10154">
          <cell r="F10154" t="str">
            <v>2014Stockton1-in-10September Peak1</v>
          </cell>
          <cell r="G10154">
            <v>1.044349</v>
          </cell>
          <cell r="H10154">
            <v>1.044349</v>
          </cell>
          <cell r="I10154">
            <v>79.826520000000002</v>
          </cell>
          <cell r="J10154">
            <v>12356.54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</row>
        <row r="10155">
          <cell r="F10155" t="str">
            <v>2014Stockton1-in-10September Peak2</v>
          </cell>
          <cell r="G10155">
            <v>0.88834239999999998</v>
          </cell>
          <cell r="H10155">
            <v>0.88834239999999998</v>
          </cell>
          <cell r="I10155">
            <v>77.236720000000005</v>
          </cell>
          <cell r="J10155">
            <v>12356.54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</row>
        <row r="10156">
          <cell r="F10156" t="str">
            <v>2014Stockton1-in-10September Peak3</v>
          </cell>
          <cell r="G10156">
            <v>0.79258260000000003</v>
          </cell>
          <cell r="H10156">
            <v>0.79258260000000003</v>
          </cell>
          <cell r="I10156">
            <v>74.416349999999994</v>
          </cell>
          <cell r="J10156">
            <v>12356.54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</row>
        <row r="10157">
          <cell r="F10157" t="str">
            <v>2014Stockton1-in-10September Peak4</v>
          </cell>
          <cell r="G10157">
            <v>0.73897259999999998</v>
          </cell>
          <cell r="H10157">
            <v>0.73897259999999998</v>
          </cell>
          <cell r="I10157">
            <v>72.916349999999994</v>
          </cell>
          <cell r="J10157">
            <v>12356.54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</row>
        <row r="10158">
          <cell r="F10158" t="str">
            <v>2014Stockton1-in-10September Peak5</v>
          </cell>
          <cell r="G10158">
            <v>0.72674669999999997</v>
          </cell>
          <cell r="H10158">
            <v>0.72674669999999997</v>
          </cell>
          <cell r="I10158">
            <v>71.961200000000005</v>
          </cell>
          <cell r="J10158">
            <v>12356.54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</row>
        <row r="10159">
          <cell r="F10159" t="str">
            <v>2014Stockton1-in-10September Peak6</v>
          </cell>
          <cell r="G10159">
            <v>0.75951279999999999</v>
          </cell>
          <cell r="H10159">
            <v>0.75951279999999999</v>
          </cell>
          <cell r="I10159">
            <v>69.640820000000005</v>
          </cell>
          <cell r="J10159">
            <v>12356.54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</row>
        <row r="10160">
          <cell r="F10160" t="str">
            <v>2014Stockton1-in-10September Peak7</v>
          </cell>
          <cell r="G10160">
            <v>0.86664629999999998</v>
          </cell>
          <cell r="H10160">
            <v>0.86664629999999998</v>
          </cell>
          <cell r="I10160">
            <v>69.640820000000005</v>
          </cell>
          <cell r="J10160">
            <v>12356.54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</row>
        <row r="10161">
          <cell r="F10161" t="str">
            <v>2014Stockton1-in-10September Peak8</v>
          </cell>
          <cell r="G10161">
            <v>0.94108340000000001</v>
          </cell>
          <cell r="H10161">
            <v>0.94108340000000001</v>
          </cell>
          <cell r="I10161">
            <v>70.685739999999996</v>
          </cell>
          <cell r="J10161">
            <v>12356.54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</row>
        <row r="10162">
          <cell r="F10162" t="str">
            <v>2014Stockton1-in-10September Peak9</v>
          </cell>
          <cell r="G10162">
            <v>0.97995069999999995</v>
          </cell>
          <cell r="H10162">
            <v>0.97995069999999995</v>
          </cell>
          <cell r="I10162">
            <v>74.544910000000002</v>
          </cell>
          <cell r="J10162">
            <v>12356.54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</row>
        <row r="10163">
          <cell r="F10163" t="str">
            <v>2014Stockton1-in-10September Peak10</v>
          </cell>
          <cell r="G10163">
            <v>1.0751649999999999</v>
          </cell>
          <cell r="H10163">
            <v>1.0751649999999999</v>
          </cell>
          <cell r="I10163">
            <v>78.314260000000004</v>
          </cell>
          <cell r="J10163">
            <v>12356.54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>
            <v>0</v>
          </cell>
        </row>
        <row r="10164">
          <cell r="F10164" t="str">
            <v>2014Stockton1-in-10September Peak11</v>
          </cell>
          <cell r="G10164">
            <v>1.2111019999999999</v>
          </cell>
          <cell r="H10164">
            <v>1.2111019999999999</v>
          </cell>
          <cell r="I10164">
            <v>81.993859999999998</v>
          </cell>
          <cell r="J10164">
            <v>12356.54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>
            <v>0</v>
          </cell>
        </row>
        <row r="10165">
          <cell r="F10165" t="str">
            <v>2014Stockton1-in-10September Peak12</v>
          </cell>
          <cell r="G10165">
            <v>1.3954610000000001</v>
          </cell>
          <cell r="H10165">
            <v>1.3954610000000001</v>
          </cell>
          <cell r="I10165">
            <v>86.404089999999997</v>
          </cell>
          <cell r="J10165">
            <v>12356.54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</row>
        <row r="10166">
          <cell r="F10166" t="str">
            <v>2014Stockton1-in-10September Peak13</v>
          </cell>
          <cell r="G10166">
            <v>1.632603</v>
          </cell>
          <cell r="H10166">
            <v>1.632603</v>
          </cell>
          <cell r="I10166">
            <v>89.859179999999995</v>
          </cell>
          <cell r="J10166">
            <v>12356.54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</row>
        <row r="10167">
          <cell r="F10167" t="str">
            <v>2014Stockton1-in-10September Peak14</v>
          </cell>
          <cell r="G10167">
            <v>1.5037119999999999</v>
          </cell>
          <cell r="H10167">
            <v>1.9049700000000001</v>
          </cell>
          <cell r="I10167">
            <v>94.089759999999998</v>
          </cell>
          <cell r="J10167">
            <v>12356.54</v>
          </cell>
          <cell r="K10167">
            <v>0.33752779999999999</v>
          </cell>
          <cell r="L10167">
            <v>0.37518040000000002</v>
          </cell>
          <cell r="M10167">
            <v>0.40125850000000002</v>
          </cell>
          <cell r="N10167">
            <v>0.42733660000000001</v>
          </cell>
          <cell r="O10167">
            <v>0.46498919999999999</v>
          </cell>
        </row>
        <row r="10168">
          <cell r="F10168" t="str">
            <v>2014Stockton1-in-10September Peak15</v>
          </cell>
          <cell r="G10168">
            <v>1.7019500000000001</v>
          </cell>
          <cell r="H10168">
            <v>2.207408</v>
          </cell>
          <cell r="I10168">
            <v>96.910240000000002</v>
          </cell>
          <cell r="J10168">
            <v>12356.54</v>
          </cell>
          <cell r="K10168">
            <v>0.42742190000000002</v>
          </cell>
          <cell r="L10168">
            <v>0.47352630000000001</v>
          </cell>
          <cell r="M10168">
            <v>0.50545819999999997</v>
          </cell>
          <cell r="N10168">
            <v>0.53738989999999998</v>
          </cell>
          <cell r="O10168">
            <v>0.58349439999999997</v>
          </cell>
        </row>
        <row r="10169">
          <cell r="F10169" t="str">
            <v>2014Stockton1-in-10September Peak16</v>
          </cell>
          <cell r="G10169">
            <v>1.901262</v>
          </cell>
          <cell r="H10169">
            <v>2.5412759999999999</v>
          </cell>
          <cell r="I10169">
            <v>99.185739999999996</v>
          </cell>
          <cell r="J10169">
            <v>12356.54</v>
          </cell>
          <cell r="K10169">
            <v>0.54182730000000001</v>
          </cell>
          <cell r="L10169">
            <v>0.59983679999999995</v>
          </cell>
          <cell r="M10169">
            <v>0.64001399999999997</v>
          </cell>
          <cell r="N10169">
            <v>0.68019110000000005</v>
          </cell>
          <cell r="O10169">
            <v>0.73820059999999998</v>
          </cell>
        </row>
        <row r="10170">
          <cell r="F10170" t="str">
            <v>2014Stockton1-in-10September Peak17</v>
          </cell>
          <cell r="G10170">
            <v>2.0893380000000001</v>
          </cell>
          <cell r="H10170">
            <v>2.8294769999999998</v>
          </cell>
          <cell r="I10170">
            <v>99.640820000000005</v>
          </cell>
          <cell r="J10170">
            <v>12356.54</v>
          </cell>
          <cell r="K10170">
            <v>0.62616260000000001</v>
          </cell>
          <cell r="L10170">
            <v>0.69350100000000003</v>
          </cell>
          <cell r="M10170">
            <v>0.7401392</v>
          </cell>
          <cell r="N10170">
            <v>0.78677750000000002</v>
          </cell>
          <cell r="O10170">
            <v>0.85411570000000003</v>
          </cell>
        </row>
        <row r="10171">
          <cell r="F10171" t="str">
            <v>2014Stockton1-in-10September Peak18</v>
          </cell>
          <cell r="G10171">
            <v>2.2233999999999998</v>
          </cell>
          <cell r="H10171">
            <v>2.9828079999999999</v>
          </cell>
          <cell r="I10171">
            <v>98.551060000000007</v>
          </cell>
          <cell r="J10171">
            <v>12356.54</v>
          </cell>
          <cell r="K10171">
            <v>0.64240770000000003</v>
          </cell>
          <cell r="L10171">
            <v>0.71153279999999997</v>
          </cell>
          <cell r="M10171">
            <v>0.75940870000000005</v>
          </cell>
          <cell r="N10171">
            <v>0.80728460000000002</v>
          </cell>
          <cell r="O10171">
            <v>0.87640969999999996</v>
          </cell>
        </row>
        <row r="10172">
          <cell r="F10172" t="str">
            <v>2014Stockton1-in-10September Peak19</v>
          </cell>
          <cell r="G10172">
            <v>3.2033330000000002</v>
          </cell>
          <cell r="H10172">
            <v>2.910158</v>
          </cell>
          <cell r="I10172">
            <v>96.781679999999994</v>
          </cell>
          <cell r="J10172">
            <v>12356.54</v>
          </cell>
          <cell r="K10172">
            <v>-0.30917099999999997</v>
          </cell>
          <cell r="L10172">
            <v>-0.29972009999999999</v>
          </cell>
          <cell r="M10172">
            <v>-0.2931745</v>
          </cell>
          <cell r="N10172">
            <v>-0.28662890000000002</v>
          </cell>
          <cell r="O10172">
            <v>-0.27717799999999998</v>
          </cell>
        </row>
        <row r="10173">
          <cell r="F10173" t="str">
            <v>2014Stockton1-in-10September Peak20</v>
          </cell>
          <cell r="G10173">
            <v>2.9167459999999998</v>
          </cell>
          <cell r="H10173">
            <v>2.6416659999999998</v>
          </cell>
          <cell r="I10173">
            <v>93.012259999999998</v>
          </cell>
          <cell r="J10173">
            <v>12356.54</v>
          </cell>
          <cell r="K10173">
            <v>-0.2900894</v>
          </cell>
          <cell r="L10173">
            <v>-0.28122190000000002</v>
          </cell>
          <cell r="M10173">
            <v>-0.2750802</v>
          </cell>
          <cell r="N10173">
            <v>-0.26893850000000002</v>
          </cell>
          <cell r="O10173">
            <v>-0.260071</v>
          </cell>
        </row>
        <row r="10174">
          <cell r="F10174" t="str">
            <v>2014Stockton1-in-10September Peak21</v>
          </cell>
          <cell r="G10174">
            <v>2.557947</v>
          </cell>
          <cell r="H10174">
            <v>2.372236</v>
          </cell>
          <cell r="I10174">
            <v>89.467349999999996</v>
          </cell>
          <cell r="J10174">
            <v>12356.54</v>
          </cell>
          <cell r="K10174">
            <v>-0.19584409999999999</v>
          </cell>
          <cell r="L10174">
            <v>-0.18985750000000001</v>
          </cell>
          <cell r="M10174">
            <v>-0.18571109999999999</v>
          </cell>
          <cell r="N10174">
            <v>-0.1815648</v>
          </cell>
          <cell r="O10174">
            <v>-0.17557819999999999</v>
          </cell>
        </row>
        <row r="10175">
          <cell r="F10175" t="str">
            <v>2014Stockton1-in-10September Peak22</v>
          </cell>
          <cell r="G10175">
            <v>2.1800709999999999</v>
          </cell>
          <cell r="H10175">
            <v>2.049493</v>
          </cell>
          <cell r="I10175">
            <v>85.102050000000006</v>
          </cell>
          <cell r="J10175">
            <v>12356.54</v>
          </cell>
          <cell r="K10175">
            <v>-0.1377023</v>
          </cell>
          <cell r="L10175">
            <v>-0.1334929</v>
          </cell>
          <cell r="M10175">
            <v>-0.13057759999999999</v>
          </cell>
          <cell r="N10175">
            <v>-0.1276622</v>
          </cell>
          <cell r="O10175">
            <v>-0.1234528</v>
          </cell>
        </row>
        <row r="10176">
          <cell r="F10176" t="str">
            <v>2014Stockton1-in-10September Peak23</v>
          </cell>
          <cell r="G10176">
            <v>1.704548</v>
          </cell>
          <cell r="H10176">
            <v>1.634271</v>
          </cell>
          <cell r="I10176">
            <v>81.691879999999998</v>
          </cell>
          <cell r="J10176">
            <v>12356.54</v>
          </cell>
          <cell r="K10176">
            <v>-7.4110999999999996E-2</v>
          </cell>
          <cell r="L10176">
            <v>-7.1845500000000007E-2</v>
          </cell>
          <cell r="M10176">
            <v>-7.0276500000000006E-2</v>
          </cell>
          <cell r="N10176">
            <v>-6.8707500000000005E-2</v>
          </cell>
          <cell r="O10176">
            <v>-6.6442000000000001E-2</v>
          </cell>
        </row>
        <row r="10177">
          <cell r="F10177" t="str">
            <v>2014Stockton1-in-10September Peak24</v>
          </cell>
          <cell r="G10177">
            <v>1.315474</v>
          </cell>
          <cell r="H10177">
            <v>1.2591270000000001</v>
          </cell>
          <cell r="I10177">
            <v>81.512259999999998</v>
          </cell>
          <cell r="J10177">
            <v>12356.54</v>
          </cell>
          <cell r="K10177">
            <v>-5.9421000000000002E-2</v>
          </cell>
          <cell r="L10177">
            <v>-5.7604599999999999E-2</v>
          </cell>
          <cell r="M10177">
            <v>-5.6346500000000001E-2</v>
          </cell>
          <cell r="N10177">
            <v>-5.5088499999999999E-2</v>
          </cell>
          <cell r="O10177">
            <v>-5.3272100000000003E-2</v>
          </cell>
        </row>
        <row r="10178">
          <cell r="F10178" t="str">
            <v>2014All Customers1-in-2September Peak1</v>
          </cell>
          <cell r="G10178">
            <v>0.93501520000000005</v>
          </cell>
          <cell r="H10178">
            <v>0.93501520000000005</v>
          </cell>
          <cell r="I10178">
            <v>73.273409999999998</v>
          </cell>
          <cell r="J10178">
            <v>148288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>
            <v>0</v>
          </cell>
        </row>
        <row r="10179">
          <cell r="F10179" t="str">
            <v>2014All Customers1-in-2September Peak2</v>
          </cell>
          <cell r="G10179">
            <v>0.79928759999999999</v>
          </cell>
          <cell r="H10179">
            <v>0.79928759999999999</v>
          </cell>
          <cell r="I10179">
            <v>69.792950000000005</v>
          </cell>
          <cell r="J10179">
            <v>148288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>
            <v>0</v>
          </cell>
        </row>
        <row r="10180">
          <cell r="F10180" t="str">
            <v>2014All Customers1-in-2September Peak3</v>
          </cell>
          <cell r="G10180">
            <v>0.71914809999999996</v>
          </cell>
          <cell r="H10180">
            <v>0.71914809999999996</v>
          </cell>
          <cell r="I10180">
            <v>68.593040000000002</v>
          </cell>
          <cell r="J10180">
            <v>148288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</row>
        <row r="10181">
          <cell r="F10181" t="str">
            <v>2014All Customers1-in-2September Peak4</v>
          </cell>
          <cell r="G10181">
            <v>0.67258929999999995</v>
          </cell>
          <cell r="H10181">
            <v>0.67258929999999995</v>
          </cell>
          <cell r="I10181">
            <v>67.457610000000003</v>
          </cell>
          <cell r="J10181">
            <v>148288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</row>
        <row r="10182">
          <cell r="F10182" t="str">
            <v>2014All Customers1-in-2September Peak5</v>
          </cell>
          <cell r="G10182">
            <v>0.66061159999999997</v>
          </cell>
          <cell r="H10182">
            <v>0.66061159999999997</v>
          </cell>
          <cell r="I10182">
            <v>66.731380000000001</v>
          </cell>
          <cell r="J10182">
            <v>148288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>
            <v>0</v>
          </cell>
        </row>
        <row r="10183">
          <cell r="F10183" t="str">
            <v>2014All Customers1-in-2September Peak6</v>
          </cell>
          <cell r="G10183">
            <v>0.69891829999999999</v>
          </cell>
          <cell r="H10183">
            <v>0.69891829999999999</v>
          </cell>
          <cell r="I10183">
            <v>66.06165</v>
          </cell>
          <cell r="J10183">
            <v>148288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0</v>
          </cell>
        </row>
        <row r="10184">
          <cell r="F10184" t="str">
            <v>2014All Customers1-in-2September Peak7</v>
          </cell>
          <cell r="G10184">
            <v>0.81324819999999998</v>
          </cell>
          <cell r="H10184">
            <v>0.81324819999999998</v>
          </cell>
          <cell r="I10184">
            <v>65.303560000000004</v>
          </cell>
          <cell r="J10184">
            <v>148288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</row>
        <row r="10185">
          <cell r="F10185" t="str">
            <v>2014All Customers1-in-2September Peak8</v>
          </cell>
          <cell r="G10185">
            <v>0.90218279999999995</v>
          </cell>
          <cell r="H10185">
            <v>0.90218279999999995</v>
          </cell>
          <cell r="I10185">
            <v>66.446690000000004</v>
          </cell>
          <cell r="J10185">
            <v>148288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</row>
        <row r="10186">
          <cell r="F10186" t="str">
            <v>2014All Customers1-in-2September Peak9</v>
          </cell>
          <cell r="G10186">
            <v>0.92246499999999998</v>
          </cell>
          <cell r="H10186">
            <v>0.92246499999999998</v>
          </cell>
          <cell r="I10186">
            <v>70.797600000000003</v>
          </cell>
          <cell r="J10186">
            <v>148288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</row>
        <row r="10187">
          <cell r="F10187" t="str">
            <v>2014All Customers1-in-2September Peak10</v>
          </cell>
          <cell r="G10187">
            <v>0.98553029999999997</v>
          </cell>
          <cell r="H10187">
            <v>0.98553029999999997</v>
          </cell>
          <cell r="I10187">
            <v>76.274450000000002</v>
          </cell>
          <cell r="J10187">
            <v>148288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</row>
        <row r="10188">
          <cell r="F10188" t="str">
            <v>2014All Customers1-in-2September Peak11</v>
          </cell>
          <cell r="G10188">
            <v>1.0915550000000001</v>
          </cell>
          <cell r="H10188">
            <v>1.0915550000000001</v>
          </cell>
          <cell r="I10188">
            <v>81.324650000000005</v>
          </cell>
          <cell r="J10188">
            <v>148288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</row>
        <row r="10189">
          <cell r="F10189" t="str">
            <v>2014All Customers1-in-2September Peak12</v>
          </cell>
          <cell r="G10189">
            <v>1.2457400000000001</v>
          </cell>
          <cell r="H10189">
            <v>1.2457400000000001</v>
          </cell>
          <cell r="I10189">
            <v>86.227519999999998</v>
          </cell>
          <cell r="J10189">
            <v>148288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</row>
        <row r="10190">
          <cell r="F10190" t="str">
            <v>2014All Customers1-in-2September Peak13</v>
          </cell>
          <cell r="G10190">
            <v>1.4503839999999999</v>
          </cell>
          <cell r="H10190">
            <v>1.4503839999999999</v>
          </cell>
          <cell r="I10190">
            <v>90.156229999999994</v>
          </cell>
          <cell r="J10190">
            <v>148288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>
            <v>0</v>
          </cell>
        </row>
        <row r="10191">
          <cell r="F10191" t="str">
            <v>2014All Customers1-in-2September Peak14</v>
          </cell>
          <cell r="G10191">
            <v>1.3612040000000001</v>
          </cell>
          <cell r="H10191">
            <v>1.674204</v>
          </cell>
          <cell r="I10191">
            <v>92.963290000000001</v>
          </cell>
          <cell r="J10191">
            <v>148288</v>
          </cell>
          <cell r="K10191">
            <v>0.24517259999999999</v>
          </cell>
          <cell r="L10191">
            <v>0.28524549999999999</v>
          </cell>
          <cell r="M10191">
            <v>0.31299979999999999</v>
          </cell>
          <cell r="N10191">
            <v>0.3407541</v>
          </cell>
          <cell r="O10191">
            <v>0.38082690000000002</v>
          </cell>
        </row>
        <row r="10192">
          <cell r="F10192" t="str">
            <v>2014All Customers1-in-2September Peak15</v>
          </cell>
          <cell r="G10192">
            <v>1.522794</v>
          </cell>
          <cell r="H10192">
            <v>1.9241760000000001</v>
          </cell>
          <cell r="I10192">
            <v>95.696399999999997</v>
          </cell>
          <cell r="J10192">
            <v>148288</v>
          </cell>
          <cell r="K10192">
            <v>0.314969</v>
          </cell>
          <cell r="L10192">
            <v>0.36602210000000002</v>
          </cell>
          <cell r="M10192">
            <v>0.40138119999999999</v>
          </cell>
          <cell r="N10192">
            <v>0.43674039999999997</v>
          </cell>
          <cell r="O10192">
            <v>0.48779339999999999</v>
          </cell>
        </row>
        <row r="10193">
          <cell r="F10193" t="str">
            <v>2014All Customers1-in-2September Peak16</v>
          </cell>
          <cell r="G10193">
            <v>1.7041489999999999</v>
          </cell>
          <cell r="H10193">
            <v>2.2065239999999999</v>
          </cell>
          <cell r="I10193">
            <v>97.11806</v>
          </cell>
          <cell r="J10193">
            <v>148288</v>
          </cell>
          <cell r="K10193">
            <v>0.39478730000000001</v>
          </cell>
          <cell r="L10193">
            <v>0.45835100000000001</v>
          </cell>
          <cell r="M10193">
            <v>0.50237509999999996</v>
          </cell>
          <cell r="N10193">
            <v>0.54639919999999997</v>
          </cell>
          <cell r="O10193">
            <v>0.60996300000000003</v>
          </cell>
        </row>
        <row r="10194">
          <cell r="F10194" t="str">
            <v>2014All Customers1-in-2September Peak17</v>
          </cell>
          <cell r="G10194">
            <v>1.8711180000000001</v>
          </cell>
          <cell r="H10194">
            <v>2.4561199999999999</v>
          </cell>
          <cell r="I10194">
            <v>96.399230000000003</v>
          </cell>
          <cell r="J10194">
            <v>148288</v>
          </cell>
          <cell r="K10194">
            <v>0.45932329999999999</v>
          </cell>
          <cell r="L10194">
            <v>0.53357500000000002</v>
          </cell>
          <cell r="M10194">
            <v>0.58500149999999995</v>
          </cell>
          <cell r="N10194">
            <v>0.63642799999999999</v>
          </cell>
          <cell r="O10194">
            <v>0.71067959999999997</v>
          </cell>
        </row>
        <row r="10195">
          <cell r="F10195" t="str">
            <v>2014All Customers1-in-2September Peak18</v>
          </cell>
          <cell r="G10195">
            <v>2.0106419999999998</v>
          </cell>
          <cell r="H10195">
            <v>2.6114109999999999</v>
          </cell>
          <cell r="I10195">
            <v>94.644049999999993</v>
          </cell>
          <cell r="J10195">
            <v>148288</v>
          </cell>
          <cell r="K10195">
            <v>0.47165069999999998</v>
          </cell>
          <cell r="L10195">
            <v>0.54793429999999999</v>
          </cell>
          <cell r="M10195">
            <v>0.60076810000000003</v>
          </cell>
          <cell r="N10195">
            <v>0.65360189999999996</v>
          </cell>
          <cell r="O10195">
            <v>0.72988560000000002</v>
          </cell>
        </row>
        <row r="10196">
          <cell r="F10196" t="str">
            <v>2014All Customers1-in-2September Peak19</v>
          </cell>
          <cell r="G10196">
            <v>2.8390049999999998</v>
          </cell>
          <cell r="H10196">
            <v>2.575663</v>
          </cell>
          <cell r="I10196">
            <v>91.459270000000004</v>
          </cell>
          <cell r="J10196">
            <v>148288</v>
          </cell>
          <cell r="K10196">
            <v>-0.2917032</v>
          </cell>
          <cell r="L10196">
            <v>-0.274947</v>
          </cell>
          <cell r="M10196">
            <v>-0.26334170000000001</v>
          </cell>
          <cell r="N10196">
            <v>-0.25173640000000003</v>
          </cell>
          <cell r="O10196">
            <v>-0.2349802</v>
          </cell>
        </row>
        <row r="10197">
          <cell r="F10197" t="str">
            <v>2014All Customers1-in-2September Peak20</v>
          </cell>
          <cell r="G10197">
            <v>2.5979410000000001</v>
          </cell>
          <cell r="H10197">
            <v>2.3615370000000002</v>
          </cell>
          <cell r="I10197">
            <v>86.194730000000007</v>
          </cell>
          <cell r="J10197">
            <v>148288</v>
          </cell>
          <cell r="K10197">
            <v>-0.26174350000000002</v>
          </cell>
          <cell r="L10197">
            <v>-0.24677270000000001</v>
          </cell>
          <cell r="M10197">
            <v>-0.2364039</v>
          </cell>
          <cell r="N10197">
            <v>-0.22603509999999999</v>
          </cell>
          <cell r="O10197">
            <v>-0.21106430000000001</v>
          </cell>
        </row>
        <row r="10198">
          <cell r="F10198" t="str">
            <v>2014All Customers1-in-2September Peak21</v>
          </cell>
          <cell r="G10198">
            <v>2.2842310000000001</v>
          </cell>
          <cell r="H10198">
            <v>2.1342159999999999</v>
          </cell>
          <cell r="I10198">
            <v>81.512889999999999</v>
          </cell>
          <cell r="J10198">
            <v>148288</v>
          </cell>
          <cell r="K10198">
            <v>-0.16576560000000001</v>
          </cell>
          <cell r="L10198">
            <v>-0.1564603</v>
          </cell>
          <cell r="M10198">
            <v>-0.15001539999999999</v>
          </cell>
          <cell r="N10198">
            <v>-0.14357049999999999</v>
          </cell>
          <cell r="O10198">
            <v>-0.1342651</v>
          </cell>
        </row>
        <row r="10199">
          <cell r="F10199" t="str">
            <v>2014All Customers1-in-2September Peak22</v>
          </cell>
          <cell r="G10199">
            <v>1.963492</v>
          </cell>
          <cell r="H10199">
            <v>1.8704259999999999</v>
          </cell>
          <cell r="I10199">
            <v>78.400589999999994</v>
          </cell>
          <cell r="J10199">
            <v>148288</v>
          </cell>
          <cell r="K10199">
            <v>-0.1027361</v>
          </cell>
          <cell r="L10199">
            <v>-9.7022800000000006E-2</v>
          </cell>
          <cell r="M10199">
            <v>-9.3065800000000004E-2</v>
          </cell>
          <cell r="N10199">
            <v>-8.9108900000000005E-2</v>
          </cell>
          <cell r="O10199">
            <v>-8.33956E-2</v>
          </cell>
        </row>
        <row r="10200">
          <cell r="F10200" t="str">
            <v>2014All Customers1-in-2September Peak23</v>
          </cell>
          <cell r="G10200">
            <v>1.5513209999999999</v>
          </cell>
          <cell r="H10200">
            <v>1.493104</v>
          </cell>
          <cell r="I10200">
            <v>76.283940000000001</v>
          </cell>
          <cell r="J10200">
            <v>148288</v>
          </cell>
          <cell r="K10200">
            <v>-6.4355200000000001E-2</v>
          </cell>
          <cell r="L10200">
            <v>-6.0728799999999999E-2</v>
          </cell>
          <cell r="M10200">
            <v>-5.8217100000000001E-2</v>
          </cell>
          <cell r="N10200">
            <v>-5.5705400000000002E-2</v>
          </cell>
          <cell r="O10200">
            <v>-5.2078899999999997E-2</v>
          </cell>
        </row>
        <row r="10201">
          <cell r="F10201" t="str">
            <v>2014All Customers1-in-2September Peak24</v>
          </cell>
          <cell r="G10201">
            <v>1.1862740000000001</v>
          </cell>
          <cell r="H10201">
            <v>1.1442699999999999</v>
          </cell>
          <cell r="I10201">
            <v>74.082480000000004</v>
          </cell>
          <cell r="J10201">
            <v>148288</v>
          </cell>
          <cell r="K10201">
            <v>-4.6475700000000002E-2</v>
          </cell>
          <cell r="L10201">
            <v>-4.38336E-2</v>
          </cell>
          <cell r="M10201">
            <v>-4.2003600000000002E-2</v>
          </cell>
          <cell r="N10201">
            <v>-4.01737E-2</v>
          </cell>
          <cell r="O10201">
            <v>-3.7531500000000002E-2</v>
          </cell>
        </row>
        <row r="10202">
          <cell r="F10202" t="str">
            <v>2014Greater Bay Area1-in-2September Peak1</v>
          </cell>
          <cell r="G10202">
            <v>0.82303760000000004</v>
          </cell>
          <cell r="H10202">
            <v>0.82303760000000004</v>
          </cell>
          <cell r="I10202">
            <v>69.770120000000006</v>
          </cell>
          <cell r="J10202">
            <v>51702.89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</row>
        <row r="10203">
          <cell r="F10203" t="str">
            <v>2014Greater Bay Area1-in-2September Peak2</v>
          </cell>
          <cell r="G10203">
            <v>0.6922914</v>
          </cell>
          <cell r="H10203">
            <v>0.6922914</v>
          </cell>
          <cell r="I10203">
            <v>64.595259999999996</v>
          </cell>
          <cell r="J10203">
            <v>51702.89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>
            <v>0</v>
          </cell>
        </row>
        <row r="10204">
          <cell r="F10204" t="str">
            <v>2014Greater Bay Area1-in-2September Peak3</v>
          </cell>
          <cell r="G10204">
            <v>0.62028190000000005</v>
          </cell>
          <cell r="H10204">
            <v>0.62028190000000005</v>
          </cell>
          <cell r="I10204">
            <v>63.90992</v>
          </cell>
          <cell r="J10204">
            <v>51702.89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</row>
        <row r="10205">
          <cell r="F10205" t="str">
            <v>2014Greater Bay Area1-in-2September Peak4</v>
          </cell>
          <cell r="G10205">
            <v>0.58031710000000003</v>
          </cell>
          <cell r="H10205">
            <v>0.58031710000000003</v>
          </cell>
          <cell r="I10205">
            <v>63.323459999999997</v>
          </cell>
          <cell r="J10205">
            <v>51702.89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</row>
        <row r="10206">
          <cell r="F10206" t="str">
            <v>2014Greater Bay Area1-in-2September Peak5</v>
          </cell>
          <cell r="G10206">
            <v>0.56692229999999999</v>
          </cell>
          <cell r="H10206">
            <v>0.56692229999999999</v>
          </cell>
          <cell r="I10206">
            <v>62.672910000000002</v>
          </cell>
          <cell r="J10206">
            <v>51702.89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</row>
        <row r="10207">
          <cell r="F10207" t="str">
            <v>2014Greater Bay Area1-in-2September Peak6</v>
          </cell>
          <cell r="G10207">
            <v>0.59810620000000003</v>
          </cell>
          <cell r="H10207">
            <v>0.59810620000000003</v>
          </cell>
          <cell r="I10207">
            <v>62.10604</v>
          </cell>
          <cell r="J10207">
            <v>51702.89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0</v>
          </cell>
        </row>
        <row r="10208">
          <cell r="F10208" t="str">
            <v>2014Greater Bay Area1-in-2September Peak7</v>
          </cell>
          <cell r="G10208">
            <v>0.7068527</v>
          </cell>
          <cell r="H10208">
            <v>0.7068527</v>
          </cell>
          <cell r="I10208">
            <v>61.208860000000001</v>
          </cell>
          <cell r="J10208">
            <v>51702.89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</row>
        <row r="10209">
          <cell r="F10209" t="str">
            <v>2014Greater Bay Area1-in-2September Peak8</v>
          </cell>
          <cell r="G10209">
            <v>0.81314929999999996</v>
          </cell>
          <cell r="H10209">
            <v>0.81314929999999996</v>
          </cell>
          <cell r="I10209">
            <v>62.624029999999998</v>
          </cell>
          <cell r="J10209">
            <v>51702.89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</row>
        <row r="10210">
          <cell r="F10210" t="str">
            <v>2014Greater Bay Area1-in-2September Peak9</v>
          </cell>
          <cell r="G10210">
            <v>0.82578030000000002</v>
          </cell>
          <cell r="H10210">
            <v>0.82578030000000002</v>
          </cell>
          <cell r="I10210">
            <v>66.566760000000002</v>
          </cell>
          <cell r="J10210">
            <v>51702.89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0</v>
          </cell>
        </row>
        <row r="10211">
          <cell r="F10211" t="str">
            <v>2014Greater Bay Area1-in-2September Peak10</v>
          </cell>
          <cell r="G10211">
            <v>0.86180880000000004</v>
          </cell>
          <cell r="H10211">
            <v>0.86180880000000004</v>
          </cell>
          <cell r="I10211">
            <v>72.444599999999994</v>
          </cell>
          <cell r="J10211">
            <v>51702.89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</row>
        <row r="10212">
          <cell r="F10212" t="str">
            <v>2014Greater Bay Area1-in-2September Peak11</v>
          </cell>
          <cell r="G10212">
            <v>0.93564800000000004</v>
          </cell>
          <cell r="H10212">
            <v>0.93564800000000004</v>
          </cell>
          <cell r="I10212">
            <v>76.340109999999996</v>
          </cell>
          <cell r="J10212">
            <v>51702.89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</row>
        <row r="10213">
          <cell r="F10213" t="str">
            <v>2014Greater Bay Area1-in-2September Peak12</v>
          </cell>
          <cell r="G10213">
            <v>1.040751</v>
          </cell>
          <cell r="H10213">
            <v>1.040751</v>
          </cell>
          <cell r="I10213">
            <v>80.991709999999998</v>
          </cell>
          <cell r="J10213">
            <v>51702.89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</row>
        <row r="10214">
          <cell r="F10214" t="str">
            <v>2014Greater Bay Area1-in-2September Peak13</v>
          </cell>
          <cell r="G10214">
            <v>1.1843090000000001</v>
          </cell>
          <cell r="H10214">
            <v>1.1843090000000001</v>
          </cell>
          <cell r="I10214">
            <v>85.301060000000007</v>
          </cell>
          <cell r="J10214">
            <v>51702.89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0</v>
          </cell>
        </row>
        <row r="10215">
          <cell r="F10215" t="str">
            <v>2014Greater Bay Area1-in-2September Peak14</v>
          </cell>
          <cell r="G10215">
            <v>1.106214</v>
          </cell>
          <cell r="H10215">
            <v>1.337353</v>
          </cell>
          <cell r="I10215">
            <v>88.175439999999995</v>
          </cell>
          <cell r="J10215">
            <v>51702.89</v>
          </cell>
          <cell r="K10215">
            <v>0.16352249999999999</v>
          </cell>
          <cell r="L10215">
            <v>0.20347090000000001</v>
          </cell>
          <cell r="M10215">
            <v>0.23113900000000001</v>
          </cell>
          <cell r="N10215">
            <v>0.25880710000000001</v>
          </cell>
          <cell r="O10215">
            <v>0.2987554</v>
          </cell>
        </row>
        <row r="10216">
          <cell r="F10216" t="str">
            <v>2014Greater Bay Area1-in-2September Peak15</v>
          </cell>
          <cell r="G10216">
            <v>1.213678</v>
          </cell>
          <cell r="H10216">
            <v>1.515404</v>
          </cell>
          <cell r="I10216">
            <v>92.156620000000004</v>
          </cell>
          <cell r="J10216">
            <v>51702.89</v>
          </cell>
          <cell r="K10216">
            <v>0.213837</v>
          </cell>
          <cell r="L10216">
            <v>0.26576280000000002</v>
          </cell>
          <cell r="M10216">
            <v>0.30172640000000001</v>
          </cell>
          <cell r="N10216">
            <v>0.33768999999999999</v>
          </cell>
          <cell r="O10216">
            <v>0.38961570000000001</v>
          </cell>
        </row>
        <row r="10217">
          <cell r="F10217" t="str">
            <v>2014Greater Bay Area1-in-2September Peak16</v>
          </cell>
          <cell r="G10217">
            <v>1.360438</v>
          </cell>
          <cell r="H10217">
            <v>1.734097</v>
          </cell>
          <cell r="I10217">
            <v>93.58408</v>
          </cell>
          <cell r="J10217">
            <v>51702.89</v>
          </cell>
          <cell r="K10217">
            <v>0.26479979999999997</v>
          </cell>
          <cell r="L10217">
            <v>0.32911459999999998</v>
          </cell>
          <cell r="M10217">
            <v>0.37365880000000001</v>
          </cell>
          <cell r="N10217">
            <v>0.41820299999999999</v>
          </cell>
          <cell r="O10217">
            <v>0.4825178</v>
          </cell>
        </row>
        <row r="10218">
          <cell r="F10218" t="str">
            <v>2014Greater Bay Area1-in-2September Peak17</v>
          </cell>
          <cell r="G10218">
            <v>1.5060739999999999</v>
          </cell>
          <cell r="H10218">
            <v>1.943967</v>
          </cell>
          <cell r="I10218">
            <v>92.855360000000005</v>
          </cell>
          <cell r="J10218">
            <v>51702.89</v>
          </cell>
          <cell r="K10218">
            <v>0.3103321</v>
          </cell>
          <cell r="L10218">
            <v>0.38569599999999998</v>
          </cell>
          <cell r="M10218">
            <v>0.43789299999999998</v>
          </cell>
          <cell r="N10218">
            <v>0.49008990000000002</v>
          </cell>
          <cell r="O10218">
            <v>0.56545389999999995</v>
          </cell>
        </row>
        <row r="10219">
          <cell r="F10219" t="str">
            <v>2014Greater Bay Area1-in-2September Peak18</v>
          </cell>
          <cell r="G10219">
            <v>1.640673</v>
          </cell>
          <cell r="H10219">
            <v>2.0907339999999999</v>
          </cell>
          <cell r="I10219">
            <v>91.392430000000004</v>
          </cell>
          <cell r="J10219">
            <v>51702.89</v>
          </cell>
          <cell r="K10219">
            <v>0.3189574</v>
          </cell>
          <cell r="L10219">
            <v>0.39641480000000001</v>
          </cell>
          <cell r="M10219">
            <v>0.4500615</v>
          </cell>
          <cell r="N10219">
            <v>0.5037083</v>
          </cell>
          <cell r="O10219">
            <v>0.58116570000000001</v>
          </cell>
        </row>
        <row r="10220">
          <cell r="F10220" t="str">
            <v>2014Greater Bay Area1-in-2September Peak19</v>
          </cell>
          <cell r="G10220">
            <v>2.2680980000000002</v>
          </cell>
          <cell r="H10220">
            <v>2.0912440000000001</v>
          </cell>
          <cell r="I10220">
            <v>88.017949999999999</v>
          </cell>
          <cell r="J10220">
            <v>51702.89</v>
          </cell>
          <cell r="K10220">
            <v>-0.20453879999999999</v>
          </cell>
          <cell r="L10220">
            <v>-0.1881825</v>
          </cell>
          <cell r="M10220">
            <v>-0.17685409999999999</v>
          </cell>
          <cell r="N10220">
            <v>-0.1655258</v>
          </cell>
          <cell r="O10220">
            <v>-0.14916940000000001</v>
          </cell>
        </row>
        <row r="10221">
          <cell r="F10221" t="str">
            <v>2014Greater Bay Area1-in-2September Peak20</v>
          </cell>
          <cell r="G10221">
            <v>2.0891229999999998</v>
          </cell>
          <cell r="H10221">
            <v>1.931826</v>
          </cell>
          <cell r="I10221">
            <v>82.951040000000006</v>
          </cell>
          <cell r="J10221">
            <v>51702.89</v>
          </cell>
          <cell r="K10221">
            <v>-0.18192050000000001</v>
          </cell>
          <cell r="L10221">
            <v>-0.16737289999999999</v>
          </cell>
          <cell r="M10221">
            <v>-0.1572973</v>
          </cell>
          <cell r="N10221">
            <v>-0.14722160000000001</v>
          </cell>
          <cell r="O10221">
            <v>-0.13267399999999999</v>
          </cell>
        </row>
        <row r="10222">
          <cell r="F10222" t="str">
            <v>2014Greater Bay Area1-in-2September Peak21</v>
          </cell>
          <cell r="G10222">
            <v>1.868025</v>
          </cell>
          <cell r="H10222">
            <v>1.777784</v>
          </cell>
          <cell r="I10222">
            <v>78.546270000000007</v>
          </cell>
          <cell r="J10222">
            <v>51702.89</v>
          </cell>
          <cell r="K10222">
            <v>-0.1043668</v>
          </cell>
          <cell r="L10222">
            <v>-9.6020900000000006E-2</v>
          </cell>
          <cell r="M10222">
            <v>-9.0240600000000004E-2</v>
          </cell>
          <cell r="N10222">
            <v>-8.4460300000000002E-2</v>
          </cell>
          <cell r="O10222">
            <v>-7.6114399999999999E-2</v>
          </cell>
        </row>
        <row r="10223">
          <cell r="F10223" t="str">
            <v>2014Greater Bay Area1-in-2September Peak22</v>
          </cell>
          <cell r="G10223">
            <v>1.6470070000000001</v>
          </cell>
          <cell r="H10223">
            <v>1.5939939999999999</v>
          </cell>
          <cell r="I10223">
            <v>75.350139999999996</v>
          </cell>
          <cell r="J10223">
            <v>51702.89</v>
          </cell>
          <cell r="K10223">
            <v>-6.1311200000000003E-2</v>
          </cell>
          <cell r="L10223">
            <v>-5.6408300000000001E-2</v>
          </cell>
          <cell r="M10223">
            <v>-5.30126E-2</v>
          </cell>
          <cell r="N10223">
            <v>-4.9616899999999999E-2</v>
          </cell>
          <cell r="O10223">
            <v>-4.4713999999999997E-2</v>
          </cell>
        </row>
        <row r="10224">
          <cell r="F10224" t="str">
            <v>2014Greater Bay Area1-in-2September Peak23</v>
          </cell>
          <cell r="G10224">
            <v>1.3284849999999999</v>
          </cell>
          <cell r="H10224">
            <v>1.2943770000000001</v>
          </cell>
          <cell r="I10224">
            <v>72.360690000000005</v>
          </cell>
          <cell r="J10224">
            <v>51702.89</v>
          </cell>
          <cell r="K10224">
            <v>-3.9447700000000002E-2</v>
          </cell>
          <cell r="L10224">
            <v>-3.6293199999999998E-2</v>
          </cell>
          <cell r="M10224">
            <v>-3.4108399999999997E-2</v>
          </cell>
          <cell r="N10224">
            <v>-3.1923600000000003E-2</v>
          </cell>
          <cell r="O10224">
            <v>-2.8769099999999999E-2</v>
          </cell>
        </row>
        <row r="10225">
          <cell r="F10225" t="str">
            <v>2014Greater Bay Area1-in-2September Peak24</v>
          </cell>
          <cell r="G10225">
            <v>1.012602</v>
          </cell>
          <cell r="H10225">
            <v>0.98534690000000003</v>
          </cell>
          <cell r="I10225">
            <v>70.397649999999999</v>
          </cell>
          <cell r="J10225">
            <v>51702.89</v>
          </cell>
          <cell r="K10225">
            <v>-3.1521199999999999E-2</v>
          </cell>
          <cell r="L10225">
            <v>-2.9000600000000001E-2</v>
          </cell>
          <cell r="M10225">
            <v>-2.7254799999999999E-2</v>
          </cell>
          <cell r="N10225">
            <v>-2.5509E-2</v>
          </cell>
          <cell r="O10225">
            <v>-2.29883E-2</v>
          </cell>
        </row>
        <row r="10226">
          <cell r="F10226" t="str">
            <v>2014Greater Fresno1-in-2September Peak1</v>
          </cell>
          <cell r="G10226">
            <v>1.1386229999999999</v>
          </cell>
          <cell r="H10226">
            <v>1.1386229999999999</v>
          </cell>
          <cell r="I10226">
            <v>81.69932</v>
          </cell>
          <cell r="J10226">
            <v>26532.74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</row>
        <row r="10227">
          <cell r="F10227" t="str">
            <v>2014Greater Fresno1-in-2September Peak2</v>
          </cell>
          <cell r="G10227">
            <v>0.96810099999999999</v>
          </cell>
          <cell r="H10227">
            <v>0.96810099999999999</v>
          </cell>
          <cell r="I10227">
            <v>80.659450000000007</v>
          </cell>
          <cell r="J10227">
            <v>26532.74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</row>
        <row r="10228">
          <cell r="F10228" t="str">
            <v>2014Greater Fresno1-in-2September Peak3</v>
          </cell>
          <cell r="G10228">
            <v>0.85748009999999997</v>
          </cell>
          <cell r="H10228">
            <v>0.85748009999999997</v>
          </cell>
          <cell r="I10228">
            <v>80.000529999999998</v>
          </cell>
          <cell r="J10228">
            <v>26532.74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>
            <v>0</v>
          </cell>
        </row>
        <row r="10229">
          <cell r="F10229" t="str">
            <v>2014Greater Fresno1-in-2September Peak4</v>
          </cell>
          <cell r="G10229">
            <v>0.7905645</v>
          </cell>
          <cell r="H10229">
            <v>0.7905645</v>
          </cell>
          <cell r="I10229">
            <v>78.000529999999998</v>
          </cell>
          <cell r="J10229">
            <v>26532.74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</row>
        <row r="10230">
          <cell r="F10230" t="str">
            <v>2014Greater Fresno1-in-2September Peak5</v>
          </cell>
          <cell r="G10230">
            <v>0.77011750000000001</v>
          </cell>
          <cell r="H10230">
            <v>0.77011750000000001</v>
          </cell>
          <cell r="I10230">
            <v>77.382930000000002</v>
          </cell>
          <cell r="J10230">
            <v>26532.74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</row>
        <row r="10231">
          <cell r="F10231" t="str">
            <v>2014Greater Fresno1-in-2September Peak6</v>
          </cell>
          <cell r="G10231">
            <v>0.80121549999999997</v>
          </cell>
          <cell r="H10231">
            <v>0.80121549999999997</v>
          </cell>
          <cell r="I10231">
            <v>75.615340000000003</v>
          </cell>
          <cell r="J10231">
            <v>26532.74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>
            <v>0</v>
          </cell>
        </row>
        <row r="10232">
          <cell r="F10232" t="str">
            <v>2014Greater Fresno1-in-2September Peak7</v>
          </cell>
          <cell r="G10232">
            <v>0.90036640000000001</v>
          </cell>
          <cell r="H10232">
            <v>0.90036640000000001</v>
          </cell>
          <cell r="I10232">
            <v>74.694820000000007</v>
          </cell>
          <cell r="J10232">
            <v>26532.74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>
            <v>0</v>
          </cell>
        </row>
        <row r="10233">
          <cell r="F10233" t="str">
            <v>2014Greater Fresno1-in-2September Peak8</v>
          </cell>
          <cell r="G10233">
            <v>0.96616069999999998</v>
          </cell>
          <cell r="H10233">
            <v>0.96616069999999998</v>
          </cell>
          <cell r="I10233">
            <v>73.965360000000004</v>
          </cell>
          <cell r="J10233">
            <v>26532.74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</row>
        <row r="10234">
          <cell r="F10234" t="str">
            <v>2014Greater Fresno1-in-2September Peak9</v>
          </cell>
          <cell r="G10234">
            <v>0.99564710000000001</v>
          </cell>
          <cell r="H10234">
            <v>0.99564710000000001</v>
          </cell>
          <cell r="I10234">
            <v>77.260909999999996</v>
          </cell>
          <cell r="J10234">
            <v>26532.74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>
            <v>0</v>
          </cell>
        </row>
        <row r="10235">
          <cell r="F10235" t="str">
            <v>2014Greater Fresno1-in-2September Peak10</v>
          </cell>
          <cell r="G10235">
            <v>1.106311</v>
          </cell>
          <cell r="H10235">
            <v>1.106311</v>
          </cell>
          <cell r="I10235">
            <v>82.113169999999997</v>
          </cell>
          <cell r="J10235">
            <v>26532.74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>
            <v>0</v>
          </cell>
        </row>
        <row r="10236">
          <cell r="F10236" t="str">
            <v>2014Greater Fresno1-in-2September Peak11</v>
          </cell>
          <cell r="G10236">
            <v>1.2697989999999999</v>
          </cell>
          <cell r="H10236">
            <v>1.2697989999999999</v>
          </cell>
          <cell r="I10236">
            <v>87.107119999999995</v>
          </cell>
          <cell r="J10236">
            <v>26532.74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</row>
        <row r="10237">
          <cell r="F10237" t="str">
            <v>2014Greater Fresno1-in-2September Peak12</v>
          </cell>
          <cell r="G10237">
            <v>1.508578</v>
          </cell>
          <cell r="H10237">
            <v>1.508578</v>
          </cell>
          <cell r="I10237">
            <v>91.396690000000007</v>
          </cell>
          <cell r="J10237">
            <v>26532.74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</row>
        <row r="10238">
          <cell r="F10238" t="str">
            <v>2014Greater Fresno1-in-2September Peak13</v>
          </cell>
          <cell r="G10238">
            <v>1.805841</v>
          </cell>
          <cell r="H10238">
            <v>1.805841</v>
          </cell>
          <cell r="I10238">
            <v>94.995180000000005</v>
          </cell>
          <cell r="J10238">
            <v>26532.74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</row>
        <row r="10239">
          <cell r="F10239" t="str">
            <v>2014Greater Fresno1-in-2September Peak14</v>
          </cell>
          <cell r="G10239">
            <v>1.705956</v>
          </cell>
          <cell r="H10239">
            <v>2.12147</v>
          </cell>
          <cell r="I10239">
            <v>97.241579999999999</v>
          </cell>
          <cell r="J10239">
            <v>26532.74</v>
          </cell>
          <cell r="K10239">
            <v>0.33267039999999998</v>
          </cell>
          <cell r="L10239">
            <v>0.38161499999999998</v>
          </cell>
          <cell r="M10239">
            <v>0.41551399999999999</v>
          </cell>
          <cell r="N10239">
            <v>0.4494129</v>
          </cell>
          <cell r="O10239">
            <v>0.49835760000000001</v>
          </cell>
        </row>
        <row r="10240">
          <cell r="F10240" t="str">
            <v>2014Greater Fresno1-in-2September Peak15</v>
          </cell>
          <cell r="G10240">
            <v>1.918401</v>
          </cell>
          <cell r="H10240">
            <v>2.4497309999999999</v>
          </cell>
          <cell r="I10240">
            <v>98.147819999999996</v>
          </cell>
          <cell r="J10240">
            <v>26532.74</v>
          </cell>
          <cell r="K10240">
            <v>0.42573830000000001</v>
          </cell>
          <cell r="L10240">
            <v>0.48812260000000002</v>
          </cell>
          <cell r="M10240">
            <v>0.53132979999999996</v>
          </cell>
          <cell r="N10240">
            <v>0.57453690000000002</v>
          </cell>
          <cell r="O10240">
            <v>0.63692119999999997</v>
          </cell>
        </row>
        <row r="10241">
          <cell r="F10241" t="str">
            <v>2014Greater Fresno1-in-2September Peak16</v>
          </cell>
          <cell r="G10241">
            <v>2.1247829999999999</v>
          </cell>
          <cell r="H10241">
            <v>2.7910870000000001</v>
          </cell>
          <cell r="I10241">
            <v>100.136</v>
          </cell>
          <cell r="J10241">
            <v>26532.74</v>
          </cell>
          <cell r="K10241">
            <v>0.53485289999999996</v>
          </cell>
          <cell r="L10241">
            <v>0.61251540000000004</v>
          </cell>
          <cell r="M10241">
            <v>0.66630420000000001</v>
          </cell>
          <cell r="N10241">
            <v>0.72009310000000004</v>
          </cell>
          <cell r="O10241">
            <v>0.79775569999999996</v>
          </cell>
        </row>
        <row r="10242">
          <cell r="F10242" t="str">
            <v>2014Greater Fresno1-in-2September Peak17</v>
          </cell>
          <cell r="G10242">
            <v>2.2754979999999998</v>
          </cell>
          <cell r="H10242">
            <v>3.0504959999999999</v>
          </cell>
          <cell r="I10242">
            <v>98.752369999999999</v>
          </cell>
          <cell r="J10242">
            <v>26532.74</v>
          </cell>
          <cell r="K10242">
            <v>0.62143280000000001</v>
          </cell>
          <cell r="L10242">
            <v>0.71216049999999997</v>
          </cell>
          <cell r="M10242">
            <v>0.77499799999999996</v>
          </cell>
          <cell r="N10242">
            <v>0.83783560000000001</v>
          </cell>
          <cell r="O10242">
            <v>0.92856329999999998</v>
          </cell>
        </row>
        <row r="10243">
          <cell r="F10243" t="str">
            <v>2014Greater Fresno1-in-2September Peak18</v>
          </cell>
          <cell r="G10243">
            <v>2.3982350000000001</v>
          </cell>
          <cell r="H10243">
            <v>3.1940019999999998</v>
          </cell>
          <cell r="I10243">
            <v>95.090339999999998</v>
          </cell>
          <cell r="J10243">
            <v>26532.74</v>
          </cell>
          <cell r="K10243">
            <v>0.63799799999999995</v>
          </cell>
          <cell r="L10243">
            <v>0.73120929999999995</v>
          </cell>
          <cell r="M10243">
            <v>0.79576709999999995</v>
          </cell>
          <cell r="N10243">
            <v>0.86032500000000001</v>
          </cell>
          <cell r="O10243">
            <v>0.9535363</v>
          </cell>
        </row>
        <row r="10244">
          <cell r="F10244" t="str">
            <v>2014Greater Fresno1-in-2September Peak19</v>
          </cell>
          <cell r="G10244">
            <v>3.4492769999999999</v>
          </cell>
          <cell r="H10244">
            <v>3.1239499999999998</v>
          </cell>
          <cell r="I10244">
            <v>93.795640000000006</v>
          </cell>
          <cell r="J10244">
            <v>26532.74</v>
          </cell>
          <cell r="K10244">
            <v>-0.3527806</v>
          </cell>
          <cell r="L10244">
            <v>-0.33656079999999999</v>
          </cell>
          <cell r="M10244">
            <v>-0.32532689999999997</v>
          </cell>
          <cell r="N10244">
            <v>-0.31409310000000001</v>
          </cell>
          <cell r="O10244">
            <v>-0.2978731</v>
          </cell>
        </row>
        <row r="10245">
          <cell r="F10245" t="str">
            <v>2014Greater Fresno1-in-2September Peak20</v>
          </cell>
          <cell r="G10245">
            <v>3.1816300000000002</v>
          </cell>
          <cell r="H10245">
            <v>2.8750610000000001</v>
          </cell>
          <cell r="I10245">
            <v>90.586449999999999</v>
          </cell>
          <cell r="J10245">
            <v>26532.74</v>
          </cell>
          <cell r="K10245">
            <v>-0.33244089999999998</v>
          </cell>
          <cell r="L10245">
            <v>-0.3171563</v>
          </cell>
          <cell r="M10245">
            <v>-0.30657010000000001</v>
          </cell>
          <cell r="N10245">
            <v>-0.29598390000000002</v>
          </cell>
          <cell r="O10245">
            <v>-0.28069909999999998</v>
          </cell>
        </row>
        <row r="10246">
          <cell r="F10246" t="str">
            <v>2014Greater Fresno1-in-2September Peak21</v>
          </cell>
          <cell r="G10246">
            <v>2.8353459999999999</v>
          </cell>
          <cell r="H10246">
            <v>2.6203780000000001</v>
          </cell>
          <cell r="I10246">
            <v>88.490129999999994</v>
          </cell>
          <cell r="J10246">
            <v>26532.74</v>
          </cell>
          <cell r="K10246">
            <v>-0.2331095</v>
          </cell>
          <cell r="L10246">
            <v>-0.2223918</v>
          </cell>
          <cell r="M10246">
            <v>-0.21496870000000001</v>
          </cell>
          <cell r="N10246">
            <v>-0.2075456</v>
          </cell>
          <cell r="O10246">
            <v>-0.1968278</v>
          </cell>
        </row>
        <row r="10247">
          <cell r="F10247" t="str">
            <v>2014Greater Fresno1-in-2September Peak22</v>
          </cell>
          <cell r="G10247">
            <v>2.4479579999999999</v>
          </cell>
          <cell r="H10247">
            <v>2.317177</v>
          </cell>
          <cell r="I10247">
            <v>86.780940000000001</v>
          </cell>
          <cell r="J10247">
            <v>26532.74</v>
          </cell>
          <cell r="K10247">
            <v>-0.14181730000000001</v>
          </cell>
          <cell r="L10247">
            <v>-0.1352969</v>
          </cell>
          <cell r="M10247">
            <v>-0.13078090000000001</v>
          </cell>
          <cell r="N10247">
            <v>-0.12626490000000001</v>
          </cell>
          <cell r="O10247">
            <v>-0.1197445</v>
          </cell>
        </row>
        <row r="10248">
          <cell r="F10248" t="str">
            <v>2014Greater Fresno1-in-2September Peak23</v>
          </cell>
          <cell r="G10248">
            <v>1.93448</v>
          </cell>
          <cell r="H10248">
            <v>1.861024</v>
          </cell>
          <cell r="I10248">
            <v>86.262839999999997</v>
          </cell>
          <cell r="J10248">
            <v>26532.74</v>
          </cell>
          <cell r="K10248">
            <v>-7.9655500000000004E-2</v>
          </cell>
          <cell r="L10248">
            <v>-7.5993199999999997E-2</v>
          </cell>
          <cell r="M10248">
            <v>-7.3456599999999997E-2</v>
          </cell>
          <cell r="N10248">
            <v>-7.09201E-2</v>
          </cell>
          <cell r="O10248">
            <v>-6.7257800000000006E-2</v>
          </cell>
        </row>
        <row r="10249">
          <cell r="F10249" t="str">
            <v>2014Greater Fresno1-in-2September Peak24</v>
          </cell>
          <cell r="G10249">
            <v>1.4931829999999999</v>
          </cell>
          <cell r="H10249">
            <v>1.4372240000000001</v>
          </cell>
          <cell r="I10249">
            <v>82.891559999999998</v>
          </cell>
          <cell r="J10249">
            <v>26532.74</v>
          </cell>
          <cell r="K10249">
            <v>-6.0681300000000001E-2</v>
          </cell>
          <cell r="L10249">
            <v>-5.78913E-2</v>
          </cell>
          <cell r="M10249">
            <v>-5.5959000000000002E-2</v>
          </cell>
          <cell r="N10249">
            <v>-5.4026699999999997E-2</v>
          </cell>
          <cell r="O10249">
            <v>-5.1236700000000003E-2</v>
          </cell>
        </row>
        <row r="10250">
          <cell r="F10250" t="str">
            <v>2014Kern1-in-2September Peak1</v>
          </cell>
          <cell r="G10250">
            <v>1.2393890000000001</v>
          </cell>
          <cell r="H10250">
            <v>1.2393890000000001</v>
          </cell>
          <cell r="I10250">
            <v>75.5</v>
          </cell>
          <cell r="J10250">
            <v>5509.08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</row>
        <row r="10251">
          <cell r="F10251" t="str">
            <v>2014Kern1-in-2September Peak2</v>
          </cell>
          <cell r="G10251">
            <v>1.061402</v>
          </cell>
          <cell r="H10251">
            <v>1.061402</v>
          </cell>
          <cell r="I10251">
            <v>75.5</v>
          </cell>
          <cell r="J10251">
            <v>5509.08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</row>
        <row r="10252">
          <cell r="F10252" t="str">
            <v>2014Kern1-in-2September Peak3</v>
          </cell>
          <cell r="G10252">
            <v>0.92861139999999998</v>
          </cell>
          <cell r="H10252">
            <v>0.92861139999999998</v>
          </cell>
          <cell r="I10252">
            <v>73.5</v>
          </cell>
          <cell r="J10252">
            <v>5509.08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</row>
        <row r="10253">
          <cell r="F10253" t="str">
            <v>2014Kern1-in-2September Peak4</v>
          </cell>
          <cell r="G10253">
            <v>0.83620039999999995</v>
          </cell>
          <cell r="H10253">
            <v>0.83620039999999995</v>
          </cell>
          <cell r="I10253">
            <v>73</v>
          </cell>
          <cell r="J10253">
            <v>5509.08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</row>
        <row r="10254">
          <cell r="F10254" t="str">
            <v>2014Kern1-in-2September Peak5</v>
          </cell>
          <cell r="G10254">
            <v>0.79478479999999996</v>
          </cell>
          <cell r="H10254">
            <v>0.79478479999999996</v>
          </cell>
          <cell r="I10254">
            <v>73</v>
          </cell>
          <cell r="J10254">
            <v>5509.08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</row>
        <row r="10255">
          <cell r="F10255" t="str">
            <v>2014Kern1-in-2September Peak6</v>
          </cell>
          <cell r="G10255">
            <v>0.79000899999999996</v>
          </cell>
          <cell r="H10255">
            <v>0.79000899999999996</v>
          </cell>
          <cell r="I10255">
            <v>73</v>
          </cell>
          <cell r="J10255">
            <v>5509.08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</row>
        <row r="10256">
          <cell r="F10256" t="str">
            <v>2014Kern1-in-2September Peak7</v>
          </cell>
          <cell r="G10256">
            <v>0.86137439999999998</v>
          </cell>
          <cell r="H10256">
            <v>0.86137439999999998</v>
          </cell>
          <cell r="I10256">
            <v>72</v>
          </cell>
          <cell r="J10256">
            <v>5509.08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</row>
        <row r="10257">
          <cell r="F10257" t="str">
            <v>2014Kern1-in-2September Peak8</v>
          </cell>
          <cell r="G10257">
            <v>0.90377960000000002</v>
          </cell>
          <cell r="H10257">
            <v>0.90377960000000002</v>
          </cell>
          <cell r="I10257">
            <v>74.5</v>
          </cell>
          <cell r="J10257">
            <v>5509.08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</row>
        <row r="10258">
          <cell r="F10258" t="str">
            <v>2014Kern1-in-2September Peak9</v>
          </cell>
          <cell r="G10258">
            <v>0.92710539999999997</v>
          </cell>
          <cell r="H10258">
            <v>0.92710539999999997</v>
          </cell>
          <cell r="I10258">
            <v>79.5</v>
          </cell>
          <cell r="J10258">
            <v>5509.08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</row>
        <row r="10259">
          <cell r="F10259" t="str">
            <v>2014Kern1-in-2September Peak10</v>
          </cell>
          <cell r="G10259">
            <v>1.0630520000000001</v>
          </cell>
          <cell r="H10259">
            <v>1.0630520000000001</v>
          </cell>
          <cell r="I10259">
            <v>84</v>
          </cell>
          <cell r="J10259">
            <v>5509.08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</row>
        <row r="10260">
          <cell r="F10260" t="str">
            <v>2014Kern1-in-2September Peak11</v>
          </cell>
          <cell r="G10260">
            <v>1.271296</v>
          </cell>
          <cell r="H10260">
            <v>1.271296</v>
          </cell>
          <cell r="I10260">
            <v>91</v>
          </cell>
          <cell r="J10260">
            <v>5509.08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</row>
        <row r="10261">
          <cell r="F10261" t="str">
            <v>2014Kern1-in-2September Peak12</v>
          </cell>
          <cell r="G10261">
            <v>1.5526770000000001</v>
          </cell>
          <cell r="H10261">
            <v>1.5526770000000001</v>
          </cell>
          <cell r="I10261">
            <v>96</v>
          </cell>
          <cell r="J10261">
            <v>5509.08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</row>
        <row r="10262">
          <cell r="F10262" t="str">
            <v>2014Kern1-in-2September Peak13</v>
          </cell>
          <cell r="G10262">
            <v>1.8716079999999999</v>
          </cell>
          <cell r="H10262">
            <v>1.8716079999999999</v>
          </cell>
          <cell r="I10262">
            <v>96</v>
          </cell>
          <cell r="J10262">
            <v>5509.08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</row>
        <row r="10263">
          <cell r="F10263" t="str">
            <v>2014Kern1-in-2September Peak14</v>
          </cell>
          <cell r="G10263">
            <v>1.7262980000000001</v>
          </cell>
          <cell r="H10263">
            <v>2.1829000000000001</v>
          </cell>
          <cell r="I10263">
            <v>94.5</v>
          </cell>
          <cell r="J10263">
            <v>5509.08</v>
          </cell>
          <cell r="K10263">
            <v>0.3959762</v>
          </cell>
          <cell r="L10263">
            <v>0.43179430000000002</v>
          </cell>
          <cell r="M10263">
            <v>0.4566017</v>
          </cell>
          <cell r="N10263">
            <v>0.48140909999999998</v>
          </cell>
          <cell r="O10263">
            <v>0.51722710000000005</v>
          </cell>
        </row>
        <row r="10264">
          <cell r="F10264" t="str">
            <v>2014Kern1-in-2September Peak15</v>
          </cell>
          <cell r="G10264">
            <v>1.95225</v>
          </cell>
          <cell r="H10264">
            <v>2.4829150000000002</v>
          </cell>
          <cell r="I10264">
            <v>94.5</v>
          </cell>
          <cell r="J10264">
            <v>5509.08</v>
          </cell>
          <cell r="K10264">
            <v>0.46589609999999998</v>
          </cell>
          <cell r="L10264">
            <v>0.50416229999999995</v>
          </cell>
          <cell r="M10264">
            <v>0.53066530000000001</v>
          </cell>
          <cell r="N10264">
            <v>0.55716829999999995</v>
          </cell>
          <cell r="O10264">
            <v>0.59543449999999998</v>
          </cell>
        </row>
        <row r="10265">
          <cell r="F10265" t="str">
            <v>2014Kern1-in-2September Peak16</v>
          </cell>
          <cell r="G10265">
            <v>2.0913909999999998</v>
          </cell>
          <cell r="H10265">
            <v>2.7909959999999998</v>
          </cell>
          <cell r="I10265">
            <v>94.5</v>
          </cell>
          <cell r="J10265">
            <v>5509.08</v>
          </cell>
          <cell r="K10265">
            <v>0.61490690000000003</v>
          </cell>
          <cell r="L10265">
            <v>0.66494730000000002</v>
          </cell>
          <cell r="M10265">
            <v>0.69960500000000003</v>
          </cell>
          <cell r="N10265">
            <v>0.73426279999999999</v>
          </cell>
          <cell r="O10265">
            <v>0.78430319999999998</v>
          </cell>
        </row>
        <row r="10266">
          <cell r="F10266" t="str">
            <v>2014Kern1-in-2September Peak17</v>
          </cell>
          <cell r="G10266">
            <v>2.2313420000000002</v>
          </cell>
          <cell r="H10266">
            <v>3.021334</v>
          </cell>
          <cell r="I10266">
            <v>94</v>
          </cell>
          <cell r="J10266">
            <v>5509.08</v>
          </cell>
          <cell r="K10266">
            <v>0.69389400000000001</v>
          </cell>
          <cell r="L10266">
            <v>0.75066940000000004</v>
          </cell>
          <cell r="M10266">
            <v>0.78999180000000002</v>
          </cell>
          <cell r="N10266">
            <v>0.82931429999999995</v>
          </cell>
          <cell r="O10266">
            <v>0.88608960000000003</v>
          </cell>
        </row>
        <row r="10267">
          <cell r="F10267" t="str">
            <v>2014Kern1-in-2September Peak18</v>
          </cell>
          <cell r="G10267">
            <v>2.3237390000000002</v>
          </cell>
          <cell r="H10267">
            <v>3.131764</v>
          </cell>
          <cell r="I10267">
            <v>97.5</v>
          </cell>
          <cell r="J10267">
            <v>5509.08</v>
          </cell>
          <cell r="K10267">
            <v>0.70967150000000001</v>
          </cell>
          <cell r="L10267">
            <v>0.76777960000000001</v>
          </cell>
          <cell r="M10267">
            <v>0.80802510000000005</v>
          </cell>
          <cell r="N10267">
            <v>0.84827070000000004</v>
          </cell>
          <cell r="O10267">
            <v>0.90637869999999998</v>
          </cell>
        </row>
        <row r="10268">
          <cell r="F10268" t="str">
            <v>2014Kern1-in-2September Peak19</v>
          </cell>
          <cell r="G10268">
            <v>3.4678279999999999</v>
          </cell>
          <cell r="H10268">
            <v>3.0473859999999999</v>
          </cell>
          <cell r="I10268">
            <v>96</v>
          </cell>
          <cell r="J10268">
            <v>5509.08</v>
          </cell>
          <cell r="K10268">
            <v>-0.4601404</v>
          </cell>
          <cell r="L10268">
            <v>-0.43668630000000003</v>
          </cell>
          <cell r="M10268">
            <v>-0.42044209999999999</v>
          </cell>
          <cell r="N10268">
            <v>-0.4041978</v>
          </cell>
          <cell r="O10268">
            <v>-0.38074380000000002</v>
          </cell>
        </row>
        <row r="10269">
          <cell r="F10269" t="str">
            <v>2014Kern1-in-2September Peak20</v>
          </cell>
          <cell r="G10269">
            <v>3.257917</v>
          </cell>
          <cell r="H10269">
            <v>2.8351630000000001</v>
          </cell>
          <cell r="I10269">
            <v>90.5</v>
          </cell>
          <cell r="J10269">
            <v>5509.08</v>
          </cell>
          <cell r="K10269">
            <v>-0.46267069999999999</v>
          </cell>
          <cell r="L10269">
            <v>-0.43908770000000003</v>
          </cell>
          <cell r="M10269">
            <v>-0.42275400000000002</v>
          </cell>
          <cell r="N10269">
            <v>-0.40642050000000002</v>
          </cell>
          <cell r="O10269">
            <v>-0.38283739999999999</v>
          </cell>
        </row>
        <row r="10270">
          <cell r="F10270" t="str">
            <v>2014Kern1-in-2September Peak21</v>
          </cell>
          <cell r="G10270">
            <v>2.9271210000000001</v>
          </cell>
          <cell r="H10270">
            <v>2.633931</v>
          </cell>
          <cell r="I10270">
            <v>86</v>
          </cell>
          <cell r="J10270">
            <v>5509.08</v>
          </cell>
          <cell r="K10270">
            <v>-0.3208724</v>
          </cell>
          <cell r="L10270">
            <v>-0.30451699999999998</v>
          </cell>
          <cell r="M10270">
            <v>-0.29318929999999999</v>
          </cell>
          <cell r="N10270">
            <v>-0.28186159999999999</v>
          </cell>
          <cell r="O10270">
            <v>-0.26550620000000003</v>
          </cell>
        </row>
        <row r="10271">
          <cell r="F10271" t="str">
            <v>2014Kern1-in-2September Peak22</v>
          </cell>
          <cell r="G10271">
            <v>2.568327</v>
          </cell>
          <cell r="H10271">
            <v>2.376922</v>
          </cell>
          <cell r="I10271">
            <v>83</v>
          </cell>
          <cell r="J10271">
            <v>5509.08</v>
          </cell>
          <cell r="K10271">
            <v>-0.209478</v>
          </cell>
          <cell r="L10271">
            <v>-0.19880059999999999</v>
          </cell>
          <cell r="M10271">
            <v>-0.1914054</v>
          </cell>
          <cell r="N10271">
            <v>-0.18401029999999999</v>
          </cell>
          <cell r="O10271">
            <v>-0.17333280000000001</v>
          </cell>
        </row>
        <row r="10272">
          <cell r="F10272" t="str">
            <v>2014Kern1-in-2September Peak23</v>
          </cell>
          <cell r="G10272">
            <v>2.082436</v>
          </cell>
          <cell r="H10272">
            <v>1.9389639999999999</v>
          </cell>
          <cell r="I10272">
            <v>79.5</v>
          </cell>
          <cell r="J10272">
            <v>5509.08</v>
          </cell>
          <cell r="K10272">
            <v>-0.15701850000000001</v>
          </cell>
          <cell r="L10272">
            <v>-0.14901500000000001</v>
          </cell>
          <cell r="M10272">
            <v>-0.14347190000000001</v>
          </cell>
          <cell r="N10272">
            <v>-0.13792869999999999</v>
          </cell>
          <cell r="O10272">
            <v>-0.12992519999999999</v>
          </cell>
        </row>
        <row r="10273">
          <cell r="F10273" t="str">
            <v>2014Kern1-in-2September Peak24</v>
          </cell>
          <cell r="G10273">
            <v>1.6675169999999999</v>
          </cell>
          <cell r="H10273">
            <v>1.5559130000000001</v>
          </cell>
          <cell r="I10273">
            <v>77</v>
          </cell>
          <cell r="J10273">
            <v>5509.08</v>
          </cell>
          <cell r="K10273">
            <v>-0.12214170000000001</v>
          </cell>
          <cell r="L10273">
            <v>-0.1159159</v>
          </cell>
          <cell r="M10273">
            <v>-0.11160399999999999</v>
          </cell>
          <cell r="N10273">
            <v>-0.107292</v>
          </cell>
          <cell r="O10273">
            <v>-0.1010663</v>
          </cell>
        </row>
        <row r="10274">
          <cell r="F10274" t="str">
            <v>2014Northern Coast1-in-2September Peak1</v>
          </cell>
          <cell r="G10274">
            <v>0.64379790000000003</v>
          </cell>
          <cell r="H10274">
            <v>0.64379790000000003</v>
          </cell>
          <cell r="I10274">
            <v>59.575299999999999</v>
          </cell>
          <cell r="J10274">
            <v>9103.4599999999991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</row>
        <row r="10275">
          <cell r="F10275" t="str">
            <v>2014Northern Coast1-in-2September Peak2</v>
          </cell>
          <cell r="G10275">
            <v>0.56315230000000005</v>
          </cell>
          <cell r="H10275">
            <v>0.56315230000000005</v>
          </cell>
          <cell r="I10275">
            <v>57.433100000000003</v>
          </cell>
          <cell r="J10275">
            <v>9103.4599999999991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</row>
        <row r="10276">
          <cell r="F10276" t="str">
            <v>2014Northern Coast1-in-2September Peak3</v>
          </cell>
          <cell r="G10276">
            <v>0.52485870000000001</v>
          </cell>
          <cell r="H10276">
            <v>0.52485870000000001</v>
          </cell>
          <cell r="I10276">
            <v>56.5075</v>
          </cell>
          <cell r="J10276">
            <v>9103.4599999999991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>
            <v>0</v>
          </cell>
        </row>
        <row r="10277">
          <cell r="F10277" t="str">
            <v>2014Northern Coast1-in-2September Peak4</v>
          </cell>
          <cell r="G10277">
            <v>0.50145360000000005</v>
          </cell>
          <cell r="H10277">
            <v>0.50145360000000005</v>
          </cell>
          <cell r="I10277">
            <v>56.177900000000001</v>
          </cell>
          <cell r="J10277">
            <v>9103.4599999999991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</row>
        <row r="10278">
          <cell r="F10278" t="str">
            <v>2014Northern Coast1-in-2September Peak5</v>
          </cell>
          <cell r="G10278">
            <v>0.50268690000000005</v>
          </cell>
          <cell r="H10278">
            <v>0.50268690000000005</v>
          </cell>
          <cell r="I10278">
            <v>55.967100000000002</v>
          </cell>
          <cell r="J10278">
            <v>9103.4599999999991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</row>
        <row r="10279">
          <cell r="F10279" t="str">
            <v>2014Northern Coast1-in-2September Peak6</v>
          </cell>
          <cell r="G10279">
            <v>0.54915899999999995</v>
          </cell>
          <cell r="H10279">
            <v>0.54915899999999995</v>
          </cell>
          <cell r="I10279">
            <v>55.878</v>
          </cell>
          <cell r="J10279">
            <v>9103.4599999999991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</row>
        <row r="10280">
          <cell r="F10280" t="str">
            <v>2014Northern Coast1-in-2September Peak7</v>
          </cell>
          <cell r="G10280">
            <v>0.66654449999999998</v>
          </cell>
          <cell r="H10280">
            <v>0.66654449999999998</v>
          </cell>
          <cell r="I10280">
            <v>55.818600000000004</v>
          </cell>
          <cell r="J10280">
            <v>9103.4599999999991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</row>
        <row r="10281">
          <cell r="F10281" t="str">
            <v>2014Northern Coast1-in-2September Peak8</v>
          </cell>
          <cell r="G10281">
            <v>0.76931269999999996</v>
          </cell>
          <cell r="H10281">
            <v>0.76931269999999996</v>
          </cell>
          <cell r="I10281">
            <v>56.563299999999998</v>
          </cell>
          <cell r="J10281">
            <v>9103.4599999999991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</row>
        <row r="10282">
          <cell r="F10282" t="str">
            <v>2014Northern Coast1-in-2September Peak9</v>
          </cell>
          <cell r="G10282">
            <v>0.769895</v>
          </cell>
          <cell r="H10282">
            <v>0.769895</v>
          </cell>
          <cell r="I10282">
            <v>59.8553</v>
          </cell>
          <cell r="J10282">
            <v>9103.4599999999991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</row>
        <row r="10283">
          <cell r="F10283" t="str">
            <v>2014Northern Coast1-in-2September Peak10</v>
          </cell>
          <cell r="G10283">
            <v>0.7872576</v>
          </cell>
          <cell r="H10283">
            <v>0.7872576</v>
          </cell>
          <cell r="I10283">
            <v>64.242900000000006</v>
          </cell>
          <cell r="J10283">
            <v>9103.4599999999991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</row>
        <row r="10284">
          <cell r="F10284" t="str">
            <v>2014Northern Coast1-in-2September Peak11</v>
          </cell>
          <cell r="G10284">
            <v>0.81685269999999999</v>
          </cell>
          <cell r="H10284">
            <v>0.81685269999999999</v>
          </cell>
          <cell r="I10284">
            <v>70.346900000000005</v>
          </cell>
          <cell r="J10284">
            <v>9103.4599999999991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</row>
        <row r="10285">
          <cell r="F10285" t="str">
            <v>2014Northern Coast1-in-2September Peak12</v>
          </cell>
          <cell r="G10285">
            <v>0.86503810000000003</v>
          </cell>
          <cell r="H10285">
            <v>0.86503810000000003</v>
          </cell>
          <cell r="I10285">
            <v>75.469700000000003</v>
          </cell>
          <cell r="J10285">
            <v>9103.4599999999991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</row>
        <row r="10286">
          <cell r="F10286" t="str">
            <v>2014Northern Coast1-in-2September Peak13</v>
          </cell>
          <cell r="G10286">
            <v>0.94761629999999997</v>
          </cell>
          <cell r="H10286">
            <v>0.94761629999999997</v>
          </cell>
          <cell r="I10286">
            <v>80.776200000000003</v>
          </cell>
          <cell r="J10286">
            <v>9103.4599999999991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</row>
        <row r="10287">
          <cell r="F10287" t="str">
            <v>2014Northern Coast1-in-2September Peak14</v>
          </cell>
          <cell r="G10287">
            <v>0.89321059999999997</v>
          </cell>
          <cell r="H10287">
            <v>1.041866</v>
          </cell>
          <cell r="I10287">
            <v>85.409899999999993</v>
          </cell>
          <cell r="J10287">
            <v>9103.4599999999991</v>
          </cell>
          <cell r="K10287">
            <v>8.2361100000000007E-2</v>
          </cell>
          <cell r="L10287">
            <v>0.12152830000000001</v>
          </cell>
          <cell r="M10287">
            <v>0.14865529999999999</v>
          </cell>
          <cell r="N10287">
            <v>0.1757823</v>
          </cell>
          <cell r="O10287">
            <v>0.21494940000000001</v>
          </cell>
        </row>
        <row r="10288">
          <cell r="F10288" t="str">
            <v>2014Northern Coast1-in-2September Peak15</v>
          </cell>
          <cell r="G10288">
            <v>0.98208589999999996</v>
          </cell>
          <cell r="H10288">
            <v>1.176868</v>
          </cell>
          <cell r="I10288">
            <v>87.797600000000003</v>
          </cell>
          <cell r="J10288">
            <v>9103.4599999999991</v>
          </cell>
          <cell r="K10288">
            <v>0.1079175</v>
          </cell>
          <cell r="L10288">
            <v>0.15923799999999999</v>
          </cell>
          <cell r="M10288">
            <v>0.19478239999999999</v>
          </cell>
          <cell r="N10288">
            <v>0.230327</v>
          </cell>
          <cell r="O10288">
            <v>0.2816475</v>
          </cell>
        </row>
        <row r="10289">
          <cell r="F10289" t="str">
            <v>2014Northern Coast1-in-2September Peak16</v>
          </cell>
          <cell r="G10289">
            <v>1.109658</v>
          </cell>
          <cell r="H10289">
            <v>1.350417</v>
          </cell>
          <cell r="I10289">
            <v>89.097499999999997</v>
          </cell>
          <cell r="J10289">
            <v>9103.4599999999991</v>
          </cell>
          <cell r="K10289">
            <v>0.1333906</v>
          </cell>
          <cell r="L10289">
            <v>0.1968249</v>
          </cell>
          <cell r="M10289">
            <v>0.24075930000000001</v>
          </cell>
          <cell r="N10289">
            <v>0.28469369999999999</v>
          </cell>
          <cell r="O10289">
            <v>0.3481281</v>
          </cell>
        </row>
        <row r="10290">
          <cell r="F10290" t="str">
            <v>2014Northern Coast1-in-2September Peak17</v>
          </cell>
          <cell r="G10290">
            <v>1.2577290000000001</v>
          </cell>
          <cell r="H10290">
            <v>1.5402</v>
          </cell>
          <cell r="I10290">
            <v>88.313900000000004</v>
          </cell>
          <cell r="J10290">
            <v>9103.4599999999991</v>
          </cell>
          <cell r="K10290">
            <v>0.15650049999999999</v>
          </cell>
          <cell r="L10290">
            <v>0.23092499999999999</v>
          </cell>
          <cell r="M10290">
            <v>0.28247109999999997</v>
          </cell>
          <cell r="N10290">
            <v>0.33401730000000002</v>
          </cell>
          <cell r="O10290">
            <v>0.40844160000000002</v>
          </cell>
        </row>
        <row r="10291">
          <cell r="F10291" t="str">
            <v>2014Northern Coast1-in-2September Peak18</v>
          </cell>
          <cell r="G10291">
            <v>1.38649</v>
          </cell>
          <cell r="H10291">
            <v>1.6768540000000001</v>
          </cell>
          <cell r="I10291">
            <v>85.447599999999994</v>
          </cell>
          <cell r="J10291">
            <v>9103.4599999999991</v>
          </cell>
          <cell r="K10291">
            <v>0.16087319999999999</v>
          </cell>
          <cell r="L10291">
            <v>0.237377</v>
          </cell>
          <cell r="M10291">
            <v>0.29036329999999999</v>
          </cell>
          <cell r="N10291">
            <v>0.34334959999999998</v>
          </cell>
          <cell r="O10291">
            <v>0.41985339999999999</v>
          </cell>
        </row>
        <row r="10292">
          <cell r="F10292" t="str">
            <v>2014Northern Coast1-in-2September Peak19</v>
          </cell>
          <cell r="G10292">
            <v>1.8230360000000001</v>
          </cell>
          <cell r="H10292">
            <v>1.6691039999999999</v>
          </cell>
          <cell r="I10292">
            <v>80.538300000000007</v>
          </cell>
          <cell r="J10292">
            <v>9103.4599999999991</v>
          </cell>
          <cell r="K10292">
            <v>-0.1743046</v>
          </cell>
          <cell r="L10292">
            <v>-0.1622683</v>
          </cell>
          <cell r="M10292">
            <v>-0.15393190000000001</v>
          </cell>
          <cell r="N10292">
            <v>-0.14559559999999999</v>
          </cell>
          <cell r="O10292">
            <v>-0.13355929999999999</v>
          </cell>
        </row>
        <row r="10293">
          <cell r="F10293" t="str">
            <v>2014Northern Coast1-in-2September Peak20</v>
          </cell>
          <cell r="G10293">
            <v>1.6542650000000001</v>
          </cell>
          <cell r="H10293">
            <v>1.52518</v>
          </cell>
          <cell r="I10293">
            <v>72.8964</v>
          </cell>
          <cell r="J10293">
            <v>9103.4599999999991</v>
          </cell>
          <cell r="K10293">
            <v>-0.1461684</v>
          </cell>
          <cell r="L10293">
            <v>-0.1360751</v>
          </cell>
          <cell r="M10293">
            <v>-0.12908430000000001</v>
          </cell>
          <cell r="N10293">
            <v>-0.1220937</v>
          </cell>
          <cell r="O10293">
            <v>-0.1120003</v>
          </cell>
        </row>
        <row r="10294">
          <cell r="F10294" t="str">
            <v>2014Northern Coast1-in-2September Peak21</v>
          </cell>
          <cell r="G10294">
            <v>1.468561</v>
          </cell>
          <cell r="H10294">
            <v>1.386914</v>
          </cell>
          <cell r="I10294">
            <v>67.270700000000005</v>
          </cell>
          <cell r="J10294">
            <v>9103.4599999999991</v>
          </cell>
          <cell r="K10294">
            <v>-9.2452900000000005E-2</v>
          </cell>
          <cell r="L10294">
            <v>-8.6068800000000001E-2</v>
          </cell>
          <cell r="M10294">
            <v>-8.16471E-2</v>
          </cell>
          <cell r="N10294">
            <v>-7.72254E-2</v>
          </cell>
          <cell r="O10294">
            <v>-7.0841199999999993E-2</v>
          </cell>
        </row>
        <row r="10295">
          <cell r="F10295" t="str">
            <v>2014Northern Coast1-in-2September Peak22</v>
          </cell>
          <cell r="G10295">
            <v>1.271309</v>
          </cell>
          <cell r="H10295">
            <v>1.2231270000000001</v>
          </cell>
          <cell r="I10295">
            <v>63.812800000000003</v>
          </cell>
          <cell r="J10295">
            <v>9103.4599999999991</v>
          </cell>
          <cell r="K10295">
            <v>-5.4559200000000002E-2</v>
          </cell>
          <cell r="L10295">
            <v>-5.0791700000000002E-2</v>
          </cell>
          <cell r="M10295">
            <v>-4.81824E-2</v>
          </cell>
          <cell r="N10295">
            <v>-4.5573000000000002E-2</v>
          </cell>
          <cell r="O10295">
            <v>-4.1805500000000002E-2</v>
          </cell>
        </row>
        <row r="10296">
          <cell r="F10296" t="str">
            <v>2014Northern Coast1-in-2September Peak23</v>
          </cell>
          <cell r="G10296">
            <v>1.0235920000000001</v>
          </cell>
          <cell r="H10296">
            <v>0.98650819999999995</v>
          </cell>
          <cell r="I10296">
            <v>62.346800000000002</v>
          </cell>
          <cell r="J10296">
            <v>9103.4599999999991</v>
          </cell>
          <cell r="K10296">
            <v>-4.1991399999999998E-2</v>
          </cell>
          <cell r="L10296">
            <v>-3.90917E-2</v>
          </cell>
          <cell r="M10296">
            <v>-3.7083499999999998E-2</v>
          </cell>
          <cell r="N10296">
            <v>-3.5075099999999998E-2</v>
          </cell>
          <cell r="O10296">
            <v>-3.2175599999999999E-2</v>
          </cell>
        </row>
        <row r="10297">
          <cell r="F10297" t="str">
            <v>2014Northern Coast1-in-2September Peak24</v>
          </cell>
          <cell r="G10297">
            <v>0.78329400000000005</v>
          </cell>
          <cell r="H10297">
            <v>0.74859980000000004</v>
          </cell>
          <cell r="I10297">
            <v>60.7117</v>
          </cell>
          <cell r="J10297">
            <v>9103.4599999999991</v>
          </cell>
          <cell r="K10297">
            <v>-3.9286000000000001E-2</v>
          </cell>
          <cell r="L10297">
            <v>-3.6573099999999997E-2</v>
          </cell>
          <cell r="M10297">
            <v>-3.4694200000000001E-2</v>
          </cell>
          <cell r="N10297">
            <v>-3.2815299999999999E-2</v>
          </cell>
          <cell r="O10297">
            <v>-3.0102500000000001E-2</v>
          </cell>
        </row>
        <row r="10298">
          <cell r="F10298" t="str">
            <v>2014Other1-in-2September Peak1</v>
          </cell>
          <cell r="G10298">
            <v>0.85966089999999995</v>
          </cell>
          <cell r="H10298">
            <v>0.85966089999999995</v>
          </cell>
          <cell r="I10298">
            <v>72.968220000000002</v>
          </cell>
          <cell r="J10298">
            <v>25345.56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</row>
        <row r="10299">
          <cell r="F10299" t="str">
            <v>2014Other1-in-2September Peak2</v>
          </cell>
          <cell r="G10299">
            <v>0.73829699999999998</v>
          </cell>
          <cell r="H10299">
            <v>0.73829699999999998</v>
          </cell>
          <cell r="I10299">
            <v>70.549099999999996</v>
          </cell>
          <cell r="J10299">
            <v>25345.56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>
            <v>0</v>
          </cell>
        </row>
        <row r="10300">
          <cell r="F10300" t="str">
            <v>2014Other1-in-2September Peak3</v>
          </cell>
          <cell r="G10300">
            <v>0.6694599</v>
          </cell>
          <cell r="H10300">
            <v>0.6694599</v>
          </cell>
          <cell r="I10300">
            <v>68.269409999999993</v>
          </cell>
          <cell r="J10300">
            <v>25345.56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>
            <v>0</v>
          </cell>
        </row>
        <row r="10301">
          <cell r="F10301" t="str">
            <v>2014Other1-in-2September Peak4</v>
          </cell>
          <cell r="G10301">
            <v>0.63047470000000005</v>
          </cell>
          <cell r="H10301">
            <v>0.63047470000000005</v>
          </cell>
          <cell r="I10301">
            <v>66.68929</v>
          </cell>
          <cell r="J10301">
            <v>25345.56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>
            <v>0</v>
          </cell>
        </row>
        <row r="10302">
          <cell r="F10302" t="str">
            <v>2014Other1-in-2September Peak5</v>
          </cell>
          <cell r="G10302">
            <v>0.62269560000000002</v>
          </cell>
          <cell r="H10302">
            <v>0.62269560000000002</v>
          </cell>
          <cell r="I10302">
            <v>65.656940000000006</v>
          </cell>
          <cell r="J10302">
            <v>25345.56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>
            <v>0</v>
          </cell>
        </row>
        <row r="10303">
          <cell r="F10303" t="str">
            <v>2014Other1-in-2September Peak6</v>
          </cell>
          <cell r="G10303">
            <v>0.66439440000000005</v>
          </cell>
          <cell r="H10303">
            <v>0.66439440000000005</v>
          </cell>
          <cell r="I10303">
            <v>65.049300000000002</v>
          </cell>
          <cell r="J10303">
            <v>25345.56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>
            <v>0</v>
          </cell>
        </row>
        <row r="10304">
          <cell r="F10304" t="str">
            <v>2014Other1-in-2September Peak7</v>
          </cell>
          <cell r="G10304">
            <v>0.77619680000000002</v>
          </cell>
          <cell r="H10304">
            <v>0.77619680000000002</v>
          </cell>
          <cell r="I10304">
            <v>64.411029999999997</v>
          </cell>
          <cell r="J10304">
            <v>25345.56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</row>
        <row r="10305">
          <cell r="F10305" t="str">
            <v>2014Other1-in-2September Peak8</v>
          </cell>
          <cell r="G10305">
            <v>0.85184919999999997</v>
          </cell>
          <cell r="H10305">
            <v>0.85184919999999997</v>
          </cell>
          <cell r="I10305">
            <v>66.239869999999996</v>
          </cell>
          <cell r="J10305">
            <v>25345.56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</row>
        <row r="10306">
          <cell r="F10306" t="str">
            <v>2014Other1-in-2September Peak9</v>
          </cell>
          <cell r="G10306">
            <v>0.86734610000000001</v>
          </cell>
          <cell r="H10306">
            <v>0.86734610000000001</v>
          </cell>
          <cell r="I10306">
            <v>71.410449999999997</v>
          </cell>
          <cell r="J10306">
            <v>25345.56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</row>
        <row r="10307">
          <cell r="F10307" t="str">
            <v>2014Other1-in-2September Peak10</v>
          </cell>
          <cell r="G10307">
            <v>0.92464769999999996</v>
          </cell>
          <cell r="H10307">
            <v>0.92464769999999996</v>
          </cell>
          <cell r="I10307">
            <v>77.457939999999994</v>
          </cell>
          <cell r="J10307">
            <v>25345.56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</row>
        <row r="10308">
          <cell r="F10308" t="str">
            <v>2014Other1-in-2September Peak11</v>
          </cell>
          <cell r="G10308">
            <v>1.021884</v>
          </cell>
          <cell r="H10308">
            <v>1.021884</v>
          </cell>
          <cell r="I10308">
            <v>83.459180000000003</v>
          </cell>
          <cell r="J10308">
            <v>25345.56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</row>
        <row r="10309">
          <cell r="F10309" t="str">
            <v>2014Other1-in-2September Peak12</v>
          </cell>
          <cell r="G10309">
            <v>1.169929</v>
          </cell>
          <cell r="H10309">
            <v>1.169929</v>
          </cell>
          <cell r="I10309">
            <v>88.800129999999996</v>
          </cell>
          <cell r="J10309">
            <v>25345.56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</row>
        <row r="10310">
          <cell r="F10310" t="str">
            <v>2014Other1-in-2September Peak13</v>
          </cell>
          <cell r="G10310">
            <v>1.3795790000000001</v>
          </cell>
          <cell r="H10310">
            <v>1.3795790000000001</v>
          </cell>
          <cell r="I10310">
            <v>93.373500000000007</v>
          </cell>
          <cell r="J10310">
            <v>25345.56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>
            <v>0</v>
          </cell>
        </row>
        <row r="10311">
          <cell r="F10311" t="str">
            <v>2014Other1-in-2September Peak14</v>
          </cell>
          <cell r="G10311">
            <v>1.3058179999999999</v>
          </cell>
          <cell r="H10311">
            <v>1.620463</v>
          </cell>
          <cell r="I10311">
            <v>97.154660000000007</v>
          </cell>
          <cell r="J10311">
            <v>25345.56</v>
          </cell>
          <cell r="K10311">
            <v>0.2536293</v>
          </cell>
          <cell r="L10311">
            <v>0.28967759999999998</v>
          </cell>
          <cell r="M10311">
            <v>0.3146446</v>
          </cell>
          <cell r="N10311">
            <v>0.33961160000000001</v>
          </cell>
          <cell r="O10311">
            <v>0.37565999999999999</v>
          </cell>
        </row>
        <row r="10312">
          <cell r="F10312" t="str">
            <v>2014Other1-in-2September Peak15</v>
          </cell>
          <cell r="G10312">
            <v>1.4898960000000001</v>
          </cell>
          <cell r="H10312">
            <v>1.8946130000000001</v>
          </cell>
          <cell r="I10312">
            <v>100.0408</v>
          </cell>
          <cell r="J10312">
            <v>25345.56</v>
          </cell>
          <cell r="K10312">
            <v>0.32737680000000002</v>
          </cell>
          <cell r="L10312">
            <v>0.37306990000000001</v>
          </cell>
          <cell r="M10312">
            <v>0.40471659999999998</v>
          </cell>
          <cell r="N10312">
            <v>0.43636340000000001</v>
          </cell>
          <cell r="O10312">
            <v>0.4820564</v>
          </cell>
        </row>
        <row r="10313">
          <cell r="F10313" t="str">
            <v>2014Other1-in-2September Peak16</v>
          </cell>
          <cell r="G10313">
            <v>1.690275</v>
          </cell>
          <cell r="H10313">
            <v>2.1966709999999998</v>
          </cell>
          <cell r="I10313">
            <v>101.1942</v>
          </cell>
          <cell r="J10313">
            <v>25345.56</v>
          </cell>
          <cell r="K10313">
            <v>0.40997630000000002</v>
          </cell>
          <cell r="L10313">
            <v>0.46694229999999998</v>
          </cell>
          <cell r="M10313">
            <v>0.50639670000000003</v>
          </cell>
          <cell r="N10313">
            <v>0.54585119999999998</v>
          </cell>
          <cell r="O10313">
            <v>0.60281720000000005</v>
          </cell>
        </row>
        <row r="10314">
          <cell r="F10314" t="str">
            <v>2014Other1-in-2September Peak17</v>
          </cell>
          <cell r="G10314">
            <v>1.8806989999999999</v>
          </cell>
          <cell r="H10314">
            <v>2.4704899999999999</v>
          </cell>
          <cell r="I10314">
            <v>100.80459999999999</v>
          </cell>
          <cell r="J10314">
            <v>25345.56</v>
          </cell>
          <cell r="K10314">
            <v>0.47724800000000001</v>
          </cell>
          <cell r="L10314">
            <v>0.54373939999999998</v>
          </cell>
          <cell r="M10314">
            <v>0.58979119999999996</v>
          </cell>
          <cell r="N10314">
            <v>0.63584289999999999</v>
          </cell>
          <cell r="O10314">
            <v>0.70233420000000002</v>
          </cell>
        </row>
        <row r="10315">
          <cell r="F10315" t="str">
            <v>2014Other1-in-2September Peak18</v>
          </cell>
          <cell r="G10315">
            <v>2.0270280000000001</v>
          </cell>
          <cell r="H10315">
            <v>2.6327280000000002</v>
          </cell>
          <cell r="I10315">
            <v>98.806740000000005</v>
          </cell>
          <cell r="J10315">
            <v>25345.56</v>
          </cell>
          <cell r="K10315">
            <v>0.49008970000000002</v>
          </cell>
          <cell r="L10315">
            <v>0.55839380000000005</v>
          </cell>
          <cell r="M10315">
            <v>0.60570089999999999</v>
          </cell>
          <cell r="N10315">
            <v>0.65300820000000004</v>
          </cell>
          <cell r="O10315">
            <v>0.72131199999999995</v>
          </cell>
        </row>
        <row r="10316">
          <cell r="F10316" t="str">
            <v>2014Other1-in-2September Peak19</v>
          </cell>
          <cell r="G10316">
            <v>2.8674689999999998</v>
          </cell>
          <cell r="H10316">
            <v>2.5751300000000001</v>
          </cell>
          <cell r="I10316">
            <v>94.557109999999994</v>
          </cell>
          <cell r="J10316">
            <v>25345.56</v>
          </cell>
          <cell r="K10316">
            <v>-0.32657809999999998</v>
          </cell>
          <cell r="L10316">
            <v>-0.30634919999999999</v>
          </cell>
          <cell r="M10316">
            <v>-0.29233870000000001</v>
          </cell>
          <cell r="N10316">
            <v>-0.27832829999999997</v>
          </cell>
          <cell r="O10316">
            <v>-0.25809949999999998</v>
          </cell>
        </row>
        <row r="10317">
          <cell r="F10317" t="str">
            <v>2014Other1-in-2September Peak20</v>
          </cell>
          <cell r="G10317">
            <v>2.5803539999999998</v>
          </cell>
          <cell r="H10317">
            <v>2.3235760000000001</v>
          </cell>
          <cell r="I10317">
            <v>89.438869999999994</v>
          </cell>
          <cell r="J10317">
            <v>25345.56</v>
          </cell>
          <cell r="K10317">
            <v>-0.28685159999999998</v>
          </cell>
          <cell r="L10317">
            <v>-0.26908339999999997</v>
          </cell>
          <cell r="M10317">
            <v>-0.25677719999999998</v>
          </cell>
          <cell r="N10317">
            <v>-0.2444711</v>
          </cell>
          <cell r="O10317">
            <v>-0.22670299999999999</v>
          </cell>
        </row>
        <row r="10318">
          <cell r="F10318" t="str">
            <v>2014Other1-in-2September Peak21</v>
          </cell>
          <cell r="G10318">
            <v>2.1920860000000002</v>
          </cell>
          <cell r="H10318">
            <v>2.0415260000000002</v>
          </cell>
          <cell r="I10318">
            <v>83.955489999999998</v>
          </cell>
          <cell r="J10318">
            <v>25345.56</v>
          </cell>
          <cell r="K10318">
            <v>-0.16819429999999999</v>
          </cell>
          <cell r="L10318">
            <v>-0.157776</v>
          </cell>
          <cell r="M10318">
            <v>-0.15056040000000001</v>
          </cell>
          <cell r="N10318">
            <v>-0.14334469999999999</v>
          </cell>
          <cell r="O10318">
            <v>-0.1329264</v>
          </cell>
        </row>
        <row r="10319">
          <cell r="F10319" t="str">
            <v>2014Other1-in-2September Peak22</v>
          </cell>
          <cell r="G10319">
            <v>1.8364780000000001</v>
          </cell>
          <cell r="H10319">
            <v>1.739878</v>
          </cell>
          <cell r="I10319">
            <v>80.35763</v>
          </cell>
          <cell r="J10319">
            <v>25345.56</v>
          </cell>
          <cell r="K10319">
            <v>-0.1079142</v>
          </cell>
          <cell r="L10319">
            <v>-0.10122979999999999</v>
          </cell>
          <cell r="M10319">
            <v>-9.6600199999999997E-2</v>
          </cell>
          <cell r="N10319">
            <v>-9.19706E-2</v>
          </cell>
          <cell r="O10319">
            <v>-8.5286200000000006E-2</v>
          </cell>
        </row>
        <row r="10320">
          <cell r="F10320" t="str">
            <v>2014Other1-in-2September Peak23</v>
          </cell>
          <cell r="G10320">
            <v>1.4233370000000001</v>
          </cell>
          <cell r="H10320">
            <v>1.362018</v>
          </cell>
          <cell r="I10320">
            <v>77.399510000000006</v>
          </cell>
          <cell r="J10320">
            <v>25345.56</v>
          </cell>
          <cell r="K10320">
            <v>-6.8501300000000001E-2</v>
          </cell>
          <cell r="L10320">
            <v>-6.4258200000000001E-2</v>
          </cell>
          <cell r="M10320">
            <v>-6.1319499999999999E-2</v>
          </cell>
          <cell r="N10320">
            <v>-5.8380700000000001E-2</v>
          </cell>
          <cell r="O10320">
            <v>-5.4137600000000001E-2</v>
          </cell>
        </row>
        <row r="10321">
          <cell r="F10321" t="str">
            <v>2014Other1-in-2September Peak24</v>
          </cell>
          <cell r="G10321">
            <v>1.0794889999999999</v>
          </cell>
          <cell r="H10321">
            <v>1.040306</v>
          </cell>
          <cell r="I10321">
            <v>74.812709999999996</v>
          </cell>
          <cell r="J10321">
            <v>25345.56</v>
          </cell>
          <cell r="K10321">
            <v>-4.3772999999999999E-2</v>
          </cell>
          <cell r="L10321">
            <v>-4.1061599999999997E-2</v>
          </cell>
          <cell r="M10321">
            <v>-3.9183700000000002E-2</v>
          </cell>
          <cell r="N10321">
            <v>-3.73058E-2</v>
          </cell>
          <cell r="O10321">
            <v>-3.45945E-2</v>
          </cell>
        </row>
        <row r="10322">
          <cell r="F10322" t="str">
            <v>2014Sierra1-in-2September Peak1</v>
          </cell>
          <cell r="G10322">
            <v>1.1400129999999999</v>
          </cell>
          <cell r="H10322">
            <v>1.1400129999999999</v>
          </cell>
          <cell r="I10322">
            <v>73.413359999999997</v>
          </cell>
          <cell r="J10322">
            <v>17736.009999999998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</row>
        <row r="10323">
          <cell r="F10323" t="str">
            <v>2014Sierra1-in-2September Peak2</v>
          </cell>
          <cell r="G10323">
            <v>1.0058240000000001</v>
          </cell>
          <cell r="H10323">
            <v>1.0058240000000001</v>
          </cell>
          <cell r="I10323">
            <v>72.137439999999998</v>
          </cell>
          <cell r="J10323">
            <v>17736.009999999998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</row>
        <row r="10324">
          <cell r="F10324" t="str">
            <v>2014Sierra1-in-2September Peak3</v>
          </cell>
          <cell r="G10324">
            <v>0.92832320000000002</v>
          </cell>
          <cell r="H10324">
            <v>0.92832320000000002</v>
          </cell>
          <cell r="I10324">
            <v>70.738919999999993</v>
          </cell>
          <cell r="J10324">
            <v>17736.009999999998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>
            <v>0</v>
          </cell>
        </row>
        <row r="10325">
          <cell r="F10325" t="str">
            <v>2014Sierra1-in-2September Peak4</v>
          </cell>
          <cell r="G10325">
            <v>0.8844786</v>
          </cell>
          <cell r="H10325">
            <v>0.8844786</v>
          </cell>
          <cell r="I10325">
            <v>69.925190000000001</v>
          </cell>
          <cell r="J10325">
            <v>17736.009999999998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</row>
        <row r="10326">
          <cell r="F10326" t="str">
            <v>2014Sierra1-in-2September Peak5</v>
          </cell>
          <cell r="G10326">
            <v>0.88470579999999999</v>
          </cell>
          <cell r="H10326">
            <v>0.88470579999999999</v>
          </cell>
          <cell r="I10326">
            <v>69.401380000000003</v>
          </cell>
          <cell r="J10326">
            <v>17736.009999999998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</row>
        <row r="10327">
          <cell r="F10327" t="str">
            <v>2014Sierra1-in-2September Peak6</v>
          </cell>
          <cell r="G10327">
            <v>0.96579939999999997</v>
          </cell>
          <cell r="H10327">
            <v>0.96579939999999997</v>
          </cell>
          <cell r="I10327">
            <v>69.018389999999997</v>
          </cell>
          <cell r="J10327">
            <v>17736.009999999998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</row>
        <row r="10328">
          <cell r="F10328" t="str">
            <v>2014Sierra1-in-2September Peak7</v>
          </cell>
          <cell r="G10328">
            <v>1.1494390000000001</v>
          </cell>
          <cell r="H10328">
            <v>1.1494390000000001</v>
          </cell>
          <cell r="I10328">
            <v>68.150639999999996</v>
          </cell>
          <cell r="J10328">
            <v>17736.009999999998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</row>
        <row r="10329">
          <cell r="F10329" t="str">
            <v>2014Sierra1-in-2September Peak8</v>
          </cell>
          <cell r="G10329">
            <v>1.2657069999999999</v>
          </cell>
          <cell r="H10329">
            <v>1.2657069999999999</v>
          </cell>
          <cell r="I10329">
            <v>69.887060000000005</v>
          </cell>
          <cell r="J10329">
            <v>17736.009999999998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</row>
        <row r="10330">
          <cell r="F10330" t="str">
            <v>2014Sierra1-in-2September Peak9</v>
          </cell>
          <cell r="G10330">
            <v>1.3011790000000001</v>
          </cell>
          <cell r="H10330">
            <v>1.3011790000000001</v>
          </cell>
          <cell r="I10330">
            <v>75.213620000000006</v>
          </cell>
          <cell r="J10330">
            <v>17736.009999999998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>
            <v>0</v>
          </cell>
        </row>
        <row r="10331">
          <cell r="F10331" t="str">
            <v>2014Sierra1-in-2September Peak10</v>
          </cell>
          <cell r="G10331">
            <v>1.3673280000000001</v>
          </cell>
          <cell r="H10331">
            <v>1.3673280000000001</v>
          </cell>
          <cell r="I10331">
            <v>81.78398</v>
          </cell>
          <cell r="J10331">
            <v>17736.009999999998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</row>
        <row r="10332">
          <cell r="F10332" t="str">
            <v>2014Sierra1-in-2September Peak11</v>
          </cell>
          <cell r="G10332">
            <v>1.492998</v>
          </cell>
          <cell r="H10332">
            <v>1.492998</v>
          </cell>
          <cell r="I10332">
            <v>87.847300000000004</v>
          </cell>
          <cell r="J10332">
            <v>17736.009999999998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</row>
        <row r="10333">
          <cell r="F10333" t="str">
            <v>2014Sierra1-in-2September Peak12</v>
          </cell>
          <cell r="G10333">
            <v>1.683441</v>
          </cell>
          <cell r="H10333">
            <v>1.683441</v>
          </cell>
          <cell r="I10333">
            <v>92.389499999999998</v>
          </cell>
          <cell r="J10333">
            <v>17736.009999999998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</row>
        <row r="10334">
          <cell r="F10334" t="str">
            <v>2014Sierra1-in-2September Peak13</v>
          </cell>
          <cell r="G10334">
            <v>1.9469160000000001</v>
          </cell>
          <cell r="H10334">
            <v>1.9469160000000001</v>
          </cell>
          <cell r="I10334">
            <v>94.962159999999997</v>
          </cell>
          <cell r="J10334">
            <v>17736.009999999998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>
            <v>0</v>
          </cell>
        </row>
        <row r="10335">
          <cell r="F10335" t="str">
            <v>2014Sierra1-in-2September Peak14</v>
          </cell>
          <cell r="G10335">
            <v>1.7987869999999999</v>
          </cell>
          <cell r="H10335">
            <v>2.2460680000000002</v>
          </cell>
          <cell r="I10335">
            <v>96.400850000000005</v>
          </cell>
          <cell r="J10335">
            <v>17736.009999999998</v>
          </cell>
          <cell r="K10335">
            <v>0.38240780000000002</v>
          </cell>
          <cell r="L10335">
            <v>0.42073519999999998</v>
          </cell>
          <cell r="M10335">
            <v>0.44728069999999998</v>
          </cell>
          <cell r="N10335">
            <v>0.47382629999999998</v>
          </cell>
          <cell r="O10335">
            <v>0.51215370000000005</v>
          </cell>
        </row>
        <row r="10336">
          <cell r="F10336" t="str">
            <v>2014Sierra1-in-2September Peak15</v>
          </cell>
          <cell r="G10336">
            <v>2.0102139999999999</v>
          </cell>
          <cell r="H10336">
            <v>2.5889449999999998</v>
          </cell>
          <cell r="I10336">
            <v>97.992199999999997</v>
          </cell>
          <cell r="J10336">
            <v>17736.009999999998</v>
          </cell>
          <cell r="K10336">
            <v>0.49575079999999999</v>
          </cell>
          <cell r="L10336">
            <v>0.5447767</v>
          </cell>
          <cell r="M10336">
            <v>0.57873180000000002</v>
          </cell>
          <cell r="N10336">
            <v>0.61268699999999998</v>
          </cell>
          <cell r="O10336">
            <v>0.66171279999999999</v>
          </cell>
        </row>
        <row r="10337">
          <cell r="F10337" t="str">
            <v>2014Sierra1-in-2September Peak16</v>
          </cell>
          <cell r="G10337">
            <v>2.2626900000000001</v>
          </cell>
          <cell r="H10337">
            <v>2.9832939999999999</v>
          </cell>
          <cell r="I10337">
            <v>99.096209999999999</v>
          </cell>
          <cell r="J10337">
            <v>17736.009999999998</v>
          </cell>
          <cell r="K10337">
            <v>0.61739699999999997</v>
          </cell>
          <cell r="L10337">
            <v>0.67837289999999995</v>
          </cell>
          <cell r="M10337">
            <v>0.72060460000000004</v>
          </cell>
          <cell r="N10337">
            <v>0.76283650000000003</v>
          </cell>
          <cell r="O10337">
            <v>0.8238124</v>
          </cell>
        </row>
        <row r="10338">
          <cell r="F10338" t="str">
            <v>2014Sierra1-in-2September Peak17</v>
          </cell>
          <cell r="G10338">
            <v>2.4941399999999998</v>
          </cell>
          <cell r="H10338">
            <v>3.335874</v>
          </cell>
          <cell r="I10338">
            <v>98.711470000000006</v>
          </cell>
          <cell r="J10338">
            <v>17736.009999999998</v>
          </cell>
          <cell r="K10338">
            <v>0.72109599999999996</v>
          </cell>
          <cell r="L10338">
            <v>0.7923694</v>
          </cell>
          <cell r="M10338">
            <v>0.84173330000000002</v>
          </cell>
          <cell r="N10338">
            <v>0.89109709999999998</v>
          </cell>
          <cell r="O10338">
            <v>0.96237050000000002</v>
          </cell>
        </row>
        <row r="10339">
          <cell r="F10339" t="str">
            <v>2014Sierra1-in-2September Peak18</v>
          </cell>
          <cell r="G10339">
            <v>2.6980189999999999</v>
          </cell>
          <cell r="H10339">
            <v>3.562783</v>
          </cell>
          <cell r="I10339">
            <v>97.682010000000005</v>
          </cell>
          <cell r="J10339">
            <v>17736.009999999998</v>
          </cell>
          <cell r="K10339">
            <v>0.74081529999999995</v>
          </cell>
          <cell r="L10339">
            <v>0.81404509999999997</v>
          </cell>
          <cell r="M10339">
            <v>0.86476390000000003</v>
          </cell>
          <cell r="N10339">
            <v>0.91548269999999998</v>
          </cell>
          <cell r="O10339">
            <v>0.98871249999999999</v>
          </cell>
        </row>
        <row r="10340">
          <cell r="F10340" t="str">
            <v>2014Sierra1-in-2September Peak19</v>
          </cell>
          <cell r="G10340">
            <v>3.891502</v>
          </cell>
          <cell r="H10340">
            <v>3.523603</v>
          </cell>
          <cell r="I10340">
            <v>94.415940000000006</v>
          </cell>
          <cell r="J10340">
            <v>17736.009999999998</v>
          </cell>
          <cell r="K10340">
            <v>-0.40038770000000001</v>
          </cell>
          <cell r="L10340">
            <v>-0.381193</v>
          </cell>
          <cell r="M10340">
            <v>-0.36789880000000003</v>
          </cell>
          <cell r="N10340">
            <v>-0.35460459999999999</v>
          </cell>
          <cell r="O10340">
            <v>-0.33540979999999998</v>
          </cell>
        </row>
        <row r="10341">
          <cell r="F10341" t="str">
            <v>2014Sierra1-in-2September Peak20</v>
          </cell>
          <cell r="G10341">
            <v>3.5350860000000002</v>
          </cell>
          <cell r="H10341">
            <v>3.2318790000000002</v>
          </cell>
          <cell r="I10341">
            <v>86.332700000000003</v>
          </cell>
          <cell r="J10341">
            <v>17736.009999999998</v>
          </cell>
          <cell r="K10341">
            <v>-0.32998379999999999</v>
          </cell>
          <cell r="L10341">
            <v>-0.31416430000000001</v>
          </cell>
          <cell r="M10341">
            <v>-0.30320760000000002</v>
          </cell>
          <cell r="N10341">
            <v>-0.29225109999999999</v>
          </cell>
          <cell r="O10341">
            <v>-0.2764316</v>
          </cell>
        </row>
        <row r="10342">
          <cell r="F10342" t="str">
            <v>2014Sierra1-in-2September Peak21</v>
          </cell>
          <cell r="G10342">
            <v>3.0527359999999999</v>
          </cell>
          <cell r="H10342">
            <v>2.8606509999999998</v>
          </cell>
          <cell r="I10342">
            <v>80.098950000000002</v>
          </cell>
          <cell r="J10342">
            <v>17736.009999999998</v>
          </cell>
          <cell r="K10342">
            <v>-0.20904739999999999</v>
          </cell>
          <cell r="L10342">
            <v>-0.1990256</v>
          </cell>
          <cell r="M10342">
            <v>-0.19208459999999999</v>
          </cell>
          <cell r="N10342">
            <v>-0.18514349999999999</v>
          </cell>
          <cell r="O10342">
            <v>-0.17512169999999999</v>
          </cell>
        </row>
        <row r="10343">
          <cell r="F10343" t="str">
            <v>2014Sierra1-in-2September Peak22</v>
          </cell>
          <cell r="G10343">
            <v>2.5491839999999999</v>
          </cell>
          <cell r="H10343">
            <v>2.4344619999999999</v>
          </cell>
          <cell r="I10343">
            <v>76.175269999999998</v>
          </cell>
          <cell r="J10343">
            <v>17736.009999999998</v>
          </cell>
          <cell r="K10343">
            <v>-0.1248522</v>
          </cell>
          <cell r="L10343">
            <v>-0.11886679999999999</v>
          </cell>
          <cell r="M10343">
            <v>-0.1147213</v>
          </cell>
          <cell r="N10343">
            <v>-0.1105758</v>
          </cell>
          <cell r="O10343">
            <v>-0.1045903</v>
          </cell>
        </row>
        <row r="10344">
          <cell r="F10344" t="str">
            <v>2014Sierra1-in-2September Peak23</v>
          </cell>
          <cell r="G10344">
            <v>1.96112</v>
          </cell>
          <cell r="H10344">
            <v>1.8838839999999999</v>
          </cell>
          <cell r="I10344">
            <v>74.478740000000002</v>
          </cell>
          <cell r="J10344">
            <v>17736.009999999998</v>
          </cell>
          <cell r="K10344">
            <v>-8.4055900000000003E-2</v>
          </cell>
          <cell r="L10344">
            <v>-8.0026299999999995E-2</v>
          </cell>
          <cell r="M10344">
            <v>-7.7235300000000007E-2</v>
          </cell>
          <cell r="N10344">
            <v>-7.4444399999999994E-2</v>
          </cell>
          <cell r="O10344">
            <v>-7.0414699999999997E-2</v>
          </cell>
        </row>
        <row r="10345">
          <cell r="F10345" t="str">
            <v>2014Sierra1-in-2September Peak24</v>
          </cell>
          <cell r="G10345">
            <v>1.4699800000000001</v>
          </cell>
          <cell r="H10345">
            <v>1.429684</v>
          </cell>
          <cell r="I10345">
            <v>73.800370000000001</v>
          </cell>
          <cell r="J10345">
            <v>17736.009999999998</v>
          </cell>
          <cell r="K10345">
            <v>-4.3853900000000001E-2</v>
          </cell>
          <cell r="L10345">
            <v>-4.17516E-2</v>
          </cell>
          <cell r="M10345">
            <v>-4.0295499999999998E-2</v>
          </cell>
          <cell r="N10345">
            <v>-3.8839400000000003E-2</v>
          </cell>
          <cell r="O10345">
            <v>-3.6736999999999999E-2</v>
          </cell>
        </row>
        <row r="10346">
          <cell r="F10346" t="str">
            <v>2014Stockton1-in-2September Peak1</v>
          </cell>
          <cell r="G10346">
            <v>0.90565519999999999</v>
          </cell>
          <cell r="H10346">
            <v>0.90565519999999999</v>
          </cell>
          <cell r="I10346">
            <v>79.320369999999997</v>
          </cell>
          <cell r="J10346">
            <v>12356.54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>
            <v>0</v>
          </cell>
        </row>
        <row r="10347">
          <cell r="F10347" t="str">
            <v>2014Stockton1-in-2September Peak2</v>
          </cell>
          <cell r="G10347">
            <v>0.77036700000000002</v>
          </cell>
          <cell r="H10347">
            <v>0.77036700000000002</v>
          </cell>
          <cell r="I10347">
            <v>69.814260000000004</v>
          </cell>
          <cell r="J10347">
            <v>12356.54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>
            <v>0</v>
          </cell>
        </row>
        <row r="10348">
          <cell r="F10348" t="str">
            <v>2014Stockton1-in-2September Peak3</v>
          </cell>
          <cell r="G10348">
            <v>0.6873245</v>
          </cell>
          <cell r="H10348">
            <v>0.6873245</v>
          </cell>
          <cell r="I10348">
            <v>67.955089999999998</v>
          </cell>
          <cell r="J10348">
            <v>12356.54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</row>
        <row r="10349">
          <cell r="F10349" t="str">
            <v>2014Stockton1-in-2September Peak4</v>
          </cell>
          <cell r="G10349">
            <v>0.64083420000000002</v>
          </cell>
          <cell r="H10349">
            <v>0.64083420000000002</v>
          </cell>
          <cell r="I10349">
            <v>65.955089999999998</v>
          </cell>
          <cell r="J10349">
            <v>12356.54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>
            <v>0</v>
          </cell>
        </row>
        <row r="10350">
          <cell r="F10350" t="str">
            <v>2014Stockton1-in-2September Peak5</v>
          </cell>
          <cell r="G10350">
            <v>0.63023200000000001</v>
          </cell>
          <cell r="H10350">
            <v>0.63023200000000001</v>
          </cell>
          <cell r="I10350">
            <v>64.314260000000004</v>
          </cell>
          <cell r="J10350">
            <v>12356.54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>
            <v>0</v>
          </cell>
        </row>
        <row r="10351">
          <cell r="F10351" t="str">
            <v>2014Stockton1-in-2September Peak6</v>
          </cell>
          <cell r="G10351">
            <v>0.65864659999999997</v>
          </cell>
          <cell r="H10351">
            <v>0.65864659999999997</v>
          </cell>
          <cell r="I10351">
            <v>64.308120000000002</v>
          </cell>
          <cell r="J10351">
            <v>12356.54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>
            <v>0</v>
          </cell>
        </row>
        <row r="10352">
          <cell r="F10352" t="str">
            <v>2014Stockton1-in-2September Peak7</v>
          </cell>
          <cell r="G10352">
            <v>0.75155229999999995</v>
          </cell>
          <cell r="H10352">
            <v>0.75155229999999995</v>
          </cell>
          <cell r="I10352">
            <v>63.987740000000002</v>
          </cell>
          <cell r="J10352">
            <v>12356.54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</row>
        <row r="10353">
          <cell r="F10353" t="str">
            <v>2014Stockton1-in-2September Peak8</v>
          </cell>
          <cell r="G10353">
            <v>0.81610380000000005</v>
          </cell>
          <cell r="H10353">
            <v>0.81610380000000005</v>
          </cell>
          <cell r="I10353">
            <v>65.442830000000001</v>
          </cell>
          <cell r="J10353">
            <v>12356.54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0</v>
          </cell>
        </row>
        <row r="10354">
          <cell r="F10354" t="str">
            <v>2014Stockton1-in-2September Peak9</v>
          </cell>
          <cell r="G10354">
            <v>0.84980940000000005</v>
          </cell>
          <cell r="H10354">
            <v>0.84980940000000005</v>
          </cell>
          <cell r="I10354">
            <v>71.173479999999998</v>
          </cell>
          <cell r="J10354">
            <v>12356.54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0</v>
          </cell>
        </row>
        <row r="10355">
          <cell r="F10355" t="str">
            <v>2014Stockton1-in-2September Peak10</v>
          </cell>
          <cell r="G10355">
            <v>0.93237890000000001</v>
          </cell>
          <cell r="H10355">
            <v>0.93237890000000001</v>
          </cell>
          <cell r="I10355">
            <v>74.808120000000002</v>
          </cell>
          <cell r="J10355">
            <v>12356.54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0</v>
          </cell>
        </row>
        <row r="10356">
          <cell r="F10356" t="str">
            <v>2014Stockton1-in-2September Peak11</v>
          </cell>
          <cell r="G10356">
            <v>1.0502629999999999</v>
          </cell>
          <cell r="H10356">
            <v>1.0502629999999999</v>
          </cell>
          <cell r="I10356">
            <v>79.763279999999995</v>
          </cell>
          <cell r="J10356">
            <v>12356.54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0</v>
          </cell>
        </row>
        <row r="10357">
          <cell r="F10357" t="str">
            <v>2014Stockton1-in-2September Peak12</v>
          </cell>
          <cell r="G10357">
            <v>1.2101379999999999</v>
          </cell>
          <cell r="H10357">
            <v>1.2101379999999999</v>
          </cell>
          <cell r="I10357">
            <v>86.448939999999993</v>
          </cell>
          <cell r="J10357">
            <v>12356.54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0</v>
          </cell>
        </row>
        <row r="10358">
          <cell r="F10358" t="str">
            <v>2014Stockton1-in-2September Peak13</v>
          </cell>
          <cell r="G10358">
            <v>1.4157869999999999</v>
          </cell>
          <cell r="H10358">
            <v>1.4157869999999999</v>
          </cell>
          <cell r="I10358">
            <v>90.859179999999995</v>
          </cell>
          <cell r="J10358">
            <v>12356.54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>
            <v>0</v>
          </cell>
        </row>
        <row r="10359">
          <cell r="F10359" t="str">
            <v>2014Stockton1-in-2September Peak14</v>
          </cell>
          <cell r="G10359">
            <v>1.3555980000000001</v>
          </cell>
          <cell r="H10359">
            <v>1.6519820000000001</v>
          </cell>
          <cell r="I10359">
            <v>95.134709999999998</v>
          </cell>
          <cell r="J10359">
            <v>12356.54</v>
          </cell>
          <cell r="K10359">
            <v>0.2373574</v>
          </cell>
          <cell r="L10359">
            <v>0.2722308</v>
          </cell>
          <cell r="M10359">
            <v>0.29638399999999998</v>
          </cell>
          <cell r="N10359">
            <v>0.32053710000000002</v>
          </cell>
          <cell r="O10359">
            <v>0.35541050000000002</v>
          </cell>
        </row>
        <row r="10360">
          <cell r="F10360" t="str">
            <v>2014Stockton1-in-2September Peak15</v>
          </cell>
          <cell r="G10360">
            <v>1.5417050000000001</v>
          </cell>
          <cell r="H10360">
            <v>1.914255</v>
          </cell>
          <cell r="I10360">
            <v>99.365290000000002</v>
          </cell>
          <cell r="J10360">
            <v>12356.54</v>
          </cell>
          <cell r="K10360">
            <v>0.3006393</v>
          </cell>
          <cell r="L10360">
            <v>0.3431246</v>
          </cell>
          <cell r="M10360">
            <v>0.37254969999999998</v>
          </cell>
          <cell r="N10360">
            <v>0.40197490000000002</v>
          </cell>
          <cell r="O10360">
            <v>0.44446020000000003</v>
          </cell>
        </row>
        <row r="10361">
          <cell r="F10361" t="str">
            <v>2014Stockton1-in-2September Peak16</v>
          </cell>
          <cell r="G10361">
            <v>1.731436</v>
          </cell>
          <cell r="H10361">
            <v>2.2037849999999999</v>
          </cell>
          <cell r="I10361">
            <v>101.2754</v>
          </cell>
          <cell r="J10361">
            <v>12356.54</v>
          </cell>
          <cell r="K10361">
            <v>0.38174649999999999</v>
          </cell>
          <cell r="L10361">
            <v>0.43527529999999998</v>
          </cell>
          <cell r="M10361">
            <v>0.47234930000000003</v>
          </cell>
          <cell r="N10361">
            <v>0.50942330000000002</v>
          </cell>
          <cell r="O10361">
            <v>0.56295220000000001</v>
          </cell>
        </row>
        <row r="10362">
          <cell r="F10362" t="str">
            <v>2014Stockton1-in-2September Peak17</v>
          </cell>
          <cell r="G10362">
            <v>1.907897</v>
          </cell>
          <cell r="H10362">
            <v>2.4537110000000002</v>
          </cell>
          <cell r="I10362">
            <v>100.8206</v>
          </cell>
          <cell r="J10362">
            <v>12356.54</v>
          </cell>
          <cell r="K10362">
            <v>0.44072719999999999</v>
          </cell>
          <cell r="L10362">
            <v>0.50281370000000003</v>
          </cell>
          <cell r="M10362">
            <v>0.54581460000000004</v>
          </cell>
          <cell r="N10362">
            <v>0.58881539999999999</v>
          </cell>
          <cell r="O10362">
            <v>0.65090199999999998</v>
          </cell>
        </row>
        <row r="10363">
          <cell r="F10363" t="str">
            <v>2014Stockton1-in-2September Peak18</v>
          </cell>
          <cell r="G10363">
            <v>2.0267119999999998</v>
          </cell>
          <cell r="H10363">
            <v>2.5866790000000002</v>
          </cell>
          <cell r="I10363">
            <v>99.865290000000002</v>
          </cell>
          <cell r="J10363">
            <v>12356.54</v>
          </cell>
          <cell r="K10363">
            <v>0.45210299999999998</v>
          </cell>
          <cell r="L10363">
            <v>0.51583020000000002</v>
          </cell>
          <cell r="M10363">
            <v>0.55996749999999995</v>
          </cell>
          <cell r="N10363">
            <v>0.60410470000000005</v>
          </cell>
          <cell r="O10363">
            <v>0.66783199999999998</v>
          </cell>
        </row>
        <row r="10364">
          <cell r="F10364" t="str">
            <v>2014Stockton1-in-2September Peak19</v>
          </cell>
          <cell r="G10364">
            <v>2.8168530000000001</v>
          </cell>
          <cell r="H10364">
            <v>2.5236779999999999</v>
          </cell>
          <cell r="I10364">
            <v>96.230609999999999</v>
          </cell>
          <cell r="J10364">
            <v>12356.54</v>
          </cell>
          <cell r="K10364">
            <v>-0.30917099999999997</v>
          </cell>
          <cell r="L10364">
            <v>-0.29972009999999999</v>
          </cell>
          <cell r="M10364">
            <v>-0.2931745</v>
          </cell>
          <cell r="N10364">
            <v>-0.28662890000000002</v>
          </cell>
          <cell r="O10364">
            <v>-0.27717799999999998</v>
          </cell>
        </row>
        <row r="10365">
          <cell r="F10365" t="str">
            <v>2014Stockton1-in-2September Peak20</v>
          </cell>
          <cell r="G10365">
            <v>2.5659230000000002</v>
          </cell>
          <cell r="H10365">
            <v>2.2908430000000002</v>
          </cell>
          <cell r="I10365">
            <v>91.320369999999997</v>
          </cell>
          <cell r="J10365">
            <v>12356.54</v>
          </cell>
          <cell r="K10365">
            <v>-0.2900894</v>
          </cell>
          <cell r="L10365">
            <v>-0.28122190000000002</v>
          </cell>
          <cell r="M10365">
            <v>-0.2750802</v>
          </cell>
          <cell r="N10365">
            <v>-0.26893850000000002</v>
          </cell>
          <cell r="O10365">
            <v>-0.260071</v>
          </cell>
        </row>
        <row r="10366">
          <cell r="F10366" t="str">
            <v>2014Stockton1-in-2September Peak21</v>
          </cell>
          <cell r="G10366">
            <v>2.2429049999999999</v>
          </cell>
          <cell r="H10366">
            <v>2.057194</v>
          </cell>
          <cell r="I10366">
            <v>84.410240000000002</v>
          </cell>
          <cell r="J10366">
            <v>12356.54</v>
          </cell>
          <cell r="K10366">
            <v>-0.19584409999999999</v>
          </cell>
          <cell r="L10366">
            <v>-0.18985750000000001</v>
          </cell>
          <cell r="M10366">
            <v>-0.18571109999999999</v>
          </cell>
          <cell r="N10366">
            <v>-0.1815648</v>
          </cell>
          <cell r="O10366">
            <v>-0.17557819999999999</v>
          </cell>
        </row>
        <row r="10367">
          <cell r="F10367" t="str">
            <v>2014Stockton1-in-2September Peak22</v>
          </cell>
          <cell r="G10367">
            <v>1.907891</v>
          </cell>
          <cell r="H10367">
            <v>1.7773129999999999</v>
          </cell>
          <cell r="I10367">
            <v>81</v>
          </cell>
          <cell r="J10367">
            <v>12356.54</v>
          </cell>
          <cell r="K10367">
            <v>-0.1377023</v>
          </cell>
          <cell r="L10367">
            <v>-0.1334929</v>
          </cell>
          <cell r="M10367">
            <v>-0.13057759999999999</v>
          </cell>
          <cell r="N10367">
            <v>-0.1276622</v>
          </cell>
          <cell r="O10367">
            <v>-0.1234528</v>
          </cell>
        </row>
        <row r="10368">
          <cell r="F10368" t="str">
            <v>2014Stockton1-in-2September Peak23</v>
          </cell>
          <cell r="G10368">
            <v>1.487511</v>
          </cell>
          <cell r="H10368">
            <v>1.4172340000000001</v>
          </cell>
          <cell r="I10368">
            <v>80.365290000000002</v>
          </cell>
          <cell r="J10368">
            <v>12356.54</v>
          </cell>
          <cell r="K10368">
            <v>-7.4110999999999996E-2</v>
          </cell>
          <cell r="L10368">
            <v>-7.1845500000000007E-2</v>
          </cell>
          <cell r="M10368">
            <v>-7.0276500000000006E-2</v>
          </cell>
          <cell r="N10368">
            <v>-6.8707500000000005E-2</v>
          </cell>
          <cell r="O10368">
            <v>-6.6442000000000001E-2</v>
          </cell>
        </row>
        <row r="10369">
          <cell r="F10369" t="str">
            <v>2014Stockton1-in-2September Peak24</v>
          </cell>
          <cell r="G10369">
            <v>1.1482570000000001</v>
          </cell>
          <cell r="H10369">
            <v>1.0919099999999999</v>
          </cell>
          <cell r="I10369">
            <v>78</v>
          </cell>
          <cell r="J10369">
            <v>12356.54</v>
          </cell>
          <cell r="K10369">
            <v>-5.9421000000000002E-2</v>
          </cell>
          <cell r="L10369">
            <v>-5.7604599999999999E-2</v>
          </cell>
          <cell r="M10369">
            <v>-5.6346500000000001E-2</v>
          </cell>
          <cell r="N10369">
            <v>-5.5088499999999999E-2</v>
          </cell>
          <cell r="O10369">
            <v>-5.3272100000000003E-2</v>
          </cell>
        </row>
        <row r="10370">
          <cell r="F10370" t="str">
            <v>2015-2022All Customers1-in-10September Peak1</v>
          </cell>
          <cell r="G10370">
            <v>1.0318989999999999</v>
          </cell>
          <cell r="H10370">
            <v>1.0318989999999999</v>
          </cell>
          <cell r="I10370">
            <v>73.999690000000001</v>
          </cell>
          <cell r="J10370">
            <v>147887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</row>
        <row r="10371">
          <cell r="F10371" t="str">
            <v>2015-2022All Customers1-in-10September Peak2</v>
          </cell>
          <cell r="G10371">
            <v>0.88091030000000003</v>
          </cell>
          <cell r="H10371">
            <v>0.88091030000000003</v>
          </cell>
          <cell r="I10371">
            <v>72.787030000000001</v>
          </cell>
          <cell r="J10371">
            <v>147887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</row>
        <row r="10372">
          <cell r="F10372" t="str">
            <v>2015-2022All Customers1-in-10September Peak3</v>
          </cell>
          <cell r="G10372">
            <v>0.79258969999999995</v>
          </cell>
          <cell r="H10372">
            <v>0.79258969999999995</v>
          </cell>
          <cell r="I10372">
            <v>70.518910000000005</v>
          </cell>
          <cell r="J10372">
            <v>147887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</row>
        <row r="10373">
          <cell r="F10373" t="str">
            <v>2015-2022All Customers1-in-10September Peak4</v>
          </cell>
          <cell r="G10373">
            <v>0.74143269999999994</v>
          </cell>
          <cell r="H10373">
            <v>0.74143269999999994</v>
          </cell>
          <cell r="I10373">
            <v>69.092339999999993</v>
          </cell>
          <cell r="J10373">
            <v>147887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</row>
        <row r="10374">
          <cell r="F10374" t="str">
            <v>2015-2022All Customers1-in-10September Peak5</v>
          </cell>
          <cell r="G10374">
            <v>0.72802520000000004</v>
          </cell>
          <cell r="H10374">
            <v>0.72802520000000004</v>
          </cell>
          <cell r="I10374">
            <v>67.929400000000001</v>
          </cell>
          <cell r="J10374">
            <v>147887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</row>
        <row r="10375">
          <cell r="F10375" t="str">
            <v>2015-2022All Customers1-in-10September Peak6</v>
          </cell>
          <cell r="G10375">
            <v>0.77010140000000005</v>
          </cell>
          <cell r="H10375">
            <v>0.77010140000000005</v>
          </cell>
          <cell r="I10375">
            <v>66.559799999999996</v>
          </cell>
          <cell r="J10375">
            <v>147887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</row>
        <row r="10376">
          <cell r="F10376" t="str">
            <v>2015-2022All Customers1-in-10September Peak7</v>
          </cell>
          <cell r="G10376">
            <v>0.89770669999999997</v>
          </cell>
          <cell r="H10376">
            <v>0.89770669999999997</v>
          </cell>
          <cell r="I10376">
            <v>65.497600000000006</v>
          </cell>
          <cell r="J10376">
            <v>147887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</row>
        <row r="10377">
          <cell r="F10377" t="str">
            <v>2015-2022All Customers1-in-10September Peak8</v>
          </cell>
          <cell r="G10377">
            <v>0.99985159999999995</v>
          </cell>
          <cell r="H10377">
            <v>0.99985159999999995</v>
          </cell>
          <cell r="I10377">
            <v>67.080569999999994</v>
          </cell>
          <cell r="J10377">
            <v>147887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</row>
        <row r="10378">
          <cell r="F10378" t="str">
            <v>2015-2022All Customers1-in-10September Peak9</v>
          </cell>
          <cell r="G10378">
            <v>1.021169</v>
          </cell>
          <cell r="H10378">
            <v>1.021169</v>
          </cell>
          <cell r="I10378">
            <v>72.895259999999993</v>
          </cell>
          <cell r="J10378">
            <v>147887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0</v>
          </cell>
        </row>
        <row r="10379">
          <cell r="F10379" t="str">
            <v>2015-2022All Customers1-in-10September Peak10</v>
          </cell>
          <cell r="G10379">
            <v>1.088136</v>
          </cell>
          <cell r="H10379">
            <v>1.088136</v>
          </cell>
          <cell r="I10379">
            <v>78.839029999999994</v>
          </cell>
          <cell r="J10379">
            <v>147887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</row>
        <row r="10380">
          <cell r="F10380" t="str">
            <v>2015-2022All Customers1-in-10September Peak11</v>
          </cell>
          <cell r="G10380">
            <v>1.201808</v>
          </cell>
          <cell r="H10380">
            <v>1.201808</v>
          </cell>
          <cell r="I10380">
            <v>84.574789999999993</v>
          </cell>
          <cell r="J10380">
            <v>147887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</row>
        <row r="10381">
          <cell r="F10381" t="str">
            <v>2015-2022All Customers1-in-10September Peak12</v>
          </cell>
          <cell r="G10381">
            <v>1.3667739999999999</v>
          </cell>
          <cell r="H10381">
            <v>1.3667739999999999</v>
          </cell>
          <cell r="I10381">
            <v>89.198800000000006</v>
          </cell>
          <cell r="J10381">
            <v>147887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</row>
        <row r="10382">
          <cell r="F10382" t="str">
            <v>2015-2022All Customers1-in-10September Peak13</v>
          </cell>
          <cell r="G10382">
            <v>1.586708</v>
          </cell>
          <cell r="H10382">
            <v>1.586708</v>
          </cell>
          <cell r="I10382">
            <v>92.652510000000007</v>
          </cell>
          <cell r="J10382">
            <v>147887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</row>
        <row r="10383">
          <cell r="F10383" t="str">
            <v>2015-2022All Customers1-in-10September Peak14</v>
          </cell>
          <cell r="G10383">
            <v>1.466194</v>
          </cell>
          <cell r="H10383">
            <v>1.8270789999999999</v>
          </cell>
          <cell r="I10383">
            <v>95.769620000000003</v>
          </cell>
          <cell r="J10383">
            <v>147887</v>
          </cell>
          <cell r="K10383">
            <v>0.29814420000000003</v>
          </cell>
          <cell r="L10383">
            <v>0.33521210000000001</v>
          </cell>
          <cell r="M10383">
            <v>0.36088510000000001</v>
          </cell>
          <cell r="N10383">
            <v>0.38655830000000002</v>
          </cell>
          <cell r="O10383">
            <v>0.42362620000000001</v>
          </cell>
        </row>
        <row r="10384">
          <cell r="F10384" t="str">
            <v>2015-2022All Customers1-in-10September Peak15</v>
          </cell>
          <cell r="G10384">
            <v>1.6338550000000001</v>
          </cell>
          <cell r="H10384">
            <v>2.0972620000000002</v>
          </cell>
          <cell r="I10384">
            <v>98.281109999999998</v>
          </cell>
          <cell r="J10384">
            <v>147887</v>
          </cell>
          <cell r="K10384">
            <v>0.38361889999999998</v>
          </cell>
          <cell r="L10384">
            <v>0.43075829999999998</v>
          </cell>
          <cell r="M10384">
            <v>0.46340700000000001</v>
          </cell>
          <cell r="N10384">
            <v>0.49605569999999999</v>
          </cell>
          <cell r="O10384">
            <v>0.54319510000000004</v>
          </cell>
        </row>
        <row r="10385">
          <cell r="F10385" t="str">
            <v>2015-2022All Customers1-in-10September Peak16</v>
          </cell>
          <cell r="G10385">
            <v>1.8253490000000001</v>
          </cell>
          <cell r="H10385">
            <v>2.4048780000000001</v>
          </cell>
          <cell r="I10385">
            <v>99.591279999999998</v>
          </cell>
          <cell r="J10385">
            <v>147887</v>
          </cell>
          <cell r="K10385">
            <v>0.48014210000000002</v>
          </cell>
          <cell r="L10385">
            <v>0.53886100000000003</v>
          </cell>
          <cell r="M10385">
            <v>0.57952959999999998</v>
          </cell>
          <cell r="N10385">
            <v>0.62019809999999997</v>
          </cell>
          <cell r="O10385">
            <v>0.67891710000000005</v>
          </cell>
        </row>
        <row r="10386">
          <cell r="F10386" t="str">
            <v>2015-2022All Customers1-in-10September Peak17</v>
          </cell>
          <cell r="G10386">
            <v>2.0048159999999999</v>
          </cell>
          <cell r="H10386">
            <v>2.6799949999999999</v>
          </cell>
          <cell r="I10386">
            <v>99.540660000000003</v>
          </cell>
          <cell r="J10386">
            <v>147887</v>
          </cell>
          <cell r="K10386">
            <v>0.55911270000000002</v>
          </cell>
          <cell r="L10386">
            <v>0.62768539999999995</v>
          </cell>
          <cell r="M10386">
            <v>0.67517859999999996</v>
          </cell>
          <cell r="N10386">
            <v>0.72267190000000003</v>
          </cell>
          <cell r="O10386">
            <v>0.79124459999999996</v>
          </cell>
        </row>
        <row r="10387">
          <cell r="F10387" t="str">
            <v>2015-2022All Customers1-in-10September Peak18</v>
          </cell>
          <cell r="G10387">
            <v>2.1595960000000001</v>
          </cell>
          <cell r="H10387">
            <v>2.8530160000000002</v>
          </cell>
          <cell r="I10387">
            <v>98.553060000000002</v>
          </cell>
          <cell r="J10387">
            <v>147887</v>
          </cell>
          <cell r="K10387">
            <v>0.57418179999999996</v>
          </cell>
          <cell r="L10387">
            <v>0.64462850000000005</v>
          </cell>
          <cell r="M10387">
            <v>0.69341980000000003</v>
          </cell>
          <cell r="N10387">
            <v>0.74221099999999995</v>
          </cell>
          <cell r="O10387">
            <v>0.81265770000000004</v>
          </cell>
        </row>
        <row r="10388">
          <cell r="F10388" t="str">
            <v>2015-2022All Customers1-in-10September Peak19</v>
          </cell>
          <cell r="G10388">
            <v>3.0801810000000001</v>
          </cell>
          <cell r="H10388">
            <v>2.81684</v>
          </cell>
          <cell r="I10388">
            <v>95.037409999999994</v>
          </cell>
          <cell r="J10388">
            <v>147887</v>
          </cell>
          <cell r="K10388">
            <v>-0.29170299999999999</v>
          </cell>
          <cell r="L10388">
            <v>-0.27494689999999999</v>
          </cell>
          <cell r="M10388">
            <v>-0.26334150000000001</v>
          </cell>
          <cell r="N10388">
            <v>-0.25173630000000002</v>
          </cell>
          <cell r="O10388">
            <v>-0.2349801</v>
          </cell>
        </row>
        <row r="10389">
          <cell r="F10389" t="str">
            <v>2015-2022All Customers1-in-10September Peak20</v>
          </cell>
          <cell r="G10389">
            <v>2.8195939999999999</v>
          </cell>
          <cell r="H10389">
            <v>2.5831900000000001</v>
          </cell>
          <cell r="I10389">
            <v>89.269350000000003</v>
          </cell>
          <cell r="J10389">
            <v>147887</v>
          </cell>
          <cell r="K10389">
            <v>-0.26174350000000002</v>
          </cell>
          <cell r="L10389">
            <v>-0.24677260000000001</v>
          </cell>
          <cell r="M10389">
            <v>-0.2364039</v>
          </cell>
          <cell r="N10389">
            <v>-0.22603509999999999</v>
          </cell>
          <cell r="O10389">
            <v>-0.21106430000000001</v>
          </cell>
        </row>
        <row r="10390">
          <cell r="F10390" t="str">
            <v>2015-2022All Customers1-in-10September Peak21</v>
          </cell>
          <cell r="G10390">
            <v>2.4881359999999999</v>
          </cell>
          <cell r="H10390">
            <v>2.3381210000000001</v>
          </cell>
          <cell r="I10390">
            <v>84.885559999999998</v>
          </cell>
          <cell r="J10390">
            <v>147887</v>
          </cell>
          <cell r="K10390">
            <v>-0.16576550000000001</v>
          </cell>
          <cell r="L10390">
            <v>-0.15646019999999999</v>
          </cell>
          <cell r="M10390">
            <v>-0.15001529999999999</v>
          </cell>
          <cell r="N10390">
            <v>-0.14357039999999999</v>
          </cell>
          <cell r="O10390">
            <v>-0.134265</v>
          </cell>
        </row>
        <row r="10391">
          <cell r="F10391" t="str">
            <v>2015-2022All Customers1-in-10September Peak22</v>
          </cell>
          <cell r="G10391">
            <v>2.1463320000000001</v>
          </cell>
          <cell r="H10391">
            <v>2.0532659999999998</v>
          </cell>
          <cell r="I10391">
            <v>81.728200000000001</v>
          </cell>
          <cell r="J10391">
            <v>147887</v>
          </cell>
          <cell r="K10391">
            <v>-0.10273599999999999</v>
          </cell>
          <cell r="L10391">
            <v>-9.7022800000000006E-2</v>
          </cell>
          <cell r="M10391">
            <v>-9.3065800000000004E-2</v>
          </cell>
          <cell r="N10391">
            <v>-8.9108800000000002E-2</v>
          </cell>
          <cell r="O10391">
            <v>-8.3395499999999997E-2</v>
          </cell>
        </row>
        <row r="10392">
          <cell r="F10392" t="str">
            <v>2015-2022All Customers1-in-10September Peak23</v>
          </cell>
          <cell r="G10392">
            <v>1.7004630000000001</v>
          </cell>
          <cell r="H10392">
            <v>1.6422460000000001</v>
          </cell>
          <cell r="I10392">
            <v>78.629850000000005</v>
          </cell>
          <cell r="J10392">
            <v>147887</v>
          </cell>
          <cell r="K10392">
            <v>-6.4355200000000001E-2</v>
          </cell>
          <cell r="L10392">
            <v>-6.0728699999999997E-2</v>
          </cell>
          <cell r="M10392">
            <v>-5.8216999999999998E-2</v>
          </cell>
          <cell r="N10392">
            <v>-5.5705299999999999E-2</v>
          </cell>
          <cell r="O10392">
            <v>-5.2078899999999997E-2</v>
          </cell>
        </row>
        <row r="10393">
          <cell r="F10393" t="str">
            <v>2015-2022All Customers1-in-10September Peak24</v>
          </cell>
          <cell r="G10393">
            <v>1.3000039999999999</v>
          </cell>
          <cell r="H10393">
            <v>1.258</v>
          </cell>
          <cell r="I10393">
            <v>76.942149999999998</v>
          </cell>
          <cell r="J10393">
            <v>147887</v>
          </cell>
          <cell r="K10393">
            <v>-4.6475700000000002E-2</v>
          </cell>
          <cell r="L10393">
            <v>-4.3833499999999997E-2</v>
          </cell>
          <cell r="M10393">
            <v>-4.2003600000000002E-2</v>
          </cell>
          <cell r="N10393">
            <v>-4.01737E-2</v>
          </cell>
          <cell r="O10393">
            <v>-3.7531500000000002E-2</v>
          </cell>
        </row>
        <row r="10394">
          <cell r="F10394" t="str">
            <v>2015-2022Greater Bay Area1-in-10September Peak1</v>
          </cell>
          <cell r="G10394">
            <v>1.063469</v>
          </cell>
          <cell r="H10394">
            <v>1.063469</v>
          </cell>
          <cell r="I10394">
            <v>72.094309999999993</v>
          </cell>
          <cell r="J10394">
            <v>51563.08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</row>
        <row r="10395">
          <cell r="F10395" t="str">
            <v>2015-2022Greater Bay Area1-in-10September Peak2</v>
          </cell>
          <cell r="G10395">
            <v>0.8945282</v>
          </cell>
          <cell r="H10395">
            <v>0.8945282</v>
          </cell>
          <cell r="I10395">
            <v>71.576580000000007</v>
          </cell>
          <cell r="J10395">
            <v>51563.08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</row>
        <row r="10396">
          <cell r="F10396" t="str">
            <v>2015-2022Greater Bay Area1-in-10September Peak3</v>
          </cell>
          <cell r="G10396">
            <v>0.8014829</v>
          </cell>
          <cell r="H10396">
            <v>0.8014829</v>
          </cell>
          <cell r="I10396">
            <v>69.988169999999997</v>
          </cell>
          <cell r="J10396">
            <v>51563.08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</row>
        <row r="10397">
          <cell r="F10397" t="str">
            <v>2015-2022Greater Bay Area1-in-10September Peak4</v>
          </cell>
          <cell r="G10397">
            <v>0.74984340000000005</v>
          </cell>
          <cell r="H10397">
            <v>0.74984340000000005</v>
          </cell>
          <cell r="I10397">
            <v>68.493250000000003</v>
          </cell>
          <cell r="J10397">
            <v>51563.08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>
            <v>0</v>
          </cell>
        </row>
        <row r="10398">
          <cell r="F10398" t="str">
            <v>2015-2022Greater Bay Area1-in-10September Peak5</v>
          </cell>
          <cell r="G10398">
            <v>0.73253550000000001</v>
          </cell>
          <cell r="H10398">
            <v>0.73253550000000001</v>
          </cell>
          <cell r="I10398">
            <v>67.471940000000004</v>
          </cell>
          <cell r="J10398">
            <v>51563.08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</row>
        <row r="10399">
          <cell r="F10399" t="str">
            <v>2015-2022Greater Bay Area1-in-10September Peak6</v>
          </cell>
          <cell r="G10399">
            <v>0.77282910000000005</v>
          </cell>
          <cell r="H10399">
            <v>0.77282910000000005</v>
          </cell>
          <cell r="I10399">
            <v>66.007310000000004</v>
          </cell>
          <cell r="J10399">
            <v>51563.08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>
            <v>0</v>
          </cell>
        </row>
        <row r="10400">
          <cell r="F10400" t="str">
            <v>2015-2022Greater Bay Area1-in-10September Peak7</v>
          </cell>
          <cell r="G10400">
            <v>0.91334329999999997</v>
          </cell>
          <cell r="H10400">
            <v>0.91334329999999997</v>
          </cell>
          <cell r="I10400">
            <v>64.634699999999995</v>
          </cell>
          <cell r="J10400">
            <v>51563.08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</row>
        <row r="10401">
          <cell r="F10401" t="str">
            <v>2015-2022Greater Bay Area1-in-10September Peak8</v>
          </cell>
          <cell r="G10401">
            <v>1.050692</v>
          </cell>
          <cell r="H10401">
            <v>1.050692</v>
          </cell>
          <cell r="I10401">
            <v>65.918760000000006</v>
          </cell>
          <cell r="J10401">
            <v>51563.08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</row>
        <row r="10402">
          <cell r="F10402" t="str">
            <v>2015-2022Greater Bay Area1-in-10September Peak9</v>
          </cell>
          <cell r="G10402">
            <v>1.067013</v>
          </cell>
          <cell r="H10402">
            <v>1.067013</v>
          </cell>
          <cell r="I10402">
            <v>71.57732</v>
          </cell>
          <cell r="J10402">
            <v>51563.08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</row>
        <row r="10403">
          <cell r="F10403" t="str">
            <v>2015-2022Greater Bay Area1-in-10September Peak10</v>
          </cell>
          <cell r="G10403">
            <v>1.1135660000000001</v>
          </cell>
          <cell r="H10403">
            <v>1.1135660000000001</v>
          </cell>
          <cell r="I10403">
            <v>76.808109999999999</v>
          </cell>
          <cell r="J10403">
            <v>51563.08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>
            <v>0</v>
          </cell>
        </row>
        <row r="10404">
          <cell r="F10404" t="str">
            <v>2015-2022Greater Bay Area1-in-10September Peak11</v>
          </cell>
          <cell r="G10404">
            <v>1.2089760000000001</v>
          </cell>
          <cell r="H10404">
            <v>1.2089760000000001</v>
          </cell>
          <cell r="I10404">
            <v>83.630120000000005</v>
          </cell>
          <cell r="J10404">
            <v>51563.08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0</v>
          </cell>
        </row>
        <row r="10405">
          <cell r="F10405" t="str">
            <v>2015-2022Greater Bay Area1-in-10September Peak12</v>
          </cell>
          <cell r="G10405">
            <v>1.3447819999999999</v>
          </cell>
          <cell r="H10405">
            <v>1.3447819999999999</v>
          </cell>
          <cell r="I10405">
            <v>89.105009999999993</v>
          </cell>
          <cell r="J10405">
            <v>51563.08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</row>
        <row r="10406">
          <cell r="F10406" t="str">
            <v>2015-2022Greater Bay Area1-in-10September Peak13</v>
          </cell>
          <cell r="G10406">
            <v>1.5302770000000001</v>
          </cell>
          <cell r="H10406">
            <v>1.5302770000000001</v>
          </cell>
          <cell r="I10406">
            <v>92.788820000000001</v>
          </cell>
          <cell r="J10406">
            <v>51563.08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</row>
        <row r="10407">
          <cell r="F10407" t="str">
            <v>2015-2022Greater Bay Area1-in-10September Peak14</v>
          </cell>
          <cell r="G10407">
            <v>1.380236</v>
          </cell>
          <cell r="H10407">
            <v>1.728029</v>
          </cell>
          <cell r="I10407">
            <v>95.931139999999999</v>
          </cell>
          <cell r="J10407">
            <v>51563.08</v>
          </cell>
          <cell r="K10407">
            <v>0.28995300000000002</v>
          </cell>
          <cell r="L10407">
            <v>0.32412560000000001</v>
          </cell>
          <cell r="M10407">
            <v>0.34779330000000003</v>
          </cell>
          <cell r="N10407">
            <v>0.37146119999999999</v>
          </cell>
          <cell r="O10407">
            <v>0.40563379999999999</v>
          </cell>
        </row>
        <row r="10408">
          <cell r="F10408" t="str">
            <v>2015-2022Greater Bay Area1-in-10September Peak15</v>
          </cell>
          <cell r="G10408">
            <v>1.504602</v>
          </cell>
          <cell r="H10408">
            <v>1.958094</v>
          </cell>
          <cell r="I10408">
            <v>98.007199999999997</v>
          </cell>
          <cell r="J10408">
            <v>51563.08</v>
          </cell>
          <cell r="K10408">
            <v>0.37832379999999999</v>
          </cell>
          <cell r="L10408">
            <v>0.42273349999999998</v>
          </cell>
          <cell r="M10408">
            <v>0.45349149999999999</v>
          </cell>
          <cell r="N10408">
            <v>0.4842496</v>
          </cell>
          <cell r="O10408">
            <v>0.52865930000000005</v>
          </cell>
        </row>
        <row r="10409">
          <cell r="F10409" t="str">
            <v>2015-2022Greater Bay Area1-in-10September Peak16</v>
          </cell>
          <cell r="G10409">
            <v>1.6787449999999999</v>
          </cell>
          <cell r="H10409">
            <v>2.2406739999999998</v>
          </cell>
          <cell r="I10409">
            <v>99.002870000000001</v>
          </cell>
          <cell r="J10409">
            <v>51563.08</v>
          </cell>
          <cell r="K10409">
            <v>0.46882249999999998</v>
          </cell>
          <cell r="L10409">
            <v>0.52383060000000004</v>
          </cell>
          <cell r="M10409">
            <v>0.56192909999999996</v>
          </cell>
          <cell r="N10409">
            <v>0.60002759999999999</v>
          </cell>
          <cell r="O10409">
            <v>0.6550359</v>
          </cell>
        </row>
        <row r="10410">
          <cell r="F10410" t="str">
            <v>2015-2022Greater Bay Area1-in-10September Peak17</v>
          </cell>
          <cell r="G10410">
            <v>1.8535509999999999</v>
          </cell>
          <cell r="H10410">
            <v>2.5118510000000001</v>
          </cell>
          <cell r="I10410">
            <v>98.214489999999998</v>
          </cell>
          <cell r="J10410">
            <v>51563.08</v>
          </cell>
          <cell r="K10410">
            <v>0.54920100000000005</v>
          </cell>
          <cell r="L10410">
            <v>0.61365769999999997</v>
          </cell>
          <cell r="M10410">
            <v>0.6583</v>
          </cell>
          <cell r="N10410">
            <v>0.70294239999999997</v>
          </cell>
          <cell r="O10410">
            <v>0.76739900000000005</v>
          </cell>
        </row>
        <row r="10411">
          <cell r="F10411" t="str">
            <v>2015-2022Greater Bay Area1-in-10September Peak18</v>
          </cell>
          <cell r="G10411">
            <v>2.0249299999999999</v>
          </cell>
          <cell r="H10411">
            <v>2.7014939999999998</v>
          </cell>
          <cell r="I10411">
            <v>96.94247</v>
          </cell>
          <cell r="J10411">
            <v>51563.08</v>
          </cell>
          <cell r="K10411">
            <v>0.56443460000000001</v>
          </cell>
          <cell r="L10411">
            <v>0.63068139999999995</v>
          </cell>
          <cell r="M10411">
            <v>0.67656360000000004</v>
          </cell>
          <cell r="N10411">
            <v>0.72244589999999997</v>
          </cell>
          <cell r="O10411">
            <v>0.78869270000000002</v>
          </cell>
        </row>
        <row r="10412">
          <cell r="F10412" t="str">
            <v>2015-2022Greater Bay Area1-in-10September Peak19</v>
          </cell>
          <cell r="G10412">
            <v>2.879006</v>
          </cell>
          <cell r="H10412">
            <v>2.7021519999999999</v>
          </cell>
          <cell r="I10412">
            <v>93.657210000000006</v>
          </cell>
          <cell r="J10412">
            <v>51563.08</v>
          </cell>
          <cell r="K10412">
            <v>-0.20453879999999999</v>
          </cell>
          <cell r="L10412">
            <v>-0.1881825</v>
          </cell>
          <cell r="M10412">
            <v>-0.17685409999999999</v>
          </cell>
          <cell r="N10412">
            <v>-0.1655258</v>
          </cell>
          <cell r="O10412">
            <v>-0.14916940000000001</v>
          </cell>
        </row>
        <row r="10413">
          <cell r="F10413" t="str">
            <v>2015-2022Greater Bay Area1-in-10September Peak20</v>
          </cell>
          <cell r="G10413">
            <v>2.6534610000000001</v>
          </cell>
          <cell r="H10413">
            <v>2.4961639999999998</v>
          </cell>
          <cell r="I10413">
            <v>87.230509999999995</v>
          </cell>
          <cell r="J10413">
            <v>51563.08</v>
          </cell>
          <cell r="K10413">
            <v>-0.18192059999999999</v>
          </cell>
          <cell r="L10413">
            <v>-0.16737299999999999</v>
          </cell>
          <cell r="M10413">
            <v>-0.1572974</v>
          </cell>
          <cell r="N10413">
            <v>-0.14722170000000001</v>
          </cell>
          <cell r="O10413">
            <v>-0.13267409999999999</v>
          </cell>
        </row>
        <row r="10414">
          <cell r="F10414" t="str">
            <v>2015-2022Greater Bay Area1-in-10September Peak21</v>
          </cell>
          <cell r="G10414">
            <v>2.387362</v>
          </cell>
          <cell r="H10414">
            <v>2.2971219999999999</v>
          </cell>
          <cell r="I10414">
            <v>82.273489999999995</v>
          </cell>
          <cell r="J10414">
            <v>51563.08</v>
          </cell>
          <cell r="K10414">
            <v>-0.10436670000000001</v>
          </cell>
          <cell r="L10414">
            <v>-9.6020800000000003E-2</v>
          </cell>
          <cell r="M10414">
            <v>-9.0240500000000001E-2</v>
          </cell>
          <cell r="N10414">
            <v>-8.4460099999999996E-2</v>
          </cell>
          <cell r="O10414">
            <v>-7.6114299999999996E-2</v>
          </cell>
        </row>
        <row r="10415">
          <cell r="F10415" t="str">
            <v>2015-2022Greater Bay Area1-in-10September Peak22</v>
          </cell>
          <cell r="G10415">
            <v>2.1126559999999999</v>
          </cell>
          <cell r="H10415">
            <v>2.0596429999999999</v>
          </cell>
          <cell r="I10415">
            <v>79.296549999999996</v>
          </cell>
          <cell r="J10415">
            <v>51563.08</v>
          </cell>
          <cell r="K10415">
            <v>-6.1311200000000003E-2</v>
          </cell>
          <cell r="L10415">
            <v>-5.6408300000000001E-2</v>
          </cell>
          <cell r="M10415">
            <v>-5.30126E-2</v>
          </cell>
          <cell r="N10415">
            <v>-4.9616899999999999E-2</v>
          </cell>
          <cell r="O10415">
            <v>-4.4713999999999997E-2</v>
          </cell>
        </row>
        <row r="10416">
          <cell r="F10416" t="str">
            <v>2015-2022Greater Bay Area1-in-10September Peak23</v>
          </cell>
          <cell r="G10416">
            <v>1.706607</v>
          </cell>
          <cell r="H10416">
            <v>1.672499</v>
          </cell>
          <cell r="I10416">
            <v>76.91189</v>
          </cell>
          <cell r="J10416">
            <v>51563.08</v>
          </cell>
          <cell r="K10416">
            <v>-3.9447700000000002E-2</v>
          </cell>
          <cell r="L10416">
            <v>-3.6293199999999998E-2</v>
          </cell>
          <cell r="M10416">
            <v>-3.4108399999999997E-2</v>
          </cell>
          <cell r="N10416">
            <v>-3.1923600000000003E-2</v>
          </cell>
          <cell r="O10416">
            <v>-2.8769099999999999E-2</v>
          </cell>
        </row>
        <row r="10417">
          <cell r="F10417" t="str">
            <v>2015-2022Greater Bay Area1-in-10September Peak24</v>
          </cell>
          <cell r="G10417">
            <v>1.300448</v>
          </cell>
          <cell r="H10417">
            <v>1.273193</v>
          </cell>
          <cell r="I10417">
            <v>75.811989999999994</v>
          </cell>
          <cell r="J10417">
            <v>51563.08</v>
          </cell>
          <cell r="K10417">
            <v>-3.1521300000000002E-2</v>
          </cell>
          <cell r="L10417">
            <v>-2.9000600000000001E-2</v>
          </cell>
          <cell r="M10417">
            <v>-2.7254799999999999E-2</v>
          </cell>
          <cell r="N10417">
            <v>-2.5509E-2</v>
          </cell>
          <cell r="O10417">
            <v>-2.2988399999999999E-2</v>
          </cell>
        </row>
        <row r="10418">
          <cell r="F10418" t="str">
            <v>2015-2022Greater Fresno1-in-10September Peak1</v>
          </cell>
          <cell r="G10418">
            <v>1.0587150000000001</v>
          </cell>
          <cell r="H10418">
            <v>1.0587150000000001</v>
          </cell>
          <cell r="I10418">
            <v>80.409390000000002</v>
          </cell>
          <cell r="J10418">
            <v>26460.99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</row>
        <row r="10419">
          <cell r="F10419" t="str">
            <v>2015-2022Greater Fresno1-in-10September Peak2</v>
          </cell>
          <cell r="G10419">
            <v>0.90015999999999996</v>
          </cell>
          <cell r="H10419">
            <v>0.90015999999999996</v>
          </cell>
          <cell r="I10419">
            <v>79.676240000000007</v>
          </cell>
          <cell r="J10419">
            <v>26460.99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</row>
        <row r="10420">
          <cell r="F10420" t="str">
            <v>2015-2022Greater Fresno1-in-10September Peak3</v>
          </cell>
          <cell r="G10420">
            <v>0.79730239999999997</v>
          </cell>
          <cell r="H10420">
            <v>0.79730239999999997</v>
          </cell>
          <cell r="I10420">
            <v>74.921499999999995</v>
          </cell>
          <cell r="J10420">
            <v>26460.99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</row>
        <row r="10421">
          <cell r="F10421" t="str">
            <v>2015-2022Greater Fresno1-in-10September Peak4</v>
          </cell>
          <cell r="G10421">
            <v>0.73508289999999998</v>
          </cell>
          <cell r="H10421">
            <v>0.73508289999999998</v>
          </cell>
          <cell r="I10421">
            <v>72.087329999999994</v>
          </cell>
          <cell r="J10421">
            <v>26460.99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>
            <v>0</v>
          </cell>
        </row>
        <row r="10422">
          <cell r="F10422" t="str">
            <v>2015-2022Greater Fresno1-in-10September Peak5</v>
          </cell>
          <cell r="G10422">
            <v>0.71607100000000001</v>
          </cell>
          <cell r="H10422">
            <v>0.71607100000000001</v>
          </cell>
          <cell r="I10422">
            <v>70.203940000000003</v>
          </cell>
          <cell r="J10422">
            <v>26460.99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</row>
        <row r="10423">
          <cell r="F10423" t="str">
            <v>2015-2022Greater Fresno1-in-10September Peak6</v>
          </cell>
          <cell r="G10423">
            <v>0.7449865</v>
          </cell>
          <cell r="H10423">
            <v>0.7449865</v>
          </cell>
          <cell r="I10423">
            <v>68.617540000000005</v>
          </cell>
          <cell r="J10423">
            <v>26460.99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</row>
        <row r="10424">
          <cell r="F10424" t="str">
            <v>2015-2022Greater Fresno1-in-10September Peak7</v>
          </cell>
          <cell r="G10424">
            <v>0.83717900000000001</v>
          </cell>
          <cell r="H10424">
            <v>0.83717900000000001</v>
          </cell>
          <cell r="I10424">
            <v>67.728089999999995</v>
          </cell>
          <cell r="J10424">
            <v>26460.99</v>
          </cell>
          <cell r="K10424">
            <v>0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</row>
        <row r="10425">
          <cell r="F10425" t="str">
            <v>2015-2022Greater Fresno1-in-10September Peak8</v>
          </cell>
          <cell r="G10425">
            <v>0.89835589999999999</v>
          </cell>
          <cell r="H10425">
            <v>0.89835589999999999</v>
          </cell>
          <cell r="I10425">
            <v>68.73415</v>
          </cell>
          <cell r="J10425">
            <v>26460.99</v>
          </cell>
          <cell r="K10425">
            <v>0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</row>
        <row r="10426">
          <cell r="F10426" t="str">
            <v>2015-2022Greater Fresno1-in-10September Peak9</v>
          </cell>
          <cell r="G10426">
            <v>0.92577290000000001</v>
          </cell>
          <cell r="H10426">
            <v>0.92577290000000001</v>
          </cell>
          <cell r="I10426">
            <v>72.727170000000001</v>
          </cell>
          <cell r="J10426">
            <v>26460.99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</row>
        <row r="10427">
          <cell r="F10427" t="str">
            <v>2015-2022Greater Fresno1-in-10September Peak10</v>
          </cell>
          <cell r="G10427">
            <v>1.02867</v>
          </cell>
          <cell r="H10427">
            <v>1.02867</v>
          </cell>
          <cell r="I10427">
            <v>79.376400000000004</v>
          </cell>
          <cell r="J10427">
            <v>26460.99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</row>
        <row r="10428">
          <cell r="F10428" t="str">
            <v>2015-2022Greater Fresno1-in-10September Peak11</v>
          </cell>
          <cell r="G10428">
            <v>1.180685</v>
          </cell>
          <cell r="H10428">
            <v>1.180685</v>
          </cell>
          <cell r="I10428">
            <v>85.124170000000007</v>
          </cell>
          <cell r="J10428">
            <v>26460.99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</row>
        <row r="10429">
          <cell r="F10429" t="str">
            <v>2015-2022Greater Fresno1-in-10September Peak12</v>
          </cell>
          <cell r="G10429">
            <v>1.4027069999999999</v>
          </cell>
          <cell r="H10429">
            <v>1.4027069999999999</v>
          </cell>
          <cell r="I10429">
            <v>89.612049999999996</v>
          </cell>
          <cell r="J10429">
            <v>26460.99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</row>
        <row r="10430">
          <cell r="F10430" t="str">
            <v>2015-2022Greater Fresno1-in-10September Peak13</v>
          </cell>
          <cell r="G10430">
            <v>1.679108</v>
          </cell>
          <cell r="H10430">
            <v>1.679108</v>
          </cell>
          <cell r="I10430">
            <v>92.661349999999999</v>
          </cell>
          <cell r="J10430">
            <v>26460.99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</row>
        <row r="10431">
          <cell r="F10431" t="str">
            <v>2015-2022Greater Fresno1-in-10September Peak14</v>
          </cell>
          <cell r="G10431">
            <v>1.6107119999999999</v>
          </cell>
          <cell r="H10431">
            <v>1.972586</v>
          </cell>
          <cell r="I10431">
            <v>95.79092</v>
          </cell>
          <cell r="J10431">
            <v>26460.99</v>
          </cell>
          <cell r="K10431">
            <v>0.28197410000000001</v>
          </cell>
          <cell r="L10431">
            <v>0.32917960000000002</v>
          </cell>
          <cell r="M10431">
            <v>0.36187399999999997</v>
          </cell>
          <cell r="N10431">
            <v>0.39456839999999999</v>
          </cell>
          <cell r="O10431">
            <v>0.441774</v>
          </cell>
        </row>
        <row r="10432">
          <cell r="F10432" t="str">
            <v>2015-2022Greater Fresno1-in-10September Peak15</v>
          </cell>
          <cell r="G10432">
            <v>1.8143469999999999</v>
          </cell>
          <cell r="H10432">
            <v>2.2778100000000001</v>
          </cell>
          <cell r="I10432">
            <v>99.656220000000005</v>
          </cell>
          <cell r="J10432">
            <v>26460.99</v>
          </cell>
          <cell r="K10432">
            <v>0.3614675</v>
          </cell>
          <cell r="L10432">
            <v>0.42172720000000002</v>
          </cell>
          <cell r="M10432">
            <v>0.46346280000000001</v>
          </cell>
          <cell r="N10432">
            <v>0.50519849999999999</v>
          </cell>
          <cell r="O10432">
            <v>0.56545820000000002</v>
          </cell>
        </row>
        <row r="10433">
          <cell r="F10433" t="str">
            <v>2015-2022Greater Fresno1-in-10September Peak16</v>
          </cell>
          <cell r="G10433">
            <v>2.0145529999999998</v>
          </cell>
          <cell r="H10433">
            <v>2.5952099999999998</v>
          </cell>
          <cell r="I10433">
            <v>101.23690000000001</v>
          </cell>
          <cell r="J10433">
            <v>26460.99</v>
          </cell>
          <cell r="K10433">
            <v>0.45373259999999999</v>
          </cell>
          <cell r="L10433">
            <v>0.52872030000000003</v>
          </cell>
          <cell r="M10433">
            <v>0.58065650000000002</v>
          </cell>
          <cell r="N10433">
            <v>0.63259279999999996</v>
          </cell>
          <cell r="O10433">
            <v>0.7075804</v>
          </cell>
        </row>
        <row r="10434">
          <cell r="F10434" t="str">
            <v>2015-2022Greater Fresno1-in-10September Peak17</v>
          </cell>
          <cell r="G10434">
            <v>2.1606589999999999</v>
          </cell>
          <cell r="H10434">
            <v>2.836414</v>
          </cell>
          <cell r="I10434">
            <v>102.17529999999999</v>
          </cell>
          <cell r="J10434">
            <v>26460.99</v>
          </cell>
          <cell r="K10434">
            <v>0.527443</v>
          </cell>
          <cell r="L10434">
            <v>0.61506660000000002</v>
          </cell>
          <cell r="M10434">
            <v>0.67575450000000004</v>
          </cell>
          <cell r="N10434">
            <v>0.73644229999999999</v>
          </cell>
          <cell r="O10434">
            <v>0.82406590000000002</v>
          </cell>
        </row>
        <row r="10435">
          <cell r="F10435" t="str">
            <v>2015-2022Greater Fresno1-in-10September Peak18</v>
          </cell>
          <cell r="G10435">
            <v>2.2759339999999999</v>
          </cell>
          <cell r="H10435">
            <v>2.9698479999999998</v>
          </cell>
          <cell r="I10435">
            <v>102.053</v>
          </cell>
          <cell r="J10435">
            <v>26460.99</v>
          </cell>
          <cell r="K10435">
            <v>0.54153759999999995</v>
          </cell>
          <cell r="L10435">
            <v>0.63156270000000003</v>
          </cell>
          <cell r="M10435">
            <v>0.69391389999999997</v>
          </cell>
          <cell r="N10435">
            <v>0.75626499999999997</v>
          </cell>
          <cell r="O10435">
            <v>0.84629019999999999</v>
          </cell>
        </row>
        <row r="10436">
          <cell r="F10436" t="str">
            <v>2015-2022Greater Fresno1-in-10September Peak19</v>
          </cell>
          <cell r="G10436">
            <v>3.2300390000000001</v>
          </cell>
          <cell r="H10436">
            <v>2.904712</v>
          </cell>
          <cell r="I10436">
            <v>99.182209999999998</v>
          </cell>
          <cell r="J10436">
            <v>26460.99</v>
          </cell>
          <cell r="K10436">
            <v>-0.3527807</v>
          </cell>
          <cell r="L10436">
            <v>-0.33656079999999999</v>
          </cell>
          <cell r="M10436">
            <v>-0.32532689999999997</v>
          </cell>
          <cell r="N10436">
            <v>-0.31409310000000001</v>
          </cell>
          <cell r="O10436">
            <v>-0.297873</v>
          </cell>
        </row>
        <row r="10437">
          <cell r="F10437" t="str">
            <v>2015-2022Greater Fresno1-in-10September Peak20</v>
          </cell>
          <cell r="G10437">
            <v>2.97986</v>
          </cell>
          <cell r="H10437">
            <v>2.6732900000000002</v>
          </cell>
          <cell r="I10437">
            <v>94.311869999999999</v>
          </cell>
          <cell r="J10437">
            <v>26460.99</v>
          </cell>
          <cell r="K10437">
            <v>-0.33244089999999998</v>
          </cell>
          <cell r="L10437">
            <v>-0.3171563</v>
          </cell>
          <cell r="M10437">
            <v>-0.30657010000000001</v>
          </cell>
          <cell r="N10437">
            <v>-0.29598390000000002</v>
          </cell>
          <cell r="O10437">
            <v>-0.28069909999999998</v>
          </cell>
        </row>
        <row r="10438">
          <cell r="F10438" t="str">
            <v>2015-2022Greater Fresno1-in-10September Peak21</v>
          </cell>
          <cell r="G10438">
            <v>2.6514489999999999</v>
          </cell>
          <cell r="H10438">
            <v>2.4364810000000001</v>
          </cell>
          <cell r="I10438">
            <v>91.250540000000001</v>
          </cell>
          <cell r="J10438">
            <v>26460.99</v>
          </cell>
          <cell r="K10438">
            <v>-0.2331095</v>
          </cell>
          <cell r="L10438">
            <v>-0.2223918</v>
          </cell>
          <cell r="M10438">
            <v>-0.21496870000000001</v>
          </cell>
          <cell r="N10438">
            <v>-0.2075456</v>
          </cell>
          <cell r="O10438">
            <v>-0.1968278</v>
          </cell>
        </row>
        <row r="10439">
          <cell r="F10439" t="str">
            <v>2015-2022Greater Fresno1-in-10September Peak22</v>
          </cell>
          <cell r="G10439">
            <v>2.285339</v>
          </cell>
          <cell r="H10439">
            <v>2.1545580000000002</v>
          </cell>
          <cell r="I10439">
            <v>88.102800000000002</v>
          </cell>
          <cell r="J10439">
            <v>26460.99</v>
          </cell>
          <cell r="K10439">
            <v>-0.14181730000000001</v>
          </cell>
          <cell r="L10439">
            <v>-0.1352969</v>
          </cell>
          <cell r="M10439">
            <v>-0.13078090000000001</v>
          </cell>
          <cell r="N10439">
            <v>-0.12626490000000001</v>
          </cell>
          <cell r="O10439">
            <v>-0.1197445</v>
          </cell>
        </row>
        <row r="10440">
          <cell r="F10440" t="str">
            <v>2015-2022Greater Fresno1-in-10September Peak23</v>
          </cell>
          <cell r="G10440">
            <v>1.803874</v>
          </cell>
          <cell r="H10440">
            <v>1.730418</v>
          </cell>
          <cell r="I10440">
            <v>84.170180000000002</v>
          </cell>
          <cell r="J10440">
            <v>26460.99</v>
          </cell>
          <cell r="K10440">
            <v>-7.9655500000000004E-2</v>
          </cell>
          <cell r="L10440">
            <v>-7.5993199999999997E-2</v>
          </cell>
          <cell r="M10440">
            <v>-7.3456599999999997E-2</v>
          </cell>
          <cell r="N10440">
            <v>-7.09201E-2</v>
          </cell>
          <cell r="O10440">
            <v>-6.7257800000000006E-2</v>
          </cell>
        </row>
        <row r="10441">
          <cell r="F10441" t="str">
            <v>2015-2022Greater Fresno1-in-10September Peak24</v>
          </cell>
          <cell r="G10441">
            <v>1.3923190000000001</v>
          </cell>
          <cell r="H10441">
            <v>1.33636</v>
          </cell>
          <cell r="I10441">
            <v>81.922430000000006</v>
          </cell>
          <cell r="J10441">
            <v>26460.99</v>
          </cell>
          <cell r="K10441">
            <v>-6.0681300000000001E-2</v>
          </cell>
          <cell r="L10441">
            <v>-5.78913E-2</v>
          </cell>
          <cell r="M10441">
            <v>-5.5959000000000002E-2</v>
          </cell>
          <cell r="N10441">
            <v>-5.4026699999999997E-2</v>
          </cell>
          <cell r="O10441">
            <v>-5.1236700000000003E-2</v>
          </cell>
        </row>
        <row r="10442">
          <cell r="F10442" t="str">
            <v>2015-2022Kern1-in-10September Peak1</v>
          </cell>
          <cell r="G10442">
            <v>1.3422609999999999</v>
          </cell>
          <cell r="H10442">
            <v>1.3422609999999999</v>
          </cell>
          <cell r="I10442">
            <v>77.5</v>
          </cell>
          <cell r="J10442">
            <v>5494.18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>
            <v>0</v>
          </cell>
        </row>
        <row r="10443">
          <cell r="F10443" t="str">
            <v>2015-2022Kern1-in-10September Peak2</v>
          </cell>
          <cell r="G10443">
            <v>1.1495010000000001</v>
          </cell>
          <cell r="H10443">
            <v>1.1495010000000001</v>
          </cell>
          <cell r="I10443">
            <v>76</v>
          </cell>
          <cell r="J10443">
            <v>5494.18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</row>
        <row r="10444">
          <cell r="F10444" t="str">
            <v>2015-2022Kern1-in-10September Peak3</v>
          </cell>
          <cell r="G10444">
            <v>1.0056879999999999</v>
          </cell>
          <cell r="H10444">
            <v>1.0056879999999999</v>
          </cell>
          <cell r="I10444">
            <v>74.5</v>
          </cell>
          <cell r="J10444">
            <v>5494.18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0</v>
          </cell>
        </row>
        <row r="10445">
          <cell r="F10445" t="str">
            <v>2015-2022Kern1-in-10September Peak4</v>
          </cell>
          <cell r="G10445">
            <v>0.90560649999999998</v>
          </cell>
          <cell r="H10445">
            <v>0.90560649999999998</v>
          </cell>
          <cell r="I10445">
            <v>74</v>
          </cell>
          <cell r="J10445">
            <v>5494.18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</row>
        <row r="10446">
          <cell r="F10446" t="str">
            <v>2015-2022Kern1-in-10September Peak5</v>
          </cell>
          <cell r="G10446">
            <v>0.8607534</v>
          </cell>
          <cell r="H10446">
            <v>0.8607534</v>
          </cell>
          <cell r="I10446">
            <v>73</v>
          </cell>
          <cell r="J10446">
            <v>5494.18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</row>
        <row r="10447">
          <cell r="F10447" t="str">
            <v>2015-2022Kern1-in-10September Peak6</v>
          </cell>
          <cell r="G10447">
            <v>0.85558109999999998</v>
          </cell>
          <cell r="H10447">
            <v>0.85558109999999998</v>
          </cell>
          <cell r="I10447">
            <v>72.5</v>
          </cell>
          <cell r="J10447">
            <v>5494.18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</row>
        <row r="10448">
          <cell r="F10448" t="str">
            <v>2015-2022Kern1-in-10September Peak7</v>
          </cell>
          <cell r="G10448">
            <v>0.93286990000000003</v>
          </cell>
          <cell r="H10448">
            <v>0.93286990000000003</v>
          </cell>
          <cell r="I10448">
            <v>71</v>
          </cell>
          <cell r="J10448">
            <v>5494.18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</row>
        <row r="10449">
          <cell r="F10449" t="str">
            <v>2015-2022Kern1-in-10September Peak8</v>
          </cell>
          <cell r="G10449">
            <v>0.97879490000000002</v>
          </cell>
          <cell r="H10449">
            <v>0.97879490000000002</v>
          </cell>
          <cell r="I10449">
            <v>72.5</v>
          </cell>
          <cell r="J10449">
            <v>5494.18</v>
          </cell>
          <cell r="K10449">
            <v>0</v>
          </cell>
          <cell r="L10449">
            <v>0</v>
          </cell>
          <cell r="M10449">
            <v>0</v>
          </cell>
          <cell r="N10449">
            <v>0</v>
          </cell>
          <cell r="O10449">
            <v>0</v>
          </cell>
        </row>
        <row r="10450">
          <cell r="F10450" t="str">
            <v>2015-2022Kern1-in-10September Peak9</v>
          </cell>
          <cell r="G10450">
            <v>1.004057</v>
          </cell>
          <cell r="H10450">
            <v>1.004057</v>
          </cell>
          <cell r="I10450">
            <v>79.5</v>
          </cell>
          <cell r="J10450">
            <v>5494.18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</row>
        <row r="10451">
          <cell r="F10451" t="str">
            <v>2015-2022Kern1-in-10September Peak10</v>
          </cell>
          <cell r="G10451">
            <v>1.1512880000000001</v>
          </cell>
          <cell r="H10451">
            <v>1.1512880000000001</v>
          </cell>
          <cell r="I10451">
            <v>86</v>
          </cell>
          <cell r="J10451">
            <v>5494.18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</row>
        <row r="10452">
          <cell r="F10452" t="str">
            <v>2015-2022Kern1-in-10September Peak11</v>
          </cell>
          <cell r="G10452">
            <v>1.376817</v>
          </cell>
          <cell r="H10452">
            <v>1.376817</v>
          </cell>
          <cell r="I10452">
            <v>91</v>
          </cell>
          <cell r="J10452">
            <v>5494.18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</row>
        <row r="10453">
          <cell r="F10453" t="str">
            <v>2015-2022Kern1-in-10September Peak12</v>
          </cell>
          <cell r="G10453">
            <v>1.6815519999999999</v>
          </cell>
          <cell r="H10453">
            <v>1.6815519999999999</v>
          </cell>
          <cell r="I10453">
            <v>95</v>
          </cell>
          <cell r="J10453">
            <v>5494.18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</row>
        <row r="10454">
          <cell r="F10454" t="str">
            <v>2015-2022Kern1-in-10September Peak13</v>
          </cell>
          <cell r="G10454">
            <v>2.0269550000000001</v>
          </cell>
          <cell r="H10454">
            <v>2.0269550000000001</v>
          </cell>
          <cell r="I10454">
            <v>98.5</v>
          </cell>
          <cell r="J10454">
            <v>5494.18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>
            <v>0</v>
          </cell>
        </row>
        <row r="10455">
          <cell r="F10455" t="str">
            <v>2015-2022Kern1-in-10September Peak14</v>
          </cell>
          <cell r="G10455">
            <v>1.8579870000000001</v>
          </cell>
          <cell r="H10455">
            <v>2.3640850000000002</v>
          </cell>
          <cell r="I10455">
            <v>101</v>
          </cell>
          <cell r="J10455">
            <v>5494.18</v>
          </cell>
          <cell r="K10455">
            <v>0.44320100000000001</v>
          </cell>
          <cell r="L10455">
            <v>0.48036099999999998</v>
          </cell>
          <cell r="M10455">
            <v>0.50609789999999999</v>
          </cell>
          <cell r="N10455">
            <v>0.53183480000000005</v>
          </cell>
          <cell r="O10455">
            <v>0.56899480000000002</v>
          </cell>
        </row>
        <row r="10456">
          <cell r="F10456" t="str">
            <v>2015-2022Kern1-in-10September Peak15</v>
          </cell>
          <cell r="G10456">
            <v>2.1012629999999999</v>
          </cell>
          <cell r="H10456">
            <v>2.6890010000000002</v>
          </cell>
          <cell r="I10456">
            <v>100.5</v>
          </cell>
          <cell r="J10456">
            <v>5494.18</v>
          </cell>
          <cell r="K10456">
            <v>0.52074849999999995</v>
          </cell>
          <cell r="L10456">
            <v>0.56032680000000001</v>
          </cell>
          <cell r="M10456">
            <v>0.5877386</v>
          </cell>
          <cell r="N10456">
            <v>0.61515050000000004</v>
          </cell>
          <cell r="O10456">
            <v>0.6547288</v>
          </cell>
        </row>
        <row r="10457">
          <cell r="F10457" t="str">
            <v>2015-2022Kern1-in-10September Peak16</v>
          </cell>
          <cell r="G10457">
            <v>2.2474759999999998</v>
          </cell>
          <cell r="H10457">
            <v>3.022653</v>
          </cell>
          <cell r="I10457">
            <v>101</v>
          </cell>
          <cell r="J10457">
            <v>5494.18</v>
          </cell>
          <cell r="K10457">
            <v>0.68749470000000001</v>
          </cell>
          <cell r="L10457">
            <v>0.73929800000000001</v>
          </cell>
          <cell r="M10457">
            <v>0.77517689999999995</v>
          </cell>
          <cell r="N10457">
            <v>0.81105590000000005</v>
          </cell>
          <cell r="O10457">
            <v>0.86285920000000005</v>
          </cell>
        </row>
        <row r="10458">
          <cell r="F10458" t="str">
            <v>2015-2022Kern1-in-10September Peak17</v>
          </cell>
          <cell r="G10458">
            <v>2.3970009999999999</v>
          </cell>
          <cell r="H10458">
            <v>3.2721100000000001</v>
          </cell>
          <cell r="I10458">
            <v>101</v>
          </cell>
          <cell r="J10458">
            <v>5494.18</v>
          </cell>
          <cell r="K10458">
            <v>0.77567949999999997</v>
          </cell>
          <cell r="L10458">
            <v>0.83442369999999999</v>
          </cell>
          <cell r="M10458">
            <v>0.87510980000000005</v>
          </cell>
          <cell r="N10458">
            <v>0.9157959</v>
          </cell>
          <cell r="O10458">
            <v>0.97454019999999997</v>
          </cell>
        </row>
        <row r="10459">
          <cell r="F10459" t="str">
            <v>2015-2022Kern1-in-10September Peak18</v>
          </cell>
          <cell r="G10459">
            <v>2.4966490000000001</v>
          </cell>
          <cell r="H10459">
            <v>3.3917060000000001</v>
          </cell>
          <cell r="I10459">
            <v>100</v>
          </cell>
          <cell r="J10459">
            <v>5494.18</v>
          </cell>
          <cell r="K10459">
            <v>0.79329919999999998</v>
          </cell>
          <cell r="L10459">
            <v>0.85341820000000002</v>
          </cell>
          <cell r="M10459">
            <v>0.89505650000000003</v>
          </cell>
          <cell r="N10459">
            <v>0.93669469999999999</v>
          </cell>
          <cell r="O10459">
            <v>0.99681359999999997</v>
          </cell>
        </row>
        <row r="10460">
          <cell r="F10460" t="str">
            <v>2015-2022Kern1-in-10September Peak19</v>
          </cell>
          <cell r="G10460">
            <v>3.7207669999999999</v>
          </cell>
          <cell r="H10460">
            <v>3.3003239999999998</v>
          </cell>
          <cell r="I10460">
            <v>97</v>
          </cell>
          <cell r="J10460">
            <v>5494.18</v>
          </cell>
          <cell r="K10460">
            <v>-0.46014060000000001</v>
          </cell>
          <cell r="L10460">
            <v>-0.43668649999999998</v>
          </cell>
          <cell r="M10460">
            <v>-0.42044219999999999</v>
          </cell>
          <cell r="N10460">
            <v>-0.404198</v>
          </cell>
          <cell r="O10460">
            <v>-0.38074390000000002</v>
          </cell>
        </row>
        <row r="10461">
          <cell r="F10461" t="str">
            <v>2015-2022Kern1-in-10September Peak20</v>
          </cell>
          <cell r="G10461">
            <v>3.493242</v>
          </cell>
          <cell r="H10461">
            <v>3.070487</v>
          </cell>
          <cell r="I10461">
            <v>91.5</v>
          </cell>
          <cell r="J10461">
            <v>5494.18</v>
          </cell>
          <cell r="K10461">
            <v>-0.4626709</v>
          </cell>
          <cell r="L10461">
            <v>-0.43908779999999997</v>
          </cell>
          <cell r="M10461">
            <v>-0.42275430000000003</v>
          </cell>
          <cell r="N10461">
            <v>-0.40642060000000002</v>
          </cell>
          <cell r="O10461">
            <v>-0.3828375</v>
          </cell>
        </row>
        <row r="10462">
          <cell r="F10462" t="str">
            <v>2015-2022Kern1-in-10September Peak21</v>
          </cell>
          <cell r="G10462">
            <v>3.1457419999999998</v>
          </cell>
          <cell r="H10462">
            <v>2.8525520000000002</v>
          </cell>
          <cell r="I10462">
            <v>87</v>
          </cell>
          <cell r="J10462">
            <v>5494.18</v>
          </cell>
          <cell r="K10462">
            <v>-0.3208725</v>
          </cell>
          <cell r="L10462">
            <v>-0.30451709999999999</v>
          </cell>
          <cell r="M10462">
            <v>-0.29318949999999999</v>
          </cell>
          <cell r="N10462">
            <v>-0.2818618</v>
          </cell>
          <cell r="O10462">
            <v>-0.26550639999999998</v>
          </cell>
        </row>
        <row r="10463">
          <cell r="F10463" t="str">
            <v>2015-2022Kern1-in-10September Peak22</v>
          </cell>
          <cell r="G10463">
            <v>2.7656160000000001</v>
          </cell>
          <cell r="H10463">
            <v>2.574211</v>
          </cell>
          <cell r="I10463">
            <v>84.5</v>
          </cell>
          <cell r="J10463">
            <v>5494.18</v>
          </cell>
          <cell r="K10463">
            <v>-0.2094781</v>
          </cell>
          <cell r="L10463">
            <v>-0.1988007</v>
          </cell>
          <cell r="M10463">
            <v>-0.19140550000000001</v>
          </cell>
          <cell r="N10463">
            <v>-0.18401039999999999</v>
          </cell>
          <cell r="O10463">
            <v>-0.17333290000000001</v>
          </cell>
        </row>
        <row r="10464">
          <cell r="F10464" t="str">
            <v>2015-2022Kern1-in-10September Peak23</v>
          </cell>
          <cell r="G10464">
            <v>2.2433740000000002</v>
          </cell>
          <cell r="H10464">
            <v>2.0999020000000002</v>
          </cell>
          <cell r="I10464">
            <v>81</v>
          </cell>
          <cell r="J10464">
            <v>5494.18</v>
          </cell>
          <cell r="K10464">
            <v>-0.15701860000000001</v>
          </cell>
          <cell r="L10464">
            <v>-0.14901510000000001</v>
          </cell>
          <cell r="M10464">
            <v>-0.14347199999999999</v>
          </cell>
          <cell r="N10464">
            <v>-0.13792879999999999</v>
          </cell>
          <cell r="O10464">
            <v>-0.12992529999999999</v>
          </cell>
        </row>
        <row r="10465">
          <cell r="F10465" t="str">
            <v>2015-2022Kern1-in-10September Peak24</v>
          </cell>
          <cell r="G10465">
            <v>1.7966610000000001</v>
          </cell>
          <cell r="H10465">
            <v>1.685057</v>
          </cell>
          <cell r="I10465">
            <v>80</v>
          </cell>
          <cell r="J10465">
            <v>5494.18</v>
          </cell>
          <cell r="K10465">
            <v>-0.12214179999999999</v>
          </cell>
          <cell r="L10465">
            <v>-0.11591600000000001</v>
          </cell>
          <cell r="M10465">
            <v>-0.1116041</v>
          </cell>
          <cell r="N10465">
            <v>-0.1072921</v>
          </cell>
          <cell r="O10465">
            <v>-0.1010664</v>
          </cell>
        </row>
        <row r="10466">
          <cell r="F10466" t="str">
            <v>2015-2022Northern Coast1-in-10September Peak1</v>
          </cell>
          <cell r="G10466">
            <v>0.97748710000000005</v>
          </cell>
          <cell r="H10466">
            <v>0.97748710000000005</v>
          </cell>
          <cell r="I10466">
            <v>65.665099999999995</v>
          </cell>
          <cell r="J10466">
            <v>9078.84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0</v>
          </cell>
        </row>
        <row r="10467">
          <cell r="F10467" t="str">
            <v>2015-2022Northern Coast1-in-10September Peak2</v>
          </cell>
          <cell r="G10467">
            <v>0.85504159999999996</v>
          </cell>
          <cell r="H10467">
            <v>0.85504159999999996</v>
          </cell>
          <cell r="I10467">
            <v>64.317899999999995</v>
          </cell>
          <cell r="J10467">
            <v>9078.84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0</v>
          </cell>
        </row>
        <row r="10468">
          <cell r="F10468" t="str">
            <v>2015-2022Northern Coast1-in-10September Peak3</v>
          </cell>
          <cell r="G10468">
            <v>0.79690019999999995</v>
          </cell>
          <cell r="H10468">
            <v>0.79690019999999995</v>
          </cell>
          <cell r="I10468">
            <v>62.320599999999999</v>
          </cell>
          <cell r="J10468">
            <v>9078.84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0</v>
          </cell>
        </row>
        <row r="10469">
          <cell r="F10469" t="str">
            <v>2015-2022Northern Coast1-in-10September Peak4</v>
          </cell>
          <cell r="G10469">
            <v>0.76136369999999998</v>
          </cell>
          <cell r="H10469">
            <v>0.76136369999999998</v>
          </cell>
          <cell r="I10469">
            <v>61.065199999999997</v>
          </cell>
          <cell r="J10469">
            <v>9078.84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0</v>
          </cell>
        </row>
        <row r="10470">
          <cell r="F10470" t="str">
            <v>2015-2022Northern Coast1-in-10September Peak5</v>
          </cell>
          <cell r="G10470">
            <v>0.76323629999999998</v>
          </cell>
          <cell r="H10470">
            <v>0.76323629999999998</v>
          </cell>
          <cell r="I10470">
            <v>60.111199999999997</v>
          </cell>
          <cell r="J10470">
            <v>9078.84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0</v>
          </cell>
        </row>
        <row r="10471">
          <cell r="F10471" t="str">
            <v>2015-2022Northern Coast1-in-10September Peak6</v>
          </cell>
          <cell r="G10471">
            <v>0.83379570000000003</v>
          </cell>
          <cell r="H10471">
            <v>0.83379570000000003</v>
          </cell>
          <cell r="I10471">
            <v>59.538200000000003</v>
          </cell>
          <cell r="J10471">
            <v>9078.84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0</v>
          </cell>
        </row>
        <row r="10472">
          <cell r="F10472" t="str">
            <v>2015-2022Northern Coast1-in-10September Peak7</v>
          </cell>
          <cell r="G10472">
            <v>1.0120229999999999</v>
          </cell>
          <cell r="H10472">
            <v>1.0120229999999999</v>
          </cell>
          <cell r="I10472">
            <v>58.596299999999999</v>
          </cell>
          <cell r="J10472">
            <v>9078.84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</row>
        <row r="10473">
          <cell r="F10473" t="str">
            <v>2015-2022Northern Coast1-in-10September Peak8</v>
          </cell>
          <cell r="G10473">
            <v>1.168058</v>
          </cell>
          <cell r="H10473">
            <v>1.168058</v>
          </cell>
          <cell r="I10473">
            <v>59.1004</v>
          </cell>
          <cell r="J10473">
            <v>9078.84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</row>
        <row r="10474">
          <cell r="F10474" t="str">
            <v>2015-2022Northern Coast1-in-10September Peak9</v>
          </cell>
          <cell r="G10474">
            <v>1.1689419999999999</v>
          </cell>
          <cell r="H10474">
            <v>1.1689419999999999</v>
          </cell>
          <cell r="I10474">
            <v>67.565200000000004</v>
          </cell>
          <cell r="J10474">
            <v>9078.84</v>
          </cell>
          <cell r="K10474">
            <v>0</v>
          </cell>
          <cell r="L10474">
            <v>0</v>
          </cell>
          <cell r="M10474">
            <v>0</v>
          </cell>
          <cell r="N10474">
            <v>0</v>
          </cell>
          <cell r="O10474">
            <v>0</v>
          </cell>
        </row>
        <row r="10475">
          <cell r="F10475" t="str">
            <v>2015-2022Northern Coast1-in-10September Peak10</v>
          </cell>
          <cell r="G10475">
            <v>1.1953039999999999</v>
          </cell>
          <cell r="H10475">
            <v>1.1953039999999999</v>
          </cell>
          <cell r="I10475">
            <v>73.5852</v>
          </cell>
          <cell r="J10475">
            <v>9078.84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</row>
        <row r="10476">
          <cell r="F10476" t="str">
            <v>2015-2022Northern Coast1-in-10September Peak11</v>
          </cell>
          <cell r="G10476">
            <v>1.2402390000000001</v>
          </cell>
          <cell r="H10476">
            <v>1.2402390000000001</v>
          </cell>
          <cell r="I10476">
            <v>81.047300000000007</v>
          </cell>
          <cell r="J10476">
            <v>9078.84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</row>
        <row r="10477">
          <cell r="F10477" t="str">
            <v>2015-2022Northern Coast1-in-10September Peak12</v>
          </cell>
          <cell r="G10477">
            <v>1.313399</v>
          </cell>
          <cell r="H10477">
            <v>1.313399</v>
          </cell>
          <cell r="I10477">
            <v>86.594399999999993</v>
          </cell>
          <cell r="J10477">
            <v>9078.84</v>
          </cell>
          <cell r="K10477">
            <v>0</v>
          </cell>
          <cell r="L10477">
            <v>0</v>
          </cell>
          <cell r="M10477">
            <v>0</v>
          </cell>
          <cell r="N10477">
            <v>0</v>
          </cell>
          <cell r="O10477">
            <v>0</v>
          </cell>
        </row>
        <row r="10478">
          <cell r="F10478" t="str">
            <v>2015-2022Northern Coast1-in-10September Peak13</v>
          </cell>
          <cell r="G10478">
            <v>1.438779</v>
          </cell>
          <cell r="H10478">
            <v>1.438779</v>
          </cell>
          <cell r="I10478">
            <v>90.757599999999996</v>
          </cell>
          <cell r="J10478">
            <v>9078.84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</row>
        <row r="10479">
          <cell r="F10479" t="str">
            <v>2015-2022Northern Coast1-in-10September Peak14</v>
          </cell>
          <cell r="G10479">
            <v>1.31664</v>
          </cell>
          <cell r="H10479">
            <v>1.581879</v>
          </cell>
          <cell r="I10479">
            <v>95.384500000000003</v>
          </cell>
          <cell r="J10479">
            <v>9078.84</v>
          </cell>
          <cell r="K10479">
            <v>0.2109106</v>
          </cell>
          <cell r="L10479">
            <v>0.24300820000000001</v>
          </cell>
          <cell r="M10479">
            <v>0.2652389</v>
          </cell>
          <cell r="N10479">
            <v>0.28746959999999999</v>
          </cell>
          <cell r="O10479">
            <v>0.31956709999999999</v>
          </cell>
        </row>
        <row r="10480">
          <cell r="F10480" t="str">
            <v>2015-2022Northern Coast1-in-10September Peak15</v>
          </cell>
          <cell r="G10480">
            <v>1.4393130000000001</v>
          </cell>
          <cell r="H10480">
            <v>1.7868550000000001</v>
          </cell>
          <cell r="I10480">
            <v>99.592399999999998</v>
          </cell>
          <cell r="J10480">
            <v>9078.84</v>
          </cell>
          <cell r="K10480">
            <v>0.27635569999999998</v>
          </cell>
          <cell r="L10480">
            <v>0.318413</v>
          </cell>
          <cell r="M10480">
            <v>0.34754170000000001</v>
          </cell>
          <cell r="N10480">
            <v>0.37667050000000002</v>
          </cell>
          <cell r="O10480">
            <v>0.41872779999999998</v>
          </cell>
        </row>
        <row r="10481">
          <cell r="F10481" t="str">
            <v>2015-2022Northern Coast1-in-10September Peak16</v>
          </cell>
          <cell r="G10481">
            <v>1.620781</v>
          </cell>
          <cell r="H10481">
            <v>2.0503580000000001</v>
          </cell>
          <cell r="I10481">
            <v>100.17100000000001</v>
          </cell>
          <cell r="J10481">
            <v>9078.84</v>
          </cell>
          <cell r="K10481">
            <v>0.34158719999999998</v>
          </cell>
          <cell r="L10481">
            <v>0.39357180000000003</v>
          </cell>
          <cell r="M10481">
            <v>0.42957620000000002</v>
          </cell>
          <cell r="N10481">
            <v>0.46558050000000001</v>
          </cell>
          <cell r="O10481">
            <v>0.5175651</v>
          </cell>
        </row>
        <row r="10482">
          <cell r="F10482" t="str">
            <v>2015-2022Northern Coast1-in-10September Peak17</v>
          </cell>
          <cell r="G10482">
            <v>1.834506</v>
          </cell>
          <cell r="H10482">
            <v>2.3385069999999999</v>
          </cell>
          <cell r="I10482">
            <v>98.2226</v>
          </cell>
          <cell r="J10482">
            <v>9078.84</v>
          </cell>
          <cell r="K10482">
            <v>0.4007674</v>
          </cell>
          <cell r="L10482">
            <v>0.46175840000000001</v>
          </cell>
          <cell r="M10482">
            <v>0.50400069999999997</v>
          </cell>
          <cell r="N10482">
            <v>0.54624280000000003</v>
          </cell>
          <cell r="O10482">
            <v>0.60723380000000005</v>
          </cell>
        </row>
        <row r="10483">
          <cell r="F10483" t="str">
            <v>2015-2022Northern Coast1-in-10September Peak18</v>
          </cell>
          <cell r="G10483">
            <v>2.0279090000000002</v>
          </cell>
          <cell r="H10483">
            <v>2.5459909999999999</v>
          </cell>
          <cell r="I10483">
            <v>94.057699999999997</v>
          </cell>
          <cell r="J10483">
            <v>9078.84</v>
          </cell>
          <cell r="K10483">
            <v>0.41196470000000002</v>
          </cell>
          <cell r="L10483">
            <v>0.47465970000000002</v>
          </cell>
          <cell r="M10483">
            <v>0.51808209999999999</v>
          </cell>
          <cell r="N10483">
            <v>0.56150449999999996</v>
          </cell>
          <cell r="O10483">
            <v>0.62419959999999997</v>
          </cell>
        </row>
        <row r="10484">
          <cell r="F10484" t="str">
            <v>2015-2022Northern Coast1-in-10September Peak19</v>
          </cell>
          <cell r="G10484">
            <v>2.6881529999999998</v>
          </cell>
          <cell r="H10484">
            <v>2.5342229999999999</v>
          </cell>
          <cell r="I10484">
            <v>86.165400000000005</v>
          </cell>
          <cell r="J10484">
            <v>9078.84</v>
          </cell>
          <cell r="K10484">
            <v>-0.1743024</v>
          </cell>
          <cell r="L10484">
            <v>-0.1622663</v>
          </cell>
          <cell r="M10484">
            <v>-0.15393009999999999</v>
          </cell>
          <cell r="N10484">
            <v>-0.1455938</v>
          </cell>
          <cell r="O10484">
            <v>-0.1335576</v>
          </cell>
        </row>
        <row r="10485">
          <cell r="F10485" t="str">
            <v>2015-2022Northern Coast1-in-10September Peak20</v>
          </cell>
          <cell r="G10485">
            <v>2.4447839999999998</v>
          </cell>
          <cell r="H10485">
            <v>2.3157009999999998</v>
          </cell>
          <cell r="I10485">
            <v>80.245400000000004</v>
          </cell>
          <cell r="J10485">
            <v>9078.84</v>
          </cell>
          <cell r="K10485">
            <v>-0.14616699999999999</v>
          </cell>
          <cell r="L10485">
            <v>-0.13607359999999999</v>
          </cell>
          <cell r="M10485">
            <v>-0.129083</v>
          </cell>
          <cell r="N10485">
            <v>-0.1220924</v>
          </cell>
          <cell r="O10485">
            <v>-0.1119991</v>
          </cell>
        </row>
        <row r="10486">
          <cell r="F10486" t="str">
            <v>2015-2022Northern Coast1-in-10September Peak21</v>
          </cell>
          <cell r="G10486">
            <v>2.1874169999999999</v>
          </cell>
          <cell r="H10486">
            <v>2.1057709999999998</v>
          </cell>
          <cell r="I10486">
            <v>75.440299999999993</v>
          </cell>
          <cell r="J10486">
            <v>9078.84</v>
          </cell>
          <cell r="K10486">
            <v>-9.2452000000000006E-2</v>
          </cell>
          <cell r="L10486">
            <v>-8.6067900000000003E-2</v>
          </cell>
          <cell r="M10486">
            <v>-8.1646200000000002E-2</v>
          </cell>
          <cell r="N10486">
            <v>-7.7224699999999993E-2</v>
          </cell>
          <cell r="O10486">
            <v>-7.0840600000000004E-2</v>
          </cell>
        </row>
        <row r="10487">
          <cell r="F10487" t="str">
            <v>2015-2022Northern Coast1-in-10September Peak22</v>
          </cell>
          <cell r="G10487">
            <v>1.9052720000000001</v>
          </cell>
          <cell r="H10487">
            <v>1.857091</v>
          </cell>
          <cell r="I10487">
            <v>72.079599999999999</v>
          </cell>
          <cell r="J10487">
            <v>9078.84</v>
          </cell>
          <cell r="K10487">
            <v>-5.4558500000000003E-2</v>
          </cell>
          <cell r="L10487">
            <v>-5.0791099999999999E-2</v>
          </cell>
          <cell r="M10487">
            <v>-4.8181799999999997E-2</v>
          </cell>
          <cell r="N10487">
            <v>-4.5572500000000002E-2</v>
          </cell>
          <cell r="O10487">
            <v>-4.1805000000000002E-2</v>
          </cell>
        </row>
        <row r="10488">
          <cell r="F10488" t="str">
            <v>2015-2022Northern Coast1-in-10September Peak23</v>
          </cell>
          <cell r="G10488">
            <v>1.5349120000000001</v>
          </cell>
          <cell r="H10488">
            <v>1.4978290000000001</v>
          </cell>
          <cell r="I10488">
            <v>69.279700000000005</v>
          </cell>
          <cell r="J10488">
            <v>9078.84</v>
          </cell>
          <cell r="K10488">
            <v>-4.1990899999999998E-2</v>
          </cell>
          <cell r="L10488">
            <v>-3.9091300000000002E-2</v>
          </cell>
          <cell r="M10488">
            <v>-3.7082999999999998E-2</v>
          </cell>
          <cell r="N10488">
            <v>-3.50747E-2</v>
          </cell>
          <cell r="O10488">
            <v>-3.2175200000000001E-2</v>
          </cell>
        </row>
        <row r="10489">
          <cell r="F10489" t="str">
            <v>2015-2022Northern Coast1-in-10September Peak24</v>
          </cell>
          <cell r="G10489">
            <v>1.171303</v>
          </cell>
          <cell r="H10489">
            <v>1.136609</v>
          </cell>
          <cell r="I10489">
            <v>67.266300000000001</v>
          </cell>
          <cell r="J10489">
            <v>9078.84</v>
          </cell>
          <cell r="K10489">
            <v>-3.9285500000000001E-2</v>
          </cell>
          <cell r="L10489">
            <v>-3.65727E-2</v>
          </cell>
          <cell r="M10489">
            <v>-3.4693799999999997E-2</v>
          </cell>
          <cell r="N10489">
            <v>-3.2814900000000001E-2</v>
          </cell>
          <cell r="O10489">
            <v>-3.0102199999999999E-2</v>
          </cell>
        </row>
        <row r="10490">
          <cell r="F10490" t="str">
            <v>2015-2022Other1-in-10September Peak1</v>
          </cell>
          <cell r="G10490">
            <v>0.92099589999999998</v>
          </cell>
          <cell r="H10490">
            <v>0.92099589999999998</v>
          </cell>
          <cell r="I10490">
            <v>74.059330000000003</v>
          </cell>
          <cell r="J10490">
            <v>25277.02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>
            <v>0</v>
          </cell>
        </row>
        <row r="10491">
          <cell r="F10491" t="str">
            <v>2015-2022Other1-in-10September Peak2</v>
          </cell>
          <cell r="G10491">
            <v>0.79097300000000004</v>
          </cell>
          <cell r="H10491">
            <v>0.79097300000000004</v>
          </cell>
          <cell r="I10491">
            <v>72.050830000000005</v>
          </cell>
          <cell r="J10491">
            <v>25277.02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</row>
        <row r="10492">
          <cell r="F10492" t="str">
            <v>2015-2022Other1-in-10September Peak3</v>
          </cell>
          <cell r="G10492">
            <v>0.71722439999999998</v>
          </cell>
          <cell r="H10492">
            <v>0.71722439999999998</v>
          </cell>
          <cell r="I10492">
            <v>70.263890000000004</v>
          </cell>
          <cell r="J10492">
            <v>25277.02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>
            <v>0</v>
          </cell>
        </row>
        <row r="10493">
          <cell r="F10493" t="str">
            <v>2015-2022Other1-in-10September Peak4</v>
          </cell>
          <cell r="G10493">
            <v>0.67545770000000005</v>
          </cell>
          <cell r="H10493">
            <v>0.67545770000000005</v>
          </cell>
          <cell r="I10493">
            <v>69.799809999999994</v>
          </cell>
          <cell r="J10493">
            <v>25277.02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</row>
        <row r="10494">
          <cell r="F10494" t="str">
            <v>2015-2022Other1-in-10September Peak5</v>
          </cell>
          <cell r="G10494">
            <v>0.66712360000000004</v>
          </cell>
          <cell r="H10494">
            <v>0.66712360000000004</v>
          </cell>
          <cell r="I10494">
            <v>69.111829999999998</v>
          </cell>
          <cell r="J10494">
            <v>25277.02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>
            <v>0</v>
          </cell>
        </row>
        <row r="10495">
          <cell r="F10495" t="str">
            <v>2015-2022Other1-in-10September Peak6</v>
          </cell>
          <cell r="G10495">
            <v>0.71179749999999997</v>
          </cell>
          <cell r="H10495">
            <v>0.71179749999999997</v>
          </cell>
          <cell r="I10495">
            <v>67.894120000000001</v>
          </cell>
          <cell r="J10495">
            <v>25277.02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</row>
        <row r="10496">
          <cell r="F10496" t="str">
            <v>2015-2022Other1-in-10September Peak7</v>
          </cell>
          <cell r="G10496">
            <v>0.8315766</v>
          </cell>
          <cell r="H10496">
            <v>0.8315766</v>
          </cell>
          <cell r="I10496">
            <v>66.651750000000007</v>
          </cell>
          <cell r="J10496">
            <v>25277.02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</row>
        <row r="10497">
          <cell r="F10497" t="str">
            <v>2015-2022Other1-in-10September Peak8</v>
          </cell>
          <cell r="G10497">
            <v>0.91262670000000001</v>
          </cell>
          <cell r="H10497">
            <v>0.91262670000000001</v>
          </cell>
          <cell r="I10497">
            <v>69.518119999999996</v>
          </cell>
          <cell r="J10497">
            <v>25277.02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>
            <v>0</v>
          </cell>
        </row>
        <row r="10498">
          <cell r="F10498" t="str">
            <v>2015-2022Other1-in-10September Peak9</v>
          </cell>
          <cell r="G10498">
            <v>0.92922939999999998</v>
          </cell>
          <cell r="H10498">
            <v>0.92922939999999998</v>
          </cell>
          <cell r="I10498">
            <v>75.541679999999999</v>
          </cell>
          <cell r="J10498">
            <v>25277.02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>
            <v>0</v>
          </cell>
        </row>
        <row r="10499">
          <cell r="F10499" t="str">
            <v>2015-2022Other1-in-10September Peak10</v>
          </cell>
          <cell r="G10499">
            <v>0.99061920000000003</v>
          </cell>
          <cell r="H10499">
            <v>0.99061920000000003</v>
          </cell>
          <cell r="I10499">
            <v>80.279660000000007</v>
          </cell>
          <cell r="J10499">
            <v>25277.02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</row>
        <row r="10500">
          <cell r="F10500" t="str">
            <v>2015-2022Other1-in-10September Peak11</v>
          </cell>
          <cell r="G10500">
            <v>1.0947929999999999</v>
          </cell>
          <cell r="H10500">
            <v>1.0947929999999999</v>
          </cell>
          <cell r="I10500">
            <v>84.988759999999999</v>
          </cell>
          <cell r="J10500">
            <v>25277.02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</row>
        <row r="10501">
          <cell r="F10501" t="str">
            <v>2015-2022Other1-in-10September Peak12</v>
          </cell>
          <cell r="G10501">
            <v>1.253401</v>
          </cell>
          <cell r="H10501">
            <v>1.253401</v>
          </cell>
          <cell r="I10501">
            <v>88.648679999999999</v>
          </cell>
          <cell r="J10501">
            <v>25277.02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</row>
        <row r="10502">
          <cell r="F10502" t="str">
            <v>2015-2022Other1-in-10September Peak13</v>
          </cell>
          <cell r="G10502">
            <v>1.4780089999999999</v>
          </cell>
          <cell r="H10502">
            <v>1.4780089999999999</v>
          </cell>
          <cell r="I10502">
            <v>92.536299999999997</v>
          </cell>
          <cell r="J10502">
            <v>25277.02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</row>
        <row r="10503">
          <cell r="F10503" t="str">
            <v>2015-2022Other1-in-10September Peak14</v>
          </cell>
          <cell r="G10503">
            <v>1.363426</v>
          </cell>
          <cell r="H10503">
            <v>1.7360789999999999</v>
          </cell>
          <cell r="I10503">
            <v>95.836910000000003</v>
          </cell>
          <cell r="J10503">
            <v>25277.02</v>
          </cell>
          <cell r="K10503">
            <v>0.3101334</v>
          </cell>
          <cell r="L10503">
            <v>0.3470703</v>
          </cell>
          <cell r="M10503">
            <v>0.3726527</v>
          </cell>
          <cell r="N10503">
            <v>0.39823510000000001</v>
          </cell>
          <cell r="O10503">
            <v>0.4351719</v>
          </cell>
        </row>
        <row r="10504">
          <cell r="F10504" t="str">
            <v>2015-2022Other1-in-10September Peak15</v>
          </cell>
          <cell r="G10504">
            <v>1.5502530000000001</v>
          </cell>
          <cell r="H10504">
            <v>2.0297890000000001</v>
          </cell>
          <cell r="I10504">
            <v>98.507429999999999</v>
          </cell>
          <cell r="J10504">
            <v>25277.02</v>
          </cell>
          <cell r="K10504">
            <v>0.40024890000000002</v>
          </cell>
          <cell r="L10504">
            <v>0.4470922</v>
          </cell>
          <cell r="M10504">
            <v>0.47953580000000001</v>
          </cell>
          <cell r="N10504">
            <v>0.51197930000000003</v>
          </cell>
          <cell r="O10504">
            <v>0.55882259999999995</v>
          </cell>
        </row>
        <row r="10505">
          <cell r="F10505" t="str">
            <v>2015-2022Other1-in-10September Peak16</v>
          </cell>
          <cell r="G10505">
            <v>1.7535559999999999</v>
          </cell>
          <cell r="H10505">
            <v>2.353399</v>
          </cell>
          <cell r="I10505">
            <v>100.3612</v>
          </cell>
          <cell r="J10505">
            <v>25277.02</v>
          </cell>
          <cell r="K10505">
            <v>0.50100860000000003</v>
          </cell>
          <cell r="L10505">
            <v>0.55940080000000003</v>
          </cell>
          <cell r="M10505">
            <v>0.59984309999999996</v>
          </cell>
          <cell r="N10505">
            <v>0.6402854</v>
          </cell>
          <cell r="O10505">
            <v>0.69867769999999996</v>
          </cell>
        </row>
        <row r="10506">
          <cell r="F10506" t="str">
            <v>2015-2022Other1-in-10September Peak17</v>
          </cell>
          <cell r="G10506">
            <v>1.9480090000000001</v>
          </cell>
          <cell r="H10506">
            <v>2.6467550000000002</v>
          </cell>
          <cell r="I10506">
            <v>100.48390000000001</v>
          </cell>
          <cell r="J10506">
            <v>25277.02</v>
          </cell>
          <cell r="K10506">
            <v>0.58337479999999997</v>
          </cell>
          <cell r="L10506">
            <v>0.65153649999999996</v>
          </cell>
          <cell r="M10506">
            <v>0.69874510000000001</v>
          </cell>
          <cell r="N10506">
            <v>0.74595359999999999</v>
          </cell>
          <cell r="O10506">
            <v>0.81411529999999999</v>
          </cell>
        </row>
        <row r="10507">
          <cell r="F10507" t="str">
            <v>2015-2022Other1-in-10September Peak18</v>
          </cell>
          <cell r="G10507">
            <v>2.1029580000000001</v>
          </cell>
          <cell r="H10507">
            <v>2.820567</v>
          </cell>
          <cell r="I10507">
            <v>99.907910000000001</v>
          </cell>
          <cell r="J10507">
            <v>25277.02</v>
          </cell>
          <cell r="K10507">
            <v>0.59909290000000004</v>
          </cell>
          <cell r="L10507">
            <v>0.66911359999999998</v>
          </cell>
          <cell r="M10507">
            <v>0.71760959999999996</v>
          </cell>
          <cell r="N10507">
            <v>0.7661057</v>
          </cell>
          <cell r="O10507">
            <v>0.83612629999999999</v>
          </cell>
        </row>
        <row r="10508">
          <cell r="F10508" t="str">
            <v>2015-2022Other1-in-10September Peak19</v>
          </cell>
          <cell r="G10508">
            <v>3.051199</v>
          </cell>
          <cell r="H10508">
            <v>2.758861</v>
          </cell>
          <cell r="I10508">
            <v>97.064189999999996</v>
          </cell>
          <cell r="J10508">
            <v>25277.02</v>
          </cell>
          <cell r="K10508">
            <v>-0.32657809999999998</v>
          </cell>
          <cell r="L10508">
            <v>-0.30634919999999999</v>
          </cell>
          <cell r="M10508">
            <v>-0.29233880000000001</v>
          </cell>
          <cell r="N10508">
            <v>-0.27832839999999998</v>
          </cell>
          <cell r="O10508">
            <v>-0.25809939999999998</v>
          </cell>
        </row>
        <row r="10509">
          <cell r="F10509" t="str">
            <v>2015-2022Other1-in-10September Peak20</v>
          </cell>
          <cell r="G10509">
            <v>2.7461359999999999</v>
          </cell>
          <cell r="H10509">
            <v>2.4893589999999999</v>
          </cell>
          <cell r="I10509">
            <v>92.518259999999998</v>
          </cell>
          <cell r="J10509">
            <v>25277.02</v>
          </cell>
          <cell r="K10509">
            <v>-0.28685159999999998</v>
          </cell>
          <cell r="L10509">
            <v>-0.26908339999999997</v>
          </cell>
          <cell r="M10509">
            <v>-0.25677729999999999</v>
          </cell>
          <cell r="N10509">
            <v>-0.2444711</v>
          </cell>
          <cell r="O10509">
            <v>-0.22670299999999999</v>
          </cell>
        </row>
        <row r="10510">
          <cell r="F10510" t="str">
            <v>2015-2022Other1-in-10September Peak21</v>
          </cell>
          <cell r="G10510">
            <v>2.3377439999999998</v>
          </cell>
          <cell r="H10510">
            <v>2.1871839999999998</v>
          </cell>
          <cell r="I10510">
            <v>88.09975</v>
          </cell>
          <cell r="J10510">
            <v>25277.02</v>
          </cell>
          <cell r="K10510">
            <v>-0.16819429999999999</v>
          </cell>
          <cell r="L10510">
            <v>-0.157776</v>
          </cell>
          <cell r="M10510">
            <v>-0.15056040000000001</v>
          </cell>
          <cell r="N10510">
            <v>-0.14334469999999999</v>
          </cell>
          <cell r="O10510">
            <v>-0.1329264</v>
          </cell>
        </row>
        <row r="10511">
          <cell r="F10511" t="str">
            <v>2015-2022Other1-in-10September Peak22</v>
          </cell>
          <cell r="G10511">
            <v>1.9606140000000001</v>
          </cell>
          <cell r="H10511">
            <v>1.8640140000000001</v>
          </cell>
          <cell r="I10511">
            <v>84.887069999999994</v>
          </cell>
          <cell r="J10511">
            <v>25277.02</v>
          </cell>
          <cell r="K10511">
            <v>-0.1079142</v>
          </cell>
          <cell r="L10511">
            <v>-0.10122979999999999</v>
          </cell>
          <cell r="M10511">
            <v>-9.6600199999999997E-2</v>
          </cell>
          <cell r="N10511">
            <v>-9.19706E-2</v>
          </cell>
          <cell r="O10511">
            <v>-8.5286200000000006E-2</v>
          </cell>
        </row>
        <row r="10512">
          <cell r="F10512" t="str">
            <v>2015-2022Other1-in-10September Peak23</v>
          </cell>
          <cell r="G10512">
            <v>1.5205139999999999</v>
          </cell>
          <cell r="H10512">
            <v>1.459195</v>
          </cell>
          <cell r="I10512">
            <v>80.903400000000005</v>
          </cell>
          <cell r="J10512">
            <v>25277.02</v>
          </cell>
          <cell r="K10512">
            <v>-6.8501300000000001E-2</v>
          </cell>
          <cell r="L10512">
            <v>-6.4258200000000001E-2</v>
          </cell>
          <cell r="M10512">
            <v>-6.1319499999999999E-2</v>
          </cell>
          <cell r="N10512">
            <v>-5.8380700000000001E-2</v>
          </cell>
          <cell r="O10512">
            <v>-5.4137600000000001E-2</v>
          </cell>
        </row>
        <row r="10513">
          <cell r="F10513" t="str">
            <v>2015-2022Other1-in-10September Peak24</v>
          </cell>
          <cell r="G10513">
            <v>1.1537139999999999</v>
          </cell>
          <cell r="H10513">
            <v>1.11453</v>
          </cell>
          <cell r="I10513">
            <v>78.224490000000003</v>
          </cell>
          <cell r="J10513">
            <v>25277.02</v>
          </cell>
          <cell r="K10513">
            <v>-4.3772999999999999E-2</v>
          </cell>
          <cell r="L10513">
            <v>-4.1061599999999997E-2</v>
          </cell>
          <cell r="M10513">
            <v>-3.9183700000000002E-2</v>
          </cell>
          <cell r="N10513">
            <v>-3.73058E-2</v>
          </cell>
          <cell r="O10513">
            <v>-3.45945E-2</v>
          </cell>
        </row>
        <row r="10514">
          <cell r="F10514" t="str">
            <v>2015-2022Sierra1-in-10September Peak1</v>
          </cell>
          <cell r="G10514">
            <v>0.98119120000000004</v>
          </cell>
          <cell r="H10514">
            <v>0.98119120000000004</v>
          </cell>
          <cell r="I10514">
            <v>68.992270000000005</v>
          </cell>
          <cell r="J10514">
            <v>17688.05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0</v>
          </cell>
        </row>
        <row r="10515">
          <cell r="F10515" t="str">
            <v>2015-2022Sierra1-in-10September Peak2</v>
          </cell>
          <cell r="G10515">
            <v>0.86569669999999999</v>
          </cell>
          <cell r="H10515">
            <v>0.86569669999999999</v>
          </cell>
          <cell r="I10515">
            <v>67.291179999999997</v>
          </cell>
          <cell r="J10515">
            <v>17688.05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0</v>
          </cell>
        </row>
        <row r="10516">
          <cell r="F10516" t="str">
            <v>2015-2022Sierra1-in-10September Peak3</v>
          </cell>
          <cell r="G10516">
            <v>0.79899290000000001</v>
          </cell>
          <cell r="H10516">
            <v>0.79899290000000001</v>
          </cell>
          <cell r="I10516">
            <v>66.081720000000004</v>
          </cell>
          <cell r="J10516">
            <v>17688.05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</row>
        <row r="10517">
          <cell r="F10517" t="str">
            <v>2015-2022Sierra1-in-10September Peak4</v>
          </cell>
          <cell r="G10517">
            <v>0.76125659999999995</v>
          </cell>
          <cell r="H10517">
            <v>0.76125659999999995</v>
          </cell>
          <cell r="I10517">
            <v>65.260589999999993</v>
          </cell>
          <cell r="J10517">
            <v>17688.05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</row>
        <row r="10518">
          <cell r="F10518" t="str">
            <v>2015-2022Sierra1-in-10September Peak5</v>
          </cell>
          <cell r="G10518">
            <v>0.76145209999999997</v>
          </cell>
          <cell r="H10518">
            <v>0.76145209999999997</v>
          </cell>
          <cell r="I10518">
            <v>63.781750000000002</v>
          </cell>
          <cell r="J10518">
            <v>17688.05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</row>
        <row r="10519">
          <cell r="F10519" t="str">
            <v>2015-2022Sierra1-in-10September Peak6</v>
          </cell>
          <cell r="G10519">
            <v>0.83124799999999999</v>
          </cell>
          <cell r="H10519">
            <v>0.83124799999999999</v>
          </cell>
          <cell r="I10519">
            <v>62.781750000000002</v>
          </cell>
          <cell r="J10519">
            <v>17688.05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</row>
        <row r="10520">
          <cell r="F10520" t="str">
            <v>2015-2022Sierra1-in-10September Peak7</v>
          </cell>
          <cell r="G10520">
            <v>0.98930390000000001</v>
          </cell>
          <cell r="H10520">
            <v>0.98930390000000001</v>
          </cell>
          <cell r="I10520">
            <v>61.957970000000003</v>
          </cell>
          <cell r="J10520">
            <v>17688.05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0</v>
          </cell>
        </row>
        <row r="10521">
          <cell r="F10521" t="str">
            <v>2015-2022Sierra1-in-10September Peak8</v>
          </cell>
          <cell r="G10521">
            <v>1.0893740000000001</v>
          </cell>
          <cell r="H10521">
            <v>1.0893740000000001</v>
          </cell>
          <cell r="I10521">
            <v>64.393360000000001</v>
          </cell>
          <cell r="J10521">
            <v>17688.05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</row>
        <row r="10522">
          <cell r="F10522" t="str">
            <v>2015-2022Sierra1-in-10September Peak9</v>
          </cell>
          <cell r="G10522">
            <v>1.119904</v>
          </cell>
          <cell r="H10522">
            <v>1.119904</v>
          </cell>
          <cell r="I10522">
            <v>72.729969999999994</v>
          </cell>
          <cell r="J10522">
            <v>17688.05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</row>
        <row r="10523">
          <cell r="F10523" t="str">
            <v>2015-2022Sierra1-in-10September Peak10</v>
          </cell>
          <cell r="G10523">
            <v>1.1768369999999999</v>
          </cell>
          <cell r="H10523">
            <v>1.1768369999999999</v>
          </cell>
          <cell r="I10523">
            <v>82.723389999999995</v>
          </cell>
          <cell r="J10523">
            <v>17688.05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</row>
        <row r="10524">
          <cell r="F10524" t="str">
            <v>2015-2022Sierra1-in-10September Peak11</v>
          </cell>
          <cell r="G10524">
            <v>1.2849999999999999</v>
          </cell>
          <cell r="H10524">
            <v>1.2849999999999999</v>
          </cell>
          <cell r="I10524">
            <v>87.520759999999996</v>
          </cell>
          <cell r="J10524">
            <v>17688.05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</row>
        <row r="10525">
          <cell r="F10525" t="str">
            <v>2015-2022Sierra1-in-10September Peak12</v>
          </cell>
          <cell r="G10525">
            <v>1.4489110000000001</v>
          </cell>
          <cell r="H10525">
            <v>1.4489110000000001</v>
          </cell>
          <cell r="I10525">
            <v>91.116619999999998</v>
          </cell>
          <cell r="J10525">
            <v>17688.05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0</v>
          </cell>
        </row>
        <row r="10526">
          <cell r="F10526" t="str">
            <v>2015-2022Sierra1-in-10September Peak13</v>
          </cell>
          <cell r="G10526">
            <v>1.6756789999999999</v>
          </cell>
          <cell r="H10526">
            <v>1.6756789999999999</v>
          </cell>
          <cell r="I10526">
            <v>93.506500000000003</v>
          </cell>
          <cell r="J10526">
            <v>17688.05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0</v>
          </cell>
        </row>
        <row r="10527">
          <cell r="F10527" t="str">
            <v>2015-2022Sierra1-in-10September Peak14</v>
          </cell>
          <cell r="G10527">
            <v>1.5765150000000001</v>
          </cell>
          <cell r="H10527">
            <v>1.933154</v>
          </cell>
          <cell r="I10527">
            <v>94.913300000000007</v>
          </cell>
          <cell r="J10527">
            <v>17688.05</v>
          </cell>
          <cell r="K10527">
            <v>0.30136980000000002</v>
          </cell>
          <cell r="L10527">
            <v>0.33402320000000002</v>
          </cell>
          <cell r="M10527">
            <v>0.35663879999999998</v>
          </cell>
          <cell r="N10527">
            <v>0.37925449999999999</v>
          </cell>
          <cell r="O10527">
            <v>0.411908</v>
          </cell>
        </row>
        <row r="10528">
          <cell r="F10528" t="str">
            <v>2015-2022Sierra1-in-10September Peak15</v>
          </cell>
          <cell r="G10528">
            <v>1.7674589999999999</v>
          </cell>
          <cell r="H10528">
            <v>2.2282639999999998</v>
          </cell>
          <cell r="I10528">
            <v>96.29468</v>
          </cell>
          <cell r="J10528">
            <v>17688.05</v>
          </cell>
          <cell r="K10528">
            <v>0.39041229999999999</v>
          </cell>
          <cell r="L10528">
            <v>0.43200080000000002</v>
          </cell>
          <cell r="M10528">
            <v>0.46080490000000002</v>
          </cell>
          <cell r="N10528">
            <v>0.48960900000000002</v>
          </cell>
          <cell r="O10528">
            <v>0.53119749999999999</v>
          </cell>
        </row>
        <row r="10529">
          <cell r="F10529" t="str">
            <v>2015-2022Sierra1-in-10September Peak16</v>
          </cell>
          <cell r="G10529">
            <v>1.993436</v>
          </cell>
          <cell r="H10529">
            <v>2.5676739999999998</v>
          </cell>
          <cell r="I10529">
            <v>97.293040000000005</v>
          </cell>
          <cell r="J10529">
            <v>17688.05</v>
          </cell>
          <cell r="K10529">
            <v>0.4865892</v>
          </cell>
          <cell r="L10529">
            <v>0.5383732</v>
          </cell>
          <cell r="M10529">
            <v>0.57423849999999999</v>
          </cell>
          <cell r="N10529">
            <v>0.61010379999999997</v>
          </cell>
          <cell r="O10529">
            <v>0.66188780000000003</v>
          </cell>
        </row>
        <row r="10530">
          <cell r="F10530" t="str">
            <v>2015-2022Sierra1-in-10September Peak17</v>
          </cell>
          <cell r="G10530">
            <v>2.2006969999999999</v>
          </cell>
          <cell r="H10530">
            <v>2.8711319999999998</v>
          </cell>
          <cell r="I10530">
            <v>98.267629999999997</v>
          </cell>
          <cell r="J10530">
            <v>17688.05</v>
          </cell>
          <cell r="K10530">
            <v>0.56805249999999996</v>
          </cell>
          <cell r="L10530">
            <v>0.62854080000000001</v>
          </cell>
          <cell r="M10530">
            <v>0.6704348</v>
          </cell>
          <cell r="N10530">
            <v>0.71232879999999998</v>
          </cell>
          <cell r="O10530">
            <v>0.77281699999999998</v>
          </cell>
        </row>
        <row r="10531">
          <cell r="F10531" t="str">
            <v>2015-2022Sierra1-in-10September Peak18</v>
          </cell>
          <cell r="G10531">
            <v>2.3776950000000001</v>
          </cell>
          <cell r="H10531">
            <v>3.06643</v>
          </cell>
          <cell r="I10531">
            <v>97.925240000000002</v>
          </cell>
          <cell r="J10531">
            <v>17688.05</v>
          </cell>
          <cell r="K10531">
            <v>0.58355159999999995</v>
          </cell>
          <cell r="L10531">
            <v>0.64569489999999996</v>
          </cell>
          <cell r="M10531">
            <v>0.68873510000000004</v>
          </cell>
          <cell r="N10531">
            <v>0.73177530000000002</v>
          </cell>
          <cell r="O10531">
            <v>0.79391860000000003</v>
          </cell>
        </row>
        <row r="10532">
          <cell r="F10532" t="str">
            <v>2015-2022Sierra1-in-10September Peak19</v>
          </cell>
          <cell r="G10532">
            <v>3.4006080000000001</v>
          </cell>
          <cell r="H10532">
            <v>3.0327090000000001</v>
          </cell>
          <cell r="I10532">
            <v>92.67268</v>
          </cell>
          <cell r="J10532">
            <v>17688.05</v>
          </cell>
          <cell r="K10532">
            <v>-0.40038760000000001</v>
          </cell>
          <cell r="L10532">
            <v>-0.3811929</v>
          </cell>
          <cell r="M10532">
            <v>-0.36789870000000002</v>
          </cell>
          <cell r="N10532">
            <v>-0.35460449999999999</v>
          </cell>
          <cell r="O10532">
            <v>-0.33540979999999998</v>
          </cell>
        </row>
        <row r="10533">
          <cell r="F10533" t="str">
            <v>2015-2022Sierra1-in-10September Peak20</v>
          </cell>
          <cell r="G10533">
            <v>3.0848339999999999</v>
          </cell>
          <cell r="H10533">
            <v>2.7816260000000002</v>
          </cell>
          <cell r="I10533">
            <v>84.336939999999998</v>
          </cell>
          <cell r="J10533">
            <v>17688.05</v>
          </cell>
          <cell r="K10533">
            <v>-0.32998369999999999</v>
          </cell>
          <cell r="L10533">
            <v>-0.3141642</v>
          </cell>
          <cell r="M10533">
            <v>-0.30320760000000002</v>
          </cell>
          <cell r="N10533">
            <v>-0.29225109999999999</v>
          </cell>
          <cell r="O10533">
            <v>-0.2764316</v>
          </cell>
        </row>
        <row r="10534">
          <cell r="F10534" t="str">
            <v>2015-2022Sierra1-in-10September Peak21</v>
          </cell>
          <cell r="G10534">
            <v>2.654201</v>
          </cell>
          <cell r="H10534">
            <v>2.462116</v>
          </cell>
          <cell r="I10534">
            <v>79.362350000000006</v>
          </cell>
          <cell r="J10534">
            <v>17688.05</v>
          </cell>
          <cell r="K10534">
            <v>-0.20904739999999999</v>
          </cell>
          <cell r="L10534">
            <v>-0.1990256</v>
          </cell>
          <cell r="M10534">
            <v>-0.19208459999999999</v>
          </cell>
          <cell r="N10534">
            <v>-0.18514349999999999</v>
          </cell>
          <cell r="O10534">
            <v>-0.17512169999999999</v>
          </cell>
        </row>
        <row r="10535">
          <cell r="F10535" t="str">
            <v>2015-2022Sierra1-in-10September Peak22</v>
          </cell>
          <cell r="G10535">
            <v>2.2100240000000002</v>
          </cell>
          <cell r="H10535">
            <v>2.0953029999999999</v>
          </cell>
          <cell r="I10535">
            <v>76.485069999999993</v>
          </cell>
          <cell r="J10535">
            <v>17688.05</v>
          </cell>
          <cell r="K10535">
            <v>-0.1248522</v>
          </cell>
          <cell r="L10535">
            <v>-0.11886679999999999</v>
          </cell>
          <cell r="M10535">
            <v>-0.1147213</v>
          </cell>
          <cell r="N10535">
            <v>-0.1105758</v>
          </cell>
          <cell r="O10535">
            <v>-0.1045903</v>
          </cell>
        </row>
        <row r="10536">
          <cell r="F10536" t="str">
            <v>2015-2022Sierra1-in-10September Peak23</v>
          </cell>
          <cell r="G10536">
            <v>1.698664</v>
          </cell>
          <cell r="H10536">
            <v>1.621429</v>
          </cell>
          <cell r="I10536">
            <v>74.009039999999999</v>
          </cell>
          <cell r="J10536">
            <v>17688.05</v>
          </cell>
          <cell r="K10536">
            <v>-8.4055900000000003E-2</v>
          </cell>
          <cell r="L10536">
            <v>-8.0026299999999995E-2</v>
          </cell>
          <cell r="M10536">
            <v>-7.7235300000000007E-2</v>
          </cell>
          <cell r="N10536">
            <v>-7.4444399999999994E-2</v>
          </cell>
          <cell r="O10536">
            <v>-7.0414699999999997E-2</v>
          </cell>
        </row>
        <row r="10537">
          <cell r="F10537" t="str">
            <v>2015-2022Sierra1-in-10September Peak24</v>
          </cell>
          <cell r="G10537">
            <v>1.270802</v>
          </cell>
          <cell r="H10537">
            <v>1.2305060000000001</v>
          </cell>
          <cell r="I10537">
            <v>71.764160000000004</v>
          </cell>
          <cell r="J10537">
            <v>17688.05</v>
          </cell>
          <cell r="K10537">
            <v>-4.3853900000000001E-2</v>
          </cell>
          <cell r="L10537">
            <v>-4.17516E-2</v>
          </cell>
          <cell r="M10537">
            <v>-4.0295499999999998E-2</v>
          </cell>
          <cell r="N10537">
            <v>-3.8839400000000003E-2</v>
          </cell>
          <cell r="O10537">
            <v>-3.6736999999999999E-2</v>
          </cell>
        </row>
        <row r="10538">
          <cell r="F10538" t="str">
            <v>2015-2022Stockton1-in-10September Peak1</v>
          </cell>
          <cell r="G10538">
            <v>1.044349</v>
          </cell>
          <cell r="H10538">
            <v>1.044349</v>
          </cell>
          <cell r="I10538">
            <v>79.827370000000002</v>
          </cell>
          <cell r="J10538">
            <v>12323.13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0</v>
          </cell>
        </row>
        <row r="10539">
          <cell r="F10539" t="str">
            <v>2015-2022Stockton1-in-10September Peak2</v>
          </cell>
          <cell r="G10539">
            <v>0.88834199999999996</v>
          </cell>
          <cell r="H10539">
            <v>0.88834199999999996</v>
          </cell>
          <cell r="I10539">
            <v>77.237690000000001</v>
          </cell>
          <cell r="J10539">
            <v>12323.13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</row>
        <row r="10540">
          <cell r="F10540" t="str">
            <v>2015-2022Stockton1-in-10September Peak3</v>
          </cell>
          <cell r="G10540">
            <v>0.79258229999999996</v>
          </cell>
          <cell r="H10540">
            <v>0.79258229999999996</v>
          </cell>
          <cell r="I10540">
            <v>74.417079999999999</v>
          </cell>
          <cell r="J10540">
            <v>12323.13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</row>
        <row r="10541">
          <cell r="F10541" t="str">
            <v>2015-2022Stockton1-in-10September Peak4</v>
          </cell>
          <cell r="G10541">
            <v>0.73897239999999997</v>
          </cell>
          <cell r="H10541">
            <v>0.73897239999999997</v>
          </cell>
          <cell r="I10541">
            <v>72.917079999999999</v>
          </cell>
          <cell r="J10541">
            <v>12323.13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</row>
        <row r="10542">
          <cell r="F10542" t="str">
            <v>2015-2022Stockton1-in-10September Peak5</v>
          </cell>
          <cell r="G10542">
            <v>0.72674660000000002</v>
          </cell>
          <cell r="H10542">
            <v>0.72674660000000002</v>
          </cell>
          <cell r="I10542">
            <v>71.961879999999994</v>
          </cell>
          <cell r="J10542">
            <v>12323.13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0</v>
          </cell>
        </row>
        <row r="10543">
          <cell r="F10543" t="str">
            <v>2015-2022Stockton1-in-10September Peak6</v>
          </cell>
          <cell r="G10543">
            <v>0.75951259999999998</v>
          </cell>
          <cell r="H10543">
            <v>0.75951259999999998</v>
          </cell>
          <cell r="I10543">
            <v>69.641270000000006</v>
          </cell>
          <cell r="J10543">
            <v>12323.13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0</v>
          </cell>
        </row>
        <row r="10544">
          <cell r="F10544" t="str">
            <v>2015-2022Stockton1-in-10September Peak7</v>
          </cell>
          <cell r="G10544">
            <v>0.86664600000000003</v>
          </cell>
          <cell r="H10544">
            <v>0.86664600000000003</v>
          </cell>
          <cell r="I10544">
            <v>69.641270000000006</v>
          </cell>
          <cell r="J10544">
            <v>12323.13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</row>
        <row r="10545">
          <cell r="F10545" t="str">
            <v>2015-2022Stockton1-in-10September Peak8</v>
          </cell>
          <cell r="G10545">
            <v>0.94108309999999995</v>
          </cell>
          <cell r="H10545">
            <v>0.94108309999999995</v>
          </cell>
          <cell r="I10545">
            <v>70.686130000000006</v>
          </cell>
          <cell r="J10545">
            <v>12323.13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0</v>
          </cell>
        </row>
        <row r="10546">
          <cell r="F10546" t="str">
            <v>2015-2022Stockton1-in-10September Peak9</v>
          </cell>
          <cell r="G10546">
            <v>0.9799504</v>
          </cell>
          <cell r="H10546">
            <v>0.9799504</v>
          </cell>
          <cell r="I10546">
            <v>74.54486</v>
          </cell>
          <cell r="J10546">
            <v>12323.13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</row>
        <row r="10547">
          <cell r="F10547" t="str">
            <v>2015-2022Stockton1-in-10September Peak10</v>
          </cell>
          <cell r="G10547">
            <v>1.0751649999999999</v>
          </cell>
          <cell r="H10547">
            <v>1.0751649999999999</v>
          </cell>
          <cell r="I10547">
            <v>78.313869999999994</v>
          </cell>
          <cell r="J10547">
            <v>12323.13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</row>
        <row r="10548">
          <cell r="F10548" t="str">
            <v>2015-2022Stockton1-in-10September Peak11</v>
          </cell>
          <cell r="G10548">
            <v>1.2111019999999999</v>
          </cell>
          <cell r="H10548">
            <v>1.2111019999999999</v>
          </cell>
          <cell r="I10548">
            <v>81.993229999999997</v>
          </cell>
          <cell r="J10548">
            <v>12323.13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</row>
        <row r="10549">
          <cell r="F10549" t="str">
            <v>2015-2022Stockton1-in-10September Peak12</v>
          </cell>
          <cell r="G10549">
            <v>1.3954610000000001</v>
          </cell>
          <cell r="H10549">
            <v>1.3954610000000001</v>
          </cell>
          <cell r="I10549">
            <v>86.403589999999994</v>
          </cell>
          <cell r="J10549">
            <v>12323.13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>
            <v>0</v>
          </cell>
        </row>
        <row r="10550">
          <cell r="F10550" t="str">
            <v>2015-2022Stockton1-in-10September Peak13</v>
          </cell>
          <cell r="G10550">
            <v>1.632603</v>
          </cell>
          <cell r="H10550">
            <v>1.632603</v>
          </cell>
          <cell r="I10550">
            <v>89.858729999999994</v>
          </cell>
          <cell r="J10550">
            <v>12323.13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</row>
        <row r="10551">
          <cell r="F10551" t="str">
            <v>2015-2022Stockton1-in-10September Peak14</v>
          </cell>
          <cell r="G10551">
            <v>1.5036970000000001</v>
          </cell>
          <cell r="H10551">
            <v>1.9049700000000001</v>
          </cell>
          <cell r="I10551">
            <v>94.089650000000006</v>
          </cell>
          <cell r="J10551">
            <v>12323.13</v>
          </cell>
          <cell r="K10551">
            <v>0.33755420000000003</v>
          </cell>
          <cell r="L10551">
            <v>0.37519940000000002</v>
          </cell>
          <cell r="M10551">
            <v>0.40127239999999997</v>
          </cell>
          <cell r="N10551">
            <v>0.42734539999999999</v>
          </cell>
          <cell r="O10551">
            <v>0.46499059999999998</v>
          </cell>
        </row>
        <row r="10552">
          <cell r="F10552" t="str">
            <v>2015-2022Stockton1-in-10September Peak15</v>
          </cell>
          <cell r="G10552">
            <v>1.701986</v>
          </cell>
          <cell r="H10552">
            <v>2.2074069999999999</v>
          </cell>
          <cell r="I10552">
            <v>96.910349999999994</v>
          </cell>
          <cell r="J10552">
            <v>12323.13</v>
          </cell>
          <cell r="K10552">
            <v>0.42741620000000002</v>
          </cell>
          <cell r="L10552">
            <v>0.47350219999999998</v>
          </cell>
          <cell r="M10552">
            <v>0.50542129999999996</v>
          </cell>
          <cell r="N10552">
            <v>0.53734029999999999</v>
          </cell>
          <cell r="O10552">
            <v>0.58342640000000001</v>
          </cell>
        </row>
        <row r="10553">
          <cell r="F10553" t="str">
            <v>2015-2022Stockton1-in-10September Peak16</v>
          </cell>
          <cell r="G10553">
            <v>1.9012659999999999</v>
          </cell>
          <cell r="H10553">
            <v>2.5412759999999999</v>
          </cell>
          <cell r="I10553">
            <v>99.186130000000006</v>
          </cell>
          <cell r="J10553">
            <v>12323.13</v>
          </cell>
          <cell r="K10553">
            <v>0.54185700000000003</v>
          </cell>
          <cell r="L10553">
            <v>0.5998464</v>
          </cell>
          <cell r="M10553">
            <v>0.64000970000000001</v>
          </cell>
          <cell r="N10553">
            <v>0.68017300000000003</v>
          </cell>
          <cell r="O10553">
            <v>0.73816250000000005</v>
          </cell>
        </row>
        <row r="10554">
          <cell r="F10554" t="str">
            <v>2015-2022Stockton1-in-10September Peak17</v>
          </cell>
          <cell r="G10554">
            <v>2.0893709999999999</v>
          </cell>
          <cell r="H10554">
            <v>2.8294760000000001</v>
          </cell>
          <cell r="I10554">
            <v>99.641270000000006</v>
          </cell>
          <cell r="J10554">
            <v>12323.13</v>
          </cell>
          <cell r="K10554">
            <v>0.62617160000000005</v>
          </cell>
          <cell r="L10554">
            <v>0.6934844</v>
          </cell>
          <cell r="M10554">
            <v>0.74010509999999996</v>
          </cell>
          <cell r="N10554">
            <v>0.78672580000000003</v>
          </cell>
          <cell r="O10554">
            <v>0.85403850000000003</v>
          </cell>
        </row>
        <row r="10555">
          <cell r="F10555" t="str">
            <v>2015-2022Stockton1-in-10September Peak18</v>
          </cell>
          <cell r="G10555">
            <v>2.2234370000000001</v>
          </cell>
          <cell r="H10555">
            <v>2.9828070000000002</v>
          </cell>
          <cell r="I10555">
            <v>98.551630000000003</v>
          </cell>
          <cell r="J10555">
            <v>12323.13</v>
          </cell>
          <cell r="K10555">
            <v>0.64241349999999997</v>
          </cell>
          <cell r="L10555">
            <v>0.71151220000000004</v>
          </cell>
          <cell r="M10555">
            <v>0.75936979999999998</v>
          </cell>
          <cell r="N10555">
            <v>0.80722729999999998</v>
          </cell>
          <cell r="O10555">
            <v>0.8763261</v>
          </cell>
        </row>
        <row r="10556">
          <cell r="F10556" t="str">
            <v>2015-2022Stockton1-in-10September Peak19</v>
          </cell>
          <cell r="G10556">
            <v>3.2033320000000001</v>
          </cell>
          <cell r="H10556">
            <v>2.9101569999999999</v>
          </cell>
          <cell r="I10556">
            <v>96.782579999999996</v>
          </cell>
          <cell r="J10556">
            <v>12323.13</v>
          </cell>
          <cell r="K10556">
            <v>-0.30917090000000003</v>
          </cell>
          <cell r="L10556">
            <v>-0.29971999999999999</v>
          </cell>
          <cell r="M10556">
            <v>-0.2931744</v>
          </cell>
          <cell r="N10556">
            <v>-0.28662880000000002</v>
          </cell>
          <cell r="O10556">
            <v>-0.27717789999999998</v>
          </cell>
        </row>
        <row r="10557">
          <cell r="F10557" t="str">
            <v>2015-2022Stockton1-in-10September Peak20</v>
          </cell>
          <cell r="G10557">
            <v>2.9167450000000001</v>
          </cell>
          <cell r="H10557">
            <v>2.6416650000000002</v>
          </cell>
          <cell r="I10557">
            <v>93.013499999999993</v>
          </cell>
          <cell r="J10557">
            <v>12323.13</v>
          </cell>
          <cell r="K10557">
            <v>-0.29008929999999999</v>
          </cell>
          <cell r="L10557">
            <v>-0.28122180000000002</v>
          </cell>
          <cell r="M10557">
            <v>-0.27508009999999999</v>
          </cell>
          <cell r="N10557">
            <v>-0.26893850000000002</v>
          </cell>
          <cell r="O10557">
            <v>-0.26007089999999999</v>
          </cell>
        </row>
        <row r="10558">
          <cell r="F10558" t="str">
            <v>2015-2022Stockton1-in-10September Peak21</v>
          </cell>
          <cell r="G10558">
            <v>2.5579459999999998</v>
          </cell>
          <cell r="H10558">
            <v>2.372236</v>
          </cell>
          <cell r="I10558">
            <v>89.468639999999994</v>
          </cell>
          <cell r="J10558">
            <v>12323.13</v>
          </cell>
          <cell r="K10558">
            <v>-0.19584399999999999</v>
          </cell>
          <cell r="L10558">
            <v>-0.18985740000000001</v>
          </cell>
          <cell r="M10558">
            <v>-0.18571109999999999</v>
          </cell>
          <cell r="N10558">
            <v>-0.1815647</v>
          </cell>
          <cell r="O10558">
            <v>-0.17557809999999999</v>
          </cell>
        </row>
        <row r="10559">
          <cell r="F10559" t="str">
            <v>2015-2022Stockton1-in-10September Peak22</v>
          </cell>
          <cell r="G10559">
            <v>2.1800700000000002</v>
          </cell>
          <cell r="H10559">
            <v>2.049493</v>
          </cell>
          <cell r="I10559">
            <v>85.103179999999995</v>
          </cell>
          <cell r="J10559">
            <v>12323.13</v>
          </cell>
          <cell r="K10559">
            <v>-0.1377023</v>
          </cell>
          <cell r="L10559">
            <v>-0.1334929</v>
          </cell>
          <cell r="M10559">
            <v>-0.13057759999999999</v>
          </cell>
          <cell r="N10559">
            <v>-0.1276622</v>
          </cell>
          <cell r="O10559">
            <v>-0.1234528</v>
          </cell>
        </row>
        <row r="10560">
          <cell r="F10560" t="str">
            <v>2015-2022Stockton1-in-10September Peak23</v>
          </cell>
          <cell r="G10560">
            <v>1.704547</v>
          </cell>
          <cell r="H10560">
            <v>1.634271</v>
          </cell>
          <cell r="I10560">
            <v>81.692899999999995</v>
          </cell>
          <cell r="J10560">
            <v>12323.13</v>
          </cell>
          <cell r="K10560">
            <v>-7.4110999999999996E-2</v>
          </cell>
          <cell r="L10560">
            <v>-7.1845500000000007E-2</v>
          </cell>
          <cell r="M10560">
            <v>-7.0276500000000006E-2</v>
          </cell>
          <cell r="N10560">
            <v>-6.8707500000000005E-2</v>
          </cell>
          <cell r="O10560">
            <v>-6.6442000000000001E-2</v>
          </cell>
        </row>
        <row r="10561">
          <cell r="F10561" t="str">
            <v>2015-2022Stockton1-in-10September Peak24</v>
          </cell>
          <cell r="G10561">
            <v>1.3154729999999999</v>
          </cell>
          <cell r="H10561">
            <v>1.2591270000000001</v>
          </cell>
          <cell r="I10561">
            <v>81.513499999999993</v>
          </cell>
          <cell r="J10561">
            <v>12323.13</v>
          </cell>
          <cell r="K10561">
            <v>-5.9421000000000002E-2</v>
          </cell>
          <cell r="L10561">
            <v>-5.7604599999999999E-2</v>
          </cell>
          <cell r="M10561">
            <v>-5.6346500000000001E-2</v>
          </cell>
          <cell r="N10561">
            <v>-5.5088499999999999E-2</v>
          </cell>
          <cell r="O10561">
            <v>-5.3272100000000003E-2</v>
          </cell>
        </row>
        <row r="10562">
          <cell r="F10562" t="str">
            <v>2015-2022All Customers1-in-2September Peak1</v>
          </cell>
          <cell r="G10562">
            <v>0.93501469999999998</v>
          </cell>
          <cell r="H10562">
            <v>0.93501469999999998</v>
          </cell>
          <cell r="I10562">
            <v>73.273380000000003</v>
          </cell>
          <cell r="J10562">
            <v>147887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</row>
        <row r="10563">
          <cell r="F10563" t="str">
            <v>2015-2022All Customers1-in-2September Peak2</v>
          </cell>
          <cell r="G10563">
            <v>0.79928710000000003</v>
          </cell>
          <cell r="H10563">
            <v>0.79928710000000003</v>
          </cell>
          <cell r="I10563">
            <v>69.792869999999994</v>
          </cell>
          <cell r="J10563">
            <v>147887</v>
          </cell>
          <cell r="K10563">
            <v>0</v>
          </cell>
          <cell r="L10563">
            <v>0</v>
          </cell>
          <cell r="M10563">
            <v>0</v>
          </cell>
          <cell r="N10563">
            <v>0</v>
          </cell>
          <cell r="O10563">
            <v>0</v>
          </cell>
        </row>
        <row r="10564">
          <cell r="F10564" t="str">
            <v>2015-2022All Customers1-in-2September Peak3</v>
          </cell>
          <cell r="G10564">
            <v>0.71914769999999995</v>
          </cell>
          <cell r="H10564">
            <v>0.71914769999999995</v>
          </cell>
          <cell r="I10564">
            <v>68.593059999999994</v>
          </cell>
          <cell r="J10564">
            <v>147887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</row>
        <row r="10565">
          <cell r="F10565" t="str">
            <v>2015-2022All Customers1-in-2September Peak4</v>
          </cell>
          <cell r="G10565">
            <v>0.67258890000000005</v>
          </cell>
          <cell r="H10565">
            <v>0.67258890000000005</v>
          </cell>
          <cell r="I10565">
            <v>67.457639999999998</v>
          </cell>
          <cell r="J10565">
            <v>147887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</row>
        <row r="10566">
          <cell r="F10566" t="str">
            <v>2015-2022All Customers1-in-2September Peak5</v>
          </cell>
          <cell r="G10566">
            <v>0.66061130000000001</v>
          </cell>
          <cell r="H10566">
            <v>0.66061130000000001</v>
          </cell>
          <cell r="I10566">
            <v>66.731380000000001</v>
          </cell>
          <cell r="J10566">
            <v>147887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</row>
        <row r="10567">
          <cell r="F10567" t="str">
            <v>2015-2022All Customers1-in-2September Peak6</v>
          </cell>
          <cell r="G10567">
            <v>0.69891800000000004</v>
          </cell>
          <cell r="H10567">
            <v>0.69891800000000004</v>
          </cell>
          <cell r="I10567">
            <v>66.06156</v>
          </cell>
          <cell r="J10567">
            <v>147887</v>
          </cell>
          <cell r="K10567">
            <v>0</v>
          </cell>
          <cell r="L10567">
            <v>0</v>
          </cell>
          <cell r="M10567">
            <v>0</v>
          </cell>
          <cell r="N10567">
            <v>0</v>
          </cell>
          <cell r="O10567">
            <v>0</v>
          </cell>
        </row>
        <row r="10568">
          <cell r="F10568" t="str">
            <v>2015-2022All Customers1-in-2September Peak7</v>
          </cell>
          <cell r="G10568">
            <v>0.81324779999999997</v>
          </cell>
          <cell r="H10568">
            <v>0.81324779999999997</v>
          </cell>
          <cell r="I10568">
            <v>65.303449999999998</v>
          </cell>
          <cell r="J10568">
            <v>147887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>
            <v>0</v>
          </cell>
        </row>
        <row r="10569">
          <cell r="F10569" t="str">
            <v>2015-2022All Customers1-in-2September Peak8</v>
          </cell>
          <cell r="G10569">
            <v>0.90218220000000005</v>
          </cell>
          <cell r="H10569">
            <v>0.90218220000000005</v>
          </cell>
          <cell r="I10569">
            <v>66.446579999999997</v>
          </cell>
          <cell r="J10569">
            <v>147887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0</v>
          </cell>
        </row>
        <row r="10570">
          <cell r="F10570" t="str">
            <v>2015-2022All Customers1-in-2September Peak9</v>
          </cell>
          <cell r="G10570">
            <v>0.92246439999999996</v>
          </cell>
          <cell r="H10570">
            <v>0.92246439999999996</v>
          </cell>
          <cell r="I10570">
            <v>70.797520000000006</v>
          </cell>
          <cell r="J10570">
            <v>147887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</row>
        <row r="10571">
          <cell r="F10571" t="str">
            <v>2015-2022All Customers1-in-2September Peak10</v>
          </cell>
          <cell r="G10571">
            <v>0.98552969999999995</v>
          </cell>
          <cell r="H10571">
            <v>0.98552969999999995</v>
          </cell>
          <cell r="I10571">
            <v>76.274320000000003</v>
          </cell>
          <cell r="J10571">
            <v>147887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>
            <v>0</v>
          </cell>
        </row>
        <row r="10572">
          <cell r="F10572" t="str">
            <v>2015-2022All Customers1-in-2September Peak11</v>
          </cell>
          <cell r="G10572">
            <v>1.0915539999999999</v>
          </cell>
          <cell r="H10572">
            <v>1.0915539999999999</v>
          </cell>
          <cell r="I10572">
            <v>81.324539999999999</v>
          </cell>
          <cell r="J10572">
            <v>147887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</row>
        <row r="10573">
          <cell r="F10573" t="str">
            <v>2015-2022All Customers1-in-2September Peak12</v>
          </cell>
          <cell r="G10573">
            <v>1.2457400000000001</v>
          </cell>
          <cell r="H10573">
            <v>1.2457400000000001</v>
          </cell>
          <cell r="I10573">
            <v>86.227429999999998</v>
          </cell>
          <cell r="J10573">
            <v>147887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</row>
        <row r="10574">
          <cell r="F10574" t="str">
            <v>2015-2022All Customers1-in-2September Peak13</v>
          </cell>
          <cell r="G10574">
            <v>1.450383</v>
          </cell>
          <cell r="H10574">
            <v>1.450383</v>
          </cell>
          <cell r="I10574">
            <v>90.156149999999997</v>
          </cell>
          <cell r="J10574">
            <v>147887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</row>
        <row r="10575">
          <cell r="F10575" t="str">
            <v>2015-2022All Customers1-in-2September Peak14</v>
          </cell>
          <cell r="G10575">
            <v>1.361191</v>
          </cell>
          <cell r="H10575">
            <v>1.6742030000000001</v>
          </cell>
          <cell r="I10575">
            <v>92.963260000000005</v>
          </cell>
          <cell r="J10575">
            <v>147887</v>
          </cell>
          <cell r="K10575">
            <v>0.24519189999999999</v>
          </cell>
          <cell r="L10575">
            <v>0.28526049999999997</v>
          </cell>
          <cell r="M10575">
            <v>0.31301200000000001</v>
          </cell>
          <cell r="N10575">
            <v>0.3407635</v>
          </cell>
          <cell r="O10575">
            <v>0.38083210000000001</v>
          </cell>
        </row>
        <row r="10576">
          <cell r="F10576" t="str">
            <v>2015-2022All Customers1-in-2September Peak15</v>
          </cell>
          <cell r="G10576">
            <v>1.5228010000000001</v>
          </cell>
          <cell r="H10576">
            <v>1.924175</v>
          </cell>
          <cell r="I10576">
            <v>95.696389999999994</v>
          </cell>
          <cell r="J10576">
            <v>147887</v>
          </cell>
          <cell r="K10576">
            <v>0.31497710000000001</v>
          </cell>
          <cell r="L10576">
            <v>0.36602089999999998</v>
          </cell>
          <cell r="M10576">
            <v>0.40137349999999999</v>
          </cell>
          <cell r="N10576">
            <v>0.43672620000000001</v>
          </cell>
          <cell r="O10576">
            <v>0.48776989999999998</v>
          </cell>
        </row>
        <row r="10577">
          <cell r="F10577" t="str">
            <v>2015-2022All Customers1-in-2September Peak16</v>
          </cell>
          <cell r="G10577">
            <v>1.7041409999999999</v>
          </cell>
          <cell r="H10577">
            <v>2.2065229999999998</v>
          </cell>
          <cell r="I10577">
            <v>97.118070000000003</v>
          </cell>
          <cell r="J10577">
            <v>147887</v>
          </cell>
          <cell r="K10577">
            <v>0.3948122</v>
          </cell>
          <cell r="L10577">
            <v>0.45836559999999998</v>
          </cell>
          <cell r="M10577">
            <v>0.50238249999999995</v>
          </cell>
          <cell r="N10577">
            <v>0.54639950000000004</v>
          </cell>
          <cell r="O10577">
            <v>0.60995299999999997</v>
          </cell>
        </row>
        <row r="10578">
          <cell r="F10578" t="str">
            <v>2015-2022All Customers1-in-2September Peak17</v>
          </cell>
          <cell r="G10578">
            <v>1.8711199999999999</v>
          </cell>
          <cell r="H10578">
            <v>2.4561190000000002</v>
          </cell>
          <cell r="I10578">
            <v>96.399249999999995</v>
          </cell>
          <cell r="J10578">
            <v>147887</v>
          </cell>
          <cell r="K10578">
            <v>0.45934209999999998</v>
          </cell>
          <cell r="L10578">
            <v>0.53358070000000002</v>
          </cell>
          <cell r="M10578">
            <v>0.58499829999999997</v>
          </cell>
          <cell r="N10578">
            <v>0.63641579999999998</v>
          </cell>
          <cell r="O10578">
            <v>0.71065440000000002</v>
          </cell>
        </row>
        <row r="10579">
          <cell r="F10579" t="str">
            <v>2015-2022All Customers1-in-2September Peak18</v>
          </cell>
          <cell r="G10579">
            <v>2.0106459999999999</v>
          </cell>
          <cell r="H10579">
            <v>2.6114090000000001</v>
          </cell>
          <cell r="I10579">
            <v>94.644099999999995</v>
          </cell>
          <cell r="J10579">
            <v>147887</v>
          </cell>
          <cell r="K10579">
            <v>0.47166849999999999</v>
          </cell>
          <cell r="L10579">
            <v>0.54793879999999995</v>
          </cell>
          <cell r="M10579">
            <v>0.60076320000000005</v>
          </cell>
          <cell r="N10579">
            <v>0.65358780000000005</v>
          </cell>
          <cell r="O10579">
            <v>0.72985789999999995</v>
          </cell>
        </row>
        <row r="10580">
          <cell r="F10580" t="str">
            <v>2015-2022All Customers1-in-2September Peak19</v>
          </cell>
          <cell r="G10580">
            <v>2.8390040000000001</v>
          </cell>
          <cell r="H10580">
            <v>2.5756619999999999</v>
          </cell>
          <cell r="I10580">
            <v>91.459370000000007</v>
          </cell>
          <cell r="J10580">
            <v>147887</v>
          </cell>
          <cell r="K10580">
            <v>-0.29170299999999999</v>
          </cell>
          <cell r="L10580">
            <v>-0.27494689999999999</v>
          </cell>
          <cell r="M10580">
            <v>-0.26334160000000001</v>
          </cell>
          <cell r="N10580">
            <v>-0.25173630000000002</v>
          </cell>
          <cell r="O10580">
            <v>-0.2349801</v>
          </cell>
        </row>
        <row r="10581">
          <cell r="F10581" t="str">
            <v>2015-2022All Customers1-in-2September Peak20</v>
          </cell>
          <cell r="G10581">
            <v>2.5979399999999999</v>
          </cell>
          <cell r="H10581">
            <v>2.3615370000000002</v>
          </cell>
          <cell r="I10581">
            <v>86.194800000000001</v>
          </cell>
          <cell r="J10581">
            <v>147887</v>
          </cell>
          <cell r="K10581">
            <v>-0.26174340000000001</v>
          </cell>
          <cell r="L10581">
            <v>-0.24677260000000001</v>
          </cell>
          <cell r="M10581">
            <v>-0.2364038</v>
          </cell>
          <cell r="N10581">
            <v>-0.22603500000000001</v>
          </cell>
          <cell r="O10581">
            <v>-0.21106420000000001</v>
          </cell>
        </row>
        <row r="10582">
          <cell r="F10582" t="str">
            <v>2015-2022All Customers1-in-2September Peak21</v>
          </cell>
          <cell r="G10582">
            <v>2.28423</v>
          </cell>
          <cell r="H10582">
            <v>2.1342150000000002</v>
          </cell>
          <cell r="I10582">
            <v>81.51294</v>
          </cell>
          <cell r="J10582">
            <v>147887</v>
          </cell>
          <cell r="K10582">
            <v>-0.16576560000000001</v>
          </cell>
          <cell r="L10582">
            <v>-0.15646019999999999</v>
          </cell>
          <cell r="M10582">
            <v>-0.15001529999999999</v>
          </cell>
          <cell r="N10582">
            <v>-0.14357049999999999</v>
          </cell>
          <cell r="O10582">
            <v>-0.1342651</v>
          </cell>
        </row>
        <row r="10583">
          <cell r="F10583" t="str">
            <v>2015-2022All Customers1-in-2September Peak22</v>
          </cell>
          <cell r="G10583">
            <v>1.9634910000000001</v>
          </cell>
          <cell r="H10583">
            <v>1.870425</v>
          </cell>
          <cell r="I10583">
            <v>78.400599999999997</v>
          </cell>
          <cell r="J10583">
            <v>147887</v>
          </cell>
          <cell r="K10583">
            <v>-0.10273599999999999</v>
          </cell>
          <cell r="L10583">
            <v>-9.7022800000000006E-2</v>
          </cell>
          <cell r="M10583">
            <v>-9.3065800000000004E-2</v>
          </cell>
          <cell r="N10583">
            <v>-8.9108800000000002E-2</v>
          </cell>
          <cell r="O10583">
            <v>-8.3395499999999997E-2</v>
          </cell>
        </row>
        <row r="10584">
          <cell r="F10584" t="str">
            <v>2015-2022All Customers1-in-2September Peak23</v>
          </cell>
          <cell r="G10584">
            <v>1.5513209999999999</v>
          </cell>
          <cell r="H10584">
            <v>1.493104</v>
          </cell>
          <cell r="I10584">
            <v>76.283969999999997</v>
          </cell>
          <cell r="J10584">
            <v>147887</v>
          </cell>
          <cell r="K10584">
            <v>-6.4355200000000001E-2</v>
          </cell>
          <cell r="L10584">
            <v>-6.0728699999999997E-2</v>
          </cell>
          <cell r="M10584">
            <v>-5.8216999999999998E-2</v>
          </cell>
          <cell r="N10584">
            <v>-5.5705299999999999E-2</v>
          </cell>
          <cell r="O10584">
            <v>-5.2078899999999997E-2</v>
          </cell>
        </row>
        <row r="10585">
          <cell r="F10585" t="str">
            <v>2015-2022All Customers1-in-2September Peak24</v>
          </cell>
          <cell r="G10585">
            <v>1.1862729999999999</v>
          </cell>
          <cell r="H10585">
            <v>1.1442699999999999</v>
          </cell>
          <cell r="I10585">
            <v>74.082440000000005</v>
          </cell>
          <cell r="J10585">
            <v>147887</v>
          </cell>
          <cell r="K10585">
            <v>-4.6475700000000002E-2</v>
          </cell>
          <cell r="L10585">
            <v>-4.3833499999999997E-2</v>
          </cell>
          <cell r="M10585">
            <v>-4.2003600000000002E-2</v>
          </cell>
          <cell r="N10585">
            <v>-4.01737E-2</v>
          </cell>
          <cell r="O10585">
            <v>-3.7531500000000002E-2</v>
          </cell>
        </row>
        <row r="10586">
          <cell r="F10586" t="str">
            <v>2015-2022Greater Bay Area1-in-2September Peak1</v>
          </cell>
          <cell r="G10586">
            <v>0.82303760000000004</v>
          </cell>
          <cell r="H10586">
            <v>0.82303760000000004</v>
          </cell>
          <cell r="I10586">
            <v>69.769940000000005</v>
          </cell>
          <cell r="J10586">
            <v>51563.08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</row>
        <row r="10587">
          <cell r="F10587" t="str">
            <v>2015-2022Greater Bay Area1-in-2September Peak2</v>
          </cell>
          <cell r="G10587">
            <v>0.69229130000000005</v>
          </cell>
          <cell r="H10587">
            <v>0.69229130000000005</v>
          </cell>
          <cell r="I10587">
            <v>64.595209999999994</v>
          </cell>
          <cell r="J10587">
            <v>51563.08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</row>
        <row r="10588">
          <cell r="F10588" t="str">
            <v>2015-2022Greater Bay Area1-in-2September Peak3</v>
          </cell>
          <cell r="G10588">
            <v>0.62028190000000005</v>
          </cell>
          <cell r="H10588">
            <v>0.62028190000000005</v>
          </cell>
          <cell r="I10588">
            <v>63.909860000000002</v>
          </cell>
          <cell r="J10588">
            <v>51563.08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</row>
        <row r="10589">
          <cell r="F10589" t="str">
            <v>2015-2022Greater Bay Area1-in-2September Peak4</v>
          </cell>
          <cell r="G10589">
            <v>0.58031710000000003</v>
          </cell>
          <cell r="H10589">
            <v>0.58031710000000003</v>
          </cell>
          <cell r="I10589">
            <v>63.323419999999999</v>
          </cell>
          <cell r="J10589">
            <v>51563.08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</row>
        <row r="10590">
          <cell r="F10590" t="str">
            <v>2015-2022Greater Bay Area1-in-2September Peak5</v>
          </cell>
          <cell r="G10590">
            <v>0.56692229999999999</v>
          </cell>
          <cell r="H10590">
            <v>0.56692229999999999</v>
          </cell>
          <cell r="I10590">
            <v>62.672899999999998</v>
          </cell>
          <cell r="J10590">
            <v>51563.08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</row>
        <row r="10591">
          <cell r="F10591" t="str">
            <v>2015-2022Greater Bay Area1-in-2September Peak6</v>
          </cell>
          <cell r="G10591">
            <v>0.59810620000000003</v>
          </cell>
          <cell r="H10591">
            <v>0.59810620000000003</v>
          </cell>
          <cell r="I10591">
            <v>62.10604</v>
          </cell>
          <cell r="J10591">
            <v>51563.08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</row>
        <row r="10592">
          <cell r="F10592" t="str">
            <v>2015-2022Greater Bay Area1-in-2September Peak7</v>
          </cell>
          <cell r="G10592">
            <v>0.7068527</v>
          </cell>
          <cell r="H10592">
            <v>0.7068527</v>
          </cell>
          <cell r="I10592">
            <v>61.208829999999999</v>
          </cell>
          <cell r="J10592">
            <v>51563.08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</row>
        <row r="10593">
          <cell r="F10593" t="str">
            <v>2015-2022Greater Bay Area1-in-2September Peak8</v>
          </cell>
          <cell r="G10593">
            <v>0.81314929999999996</v>
          </cell>
          <cell r="H10593">
            <v>0.81314929999999996</v>
          </cell>
          <cell r="I10593">
            <v>62.624000000000002</v>
          </cell>
          <cell r="J10593">
            <v>51563.08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</row>
        <row r="10594">
          <cell r="F10594" t="str">
            <v>2015-2022Greater Bay Area1-in-2September Peak9</v>
          </cell>
          <cell r="G10594">
            <v>0.82578030000000002</v>
          </cell>
          <cell r="H10594">
            <v>0.82578030000000002</v>
          </cell>
          <cell r="I10594">
            <v>66.566749999999999</v>
          </cell>
          <cell r="J10594">
            <v>51563.08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</row>
        <row r="10595">
          <cell r="F10595" t="str">
            <v>2015-2022Greater Bay Area1-in-2September Peak10</v>
          </cell>
          <cell r="G10595">
            <v>0.86180869999999998</v>
          </cell>
          <cell r="H10595">
            <v>0.86180869999999998</v>
          </cell>
          <cell r="I10595">
            <v>72.444580000000002</v>
          </cell>
          <cell r="J10595">
            <v>51563.08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</row>
        <row r="10596">
          <cell r="F10596" t="str">
            <v>2015-2022Greater Bay Area1-in-2September Peak11</v>
          </cell>
          <cell r="G10596">
            <v>0.93564800000000004</v>
          </cell>
          <cell r="H10596">
            <v>0.93564800000000004</v>
          </cell>
          <cell r="I10596">
            <v>76.340050000000005</v>
          </cell>
          <cell r="J10596">
            <v>51563.08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</row>
        <row r="10597">
          <cell r="F10597" t="str">
            <v>2015-2022Greater Bay Area1-in-2September Peak12</v>
          </cell>
          <cell r="G10597">
            <v>1.040751</v>
          </cell>
          <cell r="H10597">
            <v>1.040751</v>
          </cell>
          <cell r="I10597">
            <v>80.991619999999998</v>
          </cell>
          <cell r="J10597">
            <v>51563.08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</row>
        <row r="10598">
          <cell r="F10598" t="str">
            <v>2015-2022Greater Bay Area1-in-2September Peak13</v>
          </cell>
          <cell r="G10598">
            <v>1.1843090000000001</v>
          </cell>
          <cell r="H10598">
            <v>1.1843090000000001</v>
          </cell>
          <cell r="I10598">
            <v>85.300920000000005</v>
          </cell>
          <cell r="J10598">
            <v>51563.08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</row>
        <row r="10599">
          <cell r="F10599" t="str">
            <v>2015-2022Greater Bay Area1-in-2September Peak14</v>
          </cell>
          <cell r="G10599">
            <v>1.10622</v>
          </cell>
          <cell r="H10599">
            <v>1.337353</v>
          </cell>
          <cell r="I10599">
            <v>88.175319999999999</v>
          </cell>
          <cell r="J10599">
            <v>51563.08</v>
          </cell>
          <cell r="K10599">
            <v>0.163517</v>
          </cell>
          <cell r="L10599">
            <v>0.20346500000000001</v>
          </cell>
          <cell r="M10599">
            <v>0.2311328</v>
          </cell>
          <cell r="N10599">
            <v>0.25880069999999999</v>
          </cell>
          <cell r="O10599">
            <v>0.29874859999999998</v>
          </cell>
        </row>
        <row r="10600">
          <cell r="F10600" t="str">
            <v>2015-2022Greater Bay Area1-in-2September Peak15</v>
          </cell>
          <cell r="G10600">
            <v>1.213689</v>
          </cell>
          <cell r="H10600">
            <v>1.515404</v>
          </cell>
          <cell r="I10600">
            <v>92.156469999999999</v>
          </cell>
          <cell r="J10600">
            <v>51563.08</v>
          </cell>
          <cell r="K10600">
            <v>0.21382860000000001</v>
          </cell>
          <cell r="L10600">
            <v>0.26575280000000001</v>
          </cell>
          <cell r="M10600">
            <v>0.30171520000000002</v>
          </cell>
          <cell r="N10600">
            <v>0.33767770000000003</v>
          </cell>
          <cell r="O10600">
            <v>0.3896018</v>
          </cell>
        </row>
        <row r="10601">
          <cell r="F10601" t="str">
            <v>2015-2022Greater Bay Area1-in-2September Peak16</v>
          </cell>
          <cell r="G10601">
            <v>1.3604499999999999</v>
          </cell>
          <cell r="H10601">
            <v>1.734097</v>
          </cell>
          <cell r="I10601">
            <v>93.583770000000001</v>
          </cell>
          <cell r="J10601">
            <v>51563.08</v>
          </cell>
          <cell r="K10601">
            <v>0.26479069999999999</v>
          </cell>
          <cell r="L10601">
            <v>0.3291039</v>
          </cell>
          <cell r="M10601">
            <v>0.3736469</v>
          </cell>
          <cell r="N10601">
            <v>0.41819000000000001</v>
          </cell>
          <cell r="O10601">
            <v>0.48250310000000002</v>
          </cell>
        </row>
        <row r="10602">
          <cell r="F10602" t="str">
            <v>2015-2022Greater Bay Area1-in-2September Peak17</v>
          </cell>
          <cell r="G10602">
            <v>1.506089</v>
          </cell>
          <cell r="H10602">
            <v>1.943967</v>
          </cell>
          <cell r="I10602">
            <v>92.855059999999995</v>
          </cell>
          <cell r="J10602">
            <v>51563.08</v>
          </cell>
          <cell r="K10602">
            <v>0.3103206</v>
          </cell>
          <cell r="L10602">
            <v>0.38568229999999998</v>
          </cell>
          <cell r="M10602">
            <v>0.43787769999999998</v>
          </cell>
          <cell r="N10602">
            <v>0.49007309999999998</v>
          </cell>
          <cell r="O10602">
            <v>0.56543489999999996</v>
          </cell>
        </row>
        <row r="10603">
          <cell r="F10603" t="str">
            <v>2015-2022Greater Bay Area1-in-2September Peak18</v>
          </cell>
          <cell r="G10603">
            <v>1.6406879999999999</v>
          </cell>
          <cell r="H10603">
            <v>2.0907339999999999</v>
          </cell>
          <cell r="I10603">
            <v>91.392139999999998</v>
          </cell>
          <cell r="J10603">
            <v>51563.08</v>
          </cell>
          <cell r="K10603">
            <v>0.31894539999999999</v>
          </cell>
          <cell r="L10603">
            <v>0.39640049999999999</v>
          </cell>
          <cell r="M10603">
            <v>0.45004569999999999</v>
          </cell>
          <cell r="N10603">
            <v>0.50369079999999999</v>
          </cell>
          <cell r="O10603">
            <v>0.58114589999999999</v>
          </cell>
        </row>
        <row r="10604">
          <cell r="F10604" t="str">
            <v>2015-2022Greater Bay Area1-in-2September Peak19</v>
          </cell>
          <cell r="G10604">
            <v>2.2680980000000002</v>
          </cell>
          <cell r="H10604">
            <v>2.0912440000000001</v>
          </cell>
          <cell r="I10604">
            <v>88.01764</v>
          </cell>
          <cell r="J10604">
            <v>51563.08</v>
          </cell>
          <cell r="K10604">
            <v>-0.20453879999999999</v>
          </cell>
          <cell r="L10604">
            <v>-0.1881825</v>
          </cell>
          <cell r="M10604">
            <v>-0.17685409999999999</v>
          </cell>
          <cell r="N10604">
            <v>-0.1655258</v>
          </cell>
          <cell r="O10604">
            <v>-0.14916940000000001</v>
          </cell>
        </row>
        <row r="10605">
          <cell r="F10605" t="str">
            <v>2015-2022Greater Bay Area1-in-2September Peak20</v>
          </cell>
          <cell r="G10605">
            <v>2.0891229999999998</v>
          </cell>
          <cell r="H10605">
            <v>1.931826</v>
          </cell>
          <cell r="I10605">
            <v>82.950710000000001</v>
          </cell>
          <cell r="J10605">
            <v>51563.08</v>
          </cell>
          <cell r="K10605">
            <v>-0.18192050000000001</v>
          </cell>
          <cell r="L10605">
            <v>-0.16737289999999999</v>
          </cell>
          <cell r="M10605">
            <v>-0.1572973</v>
          </cell>
          <cell r="N10605">
            <v>-0.14722160000000001</v>
          </cell>
          <cell r="O10605">
            <v>-0.13267399999999999</v>
          </cell>
        </row>
        <row r="10606">
          <cell r="F10606" t="str">
            <v>2015-2022Greater Bay Area1-in-2September Peak21</v>
          </cell>
          <cell r="G10606">
            <v>1.868025</v>
          </cell>
          <cell r="H10606">
            <v>1.777784</v>
          </cell>
          <cell r="I10606">
            <v>78.545969999999997</v>
          </cell>
          <cell r="J10606">
            <v>51563.08</v>
          </cell>
          <cell r="K10606">
            <v>-0.1043668</v>
          </cell>
          <cell r="L10606">
            <v>-9.6020900000000006E-2</v>
          </cell>
          <cell r="M10606">
            <v>-9.0240600000000004E-2</v>
          </cell>
          <cell r="N10606">
            <v>-8.4460300000000002E-2</v>
          </cell>
          <cell r="O10606">
            <v>-7.6114399999999999E-2</v>
          </cell>
        </row>
        <row r="10607">
          <cell r="F10607" t="str">
            <v>2015-2022Greater Bay Area1-in-2September Peak22</v>
          </cell>
          <cell r="G10607">
            <v>1.6470070000000001</v>
          </cell>
          <cell r="H10607">
            <v>1.5939939999999999</v>
          </cell>
          <cell r="I10607">
            <v>75.349869999999996</v>
          </cell>
          <cell r="J10607">
            <v>51563.08</v>
          </cell>
          <cell r="K10607">
            <v>-6.1311200000000003E-2</v>
          </cell>
          <cell r="L10607">
            <v>-5.6408300000000001E-2</v>
          </cell>
          <cell r="M10607">
            <v>-5.30126E-2</v>
          </cell>
          <cell r="N10607">
            <v>-4.9616899999999999E-2</v>
          </cell>
          <cell r="O10607">
            <v>-4.4713999999999997E-2</v>
          </cell>
        </row>
        <row r="10608">
          <cell r="F10608" t="str">
            <v>2015-2022Greater Bay Area1-in-2September Peak23</v>
          </cell>
          <cell r="G10608">
            <v>1.3284849999999999</v>
          </cell>
          <cell r="H10608">
            <v>1.2943770000000001</v>
          </cell>
          <cell r="I10608">
            <v>72.360489999999999</v>
          </cell>
          <cell r="J10608">
            <v>51563.08</v>
          </cell>
          <cell r="K10608">
            <v>-3.9447700000000002E-2</v>
          </cell>
          <cell r="L10608">
            <v>-3.6293199999999998E-2</v>
          </cell>
          <cell r="M10608">
            <v>-3.4108399999999997E-2</v>
          </cell>
          <cell r="N10608">
            <v>-3.1923600000000003E-2</v>
          </cell>
          <cell r="O10608">
            <v>-2.8769099999999999E-2</v>
          </cell>
        </row>
        <row r="10609">
          <cell r="F10609" t="str">
            <v>2015-2022Greater Bay Area1-in-2September Peak24</v>
          </cell>
          <cell r="G10609">
            <v>1.012602</v>
          </cell>
          <cell r="H10609">
            <v>0.98534690000000003</v>
          </cell>
          <cell r="I10609">
            <v>70.397490000000005</v>
          </cell>
          <cell r="J10609">
            <v>51563.08</v>
          </cell>
          <cell r="K10609">
            <v>-3.1521199999999999E-2</v>
          </cell>
          <cell r="L10609">
            <v>-2.9000600000000001E-2</v>
          </cell>
          <cell r="M10609">
            <v>-2.7254799999999999E-2</v>
          </cell>
          <cell r="N10609">
            <v>-2.5509E-2</v>
          </cell>
          <cell r="O10609">
            <v>-2.29883E-2</v>
          </cell>
        </row>
        <row r="10610">
          <cell r="F10610" t="str">
            <v>2015-2022Greater Fresno1-in-2September Peak1</v>
          </cell>
          <cell r="G10610">
            <v>1.1386229999999999</v>
          </cell>
          <cell r="H10610">
            <v>1.1386229999999999</v>
          </cell>
          <cell r="I10610">
            <v>81.699470000000005</v>
          </cell>
          <cell r="J10610">
            <v>26460.99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0</v>
          </cell>
        </row>
        <row r="10611">
          <cell r="F10611" t="str">
            <v>2015-2022Greater Fresno1-in-2September Peak2</v>
          </cell>
          <cell r="G10611">
            <v>0.96810099999999999</v>
          </cell>
          <cell r="H10611">
            <v>0.96810099999999999</v>
          </cell>
          <cell r="I10611">
            <v>80.660120000000006</v>
          </cell>
          <cell r="J10611">
            <v>26460.99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0</v>
          </cell>
        </row>
        <row r="10612">
          <cell r="F10612" t="str">
            <v>2015-2022Greater Fresno1-in-2September Peak3</v>
          </cell>
          <cell r="G10612">
            <v>0.85748009999999997</v>
          </cell>
          <cell r="H10612">
            <v>0.85748009999999997</v>
          </cell>
          <cell r="I10612">
            <v>80.001270000000005</v>
          </cell>
          <cell r="J10612">
            <v>26460.99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0</v>
          </cell>
        </row>
        <row r="10613">
          <cell r="F10613" t="str">
            <v>2015-2022Greater Fresno1-in-2September Peak4</v>
          </cell>
          <cell r="G10613">
            <v>0.7905645</v>
          </cell>
          <cell r="H10613">
            <v>0.7905645</v>
          </cell>
          <cell r="I10613">
            <v>78.001270000000005</v>
          </cell>
          <cell r="J10613">
            <v>26460.99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</row>
        <row r="10614">
          <cell r="F10614" t="str">
            <v>2015-2022Greater Fresno1-in-2September Peak5</v>
          </cell>
          <cell r="G10614">
            <v>0.77011750000000001</v>
          </cell>
          <cell r="H10614">
            <v>0.77011750000000001</v>
          </cell>
          <cell r="I10614">
            <v>77.383740000000003</v>
          </cell>
          <cell r="J10614">
            <v>26460.99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0</v>
          </cell>
        </row>
        <row r="10615">
          <cell r="F10615" t="str">
            <v>2015-2022Greater Fresno1-in-2September Peak6</v>
          </cell>
          <cell r="G10615">
            <v>0.80121549999999997</v>
          </cell>
          <cell r="H10615">
            <v>0.80121549999999997</v>
          </cell>
          <cell r="I10615">
            <v>75.616039999999998</v>
          </cell>
          <cell r="J10615">
            <v>26460.99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</row>
        <row r="10616">
          <cell r="F10616" t="str">
            <v>2015-2022Greater Fresno1-in-2September Peak7</v>
          </cell>
          <cell r="G10616">
            <v>0.90036640000000001</v>
          </cell>
          <cell r="H10616">
            <v>0.90036640000000001</v>
          </cell>
          <cell r="I10616">
            <v>74.69547</v>
          </cell>
          <cell r="J10616">
            <v>26460.99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</row>
        <row r="10617">
          <cell r="F10617" t="str">
            <v>2015-2022Greater Fresno1-in-2September Peak8</v>
          </cell>
          <cell r="G10617">
            <v>0.96616069999999998</v>
          </cell>
          <cell r="H10617">
            <v>0.96616069999999998</v>
          </cell>
          <cell r="I10617">
            <v>73.965869999999995</v>
          </cell>
          <cell r="J10617">
            <v>26460.99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0</v>
          </cell>
        </row>
        <row r="10618">
          <cell r="F10618" t="str">
            <v>2015-2022Greater Fresno1-in-2September Peak9</v>
          </cell>
          <cell r="G10618">
            <v>0.99564710000000001</v>
          </cell>
          <cell r="H10618">
            <v>0.99564710000000001</v>
          </cell>
          <cell r="I10618">
            <v>77.261279999999999</v>
          </cell>
          <cell r="J10618">
            <v>26460.99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0</v>
          </cell>
        </row>
        <row r="10619">
          <cell r="F10619" t="str">
            <v>2015-2022Greater Fresno1-in-2September Peak10</v>
          </cell>
          <cell r="G10619">
            <v>1.106311</v>
          </cell>
          <cell r="H10619">
            <v>1.106311</v>
          </cell>
          <cell r="I10619">
            <v>82.113619999999997</v>
          </cell>
          <cell r="J10619">
            <v>26460.99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0</v>
          </cell>
        </row>
        <row r="10620">
          <cell r="F10620" t="str">
            <v>2015-2022Greater Fresno1-in-2September Peak11</v>
          </cell>
          <cell r="G10620">
            <v>1.2697989999999999</v>
          </cell>
          <cell r="H10620">
            <v>1.2697989999999999</v>
          </cell>
          <cell r="I10620">
            <v>87.107560000000007</v>
          </cell>
          <cell r="J10620">
            <v>26460.99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0</v>
          </cell>
        </row>
        <row r="10621">
          <cell r="F10621" t="str">
            <v>2015-2022Greater Fresno1-in-2September Peak12</v>
          </cell>
          <cell r="G10621">
            <v>1.508578</v>
          </cell>
          <cell r="H10621">
            <v>1.508578</v>
          </cell>
          <cell r="I10621">
            <v>91.397000000000006</v>
          </cell>
          <cell r="J10621">
            <v>26460.99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0</v>
          </cell>
        </row>
        <row r="10622">
          <cell r="F10622" t="str">
            <v>2015-2022Greater Fresno1-in-2September Peak13</v>
          </cell>
          <cell r="G10622">
            <v>1.805841</v>
          </cell>
          <cell r="H10622">
            <v>1.805841</v>
          </cell>
          <cell r="I10622">
            <v>94.995429999999999</v>
          </cell>
          <cell r="J10622">
            <v>26460.99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0</v>
          </cell>
        </row>
        <row r="10623">
          <cell r="F10623" t="str">
            <v>2015-2022Greater Fresno1-in-2September Peak14</v>
          </cell>
          <cell r="G10623">
            <v>1.7058960000000001</v>
          </cell>
          <cell r="H10623">
            <v>2.12147</v>
          </cell>
          <cell r="I10623">
            <v>97.241709999999998</v>
          </cell>
          <cell r="J10623">
            <v>26460.99</v>
          </cell>
          <cell r="K10623">
            <v>0.33274179999999998</v>
          </cell>
          <cell r="L10623">
            <v>0.38167960000000001</v>
          </cell>
          <cell r="M10623">
            <v>0.41557379999999999</v>
          </cell>
          <cell r="N10623">
            <v>0.44946809999999998</v>
          </cell>
          <cell r="O10623">
            <v>0.49840590000000001</v>
          </cell>
        </row>
        <row r="10624">
          <cell r="F10624" t="str">
            <v>2015-2022Greater Fresno1-in-2September Peak15</v>
          </cell>
          <cell r="G10624">
            <v>1.918358</v>
          </cell>
          <cell r="H10624">
            <v>2.4497309999999999</v>
          </cell>
          <cell r="I10624">
            <v>98.147739999999999</v>
          </cell>
          <cell r="J10624">
            <v>26460.99</v>
          </cell>
          <cell r="K10624">
            <v>0.42580420000000002</v>
          </cell>
          <cell r="L10624">
            <v>0.48817490000000002</v>
          </cell>
          <cell r="M10624">
            <v>0.53137250000000003</v>
          </cell>
          <cell r="N10624">
            <v>0.57457029999999998</v>
          </cell>
          <cell r="O10624">
            <v>0.63694099999999998</v>
          </cell>
        </row>
        <row r="10625">
          <cell r="F10625" t="str">
            <v>2015-2022Greater Fresno1-in-2September Peak16</v>
          </cell>
          <cell r="G10625">
            <v>2.1247029999999998</v>
          </cell>
          <cell r="H10625">
            <v>2.791086</v>
          </cell>
          <cell r="I10625">
            <v>100.13590000000001</v>
          </cell>
          <cell r="J10625">
            <v>26460.99</v>
          </cell>
          <cell r="K10625">
            <v>0.53495780000000004</v>
          </cell>
          <cell r="L10625">
            <v>0.61260499999999996</v>
          </cell>
          <cell r="M10625">
            <v>0.66638310000000001</v>
          </cell>
          <cell r="N10625">
            <v>0.7201613</v>
          </cell>
          <cell r="O10625">
            <v>0.79780850000000003</v>
          </cell>
        </row>
        <row r="10626">
          <cell r="F10626" t="str">
            <v>2015-2022Greater Fresno1-in-2September Peak17</v>
          </cell>
          <cell r="G10626">
            <v>2.275423</v>
          </cell>
          <cell r="H10626">
            <v>3.0504959999999999</v>
          </cell>
          <cell r="I10626">
            <v>98.75224</v>
          </cell>
          <cell r="J10626">
            <v>26460.99</v>
          </cell>
          <cell r="K10626">
            <v>0.62153939999999996</v>
          </cell>
          <cell r="L10626">
            <v>0.71224799999999999</v>
          </cell>
          <cell r="M10626">
            <v>0.77507230000000005</v>
          </cell>
          <cell r="N10626">
            <v>0.83789659999999999</v>
          </cell>
          <cell r="O10626">
            <v>0.92860520000000002</v>
          </cell>
        </row>
        <row r="10627">
          <cell r="F10627" t="str">
            <v>2015-2022Greater Fresno1-in-2September Peak18</v>
          </cell>
          <cell r="G10627">
            <v>2.3981599999999998</v>
          </cell>
          <cell r="H10627">
            <v>3.1940019999999998</v>
          </cell>
          <cell r="I10627">
            <v>95.090040000000002</v>
          </cell>
          <cell r="J10627">
            <v>26460.99</v>
          </cell>
          <cell r="K10627">
            <v>0.63810549999999999</v>
          </cell>
          <cell r="L10627">
            <v>0.73129699999999997</v>
          </cell>
          <cell r="M10627">
            <v>0.79584109999999997</v>
          </cell>
          <cell r="N10627">
            <v>0.86038519999999996</v>
          </cell>
          <cell r="O10627">
            <v>0.9535768</v>
          </cell>
        </row>
        <row r="10628">
          <cell r="F10628" t="str">
            <v>2015-2022Greater Fresno1-in-2September Peak19</v>
          </cell>
          <cell r="G10628">
            <v>3.4492769999999999</v>
          </cell>
          <cell r="H10628">
            <v>3.1239509999999999</v>
          </cell>
          <cell r="I10628">
            <v>93.795490000000001</v>
          </cell>
          <cell r="J10628">
            <v>26460.99</v>
          </cell>
          <cell r="K10628">
            <v>-0.3527807</v>
          </cell>
          <cell r="L10628">
            <v>-0.33656079999999999</v>
          </cell>
          <cell r="M10628">
            <v>-0.32532689999999997</v>
          </cell>
          <cell r="N10628">
            <v>-0.31409310000000001</v>
          </cell>
          <cell r="O10628">
            <v>-0.297873</v>
          </cell>
        </row>
        <row r="10629">
          <cell r="F10629" t="str">
            <v>2015-2022Greater Fresno1-in-2September Peak20</v>
          </cell>
          <cell r="G10629">
            <v>3.1816309999999999</v>
          </cell>
          <cell r="H10629">
            <v>2.8750610000000001</v>
          </cell>
          <cell r="I10629">
            <v>90.586399999999998</v>
          </cell>
          <cell r="J10629">
            <v>26460.99</v>
          </cell>
          <cell r="K10629">
            <v>-0.33244089999999998</v>
          </cell>
          <cell r="L10629">
            <v>-0.3171563</v>
          </cell>
          <cell r="M10629">
            <v>-0.30657010000000001</v>
          </cell>
          <cell r="N10629">
            <v>-0.29598390000000002</v>
          </cell>
          <cell r="O10629">
            <v>-0.28069909999999998</v>
          </cell>
        </row>
        <row r="10630">
          <cell r="F10630" t="str">
            <v>2015-2022Greater Fresno1-in-2September Peak21</v>
          </cell>
          <cell r="G10630">
            <v>2.8353459999999999</v>
          </cell>
          <cell r="H10630">
            <v>2.6203780000000001</v>
          </cell>
          <cell r="I10630">
            <v>88.490390000000005</v>
          </cell>
          <cell r="J10630">
            <v>26460.99</v>
          </cell>
          <cell r="K10630">
            <v>-0.2331095</v>
          </cell>
          <cell r="L10630">
            <v>-0.2223918</v>
          </cell>
          <cell r="M10630">
            <v>-0.21496870000000001</v>
          </cell>
          <cell r="N10630">
            <v>-0.2075456</v>
          </cell>
          <cell r="O10630">
            <v>-0.1968278</v>
          </cell>
        </row>
        <row r="10631">
          <cell r="F10631" t="str">
            <v>2015-2022Greater Fresno1-in-2September Peak22</v>
          </cell>
          <cell r="G10631">
            <v>2.4479579999999999</v>
          </cell>
          <cell r="H10631">
            <v>2.317177</v>
          </cell>
          <cell r="I10631">
            <v>86.781300000000002</v>
          </cell>
          <cell r="J10631">
            <v>26460.99</v>
          </cell>
          <cell r="K10631">
            <v>-0.14181730000000001</v>
          </cell>
          <cell r="L10631">
            <v>-0.1352969</v>
          </cell>
          <cell r="M10631">
            <v>-0.13078090000000001</v>
          </cell>
          <cell r="N10631">
            <v>-0.12626490000000001</v>
          </cell>
          <cell r="O10631">
            <v>-0.1197445</v>
          </cell>
        </row>
        <row r="10632">
          <cell r="F10632" t="str">
            <v>2015-2022Greater Fresno1-in-2September Peak23</v>
          </cell>
          <cell r="G10632">
            <v>1.93448</v>
          </cell>
          <cell r="H10632">
            <v>1.861024</v>
          </cell>
          <cell r="I10632">
            <v>86.263210000000001</v>
          </cell>
          <cell r="J10632">
            <v>26460.99</v>
          </cell>
          <cell r="K10632">
            <v>-7.9655500000000004E-2</v>
          </cell>
          <cell r="L10632">
            <v>-7.5993199999999997E-2</v>
          </cell>
          <cell r="M10632">
            <v>-7.3456599999999997E-2</v>
          </cell>
          <cell r="N10632">
            <v>-7.09201E-2</v>
          </cell>
          <cell r="O10632">
            <v>-6.7257800000000006E-2</v>
          </cell>
        </row>
        <row r="10633">
          <cell r="F10633" t="str">
            <v>2015-2022Greater Fresno1-in-2September Peak24</v>
          </cell>
          <cell r="G10633">
            <v>1.4931829999999999</v>
          </cell>
          <cell r="H10633">
            <v>1.4372240000000001</v>
          </cell>
          <cell r="I10633">
            <v>82.891869999999997</v>
          </cell>
          <cell r="J10633">
            <v>26460.99</v>
          </cell>
          <cell r="K10633">
            <v>-6.0681300000000001E-2</v>
          </cell>
          <cell r="L10633">
            <v>-5.78913E-2</v>
          </cell>
          <cell r="M10633">
            <v>-5.5959000000000002E-2</v>
          </cell>
          <cell r="N10633">
            <v>-5.4026699999999997E-2</v>
          </cell>
          <cell r="O10633">
            <v>-5.1236700000000003E-2</v>
          </cell>
        </row>
        <row r="10634">
          <cell r="F10634" t="str">
            <v>2015-2022Kern1-in-2September Peak1</v>
          </cell>
          <cell r="G10634">
            <v>1.23939</v>
          </cell>
          <cell r="H10634">
            <v>1.23939</v>
          </cell>
          <cell r="I10634">
            <v>75.5</v>
          </cell>
          <cell r="J10634">
            <v>5494.18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</row>
        <row r="10635">
          <cell r="F10635" t="str">
            <v>2015-2022Kern1-in-2September Peak2</v>
          </cell>
          <cell r="G10635">
            <v>1.0614030000000001</v>
          </cell>
          <cell r="H10635">
            <v>1.0614030000000001</v>
          </cell>
          <cell r="I10635">
            <v>75.5</v>
          </cell>
          <cell r="J10635">
            <v>5494.18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</row>
        <row r="10636">
          <cell r="F10636" t="str">
            <v>2015-2022Kern1-in-2September Peak3</v>
          </cell>
          <cell r="G10636">
            <v>0.92861170000000004</v>
          </cell>
          <cell r="H10636">
            <v>0.92861170000000004</v>
          </cell>
          <cell r="I10636">
            <v>73.5</v>
          </cell>
          <cell r="J10636">
            <v>5494.18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</row>
        <row r="10637">
          <cell r="F10637" t="str">
            <v>2015-2022Kern1-in-2September Peak4</v>
          </cell>
          <cell r="G10637">
            <v>0.83620079999999997</v>
          </cell>
          <cell r="H10637">
            <v>0.83620079999999997</v>
          </cell>
          <cell r="I10637">
            <v>73</v>
          </cell>
          <cell r="J10637">
            <v>5494.18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</row>
        <row r="10638">
          <cell r="F10638" t="str">
            <v>2015-2022Kern1-in-2September Peak5</v>
          </cell>
          <cell r="G10638">
            <v>0.79478510000000002</v>
          </cell>
          <cell r="H10638">
            <v>0.79478510000000002</v>
          </cell>
          <cell r="I10638">
            <v>73</v>
          </cell>
          <cell r="J10638">
            <v>5494.18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</row>
        <row r="10639">
          <cell r="F10639" t="str">
            <v>2015-2022Kern1-in-2September Peak6</v>
          </cell>
          <cell r="G10639">
            <v>0.79000930000000003</v>
          </cell>
          <cell r="H10639">
            <v>0.79000930000000003</v>
          </cell>
          <cell r="I10639">
            <v>73</v>
          </cell>
          <cell r="J10639">
            <v>5494.18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>
            <v>0</v>
          </cell>
        </row>
        <row r="10640">
          <cell r="F10640" t="str">
            <v>2015-2022Kern1-in-2September Peak7</v>
          </cell>
          <cell r="G10640">
            <v>0.86137470000000005</v>
          </cell>
          <cell r="H10640">
            <v>0.86137470000000005</v>
          </cell>
          <cell r="I10640">
            <v>72</v>
          </cell>
          <cell r="J10640">
            <v>5494.18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>
            <v>0</v>
          </cell>
        </row>
        <row r="10641">
          <cell r="F10641" t="str">
            <v>2015-2022Kern1-in-2September Peak8</v>
          </cell>
          <cell r="G10641">
            <v>0.90377989999999997</v>
          </cell>
          <cell r="H10641">
            <v>0.90377989999999997</v>
          </cell>
          <cell r="I10641">
            <v>74.5</v>
          </cell>
          <cell r="J10641">
            <v>5494.18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>
            <v>0</v>
          </cell>
        </row>
        <row r="10642">
          <cell r="F10642" t="str">
            <v>2015-2022Kern1-in-2September Peak9</v>
          </cell>
          <cell r="G10642">
            <v>0.92710570000000003</v>
          </cell>
          <cell r="H10642">
            <v>0.92710570000000003</v>
          </cell>
          <cell r="I10642">
            <v>79.5</v>
          </cell>
          <cell r="J10642">
            <v>5494.18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</row>
        <row r="10643">
          <cell r="F10643" t="str">
            <v>2015-2022Kern1-in-2September Peak10</v>
          </cell>
          <cell r="G10643">
            <v>1.063053</v>
          </cell>
          <cell r="H10643">
            <v>1.063053</v>
          </cell>
          <cell r="I10643">
            <v>84</v>
          </cell>
          <cell r="J10643">
            <v>5494.18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>
            <v>0</v>
          </cell>
        </row>
        <row r="10644">
          <cell r="F10644" t="str">
            <v>2015-2022Kern1-in-2September Peak11</v>
          </cell>
          <cell r="G10644">
            <v>1.2712969999999999</v>
          </cell>
          <cell r="H10644">
            <v>1.2712969999999999</v>
          </cell>
          <cell r="I10644">
            <v>91</v>
          </cell>
          <cell r="J10644">
            <v>5494.18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</row>
        <row r="10645">
          <cell r="F10645" t="str">
            <v>2015-2022Kern1-in-2September Peak12</v>
          </cell>
          <cell r="G10645">
            <v>1.552678</v>
          </cell>
          <cell r="H10645">
            <v>1.552678</v>
          </cell>
          <cell r="I10645">
            <v>96</v>
          </cell>
          <cell r="J10645">
            <v>5494.18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</row>
        <row r="10646">
          <cell r="F10646" t="str">
            <v>2015-2022Kern1-in-2September Peak13</v>
          </cell>
          <cell r="G10646">
            <v>1.8716090000000001</v>
          </cell>
          <cell r="H10646">
            <v>1.8716090000000001</v>
          </cell>
          <cell r="I10646">
            <v>96</v>
          </cell>
          <cell r="J10646">
            <v>5494.18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</row>
        <row r="10647">
          <cell r="F10647" t="str">
            <v>2015-2022Kern1-in-2September Peak14</v>
          </cell>
          <cell r="G10647">
            <v>1.7262519999999999</v>
          </cell>
          <cell r="H10647">
            <v>2.1829010000000002</v>
          </cell>
          <cell r="I10647">
            <v>94.5</v>
          </cell>
          <cell r="J10647">
            <v>5494.18</v>
          </cell>
          <cell r="K10647">
            <v>0.3961016</v>
          </cell>
          <cell r="L10647">
            <v>0.43187310000000001</v>
          </cell>
          <cell r="M10647">
            <v>0.4566482</v>
          </cell>
          <cell r="N10647">
            <v>0.4814233</v>
          </cell>
          <cell r="O10647">
            <v>0.51719470000000001</v>
          </cell>
        </row>
        <row r="10648">
          <cell r="F10648" t="str">
            <v>2015-2022Kern1-in-2September Peak15</v>
          </cell>
          <cell r="G10648">
            <v>1.9523740000000001</v>
          </cell>
          <cell r="H10648">
            <v>2.482917</v>
          </cell>
          <cell r="I10648">
            <v>94.5</v>
          </cell>
          <cell r="J10648">
            <v>5494.18</v>
          </cell>
          <cell r="K10648">
            <v>0.46591680000000002</v>
          </cell>
          <cell r="L10648">
            <v>0.50409839999999995</v>
          </cell>
          <cell r="M10648">
            <v>0.53054290000000004</v>
          </cell>
          <cell r="N10648">
            <v>0.55698729999999996</v>
          </cell>
          <cell r="O10648">
            <v>0.59516899999999995</v>
          </cell>
        </row>
        <row r="10649">
          <cell r="F10649" t="str">
            <v>2015-2022Kern1-in-2September Peak16</v>
          </cell>
          <cell r="G10649">
            <v>2.0914250000000001</v>
          </cell>
          <cell r="H10649">
            <v>2.7909980000000001</v>
          </cell>
          <cell r="I10649">
            <v>94.5</v>
          </cell>
          <cell r="J10649">
            <v>5494.18</v>
          </cell>
          <cell r="K10649">
            <v>0.61503830000000004</v>
          </cell>
          <cell r="L10649">
            <v>0.66498170000000001</v>
          </cell>
          <cell r="M10649">
            <v>0.69957210000000003</v>
          </cell>
          <cell r="N10649">
            <v>0.73416269999999995</v>
          </cell>
          <cell r="O10649">
            <v>0.78410599999999997</v>
          </cell>
        </row>
        <row r="10650">
          <cell r="F10650" t="str">
            <v>2015-2022Kern1-in-2September Peak17</v>
          </cell>
          <cell r="G10650">
            <v>2.2314660000000002</v>
          </cell>
          <cell r="H10650">
            <v>3.0213359999999998</v>
          </cell>
          <cell r="I10650">
            <v>94</v>
          </cell>
          <cell r="J10650">
            <v>5494.18</v>
          </cell>
          <cell r="K10650">
            <v>0.69397350000000002</v>
          </cell>
          <cell r="L10650">
            <v>0.75062969999999996</v>
          </cell>
          <cell r="M10650">
            <v>0.78986959999999995</v>
          </cell>
          <cell r="N10650">
            <v>0.82910950000000005</v>
          </cell>
          <cell r="O10650">
            <v>0.88576569999999999</v>
          </cell>
        </row>
        <row r="10651">
          <cell r="F10651" t="str">
            <v>2015-2022Kern1-in-2September Peak18</v>
          </cell>
          <cell r="G10651">
            <v>2.323877</v>
          </cell>
          <cell r="H10651">
            <v>3.1317659999999998</v>
          </cell>
          <cell r="I10651">
            <v>97.5</v>
          </cell>
          <cell r="J10651">
            <v>5494.18</v>
          </cell>
          <cell r="K10651">
            <v>0.70974340000000002</v>
          </cell>
          <cell r="L10651">
            <v>0.76772830000000003</v>
          </cell>
          <cell r="M10651">
            <v>0.80788850000000001</v>
          </cell>
          <cell r="N10651">
            <v>0.84804880000000005</v>
          </cell>
          <cell r="O10651">
            <v>0.90603359999999999</v>
          </cell>
        </row>
        <row r="10652">
          <cell r="F10652" t="str">
            <v>2015-2022Kern1-in-2September Peak19</v>
          </cell>
          <cell r="G10652">
            <v>3.4678300000000002</v>
          </cell>
          <cell r="H10652">
            <v>3.0473880000000002</v>
          </cell>
          <cell r="I10652">
            <v>96</v>
          </cell>
          <cell r="J10652">
            <v>5494.18</v>
          </cell>
          <cell r="K10652">
            <v>-0.46014060000000001</v>
          </cell>
          <cell r="L10652">
            <v>-0.43668649999999998</v>
          </cell>
          <cell r="M10652">
            <v>-0.42044219999999999</v>
          </cell>
          <cell r="N10652">
            <v>-0.404198</v>
          </cell>
          <cell r="O10652">
            <v>-0.38074390000000002</v>
          </cell>
        </row>
        <row r="10653">
          <cell r="F10653" t="str">
            <v>2015-2022Kern1-in-2September Peak20</v>
          </cell>
          <cell r="G10653">
            <v>3.2579189999999998</v>
          </cell>
          <cell r="H10653">
            <v>2.8351649999999999</v>
          </cell>
          <cell r="I10653">
            <v>90.5</v>
          </cell>
          <cell r="J10653">
            <v>5494.18</v>
          </cell>
          <cell r="K10653">
            <v>-0.4626709</v>
          </cell>
          <cell r="L10653">
            <v>-0.43908779999999997</v>
          </cell>
          <cell r="M10653">
            <v>-0.42275430000000003</v>
          </cell>
          <cell r="N10653">
            <v>-0.40642060000000002</v>
          </cell>
          <cell r="O10653">
            <v>-0.3828375</v>
          </cell>
        </row>
        <row r="10654">
          <cell r="F10654" t="str">
            <v>2015-2022Kern1-in-2September Peak21</v>
          </cell>
          <cell r="G10654">
            <v>2.9271219999999998</v>
          </cell>
          <cell r="H10654">
            <v>2.6339329999999999</v>
          </cell>
          <cell r="I10654">
            <v>86</v>
          </cell>
          <cell r="J10654">
            <v>5494.18</v>
          </cell>
          <cell r="K10654">
            <v>-0.3208725</v>
          </cell>
          <cell r="L10654">
            <v>-0.30451709999999999</v>
          </cell>
          <cell r="M10654">
            <v>-0.29318949999999999</v>
          </cell>
          <cell r="N10654">
            <v>-0.2818618</v>
          </cell>
          <cell r="O10654">
            <v>-0.26550639999999998</v>
          </cell>
        </row>
        <row r="10655">
          <cell r="F10655" t="str">
            <v>2015-2022Kern1-in-2September Peak22</v>
          </cell>
          <cell r="G10655">
            <v>2.5683280000000002</v>
          </cell>
          <cell r="H10655">
            <v>2.3769230000000001</v>
          </cell>
          <cell r="I10655">
            <v>83</v>
          </cell>
          <cell r="J10655">
            <v>5494.18</v>
          </cell>
          <cell r="K10655">
            <v>-0.2094781</v>
          </cell>
          <cell r="L10655">
            <v>-0.1988007</v>
          </cell>
          <cell r="M10655">
            <v>-0.19140550000000001</v>
          </cell>
          <cell r="N10655">
            <v>-0.18401039999999999</v>
          </cell>
          <cell r="O10655">
            <v>-0.17333290000000001</v>
          </cell>
        </row>
        <row r="10656">
          <cell r="F10656" t="str">
            <v>2015-2022Kern1-in-2September Peak23</v>
          </cell>
          <cell r="G10656">
            <v>2.0824370000000001</v>
          </cell>
          <cell r="H10656">
            <v>1.938965</v>
          </cell>
          <cell r="I10656">
            <v>79.5</v>
          </cell>
          <cell r="J10656">
            <v>5494.18</v>
          </cell>
          <cell r="K10656">
            <v>-0.15701860000000001</v>
          </cell>
          <cell r="L10656">
            <v>-0.14901510000000001</v>
          </cell>
          <cell r="M10656">
            <v>-0.14347199999999999</v>
          </cell>
          <cell r="N10656">
            <v>-0.13792879999999999</v>
          </cell>
          <cell r="O10656">
            <v>-0.12992529999999999</v>
          </cell>
        </row>
        <row r="10657">
          <cell r="F10657" t="str">
            <v>2015-2022Kern1-in-2September Peak24</v>
          </cell>
          <cell r="G10657">
            <v>1.6675180000000001</v>
          </cell>
          <cell r="H10657">
            <v>1.555914</v>
          </cell>
          <cell r="I10657">
            <v>77</v>
          </cell>
          <cell r="J10657">
            <v>5494.18</v>
          </cell>
          <cell r="K10657">
            <v>-0.12214179999999999</v>
          </cell>
          <cell r="L10657">
            <v>-0.11591600000000001</v>
          </cell>
          <cell r="M10657">
            <v>-0.1116041</v>
          </cell>
          <cell r="N10657">
            <v>-0.1072921</v>
          </cell>
          <cell r="O10657">
            <v>-0.1010664</v>
          </cell>
        </row>
        <row r="10658">
          <cell r="F10658" t="str">
            <v>2015-2022Northern Coast1-in-2September Peak1</v>
          </cell>
          <cell r="G10658">
            <v>0.64379050000000004</v>
          </cell>
          <cell r="H10658">
            <v>0.64379050000000004</v>
          </cell>
          <cell r="I10658">
            <v>59.575299999999999</v>
          </cell>
          <cell r="J10658">
            <v>9078.84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0</v>
          </cell>
        </row>
        <row r="10659">
          <cell r="F10659" t="str">
            <v>2015-2022Northern Coast1-in-2September Peak2</v>
          </cell>
          <cell r="G10659">
            <v>0.56314580000000003</v>
          </cell>
          <cell r="H10659">
            <v>0.56314580000000003</v>
          </cell>
          <cell r="I10659">
            <v>57.433100000000003</v>
          </cell>
          <cell r="J10659">
            <v>9078.84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>
            <v>0</v>
          </cell>
        </row>
        <row r="10660">
          <cell r="F10660" t="str">
            <v>2015-2022Northern Coast1-in-2September Peak3</v>
          </cell>
          <cell r="G10660">
            <v>0.52485280000000001</v>
          </cell>
          <cell r="H10660">
            <v>0.52485280000000001</v>
          </cell>
          <cell r="I10660">
            <v>56.5075</v>
          </cell>
          <cell r="J10660">
            <v>9078.84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</row>
        <row r="10661">
          <cell r="F10661" t="str">
            <v>2015-2022Northern Coast1-in-2September Peak4</v>
          </cell>
          <cell r="G10661">
            <v>0.5014478</v>
          </cell>
          <cell r="H10661">
            <v>0.5014478</v>
          </cell>
          <cell r="I10661">
            <v>56.177900000000001</v>
          </cell>
          <cell r="J10661">
            <v>9078.84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</row>
        <row r="10662">
          <cell r="F10662" t="str">
            <v>2015-2022Northern Coast1-in-2September Peak5</v>
          </cell>
          <cell r="G10662">
            <v>0.50268109999999999</v>
          </cell>
          <cell r="H10662">
            <v>0.50268109999999999</v>
          </cell>
          <cell r="I10662">
            <v>55.967100000000002</v>
          </cell>
          <cell r="J10662">
            <v>9078.84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</row>
        <row r="10663">
          <cell r="F10663" t="str">
            <v>2015-2022Northern Coast1-in-2September Peak6</v>
          </cell>
          <cell r="G10663">
            <v>0.5491528</v>
          </cell>
          <cell r="H10663">
            <v>0.5491528</v>
          </cell>
          <cell r="I10663">
            <v>55.878</v>
          </cell>
          <cell r="J10663">
            <v>9078.84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</row>
        <row r="10664">
          <cell r="F10664" t="str">
            <v>2015-2022Northern Coast1-in-2September Peak7</v>
          </cell>
          <cell r="G10664">
            <v>0.66653689999999999</v>
          </cell>
          <cell r="H10664">
            <v>0.66653689999999999</v>
          </cell>
          <cell r="I10664">
            <v>55.818600000000004</v>
          </cell>
          <cell r="J10664">
            <v>9078.84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</row>
        <row r="10665">
          <cell r="F10665" t="str">
            <v>2015-2022Northern Coast1-in-2September Peak8</v>
          </cell>
          <cell r="G10665">
            <v>0.76930390000000004</v>
          </cell>
          <cell r="H10665">
            <v>0.76930390000000004</v>
          </cell>
          <cell r="I10665">
            <v>56.563299999999998</v>
          </cell>
          <cell r="J10665">
            <v>9078.84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>
            <v>0</v>
          </cell>
        </row>
        <row r="10666">
          <cell r="F10666" t="str">
            <v>2015-2022Northern Coast1-in-2September Peak9</v>
          </cell>
          <cell r="G10666">
            <v>0.76988630000000002</v>
          </cell>
          <cell r="H10666">
            <v>0.76988630000000002</v>
          </cell>
          <cell r="I10666">
            <v>59.8553</v>
          </cell>
          <cell r="J10666">
            <v>9078.84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</row>
        <row r="10667">
          <cell r="F10667" t="str">
            <v>2015-2022Northern Coast1-in-2September Peak10</v>
          </cell>
          <cell r="G10667">
            <v>0.78724859999999997</v>
          </cell>
          <cell r="H10667">
            <v>0.78724859999999997</v>
          </cell>
          <cell r="I10667">
            <v>64.242900000000006</v>
          </cell>
          <cell r="J10667">
            <v>9078.84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>
            <v>0</v>
          </cell>
        </row>
        <row r="10668">
          <cell r="F10668" t="str">
            <v>2015-2022Northern Coast1-in-2September Peak11</v>
          </cell>
          <cell r="G10668">
            <v>0.81684330000000005</v>
          </cell>
          <cell r="H10668">
            <v>0.81684330000000005</v>
          </cell>
          <cell r="I10668">
            <v>70.346900000000005</v>
          </cell>
          <cell r="J10668">
            <v>9078.84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>
            <v>0</v>
          </cell>
        </row>
        <row r="10669">
          <cell r="F10669" t="str">
            <v>2015-2022Northern Coast1-in-2September Peak12</v>
          </cell>
          <cell r="G10669">
            <v>0.86502829999999997</v>
          </cell>
          <cell r="H10669">
            <v>0.86502829999999997</v>
          </cell>
          <cell r="I10669">
            <v>75.469700000000003</v>
          </cell>
          <cell r="J10669">
            <v>9078.84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>
            <v>0</v>
          </cell>
        </row>
        <row r="10670">
          <cell r="F10670" t="str">
            <v>2015-2022Northern Coast1-in-2September Peak13</v>
          </cell>
          <cell r="G10670">
            <v>0.94760540000000004</v>
          </cell>
          <cell r="H10670">
            <v>0.94760540000000004</v>
          </cell>
          <cell r="I10670">
            <v>80.776200000000003</v>
          </cell>
          <cell r="J10670">
            <v>9078.84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</row>
        <row r="10671">
          <cell r="F10671" t="str">
            <v>2015-2022Northern Coast1-in-2September Peak14</v>
          </cell>
          <cell r="G10671">
            <v>0.89320049999999995</v>
          </cell>
          <cell r="H10671">
            <v>1.0418540000000001</v>
          </cell>
          <cell r="I10671">
            <v>85.409899999999993</v>
          </cell>
          <cell r="J10671">
            <v>9078.84</v>
          </cell>
          <cell r="K10671">
            <v>8.2360100000000006E-2</v>
          </cell>
          <cell r="L10671">
            <v>0.12152689999999999</v>
          </cell>
          <cell r="M10671">
            <v>0.1486536</v>
          </cell>
          <cell r="N10671">
            <v>0.1757803</v>
          </cell>
          <cell r="O10671">
            <v>0.214947</v>
          </cell>
        </row>
        <row r="10672">
          <cell r="F10672" t="str">
            <v>2015-2022Northern Coast1-in-2September Peak15</v>
          </cell>
          <cell r="G10672">
            <v>0.98207480000000003</v>
          </cell>
          <cell r="H10672">
            <v>1.176855</v>
          </cell>
          <cell r="I10672">
            <v>87.797600000000003</v>
          </cell>
          <cell r="J10672">
            <v>9078.84</v>
          </cell>
          <cell r="K10672">
            <v>0.10791630000000001</v>
          </cell>
          <cell r="L10672">
            <v>0.15923619999999999</v>
          </cell>
          <cell r="M10672">
            <v>0.19478019999999999</v>
          </cell>
          <cell r="N10672">
            <v>0.23032430000000001</v>
          </cell>
          <cell r="O10672">
            <v>0.28164430000000001</v>
          </cell>
        </row>
        <row r="10673">
          <cell r="F10673" t="str">
            <v>2015-2022Northern Coast1-in-2September Peak16</v>
          </cell>
          <cell r="G10673">
            <v>1.109645</v>
          </cell>
          <cell r="H10673">
            <v>1.3504020000000001</v>
          </cell>
          <cell r="I10673">
            <v>89.097499999999997</v>
          </cell>
          <cell r="J10673">
            <v>9078.84</v>
          </cell>
          <cell r="K10673">
            <v>0.13338910000000001</v>
          </cell>
          <cell r="L10673">
            <v>0.19682269999999999</v>
          </cell>
          <cell r="M10673">
            <v>0.24075659999999999</v>
          </cell>
          <cell r="N10673">
            <v>0.28469050000000001</v>
          </cell>
          <cell r="O10673">
            <v>0.34812409999999999</v>
          </cell>
        </row>
        <row r="10674">
          <cell r="F10674" t="str">
            <v>2015-2022Northern Coast1-in-2September Peak17</v>
          </cell>
          <cell r="G10674">
            <v>1.2577149999999999</v>
          </cell>
          <cell r="H10674">
            <v>1.5401830000000001</v>
          </cell>
          <cell r="I10674">
            <v>88.313900000000004</v>
          </cell>
          <cell r="J10674">
            <v>9078.84</v>
          </cell>
          <cell r="K10674">
            <v>0.15649879999999999</v>
          </cell>
          <cell r="L10674">
            <v>0.2309223</v>
          </cell>
          <cell r="M10674">
            <v>0.28246789999999999</v>
          </cell>
          <cell r="N10674">
            <v>0.33401350000000002</v>
          </cell>
          <cell r="O10674">
            <v>0.40843699999999999</v>
          </cell>
        </row>
        <row r="10675">
          <cell r="F10675" t="str">
            <v>2015-2022Northern Coast1-in-2September Peak18</v>
          </cell>
          <cell r="G10675">
            <v>1.3864749999999999</v>
          </cell>
          <cell r="H10675">
            <v>1.6768350000000001</v>
          </cell>
          <cell r="I10675">
            <v>85.447599999999994</v>
          </cell>
          <cell r="J10675">
            <v>9078.84</v>
          </cell>
          <cell r="K10675">
            <v>0.16087129999999999</v>
          </cell>
          <cell r="L10675">
            <v>0.23737430000000001</v>
          </cell>
          <cell r="M10675">
            <v>0.29036000000000001</v>
          </cell>
          <cell r="N10675">
            <v>0.34334569999999998</v>
          </cell>
          <cell r="O10675">
            <v>0.41984860000000002</v>
          </cell>
        </row>
        <row r="10676">
          <cell r="F10676" t="str">
            <v>2015-2022Northern Coast1-in-2September Peak19</v>
          </cell>
          <cell r="G10676">
            <v>1.8230150000000001</v>
          </cell>
          <cell r="H10676">
            <v>1.6690849999999999</v>
          </cell>
          <cell r="I10676">
            <v>80.538300000000007</v>
          </cell>
          <cell r="J10676">
            <v>9078.84</v>
          </cell>
          <cell r="K10676">
            <v>-0.1743026</v>
          </cell>
          <cell r="L10676">
            <v>-0.16226640000000001</v>
          </cell>
          <cell r="M10676">
            <v>-0.15393019999999999</v>
          </cell>
          <cell r="N10676">
            <v>-0.1455939</v>
          </cell>
          <cell r="O10676">
            <v>-0.1335578</v>
          </cell>
        </row>
        <row r="10677">
          <cell r="F10677" t="str">
            <v>2015-2022Northern Coast1-in-2September Peak20</v>
          </cell>
          <cell r="G10677">
            <v>1.6542460000000001</v>
          </cell>
          <cell r="H10677">
            <v>1.525163</v>
          </cell>
          <cell r="I10677">
            <v>72.8964</v>
          </cell>
          <cell r="J10677">
            <v>9078.84</v>
          </cell>
          <cell r="K10677">
            <v>-0.14616680000000001</v>
          </cell>
          <cell r="L10677">
            <v>-0.13607349999999999</v>
          </cell>
          <cell r="M10677">
            <v>-0.1290829</v>
          </cell>
          <cell r="N10677">
            <v>-0.1220923</v>
          </cell>
          <cell r="O10677">
            <v>-0.111999</v>
          </cell>
        </row>
        <row r="10678">
          <cell r="F10678" t="str">
            <v>2015-2022Northern Coast1-in-2September Peak21</v>
          </cell>
          <cell r="G10678">
            <v>1.4685440000000001</v>
          </cell>
          <cell r="H10678">
            <v>1.386898</v>
          </cell>
          <cell r="I10678">
            <v>67.270700000000005</v>
          </cell>
          <cell r="J10678">
            <v>9078.84</v>
          </cell>
          <cell r="K10678">
            <v>-9.2451900000000004E-2</v>
          </cell>
          <cell r="L10678">
            <v>-8.60678E-2</v>
          </cell>
          <cell r="M10678">
            <v>-8.1646099999999999E-2</v>
          </cell>
          <cell r="N10678">
            <v>-7.7224600000000004E-2</v>
          </cell>
          <cell r="O10678">
            <v>-7.0840399999999998E-2</v>
          </cell>
        </row>
        <row r="10679">
          <cell r="F10679" t="str">
            <v>2015-2022Northern Coast1-in-2September Peak22</v>
          </cell>
          <cell r="G10679">
            <v>1.2712950000000001</v>
          </cell>
          <cell r="H10679">
            <v>1.2231129999999999</v>
          </cell>
          <cell r="I10679">
            <v>63.812800000000003</v>
          </cell>
          <cell r="J10679">
            <v>9078.84</v>
          </cell>
          <cell r="K10679">
            <v>-5.4558500000000003E-2</v>
          </cell>
          <cell r="L10679">
            <v>-5.0791099999999999E-2</v>
          </cell>
          <cell r="M10679">
            <v>-4.8181799999999997E-2</v>
          </cell>
          <cell r="N10679">
            <v>-4.5572500000000002E-2</v>
          </cell>
          <cell r="O10679">
            <v>-4.1805000000000002E-2</v>
          </cell>
        </row>
        <row r="10680">
          <cell r="F10680" t="str">
            <v>2015-2022Northern Coast1-in-2September Peak23</v>
          </cell>
          <cell r="G10680">
            <v>1.0235799999999999</v>
          </cell>
          <cell r="H10680">
            <v>0.98649690000000001</v>
          </cell>
          <cell r="I10680">
            <v>62.346800000000002</v>
          </cell>
          <cell r="J10680">
            <v>9078.84</v>
          </cell>
          <cell r="K10680">
            <v>-4.1990899999999998E-2</v>
          </cell>
          <cell r="L10680">
            <v>-3.9091300000000002E-2</v>
          </cell>
          <cell r="M10680">
            <v>-3.7082999999999998E-2</v>
          </cell>
          <cell r="N10680">
            <v>-3.50747E-2</v>
          </cell>
          <cell r="O10680">
            <v>-3.2175200000000001E-2</v>
          </cell>
        </row>
        <row r="10681">
          <cell r="F10681" t="str">
            <v>2015-2022Northern Coast1-in-2September Peak24</v>
          </cell>
          <cell r="G10681">
            <v>0.78328509999999996</v>
          </cell>
          <cell r="H10681">
            <v>0.74859129999999996</v>
          </cell>
          <cell r="I10681">
            <v>60.7117</v>
          </cell>
          <cell r="J10681">
            <v>9078.84</v>
          </cell>
          <cell r="K10681">
            <v>-3.9285500000000001E-2</v>
          </cell>
          <cell r="L10681">
            <v>-3.65727E-2</v>
          </cell>
          <cell r="M10681">
            <v>-3.4693799999999997E-2</v>
          </cell>
          <cell r="N10681">
            <v>-3.2814900000000001E-2</v>
          </cell>
          <cell r="O10681">
            <v>-3.0102199999999999E-2</v>
          </cell>
        </row>
        <row r="10682">
          <cell r="F10682" t="str">
            <v>2015-2022Other1-in-2September Peak1</v>
          </cell>
          <cell r="G10682">
            <v>0.85966100000000001</v>
          </cell>
          <cell r="H10682">
            <v>0.85966100000000001</v>
          </cell>
          <cell r="I10682">
            <v>72.968400000000003</v>
          </cell>
          <cell r="J10682">
            <v>25277.02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</row>
        <row r="10683">
          <cell r="F10683" t="str">
            <v>2015-2022Other1-in-2September Peak2</v>
          </cell>
          <cell r="G10683">
            <v>0.73829699999999998</v>
          </cell>
          <cell r="H10683">
            <v>0.73829699999999998</v>
          </cell>
          <cell r="I10683">
            <v>70.548680000000004</v>
          </cell>
          <cell r="J10683">
            <v>25277.02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</row>
        <row r="10684">
          <cell r="F10684" t="str">
            <v>2015-2022Other1-in-2September Peak3</v>
          </cell>
          <cell r="G10684">
            <v>0.66946000000000006</v>
          </cell>
          <cell r="H10684">
            <v>0.66946000000000006</v>
          </cell>
          <cell r="I10684">
            <v>68.269199999999998</v>
          </cell>
          <cell r="J10684">
            <v>25277.02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</row>
        <row r="10685">
          <cell r="F10685" t="str">
            <v>2015-2022Other1-in-2September Peak4</v>
          </cell>
          <cell r="G10685">
            <v>0.6304748</v>
          </cell>
          <cell r="H10685">
            <v>0.6304748</v>
          </cell>
          <cell r="I10685">
            <v>66.689089999999993</v>
          </cell>
          <cell r="J10685">
            <v>25277.02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</row>
        <row r="10686">
          <cell r="F10686" t="str">
            <v>2015-2022Other1-in-2September Peak5</v>
          </cell>
          <cell r="G10686">
            <v>0.62269569999999996</v>
          </cell>
          <cell r="H10686">
            <v>0.62269569999999996</v>
          </cell>
          <cell r="I10686">
            <v>65.656679999999994</v>
          </cell>
          <cell r="J10686">
            <v>25277.02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</row>
        <row r="10687">
          <cell r="F10687" t="str">
            <v>2015-2022Other1-in-2September Peak6</v>
          </cell>
          <cell r="G10687">
            <v>0.6643945</v>
          </cell>
          <cell r="H10687">
            <v>0.6643945</v>
          </cell>
          <cell r="I10687">
            <v>65.048969999999997</v>
          </cell>
          <cell r="J10687">
            <v>25277.02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</row>
        <row r="10688">
          <cell r="F10688" t="str">
            <v>2015-2022Other1-in-2September Peak7</v>
          </cell>
          <cell r="G10688">
            <v>0.77619680000000002</v>
          </cell>
          <cell r="H10688">
            <v>0.77619680000000002</v>
          </cell>
          <cell r="I10688">
            <v>64.410759999999996</v>
          </cell>
          <cell r="J10688">
            <v>25277.02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>
            <v>0</v>
          </cell>
        </row>
        <row r="10689">
          <cell r="F10689" t="str">
            <v>2015-2022Other1-in-2September Peak8</v>
          </cell>
          <cell r="G10689">
            <v>0.85184930000000003</v>
          </cell>
          <cell r="H10689">
            <v>0.85184930000000003</v>
          </cell>
          <cell r="I10689">
            <v>66.239630000000005</v>
          </cell>
          <cell r="J10689">
            <v>25277.02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</row>
        <row r="10690">
          <cell r="F10690" t="str">
            <v>2015-2022Other1-in-2September Peak9</v>
          </cell>
          <cell r="G10690">
            <v>0.86734619999999996</v>
          </cell>
          <cell r="H10690">
            <v>0.86734619999999996</v>
          </cell>
          <cell r="I10690">
            <v>71.410420000000002</v>
          </cell>
          <cell r="J10690">
            <v>25277.02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>
            <v>0</v>
          </cell>
        </row>
        <row r="10691">
          <cell r="F10691" t="str">
            <v>2015-2022Other1-in-2September Peak10</v>
          </cell>
          <cell r="G10691">
            <v>0.92464769999999996</v>
          </cell>
          <cell r="H10691">
            <v>0.92464769999999996</v>
          </cell>
          <cell r="I10691">
            <v>77.457650000000001</v>
          </cell>
          <cell r="J10691">
            <v>25277.02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</row>
        <row r="10692">
          <cell r="F10692" t="str">
            <v>2015-2022Other1-in-2September Peak11</v>
          </cell>
          <cell r="G10692">
            <v>1.021884</v>
          </cell>
          <cell r="H10692">
            <v>1.021884</v>
          </cell>
          <cell r="I10692">
            <v>83.458960000000005</v>
          </cell>
          <cell r="J10692">
            <v>25277.02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</row>
        <row r="10693">
          <cell r="F10693" t="str">
            <v>2015-2022Other1-in-2September Peak12</v>
          </cell>
          <cell r="G10693">
            <v>1.169929</v>
          </cell>
          <cell r="H10693">
            <v>1.169929</v>
          </cell>
          <cell r="I10693">
            <v>88.8</v>
          </cell>
          <cell r="J10693">
            <v>25277.02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</row>
        <row r="10694">
          <cell r="F10694" t="str">
            <v>2015-2022Other1-in-2September Peak13</v>
          </cell>
          <cell r="G10694">
            <v>1.3795790000000001</v>
          </cell>
          <cell r="H10694">
            <v>1.3795790000000001</v>
          </cell>
          <cell r="I10694">
            <v>93.373279999999994</v>
          </cell>
          <cell r="J10694">
            <v>25277.02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>
            <v>0</v>
          </cell>
        </row>
        <row r="10695">
          <cell r="F10695" t="str">
            <v>2015-2022Other1-in-2September Peak14</v>
          </cell>
          <cell r="G10695">
            <v>1.3058050000000001</v>
          </cell>
          <cell r="H10695">
            <v>1.620463</v>
          </cell>
          <cell r="I10695">
            <v>97.154529999999994</v>
          </cell>
          <cell r="J10695">
            <v>25277.02</v>
          </cell>
          <cell r="K10695">
            <v>0.2536465</v>
          </cell>
          <cell r="L10695">
            <v>0.28969260000000002</v>
          </cell>
          <cell r="M10695">
            <v>0.31465799999999999</v>
          </cell>
          <cell r="N10695">
            <v>0.33962350000000002</v>
          </cell>
          <cell r="O10695">
            <v>0.3756697</v>
          </cell>
        </row>
        <row r="10696">
          <cell r="F10696" t="str">
            <v>2015-2022Other1-in-2September Peak15</v>
          </cell>
          <cell r="G10696">
            <v>1.4898990000000001</v>
          </cell>
          <cell r="H10696">
            <v>1.8946130000000001</v>
          </cell>
          <cell r="I10696">
            <v>100.0407</v>
          </cell>
          <cell r="J10696">
            <v>25277.02</v>
          </cell>
          <cell r="K10696">
            <v>0.32738600000000001</v>
          </cell>
          <cell r="L10696">
            <v>0.37307180000000001</v>
          </cell>
          <cell r="M10696">
            <v>0.40471370000000001</v>
          </cell>
          <cell r="N10696">
            <v>0.43635560000000001</v>
          </cell>
          <cell r="O10696">
            <v>0.48204140000000001</v>
          </cell>
        </row>
        <row r="10697">
          <cell r="F10697" t="str">
            <v>2015-2022Other1-in-2September Peak16</v>
          </cell>
          <cell r="G10697">
            <v>1.6902619999999999</v>
          </cell>
          <cell r="H10697">
            <v>2.196672</v>
          </cell>
          <cell r="I10697">
            <v>101.19450000000001</v>
          </cell>
          <cell r="J10697">
            <v>25277.02</v>
          </cell>
          <cell r="K10697">
            <v>0.41000199999999998</v>
          </cell>
          <cell r="L10697">
            <v>0.4669605</v>
          </cell>
          <cell r="M10697">
            <v>0.50640980000000002</v>
          </cell>
          <cell r="N10697">
            <v>0.54585910000000004</v>
          </cell>
          <cell r="O10697">
            <v>0.60281759999999995</v>
          </cell>
        </row>
        <row r="10698">
          <cell r="F10698" t="str">
            <v>2015-2022Other1-in-2September Peak17</v>
          </cell>
          <cell r="G10698">
            <v>1.8806959999999999</v>
          </cell>
          <cell r="H10698">
            <v>2.470491</v>
          </cell>
          <cell r="I10698">
            <v>100.80500000000001</v>
          </cell>
          <cell r="J10698">
            <v>25277.02</v>
          </cell>
          <cell r="K10698">
            <v>0.47726800000000003</v>
          </cell>
          <cell r="L10698">
            <v>0.5437497</v>
          </cell>
          <cell r="M10698">
            <v>0.58979479999999995</v>
          </cell>
          <cell r="N10698">
            <v>0.63583979999999996</v>
          </cell>
          <cell r="O10698">
            <v>0.70232139999999998</v>
          </cell>
        </row>
        <row r="10699">
          <cell r="F10699" t="str">
            <v>2015-2022Other1-in-2September Peak18</v>
          </cell>
          <cell r="G10699">
            <v>2.0270250000000001</v>
          </cell>
          <cell r="H10699">
            <v>2.6327289999999999</v>
          </cell>
          <cell r="I10699">
            <v>98.807550000000006</v>
          </cell>
          <cell r="J10699">
            <v>25277.02</v>
          </cell>
          <cell r="K10699">
            <v>0.49010890000000001</v>
          </cell>
          <cell r="L10699">
            <v>0.55840290000000004</v>
          </cell>
          <cell r="M10699">
            <v>0.60570299999999999</v>
          </cell>
          <cell r="N10699">
            <v>0.65300329999999995</v>
          </cell>
          <cell r="O10699">
            <v>0.72129710000000002</v>
          </cell>
        </row>
        <row r="10700">
          <cell r="F10700" t="str">
            <v>2015-2022Other1-in-2September Peak19</v>
          </cell>
          <cell r="G10700">
            <v>2.8674689999999998</v>
          </cell>
          <cell r="H10700">
            <v>2.5751300000000001</v>
          </cell>
          <cell r="I10700">
            <v>94.558049999999994</v>
          </cell>
          <cell r="J10700">
            <v>25277.02</v>
          </cell>
          <cell r="K10700">
            <v>-0.32657809999999998</v>
          </cell>
          <cell r="L10700">
            <v>-0.30634919999999999</v>
          </cell>
          <cell r="M10700">
            <v>-0.29233880000000001</v>
          </cell>
          <cell r="N10700">
            <v>-0.27832839999999998</v>
          </cell>
          <cell r="O10700">
            <v>-0.25809939999999998</v>
          </cell>
        </row>
        <row r="10701">
          <cell r="F10701" t="str">
            <v>2015-2022Other1-in-2September Peak20</v>
          </cell>
          <cell r="G10701">
            <v>2.5803539999999998</v>
          </cell>
          <cell r="H10701">
            <v>2.3235769999999998</v>
          </cell>
          <cell r="I10701">
            <v>89.439539999999994</v>
          </cell>
          <cell r="J10701">
            <v>25277.02</v>
          </cell>
          <cell r="K10701">
            <v>-0.28685159999999998</v>
          </cell>
          <cell r="L10701">
            <v>-0.26908339999999997</v>
          </cell>
          <cell r="M10701">
            <v>-0.25677729999999999</v>
          </cell>
          <cell r="N10701">
            <v>-0.2444711</v>
          </cell>
          <cell r="O10701">
            <v>-0.22670299999999999</v>
          </cell>
        </row>
        <row r="10702">
          <cell r="F10702" t="str">
            <v>2015-2022Other1-in-2September Peak21</v>
          </cell>
          <cell r="G10702">
            <v>2.1920860000000002</v>
          </cell>
          <cell r="H10702">
            <v>2.0415260000000002</v>
          </cell>
          <cell r="I10702">
            <v>83.955830000000006</v>
          </cell>
          <cell r="J10702">
            <v>25277.02</v>
          </cell>
          <cell r="K10702">
            <v>-0.16819429999999999</v>
          </cell>
          <cell r="L10702">
            <v>-0.157776</v>
          </cell>
          <cell r="M10702">
            <v>-0.15056040000000001</v>
          </cell>
          <cell r="N10702">
            <v>-0.14334469999999999</v>
          </cell>
          <cell r="O10702">
            <v>-0.1329264</v>
          </cell>
        </row>
        <row r="10703">
          <cell r="F10703" t="str">
            <v>2015-2022Other1-in-2September Peak22</v>
          </cell>
          <cell r="G10703">
            <v>1.8364780000000001</v>
          </cell>
          <cell r="H10703">
            <v>1.739878</v>
          </cell>
          <cell r="I10703">
            <v>80.357709999999997</v>
          </cell>
          <cell r="J10703">
            <v>25277.02</v>
          </cell>
          <cell r="K10703">
            <v>-0.1079142</v>
          </cell>
          <cell r="L10703">
            <v>-0.10122979999999999</v>
          </cell>
          <cell r="M10703">
            <v>-9.6600199999999997E-2</v>
          </cell>
          <cell r="N10703">
            <v>-9.19706E-2</v>
          </cell>
          <cell r="O10703">
            <v>-8.5286200000000006E-2</v>
          </cell>
        </row>
        <row r="10704">
          <cell r="F10704" t="str">
            <v>2015-2022Other1-in-2September Peak23</v>
          </cell>
          <cell r="G10704">
            <v>1.4233370000000001</v>
          </cell>
          <cell r="H10704">
            <v>1.362018</v>
          </cell>
          <cell r="I10704">
            <v>77.399559999999994</v>
          </cell>
          <cell r="J10704">
            <v>25277.02</v>
          </cell>
          <cell r="K10704">
            <v>-6.8501300000000001E-2</v>
          </cell>
          <cell r="L10704">
            <v>-6.4258200000000001E-2</v>
          </cell>
          <cell r="M10704">
            <v>-6.1319499999999999E-2</v>
          </cell>
          <cell r="N10704">
            <v>-5.8380700000000001E-2</v>
          </cell>
          <cell r="O10704">
            <v>-5.4137600000000001E-2</v>
          </cell>
        </row>
        <row r="10705">
          <cell r="F10705" t="str">
            <v>2015-2022Other1-in-2September Peak24</v>
          </cell>
          <cell r="G10705">
            <v>1.0794889999999999</v>
          </cell>
          <cell r="H10705">
            <v>1.040306</v>
          </cell>
          <cell r="I10705">
            <v>74.812640000000002</v>
          </cell>
          <cell r="J10705">
            <v>25277.02</v>
          </cell>
          <cell r="K10705">
            <v>-4.3772999999999999E-2</v>
          </cell>
          <cell r="L10705">
            <v>-4.1061599999999997E-2</v>
          </cell>
          <cell r="M10705">
            <v>-3.9183700000000002E-2</v>
          </cell>
          <cell r="N10705">
            <v>-3.73058E-2</v>
          </cell>
          <cell r="O10705">
            <v>-3.45945E-2</v>
          </cell>
        </row>
        <row r="10706">
          <cell r="F10706" t="str">
            <v>2015-2022Sierra1-in-2September Peak1</v>
          </cell>
          <cell r="G10706">
            <v>1.1400129999999999</v>
          </cell>
          <cell r="H10706">
            <v>1.1400129999999999</v>
          </cell>
          <cell r="I10706">
            <v>73.412850000000006</v>
          </cell>
          <cell r="J10706">
            <v>17688.05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</row>
        <row r="10707">
          <cell r="F10707" t="str">
            <v>2015-2022Sierra1-in-2September Peak2</v>
          </cell>
          <cell r="G10707">
            <v>1.0058240000000001</v>
          </cell>
          <cell r="H10707">
            <v>1.0058240000000001</v>
          </cell>
          <cell r="I10707">
            <v>72.136740000000003</v>
          </cell>
          <cell r="J10707">
            <v>17688.05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</row>
        <row r="10708">
          <cell r="F10708" t="str">
            <v>2015-2022Sierra1-in-2September Peak3</v>
          </cell>
          <cell r="G10708">
            <v>0.92832309999999996</v>
          </cell>
          <cell r="H10708">
            <v>0.92832309999999996</v>
          </cell>
          <cell r="I10708">
            <v>70.738299999999995</v>
          </cell>
          <cell r="J10708">
            <v>17688.05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0</v>
          </cell>
        </row>
        <row r="10709">
          <cell r="F10709" t="str">
            <v>2015-2022Sierra1-in-2September Peak4</v>
          </cell>
          <cell r="G10709">
            <v>0.8844784</v>
          </cell>
          <cell r="H10709">
            <v>0.8844784</v>
          </cell>
          <cell r="I10709">
            <v>69.924599999999998</v>
          </cell>
          <cell r="J10709">
            <v>17688.05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</row>
        <row r="10710">
          <cell r="F10710" t="str">
            <v>2015-2022Sierra1-in-2September Peak5</v>
          </cell>
          <cell r="G10710">
            <v>0.88470559999999998</v>
          </cell>
          <cell r="H10710">
            <v>0.88470559999999998</v>
          </cell>
          <cell r="I10710">
            <v>69.400810000000007</v>
          </cell>
          <cell r="J10710">
            <v>17688.05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>
            <v>0</v>
          </cell>
        </row>
        <row r="10711">
          <cell r="F10711" t="str">
            <v>2015-2022Sierra1-in-2September Peak6</v>
          </cell>
          <cell r="G10711">
            <v>0.96579919999999997</v>
          </cell>
          <cell r="H10711">
            <v>0.96579919999999997</v>
          </cell>
          <cell r="I10711">
            <v>69.017780000000002</v>
          </cell>
          <cell r="J10711">
            <v>17688.05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</row>
        <row r="10712">
          <cell r="F10712" t="str">
            <v>2015-2022Sierra1-in-2September Peak7</v>
          </cell>
          <cell r="G10712">
            <v>1.1494390000000001</v>
          </cell>
          <cell r="H10712">
            <v>1.1494390000000001</v>
          </cell>
          <cell r="I10712">
            <v>68.150069999999999</v>
          </cell>
          <cell r="J10712">
            <v>17688.05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</row>
        <row r="10713">
          <cell r="F10713" t="str">
            <v>2015-2022Sierra1-in-2September Peak8</v>
          </cell>
          <cell r="G10713">
            <v>1.2657069999999999</v>
          </cell>
          <cell r="H10713">
            <v>1.2657069999999999</v>
          </cell>
          <cell r="I10713">
            <v>69.886499999999998</v>
          </cell>
          <cell r="J10713">
            <v>17688.05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>
            <v>0</v>
          </cell>
        </row>
        <row r="10714">
          <cell r="F10714" t="str">
            <v>2015-2022Sierra1-in-2September Peak9</v>
          </cell>
          <cell r="G10714">
            <v>1.3011790000000001</v>
          </cell>
          <cell r="H10714">
            <v>1.3011790000000001</v>
          </cell>
          <cell r="I10714">
            <v>75.21302</v>
          </cell>
          <cell r="J10714">
            <v>17688.05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</row>
        <row r="10715">
          <cell r="F10715" t="str">
            <v>2015-2022Sierra1-in-2September Peak10</v>
          </cell>
          <cell r="G10715">
            <v>1.3673280000000001</v>
          </cell>
          <cell r="H10715">
            <v>1.3673280000000001</v>
          </cell>
          <cell r="I10715">
            <v>81.783360000000002</v>
          </cell>
          <cell r="J10715">
            <v>17688.05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>
            <v>0</v>
          </cell>
        </row>
        <row r="10716">
          <cell r="F10716" t="str">
            <v>2015-2022Sierra1-in-2September Peak11</v>
          </cell>
          <cell r="G10716">
            <v>1.492998</v>
          </cell>
          <cell r="H10716">
            <v>1.492998</v>
          </cell>
          <cell r="I10716">
            <v>87.846829999999997</v>
          </cell>
          <cell r="J10716">
            <v>17688.05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</row>
        <row r="10717">
          <cell r="F10717" t="str">
            <v>2015-2022Sierra1-in-2September Peak12</v>
          </cell>
          <cell r="G10717">
            <v>1.683441</v>
          </cell>
          <cell r="H10717">
            <v>1.683441</v>
          </cell>
          <cell r="I10717">
            <v>92.389110000000002</v>
          </cell>
          <cell r="J10717">
            <v>17688.05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</row>
        <row r="10718">
          <cell r="F10718" t="str">
            <v>2015-2022Sierra1-in-2September Peak13</v>
          </cell>
          <cell r="G10718">
            <v>1.9469160000000001</v>
          </cell>
          <cell r="H10718">
            <v>1.9469160000000001</v>
          </cell>
          <cell r="I10718">
            <v>94.962000000000003</v>
          </cell>
          <cell r="J10718">
            <v>17688.05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</row>
        <row r="10719">
          <cell r="F10719" t="str">
            <v>2015-2022Sierra1-in-2September Peak14</v>
          </cell>
          <cell r="G10719">
            <v>1.79881</v>
          </cell>
          <cell r="H10719">
            <v>2.246067</v>
          </cell>
          <cell r="I10719">
            <v>96.400959999999998</v>
          </cell>
          <cell r="J10719">
            <v>17688.05</v>
          </cell>
          <cell r="K10719">
            <v>0.3823878</v>
          </cell>
          <cell r="L10719">
            <v>0.4207128</v>
          </cell>
          <cell r="M10719">
            <v>0.4472566</v>
          </cell>
          <cell r="N10719">
            <v>0.47380040000000001</v>
          </cell>
          <cell r="O10719">
            <v>0.51212530000000001</v>
          </cell>
        </row>
        <row r="10720">
          <cell r="F10720" t="str">
            <v>2015-2022Sierra1-in-2September Peak15</v>
          </cell>
          <cell r="G10720">
            <v>2.010265</v>
          </cell>
          <cell r="H10720">
            <v>2.5889449999999998</v>
          </cell>
          <cell r="I10720">
            <v>97.992450000000005</v>
          </cell>
          <cell r="J10720">
            <v>17688.05</v>
          </cell>
          <cell r="K10720">
            <v>0.49571019999999999</v>
          </cell>
          <cell r="L10720">
            <v>0.54472969999999998</v>
          </cell>
          <cell r="M10720">
            <v>0.57868019999999998</v>
          </cell>
          <cell r="N10720">
            <v>0.61263100000000004</v>
          </cell>
          <cell r="O10720">
            <v>0.66165019999999997</v>
          </cell>
        </row>
        <row r="10721">
          <cell r="F10721" t="str">
            <v>2015-2022Sierra1-in-2September Peak16</v>
          </cell>
          <cell r="G10721">
            <v>2.2627389999999998</v>
          </cell>
          <cell r="H10721">
            <v>2.9832939999999999</v>
          </cell>
          <cell r="I10721">
            <v>99.096609999999998</v>
          </cell>
          <cell r="J10721">
            <v>17688.05</v>
          </cell>
          <cell r="K10721">
            <v>0.6173594</v>
          </cell>
          <cell r="L10721">
            <v>0.6783283</v>
          </cell>
          <cell r="M10721">
            <v>0.72055519999999995</v>
          </cell>
          <cell r="N10721">
            <v>0.76278210000000002</v>
          </cell>
          <cell r="O10721">
            <v>0.82375100000000001</v>
          </cell>
        </row>
        <row r="10722">
          <cell r="F10722" t="str">
            <v>2015-2022Sierra1-in-2September Peak17</v>
          </cell>
          <cell r="G10722">
            <v>2.494208</v>
          </cell>
          <cell r="H10722">
            <v>3.3358729999999999</v>
          </cell>
          <cell r="I10722">
            <v>98.711910000000003</v>
          </cell>
          <cell r="J10722">
            <v>17688.05</v>
          </cell>
          <cell r="K10722">
            <v>0.72104310000000005</v>
          </cell>
          <cell r="L10722">
            <v>0.7923076</v>
          </cell>
          <cell r="M10722">
            <v>0.84166510000000005</v>
          </cell>
          <cell r="N10722">
            <v>0.89102269999999995</v>
          </cell>
          <cell r="O10722">
            <v>0.96228720000000001</v>
          </cell>
        </row>
        <row r="10723">
          <cell r="F10723" t="str">
            <v>2015-2022Sierra1-in-2September Peak18</v>
          </cell>
          <cell r="G10723">
            <v>2.6980900000000001</v>
          </cell>
          <cell r="H10723">
            <v>3.5627819999999999</v>
          </cell>
          <cell r="I10723">
            <v>97.682370000000006</v>
          </cell>
          <cell r="J10723">
            <v>17688.05</v>
          </cell>
          <cell r="K10723">
            <v>0.74075970000000002</v>
          </cell>
          <cell r="L10723">
            <v>0.81398020000000004</v>
          </cell>
          <cell r="M10723">
            <v>0.86469260000000003</v>
          </cell>
          <cell r="N10723">
            <v>0.91540489999999997</v>
          </cell>
          <cell r="O10723">
            <v>0.98862550000000005</v>
          </cell>
        </row>
        <row r="10724">
          <cell r="F10724" t="str">
            <v>2015-2022Sierra1-in-2September Peak19</v>
          </cell>
          <cell r="G10724">
            <v>3.8915009999999999</v>
          </cell>
          <cell r="H10724">
            <v>3.5236019999999999</v>
          </cell>
          <cell r="I10724">
            <v>94.416229999999999</v>
          </cell>
          <cell r="J10724">
            <v>17688.05</v>
          </cell>
          <cell r="K10724">
            <v>-0.40038760000000001</v>
          </cell>
          <cell r="L10724">
            <v>-0.3811929</v>
          </cell>
          <cell r="M10724">
            <v>-0.36789870000000002</v>
          </cell>
          <cell r="N10724">
            <v>-0.35460449999999999</v>
          </cell>
          <cell r="O10724">
            <v>-0.33540979999999998</v>
          </cell>
        </row>
        <row r="10725">
          <cell r="F10725" t="str">
            <v>2015-2022Sierra1-in-2September Peak20</v>
          </cell>
          <cell r="G10725">
            <v>3.5350860000000002</v>
          </cell>
          <cell r="H10725">
            <v>3.231878</v>
          </cell>
          <cell r="I10725">
            <v>86.333100000000002</v>
          </cell>
          <cell r="J10725">
            <v>17688.05</v>
          </cell>
          <cell r="K10725">
            <v>-0.32998369999999999</v>
          </cell>
          <cell r="L10725">
            <v>-0.3141642</v>
          </cell>
          <cell r="M10725">
            <v>-0.30320760000000002</v>
          </cell>
          <cell r="N10725">
            <v>-0.29225109999999999</v>
          </cell>
          <cell r="O10725">
            <v>-0.2764316</v>
          </cell>
        </row>
        <row r="10726">
          <cell r="F10726" t="str">
            <v>2015-2022Sierra1-in-2September Peak21</v>
          </cell>
          <cell r="G10726">
            <v>3.0527359999999999</v>
          </cell>
          <cell r="H10726">
            <v>2.8606509999999998</v>
          </cell>
          <cell r="I10726">
            <v>80.099239999999995</v>
          </cell>
          <cell r="J10726">
            <v>17688.05</v>
          </cell>
          <cell r="K10726">
            <v>-0.20904739999999999</v>
          </cell>
          <cell r="L10726">
            <v>-0.1990256</v>
          </cell>
          <cell r="M10726">
            <v>-0.19208459999999999</v>
          </cell>
          <cell r="N10726">
            <v>-0.18514349999999999</v>
          </cell>
          <cell r="O10726">
            <v>-0.17512169999999999</v>
          </cell>
        </row>
        <row r="10727">
          <cell r="F10727" t="str">
            <v>2015-2022Sierra1-in-2September Peak22</v>
          </cell>
          <cell r="G10727">
            <v>2.5491830000000002</v>
          </cell>
          <cell r="H10727">
            <v>2.4344619999999999</v>
          </cell>
          <cell r="I10727">
            <v>76.175439999999995</v>
          </cell>
          <cell r="J10727">
            <v>17688.05</v>
          </cell>
          <cell r="K10727">
            <v>-0.1248522</v>
          </cell>
          <cell r="L10727">
            <v>-0.11886679999999999</v>
          </cell>
          <cell r="M10727">
            <v>-0.1147213</v>
          </cell>
          <cell r="N10727">
            <v>-0.1105758</v>
          </cell>
          <cell r="O10727">
            <v>-0.1045903</v>
          </cell>
        </row>
        <row r="10728">
          <cell r="F10728" t="str">
            <v>2015-2022Sierra1-in-2September Peak23</v>
          </cell>
          <cell r="G10728">
            <v>1.9611190000000001</v>
          </cell>
          <cell r="H10728">
            <v>1.8838839999999999</v>
          </cell>
          <cell r="I10728">
            <v>74.478740000000002</v>
          </cell>
          <cell r="J10728">
            <v>17688.05</v>
          </cell>
          <cell r="K10728">
            <v>-8.4055900000000003E-2</v>
          </cell>
          <cell r="L10728">
            <v>-8.0026299999999995E-2</v>
          </cell>
          <cell r="M10728">
            <v>-7.7235300000000007E-2</v>
          </cell>
          <cell r="N10728">
            <v>-7.4444399999999994E-2</v>
          </cell>
          <cell r="O10728">
            <v>-7.0414699999999997E-2</v>
          </cell>
        </row>
        <row r="10729">
          <cell r="F10729" t="str">
            <v>2015-2022Sierra1-in-2September Peak24</v>
          </cell>
          <cell r="G10729">
            <v>1.4699800000000001</v>
          </cell>
          <cell r="H10729">
            <v>1.429684</v>
          </cell>
          <cell r="I10729">
            <v>73.800070000000005</v>
          </cell>
          <cell r="J10729">
            <v>17688.05</v>
          </cell>
          <cell r="K10729">
            <v>-4.3853900000000001E-2</v>
          </cell>
          <cell r="L10729">
            <v>-4.17516E-2</v>
          </cell>
          <cell r="M10729">
            <v>-4.0295499999999998E-2</v>
          </cell>
          <cell r="N10729">
            <v>-3.8839400000000003E-2</v>
          </cell>
          <cell r="O10729">
            <v>-3.6736999999999999E-2</v>
          </cell>
        </row>
        <row r="10730">
          <cell r="F10730" t="str">
            <v>2015-2022Stockton1-in-2September Peak1</v>
          </cell>
          <cell r="G10730">
            <v>0.90565490000000004</v>
          </cell>
          <cell r="H10730">
            <v>0.90565490000000004</v>
          </cell>
          <cell r="I10730">
            <v>79.320599999999999</v>
          </cell>
          <cell r="J10730">
            <v>12323.13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>
            <v>0</v>
          </cell>
        </row>
        <row r="10731">
          <cell r="F10731" t="str">
            <v>2015-2022Stockton1-in-2September Peak2</v>
          </cell>
          <cell r="G10731">
            <v>0.77036680000000002</v>
          </cell>
          <cell r="H10731">
            <v>0.77036680000000002</v>
          </cell>
          <cell r="I10731">
            <v>69.813869999999994</v>
          </cell>
          <cell r="J10731">
            <v>12323.13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</row>
        <row r="10732">
          <cell r="F10732" t="str">
            <v>2015-2022Stockton1-in-2September Peak3</v>
          </cell>
          <cell r="G10732">
            <v>0.68732420000000005</v>
          </cell>
          <cell r="H10732">
            <v>0.68732420000000005</v>
          </cell>
          <cell r="I10732">
            <v>67.95514</v>
          </cell>
          <cell r="J10732">
            <v>12323.13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</row>
        <row r="10733">
          <cell r="F10733" t="str">
            <v>2015-2022Stockton1-in-2September Peak4</v>
          </cell>
          <cell r="G10733">
            <v>0.64083400000000001</v>
          </cell>
          <cell r="H10733">
            <v>0.64083400000000001</v>
          </cell>
          <cell r="I10733">
            <v>65.95514</v>
          </cell>
          <cell r="J10733">
            <v>12323.13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>
            <v>0</v>
          </cell>
        </row>
        <row r="10734">
          <cell r="F10734" t="str">
            <v>2015-2022Stockton1-in-2September Peak5</v>
          </cell>
          <cell r="G10734">
            <v>0.63023169999999995</v>
          </cell>
          <cell r="H10734">
            <v>0.63023169999999995</v>
          </cell>
          <cell r="I10734">
            <v>64.313869999999994</v>
          </cell>
          <cell r="J10734">
            <v>12323.13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</row>
        <row r="10735">
          <cell r="F10735" t="str">
            <v>2015-2022Stockton1-in-2September Peak6</v>
          </cell>
          <cell r="G10735">
            <v>0.65864630000000002</v>
          </cell>
          <cell r="H10735">
            <v>0.65864630000000002</v>
          </cell>
          <cell r="I10735">
            <v>64.307100000000005</v>
          </cell>
          <cell r="J10735">
            <v>12323.13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</row>
        <row r="10736">
          <cell r="F10736" t="str">
            <v>2015-2022Stockton1-in-2September Peak7</v>
          </cell>
          <cell r="G10736">
            <v>0.751552</v>
          </cell>
          <cell r="H10736">
            <v>0.751552</v>
          </cell>
          <cell r="I10736">
            <v>63.986499999999999</v>
          </cell>
          <cell r="J10736">
            <v>12323.13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</row>
        <row r="10737">
          <cell r="F10737" t="str">
            <v>2015-2022Stockton1-in-2September Peak8</v>
          </cell>
          <cell r="G10737">
            <v>0.81610349999999998</v>
          </cell>
          <cell r="H10737">
            <v>0.81610349999999998</v>
          </cell>
          <cell r="I10737">
            <v>65.441640000000007</v>
          </cell>
          <cell r="J10737">
            <v>12323.13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</row>
        <row r="10738">
          <cell r="F10738" t="str">
            <v>2015-2022Stockton1-in-2September Peak9</v>
          </cell>
          <cell r="G10738">
            <v>0.84980909999999998</v>
          </cell>
          <cell r="H10738">
            <v>0.84980909999999998</v>
          </cell>
          <cell r="I10738">
            <v>71.172629999999998</v>
          </cell>
          <cell r="J10738">
            <v>12323.13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</row>
        <row r="10739">
          <cell r="F10739" t="str">
            <v>2015-2022Stockton1-in-2September Peak10</v>
          </cell>
          <cell r="G10739">
            <v>0.93237859999999995</v>
          </cell>
          <cell r="H10739">
            <v>0.93237859999999995</v>
          </cell>
          <cell r="I10739">
            <v>74.807100000000005</v>
          </cell>
          <cell r="J10739">
            <v>12323.13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</row>
        <row r="10740">
          <cell r="F10740" t="str">
            <v>2015-2022Stockton1-in-2September Peak11</v>
          </cell>
          <cell r="G10740">
            <v>1.0502629999999999</v>
          </cell>
          <cell r="H10740">
            <v>1.0502629999999999</v>
          </cell>
          <cell r="I10740">
            <v>79.762309999999999</v>
          </cell>
          <cell r="J10740">
            <v>12323.13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</row>
        <row r="10741">
          <cell r="F10741" t="str">
            <v>2015-2022Stockton1-in-2September Peak12</v>
          </cell>
          <cell r="G10741">
            <v>1.2101379999999999</v>
          </cell>
          <cell r="H10741">
            <v>1.2101379999999999</v>
          </cell>
          <cell r="I10741">
            <v>86.448369999999997</v>
          </cell>
          <cell r="J10741">
            <v>12323.13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</row>
        <row r="10742">
          <cell r="F10742" t="str">
            <v>2015-2022Stockton1-in-2September Peak13</v>
          </cell>
          <cell r="G10742">
            <v>1.4157869999999999</v>
          </cell>
          <cell r="H10742">
            <v>1.4157869999999999</v>
          </cell>
          <cell r="I10742">
            <v>90.858729999999994</v>
          </cell>
          <cell r="J10742">
            <v>12323.13</v>
          </cell>
          <cell r="K10742">
            <v>0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</row>
        <row r="10743">
          <cell r="F10743" t="str">
            <v>2015-2022Stockton1-in-2September Peak14</v>
          </cell>
          <cell r="G10743">
            <v>1.355566</v>
          </cell>
          <cell r="H10743">
            <v>1.6519820000000001</v>
          </cell>
          <cell r="I10743">
            <v>95.134540000000001</v>
          </cell>
          <cell r="J10743">
            <v>12323.13</v>
          </cell>
          <cell r="K10743">
            <v>0.23739569999999999</v>
          </cell>
          <cell r="L10743">
            <v>0.27226499999999998</v>
          </cell>
          <cell r="M10743">
            <v>0.2964155</v>
          </cell>
          <cell r="N10743">
            <v>0.32056580000000001</v>
          </cell>
          <cell r="O10743">
            <v>0.3554351</v>
          </cell>
        </row>
        <row r="10744">
          <cell r="F10744" t="str">
            <v>2015-2022Stockton1-in-2September Peak15</v>
          </cell>
          <cell r="G10744">
            <v>1.541706</v>
          </cell>
          <cell r="H10744">
            <v>1.914255</v>
          </cell>
          <cell r="I10744">
            <v>99.365459999999999</v>
          </cell>
          <cell r="J10744">
            <v>12323.13</v>
          </cell>
          <cell r="K10744">
            <v>0.30066140000000002</v>
          </cell>
          <cell r="L10744">
            <v>0.34313270000000001</v>
          </cell>
          <cell r="M10744">
            <v>0.37254809999999999</v>
          </cell>
          <cell r="N10744">
            <v>0.40196369999999998</v>
          </cell>
          <cell r="O10744">
            <v>0.44443490000000002</v>
          </cell>
        </row>
        <row r="10745">
          <cell r="F10745" t="str">
            <v>2015-2022Stockton1-in-2September Peak16</v>
          </cell>
          <cell r="G10745">
            <v>1.7314050000000001</v>
          </cell>
          <cell r="H10745">
            <v>2.2037840000000002</v>
          </cell>
          <cell r="I10745">
            <v>101.2757</v>
          </cell>
          <cell r="J10745">
            <v>12323.13</v>
          </cell>
          <cell r="K10745">
            <v>0.38180120000000001</v>
          </cell>
          <cell r="L10745">
            <v>0.43531550000000002</v>
          </cell>
          <cell r="M10745">
            <v>0.4723794</v>
          </cell>
          <cell r="N10745">
            <v>0.50944330000000004</v>
          </cell>
          <cell r="O10745">
            <v>0.56295759999999995</v>
          </cell>
        </row>
        <row r="10746">
          <cell r="F10746" t="str">
            <v>2015-2022Stockton1-in-2September Peak17</v>
          </cell>
          <cell r="G10746">
            <v>1.907883</v>
          </cell>
          <cell r="H10746">
            <v>2.4537110000000002</v>
          </cell>
          <cell r="I10746">
            <v>100.82080000000001</v>
          </cell>
          <cell r="J10746">
            <v>12323.13</v>
          </cell>
          <cell r="K10746">
            <v>0.4407721</v>
          </cell>
          <cell r="L10746">
            <v>0.50283960000000005</v>
          </cell>
          <cell r="M10746">
            <v>0.54582730000000002</v>
          </cell>
          <cell r="N10746">
            <v>0.58881499999999998</v>
          </cell>
          <cell r="O10746">
            <v>0.65088250000000003</v>
          </cell>
        </row>
        <row r="10747">
          <cell r="F10747" t="str">
            <v>2015-2022Stockton1-in-2September Peak18</v>
          </cell>
          <cell r="G10747">
            <v>2.0267010000000001</v>
          </cell>
          <cell r="H10747">
            <v>2.586678</v>
          </cell>
          <cell r="I10747">
            <v>99.865459999999999</v>
          </cell>
          <cell r="J10747">
            <v>12323.13</v>
          </cell>
          <cell r="K10747">
            <v>0.45214650000000001</v>
          </cell>
          <cell r="L10747">
            <v>0.51585409999999998</v>
          </cell>
          <cell r="M10747">
            <v>0.55997750000000002</v>
          </cell>
          <cell r="N10747">
            <v>0.60410109999999995</v>
          </cell>
          <cell r="O10747">
            <v>0.66780859999999997</v>
          </cell>
        </row>
        <row r="10748">
          <cell r="F10748" t="str">
            <v>2015-2022Stockton1-in-2September Peak19</v>
          </cell>
          <cell r="G10748">
            <v>2.8168519999999999</v>
          </cell>
          <cell r="H10748">
            <v>2.5236770000000002</v>
          </cell>
          <cell r="I10748">
            <v>96.230959999999996</v>
          </cell>
          <cell r="J10748">
            <v>12323.13</v>
          </cell>
          <cell r="K10748">
            <v>-0.30917090000000003</v>
          </cell>
          <cell r="L10748">
            <v>-0.29971999999999999</v>
          </cell>
          <cell r="M10748">
            <v>-0.2931744</v>
          </cell>
          <cell r="N10748">
            <v>-0.28662880000000002</v>
          </cell>
          <cell r="O10748">
            <v>-0.27717789999999998</v>
          </cell>
        </row>
        <row r="10749">
          <cell r="F10749" t="str">
            <v>2015-2022Stockton1-in-2September Peak20</v>
          </cell>
          <cell r="G10749">
            <v>2.565922</v>
          </cell>
          <cell r="H10749">
            <v>2.2908430000000002</v>
          </cell>
          <cell r="I10749">
            <v>91.320599999999999</v>
          </cell>
          <cell r="J10749">
            <v>12323.13</v>
          </cell>
          <cell r="K10749">
            <v>-0.29008929999999999</v>
          </cell>
          <cell r="L10749">
            <v>-0.28122180000000002</v>
          </cell>
          <cell r="M10749">
            <v>-0.27508009999999999</v>
          </cell>
          <cell r="N10749">
            <v>-0.26893850000000002</v>
          </cell>
          <cell r="O10749">
            <v>-0.26007089999999999</v>
          </cell>
        </row>
        <row r="10750">
          <cell r="F10750" t="str">
            <v>2015-2022Stockton1-in-2September Peak21</v>
          </cell>
          <cell r="G10750">
            <v>2.2429039999999998</v>
          </cell>
          <cell r="H10750">
            <v>2.057194</v>
          </cell>
          <cell r="I10750">
            <v>84.410349999999994</v>
          </cell>
          <cell r="J10750">
            <v>12323.13</v>
          </cell>
          <cell r="K10750">
            <v>-0.19584399999999999</v>
          </cell>
          <cell r="L10750">
            <v>-0.18985740000000001</v>
          </cell>
          <cell r="M10750">
            <v>-0.18571109999999999</v>
          </cell>
          <cell r="N10750">
            <v>-0.1815647</v>
          </cell>
          <cell r="O10750">
            <v>-0.17557809999999999</v>
          </cell>
        </row>
        <row r="10751">
          <cell r="F10751" t="str">
            <v>2015-2022Stockton1-in-2September Peak22</v>
          </cell>
          <cell r="G10751">
            <v>1.9078900000000001</v>
          </cell>
          <cell r="H10751">
            <v>1.7773129999999999</v>
          </cell>
          <cell r="I10751">
            <v>81</v>
          </cell>
          <cell r="J10751">
            <v>12323.13</v>
          </cell>
          <cell r="K10751">
            <v>-0.1377023</v>
          </cell>
          <cell r="L10751">
            <v>-0.1334929</v>
          </cell>
          <cell r="M10751">
            <v>-0.13057759999999999</v>
          </cell>
          <cell r="N10751">
            <v>-0.1276622</v>
          </cell>
          <cell r="O10751">
            <v>-0.1234528</v>
          </cell>
        </row>
        <row r="10752">
          <cell r="F10752" t="str">
            <v>2015-2022Stockton1-in-2September Peak23</v>
          </cell>
          <cell r="G10752">
            <v>1.4875100000000001</v>
          </cell>
          <cell r="H10752">
            <v>1.4172340000000001</v>
          </cell>
          <cell r="I10752">
            <v>80.365459999999999</v>
          </cell>
          <cell r="J10752">
            <v>12323.13</v>
          </cell>
          <cell r="K10752">
            <v>-7.4110999999999996E-2</v>
          </cell>
          <cell r="L10752">
            <v>-7.1845500000000007E-2</v>
          </cell>
          <cell r="M10752">
            <v>-7.0276500000000006E-2</v>
          </cell>
          <cell r="N10752">
            <v>-6.8707500000000005E-2</v>
          </cell>
          <cell r="O10752">
            <v>-6.6442000000000001E-2</v>
          </cell>
        </row>
        <row r="10753">
          <cell r="F10753" t="str">
            <v>2015-2022Stockton1-in-2September Peak24</v>
          </cell>
          <cell r="G10753">
            <v>1.1482559999999999</v>
          </cell>
          <cell r="H10753">
            <v>1.0919099999999999</v>
          </cell>
          <cell r="I10753">
            <v>78</v>
          </cell>
          <cell r="J10753">
            <v>12323.13</v>
          </cell>
          <cell r="K10753">
            <v>-5.9421000000000002E-2</v>
          </cell>
          <cell r="L10753">
            <v>-5.7604599999999999E-2</v>
          </cell>
          <cell r="M10753">
            <v>-5.6346500000000001E-2</v>
          </cell>
          <cell r="N10753">
            <v>-5.5088499999999999E-2</v>
          </cell>
          <cell r="O10753">
            <v>-5.3272100000000003E-2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"/>
  <sheetViews>
    <sheetView tabSelected="1" topLeftCell="B1" zoomScale="85" zoomScaleNormal="85" workbookViewId="0">
      <selection activeCell="U18" sqref="U18"/>
    </sheetView>
  </sheetViews>
  <sheetFormatPr defaultRowHeight="15" x14ac:dyDescent="0.25"/>
  <cols>
    <col min="1" max="1" width="0" hidden="1" customWidth="1"/>
    <col min="2" max="2" width="25.7109375" bestFit="1" customWidth="1"/>
    <col min="3" max="3" width="22.140625" customWidth="1"/>
    <col min="5" max="5" width="43.140625" customWidth="1"/>
    <col min="6" max="6" width="10.42578125" customWidth="1"/>
    <col min="8" max="8" width="20.7109375" bestFit="1" customWidth="1"/>
    <col min="11" max="11" width="11" customWidth="1"/>
    <col min="12" max="12" width="10.42578125" customWidth="1"/>
    <col min="21" max="21" width="9.140625" customWidth="1"/>
    <col min="22" max="27" width="9.140625" hidden="1" customWidth="1"/>
    <col min="29" max="31" width="0" hidden="1" customWidth="1"/>
  </cols>
  <sheetData>
    <row r="1" spans="1:22" s="10" customFormat="1" x14ac:dyDescent="0.25">
      <c r="A1" s="30"/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2"/>
    </row>
    <row r="2" spans="1:22" s="10" customFormat="1" x14ac:dyDescent="0.25">
      <c r="A2" s="33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5"/>
    </row>
    <row r="3" spans="1:22" x14ac:dyDescent="0.25">
      <c r="A3" s="36"/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</row>
    <row r="4" spans="1:22" ht="15.75" x14ac:dyDescent="0.25">
      <c r="B4" s="39" t="s">
        <v>41</v>
      </c>
      <c r="E4" s="39" t="s">
        <v>42</v>
      </c>
    </row>
    <row r="5" spans="1:22" x14ac:dyDescent="0.25">
      <c r="B5" s="40" t="s">
        <v>18</v>
      </c>
      <c r="C5" s="17" t="s">
        <v>16</v>
      </c>
      <c r="D5" s="12" t="str">
        <f>IF('Ex Ante Impacts'!$C$5="Aggregate","MW","kW")</f>
        <v>kW</v>
      </c>
      <c r="E5" s="40" t="s">
        <v>23</v>
      </c>
      <c r="F5" s="19">
        <v>0.54166666666666663</v>
      </c>
      <c r="H5" s="78" t="s">
        <v>27</v>
      </c>
      <c r="I5" s="83" t="s">
        <v>28</v>
      </c>
      <c r="J5" s="83" t="s">
        <v>29</v>
      </c>
      <c r="K5" s="83" t="s">
        <v>30</v>
      </c>
      <c r="L5" s="83" t="s">
        <v>30</v>
      </c>
      <c r="M5" s="81" t="s">
        <v>31</v>
      </c>
      <c r="N5" s="72" t="s">
        <v>35</v>
      </c>
      <c r="O5" s="73"/>
      <c r="P5" s="73"/>
      <c r="Q5" s="73"/>
      <c r="R5" s="74"/>
    </row>
    <row r="6" spans="1:22" x14ac:dyDescent="0.25">
      <c r="B6" s="41" t="s">
        <v>19</v>
      </c>
      <c r="C6" s="17" t="s">
        <v>0</v>
      </c>
      <c r="E6" s="41" t="s">
        <v>24</v>
      </c>
      <c r="F6" s="19">
        <v>0.75</v>
      </c>
      <c r="H6" s="79"/>
      <c r="I6" s="84"/>
      <c r="J6" s="84"/>
      <c r="K6" s="84"/>
      <c r="L6" s="84"/>
      <c r="M6" s="82"/>
      <c r="N6" s="75"/>
      <c r="O6" s="76"/>
      <c r="P6" s="76"/>
      <c r="Q6" s="76"/>
      <c r="R6" s="77"/>
    </row>
    <row r="7" spans="1:22" x14ac:dyDescent="0.25">
      <c r="B7" s="41" t="s">
        <v>21</v>
      </c>
      <c r="C7" s="17" t="s">
        <v>9</v>
      </c>
      <c r="E7" s="41" t="s">
        <v>43</v>
      </c>
      <c r="F7" s="20">
        <f>AVERAGE(M21:M25)</f>
        <v>97.535787963867193</v>
      </c>
      <c r="H7" s="80"/>
      <c r="I7" s="13" t="str">
        <f>IF($C$5="Aggregate","(MW)","(kW)")</f>
        <v>(kW)</v>
      </c>
      <c r="J7" s="13" t="str">
        <f>IF($C$5="Aggregate","(MW)","(kW)")</f>
        <v>(kW)</v>
      </c>
      <c r="K7" s="13" t="str">
        <f>IF($C$5="Aggregate","(MW)","(kW)")</f>
        <v>(kW)</v>
      </c>
      <c r="L7" s="13" t="s">
        <v>32</v>
      </c>
      <c r="M7" s="14" t="s">
        <v>46</v>
      </c>
      <c r="N7" s="15">
        <v>0.1</v>
      </c>
      <c r="O7" s="15">
        <v>0.3</v>
      </c>
      <c r="P7" s="15">
        <v>0.5</v>
      </c>
      <c r="Q7" s="15">
        <v>0.7</v>
      </c>
      <c r="R7" s="16">
        <v>0.9</v>
      </c>
    </row>
    <row r="8" spans="1:22" x14ac:dyDescent="0.25">
      <c r="B8" s="41" t="s">
        <v>22</v>
      </c>
      <c r="C8" s="17" t="s">
        <v>8</v>
      </c>
      <c r="E8" s="41" t="s">
        <v>44</v>
      </c>
      <c r="F8" s="20">
        <f>AVERAGE(M8:M24)</f>
        <v>81.034703422995179</v>
      </c>
      <c r="G8" s="12">
        <v>0</v>
      </c>
      <c r="H8" s="7">
        <v>1</v>
      </c>
      <c r="I8" s="24">
        <f>IF($C$5="Average Customer", VLOOKUP(Criteria!$F3,Data,7,FALSE),IF($C$6="All",SUM(Criteria!H3,Criteria!K3,Criteria!N3,Criteria!Q3,Criteria!T3,Criteria!W3,Criteria!Z3,Criteria!AC3), (VLOOKUP(Criteria!$F3,Data,7,FALSE))*($F$12/1000)))</f>
        <v>0.99236011505126953</v>
      </c>
      <c r="J8" s="24">
        <f>IF($C$5="Average Customer", VLOOKUP(Criteria!$F3,Data,8,FALSE),IF($C$6="All",SUM(Criteria!I3,Criteria!L3,Criteria!O3,Criteria!R3,Criteria!U3,Criteria!X3,Criteria!AA3,Criteria!AD3), (VLOOKUP(Criteria!$F3,Data,8,FALSE))*($F$12/1000)))</f>
        <v>0.99236011505126953</v>
      </c>
      <c r="K8" s="24">
        <f>'Ex Ante Impacts'!I8-'Ex Ante Impacts'!J8</f>
        <v>0</v>
      </c>
      <c r="L8" s="25">
        <f>K8/I8</f>
        <v>0</v>
      </c>
      <c r="M8" s="57">
        <f>VLOOKUP(Criteria!$F3,Data,9,FALSE)</f>
        <v>74.839591979980469</v>
      </c>
      <c r="N8" s="9" t="s">
        <v>36</v>
      </c>
      <c r="O8" s="9" t="s">
        <v>36</v>
      </c>
      <c r="P8" s="9" t="s">
        <v>36</v>
      </c>
      <c r="Q8" s="9" t="s">
        <v>36</v>
      </c>
      <c r="R8" s="9" t="s">
        <v>36</v>
      </c>
      <c r="V8" s="10">
        <f>IF($C$5="Average Customer",VLOOKUP(Criteria!F3,Data,10,FALSE),VLOOKUP(Criteria!F3,Data,10,FALSE)*$F$12*0.001)</f>
        <v>0</v>
      </c>
    </row>
    <row r="9" spans="1:22" x14ac:dyDescent="0.25">
      <c r="B9" s="41" t="s">
        <v>20</v>
      </c>
      <c r="C9" s="17">
        <v>2016</v>
      </c>
      <c r="E9" s="41" t="s">
        <v>25</v>
      </c>
      <c r="F9" s="21">
        <f>AVERAGE(K21:K25)</f>
        <v>0.48746928480646723</v>
      </c>
      <c r="G9" s="12">
        <v>0</v>
      </c>
      <c r="H9" s="8">
        <v>2</v>
      </c>
      <c r="I9" s="24">
        <f>IF($C$5="Average Customer", VLOOKUP(Criteria!$F4,Data,7,FALSE),IF($C$6="All",SUM(Criteria!H4,Criteria!K4,Criteria!N4,Criteria!Q4,Criteria!T4,Criteria!W4,Criteria!Z4,Criteria!AC4), (VLOOKUP(Criteria!$F4,Data,7,FALSE))*($F$12/1000)))</f>
        <v>0.84360384941101074</v>
      </c>
      <c r="J9" s="24">
        <f>IF($C$5="Average Customer", VLOOKUP(Criteria!$F4,Data,8,FALSE),IF($C$6="All",SUM(Criteria!I4,Criteria!L4,Criteria!O4,Criteria!R4,Criteria!U4,Criteria!X4,Criteria!AA4,Criteria!AD4), (VLOOKUP(Criteria!$F4,Data,8,FALSE))*($F$12/1000)))</f>
        <v>0.84360384941101074</v>
      </c>
      <c r="K9" s="21">
        <f>'Ex Ante Impacts'!I9-'Ex Ante Impacts'!J9</f>
        <v>0</v>
      </c>
      <c r="L9" s="22">
        <f t="shared" ref="L9:L31" si="0">K9/I9</f>
        <v>0</v>
      </c>
      <c r="M9" s="57">
        <f>VLOOKUP(Criteria!$F4,Data,9,FALSE)</f>
        <v>73.0177001953125</v>
      </c>
      <c r="N9" s="9" t="s">
        <v>36</v>
      </c>
      <c r="O9" s="9" t="s">
        <v>36</v>
      </c>
      <c r="P9" s="9" t="s">
        <v>36</v>
      </c>
      <c r="Q9" s="9" t="s">
        <v>36</v>
      </c>
      <c r="R9" s="9" t="s">
        <v>36</v>
      </c>
      <c r="V9" s="10">
        <f>IF($C$5="Average Customer",VLOOKUP(Criteria!F4,Data,10,FALSE),VLOOKUP(Criteria!F4,Data,10,FALSE)*$F$12*0.001)</f>
        <v>0</v>
      </c>
    </row>
    <row r="10" spans="1:22" x14ac:dyDescent="0.25">
      <c r="B10" s="42" t="s">
        <v>40</v>
      </c>
      <c r="C10" s="18" t="s">
        <v>38</v>
      </c>
      <c r="E10" s="41" t="s">
        <v>26</v>
      </c>
      <c r="F10" s="22">
        <f>AVERAGE(L21:L25)</f>
        <v>0.21677227285312642</v>
      </c>
      <c r="G10" s="12">
        <v>0</v>
      </c>
      <c r="H10" s="8">
        <v>3</v>
      </c>
      <c r="I10" s="24">
        <f>IF($C$5="Average Customer", VLOOKUP(Criteria!$F5,Data,7,FALSE),IF($C$6="All",SUM(Criteria!H5,Criteria!K5,Criteria!N5,Criteria!Q5,Criteria!T5,Criteria!W5,Criteria!Z5,Criteria!AC5), (VLOOKUP(Criteria!$F5,Data,7,FALSE))*($F$12/1000)))</f>
        <v>0.74758625030517578</v>
      </c>
      <c r="J10" s="24">
        <f>IF($C$5="Average Customer", VLOOKUP(Criteria!$F5,Data,8,FALSE),IF($C$6="All",SUM(Criteria!I5,Criteria!L5,Criteria!O5,Criteria!R5,Criteria!U5,Criteria!X5,Criteria!AA5,Criteria!AD5), (VLOOKUP(Criteria!$F5,Data,8,FALSE))*($F$12/1000)))</f>
        <v>0.74758625030517578</v>
      </c>
      <c r="K10" s="21">
        <f>'Ex Ante Impacts'!I10-'Ex Ante Impacts'!J10</f>
        <v>0</v>
      </c>
      <c r="L10" s="22">
        <f t="shared" si="0"/>
        <v>0</v>
      </c>
      <c r="M10" s="57">
        <f>VLOOKUP(Criteria!$F5,Data,9,FALSE)</f>
        <v>71.324798583984375</v>
      </c>
      <c r="N10" s="9" t="s">
        <v>36</v>
      </c>
      <c r="O10" s="9" t="s">
        <v>36</v>
      </c>
      <c r="P10" s="9" t="s">
        <v>36</v>
      </c>
      <c r="Q10" s="9" t="s">
        <v>36</v>
      </c>
      <c r="R10" s="9" t="s">
        <v>36</v>
      </c>
      <c r="V10" s="10">
        <f>IF($C$5="Average Customer",VLOOKUP(Criteria!F5,Data,10,FALSE),VLOOKUP(Criteria!F5,Data,10,FALSE)*$F$12*0.001)</f>
        <v>0</v>
      </c>
    </row>
    <row r="11" spans="1:22" x14ac:dyDescent="0.25">
      <c r="E11" s="41" t="s">
        <v>45</v>
      </c>
      <c r="F11" s="21">
        <f>MAX(K21:K25)</f>
        <v>0.60990563377214291</v>
      </c>
      <c r="G11" s="12">
        <v>0</v>
      </c>
      <c r="H11" s="8">
        <v>4</v>
      </c>
      <c r="I11" s="24">
        <f>IF($C$5="Average Customer", VLOOKUP(Criteria!$F6,Data,7,FALSE),IF($C$6="All",SUM(Criteria!H6,Criteria!K6,Criteria!N6,Criteria!Q6,Criteria!T6,Criteria!W6,Criteria!Z6,Criteria!AC6), (VLOOKUP(Criteria!$F6,Data,7,FALSE))*($F$12/1000)))</f>
        <v>0.69022268056869507</v>
      </c>
      <c r="J11" s="24">
        <f>IF($C$5="Average Customer", VLOOKUP(Criteria!$F6,Data,8,FALSE),IF($C$6="All",SUM(Criteria!I6,Criteria!L6,Criteria!O6,Criteria!R6,Criteria!U6,Criteria!X6,Criteria!AA6,Criteria!AD6), (VLOOKUP(Criteria!$F6,Data,8,FALSE))*($F$12/1000)))</f>
        <v>0.69022268056869507</v>
      </c>
      <c r="K11" s="21">
        <f>'Ex Ante Impacts'!I11-'Ex Ante Impacts'!J11</f>
        <v>0</v>
      </c>
      <c r="L11" s="22">
        <f t="shared" si="0"/>
        <v>0</v>
      </c>
      <c r="M11" s="57">
        <f>VLOOKUP(Criteria!$F6,Data,9,FALSE)</f>
        <v>69.972007751464844</v>
      </c>
      <c r="N11" s="9" t="s">
        <v>36</v>
      </c>
      <c r="O11" s="9" t="s">
        <v>36</v>
      </c>
      <c r="P11" s="9" t="s">
        <v>36</v>
      </c>
      <c r="Q11" s="9" t="s">
        <v>36</v>
      </c>
      <c r="R11" s="9" t="s">
        <v>36</v>
      </c>
      <c r="V11" s="10">
        <f>IF($C$5="Average Customer",VLOOKUP(Criteria!F6,Data,10,FALSE),VLOOKUP(Criteria!F6,Data,10,FALSE)*$F$12*0.001)</f>
        <v>0</v>
      </c>
    </row>
    <row r="12" spans="1:22" x14ac:dyDescent="0.25">
      <c r="E12" s="41" t="s">
        <v>34</v>
      </c>
      <c r="F12" s="44">
        <f>VLOOKUP(Criteria!F3,Data,12,FALSE)</f>
        <v>151340.140625</v>
      </c>
      <c r="G12" s="12">
        <v>0</v>
      </c>
      <c r="H12" s="8">
        <v>5</v>
      </c>
      <c r="I12" s="24">
        <f>IF($C$5="Average Customer", VLOOKUP(Criteria!$F7,Data,7,FALSE),IF($C$6="All",SUM(Criteria!H7,Criteria!K7,Criteria!N7,Criteria!Q7,Criteria!T7,Criteria!W7,Criteria!Z7,Criteria!AC7), (VLOOKUP(Criteria!$F7,Data,7,FALSE))*($F$12/1000)))</f>
        <v>0.66506081819534302</v>
      </c>
      <c r="J12" s="24">
        <f>IF($C$5="Average Customer", VLOOKUP(Criteria!$F7,Data,8,FALSE),IF($C$6="All",SUM(Criteria!I7,Criteria!L7,Criteria!O7,Criteria!R7,Criteria!U7,Criteria!X7,Criteria!AA7,Criteria!AD7), (VLOOKUP(Criteria!$F7,Data,8,FALSE))*($F$12/1000)))</f>
        <v>0.66506081819534302</v>
      </c>
      <c r="K12" s="21">
        <f>'Ex Ante Impacts'!I12-'Ex Ante Impacts'!J12</f>
        <v>0</v>
      </c>
      <c r="L12" s="22">
        <f t="shared" si="0"/>
        <v>0</v>
      </c>
      <c r="M12" s="57">
        <f>VLOOKUP(Criteria!$F7,Data,9,FALSE)</f>
        <v>68.838325500488281</v>
      </c>
      <c r="N12" s="9" t="s">
        <v>36</v>
      </c>
      <c r="O12" s="9" t="s">
        <v>36</v>
      </c>
      <c r="P12" s="9" t="s">
        <v>36</v>
      </c>
      <c r="Q12" s="9" t="s">
        <v>36</v>
      </c>
      <c r="R12" s="9" t="s">
        <v>36</v>
      </c>
      <c r="V12" s="10">
        <f>IF($C$5="Average Customer",VLOOKUP(Criteria!F7,Data,10,FALSE),VLOOKUP(Criteria!F7,Data,10,FALSE)*$F$12*0.001)</f>
        <v>0</v>
      </c>
    </row>
    <row r="13" spans="1:22" x14ac:dyDescent="0.25">
      <c r="G13" s="12">
        <v>0</v>
      </c>
      <c r="H13" s="8">
        <v>6</v>
      </c>
      <c r="I13" s="24">
        <f>IF($C$5="Average Customer", VLOOKUP(Criteria!$F8,Data,7,FALSE),IF($C$6="All",SUM(Criteria!H8,Criteria!K8,Criteria!N8,Criteria!Q8,Criteria!T8,Criteria!W8,Criteria!Z8,Criteria!AC8), (VLOOKUP(Criteria!$F8,Data,7,FALSE))*($F$12/1000)))</f>
        <v>0.68340128660202026</v>
      </c>
      <c r="J13" s="24">
        <f>IF($C$5="Average Customer", VLOOKUP(Criteria!$F8,Data,8,FALSE),IF($C$6="All",SUM(Criteria!I8,Criteria!L8,Criteria!O8,Criteria!R8,Criteria!U8,Criteria!X8,Criteria!AA8,Criteria!AD8), (VLOOKUP(Criteria!$F8,Data,8,FALSE))*($F$12/1000)))</f>
        <v>0.68340128660202026</v>
      </c>
      <c r="K13" s="21">
        <f>'Ex Ante Impacts'!I13-'Ex Ante Impacts'!J13</f>
        <v>0</v>
      </c>
      <c r="L13" s="22">
        <f t="shared" si="0"/>
        <v>0</v>
      </c>
      <c r="M13" s="57">
        <f>VLOOKUP(Criteria!$F8,Data,9,FALSE)</f>
        <v>67.939826965332031</v>
      </c>
      <c r="N13" s="9" t="s">
        <v>36</v>
      </c>
      <c r="O13" s="9" t="s">
        <v>36</v>
      </c>
      <c r="P13" s="9" t="s">
        <v>36</v>
      </c>
      <c r="Q13" s="9" t="s">
        <v>36</v>
      </c>
      <c r="R13" s="9" t="s">
        <v>36</v>
      </c>
      <c r="V13" s="10">
        <f>IF($C$5="Average Customer",VLOOKUP(Criteria!F8,Data,10,FALSE),VLOOKUP(Criteria!F8,Data,10,FALSE)*$F$12*0.001)</f>
        <v>0</v>
      </c>
    </row>
    <row r="14" spans="1:22" x14ac:dyDescent="0.25">
      <c r="G14" s="12">
        <v>0</v>
      </c>
      <c r="H14" s="8">
        <v>7</v>
      </c>
      <c r="I14" s="24">
        <f>IF($C$5="Average Customer", VLOOKUP(Criteria!$F9,Data,7,FALSE),IF($C$6="All",SUM(Criteria!H9,Criteria!K9,Criteria!N9,Criteria!Q9,Criteria!T9,Criteria!W9,Criteria!Z9,Criteria!AC9), (VLOOKUP(Criteria!$F9,Data,7,FALSE))*($F$12/1000)))</f>
        <v>0.75475120544433594</v>
      </c>
      <c r="J14" s="24">
        <f>IF($C$5="Average Customer", VLOOKUP(Criteria!$F9,Data,8,FALSE),IF($C$6="All",SUM(Criteria!I9,Criteria!L9,Criteria!O9,Criteria!R9,Criteria!U9,Criteria!X9,Criteria!AA9,Criteria!AD9), (VLOOKUP(Criteria!$F9,Data,8,FALSE))*($F$12/1000)))</f>
        <v>0.75475120544433594</v>
      </c>
      <c r="K14" s="21">
        <f>'Ex Ante Impacts'!I14-'Ex Ante Impacts'!J14</f>
        <v>0</v>
      </c>
      <c r="L14" s="22">
        <f t="shared" si="0"/>
        <v>0</v>
      </c>
      <c r="M14" s="57">
        <f>VLOOKUP(Criteria!$F9,Data,9,FALSE)</f>
        <v>67.843978881835938</v>
      </c>
      <c r="N14" s="9" t="s">
        <v>36</v>
      </c>
      <c r="O14" s="9" t="s">
        <v>36</v>
      </c>
      <c r="P14" s="9" t="s">
        <v>36</v>
      </c>
      <c r="Q14" s="9" t="s">
        <v>36</v>
      </c>
      <c r="R14" s="9" t="s">
        <v>36</v>
      </c>
      <c r="V14" s="10">
        <f>IF($C$5="Average Customer",VLOOKUP(Criteria!F9,Data,10,FALSE),VLOOKUP(Criteria!F9,Data,10,FALSE)*$F$12*0.001)</f>
        <v>0</v>
      </c>
    </row>
    <row r="15" spans="1:22" x14ac:dyDescent="0.25">
      <c r="G15" s="12">
        <v>0</v>
      </c>
      <c r="H15" s="8">
        <v>8</v>
      </c>
      <c r="I15" s="24">
        <f>IF($C$5="Average Customer", VLOOKUP(Criteria!$F10,Data,7,FALSE),IF($C$6="All",SUM(Criteria!H10,Criteria!K10,Criteria!N10,Criteria!Q10,Criteria!T10,Criteria!W10,Criteria!Z10,Criteria!AC10), (VLOOKUP(Criteria!$F10,Data,7,FALSE))*($F$12/1000)))</f>
        <v>0.7970811128616333</v>
      </c>
      <c r="J15" s="24">
        <f>IF($C$5="Average Customer", VLOOKUP(Criteria!$F10,Data,8,FALSE),IF($C$6="All",SUM(Criteria!I10,Criteria!L10,Criteria!O10,Criteria!R10,Criteria!U10,Criteria!X10,Criteria!AA10,Criteria!AD10), (VLOOKUP(Criteria!$F10,Data,8,FALSE))*($F$12/1000)))</f>
        <v>0.7970811128616333</v>
      </c>
      <c r="K15" s="21">
        <f>'Ex Ante Impacts'!I15-'Ex Ante Impacts'!J15</f>
        <v>0</v>
      </c>
      <c r="L15" s="22">
        <f t="shared" si="0"/>
        <v>0</v>
      </c>
      <c r="M15" s="57">
        <f>VLOOKUP(Criteria!$F10,Data,9,FALSE)</f>
        <v>70.683555603027344</v>
      </c>
      <c r="N15" s="9" t="s">
        <v>36</v>
      </c>
      <c r="O15" s="9" t="s">
        <v>36</v>
      </c>
      <c r="P15" s="9" t="s">
        <v>36</v>
      </c>
      <c r="Q15" s="9" t="s">
        <v>36</v>
      </c>
      <c r="R15" s="9" t="s">
        <v>36</v>
      </c>
      <c r="V15" s="10">
        <f>IF($C$5="Average Customer",VLOOKUP(Criteria!F10,Data,10,FALSE),VLOOKUP(Criteria!F10,Data,10,FALSE)*$F$12*0.001)</f>
        <v>0</v>
      </c>
    </row>
    <row r="16" spans="1:22" x14ac:dyDescent="0.25">
      <c r="G16" s="12">
        <v>0</v>
      </c>
      <c r="H16" s="8">
        <v>9</v>
      </c>
      <c r="I16" s="24">
        <f>IF($C$5="Average Customer", VLOOKUP(Criteria!$F11,Data,7,FALSE),IF($C$6="All",SUM(Criteria!H11,Criteria!K11,Criteria!N11,Criteria!Q11,Criteria!T11,Criteria!W11,Criteria!Z11,Criteria!AC11), (VLOOKUP(Criteria!$F11,Data,7,FALSE))*($F$12/1000)))</f>
        <v>0.79171997308731079</v>
      </c>
      <c r="J16" s="24">
        <f>IF($C$5="Average Customer", VLOOKUP(Criteria!$F11,Data,8,FALSE),IF($C$6="All",SUM(Criteria!I11,Criteria!L11,Criteria!O11,Criteria!R11,Criteria!U11,Criteria!X11,Criteria!AA11,Criteria!AD11), (VLOOKUP(Criteria!$F11,Data,8,FALSE))*($F$12/1000)))</f>
        <v>0.79171997308731079</v>
      </c>
      <c r="K16" s="21">
        <f>'Ex Ante Impacts'!I16-'Ex Ante Impacts'!J16</f>
        <v>0</v>
      </c>
      <c r="L16" s="22">
        <f t="shared" si="0"/>
        <v>0</v>
      </c>
      <c r="M16" s="57">
        <f>VLOOKUP(Criteria!$F11,Data,9,FALSE)</f>
        <v>75.523445129394531</v>
      </c>
      <c r="N16" s="9" t="s">
        <v>36</v>
      </c>
      <c r="O16" s="9" t="s">
        <v>36</v>
      </c>
      <c r="P16" s="9" t="s">
        <v>36</v>
      </c>
      <c r="Q16" s="9" t="s">
        <v>36</v>
      </c>
      <c r="R16" s="9" t="s">
        <v>36</v>
      </c>
      <c r="V16" s="10">
        <f>IF($C$5="Average Customer",VLOOKUP(Criteria!F11,Data,10,FALSE),VLOOKUP(Criteria!F11,Data,10,FALSE)*$F$12*0.001)</f>
        <v>0</v>
      </c>
    </row>
    <row r="17" spans="7:31" x14ac:dyDescent="0.25">
      <c r="G17" s="12">
        <v>0</v>
      </c>
      <c r="H17" s="8">
        <v>10</v>
      </c>
      <c r="I17" s="24">
        <f>IF($C$5="Average Customer", VLOOKUP(Criteria!$F12,Data,7,FALSE),IF($C$6="All",SUM(Criteria!H12,Criteria!K12,Criteria!N12,Criteria!Q12,Criteria!T12,Criteria!W12,Criteria!Z12,Criteria!AC12), (VLOOKUP(Criteria!$F12,Data,7,FALSE))*($F$12/1000)))</f>
        <v>0.82131081819534302</v>
      </c>
      <c r="J17" s="24">
        <f>IF($C$5="Average Customer", VLOOKUP(Criteria!$F12,Data,8,FALSE),IF($C$6="All",SUM(Criteria!I12,Criteria!L12,Criteria!O12,Criteria!R12,Criteria!U12,Criteria!X12,Criteria!AA12,Criteria!AD12), (VLOOKUP(Criteria!$F12,Data,8,FALSE))*($F$12/1000)))</f>
        <v>0.82131081819534302</v>
      </c>
      <c r="K17" s="21">
        <f>'Ex Ante Impacts'!I17-'Ex Ante Impacts'!J17</f>
        <v>0</v>
      </c>
      <c r="L17" s="22">
        <f t="shared" si="0"/>
        <v>0</v>
      </c>
      <c r="M17" s="57">
        <f>VLOOKUP(Criteria!$F12,Data,9,FALSE)</f>
        <v>80.514503479003906</v>
      </c>
      <c r="N17" s="9" t="s">
        <v>36</v>
      </c>
      <c r="O17" s="9" t="s">
        <v>36</v>
      </c>
      <c r="P17" s="9" t="s">
        <v>36</v>
      </c>
      <c r="Q17" s="9" t="s">
        <v>36</v>
      </c>
      <c r="R17" s="9" t="s">
        <v>36</v>
      </c>
      <c r="V17" s="10">
        <f>IF($C$5="Average Customer",VLOOKUP(Criteria!F12,Data,10,FALSE),VLOOKUP(Criteria!F12,Data,10,FALSE)*$F$12*0.001)</f>
        <v>0</v>
      </c>
    </row>
    <row r="18" spans="7:31" x14ac:dyDescent="0.25">
      <c r="G18" s="12">
        <v>0</v>
      </c>
      <c r="H18" s="8">
        <v>11</v>
      </c>
      <c r="I18" s="24">
        <f>IF($C$5="Average Customer", VLOOKUP(Criteria!$F13,Data,7,FALSE),IF($C$6="All",SUM(Criteria!H13,Criteria!K13,Criteria!N13,Criteria!Q13,Criteria!T13,Criteria!W13,Criteria!Z13,Criteria!AC13), (VLOOKUP(Criteria!$F13,Data,7,FALSE))*($F$12/1000)))</f>
        <v>0.90809321403503418</v>
      </c>
      <c r="J18" s="24">
        <f>IF($C$5="Average Customer", VLOOKUP(Criteria!$F13,Data,8,FALSE),IF($C$6="All",SUM(Criteria!I13,Criteria!L13,Criteria!O13,Criteria!R13,Criteria!U13,Criteria!X13,Criteria!AA13,Criteria!AD13), (VLOOKUP(Criteria!$F13,Data,8,FALSE))*($F$12/1000)))</f>
        <v>0.90809321403503418</v>
      </c>
      <c r="K18" s="21">
        <f>'Ex Ante Impacts'!I18-'Ex Ante Impacts'!J18</f>
        <v>0</v>
      </c>
      <c r="L18" s="22">
        <f t="shared" si="0"/>
        <v>0</v>
      </c>
      <c r="M18" s="57">
        <f>VLOOKUP(Criteria!$F13,Data,9,FALSE)</f>
        <v>85.188743591308594</v>
      </c>
      <c r="N18" s="9" t="s">
        <v>36</v>
      </c>
      <c r="O18" s="9" t="s">
        <v>36</v>
      </c>
      <c r="P18" s="9" t="s">
        <v>36</v>
      </c>
      <c r="Q18" s="9" t="s">
        <v>36</v>
      </c>
      <c r="R18" s="9" t="s">
        <v>36</v>
      </c>
      <c r="V18" s="10">
        <f>IF($C$5="Average Customer",VLOOKUP(Criteria!F13,Data,10,FALSE),VLOOKUP(Criteria!F13,Data,10,FALSE)*$F$12*0.001)</f>
        <v>0</v>
      </c>
    </row>
    <row r="19" spans="7:31" x14ac:dyDescent="0.25">
      <c r="G19" s="12">
        <v>0</v>
      </c>
      <c r="H19" s="8">
        <v>12</v>
      </c>
      <c r="I19" s="24">
        <f>IF($C$5="Average Customer", VLOOKUP(Criteria!$F14,Data,7,FALSE),IF($C$6="All",SUM(Criteria!H14,Criteria!K14,Criteria!N14,Criteria!Q14,Criteria!T14,Criteria!W14,Criteria!Z14,Criteria!AC14), (VLOOKUP(Criteria!$F14,Data,7,FALSE))*($F$12/1000)))</f>
        <v>1.0780526399612427</v>
      </c>
      <c r="J19" s="24">
        <f>IF($C$5="Average Customer", VLOOKUP(Criteria!$F14,Data,8,FALSE),IF($C$6="All",SUM(Criteria!I14,Criteria!L14,Criteria!O14,Criteria!R14,Criteria!U14,Criteria!X14,Criteria!AA14,Criteria!AD14), (VLOOKUP(Criteria!$F14,Data,8,FALSE))*($F$12/1000)))</f>
        <v>1.0780526399612427</v>
      </c>
      <c r="K19" s="21">
        <f>'Ex Ante Impacts'!I19-'Ex Ante Impacts'!J19</f>
        <v>0</v>
      </c>
      <c r="L19" s="22">
        <f t="shared" si="0"/>
        <v>0</v>
      </c>
      <c r="M19" s="57">
        <f>VLOOKUP(Criteria!$F14,Data,9,FALSE)</f>
        <v>89.160972595214844</v>
      </c>
      <c r="N19" s="9" t="s">
        <v>36</v>
      </c>
      <c r="O19" s="9" t="s">
        <v>36</v>
      </c>
      <c r="P19" s="9" t="s">
        <v>36</v>
      </c>
      <c r="Q19" s="9" t="s">
        <v>36</v>
      </c>
      <c r="R19" s="9" t="s">
        <v>36</v>
      </c>
      <c r="V19" s="10">
        <f>IF($C$5="Average Customer",VLOOKUP(Criteria!F14,Data,10,FALSE),VLOOKUP(Criteria!F14,Data,10,FALSE)*$F$12*0.001)</f>
        <v>0</v>
      </c>
    </row>
    <row r="20" spans="7:31" x14ac:dyDescent="0.25">
      <c r="G20" s="12">
        <v>0</v>
      </c>
      <c r="H20" s="8">
        <v>13</v>
      </c>
      <c r="I20" s="24">
        <f>IF($C$5="Average Customer", VLOOKUP(Criteria!$F15,Data,7,FALSE),IF($C$6="All",SUM(Criteria!H15,Criteria!K15,Criteria!N15,Criteria!Q15,Criteria!T15,Criteria!W15,Criteria!Z15,Criteria!AC15), (VLOOKUP(Criteria!$F15,Data,7,FALSE))*($F$12/1000)))</f>
        <v>1.3206888437271118</v>
      </c>
      <c r="J20" s="24">
        <f>IF($C$5="Average Customer", VLOOKUP(Criteria!$F15,Data,8,FALSE),IF($C$6="All",SUM(Criteria!I15,Criteria!L15,Criteria!O15,Criteria!R15,Criteria!U15,Criteria!X15,Criteria!AA15,Criteria!AD15), (VLOOKUP(Criteria!$F15,Data,8,FALSE))*($F$12/1000)))</f>
        <v>1.3206888437271118</v>
      </c>
      <c r="K20" s="21">
        <f>'Ex Ante Impacts'!I20-'Ex Ante Impacts'!J20</f>
        <v>0</v>
      </c>
      <c r="L20" s="22">
        <f t="shared" si="0"/>
        <v>0</v>
      </c>
      <c r="M20" s="57">
        <f>VLOOKUP(Criteria!$F15,Data,9,FALSE)</f>
        <v>92.651901245117188</v>
      </c>
      <c r="N20" s="9" t="s">
        <v>36</v>
      </c>
      <c r="O20" s="9" t="s">
        <v>36</v>
      </c>
      <c r="P20" s="9" t="s">
        <v>36</v>
      </c>
      <c r="Q20" s="9" t="s">
        <v>36</v>
      </c>
      <c r="R20" s="9" t="s">
        <v>36</v>
      </c>
      <c r="V20" s="10">
        <f>IF($C$5="Average Customer",VLOOKUP(Criteria!F15,Data,10,FALSE),VLOOKUP(Criteria!F15,Data,10,FALSE)*$F$12*0.001)</f>
        <v>0</v>
      </c>
    </row>
    <row r="21" spans="7:31" x14ac:dyDescent="0.25">
      <c r="G21" s="12">
        <v>0</v>
      </c>
      <c r="H21" s="52">
        <v>14</v>
      </c>
      <c r="I21" s="53">
        <f>IF($C$5="Average Customer",VLOOKUP(Criteria!$F16,Data,7,FALSE),IF($C$6="All",SUM(Criteria!H16,Criteria!K16,Criteria!N16,Criteria!Q16,Criteria!T16,Criteria!W16,Criteria!Z16,Criteria!AC16), (VLOOKUP(Criteria!$F16,Data,7,FALSE))*($F$12/1000)))</f>
        <v>1.6108356714248657</v>
      </c>
      <c r="J21" s="53">
        <f>IF($C$5="Average Customer", VLOOKUP(Criteria!$F16,Data,8,FALSE),IF($C$6="All",SUM(Criteria!I16,Criteria!L16,Criteria!O16,Criteria!R16,Criteria!U16,Criteria!X16,Criteria!AA16,Criteria!AD16), (VLOOKUP(Criteria!$F16,Data,8,FALSE))*($F$12/1000)))</f>
        <v>1.3316006660461426</v>
      </c>
      <c r="K21" s="54">
        <f>IF(AND($C$5="Average Customer",$C$6="All"),AE21,'Ex Ante Impacts'!I21-'Ex Ante Impacts'!J21)</f>
        <v>0.28544291363323571</v>
      </c>
      <c r="L21" s="55">
        <f t="shared" si="0"/>
        <v>0.17720175850137898</v>
      </c>
      <c r="M21" s="58">
        <f>VLOOKUP(Criteria!$F16,Data,9,FALSE)</f>
        <v>95.45849609375</v>
      </c>
      <c r="N21" s="56">
        <f>IF($C$5="Average Customer", VLOOKUP(Criteria!$F16,Data,14,FALSE), (VLOOKUP(Criteria!$F16,Data,14,FALSE))*($F$12/1000))</f>
        <v>0.147567018866539</v>
      </c>
      <c r="O21" s="56">
        <f>IF($C$5="Average Customer", VLOOKUP(Criteria!$F16,Data,15,FALSE), (VLOOKUP(Criteria!$F16,Data,15,FALSE))*($F$12/1000))</f>
        <v>0.22535958886146545</v>
      </c>
      <c r="P21" s="56">
        <f>IF($C$5="Average Customer", VLOOKUP(Criteria!$F16,Data,16,FALSE), (VLOOKUP(Criteria!$F16,Data,16,FALSE))*($F$12/1000))</f>
        <v>0.27923494577407837</v>
      </c>
      <c r="Q21" s="56">
        <f>IF($C$5="Average Customer", VLOOKUP(Criteria!$F16,Data,17,FALSE), (VLOOKUP(Criteria!$F16,Data,17,FALSE))*($F$12/1000))</f>
        <v>0.33311030268669128</v>
      </c>
      <c r="R21" s="56">
        <f>IF($C$5="Average Customer", VLOOKUP(Criteria!$F16,Data,18,FALSE), (VLOOKUP(Criteria!$F16,Data,18,FALSE))*($F$12/1000))</f>
        <v>0.41090285778045654</v>
      </c>
      <c r="V21" s="10">
        <f>IF($C$5="Average Customer",VLOOKUP(Criteria!F16,Data,10,FALSE),VLOOKUP(Criteria!F16,Data,10,FALSE)*$F$12*0.001)</f>
        <v>0.10273714363574982</v>
      </c>
      <c r="X21">
        <f>AVERAGE(V21:V31)</f>
        <v>0.10137611187317154</v>
      </c>
      <c r="Z21">
        <f>STDEV(K21:K25)</f>
        <v>0.14207361987656075</v>
      </c>
      <c r="AC21" s="11">
        <f>IF(AND($C$5="Average Customer",$C$6="All"),SUM(Criteria!H16,Criteria!K16,Criteria!N16,Criteria!Q16,Criteria!T16,Criteria!W16,Criteria!Z16,Criteria!AC16)*1000/$F$12,0)</f>
        <v>1.5928300196850662</v>
      </c>
      <c r="AD21" s="11">
        <f>IF(AND($C$5="Average Customer",$C$6="All"),SUM(Criteria!I16,Criteria!L16,Criteria!O16,Criteria!R16,Criteria!U16,Criteria!X16,Criteria!AA16,Criteria!AD16)*1000/$F$12,0)</f>
        <v>1.3073871060518305</v>
      </c>
      <c r="AE21" s="11">
        <f>AC21-AD21</f>
        <v>0.28544291363323571</v>
      </c>
    </row>
    <row r="22" spans="7:31" x14ac:dyDescent="0.25">
      <c r="G22" s="12">
        <v>0</v>
      </c>
      <c r="H22" s="52">
        <v>15</v>
      </c>
      <c r="I22" s="53">
        <f>IF($C$5="Average Customer", VLOOKUP(Criteria!$F17,Data,7,FALSE),IF($C$6="All",SUM(Criteria!H17,Criteria!K17,Criteria!N17,Criteria!Q17,Criteria!T17,Criteria!W17,Criteria!Z17,Criteria!AC17), (VLOOKUP(Criteria!$F17,Data,7,FALSE))*($F$12/1000)))</f>
        <v>1.9120912551879883</v>
      </c>
      <c r="J22" s="53">
        <f>IF($C$5="Average Customer", VLOOKUP(Criteria!$F17,Data,8,FALSE),IF($C$6="All",SUM(Criteria!I17,Criteria!L17,Criteria!O17,Criteria!R17,Criteria!U17,Criteria!X17,Criteria!AA17,Criteria!AD17), (VLOOKUP(Criteria!$F17,Data,8,FALSE))*($F$12/1000)))</f>
        <v>1.515778660774231</v>
      </c>
      <c r="K22" s="54">
        <f>IF(AND($C$5="Average Customer",$C$6="All"),AE22,'Ex Ante Impacts'!I22-'Ex Ante Impacts'!J22)</f>
        <v>0.39748358986290522</v>
      </c>
      <c r="L22" s="55">
        <f t="shared" si="0"/>
        <v>0.20787898526518098</v>
      </c>
      <c r="M22" s="58">
        <f>VLOOKUP(Criteria!$F17,Data,9,FALSE)</f>
        <v>97.495880126953125</v>
      </c>
      <c r="N22" s="56">
        <f>IF($C$5="Average Customer", VLOOKUP(Criteria!$F17,Data,14,FALSE), (VLOOKUP(Criteria!$F17,Data,14,FALSE))*($F$12/1000))</f>
        <v>0.23860019445419312</v>
      </c>
      <c r="O22" s="56">
        <f>IF($C$5="Average Customer", VLOOKUP(Criteria!$F17,Data,15,FALSE), (VLOOKUP(Criteria!$F17,Data,15,FALSE))*($F$12/1000))</f>
        <v>0.33178046345710754</v>
      </c>
      <c r="P22" s="56">
        <f>IF($C$5="Average Customer", VLOOKUP(Criteria!$F17,Data,16,FALSE), (VLOOKUP(Criteria!$F17,Data,16,FALSE))*($F$12/1000))</f>
        <v>0.39631259441375732</v>
      </c>
      <c r="Q22" s="56">
        <f>IF($C$5="Average Customer", VLOOKUP(Criteria!$F17,Data,17,FALSE), (VLOOKUP(Criteria!$F17,Data,17,FALSE))*($F$12/1000))</f>
        <v>0.4608447253704071</v>
      </c>
      <c r="R22" s="56">
        <f>IF($C$5="Average Customer", VLOOKUP(Criteria!$F17,Data,18,FALSE), (VLOOKUP(Criteria!$F17,Data,18,FALSE))*($F$12/1000))</f>
        <v>0.55402499437332153</v>
      </c>
      <c r="V22" s="10">
        <f>IF($C$5="Average Customer",VLOOKUP(Criteria!F17,Data,10,FALSE),VLOOKUP(Criteria!F17,Data,10,FALSE)*$F$12*0.001)</f>
        <v>0.1230589896440506</v>
      </c>
      <c r="AC22" s="11">
        <f>IF(AND($C$5="Average Customer",$C$6="All"),SUM(Criteria!H17,Criteria!K17,Criteria!N17,Criteria!Q17,Criteria!T17,Criteria!W17,Criteria!Z17,Criteria!AC17)*1000/$F$12,0)</f>
        <v>1.8859624006084164</v>
      </c>
      <c r="AD22" s="11">
        <f>IF(AND($C$5="Average Customer",$C$6="All"),SUM(Criteria!I17,Criteria!L17,Criteria!O17,Criteria!R17,Criteria!U17,Criteria!X17,Criteria!AA17,Criteria!AD17)*1000/$F$12,0)</f>
        <v>1.4884788107455111</v>
      </c>
      <c r="AE22" s="11">
        <f>AC22-AD22</f>
        <v>0.39748358986290522</v>
      </c>
    </row>
    <row r="23" spans="7:31" x14ac:dyDescent="0.25">
      <c r="G23" s="12">
        <v>0</v>
      </c>
      <c r="H23" s="52">
        <v>16</v>
      </c>
      <c r="I23" s="53">
        <f>IF($C$5="Average Customer", VLOOKUP(Criteria!$F18,Data,7,FALSE),IF($C$6="All",SUM(Criteria!H18,Criteria!K18,Criteria!N18,Criteria!Q18,Criteria!T18,Criteria!W18,Criteria!Z18,Criteria!AC18), (VLOOKUP(Criteria!$F18,Data,7,FALSE))*($F$12/1000)))</f>
        <v>2.2474071979522705</v>
      </c>
      <c r="J23" s="53">
        <f>IF($C$5="Average Customer", VLOOKUP(Criteria!$F18,Data,8,FALSE),IF($C$6="All",SUM(Criteria!I18,Criteria!L18,Criteria!O18,Criteria!R18,Criteria!U18,Criteria!X18,Criteria!AA18,Criteria!AD18), (VLOOKUP(Criteria!$F18,Data,8,FALSE))*($F$12/1000)))</f>
        <v>1.7140686511993408</v>
      </c>
      <c r="K23" s="54">
        <f>IF(AND($C$5="Average Customer",$C$6="All"),AE23,'Ex Ante Impacts'!I23-'Ex Ante Impacts'!J23)</f>
        <v>0.53719325566463594</v>
      </c>
      <c r="L23" s="55">
        <f t="shared" si="0"/>
        <v>0.23902800353852235</v>
      </c>
      <c r="M23" s="58">
        <f>VLOOKUP(Criteria!$F18,Data,9,FALSE)</f>
        <v>98.546722412109375</v>
      </c>
      <c r="N23" s="56">
        <f>IF($C$5="Average Customer", VLOOKUP(Criteria!$F18,Data,14,FALSE), (VLOOKUP(Criteria!$F18,Data,14,FALSE))*($F$12/1000))</f>
        <v>0.33321383595466614</v>
      </c>
      <c r="O23" s="56">
        <f>IF($C$5="Average Customer", VLOOKUP(Criteria!$F18,Data,15,FALSE), (VLOOKUP(Criteria!$F18,Data,15,FALSE))*($F$12/1000))</f>
        <v>0.45145231485366821</v>
      </c>
      <c r="P23" s="56">
        <f>IF($C$5="Average Customer", VLOOKUP(Criteria!$F18,Data,16,FALSE), (VLOOKUP(Criteria!$F18,Data,16,FALSE))*($F$12/1000))</f>
        <v>0.53333854675292969</v>
      </c>
      <c r="Q23" s="56">
        <f>IF($C$5="Average Customer", VLOOKUP(Criteria!$F18,Data,17,FALSE), (VLOOKUP(Criteria!$F18,Data,17,FALSE))*($F$12/1000))</f>
        <v>0.61522477865219116</v>
      </c>
      <c r="R23" s="56">
        <f>IF($C$5="Average Customer", VLOOKUP(Criteria!$F18,Data,18,FALSE), (VLOOKUP(Criteria!$F18,Data,18,FALSE))*($F$12/1000))</f>
        <v>0.73346322774887085</v>
      </c>
      <c r="V23" s="10">
        <f>IF($C$5="Average Customer",VLOOKUP(Criteria!F18,Data,10,FALSE),VLOOKUP(Criteria!F18,Data,10,FALSE)*$F$12*0.001)</f>
        <v>0.15615223348140717</v>
      </c>
      <c r="AC23" s="11">
        <f>IF(AND($C$5="Average Customer",$C$6="All"),SUM(Criteria!H18,Criteria!K18,Criteria!N18,Criteria!Q18,Criteria!T18,Criteria!W18,Criteria!Z18,Criteria!AC18)*1000/$F$12,0)</f>
        <v>2.211952980678574</v>
      </c>
      <c r="AD23" s="11">
        <f>IF(AND($C$5="Average Customer",$C$6="All"),SUM(Criteria!I18,Criteria!L18,Criteria!O18,Criteria!R18,Criteria!U18,Criteria!X18,Criteria!AA18,Criteria!AD18)*1000/$F$12,0)</f>
        <v>1.6747597250139381</v>
      </c>
      <c r="AE23" s="11">
        <f>AC23-AD23</f>
        <v>0.53719325566463594</v>
      </c>
    </row>
    <row r="24" spans="7:31" x14ac:dyDescent="0.25">
      <c r="G24" s="12">
        <v>0</v>
      </c>
      <c r="H24" s="52">
        <v>17</v>
      </c>
      <c r="I24" s="53">
        <f>IF($C$5="Average Customer", VLOOKUP(Criteria!$F19,Data,7,FALSE),IF($C$6="All",SUM(Criteria!H19,Criteria!K19,Criteria!N19,Criteria!Q19,Criteria!T19,Criteria!W19,Criteria!Z19,Criteria!AC19), (VLOOKUP(Criteria!$F19,Data,7,FALSE))*($F$12/1000)))</f>
        <v>2.5483160018920898</v>
      </c>
      <c r="J24" s="53">
        <f>IF($C$5="Average Customer", VLOOKUP(Criteria!$F19,Data,8,FALSE),IF($C$6="All",SUM(Criteria!I19,Criteria!L19,Criteria!O19,Criteria!R19,Criteria!U19,Criteria!X19,Criteria!AA19,Criteria!AD19), (VLOOKUP(Criteria!$F19,Data,8,FALSE))*($F$12/1000)))</f>
        <v>1.9402966499328613</v>
      </c>
      <c r="K24" s="54">
        <f>IF(AND($C$5="Average Customer",$C$6="All"),AE24,'Ex Ante Impacts'!I24-'Ex Ante Impacts'!J24)</f>
        <v>0.60990563377214291</v>
      </c>
      <c r="L24" s="55">
        <f t="shared" si="0"/>
        <v>0.23933673583625276</v>
      </c>
      <c r="M24" s="58">
        <f>VLOOKUP(Criteria!$F19,Data,9,FALSE)</f>
        <v>98.589508056640625</v>
      </c>
      <c r="N24" s="56">
        <f>IF($C$5="Average Customer", VLOOKUP(Criteria!$F19,Data,14,FALSE), (VLOOKUP(Criteria!$F19,Data,14,FALSE))*($F$12/1000))</f>
        <v>0.40236359834671021</v>
      </c>
      <c r="O24" s="56">
        <f>IF($C$5="Average Customer", VLOOKUP(Criteria!$F19,Data,15,FALSE), (VLOOKUP(Criteria!$F19,Data,15,FALSE))*($F$12/1000))</f>
        <v>0.52386999130249023</v>
      </c>
      <c r="P24" s="56">
        <f>IF($C$5="Average Customer", VLOOKUP(Criteria!$F19,Data,16,FALSE), (VLOOKUP(Criteria!$F19,Data,16,FALSE))*($F$12/1000))</f>
        <v>0.60801941156387329</v>
      </c>
      <c r="Q24" s="56">
        <f>IF($C$5="Average Customer", VLOOKUP(Criteria!$F19,Data,17,FALSE), (VLOOKUP(Criteria!$F19,Data,17,FALSE))*($F$12/1000))</f>
        <v>0.69216883182525635</v>
      </c>
      <c r="R24" s="56">
        <f>IF($C$5="Average Customer", VLOOKUP(Criteria!$F19,Data,18,FALSE), (VLOOKUP(Criteria!$F19,Data,18,FALSE))*($F$12/1000))</f>
        <v>0.81367522478103638</v>
      </c>
      <c r="V24" s="10">
        <f>IF($C$5="Average Customer",VLOOKUP(Criteria!F19,Data,10,FALSE),VLOOKUP(Criteria!F19,Data,10,FALSE)*$F$12*0.001)</f>
        <v>0.16046801209449768</v>
      </c>
      <c r="AC24" s="11">
        <f>IF(AND($C$5="Average Customer",$C$6="All"),SUM(Criteria!H19,Criteria!K19,Criteria!N19,Criteria!Q19,Criteria!T19,Criteria!W19,Criteria!Z19,Criteria!AC19)*1000/$F$12,0)</f>
        <v>2.504031461176361</v>
      </c>
      <c r="AD24" s="11">
        <f>IF(AND($C$5="Average Customer",$C$6="All"),SUM(Criteria!I19,Criteria!L19,Criteria!O19,Criteria!R19,Criteria!U19,Criteria!X19,Criteria!AA19,Criteria!AD19)*1000/$F$12,0)</f>
        <v>1.8941258274042181</v>
      </c>
      <c r="AE24" s="11">
        <f>AC24-AD24</f>
        <v>0.60990563377214291</v>
      </c>
    </row>
    <row r="25" spans="7:31" x14ac:dyDescent="0.25">
      <c r="G25" s="12">
        <v>0</v>
      </c>
      <c r="H25" s="52">
        <v>18</v>
      </c>
      <c r="I25" s="53">
        <f>IF($C$5="Average Customer", VLOOKUP(Criteria!$F20,Data,7,FALSE),IF($C$6="All",SUM(Criteria!H20,Criteria!K20,Criteria!N20,Criteria!Q20,Criteria!T20,Criteria!W20,Criteria!Z20,Criteria!AC20), (VLOOKUP(Criteria!$F20,Data,7,FALSE))*($F$12/1000)))</f>
        <v>2.7553415298461914</v>
      </c>
      <c r="J25" s="53">
        <f>IF($C$5="Average Customer", VLOOKUP(Criteria!$F20,Data,8,FALSE),IF($C$6="All",SUM(Criteria!I20,Criteria!L20,Criteria!O20,Criteria!R20,Criteria!U20,Criteria!X20,Criteria!AA20,Criteria!AD20), (VLOOKUP(Criteria!$F20,Data,8,FALSE))*($F$12/1000)))</f>
        <v>2.154292106628418</v>
      </c>
      <c r="K25" s="54">
        <f>IF(AND($C$5="Average Customer",$C$6="All"),AE25,'Ex Ante Impacts'!I25-'Ex Ante Impacts'!J25)</f>
        <v>0.60732103109941615</v>
      </c>
      <c r="L25" s="55">
        <f t="shared" si="0"/>
        <v>0.22041588112429678</v>
      </c>
      <c r="M25" s="58">
        <f>VLOOKUP(Criteria!$F20,Data,9,FALSE)</f>
        <v>97.588333129882813</v>
      </c>
      <c r="N25" s="56">
        <f>IF($C$5="Average Customer", VLOOKUP(Criteria!$F20,Data,14,FALSE), (VLOOKUP(Criteria!$F20,Data,14,FALSE))*($F$12/1000))</f>
        <v>0.42675945162773132</v>
      </c>
      <c r="O25" s="56">
        <f>IF($C$5="Average Customer", VLOOKUP(Criteria!$F20,Data,15,FALSE), (VLOOKUP(Criteria!$F20,Data,15,FALSE))*($F$12/1000))</f>
        <v>0.52973419427871704</v>
      </c>
      <c r="P25" s="56">
        <f>IF($C$5="Average Customer", VLOOKUP(Criteria!$F20,Data,16,FALSE), (VLOOKUP(Criteria!$F20,Data,16,FALSE))*($F$12/1000))</f>
        <v>0.60104954242706299</v>
      </c>
      <c r="Q25" s="56">
        <f>IF($C$5="Average Customer", VLOOKUP(Criteria!$F20,Data,17,FALSE), (VLOOKUP(Criteria!$F20,Data,17,FALSE))*($F$12/1000))</f>
        <v>0.67236489057540894</v>
      </c>
      <c r="R25" s="56">
        <f>IF($C$5="Average Customer", VLOOKUP(Criteria!$F20,Data,18,FALSE), (VLOOKUP(Criteria!$F20,Data,18,FALSE))*($F$12/1000))</f>
        <v>0.77533966302871704</v>
      </c>
      <c r="V25" s="10">
        <f>IF($C$5="Average Customer",VLOOKUP(Criteria!F20,Data,10,FALSE),VLOOKUP(Criteria!F20,Data,10,FALSE)*$F$12*0.001)</f>
        <v>0.13599415123462677</v>
      </c>
      <c r="AC25" s="11">
        <f>IF(AND($C$5="Average Customer",$C$6="All"),SUM(Criteria!H20,Criteria!K20,Criteria!N20,Criteria!Q20,Criteria!T20,Criteria!W20,Criteria!Z20,Criteria!AC20)*1000/$F$12,0)</f>
        <v>2.7052922677600768</v>
      </c>
      <c r="AD25" s="11">
        <f>IF(AND($C$5="Average Customer",$C$6="All"),SUM(Criteria!I20,Criteria!L20,Criteria!O20,Criteria!R20,Criteria!U20,Criteria!X20,Criteria!AA20,Criteria!AD20)*1000/$F$12,0)</f>
        <v>2.0979712366606607</v>
      </c>
      <c r="AE25" s="11">
        <f>AC25-AD25</f>
        <v>0.60732103109941615</v>
      </c>
    </row>
    <row r="26" spans="7:31" x14ac:dyDescent="0.25">
      <c r="G26" s="12">
        <v>0</v>
      </c>
      <c r="H26" s="47">
        <v>19</v>
      </c>
      <c r="I26" s="45">
        <f>IF($C$5="Average Customer", VLOOKUP(Criteria!$F21,Data,7,FALSE),IF($C$6="All",SUM(Criteria!H21,Criteria!K21,Criteria!N21,Criteria!Q21,Criteria!T21,Criteria!W21,Criteria!Z21,Criteria!AC21), (VLOOKUP(Criteria!$F21,Data,7,FALSE))*($F$12/1000)))</f>
        <v>2.799088716506958</v>
      </c>
      <c r="J26" s="24">
        <f>IF($C$5="Average Customer", VLOOKUP(Criteria!$F21,Data,8,FALSE),IF($C$6="All",SUM(Criteria!I21,Criteria!L21,Criteria!O21,Criteria!R21,Criteria!U21,Criteria!X21,Criteria!AA21,Criteria!AD21), (VLOOKUP(Criteria!$F21,Data,8,FALSE))*($F$12/1000)))</f>
        <v>3.033822774887085</v>
      </c>
      <c r="K26" s="46">
        <f>IF(AND($C$5="Average Customer",$C$6="All"),AE26,'Ex Ante Impacts'!I26-'Ex Ante Impacts'!J26)</f>
        <v>-0.23477979622154388</v>
      </c>
      <c r="L26" s="48">
        <f t="shared" si="0"/>
        <v>-8.3877225768867567E-2</v>
      </c>
      <c r="M26" s="59">
        <f>VLOOKUP(Criteria!$F21,Data,9,FALSE)</f>
        <v>95.067672729492188</v>
      </c>
      <c r="N26" s="46">
        <f>IF($C$5="Average Customer", VLOOKUP(Criteria!$F21,Data,14,FALSE), (VLOOKUP(Criteria!$F21,Data,14,FALSE))*($F$12/1000))</f>
        <v>-0.38523200154304504</v>
      </c>
      <c r="O26" s="46">
        <f>IF($C$5="Average Customer", VLOOKUP(Criteria!$F21,Data,15,FALSE), (VLOOKUP(Criteria!$F21,Data,15,FALSE))*($F$12/1000))</f>
        <v>-0.29631417989730835</v>
      </c>
      <c r="P26" s="46">
        <f>IF($C$5="Average Customer", VLOOKUP(Criteria!$F21,Data,16,FALSE), (VLOOKUP(Criteria!$F21,Data,16,FALSE))*($F$12/1000))</f>
        <v>-0.23473401367664337</v>
      </c>
      <c r="Q26" s="46">
        <f>IF($C$5="Average Customer", VLOOKUP(Criteria!$F21,Data,17,FALSE), (VLOOKUP(Criteria!$F21,Data,17,FALSE))*($F$12/1000))</f>
        <v>-0.17315384745597839</v>
      </c>
      <c r="R26" s="46">
        <f>IF($C$5="Average Customer", VLOOKUP(Criteria!$F21,Data,18,FALSE), (VLOOKUP(Criteria!$F21,Data,18,FALSE))*($F$12/1000))</f>
        <v>-8.4236018359661102E-2</v>
      </c>
      <c r="V26" s="10">
        <f>IF($C$5="Average Customer",VLOOKUP(Criteria!F21,Data,10,FALSE),VLOOKUP(Criteria!F21,Data,10,FALSE)*$F$12*0.001)</f>
        <v>0.11742977052927017</v>
      </c>
      <c r="AC26" s="11">
        <f>IF(AND($C$5="Average Customer",$C$6="All"),SUM(Criteria!H21,Criteria!K21,Criteria!N21,Criteria!Q21,Criteria!T21,Criteria!W21,Criteria!Z21,Criteria!AC21)*1000/$F$12,0)</f>
        <v>2.747421790820761</v>
      </c>
      <c r="AD26" s="11">
        <f>IF(AND($C$5="Average Customer",$C$6="All"),SUM(Criteria!I21,Criteria!L21,Criteria!O21,Criteria!R21,Criteria!U21,Criteria!X21,Criteria!AA21,Criteria!AD21)*1000/$F$12,0)</f>
        <v>2.9822015870423049</v>
      </c>
      <c r="AE26" s="11">
        <f t="shared" ref="AE26:AE31" si="1">AC26-AD26</f>
        <v>-0.23477979622154388</v>
      </c>
    </row>
    <row r="27" spans="7:31" x14ac:dyDescent="0.25">
      <c r="G27" s="12">
        <v>0</v>
      </c>
      <c r="H27" s="47">
        <v>20</v>
      </c>
      <c r="I27" s="45">
        <f>IF($C$5="Average Customer", VLOOKUP(Criteria!$F22,Data,7,FALSE),IF($C$6="All",SUM(Criteria!H22,Criteria!K22,Criteria!N22,Criteria!Q22,Criteria!T22,Criteria!W22,Criteria!Z22,Criteria!AC22), (VLOOKUP(Criteria!$F22,Data,7,FALSE))*($F$12/1000)))</f>
        <v>2.6486563682556152</v>
      </c>
      <c r="J27" s="24">
        <f>IF($C$5="Average Customer", VLOOKUP(Criteria!$F22,Data,8,FALSE),IF($C$6="All",SUM(Criteria!I22,Criteria!L22,Criteria!O22,Criteria!R22,Criteria!U22,Criteria!X22,Criteria!AA22,Criteria!AD22), (VLOOKUP(Criteria!$F22,Data,8,FALSE))*($F$12/1000)))</f>
        <v>2.9421367645263672</v>
      </c>
      <c r="K27" s="46">
        <f>IF(AND($C$5="Average Customer",$C$6="All"),AE27,'Ex Ante Impacts'!I27-'Ex Ante Impacts'!J27)</f>
        <v>-0.29369045184011533</v>
      </c>
      <c r="L27" s="48">
        <f t="shared" si="0"/>
        <v>-0.11088280660338645</v>
      </c>
      <c r="M27" s="59">
        <f>VLOOKUP(Criteria!$F22,Data,9,FALSE)</f>
        <v>90.550704956054688</v>
      </c>
      <c r="N27" s="46">
        <f>IF($C$5="Average Customer", VLOOKUP(Criteria!$F22,Data,14,FALSE), (VLOOKUP(Criteria!$F22,Data,14,FALSE))*($F$12/1000))</f>
        <v>-0.39125978946685791</v>
      </c>
      <c r="O27" s="46">
        <f>IF($C$5="Average Customer", VLOOKUP(Criteria!$F22,Data,15,FALSE), (VLOOKUP(Criteria!$F22,Data,15,FALSE))*($F$12/1000))</f>
        <v>-0.33348935842514038</v>
      </c>
      <c r="P27" s="46">
        <f>IF($C$5="Average Customer", VLOOKUP(Criteria!$F22,Data,16,FALSE), (VLOOKUP(Criteria!$F22,Data,16,FALSE))*($F$12/1000))</f>
        <v>-0.29348036646842957</v>
      </c>
      <c r="Q27" s="46">
        <f>IF($C$5="Average Customer", VLOOKUP(Criteria!$F22,Data,17,FALSE), (VLOOKUP(Criteria!$F22,Data,17,FALSE))*($F$12/1000))</f>
        <v>-0.25347137451171875</v>
      </c>
      <c r="R27" s="46">
        <f>IF($C$5="Average Customer", VLOOKUP(Criteria!$F22,Data,18,FALSE), (VLOOKUP(Criteria!$F22,Data,18,FALSE))*($F$12/1000))</f>
        <v>-0.19570094347000122</v>
      </c>
      <c r="V27" s="10">
        <f>IF($C$5="Average Customer",VLOOKUP(Criteria!F22,Data,10,FALSE),VLOOKUP(Criteria!F22,Data,10,FALSE)*$F$12*0.001)</f>
        <v>7.6294809579849243E-2</v>
      </c>
      <c r="AC27" s="11">
        <f>IF(AND($C$5="Average Customer",$C$6="All"),SUM(Criteria!H22,Criteria!K22,Criteria!N22,Criteria!Q22,Criteria!T22,Criteria!W22,Criteria!Z22,Criteria!AC22)*1000/$F$12,0)</f>
        <v>2.6003018734450261</v>
      </c>
      <c r="AD27" s="11">
        <f>IF(AND($C$5="Average Customer",$C$6="All"),SUM(Criteria!I22,Criteria!L22,Criteria!O22,Criteria!R22,Criteria!U22,Criteria!X22,Criteria!AA22,Criteria!AD22)*1000/$F$12,0)</f>
        <v>2.8939923252851414</v>
      </c>
      <c r="AE27" s="11">
        <f t="shared" si="1"/>
        <v>-0.29369045184011533</v>
      </c>
    </row>
    <row r="28" spans="7:31" x14ac:dyDescent="0.25">
      <c r="G28" s="12">
        <v>0</v>
      </c>
      <c r="H28" s="47">
        <v>21</v>
      </c>
      <c r="I28" s="45">
        <f>IF($C$5="Average Customer", VLOOKUP(Criteria!$F23,Data,7,FALSE),IF($C$6="All",SUM(Criteria!H23,Criteria!K23,Criteria!N23,Criteria!Q23,Criteria!T23,Criteria!W23,Criteria!Z23,Criteria!AC23), (VLOOKUP(Criteria!$F23,Data,7,FALSE))*($F$12/1000)))</f>
        <v>2.4099857807159424</v>
      </c>
      <c r="J28" s="24">
        <f>IF($C$5="Average Customer", VLOOKUP(Criteria!$F23,Data,8,FALSE),IF($C$6="All",SUM(Criteria!I23,Criteria!L23,Criteria!O23,Criteria!R23,Criteria!U23,Criteria!X23,Criteria!AA23,Criteria!AD23), (VLOOKUP(Criteria!$F23,Data,8,FALSE))*($F$12/1000)))</f>
        <v>2.5966265201568604</v>
      </c>
      <c r="K28" s="46">
        <f>IF(AND($C$5="Average Customer",$C$6="All"),AE28,'Ex Ante Impacts'!I28-'Ex Ante Impacts'!J28)</f>
        <v>-0.18680976936059945</v>
      </c>
      <c r="L28" s="48">
        <f t="shared" si="0"/>
        <v>-7.7514884467535433E-2</v>
      </c>
      <c r="M28" s="59">
        <f>VLOOKUP(Criteria!$F23,Data,9,FALSE)</f>
        <v>85.427635192871094</v>
      </c>
      <c r="N28" s="46">
        <f>IF($C$5="Average Customer", VLOOKUP(Criteria!$F23,Data,14,FALSE), (VLOOKUP(Criteria!$F23,Data,14,FALSE))*($F$12/1000))</f>
        <v>-0.28485020995140076</v>
      </c>
      <c r="O28" s="46">
        <f>IF($C$5="Average Customer", VLOOKUP(Criteria!$F23,Data,15,FALSE), (VLOOKUP(Criteria!$F23,Data,15,FALSE))*($F$12/1000))</f>
        <v>-0.22682566940784454</v>
      </c>
      <c r="P28" s="46">
        <f>IF($C$5="Average Customer", VLOOKUP(Criteria!$F23,Data,16,FALSE), (VLOOKUP(Criteria!$F23,Data,16,FALSE))*($F$12/1000))</f>
        <v>-0.18664067983627319</v>
      </c>
      <c r="Q28" s="46">
        <f>IF($C$5="Average Customer", VLOOKUP(Criteria!$F23,Data,17,FALSE), (VLOOKUP(Criteria!$F23,Data,17,FALSE))*($F$12/1000))</f>
        <v>-0.14645569026470184</v>
      </c>
      <c r="R28" s="46">
        <f>IF($C$5="Average Customer", VLOOKUP(Criteria!$F23,Data,18,FALSE), (VLOOKUP(Criteria!$F23,Data,18,FALSE))*($F$12/1000))</f>
        <v>-8.843114972114563E-2</v>
      </c>
      <c r="V28" s="10">
        <f>IF($C$5="Average Customer",VLOOKUP(Criteria!F23,Data,10,FALSE),VLOOKUP(Criteria!F23,Data,10,FALSE)*$F$12*0.001)</f>
        <v>7.6630406081676483E-2</v>
      </c>
      <c r="AC28" s="11">
        <f>IF(AND($C$5="Average Customer",$C$6="All"),SUM(Criteria!H23,Criteria!K23,Criteria!N23,Criteria!Q23,Criteria!T23,Criteria!W23,Criteria!Z23,Criteria!AC23)*1000/$F$12,0)</f>
        <v>2.3662906743521273</v>
      </c>
      <c r="AD28" s="11">
        <f>IF(AND($C$5="Average Customer",$C$6="All"),SUM(Criteria!I23,Criteria!L23,Criteria!O23,Criteria!R23,Criteria!U23,Criteria!X23,Criteria!AA23,Criteria!AD23)*1000/$F$12,0)</f>
        <v>2.5531004437127267</v>
      </c>
      <c r="AE28" s="11">
        <f t="shared" si="1"/>
        <v>-0.18680976936059945</v>
      </c>
    </row>
    <row r="29" spans="7:31" x14ac:dyDescent="0.25">
      <c r="G29" s="12">
        <v>0</v>
      </c>
      <c r="H29" s="47">
        <v>22</v>
      </c>
      <c r="I29" s="45">
        <f>IF($C$5="Average Customer", VLOOKUP(Criteria!$F24,Data,7,FALSE),IF($C$6="All",SUM(Criteria!H24,Criteria!K24,Criteria!N24,Criteria!Q24,Criteria!T24,Criteria!W24,Criteria!Z24,Criteria!AC24), (VLOOKUP(Criteria!$F24,Data,7,FALSE))*($F$12/1000)))</f>
        <v>2.1144611835479736</v>
      </c>
      <c r="J29" s="24">
        <f>IF($C$5="Average Customer", VLOOKUP(Criteria!$F24,Data,8,FALSE),IF($C$6="All",SUM(Criteria!I24,Criteria!L24,Criteria!O24,Criteria!R24,Criteria!U24,Criteria!X24,Criteria!AA24,Criteria!AD24), (VLOOKUP(Criteria!$F24,Data,8,FALSE))*($F$12/1000)))</f>
        <v>2.2335422039031982</v>
      </c>
      <c r="K29" s="46">
        <f>IF(AND($C$5="Average Customer",$C$6="All"),AE29,'Ex Ante Impacts'!I29-'Ex Ante Impacts'!J29)</f>
        <v>-0.11924862301008554</v>
      </c>
      <c r="L29" s="48">
        <f t="shared" si="0"/>
        <v>-5.6396695261149959E-2</v>
      </c>
      <c r="M29" s="59">
        <f>VLOOKUP(Criteria!$F24,Data,9,FALSE)</f>
        <v>81.62408447265625</v>
      </c>
      <c r="N29" s="46">
        <f>IF($C$5="Average Customer", VLOOKUP(Criteria!$F24,Data,14,FALSE), (VLOOKUP(Criteria!$F24,Data,14,FALSE))*($F$12/1000))</f>
        <v>-0.20068639516830444</v>
      </c>
      <c r="O29" s="46">
        <f>IF($C$5="Average Customer", VLOOKUP(Criteria!$F24,Data,15,FALSE), (VLOOKUP(Criteria!$F24,Data,15,FALSE))*($F$12/1000))</f>
        <v>-0.15247197449207306</v>
      </c>
      <c r="P29" s="46">
        <f>IF($C$5="Average Customer", VLOOKUP(Criteria!$F24,Data,16,FALSE), (VLOOKUP(Criteria!$F24,Data,16,FALSE))*($F$12/1000))</f>
        <v>-0.11908101290464401</v>
      </c>
      <c r="Q29" s="46">
        <f>IF($C$5="Average Customer", VLOOKUP(Criteria!$F24,Data,17,FALSE), (VLOOKUP(Criteria!$F24,Data,17,FALSE))*($F$12/1000))</f>
        <v>-8.5690051317214966E-2</v>
      </c>
      <c r="R29" s="46">
        <f>IF($C$5="Average Customer", VLOOKUP(Criteria!$F24,Data,18,FALSE), (VLOOKUP(Criteria!$F24,Data,18,FALSE))*($F$12/1000))</f>
        <v>-3.7475638091564178E-2</v>
      </c>
      <c r="V29" s="10">
        <f>IF($C$5="Average Customer",VLOOKUP(Criteria!F24,Data,10,FALSE),VLOOKUP(Criteria!F24,Data,10,FALSE)*$F$12*0.001)</f>
        <v>6.3674606382846832E-2</v>
      </c>
      <c r="AC29" s="11">
        <f>IF(AND($C$5="Average Customer",$C$6="All"),SUM(Criteria!H24,Criteria!K24,Criteria!N24,Criteria!Q24,Criteria!T24,Criteria!W24,Criteria!Z24,Criteria!AC24)*1000/$F$12,0)</f>
        <v>2.0760051669239856</v>
      </c>
      <c r="AD29" s="11">
        <f>IF(AND($C$5="Average Customer",$C$6="All"),SUM(Criteria!I24,Criteria!L24,Criteria!O24,Criteria!R24,Criteria!U24,Criteria!X24,Criteria!AA24,Criteria!AD24)*1000/$F$12,0)</f>
        <v>2.1952537899340712</v>
      </c>
      <c r="AE29" s="11">
        <f t="shared" si="1"/>
        <v>-0.11924862301008554</v>
      </c>
    </row>
    <row r="30" spans="7:31" x14ac:dyDescent="0.25">
      <c r="G30" s="12">
        <v>0</v>
      </c>
      <c r="H30" s="47">
        <v>23</v>
      </c>
      <c r="I30" s="45">
        <f>IF($C$5="Average Customer", VLOOKUP(Criteria!$F25,Data,7,FALSE),IF($C$6="All",SUM(Criteria!H25,Criteria!K25,Criteria!N25,Criteria!Q25,Criteria!T25,Criteria!W25,Criteria!Z25,Criteria!AC25), (VLOOKUP(Criteria!$F25,Data,7,FALSE))*($F$12/1000)))</f>
        <v>1.707817554473877</v>
      </c>
      <c r="J30" s="24">
        <f>IF($C$5="Average Customer", VLOOKUP(Criteria!$F25,Data,8,FALSE),IF($C$6="All",SUM(Criteria!I25,Criteria!L25,Criteria!O25,Criteria!R25,Criteria!U25,Criteria!X25,Criteria!AA25,Criteria!AD25), (VLOOKUP(Criteria!$F25,Data,8,FALSE))*($F$12/1000)))</f>
        <v>1.7894346714019775</v>
      </c>
      <c r="K30" s="46">
        <f>IF(AND($C$5="Average Customer",$C$6="All"),AE30,'Ex Ante Impacts'!I30-'Ex Ante Impacts'!J30)</f>
        <v>-8.1730308399846407E-2</v>
      </c>
      <c r="L30" s="48">
        <f t="shared" si="0"/>
        <v>-4.7856580573107446E-2</v>
      </c>
      <c r="M30" s="59">
        <f>VLOOKUP(Criteria!$F25,Data,9,FALSE)</f>
        <v>78.837562561035156</v>
      </c>
      <c r="N30" s="46">
        <f>IF($C$5="Average Customer", VLOOKUP(Criteria!$F25,Data,14,FALSE), (VLOOKUP(Criteria!$F25,Data,14,FALSE))*($F$12/1000))</f>
        <v>-0.15644623339176178</v>
      </c>
      <c r="O30" s="46">
        <f>IF($C$5="Average Customer", VLOOKUP(Criteria!$F25,Data,15,FALSE), (VLOOKUP(Criteria!$F25,Data,15,FALSE))*($F$12/1000))</f>
        <v>-0.11223540455102921</v>
      </c>
      <c r="P30" s="46">
        <f>IF($C$5="Average Customer", VLOOKUP(Criteria!$F25,Data,16,FALSE), (VLOOKUP(Criteria!$F25,Data,16,FALSE))*($F$12/1000))</f>
        <v>-8.1617124378681183E-2</v>
      </c>
      <c r="Q30" s="46">
        <f>IF($C$5="Average Customer", VLOOKUP(Criteria!$F25,Data,17,FALSE), (VLOOKUP(Criteria!$F25,Data,17,FALSE))*($F$12/1000))</f>
        <v>-5.099884420633316E-2</v>
      </c>
      <c r="R30" s="46">
        <f>IF($C$5="Average Customer", VLOOKUP(Criteria!$F25,Data,18,FALSE), (VLOOKUP(Criteria!$F25,Data,18,FALSE))*($F$12/1000))</f>
        <v>-6.7880107089877129E-3</v>
      </c>
      <c r="V30" s="10">
        <f>IF($C$5="Average Customer",VLOOKUP(Criteria!F25,Data,10,FALSE),VLOOKUP(Criteria!F25,Data,10,FALSE)*$F$12*0.001)</f>
        <v>5.8387260884046555E-2</v>
      </c>
      <c r="AC30" s="11">
        <f>IF(AND($C$5="Average Customer",$C$6="All"),SUM(Criteria!H25,Criteria!K25,Criteria!N25,Criteria!Q25,Criteria!T25,Criteria!W25,Criteria!Z25,Criteria!AC25)*1000/$F$12,0)</f>
        <v>1.6774290857411376</v>
      </c>
      <c r="AD30" s="11">
        <f>IF(AND($C$5="Average Customer",$C$6="All"),SUM(Criteria!I25,Criteria!L25,Criteria!O25,Criteria!R25,Criteria!U25,Criteria!X25,Criteria!AA25,Criteria!AD25)*1000/$F$12,0)</f>
        <v>1.759159394140984</v>
      </c>
      <c r="AE30" s="11">
        <f t="shared" si="1"/>
        <v>-8.1730308399846407E-2</v>
      </c>
    </row>
    <row r="31" spans="7:31" x14ac:dyDescent="0.25">
      <c r="G31" s="12">
        <v>0</v>
      </c>
      <c r="H31" s="47">
        <v>24</v>
      </c>
      <c r="I31" s="45">
        <f>IF($C$5="Average Customer", VLOOKUP(Criteria!$F26,Data,7,FALSE),IF($C$6="All",SUM(Criteria!H26,Criteria!K26,Criteria!N26,Criteria!Q26,Criteria!T26,Criteria!W26,Criteria!Z26,Criteria!AC26), (VLOOKUP(Criteria!$F26,Data,7,FALSE))*($F$12/1000)))</f>
        <v>1.3370203971862793</v>
      </c>
      <c r="J31" s="24">
        <f>IF($C$5="Average Customer", VLOOKUP(Criteria!$F26,Data,8,FALSE),IF($C$6="All",SUM(Criteria!I26,Criteria!L26,Criteria!O26,Criteria!R26,Criteria!U26,Criteria!X26,Criteria!AA26,Criteria!AD26), (VLOOKUP(Criteria!$F26,Data,8,FALSE))*($F$12/1000)))</f>
        <v>1.3988609313964844</v>
      </c>
      <c r="K31" s="46">
        <f>IF(AND($C$5="Average Customer",$C$6="All"),AE31,'Ex Ante Impacts'!I31-'Ex Ante Impacts'!J31)</f>
        <v>-6.1920207128981497E-2</v>
      </c>
      <c r="L31" s="48">
        <f t="shared" si="0"/>
        <v>-4.6312088625791184E-2</v>
      </c>
      <c r="M31" s="59">
        <f>VLOOKUP(Criteria!$F26,Data,9,FALSE)</f>
        <v>76.516090393066406</v>
      </c>
      <c r="N31" s="46">
        <f>IF($C$5="Average Customer", VLOOKUP(Criteria!$F26,Data,14,FALSE), (VLOOKUP(Criteria!$F26,Data,14,FALSE))*($F$12/1000))</f>
        <v>-0.11862805485725403</v>
      </c>
      <c r="O31" s="46">
        <f>IF($C$5="Average Customer", VLOOKUP(Criteria!$F26,Data,15,FALSE), (VLOOKUP(Criteria!$F26,Data,15,FALSE))*($F$12/1000))</f>
        <v>-8.507663756608963E-2</v>
      </c>
      <c r="P31" s="46">
        <f>IF($C$5="Average Customer", VLOOKUP(Criteria!$F26,Data,16,FALSE), (VLOOKUP(Criteria!$F26,Data,16,FALSE))*($F$12/1000))</f>
        <v>-6.1840556561946869E-2</v>
      </c>
      <c r="Q31" s="46">
        <f>IF($C$5="Average Customer", VLOOKUP(Criteria!$F26,Data,17,FALSE), (VLOOKUP(Criteria!$F26,Data,17,FALSE))*($F$12/1000))</f>
        <v>-3.8604471832513809E-2</v>
      </c>
      <c r="R31" s="46">
        <f>IF($C$5="Average Customer", VLOOKUP(Criteria!$F26,Data,18,FALSE), (VLOOKUP(Criteria!$F26,Data,18,FALSE))*($F$12/1000))</f>
        <v>-5.0530564039945602E-3</v>
      </c>
      <c r="V31" s="10">
        <f>IF($C$5="Average Customer",VLOOKUP(Criteria!F26,Data,10,FALSE),VLOOKUP(Criteria!F26,Data,10,FALSE)*$F$12*0.001)</f>
        <v>4.4309847056865692E-2</v>
      </c>
      <c r="AC31" s="11">
        <f>IF(AND($C$5="Average Customer",$C$6="All"),SUM(Criteria!H26,Criteria!K26,Criteria!N26,Criteria!Q26,Criteria!T26,Criteria!W26,Criteria!Z26,Criteria!AC26)*1000/$F$12,0)</f>
        <v>1.3143449912866774</v>
      </c>
      <c r="AD31" s="11">
        <f>IF(AND($C$5="Average Customer",$C$6="All"),SUM(Criteria!I26,Criteria!L26,Criteria!O26,Criteria!R26,Criteria!U26,Criteria!X26,Criteria!AA26,Criteria!AD26)*1000/$F$12,0)</f>
        <v>1.3762651984156589</v>
      </c>
      <c r="AE31" s="11">
        <f t="shared" si="1"/>
        <v>-6.1920207128981497E-2</v>
      </c>
    </row>
    <row r="32" spans="7:31" x14ac:dyDescent="0.25">
      <c r="H32" s="29" t="str">
        <f>IF($C$5="Aggregate","Daily (MWh)","Daily (kWh)")</f>
        <v>Daily (kWh)</v>
      </c>
      <c r="I32" s="26">
        <f>SUM(I8:I31)</f>
        <v>35.184954464435577</v>
      </c>
      <c r="J32" s="26">
        <f>SUM(J8:J31)</f>
        <v>33.744393408298492</v>
      </c>
      <c r="K32" s="26">
        <f>SUM(K8:K31)</f>
        <v>1.459167268071164</v>
      </c>
      <c r="L32" s="27">
        <f>K32/I32</f>
        <v>4.1471341665258322E-2</v>
      </c>
      <c r="M32" s="70">
        <f>AVERAGE(M8:M31)</f>
        <v>82.633418401082352</v>
      </c>
      <c r="N32" s="28">
        <f>($X$21*NORMSINV(N$7))+$K32</f>
        <v>1.3292485531912765</v>
      </c>
      <c r="O32" s="28">
        <f>($X$21*NORMSINV(O$7))+$K32</f>
        <v>1.4060055830285252</v>
      </c>
      <c r="P32" s="28">
        <f>($X$21*NORMSINV(P$7))+$K32</f>
        <v>1.459167268071164</v>
      </c>
      <c r="Q32" s="28">
        <f>($X$21*NORMSINV(Q$7))+$K32</f>
        <v>1.5123289531138029</v>
      </c>
      <c r="R32" s="28">
        <f>($X$21*NORMSINV(R$7))+$K32</f>
        <v>1.5890859829510515</v>
      </c>
    </row>
    <row r="33" spans="2:18" x14ac:dyDescent="0.25">
      <c r="H33" s="49" t="s">
        <v>48</v>
      </c>
      <c r="I33" s="50">
        <f>AVERAGE(I21:I25)</f>
        <v>2.2147983312606812</v>
      </c>
      <c r="J33" s="50">
        <f t="shared" ref="J33:K33" si="2">AVERAGE(J21:J25)</f>
        <v>1.7312073469161988</v>
      </c>
      <c r="K33" s="50">
        <f t="shared" si="2"/>
        <v>0.48746928480646723</v>
      </c>
      <c r="L33" s="69">
        <f>K33/I33</f>
        <v>0.22009646563576549</v>
      </c>
      <c r="M33" s="71">
        <f>AVERAGE(M21:M25)</f>
        <v>97.535787963867193</v>
      </c>
      <c r="N33" s="51">
        <f>IF($C$5="Average Customer",P33-1.28*0.15, P33-(1.28*0.15*F12)/1000)</f>
        <v>0.29159100818634032</v>
      </c>
      <c r="O33" s="51">
        <f>IF($C$5="Average Customer",P33-0.52*0.15, P33-(0.52*0.15*F12)/1000)</f>
        <v>0.40559100818634031</v>
      </c>
      <c r="P33" s="51">
        <f>AVERAGE(P21:P25)</f>
        <v>0.48359100818634032</v>
      </c>
      <c r="Q33" s="51">
        <f>IF($C$5="Average Customer",P33+0.52*0.15, P33+(0.52*0.15*F12)/1000)</f>
        <v>0.56159100818634033</v>
      </c>
      <c r="R33" s="51">
        <f>IF($C$5="Average Customer",P33+1.28*0.15, P33+(1.28*0.15*F12)/1000)</f>
        <v>0.67559100818634032</v>
      </c>
    </row>
    <row r="34" spans="2:18" x14ac:dyDescent="0.25">
      <c r="K34" s="11"/>
      <c r="N34" s="11"/>
    </row>
    <row r="35" spans="2:18" x14ac:dyDescent="0.25">
      <c r="B35" s="43" t="s">
        <v>33</v>
      </c>
      <c r="H35" s="43" t="s">
        <v>49</v>
      </c>
      <c r="N35" s="11"/>
      <c r="O35" s="11"/>
      <c r="P35" s="11"/>
      <c r="Q35" s="11"/>
      <c r="R35" s="11"/>
    </row>
    <row r="36" spans="2:18" x14ac:dyDescent="0.25">
      <c r="H36" s="43" t="s">
        <v>50</v>
      </c>
    </row>
    <row r="37" spans="2:18" s="23" customFormat="1" x14ac:dyDescent="0.25">
      <c r="H37" s="43" t="s">
        <v>51</v>
      </c>
    </row>
    <row r="38" spans="2:18" x14ac:dyDescent="0.25">
      <c r="H38" s="43" t="s">
        <v>52</v>
      </c>
    </row>
    <row r="40" spans="2:18" x14ac:dyDescent="0.25">
      <c r="E40" s="10"/>
      <c r="F40" s="10"/>
      <c r="G40" s="10"/>
      <c r="H40" s="10"/>
      <c r="I40" s="10"/>
    </row>
    <row r="41" spans="2:18" x14ac:dyDescent="0.25">
      <c r="C41" s="10"/>
      <c r="D41" s="10"/>
      <c r="E41" s="10"/>
      <c r="F41" s="10"/>
      <c r="G41" s="10"/>
      <c r="H41" s="10"/>
      <c r="I41" s="10"/>
    </row>
    <row r="42" spans="2:18" x14ac:dyDescent="0.25">
      <c r="C42" s="10"/>
      <c r="D42" s="10"/>
      <c r="E42" s="10"/>
      <c r="F42" s="10"/>
      <c r="G42" s="10"/>
      <c r="H42" s="10"/>
    </row>
  </sheetData>
  <protectedRanges>
    <protectedRange sqref="C5:C10" name="Inputs"/>
  </protectedRanges>
  <mergeCells count="7">
    <mergeCell ref="N5:R6"/>
    <mergeCell ref="H5:H7"/>
    <mergeCell ref="M5:M6"/>
    <mergeCell ref="I5:I6"/>
    <mergeCell ref="J5:J6"/>
    <mergeCell ref="K5:K6"/>
    <mergeCell ref="L5:L6"/>
  </mergeCells>
  <conditionalFormatting sqref="I8:K33 N8:R33">
    <cfRule type="expression" dxfId="0" priority="1">
      <formula>$C$5="Aggregate"</formula>
    </cfRule>
  </conditionalFormatting>
  <dataValidations count="6">
    <dataValidation type="list" allowBlank="1" showInputMessage="1" showErrorMessage="1" sqref="C6">
      <formula1>Capareas</formula1>
    </dataValidation>
    <dataValidation type="list" allowBlank="1" showInputMessage="1" showErrorMessage="1" sqref="C8">
      <formula1>Daytype</formula1>
    </dataValidation>
    <dataValidation type="list" allowBlank="1" showInputMessage="1" showErrorMessage="1" sqref="C7">
      <formula1>Weatheryear</formula1>
    </dataValidation>
    <dataValidation type="list" allowBlank="1" showInputMessage="1" showErrorMessage="1" sqref="C9">
      <formula1>Years</formula1>
    </dataValidation>
    <dataValidation type="list" allowBlank="1" showInputMessage="1" showErrorMessage="1" sqref="C5">
      <formula1>agg_avg</formula1>
    </dataValidation>
    <dataValidation type="list" allowBlank="1" showInputMessage="1" showErrorMessage="1" sqref="C10">
      <formula1>weather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"/>
  <sheetViews>
    <sheetView zoomScale="80" zoomScaleNormal="80" workbookViewId="0">
      <selection activeCell="H16" sqref="H16"/>
    </sheetView>
  </sheetViews>
  <sheetFormatPr defaultRowHeight="15" x14ac:dyDescent="0.25"/>
  <cols>
    <col min="1" max="1" width="20.28515625" customWidth="1"/>
    <col min="6" max="6" width="35.28515625" customWidth="1"/>
    <col min="7" max="7" width="52.28515625" customWidth="1"/>
    <col min="8" max="8" width="9.140625" customWidth="1"/>
    <col min="9" max="9" width="8.85546875" style="10" customWidth="1"/>
    <col min="10" max="10" width="54.5703125" bestFit="1" customWidth="1"/>
    <col min="11" max="11" width="9.5703125" customWidth="1"/>
    <col min="12" max="12" width="9.7109375" style="10" customWidth="1"/>
    <col min="13" max="13" width="37.7109375" bestFit="1" customWidth="1"/>
    <col min="14" max="14" width="9.7109375" customWidth="1"/>
    <col min="15" max="15" width="9.7109375" style="10" customWidth="1"/>
    <col min="16" max="16" width="49.28515625" bestFit="1" customWidth="1"/>
    <col min="17" max="17" width="9.7109375" customWidth="1"/>
    <col min="18" max="18" width="9.7109375" style="10" customWidth="1"/>
    <col min="19" max="19" width="39.85546875" bestFit="1" customWidth="1"/>
    <col min="20" max="20" width="9.7109375" customWidth="1"/>
    <col min="21" max="21" width="9.7109375" style="10" customWidth="1"/>
    <col min="22" max="22" width="38.7109375" bestFit="1" customWidth="1"/>
    <col min="23" max="23" width="9.7109375" customWidth="1"/>
    <col min="24" max="24" width="9.7109375" style="10" customWidth="1"/>
    <col min="25" max="25" width="42.85546875" bestFit="1" customWidth="1"/>
    <col min="26" max="26" width="9.7109375" customWidth="1"/>
    <col min="27" max="27" width="9.7109375" style="10" customWidth="1"/>
    <col min="28" max="28" width="44.28515625" bestFit="1" customWidth="1"/>
  </cols>
  <sheetData>
    <row r="1" spans="1:30" ht="43.5" customHeight="1" x14ac:dyDescent="0.25">
      <c r="H1" s="68" t="s">
        <v>28</v>
      </c>
      <c r="I1" s="68" t="s">
        <v>29</v>
      </c>
      <c r="K1" s="68" t="s">
        <v>28</v>
      </c>
      <c r="L1" s="68" t="s">
        <v>29</v>
      </c>
      <c r="N1" s="68" t="s">
        <v>28</v>
      </c>
      <c r="O1" s="68" t="s">
        <v>29</v>
      </c>
      <c r="Q1" s="68" t="s">
        <v>28</v>
      </c>
      <c r="R1" s="68" t="s">
        <v>29</v>
      </c>
      <c r="T1" s="68" t="s">
        <v>28</v>
      </c>
      <c r="U1" s="68" t="s">
        <v>29</v>
      </c>
      <c r="W1" s="68" t="s">
        <v>28</v>
      </c>
      <c r="X1" s="68" t="s">
        <v>29</v>
      </c>
      <c r="Z1" s="68" t="s">
        <v>28</v>
      </c>
      <c r="AA1" s="68" t="s">
        <v>29</v>
      </c>
      <c r="AC1" s="68" t="s">
        <v>28</v>
      </c>
      <c r="AD1" s="68" t="s">
        <v>29</v>
      </c>
    </row>
    <row r="2" spans="1:30" x14ac:dyDescent="0.25">
      <c r="A2" s="1" t="s">
        <v>0</v>
      </c>
      <c r="G2" s="87" t="str">
        <f>A3</f>
        <v>Greater Bay Area</v>
      </c>
      <c r="H2" s="87"/>
      <c r="I2" s="61"/>
      <c r="J2" s="88" t="str">
        <f>A4</f>
        <v>Greater Fresno Area</v>
      </c>
      <c r="K2" s="88"/>
      <c r="L2" s="62"/>
      <c r="M2" s="89" t="str">
        <f>A5</f>
        <v>Kern</v>
      </c>
      <c r="N2" s="89"/>
      <c r="O2" s="63"/>
      <c r="P2" s="90" t="str">
        <f>A6</f>
        <v>Northern Coast</v>
      </c>
      <c r="Q2" s="90"/>
      <c r="R2" s="64"/>
      <c r="S2" s="91" t="str">
        <f>A7</f>
        <v>Other</v>
      </c>
      <c r="T2" s="91"/>
      <c r="U2" s="65"/>
      <c r="V2" s="92" t="str">
        <f>A8</f>
        <v>Sierra</v>
      </c>
      <c r="W2" s="92"/>
      <c r="X2" s="66"/>
      <c r="Y2" s="86" t="str">
        <f>A9</f>
        <v>Stockton</v>
      </c>
      <c r="Z2" s="86"/>
      <c r="AA2" s="67"/>
      <c r="AB2" s="85" t="str">
        <f>A10</f>
        <v>Humboldt</v>
      </c>
      <c r="AC2" s="85"/>
      <c r="AD2" s="85"/>
    </row>
    <row r="3" spans="1:30" x14ac:dyDescent="0.25">
      <c r="A3" s="1" t="s">
        <v>10</v>
      </c>
      <c r="E3" s="5">
        <v>1</v>
      </c>
      <c r="F3" s="6" t="str">
        <f>CONCATENATE('Ex Ante Impacts'!$C$9,'Ex Ante Impacts'!$C$6,'Ex Ante Impacts'!$C$7,'Ex Ante Impacts'!$C$8,'Ex Ante Impacts'!$C$10,$E3)</f>
        <v>2016All1-in-2Typical Event DayPGE1</v>
      </c>
      <c r="G3" t="str">
        <f>CONCATENATE('Ex Ante Impacts'!$C$9,$A$3,'Ex Ante Impacts'!$C$7,'Ex Ante Impacts'!$C$8,'Ex Ante Impacts'!$C$10,$E3)</f>
        <v>2016Greater Bay Area1-in-2Typical Event DayPGE1</v>
      </c>
      <c r="H3" s="60">
        <f>(VLOOKUP(Criteria!$G3,Data,7,FALSE))*VLOOKUP(Criteria!G3,Data,12,FALSE)/1000</f>
        <v>40.957868371859192</v>
      </c>
      <c r="I3" s="60">
        <f>(VLOOKUP(Criteria!$G3,Data,8,FALSE))*VLOOKUP(Criteria!G3,Data,12,FALSE)/1000</f>
        <v>40.957868371859192</v>
      </c>
      <c r="J3" s="10" t="str">
        <f>CONCATENATE('Ex Ante Impacts'!$C$9,$A$4,'Ex Ante Impacts'!$C$7,'Ex Ante Impacts'!$C$8,'Ex Ante Impacts'!$C$10,$E3)</f>
        <v>2016Greater Fresno Area1-in-2Typical Event DayPGE1</v>
      </c>
      <c r="K3" s="60">
        <f>(VLOOKUP(Criteria!$J3,Data,7,FALSE))*VLOOKUP(Criteria!J3,Data,12,FALSE)/1000</f>
        <v>23.543124324768783</v>
      </c>
      <c r="L3" s="60">
        <f>(VLOOKUP(Criteria!$J3,Data,8,FALSE))*VLOOKUP(Criteria!J3,Data,12,FALSE)/1000</f>
        <v>23.543124324768783</v>
      </c>
      <c r="M3" s="10" t="str">
        <f>CONCATENATE('Ex Ante Impacts'!$C$9,$A$5,'Ex Ante Impacts'!$C$7,'Ex Ante Impacts'!$C$8,'Ex Ante Impacts'!$C$10,$E3)</f>
        <v>2016Kern1-in-2Typical Event DayPGE1</v>
      </c>
      <c r="N3" s="60">
        <f>(VLOOKUP(Criteria!$M3,Data,7,FALSE))*VLOOKUP(Criteria!M3,Data,12,FALSE)/1000</f>
        <v>12.283633588398342</v>
      </c>
      <c r="O3" s="60">
        <f>(VLOOKUP(Criteria!$M3,Data,8,FALSE))*VLOOKUP(Criteria!M3,Data,12,FALSE)/1000</f>
        <v>12.283633588398342</v>
      </c>
      <c r="P3" s="10" t="str">
        <f>CONCATENATE('Ex Ante Impacts'!$C$9,$A$6,'Ex Ante Impacts'!$C$7,'Ex Ante Impacts'!$C$8,'Ex Ante Impacts'!$C$10,$E3)</f>
        <v>2016Northern Coast1-in-2Typical Event DayPGE1</v>
      </c>
      <c r="Q3" s="60">
        <f>(VLOOKUP(Criteria!$P3,Data,7,FALSE))*VLOOKUP(Criteria!P3,Data,12,FALSE)/1000</f>
        <v>5.4818778237513035</v>
      </c>
      <c r="R3" s="60">
        <f>(VLOOKUP(Criteria!$P3,Data,8,FALSE))*VLOOKUP(Criteria!P3,Data,12,FALSE)/1000</f>
        <v>5.4818778237513035</v>
      </c>
      <c r="S3" s="10" t="str">
        <f>CONCATENATE('Ex Ante Impacts'!$C$9,$A$7,'Ex Ante Impacts'!$C$7,'Ex Ante Impacts'!$C$8,'Ex Ante Impacts'!$C$10,$E3)</f>
        <v>2016Other1-in-2Typical Event DayPGE1</v>
      </c>
      <c r="T3" s="60">
        <f>(VLOOKUP(Criteria!$S3,Data,7,FALSE))*VLOOKUP(Criteria!S3,Data,12,FALSE)/1000</f>
        <v>31.353493528756314</v>
      </c>
      <c r="U3" s="60">
        <f>(VLOOKUP(Criteria!$S3,Data,8,FALSE))*VLOOKUP(Criteria!S3,Data,12,FALSE)/1000</f>
        <v>31.353493528756314</v>
      </c>
      <c r="V3" s="10" t="str">
        <f>CONCATENATE('Ex Ante Impacts'!$C$9,$A$8,'Ex Ante Impacts'!$C$7,'Ex Ante Impacts'!$C$8,'Ex Ante Impacts'!$C$10,$E3)</f>
        <v>2016Sierra1-in-2Typical Event DayPGE1</v>
      </c>
      <c r="W3" s="60">
        <f>(VLOOKUP(Criteria!$V3,Data,7,FALSE))*VLOOKUP(Criteria!V3,Data,12,FALSE)/1000</f>
        <v>17.099324450034182</v>
      </c>
      <c r="X3" s="60">
        <f>(VLOOKUP(Criteria!$V3,Data,8,FALSE))*VLOOKUP(Criteria!V3,Data,12,FALSE)/1000</f>
        <v>17.099324450034182</v>
      </c>
      <c r="Y3" s="10" t="str">
        <f>CONCATENATE('Ex Ante Impacts'!$C$9,$A$9,'Ex Ante Impacts'!$C$7,'Ex Ante Impacts'!$C$8,'Ex Ante Impacts'!$C$10,$E3)</f>
        <v>2016Stockton1-in-2Typical Event DayPGE1</v>
      </c>
      <c r="Z3" s="60">
        <f>(VLOOKUP(Criteria!$Y3,Data,7,FALSE))*VLOOKUP(Criteria!Y3,Data,12,FALSE)/1000</f>
        <v>16.289578150878892</v>
      </c>
      <c r="AA3" s="60">
        <f>(VLOOKUP(Criteria!$Y3,Data,8,FALSE))*VLOOKUP(Criteria!Y3,Data,12,FALSE)/1000</f>
        <v>16.289578150878892</v>
      </c>
      <c r="AB3" s="10" t="str">
        <f>CONCATENATE('Ex Ante Impacts'!$C$9,$A$10,'Ex Ante Impacts'!$C$7,'Ex Ante Impacts'!$C$8,'Ex Ante Impacts'!$C$10,$E3)</f>
        <v>2016Humboldt1-in-2Typical Event DayPGE1</v>
      </c>
      <c r="AC3" s="11">
        <f>(VLOOKUP(Criteria!$AB3,Data,7,FALSE))*VLOOKUP(Criteria!AB3,Data,12,FALSE)/1000</f>
        <v>0.67725143758361805</v>
      </c>
      <c r="AD3" s="11">
        <f>(VLOOKUP(Criteria!$AB3,Data,8,FALSE))*VLOOKUP(Criteria!AB3,Data,12,FALSE)/1000</f>
        <v>0.67725143758361805</v>
      </c>
    </row>
    <row r="4" spans="1:30" x14ac:dyDescent="0.25">
      <c r="A4" s="1" t="s">
        <v>37</v>
      </c>
      <c r="E4" s="5">
        <v>2</v>
      </c>
      <c r="F4" s="10" t="str">
        <f>CONCATENATE('Ex Ante Impacts'!$C$9,'Ex Ante Impacts'!$C$6,'Ex Ante Impacts'!$C$7,'Ex Ante Impacts'!$C$8,'Ex Ante Impacts'!$C$10,$E4)</f>
        <v>2016All1-in-2Typical Event DayPGE2</v>
      </c>
      <c r="G4" s="10" t="str">
        <f>CONCATENATE('Ex Ante Impacts'!$C$9,$A$3,'Ex Ante Impacts'!$C$7,'Ex Ante Impacts'!$C$8,'Ex Ante Impacts'!$C$10,$E4)</f>
        <v>2016Greater Bay Area1-in-2Typical Event DayPGE2</v>
      </c>
      <c r="H4" s="60">
        <f>(VLOOKUP(Criteria!$G4,Data,7,FALSE))*VLOOKUP(Criteria!G4,Data,12,FALSE)/1000</f>
        <v>34.201765466961078</v>
      </c>
      <c r="I4" s="60">
        <f>(VLOOKUP(Criteria!$G4,Data,8,FALSE))*VLOOKUP(Criteria!G4,Data,12,FALSE)/1000</f>
        <v>34.201765466961078</v>
      </c>
      <c r="J4" s="10" t="str">
        <f>CONCATENATE('Ex Ante Impacts'!$C$9,$A$4,'Ex Ante Impacts'!$C$7,'Ex Ante Impacts'!$C$8,'Ex Ante Impacts'!$C$10,$E4)</f>
        <v>2016Greater Fresno Area1-in-2Typical Event DayPGE2</v>
      </c>
      <c r="K4" s="60">
        <f>(VLOOKUP(Criteria!$J4,Data,7,FALSE))*VLOOKUP(Criteria!J4,Data,12,FALSE)/1000</f>
        <v>20.018146096857265</v>
      </c>
      <c r="L4" s="60">
        <f>(VLOOKUP(Criteria!$J4,Data,8,FALSE))*VLOOKUP(Criteria!J4,Data,12,FALSE)/1000</f>
        <v>20.018146096857265</v>
      </c>
      <c r="M4" s="10" t="str">
        <f>CONCATENATE('Ex Ante Impacts'!$C$9,$A$5,'Ex Ante Impacts'!$C$7,'Ex Ante Impacts'!$C$8,'Ex Ante Impacts'!$C$10,$E4)</f>
        <v>2016Kern1-in-2Typical Event DayPGE2</v>
      </c>
      <c r="N4" s="60">
        <f>(VLOOKUP(Criteria!$M4,Data,7,FALSE))*VLOOKUP(Criteria!M4,Data,12,FALSE)/1000</f>
        <v>10.519109676785302</v>
      </c>
      <c r="O4" s="60">
        <f>(VLOOKUP(Criteria!$M4,Data,8,FALSE))*VLOOKUP(Criteria!M4,Data,12,FALSE)/1000</f>
        <v>10.519109676785302</v>
      </c>
      <c r="P4" s="10" t="str">
        <f>CONCATENATE('Ex Ante Impacts'!$C$9,$A$6,'Ex Ante Impacts'!$C$7,'Ex Ante Impacts'!$C$8,'Ex Ante Impacts'!$C$10,$E4)</f>
        <v>2016Northern Coast1-in-2Typical Event DayPGE2</v>
      </c>
      <c r="Q4" s="60">
        <f>(VLOOKUP(Criteria!$P4,Data,7,FALSE))*VLOOKUP(Criteria!P4,Data,12,FALSE)/1000</f>
        <v>4.7710348321386844</v>
      </c>
      <c r="R4" s="60">
        <f>(VLOOKUP(Criteria!$P4,Data,8,FALSE))*VLOOKUP(Criteria!P4,Data,12,FALSE)/1000</f>
        <v>4.7710348321386844</v>
      </c>
      <c r="S4" s="10" t="str">
        <f>CONCATENATE('Ex Ante Impacts'!$C$9,$A$7,'Ex Ante Impacts'!$C$7,'Ex Ante Impacts'!$C$8,'Ex Ante Impacts'!$C$10,$E4)</f>
        <v>2016Other1-in-2Typical Event DayPGE2</v>
      </c>
      <c r="T4" s="60">
        <f>(VLOOKUP(Criteria!$S4,Data,7,FALSE))*VLOOKUP(Criteria!S4,Data,12,FALSE)/1000</f>
        <v>26.864191679090496</v>
      </c>
      <c r="U4" s="60">
        <f>(VLOOKUP(Criteria!$S4,Data,8,FALSE))*VLOOKUP(Criteria!S4,Data,12,FALSE)/1000</f>
        <v>26.864191679090496</v>
      </c>
      <c r="V4" s="10" t="str">
        <f>CONCATENATE('Ex Ante Impacts'!$C$9,$A$8,'Ex Ante Impacts'!$C$7,'Ex Ante Impacts'!$C$8,'Ex Ante Impacts'!$C$10,$E4)</f>
        <v>2016Sierra1-in-2Typical Event DayPGE2</v>
      </c>
      <c r="W4" s="60">
        <f>(VLOOKUP(Criteria!$V4,Data,7,FALSE))*VLOOKUP(Criteria!V4,Data,12,FALSE)/1000</f>
        <v>14.789905351023656</v>
      </c>
      <c r="X4" s="60">
        <f>(VLOOKUP(Criteria!$V4,Data,8,FALSE))*VLOOKUP(Criteria!V4,Data,12,FALSE)/1000</f>
        <v>14.789905351023656</v>
      </c>
      <c r="Y4" s="10" t="str">
        <f>CONCATENATE('Ex Ante Impacts'!$C$9,$A$9,'Ex Ante Impacts'!$C$7,'Ex Ante Impacts'!$C$8,'Ex Ante Impacts'!$C$10,$E4)</f>
        <v>2016Stockton1-in-2Typical Event DayPGE2</v>
      </c>
      <c r="Z4" s="60">
        <f>(VLOOKUP(Criteria!$Y4,Data,7,FALSE))*VLOOKUP(Criteria!Y4,Data,12,FALSE)/1000</f>
        <v>13.809991659420659</v>
      </c>
      <c r="AA4" s="60">
        <f>(VLOOKUP(Criteria!$Y4,Data,8,FALSE))*VLOOKUP(Criteria!Y4,Data,12,FALSE)/1000</f>
        <v>13.809991659420659</v>
      </c>
      <c r="AB4" s="10" t="str">
        <f>CONCATENATE('Ex Ante Impacts'!$C$9,$A$10,'Ex Ante Impacts'!$C$7,'Ex Ante Impacts'!$C$8,'Ex Ante Impacts'!$C$10,$E4)</f>
        <v>2016Humboldt1-in-2Typical Event DayPGE2</v>
      </c>
      <c r="AC4" s="11">
        <f>(VLOOKUP(Criteria!$AB4,Data,7,FALSE))*VLOOKUP(Criteria!AB4,Data,12,FALSE)/1000</f>
        <v>0.6221187252941891</v>
      </c>
      <c r="AD4" s="11">
        <f>(VLOOKUP(Criteria!$AB4,Data,8,FALSE))*VLOOKUP(Criteria!AB4,Data,12,FALSE)/1000</f>
        <v>0.6221187252941891</v>
      </c>
    </row>
    <row r="5" spans="1:30" x14ac:dyDescent="0.25">
      <c r="A5" s="1" t="s">
        <v>11</v>
      </c>
      <c r="E5" s="5">
        <v>3</v>
      </c>
      <c r="F5" s="10" t="str">
        <f>CONCATENATE('Ex Ante Impacts'!$C$9,'Ex Ante Impacts'!$C$6,'Ex Ante Impacts'!$C$7,'Ex Ante Impacts'!$C$8,'Ex Ante Impacts'!$C$10,$E5)</f>
        <v>2016All1-in-2Typical Event DayPGE3</v>
      </c>
      <c r="G5" s="10" t="str">
        <f>CONCATENATE('Ex Ante Impacts'!$C$9,$A$3,'Ex Ante Impacts'!$C$7,'Ex Ante Impacts'!$C$8,'Ex Ante Impacts'!$C$10,$E5)</f>
        <v>2016Greater Bay Area1-in-2Typical Event DayPGE3</v>
      </c>
      <c r="H5" s="60">
        <f>(VLOOKUP(Criteria!$G5,Data,7,FALSE))*VLOOKUP(Criteria!G5,Data,12,FALSE)/1000</f>
        <v>29.922257339241447</v>
      </c>
      <c r="I5" s="60">
        <f>(VLOOKUP(Criteria!$G5,Data,8,FALSE))*VLOOKUP(Criteria!G5,Data,12,FALSE)/1000</f>
        <v>29.922257339241447</v>
      </c>
      <c r="J5" s="10" t="str">
        <f>CONCATENATE('Ex Ante Impacts'!$C$9,$A$4,'Ex Ante Impacts'!$C$7,'Ex Ante Impacts'!$C$8,'Ex Ante Impacts'!$C$10,$E5)</f>
        <v>2016Greater Fresno Area1-in-2Typical Event DayPGE3</v>
      </c>
      <c r="K5" s="60">
        <f>(VLOOKUP(Criteria!$J5,Data,7,FALSE))*VLOOKUP(Criteria!J5,Data,12,FALSE)/1000</f>
        <v>17.61179320490826</v>
      </c>
      <c r="L5" s="60">
        <f>(VLOOKUP(Criteria!$J5,Data,8,FALSE))*VLOOKUP(Criteria!J5,Data,12,FALSE)/1000</f>
        <v>17.61179320490826</v>
      </c>
      <c r="M5" s="10" t="str">
        <f>CONCATENATE('Ex Ante Impacts'!$C$9,$A$5,'Ex Ante Impacts'!$C$7,'Ex Ante Impacts'!$C$8,'Ex Ante Impacts'!$C$10,$E5)</f>
        <v>2016Kern1-in-2Typical Event DayPGE3</v>
      </c>
      <c r="N5" s="60">
        <f>(VLOOKUP(Criteria!$M5,Data,7,FALSE))*VLOOKUP(Criteria!M5,Data,12,FALSE)/1000</f>
        <v>9.1950660230964427</v>
      </c>
      <c r="O5" s="60">
        <f>(VLOOKUP(Criteria!$M5,Data,8,FALSE))*VLOOKUP(Criteria!M5,Data,12,FALSE)/1000</f>
        <v>9.1950660230964427</v>
      </c>
      <c r="P5" s="10" t="str">
        <f>CONCATENATE('Ex Ante Impacts'!$C$9,$A$6,'Ex Ante Impacts'!$C$7,'Ex Ante Impacts'!$C$8,'Ex Ante Impacts'!$C$10,$E5)</f>
        <v>2016Northern Coast1-in-2Typical Event DayPGE3</v>
      </c>
      <c r="Q5" s="60">
        <f>(VLOOKUP(Criteria!$P5,Data,7,FALSE))*VLOOKUP(Criteria!P5,Data,12,FALSE)/1000</f>
        <v>4.3549572649608601</v>
      </c>
      <c r="R5" s="60">
        <f>(VLOOKUP(Criteria!$P5,Data,8,FALSE))*VLOOKUP(Criteria!P5,Data,12,FALSE)/1000</f>
        <v>4.3549572649608601</v>
      </c>
      <c r="S5" s="10" t="str">
        <f>CONCATENATE('Ex Ante Impacts'!$C$9,$A$7,'Ex Ante Impacts'!$C$7,'Ex Ante Impacts'!$C$8,'Ex Ante Impacts'!$C$10,$E5)</f>
        <v>2016Other1-in-2Typical Event DayPGE3</v>
      </c>
      <c r="T5" s="60">
        <f>(VLOOKUP(Criteria!$S5,Data,7,FALSE))*VLOOKUP(Criteria!S5,Data,12,FALSE)/1000</f>
        <v>24.056810688525207</v>
      </c>
      <c r="U5" s="60">
        <f>(VLOOKUP(Criteria!$S5,Data,8,FALSE))*VLOOKUP(Criteria!S5,Data,12,FALSE)/1000</f>
        <v>24.056810688525207</v>
      </c>
      <c r="V5" s="10" t="str">
        <f>CONCATENATE('Ex Ante Impacts'!$C$9,$A$8,'Ex Ante Impacts'!$C$7,'Ex Ante Impacts'!$C$8,'Ex Ante Impacts'!$C$10,$E5)</f>
        <v>2016Sierra1-in-2Typical Event DayPGE3</v>
      </c>
      <c r="W5" s="60">
        <f>(VLOOKUP(Criteria!$V5,Data,7,FALSE))*VLOOKUP(Criteria!V5,Data,12,FALSE)/1000</f>
        <v>13.376123041911516</v>
      </c>
      <c r="X5" s="60">
        <f>(VLOOKUP(Criteria!$V5,Data,8,FALSE))*VLOOKUP(Criteria!V5,Data,12,FALSE)/1000</f>
        <v>13.376123041911516</v>
      </c>
      <c r="Y5" s="10" t="str">
        <f>CONCATENATE('Ex Ante Impacts'!$C$9,$A$9,'Ex Ante Impacts'!$C$7,'Ex Ante Impacts'!$C$8,'Ex Ante Impacts'!$C$10,$E5)</f>
        <v>2016Stockton1-in-2Typical Event DayPGE3</v>
      </c>
      <c r="Z5" s="60">
        <f>(VLOOKUP(Criteria!$Y5,Data,7,FALSE))*VLOOKUP(Criteria!Y5,Data,12,FALSE)/1000</f>
        <v>12.217045124569733</v>
      </c>
      <c r="AA5" s="60">
        <f>(VLOOKUP(Criteria!$Y5,Data,8,FALSE))*VLOOKUP(Criteria!Y5,Data,12,FALSE)/1000</f>
        <v>12.217045124569733</v>
      </c>
      <c r="AB5" s="10" t="str">
        <f>CONCATENATE('Ex Ante Impacts'!$C$9,$A$10,'Ex Ante Impacts'!$C$7,'Ex Ante Impacts'!$C$8,'Ex Ante Impacts'!$C$10,$E5)</f>
        <v>2016Humboldt1-in-2Typical Event DayPGE3</v>
      </c>
      <c r="AC5" s="11">
        <f>(VLOOKUP(Criteria!$AB5,Data,7,FALSE))*VLOOKUP(Criteria!AB5,Data,12,FALSE)/1000</f>
        <v>0.57479725556414629</v>
      </c>
      <c r="AD5" s="11">
        <f>(VLOOKUP(Criteria!$AB5,Data,8,FALSE))*VLOOKUP(Criteria!AB5,Data,12,FALSE)/1000</f>
        <v>0.57479725556414629</v>
      </c>
    </row>
    <row r="6" spans="1:30" x14ac:dyDescent="0.25">
      <c r="A6" s="1" t="s">
        <v>12</v>
      </c>
      <c r="E6" s="5">
        <v>4</v>
      </c>
      <c r="F6" s="10" t="str">
        <f>CONCATENATE('Ex Ante Impacts'!$C$9,'Ex Ante Impacts'!$C$6,'Ex Ante Impacts'!$C$7,'Ex Ante Impacts'!$C$8,'Ex Ante Impacts'!$C$10,$E6)</f>
        <v>2016All1-in-2Typical Event DayPGE4</v>
      </c>
      <c r="G6" s="10" t="str">
        <f>CONCATENATE('Ex Ante Impacts'!$C$9,$A$3,'Ex Ante Impacts'!$C$7,'Ex Ante Impacts'!$C$8,'Ex Ante Impacts'!$C$10,$E6)</f>
        <v>2016Greater Bay Area1-in-2Typical Event DayPGE4</v>
      </c>
      <c r="H6" s="60">
        <f>(VLOOKUP(Criteria!$G6,Data,7,FALSE))*VLOOKUP(Criteria!G6,Data,12,FALSE)/1000</f>
        <v>27.340930160793011</v>
      </c>
      <c r="I6" s="60">
        <f>(VLOOKUP(Criteria!$G6,Data,8,FALSE))*VLOOKUP(Criteria!G6,Data,12,FALSE)/1000</f>
        <v>27.340930160793011</v>
      </c>
      <c r="J6" s="10" t="str">
        <f>CONCATENATE('Ex Ante Impacts'!$C$9,$A$4,'Ex Ante Impacts'!$C$7,'Ex Ante Impacts'!$C$8,'Ex Ante Impacts'!$C$10,$E6)</f>
        <v>2016Greater Fresno Area1-in-2Typical Event DayPGE4</v>
      </c>
      <c r="K6" s="60">
        <f>(VLOOKUP(Criteria!$J6,Data,7,FALSE))*VLOOKUP(Criteria!J6,Data,12,FALSE)/1000</f>
        <v>16.041433904651552</v>
      </c>
      <c r="L6" s="60">
        <f>(VLOOKUP(Criteria!$J6,Data,8,FALSE))*VLOOKUP(Criteria!J6,Data,12,FALSE)/1000</f>
        <v>16.041433904651552</v>
      </c>
      <c r="M6" s="10" t="str">
        <f>CONCATENATE('Ex Ante Impacts'!$C$9,$A$5,'Ex Ante Impacts'!$C$7,'Ex Ante Impacts'!$C$8,'Ex Ante Impacts'!$C$10,$E6)</f>
        <v>2016Kern1-in-2Typical Event DayPGE4</v>
      </c>
      <c r="N6" s="60">
        <f>(VLOOKUP(Criteria!$M6,Data,7,FALSE))*VLOOKUP(Criteria!M6,Data,12,FALSE)/1000</f>
        <v>8.3166104560445522</v>
      </c>
      <c r="O6" s="60">
        <f>(VLOOKUP(Criteria!$M6,Data,8,FALSE))*VLOOKUP(Criteria!M6,Data,12,FALSE)/1000</f>
        <v>8.3166104560445522</v>
      </c>
      <c r="P6" s="10" t="str">
        <f>CONCATENATE('Ex Ante Impacts'!$C$9,$A$6,'Ex Ante Impacts'!$C$7,'Ex Ante Impacts'!$C$8,'Ex Ante Impacts'!$C$10,$E6)</f>
        <v>2016Northern Coast1-in-2Typical Event DayPGE4</v>
      </c>
      <c r="Q6" s="60">
        <f>(VLOOKUP(Criteria!$P6,Data,7,FALSE))*VLOOKUP(Criteria!P6,Data,12,FALSE)/1000</f>
        <v>4.1169187955834783</v>
      </c>
      <c r="R6" s="60">
        <f>(VLOOKUP(Criteria!$P6,Data,8,FALSE))*VLOOKUP(Criteria!P6,Data,12,FALSE)/1000</f>
        <v>4.1169187955834783</v>
      </c>
      <c r="S6" s="10" t="str">
        <f>CONCATENATE('Ex Ante Impacts'!$C$9,$A$7,'Ex Ante Impacts'!$C$7,'Ex Ante Impacts'!$C$8,'Ex Ante Impacts'!$C$10,$E6)</f>
        <v>2016Other1-in-2Typical Event DayPGE4</v>
      </c>
      <c r="T6" s="60">
        <f>(VLOOKUP(Criteria!$S6,Data,7,FALSE))*VLOOKUP(Criteria!S6,Data,12,FALSE)/1000</f>
        <v>22.494732345864641</v>
      </c>
      <c r="U6" s="60">
        <f>(VLOOKUP(Criteria!$S6,Data,8,FALSE))*VLOOKUP(Criteria!S6,Data,12,FALSE)/1000</f>
        <v>22.494732345864641</v>
      </c>
      <c r="V6" s="10" t="str">
        <f>CONCATENATE('Ex Ante Impacts'!$C$9,$A$8,'Ex Ante Impacts'!$C$7,'Ex Ante Impacts'!$C$8,'Ex Ante Impacts'!$C$10,$E6)</f>
        <v>2016Sierra1-in-2Typical Event DayPGE4</v>
      </c>
      <c r="W6" s="60">
        <f>(VLOOKUP(Criteria!$V6,Data,7,FALSE))*VLOOKUP(Criteria!V6,Data,12,FALSE)/1000</f>
        <v>12.629915005680173</v>
      </c>
      <c r="X6" s="60">
        <f>(VLOOKUP(Criteria!$V6,Data,8,FALSE))*VLOOKUP(Criteria!V6,Data,12,FALSE)/1000</f>
        <v>12.629915005680173</v>
      </c>
      <c r="Y6" s="10" t="str">
        <f>CONCATENATE('Ex Ante Impacts'!$C$9,$A$9,'Ex Ante Impacts'!$C$7,'Ex Ante Impacts'!$C$8,'Ex Ante Impacts'!$C$10,$E6)</f>
        <v>2016Stockton1-in-2Typical Event DayPGE4</v>
      </c>
      <c r="Z6" s="60">
        <f>(VLOOKUP(Criteria!$Y6,Data,7,FALSE))*VLOOKUP(Criteria!Y6,Data,12,FALSE)/1000</f>
        <v>11.269103655476879</v>
      </c>
      <c r="AA6" s="60">
        <f>(VLOOKUP(Criteria!$Y6,Data,8,FALSE))*VLOOKUP(Criteria!Y6,Data,12,FALSE)/1000</f>
        <v>11.269103655476879</v>
      </c>
      <c r="AB6" s="10" t="str">
        <f>CONCATENATE('Ex Ante Impacts'!$C$9,$A$10,'Ex Ante Impacts'!$C$7,'Ex Ante Impacts'!$C$8,'Ex Ante Impacts'!$C$10,$E6)</f>
        <v>2016Humboldt1-in-2Typical Event DayPGE4</v>
      </c>
      <c r="AC6" s="11">
        <f>(VLOOKUP(Criteria!$AB6,Data,7,FALSE))*VLOOKUP(Criteria!AB6,Data,12,FALSE)/1000</f>
        <v>0.55698881617120055</v>
      </c>
      <c r="AD6" s="11">
        <f>(VLOOKUP(Criteria!$AB6,Data,8,FALSE))*VLOOKUP(Criteria!AB6,Data,12,FALSE)/1000</f>
        <v>0.55698881617120055</v>
      </c>
    </row>
    <row r="7" spans="1:30" x14ac:dyDescent="0.25">
      <c r="A7" s="1" t="s">
        <v>13</v>
      </c>
      <c r="E7" s="5">
        <v>5</v>
      </c>
      <c r="F7" s="10" t="str">
        <f>CONCATENATE('Ex Ante Impacts'!$C$9,'Ex Ante Impacts'!$C$6,'Ex Ante Impacts'!$C$7,'Ex Ante Impacts'!$C$8,'Ex Ante Impacts'!$C$10,$E7)</f>
        <v>2016All1-in-2Typical Event DayPGE5</v>
      </c>
      <c r="G7" s="10" t="str">
        <f>CONCATENATE('Ex Ante Impacts'!$C$9,$A$3,'Ex Ante Impacts'!$C$7,'Ex Ante Impacts'!$C$8,'Ex Ante Impacts'!$C$10,$E7)</f>
        <v>2016Greater Bay Area1-in-2Typical Event DayPGE5</v>
      </c>
      <c r="H7" s="60">
        <f>(VLOOKUP(Criteria!$G7,Data,7,FALSE))*VLOOKUP(Criteria!G7,Data,12,FALSE)/1000</f>
        <v>26.049626408937854</v>
      </c>
      <c r="I7" s="60">
        <f>(VLOOKUP(Criteria!$G7,Data,8,FALSE))*VLOOKUP(Criteria!G7,Data,12,FALSE)/1000</f>
        <v>26.049626408937854</v>
      </c>
      <c r="J7" s="10" t="str">
        <f>CONCATENATE('Ex Ante Impacts'!$C$9,$A$4,'Ex Ante Impacts'!$C$7,'Ex Ante Impacts'!$C$8,'Ex Ante Impacts'!$C$10,$E7)</f>
        <v>2016Greater Fresno Area1-in-2Typical Event DayPGE5</v>
      </c>
      <c r="K7" s="60">
        <f>(VLOOKUP(Criteria!$J7,Data,7,FALSE))*VLOOKUP(Criteria!J7,Data,12,FALSE)/1000</f>
        <v>15.279797564844134</v>
      </c>
      <c r="L7" s="60">
        <f>(VLOOKUP(Criteria!$J7,Data,8,FALSE))*VLOOKUP(Criteria!J7,Data,12,FALSE)/1000</f>
        <v>15.279797564844134</v>
      </c>
      <c r="M7" s="10" t="str">
        <f>CONCATENATE('Ex Ante Impacts'!$C$9,$A$5,'Ex Ante Impacts'!$C$7,'Ex Ante Impacts'!$C$8,'Ex Ante Impacts'!$C$10,$E7)</f>
        <v>2016Kern1-in-2Typical Event DayPGE5</v>
      </c>
      <c r="N7" s="60">
        <f>(VLOOKUP(Criteria!$M7,Data,7,FALSE))*VLOOKUP(Criteria!M7,Data,12,FALSE)/1000</f>
        <v>7.8472484715622848</v>
      </c>
      <c r="O7" s="60">
        <f>(VLOOKUP(Criteria!$M7,Data,8,FALSE))*VLOOKUP(Criteria!M7,Data,12,FALSE)/1000</f>
        <v>7.8472484715622848</v>
      </c>
      <c r="P7" s="10" t="str">
        <f>CONCATENATE('Ex Ante Impacts'!$C$9,$A$6,'Ex Ante Impacts'!$C$7,'Ex Ante Impacts'!$C$8,'Ex Ante Impacts'!$C$10,$E7)</f>
        <v>2016Northern Coast1-in-2Typical Event DayPGE5</v>
      </c>
      <c r="Q7" s="60">
        <f>(VLOOKUP(Criteria!$P7,Data,7,FALSE))*VLOOKUP(Criteria!P7,Data,12,FALSE)/1000</f>
        <v>4.0288741159819184</v>
      </c>
      <c r="R7" s="60">
        <f>(VLOOKUP(Criteria!$P7,Data,8,FALSE))*VLOOKUP(Criteria!P7,Data,12,FALSE)/1000</f>
        <v>4.0288741159819184</v>
      </c>
      <c r="S7" s="10" t="str">
        <f>CONCATENATE('Ex Ante Impacts'!$C$9,$A$7,'Ex Ante Impacts'!$C$7,'Ex Ante Impacts'!$C$8,'Ex Ante Impacts'!$C$10,$E7)</f>
        <v>2016Other1-in-2Typical Event DayPGE5</v>
      </c>
      <c r="T7" s="60">
        <f>(VLOOKUP(Criteria!$S7,Data,7,FALSE))*VLOOKUP(Criteria!S7,Data,12,FALSE)/1000</f>
        <v>22.033326819324166</v>
      </c>
      <c r="U7" s="60">
        <f>(VLOOKUP(Criteria!$S7,Data,8,FALSE))*VLOOKUP(Criteria!S7,Data,12,FALSE)/1000</f>
        <v>22.033326819324166</v>
      </c>
      <c r="V7" s="10" t="str">
        <f>CONCATENATE('Ex Ante Impacts'!$C$9,$A$8,'Ex Ante Impacts'!$C$7,'Ex Ante Impacts'!$C$8,'Ex Ante Impacts'!$C$10,$E7)</f>
        <v>2016Sierra1-in-2Typical Event DayPGE5</v>
      </c>
      <c r="W7" s="60">
        <f>(VLOOKUP(Criteria!$V7,Data,7,FALSE))*VLOOKUP(Criteria!V7,Data,12,FALSE)/1000</f>
        <v>12.429290210945764</v>
      </c>
      <c r="X7" s="60">
        <f>(VLOOKUP(Criteria!$V7,Data,8,FALSE))*VLOOKUP(Criteria!V7,Data,12,FALSE)/1000</f>
        <v>12.429290210945764</v>
      </c>
      <c r="Y7" s="10" t="str">
        <f>CONCATENATE('Ex Ante Impacts'!$C$9,$A$9,'Ex Ante Impacts'!$C$7,'Ex Ante Impacts'!$C$8,'Ex Ante Impacts'!$C$10,$E7)</f>
        <v>2016Stockton1-in-2Typical Event DayPGE5</v>
      </c>
      <c r="Z7" s="60">
        <f>(VLOOKUP(Criteria!$Y7,Data,7,FALSE))*VLOOKUP(Criteria!Y7,Data,12,FALSE)/1000</f>
        <v>10.81205161027331</v>
      </c>
      <c r="AA7" s="60">
        <f>(VLOOKUP(Criteria!$Y7,Data,8,FALSE))*VLOOKUP(Criteria!Y7,Data,12,FALSE)/1000</f>
        <v>10.81205161027331</v>
      </c>
      <c r="AB7" s="10" t="str">
        <f>CONCATENATE('Ex Ante Impacts'!$C$9,$A$10,'Ex Ante Impacts'!$C$7,'Ex Ante Impacts'!$C$8,'Ex Ante Impacts'!$C$10,$E7)</f>
        <v>2016Humboldt1-in-2Typical Event DayPGE5</v>
      </c>
      <c r="AC7" s="11">
        <f>(VLOOKUP(Criteria!$AB7,Data,7,FALSE))*VLOOKUP(Criteria!AB7,Data,12,FALSE)/1000</f>
        <v>0.5522928480376722</v>
      </c>
      <c r="AD7" s="11">
        <f>(VLOOKUP(Criteria!$AB7,Data,8,FALSE))*VLOOKUP(Criteria!AB7,Data,12,FALSE)/1000</f>
        <v>0.5522928480376722</v>
      </c>
    </row>
    <row r="8" spans="1:30" x14ac:dyDescent="0.25">
      <c r="A8" s="1" t="s">
        <v>14</v>
      </c>
      <c r="E8" s="5">
        <v>6</v>
      </c>
      <c r="F8" s="10" t="str">
        <f>CONCATENATE('Ex Ante Impacts'!$C$9,'Ex Ante Impacts'!$C$6,'Ex Ante Impacts'!$C$7,'Ex Ante Impacts'!$C$8,'Ex Ante Impacts'!$C$10,$E8)</f>
        <v>2016All1-in-2Typical Event DayPGE6</v>
      </c>
      <c r="G8" s="10" t="str">
        <f>CONCATENATE('Ex Ante Impacts'!$C$9,$A$3,'Ex Ante Impacts'!$C$7,'Ex Ante Impacts'!$C$8,'Ex Ante Impacts'!$C$10,$E8)</f>
        <v>2016Greater Bay Area1-in-2Typical Event DayPGE6</v>
      </c>
      <c r="H8" s="60">
        <f>(VLOOKUP(Criteria!$G8,Data,7,FALSE))*VLOOKUP(Criteria!G8,Data,12,FALSE)/1000</f>
        <v>26.629126152059062</v>
      </c>
      <c r="I8" s="60">
        <f>(VLOOKUP(Criteria!$G8,Data,8,FALSE))*VLOOKUP(Criteria!G8,Data,12,FALSE)/1000</f>
        <v>26.629126152059062</v>
      </c>
      <c r="J8" s="10" t="str">
        <f>CONCATENATE('Ex Ante Impacts'!$C$9,$A$4,'Ex Ante Impacts'!$C$7,'Ex Ante Impacts'!$C$8,'Ex Ante Impacts'!$C$10,$E8)</f>
        <v>2016Greater Fresno Area1-in-2Typical Event DayPGE6</v>
      </c>
      <c r="K8" s="60">
        <f>(VLOOKUP(Criteria!$J8,Data,7,FALSE))*VLOOKUP(Criteria!J8,Data,12,FALSE)/1000</f>
        <v>15.443254378470126</v>
      </c>
      <c r="L8" s="60">
        <f>(VLOOKUP(Criteria!$J8,Data,8,FALSE))*VLOOKUP(Criteria!J8,Data,12,FALSE)/1000</f>
        <v>15.443254378470126</v>
      </c>
      <c r="M8" s="10" t="str">
        <f>CONCATENATE('Ex Ante Impacts'!$C$9,$A$5,'Ex Ante Impacts'!$C$7,'Ex Ante Impacts'!$C$8,'Ex Ante Impacts'!$C$10,$E8)</f>
        <v>2016Kern1-in-2Typical Event DayPGE6</v>
      </c>
      <c r="N8" s="60">
        <f>(VLOOKUP(Criteria!$M8,Data,7,FALSE))*VLOOKUP(Criteria!M8,Data,12,FALSE)/1000</f>
        <v>7.6786090947380288</v>
      </c>
      <c r="O8" s="60">
        <f>(VLOOKUP(Criteria!$M8,Data,8,FALSE))*VLOOKUP(Criteria!M8,Data,12,FALSE)/1000</f>
        <v>7.6786090947380288</v>
      </c>
      <c r="P8" s="10" t="str">
        <f>CONCATENATE('Ex Ante Impacts'!$C$9,$A$6,'Ex Ante Impacts'!$C$7,'Ex Ante Impacts'!$C$8,'Ex Ante Impacts'!$C$10,$E8)</f>
        <v>2016Northern Coast1-in-2Typical Event DayPGE6</v>
      </c>
      <c r="Q8" s="60">
        <f>(VLOOKUP(Criteria!$P8,Data,7,FALSE))*VLOOKUP(Criteria!P8,Data,12,FALSE)/1000</f>
        <v>4.2199961788421501</v>
      </c>
      <c r="R8" s="60">
        <f>(VLOOKUP(Criteria!$P8,Data,8,FALSE))*VLOOKUP(Criteria!P8,Data,12,FALSE)/1000</f>
        <v>4.2199961788421501</v>
      </c>
      <c r="S8" s="10" t="str">
        <f>CONCATENATE('Ex Ante Impacts'!$C$9,$A$7,'Ex Ante Impacts'!$C$7,'Ex Ante Impacts'!$C$8,'Ex Ante Impacts'!$C$10,$E8)</f>
        <v>2016Other1-in-2Typical Event DayPGE6</v>
      </c>
      <c r="T8" s="60">
        <f>(VLOOKUP(Criteria!$S8,Data,7,FALSE))*VLOOKUP(Criteria!S8,Data,12,FALSE)/1000</f>
        <v>22.885368834214983</v>
      </c>
      <c r="U8" s="60">
        <f>(VLOOKUP(Criteria!$S8,Data,8,FALSE))*VLOOKUP(Criteria!S8,Data,12,FALSE)/1000</f>
        <v>22.885368834214983</v>
      </c>
      <c r="V8" s="10" t="str">
        <f>CONCATENATE('Ex Ante Impacts'!$C$9,$A$8,'Ex Ante Impacts'!$C$7,'Ex Ante Impacts'!$C$8,'Ex Ante Impacts'!$C$10,$E8)</f>
        <v>2016Sierra1-in-2Typical Event DayPGE6</v>
      </c>
      <c r="W8" s="60">
        <f>(VLOOKUP(Criteria!$V8,Data,7,FALSE))*VLOOKUP(Criteria!V8,Data,12,FALSE)/1000</f>
        <v>13.25656108233612</v>
      </c>
      <c r="X8" s="60">
        <f>(VLOOKUP(Criteria!$V8,Data,8,FALSE))*VLOOKUP(Criteria!V8,Data,12,FALSE)/1000</f>
        <v>13.25656108233612</v>
      </c>
      <c r="Y8" s="10" t="str">
        <f>CONCATENATE('Ex Ante Impacts'!$C$9,$A$9,'Ex Ante Impacts'!$C$7,'Ex Ante Impacts'!$C$8,'Ex Ante Impacts'!$C$10,$E8)</f>
        <v>2016Stockton1-in-2Typical Event DayPGE6</v>
      </c>
      <c r="Z8" s="60">
        <f>(VLOOKUP(Criteria!$Y8,Data,7,FALSE))*VLOOKUP(Criteria!Y8,Data,12,FALSE)/1000</f>
        <v>11.042753288615145</v>
      </c>
      <c r="AA8" s="60">
        <f>(VLOOKUP(Criteria!$Y8,Data,8,FALSE))*VLOOKUP(Criteria!Y8,Data,12,FALSE)/1000</f>
        <v>11.042753288615145</v>
      </c>
      <c r="AB8" s="10" t="str">
        <f>CONCATENATE('Ex Ante Impacts'!$C$9,$A$10,'Ex Ante Impacts'!$C$7,'Ex Ante Impacts'!$C$8,'Ex Ante Impacts'!$C$10,$E8)</f>
        <v>2016Humboldt1-in-2Typical Event DayPGE6</v>
      </c>
      <c r="AC8" s="11">
        <f>(VLOOKUP(Criteria!$AB8,Data,7,FALSE))*VLOOKUP(Criteria!AB8,Data,12,FALSE)/1000</f>
        <v>0.59555962907883808</v>
      </c>
      <c r="AD8" s="11">
        <f>(VLOOKUP(Criteria!$AB8,Data,8,FALSE))*VLOOKUP(Criteria!AB8,Data,12,FALSE)/1000</f>
        <v>0.59555962907883808</v>
      </c>
    </row>
    <row r="9" spans="1:30" x14ac:dyDescent="0.25">
      <c r="A9" s="1" t="s">
        <v>15</v>
      </c>
      <c r="E9" s="5">
        <v>7</v>
      </c>
      <c r="F9" s="10" t="str">
        <f>CONCATENATE('Ex Ante Impacts'!$C$9,'Ex Ante Impacts'!$C$6,'Ex Ante Impacts'!$C$7,'Ex Ante Impacts'!$C$8,'Ex Ante Impacts'!$C$10,$E9)</f>
        <v>2016All1-in-2Typical Event DayPGE7</v>
      </c>
      <c r="G9" s="10" t="str">
        <f>CONCATENATE('Ex Ante Impacts'!$C$9,$A$3,'Ex Ante Impacts'!$C$7,'Ex Ante Impacts'!$C$8,'Ex Ante Impacts'!$C$10,$E9)</f>
        <v>2016Greater Bay Area1-in-2Typical Event DayPGE7</v>
      </c>
      <c r="H9" s="60">
        <f>(VLOOKUP(Criteria!$G9,Data,7,FALSE))*VLOOKUP(Criteria!G9,Data,12,FALSE)/1000</f>
        <v>29.865794396909884</v>
      </c>
      <c r="I9" s="60">
        <f>(VLOOKUP(Criteria!$G9,Data,8,FALSE))*VLOOKUP(Criteria!G9,Data,12,FALSE)/1000</f>
        <v>29.865794396909884</v>
      </c>
      <c r="J9" s="10" t="str">
        <f>CONCATENATE('Ex Ante Impacts'!$C$9,$A$4,'Ex Ante Impacts'!$C$7,'Ex Ante Impacts'!$C$8,'Ex Ante Impacts'!$C$10,$E9)</f>
        <v>2016Greater Fresno Area1-in-2Typical Event DayPGE7</v>
      </c>
      <c r="K9" s="60">
        <f>(VLOOKUP(Criteria!$J9,Data,7,FALSE))*VLOOKUP(Criteria!J9,Data,12,FALSE)/1000</f>
        <v>16.512342382926494</v>
      </c>
      <c r="L9" s="60">
        <f>(VLOOKUP(Criteria!$J9,Data,8,FALSE))*VLOOKUP(Criteria!J9,Data,12,FALSE)/1000</f>
        <v>16.512342382926494</v>
      </c>
      <c r="M9" s="10" t="str">
        <f>CONCATENATE('Ex Ante Impacts'!$C$9,$A$5,'Ex Ante Impacts'!$C$7,'Ex Ante Impacts'!$C$8,'Ex Ante Impacts'!$C$10,$E9)</f>
        <v>2016Kern1-in-2Typical Event DayPGE7</v>
      </c>
      <c r="N9" s="60">
        <f>(VLOOKUP(Criteria!$M9,Data,7,FALSE))*VLOOKUP(Criteria!M9,Data,12,FALSE)/1000</f>
        <v>7.9660891282763329</v>
      </c>
      <c r="O9" s="60">
        <f>(VLOOKUP(Criteria!$M9,Data,8,FALSE))*VLOOKUP(Criteria!M9,Data,12,FALSE)/1000</f>
        <v>7.9660891282763329</v>
      </c>
      <c r="P9" s="10" t="str">
        <f>CONCATENATE('Ex Ante Impacts'!$C$9,$A$6,'Ex Ante Impacts'!$C$7,'Ex Ante Impacts'!$C$8,'Ex Ante Impacts'!$C$10,$E9)</f>
        <v>2016Northern Coast1-in-2Typical Event DayPGE7</v>
      </c>
      <c r="Q9" s="60">
        <f>(VLOOKUP(Criteria!$P9,Data,7,FALSE))*VLOOKUP(Criteria!P9,Data,12,FALSE)/1000</f>
        <v>4.7603281512649263</v>
      </c>
      <c r="R9" s="60">
        <f>(VLOOKUP(Criteria!$P9,Data,8,FALSE))*VLOOKUP(Criteria!P9,Data,12,FALSE)/1000</f>
        <v>4.7603281512649263</v>
      </c>
      <c r="S9" s="10" t="str">
        <f>CONCATENATE('Ex Ante Impacts'!$C$9,$A$7,'Ex Ante Impacts'!$C$7,'Ex Ante Impacts'!$C$8,'Ex Ante Impacts'!$C$10,$E9)</f>
        <v>2016Other1-in-2Typical Event DayPGE7</v>
      </c>
      <c r="T9" s="60">
        <f>(VLOOKUP(Criteria!$S9,Data,7,FALSE))*VLOOKUP(Criteria!S9,Data,12,FALSE)/1000</f>
        <v>25.232820132982916</v>
      </c>
      <c r="U9" s="60">
        <f>(VLOOKUP(Criteria!$S9,Data,8,FALSE))*VLOOKUP(Criteria!S9,Data,12,FALSE)/1000</f>
        <v>25.232820132982916</v>
      </c>
      <c r="V9" s="10" t="str">
        <f>CONCATENATE('Ex Ante Impacts'!$C$9,$A$8,'Ex Ante Impacts'!$C$7,'Ex Ante Impacts'!$C$8,'Ex Ante Impacts'!$C$10,$E9)</f>
        <v>2016Sierra1-in-2Typical Event DayPGE7</v>
      </c>
      <c r="W9" s="60">
        <f>(VLOOKUP(Criteria!$V9,Data,7,FALSE))*VLOOKUP(Criteria!V9,Data,12,FALSE)/1000</f>
        <v>15.205415780088632</v>
      </c>
      <c r="X9" s="60">
        <f>(VLOOKUP(Criteria!$V9,Data,8,FALSE))*VLOOKUP(Criteria!V9,Data,12,FALSE)/1000</f>
        <v>15.205415780088632</v>
      </c>
      <c r="Y9" s="10" t="str">
        <f>CONCATENATE('Ex Ante Impacts'!$C$9,$A$9,'Ex Ante Impacts'!$C$7,'Ex Ante Impacts'!$C$8,'Ex Ante Impacts'!$C$10,$E9)</f>
        <v>2016Stockton1-in-2Typical Event DayPGE7</v>
      </c>
      <c r="Z9" s="60">
        <f>(VLOOKUP(Criteria!$Y9,Data,7,FALSE))*VLOOKUP(Criteria!Y9,Data,12,FALSE)/1000</f>
        <v>12.047498160808638</v>
      </c>
      <c r="AA9" s="60">
        <f>(VLOOKUP(Criteria!$Y9,Data,8,FALSE))*VLOOKUP(Criteria!Y9,Data,12,FALSE)/1000</f>
        <v>12.047498160808638</v>
      </c>
      <c r="AB9" s="10" t="str">
        <f>CONCATENATE('Ex Ante Impacts'!$C$9,$A$10,'Ex Ante Impacts'!$C$7,'Ex Ante Impacts'!$C$8,'Ex Ante Impacts'!$C$10,$E9)</f>
        <v>2016Humboldt1-in-2Typical Event DayPGE7</v>
      </c>
      <c r="AC9" s="11">
        <f>(VLOOKUP(Criteria!$AB9,Data,7,FALSE))*VLOOKUP(Criteria!AB9,Data,12,FALSE)/1000</f>
        <v>0.70476401362696195</v>
      </c>
      <c r="AD9" s="11">
        <f>(VLOOKUP(Criteria!$AB9,Data,8,FALSE))*VLOOKUP(Criteria!AB9,Data,12,FALSE)/1000</f>
        <v>0.70476401362696195</v>
      </c>
    </row>
    <row r="10" spans="1:30" x14ac:dyDescent="0.25">
      <c r="A10" t="s">
        <v>53</v>
      </c>
      <c r="E10" s="5">
        <v>8</v>
      </c>
      <c r="F10" s="10" t="str">
        <f>CONCATENATE('Ex Ante Impacts'!$C$9,'Ex Ante Impacts'!$C$6,'Ex Ante Impacts'!$C$7,'Ex Ante Impacts'!$C$8,'Ex Ante Impacts'!$C$10,$E10)</f>
        <v>2016All1-in-2Typical Event DayPGE8</v>
      </c>
      <c r="G10" s="10" t="str">
        <f>CONCATENATE('Ex Ante Impacts'!$C$9,$A$3,'Ex Ante Impacts'!$C$7,'Ex Ante Impacts'!$C$8,'Ex Ante Impacts'!$C$10,$E10)</f>
        <v>2016Greater Bay Area1-in-2Typical Event DayPGE8</v>
      </c>
      <c r="H10" s="60">
        <f>(VLOOKUP(Criteria!$G10,Data,7,FALSE))*VLOOKUP(Criteria!G10,Data,12,FALSE)/1000</f>
        <v>32.163317139447201</v>
      </c>
      <c r="I10" s="60">
        <f>(VLOOKUP(Criteria!$G10,Data,8,FALSE))*VLOOKUP(Criteria!G10,Data,12,FALSE)/1000</f>
        <v>32.163317139447201</v>
      </c>
      <c r="J10" s="10" t="str">
        <f>CONCATENATE('Ex Ante Impacts'!$C$9,$A$4,'Ex Ante Impacts'!$C$7,'Ex Ante Impacts'!$C$8,'Ex Ante Impacts'!$C$10,$E10)</f>
        <v>2016Greater Fresno Area1-in-2Typical Event DayPGE8</v>
      </c>
      <c r="K10" s="60">
        <f>(VLOOKUP(Criteria!$J10,Data,7,FALSE))*VLOOKUP(Criteria!J10,Data,12,FALSE)/1000</f>
        <v>16.927740516411607</v>
      </c>
      <c r="L10" s="60">
        <f>(VLOOKUP(Criteria!$J10,Data,8,FALSE))*VLOOKUP(Criteria!J10,Data,12,FALSE)/1000</f>
        <v>16.927740516411607</v>
      </c>
      <c r="M10" s="10" t="str">
        <f>CONCATENATE('Ex Ante Impacts'!$C$9,$A$5,'Ex Ante Impacts'!$C$7,'Ex Ante Impacts'!$C$8,'Ex Ante Impacts'!$C$10,$E10)</f>
        <v>2016Kern1-in-2Typical Event DayPGE8</v>
      </c>
      <c r="N10" s="60">
        <f>(VLOOKUP(Criteria!$M10,Data,7,FALSE))*VLOOKUP(Criteria!M10,Data,12,FALSE)/1000</f>
        <v>8.0186552724686919</v>
      </c>
      <c r="O10" s="60">
        <f>(VLOOKUP(Criteria!$M10,Data,8,FALSE))*VLOOKUP(Criteria!M10,Data,12,FALSE)/1000</f>
        <v>8.0186552724686919</v>
      </c>
      <c r="P10" s="10" t="str">
        <f>CONCATENATE('Ex Ante Impacts'!$C$9,$A$6,'Ex Ante Impacts'!$C$7,'Ex Ante Impacts'!$C$8,'Ex Ante Impacts'!$C$10,$E10)</f>
        <v>2016Northern Coast1-in-2Typical Event DayPGE8</v>
      </c>
      <c r="Q10" s="60">
        <f>(VLOOKUP(Criteria!$P10,Data,7,FALSE))*VLOOKUP(Criteria!P10,Data,12,FALSE)/1000</f>
        <v>5.2123061663178962</v>
      </c>
      <c r="R10" s="60">
        <f>(VLOOKUP(Criteria!$P10,Data,8,FALSE))*VLOOKUP(Criteria!P10,Data,12,FALSE)/1000</f>
        <v>5.2123061663178962</v>
      </c>
      <c r="S10" s="10" t="str">
        <f>CONCATENATE('Ex Ante Impacts'!$C$9,$A$7,'Ex Ante Impacts'!$C$7,'Ex Ante Impacts'!$C$8,'Ex Ante Impacts'!$C$10,$E10)</f>
        <v>2016Other1-in-2Typical Event DayPGE8</v>
      </c>
      <c r="T10" s="60">
        <f>(VLOOKUP(Criteria!$S10,Data,7,FALSE))*VLOOKUP(Criteria!S10,Data,12,FALSE)/1000</f>
        <v>26.588486807881157</v>
      </c>
      <c r="U10" s="60">
        <f>(VLOOKUP(Criteria!$S10,Data,8,FALSE))*VLOOKUP(Criteria!S10,Data,12,FALSE)/1000</f>
        <v>26.588486807881157</v>
      </c>
      <c r="V10" s="10" t="str">
        <f>CONCATENATE('Ex Ante Impacts'!$C$9,$A$8,'Ex Ante Impacts'!$C$7,'Ex Ante Impacts'!$C$8,'Ex Ante Impacts'!$C$10,$E10)</f>
        <v>2016Sierra1-in-2Typical Event DayPGE8</v>
      </c>
      <c r="W10" s="60">
        <f>(VLOOKUP(Criteria!$V10,Data,7,FALSE))*VLOOKUP(Criteria!V10,Data,12,FALSE)/1000</f>
        <v>16.127465826949571</v>
      </c>
      <c r="X10" s="60">
        <f>(VLOOKUP(Criteria!$V10,Data,8,FALSE))*VLOOKUP(Criteria!V10,Data,12,FALSE)/1000</f>
        <v>16.127465826949571</v>
      </c>
      <c r="Y10" s="10" t="str">
        <f>CONCATENATE('Ex Ante Impacts'!$C$9,$A$9,'Ex Ante Impacts'!$C$7,'Ex Ante Impacts'!$C$8,'Ex Ante Impacts'!$C$10,$E10)</f>
        <v>2016Stockton1-in-2Typical Event DayPGE8</v>
      </c>
      <c r="Z10" s="60">
        <f>(VLOOKUP(Criteria!$Y10,Data,7,FALSE))*VLOOKUP(Criteria!Y10,Data,12,FALSE)/1000</f>
        <v>12.649302172720549</v>
      </c>
      <c r="AA10" s="60">
        <f>(VLOOKUP(Criteria!$Y10,Data,8,FALSE))*VLOOKUP(Criteria!Y10,Data,12,FALSE)/1000</f>
        <v>12.649302172720549</v>
      </c>
      <c r="AB10" s="10" t="str">
        <f>CONCATENATE('Ex Ante Impacts'!$C$9,$A$10,'Ex Ante Impacts'!$C$7,'Ex Ante Impacts'!$C$8,'Ex Ante Impacts'!$C$10,$E10)</f>
        <v>2016Humboldt1-in-2Typical Event DayPGE8</v>
      </c>
      <c r="AC10" s="11">
        <f>(VLOOKUP(Criteria!$AB10,Data,7,FALSE))*VLOOKUP(Criteria!AB10,Data,12,FALSE)/1000</f>
        <v>0.76505128662714561</v>
      </c>
      <c r="AD10" s="11">
        <f>(VLOOKUP(Criteria!$AB10,Data,8,FALSE))*VLOOKUP(Criteria!AB10,Data,12,FALSE)/1000</f>
        <v>0.76505128662714561</v>
      </c>
    </row>
    <row r="11" spans="1:30" x14ac:dyDescent="0.25">
      <c r="E11" s="5">
        <v>9</v>
      </c>
      <c r="F11" s="10" t="str">
        <f>CONCATENATE('Ex Ante Impacts'!$C$9,'Ex Ante Impacts'!$C$6,'Ex Ante Impacts'!$C$7,'Ex Ante Impacts'!$C$8,'Ex Ante Impacts'!$C$10,$E11)</f>
        <v>2016All1-in-2Typical Event DayPGE9</v>
      </c>
      <c r="G11" s="10" t="str">
        <f>CONCATENATE('Ex Ante Impacts'!$C$9,$A$3,'Ex Ante Impacts'!$C$7,'Ex Ante Impacts'!$C$8,'Ex Ante Impacts'!$C$10,$E11)</f>
        <v>2016Greater Bay Area1-in-2Typical Event DayPGE9</v>
      </c>
      <c r="H11" s="60">
        <f>(VLOOKUP(Criteria!$G11,Data,7,FALSE))*VLOOKUP(Criteria!G11,Data,12,FALSE)/1000</f>
        <v>31.474167110171635</v>
      </c>
      <c r="I11" s="60">
        <f>(VLOOKUP(Criteria!$G11,Data,8,FALSE))*VLOOKUP(Criteria!G11,Data,12,FALSE)/1000</f>
        <v>31.474167110171635</v>
      </c>
      <c r="J11" s="10" t="str">
        <f>CONCATENATE('Ex Ante Impacts'!$C$9,$A$4,'Ex Ante Impacts'!$C$7,'Ex Ante Impacts'!$C$8,'Ex Ante Impacts'!$C$10,$E11)</f>
        <v>2016Greater Fresno Area1-in-2Typical Event DayPGE9</v>
      </c>
      <c r="K11" s="60">
        <f>(VLOOKUP(Criteria!$J11,Data,7,FALSE))*VLOOKUP(Criteria!J11,Data,12,FALSE)/1000</f>
        <v>16.700427836781834</v>
      </c>
      <c r="L11" s="60">
        <f>(VLOOKUP(Criteria!$J11,Data,8,FALSE))*VLOOKUP(Criteria!J11,Data,12,FALSE)/1000</f>
        <v>16.700427836781834</v>
      </c>
      <c r="M11" s="10" t="str">
        <f>CONCATENATE('Ex Ante Impacts'!$C$9,$A$5,'Ex Ante Impacts'!$C$7,'Ex Ante Impacts'!$C$8,'Ex Ante Impacts'!$C$10,$E11)</f>
        <v>2016Kern1-in-2Typical Event DayPGE9</v>
      </c>
      <c r="N11" s="60">
        <f>(VLOOKUP(Criteria!$M11,Data,7,FALSE))*VLOOKUP(Criteria!M11,Data,12,FALSE)/1000</f>
        <v>8.0147116807238206</v>
      </c>
      <c r="O11" s="60">
        <f>(VLOOKUP(Criteria!$M11,Data,8,FALSE))*VLOOKUP(Criteria!M11,Data,12,FALSE)/1000</f>
        <v>8.0147116807238206</v>
      </c>
      <c r="P11" s="10" t="str">
        <f>CONCATENATE('Ex Ante Impacts'!$C$9,$A$6,'Ex Ante Impacts'!$C$7,'Ex Ante Impacts'!$C$8,'Ex Ante Impacts'!$C$10,$E11)</f>
        <v>2016Northern Coast1-in-2Typical Event DayPGE9</v>
      </c>
      <c r="Q11" s="60">
        <f>(VLOOKUP(Criteria!$P11,Data,7,FALSE))*VLOOKUP(Criteria!P11,Data,12,FALSE)/1000</f>
        <v>5.1372630086304856</v>
      </c>
      <c r="R11" s="60">
        <f>(VLOOKUP(Criteria!$P11,Data,8,FALSE))*VLOOKUP(Criteria!P11,Data,12,FALSE)/1000</f>
        <v>5.1372630086304856</v>
      </c>
      <c r="S11" s="10" t="str">
        <f>CONCATENATE('Ex Ante Impacts'!$C$9,$A$7,'Ex Ante Impacts'!$C$7,'Ex Ante Impacts'!$C$8,'Ex Ante Impacts'!$C$10,$E11)</f>
        <v>2016Other1-in-2Typical Event DayPGE9</v>
      </c>
      <c r="T11" s="60">
        <f>(VLOOKUP(Criteria!$S11,Data,7,FALSE))*VLOOKUP(Criteria!S11,Data,12,FALSE)/1000</f>
        <v>26.416901288582476</v>
      </c>
      <c r="U11" s="60">
        <f>(VLOOKUP(Criteria!$S11,Data,8,FALSE))*VLOOKUP(Criteria!S11,Data,12,FALSE)/1000</f>
        <v>26.416901288582476</v>
      </c>
      <c r="V11" s="10" t="str">
        <f>CONCATENATE('Ex Ante Impacts'!$C$9,$A$8,'Ex Ante Impacts'!$C$7,'Ex Ante Impacts'!$C$8,'Ex Ante Impacts'!$C$10,$E11)</f>
        <v>2016Sierra1-in-2Typical Event DayPGE9</v>
      </c>
      <c r="W11" s="60">
        <f>(VLOOKUP(Criteria!$V11,Data,7,FALSE))*VLOOKUP(Criteria!V11,Data,12,FALSE)/1000</f>
        <v>16.227590170397189</v>
      </c>
      <c r="X11" s="60">
        <f>(VLOOKUP(Criteria!$V11,Data,8,FALSE))*VLOOKUP(Criteria!V11,Data,12,FALSE)/1000</f>
        <v>16.227590170397189</v>
      </c>
      <c r="Y11" s="10" t="str">
        <f>CONCATENATE('Ex Ante Impacts'!$C$9,$A$9,'Ex Ante Impacts'!$C$7,'Ex Ante Impacts'!$C$8,'Ex Ante Impacts'!$C$10,$E11)</f>
        <v>2016Stockton1-in-2Typical Event DayPGE9</v>
      </c>
      <c r="Z11" s="60">
        <f>(VLOOKUP(Criteria!$Y11,Data,7,FALSE))*VLOOKUP(Criteria!Y11,Data,12,FALSE)/1000</f>
        <v>13.028676891366311</v>
      </c>
      <c r="AA11" s="60">
        <f>(VLOOKUP(Criteria!$Y11,Data,8,FALSE))*VLOOKUP(Criteria!Y11,Data,12,FALSE)/1000</f>
        <v>13.028676891366311</v>
      </c>
      <c r="AB11" s="10" t="str">
        <f>CONCATENATE('Ex Ante Impacts'!$C$9,$A$10,'Ex Ante Impacts'!$C$7,'Ex Ante Impacts'!$C$8,'Ex Ante Impacts'!$C$10,$E11)</f>
        <v>2016Humboldt1-in-2Typical Event DayPGE9</v>
      </c>
      <c r="AC11" s="11">
        <f>(VLOOKUP(Criteria!$AB11,Data,7,FALSE))*VLOOKUP(Criteria!AB11,Data,12,FALSE)/1000</f>
        <v>0.73730428450090402</v>
      </c>
      <c r="AD11" s="11">
        <f>(VLOOKUP(Criteria!$AB11,Data,8,FALSE))*VLOOKUP(Criteria!AB11,Data,12,FALSE)/1000</f>
        <v>0.73730428450090402</v>
      </c>
    </row>
    <row r="12" spans="1:30" x14ac:dyDescent="0.25">
      <c r="A12" s="3" t="s">
        <v>9</v>
      </c>
      <c r="E12" s="5">
        <v>10</v>
      </c>
      <c r="F12" s="10" t="str">
        <f>CONCATENATE('Ex Ante Impacts'!$C$9,'Ex Ante Impacts'!$C$6,'Ex Ante Impacts'!$C$7,'Ex Ante Impacts'!$C$8,'Ex Ante Impacts'!$C$10,$E12)</f>
        <v>2016All1-in-2Typical Event DayPGE10</v>
      </c>
      <c r="G12" s="10" t="str">
        <f>CONCATENATE('Ex Ante Impacts'!$C$9,$A$3,'Ex Ante Impacts'!$C$7,'Ex Ante Impacts'!$C$8,'Ex Ante Impacts'!$C$10,$E12)</f>
        <v>2016Greater Bay Area1-in-2Typical Event DayPGE10</v>
      </c>
      <c r="H12" s="60">
        <f>(VLOOKUP(Criteria!$G12,Data,7,FALSE))*VLOOKUP(Criteria!G12,Data,12,FALSE)/1000</f>
        <v>31.650849004896358</v>
      </c>
      <c r="I12" s="60">
        <f>(VLOOKUP(Criteria!$G12,Data,8,FALSE))*VLOOKUP(Criteria!G12,Data,12,FALSE)/1000</f>
        <v>31.650849004896358</v>
      </c>
      <c r="J12" s="10" t="str">
        <f>CONCATENATE('Ex Ante Impacts'!$C$9,$A$4,'Ex Ante Impacts'!$C$7,'Ex Ante Impacts'!$C$8,'Ex Ante Impacts'!$C$10,$E12)</f>
        <v>2016Greater Fresno Area1-in-2Typical Event DayPGE10</v>
      </c>
      <c r="K12" s="60">
        <f>(VLOOKUP(Criteria!$J12,Data,7,FALSE))*VLOOKUP(Criteria!J12,Data,12,FALSE)/1000</f>
        <v>17.655240218729713</v>
      </c>
      <c r="L12" s="60">
        <f>(VLOOKUP(Criteria!$J12,Data,8,FALSE))*VLOOKUP(Criteria!J12,Data,12,FALSE)/1000</f>
        <v>17.655240218729713</v>
      </c>
      <c r="M12" s="10" t="str">
        <f>CONCATENATE('Ex Ante Impacts'!$C$9,$A$5,'Ex Ante Impacts'!$C$7,'Ex Ante Impacts'!$C$8,'Ex Ante Impacts'!$C$10,$E12)</f>
        <v>2016Kern1-in-2Typical Event DayPGE10</v>
      </c>
      <c r="N12" s="60">
        <f>(VLOOKUP(Criteria!$M12,Data,7,FALSE))*VLOOKUP(Criteria!M12,Data,12,FALSE)/1000</f>
        <v>8.8760293018026282</v>
      </c>
      <c r="O12" s="60">
        <f>(VLOOKUP(Criteria!$M12,Data,8,FALSE))*VLOOKUP(Criteria!M12,Data,12,FALSE)/1000</f>
        <v>8.8760293018026282</v>
      </c>
      <c r="P12" s="10" t="str">
        <f>CONCATENATE('Ex Ante Impacts'!$C$9,$A$6,'Ex Ante Impacts'!$C$7,'Ex Ante Impacts'!$C$8,'Ex Ante Impacts'!$C$10,$E12)</f>
        <v>2016Northern Coast1-in-2Typical Event DayPGE10</v>
      </c>
      <c r="Q12" s="60">
        <f>(VLOOKUP(Criteria!$P12,Data,7,FALSE))*VLOOKUP(Criteria!P12,Data,12,FALSE)/1000</f>
        <v>4.927686599070439</v>
      </c>
      <c r="R12" s="60">
        <f>(VLOOKUP(Criteria!$P12,Data,8,FALSE))*VLOOKUP(Criteria!P12,Data,12,FALSE)/1000</f>
        <v>4.927686599070439</v>
      </c>
      <c r="S12" s="10" t="str">
        <f>CONCATENATE('Ex Ante Impacts'!$C$9,$A$7,'Ex Ante Impacts'!$C$7,'Ex Ante Impacts'!$C$8,'Ex Ante Impacts'!$C$10,$E12)</f>
        <v>2016Other1-in-2Typical Event DayPGE10</v>
      </c>
      <c r="T12" s="60">
        <f>(VLOOKUP(Criteria!$S12,Data,7,FALSE))*VLOOKUP(Criteria!S12,Data,12,FALSE)/1000</f>
        <v>27.620740477761718</v>
      </c>
      <c r="U12" s="60">
        <f>(VLOOKUP(Criteria!$S12,Data,8,FALSE))*VLOOKUP(Criteria!S12,Data,12,FALSE)/1000</f>
        <v>27.620740477761718</v>
      </c>
      <c r="V12" s="10" t="str">
        <f>CONCATENATE('Ex Ante Impacts'!$C$9,$A$8,'Ex Ante Impacts'!$C$7,'Ex Ante Impacts'!$C$8,'Ex Ante Impacts'!$C$10,$E12)</f>
        <v>2016Sierra1-in-2Typical Event DayPGE10</v>
      </c>
      <c r="W12" s="60">
        <f>(VLOOKUP(Criteria!$V12,Data,7,FALSE))*VLOOKUP(Criteria!V12,Data,12,FALSE)/1000</f>
        <v>16.698342068547614</v>
      </c>
      <c r="X12" s="60">
        <f>(VLOOKUP(Criteria!$V12,Data,8,FALSE))*VLOOKUP(Criteria!V12,Data,12,FALSE)/1000</f>
        <v>16.698342068547614</v>
      </c>
      <c r="Y12" s="10" t="str">
        <f>CONCATENATE('Ex Ante Impacts'!$C$9,$A$9,'Ex Ante Impacts'!$C$7,'Ex Ante Impacts'!$C$8,'Ex Ante Impacts'!$C$10,$E12)</f>
        <v>2016Stockton1-in-2Typical Event DayPGE10</v>
      </c>
      <c r="Z12" s="60">
        <f>(VLOOKUP(Criteria!$Y12,Data,7,FALSE))*VLOOKUP(Criteria!Y12,Data,12,FALSE)/1000</f>
        <v>14.205852983010235</v>
      </c>
      <c r="AA12" s="60">
        <f>(VLOOKUP(Criteria!$Y12,Data,8,FALSE))*VLOOKUP(Criteria!Y12,Data,12,FALSE)/1000</f>
        <v>14.205852983010235</v>
      </c>
      <c r="AB12" s="10" t="str">
        <f>CONCATENATE('Ex Ante Impacts'!$C$9,$A$10,'Ex Ante Impacts'!$C$7,'Ex Ante Impacts'!$C$8,'Ex Ante Impacts'!$C$10,$E12)</f>
        <v>2016Humboldt1-in-2Typical Event DayPGE10</v>
      </c>
      <c r="AC12" s="11">
        <f>(VLOOKUP(Criteria!$AB12,Data,7,FALSE))*VLOOKUP(Criteria!AB12,Data,12,FALSE)/1000</f>
        <v>0.77333386351085209</v>
      </c>
      <c r="AD12" s="11">
        <f>(VLOOKUP(Criteria!$AB12,Data,8,FALSE))*VLOOKUP(Criteria!AB12,Data,12,FALSE)/1000</f>
        <v>0.77333386351085209</v>
      </c>
    </row>
    <row r="13" spans="1:30" x14ac:dyDescent="0.25">
      <c r="A13" s="3" t="s">
        <v>1</v>
      </c>
      <c r="E13" s="5">
        <v>11</v>
      </c>
      <c r="F13" s="10" t="str">
        <f>CONCATENATE('Ex Ante Impacts'!$C$9,'Ex Ante Impacts'!$C$6,'Ex Ante Impacts'!$C$7,'Ex Ante Impacts'!$C$8,'Ex Ante Impacts'!$C$10,$E13)</f>
        <v>2016All1-in-2Typical Event DayPGE11</v>
      </c>
      <c r="G13" s="10" t="str">
        <f>CONCATENATE('Ex Ante Impacts'!$C$9,$A$3,'Ex Ante Impacts'!$C$7,'Ex Ante Impacts'!$C$8,'Ex Ante Impacts'!$C$10,$E13)</f>
        <v>2016Greater Bay Area1-in-2Typical Event DayPGE11</v>
      </c>
      <c r="H13" s="60">
        <f>(VLOOKUP(Criteria!$G13,Data,7,FALSE))*VLOOKUP(Criteria!G13,Data,12,FALSE)/1000</f>
        <v>34.171929102096705</v>
      </c>
      <c r="I13" s="60">
        <f>(VLOOKUP(Criteria!$G13,Data,8,FALSE))*VLOOKUP(Criteria!G13,Data,12,FALSE)/1000</f>
        <v>34.171929102096705</v>
      </c>
      <c r="J13" s="10" t="str">
        <f>CONCATENATE('Ex Ante Impacts'!$C$9,$A$4,'Ex Ante Impacts'!$C$7,'Ex Ante Impacts'!$C$8,'Ex Ante Impacts'!$C$10,$E13)</f>
        <v>2016Greater Fresno Area1-in-2Typical Event DayPGE11</v>
      </c>
      <c r="K13" s="60">
        <f>(VLOOKUP(Criteria!$J13,Data,7,FALSE))*VLOOKUP(Criteria!J13,Data,12,FALSE)/1000</f>
        <v>19.909378497214057</v>
      </c>
      <c r="L13" s="60">
        <f>(VLOOKUP(Criteria!$J13,Data,8,FALSE))*VLOOKUP(Criteria!J13,Data,12,FALSE)/1000</f>
        <v>19.909378497214057</v>
      </c>
      <c r="M13" s="10" t="str">
        <f>CONCATENATE('Ex Ante Impacts'!$C$9,$A$5,'Ex Ante Impacts'!$C$7,'Ex Ante Impacts'!$C$8,'Ex Ante Impacts'!$C$10,$E13)</f>
        <v>2016Kern1-in-2Typical Event DayPGE11</v>
      </c>
      <c r="N13" s="60">
        <f>(VLOOKUP(Criteria!$M13,Data,7,FALSE))*VLOOKUP(Criteria!M13,Data,12,FALSE)/1000</f>
        <v>10.463521587021649</v>
      </c>
      <c r="O13" s="60">
        <f>(VLOOKUP(Criteria!$M13,Data,8,FALSE))*VLOOKUP(Criteria!M13,Data,12,FALSE)/1000</f>
        <v>10.463521587021649</v>
      </c>
      <c r="P13" s="10" t="str">
        <f>CONCATENATE('Ex Ante Impacts'!$C$9,$A$6,'Ex Ante Impacts'!$C$7,'Ex Ante Impacts'!$C$8,'Ex Ante Impacts'!$C$10,$E13)</f>
        <v>2016Northern Coast1-in-2Typical Event DayPGE11</v>
      </c>
      <c r="Q13" s="60">
        <f>(VLOOKUP(Criteria!$P13,Data,7,FALSE))*VLOOKUP(Criteria!P13,Data,12,FALSE)/1000</f>
        <v>4.9102706524775135</v>
      </c>
      <c r="R13" s="60">
        <f>(VLOOKUP(Criteria!$P13,Data,8,FALSE))*VLOOKUP(Criteria!P13,Data,12,FALSE)/1000</f>
        <v>4.9102706524775135</v>
      </c>
      <c r="S13" s="10" t="str">
        <f>CONCATENATE('Ex Ante Impacts'!$C$9,$A$7,'Ex Ante Impacts'!$C$7,'Ex Ante Impacts'!$C$8,'Ex Ante Impacts'!$C$10,$E13)</f>
        <v>2016Other1-in-2Typical Event DayPGE11</v>
      </c>
      <c r="T13" s="60">
        <f>(VLOOKUP(Criteria!$S13,Data,7,FALSE))*VLOOKUP(Criteria!S13,Data,12,FALSE)/1000</f>
        <v>31.046154889583821</v>
      </c>
      <c r="U13" s="60">
        <f>(VLOOKUP(Criteria!$S13,Data,8,FALSE))*VLOOKUP(Criteria!S13,Data,12,FALSE)/1000</f>
        <v>31.046154889583821</v>
      </c>
      <c r="V13" s="10" t="str">
        <f>CONCATENATE('Ex Ante Impacts'!$C$9,$A$8,'Ex Ante Impacts'!$C$7,'Ex Ante Impacts'!$C$8,'Ex Ante Impacts'!$C$10,$E13)</f>
        <v>2016Sierra1-in-2Typical Event DayPGE11</v>
      </c>
      <c r="W13" s="60">
        <f>(VLOOKUP(Criteria!$V13,Data,7,FALSE))*VLOOKUP(Criteria!V13,Data,12,FALSE)/1000</f>
        <v>18.211786905047482</v>
      </c>
      <c r="X13" s="60">
        <f>(VLOOKUP(Criteria!$V13,Data,8,FALSE))*VLOOKUP(Criteria!V13,Data,12,FALSE)/1000</f>
        <v>18.211786905047482</v>
      </c>
      <c r="Y13" s="10" t="str">
        <f>CONCATENATE('Ex Ante Impacts'!$C$9,$A$9,'Ex Ante Impacts'!$C$7,'Ex Ante Impacts'!$C$8,'Ex Ante Impacts'!$C$10,$E13)</f>
        <v>2016Stockton1-in-2Typical Event DayPGE11</v>
      </c>
      <c r="Z13" s="60">
        <f>(VLOOKUP(Criteria!$Y13,Data,7,FALSE))*VLOOKUP(Criteria!Y13,Data,12,FALSE)/1000</f>
        <v>16.154511152858497</v>
      </c>
      <c r="AA13" s="60">
        <f>(VLOOKUP(Criteria!$Y13,Data,8,FALSE))*VLOOKUP(Criteria!Y13,Data,12,FALSE)/1000</f>
        <v>16.154511152858497</v>
      </c>
      <c r="AB13" s="10" t="str">
        <f>CONCATENATE('Ex Ante Impacts'!$C$9,$A$10,'Ex Ante Impacts'!$C$7,'Ex Ante Impacts'!$C$8,'Ex Ante Impacts'!$C$10,$E13)</f>
        <v>2016Humboldt1-in-2Typical Event DayPGE11</v>
      </c>
      <c r="AC13" s="11">
        <f>(VLOOKUP(Criteria!$AB13,Data,7,FALSE))*VLOOKUP(Criteria!AB13,Data,12,FALSE)/1000</f>
        <v>0.81970339786709523</v>
      </c>
      <c r="AD13" s="11">
        <f>(VLOOKUP(Criteria!$AB13,Data,8,FALSE))*VLOOKUP(Criteria!AB13,Data,12,FALSE)/1000</f>
        <v>0.81970339786709523</v>
      </c>
    </row>
    <row r="14" spans="1:30" x14ac:dyDescent="0.25">
      <c r="A14" s="3"/>
      <c r="E14" s="5">
        <v>12</v>
      </c>
      <c r="F14" s="10" t="str">
        <f>CONCATENATE('Ex Ante Impacts'!$C$9,'Ex Ante Impacts'!$C$6,'Ex Ante Impacts'!$C$7,'Ex Ante Impacts'!$C$8,'Ex Ante Impacts'!$C$10,$E14)</f>
        <v>2016All1-in-2Typical Event DayPGE12</v>
      </c>
      <c r="G14" s="10" t="str">
        <f>CONCATENATE('Ex Ante Impacts'!$C$9,$A$3,'Ex Ante Impacts'!$C$7,'Ex Ante Impacts'!$C$8,'Ex Ante Impacts'!$C$10,$E14)</f>
        <v>2016Greater Bay Area1-in-2Typical Event DayPGE12</v>
      </c>
      <c r="H14" s="60">
        <f>(VLOOKUP(Criteria!$G14,Data,7,FALSE))*VLOOKUP(Criteria!G14,Data,12,FALSE)/1000</f>
        <v>40.452908686858137</v>
      </c>
      <c r="I14" s="60">
        <f>(VLOOKUP(Criteria!$G14,Data,8,FALSE))*VLOOKUP(Criteria!G14,Data,12,FALSE)/1000</f>
        <v>40.452908686858137</v>
      </c>
      <c r="J14" s="10" t="str">
        <f>CONCATENATE('Ex Ante Impacts'!$C$9,$A$4,'Ex Ante Impacts'!$C$7,'Ex Ante Impacts'!$C$8,'Ex Ante Impacts'!$C$10,$E14)</f>
        <v>2016Greater Fresno Area1-in-2Typical Event DayPGE12</v>
      </c>
      <c r="K14" s="60">
        <f>(VLOOKUP(Criteria!$J14,Data,7,FALSE))*VLOOKUP(Criteria!J14,Data,12,FALSE)/1000</f>
        <v>23.776657308041116</v>
      </c>
      <c r="L14" s="60">
        <f>(VLOOKUP(Criteria!$J14,Data,8,FALSE))*VLOOKUP(Criteria!J14,Data,12,FALSE)/1000</f>
        <v>23.776657308041116</v>
      </c>
      <c r="M14" s="10" t="str">
        <f>CONCATENATE('Ex Ante Impacts'!$C$9,$A$5,'Ex Ante Impacts'!$C$7,'Ex Ante Impacts'!$C$8,'Ex Ante Impacts'!$C$10,$E14)</f>
        <v>2016Kern1-in-2Typical Event DayPGE12</v>
      </c>
      <c r="N14" s="60">
        <f>(VLOOKUP(Criteria!$M14,Data,7,FALSE))*VLOOKUP(Criteria!M14,Data,12,FALSE)/1000</f>
        <v>12.98357166044088</v>
      </c>
      <c r="O14" s="60">
        <f>(VLOOKUP(Criteria!$M14,Data,8,FALSE))*VLOOKUP(Criteria!M14,Data,12,FALSE)/1000</f>
        <v>12.98357166044088</v>
      </c>
      <c r="P14" s="10" t="str">
        <f>CONCATENATE('Ex Ante Impacts'!$C$9,$A$6,'Ex Ante Impacts'!$C$7,'Ex Ante Impacts'!$C$8,'Ex Ante Impacts'!$C$10,$E14)</f>
        <v>2016Northern Coast1-in-2Typical Event DayPGE12</v>
      </c>
      <c r="Q14" s="60">
        <f>(VLOOKUP(Criteria!$P14,Data,7,FALSE))*VLOOKUP(Criteria!P14,Data,12,FALSE)/1000</f>
        <v>5.3691940152794126</v>
      </c>
      <c r="R14" s="60">
        <f>(VLOOKUP(Criteria!$P14,Data,8,FALSE))*VLOOKUP(Criteria!P14,Data,12,FALSE)/1000</f>
        <v>5.3691940152794126</v>
      </c>
      <c r="S14" s="10" t="str">
        <f>CONCATENATE('Ex Ante Impacts'!$C$9,$A$7,'Ex Ante Impacts'!$C$7,'Ex Ante Impacts'!$C$8,'Ex Ante Impacts'!$C$10,$E14)</f>
        <v>2016Other1-in-2Typical Event DayPGE12</v>
      </c>
      <c r="T14" s="60">
        <f>(VLOOKUP(Criteria!$S14,Data,7,FALSE))*VLOOKUP(Criteria!S14,Data,12,FALSE)/1000</f>
        <v>37.198631734855006</v>
      </c>
      <c r="U14" s="60">
        <f>(VLOOKUP(Criteria!$S14,Data,8,FALSE))*VLOOKUP(Criteria!S14,Data,12,FALSE)/1000</f>
        <v>37.198631734855006</v>
      </c>
      <c r="V14" s="10" t="str">
        <f>CONCATENATE('Ex Ante Impacts'!$C$9,$A$8,'Ex Ante Impacts'!$C$7,'Ex Ante Impacts'!$C$8,'Ex Ante Impacts'!$C$10,$E14)</f>
        <v>2016Sierra1-in-2Typical Event DayPGE12</v>
      </c>
      <c r="W14" s="60">
        <f>(VLOOKUP(Criteria!$V14,Data,7,FALSE))*VLOOKUP(Criteria!V14,Data,12,FALSE)/1000</f>
        <v>21.401594797323924</v>
      </c>
      <c r="X14" s="60">
        <f>(VLOOKUP(Criteria!$V14,Data,8,FALSE))*VLOOKUP(Criteria!V14,Data,12,FALSE)/1000</f>
        <v>21.401594797323924</v>
      </c>
      <c r="Y14" s="10" t="str">
        <f>CONCATENATE('Ex Ante Impacts'!$C$9,$A$9,'Ex Ante Impacts'!$C$7,'Ex Ante Impacts'!$C$8,'Ex Ante Impacts'!$C$10,$E14)</f>
        <v>2016Stockton1-in-2Typical Event DayPGE12</v>
      </c>
      <c r="Z14" s="60">
        <f>(VLOOKUP(Criteria!$Y14,Data,7,FALSE))*VLOOKUP(Criteria!Y14,Data,12,FALSE)/1000</f>
        <v>19.335093646784081</v>
      </c>
      <c r="AA14" s="60">
        <f>(VLOOKUP(Criteria!$Y14,Data,8,FALSE))*VLOOKUP(Criteria!Y14,Data,12,FALSE)/1000</f>
        <v>19.335093646784081</v>
      </c>
      <c r="AB14" s="10" t="str">
        <f>CONCATENATE('Ex Ante Impacts'!$C$9,$A$10,'Ex Ante Impacts'!$C$7,'Ex Ante Impacts'!$C$8,'Ex Ante Impacts'!$C$10,$E14)</f>
        <v>2016Humboldt1-in-2Typical Event DayPGE12</v>
      </c>
      <c r="AC14" s="11">
        <f>(VLOOKUP(Criteria!$AB14,Data,7,FALSE))*VLOOKUP(Criteria!AB14,Data,12,FALSE)/1000</f>
        <v>0.95553218697931153</v>
      </c>
      <c r="AD14" s="11">
        <f>(VLOOKUP(Criteria!$AB14,Data,8,FALSE))*VLOOKUP(Criteria!AB14,Data,12,FALSE)/1000</f>
        <v>0.95553218697931153</v>
      </c>
    </row>
    <row r="15" spans="1:30" x14ac:dyDescent="0.25">
      <c r="A15" s="2" t="s">
        <v>8</v>
      </c>
      <c r="E15" s="5">
        <v>13</v>
      </c>
      <c r="F15" s="10" t="str">
        <f>CONCATENATE('Ex Ante Impacts'!$C$9,'Ex Ante Impacts'!$C$6,'Ex Ante Impacts'!$C$7,'Ex Ante Impacts'!$C$8,'Ex Ante Impacts'!$C$10,$E15)</f>
        <v>2016All1-in-2Typical Event DayPGE13</v>
      </c>
      <c r="G15" s="10" t="str">
        <f>CONCATENATE('Ex Ante Impacts'!$C$9,$A$3,'Ex Ante Impacts'!$C$7,'Ex Ante Impacts'!$C$8,'Ex Ante Impacts'!$C$10,$E15)</f>
        <v>2016Greater Bay Area1-in-2Typical Event DayPGE13</v>
      </c>
      <c r="H15" s="60">
        <f>(VLOOKUP(Criteria!$G15,Data,7,FALSE))*VLOOKUP(Criteria!G15,Data,12,FALSE)/1000</f>
        <v>49.911069254419765</v>
      </c>
      <c r="I15" s="60">
        <f>(VLOOKUP(Criteria!$G15,Data,8,FALSE))*VLOOKUP(Criteria!G15,Data,12,FALSE)/1000</f>
        <v>49.911069254419765</v>
      </c>
      <c r="J15" s="10" t="str">
        <f>CONCATENATE('Ex Ante Impacts'!$C$9,$A$4,'Ex Ante Impacts'!$C$7,'Ex Ante Impacts'!$C$8,'Ex Ante Impacts'!$C$10,$E15)</f>
        <v>2016Greater Fresno Area1-in-2Typical Event DayPGE13</v>
      </c>
      <c r="K15" s="60">
        <f>(VLOOKUP(Criteria!$J15,Data,7,FALSE))*VLOOKUP(Criteria!J15,Data,12,FALSE)/1000</f>
        <v>28.932845173235982</v>
      </c>
      <c r="L15" s="60">
        <f>(VLOOKUP(Criteria!$J15,Data,8,FALSE))*VLOOKUP(Criteria!J15,Data,12,FALSE)/1000</f>
        <v>28.932845173235982</v>
      </c>
      <c r="M15" s="10" t="str">
        <f>CONCATENATE('Ex Ante Impacts'!$C$9,$A$5,'Ex Ante Impacts'!$C$7,'Ex Ante Impacts'!$C$8,'Ex Ante Impacts'!$C$10,$E15)</f>
        <v>2016Kern1-in-2Typical Event DayPGE13</v>
      </c>
      <c r="N15" s="60">
        <f>(VLOOKUP(Criteria!$M15,Data,7,FALSE))*VLOOKUP(Criteria!M15,Data,12,FALSE)/1000</f>
        <v>16.180743346315342</v>
      </c>
      <c r="O15" s="60">
        <f>(VLOOKUP(Criteria!$M15,Data,8,FALSE))*VLOOKUP(Criteria!M15,Data,12,FALSE)/1000</f>
        <v>16.180743346315342</v>
      </c>
      <c r="P15" s="10" t="str">
        <f>CONCATENATE('Ex Ante Impacts'!$C$9,$A$6,'Ex Ante Impacts'!$C$7,'Ex Ante Impacts'!$C$8,'Ex Ante Impacts'!$C$10,$E15)</f>
        <v>2016Northern Coast1-in-2Typical Event DayPGE13</v>
      </c>
      <c r="Q15" s="60">
        <f>(VLOOKUP(Criteria!$P15,Data,7,FALSE))*VLOOKUP(Criteria!P15,Data,12,FALSE)/1000</f>
        <v>6.4938254031218818</v>
      </c>
      <c r="R15" s="60">
        <f>(VLOOKUP(Criteria!$P15,Data,8,FALSE))*VLOOKUP(Criteria!P15,Data,12,FALSE)/1000</f>
        <v>6.4938254031218818</v>
      </c>
      <c r="S15" s="10" t="str">
        <f>CONCATENATE('Ex Ante Impacts'!$C$9,$A$7,'Ex Ante Impacts'!$C$7,'Ex Ante Impacts'!$C$8,'Ex Ante Impacts'!$C$10,$E15)</f>
        <v>2016Other1-in-2Typical Event DayPGE13</v>
      </c>
      <c r="T15" s="60">
        <f>(VLOOKUP(Criteria!$S15,Data,7,FALSE))*VLOOKUP(Criteria!S15,Data,12,FALSE)/1000</f>
        <v>46.142904519039206</v>
      </c>
      <c r="U15" s="60">
        <f>(VLOOKUP(Criteria!$S15,Data,8,FALSE))*VLOOKUP(Criteria!S15,Data,12,FALSE)/1000</f>
        <v>46.142904519039206</v>
      </c>
      <c r="V15" s="10" t="str">
        <f>CONCATENATE('Ex Ante Impacts'!$C$9,$A$8,'Ex Ante Impacts'!$C$7,'Ex Ante Impacts'!$C$8,'Ex Ante Impacts'!$C$10,$E15)</f>
        <v>2016Sierra1-in-2Typical Event DayPGE13</v>
      </c>
      <c r="W15" s="60">
        <f>(VLOOKUP(Criteria!$V15,Data,7,FALSE))*VLOOKUP(Criteria!V15,Data,12,FALSE)/1000</f>
        <v>25.670049722376746</v>
      </c>
      <c r="X15" s="60">
        <f>(VLOOKUP(Criteria!$V15,Data,8,FALSE))*VLOOKUP(Criteria!V15,Data,12,FALSE)/1000</f>
        <v>25.670049722376746</v>
      </c>
      <c r="Y15" s="10" t="str">
        <f>CONCATENATE('Ex Ante Impacts'!$C$9,$A$9,'Ex Ante Impacts'!$C$7,'Ex Ante Impacts'!$C$8,'Ex Ante Impacts'!$C$10,$E15)</f>
        <v>2016Stockton1-in-2Typical Event DayPGE13</v>
      </c>
      <c r="Z15" s="60">
        <f>(VLOOKUP(Criteria!$Y15,Data,7,FALSE))*VLOOKUP(Criteria!Y15,Data,12,FALSE)/1000</f>
        <v>23.445652869980783</v>
      </c>
      <c r="AA15" s="60">
        <f>(VLOOKUP(Criteria!$Y15,Data,8,FALSE))*VLOOKUP(Criteria!Y15,Data,12,FALSE)/1000</f>
        <v>23.445652869980783</v>
      </c>
      <c r="AB15" s="10" t="str">
        <f>CONCATENATE('Ex Ante Impacts'!$C$9,$A$10,'Ex Ante Impacts'!$C$7,'Ex Ante Impacts'!$C$8,'Ex Ante Impacts'!$C$10,$E15)</f>
        <v>2016Humboldt1-in-2Typical Event DayPGE13</v>
      </c>
      <c r="AC15" s="11">
        <f>(VLOOKUP(Criteria!$AB15,Data,7,FALSE))*VLOOKUP(Criteria!AB15,Data,12,FALSE)/1000</f>
        <v>1.1768672554990627</v>
      </c>
      <c r="AD15" s="11">
        <f>(VLOOKUP(Criteria!$AB15,Data,8,FALSE))*VLOOKUP(Criteria!AB15,Data,12,FALSE)/1000</f>
        <v>1.1768672554990627</v>
      </c>
    </row>
    <row r="16" spans="1:30" x14ac:dyDescent="0.25">
      <c r="A16" s="2" t="s">
        <v>5</v>
      </c>
      <c r="E16" s="5">
        <v>14</v>
      </c>
      <c r="F16" s="10" t="str">
        <f>CONCATENATE('Ex Ante Impacts'!$C$9,'Ex Ante Impacts'!$C$6,'Ex Ante Impacts'!$C$7,'Ex Ante Impacts'!$C$8,'Ex Ante Impacts'!$C$10,$E16)</f>
        <v>2016All1-in-2Typical Event DayPGE14</v>
      </c>
      <c r="G16" s="10" t="str">
        <f>CONCATENATE('Ex Ante Impacts'!$C$9,$A$3,'Ex Ante Impacts'!$C$7,'Ex Ante Impacts'!$C$8,'Ex Ante Impacts'!$C$10,$E16)</f>
        <v>2016Greater Bay Area1-in-2Typical Event DayPGE14</v>
      </c>
      <c r="H16" s="60">
        <f>(VLOOKUP(Criteria!$G16,Data,7,FALSE))*VLOOKUP(Criteria!G16,Data,12,FALSE)/1000</f>
        <v>61.59348086600378</v>
      </c>
      <c r="I16" s="60">
        <f>(VLOOKUP(Criteria!$G16,Data,8,FALSE))*VLOOKUP(Criteria!G16,Data,12,FALSE)/1000</f>
        <v>50.909441765751687</v>
      </c>
      <c r="J16" s="10" t="str">
        <f>CONCATENATE('Ex Ante Impacts'!$C$9,$A$4,'Ex Ante Impacts'!$C$7,'Ex Ante Impacts'!$C$8,'Ex Ante Impacts'!$C$10,$E16)</f>
        <v>2016Greater Fresno Area1-in-2Typical Event DayPGE14</v>
      </c>
      <c r="K16" s="60">
        <f>(VLOOKUP(Criteria!$J16,Data,7,FALSE))*VLOOKUP(Criteria!J16,Data,12,FALSE)/1000</f>
        <v>35.127043830991724</v>
      </c>
      <c r="L16" s="60">
        <f>(VLOOKUP(Criteria!$J16,Data,8,FALSE))*VLOOKUP(Criteria!J16,Data,12,FALSE)/1000</f>
        <v>27.52178102236055</v>
      </c>
      <c r="M16" s="10" t="str">
        <f>CONCATENATE('Ex Ante Impacts'!$C$9,$A$5,'Ex Ante Impacts'!$C$7,'Ex Ante Impacts'!$C$8,'Ex Ante Impacts'!$C$10,$E16)</f>
        <v>2016Kern1-in-2Typical Event DayPGE14</v>
      </c>
      <c r="N16" s="60">
        <f>(VLOOKUP(Criteria!$M16,Data,7,FALSE))*VLOOKUP(Criteria!M16,Data,12,FALSE)/1000</f>
        <v>19.526288135441021</v>
      </c>
      <c r="O16" s="60">
        <f>(VLOOKUP(Criteria!$M16,Data,8,FALSE))*VLOOKUP(Criteria!M16,Data,12,FALSE)/1000</f>
        <v>16.145555750441272</v>
      </c>
      <c r="P16" s="10" t="str">
        <f>CONCATENATE('Ex Ante Impacts'!$C$9,$A$6,'Ex Ante Impacts'!$C$7,'Ex Ante Impacts'!$C$8,'Ex Ante Impacts'!$C$10,$E16)</f>
        <v>2016Northern Coast1-in-2Typical Event DayPGE14</v>
      </c>
      <c r="Q16" s="60">
        <f>(VLOOKUP(Criteria!$P16,Data,7,FALSE))*VLOOKUP(Criteria!P16,Data,12,FALSE)/1000</f>
        <v>8.315545684760087</v>
      </c>
      <c r="R16" s="60">
        <f>(VLOOKUP(Criteria!$P16,Data,8,FALSE))*VLOOKUP(Criteria!P16,Data,12,FALSE)/1000</f>
        <v>6.8789355028280985</v>
      </c>
      <c r="S16" s="10" t="str">
        <f>CONCATENATE('Ex Ante Impacts'!$C$9,$A$7,'Ex Ante Impacts'!$C$7,'Ex Ante Impacts'!$C$8,'Ex Ante Impacts'!$C$10,$E16)</f>
        <v>2016Other1-in-2Typical Event DayPGE14</v>
      </c>
      <c r="T16" s="60">
        <f>(VLOOKUP(Criteria!$S16,Data,7,FALSE))*VLOOKUP(Criteria!S16,Data,12,FALSE)/1000</f>
        <v>56.542326683446298</v>
      </c>
      <c r="U16" s="60">
        <f>(VLOOKUP(Criteria!$S16,Data,8,FALSE))*VLOOKUP(Criteria!S16,Data,12,FALSE)/1000</f>
        <v>46.300996410252061</v>
      </c>
      <c r="V16" s="10" t="str">
        <f>CONCATENATE('Ex Ante Impacts'!$C$9,$A$8,'Ex Ante Impacts'!$C$7,'Ex Ante Impacts'!$C$8,'Ex Ante Impacts'!$C$10,$E16)</f>
        <v>2016Sierra1-in-2Typical Event DayPGE14</v>
      </c>
      <c r="W16" s="60">
        <f>(VLOOKUP(Criteria!$V16,Data,7,FALSE))*VLOOKUP(Criteria!V16,Data,12,FALSE)/1000</f>
        <v>30.349470524132251</v>
      </c>
      <c r="X16" s="60">
        <f>(VLOOKUP(Criteria!$V16,Data,8,FALSE))*VLOOKUP(Criteria!V16,Data,12,FALSE)/1000</f>
        <v>25.793090427381451</v>
      </c>
      <c r="Y16" s="10" t="str">
        <f>CONCATENATE('Ex Ante Impacts'!$C$9,$A$9,'Ex Ante Impacts'!$C$7,'Ex Ante Impacts'!$C$8,'Ex Ante Impacts'!$C$10,$E16)</f>
        <v>2016Stockton1-in-2Typical Event DayPGE14</v>
      </c>
      <c r="Z16" s="60">
        <f>(VLOOKUP(Criteria!$Y16,Data,7,FALSE))*VLOOKUP(Criteria!Y16,Data,12,FALSE)/1000</f>
        <v>28.15361678423162</v>
      </c>
      <c r="AA16" s="60">
        <f>(VLOOKUP(Criteria!$Y16,Data,8,FALSE))*VLOOKUP(Criteria!Y16,Data,12,FALSE)/1000</f>
        <v>22.892378029579298</v>
      </c>
      <c r="AB16" s="10" t="str">
        <f>CONCATENATE('Ex Ante Impacts'!$C$9,$A$10,'Ex Ante Impacts'!$C$7,'Ex Ante Impacts'!$C$8,'Ex Ante Impacts'!$C$10,$E16)</f>
        <v>2016Humboldt1-in-2Typical Event DayPGE14</v>
      </c>
      <c r="AC16" s="11">
        <f>(VLOOKUP(Criteria!$AB16,Data,7,FALSE))*VLOOKUP(Criteria!AB16,Data,12,FALSE)/1000</f>
        <v>1.4513466618526436</v>
      </c>
      <c r="AD16" s="11">
        <f>(VLOOKUP(Criteria!$AB16,Data,8,FALSE))*VLOOKUP(Criteria!AB16,Data,12,FALSE)/1000</f>
        <v>1.4179695726013741</v>
      </c>
    </row>
    <row r="17" spans="1:30" x14ac:dyDescent="0.25">
      <c r="A17" s="2" t="s">
        <v>4</v>
      </c>
      <c r="E17" s="5">
        <v>15</v>
      </c>
      <c r="F17" s="10" t="str">
        <f>CONCATENATE('Ex Ante Impacts'!$C$9,'Ex Ante Impacts'!$C$6,'Ex Ante Impacts'!$C$7,'Ex Ante Impacts'!$C$8,'Ex Ante Impacts'!$C$10,$E17)</f>
        <v>2016All1-in-2Typical Event DayPGE15</v>
      </c>
      <c r="G17" s="10" t="str">
        <f>CONCATENATE('Ex Ante Impacts'!$C$9,$A$3,'Ex Ante Impacts'!$C$7,'Ex Ante Impacts'!$C$8,'Ex Ante Impacts'!$C$10,$E17)</f>
        <v>2016Greater Bay Area1-in-2Typical Event DayPGE15</v>
      </c>
      <c r="H17" s="60">
        <f>(VLOOKUP(Criteria!$G17,Data,7,FALSE))*VLOOKUP(Criteria!G17,Data,12,FALSE)/1000</f>
        <v>74.280552941490896</v>
      </c>
      <c r="I17" s="60">
        <f>(VLOOKUP(Criteria!$G17,Data,8,FALSE))*VLOOKUP(Criteria!G17,Data,12,FALSE)/1000</f>
        <v>58.871736706731838</v>
      </c>
      <c r="J17" s="10" t="str">
        <f>CONCATENATE('Ex Ante Impacts'!$C$9,$A$4,'Ex Ante Impacts'!$C$7,'Ex Ante Impacts'!$C$8,'Ex Ante Impacts'!$C$10,$E17)</f>
        <v>2016Greater Fresno Area1-in-2Typical Event DayPGE15</v>
      </c>
      <c r="K17" s="60">
        <f>(VLOOKUP(Criteria!$J17,Data,7,FALSE))*VLOOKUP(Criteria!J17,Data,12,FALSE)/1000</f>
        <v>41.525994678713381</v>
      </c>
      <c r="L17" s="60">
        <f>(VLOOKUP(Criteria!$J17,Data,8,FALSE))*VLOOKUP(Criteria!J17,Data,12,FALSE)/1000</f>
        <v>32.260880936617966</v>
      </c>
      <c r="M17" s="10" t="str">
        <f>CONCATENATE('Ex Ante Impacts'!$C$9,$A$5,'Ex Ante Impacts'!$C$7,'Ex Ante Impacts'!$C$8,'Ex Ante Impacts'!$C$10,$E17)</f>
        <v>2016Kern1-in-2Typical Event DayPGE15</v>
      </c>
      <c r="N17" s="60">
        <f>(VLOOKUP(Criteria!$M17,Data,7,FALSE))*VLOOKUP(Criteria!M17,Data,12,FALSE)/1000</f>
        <v>22.07805297832191</v>
      </c>
      <c r="O17" s="60">
        <f>(VLOOKUP(Criteria!$M17,Data,8,FALSE))*VLOOKUP(Criteria!M17,Data,12,FALSE)/1000</f>
        <v>17.470790485161356</v>
      </c>
      <c r="P17" s="10" t="str">
        <f>CONCATENATE('Ex Ante Impacts'!$C$9,$A$6,'Ex Ante Impacts'!$C$7,'Ex Ante Impacts'!$C$8,'Ex Ante Impacts'!$C$10,$E17)</f>
        <v>2016Northern Coast1-in-2Typical Event DayPGE15</v>
      </c>
      <c r="Q17" s="60">
        <f>(VLOOKUP(Criteria!$P17,Data,7,FALSE))*VLOOKUP(Criteria!P17,Data,12,FALSE)/1000</f>
        <v>10.685557202186901</v>
      </c>
      <c r="R17" s="60">
        <f>(VLOOKUP(Criteria!$P17,Data,8,FALSE))*VLOOKUP(Criteria!P17,Data,12,FALSE)/1000</f>
        <v>8.5090726399999106</v>
      </c>
      <c r="S17" s="10" t="str">
        <f>CONCATENATE('Ex Ante Impacts'!$C$9,$A$7,'Ex Ante Impacts'!$C$7,'Ex Ante Impacts'!$C$8,'Ex Ante Impacts'!$C$10,$E17)</f>
        <v>2016Other1-in-2Typical Event DayPGE15</v>
      </c>
      <c r="T17" s="60">
        <f>(VLOOKUP(Criteria!$S17,Data,7,FALSE))*VLOOKUP(Criteria!S17,Data,12,FALSE)/1000</f>
        <v>67.054583122304635</v>
      </c>
      <c r="U17" s="60">
        <f>(VLOOKUP(Criteria!$S17,Data,8,FALSE))*VLOOKUP(Criteria!S17,Data,12,FALSE)/1000</f>
        <v>53.101662636958991</v>
      </c>
      <c r="V17" s="10" t="str">
        <f>CONCATENATE('Ex Ante Impacts'!$C$9,$A$8,'Ex Ante Impacts'!$C$7,'Ex Ante Impacts'!$C$8,'Ex Ante Impacts'!$C$10,$E17)</f>
        <v>2016Sierra1-in-2Typical Event DayPGE15</v>
      </c>
      <c r="W17" s="60">
        <f>(VLOOKUP(Criteria!$V17,Data,7,FALSE))*VLOOKUP(Criteria!V17,Data,12,FALSE)/1000</f>
        <v>34.9655660590902</v>
      </c>
      <c r="X17" s="60">
        <f>(VLOOKUP(Criteria!$V17,Data,8,FALSE))*VLOOKUP(Criteria!V17,Data,12,FALSE)/1000</f>
        <v>28.266391711068806</v>
      </c>
      <c r="Y17" s="10" t="str">
        <f>CONCATENATE('Ex Ante Impacts'!$C$9,$A$9,'Ex Ante Impacts'!$C$7,'Ex Ante Impacts'!$C$8,'Ex Ante Impacts'!$C$10,$E17)</f>
        <v>2016Stockton1-in-2Typical Event DayPGE15</v>
      </c>
      <c r="Z17" s="60">
        <f>(VLOOKUP(Criteria!$Y17,Data,7,FALSE))*VLOOKUP(Criteria!Y17,Data,12,FALSE)/1000</f>
        <v>33.037269169556446</v>
      </c>
      <c r="AA17" s="60">
        <f>(VLOOKUP(Criteria!$Y17,Data,8,FALSE))*VLOOKUP(Criteria!Y17,Data,12,FALSE)/1000</f>
        <v>25.066719051288207</v>
      </c>
      <c r="AB17" s="10" t="str">
        <f>CONCATENATE('Ex Ante Impacts'!$C$9,$A$10,'Ex Ante Impacts'!$C$7,'Ex Ante Impacts'!$C$8,'Ex Ante Impacts'!$C$10,$E17)</f>
        <v>2016Humboldt1-in-2Typical Event DayPGE15</v>
      </c>
      <c r="AC17" s="11">
        <f>(VLOOKUP(Criteria!$AB17,Data,7,FALSE))*VLOOKUP(Criteria!AB17,Data,12,FALSE)/1000</f>
        <v>1.7942387698759559</v>
      </c>
      <c r="AD17" s="11">
        <f>(VLOOKUP(Criteria!$AB17,Data,8,FALSE))*VLOOKUP(Criteria!AB17,Data,12,FALSE)/1000</f>
        <v>1.7193383677313396</v>
      </c>
    </row>
    <row r="18" spans="1:30" x14ac:dyDescent="0.25">
      <c r="A18" s="2" t="s">
        <v>3</v>
      </c>
      <c r="E18" s="5">
        <v>16</v>
      </c>
      <c r="F18" s="10" t="str">
        <f>CONCATENATE('Ex Ante Impacts'!$C$9,'Ex Ante Impacts'!$C$6,'Ex Ante Impacts'!$C$7,'Ex Ante Impacts'!$C$8,'Ex Ante Impacts'!$C$10,$E18)</f>
        <v>2016All1-in-2Typical Event DayPGE16</v>
      </c>
      <c r="G18" s="10" t="str">
        <f>CONCATENATE('Ex Ante Impacts'!$C$9,$A$3,'Ex Ante Impacts'!$C$7,'Ex Ante Impacts'!$C$8,'Ex Ante Impacts'!$C$10,$E18)</f>
        <v>2016Greater Bay Area1-in-2Typical Event DayPGE16</v>
      </c>
      <c r="H18" s="60">
        <f>(VLOOKUP(Criteria!$G18,Data,7,FALSE))*VLOOKUP(Criteria!G18,Data,12,FALSE)/1000</f>
        <v>89.082159963734455</v>
      </c>
      <c r="I18" s="60">
        <f>(VLOOKUP(Criteria!$G18,Data,8,FALSE))*VLOOKUP(Criteria!G18,Data,12,FALSE)/1000</f>
        <v>68.899453556736006</v>
      </c>
      <c r="J18" s="10" t="str">
        <f>CONCATENATE('Ex Ante Impacts'!$C$9,$A$4,'Ex Ante Impacts'!$C$7,'Ex Ante Impacts'!$C$8,'Ex Ante Impacts'!$C$10,$E18)</f>
        <v>2016Greater Fresno Area1-in-2Typical Event DayPGE16</v>
      </c>
      <c r="K18" s="60">
        <f>(VLOOKUP(Criteria!$J18,Data,7,FALSE))*VLOOKUP(Criteria!J18,Data,12,FALSE)/1000</f>
        <v>48.311392722392455</v>
      </c>
      <c r="L18" s="60">
        <f>(VLOOKUP(Criteria!$J18,Data,8,FALSE))*VLOOKUP(Criteria!J18,Data,12,FALSE)/1000</f>
        <v>35.214299283005296</v>
      </c>
      <c r="M18" s="10" t="str">
        <f>CONCATENATE('Ex Ante Impacts'!$C$9,$A$5,'Ex Ante Impacts'!$C$7,'Ex Ante Impacts'!$C$8,'Ex Ante Impacts'!$C$10,$E18)</f>
        <v>2016Kern1-in-2Typical Event DayPGE16</v>
      </c>
      <c r="N18" s="60">
        <f>(VLOOKUP(Criteria!$M18,Data,7,FALSE))*VLOOKUP(Criteria!M18,Data,12,FALSE)/1000</f>
        <v>24.795938827198931</v>
      </c>
      <c r="O18" s="60">
        <f>(VLOOKUP(Criteria!$M18,Data,8,FALSE))*VLOOKUP(Criteria!M18,Data,12,FALSE)/1000</f>
        <v>18.865166578941977</v>
      </c>
      <c r="P18" s="10" t="str">
        <f>CONCATENATE('Ex Ante Impacts'!$C$9,$A$6,'Ex Ante Impacts'!$C$7,'Ex Ante Impacts'!$C$8,'Ex Ante Impacts'!$C$10,$E18)</f>
        <v>2016Northern Coast1-in-2Typical Event DayPGE16</v>
      </c>
      <c r="Q18" s="60">
        <f>(VLOOKUP(Criteria!$P18,Data,7,FALSE))*VLOOKUP(Criteria!P18,Data,12,FALSE)/1000</f>
        <v>13.445555098799289</v>
      </c>
      <c r="R18" s="60">
        <f>(VLOOKUP(Criteria!$P18,Data,8,FALSE))*VLOOKUP(Criteria!P18,Data,12,FALSE)/1000</f>
        <v>10.254587910467992</v>
      </c>
      <c r="S18" s="10" t="str">
        <f>CONCATENATE('Ex Ante Impacts'!$C$9,$A$7,'Ex Ante Impacts'!$C$7,'Ex Ante Impacts'!$C$8,'Ex Ante Impacts'!$C$10,$E18)</f>
        <v>2016Other1-in-2Typical Event DayPGE16</v>
      </c>
      <c r="T18" s="60">
        <f>(VLOOKUP(Criteria!$S18,Data,7,FALSE))*VLOOKUP(Criteria!S18,Data,12,FALSE)/1000</f>
        <v>78.005111180800938</v>
      </c>
      <c r="U18" s="60">
        <f>(VLOOKUP(Criteria!$S18,Data,8,FALSE))*VLOOKUP(Criteria!S18,Data,12,FALSE)/1000</f>
        <v>57.729343724203297</v>
      </c>
      <c r="V18" s="10" t="str">
        <f>CONCATENATE('Ex Ante Impacts'!$C$9,$A$8,'Ex Ante Impacts'!$C$7,'Ex Ante Impacts'!$C$8,'Ex Ante Impacts'!$C$10,$E18)</f>
        <v>2016Sierra1-in-2Typical Event DayPGE16</v>
      </c>
      <c r="W18" s="60">
        <f>(VLOOKUP(Criteria!$V18,Data,7,FALSE))*VLOOKUP(Criteria!V18,Data,12,FALSE)/1000</f>
        <v>40.684873611215501</v>
      </c>
      <c r="X18" s="60">
        <f>(VLOOKUP(Criteria!$V18,Data,8,FALSE))*VLOOKUP(Criteria!V18,Data,12,FALSE)/1000</f>
        <v>31.437412361362949</v>
      </c>
      <c r="Y18" s="10" t="str">
        <f>CONCATENATE('Ex Ante Impacts'!$C$9,$A$9,'Ex Ante Impacts'!$C$7,'Ex Ante Impacts'!$C$8,'Ex Ante Impacts'!$C$10,$E18)</f>
        <v>2016Stockton1-in-2Typical Event DayPGE16</v>
      </c>
      <c r="Z18" s="60">
        <f>(VLOOKUP(Criteria!$Y18,Data,7,FALSE))*VLOOKUP(Criteria!Y18,Data,12,FALSE)/1000</f>
        <v>38.313673348009353</v>
      </c>
      <c r="AA18" s="60">
        <f>(VLOOKUP(Criteria!$Y18,Data,8,FALSE))*VLOOKUP(Criteria!Y18,Data,12,FALSE)/1000</f>
        <v>29.028443664159976</v>
      </c>
      <c r="AB18" s="10" t="str">
        <f>CONCATENATE('Ex Ante Impacts'!$C$9,$A$10,'Ex Ante Impacts'!$C$7,'Ex Ante Impacts'!$C$8,'Ex Ante Impacts'!$C$10,$E18)</f>
        <v>2016Humboldt1-in-2Typical Event DayPGE16</v>
      </c>
      <c r="AC18" s="11">
        <f>(VLOOKUP(Criteria!$AB18,Data,7,FALSE))*VLOOKUP(Criteria!AB18,Data,12,FALSE)/1000</f>
        <v>2.1185703996323864</v>
      </c>
      <c r="AD18" s="11">
        <f>(VLOOKUP(Criteria!$AB18,Data,8,FALSE))*VLOOKUP(Criteria!AB18,Data,12,FALSE)/1000</f>
        <v>2.0296652178182266</v>
      </c>
    </row>
    <row r="19" spans="1:30" x14ac:dyDescent="0.25">
      <c r="A19" s="2" t="s">
        <v>2</v>
      </c>
      <c r="E19" s="5">
        <v>17</v>
      </c>
      <c r="F19" s="10" t="str">
        <f>CONCATENATE('Ex Ante Impacts'!$C$9,'Ex Ante Impacts'!$C$6,'Ex Ante Impacts'!$C$7,'Ex Ante Impacts'!$C$8,'Ex Ante Impacts'!$C$10,$E19)</f>
        <v>2016All1-in-2Typical Event DayPGE17</v>
      </c>
      <c r="G19" s="10" t="str">
        <f>CONCATENATE('Ex Ante Impacts'!$C$9,$A$3,'Ex Ante Impacts'!$C$7,'Ex Ante Impacts'!$C$8,'Ex Ante Impacts'!$C$10,$E19)</f>
        <v>2016Greater Bay Area1-in-2Typical Event DayPGE17</v>
      </c>
      <c r="H19" s="60">
        <f>(VLOOKUP(Criteria!$G19,Data,7,FALSE))*VLOOKUP(Criteria!G19,Data,12,FALSE)/1000</f>
        <v>102.54696980752796</v>
      </c>
      <c r="I19" s="60">
        <f>(VLOOKUP(Criteria!$G19,Data,8,FALSE))*VLOOKUP(Criteria!G19,Data,12,FALSE)/1000</f>
        <v>78.72168418503739</v>
      </c>
      <c r="J19" s="10" t="str">
        <f>CONCATENATE('Ex Ante Impacts'!$C$9,$A$4,'Ex Ante Impacts'!$C$7,'Ex Ante Impacts'!$C$8,'Ex Ante Impacts'!$C$10,$E19)</f>
        <v>2016Greater Fresno Area1-in-2Typical Event DayPGE17</v>
      </c>
      <c r="K19" s="60">
        <f>(VLOOKUP(Criteria!$J19,Data,7,FALSE))*VLOOKUP(Criteria!J19,Data,12,FALSE)/1000</f>
        <v>54.397914394395428</v>
      </c>
      <c r="L19" s="60">
        <f>(VLOOKUP(Criteria!$J19,Data,8,FALSE))*VLOOKUP(Criteria!J19,Data,12,FALSE)/1000</f>
        <v>39.676469926396386</v>
      </c>
      <c r="M19" s="10" t="str">
        <f>CONCATENATE('Ex Ante Impacts'!$C$9,$A$5,'Ex Ante Impacts'!$C$7,'Ex Ante Impacts'!$C$8,'Ex Ante Impacts'!$C$10,$E19)</f>
        <v>2016Kern1-in-2Typical Event DayPGE17</v>
      </c>
      <c r="N19" s="60">
        <f>(VLOOKUP(Criteria!$M19,Data,7,FALSE))*VLOOKUP(Criteria!M19,Data,12,FALSE)/1000</f>
        <v>26.890537341248244</v>
      </c>
      <c r="O19" s="60">
        <f>(VLOOKUP(Criteria!$M19,Data,8,FALSE))*VLOOKUP(Criteria!M19,Data,12,FALSE)/1000</f>
        <v>20.324425767962822</v>
      </c>
      <c r="P19" s="10" t="str">
        <f>CONCATENATE('Ex Ante Impacts'!$C$9,$A$6,'Ex Ante Impacts'!$C$7,'Ex Ante Impacts'!$C$8,'Ex Ante Impacts'!$C$10,$E19)</f>
        <v>2016Northern Coast1-in-2Typical Event DayPGE17</v>
      </c>
      <c r="Q19" s="60">
        <f>(VLOOKUP(Criteria!$P19,Data,7,FALSE))*VLOOKUP(Criteria!P19,Data,12,FALSE)/1000</f>
        <v>15.94180297650257</v>
      </c>
      <c r="R19" s="60">
        <f>(VLOOKUP(Criteria!$P19,Data,8,FALSE))*VLOOKUP(Criteria!P19,Data,12,FALSE)/1000</f>
        <v>12.272015040149213</v>
      </c>
      <c r="S19" s="10" t="str">
        <f>CONCATENATE('Ex Ante Impacts'!$C$9,$A$7,'Ex Ante Impacts'!$C$7,'Ex Ante Impacts'!$C$8,'Ex Ante Impacts'!$C$10,$E19)</f>
        <v>2016Other1-in-2Typical Event DayPGE17</v>
      </c>
      <c r="T19" s="60">
        <f>(VLOOKUP(Criteria!$S19,Data,7,FALSE))*VLOOKUP(Criteria!S19,Data,12,FALSE)/1000</f>
        <v>87.642020043290216</v>
      </c>
      <c r="U19" s="60">
        <f>(VLOOKUP(Criteria!$S19,Data,8,FALSE))*VLOOKUP(Criteria!S19,Data,12,FALSE)/1000</f>
        <v>64.901482291052119</v>
      </c>
      <c r="V19" s="10" t="str">
        <f>CONCATENATE('Ex Ante Impacts'!$C$9,$A$8,'Ex Ante Impacts'!$C$7,'Ex Ante Impacts'!$C$8,'Ex Ante Impacts'!$C$10,$E19)</f>
        <v>2016Sierra1-in-2Typical Event DayPGE17</v>
      </c>
      <c r="W19" s="60">
        <f>(VLOOKUP(Criteria!$V19,Data,7,FALSE))*VLOOKUP(Criteria!V19,Data,12,FALSE)/1000</f>
        <v>46.28623455164302</v>
      </c>
      <c r="X19" s="60">
        <f>(VLOOKUP(Criteria!$V19,Data,8,FALSE))*VLOOKUP(Criteria!V19,Data,12,FALSE)/1000</f>
        <v>36.008620988630689</v>
      </c>
      <c r="Y19" s="10" t="str">
        <f>CONCATENATE('Ex Ante Impacts'!$C$9,$A$9,'Ex Ante Impacts'!$C$7,'Ex Ante Impacts'!$C$8,'Ex Ante Impacts'!$C$10,$E19)</f>
        <v>2016Stockton1-in-2Typical Event DayPGE17</v>
      </c>
      <c r="Z19" s="60">
        <f>(VLOOKUP(Criteria!$Y19,Data,7,FALSE))*VLOOKUP(Criteria!Y19,Data,12,FALSE)/1000</f>
        <v>42.8833240917034</v>
      </c>
      <c r="AA19" s="60">
        <f>(VLOOKUP(Criteria!$Y19,Data,8,FALSE))*VLOOKUP(Criteria!Y19,Data,12,FALSE)/1000</f>
        <v>32.560632068034728</v>
      </c>
      <c r="AB19" s="10" t="str">
        <f>CONCATENATE('Ex Ante Impacts'!$C$9,$A$10,'Ex Ante Impacts'!$C$7,'Ex Ante Impacts'!$C$8,'Ex Ante Impacts'!$C$10,$E19)</f>
        <v>2016Humboldt1-in-2Typical Event DayPGE17</v>
      </c>
      <c r="AC19" s="11">
        <f>(VLOOKUP(Criteria!$AB19,Data,7,FALSE))*VLOOKUP(Criteria!AB19,Data,12,FALSE)/1000</f>
        <v>2.3716702575438537</v>
      </c>
      <c r="AD19" s="11">
        <f>(VLOOKUP(Criteria!$AB19,Data,8,FALSE))*VLOOKUP(Criteria!AB19,Data,12,FALSE)/1000</f>
        <v>2.1919388135354967</v>
      </c>
    </row>
    <row r="20" spans="1:30" x14ac:dyDescent="0.25">
      <c r="A20" s="2" t="s">
        <v>7</v>
      </c>
      <c r="E20" s="5">
        <v>18</v>
      </c>
      <c r="F20" s="10" t="str">
        <f>CONCATENATE('Ex Ante Impacts'!$C$9,'Ex Ante Impacts'!$C$6,'Ex Ante Impacts'!$C$7,'Ex Ante Impacts'!$C$8,'Ex Ante Impacts'!$C$10,$E20)</f>
        <v>2016All1-in-2Typical Event DayPGE18</v>
      </c>
      <c r="G20" s="10" t="str">
        <f>CONCATENATE('Ex Ante Impacts'!$C$9,$A$3,'Ex Ante Impacts'!$C$7,'Ex Ante Impacts'!$C$8,'Ex Ante Impacts'!$C$10,$E20)</f>
        <v>2016Greater Bay Area1-in-2Typical Event DayPGE18</v>
      </c>
      <c r="H20" s="60">
        <f>(VLOOKUP(Criteria!$G20,Data,7,FALSE))*VLOOKUP(Criteria!G20,Data,12,FALSE)/1000</f>
        <v>112.07655038823746</v>
      </c>
      <c r="I20" s="60">
        <f>(VLOOKUP(Criteria!$G20,Data,8,FALSE))*VLOOKUP(Criteria!G20,Data,12,FALSE)/1000</f>
        <v>89.55863839448709</v>
      </c>
      <c r="J20" s="10" t="str">
        <f>CONCATENATE('Ex Ante Impacts'!$C$9,$A$4,'Ex Ante Impacts'!$C$7,'Ex Ante Impacts'!$C$8,'Ex Ante Impacts'!$C$10,$E20)</f>
        <v>2016Greater Fresno Area1-in-2Typical Event DayPGE18</v>
      </c>
      <c r="K20" s="60">
        <f>(VLOOKUP(Criteria!$J20,Data,7,FALSE))*VLOOKUP(Criteria!J20,Data,12,FALSE)/1000</f>
        <v>58.621265958894043</v>
      </c>
      <c r="L20" s="60">
        <f>(VLOOKUP(Criteria!$J20,Data,8,FALSE))*VLOOKUP(Criteria!J20,Data,12,FALSE)/1000</f>
        <v>43.698472185354682</v>
      </c>
      <c r="M20" s="10" t="str">
        <f>CONCATENATE('Ex Ante Impacts'!$C$9,$A$5,'Ex Ante Impacts'!$C$7,'Ex Ante Impacts'!$C$8,'Ex Ante Impacts'!$C$10,$E20)</f>
        <v>2016Kern1-in-2Typical Event DayPGE18</v>
      </c>
      <c r="N20" s="60">
        <f>(VLOOKUP(Criteria!$M20,Data,7,FALSE))*VLOOKUP(Criteria!M20,Data,12,FALSE)/1000</f>
        <v>28.297174212388693</v>
      </c>
      <c r="O20" s="60">
        <f>(VLOOKUP(Criteria!$M20,Data,8,FALSE))*VLOOKUP(Criteria!M20,Data,12,FALSE)/1000</f>
        <v>21.742961518720723</v>
      </c>
      <c r="P20" s="10" t="str">
        <f>CONCATENATE('Ex Ante Impacts'!$C$9,$A$6,'Ex Ante Impacts'!$C$7,'Ex Ante Impacts'!$C$8,'Ex Ante Impacts'!$C$10,$E20)</f>
        <v>2016Northern Coast1-in-2Typical Event DayPGE18</v>
      </c>
      <c r="Q20" s="60">
        <f>(VLOOKUP(Criteria!$P20,Data,7,FALSE))*VLOOKUP(Criteria!P20,Data,12,FALSE)/1000</f>
        <v>17.447771275278647</v>
      </c>
      <c r="R20" s="60">
        <f>(VLOOKUP(Criteria!$P20,Data,8,FALSE))*VLOOKUP(Criteria!P20,Data,12,FALSE)/1000</f>
        <v>14.017936495419592</v>
      </c>
      <c r="S20" s="10" t="str">
        <f>CONCATENATE('Ex Ante Impacts'!$C$9,$A$7,'Ex Ante Impacts'!$C$7,'Ex Ante Impacts'!$C$8,'Ex Ante Impacts'!$C$10,$E20)</f>
        <v>2016Other1-in-2Typical Event DayPGE18</v>
      </c>
      <c r="T20" s="60">
        <f>(VLOOKUP(Criteria!$S20,Data,7,FALSE))*VLOOKUP(Criteria!S20,Data,12,FALSE)/1000</f>
        <v>93.856941666348831</v>
      </c>
      <c r="U20" s="60">
        <f>(VLOOKUP(Criteria!$S20,Data,8,FALSE))*VLOOKUP(Criteria!S20,Data,12,FALSE)/1000</f>
        <v>70.606143916882573</v>
      </c>
      <c r="V20" s="10" t="str">
        <f>CONCATENATE('Ex Ante Impacts'!$C$9,$A$8,'Ex Ante Impacts'!$C$7,'Ex Ante Impacts'!$C$8,'Ex Ante Impacts'!$C$10,$E20)</f>
        <v>2016Sierra1-in-2Typical Event DayPGE18</v>
      </c>
      <c r="W20" s="60">
        <f>(VLOOKUP(Criteria!$V20,Data,7,FALSE))*VLOOKUP(Criteria!V20,Data,12,FALSE)/1000</f>
        <v>50.760429539709349</v>
      </c>
      <c r="X20" s="60">
        <f>(VLOOKUP(Criteria!$V20,Data,8,FALSE))*VLOOKUP(Criteria!V20,Data,12,FALSE)/1000</f>
        <v>40.104860873288473</v>
      </c>
      <c r="Y20" s="10" t="str">
        <f>CONCATENATE('Ex Ante Impacts'!$C$9,$A$9,'Ex Ante Impacts'!$C$7,'Ex Ante Impacts'!$C$8,'Ex Ante Impacts'!$C$10,$E20)</f>
        <v>2016Stockton1-in-2Typical Event DayPGE18</v>
      </c>
      <c r="Z20" s="60">
        <f>(VLOOKUP(Criteria!$Y20,Data,7,FALSE))*VLOOKUP(Criteria!Y20,Data,12,FALSE)/1000</f>
        <v>45.832300115169488</v>
      </c>
      <c r="AA20" s="60">
        <f>(VLOOKUP(Criteria!$Y20,Data,8,FALSE))*VLOOKUP(Criteria!Y20,Data,12,FALSE)/1000</f>
        <v>35.379343877762089</v>
      </c>
      <c r="AB20" s="10" t="str">
        <f>CONCATENATE('Ex Ante Impacts'!$C$9,$A$10,'Ex Ante Impacts'!$C$7,'Ex Ante Impacts'!$C$8,'Ex Ante Impacts'!$C$10,$E20)</f>
        <v>2016Humboldt1-in-2Typical Event DayPGE18</v>
      </c>
      <c r="AC20" s="11">
        <f>(VLOOKUP(Criteria!$AB20,Data,7,FALSE))*VLOOKUP(Criteria!AB20,Data,12,FALSE)/1000</f>
        <v>2.5268790785087623</v>
      </c>
      <c r="AD20" s="11">
        <f>(VLOOKUP(Criteria!$AB20,Data,8,FALSE))*VLOOKUP(Criteria!AB20,Data,12,FALSE)/1000</f>
        <v>2.3989047215142638</v>
      </c>
    </row>
    <row r="21" spans="1:30" x14ac:dyDescent="0.25">
      <c r="A21" s="2" t="s">
        <v>6</v>
      </c>
      <c r="E21" s="5">
        <v>19</v>
      </c>
      <c r="F21" s="10" t="str">
        <f>CONCATENATE('Ex Ante Impacts'!$C$9,'Ex Ante Impacts'!$C$6,'Ex Ante Impacts'!$C$7,'Ex Ante Impacts'!$C$8,'Ex Ante Impacts'!$C$10,$E21)</f>
        <v>2016All1-in-2Typical Event DayPGE19</v>
      </c>
      <c r="G21" s="10" t="str">
        <f>CONCATENATE('Ex Ante Impacts'!$C$9,$A$3,'Ex Ante Impacts'!$C$7,'Ex Ante Impacts'!$C$8,'Ex Ante Impacts'!$C$10,$E21)</f>
        <v>2016Greater Bay Area1-in-2Typical Event DayPGE19</v>
      </c>
      <c r="H21" s="60">
        <f>(VLOOKUP(Criteria!$G21,Data,7,FALSE))*VLOOKUP(Criteria!G21,Data,12,FALSE)/1000</f>
        <v>114.91737676252052</v>
      </c>
      <c r="I21" s="60">
        <f>(VLOOKUP(Criteria!$G21,Data,8,FALSE))*VLOOKUP(Criteria!G21,Data,12,FALSE)/1000</f>
        <v>126.03207181137242</v>
      </c>
      <c r="J21" s="10" t="str">
        <f>CONCATENATE('Ex Ante Impacts'!$C$9,$A$4,'Ex Ante Impacts'!$C$7,'Ex Ante Impacts'!$C$8,'Ex Ante Impacts'!$C$10,$E21)</f>
        <v>2016Greater Fresno Area1-in-2Typical Event DayPGE19</v>
      </c>
      <c r="K21" s="60">
        <f>(VLOOKUP(Criteria!$J21,Data,7,FALSE))*VLOOKUP(Criteria!J21,Data,12,FALSE)/1000</f>
        <v>59.305668447000905</v>
      </c>
      <c r="L21" s="60">
        <f>(VLOOKUP(Criteria!$J21,Data,8,FALSE))*VLOOKUP(Criteria!J21,Data,12,FALSE)/1000</f>
        <v>63.879352247096598</v>
      </c>
      <c r="M21" s="10" t="str">
        <f>CONCATENATE('Ex Ante Impacts'!$C$9,$A$5,'Ex Ante Impacts'!$C$7,'Ex Ante Impacts'!$C$8,'Ex Ante Impacts'!$C$10,$E21)</f>
        <v>2016Kern1-in-2Typical Event DayPGE19</v>
      </c>
      <c r="N21" s="60">
        <f>(VLOOKUP(Criteria!$M21,Data,7,FALSE))*VLOOKUP(Criteria!M21,Data,12,FALSE)/1000</f>
        <v>28.24273047510162</v>
      </c>
      <c r="O21" s="60">
        <f>(VLOOKUP(Criteria!$M21,Data,8,FALSE))*VLOOKUP(Criteria!M21,Data,12,FALSE)/1000</f>
        <v>30.456960054395719</v>
      </c>
      <c r="P21" s="10" t="str">
        <f>CONCATENATE('Ex Ante Impacts'!$C$9,$A$6,'Ex Ante Impacts'!$C$7,'Ex Ante Impacts'!$C$8,'Ex Ante Impacts'!$C$10,$E21)</f>
        <v>2016Northern Coast1-in-2Typical Event DayPGE19</v>
      </c>
      <c r="Q21" s="60">
        <f>(VLOOKUP(Criteria!$P21,Data,7,FALSE))*VLOOKUP(Criteria!P21,Data,12,FALSE)/1000</f>
        <v>17.547224696287884</v>
      </c>
      <c r="R21" s="60">
        <f>(VLOOKUP(Criteria!$P21,Data,8,FALSE))*VLOOKUP(Criteria!P21,Data,12,FALSE)/1000</f>
        <v>19.303943038447759</v>
      </c>
      <c r="S21" s="10" t="str">
        <f>CONCATENATE('Ex Ante Impacts'!$C$9,$A$7,'Ex Ante Impacts'!$C$7,'Ex Ante Impacts'!$C$8,'Ex Ante Impacts'!$C$10,$E21)</f>
        <v>2016Other1-in-2Typical Event DayPGE19</v>
      </c>
      <c r="T21" s="60">
        <f>(VLOOKUP(Criteria!$S21,Data,7,FALSE))*VLOOKUP(Criteria!S21,Data,12,FALSE)/1000</f>
        <v>94.676708674918856</v>
      </c>
      <c r="U21" s="60">
        <f>(VLOOKUP(Criteria!$S21,Data,8,FALSE))*VLOOKUP(Criteria!S21,Data,12,FALSE)/1000</f>
        <v>102.65589208132215</v>
      </c>
      <c r="V21" s="10" t="str">
        <f>CONCATENATE('Ex Ante Impacts'!$C$9,$A$8,'Ex Ante Impacts'!$C$7,'Ex Ante Impacts'!$C$8,'Ex Ante Impacts'!$C$10,$E21)</f>
        <v>2016Sierra1-in-2Typical Event DayPGE19</v>
      </c>
      <c r="W21" s="60">
        <f>(VLOOKUP(Criteria!$V21,Data,7,FALSE))*VLOOKUP(Criteria!V21,Data,12,FALSE)/1000</f>
        <v>52.310243903423661</v>
      </c>
      <c r="X21" s="60">
        <f>(VLOOKUP(Criteria!$V21,Data,8,FALSE))*VLOOKUP(Criteria!V21,Data,12,FALSE)/1000</f>
        <v>56.222979462519291</v>
      </c>
      <c r="Y21" s="10" t="str">
        <f>CONCATENATE('Ex Ante Impacts'!$C$9,$A$9,'Ex Ante Impacts'!$C$7,'Ex Ante Impacts'!$C$8,'Ex Ante Impacts'!$C$10,$E21)</f>
        <v>2016Stockton1-in-2Typical Event DayPGE19</v>
      </c>
      <c r="Z21" s="60">
        <f>(VLOOKUP(Criteria!$Y21,Data,7,FALSE))*VLOOKUP(Criteria!Y21,Data,12,FALSE)/1000</f>
        <v>46.269599071233067</v>
      </c>
      <c r="AA21" s="60">
        <f>(VLOOKUP(Criteria!$Y21,Data,8,FALSE))*VLOOKUP(Criteria!Y21,Data,12,FALSE)/1000</f>
        <v>50.078592928130412</v>
      </c>
      <c r="AB21" s="10" t="str">
        <f>CONCATENATE('Ex Ante Impacts'!$C$9,$A$10,'Ex Ante Impacts'!$C$7,'Ex Ante Impacts'!$C$8,'Ex Ante Impacts'!$C$10,$E21)</f>
        <v>2016Humboldt1-in-2Typical Event DayPGE19</v>
      </c>
      <c r="AC21" s="11">
        <f>(VLOOKUP(Criteria!$AB21,Data,7,FALSE))*VLOOKUP(Criteria!AB21,Data,12,FALSE)/1000</f>
        <v>2.5256481485167752</v>
      </c>
      <c r="AD21" s="11">
        <f>(VLOOKUP(Criteria!$AB21,Data,8,FALSE))*VLOOKUP(Criteria!AB21,Data,12,FALSE)/1000</f>
        <v>2.6970159317962827</v>
      </c>
    </row>
    <row r="22" spans="1:30" x14ac:dyDescent="0.25">
      <c r="A22" s="2"/>
      <c r="E22" s="5">
        <v>20</v>
      </c>
      <c r="F22" s="10" t="str">
        <f>CONCATENATE('Ex Ante Impacts'!$C$9,'Ex Ante Impacts'!$C$6,'Ex Ante Impacts'!$C$7,'Ex Ante Impacts'!$C$8,'Ex Ante Impacts'!$C$10,$E22)</f>
        <v>2016All1-in-2Typical Event DayPGE20</v>
      </c>
      <c r="G22" s="10" t="str">
        <f>CONCATENATE('Ex Ante Impacts'!$C$9,$A$3,'Ex Ante Impacts'!$C$7,'Ex Ante Impacts'!$C$8,'Ex Ante Impacts'!$C$10,$E22)</f>
        <v>2016Greater Bay Area1-in-2Typical Event DayPGE20</v>
      </c>
      <c r="H22" s="60">
        <f>(VLOOKUP(Criteria!$G22,Data,7,FALSE))*VLOOKUP(Criteria!G22,Data,12,FALSE)/1000</f>
        <v>109.08431059466675</v>
      </c>
      <c r="I22" s="60">
        <f>(VLOOKUP(Criteria!$G22,Data,8,FALSE))*VLOOKUP(Criteria!G22,Data,12,FALSE)/1000</f>
        <v>121.0550526517909</v>
      </c>
      <c r="J22" s="10" t="str">
        <f>CONCATENATE('Ex Ante Impacts'!$C$9,$A$4,'Ex Ante Impacts'!$C$7,'Ex Ante Impacts'!$C$8,'Ex Ante Impacts'!$C$10,$E22)</f>
        <v>2016Greater Fresno Area1-in-2Typical Event DayPGE20</v>
      </c>
      <c r="K22" s="60">
        <f>(VLOOKUP(Criteria!$J22,Data,7,FALSE))*VLOOKUP(Criteria!J22,Data,12,FALSE)/1000</f>
        <v>56.657383153948935</v>
      </c>
      <c r="L22" s="60">
        <f>(VLOOKUP(Criteria!$J22,Data,8,FALSE))*VLOOKUP(Criteria!J22,Data,12,FALSE)/1000</f>
        <v>63.337139601752163</v>
      </c>
      <c r="M22" s="10" t="str">
        <f>CONCATENATE('Ex Ante Impacts'!$C$9,$A$5,'Ex Ante Impacts'!$C$7,'Ex Ante Impacts'!$C$8,'Ex Ante Impacts'!$C$10,$E22)</f>
        <v>2016Kern1-in-2Typical Event DayPGE20</v>
      </c>
      <c r="N22" s="60">
        <f>(VLOOKUP(Criteria!$M22,Data,7,FALSE))*VLOOKUP(Criteria!M22,Data,12,FALSE)/1000</f>
        <v>27.146049078060315</v>
      </c>
      <c r="O22" s="60">
        <f>(VLOOKUP(Criteria!$M22,Data,8,FALSE))*VLOOKUP(Criteria!M22,Data,12,FALSE)/1000</f>
        <v>30.372621972829105</v>
      </c>
      <c r="P22" s="10" t="str">
        <f>CONCATENATE('Ex Ante Impacts'!$C$9,$A$6,'Ex Ante Impacts'!$C$7,'Ex Ante Impacts'!$C$8,'Ex Ante Impacts'!$C$10,$E22)</f>
        <v>2016Northern Coast1-in-2Typical Event DayPGE20</v>
      </c>
      <c r="Q22" s="60">
        <f>(VLOOKUP(Criteria!$P22,Data,7,FALSE))*VLOOKUP(Criteria!P22,Data,12,FALSE)/1000</f>
        <v>15.975073016958778</v>
      </c>
      <c r="R22" s="60">
        <f>(VLOOKUP(Criteria!$P22,Data,8,FALSE))*VLOOKUP(Criteria!P22,Data,12,FALSE)/1000</f>
        <v>17.623636923562735</v>
      </c>
      <c r="S22" s="10" t="str">
        <f>CONCATENATE('Ex Ante Impacts'!$C$9,$A$7,'Ex Ante Impacts'!$C$7,'Ex Ante Impacts'!$C$8,'Ex Ante Impacts'!$C$10,$E22)</f>
        <v>2016Other1-in-2Typical Event DayPGE20</v>
      </c>
      <c r="T22" s="60">
        <f>(VLOOKUP(Criteria!$S22,Data,7,FALSE))*VLOOKUP(Criteria!S22,Data,12,FALSE)/1000</f>
        <v>88.698173160020261</v>
      </c>
      <c r="U22" s="60">
        <f>(VLOOKUP(Criteria!$S22,Data,8,FALSE))*VLOOKUP(Criteria!S22,Data,12,FALSE)/1000</f>
        <v>99.4176107526701</v>
      </c>
      <c r="V22" s="10" t="str">
        <f>CONCATENATE('Ex Ante Impacts'!$C$9,$A$8,'Ex Ante Impacts'!$C$7,'Ex Ante Impacts'!$C$8,'Ex Ante Impacts'!$C$10,$E22)</f>
        <v>2016Sierra1-in-2Typical Event DayPGE20</v>
      </c>
      <c r="W22" s="60">
        <f>(VLOOKUP(Criteria!$V22,Data,7,FALSE))*VLOOKUP(Criteria!V22,Data,12,FALSE)/1000</f>
        <v>49.742155377609656</v>
      </c>
      <c r="X22" s="60">
        <f>(VLOOKUP(Criteria!$V22,Data,8,FALSE))*VLOOKUP(Criteria!V22,Data,12,FALSE)/1000</f>
        <v>54.743816905976274</v>
      </c>
      <c r="Y22" s="10" t="str">
        <f>CONCATENATE('Ex Ante Impacts'!$C$9,$A$9,'Ex Ante Impacts'!$C$7,'Ex Ante Impacts'!$C$8,'Ex Ante Impacts'!$C$10,$E22)</f>
        <v>2016Stockton1-in-2Typical Event DayPGE20</v>
      </c>
      <c r="Z22" s="60">
        <f>(VLOOKUP(Criteria!$Y22,Data,7,FALSE))*VLOOKUP(Criteria!Y22,Data,12,FALSE)/1000</f>
        <v>43.907323494114912</v>
      </c>
      <c r="AA22" s="60">
        <f>(VLOOKUP(Criteria!$Y22,Data,8,FALSE))*VLOOKUP(Criteria!Y22,Data,12,FALSE)/1000</f>
        <v>49.001022446295714</v>
      </c>
      <c r="AB22" s="10" t="str">
        <f>CONCATENATE('Ex Ante Impacts'!$C$9,$A$10,'Ex Ante Impacts'!$C$7,'Ex Ante Impacts'!$C$8,'Ex Ante Impacts'!$C$10,$E22)</f>
        <v>2016Humboldt1-in-2Typical Event DayPGE20</v>
      </c>
      <c r="AC22" s="11">
        <f>(VLOOKUP(Criteria!$AB22,Data,7,FALSE))*VLOOKUP(Criteria!AB22,Data,12,FALSE)/1000</f>
        <v>2.3195833192415884</v>
      </c>
      <c r="AD22" s="11">
        <f>(VLOOKUP(Criteria!$AB22,Data,8,FALSE))*VLOOKUP(Criteria!AB22,Data,12,FALSE)/1000</f>
        <v>2.4263042214470332</v>
      </c>
    </row>
    <row r="23" spans="1:30" x14ac:dyDescent="0.25">
      <c r="A23" s="2" t="s">
        <v>16</v>
      </c>
      <c r="E23" s="5">
        <v>21</v>
      </c>
      <c r="F23" s="10" t="str">
        <f>CONCATENATE('Ex Ante Impacts'!$C$9,'Ex Ante Impacts'!$C$6,'Ex Ante Impacts'!$C$7,'Ex Ante Impacts'!$C$8,'Ex Ante Impacts'!$C$10,$E23)</f>
        <v>2016All1-in-2Typical Event DayPGE21</v>
      </c>
      <c r="G23" s="10" t="str">
        <f>CONCATENATE('Ex Ante Impacts'!$C$9,$A$3,'Ex Ante Impacts'!$C$7,'Ex Ante Impacts'!$C$8,'Ex Ante Impacts'!$C$10,$E23)</f>
        <v>2016Greater Bay Area1-in-2Typical Event DayPGE21</v>
      </c>
      <c r="H23" s="60">
        <f>(VLOOKUP(Criteria!$G23,Data,7,FALSE))*VLOOKUP(Criteria!G23,Data,12,FALSE)/1000</f>
        <v>99.588652650568633</v>
      </c>
      <c r="I23" s="60">
        <f>(VLOOKUP(Criteria!$G23,Data,8,FALSE))*VLOOKUP(Criteria!G23,Data,12,FALSE)/1000</f>
        <v>106.75638012715987</v>
      </c>
      <c r="J23" s="10" t="str">
        <f>CONCATENATE('Ex Ante Impacts'!$C$9,$A$4,'Ex Ante Impacts'!$C$7,'Ex Ante Impacts'!$C$8,'Ex Ante Impacts'!$C$10,$E23)</f>
        <v>2016Greater Fresno Area1-in-2Typical Event DayPGE21</v>
      </c>
      <c r="K23" s="60">
        <f>(VLOOKUP(Criteria!$J23,Data,7,FALSE))*VLOOKUP(Criteria!J23,Data,12,FALSE)/1000</f>
        <v>52.797764003468679</v>
      </c>
      <c r="L23" s="60">
        <f>(VLOOKUP(Criteria!$J23,Data,8,FALSE))*VLOOKUP(Criteria!J23,Data,12,FALSE)/1000</f>
        <v>57.203653897490355</v>
      </c>
      <c r="M23" s="10" t="str">
        <f>CONCATENATE('Ex Ante Impacts'!$C$9,$A$5,'Ex Ante Impacts'!$C$7,'Ex Ante Impacts'!$C$8,'Ex Ante Impacts'!$C$10,$E23)</f>
        <v>2016Kern1-in-2Typical Event DayPGE21</v>
      </c>
      <c r="N23" s="60">
        <f>(VLOOKUP(Criteria!$M23,Data,7,FALSE))*VLOOKUP(Criteria!M23,Data,12,FALSE)/1000</f>
        <v>25.615619317637755</v>
      </c>
      <c r="O23" s="60">
        <f>(VLOOKUP(Criteria!$M23,Data,8,FALSE))*VLOOKUP(Criteria!M23,Data,12,FALSE)/1000</f>
        <v>27.80247988305241</v>
      </c>
      <c r="P23" s="10" t="str">
        <f>CONCATENATE('Ex Ante Impacts'!$C$9,$A$6,'Ex Ante Impacts'!$C$7,'Ex Ante Impacts'!$C$8,'Ex Ante Impacts'!$C$10,$E23)</f>
        <v>2016Northern Coast1-in-2Typical Event DayPGE21</v>
      </c>
      <c r="Q23" s="60">
        <f>(VLOOKUP(Criteria!$P23,Data,7,FALSE))*VLOOKUP(Criteria!P23,Data,12,FALSE)/1000</f>
        <v>13.877589336966864</v>
      </c>
      <c r="R23" s="60">
        <f>(VLOOKUP(Criteria!$P23,Data,8,FALSE))*VLOOKUP(Criteria!P23,Data,12,FALSE)/1000</f>
        <v>14.786629893582781</v>
      </c>
      <c r="S23" s="10" t="str">
        <f>CONCATENATE('Ex Ante Impacts'!$C$9,$A$7,'Ex Ante Impacts'!$C$7,'Ex Ante Impacts'!$C$8,'Ex Ante Impacts'!$C$10,$E23)</f>
        <v>2016Other1-in-2Typical Event DayPGE21</v>
      </c>
      <c r="T23" s="60">
        <f>(VLOOKUP(Criteria!$S23,Data,7,FALSE))*VLOOKUP(Criteria!S23,Data,12,FALSE)/1000</f>
        <v>79.66196849880275</v>
      </c>
      <c r="U23" s="60">
        <f>(VLOOKUP(Criteria!$S23,Data,8,FALSE))*VLOOKUP(Criteria!S23,Data,12,FALSE)/1000</f>
        <v>86.582157609291372</v>
      </c>
      <c r="V23" s="10" t="str">
        <f>CONCATENATE('Ex Ante Impacts'!$C$9,$A$8,'Ex Ante Impacts'!$C$7,'Ex Ante Impacts'!$C$8,'Ex Ante Impacts'!$C$10,$E23)</f>
        <v>2016Sierra1-in-2Typical Event DayPGE21</v>
      </c>
      <c r="W23" s="60">
        <f>(VLOOKUP(Criteria!$V23,Data,7,FALSE))*VLOOKUP(Criteria!V23,Data,12,FALSE)/1000</f>
        <v>44.575054799945093</v>
      </c>
      <c r="X23" s="60">
        <f>(VLOOKUP(Criteria!$V23,Data,8,FALSE))*VLOOKUP(Criteria!V23,Data,12,FALSE)/1000</f>
        <v>47.880730123317804</v>
      </c>
      <c r="Y23" s="10" t="str">
        <f>CONCATENATE('Ex Ante Impacts'!$C$9,$A$9,'Ex Ante Impacts'!$C$7,'Ex Ante Impacts'!$C$8,'Ex Ante Impacts'!$C$10,$E23)</f>
        <v>2016Stockton1-in-2Typical Event DayPGE21</v>
      </c>
      <c r="Z23" s="60">
        <f>(VLOOKUP(Criteria!$Y23,Data,7,FALSE))*VLOOKUP(Criteria!Y23,Data,12,FALSE)/1000</f>
        <v>40.016820793018674</v>
      </c>
      <c r="AA23" s="60">
        <f>(VLOOKUP(Criteria!$Y23,Data,8,FALSE))*VLOOKUP(Criteria!Y23,Data,12,FALSE)/1000</f>
        <v>43.364806447340875</v>
      </c>
      <c r="AB23" s="10" t="str">
        <f>CONCATENATE('Ex Ante Impacts'!$C$9,$A$10,'Ex Ante Impacts'!$C$7,'Ex Ante Impacts'!$C$8,'Ex Ante Impacts'!$C$10,$E23)</f>
        <v>2016Humboldt1-in-2Typical Event DayPGE21</v>
      </c>
      <c r="AC23" s="11">
        <f>(VLOOKUP(Criteria!$AB23,Data,7,FALSE))*VLOOKUP(Criteria!AB23,Data,12,FALSE)/1000</f>
        <v>1.9812940156685073</v>
      </c>
      <c r="AD23" s="11">
        <f>(VLOOKUP(Criteria!$AB23,Data,8,FALSE))*VLOOKUP(Criteria!AB23,Data,12,FALSE)/1000</f>
        <v>2.0097421999984655</v>
      </c>
    </row>
    <row r="24" spans="1:30" x14ac:dyDescent="0.25">
      <c r="A24" s="4" t="s">
        <v>17</v>
      </c>
      <c r="E24" s="5">
        <v>22</v>
      </c>
      <c r="F24" s="10" t="str">
        <f>CONCATENATE('Ex Ante Impacts'!$C$9,'Ex Ante Impacts'!$C$6,'Ex Ante Impacts'!$C$7,'Ex Ante Impacts'!$C$8,'Ex Ante Impacts'!$C$10,$E24)</f>
        <v>2016All1-in-2Typical Event DayPGE22</v>
      </c>
      <c r="G24" s="10" t="str">
        <f>CONCATENATE('Ex Ante Impacts'!$C$9,$A$3,'Ex Ante Impacts'!$C$7,'Ex Ante Impacts'!$C$8,'Ex Ante Impacts'!$C$10,$E24)</f>
        <v>2016Greater Bay Area1-in-2Typical Event DayPGE22</v>
      </c>
      <c r="H24" s="60">
        <f>(VLOOKUP(Criteria!$G24,Data,7,FALSE))*VLOOKUP(Criteria!G24,Data,12,FALSE)/1000</f>
        <v>88.3686299090283</v>
      </c>
      <c r="I24" s="60">
        <f>(VLOOKUP(Criteria!$G24,Data,8,FALSE))*VLOOKUP(Criteria!G24,Data,12,FALSE)/1000</f>
        <v>92.387379455550573</v>
      </c>
      <c r="J24" s="10" t="str">
        <f>CONCATENATE('Ex Ante Impacts'!$C$9,$A$4,'Ex Ante Impacts'!$C$7,'Ex Ante Impacts'!$C$8,'Ex Ante Impacts'!$C$10,$E24)</f>
        <v>2016Greater Fresno Area1-in-2Typical Event DayPGE22</v>
      </c>
      <c r="K24" s="60">
        <f>(VLOOKUP(Criteria!$J24,Data,7,FALSE))*VLOOKUP(Criteria!J24,Data,12,FALSE)/1000</f>
        <v>47.755898259824143</v>
      </c>
      <c r="L24" s="60">
        <f>(VLOOKUP(Criteria!$J24,Data,8,FALSE))*VLOOKUP(Criteria!J24,Data,12,FALSE)/1000</f>
        <v>50.70985557237826</v>
      </c>
      <c r="M24" s="10" t="str">
        <f>CONCATENATE('Ex Ante Impacts'!$C$9,$A$5,'Ex Ante Impacts'!$C$7,'Ex Ante Impacts'!$C$8,'Ex Ante Impacts'!$C$10,$E24)</f>
        <v>2016Kern1-in-2Typical Event DayPGE22</v>
      </c>
      <c r="N24" s="60">
        <f>(VLOOKUP(Criteria!$M24,Data,7,FALSE))*VLOOKUP(Criteria!M24,Data,12,FALSE)/1000</f>
        <v>23.213272508027963</v>
      </c>
      <c r="O24" s="60">
        <f>(VLOOKUP(Criteria!$M24,Data,8,FALSE))*VLOOKUP(Criteria!M24,Data,12,FALSE)/1000</f>
        <v>24.750113028458319</v>
      </c>
      <c r="P24" s="10" t="str">
        <f>CONCATENATE('Ex Ante Impacts'!$C$9,$A$6,'Ex Ante Impacts'!$C$7,'Ex Ante Impacts'!$C$8,'Ex Ante Impacts'!$C$10,$E24)</f>
        <v>2016Northern Coast1-in-2Typical Event DayPGE22</v>
      </c>
      <c r="Q24" s="60">
        <f>(VLOOKUP(Criteria!$P24,Data,7,FALSE))*VLOOKUP(Criteria!P24,Data,12,FALSE)/1000</f>
        <v>11.564809155091178</v>
      </c>
      <c r="R24" s="60">
        <f>(VLOOKUP(Criteria!$P24,Data,8,FALSE))*VLOOKUP(Criteria!P24,Data,12,FALSE)/1000</f>
        <v>12.002905237516389</v>
      </c>
      <c r="S24" s="10" t="str">
        <f>CONCATENATE('Ex Ante Impacts'!$C$9,$A$7,'Ex Ante Impacts'!$C$7,'Ex Ante Impacts'!$C$8,'Ex Ante Impacts'!$C$10,$E24)</f>
        <v>2016Other1-in-2Typical Event DayPGE22</v>
      </c>
      <c r="T24" s="60">
        <f>(VLOOKUP(Criteria!$S24,Data,7,FALSE))*VLOOKUP(Criteria!S24,Data,12,FALSE)/1000</f>
        <v>68.554512643342832</v>
      </c>
      <c r="U24" s="60">
        <f>(VLOOKUP(Criteria!$S24,Data,8,FALSE))*VLOOKUP(Criteria!S24,Data,12,FALSE)/1000</f>
        <v>73.15872243365645</v>
      </c>
      <c r="V24" s="10" t="str">
        <f>CONCATENATE('Ex Ante Impacts'!$C$9,$A$8,'Ex Ante Impacts'!$C$7,'Ex Ante Impacts'!$C$8,'Ex Ante Impacts'!$C$10,$E24)</f>
        <v>2016Sierra1-in-2Typical Event DayPGE22</v>
      </c>
      <c r="W24" s="60">
        <f>(VLOOKUP(Criteria!$V24,Data,7,FALSE))*VLOOKUP(Criteria!V24,Data,12,FALSE)/1000</f>
        <v>38.168750483791342</v>
      </c>
      <c r="X24" s="60">
        <f>(VLOOKUP(Criteria!$V24,Data,8,FALSE))*VLOOKUP(Criteria!V24,Data,12,FALSE)/1000</f>
        <v>40.423485721317121</v>
      </c>
      <c r="Y24" s="10" t="str">
        <f>CONCATENATE('Ex Ante Impacts'!$C$9,$A$9,'Ex Ante Impacts'!$C$7,'Ex Ante Impacts'!$C$8,'Ex Ante Impacts'!$C$10,$E24)</f>
        <v>2016Stockton1-in-2Typical Event DayPGE22</v>
      </c>
      <c r="Z24" s="60">
        <f>(VLOOKUP(Criteria!$Y24,Data,7,FALSE))*VLOOKUP(Criteria!Y24,Data,12,FALSE)/1000</f>
        <v>34.971973229133056</v>
      </c>
      <c r="AA24" s="60">
        <f>(VLOOKUP(Criteria!$Y24,Data,8,FALSE))*VLOOKUP(Criteria!Y24,Data,12,FALSE)/1000</f>
        <v>37.235006036546316</v>
      </c>
      <c r="AB24" s="10" t="str">
        <f>CONCATENATE('Ex Ante Impacts'!$C$9,$A$10,'Ex Ante Impacts'!$C$7,'Ex Ante Impacts'!$C$8,'Ex Ante Impacts'!$C$10,$E24)</f>
        <v>2016Humboldt1-in-2Typical Event DayPGE22</v>
      </c>
      <c r="AC24" s="11">
        <f>(VLOOKUP(Criteria!$AB24,Data,7,FALSE))*VLOOKUP(Criteria!AB24,Data,12,FALSE)/1000</f>
        <v>1.5850677122637571</v>
      </c>
      <c r="AD24" s="11">
        <f>(VLOOKUP(Criteria!$AB24,Data,8,FALSE))*VLOOKUP(Criteria!AB24,Data,12,FALSE)/1000</f>
        <v>1.5625497907630925</v>
      </c>
    </row>
    <row r="25" spans="1:30" x14ac:dyDescent="0.25">
      <c r="E25" s="5">
        <v>23</v>
      </c>
      <c r="F25" s="10" t="str">
        <f>CONCATENATE('Ex Ante Impacts'!$C$9,'Ex Ante Impacts'!$C$6,'Ex Ante Impacts'!$C$7,'Ex Ante Impacts'!$C$8,'Ex Ante Impacts'!$C$10,$E25)</f>
        <v>2016All1-in-2Typical Event DayPGE23</v>
      </c>
      <c r="G25" s="10" t="str">
        <f>CONCATENATE('Ex Ante Impacts'!$C$9,$A$3,'Ex Ante Impacts'!$C$7,'Ex Ante Impacts'!$C$8,'Ex Ante Impacts'!$C$10,$E25)</f>
        <v>2016Greater Bay Area1-in-2Typical Event DayPGE23</v>
      </c>
      <c r="H25" s="60">
        <f>(VLOOKUP(Criteria!$G25,Data,7,FALSE))*VLOOKUP(Criteria!G25,Data,12,FALSE)/1000</f>
        <v>71.50221122625004</v>
      </c>
      <c r="I25" s="60">
        <f>(VLOOKUP(Criteria!$G25,Data,8,FALSE))*VLOOKUP(Criteria!G25,Data,12,FALSE)/1000</f>
        <v>74.261856602970511</v>
      </c>
      <c r="J25" s="10" t="str">
        <f>CONCATENATE('Ex Ante Impacts'!$C$9,$A$4,'Ex Ante Impacts'!$C$7,'Ex Ante Impacts'!$C$8,'Ex Ante Impacts'!$C$10,$E25)</f>
        <v>2016Greater Fresno Area1-in-2Typical Event DayPGE23</v>
      </c>
      <c r="K25" s="60">
        <f>(VLOOKUP(Criteria!$J25,Data,7,FALSE))*VLOOKUP(Criteria!J25,Data,12,FALSE)/1000</f>
        <v>39.754858856568113</v>
      </c>
      <c r="L25" s="60">
        <f>(VLOOKUP(Criteria!$J25,Data,8,FALSE))*VLOOKUP(Criteria!J25,Data,12,FALSE)/1000</f>
        <v>41.826230537505822</v>
      </c>
      <c r="M25" s="10" t="str">
        <f>CONCATENATE('Ex Ante Impacts'!$C$9,$A$5,'Ex Ante Impacts'!$C$7,'Ex Ante Impacts'!$C$8,'Ex Ante Impacts'!$C$10,$E25)</f>
        <v>2016Kern1-in-2Typical Event DayPGE23</v>
      </c>
      <c r="N25" s="60">
        <f>(VLOOKUP(Criteria!$M25,Data,7,FALSE))*VLOOKUP(Criteria!M25,Data,12,FALSE)/1000</f>
        <v>19.55222148904577</v>
      </c>
      <c r="O25" s="60">
        <f>(VLOOKUP(Criteria!$M25,Data,8,FALSE))*VLOOKUP(Criteria!M25,Data,12,FALSE)/1000</f>
        <v>20.604550528154707</v>
      </c>
      <c r="P25" s="10" t="str">
        <f>CONCATENATE('Ex Ante Impacts'!$C$9,$A$6,'Ex Ante Impacts'!$C$7,'Ex Ante Impacts'!$C$8,'Ex Ante Impacts'!$C$10,$E25)</f>
        <v>2016Northern Coast1-in-2Typical Event DayPGE23</v>
      </c>
      <c r="Q25" s="60">
        <f>(VLOOKUP(Criteria!$P25,Data,7,FALSE))*VLOOKUP(Criteria!P25,Data,12,FALSE)/1000</f>
        <v>8.9978562558630948</v>
      </c>
      <c r="R25" s="60">
        <f>(VLOOKUP(Criteria!$P25,Data,8,FALSE))*VLOOKUP(Criteria!P25,Data,12,FALSE)/1000</f>
        <v>9.2988185758476618</v>
      </c>
      <c r="S25" s="10" t="str">
        <f>CONCATENATE('Ex Ante Impacts'!$C$9,$A$7,'Ex Ante Impacts'!$C$7,'Ex Ante Impacts'!$C$8,'Ex Ante Impacts'!$C$10,$E25)</f>
        <v>2016Other1-in-2Typical Event DayPGE23</v>
      </c>
      <c r="T25" s="60">
        <f>(VLOOKUP(Criteria!$S25,Data,7,FALSE))*VLOOKUP(Criteria!S25,Data,12,FALSE)/1000</f>
        <v>54.319534094444478</v>
      </c>
      <c r="U25" s="60">
        <f>(VLOOKUP(Criteria!$S25,Data,8,FALSE))*VLOOKUP(Criteria!S25,Data,12,FALSE)/1000</f>
        <v>57.505589025168213</v>
      </c>
      <c r="V25" s="10" t="str">
        <f>CONCATENATE('Ex Ante Impacts'!$C$9,$A$8,'Ex Ante Impacts'!$C$7,'Ex Ante Impacts'!$C$8,'Ex Ante Impacts'!$C$10,$E25)</f>
        <v>2016Sierra1-in-2Typical Event DayPGE23</v>
      </c>
      <c r="W25" s="60">
        <f>(VLOOKUP(Criteria!$V25,Data,7,FALSE))*VLOOKUP(Criteria!V25,Data,12,FALSE)/1000</f>
        <v>30.241895615473855</v>
      </c>
      <c r="X25" s="60">
        <f>(VLOOKUP(Criteria!$V25,Data,8,FALSE))*VLOOKUP(Criteria!V25,Data,12,FALSE)/1000</f>
        <v>31.71992480683932</v>
      </c>
      <c r="Y25" s="10" t="str">
        <f>CONCATENATE('Ex Ante Impacts'!$C$9,$A$9,'Ex Ante Impacts'!$C$7,'Ex Ante Impacts'!$C$8,'Ex Ante Impacts'!$C$10,$E25)</f>
        <v>2016Stockton1-in-2Typical Event DayPGE23</v>
      </c>
      <c r="Z25" s="60">
        <f>(VLOOKUP(Criteria!$Y25,Data,7,FALSE))*VLOOKUP(Criteria!Y25,Data,12,FALSE)/1000</f>
        <v>28.304875868128963</v>
      </c>
      <c r="AA25" s="60">
        <f>(VLOOKUP(Criteria!$Y25,Data,8,FALSE))*VLOOKUP(Criteria!Y25,Data,12,FALSE)/1000</f>
        <v>29.834172124017496</v>
      </c>
      <c r="AB25" s="10" t="str">
        <f>CONCATENATE('Ex Ante Impacts'!$C$9,$A$10,'Ex Ante Impacts'!$C$7,'Ex Ante Impacts'!$C$8,'Ex Ante Impacts'!$C$10,$E25)</f>
        <v>2016Humboldt1-in-2Typical Event DayPGE23</v>
      </c>
      <c r="AC25" s="11">
        <f>(VLOOKUP(Criteria!$AB25,Data,7,FALSE))*VLOOKUP(Criteria!AB25,Data,12,FALSE)/1000</f>
        <v>1.1889003187546623</v>
      </c>
      <c r="AD25" s="11">
        <f>(VLOOKUP(Criteria!$AB25,Data,8,FALSE))*VLOOKUP(Criteria!AB25,Data,12,FALSE)/1000</f>
        <v>1.1802878905825491</v>
      </c>
    </row>
    <row r="26" spans="1:30" x14ac:dyDescent="0.25">
      <c r="E26" s="5">
        <v>24</v>
      </c>
      <c r="F26" s="10" t="str">
        <f>CONCATENATE('Ex Ante Impacts'!$C$9,'Ex Ante Impacts'!$C$6,'Ex Ante Impacts'!$C$7,'Ex Ante Impacts'!$C$8,'Ex Ante Impacts'!$C$10,$E26)</f>
        <v>2016All1-in-2Typical Event DayPGE24</v>
      </c>
      <c r="G26" s="10" t="str">
        <f>CONCATENATE('Ex Ante Impacts'!$C$9,$A$3,'Ex Ante Impacts'!$C$7,'Ex Ante Impacts'!$C$8,'Ex Ante Impacts'!$C$10,$E26)</f>
        <v>2016Greater Bay Area1-in-2Typical Event DayPGE24</v>
      </c>
      <c r="H26" s="60">
        <f>(VLOOKUP(Criteria!$G26,Data,7,FALSE))*VLOOKUP(Criteria!G26,Data,12,FALSE)/1000</f>
        <v>55.385339224703607</v>
      </c>
      <c r="I26" s="60">
        <f>(VLOOKUP(Criteria!$G26,Data,8,FALSE))*VLOOKUP(Criteria!G26,Data,12,FALSE)/1000</f>
        <v>57.432010949752296</v>
      </c>
      <c r="J26" s="10" t="str">
        <f>CONCATENATE('Ex Ante Impacts'!$C$9,$A$4,'Ex Ante Impacts'!$C$7,'Ex Ante Impacts'!$C$8,'Ex Ante Impacts'!$C$10,$E26)</f>
        <v>2016Greater Fresno Area1-in-2Typical Event DayPGE24</v>
      </c>
      <c r="K26" s="60">
        <f>(VLOOKUP(Criteria!$J26,Data,7,FALSE))*VLOOKUP(Criteria!J26,Data,12,FALSE)/1000</f>
        <v>32.133183999760078</v>
      </c>
      <c r="L26" s="60">
        <f>(VLOOKUP(Criteria!$J26,Data,8,FALSE))*VLOOKUP(Criteria!J26,Data,12,FALSE)/1000</f>
        <v>33.805230363743377</v>
      </c>
      <c r="M26" s="10" t="str">
        <f>CONCATENATE('Ex Ante Impacts'!$C$9,$A$5,'Ex Ante Impacts'!$C$7,'Ex Ante Impacts'!$C$8,'Ex Ante Impacts'!$C$10,$E26)</f>
        <v>2016Kern1-in-2Typical Event DayPGE24</v>
      </c>
      <c r="N26" s="60">
        <f>(VLOOKUP(Criteria!$M26,Data,7,FALSE))*VLOOKUP(Criteria!M26,Data,12,FALSE)/1000</f>
        <v>15.974744987162762</v>
      </c>
      <c r="O26" s="60">
        <f>(VLOOKUP(Criteria!$M26,Data,8,FALSE))*VLOOKUP(Criteria!M26,Data,12,FALSE)/1000</f>
        <v>16.787684635037557</v>
      </c>
      <c r="P26" s="10" t="str">
        <f>CONCATENATE('Ex Ante Impacts'!$C$9,$A$6,'Ex Ante Impacts'!$C$7,'Ex Ante Impacts'!$C$8,'Ex Ante Impacts'!$C$10,$E26)</f>
        <v>2016Northern Coast1-in-2Typical Event DayPGE24</v>
      </c>
      <c r="Q26" s="60">
        <f>(VLOOKUP(Criteria!$P26,Data,7,FALSE))*VLOOKUP(Criteria!P26,Data,12,FALSE)/1000</f>
        <v>6.8853963154067754</v>
      </c>
      <c r="R26" s="60">
        <f>(VLOOKUP(Criteria!$P26,Data,8,FALSE))*VLOOKUP(Criteria!P26,Data,12,FALSE)/1000</f>
        <v>7.0775057475421344</v>
      </c>
      <c r="S26" s="10" t="str">
        <f>CONCATENATE('Ex Ante Impacts'!$C$9,$A$7,'Ex Ante Impacts'!$C$7,'Ex Ante Impacts'!$C$8,'Ex Ante Impacts'!$C$10,$E26)</f>
        <v>2016Other1-in-2Typical Event DayPGE24</v>
      </c>
      <c r="T26" s="60">
        <f>(VLOOKUP(Criteria!$S26,Data,7,FALSE))*VLOOKUP(Criteria!S26,Data,12,FALSE)/1000</f>
        <v>42.027026347163599</v>
      </c>
      <c r="U26" s="60">
        <f>(VLOOKUP(Criteria!$S26,Data,8,FALSE))*VLOOKUP(Criteria!S26,Data,12,FALSE)/1000</f>
        <v>44.462528551120315</v>
      </c>
      <c r="V26" s="10" t="str">
        <f>CONCATENATE('Ex Ante Impacts'!$C$9,$A$8,'Ex Ante Impacts'!$C$7,'Ex Ante Impacts'!$C$8,'Ex Ante Impacts'!$C$10,$E26)</f>
        <v>2016Sierra1-in-2Typical Event DayPGE24</v>
      </c>
      <c r="W26" s="60">
        <f>(VLOOKUP(Criteria!$V26,Data,7,FALSE))*VLOOKUP(Criteria!V26,Data,12,FALSE)/1000</f>
        <v>23.434680509406142</v>
      </c>
      <c r="X26" s="60">
        <f>(VLOOKUP(Criteria!$V26,Data,8,FALSE))*VLOOKUP(Criteria!V26,Data,12,FALSE)/1000</f>
        <v>24.483793497653679</v>
      </c>
      <c r="Y26" s="10" t="str">
        <f>CONCATENATE('Ex Ante Impacts'!$C$9,$A$9,'Ex Ante Impacts'!$C$7,'Ex Ante Impacts'!$C$8,'Ex Ante Impacts'!$C$10,$E26)</f>
        <v>2016Stockton1-in-2Typical Event DayPGE24</v>
      </c>
      <c r="Z26" s="60">
        <f>(VLOOKUP(Criteria!$Y26,Data,7,FALSE))*VLOOKUP(Criteria!Y26,Data,12,FALSE)/1000</f>
        <v>22.17082847392501</v>
      </c>
      <c r="AA26" s="60">
        <f>(VLOOKUP(Criteria!$Y26,Data,8,FALSE))*VLOOKUP(Criteria!Y26,Data,12,FALSE)/1000</f>
        <v>23.338278050304158</v>
      </c>
      <c r="AB26" s="10" t="str">
        <f>CONCATENATE('Ex Ante Impacts'!$C$9,$A$10,'Ex Ante Impacts'!$C$7,'Ex Ante Impacts'!$C$8,'Ex Ante Impacts'!$C$10,$E26)</f>
        <v>2016Humboldt1-in-2Typical Event DayPGE24</v>
      </c>
      <c r="AC26" s="11">
        <f>(VLOOKUP(Criteria!$AB26,Data,7,FALSE))*VLOOKUP(Criteria!AB26,Data,12,FALSE)/1000</f>
        <v>0.90195595356216651</v>
      </c>
      <c r="AD26" s="11">
        <f>(VLOOKUP(Criteria!$AB26,Data,8,FALSE))*VLOOKUP(Criteria!AB26,Data,12,FALSE)/1000</f>
        <v>0.89713687036580814</v>
      </c>
    </row>
    <row r="27" spans="1:30" x14ac:dyDescent="0.25">
      <c r="A27">
        <v>2016</v>
      </c>
    </row>
    <row r="28" spans="1:30" x14ac:dyDescent="0.25">
      <c r="A28" t="s">
        <v>54</v>
      </c>
      <c r="G28" t="s">
        <v>55</v>
      </c>
      <c r="H28" s="60">
        <f>AVERAGE(H16:H20)</f>
        <v>87.915942793398912</v>
      </c>
      <c r="I28" s="60">
        <f>AVERAGE(I16:I20)</f>
        <v>69.392190921748806</v>
      </c>
      <c r="K28" s="60">
        <f>AVERAGE(K16:K20)</f>
        <v>47.596722317077408</v>
      </c>
      <c r="L28" s="60">
        <f>AVERAGE(L16:L20)</f>
        <v>35.674380670746977</v>
      </c>
      <c r="N28" s="60">
        <f>AVERAGE(N16:N20)</f>
        <v>24.317598298919762</v>
      </c>
      <c r="O28" s="60">
        <f>AVERAGE(O16:O20)</f>
        <v>18.909780020245627</v>
      </c>
      <c r="Q28" s="60">
        <f>AVERAGE(Q16:Q20)</f>
        <v>13.1672464475055</v>
      </c>
      <c r="R28" s="60">
        <f>AVERAGE(R16:R20)</f>
        <v>10.386509517772961</v>
      </c>
      <c r="T28" s="60">
        <f>AVERAGE(T16:T20)</f>
        <v>76.620196539238165</v>
      </c>
      <c r="U28" s="60">
        <f>AVERAGE(U16:U20)</f>
        <v>58.527925795869805</v>
      </c>
      <c r="W28" s="60">
        <f>AVERAGE(W16:W20)</f>
        <v>40.609314857158061</v>
      </c>
      <c r="X28" s="60">
        <f>AVERAGE(X16:X20)</f>
        <v>32.322075272346481</v>
      </c>
      <c r="Z28" s="60">
        <f>AVERAGE(Z16:Z20)</f>
        <v>37.644036701734066</v>
      </c>
      <c r="AA28" s="60">
        <f>AVERAGE(AA16:AA20)</f>
        <v>28.985503338164865</v>
      </c>
      <c r="AC28" s="11">
        <f>AVERAGE(AC16:AC20)</f>
        <v>2.0525410334827203</v>
      </c>
      <c r="AD28" s="11">
        <f>AVERAGE(AD16:AD20)</f>
        <v>1.9515633386401401</v>
      </c>
    </row>
    <row r="29" spans="1:30" x14ac:dyDescent="0.25">
      <c r="H29" s="60"/>
      <c r="I29" s="60"/>
    </row>
    <row r="30" spans="1:30" x14ac:dyDescent="0.25">
      <c r="A30" t="s">
        <v>38</v>
      </c>
    </row>
    <row r="31" spans="1:30" x14ac:dyDescent="0.25">
      <c r="A31" t="s">
        <v>39</v>
      </c>
    </row>
    <row r="33" spans="14:27" x14ac:dyDescent="0.25">
      <c r="N33" s="10"/>
      <c r="O33"/>
      <c r="Q33" s="10"/>
      <c r="R33"/>
      <c r="T33" s="10"/>
      <c r="U33"/>
      <c r="W33" s="10"/>
      <c r="X33"/>
      <c r="Z33" s="10"/>
      <c r="AA33"/>
    </row>
    <row r="34" spans="14:27" x14ac:dyDescent="0.25">
      <c r="N34" s="10"/>
      <c r="O34"/>
      <c r="Q34" s="10"/>
      <c r="R34"/>
      <c r="T34" s="10"/>
      <c r="U34"/>
      <c r="W34" s="10"/>
      <c r="X34"/>
      <c r="Z34" s="10"/>
      <c r="AA34"/>
    </row>
    <row r="35" spans="14:27" x14ac:dyDescent="0.25">
      <c r="N35" s="10"/>
      <c r="O35"/>
      <c r="Q35" s="10"/>
      <c r="R35"/>
      <c r="T35" s="10"/>
      <c r="U35"/>
      <c r="W35" s="10"/>
      <c r="X35"/>
      <c r="Z35" s="10"/>
      <c r="AA35"/>
    </row>
    <row r="36" spans="14:27" x14ac:dyDescent="0.25">
      <c r="N36" s="10"/>
      <c r="O36"/>
      <c r="Q36" s="10"/>
      <c r="R36"/>
      <c r="T36" s="10"/>
      <c r="U36"/>
      <c r="W36" s="10"/>
      <c r="X36"/>
      <c r="Z36" s="10"/>
      <c r="AA36"/>
    </row>
    <row r="37" spans="14:27" x14ac:dyDescent="0.25">
      <c r="N37" s="10"/>
      <c r="O37"/>
      <c r="Q37" s="10"/>
      <c r="R37"/>
      <c r="T37" s="10"/>
      <c r="U37"/>
      <c r="W37" s="10"/>
      <c r="X37"/>
      <c r="Z37" s="10"/>
      <c r="AA37"/>
    </row>
  </sheetData>
  <mergeCells count="8">
    <mergeCell ref="AB2:AD2"/>
    <mergeCell ref="Y2:Z2"/>
    <mergeCell ref="G2:H2"/>
    <mergeCell ref="J2:K2"/>
    <mergeCell ref="M2:N2"/>
    <mergeCell ref="P2:Q2"/>
    <mergeCell ref="S2:T2"/>
    <mergeCell ref="V2:W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12097"/>
  <sheetViews>
    <sheetView zoomScale="84" zoomScaleNormal="84" workbookViewId="0">
      <selection activeCell="L633" sqref="L633"/>
    </sheetView>
  </sheetViews>
  <sheetFormatPr defaultRowHeight="15" x14ac:dyDescent="0.25"/>
  <cols>
    <col min="1" max="1" width="58.28515625" customWidth="1"/>
    <col min="2" max="2" width="16.42578125" customWidth="1"/>
    <col min="3" max="3" width="20" bestFit="1" customWidth="1"/>
    <col min="4" max="4" width="17.7109375" customWidth="1"/>
    <col min="5" max="5" width="12.85546875" customWidth="1"/>
    <col min="6" max="6" width="20" customWidth="1"/>
    <col min="10" max="10" width="15.28515625" customWidth="1"/>
  </cols>
  <sheetData>
    <row r="1" spans="1:26" x14ac:dyDescent="0.25">
      <c r="A1" t="s">
        <v>47</v>
      </c>
      <c r="B1" s="10" t="s">
        <v>56</v>
      </c>
      <c r="C1" s="10" t="s">
        <v>58</v>
      </c>
      <c r="D1" s="10" t="s">
        <v>59</v>
      </c>
      <c r="E1" s="10" t="s">
        <v>60</v>
      </c>
      <c r="F1" s="10" t="s">
        <v>61</v>
      </c>
      <c r="G1" s="10" t="s">
        <v>62</v>
      </c>
      <c r="H1" s="10" t="s">
        <v>63</v>
      </c>
      <c r="I1" s="10" t="s">
        <v>64</v>
      </c>
      <c r="J1" s="10" t="s">
        <v>65</v>
      </c>
      <c r="K1" s="10" t="s">
        <v>66</v>
      </c>
      <c r="L1" s="10" t="s">
        <v>67</v>
      </c>
      <c r="M1" s="10" t="s">
        <v>68</v>
      </c>
      <c r="N1" s="10" t="s">
        <v>69</v>
      </c>
      <c r="O1" s="10" t="s">
        <v>70</v>
      </c>
      <c r="P1" s="10" t="s">
        <v>71</v>
      </c>
      <c r="Q1" s="10" t="s">
        <v>72</v>
      </c>
      <c r="R1" s="10" t="s">
        <v>73</v>
      </c>
      <c r="S1" t="s">
        <v>74</v>
      </c>
    </row>
    <row r="2" spans="1:26" hidden="1" x14ac:dyDescent="0.25">
      <c r="A2" s="10" t="str">
        <f t="shared" ref="A2:A65" si="0">CONCATENATE(B2,C2,E2,D2,S2,F2)</f>
        <v>2016All1-in-10August PeakCAISO1</v>
      </c>
      <c r="B2" s="10" t="s">
        <v>57</v>
      </c>
      <c r="C2" s="10" t="s">
        <v>0</v>
      </c>
      <c r="D2" s="10" t="s">
        <v>2</v>
      </c>
      <c r="E2" s="10" t="s">
        <v>1</v>
      </c>
      <c r="F2">
        <v>1</v>
      </c>
      <c r="G2">
        <v>1.0533210039138794</v>
      </c>
      <c r="H2">
        <v>1.0533210039138794</v>
      </c>
      <c r="I2">
        <v>76.670249938964844</v>
      </c>
      <c r="J2">
        <v>0</v>
      </c>
      <c r="K2">
        <v>161936</v>
      </c>
      <c r="L2">
        <v>151185.35643000001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 t="s">
        <v>39</v>
      </c>
    </row>
    <row r="3" spans="1:26" hidden="1" x14ac:dyDescent="0.25">
      <c r="A3" s="10" t="str">
        <f t="shared" si="0"/>
        <v>2016All1-in-2August PeakCAISO1</v>
      </c>
      <c r="B3" s="10" t="s">
        <v>57</v>
      </c>
      <c r="C3" s="10" t="s">
        <v>0</v>
      </c>
      <c r="D3" s="10" t="s">
        <v>2</v>
      </c>
      <c r="E3" s="10" t="s">
        <v>9</v>
      </c>
      <c r="F3">
        <v>1</v>
      </c>
      <c r="G3">
        <v>0.79952335357666016</v>
      </c>
      <c r="H3">
        <v>0.79952335357666016</v>
      </c>
      <c r="I3">
        <v>69.929801940917969</v>
      </c>
      <c r="J3">
        <v>0</v>
      </c>
      <c r="K3">
        <v>161936</v>
      </c>
      <c r="L3">
        <v>151185.35643000001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 t="s">
        <v>39</v>
      </c>
      <c r="Z3" s="3"/>
    </row>
    <row r="4" spans="1:26" hidden="1" x14ac:dyDescent="0.25">
      <c r="A4" s="10" t="str">
        <f t="shared" si="0"/>
        <v>2016All1-in-10August PeakPGE1</v>
      </c>
      <c r="B4" s="10" t="s">
        <v>57</v>
      </c>
      <c r="C4" s="10" t="s">
        <v>0</v>
      </c>
      <c r="D4" s="10" t="s">
        <v>2</v>
      </c>
      <c r="E4" s="10" t="s">
        <v>1</v>
      </c>
      <c r="F4">
        <v>1</v>
      </c>
      <c r="G4">
        <v>1.0949980020523071</v>
      </c>
      <c r="H4">
        <v>1.0949980020523071</v>
      </c>
      <c r="I4">
        <v>78.696701049804688</v>
      </c>
      <c r="J4">
        <v>0</v>
      </c>
      <c r="K4">
        <v>161936</v>
      </c>
      <c r="L4">
        <v>151185.35643000001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 t="s">
        <v>38</v>
      </c>
      <c r="Z4" s="3"/>
    </row>
    <row r="5" spans="1:26" hidden="1" x14ac:dyDescent="0.25">
      <c r="A5" s="10" t="str">
        <f t="shared" si="0"/>
        <v>2016All1-in-2August PeakPGE1</v>
      </c>
      <c r="B5" s="10" t="s">
        <v>57</v>
      </c>
      <c r="C5" s="10" t="s">
        <v>0</v>
      </c>
      <c r="D5" s="10" t="s">
        <v>2</v>
      </c>
      <c r="E5" s="10" t="s">
        <v>9</v>
      </c>
      <c r="F5">
        <v>1</v>
      </c>
      <c r="G5">
        <v>0.99097633361816406</v>
      </c>
      <c r="H5">
        <v>0.99097633361816406</v>
      </c>
      <c r="I5">
        <v>75.410758972167969</v>
      </c>
      <c r="J5">
        <v>0</v>
      </c>
      <c r="K5">
        <v>161936</v>
      </c>
      <c r="L5">
        <v>151185.35643000001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t="s">
        <v>38</v>
      </c>
      <c r="Z5" s="3"/>
    </row>
    <row r="6" spans="1:26" hidden="1" x14ac:dyDescent="0.25">
      <c r="A6" s="10" t="str">
        <f t="shared" si="0"/>
        <v>2016All1-in-10August PeakCAISO2</v>
      </c>
      <c r="B6" s="10" t="s">
        <v>57</v>
      </c>
      <c r="C6" s="10" t="s">
        <v>0</v>
      </c>
      <c r="D6" s="10" t="s">
        <v>2</v>
      </c>
      <c r="E6" s="10" t="s">
        <v>1</v>
      </c>
      <c r="F6">
        <v>2</v>
      </c>
      <c r="G6">
        <v>0.89542669057846069</v>
      </c>
      <c r="H6">
        <v>0.89542669057846069</v>
      </c>
      <c r="I6">
        <v>75.4080810546875</v>
      </c>
      <c r="J6">
        <v>0</v>
      </c>
      <c r="K6">
        <v>161936</v>
      </c>
      <c r="L6">
        <v>151185.35643000001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t="s">
        <v>39</v>
      </c>
      <c r="Z6" s="3"/>
    </row>
    <row r="7" spans="1:26" ht="13.5" hidden="1" customHeight="1" x14ac:dyDescent="0.25">
      <c r="A7" s="10" t="str">
        <f t="shared" si="0"/>
        <v>2016All1-in-2August PeakCAISO2</v>
      </c>
      <c r="B7" s="10" t="s">
        <v>57</v>
      </c>
      <c r="C7" s="10" t="s">
        <v>0</v>
      </c>
      <c r="D7" s="10" t="s">
        <v>2</v>
      </c>
      <c r="E7" s="10" t="s">
        <v>9</v>
      </c>
      <c r="F7">
        <v>2</v>
      </c>
      <c r="G7">
        <v>0.67967367172241211</v>
      </c>
      <c r="H7">
        <v>0.67967367172241211</v>
      </c>
      <c r="I7">
        <v>68.329566955566406</v>
      </c>
      <c r="J7">
        <v>0</v>
      </c>
      <c r="K7">
        <v>161936</v>
      </c>
      <c r="L7">
        <v>151185.35643000001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 t="s">
        <v>39</v>
      </c>
      <c r="Z7" s="3"/>
    </row>
    <row r="8" spans="1:26" hidden="1" x14ac:dyDescent="0.25">
      <c r="A8" s="10" t="str">
        <f t="shared" si="0"/>
        <v>2016All1-in-10August PeakPGE2</v>
      </c>
      <c r="B8" s="10" t="s">
        <v>57</v>
      </c>
      <c r="C8" s="10" t="s">
        <v>0</v>
      </c>
      <c r="D8" s="10" t="s">
        <v>2</v>
      </c>
      <c r="E8" s="10" t="s">
        <v>1</v>
      </c>
      <c r="F8">
        <v>2</v>
      </c>
      <c r="G8">
        <v>0.93085616827011108</v>
      </c>
      <c r="H8">
        <v>0.93085616827011108</v>
      </c>
      <c r="I8">
        <v>77.384925842285156</v>
      </c>
      <c r="J8">
        <v>0</v>
      </c>
      <c r="K8">
        <v>161936</v>
      </c>
      <c r="L8">
        <v>151185.35643000001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t="s">
        <v>38</v>
      </c>
      <c r="Z8" s="3"/>
    </row>
    <row r="9" spans="1:26" hidden="1" x14ac:dyDescent="0.25">
      <c r="A9" s="10" t="str">
        <f t="shared" si="0"/>
        <v>2016All1-in-2August PeakPGE2</v>
      </c>
      <c r="B9" s="10" t="s">
        <v>57</v>
      </c>
      <c r="C9" s="10" t="s">
        <v>0</v>
      </c>
      <c r="D9" s="10" t="s">
        <v>2</v>
      </c>
      <c r="E9" s="10" t="s">
        <v>9</v>
      </c>
      <c r="F9">
        <v>2</v>
      </c>
      <c r="G9">
        <v>0.84242755174636841</v>
      </c>
      <c r="H9">
        <v>0.84242755174636841</v>
      </c>
      <c r="I9">
        <v>73.849327087402344</v>
      </c>
      <c r="J9">
        <v>0</v>
      </c>
      <c r="K9">
        <v>161936</v>
      </c>
      <c r="L9">
        <v>151185.35643000001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 t="s">
        <v>38</v>
      </c>
      <c r="Z9" s="3"/>
    </row>
    <row r="10" spans="1:26" hidden="1" x14ac:dyDescent="0.25">
      <c r="A10" s="10" t="str">
        <f t="shared" si="0"/>
        <v>2016All1-in-2August PeakCAISO3</v>
      </c>
      <c r="B10" s="10" t="s">
        <v>57</v>
      </c>
      <c r="C10" s="10" t="s">
        <v>0</v>
      </c>
      <c r="D10" s="10" t="s">
        <v>2</v>
      </c>
      <c r="E10" s="10" t="s">
        <v>9</v>
      </c>
      <c r="F10">
        <v>3</v>
      </c>
      <c r="G10">
        <v>0.602314293384552</v>
      </c>
      <c r="H10">
        <v>0.602314293384552</v>
      </c>
      <c r="I10">
        <v>66.795783996582031</v>
      </c>
      <c r="J10">
        <v>0</v>
      </c>
      <c r="K10">
        <v>161936</v>
      </c>
      <c r="L10">
        <v>151185.35643000001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 t="s">
        <v>39</v>
      </c>
      <c r="Z10" s="3"/>
    </row>
    <row r="11" spans="1:26" hidden="1" x14ac:dyDescent="0.25">
      <c r="A11" s="10" t="str">
        <f t="shared" si="0"/>
        <v>2016All1-in-10August PeakCAISO3</v>
      </c>
      <c r="B11" s="10" t="s">
        <v>57</v>
      </c>
      <c r="C11" s="10" t="s">
        <v>0</v>
      </c>
      <c r="D11" s="10" t="s">
        <v>2</v>
      </c>
      <c r="E11" s="10" t="s">
        <v>1</v>
      </c>
      <c r="F11">
        <v>3</v>
      </c>
      <c r="G11">
        <v>0.79351061582565308</v>
      </c>
      <c r="H11">
        <v>0.79351061582565308</v>
      </c>
      <c r="I11">
        <v>73.888687133789062</v>
      </c>
      <c r="J11">
        <v>0</v>
      </c>
      <c r="K11">
        <v>161936</v>
      </c>
      <c r="L11">
        <v>151185.35643000001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 t="s">
        <v>39</v>
      </c>
      <c r="Z11" s="3"/>
    </row>
    <row r="12" spans="1:26" hidden="1" x14ac:dyDescent="0.25">
      <c r="A12" s="10" t="str">
        <f t="shared" si="0"/>
        <v>2016All1-in-2August PeakPGE3</v>
      </c>
      <c r="B12" s="10" t="s">
        <v>57</v>
      </c>
      <c r="C12" s="10" t="s">
        <v>0</v>
      </c>
      <c r="D12" s="10" t="s">
        <v>2</v>
      </c>
      <c r="E12" s="10" t="s">
        <v>9</v>
      </c>
      <c r="F12">
        <v>3</v>
      </c>
      <c r="G12">
        <v>0.7465437650680542</v>
      </c>
      <c r="H12">
        <v>0.7465437650680542</v>
      </c>
      <c r="I12">
        <v>71.952552795410156</v>
      </c>
      <c r="J12">
        <v>0</v>
      </c>
      <c r="K12">
        <v>161936</v>
      </c>
      <c r="L12">
        <v>151185.35643000001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 t="s">
        <v>38</v>
      </c>
      <c r="Z12" s="3"/>
    </row>
    <row r="13" spans="1:26" hidden="1" x14ac:dyDescent="0.25">
      <c r="A13" s="10" t="str">
        <f t="shared" si="0"/>
        <v>2016All1-in-10August PeakPGE3</v>
      </c>
      <c r="B13" s="10" t="s">
        <v>57</v>
      </c>
      <c r="C13" s="10" t="s">
        <v>0</v>
      </c>
      <c r="D13" s="10" t="s">
        <v>2</v>
      </c>
      <c r="E13" s="10" t="s">
        <v>1</v>
      </c>
      <c r="F13">
        <v>3</v>
      </c>
      <c r="G13">
        <v>0.82490760087966919</v>
      </c>
      <c r="H13">
        <v>0.82490760087966919</v>
      </c>
      <c r="I13">
        <v>76.101997375488281</v>
      </c>
      <c r="J13">
        <v>0</v>
      </c>
      <c r="K13">
        <v>161936</v>
      </c>
      <c r="L13">
        <v>151185.35643000001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 t="s">
        <v>38</v>
      </c>
      <c r="Z13" s="3"/>
    </row>
    <row r="14" spans="1:26" hidden="1" x14ac:dyDescent="0.25">
      <c r="A14" s="10" t="str">
        <f t="shared" si="0"/>
        <v>2016All1-in-10August PeakCAISO4</v>
      </c>
      <c r="B14" s="10" t="s">
        <v>57</v>
      </c>
      <c r="C14" s="10" t="s">
        <v>0</v>
      </c>
      <c r="D14" s="10" t="s">
        <v>2</v>
      </c>
      <c r="E14" s="10" t="s">
        <v>1</v>
      </c>
      <c r="F14">
        <v>4</v>
      </c>
      <c r="G14">
        <v>0.73262321949005127</v>
      </c>
      <c r="H14">
        <v>0.73262321949005127</v>
      </c>
      <c r="I14">
        <v>72.840423583984375</v>
      </c>
      <c r="J14">
        <v>0</v>
      </c>
      <c r="K14">
        <v>161936</v>
      </c>
      <c r="L14">
        <v>151185.35643000001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 t="s">
        <v>39</v>
      </c>
      <c r="Z14" s="3"/>
    </row>
    <row r="15" spans="1:26" hidden="1" x14ac:dyDescent="0.25">
      <c r="A15" s="10" t="str">
        <f t="shared" si="0"/>
        <v>2016All1-in-2August PeakCAISO4</v>
      </c>
      <c r="B15" s="10" t="s">
        <v>57</v>
      </c>
      <c r="C15" s="10" t="s">
        <v>0</v>
      </c>
      <c r="D15" s="10" t="s">
        <v>2</v>
      </c>
      <c r="E15" s="10" t="s">
        <v>9</v>
      </c>
      <c r="F15">
        <v>4</v>
      </c>
      <c r="G15">
        <v>0.55609768629074097</v>
      </c>
      <c r="H15">
        <v>0.55609768629074097</v>
      </c>
      <c r="I15">
        <v>65.762420654296875</v>
      </c>
      <c r="J15">
        <v>0</v>
      </c>
      <c r="K15">
        <v>161936</v>
      </c>
      <c r="L15">
        <v>151185.35643000001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 t="s">
        <v>39</v>
      </c>
      <c r="Z15" s="3"/>
    </row>
    <row r="16" spans="1:26" hidden="1" x14ac:dyDescent="0.25">
      <c r="A16" s="10" t="str">
        <f t="shared" si="0"/>
        <v>2016All1-in-10August PeakPGE4</v>
      </c>
      <c r="B16" s="10" t="s">
        <v>57</v>
      </c>
      <c r="C16" s="10" t="s">
        <v>0</v>
      </c>
      <c r="D16" s="10" t="s">
        <v>2</v>
      </c>
      <c r="E16" s="10" t="s">
        <v>1</v>
      </c>
      <c r="F16">
        <v>4</v>
      </c>
      <c r="G16">
        <v>0.76161104440689087</v>
      </c>
      <c r="H16">
        <v>0.76161104440689087</v>
      </c>
      <c r="I16">
        <v>74.502052307128906</v>
      </c>
      <c r="J16">
        <v>0</v>
      </c>
      <c r="K16">
        <v>161936</v>
      </c>
      <c r="L16">
        <v>151185.35643000001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 t="s">
        <v>38</v>
      </c>
      <c r="Z16" s="3"/>
    </row>
    <row r="17" spans="1:26" hidden="1" x14ac:dyDescent="0.25">
      <c r="A17" s="10" t="str">
        <f t="shared" si="0"/>
        <v>2016All1-in-2August PeakPGE4</v>
      </c>
      <c r="B17" s="10" t="s">
        <v>57</v>
      </c>
      <c r="C17" s="10" t="s">
        <v>0</v>
      </c>
      <c r="D17" s="10" t="s">
        <v>2</v>
      </c>
      <c r="E17" s="10" t="s">
        <v>9</v>
      </c>
      <c r="F17">
        <v>4</v>
      </c>
      <c r="G17">
        <v>0.68926018476486206</v>
      </c>
      <c r="H17">
        <v>0.68926018476486206</v>
      </c>
      <c r="I17">
        <v>70.590766906738281</v>
      </c>
      <c r="J17">
        <v>0</v>
      </c>
      <c r="K17">
        <v>161936</v>
      </c>
      <c r="L17">
        <v>151185.35643000001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 t="s">
        <v>38</v>
      </c>
      <c r="Z17" s="3"/>
    </row>
    <row r="18" spans="1:26" hidden="1" x14ac:dyDescent="0.25">
      <c r="A18" s="10" t="str">
        <f t="shared" si="0"/>
        <v>2016All1-in-2August PeakCAISO5</v>
      </c>
      <c r="B18" s="10" t="s">
        <v>57</v>
      </c>
      <c r="C18" s="10" t="s">
        <v>0</v>
      </c>
      <c r="D18" s="10" t="s">
        <v>2</v>
      </c>
      <c r="E18" s="10" t="s">
        <v>9</v>
      </c>
      <c r="F18">
        <v>5</v>
      </c>
      <c r="G18">
        <v>0.53582525253295898</v>
      </c>
      <c r="H18">
        <v>0.53582525253295898</v>
      </c>
      <c r="I18">
        <v>64.835494995117187</v>
      </c>
      <c r="J18">
        <v>0</v>
      </c>
      <c r="K18">
        <v>161936</v>
      </c>
      <c r="L18">
        <v>151185.35643000001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t="s">
        <v>39</v>
      </c>
      <c r="Z18" s="3"/>
    </row>
    <row r="19" spans="1:26" hidden="1" x14ac:dyDescent="0.25">
      <c r="A19" s="10" t="str">
        <f t="shared" si="0"/>
        <v>2016All1-in-10August PeakCAISO5</v>
      </c>
      <c r="B19" s="10" t="s">
        <v>57</v>
      </c>
      <c r="C19" s="10" t="s">
        <v>0</v>
      </c>
      <c r="D19" s="10" t="s">
        <v>2</v>
      </c>
      <c r="E19" s="10" t="s">
        <v>1</v>
      </c>
      <c r="F19">
        <v>5</v>
      </c>
      <c r="G19">
        <v>0.70591562986373901</v>
      </c>
      <c r="H19">
        <v>0.70591562986373901</v>
      </c>
      <c r="I19">
        <v>71.43963623046875</v>
      </c>
      <c r="J19">
        <v>0</v>
      </c>
      <c r="K19">
        <v>161936</v>
      </c>
      <c r="L19">
        <v>151185.35643000001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 t="s">
        <v>39</v>
      </c>
      <c r="Z19" s="3"/>
    </row>
    <row r="20" spans="1:26" hidden="1" x14ac:dyDescent="0.25">
      <c r="A20" s="10" t="str">
        <f t="shared" si="0"/>
        <v>2016All1-in-2August PeakPGE5</v>
      </c>
      <c r="B20" s="10" t="s">
        <v>57</v>
      </c>
      <c r="C20" s="10" t="s">
        <v>0</v>
      </c>
      <c r="D20" s="10" t="s">
        <v>2</v>
      </c>
      <c r="E20" s="10" t="s">
        <v>9</v>
      </c>
      <c r="F20">
        <v>5</v>
      </c>
      <c r="G20">
        <v>0.66413342952728271</v>
      </c>
      <c r="H20">
        <v>0.66413342952728271</v>
      </c>
      <c r="I20">
        <v>69.3399658203125</v>
      </c>
      <c r="J20">
        <v>0</v>
      </c>
      <c r="K20">
        <v>161936</v>
      </c>
      <c r="L20">
        <v>151185.35643000001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 t="s">
        <v>38</v>
      </c>
      <c r="Z20" s="3"/>
    </row>
    <row r="21" spans="1:26" hidden="1" x14ac:dyDescent="0.25">
      <c r="A21" s="10" t="str">
        <f t="shared" si="0"/>
        <v>2016All1-in-10August PeakPGE5</v>
      </c>
      <c r="B21" s="10" t="s">
        <v>57</v>
      </c>
      <c r="C21" s="10" t="s">
        <v>0</v>
      </c>
      <c r="D21" s="10" t="s">
        <v>2</v>
      </c>
      <c r="E21" s="10" t="s">
        <v>1</v>
      </c>
      <c r="F21">
        <v>5</v>
      </c>
      <c r="G21">
        <v>0.73384672403335571</v>
      </c>
      <c r="H21">
        <v>0.73384672403335571</v>
      </c>
      <c r="I21">
        <v>73.218452453613281</v>
      </c>
      <c r="J21">
        <v>0</v>
      </c>
      <c r="K21">
        <v>161936</v>
      </c>
      <c r="L21">
        <v>151185.35643000001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 t="s">
        <v>38</v>
      </c>
      <c r="Z21" s="3"/>
    </row>
    <row r="22" spans="1:26" hidden="1" x14ac:dyDescent="0.25">
      <c r="A22" s="10" t="str">
        <f t="shared" si="0"/>
        <v>2016All1-in-10August PeakCAISO6</v>
      </c>
      <c r="B22" s="10" t="s">
        <v>57</v>
      </c>
      <c r="C22" s="10" t="s">
        <v>0</v>
      </c>
      <c r="D22" s="10" t="s">
        <v>2</v>
      </c>
      <c r="E22" s="10" t="s">
        <v>1</v>
      </c>
      <c r="F22">
        <v>6</v>
      </c>
      <c r="G22">
        <v>0.72538274526596069</v>
      </c>
      <c r="H22">
        <v>0.72538274526596069</v>
      </c>
      <c r="I22">
        <v>70.680160522460937</v>
      </c>
      <c r="J22">
        <v>0</v>
      </c>
      <c r="K22">
        <v>161936</v>
      </c>
      <c r="L22">
        <v>151185.35643000001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 t="s">
        <v>39</v>
      </c>
      <c r="Z22" s="3"/>
    </row>
    <row r="23" spans="1:26" hidden="1" x14ac:dyDescent="0.25">
      <c r="A23" s="10" t="str">
        <f t="shared" si="0"/>
        <v>2016All1-in-2August PeakCAISO6</v>
      </c>
      <c r="B23" s="10" t="s">
        <v>57</v>
      </c>
      <c r="C23" s="10" t="s">
        <v>0</v>
      </c>
      <c r="D23" s="10" t="s">
        <v>2</v>
      </c>
      <c r="E23" s="10" t="s">
        <v>9</v>
      </c>
      <c r="F23">
        <v>6</v>
      </c>
      <c r="G23">
        <v>0.5506017804145813</v>
      </c>
      <c r="H23">
        <v>0.5506017804145813</v>
      </c>
      <c r="I23">
        <v>63.942802429199219</v>
      </c>
      <c r="J23">
        <v>0</v>
      </c>
      <c r="K23">
        <v>161936</v>
      </c>
      <c r="L23">
        <v>151185.35643000001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 t="s">
        <v>39</v>
      </c>
      <c r="Z23" s="3"/>
    </row>
    <row r="24" spans="1:26" hidden="1" x14ac:dyDescent="0.25">
      <c r="A24" s="10" t="str">
        <f t="shared" si="0"/>
        <v>2016All1-in-10August PeakPGE6</v>
      </c>
      <c r="B24" s="10" t="s">
        <v>57</v>
      </c>
      <c r="C24" s="10" t="s">
        <v>0</v>
      </c>
      <c r="D24" s="10" t="s">
        <v>2</v>
      </c>
      <c r="E24" s="10" t="s">
        <v>1</v>
      </c>
      <c r="F24">
        <v>6</v>
      </c>
      <c r="G24">
        <v>0.75408411026000977</v>
      </c>
      <c r="H24">
        <v>0.75408411026000977</v>
      </c>
      <c r="I24">
        <v>72.286506652832031</v>
      </c>
      <c r="J24">
        <v>0</v>
      </c>
      <c r="K24">
        <v>161936</v>
      </c>
      <c r="L24">
        <v>151185.35643000001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 t="s">
        <v>38</v>
      </c>
      <c r="Z24" s="3"/>
    </row>
    <row r="25" spans="1:26" hidden="1" x14ac:dyDescent="0.25">
      <c r="A25" s="10" t="str">
        <f t="shared" si="0"/>
        <v>2016All1-in-2August PeakPGE6</v>
      </c>
      <c r="B25" s="10" t="s">
        <v>57</v>
      </c>
      <c r="C25" s="10" t="s">
        <v>0</v>
      </c>
      <c r="D25" s="10" t="s">
        <v>2</v>
      </c>
      <c r="E25" s="10" t="s">
        <v>9</v>
      </c>
      <c r="F25">
        <v>6</v>
      </c>
      <c r="G25">
        <v>0.68244832754135132</v>
      </c>
      <c r="H25">
        <v>0.68244832754135132</v>
      </c>
      <c r="I25">
        <v>68.491683959960937</v>
      </c>
      <c r="J25">
        <v>0</v>
      </c>
      <c r="K25">
        <v>161936</v>
      </c>
      <c r="L25">
        <v>151185.35643000001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 t="s">
        <v>38</v>
      </c>
      <c r="Z25" s="3"/>
    </row>
    <row r="26" spans="1:26" hidden="1" x14ac:dyDescent="0.25">
      <c r="A26" s="10" t="str">
        <f t="shared" si="0"/>
        <v>2016All1-in-10August PeakCAISO7</v>
      </c>
      <c r="B26" s="10" t="s">
        <v>57</v>
      </c>
      <c r="C26" s="10" t="s">
        <v>0</v>
      </c>
      <c r="D26" s="10" t="s">
        <v>2</v>
      </c>
      <c r="E26" s="10" t="s">
        <v>1</v>
      </c>
      <c r="F26">
        <v>7</v>
      </c>
      <c r="G26">
        <v>0.80111569166183472</v>
      </c>
      <c r="H26">
        <v>0.80111569166183472</v>
      </c>
      <c r="I26">
        <v>70.133468627929688</v>
      </c>
      <c r="J26">
        <v>0</v>
      </c>
      <c r="K26">
        <v>161936</v>
      </c>
      <c r="L26">
        <v>151185.35643000001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 t="s">
        <v>39</v>
      </c>
      <c r="Z26" s="3"/>
    </row>
    <row r="27" spans="1:26" hidden="1" x14ac:dyDescent="0.25">
      <c r="A27" s="10" t="str">
        <f t="shared" si="0"/>
        <v>2016All1-in-2August PeakCAISO7</v>
      </c>
      <c r="B27" s="10" t="s">
        <v>57</v>
      </c>
      <c r="C27" s="10" t="s">
        <v>0</v>
      </c>
      <c r="D27" s="10" t="s">
        <v>2</v>
      </c>
      <c r="E27" s="10" t="s">
        <v>9</v>
      </c>
      <c r="F27">
        <v>7</v>
      </c>
      <c r="G27">
        <v>0.60808694362640381</v>
      </c>
      <c r="H27">
        <v>0.60808694362640381</v>
      </c>
      <c r="I27">
        <v>63.270431518554688</v>
      </c>
      <c r="J27">
        <v>0</v>
      </c>
      <c r="K27">
        <v>161936</v>
      </c>
      <c r="L27">
        <v>151185.35643000001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 t="s">
        <v>39</v>
      </c>
      <c r="Z27" s="3"/>
    </row>
    <row r="28" spans="1:26" hidden="1" x14ac:dyDescent="0.25">
      <c r="A28" s="10" t="str">
        <f t="shared" si="0"/>
        <v>2016All1-in-2August PeakPGE7</v>
      </c>
      <c r="B28" s="10" t="s">
        <v>57</v>
      </c>
      <c r="C28" s="10" t="s">
        <v>0</v>
      </c>
      <c r="D28" s="10" t="s">
        <v>2</v>
      </c>
      <c r="E28" s="10" t="s">
        <v>9</v>
      </c>
      <c r="F28">
        <v>7</v>
      </c>
      <c r="G28">
        <v>0.75369876623153687</v>
      </c>
      <c r="H28">
        <v>0.75369876623153687</v>
      </c>
      <c r="I28">
        <v>68.180892944335938</v>
      </c>
      <c r="J28">
        <v>0</v>
      </c>
      <c r="K28">
        <v>161936</v>
      </c>
      <c r="L28">
        <v>151185.35643000001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 t="s">
        <v>38</v>
      </c>
      <c r="Z28" s="3"/>
    </row>
    <row r="29" spans="1:26" hidden="1" x14ac:dyDescent="0.25">
      <c r="A29" s="10" t="str">
        <f t="shared" si="0"/>
        <v>2016All1-in-10August PeakPGE7</v>
      </c>
      <c r="B29" s="10" t="s">
        <v>57</v>
      </c>
      <c r="C29" s="10" t="s">
        <v>0</v>
      </c>
      <c r="D29" s="10" t="s">
        <v>2</v>
      </c>
      <c r="E29" s="10" t="s">
        <v>1</v>
      </c>
      <c r="F29">
        <v>7</v>
      </c>
      <c r="G29">
        <v>0.832813560962677</v>
      </c>
      <c r="H29">
        <v>0.832813560962677</v>
      </c>
      <c r="I29">
        <v>71.628631591796875</v>
      </c>
      <c r="J29">
        <v>0</v>
      </c>
      <c r="K29">
        <v>161936</v>
      </c>
      <c r="L29">
        <v>151185.35643000001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 t="s">
        <v>38</v>
      </c>
      <c r="Z29" s="3"/>
    </row>
    <row r="30" spans="1:26" hidden="1" x14ac:dyDescent="0.25">
      <c r="A30" s="10" t="str">
        <f t="shared" si="0"/>
        <v>2016All1-in-2August PeakCAISO8</v>
      </c>
      <c r="B30" s="10" t="s">
        <v>57</v>
      </c>
      <c r="C30" s="10" t="s">
        <v>0</v>
      </c>
      <c r="D30" s="10" t="s">
        <v>2</v>
      </c>
      <c r="E30" s="10" t="s">
        <v>9</v>
      </c>
      <c r="F30">
        <v>8</v>
      </c>
      <c r="G30">
        <v>0.64219123125076294</v>
      </c>
      <c r="H30">
        <v>0.64219123125076294</v>
      </c>
      <c r="I30">
        <v>64.986839294433594</v>
      </c>
      <c r="J30">
        <v>0</v>
      </c>
      <c r="K30">
        <v>161936</v>
      </c>
      <c r="L30">
        <v>151185.35643000001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 t="s">
        <v>39</v>
      </c>
      <c r="Z30" s="3"/>
    </row>
    <row r="31" spans="1:26" hidden="1" x14ac:dyDescent="0.25">
      <c r="A31" s="10" t="str">
        <f t="shared" si="0"/>
        <v>2016All1-in-10August PeakCAISO8</v>
      </c>
      <c r="B31" s="10" t="s">
        <v>57</v>
      </c>
      <c r="C31" s="10" t="s">
        <v>0</v>
      </c>
      <c r="D31" s="10" t="s">
        <v>2</v>
      </c>
      <c r="E31" s="10" t="s">
        <v>1</v>
      </c>
      <c r="F31">
        <v>8</v>
      </c>
      <c r="G31">
        <v>0.84604597091674805</v>
      </c>
      <c r="H31">
        <v>0.84604597091674805</v>
      </c>
      <c r="I31">
        <v>72.457328796386719</v>
      </c>
      <c r="J31">
        <v>0</v>
      </c>
      <c r="K31">
        <v>161936</v>
      </c>
      <c r="L31">
        <v>151185.35643000001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 t="s">
        <v>39</v>
      </c>
      <c r="Z31" s="3"/>
    </row>
    <row r="32" spans="1:26" hidden="1" x14ac:dyDescent="0.25">
      <c r="A32" s="10" t="str">
        <f t="shared" si="0"/>
        <v>2016All1-in-10August PeakPGE8</v>
      </c>
      <c r="B32" s="10" t="s">
        <v>57</v>
      </c>
      <c r="C32" s="10" t="s">
        <v>0</v>
      </c>
      <c r="D32" s="10" t="s">
        <v>2</v>
      </c>
      <c r="E32" s="10" t="s">
        <v>1</v>
      </c>
      <c r="F32">
        <v>8</v>
      </c>
      <c r="G32">
        <v>0.87952160835266113</v>
      </c>
      <c r="H32">
        <v>0.87952160835266113</v>
      </c>
      <c r="I32">
        <v>73.673385620117187</v>
      </c>
      <c r="J32">
        <v>0</v>
      </c>
      <c r="K32">
        <v>161936</v>
      </c>
      <c r="L32">
        <v>151185.35643000001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 t="s">
        <v>38</v>
      </c>
      <c r="Z32" s="3"/>
    </row>
    <row r="33" spans="1:26" hidden="1" x14ac:dyDescent="0.25">
      <c r="A33" s="10" t="str">
        <f t="shared" si="0"/>
        <v>2016All1-in-2August PeakPGE8</v>
      </c>
      <c r="B33" s="10" t="s">
        <v>57</v>
      </c>
      <c r="C33" s="10" t="s">
        <v>0</v>
      </c>
      <c r="D33" s="10" t="s">
        <v>2</v>
      </c>
      <c r="E33" s="10" t="s">
        <v>9</v>
      </c>
      <c r="F33">
        <v>8</v>
      </c>
      <c r="G33">
        <v>0.79596966505050659</v>
      </c>
      <c r="H33">
        <v>0.79596966505050659</v>
      </c>
      <c r="I33">
        <v>70.696205139160156</v>
      </c>
      <c r="J33">
        <v>0</v>
      </c>
      <c r="K33">
        <v>161936</v>
      </c>
      <c r="L33">
        <v>151185.35643000001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 t="s">
        <v>38</v>
      </c>
      <c r="Z33" s="3"/>
    </row>
    <row r="34" spans="1:26" hidden="1" x14ac:dyDescent="0.25">
      <c r="A34" s="10" t="str">
        <f t="shared" si="0"/>
        <v>2016All1-in-2August PeakCAISO9</v>
      </c>
      <c r="B34" s="10" t="s">
        <v>57</v>
      </c>
      <c r="C34" s="10" t="s">
        <v>0</v>
      </c>
      <c r="D34" s="10" t="s">
        <v>2</v>
      </c>
      <c r="E34" s="10" t="s">
        <v>9</v>
      </c>
      <c r="F34">
        <v>9</v>
      </c>
      <c r="G34">
        <v>0.63787192106246948</v>
      </c>
      <c r="H34">
        <v>0.63787192106246948</v>
      </c>
      <c r="I34">
        <v>68.974151611328125</v>
      </c>
      <c r="J34">
        <v>0</v>
      </c>
      <c r="K34">
        <v>161936</v>
      </c>
      <c r="L34">
        <v>151185.35643000001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 t="s">
        <v>39</v>
      </c>
      <c r="Z34" s="3"/>
    </row>
    <row r="35" spans="1:26" hidden="1" x14ac:dyDescent="0.25">
      <c r="A35" s="10" t="str">
        <f t="shared" si="0"/>
        <v>2016All1-in-10August PeakCAISO9</v>
      </c>
      <c r="B35" s="10" t="s">
        <v>57</v>
      </c>
      <c r="C35" s="10" t="s">
        <v>0</v>
      </c>
      <c r="D35" s="10" t="s">
        <v>2</v>
      </c>
      <c r="E35" s="10" t="s">
        <v>1</v>
      </c>
      <c r="F35">
        <v>9</v>
      </c>
      <c r="G35">
        <v>0.84035557508468628</v>
      </c>
      <c r="H35">
        <v>0.84035557508468628</v>
      </c>
      <c r="I35">
        <v>76.888999938964844</v>
      </c>
      <c r="J35">
        <v>0</v>
      </c>
      <c r="K35">
        <v>161936</v>
      </c>
      <c r="L35">
        <v>151185.35643000001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t="s">
        <v>39</v>
      </c>
      <c r="Z35" s="3"/>
    </row>
    <row r="36" spans="1:26" hidden="1" x14ac:dyDescent="0.25">
      <c r="A36" s="10" t="str">
        <f t="shared" si="0"/>
        <v>2016All1-in-2August PeakPGE9</v>
      </c>
      <c r="B36" s="10" t="s">
        <v>57</v>
      </c>
      <c r="C36" s="10" t="s">
        <v>0</v>
      </c>
      <c r="D36" s="10" t="s">
        <v>2</v>
      </c>
      <c r="E36" s="10" t="s">
        <v>9</v>
      </c>
      <c r="F36">
        <v>9</v>
      </c>
      <c r="G36">
        <v>0.79061597585678101</v>
      </c>
      <c r="H36">
        <v>0.79061597585678101</v>
      </c>
      <c r="I36">
        <v>75.346321105957031</v>
      </c>
      <c r="J36">
        <v>0</v>
      </c>
      <c r="K36">
        <v>161936</v>
      </c>
      <c r="L36">
        <v>151185.35643000001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 t="s">
        <v>38</v>
      </c>
      <c r="Z36" s="3"/>
    </row>
    <row r="37" spans="1:26" hidden="1" x14ac:dyDescent="0.25">
      <c r="A37" s="10" t="str">
        <f t="shared" si="0"/>
        <v>2016All1-in-10August PeakPGE9</v>
      </c>
      <c r="B37" s="10" t="s">
        <v>57</v>
      </c>
      <c r="C37" s="10" t="s">
        <v>0</v>
      </c>
      <c r="D37" s="10" t="s">
        <v>2</v>
      </c>
      <c r="E37" s="10" t="s">
        <v>1</v>
      </c>
      <c r="F37">
        <v>9</v>
      </c>
      <c r="G37">
        <v>0.87360602617263794</v>
      </c>
      <c r="H37">
        <v>0.87360602617263794</v>
      </c>
      <c r="I37">
        <v>78.883476257324219</v>
      </c>
      <c r="J37">
        <v>0</v>
      </c>
      <c r="K37">
        <v>161936</v>
      </c>
      <c r="L37">
        <v>151185.35643000001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 t="s">
        <v>38</v>
      </c>
      <c r="Z37" s="3"/>
    </row>
    <row r="38" spans="1:26" hidden="1" x14ac:dyDescent="0.25">
      <c r="A38" s="10" t="str">
        <f t="shared" si="0"/>
        <v>2016All1-in-2August PeakCAISO10</v>
      </c>
      <c r="B38" s="10" t="s">
        <v>57</v>
      </c>
      <c r="C38" s="10" t="s">
        <v>0</v>
      </c>
      <c r="D38" s="10" t="s">
        <v>2</v>
      </c>
      <c r="E38" s="10" t="s">
        <v>9</v>
      </c>
      <c r="F38">
        <v>10</v>
      </c>
      <c r="G38">
        <v>0.66171258687973022</v>
      </c>
      <c r="H38">
        <v>0.66171258687973022</v>
      </c>
      <c r="I38">
        <v>73.768875122070313</v>
      </c>
      <c r="J38">
        <v>0</v>
      </c>
      <c r="K38">
        <v>161936</v>
      </c>
      <c r="L38">
        <v>151185.35643000001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 t="s">
        <v>39</v>
      </c>
      <c r="Z38" s="3"/>
    </row>
    <row r="39" spans="1:26" hidden="1" x14ac:dyDescent="0.25">
      <c r="A39" s="10" t="str">
        <f t="shared" si="0"/>
        <v>2016All1-in-10August PeakCAISO10</v>
      </c>
      <c r="B39" s="10" t="s">
        <v>57</v>
      </c>
      <c r="C39" s="10" t="s">
        <v>0</v>
      </c>
      <c r="D39" s="10" t="s">
        <v>2</v>
      </c>
      <c r="E39" s="10" t="s">
        <v>1</v>
      </c>
      <c r="F39">
        <v>10</v>
      </c>
      <c r="G39">
        <v>0.87176412343978882</v>
      </c>
      <c r="H39">
        <v>0.87176412343978882</v>
      </c>
      <c r="I39">
        <v>81.651313781738281</v>
      </c>
      <c r="J39">
        <v>0</v>
      </c>
      <c r="K39">
        <v>161936</v>
      </c>
      <c r="L39">
        <v>151185.35643000001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 t="s">
        <v>39</v>
      </c>
      <c r="Z39" s="3"/>
    </row>
    <row r="40" spans="1:26" hidden="1" x14ac:dyDescent="0.25">
      <c r="A40" s="10" t="str">
        <f t="shared" si="0"/>
        <v>2016All1-in-2August PeakPGE10</v>
      </c>
      <c r="B40" s="10" t="s">
        <v>57</v>
      </c>
      <c r="C40" s="10" t="s">
        <v>0</v>
      </c>
      <c r="D40" s="10" t="s">
        <v>2</v>
      </c>
      <c r="E40" s="10" t="s">
        <v>9</v>
      </c>
      <c r="F40">
        <v>10</v>
      </c>
      <c r="G40">
        <v>0.82016551494598389</v>
      </c>
      <c r="H40">
        <v>0.82016551494598389</v>
      </c>
      <c r="I40">
        <v>80.360450744628906</v>
      </c>
      <c r="J40">
        <v>0</v>
      </c>
      <c r="K40">
        <v>161936</v>
      </c>
      <c r="L40">
        <v>151185.35643000001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 t="s">
        <v>38</v>
      </c>
      <c r="Z40" s="3"/>
    </row>
    <row r="41" spans="1:26" hidden="1" x14ac:dyDescent="0.25">
      <c r="A41" s="10" t="str">
        <f t="shared" si="0"/>
        <v>2016All1-in-10August PeakPGE10</v>
      </c>
      <c r="B41" s="10" t="s">
        <v>57</v>
      </c>
      <c r="C41" s="10" t="s">
        <v>0</v>
      </c>
      <c r="D41" s="10" t="s">
        <v>2</v>
      </c>
      <c r="E41" s="10" t="s">
        <v>1</v>
      </c>
      <c r="F41">
        <v>10</v>
      </c>
      <c r="G41">
        <v>0.90625739097595215</v>
      </c>
      <c r="H41">
        <v>0.90625739097595215</v>
      </c>
      <c r="I41">
        <v>83.803642272949219</v>
      </c>
      <c r="J41">
        <v>0</v>
      </c>
      <c r="K41">
        <v>161936</v>
      </c>
      <c r="L41">
        <v>151185.35643000001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 t="s">
        <v>38</v>
      </c>
      <c r="Z41" s="3"/>
    </row>
    <row r="42" spans="1:26" hidden="1" x14ac:dyDescent="0.25">
      <c r="A42" s="10" t="str">
        <f t="shared" si="0"/>
        <v>2016All1-in-2August PeakCAISO11</v>
      </c>
      <c r="B42" s="10" t="s">
        <v>57</v>
      </c>
      <c r="C42" s="10" t="s">
        <v>0</v>
      </c>
      <c r="D42" s="10" t="s">
        <v>2</v>
      </c>
      <c r="E42" s="10" t="s">
        <v>9</v>
      </c>
      <c r="F42">
        <v>11</v>
      </c>
      <c r="G42">
        <v>0.73163133859634399</v>
      </c>
      <c r="H42">
        <v>0.73163133859634399</v>
      </c>
      <c r="I42">
        <v>78.79205322265625</v>
      </c>
      <c r="J42">
        <v>0</v>
      </c>
      <c r="K42">
        <v>161936</v>
      </c>
      <c r="L42">
        <v>151185.35643000001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 t="s">
        <v>39</v>
      </c>
      <c r="Z42" s="3"/>
    </row>
    <row r="43" spans="1:26" hidden="1" x14ac:dyDescent="0.25">
      <c r="A43" s="10" t="str">
        <f t="shared" si="0"/>
        <v>2016All1-in-10August PeakCAISO11</v>
      </c>
      <c r="B43" s="10" t="s">
        <v>57</v>
      </c>
      <c r="C43" s="10" t="s">
        <v>0</v>
      </c>
      <c r="D43" s="10" t="s">
        <v>2</v>
      </c>
      <c r="E43" s="10" t="s">
        <v>1</v>
      </c>
      <c r="F43">
        <v>11</v>
      </c>
      <c r="G43">
        <v>0.96387761831283569</v>
      </c>
      <c r="H43">
        <v>0.96387761831283569</v>
      </c>
      <c r="I43">
        <v>86.404067993164062</v>
      </c>
      <c r="J43">
        <v>0</v>
      </c>
      <c r="K43">
        <v>161936</v>
      </c>
      <c r="L43">
        <v>151185.35643000001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t="s">
        <v>39</v>
      </c>
      <c r="Z43" s="3"/>
    </row>
    <row r="44" spans="1:26" hidden="1" x14ac:dyDescent="0.25">
      <c r="A44" s="10" t="str">
        <f t="shared" si="0"/>
        <v>2016All1-in-2August PeakPGE11</v>
      </c>
      <c r="B44" s="10" t="s">
        <v>57</v>
      </c>
      <c r="C44" s="10" t="s">
        <v>0</v>
      </c>
      <c r="D44" s="10" t="s">
        <v>2</v>
      </c>
      <c r="E44" s="10" t="s">
        <v>9</v>
      </c>
      <c r="F44">
        <v>11</v>
      </c>
      <c r="G44">
        <v>0.90682697296142578</v>
      </c>
      <c r="H44">
        <v>0.90682697296142578</v>
      </c>
      <c r="I44">
        <v>84.942825317382812</v>
      </c>
      <c r="J44">
        <v>0</v>
      </c>
      <c r="K44">
        <v>161936</v>
      </c>
      <c r="L44">
        <v>151185.35643000001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t="s">
        <v>38</v>
      </c>
      <c r="Z44" s="3"/>
    </row>
    <row r="45" spans="1:26" hidden="1" x14ac:dyDescent="0.25">
      <c r="A45" s="10" t="str">
        <f t="shared" si="0"/>
        <v>2016All1-in-10August PeakPGE11</v>
      </c>
      <c r="B45" s="10" t="s">
        <v>57</v>
      </c>
      <c r="C45" s="10" t="s">
        <v>0</v>
      </c>
      <c r="D45" s="10" t="s">
        <v>2</v>
      </c>
      <c r="E45" s="10" t="s">
        <v>1</v>
      </c>
      <c r="F45">
        <v>11</v>
      </c>
      <c r="G45">
        <v>1.0020155906677246</v>
      </c>
      <c r="H45">
        <v>1.0020155906677246</v>
      </c>
      <c r="I45">
        <v>88.472785949707031</v>
      </c>
      <c r="J45">
        <v>0</v>
      </c>
      <c r="K45">
        <v>161936</v>
      </c>
      <c r="L45">
        <v>151185.35643000001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t="s">
        <v>38</v>
      </c>
      <c r="Z45" s="3"/>
    </row>
    <row r="46" spans="1:26" hidden="1" x14ac:dyDescent="0.25">
      <c r="A46" s="10" t="str">
        <f t="shared" si="0"/>
        <v>2016All1-in-10August PeakCAISO12</v>
      </c>
      <c r="B46" s="10" t="s">
        <v>57</v>
      </c>
      <c r="C46" s="10" t="s">
        <v>0</v>
      </c>
      <c r="D46" s="10" t="s">
        <v>2</v>
      </c>
      <c r="E46" s="10" t="s">
        <v>1</v>
      </c>
      <c r="F46">
        <v>12</v>
      </c>
      <c r="G46">
        <v>1.1442775726318359</v>
      </c>
      <c r="H46">
        <v>1.1442775726318359</v>
      </c>
      <c r="I46">
        <v>90.59112548828125</v>
      </c>
      <c r="J46">
        <v>0</v>
      </c>
      <c r="K46">
        <v>161936</v>
      </c>
      <c r="L46">
        <v>151185.35643000001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 t="s">
        <v>39</v>
      </c>
      <c r="Z46" s="3"/>
    </row>
    <row r="47" spans="1:26" hidden="1" x14ac:dyDescent="0.25">
      <c r="A47" s="10" t="str">
        <f t="shared" si="0"/>
        <v>2016All1-in-2August PeakCAISO12</v>
      </c>
      <c r="B47" s="10" t="s">
        <v>57</v>
      </c>
      <c r="C47" s="10" t="s">
        <v>0</v>
      </c>
      <c r="D47" s="10" t="s">
        <v>2</v>
      </c>
      <c r="E47" s="10" t="s">
        <v>9</v>
      </c>
      <c r="F47">
        <v>12</v>
      </c>
      <c r="G47">
        <v>0.86856400966644287</v>
      </c>
      <c r="H47">
        <v>0.86856400966644287</v>
      </c>
      <c r="I47">
        <v>83.10369873046875</v>
      </c>
      <c r="J47">
        <v>0</v>
      </c>
      <c r="K47">
        <v>161936</v>
      </c>
      <c r="L47">
        <v>151185.35643000001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 t="s">
        <v>39</v>
      </c>
      <c r="Z47" s="3"/>
    </row>
    <row r="48" spans="1:26" hidden="1" x14ac:dyDescent="0.25">
      <c r="A48" s="10" t="str">
        <f t="shared" si="0"/>
        <v>2016All1-in-2August PeakPGE12</v>
      </c>
      <c r="B48" s="10" t="s">
        <v>57</v>
      </c>
      <c r="C48" s="10" t="s">
        <v>0</v>
      </c>
      <c r="D48" s="10" t="s">
        <v>2</v>
      </c>
      <c r="E48" s="10" t="s">
        <v>9</v>
      </c>
      <c r="F48">
        <v>12</v>
      </c>
      <c r="G48">
        <v>1.0765492916107178</v>
      </c>
      <c r="H48">
        <v>1.0765492916107178</v>
      </c>
      <c r="I48">
        <v>88.668243408203125</v>
      </c>
      <c r="J48">
        <v>0</v>
      </c>
      <c r="K48">
        <v>161936</v>
      </c>
      <c r="L48">
        <v>151185.35643000001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 t="s">
        <v>38</v>
      </c>
      <c r="Z48" s="3"/>
    </row>
    <row r="49" spans="1:26" hidden="1" x14ac:dyDescent="0.25">
      <c r="A49" s="10" t="str">
        <f t="shared" si="0"/>
        <v>2016All1-in-10August PeakPGE12</v>
      </c>
      <c r="B49" s="10" t="s">
        <v>57</v>
      </c>
      <c r="C49" s="10" t="s">
        <v>0</v>
      </c>
      <c r="D49" s="10" t="s">
        <v>2</v>
      </c>
      <c r="E49" s="10" t="s">
        <v>1</v>
      </c>
      <c r="F49">
        <v>12</v>
      </c>
      <c r="G49">
        <v>1.1895534992218018</v>
      </c>
      <c r="H49">
        <v>1.1895534992218018</v>
      </c>
      <c r="I49">
        <v>92.341743469238281</v>
      </c>
      <c r="J49">
        <v>0</v>
      </c>
      <c r="K49">
        <v>161936</v>
      </c>
      <c r="L49">
        <v>151185.35643000001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t="s">
        <v>38</v>
      </c>
      <c r="Z49" s="3"/>
    </row>
    <row r="50" spans="1:26" hidden="1" x14ac:dyDescent="0.25">
      <c r="A50" s="10" t="str">
        <f t="shared" si="0"/>
        <v>2016All1-in-2August PeakCAISO13</v>
      </c>
      <c r="B50" s="10" t="s">
        <v>57</v>
      </c>
      <c r="C50" s="10" t="s">
        <v>0</v>
      </c>
      <c r="D50" s="10" t="s">
        <v>2</v>
      </c>
      <c r="E50" s="10" t="s">
        <v>9</v>
      </c>
      <c r="F50">
        <v>13</v>
      </c>
      <c r="G50">
        <v>1.0640507936477661</v>
      </c>
      <c r="H50">
        <v>1.0640507936477661</v>
      </c>
      <c r="I50">
        <v>86.77069091796875</v>
      </c>
      <c r="J50">
        <v>0</v>
      </c>
      <c r="K50">
        <v>161936</v>
      </c>
      <c r="L50">
        <v>151185.35643000001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t="s">
        <v>39</v>
      </c>
      <c r="Z50" s="3"/>
    </row>
    <row r="51" spans="1:26" hidden="1" x14ac:dyDescent="0.25">
      <c r="A51" s="10" t="str">
        <f t="shared" si="0"/>
        <v>2016All1-in-10August PeakCAISO13</v>
      </c>
      <c r="B51" s="10" t="s">
        <v>57</v>
      </c>
      <c r="C51" s="10" t="s">
        <v>0</v>
      </c>
      <c r="D51" s="10" t="s">
        <v>2</v>
      </c>
      <c r="E51" s="10" t="s">
        <v>1</v>
      </c>
      <c r="F51">
        <v>13</v>
      </c>
      <c r="G51">
        <v>1.4018189907073975</v>
      </c>
      <c r="H51">
        <v>1.4018189907073975</v>
      </c>
      <c r="I51">
        <v>94.223388671875</v>
      </c>
      <c r="J51">
        <v>0</v>
      </c>
      <c r="K51">
        <v>161936</v>
      </c>
      <c r="L51">
        <v>151185.35643000001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 t="s">
        <v>39</v>
      </c>
      <c r="Z51" s="3"/>
    </row>
    <row r="52" spans="1:26" hidden="1" x14ac:dyDescent="0.25">
      <c r="A52" s="10" t="str">
        <f t="shared" si="0"/>
        <v>2016All1-in-10August PeakPGE13</v>
      </c>
      <c r="B52" s="10" t="s">
        <v>57</v>
      </c>
      <c r="C52" s="10" t="s">
        <v>0</v>
      </c>
      <c r="D52" s="10" t="s">
        <v>2</v>
      </c>
      <c r="E52" s="10" t="s">
        <v>1</v>
      </c>
      <c r="F52">
        <v>13</v>
      </c>
      <c r="G52">
        <v>1.4572850465774536</v>
      </c>
      <c r="H52">
        <v>1.4572850465774536</v>
      </c>
      <c r="I52">
        <v>95.640068054199219</v>
      </c>
      <c r="J52">
        <v>0</v>
      </c>
      <c r="K52">
        <v>161936</v>
      </c>
      <c r="L52">
        <v>151185.35643000001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t="s">
        <v>38</v>
      </c>
      <c r="Z52" s="3"/>
    </row>
    <row r="53" spans="1:26" hidden="1" x14ac:dyDescent="0.25">
      <c r="A53" s="10" t="str">
        <f t="shared" si="0"/>
        <v>2016All1-in-2August PeakPGE13</v>
      </c>
      <c r="B53" s="10" t="s">
        <v>57</v>
      </c>
      <c r="C53" s="10" t="s">
        <v>0</v>
      </c>
      <c r="D53" s="10" t="s">
        <v>2</v>
      </c>
      <c r="E53" s="10" t="s">
        <v>9</v>
      </c>
      <c r="F53">
        <v>13</v>
      </c>
      <c r="G53">
        <v>1.3188472986221313</v>
      </c>
      <c r="H53">
        <v>1.3188472986221313</v>
      </c>
      <c r="I53">
        <v>92.142814636230469</v>
      </c>
      <c r="J53">
        <v>0</v>
      </c>
      <c r="K53">
        <v>161936</v>
      </c>
      <c r="L53">
        <v>151185.35643000001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 t="s">
        <v>38</v>
      </c>
      <c r="Z53" s="3"/>
    </row>
    <row r="54" spans="1:26" hidden="1" x14ac:dyDescent="0.25">
      <c r="A54" s="10" t="str">
        <f t="shared" si="0"/>
        <v>2016All1-in-10August PeakCAISO14</v>
      </c>
      <c r="B54" s="10" t="s">
        <v>57</v>
      </c>
      <c r="C54" s="10" t="s">
        <v>0</v>
      </c>
      <c r="D54" s="10" t="s">
        <v>2</v>
      </c>
      <c r="E54" s="10" t="s">
        <v>1</v>
      </c>
      <c r="F54">
        <v>14</v>
      </c>
      <c r="G54">
        <v>1.7097896337509155</v>
      </c>
      <c r="H54">
        <v>1.399693489074707</v>
      </c>
      <c r="I54">
        <v>96.8831787109375</v>
      </c>
      <c r="J54">
        <v>0.10273714363574982</v>
      </c>
      <c r="K54">
        <v>161936</v>
      </c>
      <c r="L54">
        <v>151185.35643000001</v>
      </c>
      <c r="M54">
        <v>0.31009608507156372</v>
      </c>
      <c r="N54">
        <v>0.17842815816402435</v>
      </c>
      <c r="O54">
        <v>0.25622072815895081</v>
      </c>
      <c r="P54">
        <v>0.31009608507156372</v>
      </c>
      <c r="Q54">
        <v>0.36397144198417664</v>
      </c>
      <c r="R54">
        <v>0.44176399707794189</v>
      </c>
      <c r="S54" t="s">
        <v>39</v>
      </c>
      <c r="Z54" s="3"/>
    </row>
    <row r="55" spans="1:26" hidden="1" x14ac:dyDescent="0.25">
      <c r="A55" s="10" t="str">
        <f t="shared" si="0"/>
        <v>2016All1-in-2August PeakCAISO14</v>
      </c>
      <c r="B55" s="10" t="s">
        <v>57</v>
      </c>
      <c r="C55" s="10" t="s">
        <v>0</v>
      </c>
      <c r="D55" s="10" t="s">
        <v>2</v>
      </c>
      <c r="E55" s="10" t="s">
        <v>9</v>
      </c>
      <c r="F55">
        <v>14</v>
      </c>
      <c r="G55">
        <v>1.2978159189224243</v>
      </c>
      <c r="H55">
        <v>1.1171753406524658</v>
      </c>
      <c r="I55">
        <v>89.887680053710938</v>
      </c>
      <c r="J55">
        <v>0.10273714363574982</v>
      </c>
      <c r="K55">
        <v>161936</v>
      </c>
      <c r="L55">
        <v>151185.35643000001</v>
      </c>
      <c r="M55">
        <v>0.18064059317111969</v>
      </c>
      <c r="N55">
        <v>4.8972669988870621E-2</v>
      </c>
      <c r="O55">
        <v>0.12676523625850677</v>
      </c>
      <c r="P55">
        <v>0.18064059317111969</v>
      </c>
      <c r="Q55">
        <v>0.2345159500837326</v>
      </c>
      <c r="R55">
        <v>0.31230852007865906</v>
      </c>
      <c r="S55" t="s">
        <v>39</v>
      </c>
      <c r="Z55" s="3"/>
    </row>
    <row r="56" spans="1:26" hidden="1" x14ac:dyDescent="0.25">
      <c r="A56" s="10" t="str">
        <f t="shared" si="0"/>
        <v>2016All1-in-10August PeakPGE14</v>
      </c>
      <c r="B56" s="10" t="s">
        <v>57</v>
      </c>
      <c r="C56" s="10" t="s">
        <v>0</v>
      </c>
      <c r="D56" s="10" t="s">
        <v>2</v>
      </c>
      <c r="E56" s="10" t="s">
        <v>1</v>
      </c>
      <c r="F56">
        <v>14</v>
      </c>
      <c r="G56">
        <v>1.7774412631988525</v>
      </c>
      <c r="H56">
        <v>1.4341146945953369</v>
      </c>
      <c r="I56">
        <v>98.734878540039063</v>
      </c>
      <c r="J56">
        <v>0.10273714363574982</v>
      </c>
      <c r="K56">
        <v>161936</v>
      </c>
      <c r="L56">
        <v>151185.35643000001</v>
      </c>
      <c r="M56">
        <v>0.34332659840583801</v>
      </c>
      <c r="N56">
        <v>0.21165867149829865</v>
      </c>
      <c r="O56">
        <v>0.2894512414932251</v>
      </c>
      <c r="P56">
        <v>0.34332659840583801</v>
      </c>
      <c r="Q56">
        <v>0.39720195531845093</v>
      </c>
      <c r="R56">
        <v>0.47499451041221619</v>
      </c>
      <c r="S56" t="s">
        <v>38</v>
      </c>
      <c r="Z56" s="3"/>
    </row>
    <row r="57" spans="1:26" hidden="1" x14ac:dyDescent="0.25">
      <c r="A57" s="10" t="str">
        <f t="shared" si="0"/>
        <v>2016All1-in-2August PeakPGE14</v>
      </c>
      <c r="B57" s="10" t="s">
        <v>57</v>
      </c>
      <c r="C57" s="10" t="s">
        <v>0</v>
      </c>
      <c r="D57" s="10" t="s">
        <v>2</v>
      </c>
      <c r="E57" s="10" t="s">
        <v>9</v>
      </c>
      <c r="F57">
        <v>14</v>
      </c>
      <c r="G57">
        <v>1.6085895299911499</v>
      </c>
      <c r="H57">
        <v>1.3328831195831299</v>
      </c>
      <c r="I57">
        <v>94.904212951660156</v>
      </c>
      <c r="J57">
        <v>0.10273714363574982</v>
      </c>
      <c r="K57">
        <v>161936</v>
      </c>
      <c r="L57">
        <v>151185.35643000001</v>
      </c>
      <c r="M57">
        <v>0.27570647001266479</v>
      </c>
      <c r="N57">
        <v>0.14403854310512543</v>
      </c>
      <c r="O57">
        <v>0.22183111310005188</v>
      </c>
      <c r="P57">
        <v>0.27570647001266479</v>
      </c>
      <c r="Q57">
        <v>0.32958182692527771</v>
      </c>
      <c r="R57">
        <v>0.40737438201904297</v>
      </c>
      <c r="S57" t="s">
        <v>38</v>
      </c>
      <c r="Z57" s="3"/>
    </row>
    <row r="58" spans="1:26" hidden="1" x14ac:dyDescent="0.25">
      <c r="A58" s="10" t="str">
        <f t="shared" si="0"/>
        <v>2016All1-in-10August PeakCAISO15</v>
      </c>
      <c r="B58" s="10" t="s">
        <v>57</v>
      </c>
      <c r="C58" s="10" t="s">
        <v>0</v>
      </c>
      <c r="D58" s="10" t="s">
        <v>2</v>
      </c>
      <c r="E58" s="10" t="s">
        <v>1</v>
      </c>
      <c r="F58">
        <v>15</v>
      </c>
      <c r="G58">
        <v>2.0295515060424805</v>
      </c>
      <c r="H58">
        <v>1.5970990657806396</v>
      </c>
      <c r="I58">
        <v>98.630584716796875</v>
      </c>
      <c r="J58">
        <v>0.1230589896440506</v>
      </c>
      <c r="K58">
        <v>161936</v>
      </c>
      <c r="L58">
        <v>151185.35643000001</v>
      </c>
      <c r="M58">
        <v>0.43245241045951843</v>
      </c>
      <c r="N58">
        <v>0.27474001049995422</v>
      </c>
      <c r="O58">
        <v>0.36792027950286865</v>
      </c>
      <c r="P58">
        <v>0.43245241045951843</v>
      </c>
      <c r="Q58">
        <v>0.49698454141616821</v>
      </c>
      <c r="R58">
        <v>0.59016484022140503</v>
      </c>
      <c r="S58" t="s">
        <v>39</v>
      </c>
      <c r="Z58" s="3"/>
    </row>
    <row r="59" spans="1:26" hidden="1" x14ac:dyDescent="0.25">
      <c r="A59" s="10" t="str">
        <f t="shared" si="0"/>
        <v>2016All1-in-2August PeakCAISO15</v>
      </c>
      <c r="B59" s="10" t="s">
        <v>57</v>
      </c>
      <c r="C59" s="10" t="s">
        <v>0</v>
      </c>
      <c r="D59" s="10" t="s">
        <v>2</v>
      </c>
      <c r="E59" s="10" t="s">
        <v>9</v>
      </c>
      <c r="F59">
        <v>15</v>
      </c>
      <c r="G59">
        <v>1.5405312776565552</v>
      </c>
      <c r="H59">
        <v>1.2623354196548462</v>
      </c>
      <c r="I59">
        <v>92.462898254394531</v>
      </c>
      <c r="J59">
        <v>0.1230589896440506</v>
      </c>
      <c r="K59">
        <v>161936</v>
      </c>
      <c r="L59">
        <v>151185.35643000001</v>
      </c>
      <c r="M59">
        <v>0.27819588780403137</v>
      </c>
      <c r="N59">
        <v>0.12048348784446716</v>
      </c>
      <c r="O59">
        <v>0.21366375684738159</v>
      </c>
      <c r="P59">
        <v>0.27819588780403137</v>
      </c>
      <c r="Q59">
        <v>0.34272801876068115</v>
      </c>
      <c r="R59">
        <v>0.43590828776359558</v>
      </c>
      <c r="S59" t="s">
        <v>39</v>
      </c>
      <c r="Z59" s="3"/>
    </row>
    <row r="60" spans="1:26" hidden="1" x14ac:dyDescent="0.25">
      <c r="A60" s="10" t="str">
        <f t="shared" si="0"/>
        <v>2016All1-in-2August PeakPGE15</v>
      </c>
      <c r="B60" s="10" t="s">
        <v>57</v>
      </c>
      <c r="C60" s="10" t="s">
        <v>0</v>
      </c>
      <c r="D60" s="10" t="s">
        <v>2</v>
      </c>
      <c r="E60" s="10" t="s">
        <v>9</v>
      </c>
      <c r="F60">
        <v>15</v>
      </c>
      <c r="G60">
        <v>1.9094251394271851</v>
      </c>
      <c r="H60">
        <v>1.5172902345657349</v>
      </c>
      <c r="I60">
        <v>96.9205322265625</v>
      </c>
      <c r="J60">
        <v>0.1230589896440506</v>
      </c>
      <c r="K60">
        <v>161936</v>
      </c>
      <c r="L60">
        <v>151185.35643000001</v>
      </c>
      <c r="M60">
        <v>0.39213493466377258</v>
      </c>
      <c r="N60">
        <v>0.23442253470420837</v>
      </c>
      <c r="O60">
        <v>0.3276028037071228</v>
      </c>
      <c r="P60">
        <v>0.39213493466377258</v>
      </c>
      <c r="Q60">
        <v>0.45666706562042236</v>
      </c>
      <c r="R60">
        <v>0.54984736442565918</v>
      </c>
      <c r="S60" t="s">
        <v>38</v>
      </c>
      <c r="Z60" s="3"/>
    </row>
    <row r="61" spans="1:26" hidden="1" x14ac:dyDescent="0.25">
      <c r="A61" s="10" t="str">
        <f t="shared" si="0"/>
        <v>2016All1-in-10August PeakPGE15</v>
      </c>
      <c r="B61" s="10" t="s">
        <v>57</v>
      </c>
      <c r="C61" s="10" t="s">
        <v>0</v>
      </c>
      <c r="D61" s="10" t="s">
        <v>2</v>
      </c>
      <c r="E61" s="10" t="s">
        <v>1</v>
      </c>
      <c r="F61">
        <v>15</v>
      </c>
      <c r="G61">
        <v>2.1098551750183105</v>
      </c>
      <c r="H61">
        <v>1.6304620504379272</v>
      </c>
      <c r="I61">
        <v>100.99236297607422</v>
      </c>
      <c r="J61">
        <v>0.1230589896440506</v>
      </c>
      <c r="K61">
        <v>161936</v>
      </c>
      <c r="L61">
        <v>151185.35643000001</v>
      </c>
      <c r="M61">
        <v>0.47939309477806091</v>
      </c>
      <c r="N61">
        <v>0.3216806948184967</v>
      </c>
      <c r="O61">
        <v>0.41486096382141113</v>
      </c>
      <c r="P61">
        <v>0.47939309477806091</v>
      </c>
      <c r="Q61">
        <v>0.54392522573471069</v>
      </c>
      <c r="R61">
        <v>0.63710552453994751</v>
      </c>
      <c r="S61" t="s">
        <v>38</v>
      </c>
      <c r="Z61" s="3"/>
    </row>
    <row r="62" spans="1:26" hidden="1" x14ac:dyDescent="0.25">
      <c r="A62" s="10" t="str">
        <f t="shared" si="0"/>
        <v>2016All1-in-2August PeakCAISO16</v>
      </c>
      <c r="B62" s="10" t="s">
        <v>57</v>
      </c>
      <c r="C62" s="10" t="s">
        <v>0</v>
      </c>
      <c r="D62" s="10" t="s">
        <v>2</v>
      </c>
      <c r="E62" s="10" t="s">
        <v>9</v>
      </c>
      <c r="F62">
        <v>16</v>
      </c>
      <c r="G62">
        <v>1.8106878995895386</v>
      </c>
      <c r="H62">
        <v>1.4195253849029541</v>
      </c>
      <c r="I62">
        <v>93.851898193359375</v>
      </c>
      <c r="J62">
        <v>0.15615223348140717</v>
      </c>
      <c r="K62">
        <v>161936</v>
      </c>
      <c r="L62">
        <v>151185.35643000001</v>
      </c>
      <c r="M62">
        <v>0.39116251468658447</v>
      </c>
      <c r="N62">
        <v>0.19103781878948212</v>
      </c>
      <c r="O62">
        <v>0.309276282787323</v>
      </c>
      <c r="P62">
        <v>0.39116251468658447</v>
      </c>
      <c r="Q62">
        <v>0.47304874658584595</v>
      </c>
      <c r="R62">
        <v>0.59128719568252563</v>
      </c>
      <c r="S62" t="s">
        <v>39</v>
      </c>
      <c r="Z62" s="3"/>
    </row>
    <row r="63" spans="1:26" hidden="1" x14ac:dyDescent="0.25">
      <c r="A63" s="10" t="str">
        <f t="shared" si="0"/>
        <v>2016All1-in-10August PeakCAISO16</v>
      </c>
      <c r="B63" s="10" t="s">
        <v>57</v>
      </c>
      <c r="C63" s="10" t="s">
        <v>0</v>
      </c>
      <c r="D63" s="10" t="s">
        <v>2</v>
      </c>
      <c r="E63" s="10" t="s">
        <v>1</v>
      </c>
      <c r="F63">
        <v>16</v>
      </c>
      <c r="G63">
        <v>2.3854658603668213</v>
      </c>
      <c r="H63">
        <v>1.814234733581543</v>
      </c>
      <c r="I63">
        <v>99.624900817871094</v>
      </c>
      <c r="J63">
        <v>0.15615223348140717</v>
      </c>
      <c r="K63">
        <v>161936</v>
      </c>
      <c r="L63">
        <v>151185.35643000001</v>
      </c>
      <c r="M63">
        <v>0.5712311863899231</v>
      </c>
      <c r="N63">
        <v>0.37110647559165955</v>
      </c>
      <c r="O63">
        <v>0.48934495449066162</v>
      </c>
      <c r="P63">
        <v>0.5712311863899231</v>
      </c>
      <c r="Q63">
        <v>0.65311741828918457</v>
      </c>
      <c r="R63">
        <v>0.77135586738586426</v>
      </c>
      <c r="S63" t="s">
        <v>39</v>
      </c>
      <c r="Z63" s="3"/>
    </row>
    <row r="64" spans="1:26" hidden="1" x14ac:dyDescent="0.25">
      <c r="A64" s="10" t="str">
        <f t="shared" si="0"/>
        <v>2016All1-in-2August PeakPGE16</v>
      </c>
      <c r="B64" s="10" t="s">
        <v>57</v>
      </c>
      <c r="C64" s="10" t="s">
        <v>0</v>
      </c>
      <c r="D64" s="10" t="s">
        <v>2</v>
      </c>
      <c r="E64" s="10" t="s">
        <v>9</v>
      </c>
      <c r="F64">
        <v>16</v>
      </c>
      <c r="G64">
        <v>2.2442734241485596</v>
      </c>
      <c r="H64">
        <v>1.7166924476623535</v>
      </c>
      <c r="I64">
        <v>98.249397277832031</v>
      </c>
      <c r="J64">
        <v>0.15615223348140717</v>
      </c>
      <c r="K64">
        <v>161936</v>
      </c>
      <c r="L64">
        <v>151185.35643000001</v>
      </c>
      <c r="M64">
        <v>0.52758103609085083</v>
      </c>
      <c r="N64">
        <v>0.32745632529258728</v>
      </c>
      <c r="O64">
        <v>0.44569480419158936</v>
      </c>
      <c r="P64">
        <v>0.52758103609085083</v>
      </c>
      <c r="Q64">
        <v>0.6094672679901123</v>
      </c>
      <c r="R64">
        <v>0.72770571708679199</v>
      </c>
      <c r="S64" t="s">
        <v>38</v>
      </c>
      <c r="Z64" s="3"/>
    </row>
    <row r="65" spans="1:26" hidden="1" x14ac:dyDescent="0.25">
      <c r="A65" s="10" t="str">
        <f t="shared" si="0"/>
        <v>2016All1-in-10August PeakPGE16</v>
      </c>
      <c r="B65" s="10" t="s">
        <v>57</v>
      </c>
      <c r="C65" s="10" t="s">
        <v>0</v>
      </c>
      <c r="D65" s="10" t="s">
        <v>2</v>
      </c>
      <c r="E65" s="10" t="s">
        <v>1</v>
      </c>
      <c r="F65">
        <v>16</v>
      </c>
      <c r="G65">
        <v>2.4798519611358643</v>
      </c>
      <c r="H65">
        <v>1.8398360013961792</v>
      </c>
      <c r="I65">
        <v>102.14610290527344</v>
      </c>
      <c r="J65">
        <v>0.15615223348140717</v>
      </c>
      <c r="K65">
        <v>161936</v>
      </c>
      <c r="L65">
        <v>151185.35643000001</v>
      </c>
      <c r="M65">
        <v>0.64001595973968506</v>
      </c>
      <c r="N65">
        <v>0.43989124894142151</v>
      </c>
      <c r="O65">
        <v>0.55812972784042358</v>
      </c>
      <c r="P65">
        <v>0.64001595973968506</v>
      </c>
      <c r="Q65">
        <v>0.72190219163894653</v>
      </c>
      <c r="R65">
        <v>0.84014064073562622</v>
      </c>
      <c r="S65" t="s">
        <v>38</v>
      </c>
      <c r="Z65" s="3"/>
    </row>
    <row r="66" spans="1:26" hidden="1" x14ac:dyDescent="0.25">
      <c r="A66" s="10" t="str">
        <f t="shared" ref="A66:A129" si="1">CONCATENATE(B66,C66,E66,D66,S66,F66)</f>
        <v>2016All1-in-2August PeakCAISO17</v>
      </c>
      <c r="B66" s="10" t="s">
        <v>57</v>
      </c>
      <c r="C66" s="10" t="s">
        <v>0</v>
      </c>
      <c r="D66" s="10" t="s">
        <v>2</v>
      </c>
      <c r="E66" s="10" t="s">
        <v>9</v>
      </c>
      <c r="F66">
        <v>17</v>
      </c>
      <c r="G66">
        <v>2.053123950958252</v>
      </c>
      <c r="H66">
        <v>1.5785027742385864</v>
      </c>
      <c r="I66">
        <v>94.137702941894531</v>
      </c>
      <c r="J66">
        <v>0.16046801209449768</v>
      </c>
      <c r="K66">
        <v>161936</v>
      </c>
      <c r="L66">
        <v>151185.35643000001</v>
      </c>
      <c r="M66">
        <v>0.47462120652198792</v>
      </c>
      <c r="N66">
        <v>0.26896539330482483</v>
      </c>
      <c r="O66">
        <v>0.39047178626060486</v>
      </c>
      <c r="P66">
        <v>0.47462120652198792</v>
      </c>
      <c r="Q66">
        <v>0.55877065658569336</v>
      </c>
      <c r="R66">
        <v>0.68027698993682861</v>
      </c>
      <c r="S66" t="s">
        <v>39</v>
      </c>
      <c r="Z66" s="3"/>
    </row>
    <row r="67" spans="1:26" hidden="1" x14ac:dyDescent="0.25">
      <c r="A67" s="10" t="str">
        <f t="shared" si="1"/>
        <v>2016All1-in-10August PeakCAISO17</v>
      </c>
      <c r="B67" s="10" t="s">
        <v>57</v>
      </c>
      <c r="C67" s="10" t="s">
        <v>0</v>
      </c>
      <c r="D67" s="10" t="s">
        <v>2</v>
      </c>
      <c r="E67" s="10" t="s">
        <v>1</v>
      </c>
      <c r="F67">
        <v>17</v>
      </c>
      <c r="G67">
        <v>2.704859733581543</v>
      </c>
      <c r="H67">
        <v>2.0550932884216309</v>
      </c>
      <c r="I67">
        <v>99.784805297851563</v>
      </c>
      <c r="J67">
        <v>0.16046801209449768</v>
      </c>
      <c r="K67">
        <v>161936</v>
      </c>
      <c r="L67">
        <v>151185.35643000001</v>
      </c>
      <c r="M67">
        <v>0.64976632595062256</v>
      </c>
      <c r="N67">
        <v>0.44411051273345947</v>
      </c>
      <c r="O67">
        <v>0.5656169056892395</v>
      </c>
      <c r="P67">
        <v>0.64976632595062256</v>
      </c>
      <c r="Q67">
        <v>0.73391574621200562</v>
      </c>
      <c r="R67">
        <v>0.85542213916778564</v>
      </c>
      <c r="S67" t="s">
        <v>39</v>
      </c>
      <c r="Z67" s="3"/>
    </row>
    <row r="68" spans="1:26" hidden="1" x14ac:dyDescent="0.25">
      <c r="A68" s="10" t="str">
        <f t="shared" si="1"/>
        <v>2016All1-in-2August PeakPGE17</v>
      </c>
      <c r="B68" s="10" t="s">
        <v>57</v>
      </c>
      <c r="C68" s="10" t="s">
        <v>0</v>
      </c>
      <c r="D68" s="10" t="s">
        <v>2</v>
      </c>
      <c r="E68" s="10" t="s">
        <v>9</v>
      </c>
      <c r="F68">
        <v>17</v>
      </c>
      <c r="G68">
        <v>2.5447626113891602</v>
      </c>
      <c r="H68">
        <v>1.9367257356643677</v>
      </c>
      <c r="I68">
        <v>98.527473449707031</v>
      </c>
      <c r="J68">
        <v>0.16046801209449768</v>
      </c>
      <c r="K68">
        <v>161936</v>
      </c>
      <c r="L68">
        <v>151185.35643000001</v>
      </c>
      <c r="M68">
        <v>0.60803687572479248</v>
      </c>
      <c r="N68">
        <v>0.40238106250762939</v>
      </c>
      <c r="O68">
        <v>0.52388745546340942</v>
      </c>
      <c r="P68">
        <v>0.60803687572479248</v>
      </c>
      <c r="Q68">
        <v>0.69218629598617554</v>
      </c>
      <c r="R68">
        <v>0.81369268894195557</v>
      </c>
      <c r="S68" t="s">
        <v>38</v>
      </c>
      <c r="Z68" s="3"/>
    </row>
    <row r="69" spans="1:26" hidden="1" x14ac:dyDescent="0.25">
      <c r="A69" s="10" t="str">
        <f t="shared" si="1"/>
        <v>2016All1-in-10August PeakPGE17</v>
      </c>
      <c r="B69" s="10" t="s">
        <v>57</v>
      </c>
      <c r="C69" s="10" t="s">
        <v>0</v>
      </c>
      <c r="D69" s="10" t="s">
        <v>2</v>
      </c>
      <c r="E69" s="10" t="s">
        <v>1</v>
      </c>
      <c r="F69">
        <v>17</v>
      </c>
      <c r="G69">
        <v>2.8118832111358643</v>
      </c>
      <c r="H69">
        <v>2.1021804809570312</v>
      </c>
      <c r="I69">
        <v>102.23492431640625</v>
      </c>
      <c r="J69">
        <v>0.16046801209449768</v>
      </c>
      <c r="K69">
        <v>161936</v>
      </c>
      <c r="L69">
        <v>151185.35643000001</v>
      </c>
      <c r="M69">
        <v>0.70970273017883301</v>
      </c>
      <c r="N69">
        <v>0.50404691696166992</v>
      </c>
      <c r="O69">
        <v>0.62555330991744995</v>
      </c>
      <c r="P69">
        <v>0.70970273017883301</v>
      </c>
      <c r="Q69">
        <v>0.79385215044021606</v>
      </c>
      <c r="R69">
        <v>0.91535854339599609</v>
      </c>
      <c r="S69" t="s">
        <v>38</v>
      </c>
      <c r="Z69" s="3"/>
    </row>
    <row r="70" spans="1:26" hidden="1" x14ac:dyDescent="0.25">
      <c r="A70" s="10" t="str">
        <f t="shared" si="1"/>
        <v>2016All1-in-2August PeakCAISO18</v>
      </c>
      <c r="B70" s="10" t="s">
        <v>57</v>
      </c>
      <c r="C70" s="10" t="s">
        <v>0</v>
      </c>
      <c r="D70" s="10" t="s">
        <v>2</v>
      </c>
      <c r="E70" s="10" t="s">
        <v>9</v>
      </c>
      <c r="F70">
        <v>18</v>
      </c>
      <c r="G70">
        <v>2.2199199199676514</v>
      </c>
      <c r="H70">
        <v>1.7529270648956299</v>
      </c>
      <c r="I70">
        <v>93.142730712890625</v>
      </c>
      <c r="J70">
        <v>0.13599415123462677</v>
      </c>
      <c r="K70">
        <v>161936</v>
      </c>
      <c r="L70">
        <v>151185.35643000001</v>
      </c>
      <c r="M70">
        <v>0.46699288487434387</v>
      </c>
      <c r="N70">
        <v>0.29270279407501221</v>
      </c>
      <c r="O70">
        <v>0.39567756652832031</v>
      </c>
      <c r="P70">
        <v>0.46699288487434387</v>
      </c>
      <c r="Q70">
        <v>0.53830820322036743</v>
      </c>
      <c r="R70">
        <v>0.64128297567367554</v>
      </c>
      <c r="S70" t="s">
        <v>39</v>
      </c>
      <c r="Z70" s="3"/>
    </row>
    <row r="71" spans="1:26" hidden="1" x14ac:dyDescent="0.25">
      <c r="A71" s="10" t="str">
        <f t="shared" si="1"/>
        <v>2016All1-in-10August PeakCAISO18</v>
      </c>
      <c r="B71" s="10" t="s">
        <v>57</v>
      </c>
      <c r="C71" s="10" t="s">
        <v>0</v>
      </c>
      <c r="D71" s="10" t="s">
        <v>2</v>
      </c>
      <c r="E71" s="10" t="s">
        <v>1</v>
      </c>
      <c r="F71">
        <v>18</v>
      </c>
      <c r="G71">
        <v>2.924602746963501</v>
      </c>
      <c r="H71">
        <v>2.2835390567779541</v>
      </c>
      <c r="I71">
        <v>98.787956237792969</v>
      </c>
      <c r="J71">
        <v>0.13599415123462677</v>
      </c>
      <c r="K71">
        <v>161936</v>
      </c>
      <c r="L71">
        <v>151185.35643000001</v>
      </c>
      <c r="M71">
        <v>0.6410636305809021</v>
      </c>
      <c r="N71">
        <v>0.46677353978157043</v>
      </c>
      <c r="O71">
        <v>0.56974828243255615</v>
      </c>
      <c r="P71">
        <v>0.6410636305809021</v>
      </c>
      <c r="Q71">
        <v>0.71237897872924805</v>
      </c>
      <c r="R71">
        <v>0.81535375118255615</v>
      </c>
      <c r="S71" t="s">
        <v>39</v>
      </c>
      <c r="Z71" s="3"/>
    </row>
    <row r="72" spans="1:26" hidden="1" x14ac:dyDescent="0.25">
      <c r="A72" s="10" t="str">
        <f t="shared" si="1"/>
        <v>2016All1-in-2August PeakPGE18</v>
      </c>
      <c r="B72" s="10" t="s">
        <v>57</v>
      </c>
      <c r="C72" s="10" t="s">
        <v>0</v>
      </c>
      <c r="D72" s="10" t="s">
        <v>2</v>
      </c>
      <c r="E72" s="10" t="s">
        <v>9</v>
      </c>
      <c r="F72">
        <v>18</v>
      </c>
      <c r="G72">
        <v>2.7514994144439697</v>
      </c>
      <c r="H72">
        <v>2.1552205085754395</v>
      </c>
      <c r="I72">
        <v>97.309585571289063</v>
      </c>
      <c r="J72">
        <v>0.13599415123462677</v>
      </c>
      <c r="K72">
        <v>161936</v>
      </c>
      <c r="L72">
        <v>151185.35643000001</v>
      </c>
      <c r="M72">
        <v>0.59627890586853027</v>
      </c>
      <c r="N72">
        <v>0.42198881506919861</v>
      </c>
      <c r="O72">
        <v>0.52496355772018433</v>
      </c>
      <c r="P72">
        <v>0.59627890586853027</v>
      </c>
      <c r="Q72">
        <v>0.66759425401687622</v>
      </c>
      <c r="R72">
        <v>0.77056902647018433</v>
      </c>
      <c r="S72" t="s">
        <v>38</v>
      </c>
      <c r="Z72" s="3"/>
    </row>
    <row r="73" spans="1:26" hidden="1" x14ac:dyDescent="0.25">
      <c r="A73" s="10" t="str">
        <f t="shared" si="1"/>
        <v>2016All1-in-10August PeakPGE18</v>
      </c>
      <c r="B73" s="10" t="s">
        <v>57</v>
      </c>
      <c r="C73" s="10" t="s">
        <v>0</v>
      </c>
      <c r="D73" s="10" t="s">
        <v>2</v>
      </c>
      <c r="E73" s="10" t="s">
        <v>1</v>
      </c>
      <c r="F73">
        <v>18</v>
      </c>
      <c r="G73">
        <v>3.0403211116790771</v>
      </c>
      <c r="H73">
        <v>2.3360426425933838</v>
      </c>
      <c r="I73">
        <v>101.14639282226562</v>
      </c>
      <c r="J73">
        <v>0.13599415123462677</v>
      </c>
      <c r="K73">
        <v>161936</v>
      </c>
      <c r="L73">
        <v>151185.35643000001</v>
      </c>
      <c r="M73">
        <v>0.70427852869033813</v>
      </c>
      <c r="N73">
        <v>0.52998840808868408</v>
      </c>
      <c r="O73">
        <v>0.63296318054199219</v>
      </c>
      <c r="P73">
        <v>0.70427852869033813</v>
      </c>
      <c r="Q73">
        <v>0.77559387683868408</v>
      </c>
      <c r="R73">
        <v>0.87856864929199219</v>
      </c>
      <c r="S73" t="s">
        <v>38</v>
      </c>
      <c r="Z73" s="3"/>
    </row>
    <row r="74" spans="1:26" hidden="1" x14ac:dyDescent="0.25">
      <c r="A74" s="10" t="str">
        <f t="shared" si="1"/>
        <v>2016All1-in-2August PeakCAISO19</v>
      </c>
      <c r="B74" s="10" t="s">
        <v>57</v>
      </c>
      <c r="C74" s="10" t="s">
        <v>0</v>
      </c>
      <c r="D74" s="10" t="s">
        <v>2</v>
      </c>
      <c r="E74" s="10" t="s">
        <v>9</v>
      </c>
      <c r="F74">
        <v>19</v>
      </c>
      <c r="G74">
        <v>2.2551658153533936</v>
      </c>
      <c r="H74">
        <v>2.4667069911956787</v>
      </c>
      <c r="I74">
        <v>90.923049926757813</v>
      </c>
      <c r="J74">
        <v>0.11742977052927017</v>
      </c>
      <c r="K74">
        <v>161936</v>
      </c>
      <c r="L74">
        <v>151185.35643000001</v>
      </c>
      <c r="M74">
        <v>-0.2115410715341568</v>
      </c>
      <c r="N74">
        <v>-0.36203905940055847</v>
      </c>
      <c r="O74">
        <v>-0.27312123775482178</v>
      </c>
      <c r="P74">
        <v>-0.2115410715341568</v>
      </c>
      <c r="Q74">
        <v>-0.14996090531349182</v>
      </c>
      <c r="R74">
        <v>-6.104307621717453E-2</v>
      </c>
      <c r="S74" t="s">
        <v>39</v>
      </c>
      <c r="Z74" s="3"/>
    </row>
    <row r="75" spans="1:26" hidden="1" x14ac:dyDescent="0.25">
      <c r="A75" s="10" t="str">
        <f t="shared" si="1"/>
        <v>2016All1-in-10August PeakCAISO19</v>
      </c>
      <c r="B75" s="10" t="s">
        <v>57</v>
      </c>
      <c r="C75" s="10" t="s">
        <v>0</v>
      </c>
      <c r="D75" s="10" t="s">
        <v>2</v>
      </c>
      <c r="E75" s="10" t="s">
        <v>1</v>
      </c>
      <c r="F75">
        <v>19</v>
      </c>
      <c r="G75">
        <v>2.9710371494293213</v>
      </c>
      <c r="H75">
        <v>3.2148582935333252</v>
      </c>
      <c r="I75">
        <v>96.00836181640625</v>
      </c>
      <c r="J75">
        <v>0.11742977052927017</v>
      </c>
      <c r="K75">
        <v>161936</v>
      </c>
      <c r="L75">
        <v>151185.35643000001</v>
      </c>
      <c r="M75">
        <v>-0.24382118880748749</v>
      </c>
      <c r="N75">
        <v>-0.39431917667388916</v>
      </c>
      <c r="O75">
        <v>-0.30540135502815247</v>
      </c>
      <c r="P75">
        <v>-0.24382118880748749</v>
      </c>
      <c r="Q75">
        <v>-0.18224102258682251</v>
      </c>
      <c r="R75">
        <v>-9.3323193490505219E-2</v>
      </c>
      <c r="S75" t="s">
        <v>39</v>
      </c>
      <c r="Z75" s="3"/>
    </row>
    <row r="76" spans="1:26" hidden="1" x14ac:dyDescent="0.25">
      <c r="A76" s="10" t="str">
        <f t="shared" si="1"/>
        <v>2016All1-in-10August PeakPGE19</v>
      </c>
      <c r="B76" s="10" t="s">
        <v>57</v>
      </c>
      <c r="C76" s="10" t="s">
        <v>0</v>
      </c>
      <c r="D76" s="10" t="s">
        <v>2</v>
      </c>
      <c r="E76" s="10" t="s">
        <v>1</v>
      </c>
      <c r="F76">
        <v>19</v>
      </c>
      <c r="G76">
        <v>3.0885927677154541</v>
      </c>
      <c r="H76">
        <v>3.339385986328125</v>
      </c>
      <c r="I76">
        <v>98.357475280761719</v>
      </c>
      <c r="J76">
        <v>0.11742977052927017</v>
      </c>
      <c r="K76">
        <v>161936</v>
      </c>
      <c r="L76">
        <v>151185.35643000001</v>
      </c>
      <c r="M76">
        <v>-0.25079330801963806</v>
      </c>
      <c r="N76">
        <v>-0.40129131078720093</v>
      </c>
      <c r="O76">
        <v>-0.31237348914146423</v>
      </c>
      <c r="P76">
        <v>-0.25079330801963806</v>
      </c>
      <c r="Q76">
        <v>-0.18921314179897308</v>
      </c>
      <c r="R76">
        <v>-0.10029531270265579</v>
      </c>
      <c r="S76" t="s">
        <v>38</v>
      </c>
      <c r="Z76" s="3"/>
    </row>
    <row r="77" spans="1:26" hidden="1" x14ac:dyDescent="0.25">
      <c r="A77" s="10" t="str">
        <f t="shared" si="1"/>
        <v>2016All1-in-2August PeakPGE19</v>
      </c>
      <c r="B77" s="10" t="s">
        <v>57</v>
      </c>
      <c r="C77" s="10" t="s">
        <v>0</v>
      </c>
      <c r="D77" s="10" t="s">
        <v>2</v>
      </c>
      <c r="E77" s="10" t="s">
        <v>9</v>
      </c>
      <c r="F77">
        <v>19</v>
      </c>
      <c r="G77">
        <v>2.7951855659484863</v>
      </c>
      <c r="H77">
        <v>3.0309348106384277</v>
      </c>
      <c r="I77">
        <v>94.731094360351563</v>
      </c>
      <c r="J77">
        <v>0.11742977052927017</v>
      </c>
      <c r="K77">
        <v>161936</v>
      </c>
      <c r="L77">
        <v>151185.35643000001</v>
      </c>
      <c r="M77">
        <v>-0.23574928939342499</v>
      </c>
      <c r="N77">
        <v>-0.38624727725982666</v>
      </c>
      <c r="O77">
        <v>-0.29732945561408997</v>
      </c>
      <c r="P77">
        <v>-0.23574928939342499</v>
      </c>
      <c r="Q77">
        <v>-0.17416912317276001</v>
      </c>
      <c r="R77">
        <v>-8.5251294076442719E-2</v>
      </c>
      <c r="S77" t="s">
        <v>38</v>
      </c>
      <c r="Z77" s="3"/>
    </row>
    <row r="78" spans="1:26" hidden="1" x14ac:dyDescent="0.25">
      <c r="A78" s="10" t="str">
        <f t="shared" si="1"/>
        <v>2016All1-in-10August PeakCAISO20</v>
      </c>
      <c r="B78" s="10" t="s">
        <v>57</v>
      </c>
      <c r="C78" s="10" t="s">
        <v>0</v>
      </c>
      <c r="D78" s="10" t="s">
        <v>2</v>
      </c>
      <c r="E78" s="10" t="s">
        <v>1</v>
      </c>
      <c r="F78">
        <v>20</v>
      </c>
      <c r="G78">
        <v>2.8113641738891602</v>
      </c>
      <c r="H78">
        <v>3.1279754638671875</v>
      </c>
      <c r="I78">
        <v>91.01531982421875</v>
      </c>
      <c r="J78">
        <v>7.6294809579849243E-2</v>
      </c>
      <c r="K78">
        <v>161936</v>
      </c>
      <c r="L78">
        <v>151185.35643000001</v>
      </c>
      <c r="M78">
        <v>-0.31661120057106018</v>
      </c>
      <c r="N78">
        <v>-0.41439062356948853</v>
      </c>
      <c r="O78">
        <v>-0.356620192527771</v>
      </c>
      <c r="P78">
        <v>-0.31661120057106018</v>
      </c>
      <c r="Q78">
        <v>-0.27660220861434937</v>
      </c>
      <c r="R78">
        <v>-0.21883177757263184</v>
      </c>
      <c r="S78" t="s">
        <v>39</v>
      </c>
      <c r="Z78" s="3"/>
    </row>
    <row r="79" spans="1:26" hidden="1" x14ac:dyDescent="0.25">
      <c r="A79" s="10" t="str">
        <f t="shared" si="1"/>
        <v>2016All1-in-2August PeakCAISO20</v>
      </c>
      <c r="B79" s="10" t="s">
        <v>57</v>
      </c>
      <c r="C79" s="10" t="s">
        <v>0</v>
      </c>
      <c r="D79" s="10" t="s">
        <v>2</v>
      </c>
      <c r="E79" s="10" t="s">
        <v>9</v>
      </c>
      <c r="F79">
        <v>20</v>
      </c>
      <c r="G79">
        <v>2.1339659690856934</v>
      </c>
      <c r="H79">
        <v>2.3611619472503662</v>
      </c>
      <c r="I79">
        <v>86.458686828613281</v>
      </c>
      <c r="J79">
        <v>7.6294809579849243E-2</v>
      </c>
      <c r="K79">
        <v>161936</v>
      </c>
      <c r="L79">
        <v>151185.35643000001</v>
      </c>
      <c r="M79">
        <v>-0.22719608247280121</v>
      </c>
      <c r="N79">
        <v>-0.32497552037239075</v>
      </c>
      <c r="O79">
        <v>-0.26720508933067322</v>
      </c>
      <c r="P79">
        <v>-0.22719608247280121</v>
      </c>
      <c r="Q79">
        <v>-0.18718709051609039</v>
      </c>
      <c r="R79">
        <v>-0.12941665947437286</v>
      </c>
      <c r="S79" t="s">
        <v>39</v>
      </c>
      <c r="Z79" s="3"/>
    </row>
    <row r="80" spans="1:26" hidden="1" x14ac:dyDescent="0.25">
      <c r="A80" s="10" t="str">
        <f t="shared" si="1"/>
        <v>2016All1-in-10August PeakPGE20</v>
      </c>
      <c r="B80" s="10" t="s">
        <v>57</v>
      </c>
      <c r="C80" s="10" t="s">
        <v>0</v>
      </c>
      <c r="D80" s="10" t="s">
        <v>2</v>
      </c>
      <c r="E80" s="10" t="s">
        <v>1</v>
      </c>
      <c r="F80">
        <v>20</v>
      </c>
      <c r="G80">
        <v>2.9226016998291016</v>
      </c>
      <c r="H80">
        <v>3.2638847827911377</v>
      </c>
      <c r="I80">
        <v>93.610191345214844</v>
      </c>
      <c r="J80">
        <v>7.6294809579849243E-2</v>
      </c>
      <c r="K80">
        <v>161936</v>
      </c>
      <c r="L80">
        <v>151185.35643000001</v>
      </c>
      <c r="M80">
        <v>-0.3412831723690033</v>
      </c>
      <c r="N80">
        <v>-0.43906259536743164</v>
      </c>
      <c r="O80">
        <v>-0.38129216432571411</v>
      </c>
      <c r="P80">
        <v>-0.3412831723690033</v>
      </c>
      <c r="Q80">
        <v>-0.30127418041229248</v>
      </c>
      <c r="R80">
        <v>-0.24350374937057495</v>
      </c>
      <c r="S80" t="s">
        <v>38</v>
      </c>
      <c r="Z80" s="3"/>
    </row>
    <row r="81" spans="1:26" hidden="1" x14ac:dyDescent="0.25">
      <c r="A81" s="10" t="str">
        <f t="shared" si="1"/>
        <v>2016All1-in-2August PeakPGE20</v>
      </c>
      <c r="B81" s="10" t="s">
        <v>57</v>
      </c>
      <c r="C81" s="10" t="s">
        <v>0</v>
      </c>
      <c r="D81" s="10" t="s">
        <v>2</v>
      </c>
      <c r="E81" s="10" t="s">
        <v>9</v>
      </c>
      <c r="F81">
        <v>20</v>
      </c>
      <c r="G81">
        <v>2.6449630260467529</v>
      </c>
      <c r="H81">
        <v>2.9391050338745117</v>
      </c>
      <c r="I81">
        <v>90.122688293457031</v>
      </c>
      <c r="J81">
        <v>7.6294809579849243E-2</v>
      </c>
      <c r="K81">
        <v>161936</v>
      </c>
      <c r="L81">
        <v>151185.35643000001</v>
      </c>
      <c r="M81">
        <v>-0.2941419780254364</v>
      </c>
      <c r="N81">
        <v>-0.39192140102386475</v>
      </c>
      <c r="O81">
        <v>-0.33415096998214722</v>
      </c>
      <c r="P81">
        <v>-0.2941419780254364</v>
      </c>
      <c r="Q81">
        <v>-0.25413298606872559</v>
      </c>
      <c r="R81">
        <v>-0.19636255502700806</v>
      </c>
      <c r="S81" t="s">
        <v>38</v>
      </c>
      <c r="Z81" s="3"/>
    </row>
    <row r="82" spans="1:26" hidden="1" x14ac:dyDescent="0.25">
      <c r="A82" s="10" t="str">
        <f t="shared" si="1"/>
        <v>2016All1-in-2August PeakCAISO21</v>
      </c>
      <c r="B82" s="10" t="s">
        <v>57</v>
      </c>
      <c r="C82" s="10" t="s">
        <v>0</v>
      </c>
      <c r="D82" s="10" t="s">
        <v>2</v>
      </c>
      <c r="E82" s="10" t="s">
        <v>9</v>
      </c>
      <c r="F82">
        <v>21</v>
      </c>
      <c r="G82">
        <v>1.9416741132736206</v>
      </c>
      <c r="H82">
        <v>2.0658156871795654</v>
      </c>
      <c r="I82">
        <v>82.102294921875</v>
      </c>
      <c r="J82">
        <v>7.6630406081676483E-2</v>
      </c>
      <c r="K82">
        <v>161936</v>
      </c>
      <c r="L82">
        <v>151185.35643000001</v>
      </c>
      <c r="M82">
        <v>-0.124141626060009</v>
      </c>
      <c r="N82">
        <v>-0.22235114872455597</v>
      </c>
      <c r="O82">
        <v>-0.16432660818099976</v>
      </c>
      <c r="P82">
        <v>-0.124141626060009</v>
      </c>
      <c r="Q82">
        <v>-8.395664393901825E-2</v>
      </c>
      <c r="R82">
        <v>-2.5932097807526588E-2</v>
      </c>
      <c r="S82" t="s">
        <v>39</v>
      </c>
      <c r="Z82" s="3"/>
    </row>
    <row r="83" spans="1:26" hidden="1" x14ac:dyDescent="0.25">
      <c r="A83" s="10" t="str">
        <f t="shared" si="1"/>
        <v>2016All1-in-10August PeakCAISO21</v>
      </c>
      <c r="B83" s="10" t="s">
        <v>57</v>
      </c>
      <c r="C83" s="10" t="s">
        <v>0</v>
      </c>
      <c r="D83" s="10" t="s">
        <v>2</v>
      </c>
      <c r="E83" s="10" t="s">
        <v>1</v>
      </c>
      <c r="F83">
        <v>21</v>
      </c>
      <c r="G83">
        <v>2.5580317974090576</v>
      </c>
      <c r="H83">
        <v>2.7686092853546143</v>
      </c>
      <c r="I83">
        <v>85.607688903808594</v>
      </c>
      <c r="J83">
        <v>7.6630406081676483E-2</v>
      </c>
      <c r="K83">
        <v>161936</v>
      </c>
      <c r="L83">
        <v>151185.35643000001</v>
      </c>
      <c r="M83">
        <v>-0.21057739853858948</v>
      </c>
      <c r="N83">
        <v>-0.30878692865371704</v>
      </c>
      <c r="O83">
        <v>-0.25076237320899963</v>
      </c>
      <c r="P83">
        <v>-0.21057739853858948</v>
      </c>
      <c r="Q83">
        <v>-0.17039240896701813</v>
      </c>
      <c r="R83">
        <v>-0.11236786842346191</v>
      </c>
      <c r="S83" t="s">
        <v>39</v>
      </c>
      <c r="Z83" s="3"/>
    </row>
    <row r="84" spans="1:26" hidden="1" x14ac:dyDescent="0.25">
      <c r="A84" s="10" t="str">
        <f t="shared" si="1"/>
        <v>2016All1-in-10August PeakPGE21</v>
      </c>
      <c r="B84" s="10" t="s">
        <v>57</v>
      </c>
      <c r="C84" s="10" t="s">
        <v>0</v>
      </c>
      <c r="D84" s="10" t="s">
        <v>2</v>
      </c>
      <c r="E84" s="10" t="s">
        <v>1</v>
      </c>
      <c r="F84">
        <v>21</v>
      </c>
      <c r="G84">
        <v>2.6592459678649902</v>
      </c>
      <c r="H84">
        <v>2.889493465423584</v>
      </c>
      <c r="I84">
        <v>88.423324584960938</v>
      </c>
      <c r="J84">
        <v>7.6630406081676483E-2</v>
      </c>
      <c r="K84">
        <v>161936</v>
      </c>
      <c r="L84">
        <v>151185.35643000001</v>
      </c>
      <c r="M84">
        <v>-0.23024758696556091</v>
      </c>
      <c r="N84">
        <v>-0.32845711708068848</v>
      </c>
      <c r="O84">
        <v>-0.27043256163597107</v>
      </c>
      <c r="P84">
        <v>-0.23024758696556091</v>
      </c>
      <c r="Q84">
        <v>-0.19006259739398956</v>
      </c>
      <c r="R84">
        <v>-0.13203805685043335</v>
      </c>
      <c r="S84" t="s">
        <v>38</v>
      </c>
      <c r="Z84" s="3"/>
    </row>
    <row r="85" spans="1:26" hidden="1" x14ac:dyDescent="0.25">
      <c r="A85" s="10" t="str">
        <f t="shared" si="1"/>
        <v>2016All1-in-2August PeakPGE21</v>
      </c>
      <c r="B85" s="10" t="s">
        <v>57</v>
      </c>
      <c r="C85" s="10" t="s">
        <v>0</v>
      </c>
      <c r="D85" s="10" t="s">
        <v>2</v>
      </c>
      <c r="E85" s="10" t="s">
        <v>9</v>
      </c>
      <c r="F85">
        <v>21</v>
      </c>
      <c r="G85">
        <v>2.4066252708435059</v>
      </c>
      <c r="H85">
        <v>2.5940790176391602</v>
      </c>
      <c r="I85">
        <v>85.319587707519531</v>
      </c>
      <c r="J85">
        <v>7.6630406081676483E-2</v>
      </c>
      <c r="K85">
        <v>161936</v>
      </c>
      <c r="L85">
        <v>151185.35643000001</v>
      </c>
      <c r="M85">
        <v>-0.18745382130146027</v>
      </c>
      <c r="N85">
        <v>-0.28566333651542664</v>
      </c>
      <c r="O85">
        <v>-0.22763881087303162</v>
      </c>
      <c r="P85">
        <v>-0.18745382130146027</v>
      </c>
      <c r="Q85">
        <v>-0.14726883172988892</v>
      </c>
      <c r="R85">
        <v>-8.9244291186332703E-2</v>
      </c>
      <c r="S85" t="s">
        <v>38</v>
      </c>
      <c r="Z85" s="3"/>
    </row>
    <row r="86" spans="1:26" hidden="1" x14ac:dyDescent="0.25">
      <c r="A86" s="10" t="str">
        <f t="shared" si="1"/>
        <v>2016All1-in-10August PeakCAISO22</v>
      </c>
      <c r="B86" s="10" t="s">
        <v>57</v>
      </c>
      <c r="C86" s="10" t="s">
        <v>0</v>
      </c>
      <c r="D86" s="10" t="s">
        <v>2</v>
      </c>
      <c r="E86" s="10" t="s">
        <v>1</v>
      </c>
      <c r="F86">
        <v>22</v>
      </c>
      <c r="G86">
        <v>2.2443532943725586</v>
      </c>
      <c r="H86">
        <v>2.3864233493804932</v>
      </c>
      <c r="I86">
        <v>82.02545166015625</v>
      </c>
      <c r="J86">
        <v>6.3674606382846832E-2</v>
      </c>
      <c r="K86">
        <v>161936</v>
      </c>
      <c r="L86">
        <v>151185.35643000001</v>
      </c>
      <c r="M86">
        <v>-0.14207001030445099</v>
      </c>
      <c r="N86">
        <v>-0.22367538511753082</v>
      </c>
      <c r="O86">
        <v>-0.17546097934246063</v>
      </c>
      <c r="P86">
        <v>-0.14207001030445099</v>
      </c>
      <c r="Q86">
        <v>-0.10867904871702194</v>
      </c>
      <c r="R86">
        <v>-6.0464635491371155E-2</v>
      </c>
      <c r="S86" t="s">
        <v>39</v>
      </c>
      <c r="Z86" s="3"/>
    </row>
    <row r="87" spans="1:26" hidden="1" x14ac:dyDescent="0.25">
      <c r="A87" s="10" t="str">
        <f t="shared" si="1"/>
        <v>2016All1-in-2August PeakCAISO22</v>
      </c>
      <c r="B87" s="10" t="s">
        <v>57</v>
      </c>
      <c r="C87" s="10" t="s">
        <v>0</v>
      </c>
      <c r="D87" s="10" t="s">
        <v>2</v>
      </c>
      <c r="E87" s="10" t="s">
        <v>9</v>
      </c>
      <c r="F87">
        <v>22</v>
      </c>
      <c r="G87">
        <v>1.7035764455795288</v>
      </c>
      <c r="H87">
        <v>1.7613227367401123</v>
      </c>
      <c r="I87">
        <v>78.832626342773438</v>
      </c>
      <c r="J87">
        <v>6.3674606382846832E-2</v>
      </c>
      <c r="K87">
        <v>161936</v>
      </c>
      <c r="L87">
        <v>151185.35643000001</v>
      </c>
      <c r="M87">
        <v>-5.7746231555938721E-2</v>
      </c>
      <c r="N87">
        <v>-0.13935160636901855</v>
      </c>
      <c r="O87">
        <v>-9.1137193143367767E-2</v>
      </c>
      <c r="P87">
        <v>-5.7746231555938721E-2</v>
      </c>
      <c r="Q87">
        <v>-2.4355268105864525E-2</v>
      </c>
      <c r="R87">
        <v>2.3859143257141113E-2</v>
      </c>
      <c r="S87" t="s">
        <v>39</v>
      </c>
      <c r="Z87" s="3"/>
    </row>
    <row r="88" spans="1:26" hidden="1" x14ac:dyDescent="0.25">
      <c r="A88" s="10" t="str">
        <f t="shared" si="1"/>
        <v>2016All1-in-10August PeakPGE22</v>
      </c>
      <c r="B88" s="10" t="s">
        <v>57</v>
      </c>
      <c r="C88" s="10" t="s">
        <v>0</v>
      </c>
      <c r="D88" s="10" t="s">
        <v>2</v>
      </c>
      <c r="E88" s="10" t="s">
        <v>1</v>
      </c>
      <c r="F88">
        <v>22</v>
      </c>
      <c r="G88">
        <v>2.3331561088562012</v>
      </c>
      <c r="H88">
        <v>2.4925870895385742</v>
      </c>
      <c r="I88">
        <v>84.803207397460937</v>
      </c>
      <c r="J88">
        <v>6.3674606382846832E-2</v>
      </c>
      <c r="K88">
        <v>161936</v>
      </c>
      <c r="L88">
        <v>151185.35643000001</v>
      </c>
      <c r="M88">
        <v>-0.15943102538585663</v>
      </c>
      <c r="N88">
        <v>-0.24103640019893646</v>
      </c>
      <c r="O88">
        <v>-0.19282199442386627</v>
      </c>
      <c r="P88">
        <v>-0.15943102538585663</v>
      </c>
      <c r="Q88">
        <v>-0.12604005634784698</v>
      </c>
      <c r="R88">
        <v>-7.7825650572776794E-2</v>
      </c>
      <c r="S88" t="s">
        <v>38</v>
      </c>
      <c r="Z88" s="3"/>
    </row>
    <row r="89" spans="1:26" hidden="1" x14ac:dyDescent="0.25">
      <c r="A89" s="10" t="str">
        <f t="shared" si="1"/>
        <v>2016All1-in-2August PeakPGE22</v>
      </c>
      <c r="B89" s="10" t="s">
        <v>57</v>
      </c>
      <c r="C89" s="10" t="s">
        <v>0</v>
      </c>
      <c r="D89" s="10" t="s">
        <v>2</v>
      </c>
      <c r="E89" s="10" t="s">
        <v>9</v>
      </c>
      <c r="F89">
        <v>22</v>
      </c>
      <c r="G89">
        <v>2.1115128993988037</v>
      </c>
      <c r="H89">
        <v>2.229651927947998</v>
      </c>
      <c r="I89">
        <v>82.064712524414063</v>
      </c>
      <c r="J89">
        <v>6.3674606382846832E-2</v>
      </c>
      <c r="K89">
        <v>161936</v>
      </c>
      <c r="L89">
        <v>151185.35643000001</v>
      </c>
      <c r="M89">
        <v>-0.11813892424106598</v>
      </c>
      <c r="N89">
        <v>-0.19974429905414581</v>
      </c>
      <c r="O89">
        <v>-0.15152989327907562</v>
      </c>
      <c r="P89">
        <v>-0.11813892424106598</v>
      </c>
      <c r="Q89">
        <v>-8.4747962653636932E-2</v>
      </c>
      <c r="R89">
        <v>-3.6533549427986145E-2</v>
      </c>
      <c r="S89" t="s">
        <v>38</v>
      </c>
      <c r="Z89" s="3"/>
    </row>
    <row r="90" spans="1:26" hidden="1" x14ac:dyDescent="0.25">
      <c r="A90" s="10" t="str">
        <f t="shared" si="1"/>
        <v>2016All1-in-10August PeakCAISO23</v>
      </c>
      <c r="B90" s="10" t="s">
        <v>57</v>
      </c>
      <c r="C90" s="10" t="s">
        <v>0</v>
      </c>
      <c r="D90" s="10" t="s">
        <v>2</v>
      </c>
      <c r="E90" s="10" t="s">
        <v>1</v>
      </c>
      <c r="F90">
        <v>23</v>
      </c>
      <c r="G90">
        <v>1.8127291202545166</v>
      </c>
      <c r="H90">
        <v>1.9076699018478394</v>
      </c>
      <c r="I90">
        <v>79.271690368652344</v>
      </c>
      <c r="J90">
        <v>5.8387260884046555E-2</v>
      </c>
      <c r="K90">
        <v>161936</v>
      </c>
      <c r="L90">
        <v>151185.35643000001</v>
      </c>
      <c r="M90">
        <v>-9.4940736889839172E-2</v>
      </c>
      <c r="N90">
        <v>-0.16976985335350037</v>
      </c>
      <c r="O90">
        <v>-0.12555901706218719</v>
      </c>
      <c r="P90">
        <v>-9.4940736889839172E-2</v>
      </c>
      <c r="Q90">
        <v>-6.432245671749115E-2</v>
      </c>
      <c r="R90">
        <v>-2.0111624151468277E-2</v>
      </c>
      <c r="S90" t="s">
        <v>39</v>
      </c>
      <c r="Z90" s="3"/>
    </row>
    <row r="91" spans="1:26" hidden="1" x14ac:dyDescent="0.25">
      <c r="A91" s="10" t="str">
        <f t="shared" si="1"/>
        <v>2016All1-in-2August PeakCAISO23</v>
      </c>
      <c r="B91" s="10" t="s">
        <v>57</v>
      </c>
      <c r="C91" s="10" t="s">
        <v>0</v>
      </c>
      <c r="D91" s="10" t="s">
        <v>2</v>
      </c>
      <c r="E91" s="10" t="s">
        <v>9</v>
      </c>
      <c r="F91">
        <v>23</v>
      </c>
      <c r="G91">
        <v>1.3759521245956421</v>
      </c>
      <c r="H91">
        <v>1.4204485416412354</v>
      </c>
      <c r="I91">
        <v>76.30047607421875</v>
      </c>
      <c r="J91">
        <v>5.8387260884046555E-2</v>
      </c>
      <c r="K91">
        <v>161936</v>
      </c>
      <c r="L91">
        <v>151185.35643000001</v>
      </c>
      <c r="M91">
        <v>-4.4496387243270874E-2</v>
      </c>
      <c r="N91">
        <v>-0.11932550370693207</v>
      </c>
      <c r="O91">
        <v>-7.5114667415618896E-2</v>
      </c>
      <c r="P91">
        <v>-4.4496387243270874E-2</v>
      </c>
      <c r="Q91">
        <v>-1.3878108002245426E-2</v>
      </c>
      <c r="R91">
        <v>3.0332725495100021E-2</v>
      </c>
      <c r="S91" t="s">
        <v>39</v>
      </c>
      <c r="Z91" s="3"/>
    </row>
    <row r="92" spans="1:26" hidden="1" x14ac:dyDescent="0.25">
      <c r="A92" s="10" t="str">
        <f t="shared" si="1"/>
        <v>2016All1-in-10August PeakPGE23</v>
      </c>
      <c r="B92" s="10" t="s">
        <v>57</v>
      </c>
      <c r="C92" s="10" t="s">
        <v>0</v>
      </c>
      <c r="D92" s="10" t="s">
        <v>2</v>
      </c>
      <c r="E92" s="10" t="s">
        <v>1</v>
      </c>
      <c r="F92">
        <v>23</v>
      </c>
      <c r="G92">
        <v>1.8844537734985352</v>
      </c>
      <c r="H92">
        <v>1.9908223152160645</v>
      </c>
      <c r="I92">
        <v>82.299957275390625</v>
      </c>
      <c r="J92">
        <v>5.8387260884046555E-2</v>
      </c>
      <c r="K92">
        <v>161936</v>
      </c>
      <c r="L92">
        <v>151185.35643000001</v>
      </c>
      <c r="M92">
        <v>-0.10636854916810989</v>
      </c>
      <c r="N92">
        <v>-0.18119765818119049</v>
      </c>
      <c r="O92">
        <v>-0.13698682188987732</v>
      </c>
      <c r="P92">
        <v>-0.10636854916810989</v>
      </c>
      <c r="Q92">
        <v>-7.5750268995761871E-2</v>
      </c>
      <c r="R92">
        <v>-3.1539436429738998E-2</v>
      </c>
      <c r="S92" t="s">
        <v>38</v>
      </c>
      <c r="Z92" s="3"/>
    </row>
    <row r="93" spans="1:26" hidden="1" x14ac:dyDescent="0.25">
      <c r="A93" s="10" t="str">
        <f t="shared" si="1"/>
        <v>2016All1-in-2August PeakPGE23</v>
      </c>
      <c r="B93" s="10" t="s">
        <v>57</v>
      </c>
      <c r="C93" s="10" t="s">
        <v>0</v>
      </c>
      <c r="D93" s="10" t="s">
        <v>2</v>
      </c>
      <c r="E93" s="10" t="s">
        <v>9</v>
      </c>
      <c r="F93">
        <v>23</v>
      </c>
      <c r="G93">
        <v>1.705436110496521</v>
      </c>
      <c r="H93">
        <v>1.7862769365310669</v>
      </c>
      <c r="I93">
        <v>79.704559326171875</v>
      </c>
      <c r="J93">
        <v>5.8387260884046555E-2</v>
      </c>
      <c r="K93">
        <v>161936</v>
      </c>
      <c r="L93">
        <v>151185.35643000001</v>
      </c>
      <c r="M93">
        <v>-8.0840863287448883E-2</v>
      </c>
      <c r="N93">
        <v>-0.15566997230052948</v>
      </c>
      <c r="O93">
        <v>-0.11145914345979691</v>
      </c>
      <c r="P93">
        <v>-8.0840863287448883E-2</v>
      </c>
      <c r="Q93">
        <v>-5.0222583115100861E-2</v>
      </c>
      <c r="R93">
        <v>-6.0117496177554131E-3</v>
      </c>
      <c r="S93" t="s">
        <v>38</v>
      </c>
      <c r="Z93" s="3"/>
    </row>
    <row r="94" spans="1:26" hidden="1" x14ac:dyDescent="0.25">
      <c r="A94" s="10" t="str">
        <f t="shared" si="1"/>
        <v>2016All1-in-2August PeakCAISO24</v>
      </c>
      <c r="B94" s="10" t="s">
        <v>57</v>
      </c>
      <c r="C94" s="10" t="s">
        <v>0</v>
      </c>
      <c r="D94" s="10" t="s">
        <v>2</v>
      </c>
      <c r="E94" s="10" t="s">
        <v>9</v>
      </c>
      <c r="F94">
        <v>24</v>
      </c>
      <c r="G94">
        <v>1.0772087574005127</v>
      </c>
      <c r="H94">
        <v>1.1147981882095337</v>
      </c>
      <c r="I94">
        <v>74.24871826171875</v>
      </c>
      <c r="J94">
        <v>4.4309847056865692E-2</v>
      </c>
      <c r="K94">
        <v>161936</v>
      </c>
      <c r="L94">
        <v>151185.35643000001</v>
      </c>
      <c r="M94">
        <v>-3.7589430809020996E-2</v>
      </c>
      <c r="N94">
        <v>-9.4376929104328156E-2</v>
      </c>
      <c r="O94">
        <v>-6.0825515538454056E-2</v>
      </c>
      <c r="P94">
        <v>-3.7589430809020996E-2</v>
      </c>
      <c r="Q94">
        <v>-1.4353347010910511E-2</v>
      </c>
      <c r="R94">
        <v>1.9198069348931313E-2</v>
      </c>
      <c r="S94" t="s">
        <v>39</v>
      </c>
      <c r="Z94" s="3"/>
    </row>
    <row r="95" spans="1:26" hidden="1" x14ac:dyDescent="0.25">
      <c r="A95" s="10" t="str">
        <f t="shared" si="1"/>
        <v>2016All1-in-10August PeakCAISO24</v>
      </c>
      <c r="B95" s="10" t="s">
        <v>57</v>
      </c>
      <c r="C95" s="10" t="s">
        <v>0</v>
      </c>
      <c r="D95" s="10" t="s">
        <v>2</v>
      </c>
      <c r="E95" s="10" t="s">
        <v>1</v>
      </c>
      <c r="F95">
        <v>24</v>
      </c>
      <c r="G95">
        <v>1.4191538095474243</v>
      </c>
      <c r="H95">
        <v>1.4893373250961304</v>
      </c>
      <c r="I95">
        <v>77.278594970703125</v>
      </c>
      <c r="J95">
        <v>4.4309847056865692E-2</v>
      </c>
      <c r="K95">
        <v>161936</v>
      </c>
      <c r="L95">
        <v>151185.35643000001</v>
      </c>
      <c r="M95">
        <v>-7.0183522999286652E-2</v>
      </c>
      <c r="N95">
        <v>-0.12697102129459381</v>
      </c>
      <c r="O95">
        <v>-9.3419604003429413E-2</v>
      </c>
      <c r="P95">
        <v>-7.0183522999286652E-2</v>
      </c>
      <c r="Q95">
        <v>-4.6947438269853592E-2</v>
      </c>
      <c r="R95">
        <v>-1.3396022841334343E-2</v>
      </c>
      <c r="S95" t="s">
        <v>39</v>
      </c>
      <c r="Z95" s="3"/>
    </row>
    <row r="96" spans="1:26" hidden="1" x14ac:dyDescent="0.25">
      <c r="A96" s="10" t="str">
        <f t="shared" si="1"/>
        <v>2016All1-in-2August PeakPGE24</v>
      </c>
      <c r="B96" s="10" t="s">
        <v>57</v>
      </c>
      <c r="C96" s="10" t="s">
        <v>0</v>
      </c>
      <c r="D96" s="10" t="s">
        <v>2</v>
      </c>
      <c r="E96" s="10" t="s">
        <v>9</v>
      </c>
      <c r="F96">
        <v>24</v>
      </c>
      <c r="G96">
        <v>1.3351559638977051</v>
      </c>
      <c r="H96">
        <v>1.3973506689071655</v>
      </c>
      <c r="I96">
        <v>77.579727172851562</v>
      </c>
      <c r="J96">
        <v>4.4309847056865692E-2</v>
      </c>
      <c r="K96">
        <v>161936</v>
      </c>
      <c r="L96">
        <v>151185.35643000001</v>
      </c>
      <c r="M96">
        <v>-6.2194719910621643E-2</v>
      </c>
      <c r="N96">
        <v>-0.1189822182059288</v>
      </c>
      <c r="O96">
        <v>-8.5430800914764404E-2</v>
      </c>
      <c r="P96">
        <v>-6.2194719910621643E-2</v>
      </c>
      <c r="Q96">
        <v>-3.8958635181188583E-2</v>
      </c>
      <c r="R96">
        <v>-5.4072197526693344E-3</v>
      </c>
      <c r="S96" t="s">
        <v>38</v>
      </c>
      <c r="Z96" s="3"/>
    </row>
    <row r="97" spans="1:26" hidden="1" x14ac:dyDescent="0.25">
      <c r="A97" s="10" t="str">
        <f t="shared" si="1"/>
        <v>2016All1-in-10August PeakPGE24</v>
      </c>
      <c r="B97" s="10" t="s">
        <v>57</v>
      </c>
      <c r="C97" s="10" t="s">
        <v>0</v>
      </c>
      <c r="D97" s="10" t="s">
        <v>2</v>
      </c>
      <c r="E97" s="10" t="s">
        <v>1</v>
      </c>
      <c r="F97">
        <v>24</v>
      </c>
      <c r="G97">
        <v>1.4753056764602661</v>
      </c>
      <c r="H97">
        <v>1.5549817085266113</v>
      </c>
      <c r="I97">
        <v>80.213882446289063</v>
      </c>
      <c r="J97">
        <v>4.4309847056865692E-2</v>
      </c>
      <c r="K97">
        <v>161936</v>
      </c>
      <c r="L97">
        <v>151185.35643000001</v>
      </c>
      <c r="M97">
        <v>-7.967609167098999E-2</v>
      </c>
      <c r="N97">
        <v>-0.13646359741687775</v>
      </c>
      <c r="O97">
        <v>-0.10291217267513275</v>
      </c>
      <c r="P97">
        <v>-7.967609167098999E-2</v>
      </c>
      <c r="Q97">
        <v>-5.6440006941556931E-2</v>
      </c>
      <c r="R97">
        <v>-2.2888591513037682E-2</v>
      </c>
      <c r="S97" t="s">
        <v>38</v>
      </c>
      <c r="Z97" s="3"/>
    </row>
    <row r="98" spans="1:26" hidden="1" x14ac:dyDescent="0.25">
      <c r="A98" s="10" t="str">
        <f t="shared" si="1"/>
        <v>2016All1-in-10July PeakCAISO1</v>
      </c>
      <c r="B98" s="10" t="s">
        <v>57</v>
      </c>
      <c r="C98" s="10" t="s">
        <v>0</v>
      </c>
      <c r="D98" s="10" t="s">
        <v>3</v>
      </c>
      <c r="E98" s="10" t="s">
        <v>1</v>
      </c>
      <c r="F98">
        <v>1</v>
      </c>
      <c r="G98">
        <v>1.1073429584503174</v>
      </c>
      <c r="H98">
        <v>1.1073429584503174</v>
      </c>
      <c r="I98">
        <v>78.928619384765625</v>
      </c>
      <c r="J98">
        <v>0</v>
      </c>
      <c r="K98">
        <v>161936</v>
      </c>
      <c r="L98">
        <v>151484.87974999999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t="s">
        <v>39</v>
      </c>
      <c r="Z98" s="3"/>
    </row>
    <row r="99" spans="1:26" hidden="1" x14ac:dyDescent="0.25">
      <c r="A99" s="10" t="str">
        <f t="shared" si="1"/>
        <v>2016All1-in-2July PeakCAISO1</v>
      </c>
      <c r="B99" s="10" t="s">
        <v>57</v>
      </c>
      <c r="C99" s="10" t="s">
        <v>0</v>
      </c>
      <c r="D99" s="10" t="s">
        <v>3</v>
      </c>
      <c r="E99" s="10" t="s">
        <v>9</v>
      </c>
      <c r="F99">
        <v>1</v>
      </c>
      <c r="G99">
        <v>0.989715576171875</v>
      </c>
      <c r="H99">
        <v>0.989715576171875</v>
      </c>
      <c r="I99">
        <v>74.654335021972656</v>
      </c>
      <c r="J99">
        <v>0</v>
      </c>
      <c r="K99">
        <v>161936</v>
      </c>
      <c r="L99">
        <v>151484.87974999999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 t="s">
        <v>39</v>
      </c>
      <c r="Z99" s="3"/>
    </row>
    <row r="100" spans="1:26" hidden="1" x14ac:dyDescent="0.25">
      <c r="A100" s="10" t="str">
        <f t="shared" si="1"/>
        <v>2016All1-in-2July PeakPGE1</v>
      </c>
      <c r="B100" s="10" t="s">
        <v>57</v>
      </c>
      <c r="C100" s="10" t="s">
        <v>0</v>
      </c>
      <c r="D100" s="10" t="s">
        <v>3</v>
      </c>
      <c r="E100" s="10" t="s">
        <v>9</v>
      </c>
      <c r="F100">
        <v>1</v>
      </c>
      <c r="G100">
        <v>1.0272520780563354</v>
      </c>
      <c r="H100">
        <v>1.0272520780563354</v>
      </c>
      <c r="I100">
        <v>74.558219909667969</v>
      </c>
      <c r="J100">
        <v>0</v>
      </c>
      <c r="K100">
        <v>161936</v>
      </c>
      <c r="L100">
        <v>151484.87974999999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 t="s">
        <v>38</v>
      </c>
      <c r="Z100" s="3"/>
    </row>
    <row r="101" spans="1:26" hidden="1" x14ac:dyDescent="0.25">
      <c r="A101" s="10" t="str">
        <f t="shared" si="1"/>
        <v>2016All1-in-10July PeakPGE1</v>
      </c>
      <c r="B101" s="10" t="s">
        <v>57</v>
      </c>
      <c r="C101" s="10" t="s">
        <v>0</v>
      </c>
      <c r="D101" s="10" t="s">
        <v>3</v>
      </c>
      <c r="E101" s="10" t="s">
        <v>1</v>
      </c>
      <c r="F101">
        <v>1</v>
      </c>
      <c r="G101">
        <v>1.1714993715286255</v>
      </c>
      <c r="H101">
        <v>1.1714993715286255</v>
      </c>
      <c r="I101">
        <v>80.321434020996094</v>
      </c>
      <c r="J101">
        <v>0</v>
      </c>
      <c r="K101">
        <v>161936</v>
      </c>
      <c r="L101">
        <v>151484.87974999999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 t="s">
        <v>38</v>
      </c>
      <c r="Z101" s="3"/>
    </row>
    <row r="102" spans="1:26" hidden="1" x14ac:dyDescent="0.25">
      <c r="A102" s="10" t="str">
        <f t="shared" si="1"/>
        <v>2016All1-in-2July PeakCAISO2</v>
      </c>
      <c r="B102" s="10" t="s">
        <v>57</v>
      </c>
      <c r="C102" s="10" t="s">
        <v>0</v>
      </c>
      <c r="D102" s="10" t="s">
        <v>3</v>
      </c>
      <c r="E102" s="10" t="s">
        <v>9</v>
      </c>
      <c r="F102">
        <v>2</v>
      </c>
      <c r="G102">
        <v>0.84135574102401733</v>
      </c>
      <c r="H102">
        <v>0.84135574102401733</v>
      </c>
      <c r="I102">
        <v>73.320411682128906</v>
      </c>
      <c r="J102">
        <v>0</v>
      </c>
      <c r="K102">
        <v>161936</v>
      </c>
      <c r="L102">
        <v>151484.87974999999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 t="s">
        <v>39</v>
      </c>
      <c r="Z102" s="3"/>
    </row>
    <row r="103" spans="1:26" hidden="1" x14ac:dyDescent="0.25">
      <c r="A103" s="10" t="str">
        <f t="shared" si="1"/>
        <v>2016All1-in-10July PeakCAISO2</v>
      </c>
      <c r="B103" s="10" t="s">
        <v>57</v>
      </c>
      <c r="C103" s="10" t="s">
        <v>0</v>
      </c>
      <c r="D103" s="10" t="s">
        <v>3</v>
      </c>
      <c r="E103" s="10" t="s">
        <v>1</v>
      </c>
      <c r="F103">
        <v>2</v>
      </c>
      <c r="G103">
        <v>0.94135063886642456</v>
      </c>
      <c r="H103">
        <v>0.94135063886642456</v>
      </c>
      <c r="I103">
        <v>76.617210388183594</v>
      </c>
      <c r="J103">
        <v>0</v>
      </c>
      <c r="K103">
        <v>161936</v>
      </c>
      <c r="L103">
        <v>151484.87974999999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t="s">
        <v>39</v>
      </c>
      <c r="Z103" s="3"/>
    </row>
    <row r="104" spans="1:26" hidden="1" x14ac:dyDescent="0.25">
      <c r="A104" s="10" t="str">
        <f t="shared" si="1"/>
        <v>2016All1-in-2July PeakPGE2</v>
      </c>
      <c r="B104" s="10" t="s">
        <v>57</v>
      </c>
      <c r="C104" s="10" t="s">
        <v>0</v>
      </c>
      <c r="D104" s="10" t="s">
        <v>3</v>
      </c>
      <c r="E104" s="10" t="s">
        <v>9</v>
      </c>
      <c r="F104">
        <v>2</v>
      </c>
      <c r="G104">
        <v>0.87326550483703613</v>
      </c>
      <c r="H104">
        <v>0.87326550483703613</v>
      </c>
      <c r="I104">
        <v>72.810646057128906</v>
      </c>
      <c r="J104">
        <v>0</v>
      </c>
      <c r="K104">
        <v>161936</v>
      </c>
      <c r="L104">
        <v>151484.87974999999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 t="s">
        <v>38</v>
      </c>
      <c r="Z104" s="3"/>
    </row>
    <row r="105" spans="1:26" hidden="1" x14ac:dyDescent="0.25">
      <c r="A105" s="10" t="str">
        <f t="shared" si="1"/>
        <v>2016All1-in-10July PeakPGE2</v>
      </c>
      <c r="B105" s="10" t="s">
        <v>57</v>
      </c>
      <c r="C105" s="10" t="s">
        <v>0</v>
      </c>
      <c r="D105" s="10" t="s">
        <v>3</v>
      </c>
      <c r="E105" s="10" t="s">
        <v>1</v>
      </c>
      <c r="F105">
        <v>2</v>
      </c>
      <c r="G105">
        <v>0.99588990211486816</v>
      </c>
      <c r="H105">
        <v>0.99588990211486816</v>
      </c>
      <c r="I105">
        <v>78.796409606933594</v>
      </c>
      <c r="J105">
        <v>0</v>
      </c>
      <c r="K105">
        <v>161936</v>
      </c>
      <c r="L105">
        <v>151484.87974999999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t="s">
        <v>38</v>
      </c>
      <c r="Z105" s="3"/>
    </row>
    <row r="106" spans="1:26" hidden="1" x14ac:dyDescent="0.25">
      <c r="A106" s="10" t="str">
        <f t="shared" si="1"/>
        <v>2016All1-in-2July PeakCAISO3</v>
      </c>
      <c r="B106" s="10" t="s">
        <v>57</v>
      </c>
      <c r="C106" s="10" t="s">
        <v>0</v>
      </c>
      <c r="D106" s="10" t="s">
        <v>3</v>
      </c>
      <c r="E106" s="10" t="s">
        <v>9</v>
      </c>
      <c r="F106">
        <v>3</v>
      </c>
      <c r="G106">
        <v>0.74559396505355835</v>
      </c>
      <c r="H106">
        <v>0.74559396505355835</v>
      </c>
      <c r="I106">
        <v>72.209159851074219</v>
      </c>
      <c r="J106">
        <v>0</v>
      </c>
      <c r="K106">
        <v>161936</v>
      </c>
      <c r="L106">
        <v>151484.87974999999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 t="s">
        <v>39</v>
      </c>
      <c r="Z106" s="3"/>
    </row>
    <row r="107" spans="1:26" hidden="1" x14ac:dyDescent="0.25">
      <c r="A107" s="10" t="str">
        <f t="shared" si="1"/>
        <v>2016All1-in-10July PeakCAISO3</v>
      </c>
      <c r="B107" s="10" t="s">
        <v>57</v>
      </c>
      <c r="C107" s="10" t="s">
        <v>0</v>
      </c>
      <c r="D107" s="10" t="s">
        <v>3</v>
      </c>
      <c r="E107" s="10" t="s">
        <v>1</v>
      </c>
      <c r="F107">
        <v>3</v>
      </c>
      <c r="G107">
        <v>0.83420759439468384</v>
      </c>
      <c r="H107">
        <v>0.83420759439468384</v>
      </c>
      <c r="I107">
        <v>75.008491516113281</v>
      </c>
      <c r="J107">
        <v>0</v>
      </c>
      <c r="K107">
        <v>161936</v>
      </c>
      <c r="L107">
        <v>151484.87974999999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 t="s">
        <v>39</v>
      </c>
      <c r="Z107" s="3"/>
    </row>
    <row r="108" spans="1:26" hidden="1" x14ac:dyDescent="0.25">
      <c r="A108" s="10" t="str">
        <f t="shared" si="1"/>
        <v>2016All1-in-2July PeakPGE3</v>
      </c>
      <c r="B108" s="10" t="s">
        <v>57</v>
      </c>
      <c r="C108" s="10" t="s">
        <v>0</v>
      </c>
      <c r="D108" s="10" t="s">
        <v>3</v>
      </c>
      <c r="E108" s="10" t="s">
        <v>9</v>
      </c>
      <c r="F108">
        <v>3</v>
      </c>
      <c r="G108">
        <v>0.7738717794418335</v>
      </c>
      <c r="H108">
        <v>0.7738717794418335</v>
      </c>
      <c r="I108">
        <v>71.028778076171875</v>
      </c>
      <c r="J108">
        <v>0</v>
      </c>
      <c r="K108">
        <v>161936</v>
      </c>
      <c r="L108">
        <v>151484.87974999999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t="s">
        <v>38</v>
      </c>
      <c r="Z108" s="3"/>
    </row>
    <row r="109" spans="1:26" hidden="1" x14ac:dyDescent="0.25">
      <c r="A109" s="10" t="str">
        <f t="shared" si="1"/>
        <v>2016All1-in-10July PeakPGE3</v>
      </c>
      <c r="B109" s="10" t="s">
        <v>57</v>
      </c>
      <c r="C109" s="10" t="s">
        <v>0</v>
      </c>
      <c r="D109" s="10" t="s">
        <v>3</v>
      </c>
      <c r="E109" s="10" t="s">
        <v>1</v>
      </c>
      <c r="F109">
        <v>3</v>
      </c>
      <c r="G109">
        <v>0.88253933191299438</v>
      </c>
      <c r="H109">
        <v>0.88253933191299438</v>
      </c>
      <c r="I109">
        <v>77.443115234375</v>
      </c>
      <c r="J109">
        <v>0</v>
      </c>
      <c r="K109">
        <v>161936</v>
      </c>
      <c r="L109">
        <v>151484.87974999999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 t="s">
        <v>38</v>
      </c>
      <c r="Z109" s="3"/>
    </row>
    <row r="110" spans="1:26" hidden="1" x14ac:dyDescent="0.25">
      <c r="A110" s="10" t="str">
        <f t="shared" si="1"/>
        <v>2016All1-in-2July PeakCAISO4</v>
      </c>
      <c r="B110" s="10" t="s">
        <v>57</v>
      </c>
      <c r="C110" s="10" t="s">
        <v>0</v>
      </c>
      <c r="D110" s="10" t="s">
        <v>3</v>
      </c>
      <c r="E110" s="10" t="s">
        <v>9</v>
      </c>
      <c r="F110">
        <v>4</v>
      </c>
      <c r="G110">
        <v>0.68838328123092651</v>
      </c>
      <c r="H110">
        <v>0.68838328123092651</v>
      </c>
      <c r="I110">
        <v>71.083160400390625</v>
      </c>
      <c r="J110">
        <v>0</v>
      </c>
      <c r="K110">
        <v>161936</v>
      </c>
      <c r="L110">
        <v>151484.87974999999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 t="s">
        <v>39</v>
      </c>
      <c r="Z110" s="3"/>
    </row>
    <row r="111" spans="1:26" hidden="1" x14ac:dyDescent="0.25">
      <c r="A111" s="10" t="str">
        <f t="shared" si="1"/>
        <v>2016All1-in-10July PeakCAISO4</v>
      </c>
      <c r="B111" s="10" t="s">
        <v>57</v>
      </c>
      <c r="C111" s="10" t="s">
        <v>0</v>
      </c>
      <c r="D111" s="10" t="s">
        <v>3</v>
      </c>
      <c r="E111" s="10" t="s">
        <v>1</v>
      </c>
      <c r="F111">
        <v>4</v>
      </c>
      <c r="G111">
        <v>0.77019745111465454</v>
      </c>
      <c r="H111">
        <v>0.77019745111465454</v>
      </c>
      <c r="I111">
        <v>73.807846069335937</v>
      </c>
      <c r="J111">
        <v>0</v>
      </c>
      <c r="K111">
        <v>161936</v>
      </c>
      <c r="L111">
        <v>151484.87974999999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 t="s">
        <v>39</v>
      </c>
      <c r="Z111" s="3"/>
    </row>
    <row r="112" spans="1:26" hidden="1" x14ac:dyDescent="0.25">
      <c r="A112" s="10" t="str">
        <f t="shared" si="1"/>
        <v>2016All1-in-10July PeakPGE4</v>
      </c>
      <c r="B112" s="10" t="s">
        <v>57</v>
      </c>
      <c r="C112" s="10" t="s">
        <v>0</v>
      </c>
      <c r="D112" s="10" t="s">
        <v>3</v>
      </c>
      <c r="E112" s="10" t="s">
        <v>1</v>
      </c>
      <c r="F112">
        <v>4</v>
      </c>
      <c r="G112">
        <v>0.81482052803039551</v>
      </c>
      <c r="H112">
        <v>0.81482052803039551</v>
      </c>
      <c r="I112">
        <v>76.100318908691406</v>
      </c>
      <c r="J112">
        <v>0</v>
      </c>
      <c r="K112">
        <v>161936</v>
      </c>
      <c r="L112">
        <v>151484.87974999999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 t="s">
        <v>38</v>
      </c>
      <c r="Z112" s="3"/>
    </row>
    <row r="113" spans="1:26" hidden="1" x14ac:dyDescent="0.25">
      <c r="A113" s="10" t="str">
        <f t="shared" si="1"/>
        <v>2016All1-in-2July PeakPGE4</v>
      </c>
      <c r="B113" s="10" t="s">
        <v>57</v>
      </c>
      <c r="C113" s="10" t="s">
        <v>0</v>
      </c>
      <c r="D113" s="10" t="s">
        <v>3</v>
      </c>
      <c r="E113" s="10" t="s">
        <v>9</v>
      </c>
      <c r="F113">
        <v>4</v>
      </c>
      <c r="G113">
        <v>0.71449130773544312</v>
      </c>
      <c r="H113">
        <v>0.71449130773544312</v>
      </c>
      <c r="I113">
        <v>69.668685913085937</v>
      </c>
      <c r="J113">
        <v>0</v>
      </c>
      <c r="K113">
        <v>161936</v>
      </c>
      <c r="L113">
        <v>151484.87974999999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 t="s">
        <v>38</v>
      </c>
      <c r="Z113" s="3"/>
    </row>
    <row r="114" spans="1:26" hidden="1" x14ac:dyDescent="0.25">
      <c r="A114" s="10" t="str">
        <f t="shared" si="1"/>
        <v>2016All1-in-2July PeakCAISO5</v>
      </c>
      <c r="B114" s="10" t="s">
        <v>57</v>
      </c>
      <c r="C114" s="10" t="s">
        <v>0</v>
      </c>
      <c r="D114" s="10" t="s">
        <v>3</v>
      </c>
      <c r="E114" s="10" t="s">
        <v>9</v>
      </c>
      <c r="F114">
        <v>5</v>
      </c>
      <c r="G114">
        <v>0.66328847408294678</v>
      </c>
      <c r="H114">
        <v>0.66328847408294678</v>
      </c>
      <c r="I114">
        <v>70.291542053222656</v>
      </c>
      <c r="J114">
        <v>0</v>
      </c>
      <c r="K114">
        <v>161936</v>
      </c>
      <c r="L114">
        <v>151484.87974999999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 t="s">
        <v>39</v>
      </c>
      <c r="Z114" s="3"/>
    </row>
    <row r="115" spans="1:26" hidden="1" x14ac:dyDescent="0.25">
      <c r="A115" s="10" t="str">
        <f t="shared" si="1"/>
        <v>2016All1-in-10July PeakCAISO5</v>
      </c>
      <c r="B115" s="10" t="s">
        <v>57</v>
      </c>
      <c r="C115" s="10" t="s">
        <v>0</v>
      </c>
      <c r="D115" s="10" t="s">
        <v>3</v>
      </c>
      <c r="E115" s="10" t="s">
        <v>1</v>
      </c>
      <c r="F115">
        <v>5</v>
      </c>
      <c r="G115">
        <v>0.74212008714675903</v>
      </c>
      <c r="H115">
        <v>0.74212008714675903</v>
      </c>
      <c r="I115">
        <v>72.608512878417969</v>
      </c>
      <c r="J115">
        <v>0</v>
      </c>
      <c r="K115">
        <v>161936</v>
      </c>
      <c r="L115">
        <v>151484.87974999999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t="s">
        <v>39</v>
      </c>
      <c r="Z115" s="3"/>
    </row>
    <row r="116" spans="1:26" hidden="1" x14ac:dyDescent="0.25">
      <c r="A116" s="10" t="str">
        <f t="shared" si="1"/>
        <v>2016All1-in-10July PeakPGE5</v>
      </c>
      <c r="B116" s="10" t="s">
        <v>57</v>
      </c>
      <c r="C116" s="10" t="s">
        <v>0</v>
      </c>
      <c r="D116" s="10" t="s">
        <v>3</v>
      </c>
      <c r="E116" s="10" t="s">
        <v>1</v>
      </c>
      <c r="F116">
        <v>5</v>
      </c>
      <c r="G116">
        <v>0.78511649370193481</v>
      </c>
      <c r="H116">
        <v>0.78511649370193481</v>
      </c>
      <c r="I116">
        <v>75.119720458984375</v>
      </c>
      <c r="J116">
        <v>0</v>
      </c>
      <c r="K116">
        <v>161936</v>
      </c>
      <c r="L116">
        <v>151484.87974999999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 t="s">
        <v>38</v>
      </c>
      <c r="Z116" s="3"/>
    </row>
    <row r="117" spans="1:26" hidden="1" x14ac:dyDescent="0.25">
      <c r="A117" s="10" t="str">
        <f t="shared" si="1"/>
        <v>2016All1-in-2July PeakPGE5</v>
      </c>
      <c r="B117" s="10" t="s">
        <v>57</v>
      </c>
      <c r="C117" s="10" t="s">
        <v>0</v>
      </c>
      <c r="D117" s="10" t="s">
        <v>3</v>
      </c>
      <c r="E117" s="10" t="s">
        <v>9</v>
      </c>
      <c r="F117">
        <v>5</v>
      </c>
      <c r="G117">
        <v>0.68844467401504517</v>
      </c>
      <c r="H117">
        <v>0.68844467401504517</v>
      </c>
      <c r="I117">
        <v>68.639091491699219</v>
      </c>
      <c r="J117">
        <v>0</v>
      </c>
      <c r="K117">
        <v>161936</v>
      </c>
      <c r="L117">
        <v>151484.87974999999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 t="s">
        <v>38</v>
      </c>
      <c r="Z117" s="3"/>
    </row>
    <row r="118" spans="1:26" hidden="1" x14ac:dyDescent="0.25">
      <c r="A118" s="10" t="str">
        <f t="shared" si="1"/>
        <v>2016All1-in-2July PeakCAISO6</v>
      </c>
      <c r="B118" s="10" t="s">
        <v>57</v>
      </c>
      <c r="C118" s="10" t="s">
        <v>0</v>
      </c>
      <c r="D118" s="10" t="s">
        <v>3</v>
      </c>
      <c r="E118" s="10" t="s">
        <v>9</v>
      </c>
      <c r="F118">
        <v>6</v>
      </c>
      <c r="G118">
        <v>0.68158000707626343</v>
      </c>
      <c r="H118">
        <v>0.68158000707626343</v>
      </c>
      <c r="I118">
        <v>69.666099548339844</v>
      </c>
      <c r="J118">
        <v>0</v>
      </c>
      <c r="K118">
        <v>161936</v>
      </c>
      <c r="L118">
        <v>151484.87974999999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 t="s">
        <v>39</v>
      </c>
      <c r="Z118" s="3"/>
    </row>
    <row r="119" spans="1:26" hidden="1" x14ac:dyDescent="0.25">
      <c r="A119" s="10" t="str">
        <f t="shared" si="1"/>
        <v>2016All1-in-10July PeakCAISO6</v>
      </c>
      <c r="B119" s="10" t="s">
        <v>57</v>
      </c>
      <c r="C119" s="10" t="s">
        <v>0</v>
      </c>
      <c r="D119" s="10" t="s">
        <v>3</v>
      </c>
      <c r="E119" s="10" t="s">
        <v>1</v>
      </c>
      <c r="F119">
        <v>6</v>
      </c>
      <c r="G119">
        <v>0.76258563995361328</v>
      </c>
      <c r="H119">
        <v>0.76258563995361328</v>
      </c>
      <c r="I119">
        <v>71.606063842773438</v>
      </c>
      <c r="J119">
        <v>0</v>
      </c>
      <c r="K119">
        <v>161936</v>
      </c>
      <c r="L119">
        <v>151484.87974999999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 t="s">
        <v>39</v>
      </c>
      <c r="Z119" s="3"/>
    </row>
    <row r="120" spans="1:26" hidden="1" x14ac:dyDescent="0.25">
      <c r="A120" s="10" t="str">
        <f t="shared" si="1"/>
        <v>2016All1-in-10July PeakPGE6</v>
      </c>
      <c r="B120" s="10" t="s">
        <v>57</v>
      </c>
      <c r="C120" s="10" t="s">
        <v>0</v>
      </c>
      <c r="D120" s="10" t="s">
        <v>3</v>
      </c>
      <c r="E120" s="10" t="s">
        <v>1</v>
      </c>
      <c r="F120">
        <v>6</v>
      </c>
      <c r="G120">
        <v>0.80676770210266113</v>
      </c>
      <c r="H120">
        <v>0.80676770210266113</v>
      </c>
      <c r="I120">
        <v>74.184104919433594</v>
      </c>
      <c r="J120">
        <v>0</v>
      </c>
      <c r="K120">
        <v>161936</v>
      </c>
      <c r="L120">
        <v>151484.87974999999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 t="s">
        <v>38</v>
      </c>
      <c r="Z120" s="3"/>
    </row>
    <row r="121" spans="1:26" hidden="1" x14ac:dyDescent="0.25">
      <c r="A121" s="10" t="str">
        <f t="shared" si="1"/>
        <v>2016All1-in-2July PeakPGE6</v>
      </c>
      <c r="B121" s="10" t="s">
        <v>57</v>
      </c>
      <c r="C121" s="10" t="s">
        <v>0</v>
      </c>
      <c r="D121" s="10" t="s">
        <v>3</v>
      </c>
      <c r="E121" s="10" t="s">
        <v>9</v>
      </c>
      <c r="F121">
        <v>6</v>
      </c>
      <c r="G121">
        <v>0.70743000507354736</v>
      </c>
      <c r="H121">
        <v>0.70743000507354736</v>
      </c>
      <c r="I121">
        <v>67.808334350585938</v>
      </c>
      <c r="J121">
        <v>0</v>
      </c>
      <c r="K121">
        <v>161936</v>
      </c>
      <c r="L121">
        <v>151484.87974999999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 t="s">
        <v>38</v>
      </c>
      <c r="Z121" s="3"/>
    </row>
    <row r="122" spans="1:26" hidden="1" x14ac:dyDescent="0.25">
      <c r="A122" s="10" t="str">
        <f t="shared" si="1"/>
        <v>2016All1-in-10July PeakCAISO7</v>
      </c>
      <c r="B122" s="10" t="s">
        <v>57</v>
      </c>
      <c r="C122" s="10" t="s">
        <v>0</v>
      </c>
      <c r="D122" s="10" t="s">
        <v>3</v>
      </c>
      <c r="E122" s="10" t="s">
        <v>1</v>
      </c>
      <c r="F122">
        <v>7</v>
      </c>
      <c r="G122">
        <v>0.84220278263092041</v>
      </c>
      <c r="H122">
        <v>0.84220278263092041</v>
      </c>
      <c r="I122">
        <v>71.657470703125</v>
      </c>
      <c r="J122">
        <v>0</v>
      </c>
      <c r="K122">
        <v>161936</v>
      </c>
      <c r="L122">
        <v>151484.87974999999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 t="s">
        <v>39</v>
      </c>
      <c r="Z122" s="3"/>
    </row>
    <row r="123" spans="1:26" hidden="1" x14ac:dyDescent="0.25">
      <c r="A123" s="10" t="str">
        <f t="shared" si="1"/>
        <v>2016All1-in-2July PeakCAISO7</v>
      </c>
      <c r="B123" s="10" t="s">
        <v>57</v>
      </c>
      <c r="C123" s="10" t="s">
        <v>0</v>
      </c>
      <c r="D123" s="10" t="s">
        <v>3</v>
      </c>
      <c r="E123" s="10" t="s">
        <v>9</v>
      </c>
      <c r="F123">
        <v>7</v>
      </c>
      <c r="G123">
        <v>0.75273978710174561</v>
      </c>
      <c r="H123">
        <v>0.75273978710174561</v>
      </c>
      <c r="I123">
        <v>69.508674621582031</v>
      </c>
      <c r="J123">
        <v>0</v>
      </c>
      <c r="K123">
        <v>161936</v>
      </c>
      <c r="L123">
        <v>151484.87974999999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t="s">
        <v>39</v>
      </c>
      <c r="Z123" s="3"/>
    </row>
    <row r="124" spans="1:26" hidden="1" x14ac:dyDescent="0.25">
      <c r="A124" s="10" t="str">
        <f t="shared" si="1"/>
        <v>2016All1-in-2July PeakPGE7</v>
      </c>
      <c r="B124" s="10" t="s">
        <v>57</v>
      </c>
      <c r="C124" s="10" t="s">
        <v>0</v>
      </c>
      <c r="D124" s="10" t="s">
        <v>3</v>
      </c>
      <c r="E124" s="10" t="s">
        <v>9</v>
      </c>
      <c r="F124">
        <v>7</v>
      </c>
      <c r="G124">
        <v>0.78128868341445923</v>
      </c>
      <c r="H124">
        <v>0.78128868341445923</v>
      </c>
      <c r="I124">
        <v>68.136451721191406</v>
      </c>
      <c r="J124">
        <v>0</v>
      </c>
      <c r="K124">
        <v>161936</v>
      </c>
      <c r="L124">
        <v>151484.87974999999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 t="s">
        <v>38</v>
      </c>
      <c r="Z124" s="3"/>
    </row>
    <row r="125" spans="1:26" hidden="1" x14ac:dyDescent="0.25">
      <c r="A125" s="10" t="str">
        <f t="shared" si="1"/>
        <v>2016All1-in-10July PeakPGE7</v>
      </c>
      <c r="B125" s="10" t="s">
        <v>57</v>
      </c>
      <c r="C125" s="10" t="s">
        <v>0</v>
      </c>
      <c r="D125" s="10" t="s">
        <v>3</v>
      </c>
      <c r="E125" s="10" t="s">
        <v>1</v>
      </c>
      <c r="F125">
        <v>7</v>
      </c>
      <c r="G125">
        <v>0.89099764823913574</v>
      </c>
      <c r="H125">
        <v>0.89099764823913574</v>
      </c>
      <c r="I125">
        <v>74.108177185058594</v>
      </c>
      <c r="J125">
        <v>0</v>
      </c>
      <c r="K125">
        <v>161936</v>
      </c>
      <c r="L125">
        <v>151484.87974999999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 t="s">
        <v>38</v>
      </c>
      <c r="Z125" s="3"/>
    </row>
    <row r="126" spans="1:26" hidden="1" x14ac:dyDescent="0.25">
      <c r="A126" s="10" t="str">
        <f t="shared" si="1"/>
        <v>2016All1-in-10July PeakCAISO8</v>
      </c>
      <c r="B126" s="10" t="s">
        <v>57</v>
      </c>
      <c r="C126" s="10" t="s">
        <v>0</v>
      </c>
      <c r="D126" s="10" t="s">
        <v>3</v>
      </c>
      <c r="E126" s="10" t="s">
        <v>1</v>
      </c>
      <c r="F126">
        <v>8</v>
      </c>
      <c r="G126">
        <v>0.88943737745285034</v>
      </c>
      <c r="H126">
        <v>0.88943737745285034</v>
      </c>
      <c r="I126">
        <v>75.003837585449219</v>
      </c>
      <c r="J126">
        <v>0</v>
      </c>
      <c r="K126">
        <v>161936</v>
      </c>
      <c r="L126">
        <v>151484.87974999999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 t="s">
        <v>39</v>
      </c>
      <c r="Z126" s="3"/>
    </row>
    <row r="127" spans="1:26" hidden="1" x14ac:dyDescent="0.25">
      <c r="A127" s="10" t="str">
        <f t="shared" si="1"/>
        <v>2016All1-in-2July PeakCAISO8</v>
      </c>
      <c r="B127" s="10" t="s">
        <v>57</v>
      </c>
      <c r="C127" s="10" t="s">
        <v>0</v>
      </c>
      <c r="D127" s="10" t="s">
        <v>3</v>
      </c>
      <c r="E127" s="10" t="s">
        <v>9</v>
      </c>
      <c r="F127">
        <v>8</v>
      </c>
      <c r="G127">
        <v>0.79495698213577271</v>
      </c>
      <c r="H127">
        <v>0.79495698213577271</v>
      </c>
      <c r="I127">
        <v>71.826866149902344</v>
      </c>
      <c r="J127">
        <v>0</v>
      </c>
      <c r="K127">
        <v>161936</v>
      </c>
      <c r="L127">
        <v>151484.87974999999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 t="s">
        <v>39</v>
      </c>
      <c r="Z127" s="3"/>
    </row>
    <row r="128" spans="1:26" hidden="1" x14ac:dyDescent="0.25">
      <c r="A128" s="10" t="str">
        <f t="shared" si="1"/>
        <v>2016All1-in-10July PeakPGE8</v>
      </c>
      <c r="B128" s="10" t="s">
        <v>57</v>
      </c>
      <c r="C128" s="10" t="s">
        <v>0</v>
      </c>
      <c r="D128" s="10" t="s">
        <v>3</v>
      </c>
      <c r="E128" s="10" t="s">
        <v>1</v>
      </c>
      <c r="F128">
        <v>8</v>
      </c>
      <c r="G128">
        <v>0.94096887111663818</v>
      </c>
      <c r="H128">
        <v>0.94096887111663818</v>
      </c>
      <c r="I128">
        <v>76.874626159667969</v>
      </c>
      <c r="J128">
        <v>0</v>
      </c>
      <c r="K128">
        <v>161936</v>
      </c>
      <c r="L128">
        <v>151484.87974999999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 t="s">
        <v>38</v>
      </c>
      <c r="Z128" s="3"/>
    </row>
    <row r="129" spans="1:26" hidden="1" x14ac:dyDescent="0.25">
      <c r="A129" s="10" t="str">
        <f t="shared" si="1"/>
        <v>2016All1-in-2July PeakPGE8</v>
      </c>
      <c r="B129" s="10" t="s">
        <v>57</v>
      </c>
      <c r="C129" s="10" t="s">
        <v>0</v>
      </c>
      <c r="D129" s="10" t="s">
        <v>3</v>
      </c>
      <c r="E129" s="10" t="s">
        <v>9</v>
      </c>
      <c r="F129">
        <v>8</v>
      </c>
      <c r="G129">
        <v>0.8251069188117981</v>
      </c>
      <c r="H129">
        <v>0.8251069188117981</v>
      </c>
      <c r="I129">
        <v>71.701835632324219</v>
      </c>
      <c r="J129">
        <v>0</v>
      </c>
      <c r="K129">
        <v>161936</v>
      </c>
      <c r="L129">
        <v>151484.87974999999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 t="s">
        <v>38</v>
      </c>
      <c r="Z129" s="3"/>
    </row>
    <row r="130" spans="1:26" hidden="1" x14ac:dyDescent="0.25">
      <c r="A130" s="10" t="str">
        <f t="shared" ref="A130:A193" si="2">CONCATENATE(B130,C130,E130,D130,S130,F130)</f>
        <v>2016All1-in-2July PeakCAISO9</v>
      </c>
      <c r="B130" s="10" t="s">
        <v>57</v>
      </c>
      <c r="C130" s="10" t="s">
        <v>0</v>
      </c>
      <c r="D130" s="10" t="s">
        <v>3</v>
      </c>
      <c r="E130" s="10" t="s">
        <v>9</v>
      </c>
      <c r="F130">
        <v>9</v>
      </c>
      <c r="G130">
        <v>0.78961008787155151</v>
      </c>
      <c r="H130">
        <v>0.78961008787155151</v>
      </c>
      <c r="I130">
        <v>75.631683349609375</v>
      </c>
      <c r="J130">
        <v>0</v>
      </c>
      <c r="K130">
        <v>161936</v>
      </c>
      <c r="L130">
        <v>151484.87974999999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 t="s">
        <v>39</v>
      </c>
      <c r="Z130" s="3"/>
    </row>
    <row r="131" spans="1:26" hidden="1" x14ac:dyDescent="0.25">
      <c r="A131" s="10" t="str">
        <f t="shared" si="2"/>
        <v>2016All1-in-10July PeakCAISO9</v>
      </c>
      <c r="B131" s="10" t="s">
        <v>57</v>
      </c>
      <c r="C131" s="10" t="s">
        <v>0</v>
      </c>
      <c r="D131" s="10" t="s">
        <v>3</v>
      </c>
      <c r="E131" s="10" t="s">
        <v>1</v>
      </c>
      <c r="F131">
        <v>9</v>
      </c>
      <c r="G131">
        <v>0.88345503807067871</v>
      </c>
      <c r="H131">
        <v>0.88345503807067871</v>
      </c>
      <c r="I131">
        <v>79.340896606445313</v>
      </c>
      <c r="J131">
        <v>0</v>
      </c>
      <c r="K131">
        <v>161936</v>
      </c>
      <c r="L131">
        <v>151484.87974999999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 t="s">
        <v>39</v>
      </c>
      <c r="Z131" s="3"/>
    </row>
    <row r="132" spans="1:26" hidden="1" x14ac:dyDescent="0.25">
      <c r="A132" s="10" t="str">
        <f t="shared" si="2"/>
        <v>2016All1-in-2July PeakPGE9</v>
      </c>
      <c r="B132" s="10" t="s">
        <v>57</v>
      </c>
      <c r="C132" s="10" t="s">
        <v>0</v>
      </c>
      <c r="D132" s="10" t="s">
        <v>3</v>
      </c>
      <c r="E132" s="10" t="s">
        <v>9</v>
      </c>
      <c r="F132">
        <v>9</v>
      </c>
      <c r="G132">
        <v>0.8195573091506958</v>
      </c>
      <c r="H132">
        <v>0.8195573091506958</v>
      </c>
      <c r="I132">
        <v>76.819091796875</v>
      </c>
      <c r="J132">
        <v>0</v>
      </c>
      <c r="K132">
        <v>161936</v>
      </c>
      <c r="L132">
        <v>151484.87974999999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 t="s">
        <v>38</v>
      </c>
      <c r="Z132" s="3"/>
    </row>
    <row r="133" spans="1:26" hidden="1" x14ac:dyDescent="0.25">
      <c r="A133" s="10" t="str">
        <f t="shared" si="2"/>
        <v>2016All1-in-10July PeakPGE9</v>
      </c>
      <c r="B133" s="10" t="s">
        <v>57</v>
      </c>
      <c r="C133" s="10" t="s">
        <v>0</v>
      </c>
      <c r="D133" s="10" t="s">
        <v>3</v>
      </c>
      <c r="E133" s="10" t="s">
        <v>1</v>
      </c>
      <c r="F133">
        <v>9</v>
      </c>
      <c r="G133">
        <v>0.93463999032974243</v>
      </c>
      <c r="H133">
        <v>0.93463999032974243</v>
      </c>
      <c r="I133">
        <v>81.03155517578125</v>
      </c>
      <c r="J133">
        <v>0</v>
      </c>
      <c r="K133">
        <v>161936</v>
      </c>
      <c r="L133">
        <v>151484.87974999999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 t="s">
        <v>38</v>
      </c>
      <c r="Z133" s="3"/>
    </row>
    <row r="134" spans="1:26" hidden="1" x14ac:dyDescent="0.25">
      <c r="A134" s="10" t="str">
        <f t="shared" si="2"/>
        <v>2016All1-in-10July PeakCAISO10</v>
      </c>
      <c r="B134" s="10" t="s">
        <v>57</v>
      </c>
      <c r="C134" s="10" t="s">
        <v>0</v>
      </c>
      <c r="D134" s="10" t="s">
        <v>3</v>
      </c>
      <c r="E134" s="10" t="s">
        <v>1</v>
      </c>
      <c r="F134">
        <v>10</v>
      </c>
      <c r="G134">
        <v>0.91647452116012573</v>
      </c>
      <c r="H134">
        <v>0.91647452116012573</v>
      </c>
      <c r="I134">
        <v>83.949737548828125</v>
      </c>
      <c r="J134">
        <v>0</v>
      </c>
      <c r="K134">
        <v>161936</v>
      </c>
      <c r="L134">
        <v>151484.87974999999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 t="s">
        <v>39</v>
      </c>
      <c r="Z134" s="3"/>
    </row>
    <row r="135" spans="1:26" hidden="1" x14ac:dyDescent="0.25">
      <c r="A135" s="10" t="str">
        <f t="shared" si="2"/>
        <v>2016All1-in-2July PeakCAISO10</v>
      </c>
      <c r="B135" s="10" t="s">
        <v>57</v>
      </c>
      <c r="C135" s="10" t="s">
        <v>0</v>
      </c>
      <c r="D135" s="10" t="s">
        <v>3</v>
      </c>
      <c r="E135" s="10" t="s">
        <v>9</v>
      </c>
      <c r="F135">
        <v>10</v>
      </c>
      <c r="G135">
        <v>0.8191220760345459</v>
      </c>
      <c r="H135">
        <v>0.8191220760345459</v>
      </c>
      <c r="I135">
        <v>79.385719299316406</v>
      </c>
      <c r="J135">
        <v>0</v>
      </c>
      <c r="K135">
        <v>161936</v>
      </c>
      <c r="L135">
        <v>151484.87974999999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 t="s">
        <v>39</v>
      </c>
      <c r="Z135" s="3"/>
    </row>
    <row r="136" spans="1:26" hidden="1" x14ac:dyDescent="0.25">
      <c r="A136" s="10" t="str">
        <f t="shared" si="2"/>
        <v>2016All1-in-10July PeakPGE10</v>
      </c>
      <c r="B136" s="10" t="s">
        <v>57</v>
      </c>
      <c r="C136" s="10" t="s">
        <v>0</v>
      </c>
      <c r="D136" s="10" t="s">
        <v>3</v>
      </c>
      <c r="E136" s="10" t="s">
        <v>1</v>
      </c>
      <c r="F136">
        <v>10</v>
      </c>
      <c r="G136">
        <v>0.96957248449325562</v>
      </c>
      <c r="H136">
        <v>0.96957248449325562</v>
      </c>
      <c r="I136">
        <v>85.597129821777344</v>
      </c>
      <c r="J136">
        <v>0</v>
      </c>
      <c r="K136">
        <v>161936</v>
      </c>
      <c r="L136">
        <v>151484.87974999999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 t="s">
        <v>38</v>
      </c>
      <c r="Z136" s="3"/>
    </row>
    <row r="137" spans="1:26" hidden="1" x14ac:dyDescent="0.25">
      <c r="A137" s="10" t="str">
        <f t="shared" si="2"/>
        <v>2016All1-in-2July PeakPGE10</v>
      </c>
      <c r="B137" s="10" t="s">
        <v>57</v>
      </c>
      <c r="C137" s="10" t="s">
        <v>0</v>
      </c>
      <c r="D137" s="10" t="s">
        <v>3</v>
      </c>
      <c r="E137" s="10" t="s">
        <v>9</v>
      </c>
      <c r="F137">
        <v>10</v>
      </c>
      <c r="G137">
        <v>0.85018855333328247</v>
      </c>
      <c r="H137">
        <v>0.85018855333328247</v>
      </c>
      <c r="I137">
        <v>81.835441589355469</v>
      </c>
      <c r="J137">
        <v>0</v>
      </c>
      <c r="K137">
        <v>161936</v>
      </c>
      <c r="L137">
        <v>151484.87974999999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 t="s">
        <v>38</v>
      </c>
      <c r="Z137" s="3"/>
    </row>
    <row r="138" spans="1:26" hidden="1" x14ac:dyDescent="0.25">
      <c r="A138" s="10" t="str">
        <f t="shared" si="2"/>
        <v>2016All1-in-2July PeakCAISO11</v>
      </c>
      <c r="B138" s="10" t="s">
        <v>57</v>
      </c>
      <c r="C138" s="10" t="s">
        <v>0</v>
      </c>
      <c r="D138" s="10" t="s">
        <v>3</v>
      </c>
      <c r="E138" s="10" t="s">
        <v>9</v>
      </c>
      <c r="F138">
        <v>11</v>
      </c>
      <c r="G138">
        <v>0.90567320585250854</v>
      </c>
      <c r="H138">
        <v>0.90567320585250854</v>
      </c>
      <c r="I138">
        <v>83.163139343261719</v>
      </c>
      <c r="J138">
        <v>0</v>
      </c>
      <c r="K138">
        <v>161936</v>
      </c>
      <c r="L138">
        <v>151484.87974999999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 t="s">
        <v>39</v>
      </c>
      <c r="Z138" s="3"/>
    </row>
    <row r="139" spans="1:26" hidden="1" x14ac:dyDescent="0.25">
      <c r="A139" s="10" t="str">
        <f t="shared" si="2"/>
        <v>2016All1-in-10July PeakCAISO11</v>
      </c>
      <c r="B139" s="10" t="s">
        <v>57</v>
      </c>
      <c r="C139" s="10" t="s">
        <v>0</v>
      </c>
      <c r="D139" s="10" t="s">
        <v>3</v>
      </c>
      <c r="E139" s="10" t="s">
        <v>1</v>
      </c>
      <c r="F139">
        <v>11</v>
      </c>
      <c r="G139">
        <v>1.0133122205734253</v>
      </c>
      <c r="H139">
        <v>1.0133122205734253</v>
      </c>
      <c r="I139">
        <v>88.572128295898437</v>
      </c>
      <c r="J139">
        <v>0</v>
      </c>
      <c r="K139">
        <v>161936</v>
      </c>
      <c r="L139">
        <v>151484.87974999999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 t="s">
        <v>39</v>
      </c>
      <c r="Z139" s="3"/>
    </row>
    <row r="140" spans="1:26" hidden="1" x14ac:dyDescent="0.25">
      <c r="A140" s="10" t="str">
        <f t="shared" si="2"/>
        <v>2016All1-in-10July PeakPGE11</v>
      </c>
      <c r="B140" s="10" t="s">
        <v>57</v>
      </c>
      <c r="C140" s="10" t="s">
        <v>0</v>
      </c>
      <c r="D140" s="10" t="s">
        <v>3</v>
      </c>
      <c r="E140" s="10" t="s">
        <v>1</v>
      </c>
      <c r="F140">
        <v>11</v>
      </c>
      <c r="G140">
        <v>1.0720207691192627</v>
      </c>
      <c r="H140">
        <v>1.0720207691192627</v>
      </c>
      <c r="I140">
        <v>90.056961059570313</v>
      </c>
      <c r="J140">
        <v>0</v>
      </c>
      <c r="K140">
        <v>161936</v>
      </c>
      <c r="L140">
        <v>151484.87974999999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 t="s">
        <v>38</v>
      </c>
      <c r="Z140" s="3"/>
    </row>
    <row r="141" spans="1:26" hidden="1" x14ac:dyDescent="0.25">
      <c r="A141" s="10" t="str">
        <f t="shared" si="2"/>
        <v>2016All1-in-2July PeakPGE11</v>
      </c>
      <c r="B141" s="10" t="s">
        <v>57</v>
      </c>
      <c r="C141" s="10" t="s">
        <v>0</v>
      </c>
      <c r="D141" s="10" t="s">
        <v>3</v>
      </c>
      <c r="E141" s="10" t="s">
        <v>9</v>
      </c>
      <c r="F141">
        <v>11</v>
      </c>
      <c r="G141">
        <v>0.94002228975296021</v>
      </c>
      <c r="H141">
        <v>0.94002228975296021</v>
      </c>
      <c r="I141">
        <v>86.518463134765625</v>
      </c>
      <c r="J141">
        <v>0</v>
      </c>
      <c r="K141">
        <v>161936</v>
      </c>
      <c r="L141">
        <v>151484.87974999999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 t="s">
        <v>38</v>
      </c>
      <c r="Z141" s="3"/>
    </row>
    <row r="142" spans="1:26" hidden="1" x14ac:dyDescent="0.25">
      <c r="A142" s="10" t="str">
        <f t="shared" si="2"/>
        <v>2016All1-in-10July PeakCAISO12</v>
      </c>
      <c r="B142" s="10" t="s">
        <v>57</v>
      </c>
      <c r="C142" s="10" t="s">
        <v>0</v>
      </c>
      <c r="D142" s="10" t="s">
        <v>3</v>
      </c>
      <c r="E142" s="10" t="s">
        <v>1</v>
      </c>
      <c r="F142">
        <v>12</v>
      </c>
      <c r="G142">
        <v>1.2029645442962646</v>
      </c>
      <c r="H142">
        <v>1.2029645442962646</v>
      </c>
      <c r="I142">
        <v>92.698814392089844</v>
      </c>
      <c r="J142">
        <v>0</v>
      </c>
      <c r="K142">
        <v>161936</v>
      </c>
      <c r="L142">
        <v>151484.87974999999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 t="s">
        <v>39</v>
      </c>
      <c r="Z142" s="3"/>
    </row>
    <row r="143" spans="1:26" hidden="1" x14ac:dyDescent="0.25">
      <c r="A143" s="10" t="str">
        <f t="shared" si="2"/>
        <v>2016All1-in-2July PeakCAISO12</v>
      </c>
      <c r="B143" s="10" t="s">
        <v>57</v>
      </c>
      <c r="C143" s="10" t="s">
        <v>0</v>
      </c>
      <c r="D143" s="10" t="s">
        <v>3</v>
      </c>
      <c r="E143" s="10" t="s">
        <v>9</v>
      </c>
      <c r="F143">
        <v>12</v>
      </c>
      <c r="G143">
        <v>1.0751796960830688</v>
      </c>
      <c r="H143">
        <v>1.0751796960830688</v>
      </c>
      <c r="I143">
        <v>86.831184387207031</v>
      </c>
      <c r="J143">
        <v>0</v>
      </c>
      <c r="K143">
        <v>161936</v>
      </c>
      <c r="L143">
        <v>151484.87974999999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 t="s">
        <v>39</v>
      </c>
      <c r="Z143" s="3"/>
    </row>
    <row r="144" spans="1:26" hidden="1" x14ac:dyDescent="0.25">
      <c r="A144" s="10" t="str">
        <f t="shared" si="2"/>
        <v>2016All1-in-10July PeakPGE12</v>
      </c>
      <c r="B144" s="10" t="s">
        <v>57</v>
      </c>
      <c r="C144" s="10" t="s">
        <v>0</v>
      </c>
      <c r="D144" s="10" t="s">
        <v>3</v>
      </c>
      <c r="E144" s="10" t="s">
        <v>1</v>
      </c>
      <c r="F144">
        <v>12</v>
      </c>
      <c r="G144">
        <v>1.2726608514785767</v>
      </c>
      <c r="H144">
        <v>1.2726608514785767</v>
      </c>
      <c r="I144">
        <v>94.197349548339844</v>
      </c>
      <c r="J144">
        <v>0</v>
      </c>
      <c r="K144">
        <v>161936</v>
      </c>
      <c r="L144">
        <v>151484.87974999999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 t="s">
        <v>38</v>
      </c>
      <c r="Z144" s="3"/>
    </row>
    <row r="145" spans="1:26" hidden="1" x14ac:dyDescent="0.25">
      <c r="A145" s="10" t="str">
        <f t="shared" si="2"/>
        <v>2016All1-in-2July PeakPGE12</v>
      </c>
      <c r="B145" s="10" t="s">
        <v>57</v>
      </c>
      <c r="C145" s="10" t="s">
        <v>0</v>
      </c>
      <c r="D145" s="10" t="s">
        <v>3</v>
      </c>
      <c r="E145" s="10" t="s">
        <v>9</v>
      </c>
      <c r="F145">
        <v>12</v>
      </c>
      <c r="G145">
        <v>1.115957498550415</v>
      </c>
      <c r="H145">
        <v>1.115957498550415</v>
      </c>
      <c r="I145">
        <v>90.584297180175781</v>
      </c>
      <c r="J145">
        <v>0</v>
      </c>
      <c r="K145">
        <v>161936</v>
      </c>
      <c r="L145">
        <v>151484.87974999999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 t="s">
        <v>38</v>
      </c>
      <c r="Z145" s="3"/>
    </row>
    <row r="146" spans="1:26" hidden="1" x14ac:dyDescent="0.25">
      <c r="A146" s="10" t="str">
        <f t="shared" si="2"/>
        <v>2016All1-in-10July PeakCAISO13</v>
      </c>
      <c r="B146" s="10" t="s">
        <v>57</v>
      </c>
      <c r="C146" s="10" t="s">
        <v>0</v>
      </c>
      <c r="D146" s="10" t="s">
        <v>3</v>
      </c>
      <c r="E146" s="10" t="s">
        <v>1</v>
      </c>
      <c r="F146">
        <v>13</v>
      </c>
      <c r="G146">
        <v>1.4737144708633423</v>
      </c>
      <c r="H146">
        <v>1.4737144708633423</v>
      </c>
      <c r="I146">
        <v>96.111000061035156</v>
      </c>
      <c r="J146">
        <v>0</v>
      </c>
      <c r="K146">
        <v>161936</v>
      </c>
      <c r="L146">
        <v>151484.87974999999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 t="s">
        <v>39</v>
      </c>
      <c r="Z146" s="3"/>
    </row>
    <row r="147" spans="1:26" hidden="1" x14ac:dyDescent="0.25">
      <c r="A147" s="10" t="str">
        <f t="shared" si="2"/>
        <v>2016All1-in-2July PeakCAISO13</v>
      </c>
      <c r="B147" s="10" t="s">
        <v>57</v>
      </c>
      <c r="C147" s="10" t="s">
        <v>0</v>
      </c>
      <c r="D147" s="10" t="s">
        <v>3</v>
      </c>
      <c r="E147" s="10" t="s">
        <v>9</v>
      </c>
      <c r="F147">
        <v>13</v>
      </c>
      <c r="G147">
        <v>1.317169189453125</v>
      </c>
      <c r="H147">
        <v>1.317169189453125</v>
      </c>
      <c r="I147">
        <v>90.016014099121094</v>
      </c>
      <c r="J147">
        <v>0</v>
      </c>
      <c r="K147">
        <v>161936</v>
      </c>
      <c r="L147">
        <v>151484.87974999999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t="s">
        <v>39</v>
      </c>
      <c r="Z147" s="3"/>
    </row>
    <row r="148" spans="1:26" hidden="1" x14ac:dyDescent="0.25">
      <c r="A148" s="10" t="str">
        <f t="shared" si="2"/>
        <v>2016All1-in-10July PeakPGE13</v>
      </c>
      <c r="B148" s="10" t="s">
        <v>57</v>
      </c>
      <c r="C148" s="10" t="s">
        <v>0</v>
      </c>
      <c r="D148" s="10" t="s">
        <v>3</v>
      </c>
      <c r="E148" s="10" t="s">
        <v>1</v>
      </c>
      <c r="F148">
        <v>13</v>
      </c>
      <c r="G148">
        <v>1.5590974092483521</v>
      </c>
      <c r="H148">
        <v>1.5590974092483521</v>
      </c>
      <c r="I148">
        <v>97.779350280761719</v>
      </c>
      <c r="J148">
        <v>0</v>
      </c>
      <c r="K148">
        <v>161936</v>
      </c>
      <c r="L148">
        <v>151484.87974999999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 t="s">
        <v>38</v>
      </c>
      <c r="Z148" s="3"/>
    </row>
    <row r="149" spans="1:26" hidden="1" x14ac:dyDescent="0.25">
      <c r="A149" s="10" t="str">
        <f t="shared" si="2"/>
        <v>2016All1-in-2July PeakPGE13</v>
      </c>
      <c r="B149" s="10" t="s">
        <v>57</v>
      </c>
      <c r="C149" s="10" t="s">
        <v>0</v>
      </c>
      <c r="D149" s="10" t="s">
        <v>3</v>
      </c>
      <c r="E149" s="10" t="s">
        <v>9</v>
      </c>
      <c r="F149">
        <v>13</v>
      </c>
      <c r="G149">
        <v>1.3671250343322754</v>
      </c>
      <c r="H149">
        <v>1.3671250343322754</v>
      </c>
      <c r="I149">
        <v>94.129875183105469</v>
      </c>
      <c r="J149">
        <v>0</v>
      </c>
      <c r="K149">
        <v>161936</v>
      </c>
      <c r="L149">
        <v>151484.87974999999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 t="s">
        <v>38</v>
      </c>
      <c r="Z149" s="3"/>
    </row>
    <row r="150" spans="1:26" hidden="1" x14ac:dyDescent="0.25">
      <c r="A150" s="10" t="str">
        <f t="shared" si="2"/>
        <v>2016All1-in-10July PeakCAISO14</v>
      </c>
      <c r="B150" s="10" t="s">
        <v>57</v>
      </c>
      <c r="C150" s="10" t="s">
        <v>0</v>
      </c>
      <c r="D150" s="10" t="s">
        <v>3</v>
      </c>
      <c r="E150" s="10" t="s">
        <v>1</v>
      </c>
      <c r="F150">
        <v>14</v>
      </c>
      <c r="G150">
        <v>1.7974801063537598</v>
      </c>
      <c r="H150">
        <v>1.4516685009002686</v>
      </c>
      <c r="I150">
        <v>99.051727294921875</v>
      </c>
      <c r="J150">
        <v>0.10273714363574982</v>
      </c>
      <c r="K150">
        <v>161936</v>
      </c>
      <c r="L150">
        <v>151484.87974999999</v>
      </c>
      <c r="M150">
        <v>0.34581160545349121</v>
      </c>
      <c r="N150">
        <v>0.21414367854595184</v>
      </c>
      <c r="O150">
        <v>0.2919362485408783</v>
      </c>
      <c r="P150">
        <v>0.34581160545349121</v>
      </c>
      <c r="Q150">
        <v>0.39968696236610413</v>
      </c>
      <c r="R150">
        <v>0.47747951745986938</v>
      </c>
      <c r="S150" t="s">
        <v>39</v>
      </c>
      <c r="Z150" s="3"/>
    </row>
    <row r="151" spans="1:26" hidden="1" x14ac:dyDescent="0.25">
      <c r="A151" s="10" t="str">
        <f t="shared" si="2"/>
        <v>2016All1-in-2July PeakCAISO14</v>
      </c>
      <c r="B151" s="10" t="s">
        <v>57</v>
      </c>
      <c r="C151" s="10" t="s">
        <v>0</v>
      </c>
      <c r="D151" s="10" t="s">
        <v>3</v>
      </c>
      <c r="E151" s="10" t="s">
        <v>9</v>
      </c>
      <c r="F151">
        <v>14</v>
      </c>
      <c r="G151">
        <v>1.6065428256988525</v>
      </c>
      <c r="H151">
        <v>1.3562321662902832</v>
      </c>
      <c r="I151">
        <v>92.372406005859375</v>
      </c>
      <c r="J151">
        <v>0.10273714363574982</v>
      </c>
      <c r="K151">
        <v>161936</v>
      </c>
      <c r="L151">
        <v>151484.87974999999</v>
      </c>
      <c r="M151">
        <v>0.25031068921089172</v>
      </c>
      <c r="N151">
        <v>0.11864276230335236</v>
      </c>
      <c r="O151">
        <v>0.19643533229827881</v>
      </c>
      <c r="P151">
        <v>0.25031068921089172</v>
      </c>
      <c r="Q151">
        <v>0.30418604612350464</v>
      </c>
      <c r="R151">
        <v>0.3819786012172699</v>
      </c>
      <c r="S151" t="s">
        <v>39</v>
      </c>
      <c r="Z151" s="3"/>
    </row>
    <row r="152" spans="1:26" hidden="1" x14ac:dyDescent="0.25">
      <c r="A152" s="10" t="str">
        <f t="shared" si="2"/>
        <v>2016All1-in-10July PeakPGE14</v>
      </c>
      <c r="B152" s="10" t="s">
        <v>57</v>
      </c>
      <c r="C152" s="10" t="s">
        <v>0</v>
      </c>
      <c r="D152" s="10" t="s">
        <v>3</v>
      </c>
      <c r="E152" s="10" t="s">
        <v>1</v>
      </c>
      <c r="F152">
        <v>14</v>
      </c>
      <c r="G152">
        <v>1.9016211032867432</v>
      </c>
      <c r="H152">
        <v>1.5246517658233643</v>
      </c>
      <c r="I152">
        <v>100.51361846923828</v>
      </c>
      <c r="J152">
        <v>0.10273714363574982</v>
      </c>
      <c r="K152">
        <v>161936</v>
      </c>
      <c r="L152">
        <v>151484.87974999999</v>
      </c>
      <c r="M152">
        <v>0.37696939706802368</v>
      </c>
      <c r="N152">
        <v>0.24530147016048431</v>
      </c>
      <c r="O152">
        <v>0.32309404015541077</v>
      </c>
      <c r="P152">
        <v>0.37696939706802368</v>
      </c>
      <c r="Q152">
        <v>0.4308447539806366</v>
      </c>
      <c r="R152">
        <v>0.50863730907440186</v>
      </c>
      <c r="S152" t="s">
        <v>38</v>
      </c>
      <c r="Z152" s="3"/>
    </row>
    <row r="153" spans="1:26" hidden="1" x14ac:dyDescent="0.25">
      <c r="A153" s="10" t="str">
        <f t="shared" si="2"/>
        <v>2016All1-in-2July PeakPGE14</v>
      </c>
      <c r="B153" s="10" t="s">
        <v>57</v>
      </c>
      <c r="C153" s="10" t="s">
        <v>0</v>
      </c>
      <c r="D153" s="10" t="s">
        <v>3</v>
      </c>
      <c r="E153" s="10" t="s">
        <v>9</v>
      </c>
      <c r="F153">
        <v>14</v>
      </c>
      <c r="G153">
        <v>1.6674735546112061</v>
      </c>
      <c r="H153">
        <v>1.3691617250442505</v>
      </c>
      <c r="I153">
        <v>97.0030517578125</v>
      </c>
      <c r="J153">
        <v>0.10273714363574982</v>
      </c>
      <c r="K153">
        <v>161936</v>
      </c>
      <c r="L153">
        <v>151484.87974999999</v>
      </c>
      <c r="M153">
        <v>0.29831182956695557</v>
      </c>
      <c r="N153">
        <v>0.1666439026594162</v>
      </c>
      <c r="O153">
        <v>0.24443647265434265</v>
      </c>
      <c r="P153">
        <v>0.29831182956695557</v>
      </c>
      <c r="Q153">
        <v>0.35218718647956848</v>
      </c>
      <c r="R153">
        <v>0.42997974157333374</v>
      </c>
      <c r="S153" t="s">
        <v>38</v>
      </c>
      <c r="Z153" s="3"/>
    </row>
    <row r="154" spans="1:26" hidden="1" x14ac:dyDescent="0.25">
      <c r="A154" s="10" t="str">
        <f t="shared" si="2"/>
        <v>2016All1-in-2July PeakCAISO15</v>
      </c>
      <c r="B154" s="10" t="s">
        <v>57</v>
      </c>
      <c r="C154" s="10" t="s">
        <v>0</v>
      </c>
      <c r="D154" s="10" t="s">
        <v>3</v>
      </c>
      <c r="E154" s="10" t="s">
        <v>9</v>
      </c>
      <c r="F154">
        <v>15</v>
      </c>
      <c r="G154">
        <v>1.9069957733154297</v>
      </c>
      <c r="H154">
        <v>1.5520329475402832</v>
      </c>
      <c r="I154">
        <v>93.730415344238281</v>
      </c>
      <c r="J154">
        <v>0.1230589896440506</v>
      </c>
      <c r="K154">
        <v>161936</v>
      </c>
      <c r="L154">
        <v>151484.87974999999</v>
      </c>
      <c r="M154">
        <v>0.35496288537979126</v>
      </c>
      <c r="N154">
        <v>0.19725048542022705</v>
      </c>
      <c r="O154">
        <v>0.29043075442314148</v>
      </c>
      <c r="P154">
        <v>0.35496288537979126</v>
      </c>
      <c r="Q154">
        <v>0.41949501633644104</v>
      </c>
      <c r="R154">
        <v>0.51267528533935547</v>
      </c>
      <c r="S154" t="s">
        <v>39</v>
      </c>
      <c r="Z154" s="3"/>
    </row>
    <row r="155" spans="1:26" hidden="1" x14ac:dyDescent="0.25">
      <c r="A155" s="10" t="str">
        <f t="shared" si="2"/>
        <v>2016All1-in-10July PeakCAISO15</v>
      </c>
      <c r="B155" s="10" t="s">
        <v>57</v>
      </c>
      <c r="C155" s="10" t="s">
        <v>0</v>
      </c>
      <c r="D155" s="10" t="s">
        <v>3</v>
      </c>
      <c r="E155" s="10" t="s">
        <v>1</v>
      </c>
      <c r="F155">
        <v>15</v>
      </c>
      <c r="G155">
        <v>2.1336417198181152</v>
      </c>
      <c r="H155">
        <v>1.6554718017578125</v>
      </c>
      <c r="I155">
        <v>100.90888977050781</v>
      </c>
      <c r="J155">
        <v>0.1230589896440506</v>
      </c>
      <c r="K155">
        <v>161936</v>
      </c>
      <c r="L155">
        <v>151484.87974999999</v>
      </c>
      <c r="M155">
        <v>0.47816994786262512</v>
      </c>
      <c r="N155">
        <v>0.32045754790306091</v>
      </c>
      <c r="O155">
        <v>0.41363781690597534</v>
      </c>
      <c r="P155">
        <v>0.47816994786262512</v>
      </c>
      <c r="Q155">
        <v>0.5427020788192749</v>
      </c>
      <c r="R155">
        <v>0.63588237762451172</v>
      </c>
      <c r="S155" t="s">
        <v>39</v>
      </c>
      <c r="Z155" s="3"/>
    </row>
    <row r="156" spans="1:26" hidden="1" x14ac:dyDescent="0.25">
      <c r="A156" s="10" t="str">
        <f t="shared" si="2"/>
        <v>2016All1-in-2July PeakPGE15</v>
      </c>
      <c r="B156" s="10" t="s">
        <v>57</v>
      </c>
      <c r="C156" s="10" t="s">
        <v>0</v>
      </c>
      <c r="D156" s="10" t="s">
        <v>3</v>
      </c>
      <c r="E156" s="10" t="s">
        <v>9</v>
      </c>
      <c r="F156">
        <v>15</v>
      </c>
      <c r="G156">
        <v>1.9793215990066528</v>
      </c>
      <c r="H156">
        <v>1.5613847970962524</v>
      </c>
      <c r="I156">
        <v>98.875869750976563</v>
      </c>
      <c r="J156">
        <v>0.1230589896440506</v>
      </c>
      <c r="K156">
        <v>161936</v>
      </c>
      <c r="L156">
        <v>151484.87974999999</v>
      </c>
      <c r="M156">
        <v>0.41793683171272278</v>
      </c>
      <c r="N156">
        <v>0.26022443175315857</v>
      </c>
      <c r="O156">
        <v>0.353404700756073</v>
      </c>
      <c r="P156">
        <v>0.41793683171272278</v>
      </c>
      <c r="Q156">
        <v>0.48246896266937256</v>
      </c>
      <c r="R156">
        <v>0.57564926147460938</v>
      </c>
      <c r="S156" t="s">
        <v>38</v>
      </c>
      <c r="Z156" s="3"/>
    </row>
    <row r="157" spans="1:26" hidden="1" x14ac:dyDescent="0.25">
      <c r="A157" s="10" t="str">
        <f t="shared" si="2"/>
        <v>2016All1-in-10July PeakPGE15</v>
      </c>
      <c r="B157" s="10" t="s">
        <v>57</v>
      </c>
      <c r="C157" s="10" t="s">
        <v>0</v>
      </c>
      <c r="D157" s="10" t="s">
        <v>3</v>
      </c>
      <c r="E157" s="10" t="s">
        <v>1</v>
      </c>
      <c r="F157">
        <v>15</v>
      </c>
      <c r="G157">
        <v>2.2572591304779053</v>
      </c>
      <c r="H157">
        <v>1.7401630878448486</v>
      </c>
      <c r="I157">
        <v>102.31861114501953</v>
      </c>
      <c r="J157">
        <v>0.1230589896440506</v>
      </c>
      <c r="K157">
        <v>161936</v>
      </c>
      <c r="L157">
        <v>151484.87974999999</v>
      </c>
      <c r="M157">
        <v>0.51709598302841187</v>
      </c>
      <c r="N157">
        <v>0.35938358306884766</v>
      </c>
      <c r="O157">
        <v>0.45256385207176208</v>
      </c>
      <c r="P157">
        <v>0.51709598302841187</v>
      </c>
      <c r="Q157">
        <v>0.58162814378738403</v>
      </c>
      <c r="R157">
        <v>0.67480838298797607</v>
      </c>
      <c r="S157" t="s">
        <v>38</v>
      </c>
      <c r="Z157" s="3"/>
    </row>
    <row r="158" spans="1:26" hidden="1" x14ac:dyDescent="0.25">
      <c r="A158" s="10" t="str">
        <f t="shared" si="2"/>
        <v>2016All1-in-2July PeakCAISO16</v>
      </c>
      <c r="B158" s="10" t="s">
        <v>57</v>
      </c>
      <c r="C158" s="10" t="s">
        <v>0</v>
      </c>
      <c r="D158" s="10" t="s">
        <v>3</v>
      </c>
      <c r="E158" s="10" t="s">
        <v>9</v>
      </c>
      <c r="F158">
        <v>16</v>
      </c>
      <c r="G158">
        <v>2.2414178848266602</v>
      </c>
      <c r="H158">
        <v>1.8055893182754517</v>
      </c>
      <c r="I158">
        <v>94.208808898925781</v>
      </c>
      <c r="J158">
        <v>0.15615223348140717</v>
      </c>
      <c r="K158">
        <v>161936</v>
      </c>
      <c r="L158">
        <v>151484.87974999999</v>
      </c>
      <c r="M158">
        <v>0.4358285665512085</v>
      </c>
      <c r="N158">
        <v>0.23570387065410614</v>
      </c>
      <c r="O158">
        <v>0.35394233465194702</v>
      </c>
      <c r="P158">
        <v>0.4358285665512085</v>
      </c>
      <c r="Q158">
        <v>0.51771479845046997</v>
      </c>
      <c r="R158">
        <v>0.63595324754714966</v>
      </c>
      <c r="S158" t="s">
        <v>39</v>
      </c>
      <c r="Z158" s="3"/>
    </row>
    <row r="159" spans="1:26" hidden="1" x14ac:dyDescent="0.25">
      <c r="A159" s="10" t="str">
        <f t="shared" si="2"/>
        <v>2016All1-in-10July PeakCAISO16</v>
      </c>
      <c r="B159" s="10" t="s">
        <v>57</v>
      </c>
      <c r="C159" s="10" t="s">
        <v>0</v>
      </c>
      <c r="D159" s="10" t="s">
        <v>3</v>
      </c>
      <c r="E159" s="10" t="s">
        <v>1</v>
      </c>
      <c r="F159">
        <v>16</v>
      </c>
      <c r="G159">
        <v>2.5078098773956299</v>
      </c>
      <c r="H159">
        <v>1.8704478740692139</v>
      </c>
      <c r="I159">
        <v>102.03527069091797</v>
      </c>
      <c r="J159">
        <v>0.15615223348140717</v>
      </c>
      <c r="K159">
        <v>161936</v>
      </c>
      <c r="L159">
        <v>151484.87974999999</v>
      </c>
      <c r="M159">
        <v>0.63736194372177124</v>
      </c>
      <c r="N159">
        <v>0.43723723292350769</v>
      </c>
      <c r="O159">
        <v>0.55547571182250977</v>
      </c>
      <c r="P159">
        <v>0.63736194372177124</v>
      </c>
      <c r="Q159">
        <v>0.71924817562103271</v>
      </c>
      <c r="R159">
        <v>0.8374866247177124</v>
      </c>
      <c r="S159" t="s">
        <v>39</v>
      </c>
      <c r="Z159" s="3"/>
    </row>
    <row r="160" spans="1:26" hidden="1" x14ac:dyDescent="0.25">
      <c r="A160" s="10" t="str">
        <f t="shared" si="2"/>
        <v>2016All1-in-10July PeakPGE16</v>
      </c>
      <c r="B160" s="10" t="s">
        <v>57</v>
      </c>
      <c r="C160" s="10" t="s">
        <v>0</v>
      </c>
      <c r="D160" s="10" t="s">
        <v>3</v>
      </c>
      <c r="E160" s="10" t="s">
        <v>1</v>
      </c>
      <c r="F160">
        <v>16</v>
      </c>
      <c r="G160">
        <v>2.6531054973602295</v>
      </c>
      <c r="H160">
        <v>1.9726574420928955</v>
      </c>
      <c r="I160">
        <v>103.34745788574219</v>
      </c>
      <c r="J160">
        <v>0.15615223348140717</v>
      </c>
      <c r="K160">
        <v>161936</v>
      </c>
      <c r="L160">
        <v>151484.87974999999</v>
      </c>
      <c r="M160">
        <v>0.68044805526733398</v>
      </c>
      <c r="N160">
        <v>0.48032334446907043</v>
      </c>
      <c r="O160">
        <v>0.59856182336807251</v>
      </c>
      <c r="P160">
        <v>0.68044805526733398</v>
      </c>
      <c r="Q160">
        <v>0.76233428716659546</v>
      </c>
      <c r="R160">
        <v>0.88057273626327515</v>
      </c>
      <c r="S160" t="s">
        <v>38</v>
      </c>
      <c r="Z160" s="3"/>
    </row>
    <row r="161" spans="1:26" hidden="1" x14ac:dyDescent="0.25">
      <c r="A161" s="10" t="str">
        <f t="shared" si="2"/>
        <v>2016All1-in-2July PeakPGE16</v>
      </c>
      <c r="B161" s="10" t="s">
        <v>57</v>
      </c>
      <c r="C161" s="10" t="s">
        <v>0</v>
      </c>
      <c r="D161" s="10" t="s">
        <v>3</v>
      </c>
      <c r="E161" s="10" t="s">
        <v>9</v>
      </c>
      <c r="F161">
        <v>16</v>
      </c>
      <c r="G161">
        <v>2.3264272212982178</v>
      </c>
      <c r="H161">
        <v>1.7574717998504639</v>
      </c>
      <c r="I161">
        <v>99.961204528808594</v>
      </c>
      <c r="J161">
        <v>0.15615223348140717</v>
      </c>
      <c r="K161">
        <v>161936</v>
      </c>
      <c r="L161">
        <v>151484.87974999999</v>
      </c>
      <c r="M161">
        <v>0.56895548105239868</v>
      </c>
      <c r="N161">
        <v>0.36883077025413513</v>
      </c>
      <c r="O161">
        <v>0.48706924915313721</v>
      </c>
      <c r="P161">
        <v>0.56895548105239868</v>
      </c>
      <c r="Q161">
        <v>0.65084171295166016</v>
      </c>
      <c r="R161">
        <v>0.76908016204833984</v>
      </c>
      <c r="S161" t="s">
        <v>38</v>
      </c>
      <c r="Z161" s="3"/>
    </row>
    <row r="162" spans="1:26" hidden="1" x14ac:dyDescent="0.25">
      <c r="A162" s="10" t="str">
        <f t="shared" si="2"/>
        <v>2016All1-in-10July PeakCAISO17</v>
      </c>
      <c r="B162" s="10" t="s">
        <v>57</v>
      </c>
      <c r="C162" s="10" t="s">
        <v>0</v>
      </c>
      <c r="D162" s="10" t="s">
        <v>3</v>
      </c>
      <c r="E162" s="10" t="s">
        <v>1</v>
      </c>
      <c r="F162">
        <v>17</v>
      </c>
      <c r="G162">
        <v>2.8435845375061035</v>
      </c>
      <c r="H162">
        <v>2.1345779895782471</v>
      </c>
      <c r="I162">
        <v>102.2216796875</v>
      </c>
      <c r="J162">
        <v>0.16046801209449768</v>
      </c>
      <c r="K162">
        <v>161936</v>
      </c>
      <c r="L162">
        <v>151484.87974999999</v>
      </c>
      <c r="M162">
        <v>0.70900648832321167</v>
      </c>
      <c r="N162">
        <v>0.50335067510604858</v>
      </c>
      <c r="O162">
        <v>0.62485706806182861</v>
      </c>
      <c r="P162">
        <v>0.70900648832321167</v>
      </c>
      <c r="Q162">
        <v>0.79315590858459473</v>
      </c>
      <c r="R162">
        <v>0.91466230154037476</v>
      </c>
      <c r="S162" t="s">
        <v>39</v>
      </c>
      <c r="Z162" s="3"/>
    </row>
    <row r="163" spans="1:26" hidden="1" x14ac:dyDescent="0.25">
      <c r="A163" s="10" t="str">
        <f t="shared" si="2"/>
        <v>2016All1-in-2July PeakCAISO17</v>
      </c>
      <c r="B163" s="10" t="s">
        <v>57</v>
      </c>
      <c r="C163" s="10" t="s">
        <v>0</v>
      </c>
      <c r="D163" s="10" t="s">
        <v>3</v>
      </c>
      <c r="E163" s="10" t="s">
        <v>9</v>
      </c>
      <c r="F163">
        <v>17</v>
      </c>
      <c r="G163">
        <v>2.5415248870849609</v>
      </c>
      <c r="H163">
        <v>2.004082202911377</v>
      </c>
      <c r="I163">
        <v>94.23309326171875</v>
      </c>
      <c r="J163">
        <v>0.16046801209449768</v>
      </c>
      <c r="K163">
        <v>161936</v>
      </c>
      <c r="L163">
        <v>151484.87974999999</v>
      </c>
      <c r="M163">
        <v>0.53744274377822876</v>
      </c>
      <c r="N163">
        <v>0.33178693056106567</v>
      </c>
      <c r="O163">
        <v>0.4532933235168457</v>
      </c>
      <c r="P163">
        <v>0.53744274377822876</v>
      </c>
      <c r="Q163">
        <v>0.62159216403961182</v>
      </c>
      <c r="R163">
        <v>0.74309855699539185</v>
      </c>
      <c r="S163" t="s">
        <v>39</v>
      </c>
      <c r="Z163" s="3"/>
    </row>
    <row r="164" spans="1:26" hidden="1" x14ac:dyDescent="0.25">
      <c r="A164" s="10" t="str">
        <f t="shared" si="2"/>
        <v>2016All1-in-10July PeakPGE17</v>
      </c>
      <c r="B164" s="10" t="s">
        <v>57</v>
      </c>
      <c r="C164" s="10" t="s">
        <v>0</v>
      </c>
      <c r="D164" s="10" t="s">
        <v>3</v>
      </c>
      <c r="E164" s="10" t="s">
        <v>1</v>
      </c>
      <c r="F164">
        <v>17</v>
      </c>
      <c r="G164">
        <v>3.0083339214324951</v>
      </c>
      <c r="H164">
        <v>2.2544980049133301</v>
      </c>
      <c r="I164">
        <v>103.60825347900391</v>
      </c>
      <c r="J164">
        <v>0.16046801209449768</v>
      </c>
      <c r="K164">
        <v>161936</v>
      </c>
      <c r="L164">
        <v>151484.87974999999</v>
      </c>
      <c r="M164">
        <v>0.75383591651916504</v>
      </c>
      <c r="N164">
        <v>0.54818010330200195</v>
      </c>
      <c r="O164">
        <v>0.66968649625778198</v>
      </c>
      <c r="P164">
        <v>0.75383591651916504</v>
      </c>
      <c r="Q164">
        <v>0.8379853367805481</v>
      </c>
      <c r="R164">
        <v>0.95949172973632813</v>
      </c>
      <c r="S164" t="s">
        <v>38</v>
      </c>
      <c r="Z164" s="3"/>
    </row>
    <row r="165" spans="1:26" hidden="1" x14ac:dyDescent="0.25">
      <c r="A165" s="10" t="str">
        <f t="shared" si="2"/>
        <v>2016All1-in-2July PeakPGE17</v>
      </c>
      <c r="B165" s="10" t="s">
        <v>57</v>
      </c>
      <c r="C165" s="10" t="s">
        <v>0</v>
      </c>
      <c r="D165" s="10" t="s">
        <v>3</v>
      </c>
      <c r="E165" s="10" t="s">
        <v>9</v>
      </c>
      <c r="F165">
        <v>17</v>
      </c>
      <c r="G165">
        <v>2.6379163265228271</v>
      </c>
      <c r="H165">
        <v>1.9963264465332031</v>
      </c>
      <c r="I165">
        <v>100.31105041503906</v>
      </c>
      <c r="J165">
        <v>0.16046801209449768</v>
      </c>
      <c r="K165">
        <v>161936</v>
      </c>
      <c r="L165">
        <v>151484.87974999999</v>
      </c>
      <c r="M165">
        <v>0.64158982038497925</v>
      </c>
      <c r="N165">
        <v>0.43593400716781616</v>
      </c>
      <c r="O165">
        <v>0.55744040012359619</v>
      </c>
      <c r="P165">
        <v>0.64158982038497925</v>
      </c>
      <c r="Q165">
        <v>0.7257392406463623</v>
      </c>
      <c r="R165">
        <v>0.84724563360214233</v>
      </c>
      <c r="S165" t="s">
        <v>38</v>
      </c>
      <c r="Z165" s="3"/>
    </row>
    <row r="166" spans="1:26" hidden="1" x14ac:dyDescent="0.25">
      <c r="A166" s="10" t="str">
        <f t="shared" si="2"/>
        <v>2016All1-in-10July PeakCAISO18</v>
      </c>
      <c r="B166" s="10" t="s">
        <v>57</v>
      </c>
      <c r="C166" s="10" t="s">
        <v>0</v>
      </c>
      <c r="D166" s="10" t="s">
        <v>3</v>
      </c>
      <c r="E166" s="10" t="s">
        <v>1</v>
      </c>
      <c r="F166">
        <v>18</v>
      </c>
      <c r="G166">
        <v>3.0745975971221924</v>
      </c>
      <c r="H166">
        <v>2.3646154403686523</v>
      </c>
      <c r="I166">
        <v>101.46318054199219</v>
      </c>
      <c r="J166">
        <v>0.13599415123462677</v>
      </c>
      <c r="K166">
        <v>161936</v>
      </c>
      <c r="L166">
        <v>151484.87974999999</v>
      </c>
      <c r="M166">
        <v>0.70998215675354004</v>
      </c>
      <c r="N166">
        <v>0.53569203615188599</v>
      </c>
      <c r="O166">
        <v>0.63866680860519409</v>
      </c>
      <c r="P166">
        <v>0.70998215675354004</v>
      </c>
      <c r="Q166">
        <v>0.78129750490188599</v>
      </c>
      <c r="R166">
        <v>0.88427227735519409</v>
      </c>
      <c r="S166" t="s">
        <v>39</v>
      </c>
      <c r="Z166" s="3"/>
    </row>
    <row r="167" spans="1:26" hidden="1" x14ac:dyDescent="0.25">
      <c r="A167" s="10" t="str">
        <f t="shared" si="2"/>
        <v>2016All1-in-2July PeakCAISO18</v>
      </c>
      <c r="B167" s="10" t="s">
        <v>57</v>
      </c>
      <c r="C167" s="10" t="s">
        <v>0</v>
      </c>
      <c r="D167" s="10" t="s">
        <v>3</v>
      </c>
      <c r="E167" s="10" t="s">
        <v>9</v>
      </c>
      <c r="F167">
        <v>18</v>
      </c>
      <c r="G167">
        <v>2.7479987144470215</v>
      </c>
      <c r="H167">
        <v>2.2401123046875</v>
      </c>
      <c r="I167">
        <v>93.160614013671875</v>
      </c>
      <c r="J167">
        <v>0.13599415123462677</v>
      </c>
      <c r="K167">
        <v>161936</v>
      </c>
      <c r="L167">
        <v>151484.87974999999</v>
      </c>
      <c r="M167">
        <v>0.50788635015487671</v>
      </c>
      <c r="N167">
        <v>0.33359625935554504</v>
      </c>
      <c r="O167">
        <v>0.43657103180885315</v>
      </c>
      <c r="P167">
        <v>0.50788635015487671</v>
      </c>
      <c r="Q167">
        <v>0.57920169830322266</v>
      </c>
      <c r="R167">
        <v>0.68217647075653076</v>
      </c>
      <c r="S167" t="s">
        <v>39</v>
      </c>
      <c r="Z167" s="3"/>
    </row>
    <row r="168" spans="1:26" hidden="1" x14ac:dyDescent="0.25">
      <c r="A168" s="10" t="str">
        <f t="shared" si="2"/>
        <v>2016All1-in-2July PeakPGE18</v>
      </c>
      <c r="B168" s="10" t="s">
        <v>57</v>
      </c>
      <c r="C168" s="10" t="s">
        <v>0</v>
      </c>
      <c r="D168" s="10" t="s">
        <v>3</v>
      </c>
      <c r="E168" s="10" t="s">
        <v>9</v>
      </c>
      <c r="F168">
        <v>18</v>
      </c>
      <c r="G168">
        <v>2.8522207736968994</v>
      </c>
      <c r="H168">
        <v>2.1989197731018066</v>
      </c>
      <c r="I168">
        <v>99.950668334960938</v>
      </c>
      <c r="J168">
        <v>0.13599415123462677</v>
      </c>
      <c r="K168">
        <v>161936</v>
      </c>
      <c r="L168">
        <v>151484.87974999999</v>
      </c>
      <c r="M168">
        <v>0.653300940990448</v>
      </c>
      <c r="N168">
        <v>0.47901085019111633</v>
      </c>
      <c r="O168">
        <v>0.58198559284210205</v>
      </c>
      <c r="P168">
        <v>0.653300940990448</v>
      </c>
      <c r="Q168">
        <v>0.72461628913879395</v>
      </c>
      <c r="R168">
        <v>0.82759106159210205</v>
      </c>
      <c r="S168" t="s">
        <v>38</v>
      </c>
      <c r="Z168" s="3"/>
    </row>
    <row r="169" spans="1:26" hidden="1" x14ac:dyDescent="0.25">
      <c r="A169" s="10" t="str">
        <f t="shared" si="2"/>
        <v>2016All1-in-10July PeakPGE18</v>
      </c>
      <c r="B169" s="10" t="s">
        <v>57</v>
      </c>
      <c r="C169" s="10" t="s">
        <v>0</v>
      </c>
      <c r="D169" s="10" t="s">
        <v>3</v>
      </c>
      <c r="E169" s="10" t="s">
        <v>1</v>
      </c>
      <c r="F169">
        <v>18</v>
      </c>
      <c r="G169">
        <v>3.2527313232421875</v>
      </c>
      <c r="H169">
        <v>2.5048828125</v>
      </c>
      <c r="I169">
        <v>102.53097534179687</v>
      </c>
      <c r="J169">
        <v>0.13599415123462677</v>
      </c>
      <c r="K169">
        <v>161936</v>
      </c>
      <c r="L169">
        <v>151484.87974999999</v>
      </c>
      <c r="M169">
        <v>0.74784862995147705</v>
      </c>
      <c r="N169">
        <v>0.573558509349823</v>
      </c>
      <c r="O169">
        <v>0.6765332818031311</v>
      </c>
      <c r="P169">
        <v>0.74784862995147705</v>
      </c>
      <c r="Q169">
        <v>0.819163978099823</v>
      </c>
      <c r="R169">
        <v>0.9221387505531311</v>
      </c>
      <c r="S169" t="s">
        <v>38</v>
      </c>
      <c r="Z169" s="3"/>
    </row>
    <row r="170" spans="1:26" hidden="1" x14ac:dyDescent="0.25">
      <c r="A170" s="10" t="str">
        <f t="shared" si="2"/>
        <v>2016All1-in-2July PeakCAISO19</v>
      </c>
      <c r="B170" s="10" t="s">
        <v>57</v>
      </c>
      <c r="C170" s="10" t="s">
        <v>0</v>
      </c>
      <c r="D170" s="10" t="s">
        <v>3</v>
      </c>
      <c r="E170" s="10" t="s">
        <v>9</v>
      </c>
      <c r="F170">
        <v>19</v>
      </c>
      <c r="G170">
        <v>2.7916290760040283</v>
      </c>
      <c r="H170">
        <v>3.0277721881866455</v>
      </c>
      <c r="I170">
        <v>91.3651123046875</v>
      </c>
      <c r="J170">
        <v>0.11742977052927017</v>
      </c>
      <c r="K170">
        <v>161936</v>
      </c>
      <c r="L170">
        <v>151484.87974999999</v>
      </c>
      <c r="M170">
        <v>-0.23614311218261719</v>
      </c>
      <c r="N170">
        <v>-0.38664111495018005</v>
      </c>
      <c r="O170">
        <v>-0.29772329330444336</v>
      </c>
      <c r="P170">
        <v>-0.23614311218261719</v>
      </c>
      <c r="Q170">
        <v>-0.17456294596195221</v>
      </c>
      <c r="R170">
        <v>-8.5645116865634918E-2</v>
      </c>
      <c r="S170" t="s">
        <v>39</v>
      </c>
      <c r="Z170" s="3"/>
    </row>
    <row r="171" spans="1:26" hidden="1" x14ac:dyDescent="0.25">
      <c r="A171" s="10" t="str">
        <f t="shared" si="2"/>
        <v>2016All1-in-10July PeakCAISO19</v>
      </c>
      <c r="B171" s="10" t="s">
        <v>57</v>
      </c>
      <c r="C171" s="10" t="s">
        <v>0</v>
      </c>
      <c r="D171" s="10" t="s">
        <v>3</v>
      </c>
      <c r="E171" s="10" t="s">
        <v>1</v>
      </c>
      <c r="F171">
        <v>19</v>
      </c>
      <c r="G171">
        <v>3.1234135627746582</v>
      </c>
      <c r="H171">
        <v>3.3711059093475342</v>
      </c>
      <c r="I171">
        <v>99.673606872558594</v>
      </c>
      <c r="J171">
        <v>0.11742977052927017</v>
      </c>
      <c r="K171">
        <v>161936</v>
      </c>
      <c r="L171">
        <v>151484.87974999999</v>
      </c>
      <c r="M171">
        <v>-0.2476922869682312</v>
      </c>
      <c r="N171">
        <v>-0.39819028973579407</v>
      </c>
      <c r="O171">
        <v>-0.30927246809005737</v>
      </c>
      <c r="P171">
        <v>-0.2476922869682312</v>
      </c>
      <c r="Q171">
        <v>-0.18611212074756622</v>
      </c>
      <c r="R171">
        <v>-9.7194291651248932E-2</v>
      </c>
      <c r="S171" t="s">
        <v>39</v>
      </c>
      <c r="Z171" s="3"/>
    </row>
    <row r="172" spans="1:26" hidden="1" x14ac:dyDescent="0.25">
      <c r="A172" s="10" t="str">
        <f t="shared" si="2"/>
        <v>2016All1-in-2July PeakPGE19</v>
      </c>
      <c r="B172" s="10" t="s">
        <v>57</v>
      </c>
      <c r="C172" s="10" t="s">
        <v>0</v>
      </c>
      <c r="D172" s="10" t="s">
        <v>3</v>
      </c>
      <c r="E172" s="10" t="s">
        <v>9</v>
      </c>
      <c r="F172">
        <v>19</v>
      </c>
      <c r="G172">
        <v>2.8975059986114502</v>
      </c>
      <c r="H172">
        <v>3.1308190822601318</v>
      </c>
      <c r="I172">
        <v>98.043144226074219</v>
      </c>
      <c r="J172">
        <v>0.11742977052927017</v>
      </c>
      <c r="K172">
        <v>161936</v>
      </c>
      <c r="L172">
        <v>151484.87974999999</v>
      </c>
      <c r="M172">
        <v>-0.23331314325332642</v>
      </c>
      <c r="N172">
        <v>-0.38381114602088928</v>
      </c>
      <c r="O172">
        <v>-0.29489332437515259</v>
      </c>
      <c r="P172">
        <v>-0.23331314325332642</v>
      </c>
      <c r="Q172">
        <v>-0.17173297703266144</v>
      </c>
      <c r="R172">
        <v>-8.2815147936344147E-2</v>
      </c>
      <c r="S172" t="s">
        <v>38</v>
      </c>
      <c r="Z172" s="3"/>
    </row>
    <row r="173" spans="1:26" hidden="1" x14ac:dyDescent="0.25">
      <c r="A173" s="10" t="str">
        <f t="shared" si="2"/>
        <v>2016All1-in-10July PeakPGE19</v>
      </c>
      <c r="B173" s="10" t="s">
        <v>57</v>
      </c>
      <c r="C173" s="10" t="s">
        <v>0</v>
      </c>
      <c r="D173" s="10" t="s">
        <v>3</v>
      </c>
      <c r="E173" s="10" t="s">
        <v>1</v>
      </c>
      <c r="F173">
        <v>19</v>
      </c>
      <c r="G173">
        <v>3.3043756484985352</v>
      </c>
      <c r="H173">
        <v>3.5620527267456055</v>
      </c>
      <c r="I173">
        <v>100.30184173583984</v>
      </c>
      <c r="J173">
        <v>0.11742977052927017</v>
      </c>
      <c r="K173">
        <v>161936</v>
      </c>
      <c r="L173">
        <v>151484.87974999999</v>
      </c>
      <c r="M173">
        <v>-0.25767698884010315</v>
      </c>
      <c r="N173">
        <v>-0.40817499160766602</v>
      </c>
      <c r="O173">
        <v>-0.31925716996192932</v>
      </c>
      <c r="P173">
        <v>-0.25767698884010315</v>
      </c>
      <c r="Q173">
        <v>-0.19609682261943817</v>
      </c>
      <c r="R173">
        <v>-0.10717899352312088</v>
      </c>
      <c r="S173" t="s">
        <v>38</v>
      </c>
      <c r="Z173" s="3"/>
    </row>
    <row r="174" spans="1:26" hidden="1" x14ac:dyDescent="0.25">
      <c r="A174" s="10" t="str">
        <f t="shared" si="2"/>
        <v>2016All1-in-10July PeakCAISO20</v>
      </c>
      <c r="B174" s="10" t="s">
        <v>57</v>
      </c>
      <c r="C174" s="10" t="s">
        <v>0</v>
      </c>
      <c r="D174" s="10" t="s">
        <v>3</v>
      </c>
      <c r="E174" s="10" t="s">
        <v>1</v>
      </c>
      <c r="F174">
        <v>20</v>
      </c>
      <c r="G174">
        <v>2.9555511474609375</v>
      </c>
      <c r="H174">
        <v>3.2958447933197021</v>
      </c>
      <c r="I174">
        <v>95.888572692871094</v>
      </c>
      <c r="J174">
        <v>7.6294809579849243E-2</v>
      </c>
      <c r="K174">
        <v>161936</v>
      </c>
      <c r="L174">
        <v>151484.87974999999</v>
      </c>
      <c r="M174">
        <v>-0.34029355645179749</v>
      </c>
      <c r="N174">
        <v>-0.43807297945022583</v>
      </c>
      <c r="O174">
        <v>-0.3803025484085083</v>
      </c>
      <c r="P174">
        <v>-0.34029355645179749</v>
      </c>
      <c r="Q174">
        <v>-0.30028456449508667</v>
      </c>
      <c r="R174">
        <v>-0.24251413345336914</v>
      </c>
      <c r="S174" t="s">
        <v>39</v>
      </c>
      <c r="Z174" s="3"/>
    </row>
    <row r="175" spans="1:26" hidden="1" x14ac:dyDescent="0.25">
      <c r="A175" s="10" t="str">
        <f t="shared" si="2"/>
        <v>2016All1-in-2July PeakCAISO20</v>
      </c>
      <c r="B175" s="10" t="s">
        <v>57</v>
      </c>
      <c r="C175" s="10" t="s">
        <v>0</v>
      </c>
      <c r="D175" s="10" t="s">
        <v>3</v>
      </c>
      <c r="E175" s="10" t="s">
        <v>9</v>
      </c>
      <c r="F175">
        <v>20</v>
      </c>
      <c r="G175">
        <v>2.6415977478027344</v>
      </c>
      <c r="H175">
        <v>2.9213268756866455</v>
      </c>
      <c r="I175">
        <v>88.169364929199219</v>
      </c>
      <c r="J175">
        <v>7.6294809579849243E-2</v>
      </c>
      <c r="K175">
        <v>161936</v>
      </c>
      <c r="L175">
        <v>151484.87974999999</v>
      </c>
      <c r="M175">
        <v>-0.27972906827926636</v>
      </c>
      <c r="N175">
        <v>-0.3775084912776947</v>
      </c>
      <c r="O175">
        <v>-0.31973806023597717</v>
      </c>
      <c r="P175">
        <v>-0.27972906827926636</v>
      </c>
      <c r="Q175">
        <v>-0.23972007632255554</v>
      </c>
      <c r="R175">
        <v>-0.18194964528083801</v>
      </c>
      <c r="S175" t="s">
        <v>39</v>
      </c>
      <c r="Z175" s="3"/>
    </row>
    <row r="176" spans="1:26" hidden="1" x14ac:dyDescent="0.25">
      <c r="A176" s="10" t="str">
        <f t="shared" si="2"/>
        <v>2016All1-in-10July PeakPGE20</v>
      </c>
      <c r="B176" s="10" t="s">
        <v>57</v>
      </c>
      <c r="C176" s="10" t="s">
        <v>0</v>
      </c>
      <c r="D176" s="10" t="s">
        <v>3</v>
      </c>
      <c r="E176" s="10" t="s">
        <v>1</v>
      </c>
      <c r="F176">
        <v>20</v>
      </c>
      <c r="G176">
        <v>3.1267874240875244</v>
      </c>
      <c r="H176">
        <v>3.4904513359069824</v>
      </c>
      <c r="I176">
        <v>96.786453247070313</v>
      </c>
      <c r="J176">
        <v>7.6294809579849243E-2</v>
      </c>
      <c r="K176">
        <v>161936</v>
      </c>
      <c r="L176">
        <v>151484.87974999999</v>
      </c>
      <c r="M176">
        <v>-0.36366400122642517</v>
      </c>
      <c r="N176">
        <v>-0.46144342422485352</v>
      </c>
      <c r="O176">
        <v>-0.40367299318313599</v>
      </c>
      <c r="P176">
        <v>-0.36366400122642517</v>
      </c>
      <c r="Q176">
        <v>-0.32365500926971436</v>
      </c>
      <c r="R176">
        <v>-0.26588457822799683</v>
      </c>
      <c r="S176" t="s">
        <v>38</v>
      </c>
      <c r="Z176" s="3"/>
    </row>
    <row r="177" spans="1:26" hidden="1" x14ac:dyDescent="0.25">
      <c r="A177" s="10" t="str">
        <f t="shared" si="2"/>
        <v>2016All1-in-2July PeakPGE20</v>
      </c>
      <c r="B177" s="10" t="s">
        <v>57</v>
      </c>
      <c r="C177" s="10" t="s">
        <v>0</v>
      </c>
      <c r="D177" s="10" t="s">
        <v>3</v>
      </c>
      <c r="E177" s="10" t="s">
        <v>9</v>
      </c>
      <c r="F177">
        <v>20</v>
      </c>
      <c r="G177">
        <v>2.7417845726013184</v>
      </c>
      <c r="H177">
        <v>3.0451793670654297</v>
      </c>
      <c r="I177">
        <v>94.052925109863281</v>
      </c>
      <c r="J177">
        <v>7.6294809579849243E-2</v>
      </c>
      <c r="K177">
        <v>161936</v>
      </c>
      <c r="L177">
        <v>151484.87974999999</v>
      </c>
      <c r="M177">
        <v>-0.3033948540687561</v>
      </c>
      <c r="N177">
        <v>-0.40117427706718445</v>
      </c>
      <c r="O177">
        <v>-0.34340384602546692</v>
      </c>
      <c r="P177">
        <v>-0.3033948540687561</v>
      </c>
      <c r="Q177">
        <v>-0.26338586211204529</v>
      </c>
      <c r="R177">
        <v>-0.20561543107032776</v>
      </c>
      <c r="S177" t="s">
        <v>38</v>
      </c>
      <c r="Z177" s="3"/>
    </row>
    <row r="178" spans="1:26" hidden="1" x14ac:dyDescent="0.25">
      <c r="A178" s="10" t="str">
        <f t="shared" si="2"/>
        <v>2016All1-in-10July PeakCAISO21</v>
      </c>
      <c r="B178" s="10" t="s">
        <v>57</v>
      </c>
      <c r="C178" s="10" t="s">
        <v>0</v>
      </c>
      <c r="D178" s="10" t="s">
        <v>3</v>
      </c>
      <c r="E178" s="10" t="s">
        <v>1</v>
      </c>
      <c r="F178">
        <v>21</v>
      </c>
      <c r="G178">
        <v>2.6892261505126953</v>
      </c>
      <c r="H178">
        <v>2.9146039485931396</v>
      </c>
      <c r="I178">
        <v>90.266670227050781</v>
      </c>
      <c r="J178">
        <v>7.6630406081676483E-2</v>
      </c>
      <c r="K178">
        <v>161936</v>
      </c>
      <c r="L178">
        <v>151484.87974999999</v>
      </c>
      <c r="M178">
        <v>-0.2253778874874115</v>
      </c>
      <c r="N178">
        <v>-0.32358741760253906</v>
      </c>
      <c r="O178">
        <v>-0.26556286215782166</v>
      </c>
      <c r="P178">
        <v>-0.2253778874874115</v>
      </c>
      <c r="Q178">
        <v>-0.18519289791584015</v>
      </c>
      <c r="R178">
        <v>-0.12716835737228394</v>
      </c>
      <c r="S178" t="s">
        <v>39</v>
      </c>
      <c r="Z178" s="3"/>
    </row>
    <row r="179" spans="1:26" hidden="1" x14ac:dyDescent="0.25">
      <c r="A179" s="10" t="str">
        <f t="shared" si="2"/>
        <v>2016All1-in-2July PeakCAISO21</v>
      </c>
      <c r="B179" s="10" t="s">
        <v>57</v>
      </c>
      <c r="C179" s="10" t="s">
        <v>0</v>
      </c>
      <c r="D179" s="10" t="s">
        <v>3</v>
      </c>
      <c r="E179" s="10" t="s">
        <v>9</v>
      </c>
      <c r="F179">
        <v>21</v>
      </c>
      <c r="G179">
        <v>2.4035634994506836</v>
      </c>
      <c r="H179">
        <v>2.5789651870727539</v>
      </c>
      <c r="I179">
        <v>83.835945129394531</v>
      </c>
      <c r="J179">
        <v>7.6630406081676483E-2</v>
      </c>
      <c r="K179">
        <v>161936</v>
      </c>
      <c r="L179">
        <v>151484.87974999999</v>
      </c>
      <c r="M179">
        <v>-0.17540180683135986</v>
      </c>
      <c r="N179">
        <v>-0.27361133694648743</v>
      </c>
      <c r="O179">
        <v>-0.21558679640293121</v>
      </c>
      <c r="P179">
        <v>-0.17540180683135986</v>
      </c>
      <c r="Q179">
        <v>-0.13521681725978851</v>
      </c>
      <c r="R179">
        <v>-7.71922767162323E-2</v>
      </c>
      <c r="S179" t="s">
        <v>39</v>
      </c>
      <c r="Z179" s="3"/>
    </row>
    <row r="180" spans="1:26" hidden="1" x14ac:dyDescent="0.25">
      <c r="A180" s="10" t="str">
        <f t="shared" si="2"/>
        <v>2016All1-in-2July PeakPGE21</v>
      </c>
      <c r="B180" s="10" t="s">
        <v>57</v>
      </c>
      <c r="C180" s="10" t="s">
        <v>0</v>
      </c>
      <c r="D180" s="10" t="s">
        <v>3</v>
      </c>
      <c r="E180" s="10" t="s">
        <v>9</v>
      </c>
      <c r="F180">
        <v>21</v>
      </c>
      <c r="G180">
        <v>2.4947223663330078</v>
      </c>
      <c r="H180">
        <v>2.685178279876709</v>
      </c>
      <c r="I180">
        <v>88.529624938964844</v>
      </c>
      <c r="J180">
        <v>7.6630406081676483E-2</v>
      </c>
      <c r="K180">
        <v>161936</v>
      </c>
      <c r="L180">
        <v>151484.87974999999</v>
      </c>
      <c r="M180">
        <v>-0.19045594334602356</v>
      </c>
      <c r="N180">
        <v>-0.28866547346115112</v>
      </c>
      <c r="O180">
        <v>-0.23064093291759491</v>
      </c>
      <c r="P180">
        <v>-0.19045594334602356</v>
      </c>
      <c r="Q180">
        <v>-0.15027095377445221</v>
      </c>
      <c r="R180">
        <v>-9.2246413230895996E-2</v>
      </c>
      <c r="S180" t="s">
        <v>38</v>
      </c>
      <c r="Z180" s="3"/>
    </row>
    <row r="181" spans="1:26" hidden="1" x14ac:dyDescent="0.25">
      <c r="A181" s="10" t="str">
        <f t="shared" si="2"/>
        <v>2016All1-in-10July PeakPGE21</v>
      </c>
      <c r="B181" s="10" t="s">
        <v>57</v>
      </c>
      <c r="C181" s="10" t="s">
        <v>0</v>
      </c>
      <c r="D181" s="10" t="s">
        <v>3</v>
      </c>
      <c r="E181" s="10" t="s">
        <v>1</v>
      </c>
      <c r="F181">
        <v>21</v>
      </c>
      <c r="G181">
        <v>2.8450326919555664</v>
      </c>
      <c r="H181">
        <v>3.0913562774658203</v>
      </c>
      <c r="I181">
        <v>91.795257568359375</v>
      </c>
      <c r="J181">
        <v>7.6630406081676483E-2</v>
      </c>
      <c r="K181">
        <v>161936</v>
      </c>
      <c r="L181">
        <v>151484.87974999999</v>
      </c>
      <c r="M181">
        <v>-0.24632368981838226</v>
      </c>
      <c r="N181">
        <v>-0.34453320503234863</v>
      </c>
      <c r="O181">
        <v>-0.28650867938995361</v>
      </c>
      <c r="P181">
        <v>-0.24632368981838226</v>
      </c>
      <c r="Q181">
        <v>-0.20613870024681091</v>
      </c>
      <c r="R181">
        <v>-0.1481141597032547</v>
      </c>
      <c r="S181" t="s">
        <v>38</v>
      </c>
      <c r="Z181" s="3"/>
    </row>
    <row r="182" spans="1:26" hidden="1" x14ac:dyDescent="0.25">
      <c r="A182" s="10" t="str">
        <f t="shared" si="2"/>
        <v>2016All1-in-2July PeakCAISO22</v>
      </c>
      <c r="B182" s="10" t="s">
        <v>57</v>
      </c>
      <c r="C182" s="10" t="s">
        <v>0</v>
      </c>
      <c r="D182" s="10" t="s">
        <v>3</v>
      </c>
      <c r="E182" s="10" t="s">
        <v>9</v>
      </c>
      <c r="F182">
        <v>22</v>
      </c>
      <c r="G182">
        <v>2.1088266372680664</v>
      </c>
      <c r="H182">
        <v>2.2170331478118896</v>
      </c>
      <c r="I182">
        <v>80.333686828613281</v>
      </c>
      <c r="J182">
        <v>6.3674606382846832E-2</v>
      </c>
      <c r="K182">
        <v>161936</v>
      </c>
      <c r="L182">
        <v>151484.87974999999</v>
      </c>
      <c r="M182">
        <v>-0.10820642858743668</v>
      </c>
      <c r="N182">
        <v>-0.18981181085109711</v>
      </c>
      <c r="O182">
        <v>-0.14159739017486572</v>
      </c>
      <c r="P182">
        <v>-0.10820642858743668</v>
      </c>
      <c r="Q182">
        <v>-7.4815467000007629E-2</v>
      </c>
      <c r="R182">
        <v>-2.6601053774356842E-2</v>
      </c>
      <c r="S182" t="s">
        <v>39</v>
      </c>
      <c r="Z182" s="3"/>
    </row>
    <row r="183" spans="1:26" hidden="1" x14ac:dyDescent="0.25">
      <c r="A183" s="10" t="str">
        <f t="shared" si="2"/>
        <v>2016All1-in-10July PeakCAISO22</v>
      </c>
      <c r="B183" s="10" t="s">
        <v>57</v>
      </c>
      <c r="C183" s="10" t="s">
        <v>0</v>
      </c>
      <c r="D183" s="10" t="s">
        <v>3</v>
      </c>
      <c r="E183" s="10" t="s">
        <v>1</v>
      </c>
      <c r="F183">
        <v>22</v>
      </c>
      <c r="G183">
        <v>2.3594598770141602</v>
      </c>
      <c r="H183">
        <v>2.5142443180084229</v>
      </c>
      <c r="I183">
        <v>86.117019653320312</v>
      </c>
      <c r="J183">
        <v>6.3674606382846832E-2</v>
      </c>
      <c r="K183">
        <v>161936</v>
      </c>
      <c r="L183">
        <v>151484.87974999999</v>
      </c>
      <c r="M183">
        <v>-0.15478436648845673</v>
      </c>
      <c r="N183">
        <v>-0.23638974130153656</v>
      </c>
      <c r="O183">
        <v>-0.18817533552646637</v>
      </c>
      <c r="P183">
        <v>-0.15478436648845673</v>
      </c>
      <c r="Q183">
        <v>-0.12139340490102768</v>
      </c>
      <c r="R183">
        <v>-7.3178991675376892E-2</v>
      </c>
      <c r="S183" t="s">
        <v>39</v>
      </c>
      <c r="Z183" s="3"/>
    </row>
    <row r="184" spans="1:26" hidden="1" x14ac:dyDescent="0.25">
      <c r="A184" s="10" t="str">
        <f t="shared" si="2"/>
        <v>2016All1-in-10July PeakPGE22</v>
      </c>
      <c r="B184" s="10" t="s">
        <v>57</v>
      </c>
      <c r="C184" s="10" t="s">
        <v>0</v>
      </c>
      <c r="D184" s="10" t="s">
        <v>3</v>
      </c>
      <c r="E184" s="10" t="s">
        <v>1</v>
      </c>
      <c r="F184">
        <v>22</v>
      </c>
      <c r="G184">
        <v>2.4961605072021484</v>
      </c>
      <c r="H184">
        <v>2.6697399616241455</v>
      </c>
      <c r="I184">
        <v>87.885345458984375</v>
      </c>
      <c r="J184">
        <v>6.3674606382846832E-2</v>
      </c>
      <c r="K184">
        <v>161936</v>
      </c>
      <c r="L184">
        <v>151484.87974999999</v>
      </c>
      <c r="M184">
        <v>-0.17357951402664185</v>
      </c>
      <c r="N184">
        <v>-0.25518488883972168</v>
      </c>
      <c r="O184">
        <v>-0.20697048306465149</v>
      </c>
      <c r="P184">
        <v>-0.17357951402664185</v>
      </c>
      <c r="Q184">
        <v>-0.1401885449886322</v>
      </c>
      <c r="R184">
        <v>-9.1974139213562012E-2</v>
      </c>
      <c r="S184" t="s">
        <v>38</v>
      </c>
      <c r="Z184" s="3"/>
    </row>
    <row r="185" spans="1:26" hidden="1" x14ac:dyDescent="0.25">
      <c r="A185" s="10" t="str">
        <f t="shared" si="2"/>
        <v>2016All1-in-2July PeakPGE22</v>
      </c>
      <c r="B185" s="10" t="s">
        <v>57</v>
      </c>
      <c r="C185" s="10" t="s">
        <v>0</v>
      </c>
      <c r="D185" s="10" t="s">
        <v>3</v>
      </c>
      <c r="E185" s="10" t="s">
        <v>9</v>
      </c>
      <c r="F185">
        <v>22</v>
      </c>
      <c r="G185">
        <v>2.1888070106506348</v>
      </c>
      <c r="H185">
        <v>2.3115386962890625</v>
      </c>
      <c r="I185">
        <v>83.987998962402344</v>
      </c>
      <c r="J185">
        <v>6.3674606382846832E-2</v>
      </c>
      <c r="K185">
        <v>161936</v>
      </c>
      <c r="L185">
        <v>151484.87974999999</v>
      </c>
      <c r="M185">
        <v>-0.12273174524307251</v>
      </c>
      <c r="N185">
        <v>-0.20433712005615234</v>
      </c>
      <c r="O185">
        <v>-0.15612271428108215</v>
      </c>
      <c r="P185">
        <v>-0.12273174524307251</v>
      </c>
      <c r="Q185">
        <v>-8.9340783655643463E-2</v>
      </c>
      <c r="R185">
        <v>-4.1126370429992676E-2</v>
      </c>
      <c r="S185" t="s">
        <v>38</v>
      </c>
      <c r="Z185" s="3"/>
    </row>
    <row r="186" spans="1:26" hidden="1" x14ac:dyDescent="0.25">
      <c r="A186" s="10" t="str">
        <f t="shared" si="2"/>
        <v>2016All1-in-2July PeakCAISO23</v>
      </c>
      <c r="B186" s="10" t="s">
        <v>57</v>
      </c>
      <c r="C186" s="10" t="s">
        <v>0</v>
      </c>
      <c r="D186" s="10" t="s">
        <v>3</v>
      </c>
      <c r="E186" s="10" t="s">
        <v>9</v>
      </c>
      <c r="F186">
        <v>23</v>
      </c>
      <c r="G186">
        <v>1.7032662630081177</v>
      </c>
      <c r="H186">
        <v>1.7773503065109253</v>
      </c>
      <c r="I186">
        <v>77.929672241210938</v>
      </c>
      <c r="J186">
        <v>5.8387260884046555E-2</v>
      </c>
      <c r="K186">
        <v>161936</v>
      </c>
      <c r="L186">
        <v>151484.87974999999</v>
      </c>
      <c r="M186">
        <v>-7.4084028601646423E-2</v>
      </c>
      <c r="N186">
        <v>-0.14891314506530762</v>
      </c>
      <c r="O186">
        <v>-0.10470230877399445</v>
      </c>
      <c r="P186">
        <v>-7.4084028601646423E-2</v>
      </c>
      <c r="Q186">
        <v>-4.3465748429298401E-2</v>
      </c>
      <c r="R186">
        <v>7.4508495163172483E-4</v>
      </c>
      <c r="S186" t="s">
        <v>39</v>
      </c>
      <c r="Z186" s="3"/>
    </row>
    <row r="187" spans="1:26" hidden="1" x14ac:dyDescent="0.25">
      <c r="A187" s="10" t="str">
        <f t="shared" si="2"/>
        <v>2016All1-in-10July PeakCAISO23</v>
      </c>
      <c r="B187" s="10" t="s">
        <v>57</v>
      </c>
      <c r="C187" s="10" t="s">
        <v>0</v>
      </c>
      <c r="D187" s="10" t="s">
        <v>3</v>
      </c>
      <c r="E187" s="10" t="s">
        <v>1</v>
      </c>
      <c r="F187">
        <v>23</v>
      </c>
      <c r="G187">
        <v>1.9056990146636963</v>
      </c>
      <c r="H187">
        <v>2.0109357833862305</v>
      </c>
      <c r="I187">
        <v>83.101524353027344</v>
      </c>
      <c r="J187">
        <v>5.8387260884046555E-2</v>
      </c>
      <c r="K187">
        <v>161936</v>
      </c>
      <c r="L187">
        <v>151484.87974999999</v>
      </c>
      <c r="M187">
        <v>-0.1052367091178894</v>
      </c>
      <c r="N187">
        <v>-0.1800658255815506</v>
      </c>
      <c r="O187">
        <v>-0.13585498929023743</v>
      </c>
      <c r="P187">
        <v>-0.1052367091178894</v>
      </c>
      <c r="Q187">
        <v>-7.4618428945541382E-2</v>
      </c>
      <c r="R187">
        <v>-3.0407596379518509E-2</v>
      </c>
      <c r="S187" t="s">
        <v>39</v>
      </c>
      <c r="Z187" s="3"/>
    </row>
    <row r="188" spans="1:26" hidden="1" x14ac:dyDescent="0.25">
      <c r="A188" s="10" t="str">
        <f t="shared" si="2"/>
        <v>2016All1-in-10July PeakPGE23</v>
      </c>
      <c r="B188" s="10" t="s">
        <v>57</v>
      </c>
      <c r="C188" s="10" t="s">
        <v>0</v>
      </c>
      <c r="D188" s="10" t="s">
        <v>3</v>
      </c>
      <c r="E188" s="10" t="s">
        <v>1</v>
      </c>
      <c r="F188">
        <v>23</v>
      </c>
      <c r="G188">
        <v>2.0161099433898926</v>
      </c>
      <c r="H188">
        <v>2.133594274520874</v>
      </c>
      <c r="I188">
        <v>84.5804443359375</v>
      </c>
      <c r="J188">
        <v>5.8387260884046555E-2</v>
      </c>
      <c r="K188">
        <v>161936</v>
      </c>
      <c r="L188">
        <v>151484.87974999999</v>
      </c>
      <c r="M188">
        <v>-0.11748422682285309</v>
      </c>
      <c r="N188">
        <v>-0.19231334328651428</v>
      </c>
      <c r="O188">
        <v>-0.14810250699520111</v>
      </c>
      <c r="P188">
        <v>-0.11748422682285309</v>
      </c>
      <c r="Q188">
        <v>-8.6865946650505066E-2</v>
      </c>
      <c r="R188">
        <v>-4.2655114084482193E-2</v>
      </c>
      <c r="S188" t="s">
        <v>38</v>
      </c>
      <c r="Z188" s="3"/>
    </row>
    <row r="189" spans="1:26" hidden="1" x14ac:dyDescent="0.25">
      <c r="A189" s="10" t="str">
        <f t="shared" si="2"/>
        <v>2016All1-in-2July PeakPGE23</v>
      </c>
      <c r="B189" s="10" t="s">
        <v>57</v>
      </c>
      <c r="C189" s="10" t="s">
        <v>0</v>
      </c>
      <c r="D189" s="10" t="s">
        <v>3</v>
      </c>
      <c r="E189" s="10" t="s">
        <v>9</v>
      </c>
      <c r="F189">
        <v>23</v>
      </c>
      <c r="G189">
        <v>1.7678653001785278</v>
      </c>
      <c r="H189">
        <v>1.8536927700042725</v>
      </c>
      <c r="I189">
        <v>80.756752014160156</v>
      </c>
      <c r="J189">
        <v>5.8387260884046555E-2</v>
      </c>
      <c r="K189">
        <v>161936</v>
      </c>
      <c r="L189">
        <v>151484.87974999999</v>
      </c>
      <c r="M189">
        <v>-8.5827462375164032E-2</v>
      </c>
      <c r="N189">
        <v>-0.16065657138824463</v>
      </c>
      <c r="O189">
        <v>-0.11644574254751205</v>
      </c>
      <c r="P189">
        <v>-8.5827462375164032E-2</v>
      </c>
      <c r="Q189">
        <v>-5.520918220281601E-2</v>
      </c>
      <c r="R189">
        <v>-1.0998348705470562E-2</v>
      </c>
      <c r="S189" t="s">
        <v>38</v>
      </c>
      <c r="Z189" s="3"/>
    </row>
    <row r="190" spans="1:26" hidden="1" x14ac:dyDescent="0.25">
      <c r="A190" s="10" t="str">
        <f t="shared" si="2"/>
        <v>2016All1-in-2July PeakCAISO24</v>
      </c>
      <c r="B190" s="10" t="s">
        <v>57</v>
      </c>
      <c r="C190" s="10" t="s">
        <v>0</v>
      </c>
      <c r="D190" s="10" t="s">
        <v>3</v>
      </c>
      <c r="E190" s="10" t="s">
        <v>9</v>
      </c>
      <c r="F190">
        <v>24</v>
      </c>
      <c r="G190">
        <v>1.3334572315216064</v>
      </c>
      <c r="H190">
        <v>1.3900918960571289</v>
      </c>
      <c r="I190">
        <v>76.098167419433594</v>
      </c>
      <c r="J190">
        <v>4.4309847056865692E-2</v>
      </c>
      <c r="K190">
        <v>161936</v>
      </c>
      <c r="L190">
        <v>151484.87974999999</v>
      </c>
      <c r="M190">
        <v>-5.6634712964296341E-2</v>
      </c>
      <c r="N190">
        <v>-0.1134222149848938</v>
      </c>
      <c r="O190">
        <v>-7.9870797693729401E-2</v>
      </c>
      <c r="P190">
        <v>-5.6634712964296341E-2</v>
      </c>
      <c r="Q190">
        <v>-3.3398628234863281E-2</v>
      </c>
      <c r="R190">
        <v>1.5278701903298497E-4</v>
      </c>
      <c r="S190" t="s">
        <v>39</v>
      </c>
      <c r="Z190" s="3"/>
    </row>
    <row r="191" spans="1:26" hidden="1" x14ac:dyDescent="0.25">
      <c r="A191" s="10" t="str">
        <f t="shared" si="2"/>
        <v>2016All1-in-10July PeakCAISO24</v>
      </c>
      <c r="B191" s="10" t="s">
        <v>57</v>
      </c>
      <c r="C191" s="10" t="s">
        <v>0</v>
      </c>
      <c r="D191" s="10" t="s">
        <v>3</v>
      </c>
      <c r="E191" s="10" t="s">
        <v>1</v>
      </c>
      <c r="F191">
        <v>24</v>
      </c>
      <c r="G191">
        <v>1.4919382333755493</v>
      </c>
      <c r="H191">
        <v>1.5716471672058105</v>
      </c>
      <c r="I191">
        <v>80.893577575683594</v>
      </c>
      <c r="J191">
        <v>4.4309847056865692E-2</v>
      </c>
      <c r="K191">
        <v>161936</v>
      </c>
      <c r="L191">
        <v>151484.87974999999</v>
      </c>
      <c r="M191">
        <v>-7.9708963632583618E-2</v>
      </c>
      <c r="N191">
        <v>-0.13649646937847137</v>
      </c>
      <c r="O191">
        <v>-0.10294504463672638</v>
      </c>
      <c r="P191">
        <v>-7.9708963632583618E-2</v>
      </c>
      <c r="Q191">
        <v>-5.6472878903150558E-2</v>
      </c>
      <c r="R191">
        <v>-2.292146347463131E-2</v>
      </c>
      <c r="S191" t="s">
        <v>39</v>
      </c>
      <c r="Z191" s="3"/>
    </row>
    <row r="192" spans="1:26" hidden="1" x14ac:dyDescent="0.25">
      <c r="A192" s="10" t="str">
        <f t="shared" si="2"/>
        <v>2016All1-in-10July PeakPGE24</v>
      </c>
      <c r="B192" s="10" t="s">
        <v>57</v>
      </c>
      <c r="C192" s="10" t="s">
        <v>0</v>
      </c>
      <c r="D192" s="10" t="s">
        <v>3</v>
      </c>
      <c r="E192" s="10" t="s">
        <v>1</v>
      </c>
      <c r="F192">
        <v>24</v>
      </c>
      <c r="G192">
        <v>1.5783771276473999</v>
      </c>
      <c r="H192">
        <v>1.6667015552520752</v>
      </c>
      <c r="I192">
        <v>82.498672485351563</v>
      </c>
      <c r="J192">
        <v>4.4309847056865692E-2</v>
      </c>
      <c r="K192">
        <v>161936</v>
      </c>
      <c r="L192">
        <v>151484.87974999999</v>
      </c>
      <c r="M192">
        <v>-8.8324397802352905E-2</v>
      </c>
      <c r="N192">
        <v>-0.14511190354824066</v>
      </c>
      <c r="O192">
        <v>-0.11156047880649567</v>
      </c>
      <c r="P192">
        <v>-8.8324397802352905E-2</v>
      </c>
      <c r="Q192">
        <v>-6.5088316798210144E-2</v>
      </c>
      <c r="R192">
        <v>-3.1536899507045746E-2</v>
      </c>
      <c r="S192" t="s">
        <v>38</v>
      </c>
      <c r="Z192" s="3"/>
    </row>
    <row r="193" spans="1:26" hidden="1" x14ac:dyDescent="0.25">
      <c r="A193" s="10" t="str">
        <f t="shared" si="2"/>
        <v>2016All1-in-2July PeakPGE24</v>
      </c>
      <c r="B193" s="10" t="s">
        <v>57</v>
      </c>
      <c r="C193" s="10" t="s">
        <v>0</v>
      </c>
      <c r="D193" s="10" t="s">
        <v>3</v>
      </c>
      <c r="E193" s="10" t="s">
        <v>9</v>
      </c>
      <c r="F193">
        <v>24</v>
      </c>
      <c r="G193">
        <v>1.3840306997299194</v>
      </c>
      <c r="H193">
        <v>1.4500696659088135</v>
      </c>
      <c r="I193">
        <v>78.251594543457031</v>
      </c>
      <c r="J193">
        <v>4.4309847056865692E-2</v>
      </c>
      <c r="K193">
        <v>161936</v>
      </c>
      <c r="L193">
        <v>151484.87974999999</v>
      </c>
      <c r="M193">
        <v>-6.6038995981216431E-2</v>
      </c>
      <c r="N193">
        <v>-0.12282649427652359</v>
      </c>
      <c r="O193">
        <v>-8.9275076985359192E-2</v>
      </c>
      <c r="P193">
        <v>-6.6038995981216431E-2</v>
      </c>
      <c r="Q193">
        <v>-4.2802911251783371E-2</v>
      </c>
      <c r="R193">
        <v>-9.251495823264122E-3</v>
      </c>
      <c r="S193" t="s">
        <v>38</v>
      </c>
      <c r="Z193" s="3"/>
    </row>
    <row r="194" spans="1:26" hidden="1" x14ac:dyDescent="0.25">
      <c r="A194" s="10" t="str">
        <f t="shared" ref="A194:A257" si="3">CONCATENATE(B194,C194,E194,D194,S194,F194)</f>
        <v>2016All1-in-2June PeakCAISO1</v>
      </c>
      <c r="B194" s="10" t="s">
        <v>57</v>
      </c>
      <c r="C194" s="10" t="s">
        <v>0</v>
      </c>
      <c r="D194" s="10" t="s">
        <v>4</v>
      </c>
      <c r="E194" s="10" t="s">
        <v>9</v>
      </c>
      <c r="F194">
        <v>1</v>
      </c>
      <c r="G194">
        <v>0.97347307205200195</v>
      </c>
      <c r="H194">
        <v>0.97347307205200195</v>
      </c>
      <c r="I194">
        <v>74.845199584960938</v>
      </c>
      <c r="J194">
        <v>0</v>
      </c>
      <c r="K194">
        <v>161936</v>
      </c>
      <c r="L194">
        <v>151788.18987999999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 t="s">
        <v>39</v>
      </c>
      <c r="Z194" s="3"/>
    </row>
    <row r="195" spans="1:26" hidden="1" x14ac:dyDescent="0.25">
      <c r="A195" s="10" t="str">
        <f t="shared" si="3"/>
        <v>2016All1-in-10June PeakCAISO1</v>
      </c>
      <c r="B195" s="10" t="s">
        <v>57</v>
      </c>
      <c r="C195" s="10" t="s">
        <v>0</v>
      </c>
      <c r="D195" s="10" t="s">
        <v>4</v>
      </c>
      <c r="E195" s="10" t="s">
        <v>1</v>
      </c>
      <c r="F195">
        <v>1</v>
      </c>
      <c r="G195">
        <v>0.9457322359085083</v>
      </c>
      <c r="H195">
        <v>0.9457322359085083</v>
      </c>
      <c r="I195">
        <v>73.480781555175781</v>
      </c>
      <c r="J195">
        <v>0</v>
      </c>
      <c r="K195">
        <v>161936</v>
      </c>
      <c r="L195">
        <v>151788.18987999999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 t="s">
        <v>39</v>
      </c>
      <c r="Z195" s="3"/>
    </row>
    <row r="196" spans="1:26" hidden="1" x14ac:dyDescent="0.25">
      <c r="A196" s="10" t="str">
        <f t="shared" si="3"/>
        <v>2016All1-in-2June PeakPGE1</v>
      </c>
      <c r="B196" s="10" t="s">
        <v>57</v>
      </c>
      <c r="C196" s="10" t="s">
        <v>0</v>
      </c>
      <c r="D196" s="10" t="s">
        <v>4</v>
      </c>
      <c r="E196" s="10" t="s">
        <v>9</v>
      </c>
      <c r="F196">
        <v>1</v>
      </c>
      <c r="G196">
        <v>1.0296746492385864</v>
      </c>
      <c r="H196">
        <v>1.0296746492385864</v>
      </c>
      <c r="I196">
        <v>76.018997192382813</v>
      </c>
      <c r="J196">
        <v>0</v>
      </c>
      <c r="K196">
        <v>161936</v>
      </c>
      <c r="L196">
        <v>151788.18987999999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 t="s">
        <v>38</v>
      </c>
      <c r="Z196" s="3"/>
    </row>
    <row r="197" spans="1:26" hidden="1" x14ac:dyDescent="0.25">
      <c r="A197" s="10" t="str">
        <f t="shared" si="3"/>
        <v>2016All1-in-10June PeakPGE1</v>
      </c>
      <c r="B197" s="10" t="s">
        <v>57</v>
      </c>
      <c r="C197" s="10" t="s">
        <v>0</v>
      </c>
      <c r="D197" s="10" t="s">
        <v>4</v>
      </c>
      <c r="E197" s="10" t="s">
        <v>1</v>
      </c>
      <c r="F197">
        <v>1</v>
      </c>
      <c r="G197">
        <v>1.0269961357116699</v>
      </c>
      <c r="H197">
        <v>1.0269961357116699</v>
      </c>
      <c r="I197">
        <v>76.361076354980469</v>
      </c>
      <c r="J197">
        <v>0</v>
      </c>
      <c r="K197">
        <v>161936</v>
      </c>
      <c r="L197">
        <v>151788.18987999999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38</v>
      </c>
      <c r="Z197" s="3"/>
    </row>
    <row r="198" spans="1:26" hidden="1" x14ac:dyDescent="0.25">
      <c r="A198" s="10" t="str">
        <f t="shared" si="3"/>
        <v>2016All1-in-10June PeakCAISO2</v>
      </c>
      <c r="B198" s="10" t="s">
        <v>57</v>
      </c>
      <c r="C198" s="10" t="s">
        <v>0</v>
      </c>
      <c r="D198" s="10" t="s">
        <v>4</v>
      </c>
      <c r="E198" s="10" t="s">
        <v>1</v>
      </c>
      <c r="F198">
        <v>2</v>
      </c>
      <c r="G198">
        <v>0.80396556854248047</v>
      </c>
      <c r="H198">
        <v>0.80396556854248047</v>
      </c>
      <c r="I198">
        <v>72.111953735351563</v>
      </c>
      <c r="J198">
        <v>0</v>
      </c>
      <c r="K198">
        <v>161936</v>
      </c>
      <c r="L198">
        <v>151788.18987999999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 t="s">
        <v>39</v>
      </c>
      <c r="Z198" s="3"/>
    </row>
    <row r="199" spans="1:26" hidden="1" x14ac:dyDescent="0.25">
      <c r="A199" s="10" t="str">
        <f t="shared" si="3"/>
        <v>2016All1-in-2June PeakCAISO2</v>
      </c>
      <c r="B199" s="10" t="s">
        <v>57</v>
      </c>
      <c r="C199" s="10" t="s">
        <v>0</v>
      </c>
      <c r="D199" s="10" t="s">
        <v>4</v>
      </c>
      <c r="E199" s="10" t="s">
        <v>9</v>
      </c>
      <c r="F199">
        <v>2</v>
      </c>
      <c r="G199">
        <v>0.82754802703857422</v>
      </c>
      <c r="H199">
        <v>0.82754802703857422</v>
      </c>
      <c r="I199">
        <v>72.233810424804687</v>
      </c>
      <c r="J199">
        <v>0</v>
      </c>
      <c r="K199">
        <v>161936</v>
      </c>
      <c r="L199">
        <v>151788.18987999999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 t="s">
        <v>39</v>
      </c>
      <c r="Z199" s="3"/>
    </row>
    <row r="200" spans="1:26" hidden="1" x14ac:dyDescent="0.25">
      <c r="A200" s="10" t="str">
        <f t="shared" si="3"/>
        <v>2016All1-in-2June PeakPGE2</v>
      </c>
      <c r="B200" s="10" t="s">
        <v>57</v>
      </c>
      <c r="C200" s="10" t="s">
        <v>0</v>
      </c>
      <c r="D200" s="10" t="s">
        <v>4</v>
      </c>
      <c r="E200" s="10" t="s">
        <v>9</v>
      </c>
      <c r="F200">
        <v>2</v>
      </c>
      <c r="G200">
        <v>0.87532496452331543</v>
      </c>
      <c r="H200">
        <v>0.87532496452331543</v>
      </c>
      <c r="I200">
        <v>74.02191162109375</v>
      </c>
      <c r="J200">
        <v>0</v>
      </c>
      <c r="K200">
        <v>161936</v>
      </c>
      <c r="L200">
        <v>151788.18987999999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 t="s">
        <v>38</v>
      </c>
      <c r="Z200" s="3"/>
    </row>
    <row r="201" spans="1:26" hidden="1" x14ac:dyDescent="0.25">
      <c r="A201" s="10" t="str">
        <f t="shared" si="3"/>
        <v>2016All1-in-10June PeakPGE2</v>
      </c>
      <c r="B201" s="10" t="s">
        <v>57</v>
      </c>
      <c r="C201" s="10" t="s">
        <v>0</v>
      </c>
      <c r="D201" s="10" t="s">
        <v>4</v>
      </c>
      <c r="E201" s="10" t="s">
        <v>1</v>
      </c>
      <c r="F201">
        <v>2</v>
      </c>
      <c r="G201">
        <v>0.87304788827896118</v>
      </c>
      <c r="H201">
        <v>0.87304788827896118</v>
      </c>
      <c r="I201">
        <v>74.556465148925781</v>
      </c>
      <c r="J201">
        <v>0</v>
      </c>
      <c r="K201">
        <v>161936</v>
      </c>
      <c r="L201">
        <v>151788.18987999999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 t="s">
        <v>38</v>
      </c>
      <c r="Z201" s="3"/>
    </row>
    <row r="202" spans="1:26" hidden="1" x14ac:dyDescent="0.25">
      <c r="A202" s="10" t="str">
        <f t="shared" si="3"/>
        <v>2016All1-in-2June PeakCAISO3</v>
      </c>
      <c r="B202" s="10" t="s">
        <v>57</v>
      </c>
      <c r="C202" s="10" t="s">
        <v>0</v>
      </c>
      <c r="D202" s="10" t="s">
        <v>4</v>
      </c>
      <c r="E202" s="10" t="s">
        <v>9</v>
      </c>
      <c r="F202">
        <v>3</v>
      </c>
      <c r="G202">
        <v>0.73335784673690796</v>
      </c>
      <c r="H202">
        <v>0.73335784673690796</v>
      </c>
      <c r="I202">
        <v>70.631149291992188</v>
      </c>
      <c r="J202">
        <v>0</v>
      </c>
      <c r="K202">
        <v>161936</v>
      </c>
      <c r="L202">
        <v>151788.18987999999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 t="s">
        <v>39</v>
      </c>
      <c r="Z202" s="3"/>
    </row>
    <row r="203" spans="1:26" hidden="1" x14ac:dyDescent="0.25">
      <c r="A203" s="10" t="str">
        <f t="shared" si="3"/>
        <v>2016All1-in-10June PeakCAISO3</v>
      </c>
      <c r="B203" s="10" t="s">
        <v>57</v>
      </c>
      <c r="C203" s="10" t="s">
        <v>0</v>
      </c>
      <c r="D203" s="10" t="s">
        <v>4</v>
      </c>
      <c r="E203" s="10" t="s">
        <v>1</v>
      </c>
      <c r="F203">
        <v>3</v>
      </c>
      <c r="G203">
        <v>0.7124595046043396</v>
      </c>
      <c r="H203">
        <v>0.7124595046043396</v>
      </c>
      <c r="I203">
        <v>70.656112670898437</v>
      </c>
      <c r="J203">
        <v>0</v>
      </c>
      <c r="K203">
        <v>161936</v>
      </c>
      <c r="L203">
        <v>151788.18987999999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 t="s">
        <v>39</v>
      </c>
      <c r="Z203" s="3"/>
    </row>
    <row r="204" spans="1:26" hidden="1" x14ac:dyDescent="0.25">
      <c r="A204" s="10" t="str">
        <f t="shared" si="3"/>
        <v>2016All1-in-10June PeakPGE3</v>
      </c>
      <c r="B204" s="10" t="s">
        <v>57</v>
      </c>
      <c r="C204" s="10" t="s">
        <v>0</v>
      </c>
      <c r="D204" s="10" t="s">
        <v>4</v>
      </c>
      <c r="E204" s="10" t="s">
        <v>1</v>
      </c>
      <c r="F204">
        <v>3</v>
      </c>
      <c r="G204">
        <v>0.77367901802062988</v>
      </c>
      <c r="H204">
        <v>0.77367901802062988</v>
      </c>
      <c r="I204">
        <v>73.089408874511719</v>
      </c>
      <c r="J204">
        <v>0</v>
      </c>
      <c r="K204">
        <v>161936</v>
      </c>
      <c r="L204">
        <v>151788.18987999999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 t="s">
        <v>38</v>
      </c>
      <c r="Z204" s="3"/>
    </row>
    <row r="205" spans="1:26" hidden="1" x14ac:dyDescent="0.25">
      <c r="A205" s="10" t="str">
        <f t="shared" si="3"/>
        <v>2016All1-in-2June PeakPGE3</v>
      </c>
      <c r="B205" s="10" t="s">
        <v>57</v>
      </c>
      <c r="C205" s="10" t="s">
        <v>0</v>
      </c>
      <c r="D205" s="10" t="s">
        <v>4</v>
      </c>
      <c r="E205" s="10" t="s">
        <v>9</v>
      </c>
      <c r="F205">
        <v>3</v>
      </c>
      <c r="G205">
        <v>0.77569687366485596</v>
      </c>
      <c r="H205">
        <v>0.77569687366485596</v>
      </c>
      <c r="I205">
        <v>72.313560485839844</v>
      </c>
      <c r="J205">
        <v>0</v>
      </c>
      <c r="K205">
        <v>161936</v>
      </c>
      <c r="L205">
        <v>151788.18987999999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t="s">
        <v>38</v>
      </c>
      <c r="Z205" s="3"/>
    </row>
    <row r="206" spans="1:26" hidden="1" x14ac:dyDescent="0.25">
      <c r="A206" s="10" t="str">
        <f t="shared" si="3"/>
        <v>2016All1-in-2June PeakCAISO4</v>
      </c>
      <c r="B206" s="10" t="s">
        <v>57</v>
      </c>
      <c r="C206" s="10" t="s">
        <v>0</v>
      </c>
      <c r="D206" s="10" t="s">
        <v>4</v>
      </c>
      <c r="E206" s="10" t="s">
        <v>9</v>
      </c>
      <c r="F206">
        <v>4</v>
      </c>
      <c r="G206">
        <v>0.67708605527877808</v>
      </c>
      <c r="H206">
        <v>0.67708605527877808</v>
      </c>
      <c r="I206">
        <v>69.141998291015625</v>
      </c>
      <c r="J206">
        <v>0</v>
      </c>
      <c r="K206">
        <v>161936</v>
      </c>
      <c r="L206">
        <v>151788.18987999999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 t="s">
        <v>39</v>
      </c>
      <c r="Z206" s="3"/>
    </row>
    <row r="207" spans="1:26" hidden="1" x14ac:dyDescent="0.25">
      <c r="A207" s="10" t="str">
        <f t="shared" si="3"/>
        <v>2016All1-in-10June PeakCAISO4</v>
      </c>
      <c r="B207" s="10" t="s">
        <v>57</v>
      </c>
      <c r="C207" s="10" t="s">
        <v>0</v>
      </c>
      <c r="D207" s="10" t="s">
        <v>4</v>
      </c>
      <c r="E207" s="10" t="s">
        <v>1</v>
      </c>
      <c r="F207">
        <v>4</v>
      </c>
      <c r="G207">
        <v>0.65779131650924683</v>
      </c>
      <c r="H207">
        <v>0.65779131650924683</v>
      </c>
      <c r="I207">
        <v>69.193855285644531</v>
      </c>
      <c r="J207">
        <v>0</v>
      </c>
      <c r="K207">
        <v>161936</v>
      </c>
      <c r="L207">
        <v>151788.18987999999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 t="s">
        <v>39</v>
      </c>
      <c r="Z207" s="3"/>
    </row>
    <row r="208" spans="1:26" hidden="1" x14ac:dyDescent="0.25">
      <c r="A208" s="10" t="str">
        <f t="shared" si="3"/>
        <v>2016All1-in-10June PeakPGE4</v>
      </c>
      <c r="B208" s="10" t="s">
        <v>57</v>
      </c>
      <c r="C208" s="10" t="s">
        <v>0</v>
      </c>
      <c r="D208" s="10" t="s">
        <v>4</v>
      </c>
      <c r="E208" s="10" t="s">
        <v>1</v>
      </c>
      <c r="F208">
        <v>4</v>
      </c>
      <c r="G208">
        <v>0.7143133282661438</v>
      </c>
      <c r="H208">
        <v>0.7143133282661438</v>
      </c>
      <c r="I208">
        <v>71.669120788574219</v>
      </c>
      <c r="J208">
        <v>0</v>
      </c>
      <c r="K208">
        <v>161936</v>
      </c>
      <c r="L208">
        <v>151788.18987999999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 t="s">
        <v>38</v>
      </c>
      <c r="Z208" s="3"/>
    </row>
    <row r="209" spans="1:26" hidden="1" x14ac:dyDescent="0.25">
      <c r="A209" s="10" t="str">
        <f t="shared" si="3"/>
        <v>2016All1-in-2June PeakPGE4</v>
      </c>
      <c r="B209" s="10" t="s">
        <v>57</v>
      </c>
      <c r="C209" s="10" t="s">
        <v>0</v>
      </c>
      <c r="D209" s="10" t="s">
        <v>4</v>
      </c>
      <c r="E209" s="10" t="s">
        <v>9</v>
      </c>
      <c r="F209">
        <v>4</v>
      </c>
      <c r="G209">
        <v>0.71617633104324341</v>
      </c>
      <c r="H209">
        <v>0.71617633104324341</v>
      </c>
      <c r="I209">
        <v>71.054862976074219</v>
      </c>
      <c r="J209">
        <v>0</v>
      </c>
      <c r="K209">
        <v>161936</v>
      </c>
      <c r="L209">
        <v>151788.18987999999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t="s">
        <v>38</v>
      </c>
      <c r="Z209" s="3"/>
    </row>
    <row r="210" spans="1:26" hidden="1" x14ac:dyDescent="0.25">
      <c r="A210" s="10" t="str">
        <f t="shared" si="3"/>
        <v>2016All1-in-10June PeakCAISO5</v>
      </c>
      <c r="B210" s="10" t="s">
        <v>57</v>
      </c>
      <c r="C210" s="10" t="s">
        <v>0</v>
      </c>
      <c r="D210" s="10" t="s">
        <v>4</v>
      </c>
      <c r="E210" s="10" t="s">
        <v>1</v>
      </c>
      <c r="F210">
        <v>5</v>
      </c>
      <c r="G210">
        <v>0.63381171226501465</v>
      </c>
      <c r="H210">
        <v>0.63381171226501465</v>
      </c>
      <c r="I210">
        <v>68.308540344238281</v>
      </c>
      <c r="J210">
        <v>0</v>
      </c>
      <c r="K210">
        <v>161936</v>
      </c>
      <c r="L210">
        <v>151788.18987999999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t="s">
        <v>39</v>
      </c>
      <c r="Z210" s="3"/>
    </row>
    <row r="211" spans="1:26" hidden="1" x14ac:dyDescent="0.25">
      <c r="A211" s="10" t="str">
        <f t="shared" si="3"/>
        <v>2016All1-in-2June PeakCAISO5</v>
      </c>
      <c r="B211" s="10" t="s">
        <v>57</v>
      </c>
      <c r="C211" s="10" t="s">
        <v>0</v>
      </c>
      <c r="D211" s="10" t="s">
        <v>4</v>
      </c>
      <c r="E211" s="10" t="s">
        <v>9</v>
      </c>
      <c r="F211">
        <v>5</v>
      </c>
      <c r="G211">
        <v>0.65240305662155151</v>
      </c>
      <c r="H211">
        <v>0.65240305662155151</v>
      </c>
      <c r="I211">
        <v>67.679344177246094</v>
      </c>
      <c r="J211">
        <v>0</v>
      </c>
      <c r="K211">
        <v>161936</v>
      </c>
      <c r="L211">
        <v>151788.18987999999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 t="s">
        <v>39</v>
      </c>
      <c r="Z211" s="3"/>
    </row>
    <row r="212" spans="1:26" hidden="1" x14ac:dyDescent="0.25">
      <c r="A212" s="10" t="str">
        <f t="shared" si="3"/>
        <v>2016All1-in-10June PeakPGE5</v>
      </c>
      <c r="B212" s="10" t="s">
        <v>57</v>
      </c>
      <c r="C212" s="10" t="s">
        <v>0</v>
      </c>
      <c r="D212" s="10" t="s">
        <v>4</v>
      </c>
      <c r="E212" s="10" t="s">
        <v>1</v>
      </c>
      <c r="F212">
        <v>5</v>
      </c>
      <c r="G212">
        <v>0.68827319145202637</v>
      </c>
      <c r="H212">
        <v>0.68827319145202637</v>
      </c>
      <c r="I212">
        <v>70.467536926269531</v>
      </c>
      <c r="J212">
        <v>0</v>
      </c>
      <c r="K212">
        <v>161936</v>
      </c>
      <c r="L212">
        <v>151788.18987999999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 t="s">
        <v>38</v>
      </c>
      <c r="Z212" s="3"/>
    </row>
    <row r="213" spans="1:26" hidden="1" x14ac:dyDescent="0.25">
      <c r="A213" s="10" t="str">
        <f t="shared" si="3"/>
        <v>2016All1-in-2June PeakPGE5</v>
      </c>
      <c r="B213" s="10" t="s">
        <v>57</v>
      </c>
      <c r="C213" s="10" t="s">
        <v>0</v>
      </c>
      <c r="D213" s="10" t="s">
        <v>4</v>
      </c>
      <c r="E213" s="10" t="s">
        <v>9</v>
      </c>
      <c r="F213">
        <v>5</v>
      </c>
      <c r="G213">
        <v>0.69006830453872681</v>
      </c>
      <c r="H213">
        <v>0.69006830453872681</v>
      </c>
      <c r="I213">
        <v>69.854171752929687</v>
      </c>
      <c r="J213">
        <v>0</v>
      </c>
      <c r="K213">
        <v>161936</v>
      </c>
      <c r="L213">
        <v>151788.18987999999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 t="s">
        <v>38</v>
      </c>
      <c r="Z213" s="3"/>
    </row>
    <row r="214" spans="1:26" hidden="1" x14ac:dyDescent="0.25">
      <c r="A214" s="10" t="str">
        <f t="shared" si="3"/>
        <v>2016All1-in-2June PeakCAISO6</v>
      </c>
      <c r="B214" s="10" t="s">
        <v>57</v>
      </c>
      <c r="C214" s="10" t="s">
        <v>0</v>
      </c>
      <c r="D214" s="10" t="s">
        <v>4</v>
      </c>
      <c r="E214" s="10" t="s">
        <v>9</v>
      </c>
      <c r="F214">
        <v>6</v>
      </c>
      <c r="G214">
        <v>0.67039448022842407</v>
      </c>
      <c r="H214">
        <v>0.67039448022842407</v>
      </c>
      <c r="I214">
        <v>66.712516784667969</v>
      </c>
      <c r="J214">
        <v>0</v>
      </c>
      <c r="K214">
        <v>161936</v>
      </c>
      <c r="L214">
        <v>151788.18987999999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t="s">
        <v>39</v>
      </c>
      <c r="Z214" s="3"/>
    </row>
    <row r="215" spans="1:26" hidden="1" x14ac:dyDescent="0.25">
      <c r="A215" s="10" t="str">
        <f t="shared" si="3"/>
        <v>2016All1-in-10June PeakCAISO6</v>
      </c>
      <c r="B215" s="10" t="s">
        <v>57</v>
      </c>
      <c r="C215" s="10" t="s">
        <v>0</v>
      </c>
      <c r="D215" s="10" t="s">
        <v>4</v>
      </c>
      <c r="E215" s="10" t="s">
        <v>1</v>
      </c>
      <c r="F215">
        <v>6</v>
      </c>
      <c r="G215">
        <v>0.6512904167175293</v>
      </c>
      <c r="H215">
        <v>0.6512904167175293</v>
      </c>
      <c r="I215">
        <v>67.279678344726563</v>
      </c>
      <c r="J215">
        <v>0</v>
      </c>
      <c r="K215">
        <v>161936</v>
      </c>
      <c r="L215">
        <v>151788.18987999999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 t="s">
        <v>39</v>
      </c>
      <c r="Z215" s="3"/>
    </row>
    <row r="216" spans="1:26" hidden="1" x14ac:dyDescent="0.25">
      <c r="A216" s="10" t="str">
        <f t="shared" si="3"/>
        <v>2016All1-in-2June PeakPGE6</v>
      </c>
      <c r="B216" s="10" t="s">
        <v>57</v>
      </c>
      <c r="C216" s="10" t="s">
        <v>0</v>
      </c>
      <c r="D216" s="10" t="s">
        <v>4</v>
      </c>
      <c r="E216" s="10" t="s">
        <v>9</v>
      </c>
      <c r="F216">
        <v>6</v>
      </c>
      <c r="G216">
        <v>0.70909833908081055</v>
      </c>
      <c r="H216">
        <v>0.70909833908081055</v>
      </c>
      <c r="I216">
        <v>68.810066223144531</v>
      </c>
      <c r="J216">
        <v>0</v>
      </c>
      <c r="K216">
        <v>161936</v>
      </c>
      <c r="L216">
        <v>151788.18987999999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 t="s">
        <v>38</v>
      </c>
      <c r="Z216" s="3"/>
    </row>
    <row r="217" spans="1:26" hidden="1" x14ac:dyDescent="0.25">
      <c r="A217" s="10" t="str">
        <f t="shared" si="3"/>
        <v>2016All1-in-10June PeakPGE6</v>
      </c>
      <c r="B217" s="10" t="s">
        <v>57</v>
      </c>
      <c r="C217" s="10" t="s">
        <v>0</v>
      </c>
      <c r="D217" s="10" t="s">
        <v>4</v>
      </c>
      <c r="E217" s="10" t="s">
        <v>1</v>
      </c>
      <c r="F217">
        <v>6</v>
      </c>
      <c r="G217">
        <v>0.70725381374359131</v>
      </c>
      <c r="H217">
        <v>0.70725381374359131</v>
      </c>
      <c r="I217">
        <v>69.524772644042969</v>
      </c>
      <c r="J217">
        <v>0</v>
      </c>
      <c r="K217">
        <v>161936</v>
      </c>
      <c r="L217">
        <v>151788.18987999999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t="s">
        <v>38</v>
      </c>
      <c r="Z217" s="3"/>
    </row>
    <row r="218" spans="1:26" hidden="1" x14ac:dyDescent="0.25">
      <c r="A218" s="10" t="str">
        <f t="shared" si="3"/>
        <v>2016All1-in-10June PeakCAISO7</v>
      </c>
      <c r="B218" s="10" t="s">
        <v>57</v>
      </c>
      <c r="C218" s="10" t="s">
        <v>0</v>
      </c>
      <c r="D218" s="10" t="s">
        <v>4</v>
      </c>
      <c r="E218" s="10" t="s">
        <v>1</v>
      </c>
      <c r="F218">
        <v>7</v>
      </c>
      <c r="G218">
        <v>0.71928781270980835</v>
      </c>
      <c r="H218">
        <v>0.71928781270980835</v>
      </c>
      <c r="I218">
        <v>67.695938110351563</v>
      </c>
      <c r="J218">
        <v>0</v>
      </c>
      <c r="K218">
        <v>161936</v>
      </c>
      <c r="L218">
        <v>151788.18987999999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 t="s">
        <v>39</v>
      </c>
      <c r="Z218" s="3"/>
    </row>
    <row r="219" spans="1:26" hidden="1" x14ac:dyDescent="0.25">
      <c r="A219" s="10" t="str">
        <f t="shared" si="3"/>
        <v>2016All1-in-2June PeakCAISO7</v>
      </c>
      <c r="B219" s="10" t="s">
        <v>57</v>
      </c>
      <c r="C219" s="10" t="s">
        <v>0</v>
      </c>
      <c r="D219" s="10" t="s">
        <v>4</v>
      </c>
      <c r="E219" s="10" t="s">
        <v>9</v>
      </c>
      <c r="F219">
        <v>7</v>
      </c>
      <c r="G219">
        <v>0.74038642644882202</v>
      </c>
      <c r="H219">
        <v>0.74038642644882202</v>
      </c>
      <c r="I219">
        <v>67.2491455078125</v>
      </c>
      <c r="J219">
        <v>0</v>
      </c>
      <c r="K219">
        <v>161936</v>
      </c>
      <c r="L219">
        <v>151788.18987999999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 t="s">
        <v>39</v>
      </c>
      <c r="Z219" s="3"/>
    </row>
    <row r="220" spans="1:26" hidden="1" x14ac:dyDescent="0.25">
      <c r="A220" s="10" t="str">
        <f t="shared" si="3"/>
        <v>2016All1-in-2June PeakPGE7</v>
      </c>
      <c r="B220" s="10" t="s">
        <v>57</v>
      </c>
      <c r="C220" s="10" t="s">
        <v>0</v>
      </c>
      <c r="D220" s="10" t="s">
        <v>4</v>
      </c>
      <c r="E220" s="10" t="s">
        <v>9</v>
      </c>
      <c r="F220">
        <v>7</v>
      </c>
      <c r="G220">
        <v>0.78313124179840088</v>
      </c>
      <c r="H220">
        <v>0.78313124179840088</v>
      </c>
      <c r="I220">
        <v>69.216049194335938</v>
      </c>
      <c r="J220">
        <v>0</v>
      </c>
      <c r="K220">
        <v>161936</v>
      </c>
      <c r="L220">
        <v>151788.18987999999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 t="s">
        <v>38</v>
      </c>
      <c r="Z220" s="3"/>
    </row>
    <row r="221" spans="1:26" hidden="1" x14ac:dyDescent="0.25">
      <c r="A221" s="10" t="str">
        <f t="shared" si="3"/>
        <v>2016All1-in-10June PeakPGE7</v>
      </c>
      <c r="B221" s="10" t="s">
        <v>57</v>
      </c>
      <c r="C221" s="10" t="s">
        <v>0</v>
      </c>
      <c r="D221" s="10" t="s">
        <v>4</v>
      </c>
      <c r="E221" s="10" t="s">
        <v>1</v>
      </c>
      <c r="F221">
        <v>7</v>
      </c>
      <c r="G221">
        <v>0.7810940146446228</v>
      </c>
      <c r="H221">
        <v>0.7810940146446228</v>
      </c>
      <c r="I221">
        <v>70.271156311035156</v>
      </c>
      <c r="J221">
        <v>0</v>
      </c>
      <c r="K221">
        <v>161936</v>
      </c>
      <c r="L221">
        <v>151788.18987999999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 t="s">
        <v>38</v>
      </c>
      <c r="Z221" s="3"/>
    </row>
    <row r="222" spans="1:26" hidden="1" x14ac:dyDescent="0.25">
      <c r="A222" s="10" t="str">
        <f t="shared" si="3"/>
        <v>2016All1-in-2June PeakCAISO8</v>
      </c>
      <c r="B222" s="10" t="s">
        <v>57</v>
      </c>
      <c r="C222" s="10" t="s">
        <v>0</v>
      </c>
      <c r="D222" s="10" t="s">
        <v>4</v>
      </c>
      <c r="E222" s="10" t="s">
        <v>9</v>
      </c>
      <c r="F222">
        <v>8</v>
      </c>
      <c r="G222">
        <v>0.78191071748733521</v>
      </c>
      <c r="H222">
        <v>0.78191071748733521</v>
      </c>
      <c r="I222">
        <v>71.503158569335938</v>
      </c>
      <c r="J222">
        <v>0</v>
      </c>
      <c r="K222">
        <v>161936</v>
      </c>
      <c r="L222">
        <v>151788.18987999999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 t="s">
        <v>39</v>
      </c>
      <c r="Z222" s="3"/>
    </row>
    <row r="223" spans="1:26" hidden="1" x14ac:dyDescent="0.25">
      <c r="A223" s="10" t="str">
        <f t="shared" si="3"/>
        <v>2016All1-in-10June PeakCAISO8</v>
      </c>
      <c r="B223" s="10" t="s">
        <v>57</v>
      </c>
      <c r="C223" s="10" t="s">
        <v>0</v>
      </c>
      <c r="D223" s="10" t="s">
        <v>4</v>
      </c>
      <c r="E223" s="10" t="s">
        <v>1</v>
      </c>
      <c r="F223">
        <v>8</v>
      </c>
      <c r="G223">
        <v>0.75962883234024048</v>
      </c>
      <c r="H223">
        <v>0.75962883234024048</v>
      </c>
      <c r="I223">
        <v>71.395454406738281</v>
      </c>
      <c r="J223">
        <v>0</v>
      </c>
      <c r="K223">
        <v>161936</v>
      </c>
      <c r="L223">
        <v>151788.18987999999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 t="s">
        <v>39</v>
      </c>
      <c r="Z223" s="3"/>
    </row>
    <row r="224" spans="1:26" hidden="1" x14ac:dyDescent="0.25">
      <c r="A224" s="10" t="str">
        <f t="shared" si="3"/>
        <v>2016All1-in-2June PeakPGE8</v>
      </c>
      <c r="B224" s="10" t="s">
        <v>57</v>
      </c>
      <c r="C224" s="10" t="s">
        <v>0</v>
      </c>
      <c r="D224" s="10" t="s">
        <v>4</v>
      </c>
      <c r="E224" s="10" t="s">
        <v>9</v>
      </c>
      <c r="F224">
        <v>8</v>
      </c>
      <c r="G224">
        <v>0.8270527720451355</v>
      </c>
      <c r="H224">
        <v>0.8270527720451355</v>
      </c>
      <c r="I224">
        <v>72.906105041503906</v>
      </c>
      <c r="J224">
        <v>0</v>
      </c>
      <c r="K224">
        <v>161936</v>
      </c>
      <c r="L224">
        <v>151788.18987999999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 t="s">
        <v>38</v>
      </c>
      <c r="Z224" s="3"/>
    </row>
    <row r="225" spans="1:26" hidden="1" x14ac:dyDescent="0.25">
      <c r="A225" s="10" t="str">
        <f t="shared" si="3"/>
        <v>2016All1-in-10June PeakPGE8</v>
      </c>
      <c r="B225" s="10" t="s">
        <v>57</v>
      </c>
      <c r="C225" s="10" t="s">
        <v>0</v>
      </c>
      <c r="D225" s="10" t="s">
        <v>4</v>
      </c>
      <c r="E225" s="10" t="s">
        <v>1</v>
      </c>
      <c r="F225">
        <v>8</v>
      </c>
      <c r="G225">
        <v>0.82490140199661255</v>
      </c>
      <c r="H225">
        <v>0.82490140199661255</v>
      </c>
      <c r="I225">
        <v>74.921195983886719</v>
      </c>
      <c r="J225">
        <v>0</v>
      </c>
      <c r="K225">
        <v>161936</v>
      </c>
      <c r="L225">
        <v>151788.18987999999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 t="s">
        <v>38</v>
      </c>
      <c r="Z225" s="3"/>
    </row>
    <row r="226" spans="1:26" hidden="1" x14ac:dyDescent="0.25">
      <c r="A226" s="10" t="str">
        <f t="shared" si="3"/>
        <v>2016All1-in-2June PeakCAISO9</v>
      </c>
      <c r="B226" s="10" t="s">
        <v>57</v>
      </c>
      <c r="C226" s="10" t="s">
        <v>0</v>
      </c>
      <c r="D226" s="10" t="s">
        <v>4</v>
      </c>
      <c r="E226" s="10" t="s">
        <v>9</v>
      </c>
      <c r="F226">
        <v>9</v>
      </c>
      <c r="G226">
        <v>0.77665162086486816</v>
      </c>
      <c r="H226">
        <v>0.77665162086486816</v>
      </c>
      <c r="I226">
        <v>76.24530029296875</v>
      </c>
      <c r="J226">
        <v>0</v>
      </c>
      <c r="K226">
        <v>161936</v>
      </c>
      <c r="L226">
        <v>151788.18987999999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 t="s">
        <v>39</v>
      </c>
      <c r="Z226" s="3"/>
    </row>
    <row r="227" spans="1:26" hidden="1" x14ac:dyDescent="0.25">
      <c r="A227" s="10" t="str">
        <f t="shared" si="3"/>
        <v>2016All1-in-10June PeakCAISO9</v>
      </c>
      <c r="B227" s="10" t="s">
        <v>57</v>
      </c>
      <c r="C227" s="10" t="s">
        <v>0</v>
      </c>
      <c r="D227" s="10" t="s">
        <v>4</v>
      </c>
      <c r="E227" s="10" t="s">
        <v>1</v>
      </c>
      <c r="F227">
        <v>9</v>
      </c>
      <c r="G227">
        <v>0.75451958179473877</v>
      </c>
      <c r="H227">
        <v>0.75451958179473877</v>
      </c>
      <c r="I227">
        <v>75.950531005859375</v>
      </c>
      <c r="J227">
        <v>0</v>
      </c>
      <c r="K227">
        <v>161936</v>
      </c>
      <c r="L227">
        <v>151788.18987999999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 t="s">
        <v>39</v>
      </c>
      <c r="Z227" s="3"/>
    </row>
    <row r="228" spans="1:26" hidden="1" x14ac:dyDescent="0.25">
      <c r="A228" s="10" t="str">
        <f t="shared" si="3"/>
        <v>2016All1-in-10June PeakPGE9</v>
      </c>
      <c r="B228" s="10" t="s">
        <v>57</v>
      </c>
      <c r="C228" s="10" t="s">
        <v>0</v>
      </c>
      <c r="D228" s="10" t="s">
        <v>4</v>
      </c>
      <c r="E228" s="10" t="s">
        <v>1</v>
      </c>
      <c r="F228">
        <v>9</v>
      </c>
      <c r="G228">
        <v>0.81935310363769531</v>
      </c>
      <c r="H228">
        <v>0.81935310363769531</v>
      </c>
      <c r="I228">
        <v>80.372230529785156</v>
      </c>
      <c r="J228">
        <v>0</v>
      </c>
      <c r="K228">
        <v>161936</v>
      </c>
      <c r="L228">
        <v>151788.18987999999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t="s">
        <v>38</v>
      </c>
      <c r="Z228" s="3"/>
    </row>
    <row r="229" spans="1:26" hidden="1" x14ac:dyDescent="0.25">
      <c r="A229" s="10" t="str">
        <f t="shared" si="3"/>
        <v>2016All1-in-2June PeakPGE9</v>
      </c>
      <c r="B229" s="10" t="s">
        <v>57</v>
      </c>
      <c r="C229" s="10" t="s">
        <v>0</v>
      </c>
      <c r="D229" s="10" t="s">
        <v>4</v>
      </c>
      <c r="E229" s="10" t="s">
        <v>9</v>
      </c>
      <c r="F229">
        <v>9</v>
      </c>
      <c r="G229">
        <v>0.82149010896682739</v>
      </c>
      <c r="H229">
        <v>0.82149010896682739</v>
      </c>
      <c r="I229">
        <v>77.462203979492187</v>
      </c>
      <c r="J229">
        <v>0</v>
      </c>
      <c r="K229">
        <v>161936</v>
      </c>
      <c r="L229">
        <v>151788.18987999999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 t="s">
        <v>38</v>
      </c>
      <c r="Z229" s="3"/>
    </row>
    <row r="230" spans="1:26" hidden="1" x14ac:dyDescent="0.25">
      <c r="A230" s="10" t="str">
        <f t="shared" si="3"/>
        <v>2016All1-in-2June PeakCAISO10</v>
      </c>
      <c r="B230" s="10" t="s">
        <v>57</v>
      </c>
      <c r="C230" s="10" t="s">
        <v>0</v>
      </c>
      <c r="D230" s="10" t="s">
        <v>4</v>
      </c>
      <c r="E230" s="10" t="s">
        <v>9</v>
      </c>
      <c r="F230">
        <v>10</v>
      </c>
      <c r="G230">
        <v>0.80567926168441772</v>
      </c>
      <c r="H230">
        <v>0.80567926168441772</v>
      </c>
      <c r="I230">
        <v>80.884452819824219</v>
      </c>
      <c r="J230">
        <v>0</v>
      </c>
      <c r="K230">
        <v>161936</v>
      </c>
      <c r="L230">
        <v>151788.18987999999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 t="s">
        <v>39</v>
      </c>
      <c r="Z230" s="3"/>
    </row>
    <row r="231" spans="1:26" hidden="1" x14ac:dyDescent="0.25">
      <c r="A231" s="10" t="str">
        <f t="shared" si="3"/>
        <v>2016All1-in-10June PeakCAISO10</v>
      </c>
      <c r="B231" s="10" t="s">
        <v>57</v>
      </c>
      <c r="C231" s="10" t="s">
        <v>0</v>
      </c>
      <c r="D231" s="10" t="s">
        <v>4</v>
      </c>
      <c r="E231" s="10" t="s">
        <v>1</v>
      </c>
      <c r="F231">
        <v>10</v>
      </c>
      <c r="G231">
        <v>0.78272002935409546</v>
      </c>
      <c r="H231">
        <v>0.78272002935409546</v>
      </c>
      <c r="I231">
        <v>80.524383544921875</v>
      </c>
      <c r="J231">
        <v>0</v>
      </c>
      <c r="K231">
        <v>161936</v>
      </c>
      <c r="L231">
        <v>151788.18987999999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 t="s">
        <v>39</v>
      </c>
      <c r="Z231" s="3"/>
    </row>
    <row r="232" spans="1:26" hidden="1" x14ac:dyDescent="0.25">
      <c r="A232" s="10" t="str">
        <f t="shared" si="3"/>
        <v>2016All1-in-2June PeakPGE10</v>
      </c>
      <c r="B232" s="10" t="s">
        <v>57</v>
      </c>
      <c r="C232" s="10" t="s">
        <v>0</v>
      </c>
      <c r="D232" s="10" t="s">
        <v>4</v>
      </c>
      <c r="E232" s="10" t="s">
        <v>9</v>
      </c>
      <c r="F232">
        <v>10</v>
      </c>
      <c r="G232">
        <v>0.85219359397888184</v>
      </c>
      <c r="H232">
        <v>0.85219359397888184</v>
      </c>
      <c r="I232">
        <v>81.948776245117187</v>
      </c>
      <c r="J232">
        <v>0</v>
      </c>
      <c r="K232">
        <v>161936</v>
      </c>
      <c r="L232">
        <v>151788.18987999999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 t="s">
        <v>38</v>
      </c>
      <c r="Z232" s="3"/>
    </row>
    <row r="233" spans="1:26" hidden="1" x14ac:dyDescent="0.25">
      <c r="A233" s="10" t="str">
        <f t="shared" si="3"/>
        <v>2016All1-in-10June PeakPGE10</v>
      </c>
      <c r="B233" s="10" t="s">
        <v>57</v>
      </c>
      <c r="C233" s="10" t="s">
        <v>0</v>
      </c>
      <c r="D233" s="10" t="s">
        <v>4</v>
      </c>
      <c r="E233" s="10" t="s">
        <v>1</v>
      </c>
      <c r="F233">
        <v>10</v>
      </c>
      <c r="G233">
        <v>0.84997671842575073</v>
      </c>
      <c r="H233">
        <v>0.84997671842575073</v>
      </c>
      <c r="I233">
        <v>85.337287902832031</v>
      </c>
      <c r="J233">
        <v>0</v>
      </c>
      <c r="K233">
        <v>161936</v>
      </c>
      <c r="L233">
        <v>151788.18987999999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 t="s">
        <v>38</v>
      </c>
      <c r="Z233" s="3"/>
    </row>
    <row r="234" spans="1:26" hidden="1" x14ac:dyDescent="0.25">
      <c r="A234" s="10" t="str">
        <f t="shared" si="3"/>
        <v>2016All1-in-10June PeakCAISO11</v>
      </c>
      <c r="B234" s="10" t="s">
        <v>57</v>
      </c>
      <c r="C234" s="10" t="s">
        <v>0</v>
      </c>
      <c r="D234" s="10" t="s">
        <v>4</v>
      </c>
      <c r="E234" s="10" t="s">
        <v>1</v>
      </c>
      <c r="F234">
        <v>11</v>
      </c>
      <c r="G234">
        <v>0.86542481184005737</v>
      </c>
      <c r="H234">
        <v>0.86542481184005737</v>
      </c>
      <c r="I234">
        <v>84.449256896972656</v>
      </c>
      <c r="J234">
        <v>0</v>
      </c>
      <c r="K234">
        <v>161936</v>
      </c>
      <c r="L234">
        <v>151788.18987999999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 t="s">
        <v>39</v>
      </c>
      <c r="Z234" s="3"/>
    </row>
    <row r="235" spans="1:26" hidden="1" x14ac:dyDescent="0.25">
      <c r="A235" s="10" t="str">
        <f t="shared" si="3"/>
        <v>2016All1-in-2June PeakCAISO11</v>
      </c>
      <c r="B235" s="10" t="s">
        <v>57</v>
      </c>
      <c r="C235" s="10" t="s">
        <v>0</v>
      </c>
      <c r="D235" s="10" t="s">
        <v>4</v>
      </c>
      <c r="E235" s="10" t="s">
        <v>9</v>
      </c>
      <c r="F235">
        <v>11</v>
      </c>
      <c r="G235">
        <v>0.89081001281738281</v>
      </c>
      <c r="H235">
        <v>0.89081001281738281</v>
      </c>
      <c r="I235">
        <v>85.310356140136719</v>
      </c>
      <c r="J235">
        <v>0</v>
      </c>
      <c r="K235">
        <v>161936</v>
      </c>
      <c r="L235">
        <v>151788.18987999999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 t="s">
        <v>39</v>
      </c>
      <c r="Z235" s="3"/>
    </row>
    <row r="236" spans="1:26" hidden="1" x14ac:dyDescent="0.25">
      <c r="A236" s="10" t="str">
        <f t="shared" si="3"/>
        <v>2016All1-in-2June PeakPGE11</v>
      </c>
      <c r="B236" s="10" t="s">
        <v>57</v>
      </c>
      <c r="C236" s="10" t="s">
        <v>0</v>
      </c>
      <c r="D236" s="10" t="s">
        <v>4</v>
      </c>
      <c r="E236" s="10" t="s">
        <v>9</v>
      </c>
      <c r="F236">
        <v>11</v>
      </c>
      <c r="G236">
        <v>0.94223916530609131</v>
      </c>
      <c r="H236">
        <v>0.94223916530609131</v>
      </c>
      <c r="I236">
        <v>85.925018310546875</v>
      </c>
      <c r="J236">
        <v>0</v>
      </c>
      <c r="K236">
        <v>161936</v>
      </c>
      <c r="L236">
        <v>151788.18987999999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 t="s">
        <v>38</v>
      </c>
      <c r="Z236" s="3"/>
    </row>
    <row r="237" spans="1:26" hidden="1" x14ac:dyDescent="0.25">
      <c r="A237" s="10" t="str">
        <f t="shared" si="3"/>
        <v>2016All1-in-10June PeakPGE11</v>
      </c>
      <c r="B237" s="10" t="s">
        <v>57</v>
      </c>
      <c r="C237" s="10" t="s">
        <v>0</v>
      </c>
      <c r="D237" s="10" t="s">
        <v>4</v>
      </c>
      <c r="E237" s="10" t="s">
        <v>1</v>
      </c>
      <c r="F237">
        <v>11</v>
      </c>
      <c r="G237">
        <v>0.9397881031036377</v>
      </c>
      <c r="H237">
        <v>0.9397881031036377</v>
      </c>
      <c r="I237">
        <v>89.383895874023437</v>
      </c>
      <c r="J237">
        <v>0</v>
      </c>
      <c r="K237">
        <v>161936</v>
      </c>
      <c r="L237">
        <v>151788.18987999999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 t="s">
        <v>38</v>
      </c>
      <c r="Z237" s="3"/>
    </row>
    <row r="238" spans="1:26" hidden="1" x14ac:dyDescent="0.25">
      <c r="A238" s="10" t="str">
        <f t="shared" si="3"/>
        <v>2016All1-in-10June PeakCAISO12</v>
      </c>
      <c r="B238" s="10" t="s">
        <v>57</v>
      </c>
      <c r="C238" s="10" t="s">
        <v>0</v>
      </c>
      <c r="D238" s="10" t="s">
        <v>4</v>
      </c>
      <c r="E238" s="10" t="s">
        <v>1</v>
      </c>
      <c r="F238">
        <v>12</v>
      </c>
      <c r="G238">
        <v>1.0273983478546143</v>
      </c>
      <c r="H238">
        <v>1.0273983478546143</v>
      </c>
      <c r="I238">
        <v>88.160873413085938</v>
      </c>
      <c r="J238">
        <v>0</v>
      </c>
      <c r="K238">
        <v>161936</v>
      </c>
      <c r="L238">
        <v>151788.18987999999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 t="s">
        <v>39</v>
      </c>
      <c r="Z238" s="3"/>
    </row>
    <row r="239" spans="1:26" hidden="1" x14ac:dyDescent="0.25">
      <c r="A239" s="10" t="str">
        <f t="shared" si="3"/>
        <v>2016All1-in-2June PeakCAISO12</v>
      </c>
      <c r="B239" s="10" t="s">
        <v>57</v>
      </c>
      <c r="C239" s="10" t="s">
        <v>0</v>
      </c>
      <c r="D239" s="10" t="s">
        <v>4</v>
      </c>
      <c r="E239" s="10" t="s">
        <v>9</v>
      </c>
      <c r="F239">
        <v>12</v>
      </c>
      <c r="G239">
        <v>1.0575346946716309</v>
      </c>
      <c r="H239">
        <v>1.0575346946716309</v>
      </c>
      <c r="I239">
        <v>89.191596984863281</v>
      </c>
      <c r="J239">
        <v>0</v>
      </c>
      <c r="K239">
        <v>161936</v>
      </c>
      <c r="L239">
        <v>151788.18987999999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 t="s">
        <v>39</v>
      </c>
      <c r="Z239" s="3"/>
    </row>
    <row r="240" spans="1:26" hidden="1" x14ac:dyDescent="0.25">
      <c r="A240" s="10" t="str">
        <f t="shared" si="3"/>
        <v>2016All1-in-10June PeakPGE12</v>
      </c>
      <c r="B240" s="10" t="s">
        <v>57</v>
      </c>
      <c r="C240" s="10" t="s">
        <v>0</v>
      </c>
      <c r="D240" s="10" t="s">
        <v>4</v>
      </c>
      <c r="E240" s="10" t="s">
        <v>1</v>
      </c>
      <c r="F240">
        <v>12</v>
      </c>
      <c r="G240">
        <v>1.1156795024871826</v>
      </c>
      <c r="H240">
        <v>1.1156795024871826</v>
      </c>
      <c r="I240">
        <v>92.992828369140625</v>
      </c>
      <c r="J240">
        <v>0</v>
      </c>
      <c r="K240">
        <v>161936</v>
      </c>
      <c r="L240">
        <v>151788.18987999999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 t="s">
        <v>38</v>
      </c>
      <c r="Z240" s="3"/>
    </row>
    <row r="241" spans="1:26" hidden="1" x14ac:dyDescent="0.25">
      <c r="A241" s="10" t="str">
        <f t="shared" si="3"/>
        <v>2016All1-in-2June PeakPGE12</v>
      </c>
      <c r="B241" s="10" t="s">
        <v>57</v>
      </c>
      <c r="C241" s="10" t="s">
        <v>0</v>
      </c>
      <c r="D241" s="10" t="s">
        <v>4</v>
      </c>
      <c r="E241" s="10" t="s">
        <v>9</v>
      </c>
      <c r="F241">
        <v>12</v>
      </c>
      <c r="G241">
        <v>1.1185892820358276</v>
      </c>
      <c r="H241">
        <v>1.1185892820358276</v>
      </c>
      <c r="I241">
        <v>89.574470520019531</v>
      </c>
      <c r="J241">
        <v>0</v>
      </c>
      <c r="K241">
        <v>161936</v>
      </c>
      <c r="L241">
        <v>151788.18987999999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t="s">
        <v>38</v>
      </c>
      <c r="Z241" s="3"/>
    </row>
    <row r="242" spans="1:26" hidden="1" x14ac:dyDescent="0.25">
      <c r="A242" s="10" t="str">
        <f t="shared" si="3"/>
        <v>2016All1-in-2June PeakCAISO13</v>
      </c>
      <c r="B242" s="10" t="s">
        <v>57</v>
      </c>
      <c r="C242" s="10" t="s">
        <v>0</v>
      </c>
      <c r="D242" s="10" t="s">
        <v>4</v>
      </c>
      <c r="E242" s="10" t="s">
        <v>9</v>
      </c>
      <c r="F242">
        <v>13</v>
      </c>
      <c r="G242">
        <v>1.2955529689788818</v>
      </c>
      <c r="H242">
        <v>1.2955529689788818</v>
      </c>
      <c r="I242">
        <v>92.435089111328125</v>
      </c>
      <c r="J242">
        <v>0</v>
      </c>
      <c r="K242">
        <v>161936</v>
      </c>
      <c r="L242">
        <v>151788.18987999999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t="s">
        <v>39</v>
      </c>
      <c r="Z242" s="3"/>
    </row>
    <row r="243" spans="1:26" hidden="1" x14ac:dyDescent="0.25">
      <c r="A243" s="10" t="str">
        <f t="shared" si="3"/>
        <v>2016All1-in-10June PeakCAISO13</v>
      </c>
      <c r="B243" s="10" t="s">
        <v>57</v>
      </c>
      <c r="C243" s="10" t="s">
        <v>0</v>
      </c>
      <c r="D243" s="10" t="s">
        <v>4</v>
      </c>
      <c r="E243" s="10" t="s">
        <v>1</v>
      </c>
      <c r="F243">
        <v>13</v>
      </c>
      <c r="G243">
        <v>1.2586338520050049</v>
      </c>
      <c r="H243">
        <v>1.2586338520050049</v>
      </c>
      <c r="I243">
        <v>91.281639099121094</v>
      </c>
      <c r="J243">
        <v>0</v>
      </c>
      <c r="K243">
        <v>161936</v>
      </c>
      <c r="L243">
        <v>151788.18987999999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 t="s">
        <v>39</v>
      </c>
      <c r="Z243" s="3"/>
    </row>
    <row r="244" spans="1:26" hidden="1" x14ac:dyDescent="0.25">
      <c r="A244" s="10" t="str">
        <f t="shared" si="3"/>
        <v>2016All1-in-10June PeakPGE13</v>
      </c>
      <c r="B244" s="10" t="s">
        <v>57</v>
      </c>
      <c r="C244" s="10" t="s">
        <v>0</v>
      </c>
      <c r="D244" s="10" t="s">
        <v>4</v>
      </c>
      <c r="E244" s="10" t="s">
        <v>1</v>
      </c>
      <c r="F244">
        <v>13</v>
      </c>
      <c r="G244">
        <v>1.3667843341827393</v>
      </c>
      <c r="H244">
        <v>1.3667843341827393</v>
      </c>
      <c r="I244">
        <v>96.077018737792969</v>
      </c>
      <c r="J244">
        <v>0</v>
      </c>
      <c r="K244">
        <v>161936</v>
      </c>
      <c r="L244">
        <v>151788.18987999999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 t="s">
        <v>38</v>
      </c>
      <c r="Z244" s="3"/>
    </row>
    <row r="245" spans="1:26" hidden="1" x14ac:dyDescent="0.25">
      <c r="A245" s="10" t="str">
        <f t="shared" si="3"/>
        <v>2016All1-in-2June PeakPGE13</v>
      </c>
      <c r="B245" s="10" t="s">
        <v>57</v>
      </c>
      <c r="C245" s="10" t="s">
        <v>0</v>
      </c>
      <c r="D245" s="10" t="s">
        <v>4</v>
      </c>
      <c r="E245" s="10" t="s">
        <v>9</v>
      </c>
      <c r="F245">
        <v>13</v>
      </c>
      <c r="G245">
        <v>1.3703490495681763</v>
      </c>
      <c r="H245">
        <v>1.3703490495681763</v>
      </c>
      <c r="I245">
        <v>92.813133239746094</v>
      </c>
      <c r="J245">
        <v>0</v>
      </c>
      <c r="K245">
        <v>161936</v>
      </c>
      <c r="L245">
        <v>151788.18987999999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 t="s">
        <v>38</v>
      </c>
      <c r="Z245" s="3"/>
    </row>
    <row r="246" spans="1:26" hidden="1" x14ac:dyDescent="0.25">
      <c r="A246" s="10" t="str">
        <f t="shared" si="3"/>
        <v>2016All1-in-2June PeakCAISO14</v>
      </c>
      <c r="B246" s="10" t="s">
        <v>57</v>
      </c>
      <c r="C246" s="10" t="s">
        <v>0</v>
      </c>
      <c r="D246" s="10" t="s">
        <v>4</v>
      </c>
      <c r="E246" s="10" t="s">
        <v>9</v>
      </c>
      <c r="F246">
        <v>14</v>
      </c>
      <c r="G246">
        <v>1.5801775455474854</v>
      </c>
      <c r="H246">
        <v>1.3057148456573486</v>
      </c>
      <c r="I246">
        <v>95.198478698730469</v>
      </c>
      <c r="J246">
        <v>0.10273714363574982</v>
      </c>
      <c r="K246">
        <v>161936</v>
      </c>
      <c r="L246">
        <v>151788.18987999999</v>
      </c>
      <c r="M246">
        <v>0.27446264028549194</v>
      </c>
      <c r="N246">
        <v>0.14279471337795258</v>
      </c>
      <c r="O246">
        <v>0.22058728337287903</v>
      </c>
      <c r="P246">
        <v>0.27446264028549194</v>
      </c>
      <c r="Q246">
        <v>0.32833799719810486</v>
      </c>
      <c r="R246">
        <v>0.40613055229187012</v>
      </c>
      <c r="S246" t="s">
        <v>39</v>
      </c>
      <c r="Z246" s="3"/>
    </row>
    <row r="247" spans="1:26" hidden="1" x14ac:dyDescent="0.25">
      <c r="A247" s="10" t="str">
        <f t="shared" si="3"/>
        <v>2016All1-in-10June PeakCAISO14</v>
      </c>
      <c r="B247" s="10" t="s">
        <v>57</v>
      </c>
      <c r="C247" s="10" t="s">
        <v>0</v>
      </c>
      <c r="D247" s="10" t="s">
        <v>4</v>
      </c>
      <c r="E247" s="10" t="s">
        <v>1</v>
      </c>
      <c r="F247">
        <v>14</v>
      </c>
      <c r="G247">
        <v>1.5351476669311523</v>
      </c>
      <c r="H247">
        <v>1.2785429954528809</v>
      </c>
      <c r="I247">
        <v>93.555122375488281</v>
      </c>
      <c r="J247">
        <v>0.10273714363574982</v>
      </c>
      <c r="K247">
        <v>161936</v>
      </c>
      <c r="L247">
        <v>151788.18987999999</v>
      </c>
      <c r="M247">
        <v>0.25660467147827148</v>
      </c>
      <c r="N247">
        <v>0.12493674457073212</v>
      </c>
      <c r="O247">
        <v>0.20272931456565857</v>
      </c>
      <c r="P247">
        <v>0.25660467147827148</v>
      </c>
      <c r="Q247">
        <v>0.3104800283908844</v>
      </c>
      <c r="R247">
        <v>0.38827258348464966</v>
      </c>
      <c r="S247" t="s">
        <v>39</v>
      </c>
      <c r="Z247" s="3"/>
    </row>
    <row r="248" spans="1:26" hidden="1" x14ac:dyDescent="0.25">
      <c r="A248" s="10" t="str">
        <f t="shared" si="3"/>
        <v>2016All1-in-10June PeakPGE14</v>
      </c>
      <c r="B248" s="10" t="s">
        <v>57</v>
      </c>
      <c r="C248" s="10" t="s">
        <v>0</v>
      </c>
      <c r="D248" s="10" t="s">
        <v>4</v>
      </c>
      <c r="E248" s="10" t="s">
        <v>1</v>
      </c>
      <c r="F248">
        <v>14</v>
      </c>
      <c r="G248">
        <v>1.6670581102371216</v>
      </c>
      <c r="H248">
        <v>1.3348438739776611</v>
      </c>
      <c r="I248">
        <v>98.3900146484375</v>
      </c>
      <c r="J248">
        <v>0.10273714363574982</v>
      </c>
      <c r="K248">
        <v>161936</v>
      </c>
      <c r="L248">
        <v>151788.18987999999</v>
      </c>
      <c r="M248">
        <v>0.33221426606178284</v>
      </c>
      <c r="N248">
        <v>0.20054633915424347</v>
      </c>
      <c r="O248">
        <v>0.27833890914916992</v>
      </c>
      <c r="P248">
        <v>0.33221426606178284</v>
      </c>
      <c r="Q248">
        <v>0.38608962297439575</v>
      </c>
      <c r="R248">
        <v>0.46388217806816101</v>
      </c>
      <c r="S248" t="s">
        <v>38</v>
      </c>
      <c r="Z248" s="3"/>
    </row>
    <row r="249" spans="1:26" hidden="1" x14ac:dyDescent="0.25">
      <c r="A249" s="10" t="str">
        <f t="shared" si="3"/>
        <v>2016All1-in-2June PeakPGE14</v>
      </c>
      <c r="B249" s="10" t="s">
        <v>57</v>
      </c>
      <c r="C249" s="10" t="s">
        <v>0</v>
      </c>
      <c r="D249" s="10" t="s">
        <v>4</v>
      </c>
      <c r="E249" s="10" t="s">
        <v>9</v>
      </c>
      <c r="F249">
        <v>14</v>
      </c>
      <c r="G249">
        <v>1.6714060306549072</v>
      </c>
      <c r="H249">
        <v>1.3835328817367554</v>
      </c>
      <c r="I249">
        <v>95.337066650390625</v>
      </c>
      <c r="J249">
        <v>0.10273714363574982</v>
      </c>
      <c r="K249">
        <v>161936</v>
      </c>
      <c r="L249">
        <v>151788.18987999999</v>
      </c>
      <c r="M249">
        <v>0.28787314891815186</v>
      </c>
      <c r="N249">
        <v>0.15620522201061249</v>
      </c>
      <c r="O249">
        <v>0.23399779200553894</v>
      </c>
      <c r="P249">
        <v>0.28787314891815186</v>
      </c>
      <c r="Q249">
        <v>0.34174850583076477</v>
      </c>
      <c r="R249">
        <v>0.41954106092453003</v>
      </c>
      <c r="S249" t="s">
        <v>38</v>
      </c>
      <c r="Z249" s="3"/>
    </row>
    <row r="250" spans="1:26" hidden="1" x14ac:dyDescent="0.25">
      <c r="A250" s="10" t="str">
        <f t="shared" si="3"/>
        <v>2016All1-in-10June PeakCAISO15</v>
      </c>
      <c r="B250" s="10" t="s">
        <v>57</v>
      </c>
      <c r="C250" s="10" t="s">
        <v>0</v>
      </c>
      <c r="D250" s="10" t="s">
        <v>4</v>
      </c>
      <c r="E250" s="10" t="s">
        <v>1</v>
      </c>
      <c r="F250">
        <v>15</v>
      </c>
      <c r="G250">
        <v>1.8222483396530151</v>
      </c>
      <c r="H250">
        <v>1.4562293291091919</v>
      </c>
      <c r="I250">
        <v>95.326499938964844</v>
      </c>
      <c r="J250">
        <v>0.1230589896440506</v>
      </c>
      <c r="K250">
        <v>161936</v>
      </c>
      <c r="L250">
        <v>151788.18987999999</v>
      </c>
      <c r="M250">
        <v>0.36601901054382324</v>
      </c>
      <c r="N250">
        <v>0.20830661058425903</v>
      </c>
      <c r="O250">
        <v>0.30148687958717346</v>
      </c>
      <c r="P250">
        <v>0.36601901054382324</v>
      </c>
      <c r="Q250">
        <v>0.43055114150047302</v>
      </c>
      <c r="R250">
        <v>0.52373141050338745</v>
      </c>
      <c r="S250" t="s">
        <v>39</v>
      </c>
      <c r="Z250" s="3"/>
    </row>
    <row r="251" spans="1:26" hidden="1" x14ac:dyDescent="0.25">
      <c r="A251" s="10" t="str">
        <f t="shared" si="3"/>
        <v>2016All1-in-2June PeakCAISO15</v>
      </c>
      <c r="B251" s="10" t="s">
        <v>57</v>
      </c>
      <c r="C251" s="10" t="s">
        <v>0</v>
      </c>
      <c r="D251" s="10" t="s">
        <v>4</v>
      </c>
      <c r="E251" s="10" t="s">
        <v>9</v>
      </c>
      <c r="F251">
        <v>15</v>
      </c>
      <c r="G251">
        <v>1.875699520111084</v>
      </c>
      <c r="H251">
        <v>1.488865852355957</v>
      </c>
      <c r="I251">
        <v>96.896644592285156</v>
      </c>
      <c r="J251">
        <v>0.1230589896440506</v>
      </c>
      <c r="K251">
        <v>161936</v>
      </c>
      <c r="L251">
        <v>151788.18987999999</v>
      </c>
      <c r="M251">
        <v>0.38683366775512695</v>
      </c>
      <c r="N251">
        <v>0.22912126779556274</v>
      </c>
      <c r="O251">
        <v>0.32230153679847717</v>
      </c>
      <c r="P251">
        <v>0.38683366775512695</v>
      </c>
      <c r="Q251">
        <v>0.45136579871177673</v>
      </c>
      <c r="R251">
        <v>0.54454606771469116</v>
      </c>
      <c r="S251" t="s">
        <v>39</v>
      </c>
      <c r="Z251" s="3"/>
    </row>
    <row r="252" spans="1:26" hidden="1" x14ac:dyDescent="0.25">
      <c r="A252" s="10" t="str">
        <f t="shared" si="3"/>
        <v>2016All1-in-10June PeakPGE15</v>
      </c>
      <c r="B252" s="10" t="s">
        <v>57</v>
      </c>
      <c r="C252" s="10" t="s">
        <v>0</v>
      </c>
      <c r="D252" s="10" t="s">
        <v>4</v>
      </c>
      <c r="E252" s="10" t="s">
        <v>1</v>
      </c>
      <c r="F252">
        <v>15</v>
      </c>
      <c r="G252">
        <v>1.9788285493850708</v>
      </c>
      <c r="H252">
        <v>1.517026424407959</v>
      </c>
      <c r="I252">
        <v>100.32730102539062</v>
      </c>
      <c r="J252">
        <v>0.1230589896440506</v>
      </c>
      <c r="K252">
        <v>161936</v>
      </c>
      <c r="L252">
        <v>151788.18987999999</v>
      </c>
      <c r="M252">
        <v>0.46180218458175659</v>
      </c>
      <c r="N252">
        <v>0.30408978462219238</v>
      </c>
      <c r="O252">
        <v>0.39727005362510681</v>
      </c>
      <c r="P252">
        <v>0.46180218458175659</v>
      </c>
      <c r="Q252">
        <v>0.52633434534072876</v>
      </c>
      <c r="R252">
        <v>0.6195145845413208</v>
      </c>
      <c r="S252" t="s">
        <v>38</v>
      </c>
      <c r="Z252" s="3"/>
    </row>
    <row r="253" spans="1:26" hidden="1" x14ac:dyDescent="0.25">
      <c r="A253" s="10" t="str">
        <f t="shared" si="3"/>
        <v>2016All1-in-2June PeakPGE15</v>
      </c>
      <c r="B253" s="10" t="s">
        <v>57</v>
      </c>
      <c r="C253" s="10" t="s">
        <v>0</v>
      </c>
      <c r="D253" s="10" t="s">
        <v>4</v>
      </c>
      <c r="E253" s="10" t="s">
        <v>9</v>
      </c>
      <c r="F253">
        <v>15</v>
      </c>
      <c r="G253">
        <v>1.9839895963668823</v>
      </c>
      <c r="H253">
        <v>1.5762138366699219</v>
      </c>
      <c r="I253">
        <v>97.358406066894531</v>
      </c>
      <c r="J253">
        <v>0.1230589896440506</v>
      </c>
      <c r="K253">
        <v>161936</v>
      </c>
      <c r="L253">
        <v>151788.18987999999</v>
      </c>
      <c r="M253">
        <v>0.40777572989463806</v>
      </c>
      <c r="N253">
        <v>0.25006332993507385</v>
      </c>
      <c r="O253">
        <v>0.34324359893798828</v>
      </c>
      <c r="P253">
        <v>0.40777572989463806</v>
      </c>
      <c r="Q253">
        <v>0.47230786085128784</v>
      </c>
      <c r="R253">
        <v>0.56548815965652466</v>
      </c>
      <c r="S253" t="s">
        <v>38</v>
      </c>
      <c r="Z253" s="3"/>
    </row>
    <row r="254" spans="1:26" hidden="1" x14ac:dyDescent="0.25">
      <c r="A254" s="10" t="str">
        <f t="shared" si="3"/>
        <v>2016All1-in-2June PeakCAISO16</v>
      </c>
      <c r="B254" s="10" t="s">
        <v>57</v>
      </c>
      <c r="C254" s="10" t="s">
        <v>0</v>
      </c>
      <c r="D254" s="10" t="s">
        <v>4</v>
      </c>
      <c r="E254" s="10" t="s">
        <v>9</v>
      </c>
      <c r="F254">
        <v>16</v>
      </c>
      <c r="G254">
        <v>2.2046334743499756</v>
      </c>
      <c r="H254">
        <v>1.6874096393585205</v>
      </c>
      <c r="I254">
        <v>97.904930114746094</v>
      </c>
      <c r="J254">
        <v>0.15615223348140717</v>
      </c>
      <c r="K254">
        <v>161936</v>
      </c>
      <c r="L254">
        <v>151788.18987999999</v>
      </c>
      <c r="M254">
        <v>0.51722383499145508</v>
      </c>
      <c r="N254">
        <v>0.31709912419319153</v>
      </c>
      <c r="O254">
        <v>0.4353376030921936</v>
      </c>
      <c r="P254">
        <v>0.51722383499145508</v>
      </c>
      <c r="Q254">
        <v>0.59911006689071655</v>
      </c>
      <c r="R254">
        <v>0.71734851598739624</v>
      </c>
      <c r="S254" t="s">
        <v>39</v>
      </c>
      <c r="Z254" s="3"/>
    </row>
    <row r="255" spans="1:26" hidden="1" x14ac:dyDescent="0.25">
      <c r="A255" s="10" t="str">
        <f t="shared" si="3"/>
        <v>2016All1-in-10June PeakCAISO16</v>
      </c>
      <c r="B255" s="10" t="s">
        <v>57</v>
      </c>
      <c r="C255" s="10" t="s">
        <v>0</v>
      </c>
      <c r="D255" s="10" t="s">
        <v>4</v>
      </c>
      <c r="E255" s="10" t="s">
        <v>1</v>
      </c>
      <c r="F255">
        <v>16</v>
      </c>
      <c r="G255">
        <v>2.1418085098266602</v>
      </c>
      <c r="H255">
        <v>1.6577805280685425</v>
      </c>
      <c r="I255">
        <v>96.534149169921875</v>
      </c>
      <c r="J255">
        <v>0.15615223348140717</v>
      </c>
      <c r="K255">
        <v>161936</v>
      </c>
      <c r="L255">
        <v>151788.18987999999</v>
      </c>
      <c r="M255">
        <v>0.48402798175811768</v>
      </c>
      <c r="N255">
        <v>0.28390327095985413</v>
      </c>
      <c r="O255">
        <v>0.4021417498588562</v>
      </c>
      <c r="P255">
        <v>0.48402798175811768</v>
      </c>
      <c r="Q255">
        <v>0.56591421365737915</v>
      </c>
      <c r="R255">
        <v>0.68415266275405884</v>
      </c>
      <c r="S255" t="s">
        <v>39</v>
      </c>
      <c r="Z255" s="3"/>
    </row>
    <row r="256" spans="1:26" hidden="1" x14ac:dyDescent="0.25">
      <c r="A256" s="10" t="str">
        <f t="shared" si="3"/>
        <v>2016All1-in-2June PeakPGE16</v>
      </c>
      <c r="B256" s="10" t="s">
        <v>57</v>
      </c>
      <c r="C256" s="10" t="s">
        <v>0</v>
      </c>
      <c r="D256" s="10" t="s">
        <v>4</v>
      </c>
      <c r="E256" s="10" t="s">
        <v>9</v>
      </c>
      <c r="F256">
        <v>16</v>
      </c>
      <c r="G256">
        <v>2.3319137096405029</v>
      </c>
      <c r="H256">
        <v>1.7981072664260864</v>
      </c>
      <c r="I256">
        <v>98.233650207519531</v>
      </c>
      <c r="J256">
        <v>0.15615223348140717</v>
      </c>
      <c r="K256">
        <v>161936</v>
      </c>
      <c r="L256">
        <v>151788.18987999999</v>
      </c>
      <c r="M256">
        <v>0.5338064432144165</v>
      </c>
      <c r="N256">
        <v>0.33368173241615295</v>
      </c>
      <c r="O256">
        <v>0.45192021131515503</v>
      </c>
      <c r="P256">
        <v>0.5338064432144165</v>
      </c>
      <c r="Q256">
        <v>0.61569267511367798</v>
      </c>
      <c r="R256">
        <v>0.73393112421035767</v>
      </c>
      <c r="S256" t="s">
        <v>38</v>
      </c>
      <c r="Z256" s="3"/>
    </row>
    <row r="257" spans="1:26" hidden="1" x14ac:dyDescent="0.25">
      <c r="A257" s="10" t="str">
        <f t="shared" si="3"/>
        <v>2016All1-in-10June PeakPGE16</v>
      </c>
      <c r="B257" s="10" t="s">
        <v>57</v>
      </c>
      <c r="C257" s="10" t="s">
        <v>0</v>
      </c>
      <c r="D257" s="10" t="s">
        <v>4</v>
      </c>
      <c r="E257" s="10" t="s">
        <v>1</v>
      </c>
      <c r="F257">
        <v>16</v>
      </c>
      <c r="G257">
        <v>2.3258476257324219</v>
      </c>
      <c r="H257">
        <v>1.7051194906234741</v>
      </c>
      <c r="I257">
        <v>101.55467987060547</v>
      </c>
      <c r="J257">
        <v>0.15615223348140717</v>
      </c>
      <c r="K257">
        <v>161936</v>
      </c>
      <c r="L257">
        <v>151788.18987999999</v>
      </c>
      <c r="M257">
        <v>0.62072813510894775</v>
      </c>
      <c r="N257">
        <v>0.4206034243106842</v>
      </c>
      <c r="O257">
        <v>0.53884190320968628</v>
      </c>
      <c r="P257">
        <v>0.62072813510894775</v>
      </c>
      <c r="Q257">
        <v>0.70261436700820923</v>
      </c>
      <c r="R257">
        <v>0.82085281610488892</v>
      </c>
      <c r="S257" t="s">
        <v>38</v>
      </c>
      <c r="Z257" s="3"/>
    </row>
    <row r="258" spans="1:26" hidden="1" x14ac:dyDescent="0.25">
      <c r="A258" s="10" t="str">
        <f t="shared" ref="A258:A321" si="4">CONCATENATE(B258,C258,E258,D258,S258,F258)</f>
        <v>2016All1-in-10June PeakCAISO17</v>
      </c>
      <c r="B258" s="10" t="s">
        <v>57</v>
      </c>
      <c r="C258" s="10" t="s">
        <v>0</v>
      </c>
      <c r="D258" s="10" t="s">
        <v>4</v>
      </c>
      <c r="E258" s="10" t="s">
        <v>1</v>
      </c>
      <c r="F258">
        <v>17</v>
      </c>
      <c r="G258">
        <v>2.4285786151885986</v>
      </c>
      <c r="H258">
        <v>1.8576998710632324</v>
      </c>
      <c r="I258">
        <v>96.735572814941406</v>
      </c>
      <c r="J258">
        <v>0.16046801209449768</v>
      </c>
      <c r="K258">
        <v>161936</v>
      </c>
      <c r="L258">
        <v>151788.18987999999</v>
      </c>
      <c r="M258">
        <v>0.57087874412536621</v>
      </c>
      <c r="N258">
        <v>0.36522293090820313</v>
      </c>
      <c r="O258">
        <v>0.48672932386398315</v>
      </c>
      <c r="P258">
        <v>0.57087874412536621</v>
      </c>
      <c r="Q258">
        <v>0.65502816438674927</v>
      </c>
      <c r="R258">
        <v>0.7765345573425293</v>
      </c>
      <c r="S258" t="s">
        <v>39</v>
      </c>
      <c r="Z258" s="3"/>
    </row>
    <row r="259" spans="1:26" hidden="1" x14ac:dyDescent="0.25">
      <c r="A259" s="10" t="str">
        <f t="shared" si="4"/>
        <v>2016All1-in-2June PeakCAISO17</v>
      </c>
      <c r="B259" s="10" t="s">
        <v>57</v>
      </c>
      <c r="C259" s="10" t="s">
        <v>0</v>
      </c>
      <c r="D259" s="10" t="s">
        <v>4</v>
      </c>
      <c r="E259" s="10" t="s">
        <v>9</v>
      </c>
      <c r="F259">
        <v>17</v>
      </c>
      <c r="G259">
        <v>2.4998154640197754</v>
      </c>
      <c r="H259">
        <v>1.9034122228622437</v>
      </c>
      <c r="I259">
        <v>98.060546875</v>
      </c>
      <c r="J259">
        <v>0.16046801209449768</v>
      </c>
      <c r="K259">
        <v>161936</v>
      </c>
      <c r="L259">
        <v>151788.18987999999</v>
      </c>
      <c r="M259">
        <v>0.59640324115753174</v>
      </c>
      <c r="N259">
        <v>0.39074742794036865</v>
      </c>
      <c r="O259">
        <v>0.51225382089614868</v>
      </c>
      <c r="P259">
        <v>0.59640324115753174</v>
      </c>
      <c r="Q259">
        <v>0.68055266141891479</v>
      </c>
      <c r="R259">
        <v>0.80205905437469482</v>
      </c>
      <c r="S259" t="s">
        <v>39</v>
      </c>
      <c r="Z259" s="3"/>
    </row>
    <row r="260" spans="1:26" hidden="1" x14ac:dyDescent="0.25">
      <c r="A260" s="10" t="str">
        <f t="shared" si="4"/>
        <v>2016All1-in-2June PeakPGE17</v>
      </c>
      <c r="B260" s="10" t="s">
        <v>57</v>
      </c>
      <c r="C260" s="10" t="s">
        <v>0</v>
      </c>
      <c r="D260" s="10" t="s">
        <v>4</v>
      </c>
      <c r="E260" s="10" t="s">
        <v>9</v>
      </c>
      <c r="F260">
        <v>17</v>
      </c>
      <c r="G260">
        <v>2.6441373825073242</v>
      </c>
      <c r="H260">
        <v>2.0320615768432617</v>
      </c>
      <c r="I260">
        <v>98.0411376953125</v>
      </c>
      <c r="J260">
        <v>0.16046801209449768</v>
      </c>
      <c r="K260">
        <v>161936</v>
      </c>
      <c r="L260">
        <v>151788.18987999999</v>
      </c>
      <c r="M260">
        <v>0.61207568645477295</v>
      </c>
      <c r="N260">
        <v>0.40641987323760986</v>
      </c>
      <c r="O260">
        <v>0.52792626619338989</v>
      </c>
      <c r="P260">
        <v>0.61207568645477295</v>
      </c>
      <c r="Q260">
        <v>0.69622510671615601</v>
      </c>
      <c r="R260">
        <v>0.81773149967193604</v>
      </c>
      <c r="S260" t="s">
        <v>38</v>
      </c>
      <c r="Z260" s="3"/>
    </row>
    <row r="261" spans="1:26" hidden="1" x14ac:dyDescent="0.25">
      <c r="A261" s="10" t="str">
        <f t="shared" si="4"/>
        <v>2016All1-in-10June PeakPGE17</v>
      </c>
      <c r="B261" s="10" t="s">
        <v>57</v>
      </c>
      <c r="C261" s="10" t="s">
        <v>0</v>
      </c>
      <c r="D261" s="10" t="s">
        <v>4</v>
      </c>
      <c r="E261" s="10" t="s">
        <v>1</v>
      </c>
      <c r="F261">
        <v>17</v>
      </c>
      <c r="G261">
        <v>2.6372590065002441</v>
      </c>
      <c r="H261">
        <v>1.9424517154693604</v>
      </c>
      <c r="I261">
        <v>101.97268676757812</v>
      </c>
      <c r="J261">
        <v>0.16046801209449768</v>
      </c>
      <c r="K261">
        <v>161936</v>
      </c>
      <c r="L261">
        <v>151788.18987999999</v>
      </c>
      <c r="M261">
        <v>0.69480735063552856</v>
      </c>
      <c r="N261">
        <v>0.48915153741836548</v>
      </c>
      <c r="O261">
        <v>0.61065793037414551</v>
      </c>
      <c r="P261">
        <v>0.69480735063552856</v>
      </c>
      <c r="Q261">
        <v>0.77895677089691162</v>
      </c>
      <c r="R261">
        <v>0.90046316385269165</v>
      </c>
      <c r="S261" t="s">
        <v>38</v>
      </c>
      <c r="Z261" s="3"/>
    </row>
    <row r="262" spans="1:26" hidden="1" x14ac:dyDescent="0.25">
      <c r="A262" s="10" t="str">
        <f t="shared" si="4"/>
        <v>2016All1-in-2June PeakCAISO18</v>
      </c>
      <c r="B262" s="10" t="s">
        <v>57</v>
      </c>
      <c r="C262" s="10" t="s">
        <v>0</v>
      </c>
      <c r="D262" s="10" t="s">
        <v>4</v>
      </c>
      <c r="E262" s="10" t="s">
        <v>9</v>
      </c>
      <c r="F262">
        <v>18</v>
      </c>
      <c r="G262">
        <v>2.7029006481170654</v>
      </c>
      <c r="H262">
        <v>2.1101789474487305</v>
      </c>
      <c r="I262">
        <v>97.312171936035156</v>
      </c>
      <c r="J262">
        <v>0.13599415123462677</v>
      </c>
      <c r="K262">
        <v>161936</v>
      </c>
      <c r="L262">
        <v>151788.18987999999</v>
      </c>
      <c r="M262">
        <v>0.59272158145904541</v>
      </c>
      <c r="N262">
        <v>0.41843149065971375</v>
      </c>
      <c r="O262">
        <v>0.52140623331069946</v>
      </c>
      <c r="P262">
        <v>0.59272158145904541</v>
      </c>
      <c r="Q262">
        <v>0.66403692960739136</v>
      </c>
      <c r="R262">
        <v>0.76701170206069946</v>
      </c>
      <c r="S262" t="s">
        <v>39</v>
      </c>
      <c r="Z262" s="3"/>
    </row>
    <row r="263" spans="1:26" hidden="1" x14ac:dyDescent="0.25">
      <c r="A263" s="10" t="str">
        <f t="shared" si="4"/>
        <v>2016All1-in-10June PeakCAISO18</v>
      </c>
      <c r="B263" s="10" t="s">
        <v>57</v>
      </c>
      <c r="C263" s="10" t="s">
        <v>0</v>
      </c>
      <c r="D263" s="10" t="s">
        <v>4</v>
      </c>
      <c r="E263" s="10" t="s">
        <v>1</v>
      </c>
      <c r="F263">
        <v>18</v>
      </c>
      <c r="G263">
        <v>2.6258766651153564</v>
      </c>
      <c r="H263">
        <v>2.0679686069488525</v>
      </c>
      <c r="I263">
        <v>95.766181945800781</v>
      </c>
      <c r="J263">
        <v>0.13599415123462677</v>
      </c>
      <c r="K263">
        <v>161936</v>
      </c>
      <c r="L263">
        <v>151788.18987999999</v>
      </c>
      <c r="M263">
        <v>0.55790799856185913</v>
      </c>
      <c r="N263">
        <v>0.38361790776252747</v>
      </c>
      <c r="O263">
        <v>0.48659268021583557</v>
      </c>
      <c r="P263">
        <v>0.55790799856185913</v>
      </c>
      <c r="Q263">
        <v>0.62922334671020508</v>
      </c>
      <c r="R263">
        <v>0.73219811916351318</v>
      </c>
      <c r="S263" t="s">
        <v>39</v>
      </c>
      <c r="Z263" s="3"/>
    </row>
    <row r="264" spans="1:26" hidden="1" x14ac:dyDescent="0.25">
      <c r="A264" s="10" t="str">
        <f t="shared" si="4"/>
        <v>2016All1-in-2June PeakPGE18</v>
      </c>
      <c r="B264" s="10" t="s">
        <v>57</v>
      </c>
      <c r="C264" s="10" t="s">
        <v>0</v>
      </c>
      <c r="D264" s="10" t="s">
        <v>4</v>
      </c>
      <c r="E264" s="10" t="s">
        <v>9</v>
      </c>
      <c r="F264">
        <v>18</v>
      </c>
      <c r="G264">
        <v>2.8589472770690918</v>
      </c>
      <c r="H264">
        <v>2.2604439258575439</v>
      </c>
      <c r="I264">
        <v>97.065406799316406</v>
      </c>
      <c r="J264">
        <v>0.13599415123462677</v>
      </c>
      <c r="K264">
        <v>161936</v>
      </c>
      <c r="L264">
        <v>151788.18987999999</v>
      </c>
      <c r="M264">
        <v>0.59850335121154785</v>
      </c>
      <c r="N264">
        <v>0.42421326041221619</v>
      </c>
      <c r="O264">
        <v>0.5271880030632019</v>
      </c>
      <c r="P264">
        <v>0.59850335121154785</v>
      </c>
      <c r="Q264">
        <v>0.6698186993598938</v>
      </c>
      <c r="R264">
        <v>0.7727934718132019</v>
      </c>
      <c r="S264" t="s">
        <v>38</v>
      </c>
      <c r="Z264" s="3"/>
    </row>
    <row r="265" spans="1:26" hidden="1" x14ac:dyDescent="0.25">
      <c r="A265" s="10" t="str">
        <f t="shared" si="4"/>
        <v>2016All1-in-10June PeakPGE18</v>
      </c>
      <c r="B265" s="10" t="s">
        <v>57</v>
      </c>
      <c r="C265" s="10" t="s">
        <v>0</v>
      </c>
      <c r="D265" s="10" t="s">
        <v>4</v>
      </c>
      <c r="E265" s="10" t="s">
        <v>1</v>
      </c>
      <c r="F265">
        <v>18</v>
      </c>
      <c r="G265">
        <v>2.8515100479125977</v>
      </c>
      <c r="H265">
        <v>2.147472620010376</v>
      </c>
      <c r="I265">
        <v>101.52840423583984</v>
      </c>
      <c r="J265">
        <v>0.13599415123462677</v>
      </c>
      <c r="K265">
        <v>161936</v>
      </c>
      <c r="L265">
        <v>151788.18987999999</v>
      </c>
      <c r="M265">
        <v>0.7040373682975769</v>
      </c>
      <c r="N265">
        <v>0.52974724769592285</v>
      </c>
      <c r="O265">
        <v>0.63272202014923096</v>
      </c>
      <c r="P265">
        <v>0.7040373682975769</v>
      </c>
      <c r="Q265">
        <v>0.77535271644592285</v>
      </c>
      <c r="R265">
        <v>0.87832748889923096</v>
      </c>
      <c r="S265" t="s">
        <v>38</v>
      </c>
      <c r="Z265" s="3"/>
    </row>
    <row r="266" spans="1:26" hidden="1" x14ac:dyDescent="0.25">
      <c r="A266" s="10" t="str">
        <f t="shared" si="4"/>
        <v>2016All1-in-10June PeakCAISO19</v>
      </c>
      <c r="B266" s="10" t="s">
        <v>57</v>
      </c>
      <c r="C266" s="10" t="s">
        <v>0</v>
      </c>
      <c r="D266" s="10" t="s">
        <v>4</v>
      </c>
      <c r="E266" s="10" t="s">
        <v>1</v>
      </c>
      <c r="F266">
        <v>19</v>
      </c>
      <c r="G266">
        <v>2.6675682067871094</v>
      </c>
      <c r="H266">
        <v>2.8998088836669922</v>
      </c>
      <c r="I266">
        <v>93.562271118164063</v>
      </c>
      <c r="J266">
        <v>0.11742977052927017</v>
      </c>
      <c r="K266">
        <v>161936</v>
      </c>
      <c r="L266">
        <v>151788.18987999999</v>
      </c>
      <c r="M266">
        <v>-0.23224058747291565</v>
      </c>
      <c r="N266">
        <v>-0.38273859024047852</v>
      </c>
      <c r="O266">
        <v>-0.29382076859474182</v>
      </c>
      <c r="P266">
        <v>-0.23224058747291565</v>
      </c>
      <c r="Q266">
        <v>-0.17066042125225067</v>
      </c>
      <c r="R266">
        <v>-8.174259215593338E-2</v>
      </c>
      <c r="S266" t="s">
        <v>39</v>
      </c>
      <c r="Z266" s="3"/>
    </row>
    <row r="267" spans="1:26" hidden="1" x14ac:dyDescent="0.25">
      <c r="A267" s="10" t="str">
        <f t="shared" si="4"/>
        <v>2016All1-in-2June PeakCAISO19</v>
      </c>
      <c r="B267" s="10" t="s">
        <v>57</v>
      </c>
      <c r="C267" s="10" t="s">
        <v>0</v>
      </c>
      <c r="D267" s="10" t="s">
        <v>4</v>
      </c>
      <c r="E267" s="10" t="s">
        <v>9</v>
      </c>
      <c r="F267">
        <v>19</v>
      </c>
      <c r="G267">
        <v>2.7458150386810303</v>
      </c>
      <c r="H267">
        <v>2.9777836799621582</v>
      </c>
      <c r="I267">
        <v>95.39202880859375</v>
      </c>
      <c r="J267">
        <v>0.11742977052927017</v>
      </c>
      <c r="K267">
        <v>161936</v>
      </c>
      <c r="L267">
        <v>151788.18987999999</v>
      </c>
      <c r="M267">
        <v>-0.23196867108345032</v>
      </c>
      <c r="N267">
        <v>-0.38246667385101318</v>
      </c>
      <c r="O267">
        <v>-0.29354885220527649</v>
      </c>
      <c r="P267">
        <v>-0.23196867108345032</v>
      </c>
      <c r="Q267">
        <v>-0.17038850486278534</v>
      </c>
      <c r="R267">
        <v>-8.1470675766468048E-2</v>
      </c>
      <c r="S267" t="s">
        <v>39</v>
      </c>
      <c r="Z267" s="3"/>
    </row>
    <row r="268" spans="1:26" hidden="1" x14ac:dyDescent="0.25">
      <c r="A268" s="10" t="str">
        <f t="shared" si="4"/>
        <v>2016All1-in-10June PeakPGE19</v>
      </c>
      <c r="B268" s="10" t="s">
        <v>57</v>
      </c>
      <c r="C268" s="10" t="s">
        <v>0</v>
      </c>
      <c r="D268" s="10" t="s">
        <v>4</v>
      </c>
      <c r="E268" s="10" t="s">
        <v>1</v>
      </c>
      <c r="F268">
        <v>19</v>
      </c>
      <c r="G268">
        <v>2.8967840671539307</v>
      </c>
      <c r="H268">
        <v>3.1392779350280762</v>
      </c>
      <c r="I268">
        <v>99.973342895507813</v>
      </c>
      <c r="J268">
        <v>0.11742977052927017</v>
      </c>
      <c r="K268">
        <v>161936</v>
      </c>
      <c r="L268">
        <v>151788.18987999999</v>
      </c>
      <c r="M268">
        <v>-0.24249380826950073</v>
      </c>
      <c r="N268">
        <v>-0.3929918110370636</v>
      </c>
      <c r="O268">
        <v>-0.3040739893913269</v>
      </c>
      <c r="P268">
        <v>-0.24249380826950073</v>
      </c>
      <c r="Q268">
        <v>-0.18091364204883575</v>
      </c>
      <c r="R268">
        <v>-9.1995812952518463E-2</v>
      </c>
      <c r="S268" t="s">
        <v>38</v>
      </c>
      <c r="Z268" s="3"/>
    </row>
    <row r="269" spans="1:26" hidden="1" x14ac:dyDescent="0.25">
      <c r="A269" s="10" t="str">
        <f t="shared" si="4"/>
        <v>2016All1-in-2June PeakPGE19</v>
      </c>
      <c r="B269" s="10" t="s">
        <v>57</v>
      </c>
      <c r="C269" s="10" t="s">
        <v>0</v>
      </c>
      <c r="D269" s="10" t="s">
        <v>4</v>
      </c>
      <c r="E269" s="10" t="s">
        <v>9</v>
      </c>
      <c r="F269">
        <v>19</v>
      </c>
      <c r="G269">
        <v>2.9043393135070801</v>
      </c>
      <c r="H269">
        <v>3.1440250873565674</v>
      </c>
      <c r="I269">
        <v>94.873573303222656</v>
      </c>
      <c r="J269">
        <v>0.11742977052927017</v>
      </c>
      <c r="K269">
        <v>161936</v>
      </c>
      <c r="L269">
        <v>151788.18987999999</v>
      </c>
      <c r="M269">
        <v>-0.23968584835529327</v>
      </c>
      <c r="N269">
        <v>-0.39018383622169495</v>
      </c>
      <c r="O269">
        <v>-0.30126601457595825</v>
      </c>
      <c r="P269">
        <v>-0.23968584835529327</v>
      </c>
      <c r="Q269">
        <v>-0.1781056821346283</v>
      </c>
      <c r="R269">
        <v>-8.9187853038311005E-2</v>
      </c>
      <c r="S269" t="s">
        <v>38</v>
      </c>
      <c r="Z269" s="3"/>
    </row>
    <row r="270" spans="1:26" hidden="1" x14ac:dyDescent="0.25">
      <c r="A270" s="10" t="str">
        <f t="shared" si="4"/>
        <v>2016All1-in-2June PeakCAISO20</v>
      </c>
      <c r="B270" s="10" t="s">
        <v>57</v>
      </c>
      <c r="C270" s="10" t="s">
        <v>0</v>
      </c>
      <c r="D270" s="10" t="s">
        <v>4</v>
      </c>
      <c r="E270" s="10" t="s">
        <v>9</v>
      </c>
      <c r="F270">
        <v>20</v>
      </c>
      <c r="G270">
        <v>2.5982460975646973</v>
      </c>
      <c r="H270">
        <v>2.887080192565918</v>
      </c>
      <c r="I270">
        <v>91.856369018554688</v>
      </c>
      <c r="J270">
        <v>7.6294809579849243E-2</v>
      </c>
      <c r="K270">
        <v>161936</v>
      </c>
      <c r="L270">
        <v>151788.18987999999</v>
      </c>
      <c r="M270">
        <v>-0.28883406519889832</v>
      </c>
      <c r="N270">
        <v>-0.38661348819732666</v>
      </c>
      <c r="O270">
        <v>-0.32884305715560913</v>
      </c>
      <c r="P270">
        <v>-0.28883406519889832</v>
      </c>
      <c r="Q270">
        <v>-0.2488250732421875</v>
      </c>
      <c r="R270">
        <v>-0.19105464220046997</v>
      </c>
      <c r="S270" t="s">
        <v>39</v>
      </c>
      <c r="Z270" s="3"/>
    </row>
    <row r="271" spans="1:26" hidden="1" x14ac:dyDescent="0.25">
      <c r="A271" s="10" t="str">
        <f t="shared" si="4"/>
        <v>2016All1-in-10June PeakCAISO20</v>
      </c>
      <c r="B271" s="10" t="s">
        <v>57</v>
      </c>
      <c r="C271" s="10" t="s">
        <v>0</v>
      </c>
      <c r="D271" s="10" t="s">
        <v>4</v>
      </c>
      <c r="E271" s="10" t="s">
        <v>1</v>
      </c>
      <c r="F271">
        <v>20</v>
      </c>
      <c r="G271">
        <v>2.5242044925689697</v>
      </c>
      <c r="H271">
        <v>2.8055922985076904</v>
      </c>
      <c r="I271">
        <v>90.000938415527344</v>
      </c>
      <c r="J271">
        <v>7.6294809579849243E-2</v>
      </c>
      <c r="K271">
        <v>161936</v>
      </c>
      <c r="L271">
        <v>151788.18987999999</v>
      </c>
      <c r="M271">
        <v>-0.28138789534568787</v>
      </c>
      <c r="N271">
        <v>-0.37916731834411621</v>
      </c>
      <c r="O271">
        <v>-0.32139688730239868</v>
      </c>
      <c r="P271">
        <v>-0.28138789534568787</v>
      </c>
      <c r="Q271">
        <v>-0.24137890338897705</v>
      </c>
      <c r="R271">
        <v>-0.18360847234725952</v>
      </c>
      <c r="S271" t="s">
        <v>39</v>
      </c>
      <c r="Z271" s="3"/>
    </row>
    <row r="272" spans="1:26" hidden="1" x14ac:dyDescent="0.25">
      <c r="A272" s="10" t="str">
        <f t="shared" si="4"/>
        <v>2016All1-in-10June PeakPGE20</v>
      </c>
      <c r="B272" s="10" t="s">
        <v>57</v>
      </c>
      <c r="C272" s="10" t="s">
        <v>0</v>
      </c>
      <c r="D272" s="10" t="s">
        <v>4</v>
      </c>
      <c r="E272" s="10" t="s">
        <v>1</v>
      </c>
      <c r="F272">
        <v>20</v>
      </c>
      <c r="G272">
        <v>2.7411017417907715</v>
      </c>
      <c r="H272">
        <v>3.071770191192627</v>
      </c>
      <c r="I272">
        <v>96.651420593261719</v>
      </c>
      <c r="J272">
        <v>7.6294809579849243E-2</v>
      </c>
      <c r="K272">
        <v>161936</v>
      </c>
      <c r="L272">
        <v>151788.18987999999</v>
      </c>
      <c r="M272">
        <v>-0.33066847920417786</v>
      </c>
      <c r="N272">
        <v>-0.4284479022026062</v>
      </c>
      <c r="O272">
        <v>-0.37067747116088867</v>
      </c>
      <c r="P272">
        <v>-0.33066847920417786</v>
      </c>
      <c r="Q272">
        <v>-0.29065948724746704</v>
      </c>
      <c r="R272">
        <v>-0.23288905620574951</v>
      </c>
      <c r="S272" t="s">
        <v>38</v>
      </c>
      <c r="Z272" s="3"/>
    </row>
    <row r="273" spans="1:26" hidden="1" x14ac:dyDescent="0.25">
      <c r="A273" s="10" t="str">
        <f t="shared" si="4"/>
        <v>2016All1-in-2June PeakPGE20</v>
      </c>
      <c r="B273" s="10" t="s">
        <v>57</v>
      </c>
      <c r="C273" s="10" t="s">
        <v>0</v>
      </c>
      <c r="D273" s="10" t="s">
        <v>4</v>
      </c>
      <c r="E273" s="10" t="s">
        <v>9</v>
      </c>
      <c r="F273">
        <v>20</v>
      </c>
      <c r="G273">
        <v>2.7482507228851318</v>
      </c>
      <c r="H273">
        <v>3.050926685333252</v>
      </c>
      <c r="I273">
        <v>91.017982482910156</v>
      </c>
      <c r="J273">
        <v>7.6294809579849243E-2</v>
      </c>
      <c r="K273">
        <v>161936</v>
      </c>
      <c r="L273">
        <v>151788.18987999999</v>
      </c>
      <c r="M273">
        <v>-0.30267596244812012</v>
      </c>
      <c r="N273">
        <v>-0.40045538544654846</v>
      </c>
      <c r="O273">
        <v>-0.34268495440483093</v>
      </c>
      <c r="P273">
        <v>-0.30267596244812012</v>
      </c>
      <c r="Q273">
        <v>-0.2626669704914093</v>
      </c>
      <c r="R273">
        <v>-0.20489653944969177</v>
      </c>
      <c r="S273" t="s">
        <v>38</v>
      </c>
      <c r="Z273" s="3"/>
    </row>
    <row r="274" spans="1:26" hidden="1" x14ac:dyDescent="0.25">
      <c r="A274" s="10" t="str">
        <f t="shared" si="4"/>
        <v>2016All1-in-2June PeakCAISO21</v>
      </c>
      <c r="B274" s="10" t="s">
        <v>57</v>
      </c>
      <c r="C274" s="10" t="s">
        <v>0</v>
      </c>
      <c r="D274" s="10" t="s">
        <v>4</v>
      </c>
      <c r="E274" s="10" t="s">
        <v>9</v>
      </c>
      <c r="F274">
        <v>21</v>
      </c>
      <c r="G274">
        <v>2.3641180992126465</v>
      </c>
      <c r="H274">
        <v>2.5436515808105469</v>
      </c>
      <c r="I274">
        <v>86.501625061035156</v>
      </c>
      <c r="J274">
        <v>7.6630406081676483E-2</v>
      </c>
      <c r="K274">
        <v>161936</v>
      </c>
      <c r="L274">
        <v>151788.18987999999</v>
      </c>
      <c r="M274">
        <v>-0.17953342199325562</v>
      </c>
      <c r="N274">
        <v>-0.27774295210838318</v>
      </c>
      <c r="O274">
        <v>-0.21971841156482697</v>
      </c>
      <c r="P274">
        <v>-0.17953342199325562</v>
      </c>
      <c r="Q274">
        <v>-0.13934843242168427</v>
      </c>
      <c r="R274">
        <v>-8.1323891878128052E-2</v>
      </c>
      <c r="S274" t="s">
        <v>39</v>
      </c>
      <c r="Z274" s="3"/>
    </row>
    <row r="275" spans="1:26" hidden="1" x14ac:dyDescent="0.25">
      <c r="A275" s="10" t="str">
        <f t="shared" si="4"/>
        <v>2016All1-in-10June PeakCAISO21</v>
      </c>
      <c r="B275" s="10" t="s">
        <v>57</v>
      </c>
      <c r="C275" s="10" t="s">
        <v>0</v>
      </c>
      <c r="D275" s="10" t="s">
        <v>4</v>
      </c>
      <c r="E275" s="10" t="s">
        <v>1</v>
      </c>
      <c r="F275">
        <v>21</v>
      </c>
      <c r="G275">
        <v>2.296748161315918</v>
      </c>
      <c r="H275">
        <v>2.4712727069854736</v>
      </c>
      <c r="I275">
        <v>85.132369995117188</v>
      </c>
      <c r="J275">
        <v>7.6630406081676483E-2</v>
      </c>
      <c r="K275">
        <v>161936</v>
      </c>
      <c r="L275">
        <v>151788.18987999999</v>
      </c>
      <c r="M275">
        <v>-0.17452450096607208</v>
      </c>
      <c r="N275">
        <v>-0.27273401618003845</v>
      </c>
      <c r="O275">
        <v>-0.21470949053764343</v>
      </c>
      <c r="P275">
        <v>-0.17452450096607208</v>
      </c>
      <c r="Q275">
        <v>-0.13433951139450073</v>
      </c>
      <c r="R275">
        <v>-7.6314970850944519E-2</v>
      </c>
      <c r="S275" t="s">
        <v>39</v>
      </c>
      <c r="Z275" s="3"/>
    </row>
    <row r="276" spans="1:26" hidden="1" x14ac:dyDescent="0.25">
      <c r="A276" s="10" t="str">
        <f t="shared" si="4"/>
        <v>2016All1-in-10June PeakPGE21</v>
      </c>
      <c r="B276" s="10" t="s">
        <v>57</v>
      </c>
      <c r="C276" s="10" t="s">
        <v>0</v>
      </c>
      <c r="D276" s="10" t="s">
        <v>4</v>
      </c>
      <c r="E276" s="10" t="s">
        <v>1</v>
      </c>
      <c r="F276">
        <v>21</v>
      </c>
      <c r="G276">
        <v>2.49410080909729</v>
      </c>
      <c r="H276">
        <v>2.7065773010253906</v>
      </c>
      <c r="I276">
        <v>91.494407653808594</v>
      </c>
      <c r="J276">
        <v>7.6630406081676483E-2</v>
      </c>
      <c r="K276">
        <v>161936</v>
      </c>
      <c r="L276">
        <v>151788.18987999999</v>
      </c>
      <c r="M276">
        <v>-0.21247659623622894</v>
      </c>
      <c r="N276">
        <v>-0.31068611145019531</v>
      </c>
      <c r="O276">
        <v>-0.25266158580780029</v>
      </c>
      <c r="P276">
        <v>-0.21247659623622894</v>
      </c>
      <c r="Q276">
        <v>-0.17229160666465759</v>
      </c>
      <c r="R276">
        <v>-0.11426706612110138</v>
      </c>
      <c r="S276" t="s">
        <v>38</v>
      </c>
      <c r="Z276" s="3"/>
    </row>
    <row r="277" spans="1:26" hidden="1" x14ac:dyDescent="0.25">
      <c r="A277" s="10" t="str">
        <f t="shared" si="4"/>
        <v>2016All1-in-2June PeakPGE21</v>
      </c>
      <c r="B277" s="10" t="s">
        <v>57</v>
      </c>
      <c r="C277" s="10" t="s">
        <v>0</v>
      </c>
      <c r="D277" s="10" t="s">
        <v>4</v>
      </c>
      <c r="E277" s="10" t="s">
        <v>9</v>
      </c>
      <c r="F277">
        <v>21</v>
      </c>
      <c r="G277">
        <v>2.5006058216094971</v>
      </c>
      <c r="H277">
        <v>2.6970958709716797</v>
      </c>
      <c r="I277">
        <v>85.406578063964844</v>
      </c>
      <c r="J277">
        <v>7.6630406081676483E-2</v>
      </c>
      <c r="K277">
        <v>161936</v>
      </c>
      <c r="L277">
        <v>151788.18987999999</v>
      </c>
      <c r="M277">
        <v>-0.19649013876914978</v>
      </c>
      <c r="N277">
        <v>-0.29469966888427734</v>
      </c>
      <c r="O277">
        <v>-0.23667512834072113</v>
      </c>
      <c r="P277">
        <v>-0.19649013876914978</v>
      </c>
      <c r="Q277">
        <v>-0.15630514919757843</v>
      </c>
      <c r="R277">
        <v>-9.8280608654022217E-2</v>
      </c>
      <c r="S277" t="s">
        <v>38</v>
      </c>
      <c r="Z277" s="3"/>
    </row>
    <row r="278" spans="1:26" hidden="1" x14ac:dyDescent="0.25">
      <c r="A278" s="10" t="str">
        <f t="shared" si="4"/>
        <v>2016All1-in-2June PeakCAISO22</v>
      </c>
      <c r="B278" s="10" t="s">
        <v>57</v>
      </c>
      <c r="C278" s="10" t="s">
        <v>0</v>
      </c>
      <c r="D278" s="10" t="s">
        <v>4</v>
      </c>
      <c r="E278" s="10" t="s">
        <v>9</v>
      </c>
      <c r="F278">
        <v>22</v>
      </c>
      <c r="G278">
        <v>2.0742180347442627</v>
      </c>
      <c r="H278">
        <v>2.1873979568481445</v>
      </c>
      <c r="I278">
        <v>82.072265625</v>
      </c>
      <c r="J278">
        <v>6.3674606382846832E-2</v>
      </c>
      <c r="K278">
        <v>161936</v>
      </c>
      <c r="L278">
        <v>151788.18987999999</v>
      </c>
      <c r="M278">
        <v>-0.11317982524633408</v>
      </c>
      <c r="N278">
        <v>-0.19478520750999451</v>
      </c>
      <c r="O278">
        <v>-0.14657078683376312</v>
      </c>
      <c r="P278">
        <v>-0.11317982524633408</v>
      </c>
      <c r="Q278">
        <v>-7.9788863658905029E-2</v>
      </c>
      <c r="R278">
        <v>-3.1574450433254242E-2</v>
      </c>
      <c r="S278" t="s">
        <v>39</v>
      </c>
      <c r="Z278" s="3"/>
    </row>
    <row r="279" spans="1:26" hidden="1" x14ac:dyDescent="0.25">
      <c r="A279" s="10" t="str">
        <f t="shared" si="4"/>
        <v>2016All1-in-10June PeakCAISO22</v>
      </c>
      <c r="B279" s="10" t="s">
        <v>57</v>
      </c>
      <c r="C279" s="10" t="s">
        <v>0</v>
      </c>
      <c r="D279" s="10" t="s">
        <v>4</v>
      </c>
      <c r="E279" s="10" t="s">
        <v>1</v>
      </c>
      <c r="F279">
        <v>22</v>
      </c>
      <c r="G279">
        <v>2.0151095390319824</v>
      </c>
      <c r="H279">
        <v>2.1229724884033203</v>
      </c>
      <c r="I279">
        <v>81.143997192382813</v>
      </c>
      <c r="J279">
        <v>6.3674606382846832E-2</v>
      </c>
      <c r="K279">
        <v>161936</v>
      </c>
      <c r="L279">
        <v>151788.18987999999</v>
      </c>
      <c r="M279">
        <v>-0.10786303877830505</v>
      </c>
      <c r="N279">
        <v>-0.18946841359138489</v>
      </c>
      <c r="O279">
        <v>-0.1412540078163147</v>
      </c>
      <c r="P279">
        <v>-0.10786303877830505</v>
      </c>
      <c r="Q279">
        <v>-7.4472077190876007E-2</v>
      </c>
      <c r="R279">
        <v>-2.625766396522522E-2</v>
      </c>
      <c r="S279" t="s">
        <v>39</v>
      </c>
      <c r="Z279" s="3"/>
    </row>
    <row r="280" spans="1:26" hidden="1" x14ac:dyDescent="0.25">
      <c r="A280" s="10" t="str">
        <f t="shared" si="4"/>
        <v>2016All1-in-10June PeakPGE22</v>
      </c>
      <c r="B280" s="10" t="s">
        <v>57</v>
      </c>
      <c r="C280" s="10" t="s">
        <v>0</v>
      </c>
      <c r="D280" s="10" t="s">
        <v>4</v>
      </c>
      <c r="E280" s="10" t="s">
        <v>1</v>
      </c>
      <c r="F280">
        <v>22</v>
      </c>
      <c r="G280">
        <v>2.1882617473602295</v>
      </c>
      <c r="H280">
        <v>2.3298802375793457</v>
      </c>
      <c r="I280">
        <v>87.120887756347656</v>
      </c>
      <c r="J280">
        <v>6.3674606382846832E-2</v>
      </c>
      <c r="K280">
        <v>161936</v>
      </c>
      <c r="L280">
        <v>151788.18987999999</v>
      </c>
      <c r="M280">
        <v>-0.14161857962608337</v>
      </c>
      <c r="N280">
        <v>-0.22322395443916321</v>
      </c>
      <c r="O280">
        <v>-0.17500954866409302</v>
      </c>
      <c r="P280">
        <v>-0.14161857962608337</v>
      </c>
      <c r="Q280">
        <v>-0.10822761803865433</v>
      </c>
      <c r="R280">
        <v>-6.001320481300354E-2</v>
      </c>
      <c r="S280" t="s">
        <v>38</v>
      </c>
      <c r="Z280" s="3"/>
    </row>
    <row r="281" spans="1:26" hidden="1" x14ac:dyDescent="0.25">
      <c r="A281" s="10" t="str">
        <f t="shared" si="4"/>
        <v>2016All1-in-2June PeakPGE22</v>
      </c>
      <c r="B281" s="10" t="s">
        <v>57</v>
      </c>
      <c r="C281" s="10" t="s">
        <v>0</v>
      </c>
      <c r="D281" s="10" t="s">
        <v>4</v>
      </c>
      <c r="E281" s="10" t="s">
        <v>9</v>
      </c>
      <c r="F281">
        <v>22</v>
      </c>
      <c r="G281">
        <v>2.1939690113067627</v>
      </c>
      <c r="H281">
        <v>2.3247747421264648</v>
      </c>
      <c r="I281">
        <v>81.044685363769531</v>
      </c>
      <c r="J281">
        <v>6.3674606382846832E-2</v>
      </c>
      <c r="K281">
        <v>161936</v>
      </c>
      <c r="L281">
        <v>151788.18987999999</v>
      </c>
      <c r="M281">
        <v>-0.13080568611621857</v>
      </c>
      <c r="N281">
        <v>-0.2124110609292984</v>
      </c>
      <c r="O281">
        <v>-0.16419665515422821</v>
      </c>
      <c r="P281">
        <v>-0.13080568611621857</v>
      </c>
      <c r="Q281">
        <v>-9.741472452878952E-2</v>
      </c>
      <c r="R281">
        <v>-4.9200311303138733E-2</v>
      </c>
      <c r="S281" t="s">
        <v>38</v>
      </c>
      <c r="Z281" s="3"/>
    </row>
    <row r="282" spans="1:26" hidden="1" x14ac:dyDescent="0.25">
      <c r="A282" s="10" t="str">
        <f t="shared" si="4"/>
        <v>2016All1-in-2June PeakCAISO23</v>
      </c>
      <c r="B282" s="10" t="s">
        <v>57</v>
      </c>
      <c r="C282" s="10" t="s">
        <v>0</v>
      </c>
      <c r="D282" s="10" t="s">
        <v>4</v>
      </c>
      <c r="E282" s="10" t="s">
        <v>9</v>
      </c>
      <c r="F282">
        <v>23</v>
      </c>
      <c r="G282">
        <v>1.6753135919570923</v>
      </c>
      <c r="H282">
        <v>1.7539684772491455</v>
      </c>
      <c r="I282">
        <v>79.20477294921875</v>
      </c>
      <c r="J282">
        <v>5.8387260884046555E-2</v>
      </c>
      <c r="K282">
        <v>161936</v>
      </c>
      <c r="L282">
        <v>151788.18987999999</v>
      </c>
      <c r="M282">
        <v>-7.8654848039150238E-2</v>
      </c>
      <c r="N282">
        <v>-0.15348395705223083</v>
      </c>
      <c r="O282">
        <v>-0.10927312821149826</v>
      </c>
      <c r="P282">
        <v>-7.8654848039150238E-2</v>
      </c>
      <c r="Q282">
        <v>-4.8036567866802216E-2</v>
      </c>
      <c r="R282">
        <v>-3.8257346022874117E-3</v>
      </c>
      <c r="S282" t="s">
        <v>39</v>
      </c>
      <c r="Z282" s="3"/>
    </row>
    <row r="283" spans="1:26" hidden="1" x14ac:dyDescent="0.25">
      <c r="A283" s="10" t="str">
        <f t="shared" si="4"/>
        <v>2016All1-in-10June PeakCAISO23</v>
      </c>
      <c r="B283" s="10" t="s">
        <v>57</v>
      </c>
      <c r="C283" s="10" t="s">
        <v>0</v>
      </c>
      <c r="D283" s="10" t="s">
        <v>4</v>
      </c>
      <c r="E283" s="10" t="s">
        <v>1</v>
      </c>
      <c r="F283">
        <v>23</v>
      </c>
      <c r="G283">
        <v>1.6275726556777954</v>
      </c>
      <c r="H283">
        <v>1.7023521661758423</v>
      </c>
      <c r="I283">
        <v>78.45892333984375</v>
      </c>
      <c r="J283">
        <v>5.8387260884046555E-2</v>
      </c>
      <c r="K283">
        <v>161936</v>
      </c>
      <c r="L283">
        <v>151788.18987999999</v>
      </c>
      <c r="M283">
        <v>-7.4779465794563293E-2</v>
      </c>
      <c r="N283">
        <v>-0.14960858225822449</v>
      </c>
      <c r="O283">
        <v>-0.10539774596691132</v>
      </c>
      <c r="P283">
        <v>-7.4779465794563293E-2</v>
      </c>
      <c r="Q283">
        <v>-4.4161185622215271E-2</v>
      </c>
      <c r="R283">
        <v>4.964775507687591E-5</v>
      </c>
      <c r="S283" t="s">
        <v>39</v>
      </c>
      <c r="Z283" s="3"/>
    </row>
    <row r="284" spans="1:26" hidden="1" x14ac:dyDescent="0.25">
      <c r="A284" s="10" t="str">
        <f t="shared" si="4"/>
        <v>2016All1-in-10June PeakPGE23</v>
      </c>
      <c r="B284" s="10" t="s">
        <v>57</v>
      </c>
      <c r="C284" s="10" t="s">
        <v>0</v>
      </c>
      <c r="D284" s="10" t="s">
        <v>4</v>
      </c>
      <c r="E284" s="10" t="s">
        <v>1</v>
      </c>
      <c r="F284">
        <v>23</v>
      </c>
      <c r="G284">
        <v>1.7674248218536377</v>
      </c>
      <c r="H284">
        <v>1.8655955791473389</v>
      </c>
      <c r="I284">
        <v>84.292366027832031</v>
      </c>
      <c r="J284">
        <v>5.8387260884046555E-2</v>
      </c>
      <c r="K284">
        <v>161936</v>
      </c>
      <c r="L284">
        <v>151788.18987999999</v>
      </c>
      <c r="M284">
        <v>-9.8170816898345947E-2</v>
      </c>
      <c r="N284">
        <v>-0.17299993336200714</v>
      </c>
      <c r="O284">
        <v>-0.12878909707069397</v>
      </c>
      <c r="P284">
        <v>-9.8170816898345947E-2</v>
      </c>
      <c r="Q284">
        <v>-6.7552536725997925E-2</v>
      </c>
      <c r="R284">
        <v>-2.3341704159975052E-2</v>
      </c>
      <c r="S284" t="s">
        <v>38</v>
      </c>
      <c r="Z284" s="3"/>
    </row>
    <row r="285" spans="1:26" hidden="1" x14ac:dyDescent="0.25">
      <c r="A285" s="10" t="str">
        <f t="shared" si="4"/>
        <v>2016All1-in-2June PeakPGE23</v>
      </c>
      <c r="B285" s="10" t="s">
        <v>57</v>
      </c>
      <c r="C285" s="10" t="s">
        <v>0</v>
      </c>
      <c r="D285" s="10" t="s">
        <v>4</v>
      </c>
      <c r="E285" s="10" t="s">
        <v>9</v>
      </c>
      <c r="F285">
        <v>23</v>
      </c>
      <c r="G285">
        <v>1.7720345258712769</v>
      </c>
      <c r="H285">
        <v>1.8603107929229736</v>
      </c>
      <c r="I285">
        <v>77.965927124023438</v>
      </c>
      <c r="J285">
        <v>5.8387260884046555E-2</v>
      </c>
      <c r="K285">
        <v>161936</v>
      </c>
      <c r="L285">
        <v>151788.18987999999</v>
      </c>
      <c r="M285">
        <v>-8.8276311755180359E-2</v>
      </c>
      <c r="N285">
        <v>-0.16310542821884155</v>
      </c>
      <c r="O285">
        <v>-0.11889459192752838</v>
      </c>
      <c r="P285">
        <v>-8.8276311755180359E-2</v>
      </c>
      <c r="Q285">
        <v>-5.7658031582832336E-2</v>
      </c>
      <c r="R285">
        <v>-1.3447198085486889E-2</v>
      </c>
      <c r="S285" t="s">
        <v>38</v>
      </c>
      <c r="Z285" s="3"/>
    </row>
    <row r="286" spans="1:26" hidden="1" x14ac:dyDescent="0.25">
      <c r="A286" s="10" t="str">
        <f t="shared" si="4"/>
        <v>2016All1-in-10June PeakCAISO24</v>
      </c>
      <c r="B286" s="10" t="s">
        <v>57</v>
      </c>
      <c r="C286" s="10" t="s">
        <v>0</v>
      </c>
      <c r="D286" s="10" t="s">
        <v>4</v>
      </c>
      <c r="E286" s="10" t="s">
        <v>1</v>
      </c>
      <c r="F286">
        <v>24</v>
      </c>
      <c r="G286">
        <v>1.2741979360580444</v>
      </c>
      <c r="H286">
        <v>1.3316141366958618</v>
      </c>
      <c r="I286">
        <v>75.956085205078125</v>
      </c>
      <c r="J286">
        <v>4.4309847056865692E-2</v>
      </c>
      <c r="K286">
        <v>161936</v>
      </c>
      <c r="L286">
        <v>151788.18987999999</v>
      </c>
      <c r="M286">
        <v>-5.7416222989559174E-2</v>
      </c>
      <c r="N286">
        <v>-0.11420372128486633</v>
      </c>
      <c r="O286">
        <v>-8.0652303993701935E-2</v>
      </c>
      <c r="P286">
        <v>-5.7416222989559174E-2</v>
      </c>
      <c r="Q286">
        <v>-3.4180138260126114E-2</v>
      </c>
      <c r="R286">
        <v>-6.2872300622984767E-4</v>
      </c>
      <c r="S286" t="s">
        <v>39</v>
      </c>
      <c r="Z286" s="3"/>
    </row>
    <row r="287" spans="1:26" hidden="1" x14ac:dyDescent="0.25">
      <c r="A287" s="10" t="str">
        <f t="shared" si="4"/>
        <v>2016All1-in-2June PeakCAISO24</v>
      </c>
      <c r="B287" s="10" t="s">
        <v>57</v>
      </c>
      <c r="C287" s="10" t="s">
        <v>0</v>
      </c>
      <c r="D287" s="10" t="s">
        <v>4</v>
      </c>
      <c r="E287" s="10" t="s">
        <v>9</v>
      </c>
      <c r="F287">
        <v>24</v>
      </c>
      <c r="G287">
        <v>1.3115735054016113</v>
      </c>
      <c r="H287">
        <v>1.3719079494476318</v>
      </c>
      <c r="I287">
        <v>76.378059387207031</v>
      </c>
      <c r="J287">
        <v>4.4309847056865692E-2</v>
      </c>
      <c r="K287">
        <v>161936</v>
      </c>
      <c r="L287">
        <v>151788.18987999999</v>
      </c>
      <c r="M287">
        <v>-6.0334395617246628E-2</v>
      </c>
      <c r="N287">
        <v>-0.11712189763784409</v>
      </c>
      <c r="O287">
        <v>-8.3570480346679688E-2</v>
      </c>
      <c r="P287">
        <v>-6.0334395617246628E-2</v>
      </c>
      <c r="Q287">
        <v>-3.7098310887813568E-2</v>
      </c>
      <c r="R287">
        <v>-3.5468956921249628E-3</v>
      </c>
      <c r="S287" t="s">
        <v>39</v>
      </c>
      <c r="Z287" s="3"/>
    </row>
    <row r="288" spans="1:26" hidden="1" x14ac:dyDescent="0.25">
      <c r="A288" s="10" t="str">
        <f t="shared" si="4"/>
        <v>2016All1-in-2June PeakPGE24</v>
      </c>
      <c r="B288" s="10" t="s">
        <v>57</v>
      </c>
      <c r="C288" s="10" t="s">
        <v>0</v>
      </c>
      <c r="D288" s="10" t="s">
        <v>4</v>
      </c>
      <c r="E288" s="10" t="s">
        <v>9</v>
      </c>
      <c r="F288">
        <v>24</v>
      </c>
      <c r="G288">
        <v>1.3872946500778198</v>
      </c>
      <c r="H288">
        <v>1.4522684812545776</v>
      </c>
      <c r="I288">
        <v>75.474433898925781</v>
      </c>
      <c r="J288">
        <v>4.4309847056865692E-2</v>
      </c>
      <c r="K288">
        <v>161936</v>
      </c>
      <c r="L288">
        <v>151788.18987999999</v>
      </c>
      <c r="M288">
        <v>-6.4973838627338409E-2</v>
      </c>
      <c r="N288">
        <v>-0.12176133692264557</v>
      </c>
      <c r="O288">
        <v>-8.8209919631481171E-2</v>
      </c>
      <c r="P288">
        <v>-6.4973838627338409E-2</v>
      </c>
      <c r="Q288">
        <v>-4.173775389790535E-2</v>
      </c>
      <c r="R288">
        <v>-8.1863384693861008E-3</v>
      </c>
      <c r="S288" t="s">
        <v>38</v>
      </c>
      <c r="Z288" s="3"/>
    </row>
    <row r="289" spans="1:26" hidden="1" x14ac:dyDescent="0.25">
      <c r="A289" s="10" t="str">
        <f t="shared" si="4"/>
        <v>2016All1-in-10June PeakPGE24</v>
      </c>
      <c r="B289" s="10" t="s">
        <v>57</v>
      </c>
      <c r="C289" s="10" t="s">
        <v>0</v>
      </c>
      <c r="D289" s="10" t="s">
        <v>4</v>
      </c>
      <c r="E289" s="10" t="s">
        <v>1</v>
      </c>
      <c r="F289">
        <v>24</v>
      </c>
      <c r="G289">
        <v>1.383685827255249</v>
      </c>
      <c r="H289">
        <v>1.4602200984954834</v>
      </c>
      <c r="I289">
        <v>81.706954956054688</v>
      </c>
      <c r="J289">
        <v>4.4309847056865692E-2</v>
      </c>
      <c r="K289">
        <v>161936</v>
      </c>
      <c r="L289">
        <v>151788.18987999999</v>
      </c>
      <c r="M289">
        <v>-7.6534278690814972E-2</v>
      </c>
      <c r="N289">
        <v>-0.13332177698612213</v>
      </c>
      <c r="O289">
        <v>-9.9770359694957733E-2</v>
      </c>
      <c r="P289">
        <v>-7.6534278690814972E-2</v>
      </c>
      <c r="Q289">
        <v>-5.3298193961381912E-2</v>
      </c>
      <c r="R289">
        <v>-1.9746778532862663E-2</v>
      </c>
      <c r="S289" t="s">
        <v>38</v>
      </c>
      <c r="Z289" s="3"/>
    </row>
    <row r="290" spans="1:26" hidden="1" x14ac:dyDescent="0.25">
      <c r="A290" s="10" t="str">
        <f t="shared" si="4"/>
        <v>2016All1-in-2May PeakCAISO1</v>
      </c>
      <c r="B290" s="10" t="s">
        <v>57</v>
      </c>
      <c r="C290" s="10" t="s">
        <v>0</v>
      </c>
      <c r="D290" s="10" t="s">
        <v>5</v>
      </c>
      <c r="E290" s="10" t="s">
        <v>9</v>
      </c>
      <c r="F290">
        <v>1</v>
      </c>
      <c r="G290">
        <v>0.75796818733215332</v>
      </c>
      <c r="H290">
        <v>0.75796818733215332</v>
      </c>
      <c r="I290">
        <v>68.411758422851562</v>
      </c>
      <c r="J290">
        <v>0</v>
      </c>
      <c r="K290">
        <v>161936</v>
      </c>
      <c r="L290">
        <v>152095.32800000001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 t="s">
        <v>39</v>
      </c>
      <c r="Z290" s="3"/>
    </row>
    <row r="291" spans="1:26" hidden="1" x14ac:dyDescent="0.25">
      <c r="A291" s="10" t="str">
        <f t="shared" si="4"/>
        <v>2016All1-in-10May PeakCAISO1</v>
      </c>
      <c r="B291" s="10" t="s">
        <v>57</v>
      </c>
      <c r="C291" s="10" t="s">
        <v>0</v>
      </c>
      <c r="D291" s="10" t="s">
        <v>5</v>
      </c>
      <c r="E291" s="10" t="s">
        <v>1</v>
      </c>
      <c r="F291">
        <v>1</v>
      </c>
      <c r="G291">
        <v>0.83205854892730713</v>
      </c>
      <c r="H291">
        <v>0.83205854892730713</v>
      </c>
      <c r="I291">
        <v>70.914459228515625</v>
      </c>
      <c r="J291">
        <v>0</v>
      </c>
      <c r="K291">
        <v>161936</v>
      </c>
      <c r="L291">
        <v>152095.32800000001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 t="s">
        <v>39</v>
      </c>
      <c r="Z291" s="3"/>
    </row>
    <row r="292" spans="1:26" hidden="1" x14ac:dyDescent="0.25">
      <c r="A292" s="10" t="str">
        <f t="shared" si="4"/>
        <v>2016All1-in-2May PeakPGE1</v>
      </c>
      <c r="B292" s="10" t="s">
        <v>57</v>
      </c>
      <c r="C292" s="10" t="s">
        <v>0</v>
      </c>
      <c r="D292" s="10" t="s">
        <v>5</v>
      </c>
      <c r="E292" s="10" t="s">
        <v>9</v>
      </c>
      <c r="F292">
        <v>1</v>
      </c>
      <c r="G292">
        <v>0.75187987089157104</v>
      </c>
      <c r="H292">
        <v>0.75187987089157104</v>
      </c>
      <c r="I292">
        <v>67.619682312011719</v>
      </c>
      <c r="J292">
        <v>0</v>
      </c>
      <c r="K292">
        <v>161936</v>
      </c>
      <c r="L292">
        <v>152095.32800000001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 t="s">
        <v>38</v>
      </c>
      <c r="Z292" s="3"/>
    </row>
    <row r="293" spans="1:26" hidden="1" x14ac:dyDescent="0.25">
      <c r="A293" s="10" t="str">
        <f t="shared" si="4"/>
        <v>2016All1-in-10May PeakPGE1</v>
      </c>
      <c r="B293" s="10" t="s">
        <v>57</v>
      </c>
      <c r="C293" s="10" t="s">
        <v>0</v>
      </c>
      <c r="D293" s="10" t="s">
        <v>5</v>
      </c>
      <c r="E293" s="10" t="s">
        <v>1</v>
      </c>
      <c r="F293">
        <v>1</v>
      </c>
      <c r="G293">
        <v>0.97853446006774902</v>
      </c>
      <c r="H293">
        <v>0.97853446006774902</v>
      </c>
      <c r="I293">
        <v>75.814308166503906</v>
      </c>
      <c r="J293">
        <v>0</v>
      </c>
      <c r="K293">
        <v>161936</v>
      </c>
      <c r="L293">
        <v>152095.32800000001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 t="s">
        <v>38</v>
      </c>
      <c r="Z293" s="3"/>
    </row>
    <row r="294" spans="1:26" hidden="1" x14ac:dyDescent="0.25">
      <c r="A294" s="10" t="str">
        <f t="shared" si="4"/>
        <v>2016All1-in-2May PeakCAISO2</v>
      </c>
      <c r="B294" s="10" t="s">
        <v>57</v>
      </c>
      <c r="C294" s="10" t="s">
        <v>0</v>
      </c>
      <c r="D294" s="10" t="s">
        <v>5</v>
      </c>
      <c r="E294" s="10" t="s">
        <v>9</v>
      </c>
      <c r="F294">
        <v>2</v>
      </c>
      <c r="G294">
        <v>0.6443476676940918</v>
      </c>
      <c r="H294">
        <v>0.6443476676940918</v>
      </c>
      <c r="I294">
        <v>66.319465637207031</v>
      </c>
      <c r="J294">
        <v>0</v>
      </c>
      <c r="K294">
        <v>161936</v>
      </c>
      <c r="L294">
        <v>152095.32800000001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 t="s">
        <v>39</v>
      </c>
      <c r="Z294" s="3"/>
    </row>
    <row r="295" spans="1:26" hidden="1" x14ac:dyDescent="0.25">
      <c r="A295" s="10" t="str">
        <f t="shared" si="4"/>
        <v>2016All1-in-10May PeakCAISO2</v>
      </c>
      <c r="B295" s="10" t="s">
        <v>57</v>
      </c>
      <c r="C295" s="10" t="s">
        <v>0</v>
      </c>
      <c r="D295" s="10" t="s">
        <v>5</v>
      </c>
      <c r="E295" s="10" t="s">
        <v>1</v>
      </c>
      <c r="F295">
        <v>2</v>
      </c>
      <c r="G295">
        <v>0.70733177661895752</v>
      </c>
      <c r="H295">
        <v>0.70733177661895752</v>
      </c>
      <c r="I295">
        <v>69.231094360351563</v>
      </c>
      <c r="J295">
        <v>0</v>
      </c>
      <c r="K295">
        <v>161936</v>
      </c>
      <c r="L295">
        <v>152095.32800000001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 t="s">
        <v>39</v>
      </c>
      <c r="Z295" s="3"/>
    </row>
    <row r="296" spans="1:26" hidden="1" x14ac:dyDescent="0.25">
      <c r="A296" s="10" t="str">
        <f t="shared" si="4"/>
        <v>2016All1-in-2May PeakPGE2</v>
      </c>
      <c r="B296" s="10" t="s">
        <v>57</v>
      </c>
      <c r="C296" s="10" t="s">
        <v>0</v>
      </c>
      <c r="D296" s="10" t="s">
        <v>5</v>
      </c>
      <c r="E296" s="10" t="s">
        <v>9</v>
      </c>
      <c r="F296">
        <v>2</v>
      </c>
      <c r="G296">
        <v>0.6391720175743103</v>
      </c>
      <c r="H296">
        <v>0.6391720175743103</v>
      </c>
      <c r="I296">
        <v>66.156082153320313</v>
      </c>
      <c r="J296">
        <v>0</v>
      </c>
      <c r="K296">
        <v>161936</v>
      </c>
      <c r="L296">
        <v>152095.32800000001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 t="s">
        <v>38</v>
      </c>
      <c r="Z296" s="3"/>
    </row>
    <row r="297" spans="1:26" hidden="1" x14ac:dyDescent="0.25">
      <c r="A297" s="10" t="str">
        <f t="shared" si="4"/>
        <v>2016All1-in-10May PeakPGE2</v>
      </c>
      <c r="B297" s="10" t="s">
        <v>57</v>
      </c>
      <c r="C297" s="10" t="s">
        <v>0</v>
      </c>
      <c r="D297" s="10" t="s">
        <v>5</v>
      </c>
      <c r="E297" s="10" t="s">
        <v>1</v>
      </c>
      <c r="F297">
        <v>2</v>
      </c>
      <c r="G297">
        <v>0.83185070753097534</v>
      </c>
      <c r="H297">
        <v>0.83185070753097534</v>
      </c>
      <c r="I297">
        <v>74.197235107421875</v>
      </c>
      <c r="J297">
        <v>0</v>
      </c>
      <c r="K297">
        <v>161936</v>
      </c>
      <c r="L297">
        <v>152095.32800000001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 t="s">
        <v>38</v>
      </c>
      <c r="Z297" s="3"/>
    </row>
    <row r="298" spans="1:26" hidden="1" x14ac:dyDescent="0.25">
      <c r="A298" s="10" t="str">
        <f t="shared" si="4"/>
        <v>2016All1-in-10May PeakCAISO3</v>
      </c>
      <c r="B298" s="10" t="s">
        <v>57</v>
      </c>
      <c r="C298" s="10" t="s">
        <v>0</v>
      </c>
      <c r="D298" s="10" t="s">
        <v>5</v>
      </c>
      <c r="E298" s="10" t="s">
        <v>1</v>
      </c>
      <c r="F298">
        <v>3</v>
      </c>
      <c r="G298">
        <v>0.62682437896728516</v>
      </c>
      <c r="H298">
        <v>0.62682437896728516</v>
      </c>
      <c r="I298">
        <v>67.739410400390625</v>
      </c>
      <c r="J298">
        <v>0</v>
      </c>
      <c r="K298">
        <v>161936</v>
      </c>
      <c r="L298">
        <v>152095.32800000001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 t="s">
        <v>39</v>
      </c>
      <c r="Z298" s="3"/>
    </row>
    <row r="299" spans="1:26" hidden="1" x14ac:dyDescent="0.25">
      <c r="A299" s="10" t="str">
        <f t="shared" si="4"/>
        <v>2016All1-in-2May PeakCAISO3</v>
      </c>
      <c r="B299" s="10" t="s">
        <v>57</v>
      </c>
      <c r="C299" s="10" t="s">
        <v>0</v>
      </c>
      <c r="D299" s="10" t="s">
        <v>5</v>
      </c>
      <c r="E299" s="10" t="s">
        <v>9</v>
      </c>
      <c r="F299">
        <v>3</v>
      </c>
      <c r="G299">
        <v>0.57100909948348999</v>
      </c>
      <c r="H299">
        <v>0.57100909948348999</v>
      </c>
      <c r="I299">
        <v>65.08917236328125</v>
      </c>
      <c r="J299">
        <v>0</v>
      </c>
      <c r="K299">
        <v>161936</v>
      </c>
      <c r="L299">
        <v>152095.32800000001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 t="s">
        <v>39</v>
      </c>
      <c r="Z299" s="3"/>
    </row>
    <row r="300" spans="1:26" hidden="1" x14ac:dyDescent="0.25">
      <c r="A300" s="10" t="str">
        <f t="shared" si="4"/>
        <v>2016All1-in-2May PeakPGE3</v>
      </c>
      <c r="B300" s="10" t="s">
        <v>57</v>
      </c>
      <c r="C300" s="10" t="s">
        <v>0</v>
      </c>
      <c r="D300" s="10" t="s">
        <v>5</v>
      </c>
      <c r="E300" s="10" t="s">
        <v>9</v>
      </c>
      <c r="F300">
        <v>3</v>
      </c>
      <c r="G300">
        <v>0.56642246246337891</v>
      </c>
      <c r="H300">
        <v>0.56642246246337891</v>
      </c>
      <c r="I300">
        <v>64.896507263183594</v>
      </c>
      <c r="J300">
        <v>0</v>
      </c>
      <c r="K300">
        <v>161936</v>
      </c>
      <c r="L300">
        <v>152095.32800000001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 t="s">
        <v>38</v>
      </c>
      <c r="Z300" s="3"/>
    </row>
    <row r="301" spans="1:26" hidden="1" x14ac:dyDescent="0.25">
      <c r="A301" s="10" t="str">
        <f t="shared" si="4"/>
        <v>2016All1-in-10May PeakPGE3</v>
      </c>
      <c r="B301" s="10" t="s">
        <v>57</v>
      </c>
      <c r="C301" s="10" t="s">
        <v>0</v>
      </c>
      <c r="D301" s="10" t="s">
        <v>5</v>
      </c>
      <c r="E301" s="10" t="s">
        <v>1</v>
      </c>
      <c r="F301">
        <v>3</v>
      </c>
      <c r="G301">
        <v>0.73717081546783447</v>
      </c>
      <c r="H301">
        <v>0.73717081546783447</v>
      </c>
      <c r="I301">
        <v>72.725906372070312</v>
      </c>
      <c r="J301">
        <v>0</v>
      </c>
      <c r="K301">
        <v>161936</v>
      </c>
      <c r="L301">
        <v>152095.32800000001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t="s">
        <v>38</v>
      </c>
      <c r="Z301" s="3"/>
    </row>
    <row r="302" spans="1:26" hidden="1" x14ac:dyDescent="0.25">
      <c r="A302" s="10" t="str">
        <f t="shared" si="4"/>
        <v>2016All1-in-10May PeakCAISO4</v>
      </c>
      <c r="B302" s="10" t="s">
        <v>57</v>
      </c>
      <c r="C302" s="10" t="s">
        <v>0</v>
      </c>
      <c r="D302" s="10" t="s">
        <v>5</v>
      </c>
      <c r="E302" s="10" t="s">
        <v>1</v>
      </c>
      <c r="F302">
        <v>4</v>
      </c>
      <c r="G302">
        <v>0.57872706651687622</v>
      </c>
      <c r="H302">
        <v>0.57872706651687622</v>
      </c>
      <c r="I302">
        <v>66.049102783203125</v>
      </c>
      <c r="J302">
        <v>0</v>
      </c>
      <c r="K302">
        <v>161936</v>
      </c>
      <c r="L302">
        <v>152095.32800000001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 t="s">
        <v>39</v>
      </c>
      <c r="Z302" s="3"/>
    </row>
    <row r="303" spans="1:26" hidden="1" x14ac:dyDescent="0.25">
      <c r="A303" s="10" t="str">
        <f t="shared" si="4"/>
        <v>2016All1-in-2May PeakCAISO4</v>
      </c>
      <c r="B303" s="10" t="s">
        <v>57</v>
      </c>
      <c r="C303" s="10" t="s">
        <v>0</v>
      </c>
      <c r="D303" s="10" t="s">
        <v>5</v>
      </c>
      <c r="E303" s="10" t="s">
        <v>9</v>
      </c>
      <c r="F303">
        <v>4</v>
      </c>
      <c r="G303">
        <v>0.5271945595741272</v>
      </c>
      <c r="H303">
        <v>0.5271945595741272</v>
      </c>
      <c r="I303">
        <v>63.940544128417969</v>
      </c>
      <c r="J303">
        <v>0</v>
      </c>
      <c r="K303">
        <v>161936</v>
      </c>
      <c r="L303">
        <v>152095.32800000001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 t="s">
        <v>39</v>
      </c>
      <c r="Z303" s="3"/>
    </row>
    <row r="304" spans="1:26" hidden="1" x14ac:dyDescent="0.25">
      <c r="A304" s="10" t="str">
        <f t="shared" si="4"/>
        <v>2016All1-in-10May PeakPGE4</v>
      </c>
      <c r="B304" s="10" t="s">
        <v>57</v>
      </c>
      <c r="C304" s="10" t="s">
        <v>0</v>
      </c>
      <c r="D304" s="10" t="s">
        <v>5</v>
      </c>
      <c r="E304" s="10" t="s">
        <v>1</v>
      </c>
      <c r="F304">
        <v>4</v>
      </c>
      <c r="G304">
        <v>0.68060648441314697</v>
      </c>
      <c r="H304">
        <v>0.68060648441314697</v>
      </c>
      <c r="I304">
        <v>71.187156677246094</v>
      </c>
      <c r="J304">
        <v>0</v>
      </c>
      <c r="K304">
        <v>161936</v>
      </c>
      <c r="L304">
        <v>152095.32800000001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 t="s">
        <v>38</v>
      </c>
      <c r="Z304" s="3"/>
    </row>
    <row r="305" spans="1:26" hidden="1" x14ac:dyDescent="0.25">
      <c r="A305" s="10" t="str">
        <f t="shared" si="4"/>
        <v>2016All1-in-2May PeakPGE4</v>
      </c>
      <c r="B305" s="10" t="s">
        <v>57</v>
      </c>
      <c r="C305" s="10" t="s">
        <v>0</v>
      </c>
      <c r="D305" s="10" t="s">
        <v>5</v>
      </c>
      <c r="E305" s="10" t="s">
        <v>9</v>
      </c>
      <c r="F305">
        <v>4</v>
      </c>
      <c r="G305">
        <v>0.52295988798141479</v>
      </c>
      <c r="H305">
        <v>0.52295988798141479</v>
      </c>
      <c r="I305">
        <v>63.383647918701172</v>
      </c>
      <c r="J305">
        <v>0</v>
      </c>
      <c r="K305">
        <v>161936</v>
      </c>
      <c r="L305">
        <v>152095.32800000001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 t="s">
        <v>38</v>
      </c>
      <c r="Z305" s="3"/>
    </row>
    <row r="306" spans="1:26" hidden="1" x14ac:dyDescent="0.25">
      <c r="A306" s="10" t="str">
        <f t="shared" si="4"/>
        <v>2016All1-in-2May PeakCAISO5</v>
      </c>
      <c r="B306" s="10" t="s">
        <v>57</v>
      </c>
      <c r="C306" s="10" t="s">
        <v>0</v>
      </c>
      <c r="D306" s="10" t="s">
        <v>5</v>
      </c>
      <c r="E306" s="10" t="s">
        <v>9</v>
      </c>
      <c r="F306">
        <v>5</v>
      </c>
      <c r="G306">
        <v>0.50797581672668457</v>
      </c>
      <c r="H306">
        <v>0.50797581672668457</v>
      </c>
      <c r="I306">
        <v>63.124061584472656</v>
      </c>
      <c r="J306">
        <v>0</v>
      </c>
      <c r="K306">
        <v>161936</v>
      </c>
      <c r="L306">
        <v>152095.32800000001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 t="s">
        <v>39</v>
      </c>
      <c r="Z306" s="3"/>
    </row>
    <row r="307" spans="1:26" hidden="1" x14ac:dyDescent="0.25">
      <c r="A307" s="10" t="str">
        <f t="shared" si="4"/>
        <v>2016All1-in-10May PeakCAISO5</v>
      </c>
      <c r="B307" s="10" t="s">
        <v>57</v>
      </c>
      <c r="C307" s="10" t="s">
        <v>0</v>
      </c>
      <c r="D307" s="10" t="s">
        <v>5</v>
      </c>
      <c r="E307" s="10" t="s">
        <v>1</v>
      </c>
      <c r="F307">
        <v>5</v>
      </c>
      <c r="G307">
        <v>0.55762976408004761</v>
      </c>
      <c r="H307">
        <v>0.55762976408004761</v>
      </c>
      <c r="I307">
        <v>64.925521850585937</v>
      </c>
      <c r="J307">
        <v>0</v>
      </c>
      <c r="K307">
        <v>161936</v>
      </c>
      <c r="L307">
        <v>152095.32800000001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 t="s">
        <v>39</v>
      </c>
      <c r="Z307" s="3"/>
    </row>
    <row r="308" spans="1:26" hidden="1" x14ac:dyDescent="0.25">
      <c r="A308" s="10" t="str">
        <f t="shared" si="4"/>
        <v>2016All1-in-10May PeakPGE5</v>
      </c>
      <c r="B308" s="10" t="s">
        <v>57</v>
      </c>
      <c r="C308" s="10" t="s">
        <v>0</v>
      </c>
      <c r="D308" s="10" t="s">
        <v>5</v>
      </c>
      <c r="E308" s="10" t="s">
        <v>1</v>
      </c>
      <c r="F308">
        <v>5</v>
      </c>
      <c r="G308">
        <v>0.65579509735107422</v>
      </c>
      <c r="H308">
        <v>0.65579509735107422</v>
      </c>
      <c r="I308">
        <v>69.952262878417969</v>
      </c>
      <c r="J308">
        <v>0</v>
      </c>
      <c r="K308">
        <v>161936</v>
      </c>
      <c r="L308">
        <v>152095.32800000001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 t="s">
        <v>38</v>
      </c>
      <c r="Z308" s="3"/>
    </row>
    <row r="309" spans="1:26" hidden="1" x14ac:dyDescent="0.25">
      <c r="A309" s="10" t="str">
        <f t="shared" si="4"/>
        <v>2016All1-in-2May PeakPGE5</v>
      </c>
      <c r="B309" s="10" t="s">
        <v>57</v>
      </c>
      <c r="C309" s="10" t="s">
        <v>0</v>
      </c>
      <c r="D309" s="10" t="s">
        <v>5</v>
      </c>
      <c r="E309" s="10" t="s">
        <v>9</v>
      </c>
      <c r="F309">
        <v>5</v>
      </c>
      <c r="G309">
        <v>0.50389558076858521</v>
      </c>
      <c r="H309">
        <v>0.50389558076858521</v>
      </c>
      <c r="I309">
        <v>62.411285400390625</v>
      </c>
      <c r="J309">
        <v>0</v>
      </c>
      <c r="K309">
        <v>161936</v>
      </c>
      <c r="L309">
        <v>152095.32800000001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 t="s">
        <v>38</v>
      </c>
      <c r="Z309" s="3"/>
    </row>
    <row r="310" spans="1:26" hidden="1" x14ac:dyDescent="0.25">
      <c r="A310" s="10" t="str">
        <f t="shared" si="4"/>
        <v>2016All1-in-10May PeakCAISO6</v>
      </c>
      <c r="B310" s="10" t="s">
        <v>57</v>
      </c>
      <c r="C310" s="10" t="s">
        <v>0</v>
      </c>
      <c r="D310" s="10" t="s">
        <v>5</v>
      </c>
      <c r="E310" s="10" t="s">
        <v>1</v>
      </c>
      <c r="F310">
        <v>6</v>
      </c>
      <c r="G310">
        <v>0.57300758361816406</v>
      </c>
      <c r="H310">
        <v>0.57300758361816406</v>
      </c>
      <c r="I310">
        <v>63.906898498535156</v>
      </c>
      <c r="J310">
        <v>0</v>
      </c>
      <c r="K310">
        <v>161936</v>
      </c>
      <c r="L310">
        <v>152095.32800000001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 t="s">
        <v>39</v>
      </c>
      <c r="Z310" s="3"/>
    </row>
    <row r="311" spans="1:26" hidden="1" x14ac:dyDescent="0.25">
      <c r="A311" s="10" t="str">
        <f t="shared" si="4"/>
        <v>2016All1-in-2May PeakCAISO6</v>
      </c>
      <c r="B311" s="10" t="s">
        <v>57</v>
      </c>
      <c r="C311" s="10" t="s">
        <v>0</v>
      </c>
      <c r="D311" s="10" t="s">
        <v>5</v>
      </c>
      <c r="E311" s="10" t="s">
        <v>9</v>
      </c>
      <c r="F311">
        <v>6</v>
      </c>
      <c r="G311">
        <v>0.52198433876037598</v>
      </c>
      <c r="H311">
        <v>0.52198433876037598</v>
      </c>
      <c r="I311">
        <v>62.182647705078125</v>
      </c>
      <c r="J311">
        <v>0</v>
      </c>
      <c r="K311">
        <v>161936</v>
      </c>
      <c r="L311">
        <v>152095.32800000001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 t="s">
        <v>39</v>
      </c>
      <c r="Z311" s="3"/>
    </row>
    <row r="312" spans="1:26" hidden="1" x14ac:dyDescent="0.25">
      <c r="A312" s="10" t="str">
        <f t="shared" si="4"/>
        <v>2016All1-in-10May PeakPGE6</v>
      </c>
      <c r="B312" s="10" t="s">
        <v>57</v>
      </c>
      <c r="C312" s="10" t="s">
        <v>0</v>
      </c>
      <c r="D312" s="10" t="s">
        <v>5</v>
      </c>
      <c r="E312" s="10" t="s">
        <v>1</v>
      </c>
      <c r="F312">
        <v>6</v>
      </c>
      <c r="G312">
        <v>0.67388004064559937</v>
      </c>
      <c r="H312">
        <v>0.67388004064559937</v>
      </c>
      <c r="I312">
        <v>68.922821044921875</v>
      </c>
      <c r="J312">
        <v>0</v>
      </c>
      <c r="K312">
        <v>161936</v>
      </c>
      <c r="L312">
        <v>152095.32800000001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 t="s">
        <v>38</v>
      </c>
      <c r="Z312" s="3"/>
    </row>
    <row r="313" spans="1:26" hidden="1" x14ac:dyDescent="0.25">
      <c r="A313" s="10" t="str">
        <f t="shared" si="4"/>
        <v>2016All1-in-2May PeakPGE6</v>
      </c>
      <c r="B313" s="10" t="s">
        <v>57</v>
      </c>
      <c r="C313" s="10" t="s">
        <v>0</v>
      </c>
      <c r="D313" s="10" t="s">
        <v>5</v>
      </c>
      <c r="E313" s="10" t="s">
        <v>9</v>
      </c>
      <c r="F313">
        <v>6</v>
      </c>
      <c r="G313">
        <v>0.51779156923294067</v>
      </c>
      <c r="H313">
        <v>0.51779156923294067</v>
      </c>
      <c r="I313">
        <v>61.417888641357422</v>
      </c>
      <c r="J313">
        <v>0</v>
      </c>
      <c r="K313">
        <v>161936</v>
      </c>
      <c r="L313">
        <v>152095.32800000001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 t="s">
        <v>38</v>
      </c>
      <c r="Z313" s="3"/>
    </row>
    <row r="314" spans="1:26" hidden="1" x14ac:dyDescent="0.25">
      <c r="A314" s="10" t="str">
        <f t="shared" si="4"/>
        <v>2016All1-in-2May PeakCAISO7</v>
      </c>
      <c r="B314" s="10" t="s">
        <v>57</v>
      </c>
      <c r="C314" s="10" t="s">
        <v>0</v>
      </c>
      <c r="D314" s="10" t="s">
        <v>5</v>
      </c>
      <c r="E314" s="10" t="s">
        <v>9</v>
      </c>
      <c r="F314">
        <v>7</v>
      </c>
      <c r="G314">
        <v>0.57648164033889771</v>
      </c>
      <c r="H314">
        <v>0.57648164033889771</v>
      </c>
      <c r="I314">
        <v>62.417854309082031</v>
      </c>
      <c r="J314">
        <v>0</v>
      </c>
      <c r="K314">
        <v>161936</v>
      </c>
      <c r="L314">
        <v>152095.32800000001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 t="s">
        <v>39</v>
      </c>
      <c r="Z314" s="3"/>
    </row>
    <row r="315" spans="1:26" hidden="1" x14ac:dyDescent="0.25">
      <c r="A315" s="10" t="str">
        <f t="shared" si="4"/>
        <v>2016All1-in-10May PeakCAISO7</v>
      </c>
      <c r="B315" s="10" t="s">
        <v>57</v>
      </c>
      <c r="C315" s="10" t="s">
        <v>0</v>
      </c>
      <c r="D315" s="10" t="s">
        <v>5</v>
      </c>
      <c r="E315" s="10" t="s">
        <v>1</v>
      </c>
      <c r="F315">
        <v>7</v>
      </c>
      <c r="G315">
        <v>0.63283193111419678</v>
      </c>
      <c r="H315">
        <v>0.63283193111419678</v>
      </c>
      <c r="I315">
        <v>63.824493408203125</v>
      </c>
      <c r="J315">
        <v>0</v>
      </c>
      <c r="K315">
        <v>161936</v>
      </c>
      <c r="L315">
        <v>152095.32800000001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 t="s">
        <v>39</v>
      </c>
      <c r="Z315" s="3"/>
    </row>
    <row r="316" spans="1:26" hidden="1" x14ac:dyDescent="0.25">
      <c r="A316" s="10" t="str">
        <f t="shared" si="4"/>
        <v>2016All1-in-2May PeakPGE7</v>
      </c>
      <c r="B316" s="10" t="s">
        <v>57</v>
      </c>
      <c r="C316" s="10" t="s">
        <v>0</v>
      </c>
      <c r="D316" s="10" t="s">
        <v>5</v>
      </c>
      <c r="E316" s="10" t="s">
        <v>9</v>
      </c>
      <c r="F316">
        <v>7</v>
      </c>
      <c r="G316">
        <v>0.57185107469558716</v>
      </c>
      <c r="H316">
        <v>0.57185107469558716</v>
      </c>
      <c r="I316">
        <v>61.834026336669922</v>
      </c>
      <c r="J316">
        <v>0</v>
      </c>
      <c r="K316">
        <v>161936</v>
      </c>
      <c r="L316">
        <v>152095.32800000001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 t="s">
        <v>38</v>
      </c>
      <c r="Z316" s="3"/>
    </row>
    <row r="317" spans="1:26" hidden="1" x14ac:dyDescent="0.25">
      <c r="A317" s="10" t="str">
        <f t="shared" si="4"/>
        <v>2016All1-in-10May PeakPGE7</v>
      </c>
      <c r="B317" s="10" t="s">
        <v>57</v>
      </c>
      <c r="C317" s="10" t="s">
        <v>0</v>
      </c>
      <c r="D317" s="10" t="s">
        <v>5</v>
      </c>
      <c r="E317" s="10" t="s">
        <v>1</v>
      </c>
      <c r="F317">
        <v>7</v>
      </c>
      <c r="G317">
        <v>0.74423593282699585</v>
      </c>
      <c r="H317">
        <v>0.74423593282699585</v>
      </c>
      <c r="I317">
        <v>69.305778503417969</v>
      </c>
      <c r="J317">
        <v>0</v>
      </c>
      <c r="K317">
        <v>161936</v>
      </c>
      <c r="L317">
        <v>152095.32800000001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 t="s">
        <v>38</v>
      </c>
      <c r="Z317" s="3"/>
    </row>
    <row r="318" spans="1:26" hidden="1" x14ac:dyDescent="0.25">
      <c r="A318" s="10" t="str">
        <f t="shared" si="4"/>
        <v>2016All1-in-10May PeakCAISO8</v>
      </c>
      <c r="B318" s="10" t="s">
        <v>57</v>
      </c>
      <c r="C318" s="10" t="s">
        <v>0</v>
      </c>
      <c r="D318" s="10" t="s">
        <v>5</v>
      </c>
      <c r="E318" s="10" t="s">
        <v>1</v>
      </c>
      <c r="F318">
        <v>8</v>
      </c>
      <c r="G318">
        <v>0.6683240532875061</v>
      </c>
      <c r="H318">
        <v>0.6683240532875061</v>
      </c>
      <c r="I318">
        <v>67.510269165039063</v>
      </c>
      <c r="J318">
        <v>0</v>
      </c>
      <c r="K318">
        <v>161936</v>
      </c>
      <c r="L318">
        <v>152095.32800000001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 t="s">
        <v>39</v>
      </c>
      <c r="Z318" s="3"/>
    </row>
    <row r="319" spans="1:26" hidden="1" x14ac:dyDescent="0.25">
      <c r="A319" s="10" t="str">
        <f t="shared" si="4"/>
        <v>2016All1-in-2May PeakCAISO8</v>
      </c>
      <c r="B319" s="10" t="s">
        <v>57</v>
      </c>
      <c r="C319" s="10" t="s">
        <v>0</v>
      </c>
      <c r="D319" s="10" t="s">
        <v>5</v>
      </c>
      <c r="E319" s="10" t="s">
        <v>9</v>
      </c>
      <c r="F319">
        <v>8</v>
      </c>
      <c r="G319">
        <v>0.60881340503692627</v>
      </c>
      <c r="H319">
        <v>0.60881340503692627</v>
      </c>
      <c r="I319">
        <v>65.402114868164063</v>
      </c>
      <c r="J319">
        <v>0</v>
      </c>
      <c r="K319">
        <v>161936</v>
      </c>
      <c r="L319">
        <v>152095.32800000001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 t="s">
        <v>39</v>
      </c>
      <c r="Z319" s="3"/>
    </row>
    <row r="320" spans="1:26" hidden="1" x14ac:dyDescent="0.25">
      <c r="A320" s="10" t="str">
        <f t="shared" si="4"/>
        <v>2016All1-in-2May PeakPGE8</v>
      </c>
      <c r="B320" s="10" t="s">
        <v>57</v>
      </c>
      <c r="C320" s="10" t="s">
        <v>0</v>
      </c>
      <c r="D320" s="10" t="s">
        <v>5</v>
      </c>
      <c r="E320" s="10" t="s">
        <v>9</v>
      </c>
      <c r="F320">
        <v>8</v>
      </c>
      <c r="G320">
        <v>0.60392320156097412</v>
      </c>
      <c r="H320">
        <v>0.60392320156097412</v>
      </c>
      <c r="I320">
        <v>65.384078979492188</v>
      </c>
      <c r="J320">
        <v>0</v>
      </c>
      <c r="K320">
        <v>161936</v>
      </c>
      <c r="L320">
        <v>152095.32800000001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 t="s">
        <v>38</v>
      </c>
      <c r="Z320" s="3"/>
    </row>
    <row r="321" spans="1:26" hidden="1" x14ac:dyDescent="0.25">
      <c r="A321" s="10" t="str">
        <f t="shared" si="4"/>
        <v>2016All1-in-10May PeakPGE8</v>
      </c>
      <c r="B321" s="10" t="s">
        <v>57</v>
      </c>
      <c r="C321" s="10" t="s">
        <v>0</v>
      </c>
      <c r="D321" s="10" t="s">
        <v>5</v>
      </c>
      <c r="E321" s="10" t="s">
        <v>1</v>
      </c>
      <c r="F321">
        <v>8</v>
      </c>
      <c r="G321">
        <v>0.7859761118888855</v>
      </c>
      <c r="H321">
        <v>0.7859761118888855</v>
      </c>
      <c r="I321">
        <v>73.508232116699219</v>
      </c>
      <c r="J321">
        <v>0</v>
      </c>
      <c r="K321">
        <v>161936</v>
      </c>
      <c r="L321">
        <v>152095.32800000001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 t="s">
        <v>38</v>
      </c>
      <c r="Z321" s="3"/>
    </row>
    <row r="322" spans="1:26" hidden="1" x14ac:dyDescent="0.25">
      <c r="A322" s="10" t="str">
        <f t="shared" ref="A322:A385" si="5">CONCATENATE(B322,C322,E322,D322,S322,F322)</f>
        <v>2016All1-in-10May PeakCAISO9</v>
      </c>
      <c r="B322" s="10" t="s">
        <v>57</v>
      </c>
      <c r="C322" s="10" t="s">
        <v>0</v>
      </c>
      <c r="D322" s="10" t="s">
        <v>5</v>
      </c>
      <c r="E322" s="10" t="s">
        <v>1</v>
      </c>
      <c r="F322">
        <v>9</v>
      </c>
      <c r="G322">
        <v>0.66382896900177002</v>
      </c>
      <c r="H322">
        <v>0.66382896900177002</v>
      </c>
      <c r="I322">
        <v>72.365509033203125</v>
      </c>
      <c r="J322">
        <v>0</v>
      </c>
      <c r="K322">
        <v>161936</v>
      </c>
      <c r="L322">
        <v>152095.32800000001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 t="s">
        <v>39</v>
      </c>
      <c r="Z322" s="3"/>
    </row>
    <row r="323" spans="1:26" hidden="1" x14ac:dyDescent="0.25">
      <c r="A323" s="10" t="str">
        <f t="shared" si="5"/>
        <v>2016All1-in-2May PeakCAISO9</v>
      </c>
      <c r="B323" s="10" t="s">
        <v>57</v>
      </c>
      <c r="C323" s="10" t="s">
        <v>0</v>
      </c>
      <c r="D323" s="10" t="s">
        <v>5</v>
      </c>
      <c r="E323" s="10" t="s">
        <v>9</v>
      </c>
      <c r="F323">
        <v>9</v>
      </c>
      <c r="G323">
        <v>0.60471856594085693</v>
      </c>
      <c r="H323">
        <v>0.60471856594085693</v>
      </c>
      <c r="I323">
        <v>69.123069763183594</v>
      </c>
      <c r="J323">
        <v>0</v>
      </c>
      <c r="K323">
        <v>161936</v>
      </c>
      <c r="L323">
        <v>152095.32800000001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 t="s">
        <v>39</v>
      </c>
      <c r="Z323" s="3"/>
    </row>
    <row r="324" spans="1:26" hidden="1" x14ac:dyDescent="0.25">
      <c r="A324" s="10" t="str">
        <f t="shared" si="5"/>
        <v>2016All1-in-2May PeakPGE9</v>
      </c>
      <c r="B324" s="10" t="s">
        <v>57</v>
      </c>
      <c r="C324" s="10" t="s">
        <v>0</v>
      </c>
      <c r="D324" s="10" t="s">
        <v>5</v>
      </c>
      <c r="E324" s="10" t="s">
        <v>9</v>
      </c>
      <c r="F324">
        <v>9</v>
      </c>
      <c r="G324">
        <v>0.59986120462417603</v>
      </c>
      <c r="H324">
        <v>0.59986120462417603</v>
      </c>
      <c r="I324">
        <v>70.064498901367188</v>
      </c>
      <c r="J324">
        <v>0</v>
      </c>
      <c r="K324">
        <v>161936</v>
      </c>
      <c r="L324">
        <v>152095.32800000001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 t="s">
        <v>38</v>
      </c>
      <c r="Z324" s="3"/>
    </row>
    <row r="325" spans="1:26" hidden="1" x14ac:dyDescent="0.25">
      <c r="A325" s="10" t="str">
        <f t="shared" si="5"/>
        <v>2016All1-in-10May PeakPGE9</v>
      </c>
      <c r="B325" s="10" t="s">
        <v>57</v>
      </c>
      <c r="C325" s="10" t="s">
        <v>0</v>
      </c>
      <c r="D325" s="10" t="s">
        <v>5</v>
      </c>
      <c r="E325" s="10" t="s">
        <v>1</v>
      </c>
      <c r="F325">
        <v>9</v>
      </c>
      <c r="G325">
        <v>0.78068965673446655</v>
      </c>
      <c r="H325">
        <v>0.78068965673446655</v>
      </c>
      <c r="I325">
        <v>79.014633178710938</v>
      </c>
      <c r="J325">
        <v>0</v>
      </c>
      <c r="K325">
        <v>161936</v>
      </c>
      <c r="L325">
        <v>152095.32800000001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 t="s">
        <v>38</v>
      </c>
      <c r="Z325" s="3"/>
    </row>
    <row r="326" spans="1:26" hidden="1" x14ac:dyDescent="0.25">
      <c r="A326" s="10" t="str">
        <f t="shared" si="5"/>
        <v>2016All1-in-2May PeakCAISO10</v>
      </c>
      <c r="B326" s="10" t="s">
        <v>57</v>
      </c>
      <c r="C326" s="10" t="s">
        <v>0</v>
      </c>
      <c r="D326" s="10" t="s">
        <v>5</v>
      </c>
      <c r="E326" s="10" t="s">
        <v>9</v>
      </c>
      <c r="F326">
        <v>10</v>
      </c>
      <c r="G326">
        <v>0.62732017040252686</v>
      </c>
      <c r="H326">
        <v>0.62732017040252686</v>
      </c>
      <c r="I326">
        <v>73.079750061035156</v>
      </c>
      <c r="J326">
        <v>0</v>
      </c>
      <c r="K326">
        <v>161936</v>
      </c>
      <c r="L326">
        <v>152095.32800000001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 t="s">
        <v>39</v>
      </c>
      <c r="Z326" s="3"/>
    </row>
    <row r="327" spans="1:26" hidden="1" x14ac:dyDescent="0.25">
      <c r="A327" s="10" t="str">
        <f t="shared" si="5"/>
        <v>2016All1-in-10May PeakCAISO10</v>
      </c>
      <c r="B327" s="10" t="s">
        <v>57</v>
      </c>
      <c r="C327" s="10" t="s">
        <v>0</v>
      </c>
      <c r="D327" s="10" t="s">
        <v>5</v>
      </c>
      <c r="E327" s="10" t="s">
        <v>1</v>
      </c>
      <c r="F327">
        <v>10</v>
      </c>
      <c r="G327">
        <v>0.68863981962203979</v>
      </c>
      <c r="H327">
        <v>0.68863981962203979</v>
      </c>
      <c r="I327">
        <v>76.961128234863281</v>
      </c>
      <c r="J327">
        <v>0</v>
      </c>
      <c r="K327">
        <v>161936</v>
      </c>
      <c r="L327">
        <v>152095.32800000001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 t="s">
        <v>39</v>
      </c>
      <c r="Z327" s="3"/>
    </row>
    <row r="328" spans="1:26" hidden="1" x14ac:dyDescent="0.25">
      <c r="A328" s="10" t="str">
        <f t="shared" si="5"/>
        <v>2016All1-in-10May PeakPGE10</v>
      </c>
      <c r="B328" s="10" t="s">
        <v>57</v>
      </c>
      <c r="C328" s="10" t="s">
        <v>0</v>
      </c>
      <c r="D328" s="10" t="s">
        <v>5</v>
      </c>
      <c r="E328" s="10" t="s">
        <v>1</v>
      </c>
      <c r="F328">
        <v>10</v>
      </c>
      <c r="G328">
        <v>0.8098682165145874</v>
      </c>
      <c r="H328">
        <v>0.8098682165145874</v>
      </c>
      <c r="I328">
        <v>83.58544921875</v>
      </c>
      <c r="J328">
        <v>0</v>
      </c>
      <c r="K328">
        <v>161936</v>
      </c>
      <c r="L328">
        <v>152095.32800000001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 t="s">
        <v>38</v>
      </c>
      <c r="Z328" s="3"/>
    </row>
    <row r="329" spans="1:26" hidden="1" x14ac:dyDescent="0.25">
      <c r="A329" s="10" t="str">
        <f t="shared" si="5"/>
        <v>2016All1-in-2May PeakPGE10</v>
      </c>
      <c r="B329" s="10" t="s">
        <v>57</v>
      </c>
      <c r="C329" s="10" t="s">
        <v>0</v>
      </c>
      <c r="D329" s="10" t="s">
        <v>5</v>
      </c>
      <c r="E329" s="10" t="s">
        <v>9</v>
      </c>
      <c r="F329">
        <v>10</v>
      </c>
      <c r="G329">
        <v>0.62228125333786011</v>
      </c>
      <c r="H329">
        <v>0.62228125333786011</v>
      </c>
      <c r="I329">
        <v>74.539413452148438</v>
      </c>
      <c r="J329">
        <v>0</v>
      </c>
      <c r="K329">
        <v>161936</v>
      </c>
      <c r="L329">
        <v>152095.32800000001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 t="s">
        <v>38</v>
      </c>
      <c r="Z329" s="3"/>
    </row>
    <row r="330" spans="1:26" hidden="1" x14ac:dyDescent="0.25">
      <c r="A330" s="10" t="str">
        <f t="shared" si="5"/>
        <v>2016All1-in-10May PeakCAISO11</v>
      </c>
      <c r="B330" s="10" t="s">
        <v>57</v>
      </c>
      <c r="C330" s="10" t="s">
        <v>0</v>
      </c>
      <c r="D330" s="10" t="s">
        <v>5</v>
      </c>
      <c r="E330" s="10" t="s">
        <v>1</v>
      </c>
      <c r="F330">
        <v>11</v>
      </c>
      <c r="G330">
        <v>0.76140379905700684</v>
      </c>
      <c r="H330">
        <v>0.76140379905700684</v>
      </c>
      <c r="I330">
        <v>81.24566650390625</v>
      </c>
      <c r="J330">
        <v>0</v>
      </c>
      <c r="K330">
        <v>161936</v>
      </c>
      <c r="L330">
        <v>152095.32800000001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 t="s">
        <v>39</v>
      </c>
      <c r="Z330" s="3"/>
    </row>
    <row r="331" spans="1:26" hidden="1" x14ac:dyDescent="0.25">
      <c r="A331" s="10" t="str">
        <f t="shared" si="5"/>
        <v>2016All1-in-2May PeakCAISO11</v>
      </c>
      <c r="B331" s="10" t="s">
        <v>57</v>
      </c>
      <c r="C331" s="10" t="s">
        <v>0</v>
      </c>
      <c r="D331" s="10" t="s">
        <v>5</v>
      </c>
      <c r="E331" s="10" t="s">
        <v>9</v>
      </c>
      <c r="F331">
        <v>11</v>
      </c>
      <c r="G331">
        <v>0.69360488653182983</v>
      </c>
      <c r="H331">
        <v>0.69360488653182983</v>
      </c>
      <c r="I331">
        <v>76.777969360351563</v>
      </c>
      <c r="J331">
        <v>0</v>
      </c>
      <c r="K331">
        <v>161936</v>
      </c>
      <c r="L331">
        <v>152095.32800000001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 t="s">
        <v>39</v>
      </c>
      <c r="Z331" s="3"/>
    </row>
    <row r="332" spans="1:26" hidden="1" x14ac:dyDescent="0.25">
      <c r="A332" s="10" t="str">
        <f t="shared" si="5"/>
        <v>2016All1-in-2May PeakPGE11</v>
      </c>
      <c r="B332" s="10" t="s">
        <v>57</v>
      </c>
      <c r="C332" s="10" t="s">
        <v>0</v>
      </c>
      <c r="D332" s="10" t="s">
        <v>5</v>
      </c>
      <c r="E332" s="10" t="s">
        <v>9</v>
      </c>
      <c r="F332">
        <v>11</v>
      </c>
      <c r="G332">
        <v>0.68803352117538452</v>
      </c>
      <c r="H332">
        <v>0.68803352117538452</v>
      </c>
      <c r="I332">
        <v>78.362083435058594</v>
      </c>
      <c r="J332">
        <v>0</v>
      </c>
      <c r="K332">
        <v>161936</v>
      </c>
      <c r="L332">
        <v>152095.32800000001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 t="s">
        <v>38</v>
      </c>
      <c r="Z332" s="3"/>
    </row>
    <row r="333" spans="1:26" hidden="1" x14ac:dyDescent="0.25">
      <c r="A333" s="10" t="str">
        <f t="shared" si="5"/>
        <v>2016All1-in-10May PeakPGE11</v>
      </c>
      <c r="B333" s="10" t="s">
        <v>57</v>
      </c>
      <c r="C333" s="10" t="s">
        <v>0</v>
      </c>
      <c r="D333" s="10" t="s">
        <v>5</v>
      </c>
      <c r="E333" s="10" t="s">
        <v>1</v>
      </c>
      <c r="F333">
        <v>11</v>
      </c>
      <c r="G333">
        <v>0.89544159173965454</v>
      </c>
      <c r="H333">
        <v>0.89544159173965454</v>
      </c>
      <c r="I333">
        <v>87.597755432128906</v>
      </c>
      <c r="J333">
        <v>0</v>
      </c>
      <c r="K333">
        <v>161936</v>
      </c>
      <c r="L333">
        <v>152095.32800000001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 t="s">
        <v>38</v>
      </c>
      <c r="Z333" s="3"/>
    </row>
    <row r="334" spans="1:26" hidden="1" x14ac:dyDescent="0.25">
      <c r="A334" s="10" t="str">
        <f t="shared" si="5"/>
        <v>2016All1-in-2May PeakCAISO12</v>
      </c>
      <c r="B334" s="10" t="s">
        <v>57</v>
      </c>
      <c r="C334" s="10" t="s">
        <v>0</v>
      </c>
      <c r="D334" s="10" t="s">
        <v>5</v>
      </c>
      <c r="E334" s="10" t="s">
        <v>9</v>
      </c>
      <c r="F334">
        <v>12</v>
      </c>
      <c r="G334">
        <v>0.82342046499252319</v>
      </c>
      <c r="H334">
        <v>0.82342046499252319</v>
      </c>
      <c r="I334">
        <v>79.989669799804688</v>
      </c>
      <c r="J334">
        <v>0</v>
      </c>
      <c r="K334">
        <v>161936</v>
      </c>
      <c r="L334">
        <v>152095.32800000001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 t="s">
        <v>39</v>
      </c>
      <c r="Z334" s="3"/>
    </row>
    <row r="335" spans="1:26" hidden="1" x14ac:dyDescent="0.25">
      <c r="A335" s="10" t="str">
        <f t="shared" si="5"/>
        <v>2016All1-in-10May PeakCAISO12</v>
      </c>
      <c r="B335" s="10" t="s">
        <v>57</v>
      </c>
      <c r="C335" s="10" t="s">
        <v>0</v>
      </c>
      <c r="D335" s="10" t="s">
        <v>5</v>
      </c>
      <c r="E335" s="10" t="s">
        <v>1</v>
      </c>
      <c r="F335">
        <v>12</v>
      </c>
      <c r="G335">
        <v>0.90390866994857788</v>
      </c>
      <c r="H335">
        <v>0.90390866994857788</v>
      </c>
      <c r="I335">
        <v>84.910995483398438</v>
      </c>
      <c r="J335">
        <v>0</v>
      </c>
      <c r="K335">
        <v>161936</v>
      </c>
      <c r="L335">
        <v>152095.32800000001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 t="s">
        <v>39</v>
      </c>
      <c r="Z335" s="3"/>
    </row>
    <row r="336" spans="1:26" hidden="1" x14ac:dyDescent="0.25">
      <c r="A336" s="10" t="str">
        <f t="shared" si="5"/>
        <v>2016All1-in-10May PeakPGE12</v>
      </c>
      <c r="B336" s="10" t="s">
        <v>57</v>
      </c>
      <c r="C336" s="10" t="s">
        <v>0</v>
      </c>
      <c r="D336" s="10" t="s">
        <v>5</v>
      </c>
      <c r="E336" s="10" t="s">
        <v>1</v>
      </c>
      <c r="F336">
        <v>12</v>
      </c>
      <c r="G336">
        <v>1.0630331039428711</v>
      </c>
      <c r="H336">
        <v>1.0630331039428711</v>
      </c>
      <c r="I336">
        <v>91.098182678222656</v>
      </c>
      <c r="J336">
        <v>0</v>
      </c>
      <c r="K336">
        <v>161936</v>
      </c>
      <c r="L336">
        <v>152095.32800000001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 t="s">
        <v>38</v>
      </c>
      <c r="Z336" s="3"/>
    </row>
    <row r="337" spans="1:26" hidden="1" x14ac:dyDescent="0.25">
      <c r="A337" s="10" t="str">
        <f t="shared" si="5"/>
        <v>2016All1-in-2May PeakPGE12</v>
      </c>
      <c r="B337" s="10" t="s">
        <v>57</v>
      </c>
      <c r="C337" s="10" t="s">
        <v>0</v>
      </c>
      <c r="D337" s="10" t="s">
        <v>5</v>
      </c>
      <c r="E337" s="10" t="s">
        <v>9</v>
      </c>
      <c r="F337">
        <v>12</v>
      </c>
      <c r="G337">
        <v>0.81680643558502197</v>
      </c>
      <c r="H337">
        <v>0.81680643558502197</v>
      </c>
      <c r="I337">
        <v>81.825759887695312</v>
      </c>
      <c r="J337">
        <v>0</v>
      </c>
      <c r="K337">
        <v>161936</v>
      </c>
      <c r="L337">
        <v>152095.32800000001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 t="s">
        <v>38</v>
      </c>
      <c r="Z337" s="3"/>
    </row>
    <row r="338" spans="1:26" hidden="1" x14ac:dyDescent="0.25">
      <c r="A338" s="10" t="str">
        <f t="shared" si="5"/>
        <v>2016All1-in-2May PeakCAISO13</v>
      </c>
      <c r="B338" s="10" t="s">
        <v>57</v>
      </c>
      <c r="C338" s="10" t="s">
        <v>0</v>
      </c>
      <c r="D338" s="10" t="s">
        <v>5</v>
      </c>
      <c r="E338" s="10" t="s">
        <v>9</v>
      </c>
      <c r="F338">
        <v>13</v>
      </c>
      <c r="G338">
        <v>1.008746862411499</v>
      </c>
      <c r="H338">
        <v>1.008746862411499</v>
      </c>
      <c r="I338">
        <v>82.961311340332031</v>
      </c>
      <c r="J338">
        <v>0</v>
      </c>
      <c r="K338">
        <v>161936</v>
      </c>
      <c r="L338">
        <v>152095.32800000001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 t="s">
        <v>39</v>
      </c>
      <c r="Z338" s="3"/>
    </row>
    <row r="339" spans="1:26" hidden="1" x14ac:dyDescent="0.25">
      <c r="A339" s="10" t="str">
        <f t="shared" si="5"/>
        <v>2016All1-in-10May PeakCAISO13</v>
      </c>
      <c r="B339" s="10" t="s">
        <v>57</v>
      </c>
      <c r="C339" s="10" t="s">
        <v>0</v>
      </c>
      <c r="D339" s="10" t="s">
        <v>5</v>
      </c>
      <c r="E339" s="10" t="s">
        <v>1</v>
      </c>
      <c r="F339">
        <v>13</v>
      </c>
      <c r="G339">
        <v>1.1073504686355591</v>
      </c>
      <c r="H339">
        <v>1.1073504686355591</v>
      </c>
      <c r="I339">
        <v>88.250923156738281</v>
      </c>
      <c r="J339">
        <v>0</v>
      </c>
      <c r="K339">
        <v>161936</v>
      </c>
      <c r="L339">
        <v>152095.32800000001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 t="s">
        <v>39</v>
      </c>
      <c r="Z339" s="3"/>
    </row>
    <row r="340" spans="1:26" hidden="1" x14ac:dyDescent="0.25">
      <c r="A340" s="10" t="str">
        <f t="shared" si="5"/>
        <v>2016All1-in-2May PeakPGE13</v>
      </c>
      <c r="B340" s="10" t="s">
        <v>57</v>
      </c>
      <c r="C340" s="10" t="s">
        <v>0</v>
      </c>
      <c r="D340" s="10" t="s">
        <v>5</v>
      </c>
      <c r="E340" s="10" t="s">
        <v>9</v>
      </c>
      <c r="F340">
        <v>13</v>
      </c>
      <c r="G340">
        <v>1.0006442070007324</v>
      </c>
      <c r="H340">
        <v>1.0006442070007324</v>
      </c>
      <c r="I340">
        <v>84.930305480957031</v>
      </c>
      <c r="J340">
        <v>0</v>
      </c>
      <c r="K340">
        <v>161936</v>
      </c>
      <c r="L340">
        <v>152095.32800000001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 t="s">
        <v>38</v>
      </c>
      <c r="Z340" s="3"/>
    </row>
    <row r="341" spans="1:26" hidden="1" x14ac:dyDescent="0.25">
      <c r="A341" s="10" t="str">
        <f t="shared" si="5"/>
        <v>2016All1-in-10May PeakPGE13</v>
      </c>
      <c r="B341" s="10" t="s">
        <v>57</v>
      </c>
      <c r="C341" s="10" t="s">
        <v>0</v>
      </c>
      <c r="D341" s="10" t="s">
        <v>5</v>
      </c>
      <c r="E341" s="10" t="s">
        <v>1</v>
      </c>
      <c r="F341">
        <v>13</v>
      </c>
      <c r="G341">
        <v>1.3022888898849487</v>
      </c>
      <c r="H341">
        <v>1.3022888898849487</v>
      </c>
      <c r="I341">
        <v>93.950141906738281</v>
      </c>
      <c r="J341">
        <v>0</v>
      </c>
      <c r="K341">
        <v>161936</v>
      </c>
      <c r="L341">
        <v>152095.32800000001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 t="s">
        <v>38</v>
      </c>
      <c r="Z341" s="3"/>
    </row>
    <row r="342" spans="1:26" hidden="1" x14ac:dyDescent="0.25">
      <c r="A342" s="10" t="str">
        <f t="shared" si="5"/>
        <v>2016All1-in-2May PeakCAISO14</v>
      </c>
      <c r="B342" s="10" t="s">
        <v>57</v>
      </c>
      <c r="C342" s="10" t="s">
        <v>0</v>
      </c>
      <c r="D342" s="10" t="s">
        <v>5</v>
      </c>
      <c r="E342" s="10" t="s">
        <v>9</v>
      </c>
      <c r="F342">
        <v>14</v>
      </c>
      <c r="G342">
        <v>1.2303620576858521</v>
      </c>
      <c r="H342">
        <v>1.1088771820068359</v>
      </c>
      <c r="I342">
        <v>85.065193176269531</v>
      </c>
      <c r="J342">
        <v>0.10273714363574982</v>
      </c>
      <c r="K342">
        <v>161936</v>
      </c>
      <c r="L342">
        <v>152095.32800000001</v>
      </c>
      <c r="M342">
        <v>0.12148492783308029</v>
      </c>
      <c r="N342">
        <v>-1.0182995349168777E-2</v>
      </c>
      <c r="O342">
        <v>6.7609570920467377E-2</v>
      </c>
      <c r="P342">
        <v>0.12148492783308029</v>
      </c>
      <c r="Q342">
        <v>0.1753602921962738</v>
      </c>
      <c r="R342">
        <v>0.25315284729003906</v>
      </c>
      <c r="S342" t="s">
        <v>39</v>
      </c>
      <c r="Z342" s="3"/>
    </row>
    <row r="343" spans="1:26" hidden="1" x14ac:dyDescent="0.25">
      <c r="A343" s="10" t="str">
        <f t="shared" si="5"/>
        <v>2016All1-in-10May PeakCAISO14</v>
      </c>
      <c r="B343" s="10" t="s">
        <v>57</v>
      </c>
      <c r="C343" s="10" t="s">
        <v>0</v>
      </c>
      <c r="D343" s="10" t="s">
        <v>5</v>
      </c>
      <c r="E343" s="10" t="s">
        <v>1</v>
      </c>
      <c r="F343">
        <v>14</v>
      </c>
      <c r="G343">
        <v>1.3506282567977905</v>
      </c>
      <c r="H343">
        <v>1.1478365659713745</v>
      </c>
      <c r="I343">
        <v>90.905174255371094</v>
      </c>
      <c r="J343">
        <v>0.10273714363574982</v>
      </c>
      <c r="K343">
        <v>161936</v>
      </c>
      <c r="L343">
        <v>152095.32800000001</v>
      </c>
      <c r="M343">
        <v>0.20279167592525482</v>
      </c>
      <c r="N343">
        <v>7.1123749017715454E-2</v>
      </c>
      <c r="O343">
        <v>0.14891631901264191</v>
      </c>
      <c r="P343">
        <v>0.20279167592525482</v>
      </c>
      <c r="Q343">
        <v>0.25666704773902893</v>
      </c>
      <c r="R343">
        <v>0.33445960283279419</v>
      </c>
      <c r="S343" t="s">
        <v>39</v>
      </c>
      <c r="Z343" s="3"/>
    </row>
    <row r="344" spans="1:26" hidden="1" x14ac:dyDescent="0.25">
      <c r="A344" s="10" t="str">
        <f t="shared" si="5"/>
        <v>2016All1-in-2May PeakPGE14</v>
      </c>
      <c r="B344" s="10" t="s">
        <v>57</v>
      </c>
      <c r="C344" s="10" t="s">
        <v>0</v>
      </c>
      <c r="D344" s="10" t="s">
        <v>5</v>
      </c>
      <c r="E344" s="10" t="s">
        <v>9</v>
      </c>
      <c r="F344">
        <v>14</v>
      </c>
      <c r="G344">
        <v>1.2204793691635132</v>
      </c>
      <c r="H344">
        <v>1.0749613046646118</v>
      </c>
      <c r="I344">
        <v>87.334869384765625</v>
      </c>
      <c r="J344">
        <v>0.10273714363574982</v>
      </c>
      <c r="K344">
        <v>161936</v>
      </c>
      <c r="L344">
        <v>152095.32800000001</v>
      </c>
      <c r="M344">
        <v>0.14551809430122375</v>
      </c>
      <c r="N344">
        <v>1.3850171118974686E-2</v>
      </c>
      <c r="O344">
        <v>9.164273738861084E-2</v>
      </c>
      <c r="P344">
        <v>0.14551809430122375</v>
      </c>
      <c r="Q344">
        <v>0.19939345121383667</v>
      </c>
      <c r="R344">
        <v>0.27718600630760193</v>
      </c>
      <c r="S344" t="s">
        <v>38</v>
      </c>
      <c r="Z344" s="3"/>
    </row>
    <row r="345" spans="1:26" hidden="1" x14ac:dyDescent="0.25">
      <c r="A345" s="10" t="str">
        <f t="shared" si="5"/>
        <v>2016All1-in-10May PeakPGE14</v>
      </c>
      <c r="B345" s="10" t="s">
        <v>57</v>
      </c>
      <c r="C345" s="10" t="s">
        <v>0</v>
      </c>
      <c r="D345" s="10" t="s">
        <v>5</v>
      </c>
      <c r="E345" s="10" t="s">
        <v>1</v>
      </c>
      <c r="F345">
        <v>14</v>
      </c>
      <c r="G345">
        <v>1.5883933305740356</v>
      </c>
      <c r="H345">
        <v>1.2879818677902222</v>
      </c>
      <c r="I345">
        <v>96.026535034179687</v>
      </c>
      <c r="J345">
        <v>0.10273714363574982</v>
      </c>
      <c r="K345">
        <v>161936</v>
      </c>
      <c r="L345">
        <v>152095.32800000001</v>
      </c>
      <c r="M345">
        <v>0.30041149258613586</v>
      </c>
      <c r="N345">
        <v>0.1687435656785965</v>
      </c>
      <c r="O345">
        <v>0.24653613567352295</v>
      </c>
      <c r="P345">
        <v>0.30041149258613586</v>
      </c>
      <c r="Q345">
        <v>0.35428684949874878</v>
      </c>
      <c r="R345">
        <v>0.43207940459251404</v>
      </c>
      <c r="S345" t="s">
        <v>38</v>
      </c>
      <c r="Z345" s="3"/>
    </row>
    <row r="346" spans="1:26" hidden="1" x14ac:dyDescent="0.25">
      <c r="A346" s="10" t="str">
        <f t="shared" si="5"/>
        <v>2016All1-in-10May PeakCAISO15</v>
      </c>
      <c r="B346" s="10" t="s">
        <v>57</v>
      </c>
      <c r="C346" s="10" t="s">
        <v>0</v>
      </c>
      <c r="D346" s="10" t="s">
        <v>5</v>
      </c>
      <c r="E346" s="10" t="s">
        <v>1</v>
      </c>
      <c r="F346">
        <v>15</v>
      </c>
      <c r="G346">
        <v>1.6032204627990723</v>
      </c>
      <c r="H346">
        <v>1.30426025390625</v>
      </c>
      <c r="I346">
        <v>92.767387390136719</v>
      </c>
      <c r="J346">
        <v>0.1230589896440506</v>
      </c>
      <c r="K346">
        <v>161936</v>
      </c>
      <c r="L346">
        <v>152095.32800000001</v>
      </c>
      <c r="M346">
        <v>0.29896014928817749</v>
      </c>
      <c r="N346">
        <v>0.14124774932861328</v>
      </c>
      <c r="O346">
        <v>0.23442801833152771</v>
      </c>
      <c r="P346">
        <v>0.29896014928817749</v>
      </c>
      <c r="Q346">
        <v>0.36349228024482727</v>
      </c>
      <c r="R346">
        <v>0.4566725492477417</v>
      </c>
      <c r="S346" t="s">
        <v>39</v>
      </c>
      <c r="Z346" s="3"/>
    </row>
    <row r="347" spans="1:26" hidden="1" x14ac:dyDescent="0.25">
      <c r="A347" s="10" t="str">
        <f t="shared" si="5"/>
        <v>2016All1-in-2May PeakCAISO15</v>
      </c>
      <c r="B347" s="10" t="s">
        <v>57</v>
      </c>
      <c r="C347" s="10" t="s">
        <v>0</v>
      </c>
      <c r="D347" s="10" t="s">
        <v>5</v>
      </c>
      <c r="E347" s="10" t="s">
        <v>9</v>
      </c>
      <c r="F347">
        <v>15</v>
      </c>
      <c r="G347">
        <v>1.4604623317718506</v>
      </c>
      <c r="H347">
        <v>1.2643918991088867</v>
      </c>
      <c r="I347">
        <v>86.678291320800781</v>
      </c>
      <c r="J347">
        <v>0.1230589896440506</v>
      </c>
      <c r="K347">
        <v>161936</v>
      </c>
      <c r="L347">
        <v>152095.32800000001</v>
      </c>
      <c r="M347">
        <v>0.19607041776180267</v>
      </c>
      <c r="N347">
        <v>3.8358017802238464E-2</v>
      </c>
      <c r="O347">
        <v>0.13153828680515289</v>
      </c>
      <c r="P347">
        <v>0.19607041776180267</v>
      </c>
      <c r="Q347">
        <v>0.26060256361961365</v>
      </c>
      <c r="R347">
        <v>0.35378283262252808</v>
      </c>
      <c r="S347" t="s">
        <v>39</v>
      </c>
      <c r="Z347" s="3"/>
    </row>
    <row r="348" spans="1:26" hidden="1" x14ac:dyDescent="0.25">
      <c r="A348" s="10" t="str">
        <f t="shared" si="5"/>
        <v>2016All1-in-2May PeakPGE15</v>
      </c>
      <c r="B348" s="10" t="s">
        <v>57</v>
      </c>
      <c r="C348" s="10" t="s">
        <v>0</v>
      </c>
      <c r="D348" s="10" t="s">
        <v>5</v>
      </c>
      <c r="E348" s="10" t="s">
        <v>9</v>
      </c>
      <c r="F348">
        <v>15</v>
      </c>
      <c r="G348">
        <v>1.4487311840057373</v>
      </c>
      <c r="H348">
        <v>1.2240331172943115</v>
      </c>
      <c r="I348">
        <v>88.916786193847656</v>
      </c>
      <c r="J348">
        <v>0.1230589896440506</v>
      </c>
      <c r="K348">
        <v>161936</v>
      </c>
      <c r="L348">
        <v>152095.32800000001</v>
      </c>
      <c r="M348">
        <v>0.22469805181026459</v>
      </c>
      <c r="N348">
        <v>6.6985651850700378E-2</v>
      </c>
      <c r="O348">
        <v>0.16016592085361481</v>
      </c>
      <c r="P348">
        <v>0.22469805181026459</v>
      </c>
      <c r="Q348">
        <v>0.28923019766807556</v>
      </c>
      <c r="R348">
        <v>0.38241046667098999</v>
      </c>
      <c r="S348" t="s">
        <v>38</v>
      </c>
      <c r="Z348" s="3"/>
    </row>
    <row r="349" spans="1:26" hidden="1" x14ac:dyDescent="0.25">
      <c r="A349" s="10" t="str">
        <f t="shared" si="5"/>
        <v>2016All1-in-10May PeakPGE15</v>
      </c>
      <c r="B349" s="10" t="s">
        <v>57</v>
      </c>
      <c r="C349" s="10" t="s">
        <v>0</v>
      </c>
      <c r="D349" s="10" t="s">
        <v>5</v>
      </c>
      <c r="E349" s="10" t="s">
        <v>1</v>
      </c>
      <c r="F349">
        <v>15</v>
      </c>
      <c r="G349">
        <v>1.8854519128799438</v>
      </c>
      <c r="H349">
        <v>1.46999192237854</v>
      </c>
      <c r="I349">
        <v>97.262298583984375</v>
      </c>
      <c r="J349">
        <v>0.1230589896440506</v>
      </c>
      <c r="K349">
        <v>161936</v>
      </c>
      <c r="L349">
        <v>152095.32800000001</v>
      </c>
      <c r="M349">
        <v>0.41545996069908142</v>
      </c>
      <c r="N349">
        <v>0.25774756073951721</v>
      </c>
      <c r="O349">
        <v>0.35092782974243164</v>
      </c>
      <c r="P349">
        <v>0.41545996069908142</v>
      </c>
      <c r="Q349">
        <v>0.4799920916557312</v>
      </c>
      <c r="R349">
        <v>0.57317239046096802</v>
      </c>
      <c r="S349" t="s">
        <v>38</v>
      </c>
      <c r="Z349" s="3"/>
    </row>
    <row r="350" spans="1:26" hidden="1" x14ac:dyDescent="0.25">
      <c r="A350" s="10" t="str">
        <f t="shared" si="5"/>
        <v>2016All1-in-2May PeakCAISO16</v>
      </c>
      <c r="B350" s="10" t="s">
        <v>57</v>
      </c>
      <c r="C350" s="10" t="s">
        <v>0</v>
      </c>
      <c r="D350" s="10" t="s">
        <v>5</v>
      </c>
      <c r="E350" s="10" t="s">
        <v>9</v>
      </c>
      <c r="F350">
        <v>16</v>
      </c>
      <c r="G350">
        <v>1.7165776491165161</v>
      </c>
      <c r="H350">
        <v>1.4776133298873901</v>
      </c>
      <c r="I350">
        <v>87.565391540527344</v>
      </c>
      <c r="J350">
        <v>0.15615223348140717</v>
      </c>
      <c r="K350">
        <v>161936</v>
      </c>
      <c r="L350">
        <v>152095.32800000001</v>
      </c>
      <c r="M350">
        <v>0.23896434903144836</v>
      </c>
      <c r="N350">
        <v>3.8839645683765411E-2</v>
      </c>
      <c r="O350">
        <v>0.15707811713218689</v>
      </c>
      <c r="P350">
        <v>0.23896434903144836</v>
      </c>
      <c r="Q350">
        <v>0.32085058093070984</v>
      </c>
      <c r="R350">
        <v>0.43908905982971191</v>
      </c>
      <c r="S350" t="s">
        <v>39</v>
      </c>
      <c r="Z350" s="3"/>
    </row>
    <row r="351" spans="1:26" hidden="1" x14ac:dyDescent="0.25">
      <c r="A351" s="10" t="str">
        <f t="shared" si="5"/>
        <v>2016All1-in-10May PeakCAISO16</v>
      </c>
      <c r="B351" s="10" t="s">
        <v>57</v>
      </c>
      <c r="C351" s="10" t="s">
        <v>0</v>
      </c>
      <c r="D351" s="10" t="s">
        <v>5</v>
      </c>
      <c r="E351" s="10" t="s">
        <v>1</v>
      </c>
      <c r="F351">
        <v>16</v>
      </c>
      <c r="G351">
        <v>1.8843708038330078</v>
      </c>
      <c r="H351">
        <v>1.4842472076416016</v>
      </c>
      <c r="I351">
        <v>93.795074462890625</v>
      </c>
      <c r="J351">
        <v>0.15615223348140717</v>
      </c>
      <c r="K351">
        <v>161936</v>
      </c>
      <c r="L351">
        <v>152095.32800000001</v>
      </c>
      <c r="M351">
        <v>0.40012362599372864</v>
      </c>
      <c r="N351">
        <v>0.19999893009662628</v>
      </c>
      <c r="O351">
        <v>0.31823739409446716</v>
      </c>
      <c r="P351">
        <v>0.40012362599372864</v>
      </c>
      <c r="Q351">
        <v>0.48200985789299011</v>
      </c>
      <c r="R351">
        <v>0.60024833679199219</v>
      </c>
      <c r="S351" t="s">
        <v>39</v>
      </c>
      <c r="Z351" s="3"/>
    </row>
    <row r="352" spans="1:26" hidden="1" x14ac:dyDescent="0.25">
      <c r="A352" s="10" t="str">
        <f t="shared" si="5"/>
        <v>2016All1-in-10May PeakPGE16</v>
      </c>
      <c r="B352" s="10" t="s">
        <v>57</v>
      </c>
      <c r="C352" s="10" t="s">
        <v>0</v>
      </c>
      <c r="D352" s="10" t="s">
        <v>5</v>
      </c>
      <c r="E352" s="10" t="s">
        <v>1</v>
      </c>
      <c r="F352">
        <v>16</v>
      </c>
      <c r="G352">
        <v>2.2160959243774414</v>
      </c>
      <c r="H352">
        <v>1.6919295787811279</v>
      </c>
      <c r="I352">
        <v>97.563682556152344</v>
      </c>
      <c r="J352">
        <v>0.15615223348140717</v>
      </c>
      <c r="K352">
        <v>161936</v>
      </c>
      <c r="L352">
        <v>152095.32800000001</v>
      </c>
      <c r="M352">
        <v>0.52416634559631348</v>
      </c>
      <c r="N352">
        <v>0.32404163479804993</v>
      </c>
      <c r="O352">
        <v>0.442280113697052</v>
      </c>
      <c r="P352">
        <v>0.52416634559631348</v>
      </c>
      <c r="Q352">
        <v>0.60605257749557495</v>
      </c>
      <c r="R352">
        <v>0.72429102659225464</v>
      </c>
      <c r="S352" t="s">
        <v>38</v>
      </c>
      <c r="Z352" s="3"/>
    </row>
    <row r="353" spans="1:26" hidden="1" x14ac:dyDescent="0.25">
      <c r="A353" s="10" t="str">
        <f t="shared" si="5"/>
        <v>2016All1-in-2May PeakPGE16</v>
      </c>
      <c r="B353" s="10" t="s">
        <v>57</v>
      </c>
      <c r="C353" s="10" t="s">
        <v>0</v>
      </c>
      <c r="D353" s="10" t="s">
        <v>5</v>
      </c>
      <c r="E353" s="10" t="s">
        <v>9</v>
      </c>
      <c r="F353">
        <v>16</v>
      </c>
      <c r="G353">
        <v>1.702789306640625</v>
      </c>
      <c r="H353">
        <v>1.4124288558959961</v>
      </c>
      <c r="I353">
        <v>89.734878540039063</v>
      </c>
      <c r="J353">
        <v>0.15615223348140717</v>
      </c>
      <c r="K353">
        <v>161936</v>
      </c>
      <c r="L353">
        <v>152095.32800000001</v>
      </c>
      <c r="M353">
        <v>0.29036039113998413</v>
      </c>
      <c r="N353">
        <v>9.0235687792301178E-2</v>
      </c>
      <c r="O353">
        <v>0.20847415924072266</v>
      </c>
      <c r="P353">
        <v>0.29036039113998413</v>
      </c>
      <c r="Q353">
        <v>0.37224662303924561</v>
      </c>
      <c r="R353">
        <v>0.49048510193824768</v>
      </c>
      <c r="S353" t="s">
        <v>38</v>
      </c>
      <c r="Z353" s="3"/>
    </row>
    <row r="354" spans="1:26" hidden="1" x14ac:dyDescent="0.25">
      <c r="A354" s="10" t="str">
        <f t="shared" si="5"/>
        <v>2016All1-in-10May PeakCAISO17</v>
      </c>
      <c r="B354" s="10" t="s">
        <v>57</v>
      </c>
      <c r="C354" s="10" t="s">
        <v>0</v>
      </c>
      <c r="D354" s="10" t="s">
        <v>5</v>
      </c>
      <c r="E354" s="10" t="s">
        <v>1</v>
      </c>
      <c r="F354">
        <v>17</v>
      </c>
      <c r="G354">
        <v>2.1366720199584961</v>
      </c>
      <c r="H354">
        <v>1.6503037214279175</v>
      </c>
      <c r="I354">
        <v>93.775009155273437</v>
      </c>
      <c r="J354">
        <v>0.16046801209449768</v>
      </c>
      <c r="K354">
        <v>161936</v>
      </c>
      <c r="L354">
        <v>152095.32800000001</v>
      </c>
      <c r="M354">
        <v>0.48636829853057861</v>
      </c>
      <c r="N354">
        <v>0.28071248531341553</v>
      </c>
      <c r="O354">
        <v>0.40221887826919556</v>
      </c>
      <c r="P354">
        <v>0.48636829853057861</v>
      </c>
      <c r="Q354">
        <v>0.57051771879196167</v>
      </c>
      <c r="R354">
        <v>0.6920241117477417</v>
      </c>
      <c r="S354" t="s">
        <v>39</v>
      </c>
      <c r="Z354" s="3"/>
    </row>
    <row r="355" spans="1:26" hidden="1" x14ac:dyDescent="0.25">
      <c r="A355" s="10" t="str">
        <f t="shared" si="5"/>
        <v>2016All1-in-2May PeakCAISO17</v>
      </c>
      <c r="B355" s="10" t="s">
        <v>57</v>
      </c>
      <c r="C355" s="10" t="s">
        <v>0</v>
      </c>
      <c r="D355" s="10" t="s">
        <v>5</v>
      </c>
      <c r="E355" s="10" t="s">
        <v>9</v>
      </c>
      <c r="F355">
        <v>17</v>
      </c>
      <c r="G355">
        <v>1.9464129209518433</v>
      </c>
      <c r="H355">
        <v>1.596421480178833</v>
      </c>
      <c r="I355">
        <v>87.517105102539062</v>
      </c>
      <c r="J355">
        <v>0.16046801209449768</v>
      </c>
      <c r="K355">
        <v>161936</v>
      </c>
      <c r="L355">
        <v>152095.32800000001</v>
      </c>
      <c r="M355">
        <v>0.34999138116836548</v>
      </c>
      <c r="N355">
        <v>0.14433558285236359</v>
      </c>
      <c r="O355">
        <v>0.26584196090698242</v>
      </c>
      <c r="P355">
        <v>0.34999138116836548</v>
      </c>
      <c r="Q355">
        <v>0.43414080142974854</v>
      </c>
      <c r="R355">
        <v>0.55564719438552856</v>
      </c>
      <c r="S355" t="s">
        <v>39</v>
      </c>
      <c r="Z355" s="3"/>
    </row>
    <row r="356" spans="1:26" hidden="1" x14ac:dyDescent="0.25">
      <c r="A356" s="10" t="str">
        <f t="shared" si="5"/>
        <v>2016All1-in-2May PeakPGE17</v>
      </c>
      <c r="B356" s="10" t="s">
        <v>57</v>
      </c>
      <c r="C356" s="10" t="s">
        <v>0</v>
      </c>
      <c r="D356" s="10" t="s">
        <v>5</v>
      </c>
      <c r="E356" s="10" t="s">
        <v>9</v>
      </c>
      <c r="F356">
        <v>17</v>
      </c>
      <c r="G356">
        <v>1.9307785034179687</v>
      </c>
      <c r="H356">
        <v>1.5376973152160645</v>
      </c>
      <c r="I356">
        <v>89.940681457519531</v>
      </c>
      <c r="J356">
        <v>0.16046801209449768</v>
      </c>
      <c r="K356">
        <v>161936</v>
      </c>
      <c r="L356">
        <v>152095.32800000001</v>
      </c>
      <c r="M356">
        <v>0.39308112859725952</v>
      </c>
      <c r="N356">
        <v>0.18742533028125763</v>
      </c>
      <c r="O356">
        <v>0.30893170833587646</v>
      </c>
      <c r="P356">
        <v>0.39308112859725952</v>
      </c>
      <c r="Q356">
        <v>0.47723054885864258</v>
      </c>
      <c r="R356">
        <v>0.59873694181442261</v>
      </c>
      <c r="S356" t="s">
        <v>38</v>
      </c>
      <c r="Z356" s="3"/>
    </row>
    <row r="357" spans="1:26" hidden="1" x14ac:dyDescent="0.25">
      <c r="A357" s="10" t="str">
        <f t="shared" si="5"/>
        <v>2016All1-in-10May PeakPGE17</v>
      </c>
      <c r="B357" s="10" t="s">
        <v>57</v>
      </c>
      <c r="C357" s="10" t="s">
        <v>0</v>
      </c>
      <c r="D357" s="10" t="s">
        <v>5</v>
      </c>
      <c r="E357" s="10" t="s">
        <v>1</v>
      </c>
      <c r="F357">
        <v>17</v>
      </c>
      <c r="G357">
        <v>2.512812614440918</v>
      </c>
      <c r="H357">
        <v>1.9079244136810303</v>
      </c>
      <c r="I357">
        <v>96.993171691894531</v>
      </c>
      <c r="J357">
        <v>0.16046801209449768</v>
      </c>
      <c r="K357">
        <v>161936</v>
      </c>
      <c r="L357">
        <v>152095.32800000001</v>
      </c>
      <c r="M357">
        <v>0.60488826036453247</v>
      </c>
      <c r="N357">
        <v>0.39923244714736938</v>
      </c>
      <c r="O357">
        <v>0.52073884010314941</v>
      </c>
      <c r="P357">
        <v>0.60488826036453247</v>
      </c>
      <c r="Q357">
        <v>0.68903768062591553</v>
      </c>
      <c r="R357">
        <v>0.81054407358169556</v>
      </c>
      <c r="S357" t="s">
        <v>38</v>
      </c>
      <c r="Z357" s="3"/>
    </row>
    <row r="358" spans="1:26" hidden="1" x14ac:dyDescent="0.25">
      <c r="A358" s="10" t="str">
        <f t="shared" si="5"/>
        <v>2016All1-in-10May PeakCAISO18</v>
      </c>
      <c r="B358" s="10" t="s">
        <v>57</v>
      </c>
      <c r="C358" s="10" t="s">
        <v>0</v>
      </c>
      <c r="D358" s="10" t="s">
        <v>5</v>
      </c>
      <c r="E358" s="10" t="s">
        <v>1</v>
      </c>
      <c r="F358">
        <v>18</v>
      </c>
      <c r="G358">
        <v>2.3102555274963379</v>
      </c>
      <c r="H358">
        <v>1.8439640998840332</v>
      </c>
      <c r="I358">
        <v>92.535552978515625</v>
      </c>
      <c r="J358">
        <v>0.13599415123462677</v>
      </c>
      <c r="K358">
        <v>161936</v>
      </c>
      <c r="L358">
        <v>152095.32800000001</v>
      </c>
      <c r="M358">
        <v>0.46629136800765991</v>
      </c>
      <c r="N358">
        <v>0.29200127720832825</v>
      </c>
      <c r="O358">
        <v>0.39497604966163635</v>
      </c>
      <c r="P358">
        <v>0.46629136800765991</v>
      </c>
      <c r="Q358">
        <v>0.53760671615600586</v>
      </c>
      <c r="R358">
        <v>0.64058148860931396</v>
      </c>
      <c r="S358" t="s">
        <v>39</v>
      </c>
      <c r="Z358" s="3"/>
    </row>
    <row r="359" spans="1:26" hidden="1" x14ac:dyDescent="0.25">
      <c r="A359" s="10" t="str">
        <f t="shared" si="5"/>
        <v>2016All1-in-2May PeakCAISO18</v>
      </c>
      <c r="B359" s="10" t="s">
        <v>57</v>
      </c>
      <c r="C359" s="10" t="s">
        <v>0</v>
      </c>
      <c r="D359" s="10" t="s">
        <v>5</v>
      </c>
      <c r="E359" s="10" t="s">
        <v>9</v>
      </c>
      <c r="F359">
        <v>18</v>
      </c>
      <c r="G359">
        <v>2.1045396327972412</v>
      </c>
      <c r="H359">
        <v>1.7897653579711914</v>
      </c>
      <c r="I359">
        <v>86.456062316894531</v>
      </c>
      <c r="J359">
        <v>0.13599415123462677</v>
      </c>
      <c r="K359">
        <v>161936</v>
      </c>
      <c r="L359">
        <v>152095.32800000001</v>
      </c>
      <c r="M359">
        <v>0.31477421522140503</v>
      </c>
      <c r="N359">
        <v>0.14048410952091217</v>
      </c>
      <c r="O359">
        <v>0.24345888197422028</v>
      </c>
      <c r="P359">
        <v>0.31477421522140503</v>
      </c>
      <c r="Q359">
        <v>0.38608953356742859</v>
      </c>
      <c r="R359">
        <v>0.48906430602073669</v>
      </c>
      <c r="S359" t="s">
        <v>39</v>
      </c>
      <c r="Z359" s="3"/>
    </row>
    <row r="360" spans="1:26" hidden="1" x14ac:dyDescent="0.25">
      <c r="A360" s="10" t="str">
        <f t="shared" si="5"/>
        <v>2016All1-in-2May PeakPGE18</v>
      </c>
      <c r="B360" s="10" t="s">
        <v>57</v>
      </c>
      <c r="C360" s="10" t="s">
        <v>0</v>
      </c>
      <c r="D360" s="10" t="s">
        <v>5</v>
      </c>
      <c r="E360" s="10" t="s">
        <v>9</v>
      </c>
      <c r="F360">
        <v>18</v>
      </c>
      <c r="G360">
        <v>2.0876352787017822</v>
      </c>
      <c r="H360">
        <v>1.713358998298645</v>
      </c>
      <c r="I360">
        <v>89.189254760742187</v>
      </c>
      <c r="J360">
        <v>0.13599415123462677</v>
      </c>
      <c r="K360">
        <v>161936</v>
      </c>
      <c r="L360">
        <v>152095.32800000001</v>
      </c>
      <c r="M360">
        <v>0.37427631020545959</v>
      </c>
      <c r="N360">
        <v>0.19998620450496674</v>
      </c>
      <c r="O360">
        <v>0.30296099185943604</v>
      </c>
      <c r="P360">
        <v>0.37427631020545959</v>
      </c>
      <c r="Q360">
        <v>0.44559162855148315</v>
      </c>
      <c r="R360">
        <v>0.54856640100479126</v>
      </c>
      <c r="S360" t="s">
        <v>38</v>
      </c>
      <c r="Z360" s="3"/>
    </row>
    <row r="361" spans="1:26" hidden="1" x14ac:dyDescent="0.25">
      <c r="A361" s="10" t="str">
        <f t="shared" si="5"/>
        <v>2016All1-in-10May PeakPGE18</v>
      </c>
      <c r="B361" s="10" t="s">
        <v>57</v>
      </c>
      <c r="C361" s="10" t="s">
        <v>0</v>
      </c>
      <c r="D361" s="10" t="s">
        <v>5</v>
      </c>
      <c r="E361" s="10" t="s">
        <v>1</v>
      </c>
      <c r="F361">
        <v>18</v>
      </c>
      <c r="G361">
        <v>2.7169537544250488</v>
      </c>
      <c r="H361">
        <v>2.1429708003997803</v>
      </c>
      <c r="I361">
        <v>95.551948547363281</v>
      </c>
      <c r="J361">
        <v>0.13599415123462677</v>
      </c>
      <c r="K361">
        <v>161936</v>
      </c>
      <c r="L361">
        <v>152095.32800000001</v>
      </c>
      <c r="M361">
        <v>0.57398289442062378</v>
      </c>
      <c r="N361">
        <v>0.39969280362129211</v>
      </c>
      <c r="O361">
        <v>0.50266754627227783</v>
      </c>
      <c r="P361">
        <v>0.57398289442062378</v>
      </c>
      <c r="Q361">
        <v>0.64529824256896973</v>
      </c>
      <c r="R361">
        <v>0.74827301502227783</v>
      </c>
      <c r="S361" t="s">
        <v>38</v>
      </c>
      <c r="Z361" s="3"/>
    </row>
    <row r="362" spans="1:26" hidden="1" x14ac:dyDescent="0.25">
      <c r="A362" s="10" t="str">
        <f t="shared" si="5"/>
        <v>2016All1-in-2May PeakCAISO19</v>
      </c>
      <c r="B362" s="10" t="s">
        <v>57</v>
      </c>
      <c r="C362" s="10" t="s">
        <v>0</v>
      </c>
      <c r="D362" s="10" t="s">
        <v>5</v>
      </c>
      <c r="E362" s="10" t="s">
        <v>9</v>
      </c>
      <c r="F362">
        <v>19</v>
      </c>
      <c r="G362">
        <v>2.1379539966583252</v>
      </c>
      <c r="H362">
        <v>2.3469464778900146</v>
      </c>
      <c r="I362">
        <v>84.189323425292969</v>
      </c>
      <c r="J362">
        <v>0.11742977052927017</v>
      </c>
      <c r="K362">
        <v>161936</v>
      </c>
      <c r="L362">
        <v>152095.32800000001</v>
      </c>
      <c r="M362">
        <v>-0.20899255573749542</v>
      </c>
      <c r="N362">
        <v>-0.35949054360389709</v>
      </c>
      <c r="O362">
        <v>-0.2705727219581604</v>
      </c>
      <c r="P362">
        <v>-0.20899255573749542</v>
      </c>
      <c r="Q362">
        <v>-0.14741238951683044</v>
      </c>
      <c r="R362">
        <v>-5.8494560420513153E-2</v>
      </c>
      <c r="S362" t="s">
        <v>39</v>
      </c>
      <c r="Z362" s="3"/>
    </row>
    <row r="363" spans="1:26" hidden="1" x14ac:dyDescent="0.25">
      <c r="A363" s="10" t="str">
        <f t="shared" si="5"/>
        <v>2016All1-in-10May PeakCAISO19</v>
      </c>
      <c r="B363" s="10" t="s">
        <v>57</v>
      </c>
      <c r="C363" s="10" t="s">
        <v>0</v>
      </c>
      <c r="D363" s="10" t="s">
        <v>5</v>
      </c>
      <c r="E363" s="10" t="s">
        <v>1</v>
      </c>
      <c r="F363">
        <v>19</v>
      </c>
      <c r="G363">
        <v>2.3469359874725342</v>
      </c>
      <c r="H363">
        <v>2.5670983791351318</v>
      </c>
      <c r="I363">
        <v>90.061470031738281</v>
      </c>
      <c r="J363">
        <v>0.11742977052927017</v>
      </c>
      <c r="K363">
        <v>161936</v>
      </c>
      <c r="L363">
        <v>152095.32800000001</v>
      </c>
      <c r="M363">
        <v>-0.22016246616840363</v>
      </c>
      <c r="N363">
        <v>-0.3706604540348053</v>
      </c>
      <c r="O363">
        <v>-0.2817426323890686</v>
      </c>
      <c r="P363">
        <v>-0.22016246616840363</v>
      </c>
      <c r="Q363">
        <v>-0.15858229994773865</v>
      </c>
      <c r="R363">
        <v>-6.9664470851421356E-2</v>
      </c>
      <c r="S363" t="s">
        <v>39</v>
      </c>
      <c r="Z363" s="3"/>
    </row>
    <row r="364" spans="1:26" hidden="1" x14ac:dyDescent="0.25">
      <c r="A364" s="10" t="str">
        <f t="shared" si="5"/>
        <v>2016All1-in-2May PeakPGE19</v>
      </c>
      <c r="B364" s="10" t="s">
        <v>57</v>
      </c>
      <c r="C364" s="10" t="s">
        <v>0</v>
      </c>
      <c r="D364" s="10" t="s">
        <v>5</v>
      </c>
      <c r="E364" s="10" t="s">
        <v>9</v>
      </c>
      <c r="F364">
        <v>19</v>
      </c>
      <c r="G364">
        <v>2.1207809448242187</v>
      </c>
      <c r="H364">
        <v>2.3284423351287842</v>
      </c>
      <c r="I364">
        <v>87.230392456054688</v>
      </c>
      <c r="J364">
        <v>0.11742977052927017</v>
      </c>
      <c r="K364">
        <v>161936</v>
      </c>
      <c r="L364">
        <v>152095.32800000001</v>
      </c>
      <c r="M364">
        <v>-0.20766149461269379</v>
      </c>
      <c r="N364">
        <v>-0.35815948247909546</v>
      </c>
      <c r="O364">
        <v>-0.26924166083335876</v>
      </c>
      <c r="P364">
        <v>-0.20766149461269379</v>
      </c>
      <c r="Q364">
        <v>-0.14608132839202881</v>
      </c>
      <c r="R364">
        <v>-5.7163499295711517E-2</v>
      </c>
      <c r="S364" t="s">
        <v>38</v>
      </c>
      <c r="Z364" s="3"/>
    </row>
    <row r="365" spans="1:26" hidden="1" x14ac:dyDescent="0.25">
      <c r="A365" s="10" t="str">
        <f t="shared" si="5"/>
        <v>2016All1-in-10May PeakPGE19</v>
      </c>
      <c r="B365" s="10" t="s">
        <v>57</v>
      </c>
      <c r="C365" s="10" t="s">
        <v>0</v>
      </c>
      <c r="D365" s="10" t="s">
        <v>5</v>
      </c>
      <c r="E365" s="10" t="s">
        <v>1</v>
      </c>
      <c r="F365">
        <v>19</v>
      </c>
      <c r="G365">
        <v>2.7600913047790527</v>
      </c>
      <c r="H365">
        <v>3.0063221454620361</v>
      </c>
      <c r="I365">
        <v>92.975601196289063</v>
      </c>
      <c r="J365">
        <v>0.11742977052927017</v>
      </c>
      <c r="K365">
        <v>161936</v>
      </c>
      <c r="L365">
        <v>152095.32800000001</v>
      </c>
      <c r="M365">
        <v>-0.24623093008995056</v>
      </c>
      <c r="N365">
        <v>-0.39672893285751343</v>
      </c>
      <c r="O365">
        <v>-0.30781111121177673</v>
      </c>
      <c r="P365">
        <v>-0.24623093008995056</v>
      </c>
      <c r="Q365">
        <v>-0.18465076386928558</v>
      </c>
      <c r="R365">
        <v>-9.5732934772968292E-2</v>
      </c>
      <c r="S365" t="s">
        <v>38</v>
      </c>
      <c r="Z365" s="3"/>
    </row>
    <row r="366" spans="1:26" hidden="1" x14ac:dyDescent="0.25">
      <c r="A366" s="10" t="str">
        <f t="shared" si="5"/>
        <v>2016All1-in-2May PeakCAISO20</v>
      </c>
      <c r="B366" s="10" t="s">
        <v>57</v>
      </c>
      <c r="C366" s="10" t="s">
        <v>0</v>
      </c>
      <c r="D366" s="10" t="s">
        <v>5</v>
      </c>
      <c r="E366" s="10" t="s">
        <v>9</v>
      </c>
      <c r="F366">
        <v>20</v>
      </c>
      <c r="G366">
        <v>2.0230531692504883</v>
      </c>
      <c r="H366">
        <v>2.2149512767791748</v>
      </c>
      <c r="I366">
        <v>81.207313537597656</v>
      </c>
      <c r="J366">
        <v>7.6294809579849243E-2</v>
      </c>
      <c r="K366">
        <v>161936</v>
      </c>
      <c r="L366">
        <v>152095.32800000001</v>
      </c>
      <c r="M366">
        <v>-0.19189812242984772</v>
      </c>
      <c r="N366">
        <v>-0.28967756032943726</v>
      </c>
      <c r="O366">
        <v>-0.23190711438655853</v>
      </c>
      <c r="P366">
        <v>-0.19189812242984772</v>
      </c>
      <c r="Q366">
        <v>-0.1518891304731369</v>
      </c>
      <c r="R366">
        <v>-9.4118691980838776E-2</v>
      </c>
      <c r="S366" t="s">
        <v>39</v>
      </c>
      <c r="Z366" s="3"/>
    </row>
    <row r="367" spans="1:26" hidden="1" x14ac:dyDescent="0.25">
      <c r="A367" s="10" t="str">
        <f t="shared" si="5"/>
        <v>2016All1-in-10May PeakCAISO20</v>
      </c>
      <c r="B367" s="10" t="s">
        <v>57</v>
      </c>
      <c r="C367" s="10" t="s">
        <v>0</v>
      </c>
      <c r="D367" s="10" t="s">
        <v>5</v>
      </c>
      <c r="E367" s="10" t="s">
        <v>1</v>
      </c>
      <c r="F367">
        <v>20</v>
      </c>
      <c r="G367">
        <v>2.22080397605896</v>
      </c>
      <c r="H367">
        <v>2.4620382785797119</v>
      </c>
      <c r="I367">
        <v>85.795059204101563</v>
      </c>
      <c r="J367">
        <v>7.6294809579849243E-2</v>
      </c>
      <c r="K367">
        <v>161936</v>
      </c>
      <c r="L367">
        <v>152095.32800000001</v>
      </c>
      <c r="M367">
        <v>-0.24123427271842957</v>
      </c>
      <c r="N367">
        <v>-0.33901369571685791</v>
      </c>
      <c r="O367">
        <v>-0.28124326467514038</v>
      </c>
      <c r="P367">
        <v>-0.24123427271842957</v>
      </c>
      <c r="Q367">
        <v>-0.20122528076171875</v>
      </c>
      <c r="R367">
        <v>-0.14345484972000122</v>
      </c>
      <c r="S367" t="s">
        <v>39</v>
      </c>
      <c r="Z367" s="3"/>
    </row>
    <row r="368" spans="1:26" hidden="1" x14ac:dyDescent="0.25">
      <c r="A368" s="10" t="str">
        <f t="shared" si="5"/>
        <v>2016All1-in-10May PeakPGE20</v>
      </c>
      <c r="B368" s="10" t="s">
        <v>57</v>
      </c>
      <c r="C368" s="10" t="s">
        <v>0</v>
      </c>
      <c r="D368" s="10" t="s">
        <v>5</v>
      </c>
      <c r="E368" s="10" t="s">
        <v>1</v>
      </c>
      <c r="F368">
        <v>20</v>
      </c>
      <c r="G368">
        <v>2.6117548942565918</v>
      </c>
      <c r="H368">
        <v>2.9197475910186768</v>
      </c>
      <c r="I368">
        <v>88.943496704101563</v>
      </c>
      <c r="J368">
        <v>7.6294809579849243E-2</v>
      </c>
      <c r="K368">
        <v>161936</v>
      </c>
      <c r="L368">
        <v>152095.32800000001</v>
      </c>
      <c r="M368">
        <v>-0.30799266695976257</v>
      </c>
      <c r="N368">
        <v>-0.40577208995819092</v>
      </c>
      <c r="O368">
        <v>-0.34800165891647339</v>
      </c>
      <c r="P368">
        <v>-0.30799266695976257</v>
      </c>
      <c r="Q368">
        <v>-0.26798367500305176</v>
      </c>
      <c r="R368">
        <v>-0.21021324396133423</v>
      </c>
      <c r="S368" t="s">
        <v>38</v>
      </c>
      <c r="Z368" s="3"/>
    </row>
    <row r="369" spans="1:26" hidden="1" x14ac:dyDescent="0.25">
      <c r="A369" s="10" t="str">
        <f t="shared" si="5"/>
        <v>2016All1-in-2May PeakPGE20</v>
      </c>
      <c r="B369" s="10" t="s">
        <v>57</v>
      </c>
      <c r="C369" s="10" t="s">
        <v>0</v>
      </c>
      <c r="D369" s="10" t="s">
        <v>5</v>
      </c>
      <c r="E369" s="10" t="s">
        <v>9</v>
      </c>
      <c r="F369">
        <v>20</v>
      </c>
      <c r="G369">
        <v>2.0068032741546631</v>
      </c>
      <c r="H369">
        <v>2.2096130847930908</v>
      </c>
      <c r="I369">
        <v>83.22967529296875</v>
      </c>
      <c r="J369">
        <v>7.6294809579849243E-2</v>
      </c>
      <c r="K369">
        <v>161936</v>
      </c>
      <c r="L369">
        <v>152095.32800000001</v>
      </c>
      <c r="M369">
        <v>-0.20280984044075012</v>
      </c>
      <c r="N369">
        <v>-0.30058926343917847</v>
      </c>
      <c r="O369">
        <v>-0.24281883239746094</v>
      </c>
      <c r="P369">
        <v>-0.20280984044075012</v>
      </c>
      <c r="Q369">
        <v>-0.16280084848403931</v>
      </c>
      <c r="R369">
        <v>-0.10503040999174118</v>
      </c>
      <c r="S369" t="s">
        <v>38</v>
      </c>
      <c r="Z369" s="3"/>
    </row>
    <row r="370" spans="1:26" hidden="1" x14ac:dyDescent="0.25">
      <c r="A370" s="10" t="str">
        <f t="shared" si="5"/>
        <v>2016All1-in-10May PeakCAISO21</v>
      </c>
      <c r="B370" s="10" t="s">
        <v>57</v>
      </c>
      <c r="C370" s="10" t="s">
        <v>0</v>
      </c>
      <c r="D370" s="10" t="s">
        <v>5</v>
      </c>
      <c r="E370" s="10" t="s">
        <v>1</v>
      </c>
      <c r="F370">
        <v>21</v>
      </c>
      <c r="G370">
        <v>2.0206873416900635</v>
      </c>
      <c r="H370">
        <v>2.1618900299072266</v>
      </c>
      <c r="I370">
        <v>81.072067260742187</v>
      </c>
      <c r="J370">
        <v>7.6630406081676483E-2</v>
      </c>
      <c r="K370">
        <v>161936</v>
      </c>
      <c r="L370">
        <v>152095.32800000001</v>
      </c>
      <c r="M370">
        <v>-0.14120268821716309</v>
      </c>
      <c r="N370">
        <v>-0.23941221833229065</v>
      </c>
      <c r="O370">
        <v>-0.18138767778873444</v>
      </c>
      <c r="P370">
        <v>-0.14120268821716309</v>
      </c>
      <c r="Q370">
        <v>-0.10101770609617233</v>
      </c>
      <c r="R370">
        <v>-4.2993158102035522E-2</v>
      </c>
      <c r="S370" t="s">
        <v>39</v>
      </c>
      <c r="Z370" s="3"/>
    </row>
    <row r="371" spans="1:26" hidden="1" x14ac:dyDescent="0.25">
      <c r="A371" s="10" t="str">
        <f t="shared" si="5"/>
        <v>2016All1-in-2May PeakCAISO21</v>
      </c>
      <c r="B371" s="10" t="s">
        <v>57</v>
      </c>
      <c r="C371" s="10" t="s">
        <v>0</v>
      </c>
      <c r="D371" s="10" t="s">
        <v>5</v>
      </c>
      <c r="E371" s="10" t="s">
        <v>9</v>
      </c>
      <c r="F371">
        <v>21</v>
      </c>
      <c r="G371">
        <v>1.8407559394836426</v>
      </c>
      <c r="H371">
        <v>1.9387067556381226</v>
      </c>
      <c r="I371">
        <v>77.082305908203125</v>
      </c>
      <c r="J371">
        <v>7.6630406081676483E-2</v>
      </c>
      <c r="K371">
        <v>161936</v>
      </c>
      <c r="L371">
        <v>152095.32800000001</v>
      </c>
      <c r="M371">
        <v>-9.7950808703899384E-2</v>
      </c>
      <c r="N371">
        <v>-0.19616033136844635</v>
      </c>
      <c r="O371">
        <v>-0.13813579082489014</v>
      </c>
      <c r="P371">
        <v>-9.7950808703899384E-2</v>
      </c>
      <c r="Q371">
        <v>-5.7765822857618332E-2</v>
      </c>
      <c r="R371">
        <v>2.5871972320601344E-4</v>
      </c>
      <c r="S371" t="s">
        <v>39</v>
      </c>
      <c r="Z371" s="3"/>
    </row>
    <row r="372" spans="1:26" hidden="1" x14ac:dyDescent="0.25">
      <c r="A372" s="10" t="str">
        <f t="shared" si="5"/>
        <v>2016All1-in-10May PeakPGE21</v>
      </c>
      <c r="B372" s="10" t="s">
        <v>57</v>
      </c>
      <c r="C372" s="10" t="s">
        <v>0</v>
      </c>
      <c r="D372" s="10" t="s">
        <v>5</v>
      </c>
      <c r="E372" s="10" t="s">
        <v>1</v>
      </c>
      <c r="F372">
        <v>21</v>
      </c>
      <c r="G372">
        <v>2.3764097690582275</v>
      </c>
      <c r="H372">
        <v>2.5799205303192139</v>
      </c>
      <c r="I372">
        <v>84.537490844726563</v>
      </c>
      <c r="J372">
        <v>7.6630406081676483E-2</v>
      </c>
      <c r="K372">
        <v>161936</v>
      </c>
      <c r="L372">
        <v>152095.32800000001</v>
      </c>
      <c r="M372">
        <v>-0.2035108357667923</v>
      </c>
      <c r="N372">
        <v>-0.30172035098075867</v>
      </c>
      <c r="O372">
        <v>-0.24369582533836365</v>
      </c>
      <c r="P372">
        <v>-0.2035108357667923</v>
      </c>
      <c r="Q372">
        <v>-0.16332584619522095</v>
      </c>
      <c r="R372">
        <v>-0.10530130565166473</v>
      </c>
      <c r="S372" t="s">
        <v>38</v>
      </c>
      <c r="Z372" s="3"/>
    </row>
    <row r="373" spans="1:26" hidden="1" x14ac:dyDescent="0.25">
      <c r="A373" s="10" t="str">
        <f t="shared" si="5"/>
        <v>2016All1-in-2May PeakPGE21</v>
      </c>
      <c r="B373" s="10" t="s">
        <v>57</v>
      </c>
      <c r="C373" s="10" t="s">
        <v>0</v>
      </c>
      <c r="D373" s="10" t="s">
        <v>5</v>
      </c>
      <c r="E373" s="10" t="s">
        <v>9</v>
      </c>
      <c r="F373">
        <v>21</v>
      </c>
      <c r="G373">
        <v>1.8259701728820801</v>
      </c>
      <c r="H373">
        <v>1.9321521520614624</v>
      </c>
      <c r="I373">
        <v>78.636817932128906</v>
      </c>
      <c r="J373">
        <v>7.6630406081676483E-2</v>
      </c>
      <c r="K373">
        <v>161936</v>
      </c>
      <c r="L373">
        <v>152095.32800000001</v>
      </c>
      <c r="M373">
        <v>-0.10618202388286591</v>
      </c>
      <c r="N373">
        <v>-0.20439155399799347</v>
      </c>
      <c r="O373">
        <v>-0.14636701345443726</v>
      </c>
      <c r="P373">
        <v>-0.10618202388286591</v>
      </c>
      <c r="Q373">
        <v>-6.5997041761875153E-2</v>
      </c>
      <c r="R373">
        <v>-7.9724956303834915E-3</v>
      </c>
      <c r="S373" t="s">
        <v>38</v>
      </c>
      <c r="Z373" s="3"/>
    </row>
    <row r="374" spans="1:26" hidden="1" x14ac:dyDescent="0.25">
      <c r="A374" s="10" t="str">
        <f t="shared" si="5"/>
        <v>2016All1-in-2May PeakCAISO22</v>
      </c>
      <c r="B374" s="10" t="s">
        <v>57</v>
      </c>
      <c r="C374" s="10" t="s">
        <v>0</v>
      </c>
      <c r="D374" s="10" t="s">
        <v>5</v>
      </c>
      <c r="E374" s="10" t="s">
        <v>9</v>
      </c>
      <c r="F374">
        <v>22</v>
      </c>
      <c r="G374">
        <v>1.6150332689285278</v>
      </c>
      <c r="H374">
        <v>1.6513819694519043</v>
      </c>
      <c r="I374">
        <v>73.673591613769531</v>
      </c>
      <c r="J374">
        <v>6.3674606382846832E-2</v>
      </c>
      <c r="K374">
        <v>161936</v>
      </c>
      <c r="L374">
        <v>152095.32800000001</v>
      </c>
      <c r="M374">
        <v>-3.6348681896924973E-2</v>
      </c>
      <c r="N374">
        <v>-0.1179540604352951</v>
      </c>
      <c r="O374">
        <v>-6.9739647209644318E-2</v>
      </c>
      <c r="P374">
        <v>-3.6348681896924973E-2</v>
      </c>
      <c r="Q374">
        <v>-2.957718214020133E-3</v>
      </c>
      <c r="R374">
        <v>4.5256692916154861E-2</v>
      </c>
      <c r="S374" t="s">
        <v>39</v>
      </c>
      <c r="Z374" s="3"/>
    </row>
    <row r="375" spans="1:26" hidden="1" x14ac:dyDescent="0.25">
      <c r="A375" s="10" t="str">
        <f t="shared" si="5"/>
        <v>2016All1-in-10May PeakCAISO22</v>
      </c>
      <c r="B375" s="10" t="s">
        <v>57</v>
      </c>
      <c r="C375" s="10" t="s">
        <v>0</v>
      </c>
      <c r="D375" s="10" t="s">
        <v>5</v>
      </c>
      <c r="E375" s="10" t="s">
        <v>1</v>
      </c>
      <c r="F375">
        <v>22</v>
      </c>
      <c r="G375">
        <v>1.7729004621505737</v>
      </c>
      <c r="H375">
        <v>1.8494725227355957</v>
      </c>
      <c r="I375">
        <v>77.527656555175781</v>
      </c>
      <c r="J375">
        <v>6.3674606382846832E-2</v>
      </c>
      <c r="K375">
        <v>161936</v>
      </c>
      <c r="L375">
        <v>152095.32800000001</v>
      </c>
      <c r="M375">
        <v>-7.6572075486183167E-2</v>
      </c>
      <c r="N375">
        <v>-0.158177450299263</v>
      </c>
      <c r="O375">
        <v>-0.10996303707361221</v>
      </c>
      <c r="P375">
        <v>-7.6572075486183167E-2</v>
      </c>
      <c r="Q375">
        <v>-4.3181110173463821E-2</v>
      </c>
      <c r="R375">
        <v>5.0333002582192421E-3</v>
      </c>
      <c r="S375" t="s">
        <v>39</v>
      </c>
      <c r="Z375" s="3"/>
    </row>
    <row r="376" spans="1:26" hidden="1" x14ac:dyDescent="0.25">
      <c r="A376" s="10" t="str">
        <f t="shared" si="5"/>
        <v>2016All1-in-2May PeakPGE22</v>
      </c>
      <c r="B376" s="10" t="s">
        <v>57</v>
      </c>
      <c r="C376" s="10" t="s">
        <v>0</v>
      </c>
      <c r="D376" s="10" t="s">
        <v>5</v>
      </c>
      <c r="E376" s="10" t="s">
        <v>9</v>
      </c>
      <c r="F376">
        <v>22</v>
      </c>
      <c r="G376">
        <v>1.6020605564117432</v>
      </c>
      <c r="H376">
        <v>1.6458103656768799</v>
      </c>
      <c r="I376">
        <v>75.076568603515625</v>
      </c>
      <c r="J376">
        <v>6.3674606382846832E-2</v>
      </c>
      <c r="K376">
        <v>161936</v>
      </c>
      <c r="L376">
        <v>152095.32800000001</v>
      </c>
      <c r="M376">
        <v>-4.3749846518039703E-2</v>
      </c>
      <c r="N376">
        <v>-0.12535522878170013</v>
      </c>
      <c r="O376">
        <v>-7.714080810546875E-2</v>
      </c>
      <c r="P376">
        <v>-4.3749846518039703E-2</v>
      </c>
      <c r="Q376">
        <v>-1.0358883067965508E-2</v>
      </c>
      <c r="R376">
        <v>3.7855528295040131E-2</v>
      </c>
      <c r="S376" t="s">
        <v>38</v>
      </c>
      <c r="Z376" s="3"/>
    </row>
    <row r="377" spans="1:26" hidden="1" x14ac:dyDescent="0.25">
      <c r="A377" s="10" t="str">
        <f t="shared" si="5"/>
        <v>2016All1-in-10May PeakPGE22</v>
      </c>
      <c r="B377" s="10" t="s">
        <v>57</v>
      </c>
      <c r="C377" s="10" t="s">
        <v>0</v>
      </c>
      <c r="D377" s="10" t="s">
        <v>5</v>
      </c>
      <c r="E377" s="10" t="s">
        <v>1</v>
      </c>
      <c r="F377">
        <v>22</v>
      </c>
      <c r="G377">
        <v>2.0850026607513428</v>
      </c>
      <c r="H377">
        <v>2.2192842960357666</v>
      </c>
      <c r="I377">
        <v>81.4449462890625</v>
      </c>
      <c r="J377">
        <v>6.3674606382846832E-2</v>
      </c>
      <c r="K377">
        <v>161936</v>
      </c>
      <c r="L377">
        <v>152095.32800000001</v>
      </c>
      <c r="M377">
        <v>-0.1342816948890686</v>
      </c>
      <c r="N377">
        <v>-0.21588706970214844</v>
      </c>
      <c r="O377">
        <v>-0.16767266392707825</v>
      </c>
      <c r="P377">
        <v>-0.1342816948890686</v>
      </c>
      <c r="Q377">
        <v>-0.10089073330163956</v>
      </c>
      <c r="R377">
        <v>-5.267632007598877E-2</v>
      </c>
      <c r="S377" t="s">
        <v>38</v>
      </c>
      <c r="Z377" s="3"/>
    </row>
    <row r="378" spans="1:26" hidden="1" x14ac:dyDescent="0.25">
      <c r="A378" s="10" t="str">
        <f t="shared" si="5"/>
        <v>2016All1-in-10May PeakCAISO23</v>
      </c>
      <c r="B378" s="10" t="s">
        <v>57</v>
      </c>
      <c r="C378" s="10" t="s">
        <v>0</v>
      </c>
      <c r="D378" s="10" t="s">
        <v>5</v>
      </c>
      <c r="E378" s="10" t="s">
        <v>1</v>
      </c>
      <c r="F378">
        <v>23</v>
      </c>
      <c r="G378">
        <v>1.4319441318511963</v>
      </c>
      <c r="H378">
        <v>1.4862900972366333</v>
      </c>
      <c r="I378">
        <v>75.00079345703125</v>
      </c>
      <c r="J378">
        <v>5.8387260884046555E-2</v>
      </c>
      <c r="K378">
        <v>161936</v>
      </c>
      <c r="L378">
        <v>152095.32800000001</v>
      </c>
      <c r="M378">
        <v>-5.4346021264791489E-2</v>
      </c>
      <c r="N378">
        <v>-0.12917514145374298</v>
      </c>
      <c r="O378">
        <v>-8.4964297711849213E-2</v>
      </c>
      <c r="P378">
        <v>-5.4346021264791489E-2</v>
      </c>
      <c r="Q378">
        <v>-2.3727741092443466E-2</v>
      </c>
      <c r="R378">
        <v>2.0483091473579407E-2</v>
      </c>
      <c r="S378" t="s">
        <v>39</v>
      </c>
      <c r="Z378" s="3"/>
    </row>
    <row r="379" spans="1:26" hidden="1" x14ac:dyDescent="0.25">
      <c r="A379" s="10" t="str">
        <f t="shared" si="5"/>
        <v>2016All1-in-2May PeakCAISO23</v>
      </c>
      <c r="B379" s="10" t="s">
        <v>57</v>
      </c>
      <c r="C379" s="10" t="s">
        <v>0</v>
      </c>
      <c r="D379" s="10" t="s">
        <v>5</v>
      </c>
      <c r="E379" s="10" t="s">
        <v>9</v>
      </c>
      <c r="F379">
        <v>23</v>
      </c>
      <c r="G379">
        <v>1.3044371604919434</v>
      </c>
      <c r="H379">
        <v>1.3331542015075684</v>
      </c>
      <c r="I379">
        <v>71.263511657714844</v>
      </c>
      <c r="J379">
        <v>5.8387260884046555E-2</v>
      </c>
      <c r="K379">
        <v>161936</v>
      </c>
      <c r="L379">
        <v>152095.32800000001</v>
      </c>
      <c r="M379">
        <v>-2.8717057779431343E-2</v>
      </c>
      <c r="N379">
        <v>-0.10354617238044739</v>
      </c>
      <c r="O379">
        <v>-5.9335336089134216E-2</v>
      </c>
      <c r="P379">
        <v>-2.8717057779431343E-2</v>
      </c>
      <c r="Q379">
        <v>1.9012218108400702E-3</v>
      </c>
      <c r="R379">
        <v>4.6112056821584702E-2</v>
      </c>
      <c r="S379" t="s">
        <v>39</v>
      </c>
      <c r="Z379" s="3"/>
    </row>
    <row r="380" spans="1:26" hidden="1" x14ac:dyDescent="0.25">
      <c r="A380" s="10" t="str">
        <f t="shared" si="5"/>
        <v>2016All1-in-2May PeakPGE23</v>
      </c>
      <c r="B380" s="10" t="s">
        <v>57</v>
      </c>
      <c r="C380" s="10" t="s">
        <v>0</v>
      </c>
      <c r="D380" s="10" t="s">
        <v>5</v>
      </c>
      <c r="E380" s="10" t="s">
        <v>9</v>
      </c>
      <c r="F380">
        <v>23</v>
      </c>
      <c r="G380">
        <v>1.2939594984054565</v>
      </c>
      <c r="H380">
        <v>1.3286802768707275</v>
      </c>
      <c r="I380">
        <v>71.984458923339844</v>
      </c>
      <c r="J380">
        <v>5.8387260884046555E-2</v>
      </c>
      <c r="K380">
        <v>161936</v>
      </c>
      <c r="L380">
        <v>152095.32800000001</v>
      </c>
      <c r="M380">
        <v>-3.4720718860626221E-2</v>
      </c>
      <c r="N380">
        <v>-0.10954983532428741</v>
      </c>
      <c r="O380">
        <v>-6.5338999032974243E-2</v>
      </c>
      <c r="P380">
        <v>-3.4720718860626221E-2</v>
      </c>
      <c r="Q380">
        <v>-4.1024391539394855E-3</v>
      </c>
      <c r="R380">
        <v>4.0108393877744675E-2</v>
      </c>
      <c r="S380" t="s">
        <v>38</v>
      </c>
      <c r="Z380" s="3"/>
    </row>
    <row r="381" spans="1:26" hidden="1" x14ac:dyDescent="0.25">
      <c r="A381" s="10" t="str">
        <f t="shared" si="5"/>
        <v>2016All1-in-10May PeakPGE23</v>
      </c>
      <c r="B381" s="10" t="s">
        <v>57</v>
      </c>
      <c r="C381" s="10" t="s">
        <v>0</v>
      </c>
      <c r="D381" s="10" t="s">
        <v>5</v>
      </c>
      <c r="E381" s="10" t="s">
        <v>1</v>
      </c>
      <c r="F381">
        <v>23</v>
      </c>
      <c r="G381">
        <v>1.6840240955352783</v>
      </c>
      <c r="H381">
        <v>1.7739031314849854</v>
      </c>
      <c r="I381">
        <v>78.881500244140625</v>
      </c>
      <c r="J381">
        <v>5.8387260884046555E-2</v>
      </c>
      <c r="K381">
        <v>161936</v>
      </c>
      <c r="L381">
        <v>152095.32800000001</v>
      </c>
      <c r="M381">
        <v>-8.9879021048545837E-2</v>
      </c>
      <c r="N381">
        <v>-0.16470813751220703</v>
      </c>
      <c r="O381">
        <v>-0.12049730122089386</v>
      </c>
      <c r="P381">
        <v>-8.9879021048545837E-2</v>
      </c>
      <c r="Q381">
        <v>-5.9260740876197815E-2</v>
      </c>
      <c r="R381">
        <v>-1.5049907378852367E-2</v>
      </c>
      <c r="S381" t="s">
        <v>38</v>
      </c>
      <c r="Z381" s="3"/>
    </row>
    <row r="382" spans="1:26" hidden="1" x14ac:dyDescent="0.25">
      <c r="A382" s="10" t="str">
        <f t="shared" si="5"/>
        <v>2016All1-in-10May PeakCAISO24</v>
      </c>
      <c r="B382" s="10" t="s">
        <v>57</v>
      </c>
      <c r="C382" s="10" t="s">
        <v>0</v>
      </c>
      <c r="D382" s="10" t="s">
        <v>5</v>
      </c>
      <c r="E382" s="10" t="s">
        <v>1</v>
      </c>
      <c r="F382">
        <v>24</v>
      </c>
      <c r="G382">
        <v>1.1210439205169678</v>
      </c>
      <c r="H382">
        <v>1.1632871627807617</v>
      </c>
      <c r="I382">
        <v>72.875595092773438</v>
      </c>
      <c r="J382">
        <v>4.4309847056865692E-2</v>
      </c>
      <c r="K382">
        <v>161936</v>
      </c>
      <c r="L382">
        <v>152095.32800000001</v>
      </c>
      <c r="M382">
        <v>-4.2243208736181259E-2</v>
      </c>
      <c r="N382">
        <v>-9.9030710756778717E-2</v>
      </c>
      <c r="O382">
        <v>-6.5479293465614319E-2</v>
      </c>
      <c r="P382">
        <v>-4.2243208736181259E-2</v>
      </c>
      <c r="Q382">
        <v>-1.9007125869393349E-2</v>
      </c>
      <c r="R382">
        <v>1.4544291421771049E-2</v>
      </c>
      <c r="S382" t="s">
        <v>39</v>
      </c>
      <c r="Z382" s="3"/>
    </row>
    <row r="383" spans="1:26" hidden="1" x14ac:dyDescent="0.25">
      <c r="A383" s="10" t="str">
        <f t="shared" si="5"/>
        <v>2016All1-in-2May PeakCAISO24</v>
      </c>
      <c r="B383" s="10" t="s">
        <v>57</v>
      </c>
      <c r="C383" s="10" t="s">
        <v>0</v>
      </c>
      <c r="D383" s="10" t="s">
        <v>5</v>
      </c>
      <c r="E383" s="10" t="s">
        <v>9</v>
      </c>
      <c r="F383">
        <v>24</v>
      </c>
      <c r="G383">
        <v>1.0212209224700928</v>
      </c>
      <c r="H383">
        <v>1.0449364185333252</v>
      </c>
      <c r="I383">
        <v>69.373977661132813</v>
      </c>
      <c r="J383">
        <v>4.4309847056865692E-2</v>
      </c>
      <c r="K383">
        <v>161936</v>
      </c>
      <c r="L383">
        <v>152095.32800000001</v>
      </c>
      <c r="M383">
        <v>-2.3715460672974586E-2</v>
      </c>
      <c r="N383">
        <v>-8.0502957105636597E-2</v>
      </c>
      <c r="O383">
        <v>-4.6951543539762497E-2</v>
      </c>
      <c r="P383">
        <v>-2.3715460672974586E-2</v>
      </c>
      <c r="Q383">
        <v>-4.7937687486410141E-4</v>
      </c>
      <c r="R383">
        <v>3.3072039484977722E-2</v>
      </c>
      <c r="S383" t="s">
        <v>39</v>
      </c>
      <c r="Z383" s="3"/>
    </row>
    <row r="384" spans="1:26" hidden="1" x14ac:dyDescent="0.25">
      <c r="A384" s="10" t="str">
        <f t="shared" si="5"/>
        <v>2016All1-in-10May PeakPGE24</v>
      </c>
      <c r="B384" s="10" t="s">
        <v>57</v>
      </c>
      <c r="C384" s="10" t="s">
        <v>0</v>
      </c>
      <c r="D384" s="10" t="s">
        <v>5</v>
      </c>
      <c r="E384" s="10" t="s">
        <v>1</v>
      </c>
      <c r="F384">
        <v>24</v>
      </c>
      <c r="G384">
        <v>1.3183928728103638</v>
      </c>
      <c r="H384">
        <v>1.3851368427276611</v>
      </c>
      <c r="I384">
        <v>76.350723266601563</v>
      </c>
      <c r="J384">
        <v>4.4309847056865692E-2</v>
      </c>
      <c r="K384">
        <v>161936</v>
      </c>
      <c r="L384">
        <v>152095.32800000001</v>
      </c>
      <c r="M384">
        <v>-6.6743962466716766E-2</v>
      </c>
      <c r="N384">
        <v>-0.12353146076202393</v>
      </c>
      <c r="O384">
        <v>-8.9980043470859528E-2</v>
      </c>
      <c r="P384">
        <v>-6.6743962466716766E-2</v>
      </c>
      <c r="Q384">
        <v>-4.3507877737283707E-2</v>
      </c>
      <c r="R384">
        <v>-9.9564623087644577E-3</v>
      </c>
      <c r="S384" t="s">
        <v>38</v>
      </c>
      <c r="Z384" s="3"/>
    </row>
    <row r="385" spans="1:26" hidden="1" x14ac:dyDescent="0.25">
      <c r="A385" s="10" t="str">
        <f t="shared" si="5"/>
        <v>2016All1-in-2May PeakPGE24</v>
      </c>
      <c r="B385" s="10" t="s">
        <v>57</v>
      </c>
      <c r="C385" s="10" t="s">
        <v>0</v>
      </c>
      <c r="D385" s="10" t="s">
        <v>5</v>
      </c>
      <c r="E385" s="10" t="s">
        <v>9</v>
      </c>
      <c r="F385">
        <v>24</v>
      </c>
      <c r="G385">
        <v>1.013018012046814</v>
      </c>
      <c r="H385">
        <v>1.0408749580383301</v>
      </c>
      <c r="I385">
        <v>69.673126220703125</v>
      </c>
      <c r="J385">
        <v>4.4309847056865692E-2</v>
      </c>
      <c r="K385">
        <v>161936</v>
      </c>
      <c r="L385">
        <v>152095.32800000001</v>
      </c>
      <c r="M385">
        <v>-2.7856951579451561E-2</v>
      </c>
      <c r="N385">
        <v>-8.464445173740387E-2</v>
      </c>
      <c r="O385">
        <v>-5.1093034446239471E-2</v>
      </c>
      <c r="P385">
        <v>-2.7856951579451561E-2</v>
      </c>
      <c r="Q385">
        <v>-4.6208677813410759E-3</v>
      </c>
      <c r="R385">
        <v>2.8930548578500748E-2</v>
      </c>
      <c r="S385" t="s">
        <v>38</v>
      </c>
      <c r="Z385" s="3"/>
    </row>
    <row r="386" spans="1:26" hidden="1" x14ac:dyDescent="0.25">
      <c r="A386" s="10" t="str">
        <f t="shared" ref="A386:A449" si="6">CONCATENATE(B386,C386,E386,D386,S386,F386)</f>
        <v>2016All1-in-10October PeakCAISO1</v>
      </c>
      <c r="B386" s="10" t="s">
        <v>57</v>
      </c>
      <c r="C386" s="10" t="s">
        <v>0</v>
      </c>
      <c r="D386" s="10" t="s">
        <v>6</v>
      </c>
      <c r="E386" s="10" t="s">
        <v>1</v>
      </c>
      <c r="F386">
        <v>1</v>
      </c>
      <c r="G386">
        <v>0.7482832670211792</v>
      </c>
      <c r="H386">
        <v>0.7482832670211792</v>
      </c>
      <c r="I386">
        <v>68.983360290527344</v>
      </c>
      <c r="J386">
        <v>0</v>
      </c>
      <c r="K386">
        <v>161936</v>
      </c>
      <c r="L386">
        <v>150597.50766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 t="s">
        <v>39</v>
      </c>
      <c r="Z386" s="3"/>
    </row>
    <row r="387" spans="1:26" hidden="1" x14ac:dyDescent="0.25">
      <c r="A387" s="10" t="str">
        <f t="shared" si="6"/>
        <v>2016All1-in-2October PeakCAISO1</v>
      </c>
      <c r="B387" s="10" t="s">
        <v>57</v>
      </c>
      <c r="C387" s="10" t="s">
        <v>0</v>
      </c>
      <c r="D387" s="10" t="s">
        <v>6</v>
      </c>
      <c r="E387" s="10" t="s">
        <v>9</v>
      </c>
      <c r="F387">
        <v>1</v>
      </c>
      <c r="G387">
        <v>0.57402998208999634</v>
      </c>
      <c r="H387">
        <v>0.57402998208999634</v>
      </c>
      <c r="I387">
        <v>63.849140167236328</v>
      </c>
      <c r="J387">
        <v>0</v>
      </c>
      <c r="K387">
        <v>161936</v>
      </c>
      <c r="L387">
        <v>150597.50766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t="s">
        <v>39</v>
      </c>
      <c r="Z387" s="3"/>
    </row>
    <row r="388" spans="1:26" hidden="1" x14ac:dyDescent="0.25">
      <c r="A388" s="10" t="str">
        <f t="shared" si="6"/>
        <v>2016All1-in-10October PeakPGE1</v>
      </c>
      <c r="B388" s="10" t="s">
        <v>57</v>
      </c>
      <c r="C388" s="10" t="s">
        <v>0</v>
      </c>
      <c r="D388" s="10" t="s">
        <v>6</v>
      </c>
      <c r="E388" s="10" t="s">
        <v>1</v>
      </c>
      <c r="F388">
        <v>1</v>
      </c>
      <c r="G388">
        <v>0.77938371896743774</v>
      </c>
      <c r="H388">
        <v>0.77938371896743774</v>
      </c>
      <c r="I388">
        <v>69.720413208007813</v>
      </c>
      <c r="J388">
        <v>0</v>
      </c>
      <c r="K388">
        <v>161936</v>
      </c>
      <c r="L388">
        <v>150597.50766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t="s">
        <v>38</v>
      </c>
      <c r="Z388" s="3"/>
    </row>
    <row r="389" spans="1:26" hidden="1" x14ac:dyDescent="0.25">
      <c r="A389" s="10" t="str">
        <f t="shared" si="6"/>
        <v>2016All1-in-2October PeakPGE1</v>
      </c>
      <c r="B389" s="10" t="s">
        <v>57</v>
      </c>
      <c r="C389" s="10" t="s">
        <v>0</v>
      </c>
      <c r="D389" s="10" t="s">
        <v>6</v>
      </c>
      <c r="E389" s="10" t="s">
        <v>9</v>
      </c>
      <c r="F389">
        <v>1</v>
      </c>
      <c r="G389">
        <v>0.5805392861366272</v>
      </c>
      <c r="H389">
        <v>0.5805392861366272</v>
      </c>
      <c r="I389">
        <v>65.036521911621094</v>
      </c>
      <c r="J389">
        <v>0</v>
      </c>
      <c r="K389">
        <v>161936</v>
      </c>
      <c r="L389">
        <v>150597.50766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 t="s">
        <v>38</v>
      </c>
      <c r="Z389" s="3"/>
    </row>
    <row r="390" spans="1:26" hidden="1" x14ac:dyDescent="0.25">
      <c r="A390" s="10" t="str">
        <f t="shared" si="6"/>
        <v>2016All1-in-10October PeakCAISO2</v>
      </c>
      <c r="B390" s="10" t="s">
        <v>57</v>
      </c>
      <c r="C390" s="10" t="s">
        <v>0</v>
      </c>
      <c r="D390" s="10" t="s">
        <v>6</v>
      </c>
      <c r="E390" s="10" t="s">
        <v>1</v>
      </c>
      <c r="F390">
        <v>2</v>
      </c>
      <c r="G390">
        <v>0.63611447811126709</v>
      </c>
      <c r="H390">
        <v>0.63611447811126709</v>
      </c>
      <c r="I390">
        <v>67.4613037109375</v>
      </c>
      <c r="J390">
        <v>0</v>
      </c>
      <c r="K390">
        <v>161936</v>
      </c>
      <c r="L390">
        <v>150597.50766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 t="s">
        <v>39</v>
      </c>
      <c r="Z390" s="3"/>
    </row>
    <row r="391" spans="1:26" hidden="1" x14ac:dyDescent="0.25">
      <c r="A391" s="10" t="str">
        <f t="shared" si="6"/>
        <v>2016All1-in-2October PeakCAISO2</v>
      </c>
      <c r="B391" s="10" t="s">
        <v>57</v>
      </c>
      <c r="C391" s="10" t="s">
        <v>0</v>
      </c>
      <c r="D391" s="10" t="s">
        <v>6</v>
      </c>
      <c r="E391" s="10" t="s">
        <v>9</v>
      </c>
      <c r="F391">
        <v>2</v>
      </c>
      <c r="G391">
        <v>0.48798206448554993</v>
      </c>
      <c r="H391">
        <v>0.48798206448554993</v>
      </c>
      <c r="I391">
        <v>61.992809295654297</v>
      </c>
      <c r="J391">
        <v>0</v>
      </c>
      <c r="K391">
        <v>161936</v>
      </c>
      <c r="L391">
        <v>150597.50766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 t="s">
        <v>39</v>
      </c>
      <c r="Z391" s="3"/>
    </row>
    <row r="392" spans="1:26" hidden="1" x14ac:dyDescent="0.25">
      <c r="A392" s="10" t="str">
        <f t="shared" si="6"/>
        <v>2016All1-in-10October PeakPGE2</v>
      </c>
      <c r="B392" s="10" t="s">
        <v>57</v>
      </c>
      <c r="C392" s="10" t="s">
        <v>0</v>
      </c>
      <c r="D392" s="10" t="s">
        <v>6</v>
      </c>
      <c r="E392" s="10" t="s">
        <v>1</v>
      </c>
      <c r="F392">
        <v>2</v>
      </c>
      <c r="G392">
        <v>0.66255301237106323</v>
      </c>
      <c r="H392">
        <v>0.66255301237106323</v>
      </c>
      <c r="I392">
        <v>67.988471984863281</v>
      </c>
      <c r="J392">
        <v>0</v>
      </c>
      <c r="K392">
        <v>161936</v>
      </c>
      <c r="L392">
        <v>150597.50766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 t="s">
        <v>38</v>
      </c>
      <c r="Z392" s="3"/>
    </row>
    <row r="393" spans="1:26" hidden="1" x14ac:dyDescent="0.25">
      <c r="A393" s="10" t="str">
        <f t="shared" si="6"/>
        <v>2016All1-in-2October PeakPGE2</v>
      </c>
      <c r="B393" s="10" t="s">
        <v>57</v>
      </c>
      <c r="C393" s="10" t="s">
        <v>0</v>
      </c>
      <c r="D393" s="10" t="s">
        <v>6</v>
      </c>
      <c r="E393" s="10" t="s">
        <v>9</v>
      </c>
      <c r="F393">
        <v>2</v>
      </c>
      <c r="G393">
        <v>0.49351564049720764</v>
      </c>
      <c r="H393">
        <v>0.49351564049720764</v>
      </c>
      <c r="I393">
        <v>63.627342224121094</v>
      </c>
      <c r="J393">
        <v>0</v>
      </c>
      <c r="K393">
        <v>161936</v>
      </c>
      <c r="L393">
        <v>150597.50766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 t="s">
        <v>38</v>
      </c>
      <c r="Z393" s="3"/>
    </row>
    <row r="394" spans="1:26" hidden="1" x14ac:dyDescent="0.25">
      <c r="A394" s="10" t="str">
        <f t="shared" si="6"/>
        <v>2016All1-in-2October PeakCAISO3</v>
      </c>
      <c r="B394" s="10" t="s">
        <v>57</v>
      </c>
      <c r="C394" s="10" t="s">
        <v>0</v>
      </c>
      <c r="D394" s="10" t="s">
        <v>6</v>
      </c>
      <c r="E394" s="10" t="s">
        <v>9</v>
      </c>
      <c r="F394">
        <v>3</v>
      </c>
      <c r="G394">
        <v>0.43244072794914246</v>
      </c>
      <c r="H394">
        <v>0.43244072794914246</v>
      </c>
      <c r="I394">
        <v>60.852756500244141</v>
      </c>
      <c r="J394">
        <v>0</v>
      </c>
      <c r="K394">
        <v>161936</v>
      </c>
      <c r="L394">
        <v>150597.50766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 t="s">
        <v>39</v>
      </c>
      <c r="Z394" s="3"/>
    </row>
    <row r="395" spans="1:26" hidden="1" x14ac:dyDescent="0.25">
      <c r="A395" s="10" t="str">
        <f t="shared" si="6"/>
        <v>2016All1-in-10October PeakCAISO3</v>
      </c>
      <c r="B395" s="10" t="s">
        <v>57</v>
      </c>
      <c r="C395" s="10" t="s">
        <v>0</v>
      </c>
      <c r="D395" s="10" t="s">
        <v>6</v>
      </c>
      <c r="E395" s="10" t="s">
        <v>1</v>
      </c>
      <c r="F395">
        <v>3</v>
      </c>
      <c r="G395">
        <v>0.5637129545211792</v>
      </c>
      <c r="H395">
        <v>0.5637129545211792</v>
      </c>
      <c r="I395">
        <v>66.5618896484375</v>
      </c>
      <c r="J395">
        <v>0</v>
      </c>
      <c r="K395">
        <v>161936</v>
      </c>
      <c r="L395">
        <v>150597.50766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 t="s">
        <v>39</v>
      </c>
      <c r="Z395" s="3"/>
    </row>
    <row r="396" spans="1:26" hidden="1" x14ac:dyDescent="0.25">
      <c r="A396" s="10" t="str">
        <f t="shared" si="6"/>
        <v>2016All1-in-10October PeakPGE3</v>
      </c>
      <c r="B396" s="10" t="s">
        <v>57</v>
      </c>
      <c r="C396" s="10" t="s">
        <v>0</v>
      </c>
      <c r="D396" s="10" t="s">
        <v>6</v>
      </c>
      <c r="E396" s="10" t="s">
        <v>1</v>
      </c>
      <c r="F396">
        <v>3</v>
      </c>
      <c r="G396">
        <v>0.5871422290802002</v>
      </c>
      <c r="H396">
        <v>0.5871422290802002</v>
      </c>
      <c r="I396">
        <v>66.84442138671875</v>
      </c>
      <c r="J396">
        <v>0</v>
      </c>
      <c r="K396">
        <v>161936</v>
      </c>
      <c r="L396">
        <v>150597.50766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 t="s">
        <v>38</v>
      </c>
      <c r="Z396" s="3"/>
    </row>
    <row r="397" spans="1:26" hidden="1" x14ac:dyDescent="0.25">
      <c r="A397" s="10" t="str">
        <f t="shared" si="6"/>
        <v>2016All1-in-2October PeakPGE3</v>
      </c>
      <c r="B397" s="10" t="s">
        <v>57</v>
      </c>
      <c r="C397" s="10" t="s">
        <v>0</v>
      </c>
      <c r="D397" s="10" t="s">
        <v>6</v>
      </c>
      <c r="E397" s="10" t="s">
        <v>9</v>
      </c>
      <c r="F397">
        <v>3</v>
      </c>
      <c r="G397">
        <v>0.43734449148178101</v>
      </c>
      <c r="H397">
        <v>0.43734449148178101</v>
      </c>
      <c r="I397">
        <v>62.6109619140625</v>
      </c>
      <c r="J397">
        <v>0</v>
      </c>
      <c r="K397">
        <v>161936</v>
      </c>
      <c r="L397">
        <v>150597.50766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 t="s">
        <v>38</v>
      </c>
      <c r="Z397" s="3"/>
    </row>
    <row r="398" spans="1:26" hidden="1" x14ac:dyDescent="0.25">
      <c r="A398" s="10" t="str">
        <f t="shared" si="6"/>
        <v>2016All1-in-10October PeakCAISO4</v>
      </c>
      <c r="B398" s="10" t="s">
        <v>57</v>
      </c>
      <c r="C398" s="10" t="s">
        <v>0</v>
      </c>
      <c r="D398" s="10" t="s">
        <v>6</v>
      </c>
      <c r="E398" s="10" t="s">
        <v>1</v>
      </c>
      <c r="F398">
        <v>4</v>
      </c>
      <c r="G398">
        <v>0.52045834064483643</v>
      </c>
      <c r="H398">
        <v>0.52045834064483643</v>
      </c>
      <c r="I398">
        <v>65.534286499023438</v>
      </c>
      <c r="J398">
        <v>0</v>
      </c>
      <c r="K398">
        <v>161936</v>
      </c>
      <c r="L398">
        <v>150597.50766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 t="s">
        <v>39</v>
      </c>
      <c r="Z398" s="3"/>
    </row>
    <row r="399" spans="1:26" hidden="1" x14ac:dyDescent="0.25">
      <c r="A399" s="10" t="str">
        <f t="shared" si="6"/>
        <v>2016All1-in-2October PeakCAISO4</v>
      </c>
      <c r="B399" s="10" t="s">
        <v>57</v>
      </c>
      <c r="C399" s="10" t="s">
        <v>0</v>
      </c>
      <c r="D399" s="10" t="s">
        <v>6</v>
      </c>
      <c r="E399" s="10" t="s">
        <v>9</v>
      </c>
      <c r="F399">
        <v>4</v>
      </c>
      <c r="G399">
        <v>0.39925879240036011</v>
      </c>
      <c r="H399">
        <v>0.39925879240036011</v>
      </c>
      <c r="I399">
        <v>59.827049255371094</v>
      </c>
      <c r="J399">
        <v>0</v>
      </c>
      <c r="K399">
        <v>161936</v>
      </c>
      <c r="L399">
        <v>150597.50766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 t="s">
        <v>39</v>
      </c>
      <c r="Z399" s="3"/>
    </row>
    <row r="400" spans="1:26" hidden="1" x14ac:dyDescent="0.25">
      <c r="A400" s="10" t="str">
        <f t="shared" si="6"/>
        <v>2016All1-in-10October PeakPGE4</v>
      </c>
      <c r="B400" s="10" t="s">
        <v>57</v>
      </c>
      <c r="C400" s="10" t="s">
        <v>0</v>
      </c>
      <c r="D400" s="10" t="s">
        <v>6</v>
      </c>
      <c r="E400" s="10" t="s">
        <v>1</v>
      </c>
      <c r="F400">
        <v>4</v>
      </c>
      <c r="G400">
        <v>0.54208981990814209</v>
      </c>
      <c r="H400">
        <v>0.54208981990814209</v>
      </c>
      <c r="I400">
        <v>65.796119689941406</v>
      </c>
      <c r="J400">
        <v>0</v>
      </c>
      <c r="K400">
        <v>161936</v>
      </c>
      <c r="L400">
        <v>150597.50766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 t="s">
        <v>38</v>
      </c>
      <c r="Z400" s="3"/>
    </row>
    <row r="401" spans="1:26" hidden="1" x14ac:dyDescent="0.25">
      <c r="A401" s="10" t="str">
        <f t="shared" si="6"/>
        <v>2016All1-in-2October PeakPGE4</v>
      </c>
      <c r="B401" s="10" t="s">
        <v>57</v>
      </c>
      <c r="C401" s="10" t="s">
        <v>0</v>
      </c>
      <c r="D401" s="10" t="s">
        <v>6</v>
      </c>
      <c r="E401" s="10" t="s">
        <v>9</v>
      </c>
      <c r="F401">
        <v>4</v>
      </c>
      <c r="G401">
        <v>0.403786301612854</v>
      </c>
      <c r="H401">
        <v>0.403786301612854</v>
      </c>
      <c r="I401">
        <v>61.363857269287109</v>
      </c>
      <c r="J401">
        <v>0</v>
      </c>
      <c r="K401">
        <v>161936</v>
      </c>
      <c r="L401">
        <v>150597.50766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 t="s">
        <v>38</v>
      </c>
      <c r="Z401" s="3"/>
    </row>
    <row r="402" spans="1:26" hidden="1" x14ac:dyDescent="0.25">
      <c r="A402" s="10" t="str">
        <f t="shared" si="6"/>
        <v>2016All1-in-10October PeakCAISO5</v>
      </c>
      <c r="B402" s="10" t="s">
        <v>57</v>
      </c>
      <c r="C402" s="10" t="s">
        <v>0</v>
      </c>
      <c r="D402" s="10" t="s">
        <v>6</v>
      </c>
      <c r="E402" s="10" t="s">
        <v>1</v>
      </c>
      <c r="F402">
        <v>5</v>
      </c>
      <c r="G402">
        <v>0.50148510932922363</v>
      </c>
      <c r="H402">
        <v>0.50148510932922363</v>
      </c>
      <c r="I402">
        <v>64.473220825195313</v>
      </c>
      <c r="J402">
        <v>0</v>
      </c>
      <c r="K402">
        <v>161936</v>
      </c>
      <c r="L402">
        <v>150597.50766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 t="s">
        <v>39</v>
      </c>
      <c r="Z402" s="3"/>
    </row>
    <row r="403" spans="1:26" hidden="1" x14ac:dyDescent="0.25">
      <c r="A403" s="10" t="str">
        <f t="shared" si="6"/>
        <v>2016All1-in-2October PeakCAISO5</v>
      </c>
      <c r="B403" s="10" t="s">
        <v>57</v>
      </c>
      <c r="C403" s="10" t="s">
        <v>0</v>
      </c>
      <c r="D403" s="10" t="s">
        <v>6</v>
      </c>
      <c r="E403" s="10" t="s">
        <v>9</v>
      </c>
      <c r="F403">
        <v>5</v>
      </c>
      <c r="G403">
        <v>0.38470390439033508</v>
      </c>
      <c r="H403">
        <v>0.38470390439033508</v>
      </c>
      <c r="I403">
        <v>59.061641693115234</v>
      </c>
      <c r="J403">
        <v>0</v>
      </c>
      <c r="K403">
        <v>161936</v>
      </c>
      <c r="L403">
        <v>150597.50766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 t="s">
        <v>39</v>
      </c>
      <c r="Z403" s="3"/>
    </row>
    <row r="404" spans="1:26" hidden="1" x14ac:dyDescent="0.25">
      <c r="A404" s="10" t="str">
        <f t="shared" si="6"/>
        <v>2016All1-in-2October PeakPGE5</v>
      </c>
      <c r="B404" s="10" t="s">
        <v>57</v>
      </c>
      <c r="C404" s="10" t="s">
        <v>0</v>
      </c>
      <c r="D404" s="10" t="s">
        <v>6</v>
      </c>
      <c r="E404" s="10" t="s">
        <v>9</v>
      </c>
      <c r="F404">
        <v>5</v>
      </c>
      <c r="G404">
        <v>0.38906636834144592</v>
      </c>
      <c r="H404">
        <v>0.38906636834144592</v>
      </c>
      <c r="I404">
        <v>60.527988433837891</v>
      </c>
      <c r="J404">
        <v>0</v>
      </c>
      <c r="K404">
        <v>161936</v>
      </c>
      <c r="L404">
        <v>150597.50766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 t="s">
        <v>38</v>
      </c>
      <c r="Z404" s="3"/>
    </row>
    <row r="405" spans="1:26" hidden="1" x14ac:dyDescent="0.25">
      <c r="A405" s="10" t="str">
        <f t="shared" si="6"/>
        <v>2016All1-in-10October PeakPGE5</v>
      </c>
      <c r="B405" s="10" t="s">
        <v>57</v>
      </c>
      <c r="C405" s="10" t="s">
        <v>0</v>
      </c>
      <c r="D405" s="10" t="s">
        <v>6</v>
      </c>
      <c r="E405" s="10" t="s">
        <v>1</v>
      </c>
      <c r="F405">
        <v>5</v>
      </c>
      <c r="G405">
        <v>0.52232813835144043</v>
      </c>
      <c r="H405">
        <v>0.52232813835144043</v>
      </c>
      <c r="I405">
        <v>64.600395202636719</v>
      </c>
      <c r="J405">
        <v>0</v>
      </c>
      <c r="K405">
        <v>161936</v>
      </c>
      <c r="L405">
        <v>150597.50766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 t="s">
        <v>38</v>
      </c>
      <c r="Z405" s="3"/>
    </row>
    <row r="406" spans="1:26" hidden="1" x14ac:dyDescent="0.25">
      <c r="A406" s="10" t="str">
        <f t="shared" si="6"/>
        <v>2016All1-in-10October PeakCAISO6</v>
      </c>
      <c r="B406" s="10" t="s">
        <v>57</v>
      </c>
      <c r="C406" s="10" t="s">
        <v>0</v>
      </c>
      <c r="D406" s="10" t="s">
        <v>6</v>
      </c>
      <c r="E406" s="10" t="s">
        <v>1</v>
      </c>
      <c r="F406">
        <v>6</v>
      </c>
      <c r="G406">
        <v>0.51531463861465454</v>
      </c>
      <c r="H406">
        <v>0.51531463861465454</v>
      </c>
      <c r="I406">
        <v>63.656520843505859</v>
      </c>
      <c r="J406">
        <v>0</v>
      </c>
      <c r="K406">
        <v>161936</v>
      </c>
      <c r="L406">
        <v>150597.50766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 t="s">
        <v>39</v>
      </c>
      <c r="Z406" s="3"/>
    </row>
    <row r="407" spans="1:26" hidden="1" x14ac:dyDescent="0.25">
      <c r="A407" s="10" t="str">
        <f t="shared" si="6"/>
        <v>2016All1-in-2October PeakCAISO6</v>
      </c>
      <c r="B407" s="10" t="s">
        <v>57</v>
      </c>
      <c r="C407" s="10" t="s">
        <v>0</v>
      </c>
      <c r="D407" s="10" t="s">
        <v>6</v>
      </c>
      <c r="E407" s="10" t="s">
        <v>9</v>
      </c>
      <c r="F407">
        <v>6</v>
      </c>
      <c r="G407">
        <v>0.39531296491622925</v>
      </c>
      <c r="H407">
        <v>0.39531296491622925</v>
      </c>
      <c r="I407">
        <v>58.204113006591797</v>
      </c>
      <c r="J407">
        <v>0</v>
      </c>
      <c r="K407">
        <v>161936</v>
      </c>
      <c r="L407">
        <v>150597.50766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 t="s">
        <v>39</v>
      </c>
      <c r="Z407" s="3"/>
    </row>
    <row r="408" spans="1:26" hidden="1" x14ac:dyDescent="0.25">
      <c r="A408" s="10" t="str">
        <f t="shared" si="6"/>
        <v>2016All1-in-10October PeakPGE6</v>
      </c>
      <c r="B408" s="10" t="s">
        <v>57</v>
      </c>
      <c r="C408" s="10" t="s">
        <v>0</v>
      </c>
      <c r="D408" s="10" t="s">
        <v>6</v>
      </c>
      <c r="E408" s="10" t="s">
        <v>1</v>
      </c>
      <c r="F408">
        <v>6</v>
      </c>
      <c r="G408">
        <v>0.53673243522644043</v>
      </c>
      <c r="H408">
        <v>0.53673243522644043</v>
      </c>
      <c r="I408">
        <v>63.478614807128906</v>
      </c>
      <c r="J408">
        <v>0</v>
      </c>
      <c r="K408">
        <v>161936</v>
      </c>
      <c r="L408">
        <v>150597.50766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 t="s">
        <v>38</v>
      </c>
      <c r="Z408" s="3"/>
    </row>
    <row r="409" spans="1:26" hidden="1" x14ac:dyDescent="0.25">
      <c r="A409" s="10" t="str">
        <f t="shared" si="6"/>
        <v>2016All1-in-2October PeakPGE6</v>
      </c>
      <c r="B409" s="10" t="s">
        <v>57</v>
      </c>
      <c r="C409" s="10" t="s">
        <v>0</v>
      </c>
      <c r="D409" s="10" t="s">
        <v>6</v>
      </c>
      <c r="E409" s="10" t="s">
        <v>9</v>
      </c>
      <c r="F409">
        <v>6</v>
      </c>
      <c r="G409">
        <v>0.39979571104049683</v>
      </c>
      <c r="H409">
        <v>0.39979571104049683</v>
      </c>
      <c r="I409">
        <v>59.817733764648438</v>
      </c>
      <c r="J409">
        <v>0</v>
      </c>
      <c r="K409">
        <v>161936</v>
      </c>
      <c r="L409">
        <v>150597.50766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 t="s">
        <v>38</v>
      </c>
      <c r="Z409" s="3"/>
    </row>
    <row r="410" spans="1:26" hidden="1" x14ac:dyDescent="0.25">
      <c r="A410" s="10" t="str">
        <f t="shared" si="6"/>
        <v>2016All1-in-2October PeakCAISO7</v>
      </c>
      <c r="B410" s="10" t="s">
        <v>57</v>
      </c>
      <c r="C410" s="10" t="s">
        <v>0</v>
      </c>
      <c r="D410" s="10" t="s">
        <v>6</v>
      </c>
      <c r="E410" s="10" t="s">
        <v>9</v>
      </c>
      <c r="F410">
        <v>7</v>
      </c>
      <c r="G410">
        <v>0.43658527731895447</v>
      </c>
      <c r="H410">
        <v>0.43658527731895447</v>
      </c>
      <c r="I410">
        <v>57.493862152099609</v>
      </c>
      <c r="J410">
        <v>0</v>
      </c>
      <c r="K410">
        <v>161936</v>
      </c>
      <c r="L410">
        <v>150597.50766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 t="s">
        <v>39</v>
      </c>
      <c r="Z410" s="3"/>
    </row>
    <row r="411" spans="1:26" hidden="1" x14ac:dyDescent="0.25">
      <c r="A411" s="10" t="str">
        <f t="shared" si="6"/>
        <v>2016All1-in-10October PeakCAISO7</v>
      </c>
      <c r="B411" s="10" t="s">
        <v>57</v>
      </c>
      <c r="C411" s="10" t="s">
        <v>0</v>
      </c>
      <c r="D411" s="10" t="s">
        <v>6</v>
      </c>
      <c r="E411" s="10" t="s">
        <v>1</v>
      </c>
      <c r="F411">
        <v>7</v>
      </c>
      <c r="G411">
        <v>0.56911563873291016</v>
      </c>
      <c r="H411">
        <v>0.56911563873291016</v>
      </c>
      <c r="I411">
        <v>62.956398010253906</v>
      </c>
      <c r="J411">
        <v>0</v>
      </c>
      <c r="K411">
        <v>161936</v>
      </c>
      <c r="L411">
        <v>150597.50766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 t="s">
        <v>39</v>
      </c>
      <c r="Z411" s="3"/>
    </row>
    <row r="412" spans="1:26" hidden="1" x14ac:dyDescent="0.25">
      <c r="A412" s="10" t="str">
        <f t="shared" si="6"/>
        <v>2016All1-in-2October PeakPGE7</v>
      </c>
      <c r="B412" s="10" t="s">
        <v>57</v>
      </c>
      <c r="C412" s="10" t="s">
        <v>0</v>
      </c>
      <c r="D412" s="10" t="s">
        <v>6</v>
      </c>
      <c r="E412" s="10" t="s">
        <v>9</v>
      </c>
      <c r="F412">
        <v>7</v>
      </c>
      <c r="G412">
        <v>0.44153603911399841</v>
      </c>
      <c r="H412">
        <v>0.44153603911399841</v>
      </c>
      <c r="I412">
        <v>59.256980895996094</v>
      </c>
      <c r="J412">
        <v>0</v>
      </c>
      <c r="K412">
        <v>161936</v>
      </c>
      <c r="L412">
        <v>150597.50766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 t="s">
        <v>38</v>
      </c>
      <c r="Z412" s="3"/>
    </row>
    <row r="413" spans="1:26" hidden="1" x14ac:dyDescent="0.25">
      <c r="A413" s="10" t="str">
        <f t="shared" si="6"/>
        <v>2016All1-in-10October PeakPGE7</v>
      </c>
      <c r="B413" s="10" t="s">
        <v>57</v>
      </c>
      <c r="C413" s="10" t="s">
        <v>0</v>
      </c>
      <c r="D413" s="10" t="s">
        <v>6</v>
      </c>
      <c r="E413" s="10" t="s">
        <v>1</v>
      </c>
      <c r="F413">
        <v>7</v>
      </c>
      <c r="G413">
        <v>0.59276950359344482</v>
      </c>
      <c r="H413">
        <v>0.59276950359344482</v>
      </c>
      <c r="I413">
        <v>62.806922912597656</v>
      </c>
      <c r="J413">
        <v>0</v>
      </c>
      <c r="K413">
        <v>161936</v>
      </c>
      <c r="L413">
        <v>150597.50766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 t="s">
        <v>38</v>
      </c>
      <c r="Z413" s="3"/>
    </row>
    <row r="414" spans="1:26" hidden="1" x14ac:dyDescent="0.25">
      <c r="A414" s="10" t="str">
        <f t="shared" si="6"/>
        <v>2016All1-in-2October PeakCAISO8</v>
      </c>
      <c r="B414" s="10" t="s">
        <v>57</v>
      </c>
      <c r="C414" s="10" t="s">
        <v>0</v>
      </c>
      <c r="D414" s="10" t="s">
        <v>6</v>
      </c>
      <c r="E414" s="10" t="s">
        <v>9</v>
      </c>
      <c r="F414">
        <v>8</v>
      </c>
      <c r="G414">
        <v>0.46107098460197449</v>
      </c>
      <c r="H414">
        <v>0.46107098460197449</v>
      </c>
      <c r="I414">
        <v>57.59454345703125</v>
      </c>
      <c r="J414">
        <v>0</v>
      </c>
      <c r="K414">
        <v>161936</v>
      </c>
      <c r="L414">
        <v>150597.50766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 t="s">
        <v>39</v>
      </c>
      <c r="Z414" s="3"/>
    </row>
    <row r="415" spans="1:26" hidden="1" x14ac:dyDescent="0.25">
      <c r="A415" s="10" t="str">
        <f t="shared" si="6"/>
        <v>2016All1-in-10October PeakCAISO8</v>
      </c>
      <c r="B415" s="10" t="s">
        <v>57</v>
      </c>
      <c r="C415" s="10" t="s">
        <v>0</v>
      </c>
      <c r="D415" s="10" t="s">
        <v>6</v>
      </c>
      <c r="E415" s="10" t="s">
        <v>1</v>
      </c>
      <c r="F415">
        <v>8</v>
      </c>
      <c r="G415">
        <v>0.60103422403335571</v>
      </c>
      <c r="H415">
        <v>0.60103422403335571</v>
      </c>
      <c r="I415">
        <v>63.580593109130859</v>
      </c>
      <c r="J415">
        <v>0</v>
      </c>
      <c r="K415">
        <v>161936</v>
      </c>
      <c r="L415">
        <v>150597.50766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 t="s">
        <v>39</v>
      </c>
      <c r="Z415" s="3"/>
    </row>
    <row r="416" spans="1:26" hidden="1" x14ac:dyDescent="0.25">
      <c r="A416" s="10" t="str">
        <f t="shared" si="6"/>
        <v>2016All1-in-2October PeakPGE8</v>
      </c>
      <c r="B416" s="10" t="s">
        <v>57</v>
      </c>
      <c r="C416" s="10" t="s">
        <v>0</v>
      </c>
      <c r="D416" s="10" t="s">
        <v>6</v>
      </c>
      <c r="E416" s="10" t="s">
        <v>9</v>
      </c>
      <c r="F416">
        <v>8</v>
      </c>
      <c r="G416">
        <v>0.46629941463470459</v>
      </c>
      <c r="H416">
        <v>0.46629941463470459</v>
      </c>
      <c r="I416">
        <v>59.589397430419922</v>
      </c>
      <c r="J416">
        <v>0</v>
      </c>
      <c r="K416">
        <v>161936</v>
      </c>
      <c r="L416">
        <v>150597.50766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 t="s">
        <v>38</v>
      </c>
      <c r="Z416" s="3"/>
    </row>
    <row r="417" spans="1:26" hidden="1" x14ac:dyDescent="0.25">
      <c r="A417" s="10" t="str">
        <f t="shared" si="6"/>
        <v>2016All1-in-10October PeakPGE8</v>
      </c>
      <c r="B417" s="10" t="s">
        <v>57</v>
      </c>
      <c r="C417" s="10" t="s">
        <v>0</v>
      </c>
      <c r="D417" s="10" t="s">
        <v>6</v>
      </c>
      <c r="E417" s="10" t="s">
        <v>1</v>
      </c>
      <c r="F417">
        <v>8</v>
      </c>
      <c r="G417">
        <v>0.62601470947265625</v>
      </c>
      <c r="H417">
        <v>0.62601470947265625</v>
      </c>
      <c r="I417">
        <v>63.163856506347656</v>
      </c>
      <c r="J417">
        <v>0</v>
      </c>
      <c r="K417">
        <v>161936</v>
      </c>
      <c r="L417">
        <v>150597.50766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 t="s">
        <v>38</v>
      </c>
      <c r="Z417" s="3"/>
    </row>
    <row r="418" spans="1:26" hidden="1" x14ac:dyDescent="0.25">
      <c r="A418" s="10" t="str">
        <f t="shared" si="6"/>
        <v>2016All1-in-2October PeakCAISO9</v>
      </c>
      <c r="B418" s="10" t="s">
        <v>57</v>
      </c>
      <c r="C418" s="10" t="s">
        <v>0</v>
      </c>
      <c r="D418" s="10" t="s">
        <v>6</v>
      </c>
      <c r="E418" s="10" t="s">
        <v>9</v>
      </c>
      <c r="F418">
        <v>9</v>
      </c>
      <c r="G418">
        <v>0.45796984434127808</v>
      </c>
      <c r="H418">
        <v>0.45796984434127808</v>
      </c>
      <c r="I418">
        <v>62.101760864257812</v>
      </c>
      <c r="J418">
        <v>0</v>
      </c>
      <c r="K418">
        <v>161936</v>
      </c>
      <c r="L418">
        <v>150597.50766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 t="s">
        <v>39</v>
      </c>
      <c r="Z418" s="3"/>
    </row>
    <row r="419" spans="1:26" hidden="1" x14ac:dyDescent="0.25">
      <c r="A419" s="10" t="str">
        <f t="shared" si="6"/>
        <v>2016All1-in-10October PeakCAISO9</v>
      </c>
      <c r="B419" s="10" t="s">
        <v>57</v>
      </c>
      <c r="C419" s="10" t="s">
        <v>0</v>
      </c>
      <c r="D419" s="10" t="s">
        <v>6</v>
      </c>
      <c r="E419" s="10" t="s">
        <v>1</v>
      </c>
      <c r="F419">
        <v>9</v>
      </c>
      <c r="G419">
        <v>0.59699177742004395</v>
      </c>
      <c r="H419">
        <v>0.59699177742004395</v>
      </c>
      <c r="I419">
        <v>67.794303894042969</v>
      </c>
      <c r="J419">
        <v>0</v>
      </c>
      <c r="K419">
        <v>161936</v>
      </c>
      <c r="L419">
        <v>150597.50766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 t="s">
        <v>39</v>
      </c>
      <c r="Z419" s="3"/>
    </row>
    <row r="420" spans="1:26" hidden="1" x14ac:dyDescent="0.25">
      <c r="A420" s="10" t="str">
        <f t="shared" si="6"/>
        <v>2016All1-in-2October PeakPGE9</v>
      </c>
      <c r="B420" s="10" t="s">
        <v>57</v>
      </c>
      <c r="C420" s="10" t="s">
        <v>0</v>
      </c>
      <c r="D420" s="10" t="s">
        <v>6</v>
      </c>
      <c r="E420" s="10" t="s">
        <v>9</v>
      </c>
      <c r="F420">
        <v>9</v>
      </c>
      <c r="G420">
        <v>0.4631631076335907</v>
      </c>
      <c r="H420">
        <v>0.4631631076335907</v>
      </c>
      <c r="I420">
        <v>63.283969879150391</v>
      </c>
      <c r="J420">
        <v>0</v>
      </c>
      <c r="K420">
        <v>161936</v>
      </c>
      <c r="L420">
        <v>150597.50766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 t="s">
        <v>38</v>
      </c>
      <c r="Z420" s="3"/>
    </row>
    <row r="421" spans="1:26" hidden="1" x14ac:dyDescent="0.25">
      <c r="A421" s="10" t="str">
        <f t="shared" si="6"/>
        <v>2016All1-in-10October PeakPGE9</v>
      </c>
      <c r="B421" s="10" t="s">
        <v>57</v>
      </c>
      <c r="C421" s="10" t="s">
        <v>0</v>
      </c>
      <c r="D421" s="10" t="s">
        <v>6</v>
      </c>
      <c r="E421" s="10" t="s">
        <v>1</v>
      </c>
      <c r="F421">
        <v>9</v>
      </c>
      <c r="G421">
        <v>0.62180417776107788</v>
      </c>
      <c r="H421">
        <v>0.62180417776107788</v>
      </c>
      <c r="I421">
        <v>68.542892456054687</v>
      </c>
      <c r="J421">
        <v>0</v>
      </c>
      <c r="K421">
        <v>161936</v>
      </c>
      <c r="L421">
        <v>150597.50766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 t="s">
        <v>38</v>
      </c>
      <c r="Z421" s="3"/>
    </row>
    <row r="422" spans="1:26" hidden="1" x14ac:dyDescent="0.25">
      <c r="A422" s="10" t="str">
        <f t="shared" si="6"/>
        <v>2016All1-in-2October PeakCAISO10</v>
      </c>
      <c r="B422" s="10" t="s">
        <v>57</v>
      </c>
      <c r="C422" s="10" t="s">
        <v>0</v>
      </c>
      <c r="D422" s="10" t="s">
        <v>6</v>
      </c>
      <c r="E422" s="10" t="s">
        <v>9</v>
      </c>
      <c r="F422">
        <v>10</v>
      </c>
      <c r="G422">
        <v>0.47508662939071655</v>
      </c>
      <c r="H422">
        <v>0.47508662939071655</v>
      </c>
      <c r="I422">
        <v>68.429176330566406</v>
      </c>
      <c r="J422">
        <v>0</v>
      </c>
      <c r="K422">
        <v>161936</v>
      </c>
      <c r="L422">
        <v>150597.50766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 t="s">
        <v>39</v>
      </c>
      <c r="Z422" s="3"/>
    </row>
    <row r="423" spans="1:26" hidden="1" x14ac:dyDescent="0.25">
      <c r="A423" s="10" t="str">
        <f t="shared" si="6"/>
        <v>2016All1-in-10October PeakCAISO10</v>
      </c>
      <c r="B423" s="10" t="s">
        <v>57</v>
      </c>
      <c r="C423" s="10" t="s">
        <v>0</v>
      </c>
      <c r="D423" s="10" t="s">
        <v>6</v>
      </c>
      <c r="E423" s="10" t="s">
        <v>1</v>
      </c>
      <c r="F423">
        <v>10</v>
      </c>
      <c r="G423">
        <v>0.61930453777313232</v>
      </c>
      <c r="H423">
        <v>0.61930453777313232</v>
      </c>
      <c r="I423">
        <v>73.306747436523438</v>
      </c>
      <c r="J423">
        <v>0</v>
      </c>
      <c r="K423">
        <v>161936</v>
      </c>
      <c r="L423">
        <v>150597.50766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 t="s">
        <v>39</v>
      </c>
      <c r="Z423" s="3"/>
    </row>
    <row r="424" spans="1:26" hidden="1" x14ac:dyDescent="0.25">
      <c r="A424" s="10" t="str">
        <f t="shared" si="6"/>
        <v>2016All1-in-10October PeakPGE10</v>
      </c>
      <c r="B424" s="10" t="s">
        <v>57</v>
      </c>
      <c r="C424" s="10" t="s">
        <v>0</v>
      </c>
      <c r="D424" s="10" t="s">
        <v>6</v>
      </c>
      <c r="E424" s="10" t="s">
        <v>1</v>
      </c>
      <c r="F424">
        <v>10</v>
      </c>
      <c r="G424">
        <v>0.64504432678222656</v>
      </c>
      <c r="H424">
        <v>0.64504432678222656</v>
      </c>
      <c r="I424">
        <v>75.013748168945313</v>
      </c>
      <c r="J424">
        <v>0</v>
      </c>
      <c r="K424">
        <v>161936</v>
      </c>
      <c r="L424">
        <v>150597.50766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 t="s">
        <v>38</v>
      </c>
      <c r="Z424" s="3"/>
    </row>
    <row r="425" spans="1:26" hidden="1" x14ac:dyDescent="0.25">
      <c r="A425" s="10" t="str">
        <f t="shared" si="6"/>
        <v>2016All1-in-2October PeakPGE10</v>
      </c>
      <c r="B425" s="10" t="s">
        <v>57</v>
      </c>
      <c r="C425" s="10" t="s">
        <v>0</v>
      </c>
      <c r="D425" s="10" t="s">
        <v>6</v>
      </c>
      <c r="E425" s="10" t="s">
        <v>9</v>
      </c>
      <c r="F425">
        <v>10</v>
      </c>
      <c r="G425">
        <v>0.48047399520874023</v>
      </c>
      <c r="H425">
        <v>0.48047399520874023</v>
      </c>
      <c r="I425">
        <v>68.643234252929688</v>
      </c>
      <c r="J425">
        <v>0</v>
      </c>
      <c r="K425">
        <v>161936</v>
      </c>
      <c r="L425">
        <v>150597.50766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 t="s">
        <v>38</v>
      </c>
      <c r="Z425" s="3"/>
    </row>
    <row r="426" spans="1:26" hidden="1" x14ac:dyDescent="0.25">
      <c r="A426" s="10" t="str">
        <f t="shared" si="6"/>
        <v>2016All1-in-2October PeakCAISO11</v>
      </c>
      <c r="B426" s="10" t="s">
        <v>57</v>
      </c>
      <c r="C426" s="10" t="s">
        <v>0</v>
      </c>
      <c r="D426" s="10" t="s">
        <v>6</v>
      </c>
      <c r="E426" s="10" t="s">
        <v>9</v>
      </c>
      <c r="F426">
        <v>11</v>
      </c>
      <c r="G426">
        <v>0.52528589963912964</v>
      </c>
      <c r="H426">
        <v>0.52528589963912964</v>
      </c>
      <c r="I426">
        <v>74.112098693847656</v>
      </c>
      <c r="J426">
        <v>0</v>
      </c>
      <c r="K426">
        <v>161936</v>
      </c>
      <c r="L426">
        <v>150597.50766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 t="s">
        <v>39</v>
      </c>
      <c r="Z426" s="3"/>
    </row>
    <row r="427" spans="1:26" hidden="1" x14ac:dyDescent="0.25">
      <c r="A427" s="10" t="str">
        <f t="shared" si="6"/>
        <v>2016All1-in-10October PeakCAISO11</v>
      </c>
      <c r="B427" s="10" t="s">
        <v>57</v>
      </c>
      <c r="C427" s="10" t="s">
        <v>0</v>
      </c>
      <c r="D427" s="10" t="s">
        <v>6</v>
      </c>
      <c r="E427" s="10" t="s">
        <v>1</v>
      </c>
      <c r="F427">
        <v>11</v>
      </c>
      <c r="G427">
        <v>0.684742271900177</v>
      </c>
      <c r="H427">
        <v>0.684742271900177</v>
      </c>
      <c r="I427">
        <v>78.29168701171875</v>
      </c>
      <c r="J427">
        <v>0</v>
      </c>
      <c r="K427">
        <v>161936</v>
      </c>
      <c r="L427">
        <v>150597.50766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 t="s">
        <v>39</v>
      </c>
      <c r="Z427" s="3"/>
    </row>
    <row r="428" spans="1:26" hidden="1" x14ac:dyDescent="0.25">
      <c r="A428" s="10" t="str">
        <f t="shared" si="6"/>
        <v>2016All1-in-2October PeakPGE11</v>
      </c>
      <c r="B428" s="10" t="s">
        <v>57</v>
      </c>
      <c r="C428" s="10" t="s">
        <v>0</v>
      </c>
      <c r="D428" s="10" t="s">
        <v>6</v>
      </c>
      <c r="E428" s="10" t="s">
        <v>9</v>
      </c>
      <c r="F428">
        <v>11</v>
      </c>
      <c r="G428">
        <v>0.5312424898147583</v>
      </c>
      <c r="H428">
        <v>0.5312424898147583</v>
      </c>
      <c r="I428">
        <v>73.339912414550781</v>
      </c>
      <c r="J428">
        <v>0</v>
      </c>
      <c r="K428">
        <v>161936</v>
      </c>
      <c r="L428">
        <v>150597.50766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 t="s">
        <v>38</v>
      </c>
      <c r="Z428" s="3"/>
    </row>
    <row r="429" spans="1:26" hidden="1" x14ac:dyDescent="0.25">
      <c r="A429" s="10" t="str">
        <f t="shared" si="6"/>
        <v>2016All1-in-10October PeakPGE11</v>
      </c>
      <c r="B429" s="10" t="s">
        <v>57</v>
      </c>
      <c r="C429" s="10" t="s">
        <v>0</v>
      </c>
      <c r="D429" s="10" t="s">
        <v>6</v>
      </c>
      <c r="E429" s="10" t="s">
        <v>1</v>
      </c>
      <c r="F429">
        <v>11</v>
      </c>
      <c r="G429">
        <v>0.71320188045501709</v>
      </c>
      <c r="H429">
        <v>0.71320188045501709</v>
      </c>
      <c r="I429">
        <v>81.103118896484375</v>
      </c>
      <c r="J429">
        <v>0</v>
      </c>
      <c r="K429">
        <v>161936</v>
      </c>
      <c r="L429">
        <v>150597.50766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 t="s">
        <v>38</v>
      </c>
      <c r="Z429" s="3"/>
    </row>
    <row r="430" spans="1:26" hidden="1" x14ac:dyDescent="0.25">
      <c r="A430" s="10" t="str">
        <f t="shared" si="6"/>
        <v>2016All1-in-10October PeakCAISO12</v>
      </c>
      <c r="B430" s="10" t="s">
        <v>57</v>
      </c>
      <c r="C430" s="10" t="s">
        <v>0</v>
      </c>
      <c r="D430" s="10" t="s">
        <v>6</v>
      </c>
      <c r="E430" s="10" t="s">
        <v>1</v>
      </c>
      <c r="F430">
        <v>12</v>
      </c>
      <c r="G430">
        <v>0.81289917230606079</v>
      </c>
      <c r="H430">
        <v>0.81289917230606079</v>
      </c>
      <c r="I430">
        <v>82.382003784179688</v>
      </c>
      <c r="J430">
        <v>0</v>
      </c>
      <c r="K430">
        <v>161936</v>
      </c>
      <c r="L430">
        <v>150597.50766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 t="s">
        <v>39</v>
      </c>
      <c r="Z430" s="3"/>
    </row>
    <row r="431" spans="1:26" hidden="1" x14ac:dyDescent="0.25">
      <c r="A431" s="10" t="str">
        <f t="shared" si="6"/>
        <v>2016All1-in-2October PeakCAISO12</v>
      </c>
      <c r="B431" s="10" t="s">
        <v>57</v>
      </c>
      <c r="C431" s="10" t="s">
        <v>0</v>
      </c>
      <c r="D431" s="10" t="s">
        <v>6</v>
      </c>
      <c r="E431" s="10" t="s">
        <v>9</v>
      </c>
      <c r="F431">
        <v>12</v>
      </c>
      <c r="G431">
        <v>0.62359875440597534</v>
      </c>
      <c r="H431">
        <v>0.62359875440597534</v>
      </c>
      <c r="I431">
        <v>78.533058166503906</v>
      </c>
      <c r="J431">
        <v>0</v>
      </c>
      <c r="K431">
        <v>161936</v>
      </c>
      <c r="L431">
        <v>150597.50766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 t="s">
        <v>39</v>
      </c>
      <c r="Z431" s="3"/>
    </row>
    <row r="432" spans="1:26" hidden="1" x14ac:dyDescent="0.25">
      <c r="A432" s="10" t="str">
        <f t="shared" si="6"/>
        <v>2016All1-in-2October PeakPGE12</v>
      </c>
      <c r="B432" s="10" t="s">
        <v>57</v>
      </c>
      <c r="C432" s="10" t="s">
        <v>0</v>
      </c>
      <c r="D432" s="10" t="s">
        <v>6</v>
      </c>
      <c r="E432" s="10" t="s">
        <v>9</v>
      </c>
      <c r="F432">
        <v>12</v>
      </c>
      <c r="G432">
        <v>0.63067018985748291</v>
      </c>
      <c r="H432">
        <v>0.63067018985748291</v>
      </c>
      <c r="I432">
        <v>77.366714477539063</v>
      </c>
      <c r="J432">
        <v>0</v>
      </c>
      <c r="K432">
        <v>161936</v>
      </c>
      <c r="L432">
        <v>150597.50766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 t="s">
        <v>38</v>
      </c>
      <c r="Z432" s="3"/>
    </row>
    <row r="433" spans="1:26" hidden="1" x14ac:dyDescent="0.25">
      <c r="A433" s="10" t="str">
        <f t="shared" si="6"/>
        <v>2016All1-in-10October PeakPGE12</v>
      </c>
      <c r="B433" s="10" t="s">
        <v>57</v>
      </c>
      <c r="C433" s="10" t="s">
        <v>0</v>
      </c>
      <c r="D433" s="10" t="s">
        <v>6</v>
      </c>
      <c r="E433" s="10" t="s">
        <v>1</v>
      </c>
      <c r="F433">
        <v>12</v>
      </c>
      <c r="G433">
        <v>0.84668523073196411</v>
      </c>
      <c r="H433">
        <v>0.84668523073196411</v>
      </c>
      <c r="I433">
        <v>85.808738708496094</v>
      </c>
      <c r="J433">
        <v>0</v>
      </c>
      <c r="K433">
        <v>161936</v>
      </c>
      <c r="L433">
        <v>150597.50766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 t="s">
        <v>38</v>
      </c>
      <c r="Z433" s="3"/>
    </row>
    <row r="434" spans="1:26" hidden="1" x14ac:dyDescent="0.25">
      <c r="A434" s="10" t="str">
        <f t="shared" si="6"/>
        <v>2016All1-in-2October PeakCAISO13</v>
      </c>
      <c r="B434" s="10" t="s">
        <v>57</v>
      </c>
      <c r="C434" s="10" t="s">
        <v>0</v>
      </c>
      <c r="D434" s="10" t="s">
        <v>6</v>
      </c>
      <c r="E434" s="10" t="s">
        <v>9</v>
      </c>
      <c r="F434">
        <v>13</v>
      </c>
      <c r="G434">
        <v>0.76395148038864136</v>
      </c>
      <c r="H434">
        <v>0.76395148038864136</v>
      </c>
      <c r="I434">
        <v>82.132125854492188</v>
      </c>
      <c r="J434">
        <v>0</v>
      </c>
      <c r="K434">
        <v>161936</v>
      </c>
      <c r="L434">
        <v>150597.50766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 t="s">
        <v>39</v>
      </c>
      <c r="Z434" s="3"/>
    </row>
    <row r="435" spans="1:26" hidden="1" x14ac:dyDescent="0.25">
      <c r="A435" s="10" t="str">
        <f t="shared" si="6"/>
        <v>2016All1-in-10October PeakCAISO13</v>
      </c>
      <c r="B435" s="10" t="s">
        <v>57</v>
      </c>
      <c r="C435" s="10" t="s">
        <v>0</v>
      </c>
      <c r="D435" s="10" t="s">
        <v>6</v>
      </c>
      <c r="E435" s="10" t="s">
        <v>1</v>
      </c>
      <c r="F435">
        <v>13</v>
      </c>
      <c r="G435">
        <v>0.99585753679275513</v>
      </c>
      <c r="H435">
        <v>0.99585753679275513</v>
      </c>
      <c r="I435">
        <v>86.1259765625</v>
      </c>
      <c r="J435">
        <v>0</v>
      </c>
      <c r="K435">
        <v>161936</v>
      </c>
      <c r="L435">
        <v>150597.50766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 t="s">
        <v>39</v>
      </c>
      <c r="Z435" s="3"/>
    </row>
    <row r="436" spans="1:26" hidden="1" x14ac:dyDescent="0.25">
      <c r="A436" s="10" t="str">
        <f t="shared" si="6"/>
        <v>2016All1-in-2October PeakPGE13</v>
      </c>
      <c r="B436" s="10" t="s">
        <v>57</v>
      </c>
      <c r="C436" s="10" t="s">
        <v>0</v>
      </c>
      <c r="D436" s="10" t="s">
        <v>6</v>
      </c>
      <c r="E436" s="10" t="s">
        <v>9</v>
      </c>
      <c r="F436">
        <v>13</v>
      </c>
      <c r="G436">
        <v>0.77261453866958618</v>
      </c>
      <c r="H436">
        <v>0.77261453866958618</v>
      </c>
      <c r="I436">
        <v>80.940032958984375</v>
      </c>
      <c r="J436">
        <v>0</v>
      </c>
      <c r="K436">
        <v>161936</v>
      </c>
      <c r="L436">
        <v>150597.50766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 t="s">
        <v>38</v>
      </c>
      <c r="Z436" s="3"/>
    </row>
    <row r="437" spans="1:26" hidden="1" x14ac:dyDescent="0.25">
      <c r="A437" s="10" t="str">
        <f t="shared" si="6"/>
        <v>2016All1-in-10October PeakPGE13</v>
      </c>
      <c r="B437" s="10" t="s">
        <v>57</v>
      </c>
      <c r="C437" s="10" t="s">
        <v>0</v>
      </c>
      <c r="D437" s="10" t="s">
        <v>6</v>
      </c>
      <c r="E437" s="10" t="s">
        <v>1</v>
      </c>
      <c r="F437">
        <v>13</v>
      </c>
      <c r="G437">
        <v>1.037247896194458</v>
      </c>
      <c r="H437">
        <v>1.037247896194458</v>
      </c>
      <c r="I437">
        <v>89.523773193359375</v>
      </c>
      <c r="J437">
        <v>0</v>
      </c>
      <c r="K437">
        <v>161936</v>
      </c>
      <c r="L437">
        <v>150597.50766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 t="s">
        <v>38</v>
      </c>
      <c r="Z437" s="3"/>
    </row>
    <row r="438" spans="1:26" hidden="1" x14ac:dyDescent="0.25">
      <c r="A438" s="10" t="str">
        <f t="shared" si="6"/>
        <v>2016All1-in-2October PeakCAISO14</v>
      </c>
      <c r="B438" s="10" t="s">
        <v>57</v>
      </c>
      <c r="C438" s="10" t="s">
        <v>0</v>
      </c>
      <c r="D438" s="10" t="s">
        <v>6</v>
      </c>
      <c r="E438" s="10" t="s">
        <v>9</v>
      </c>
      <c r="F438">
        <v>14</v>
      </c>
      <c r="G438">
        <v>0.93178671598434448</v>
      </c>
      <c r="H438">
        <v>0.84869259595870972</v>
      </c>
      <c r="I438">
        <v>84.922439575195313</v>
      </c>
      <c r="J438">
        <v>0.10273714363574982</v>
      </c>
      <c r="K438">
        <v>161936</v>
      </c>
      <c r="L438">
        <v>150597.50766</v>
      </c>
      <c r="M438">
        <v>8.3094142377376556E-2</v>
      </c>
      <c r="N438">
        <v>-4.8573780804872513E-2</v>
      </c>
      <c r="O438">
        <v>2.9218783602118492E-2</v>
      </c>
      <c r="P438">
        <v>8.3094142377376556E-2</v>
      </c>
      <c r="Q438">
        <v>0.13696950674057007</v>
      </c>
      <c r="R438">
        <v>0.21476206183433533</v>
      </c>
      <c r="S438" t="s">
        <v>39</v>
      </c>
      <c r="Z438" s="3"/>
    </row>
    <row r="439" spans="1:26" hidden="1" x14ac:dyDescent="0.25">
      <c r="A439" s="10" t="str">
        <f t="shared" si="6"/>
        <v>2016All1-in-10October PeakCAISO14</v>
      </c>
      <c r="B439" s="10" t="s">
        <v>57</v>
      </c>
      <c r="C439" s="10" t="s">
        <v>0</v>
      </c>
      <c r="D439" s="10" t="s">
        <v>6</v>
      </c>
      <c r="E439" s="10" t="s">
        <v>1</v>
      </c>
      <c r="F439">
        <v>14</v>
      </c>
      <c r="G439">
        <v>1.2146410942077637</v>
      </c>
      <c r="H439">
        <v>1.0501428842544556</v>
      </c>
      <c r="I439">
        <v>88.757705688476563</v>
      </c>
      <c r="J439">
        <v>0.10273714363574982</v>
      </c>
      <c r="K439">
        <v>161936</v>
      </c>
      <c r="L439">
        <v>150597.50766</v>
      </c>
      <c r="M439">
        <v>0.1644982248544693</v>
      </c>
      <c r="N439">
        <v>3.283030167222023E-2</v>
      </c>
      <c r="O439">
        <v>0.11062286794185638</v>
      </c>
      <c r="P439">
        <v>0.1644982248544693</v>
      </c>
      <c r="Q439">
        <v>0.21837358176708221</v>
      </c>
      <c r="R439">
        <v>0.29616615176200867</v>
      </c>
      <c r="S439" t="s">
        <v>39</v>
      </c>
      <c r="Z439" s="3"/>
    </row>
    <row r="440" spans="1:26" hidden="1" x14ac:dyDescent="0.25">
      <c r="A440" s="10" t="str">
        <f t="shared" si="6"/>
        <v>2016All1-in-2October PeakPGE14</v>
      </c>
      <c r="B440" s="10" t="s">
        <v>57</v>
      </c>
      <c r="C440" s="10" t="s">
        <v>0</v>
      </c>
      <c r="D440" s="10" t="s">
        <v>6</v>
      </c>
      <c r="E440" s="10" t="s">
        <v>9</v>
      </c>
      <c r="F440">
        <v>14</v>
      </c>
      <c r="G440">
        <v>0.94235295057296753</v>
      </c>
      <c r="H440">
        <v>0.86587858200073242</v>
      </c>
      <c r="I440">
        <v>83.407440185546875</v>
      </c>
      <c r="J440">
        <v>0.10273714363574982</v>
      </c>
      <c r="K440">
        <v>161936</v>
      </c>
      <c r="L440">
        <v>150597.50766</v>
      </c>
      <c r="M440">
        <v>7.6474383473396301E-2</v>
      </c>
      <c r="N440">
        <v>-5.5193539708852768E-2</v>
      </c>
      <c r="O440">
        <v>2.2599024698138237E-2</v>
      </c>
      <c r="P440">
        <v>7.6474383473396301E-2</v>
      </c>
      <c r="Q440">
        <v>0.13034974038600922</v>
      </c>
      <c r="R440">
        <v>0.20814231038093567</v>
      </c>
      <c r="S440" t="s">
        <v>38</v>
      </c>
      <c r="Z440" s="3"/>
    </row>
    <row r="441" spans="1:26" hidden="1" x14ac:dyDescent="0.25">
      <c r="A441" s="10" t="str">
        <f t="shared" si="6"/>
        <v>2016All1-in-10October PeakPGE14</v>
      </c>
      <c r="B441" s="10" t="s">
        <v>57</v>
      </c>
      <c r="C441" s="10" t="s">
        <v>0</v>
      </c>
      <c r="D441" s="10" t="s">
        <v>6</v>
      </c>
      <c r="E441" s="10" t="s">
        <v>1</v>
      </c>
      <c r="F441">
        <v>14</v>
      </c>
      <c r="G441">
        <v>1.2651245594024658</v>
      </c>
      <c r="H441">
        <v>1.0590730905532837</v>
      </c>
      <c r="I441">
        <v>92.22296142578125</v>
      </c>
      <c r="J441">
        <v>0.10273714363574982</v>
      </c>
      <c r="K441">
        <v>161936</v>
      </c>
      <c r="L441">
        <v>150597.50766</v>
      </c>
      <c r="M441">
        <v>0.20605146884918213</v>
      </c>
      <c r="N441">
        <v>7.4383541941642761E-2</v>
      </c>
      <c r="O441">
        <v>0.15217611193656921</v>
      </c>
      <c r="P441">
        <v>0.20605146884918213</v>
      </c>
      <c r="Q441">
        <v>0.25992682576179504</v>
      </c>
      <c r="R441">
        <v>0.3377193808555603</v>
      </c>
      <c r="S441" t="s">
        <v>38</v>
      </c>
      <c r="Z441" s="3"/>
    </row>
    <row r="442" spans="1:26" hidden="1" x14ac:dyDescent="0.25">
      <c r="A442" s="10" t="str">
        <f t="shared" si="6"/>
        <v>2016All1-in-2October PeakCAISO15</v>
      </c>
      <c r="B442" s="10" t="s">
        <v>57</v>
      </c>
      <c r="C442" s="10" t="s">
        <v>0</v>
      </c>
      <c r="D442" s="10" t="s">
        <v>6</v>
      </c>
      <c r="E442" s="10" t="s">
        <v>9</v>
      </c>
      <c r="F442">
        <v>15</v>
      </c>
      <c r="G442">
        <v>1.1060478687286377</v>
      </c>
      <c r="H442">
        <v>0.95835447311401367</v>
      </c>
      <c r="I442">
        <v>86.770294189453125</v>
      </c>
      <c r="J442">
        <v>0.1230589896440506</v>
      </c>
      <c r="K442">
        <v>161936</v>
      </c>
      <c r="L442">
        <v>150597.50766</v>
      </c>
      <c r="M442">
        <v>0.14769338071346283</v>
      </c>
      <c r="N442">
        <v>-1.0019020177423954E-2</v>
      </c>
      <c r="O442">
        <v>8.3161249756813049E-2</v>
      </c>
      <c r="P442">
        <v>0.14769338071346283</v>
      </c>
      <c r="Q442">
        <v>0.21222551167011261</v>
      </c>
      <c r="R442">
        <v>0.30540579557418823</v>
      </c>
      <c r="S442" t="s">
        <v>39</v>
      </c>
      <c r="Z442" s="3"/>
    </row>
    <row r="443" spans="1:26" hidden="1" x14ac:dyDescent="0.25">
      <c r="A443" s="10" t="str">
        <f t="shared" si="6"/>
        <v>2016All1-in-10October PeakCAISO15</v>
      </c>
      <c r="B443" s="10" t="s">
        <v>57</v>
      </c>
      <c r="C443" s="10" t="s">
        <v>0</v>
      </c>
      <c r="D443" s="10" t="s">
        <v>6</v>
      </c>
      <c r="E443" s="10" t="s">
        <v>1</v>
      </c>
      <c r="F443">
        <v>15</v>
      </c>
      <c r="G443">
        <v>1.4418010711669922</v>
      </c>
      <c r="H443">
        <v>1.1939078569412231</v>
      </c>
      <c r="I443">
        <v>90.325141906738281</v>
      </c>
      <c r="J443">
        <v>0.1230589896440506</v>
      </c>
      <c r="K443">
        <v>161936</v>
      </c>
      <c r="L443">
        <v>150597.50766</v>
      </c>
      <c r="M443">
        <v>0.24789321422576904</v>
      </c>
      <c r="N443">
        <v>9.0180814266204834E-2</v>
      </c>
      <c r="O443">
        <v>0.18336108326911926</v>
      </c>
      <c r="P443">
        <v>0.24789321422576904</v>
      </c>
      <c r="Q443">
        <v>0.31242534518241882</v>
      </c>
      <c r="R443">
        <v>0.40560561418533325</v>
      </c>
      <c r="S443" t="s">
        <v>39</v>
      </c>
      <c r="Z443" s="3"/>
    </row>
    <row r="444" spans="1:26" hidden="1" x14ac:dyDescent="0.25">
      <c r="A444" s="10" t="str">
        <f t="shared" si="6"/>
        <v>2016All1-in-2October PeakPGE15</v>
      </c>
      <c r="B444" s="10" t="s">
        <v>57</v>
      </c>
      <c r="C444" s="10" t="s">
        <v>0</v>
      </c>
      <c r="D444" s="10" t="s">
        <v>6</v>
      </c>
      <c r="E444" s="10" t="s">
        <v>9</v>
      </c>
      <c r="F444">
        <v>15</v>
      </c>
      <c r="G444">
        <v>1.1185901165008545</v>
      </c>
      <c r="H444">
        <v>0.98217612504959106</v>
      </c>
      <c r="I444">
        <v>84.820083618164062</v>
      </c>
      <c r="J444">
        <v>0.1230589896440506</v>
      </c>
      <c r="K444">
        <v>161936</v>
      </c>
      <c r="L444">
        <v>150597.50766</v>
      </c>
      <c r="M444">
        <v>0.13641400635242462</v>
      </c>
      <c r="N444">
        <v>-2.1298395469784737E-2</v>
      </c>
      <c r="O444">
        <v>7.1881875395774841E-2</v>
      </c>
      <c r="P444">
        <v>0.13641400635242462</v>
      </c>
      <c r="Q444">
        <v>0.2009461373090744</v>
      </c>
      <c r="R444">
        <v>0.29412642121315002</v>
      </c>
      <c r="S444" t="s">
        <v>38</v>
      </c>
      <c r="Z444" s="3"/>
    </row>
    <row r="445" spans="1:26" hidden="1" x14ac:dyDescent="0.25">
      <c r="A445" s="10" t="str">
        <f t="shared" si="6"/>
        <v>2016All1-in-10October PeakPGE15</v>
      </c>
      <c r="B445" s="10" t="s">
        <v>57</v>
      </c>
      <c r="C445" s="10" t="s">
        <v>0</v>
      </c>
      <c r="D445" s="10" t="s">
        <v>6</v>
      </c>
      <c r="E445" s="10" t="s">
        <v>1</v>
      </c>
      <c r="F445">
        <v>15</v>
      </c>
      <c r="G445">
        <v>1.5017260313034058</v>
      </c>
      <c r="H445">
        <v>1.1980009078979492</v>
      </c>
      <c r="I445">
        <v>94.2952880859375</v>
      </c>
      <c r="J445">
        <v>0.1230589896440506</v>
      </c>
      <c r="K445">
        <v>161936</v>
      </c>
      <c r="L445">
        <v>150597.50766</v>
      </c>
      <c r="M445">
        <v>0.30372518301010132</v>
      </c>
      <c r="N445">
        <v>0.14601278305053711</v>
      </c>
      <c r="O445">
        <v>0.23919305205345154</v>
      </c>
      <c r="P445">
        <v>0.30372518301010132</v>
      </c>
      <c r="Q445">
        <v>0.3682573139667511</v>
      </c>
      <c r="R445">
        <v>0.46143758296966553</v>
      </c>
      <c r="S445" t="s">
        <v>38</v>
      </c>
      <c r="Z445" s="3"/>
    </row>
    <row r="446" spans="1:26" hidden="1" x14ac:dyDescent="0.25">
      <c r="A446" s="10" t="str">
        <f t="shared" si="6"/>
        <v>2016All1-in-10October PeakCAISO16</v>
      </c>
      <c r="B446" s="10" t="s">
        <v>57</v>
      </c>
      <c r="C446" s="10" t="s">
        <v>0</v>
      </c>
      <c r="D446" s="10" t="s">
        <v>6</v>
      </c>
      <c r="E446" s="10" t="s">
        <v>1</v>
      </c>
      <c r="F446">
        <v>16</v>
      </c>
      <c r="G446">
        <v>1.6946438550949097</v>
      </c>
      <c r="H446">
        <v>1.3720035552978516</v>
      </c>
      <c r="I446">
        <v>90.961166381835938</v>
      </c>
      <c r="J446">
        <v>0.15615223348140717</v>
      </c>
      <c r="K446">
        <v>161936</v>
      </c>
      <c r="L446">
        <v>150597.50766</v>
      </c>
      <c r="M446">
        <v>0.32264029979705811</v>
      </c>
      <c r="N446">
        <v>0.12251559644937515</v>
      </c>
      <c r="O446">
        <v>0.24075406789779663</v>
      </c>
      <c r="P446">
        <v>0.32264029979705811</v>
      </c>
      <c r="Q446">
        <v>0.40452653169631958</v>
      </c>
      <c r="R446">
        <v>0.52276498079299927</v>
      </c>
      <c r="S446" t="s">
        <v>39</v>
      </c>
      <c r="Z446" s="3"/>
    </row>
    <row r="447" spans="1:26" hidden="1" x14ac:dyDescent="0.25">
      <c r="A447" s="10" t="str">
        <f t="shared" si="6"/>
        <v>2016All1-in-2October PeakCAISO16</v>
      </c>
      <c r="B447" s="10" t="s">
        <v>57</v>
      </c>
      <c r="C447" s="10" t="s">
        <v>0</v>
      </c>
      <c r="D447" s="10" t="s">
        <v>6</v>
      </c>
      <c r="E447" s="10" t="s">
        <v>9</v>
      </c>
      <c r="F447">
        <v>16</v>
      </c>
      <c r="G447">
        <v>1.3000109195709229</v>
      </c>
      <c r="H447">
        <v>1.0817360877990723</v>
      </c>
      <c r="I447">
        <v>87.903419494628906</v>
      </c>
      <c r="J447">
        <v>0.15615223348140717</v>
      </c>
      <c r="K447">
        <v>161936</v>
      </c>
      <c r="L447">
        <v>150597.50766</v>
      </c>
      <c r="M447">
        <v>0.21827481687068939</v>
      </c>
      <c r="N447">
        <v>1.8150113523006439E-2</v>
      </c>
      <c r="O447">
        <v>0.13638858497142792</v>
      </c>
      <c r="P447">
        <v>0.21827481687068939</v>
      </c>
      <c r="Q447">
        <v>0.30016103386878967</v>
      </c>
      <c r="R447">
        <v>0.41839951276779175</v>
      </c>
      <c r="S447" t="s">
        <v>39</v>
      </c>
      <c r="Z447" s="3"/>
    </row>
    <row r="448" spans="1:26" hidden="1" x14ac:dyDescent="0.25">
      <c r="A448" s="10" t="str">
        <f t="shared" si="6"/>
        <v>2016All1-in-10October PeakPGE16</v>
      </c>
      <c r="B448" s="10" t="s">
        <v>57</v>
      </c>
      <c r="C448" s="10" t="s">
        <v>0</v>
      </c>
      <c r="D448" s="10" t="s">
        <v>6</v>
      </c>
      <c r="E448" s="10" t="s">
        <v>1</v>
      </c>
      <c r="F448">
        <v>16</v>
      </c>
      <c r="G448">
        <v>1.7650775909423828</v>
      </c>
      <c r="H448">
        <v>1.3356393575668335</v>
      </c>
      <c r="I448">
        <v>95.397705078125</v>
      </c>
      <c r="J448">
        <v>0.15615223348140717</v>
      </c>
      <c r="K448">
        <v>161936</v>
      </c>
      <c r="L448">
        <v>150597.50766</v>
      </c>
      <c r="M448">
        <v>0.4294382631778717</v>
      </c>
      <c r="N448">
        <v>0.22931356728076935</v>
      </c>
      <c r="O448">
        <v>0.34755203127861023</v>
      </c>
      <c r="P448">
        <v>0.4294382631778717</v>
      </c>
      <c r="Q448">
        <v>0.51132446527481079</v>
      </c>
      <c r="R448">
        <v>0.62956297397613525</v>
      </c>
      <c r="S448" t="s">
        <v>38</v>
      </c>
      <c r="Z448" s="3"/>
    </row>
    <row r="449" spans="1:26" hidden="1" x14ac:dyDescent="0.25">
      <c r="A449" s="10" t="str">
        <f t="shared" si="6"/>
        <v>2016All1-in-2October PeakPGE16</v>
      </c>
      <c r="B449" s="10" t="s">
        <v>57</v>
      </c>
      <c r="C449" s="10" t="s">
        <v>0</v>
      </c>
      <c r="D449" s="10" t="s">
        <v>6</v>
      </c>
      <c r="E449" s="10" t="s">
        <v>9</v>
      </c>
      <c r="F449">
        <v>16</v>
      </c>
      <c r="G449">
        <v>1.3147528171539307</v>
      </c>
      <c r="H449">
        <v>1.1481403112411499</v>
      </c>
      <c r="I449">
        <v>85.337173461914062</v>
      </c>
      <c r="J449">
        <v>0.15615223348140717</v>
      </c>
      <c r="K449">
        <v>161936</v>
      </c>
      <c r="L449">
        <v>150597.50766</v>
      </c>
      <c r="M449">
        <v>0.16661253571510315</v>
      </c>
      <c r="N449">
        <v>-3.3512167632579803E-2</v>
      </c>
      <c r="O449">
        <v>8.4726303815841675E-2</v>
      </c>
      <c r="P449">
        <v>0.16661253571510315</v>
      </c>
      <c r="Q449">
        <v>0.24849876761436462</v>
      </c>
      <c r="R449">
        <v>0.3667372465133667</v>
      </c>
      <c r="S449" t="s">
        <v>38</v>
      </c>
      <c r="Z449" s="3"/>
    </row>
    <row r="450" spans="1:26" hidden="1" x14ac:dyDescent="0.25">
      <c r="A450" s="10" t="str">
        <f t="shared" ref="A450:A513" si="7">CONCATENATE(B450,C450,E450,D450,S450,F450)</f>
        <v>2016All1-in-2October PeakCAISO17</v>
      </c>
      <c r="B450" s="10" t="s">
        <v>57</v>
      </c>
      <c r="C450" s="10" t="s">
        <v>0</v>
      </c>
      <c r="D450" s="10" t="s">
        <v>6</v>
      </c>
      <c r="E450" s="10" t="s">
        <v>9</v>
      </c>
      <c r="F450">
        <v>17</v>
      </c>
      <c r="G450">
        <v>1.4740715026855469</v>
      </c>
      <c r="H450">
        <v>1.1656416654586792</v>
      </c>
      <c r="I450">
        <v>87.842582702636719</v>
      </c>
      <c r="J450">
        <v>0.16046801209449768</v>
      </c>
      <c r="K450">
        <v>161936</v>
      </c>
      <c r="L450">
        <v>150597.50766</v>
      </c>
      <c r="M450">
        <v>0.30842986702919006</v>
      </c>
      <c r="N450">
        <v>0.10277406126260757</v>
      </c>
      <c r="O450">
        <v>0.22428044676780701</v>
      </c>
      <c r="P450">
        <v>0.30842986702919006</v>
      </c>
      <c r="Q450">
        <v>0.39257928729057312</v>
      </c>
      <c r="R450">
        <v>0.51408565044403076</v>
      </c>
      <c r="S450" t="s">
        <v>39</v>
      </c>
      <c r="Z450" s="3"/>
    </row>
    <row r="451" spans="1:26" hidden="1" x14ac:dyDescent="0.25">
      <c r="A451" s="10" t="str">
        <f t="shared" si="7"/>
        <v>2016All1-in-10October PeakCAISO17</v>
      </c>
      <c r="B451" s="10" t="s">
        <v>57</v>
      </c>
      <c r="C451" s="10" t="s">
        <v>0</v>
      </c>
      <c r="D451" s="10" t="s">
        <v>6</v>
      </c>
      <c r="E451" s="10" t="s">
        <v>1</v>
      </c>
      <c r="F451">
        <v>17</v>
      </c>
      <c r="G451">
        <v>1.9215425252914429</v>
      </c>
      <c r="H451">
        <v>1.5092353820800781</v>
      </c>
      <c r="I451">
        <v>90.564102172851563</v>
      </c>
      <c r="J451">
        <v>0.16046801209449768</v>
      </c>
      <c r="K451">
        <v>161936</v>
      </c>
      <c r="L451">
        <v>150597.50766</v>
      </c>
      <c r="M451">
        <v>0.41230714321136475</v>
      </c>
      <c r="N451">
        <v>0.20665134489536285</v>
      </c>
      <c r="O451">
        <v>0.32815772294998169</v>
      </c>
      <c r="P451">
        <v>0.41230714321136475</v>
      </c>
      <c r="Q451">
        <v>0.4964565634727478</v>
      </c>
      <c r="R451">
        <v>0.61796295642852783</v>
      </c>
      <c r="S451" t="s">
        <v>39</v>
      </c>
      <c r="Z451" s="3"/>
    </row>
    <row r="452" spans="1:26" hidden="1" x14ac:dyDescent="0.25">
      <c r="A452" s="10" t="str">
        <f t="shared" si="7"/>
        <v>2016All1-in-2October PeakPGE17</v>
      </c>
      <c r="B452" s="10" t="s">
        <v>57</v>
      </c>
      <c r="C452" s="10" t="s">
        <v>0</v>
      </c>
      <c r="D452" s="10" t="s">
        <v>6</v>
      </c>
      <c r="E452" s="10" t="s">
        <v>9</v>
      </c>
      <c r="F452">
        <v>17</v>
      </c>
      <c r="G452">
        <v>1.490787148475647</v>
      </c>
      <c r="H452">
        <v>1.2212605476379395</v>
      </c>
      <c r="I452">
        <v>84.757499694824219</v>
      </c>
      <c r="J452">
        <v>0.16046801209449768</v>
      </c>
      <c r="K452">
        <v>161936</v>
      </c>
      <c r="L452">
        <v>150597.50766</v>
      </c>
      <c r="M452">
        <v>0.26952660083770752</v>
      </c>
      <c r="N452">
        <v>6.3870795071125031E-2</v>
      </c>
      <c r="O452">
        <v>0.18537718057632446</v>
      </c>
      <c r="P452">
        <v>0.26952660083770752</v>
      </c>
      <c r="Q452">
        <v>0.35367602109909058</v>
      </c>
      <c r="R452">
        <v>0.47518241405487061</v>
      </c>
      <c r="S452" t="s">
        <v>38</v>
      </c>
      <c r="Z452" s="3"/>
    </row>
    <row r="453" spans="1:26" hidden="1" x14ac:dyDescent="0.25">
      <c r="A453" s="10" t="str">
        <f t="shared" si="7"/>
        <v>2016All1-in-10October PeakPGE17</v>
      </c>
      <c r="B453" s="10" t="s">
        <v>57</v>
      </c>
      <c r="C453" s="10" t="s">
        <v>0</v>
      </c>
      <c r="D453" s="10" t="s">
        <v>6</v>
      </c>
      <c r="E453" s="10" t="s">
        <v>1</v>
      </c>
      <c r="F453">
        <v>17</v>
      </c>
      <c r="G453">
        <v>2.0014066696166992</v>
      </c>
      <c r="H453">
        <v>1.4995310306549072</v>
      </c>
      <c r="I453">
        <v>95.423622131347656</v>
      </c>
      <c r="J453">
        <v>0.16046801209449768</v>
      </c>
      <c r="K453">
        <v>161936</v>
      </c>
      <c r="L453">
        <v>150597.50766</v>
      </c>
      <c r="M453">
        <v>0.50187569856643677</v>
      </c>
      <c r="N453">
        <v>0.29621988534927368</v>
      </c>
      <c r="O453">
        <v>0.41772627830505371</v>
      </c>
      <c r="P453">
        <v>0.50187569856643677</v>
      </c>
      <c r="Q453">
        <v>0.58602511882781982</v>
      </c>
      <c r="R453">
        <v>0.70753151178359985</v>
      </c>
      <c r="S453" t="s">
        <v>38</v>
      </c>
      <c r="Z453" s="3"/>
    </row>
    <row r="454" spans="1:26" hidden="1" x14ac:dyDescent="0.25">
      <c r="A454" s="10" t="str">
        <f t="shared" si="7"/>
        <v>2016All1-in-10October PeakCAISO18</v>
      </c>
      <c r="B454" s="10" t="s">
        <v>57</v>
      </c>
      <c r="C454" s="10" t="s">
        <v>0</v>
      </c>
      <c r="D454" s="10" t="s">
        <v>6</v>
      </c>
      <c r="E454" s="10" t="s">
        <v>1</v>
      </c>
      <c r="F454">
        <v>18</v>
      </c>
      <c r="G454">
        <v>2.0776486396789551</v>
      </c>
      <c r="H454">
        <v>1.7067117691040039</v>
      </c>
      <c r="I454">
        <v>88.634605407714844</v>
      </c>
      <c r="J454">
        <v>0.13599415123462677</v>
      </c>
      <c r="K454">
        <v>161936</v>
      </c>
      <c r="L454">
        <v>150597.50766</v>
      </c>
      <c r="M454">
        <v>0.37093687057495117</v>
      </c>
      <c r="N454">
        <v>0.19664676487445831</v>
      </c>
      <c r="O454">
        <v>0.29962155222892761</v>
      </c>
      <c r="P454">
        <v>0.37093687057495117</v>
      </c>
      <c r="Q454">
        <v>0.44225218892097473</v>
      </c>
      <c r="R454">
        <v>0.54522699117660522</v>
      </c>
      <c r="S454" t="s">
        <v>39</v>
      </c>
      <c r="Z454" s="3"/>
    </row>
    <row r="455" spans="1:26" hidden="1" x14ac:dyDescent="0.25">
      <c r="A455" s="10" t="str">
        <f t="shared" si="7"/>
        <v>2016All1-in-2October PeakCAISO18</v>
      </c>
      <c r="B455" s="10" t="s">
        <v>57</v>
      </c>
      <c r="C455" s="10" t="s">
        <v>0</v>
      </c>
      <c r="D455" s="10" t="s">
        <v>6</v>
      </c>
      <c r="E455" s="10" t="s">
        <v>9</v>
      </c>
      <c r="F455">
        <v>18</v>
      </c>
      <c r="G455">
        <v>1.5938253402709961</v>
      </c>
      <c r="H455">
        <v>1.3138244152069092</v>
      </c>
      <c r="I455">
        <v>86.216728210449219</v>
      </c>
      <c r="J455">
        <v>0.13599415123462677</v>
      </c>
      <c r="K455">
        <v>161936</v>
      </c>
      <c r="L455">
        <v>150597.50766</v>
      </c>
      <c r="M455">
        <v>0.28000089526176453</v>
      </c>
      <c r="N455">
        <v>0.10571078956127167</v>
      </c>
      <c r="O455">
        <v>0.20868556201457977</v>
      </c>
      <c r="P455">
        <v>0.28000089526176453</v>
      </c>
      <c r="Q455">
        <v>0.35131621360778809</v>
      </c>
      <c r="R455">
        <v>0.45429098606109619</v>
      </c>
      <c r="S455" t="s">
        <v>39</v>
      </c>
      <c r="Z455" s="3"/>
    </row>
    <row r="456" spans="1:26" hidden="1" x14ac:dyDescent="0.25">
      <c r="A456" s="10" t="str">
        <f t="shared" si="7"/>
        <v>2016All1-in-2October PeakPGE18</v>
      </c>
      <c r="B456" s="10" t="s">
        <v>57</v>
      </c>
      <c r="C456" s="10" t="s">
        <v>0</v>
      </c>
      <c r="D456" s="10" t="s">
        <v>6</v>
      </c>
      <c r="E456" s="10" t="s">
        <v>9</v>
      </c>
      <c r="F456">
        <v>18</v>
      </c>
      <c r="G456">
        <v>1.6118988990783691</v>
      </c>
      <c r="H456">
        <v>1.3935596942901611</v>
      </c>
      <c r="I456">
        <v>82.924880981445313</v>
      </c>
      <c r="J456">
        <v>0.13599415123462677</v>
      </c>
      <c r="K456">
        <v>161936</v>
      </c>
      <c r="L456">
        <v>150597.50766</v>
      </c>
      <c r="M456">
        <v>0.2183392345905304</v>
      </c>
      <c r="N456">
        <v>4.4049128890037537E-2</v>
      </c>
      <c r="O456">
        <v>0.14702390134334564</v>
      </c>
      <c r="P456">
        <v>0.2183392345905304</v>
      </c>
      <c r="Q456">
        <v>0.28965455293655396</v>
      </c>
      <c r="R456">
        <v>0.39262932538986206</v>
      </c>
      <c r="S456" t="s">
        <v>38</v>
      </c>
      <c r="Z456" s="3"/>
    </row>
    <row r="457" spans="1:26" hidden="1" x14ac:dyDescent="0.25">
      <c r="A457" s="10" t="str">
        <f t="shared" si="7"/>
        <v>2016All1-in-10October PeakPGE18</v>
      </c>
      <c r="B457" s="10" t="s">
        <v>57</v>
      </c>
      <c r="C457" s="10" t="s">
        <v>0</v>
      </c>
      <c r="D457" s="10" t="s">
        <v>6</v>
      </c>
      <c r="E457" s="10" t="s">
        <v>1</v>
      </c>
      <c r="F457">
        <v>18</v>
      </c>
      <c r="G457">
        <v>2.1640009880065918</v>
      </c>
      <c r="H457">
        <v>1.6748092174530029</v>
      </c>
      <c r="I457">
        <v>93.950416564941406</v>
      </c>
      <c r="J457">
        <v>0.13599415123462677</v>
      </c>
      <c r="K457">
        <v>161936</v>
      </c>
      <c r="L457">
        <v>150597.50766</v>
      </c>
      <c r="M457">
        <v>0.48919183015823364</v>
      </c>
      <c r="N457">
        <v>0.31490173935890198</v>
      </c>
      <c r="O457">
        <v>0.41787651181221008</v>
      </c>
      <c r="P457">
        <v>0.48919183015823364</v>
      </c>
      <c r="Q457">
        <v>0.56050717830657959</v>
      </c>
      <c r="R457">
        <v>0.6634819507598877</v>
      </c>
      <c r="S457" t="s">
        <v>38</v>
      </c>
      <c r="Z457" s="3"/>
    </row>
    <row r="458" spans="1:26" hidden="1" x14ac:dyDescent="0.25">
      <c r="A458" s="10" t="str">
        <f t="shared" si="7"/>
        <v>2016All1-in-2October PeakCAISO19</v>
      </c>
      <c r="B458" s="10" t="s">
        <v>57</v>
      </c>
      <c r="C458" s="10" t="s">
        <v>0</v>
      </c>
      <c r="D458" s="10" t="s">
        <v>6</v>
      </c>
      <c r="E458" s="10" t="s">
        <v>9</v>
      </c>
      <c r="F458">
        <v>19</v>
      </c>
      <c r="G458">
        <v>1.6191307306289673</v>
      </c>
      <c r="H458">
        <v>1.8155004978179932</v>
      </c>
      <c r="I458">
        <v>81.320297241210937</v>
      </c>
      <c r="J458">
        <v>0.11742977052927017</v>
      </c>
      <c r="K458">
        <v>161936</v>
      </c>
      <c r="L458">
        <v>150597.50766</v>
      </c>
      <c r="M458">
        <v>-0.1963697075843811</v>
      </c>
      <c r="N458">
        <v>-0.34686771035194397</v>
      </c>
      <c r="O458">
        <v>-0.25794988870620728</v>
      </c>
      <c r="P458">
        <v>-0.1963697075843811</v>
      </c>
      <c r="Q458">
        <v>-0.13478954136371613</v>
      </c>
      <c r="R458">
        <v>-4.5871712267398834E-2</v>
      </c>
      <c r="S458" t="s">
        <v>39</v>
      </c>
      <c r="Z458" s="3"/>
    </row>
    <row r="459" spans="1:26" hidden="1" x14ac:dyDescent="0.25">
      <c r="A459" s="10" t="str">
        <f t="shared" si="7"/>
        <v>2016All1-in-10October PeakCAISO19</v>
      </c>
      <c r="B459" s="10" t="s">
        <v>57</v>
      </c>
      <c r="C459" s="10" t="s">
        <v>0</v>
      </c>
      <c r="D459" s="10" t="s">
        <v>6</v>
      </c>
      <c r="E459" s="10" t="s">
        <v>1</v>
      </c>
      <c r="F459">
        <v>19</v>
      </c>
      <c r="G459">
        <v>2.1106359958648682</v>
      </c>
      <c r="H459">
        <v>2.3284835815429687</v>
      </c>
      <c r="I459">
        <v>84.679878234863281</v>
      </c>
      <c r="J459">
        <v>0.11742977052927017</v>
      </c>
      <c r="K459">
        <v>161936</v>
      </c>
      <c r="L459">
        <v>150597.50766</v>
      </c>
      <c r="M459">
        <v>-0.21784757077693939</v>
      </c>
      <c r="N459">
        <v>-0.36834555864334106</v>
      </c>
      <c r="O459">
        <v>-0.27942773699760437</v>
      </c>
      <c r="P459">
        <v>-0.21784757077693939</v>
      </c>
      <c r="Q459">
        <v>-0.15626740455627441</v>
      </c>
      <c r="R459">
        <v>-6.7349575459957123E-2</v>
      </c>
      <c r="S459" t="s">
        <v>39</v>
      </c>
      <c r="Z459" s="3"/>
    </row>
    <row r="460" spans="1:26" hidden="1" x14ac:dyDescent="0.25">
      <c r="A460" s="10" t="str">
        <f t="shared" si="7"/>
        <v>2016All1-in-2October PeakPGE19</v>
      </c>
      <c r="B460" s="10" t="s">
        <v>57</v>
      </c>
      <c r="C460" s="10" t="s">
        <v>0</v>
      </c>
      <c r="D460" s="10" t="s">
        <v>6</v>
      </c>
      <c r="E460" s="10" t="s">
        <v>9</v>
      </c>
      <c r="F460">
        <v>19</v>
      </c>
      <c r="G460">
        <v>1.6374913454055786</v>
      </c>
      <c r="H460">
        <v>1.8395237922668457</v>
      </c>
      <c r="I460">
        <v>78.648429870605469</v>
      </c>
      <c r="J460">
        <v>0.11742977052927017</v>
      </c>
      <c r="K460">
        <v>161936</v>
      </c>
      <c r="L460">
        <v>150597.50766</v>
      </c>
      <c r="M460">
        <v>-0.20203244686126709</v>
      </c>
      <c r="N460">
        <v>-0.35253044962882996</v>
      </c>
      <c r="O460">
        <v>-0.26361262798309326</v>
      </c>
      <c r="P460">
        <v>-0.20203244686126709</v>
      </c>
      <c r="Q460">
        <v>-0.14045228064060211</v>
      </c>
      <c r="R460">
        <v>-5.1534451544284821E-2</v>
      </c>
      <c r="S460" t="s">
        <v>38</v>
      </c>
      <c r="Z460" s="3"/>
    </row>
    <row r="461" spans="1:26" hidden="1" x14ac:dyDescent="0.25">
      <c r="A461" s="10" t="str">
        <f t="shared" si="7"/>
        <v>2016All1-in-10October PeakPGE19</v>
      </c>
      <c r="B461" s="10" t="s">
        <v>57</v>
      </c>
      <c r="C461" s="10" t="s">
        <v>0</v>
      </c>
      <c r="D461" s="10" t="s">
        <v>6</v>
      </c>
      <c r="E461" s="10" t="s">
        <v>1</v>
      </c>
      <c r="F461">
        <v>19</v>
      </c>
      <c r="G461">
        <v>2.1983592510223389</v>
      </c>
      <c r="H461">
        <v>2.4190559387207031</v>
      </c>
      <c r="I461">
        <v>88.906867980957031</v>
      </c>
      <c r="J461">
        <v>0.11742977052927017</v>
      </c>
      <c r="K461">
        <v>161936</v>
      </c>
      <c r="L461">
        <v>150597.50766</v>
      </c>
      <c r="M461">
        <v>-0.22069676220417023</v>
      </c>
      <c r="N461">
        <v>-0.3711947500705719</v>
      </c>
      <c r="O461">
        <v>-0.28227692842483521</v>
      </c>
      <c r="P461">
        <v>-0.22069676220417023</v>
      </c>
      <c r="Q461">
        <v>-0.15911659598350525</v>
      </c>
      <c r="R461">
        <v>-7.0198766887187958E-2</v>
      </c>
      <c r="S461" t="s">
        <v>38</v>
      </c>
      <c r="Z461" s="3"/>
    </row>
    <row r="462" spans="1:26" hidden="1" x14ac:dyDescent="0.25">
      <c r="A462" s="10" t="str">
        <f t="shared" si="7"/>
        <v>2016All1-in-2October PeakCAISO20</v>
      </c>
      <c r="B462" s="10" t="s">
        <v>57</v>
      </c>
      <c r="C462" s="10" t="s">
        <v>0</v>
      </c>
      <c r="D462" s="10" t="s">
        <v>6</v>
      </c>
      <c r="E462" s="10" t="s">
        <v>9</v>
      </c>
      <c r="F462">
        <v>20</v>
      </c>
      <c r="G462">
        <v>1.5321133136749268</v>
      </c>
      <c r="H462">
        <v>1.6860587596893311</v>
      </c>
      <c r="I462">
        <v>75.973823547363281</v>
      </c>
      <c r="J462">
        <v>7.6294809579849243E-2</v>
      </c>
      <c r="K462">
        <v>161936</v>
      </c>
      <c r="L462">
        <v>150597.50766</v>
      </c>
      <c r="M462">
        <v>-0.15394549071788788</v>
      </c>
      <c r="N462">
        <v>-0.25172492861747742</v>
      </c>
      <c r="O462">
        <v>-0.19395448267459869</v>
      </c>
      <c r="P462">
        <v>-0.15394549071788788</v>
      </c>
      <c r="Q462">
        <v>-0.11393649131059647</v>
      </c>
      <c r="R462">
        <v>-5.6166063994169235E-2</v>
      </c>
      <c r="S462" t="s">
        <v>39</v>
      </c>
      <c r="Z462" s="3"/>
    </row>
    <row r="463" spans="1:26" hidden="1" x14ac:dyDescent="0.25">
      <c r="A463" s="10" t="str">
        <f t="shared" si="7"/>
        <v>2016All1-in-10October PeakCAISO20</v>
      </c>
      <c r="B463" s="10" t="s">
        <v>57</v>
      </c>
      <c r="C463" s="10" t="s">
        <v>0</v>
      </c>
      <c r="D463" s="10" t="s">
        <v>6</v>
      </c>
      <c r="E463" s="10" t="s">
        <v>1</v>
      </c>
      <c r="F463">
        <v>20</v>
      </c>
      <c r="G463">
        <v>1.9972035884857178</v>
      </c>
      <c r="H463">
        <v>2.2102553844451904</v>
      </c>
      <c r="I463">
        <v>79.81317138671875</v>
      </c>
      <c r="J463">
        <v>7.6294809579849243E-2</v>
      </c>
      <c r="K463">
        <v>161936</v>
      </c>
      <c r="L463">
        <v>150597.50766</v>
      </c>
      <c r="M463">
        <v>-0.21305188536643982</v>
      </c>
      <c r="N463">
        <v>-0.31083130836486816</v>
      </c>
      <c r="O463">
        <v>-0.25306087732315063</v>
      </c>
      <c r="P463">
        <v>-0.21305188536643982</v>
      </c>
      <c r="Q463">
        <v>-0.173042893409729</v>
      </c>
      <c r="R463">
        <v>-0.11527245491743088</v>
      </c>
      <c r="S463" t="s">
        <v>39</v>
      </c>
      <c r="Z463" s="3"/>
    </row>
    <row r="464" spans="1:26" hidden="1" x14ac:dyDescent="0.25">
      <c r="A464" s="10" t="str">
        <f t="shared" si="7"/>
        <v>2016All1-in-10October PeakPGE20</v>
      </c>
      <c r="B464" s="10" t="s">
        <v>57</v>
      </c>
      <c r="C464" s="10" t="s">
        <v>0</v>
      </c>
      <c r="D464" s="10" t="s">
        <v>6</v>
      </c>
      <c r="E464" s="10" t="s">
        <v>1</v>
      </c>
      <c r="F464">
        <v>20</v>
      </c>
      <c r="G464">
        <v>2.0802123546600342</v>
      </c>
      <c r="H464">
        <v>2.3180310726165771</v>
      </c>
      <c r="I464">
        <v>83.056694030761719</v>
      </c>
      <c r="J464">
        <v>7.6294809579849243E-2</v>
      </c>
      <c r="K464">
        <v>161936</v>
      </c>
      <c r="L464">
        <v>150597.50766</v>
      </c>
      <c r="M464">
        <v>-0.23781882226467133</v>
      </c>
      <c r="N464">
        <v>-0.33559826016426086</v>
      </c>
      <c r="O464">
        <v>-0.27782782912254333</v>
      </c>
      <c r="P464">
        <v>-0.23781882226467133</v>
      </c>
      <c r="Q464">
        <v>-0.19780983030796051</v>
      </c>
      <c r="R464">
        <v>-0.14003939926624298</v>
      </c>
      <c r="S464" t="s">
        <v>38</v>
      </c>
      <c r="Z464" s="3"/>
    </row>
    <row r="465" spans="1:26" hidden="1" x14ac:dyDescent="0.25">
      <c r="A465" s="10" t="str">
        <f t="shared" si="7"/>
        <v>2016All1-in-2October PeakPGE20</v>
      </c>
      <c r="B465" s="10" t="s">
        <v>57</v>
      </c>
      <c r="C465" s="10" t="s">
        <v>0</v>
      </c>
      <c r="D465" s="10" t="s">
        <v>6</v>
      </c>
      <c r="E465" s="10" t="s">
        <v>9</v>
      </c>
      <c r="F465">
        <v>20</v>
      </c>
      <c r="G465">
        <v>1.5494871139526367</v>
      </c>
      <c r="H465">
        <v>1.7031289339065552</v>
      </c>
      <c r="I465">
        <v>74.302925109863281</v>
      </c>
      <c r="J465">
        <v>7.6294809579849243E-2</v>
      </c>
      <c r="K465">
        <v>161936</v>
      </c>
      <c r="L465">
        <v>150597.50766</v>
      </c>
      <c r="M465">
        <v>-0.15364177525043488</v>
      </c>
      <c r="N465">
        <v>-0.25142121315002441</v>
      </c>
      <c r="O465">
        <v>-0.19365076720714569</v>
      </c>
      <c r="P465">
        <v>-0.15364177525043488</v>
      </c>
      <c r="Q465">
        <v>-0.11363277584314346</v>
      </c>
      <c r="R465">
        <v>-5.5862348526716232E-2</v>
      </c>
      <c r="S465" t="s">
        <v>38</v>
      </c>
      <c r="Z465" s="3"/>
    </row>
    <row r="466" spans="1:26" hidden="1" x14ac:dyDescent="0.25">
      <c r="A466" s="10" t="str">
        <f t="shared" si="7"/>
        <v>2016All1-in-2October PeakCAISO21</v>
      </c>
      <c r="B466" s="10" t="s">
        <v>57</v>
      </c>
      <c r="C466" s="10" t="s">
        <v>0</v>
      </c>
      <c r="D466" s="10" t="s">
        <v>6</v>
      </c>
      <c r="E466" s="10" t="s">
        <v>9</v>
      </c>
      <c r="F466">
        <v>21</v>
      </c>
      <c r="G466">
        <v>1.394054651260376</v>
      </c>
      <c r="H466">
        <v>1.4623278379440308</v>
      </c>
      <c r="I466">
        <v>72.345428466796875</v>
      </c>
      <c r="J466">
        <v>7.6630406081676483E-2</v>
      </c>
      <c r="K466">
        <v>161936</v>
      </c>
      <c r="L466">
        <v>150597.50766</v>
      </c>
      <c r="M466">
        <v>-6.8273194134235382E-2</v>
      </c>
      <c r="N466">
        <v>-0.16648271679878235</v>
      </c>
      <c r="O466">
        <v>-0.10845817625522614</v>
      </c>
      <c r="P466">
        <v>-6.8273194134235382E-2</v>
      </c>
      <c r="Q466">
        <v>-2.808820828795433E-2</v>
      </c>
      <c r="R466">
        <v>2.9936334118247032E-2</v>
      </c>
      <c r="S466" t="s">
        <v>39</v>
      </c>
      <c r="Z466" s="3"/>
    </row>
    <row r="467" spans="1:26" hidden="1" x14ac:dyDescent="0.25">
      <c r="A467" s="10" t="str">
        <f t="shared" si="7"/>
        <v>2016All1-in-10October PeakCAISO21</v>
      </c>
      <c r="B467" s="10" t="s">
        <v>57</v>
      </c>
      <c r="C467" s="10" t="s">
        <v>0</v>
      </c>
      <c r="D467" s="10" t="s">
        <v>6</v>
      </c>
      <c r="E467" s="10" t="s">
        <v>1</v>
      </c>
      <c r="F467">
        <v>21</v>
      </c>
      <c r="G467">
        <v>1.8172354698181152</v>
      </c>
      <c r="H467">
        <v>1.9382593631744385</v>
      </c>
      <c r="I467">
        <v>76.521133422851562</v>
      </c>
      <c r="J467">
        <v>7.6630406081676483E-2</v>
      </c>
      <c r="K467">
        <v>161936</v>
      </c>
      <c r="L467">
        <v>150597.50766</v>
      </c>
      <c r="M467">
        <v>-0.12102391570806503</v>
      </c>
      <c r="N467">
        <v>-0.219233438372612</v>
      </c>
      <c r="O467">
        <v>-0.16120889782905579</v>
      </c>
      <c r="P467">
        <v>-0.12102391570806503</v>
      </c>
      <c r="Q467">
        <v>-8.083893358707428E-2</v>
      </c>
      <c r="R467">
        <v>-2.2814387455582619E-2</v>
      </c>
      <c r="S467" t="s">
        <v>39</v>
      </c>
      <c r="Z467" s="3"/>
    </row>
    <row r="468" spans="1:26" hidden="1" x14ac:dyDescent="0.25">
      <c r="A468" s="10" t="str">
        <f t="shared" si="7"/>
        <v>2016All1-in-10October PeakPGE21</v>
      </c>
      <c r="B468" s="10" t="s">
        <v>57</v>
      </c>
      <c r="C468" s="10" t="s">
        <v>0</v>
      </c>
      <c r="D468" s="10" t="s">
        <v>6</v>
      </c>
      <c r="E468" s="10" t="s">
        <v>1</v>
      </c>
      <c r="F468">
        <v>21</v>
      </c>
      <c r="G468">
        <v>1.8927643299102783</v>
      </c>
      <c r="H468">
        <v>2.0345437526702881</v>
      </c>
      <c r="I468">
        <v>79.03662109375</v>
      </c>
      <c r="J468">
        <v>7.6630406081676483E-2</v>
      </c>
      <c r="K468">
        <v>161936</v>
      </c>
      <c r="L468">
        <v>150597.50766</v>
      </c>
      <c r="M468">
        <v>-0.14177940785884857</v>
      </c>
      <c r="N468">
        <v>-0.23998893797397614</v>
      </c>
      <c r="O468">
        <v>-0.18196439743041992</v>
      </c>
      <c r="P468">
        <v>-0.14177940785884857</v>
      </c>
      <c r="Q468">
        <v>-0.10159442573785782</v>
      </c>
      <c r="R468">
        <v>-4.3569877743721008E-2</v>
      </c>
      <c r="S468" t="s">
        <v>38</v>
      </c>
      <c r="Z468" s="3"/>
    </row>
    <row r="469" spans="1:26" hidden="1" x14ac:dyDescent="0.25">
      <c r="A469" s="10" t="str">
        <f t="shared" si="7"/>
        <v>2016All1-in-2October PeakPGE21</v>
      </c>
      <c r="B469" s="10" t="s">
        <v>57</v>
      </c>
      <c r="C469" s="10" t="s">
        <v>0</v>
      </c>
      <c r="D469" s="10" t="s">
        <v>6</v>
      </c>
      <c r="E469" s="10" t="s">
        <v>9</v>
      </c>
      <c r="F469">
        <v>21</v>
      </c>
      <c r="G469">
        <v>1.4098628759384155</v>
      </c>
      <c r="H469">
        <v>1.4804843664169312</v>
      </c>
      <c r="I469">
        <v>71.051063537597656</v>
      </c>
      <c r="J469">
        <v>7.6630406081676483E-2</v>
      </c>
      <c r="K469">
        <v>161936</v>
      </c>
      <c r="L469">
        <v>150597.50766</v>
      </c>
      <c r="M469">
        <v>-7.0621542632579803E-2</v>
      </c>
      <c r="N469">
        <v>-0.16883106529712677</v>
      </c>
      <c r="O469">
        <v>-0.11080652475357056</v>
      </c>
      <c r="P469">
        <v>-7.0621542632579803E-2</v>
      </c>
      <c r="Q469">
        <v>-3.0436556786298752E-2</v>
      </c>
      <c r="R469">
        <v>2.7587985619902611E-2</v>
      </c>
      <c r="S469" t="s">
        <v>38</v>
      </c>
      <c r="Z469" s="3"/>
    </row>
    <row r="470" spans="1:26" hidden="1" x14ac:dyDescent="0.25">
      <c r="A470" s="10" t="str">
        <f t="shared" si="7"/>
        <v>2016All1-in-2October PeakCAISO22</v>
      </c>
      <c r="B470" s="10" t="s">
        <v>57</v>
      </c>
      <c r="C470" s="10" t="s">
        <v>0</v>
      </c>
      <c r="D470" s="10" t="s">
        <v>6</v>
      </c>
      <c r="E470" s="10" t="s">
        <v>9</v>
      </c>
      <c r="F470">
        <v>22</v>
      </c>
      <c r="G470">
        <v>1.2231086492538452</v>
      </c>
      <c r="H470">
        <v>1.2321865558624268</v>
      </c>
      <c r="I470">
        <v>69.437759399414063</v>
      </c>
      <c r="J470">
        <v>6.3674606382846832E-2</v>
      </c>
      <c r="K470">
        <v>161936</v>
      </c>
      <c r="L470">
        <v>150597.50766</v>
      </c>
      <c r="M470">
        <v>-9.077882394194603E-3</v>
      </c>
      <c r="N470">
        <v>-9.0683259069919586E-2</v>
      </c>
      <c r="O470">
        <v>-4.2468845844268799E-2</v>
      </c>
      <c r="P470">
        <v>-9.077882394194603E-3</v>
      </c>
      <c r="Q470">
        <v>2.4313081055879593E-2</v>
      </c>
      <c r="R470">
        <v>7.2527490556240082E-2</v>
      </c>
      <c r="S470" t="s">
        <v>39</v>
      </c>
      <c r="Z470" s="3"/>
    </row>
    <row r="471" spans="1:26" hidden="1" x14ac:dyDescent="0.25">
      <c r="A471" s="10" t="str">
        <f t="shared" si="7"/>
        <v>2016All1-in-10October PeakCAISO22</v>
      </c>
      <c r="B471" s="10" t="s">
        <v>57</v>
      </c>
      <c r="C471" s="10" t="s">
        <v>0</v>
      </c>
      <c r="D471" s="10" t="s">
        <v>6</v>
      </c>
      <c r="E471" s="10" t="s">
        <v>1</v>
      </c>
      <c r="F471">
        <v>22</v>
      </c>
      <c r="G471">
        <v>1.5943970680236816</v>
      </c>
      <c r="H471">
        <v>1.6508402824401855</v>
      </c>
      <c r="I471">
        <v>74.125556945800781</v>
      </c>
      <c r="J471">
        <v>6.3674606382846832E-2</v>
      </c>
      <c r="K471">
        <v>161936</v>
      </c>
      <c r="L471">
        <v>150597.50766</v>
      </c>
      <c r="M471">
        <v>-5.6443255394697189E-2</v>
      </c>
      <c r="N471">
        <v>-0.13804863393306732</v>
      </c>
      <c r="O471">
        <v>-8.9834220707416534E-2</v>
      </c>
      <c r="P471">
        <v>-5.6443255394697189E-2</v>
      </c>
      <c r="Q471">
        <v>-2.3052291944622993E-2</v>
      </c>
      <c r="R471">
        <v>2.5162119418382645E-2</v>
      </c>
      <c r="S471" t="s">
        <v>39</v>
      </c>
      <c r="Z471" s="3"/>
    </row>
    <row r="472" spans="1:26" hidden="1" x14ac:dyDescent="0.25">
      <c r="A472" s="10" t="str">
        <f t="shared" si="7"/>
        <v>2016All1-in-2October PeakPGE22</v>
      </c>
      <c r="B472" s="10" t="s">
        <v>57</v>
      </c>
      <c r="C472" s="10" t="s">
        <v>0</v>
      </c>
      <c r="D472" s="10" t="s">
        <v>6</v>
      </c>
      <c r="E472" s="10" t="s">
        <v>9</v>
      </c>
      <c r="F472">
        <v>22</v>
      </c>
      <c r="G472">
        <v>1.2369784116744995</v>
      </c>
      <c r="H472">
        <v>1.2476568222045898</v>
      </c>
      <c r="I472">
        <v>68.691680908203125</v>
      </c>
      <c r="J472">
        <v>6.3674606382846832E-2</v>
      </c>
      <c r="K472">
        <v>161936</v>
      </c>
      <c r="L472">
        <v>150597.50766</v>
      </c>
      <c r="M472">
        <v>-1.0678369551897049E-2</v>
      </c>
      <c r="N472">
        <v>-9.2283748090267181E-2</v>
      </c>
      <c r="O472">
        <v>-4.4069334864616394E-2</v>
      </c>
      <c r="P472">
        <v>-1.0678369551897049E-2</v>
      </c>
      <c r="Q472">
        <v>2.2712593898177147E-2</v>
      </c>
      <c r="R472">
        <v>7.0927008986473083E-2</v>
      </c>
      <c r="S472" t="s">
        <v>38</v>
      </c>
      <c r="Z472" s="3"/>
    </row>
    <row r="473" spans="1:26" hidden="1" x14ac:dyDescent="0.25">
      <c r="A473" s="10" t="str">
        <f t="shared" si="7"/>
        <v>2016All1-in-10October PeakPGE22</v>
      </c>
      <c r="B473" s="10" t="s">
        <v>57</v>
      </c>
      <c r="C473" s="10" t="s">
        <v>0</v>
      </c>
      <c r="D473" s="10" t="s">
        <v>6</v>
      </c>
      <c r="E473" s="10" t="s">
        <v>1</v>
      </c>
      <c r="F473">
        <v>22</v>
      </c>
      <c r="G473">
        <v>1.6606642007827759</v>
      </c>
      <c r="H473">
        <v>1.7375434637069702</v>
      </c>
      <c r="I473">
        <v>76.086845397949219</v>
      </c>
      <c r="J473">
        <v>6.3674606382846832E-2</v>
      </c>
      <c r="K473">
        <v>161936</v>
      </c>
      <c r="L473">
        <v>150597.50766</v>
      </c>
      <c r="M473">
        <v>-7.6879225671291351E-2</v>
      </c>
      <c r="N473">
        <v>-0.15848460793495178</v>
      </c>
      <c r="O473">
        <v>-0.1102701872587204</v>
      </c>
      <c r="P473">
        <v>-7.6879225671291351E-2</v>
      </c>
      <c r="Q473">
        <v>-4.3488260358572006E-2</v>
      </c>
      <c r="R473">
        <v>4.7261500731110573E-3</v>
      </c>
      <c r="S473" t="s">
        <v>38</v>
      </c>
      <c r="Z473" s="3"/>
    </row>
    <row r="474" spans="1:26" hidden="1" x14ac:dyDescent="0.25">
      <c r="A474" s="10" t="str">
        <f t="shared" si="7"/>
        <v>2016All1-in-10October PeakCAISO23</v>
      </c>
      <c r="B474" s="10" t="s">
        <v>57</v>
      </c>
      <c r="C474" s="10" t="s">
        <v>0</v>
      </c>
      <c r="D474" s="10" t="s">
        <v>6</v>
      </c>
      <c r="E474" s="10" t="s">
        <v>1</v>
      </c>
      <c r="F474">
        <v>23</v>
      </c>
      <c r="G474">
        <v>1.2877695560455322</v>
      </c>
      <c r="H474">
        <v>1.3279407024383545</v>
      </c>
      <c r="I474">
        <v>71.951622009277344</v>
      </c>
      <c r="J474">
        <v>5.8387260884046555E-2</v>
      </c>
      <c r="K474">
        <v>161936</v>
      </c>
      <c r="L474">
        <v>150597.50766</v>
      </c>
      <c r="M474">
        <v>-4.0171109139919281E-2</v>
      </c>
      <c r="N474">
        <v>-0.11500022560358047</v>
      </c>
      <c r="O474">
        <v>-7.0789389312267303E-2</v>
      </c>
      <c r="P474">
        <v>-4.0171109139919281E-2</v>
      </c>
      <c r="Q474">
        <v>-9.5528298988938332E-3</v>
      </c>
      <c r="R474">
        <v>3.4658003598451614E-2</v>
      </c>
      <c r="S474" t="s">
        <v>39</v>
      </c>
      <c r="Z474" s="3"/>
    </row>
    <row r="475" spans="1:26" hidden="1" x14ac:dyDescent="0.25">
      <c r="A475" s="10" t="str">
        <f t="shared" si="7"/>
        <v>2016All1-in-2October PeakCAISO23</v>
      </c>
      <c r="B475" s="10" t="s">
        <v>57</v>
      </c>
      <c r="C475" s="10" t="s">
        <v>0</v>
      </c>
      <c r="D475" s="10" t="s">
        <v>6</v>
      </c>
      <c r="E475" s="10" t="s">
        <v>9</v>
      </c>
      <c r="F475">
        <v>23</v>
      </c>
      <c r="G475">
        <v>0.98788577318191528</v>
      </c>
      <c r="H475">
        <v>0.99755948781967163</v>
      </c>
      <c r="I475">
        <v>67.575950622558594</v>
      </c>
      <c r="J475">
        <v>5.8387260884046555E-2</v>
      </c>
      <c r="K475">
        <v>161936</v>
      </c>
      <c r="L475">
        <v>150597.50766</v>
      </c>
      <c r="M475">
        <v>-9.6737276762723923E-3</v>
      </c>
      <c r="N475">
        <v>-8.4502838551998138E-2</v>
      </c>
      <c r="O475">
        <v>-4.0292005985975266E-2</v>
      </c>
      <c r="P475">
        <v>-9.6737276762723923E-3</v>
      </c>
      <c r="Q475">
        <v>2.094455249607563E-2</v>
      </c>
      <c r="R475">
        <v>6.5155386924743652E-2</v>
      </c>
      <c r="S475" t="s">
        <v>39</v>
      </c>
      <c r="Z475" s="3"/>
    </row>
    <row r="476" spans="1:26" hidden="1" x14ac:dyDescent="0.25">
      <c r="A476" s="10" t="str">
        <f t="shared" si="7"/>
        <v>2016All1-in-2October PeakPGE23</v>
      </c>
      <c r="B476" s="10" t="s">
        <v>57</v>
      </c>
      <c r="C476" s="10" t="s">
        <v>0</v>
      </c>
      <c r="D476" s="10" t="s">
        <v>6</v>
      </c>
      <c r="E476" s="10" t="s">
        <v>9</v>
      </c>
      <c r="F476">
        <v>23</v>
      </c>
      <c r="G476">
        <v>0.99908816814422607</v>
      </c>
      <c r="H476">
        <v>1.0089467763900757</v>
      </c>
      <c r="I476">
        <v>67.013847351074219</v>
      </c>
      <c r="J476">
        <v>5.8387260884046555E-2</v>
      </c>
      <c r="K476">
        <v>161936</v>
      </c>
      <c r="L476">
        <v>150597.50766</v>
      </c>
      <c r="M476">
        <v>-9.8586361855268478E-3</v>
      </c>
      <c r="N476">
        <v>-8.4687747061252594E-2</v>
      </c>
      <c r="O476">
        <v>-4.0476914495229721E-2</v>
      </c>
      <c r="P476">
        <v>-9.8586361855268478E-3</v>
      </c>
      <c r="Q476">
        <v>2.0759643986821175E-2</v>
      </c>
      <c r="R476">
        <v>6.4970478415489197E-2</v>
      </c>
      <c r="S476" t="s">
        <v>38</v>
      </c>
      <c r="Z476" s="3"/>
    </row>
    <row r="477" spans="1:26" hidden="1" x14ac:dyDescent="0.25">
      <c r="A477" s="10" t="str">
        <f t="shared" si="7"/>
        <v>2016All1-in-10October PeakPGE23</v>
      </c>
      <c r="B477" s="10" t="s">
        <v>57</v>
      </c>
      <c r="C477" s="10" t="s">
        <v>0</v>
      </c>
      <c r="D477" s="10" t="s">
        <v>6</v>
      </c>
      <c r="E477" s="10" t="s">
        <v>1</v>
      </c>
      <c r="F477">
        <v>23</v>
      </c>
      <c r="G477">
        <v>1.3412926197052002</v>
      </c>
      <c r="H477">
        <v>1.394909143447876</v>
      </c>
      <c r="I477">
        <v>73.515884399414063</v>
      </c>
      <c r="J477">
        <v>5.8387260884046555E-2</v>
      </c>
      <c r="K477">
        <v>161936</v>
      </c>
      <c r="L477">
        <v>150597.50766</v>
      </c>
      <c r="M477">
        <v>-5.3616486489772797E-2</v>
      </c>
      <c r="N477">
        <v>-0.12844559550285339</v>
      </c>
      <c r="O477">
        <v>-8.4234766662120819E-2</v>
      </c>
      <c r="P477">
        <v>-5.3616486489772797E-2</v>
      </c>
      <c r="Q477">
        <v>-2.2998206317424774E-2</v>
      </c>
      <c r="R477">
        <v>2.1212626248598099E-2</v>
      </c>
      <c r="S477" t="s">
        <v>38</v>
      </c>
      <c r="Z477" s="3"/>
    </row>
    <row r="478" spans="1:26" hidden="1" x14ac:dyDescent="0.25">
      <c r="A478" s="10" t="str">
        <f t="shared" si="7"/>
        <v>2016All1-in-2October PeakCAISO24</v>
      </c>
      <c r="B478" s="10" t="s">
        <v>57</v>
      </c>
      <c r="C478" s="10" t="s">
        <v>0</v>
      </c>
      <c r="D478" s="10" t="s">
        <v>6</v>
      </c>
      <c r="E478" s="10" t="s">
        <v>9</v>
      </c>
      <c r="F478">
        <v>24</v>
      </c>
      <c r="G478">
        <v>0.77339839935302734</v>
      </c>
      <c r="H478">
        <v>0.78249609470367432</v>
      </c>
      <c r="I478">
        <v>65.682113647460938</v>
      </c>
      <c r="J478">
        <v>4.4309847056865692E-2</v>
      </c>
      <c r="K478">
        <v>161936</v>
      </c>
      <c r="L478">
        <v>150597.50766</v>
      </c>
      <c r="M478">
        <v>-9.0977037325501442E-3</v>
      </c>
      <c r="N478">
        <v>-6.5885201096534729E-2</v>
      </c>
      <c r="O478">
        <v>-3.2333787530660629E-2</v>
      </c>
      <c r="P478">
        <v>-9.0977037325501442E-3</v>
      </c>
      <c r="Q478">
        <v>1.4138380065560341E-2</v>
      </c>
      <c r="R478">
        <v>4.768979549407959E-2</v>
      </c>
      <c r="S478" t="s">
        <v>39</v>
      </c>
      <c r="Z478" s="3"/>
    </row>
    <row r="479" spans="1:26" hidden="1" x14ac:dyDescent="0.25">
      <c r="A479" s="10" t="str">
        <f t="shared" si="7"/>
        <v>2016All1-in-10October PeakCAISO24</v>
      </c>
      <c r="B479" s="10" t="s">
        <v>57</v>
      </c>
      <c r="C479" s="10" t="s">
        <v>0</v>
      </c>
      <c r="D479" s="10" t="s">
        <v>6</v>
      </c>
      <c r="E479" s="10" t="s">
        <v>1</v>
      </c>
      <c r="F479">
        <v>24</v>
      </c>
      <c r="G479">
        <v>1.0081721544265747</v>
      </c>
      <c r="H479">
        <v>1.0392839908599854</v>
      </c>
      <c r="I479">
        <v>69.972267150878906</v>
      </c>
      <c r="J479">
        <v>4.4309847056865692E-2</v>
      </c>
      <c r="K479">
        <v>161936</v>
      </c>
      <c r="L479">
        <v>150597.50766</v>
      </c>
      <c r="M479">
        <v>-3.1111856922507286E-2</v>
      </c>
      <c r="N479">
        <v>-8.7899357080459595E-2</v>
      </c>
      <c r="O479">
        <v>-5.4347939789295197E-2</v>
      </c>
      <c r="P479">
        <v>-3.1111856922507286E-2</v>
      </c>
      <c r="Q479">
        <v>-7.875773124396801E-3</v>
      </c>
      <c r="R479">
        <v>2.5675643235445023E-2</v>
      </c>
      <c r="S479" t="s">
        <v>39</v>
      </c>
      <c r="Z479" s="3"/>
    </row>
    <row r="480" spans="1:26" hidden="1" x14ac:dyDescent="0.25">
      <c r="A480" s="10" t="str">
        <f t="shared" si="7"/>
        <v>2016All1-in-2October PeakPGE24</v>
      </c>
      <c r="B480" s="10" t="s">
        <v>57</v>
      </c>
      <c r="C480" s="10" t="s">
        <v>0</v>
      </c>
      <c r="D480" s="10" t="s">
        <v>6</v>
      </c>
      <c r="E480" s="10" t="s">
        <v>9</v>
      </c>
      <c r="F480">
        <v>24</v>
      </c>
      <c r="G480">
        <v>0.78216856718063354</v>
      </c>
      <c r="H480">
        <v>0.79092597961425781</v>
      </c>
      <c r="I480">
        <v>65.475883483886719</v>
      </c>
      <c r="J480">
        <v>4.4309847056865692E-2</v>
      </c>
      <c r="K480">
        <v>161936</v>
      </c>
      <c r="L480">
        <v>150597.50766</v>
      </c>
      <c r="M480">
        <v>-8.7574422359466553E-3</v>
      </c>
      <c r="N480">
        <v>-6.5544940531253815E-2</v>
      </c>
      <c r="O480">
        <v>-3.1993526965379715E-2</v>
      </c>
      <c r="P480">
        <v>-8.7574422359466553E-3</v>
      </c>
      <c r="Q480">
        <v>1.447864156216383E-2</v>
      </c>
      <c r="R480">
        <v>4.8030056059360504E-2</v>
      </c>
      <c r="S480" t="s">
        <v>38</v>
      </c>
      <c r="Z480" s="3"/>
    </row>
    <row r="481" spans="1:26" hidden="1" x14ac:dyDescent="0.25">
      <c r="A481" s="10" t="str">
        <f t="shared" si="7"/>
        <v>2016All1-in-10October PeakPGE24</v>
      </c>
      <c r="B481" s="10" t="s">
        <v>57</v>
      </c>
      <c r="C481" s="10" t="s">
        <v>0</v>
      </c>
      <c r="D481" s="10" t="s">
        <v>6</v>
      </c>
      <c r="E481" s="10" t="s">
        <v>1</v>
      </c>
      <c r="F481">
        <v>24</v>
      </c>
      <c r="G481">
        <v>1.0500743389129639</v>
      </c>
      <c r="H481">
        <v>1.0904887914657593</v>
      </c>
      <c r="I481">
        <v>71.043708801269531</v>
      </c>
      <c r="J481">
        <v>4.4309847056865692E-2</v>
      </c>
      <c r="K481">
        <v>161936</v>
      </c>
      <c r="L481">
        <v>150597.50766</v>
      </c>
      <c r="M481">
        <v>-4.0414419025182724E-2</v>
      </c>
      <c r="N481">
        <v>-9.7201921045780182E-2</v>
      </c>
      <c r="O481">
        <v>-6.3650503754615784E-2</v>
      </c>
      <c r="P481">
        <v>-4.0414419025182724E-2</v>
      </c>
      <c r="Q481">
        <v>-1.7178336158394814E-2</v>
      </c>
      <c r="R481">
        <v>1.6373081132769585E-2</v>
      </c>
      <c r="S481" t="s">
        <v>38</v>
      </c>
      <c r="Z481" s="3"/>
    </row>
    <row r="482" spans="1:26" hidden="1" x14ac:dyDescent="0.25">
      <c r="A482" s="10" t="str">
        <f t="shared" si="7"/>
        <v>2016All1-in-2September PeakCAISO1</v>
      </c>
      <c r="B482" s="10" t="s">
        <v>57</v>
      </c>
      <c r="C482" s="10" t="s">
        <v>0</v>
      </c>
      <c r="D482" s="10" t="s">
        <v>7</v>
      </c>
      <c r="E482" s="10" t="s">
        <v>9</v>
      </c>
      <c r="F482">
        <v>1</v>
      </c>
      <c r="G482">
        <v>0.76613336801528931</v>
      </c>
      <c r="H482">
        <v>0.76613336801528931</v>
      </c>
      <c r="I482">
        <v>69.532981872558594</v>
      </c>
      <c r="J482">
        <v>0</v>
      </c>
      <c r="K482">
        <v>161936</v>
      </c>
      <c r="L482">
        <v>150889.57917000001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 t="s">
        <v>39</v>
      </c>
      <c r="Z482" s="3"/>
    </row>
    <row r="483" spans="1:26" hidden="1" x14ac:dyDescent="0.25">
      <c r="A483" s="10" t="str">
        <f t="shared" si="7"/>
        <v>2016All1-in-10September PeakCAISO1</v>
      </c>
      <c r="B483" s="10" t="s">
        <v>57</v>
      </c>
      <c r="C483" s="10" t="s">
        <v>0</v>
      </c>
      <c r="D483" s="10" t="s">
        <v>7</v>
      </c>
      <c r="E483" s="10" t="s">
        <v>1</v>
      </c>
      <c r="F483">
        <v>1</v>
      </c>
      <c r="G483">
        <v>0.85289913415908813</v>
      </c>
      <c r="H483">
        <v>0.85289913415908813</v>
      </c>
      <c r="I483">
        <v>71.912063598632813</v>
      </c>
      <c r="J483">
        <v>0</v>
      </c>
      <c r="K483">
        <v>161936</v>
      </c>
      <c r="L483">
        <v>150889.57917000001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 t="s">
        <v>39</v>
      </c>
      <c r="Z483" s="3"/>
    </row>
    <row r="484" spans="1:26" hidden="1" x14ac:dyDescent="0.25">
      <c r="A484" s="10" t="str">
        <f t="shared" si="7"/>
        <v>2016All1-in-2September PeakPGE1</v>
      </c>
      <c r="B484" s="10" t="s">
        <v>57</v>
      </c>
      <c r="C484" s="10" t="s">
        <v>0</v>
      </c>
      <c r="D484" s="10" t="s">
        <v>7</v>
      </c>
      <c r="E484" s="10" t="s">
        <v>9</v>
      </c>
      <c r="F484">
        <v>1</v>
      </c>
      <c r="G484">
        <v>0.92153722047805786</v>
      </c>
      <c r="H484">
        <v>0.92153722047805786</v>
      </c>
      <c r="I484">
        <v>73.370391845703125</v>
      </c>
      <c r="J484">
        <v>0</v>
      </c>
      <c r="K484">
        <v>161936</v>
      </c>
      <c r="L484">
        <v>150889.57917000001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 t="s">
        <v>38</v>
      </c>
      <c r="Z484" s="3"/>
    </row>
    <row r="485" spans="1:26" hidden="1" x14ac:dyDescent="0.25">
      <c r="A485" s="10" t="str">
        <f t="shared" si="7"/>
        <v>2016All1-in-10September PeakPGE1</v>
      </c>
      <c r="B485" s="10" t="s">
        <v>57</v>
      </c>
      <c r="C485" s="10" t="s">
        <v>0</v>
      </c>
      <c r="D485" s="10" t="s">
        <v>7</v>
      </c>
      <c r="E485" s="10" t="s">
        <v>1</v>
      </c>
      <c r="F485">
        <v>1</v>
      </c>
      <c r="G485">
        <v>0.93048596382141113</v>
      </c>
      <c r="H485">
        <v>0.93048596382141113</v>
      </c>
      <c r="I485">
        <v>74.354743957519531</v>
      </c>
      <c r="J485">
        <v>0</v>
      </c>
      <c r="K485">
        <v>161936</v>
      </c>
      <c r="L485">
        <v>150889.57917000001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 t="s">
        <v>38</v>
      </c>
      <c r="Z485" s="3"/>
    </row>
    <row r="486" spans="1:26" hidden="1" x14ac:dyDescent="0.25">
      <c r="A486" s="10" t="str">
        <f t="shared" si="7"/>
        <v>2016All1-in-10September PeakCAISO2</v>
      </c>
      <c r="B486" s="10" t="s">
        <v>57</v>
      </c>
      <c r="C486" s="10" t="s">
        <v>0</v>
      </c>
      <c r="D486" s="10" t="s">
        <v>7</v>
      </c>
      <c r="E486" s="10" t="s">
        <v>1</v>
      </c>
      <c r="F486">
        <v>2</v>
      </c>
      <c r="G486">
        <v>0.72504830360412598</v>
      </c>
      <c r="H486">
        <v>0.72504830360412598</v>
      </c>
      <c r="I486">
        <v>70.288604736328125</v>
      </c>
      <c r="J486">
        <v>0</v>
      </c>
      <c r="K486">
        <v>161936</v>
      </c>
      <c r="L486">
        <v>150889.57917000001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 t="s">
        <v>39</v>
      </c>
      <c r="Z486" s="3"/>
    </row>
    <row r="487" spans="1:26" hidden="1" x14ac:dyDescent="0.25">
      <c r="A487" s="10" t="str">
        <f t="shared" si="7"/>
        <v>2016All1-in-2September PeakCAISO2</v>
      </c>
      <c r="B487" s="10" t="s">
        <v>57</v>
      </c>
      <c r="C487" s="10" t="s">
        <v>0</v>
      </c>
      <c r="D487" s="10" t="s">
        <v>7</v>
      </c>
      <c r="E487" s="10" t="s">
        <v>9</v>
      </c>
      <c r="F487">
        <v>2</v>
      </c>
      <c r="G487">
        <v>0.65128880739212036</v>
      </c>
      <c r="H487">
        <v>0.65128880739212036</v>
      </c>
      <c r="I487">
        <v>68.271339416503906</v>
      </c>
      <c r="J487">
        <v>0</v>
      </c>
      <c r="K487">
        <v>161936</v>
      </c>
      <c r="L487">
        <v>150889.57917000001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 t="s">
        <v>39</v>
      </c>
      <c r="Z487" s="3"/>
    </row>
    <row r="488" spans="1:26" hidden="1" x14ac:dyDescent="0.25">
      <c r="A488" s="10" t="str">
        <f t="shared" si="7"/>
        <v>2016All1-in-10September PeakPGE2</v>
      </c>
      <c r="B488" s="10" t="s">
        <v>57</v>
      </c>
      <c r="C488" s="10" t="s">
        <v>0</v>
      </c>
      <c r="D488" s="10" t="s">
        <v>7</v>
      </c>
      <c r="E488" s="10" t="s">
        <v>1</v>
      </c>
      <c r="F488">
        <v>2</v>
      </c>
      <c r="G488">
        <v>0.79100477695465088</v>
      </c>
      <c r="H488">
        <v>0.79100477695465088</v>
      </c>
      <c r="I488">
        <v>72.92877197265625</v>
      </c>
      <c r="J488">
        <v>0</v>
      </c>
      <c r="K488">
        <v>161936</v>
      </c>
      <c r="L488">
        <v>150889.57917000001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 t="s">
        <v>38</v>
      </c>
      <c r="Z488" s="3"/>
    </row>
    <row r="489" spans="1:26" hidden="1" x14ac:dyDescent="0.25">
      <c r="A489" s="10" t="str">
        <f t="shared" si="7"/>
        <v>2016All1-in-2September PeakPGE2</v>
      </c>
      <c r="B489" s="10" t="s">
        <v>57</v>
      </c>
      <c r="C489" s="10" t="s">
        <v>0</v>
      </c>
      <c r="D489" s="10" t="s">
        <v>7</v>
      </c>
      <c r="E489" s="10" t="s">
        <v>9</v>
      </c>
      <c r="F489">
        <v>2</v>
      </c>
      <c r="G489">
        <v>0.78339743614196777</v>
      </c>
      <c r="H489">
        <v>0.78339743614196777</v>
      </c>
      <c r="I489">
        <v>71.388923645019531</v>
      </c>
      <c r="J489">
        <v>0</v>
      </c>
      <c r="K489">
        <v>161936</v>
      </c>
      <c r="L489">
        <v>150889.57917000001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 t="s">
        <v>38</v>
      </c>
      <c r="Z489" s="3"/>
    </row>
    <row r="490" spans="1:26" hidden="1" x14ac:dyDescent="0.25">
      <c r="A490" s="10" t="str">
        <f t="shared" si="7"/>
        <v>2016All1-in-10September PeakCAISO3</v>
      </c>
      <c r="B490" s="10" t="s">
        <v>57</v>
      </c>
      <c r="C490" s="10" t="s">
        <v>0</v>
      </c>
      <c r="D490" s="10" t="s">
        <v>7</v>
      </c>
      <c r="E490" s="10" t="s">
        <v>1</v>
      </c>
      <c r="F490">
        <v>3</v>
      </c>
      <c r="G490">
        <v>0.64252448081970215</v>
      </c>
      <c r="H490">
        <v>0.64252448081970215</v>
      </c>
      <c r="I490">
        <v>68.772201538085938</v>
      </c>
      <c r="J490">
        <v>0</v>
      </c>
      <c r="K490">
        <v>161936</v>
      </c>
      <c r="L490">
        <v>150889.57917000001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 t="s">
        <v>39</v>
      </c>
      <c r="Z490" s="3"/>
    </row>
    <row r="491" spans="1:26" hidden="1" x14ac:dyDescent="0.25">
      <c r="A491" s="10" t="str">
        <f t="shared" si="7"/>
        <v>2016All1-in-2September PeakCAISO3</v>
      </c>
      <c r="B491" s="10" t="s">
        <v>57</v>
      </c>
      <c r="C491" s="10" t="s">
        <v>0</v>
      </c>
      <c r="D491" s="10" t="s">
        <v>7</v>
      </c>
      <c r="E491" s="10" t="s">
        <v>9</v>
      </c>
      <c r="F491">
        <v>3</v>
      </c>
      <c r="G491">
        <v>0.57716017961502075</v>
      </c>
      <c r="H491">
        <v>0.57716017961502075</v>
      </c>
      <c r="I491">
        <v>66.865791320800781</v>
      </c>
      <c r="J491">
        <v>0</v>
      </c>
      <c r="K491">
        <v>161936</v>
      </c>
      <c r="L491">
        <v>150889.57917000001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 t="s">
        <v>39</v>
      </c>
      <c r="Z491" s="3"/>
    </row>
    <row r="492" spans="1:26" hidden="1" x14ac:dyDescent="0.25">
      <c r="A492" s="10" t="str">
        <f t="shared" si="7"/>
        <v>2016All1-in-10September PeakPGE3</v>
      </c>
      <c r="B492" s="10" t="s">
        <v>57</v>
      </c>
      <c r="C492" s="10" t="s">
        <v>0</v>
      </c>
      <c r="D492" s="10" t="s">
        <v>7</v>
      </c>
      <c r="E492" s="10" t="s">
        <v>1</v>
      </c>
      <c r="F492">
        <v>3</v>
      </c>
      <c r="G492">
        <v>0.70097386837005615</v>
      </c>
      <c r="H492">
        <v>0.70097386837005615</v>
      </c>
      <c r="I492">
        <v>71.302719116210937</v>
      </c>
      <c r="J492">
        <v>0</v>
      </c>
      <c r="K492">
        <v>161936</v>
      </c>
      <c r="L492">
        <v>150889.57917000001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 t="s">
        <v>38</v>
      </c>
      <c r="Z492" s="3"/>
    </row>
    <row r="493" spans="1:26" hidden="1" x14ac:dyDescent="0.25">
      <c r="A493" s="10" t="str">
        <f t="shared" si="7"/>
        <v>2016All1-in-2September PeakPGE3</v>
      </c>
      <c r="B493" s="10" t="s">
        <v>57</v>
      </c>
      <c r="C493" s="10" t="s">
        <v>0</v>
      </c>
      <c r="D493" s="10" t="s">
        <v>7</v>
      </c>
      <c r="E493" s="10" t="s">
        <v>9</v>
      </c>
      <c r="F493">
        <v>3</v>
      </c>
      <c r="G493">
        <v>0.69423240423202515</v>
      </c>
      <c r="H493">
        <v>0.69423240423202515</v>
      </c>
      <c r="I493">
        <v>70.004310607910156</v>
      </c>
      <c r="J493">
        <v>0</v>
      </c>
      <c r="K493">
        <v>161936</v>
      </c>
      <c r="L493">
        <v>150889.57917000001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 t="s">
        <v>38</v>
      </c>
      <c r="Z493" s="3"/>
    </row>
    <row r="494" spans="1:26" hidden="1" x14ac:dyDescent="0.25">
      <c r="A494" s="10" t="str">
        <f t="shared" si="7"/>
        <v>2016All1-in-10September PeakCAISO4</v>
      </c>
      <c r="B494" s="10" t="s">
        <v>57</v>
      </c>
      <c r="C494" s="10" t="s">
        <v>0</v>
      </c>
      <c r="D494" s="10" t="s">
        <v>7</v>
      </c>
      <c r="E494" s="10" t="s">
        <v>1</v>
      </c>
      <c r="F494">
        <v>4</v>
      </c>
      <c r="G494">
        <v>0.59322249889373779</v>
      </c>
      <c r="H494">
        <v>0.59322249889373779</v>
      </c>
      <c r="I494">
        <v>67.3851318359375</v>
      </c>
      <c r="J494">
        <v>0</v>
      </c>
      <c r="K494">
        <v>161936</v>
      </c>
      <c r="L494">
        <v>150889.57917000001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 t="s">
        <v>39</v>
      </c>
      <c r="Z494" s="3"/>
    </row>
    <row r="495" spans="1:26" hidden="1" x14ac:dyDescent="0.25">
      <c r="A495" s="10" t="str">
        <f t="shared" si="7"/>
        <v>2016All1-in-2September PeakCAISO4</v>
      </c>
      <c r="B495" s="10" t="s">
        <v>57</v>
      </c>
      <c r="C495" s="10" t="s">
        <v>0</v>
      </c>
      <c r="D495" s="10" t="s">
        <v>7</v>
      </c>
      <c r="E495" s="10" t="s">
        <v>9</v>
      </c>
      <c r="F495">
        <v>4</v>
      </c>
      <c r="G495">
        <v>0.53287369012832642</v>
      </c>
      <c r="H495">
        <v>0.53287369012832642</v>
      </c>
      <c r="I495">
        <v>65.617294311523438</v>
      </c>
      <c r="J495">
        <v>0</v>
      </c>
      <c r="K495">
        <v>161936</v>
      </c>
      <c r="L495">
        <v>150889.57917000001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 t="s">
        <v>39</v>
      </c>
      <c r="Z495" s="3"/>
    </row>
    <row r="496" spans="1:26" hidden="1" x14ac:dyDescent="0.25">
      <c r="A496" s="10" t="str">
        <f t="shared" si="7"/>
        <v>2016All1-in-2September PeakPGE4</v>
      </c>
      <c r="B496" s="10" t="s">
        <v>57</v>
      </c>
      <c r="C496" s="10" t="s">
        <v>0</v>
      </c>
      <c r="D496" s="10" t="s">
        <v>7</v>
      </c>
      <c r="E496" s="10" t="s">
        <v>9</v>
      </c>
      <c r="F496">
        <v>4</v>
      </c>
      <c r="G496">
        <v>0.64096277952194214</v>
      </c>
      <c r="H496">
        <v>0.64096277952194214</v>
      </c>
      <c r="I496">
        <v>68.573715209960938</v>
      </c>
      <c r="J496">
        <v>0</v>
      </c>
      <c r="K496">
        <v>161936</v>
      </c>
      <c r="L496">
        <v>150889.57917000001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 t="s">
        <v>38</v>
      </c>
      <c r="Z496" s="3"/>
    </row>
    <row r="497" spans="1:26" hidden="1" x14ac:dyDescent="0.25">
      <c r="A497" s="10" t="str">
        <f t="shared" si="7"/>
        <v>2016All1-in-10September PeakPGE4</v>
      </c>
      <c r="B497" s="10" t="s">
        <v>57</v>
      </c>
      <c r="C497" s="10" t="s">
        <v>0</v>
      </c>
      <c r="D497" s="10" t="s">
        <v>7</v>
      </c>
      <c r="E497" s="10" t="s">
        <v>1</v>
      </c>
      <c r="F497">
        <v>4</v>
      </c>
      <c r="G497">
        <v>0.6471869945526123</v>
      </c>
      <c r="H497">
        <v>0.6471869945526123</v>
      </c>
      <c r="I497">
        <v>70.010429382324219</v>
      </c>
      <c r="J497">
        <v>0</v>
      </c>
      <c r="K497">
        <v>161936</v>
      </c>
      <c r="L497">
        <v>150889.57917000001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 t="s">
        <v>38</v>
      </c>
      <c r="Z497" s="3"/>
    </row>
    <row r="498" spans="1:26" hidden="1" x14ac:dyDescent="0.25">
      <c r="A498" s="10" t="str">
        <f t="shared" si="7"/>
        <v>2016All1-in-10September PeakCAISO5</v>
      </c>
      <c r="B498" s="10" t="s">
        <v>57</v>
      </c>
      <c r="C498" s="10" t="s">
        <v>0</v>
      </c>
      <c r="D498" s="10" t="s">
        <v>7</v>
      </c>
      <c r="E498" s="10" t="s">
        <v>1</v>
      </c>
      <c r="F498">
        <v>5</v>
      </c>
      <c r="G498">
        <v>0.57159668207168579</v>
      </c>
      <c r="H498">
        <v>0.57159668207168579</v>
      </c>
      <c r="I498">
        <v>66.421958923339844</v>
      </c>
      <c r="J498">
        <v>0</v>
      </c>
      <c r="K498">
        <v>161936</v>
      </c>
      <c r="L498">
        <v>150889.57917000001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 t="s">
        <v>39</v>
      </c>
      <c r="Z498" s="3"/>
    </row>
    <row r="499" spans="1:26" hidden="1" x14ac:dyDescent="0.25">
      <c r="A499" s="10" t="str">
        <f t="shared" si="7"/>
        <v>2016All1-in-2September PeakCAISO5</v>
      </c>
      <c r="B499" s="10" t="s">
        <v>57</v>
      </c>
      <c r="C499" s="10" t="s">
        <v>0</v>
      </c>
      <c r="D499" s="10" t="s">
        <v>7</v>
      </c>
      <c r="E499" s="10" t="s">
        <v>9</v>
      </c>
      <c r="F499">
        <v>5</v>
      </c>
      <c r="G499">
        <v>0.51344794034957886</v>
      </c>
      <c r="H499">
        <v>0.51344794034957886</v>
      </c>
      <c r="I499">
        <v>64.64752197265625</v>
      </c>
      <c r="J499">
        <v>0</v>
      </c>
      <c r="K499">
        <v>161936</v>
      </c>
      <c r="L499">
        <v>150889.57917000001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 t="s">
        <v>39</v>
      </c>
      <c r="Z499" s="3"/>
    </row>
    <row r="500" spans="1:26" hidden="1" x14ac:dyDescent="0.25">
      <c r="A500" s="10" t="str">
        <f t="shared" si="7"/>
        <v>2016All1-in-2September PeakPGE5</v>
      </c>
      <c r="B500" s="10" t="s">
        <v>57</v>
      </c>
      <c r="C500" s="10" t="s">
        <v>0</v>
      </c>
      <c r="D500" s="10" t="s">
        <v>7</v>
      </c>
      <c r="E500" s="10" t="s">
        <v>9</v>
      </c>
      <c r="F500">
        <v>5</v>
      </c>
      <c r="G500">
        <v>0.61759662628173828</v>
      </c>
      <c r="H500">
        <v>0.61759662628173828</v>
      </c>
      <c r="I500">
        <v>67.520088195800781</v>
      </c>
      <c r="J500">
        <v>0</v>
      </c>
      <c r="K500">
        <v>161936</v>
      </c>
      <c r="L500">
        <v>150889.57917000001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 t="s">
        <v>38</v>
      </c>
      <c r="Z500" s="3"/>
    </row>
    <row r="501" spans="1:26" hidden="1" x14ac:dyDescent="0.25">
      <c r="A501" s="10" t="str">
        <f t="shared" si="7"/>
        <v>2016All1-in-10September PeakPGE5</v>
      </c>
      <c r="B501" s="10" t="s">
        <v>57</v>
      </c>
      <c r="C501" s="10" t="s">
        <v>0</v>
      </c>
      <c r="D501" s="10" t="s">
        <v>7</v>
      </c>
      <c r="E501" s="10" t="s">
        <v>1</v>
      </c>
      <c r="F501">
        <v>5</v>
      </c>
      <c r="G501">
        <v>0.62359392642974854</v>
      </c>
      <c r="H501">
        <v>0.62359392642974854</v>
      </c>
      <c r="I501">
        <v>69.1046142578125</v>
      </c>
      <c r="J501">
        <v>0</v>
      </c>
      <c r="K501">
        <v>161936</v>
      </c>
      <c r="L501">
        <v>150889.57917000001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 t="s">
        <v>38</v>
      </c>
      <c r="Z501" s="3"/>
    </row>
    <row r="502" spans="1:26" hidden="1" x14ac:dyDescent="0.25">
      <c r="A502" s="10" t="str">
        <f t="shared" si="7"/>
        <v>2016All1-in-2September PeakCAISO6</v>
      </c>
      <c r="B502" s="10" t="s">
        <v>57</v>
      </c>
      <c r="C502" s="10" t="s">
        <v>0</v>
      </c>
      <c r="D502" s="10" t="s">
        <v>7</v>
      </c>
      <c r="E502" s="10" t="s">
        <v>9</v>
      </c>
      <c r="F502">
        <v>6</v>
      </c>
      <c r="G502">
        <v>0.52760732173919678</v>
      </c>
      <c r="H502">
        <v>0.52760732173919678</v>
      </c>
      <c r="I502">
        <v>63.878440856933594</v>
      </c>
      <c r="J502">
        <v>0</v>
      </c>
      <c r="K502">
        <v>161936</v>
      </c>
      <c r="L502">
        <v>150889.57917000001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 t="s">
        <v>39</v>
      </c>
      <c r="Z502" s="3"/>
    </row>
    <row r="503" spans="1:26" hidden="1" x14ac:dyDescent="0.25">
      <c r="A503" s="10" t="str">
        <f t="shared" si="7"/>
        <v>2016All1-in-10September PeakCAISO6</v>
      </c>
      <c r="B503" s="10" t="s">
        <v>57</v>
      </c>
      <c r="C503" s="10" t="s">
        <v>0</v>
      </c>
      <c r="D503" s="10" t="s">
        <v>7</v>
      </c>
      <c r="E503" s="10" t="s">
        <v>1</v>
      </c>
      <c r="F503">
        <v>6</v>
      </c>
      <c r="G503">
        <v>0.5873597264289856</v>
      </c>
      <c r="H503">
        <v>0.5873597264289856</v>
      </c>
      <c r="I503">
        <v>65.536567687988281</v>
      </c>
      <c r="J503">
        <v>0</v>
      </c>
      <c r="K503">
        <v>161936</v>
      </c>
      <c r="L503">
        <v>150889.57917000001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 t="s">
        <v>39</v>
      </c>
      <c r="Z503" s="3"/>
    </row>
    <row r="504" spans="1:26" hidden="1" x14ac:dyDescent="0.25">
      <c r="A504" s="10" t="str">
        <f t="shared" si="7"/>
        <v>2016All1-in-10September PeakPGE6</v>
      </c>
      <c r="B504" s="10" t="s">
        <v>57</v>
      </c>
      <c r="C504" s="10" t="s">
        <v>0</v>
      </c>
      <c r="D504" s="10" t="s">
        <v>7</v>
      </c>
      <c r="E504" s="10" t="s">
        <v>1</v>
      </c>
      <c r="F504">
        <v>6</v>
      </c>
      <c r="G504">
        <v>0.64079087972640991</v>
      </c>
      <c r="H504">
        <v>0.64079087972640991</v>
      </c>
      <c r="I504">
        <v>68.100563049316406</v>
      </c>
      <c r="J504">
        <v>0</v>
      </c>
      <c r="K504">
        <v>161936</v>
      </c>
      <c r="L504">
        <v>150889.57917000001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 t="s">
        <v>38</v>
      </c>
      <c r="Z504" s="3"/>
    </row>
    <row r="505" spans="1:26" hidden="1" x14ac:dyDescent="0.25">
      <c r="A505" s="10" t="str">
        <f t="shared" si="7"/>
        <v>2016All1-in-2September PeakPGE6</v>
      </c>
      <c r="B505" s="10" t="s">
        <v>57</v>
      </c>
      <c r="C505" s="10" t="s">
        <v>0</v>
      </c>
      <c r="D505" s="10" t="s">
        <v>7</v>
      </c>
      <c r="E505" s="10" t="s">
        <v>9</v>
      </c>
      <c r="F505">
        <v>6</v>
      </c>
      <c r="G505">
        <v>0.63462817668914795</v>
      </c>
      <c r="H505">
        <v>0.63462817668914795</v>
      </c>
      <c r="I505">
        <v>66.649223327636719</v>
      </c>
      <c r="J505">
        <v>0</v>
      </c>
      <c r="K505">
        <v>161936</v>
      </c>
      <c r="L505">
        <v>150889.57917000001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 t="s">
        <v>38</v>
      </c>
      <c r="Z505" s="3"/>
    </row>
    <row r="506" spans="1:26" hidden="1" x14ac:dyDescent="0.25">
      <c r="A506" s="10" t="str">
        <f t="shared" si="7"/>
        <v>2016All1-in-2September PeakCAISO7</v>
      </c>
      <c r="B506" s="10" t="s">
        <v>57</v>
      </c>
      <c r="C506" s="10" t="s">
        <v>0</v>
      </c>
      <c r="D506" s="10" t="s">
        <v>7</v>
      </c>
      <c r="E506" s="10" t="s">
        <v>9</v>
      </c>
      <c r="F506">
        <v>7</v>
      </c>
      <c r="G506">
        <v>0.5826917290687561</v>
      </c>
      <c r="H506">
        <v>0.5826917290687561</v>
      </c>
      <c r="I506">
        <v>63.374073028564453</v>
      </c>
      <c r="J506">
        <v>0</v>
      </c>
      <c r="K506">
        <v>161936</v>
      </c>
      <c r="L506">
        <v>150889.57917000001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 t="s">
        <v>39</v>
      </c>
      <c r="Z506" s="3"/>
    </row>
    <row r="507" spans="1:26" hidden="1" x14ac:dyDescent="0.25">
      <c r="A507" s="10" t="str">
        <f t="shared" si="7"/>
        <v>2016All1-in-10September PeakCAISO7</v>
      </c>
      <c r="B507" s="10" t="s">
        <v>57</v>
      </c>
      <c r="C507" s="10" t="s">
        <v>0</v>
      </c>
      <c r="D507" s="10" t="s">
        <v>7</v>
      </c>
      <c r="E507" s="10" t="s">
        <v>1</v>
      </c>
      <c r="F507">
        <v>7</v>
      </c>
      <c r="G507">
        <v>0.64868253469467163</v>
      </c>
      <c r="H507">
        <v>0.64868253469467163</v>
      </c>
      <c r="I507">
        <v>64.959091186523438</v>
      </c>
      <c r="J507">
        <v>0</v>
      </c>
      <c r="K507">
        <v>161936</v>
      </c>
      <c r="L507">
        <v>150889.57917000001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 t="s">
        <v>39</v>
      </c>
      <c r="Z507" s="3"/>
    </row>
    <row r="508" spans="1:26" hidden="1" x14ac:dyDescent="0.25">
      <c r="A508" s="10" t="str">
        <f t="shared" si="7"/>
        <v>2016All1-in-10September PeakPGE7</v>
      </c>
      <c r="B508" s="10" t="s">
        <v>57</v>
      </c>
      <c r="C508" s="10" t="s">
        <v>0</v>
      </c>
      <c r="D508" s="10" t="s">
        <v>7</v>
      </c>
      <c r="E508" s="10" t="s">
        <v>1</v>
      </c>
      <c r="F508">
        <v>7</v>
      </c>
      <c r="G508">
        <v>0.70769214630126953</v>
      </c>
      <c r="H508">
        <v>0.70769214630126953</v>
      </c>
      <c r="I508">
        <v>67.2540283203125</v>
      </c>
      <c r="J508">
        <v>0</v>
      </c>
      <c r="K508">
        <v>161936</v>
      </c>
      <c r="L508">
        <v>150889.57917000001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 t="s">
        <v>38</v>
      </c>
      <c r="Z508" s="3"/>
    </row>
    <row r="509" spans="1:26" hidden="1" x14ac:dyDescent="0.25">
      <c r="A509" s="10" t="str">
        <f t="shared" si="7"/>
        <v>2016All1-in-2September PeakPGE7</v>
      </c>
      <c r="B509" s="10" t="s">
        <v>57</v>
      </c>
      <c r="C509" s="10" t="s">
        <v>0</v>
      </c>
      <c r="D509" s="10" t="s">
        <v>7</v>
      </c>
      <c r="E509" s="10" t="s">
        <v>9</v>
      </c>
      <c r="F509">
        <v>7</v>
      </c>
      <c r="G509">
        <v>0.70088601112365723</v>
      </c>
      <c r="H509">
        <v>0.70088601112365723</v>
      </c>
      <c r="I509">
        <v>65.842506408691406</v>
      </c>
      <c r="J509">
        <v>0</v>
      </c>
      <c r="K509">
        <v>161936</v>
      </c>
      <c r="L509">
        <v>150889.57917000001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 t="s">
        <v>38</v>
      </c>
      <c r="Z509" s="3"/>
    </row>
    <row r="510" spans="1:26" hidden="1" x14ac:dyDescent="0.25">
      <c r="A510" s="10" t="str">
        <f t="shared" si="7"/>
        <v>2016All1-in-2September PeakCAISO8</v>
      </c>
      <c r="B510" s="10" t="s">
        <v>57</v>
      </c>
      <c r="C510" s="10" t="s">
        <v>0</v>
      </c>
      <c r="D510" s="10" t="s">
        <v>7</v>
      </c>
      <c r="E510" s="10" t="s">
        <v>9</v>
      </c>
      <c r="F510">
        <v>8</v>
      </c>
      <c r="G510">
        <v>0.61537176370620728</v>
      </c>
      <c r="H510">
        <v>0.61537176370620728</v>
      </c>
      <c r="I510">
        <v>64.419258117675781</v>
      </c>
      <c r="J510">
        <v>0</v>
      </c>
      <c r="K510">
        <v>161936</v>
      </c>
      <c r="L510">
        <v>150889.57917000001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 t="s">
        <v>39</v>
      </c>
      <c r="Z510" s="3"/>
    </row>
    <row r="511" spans="1:26" hidden="1" x14ac:dyDescent="0.25">
      <c r="A511" s="10" t="str">
        <f t="shared" si="7"/>
        <v>2016All1-in-10September PeakCAISO8</v>
      </c>
      <c r="B511" s="10" t="s">
        <v>57</v>
      </c>
      <c r="C511" s="10" t="s">
        <v>0</v>
      </c>
      <c r="D511" s="10" t="s">
        <v>7</v>
      </c>
      <c r="E511" s="10" t="s">
        <v>1</v>
      </c>
      <c r="F511">
        <v>8</v>
      </c>
      <c r="G511">
        <v>0.68506360054016113</v>
      </c>
      <c r="H511">
        <v>0.68506360054016113</v>
      </c>
      <c r="I511">
        <v>66.348274230957031</v>
      </c>
      <c r="J511">
        <v>0</v>
      </c>
      <c r="K511">
        <v>161936</v>
      </c>
      <c r="L511">
        <v>150889.57917000001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 t="s">
        <v>39</v>
      </c>
      <c r="Z511" s="3"/>
    </row>
    <row r="512" spans="1:26" hidden="1" x14ac:dyDescent="0.25">
      <c r="A512" s="10" t="str">
        <f t="shared" si="7"/>
        <v>2016All1-in-10September PeakPGE8</v>
      </c>
      <c r="B512" s="10" t="s">
        <v>57</v>
      </c>
      <c r="C512" s="10" t="s">
        <v>0</v>
      </c>
      <c r="D512" s="10" t="s">
        <v>7</v>
      </c>
      <c r="E512" s="10" t="s">
        <v>1</v>
      </c>
      <c r="F512">
        <v>8</v>
      </c>
      <c r="G512">
        <v>0.74738270044326782</v>
      </c>
      <c r="H512">
        <v>0.74738270044326782</v>
      </c>
      <c r="I512">
        <v>68.238441467285156</v>
      </c>
      <c r="J512">
        <v>0</v>
      </c>
      <c r="K512">
        <v>161936</v>
      </c>
      <c r="L512">
        <v>150889.57917000001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 t="s">
        <v>38</v>
      </c>
      <c r="Z512" s="3"/>
    </row>
    <row r="513" spans="1:26" hidden="1" x14ac:dyDescent="0.25">
      <c r="A513" s="10" t="str">
        <f t="shared" si="7"/>
        <v>2016All1-in-2September PeakPGE8</v>
      </c>
      <c r="B513" s="10" t="s">
        <v>57</v>
      </c>
      <c r="C513" s="10" t="s">
        <v>0</v>
      </c>
      <c r="D513" s="10" t="s">
        <v>7</v>
      </c>
      <c r="E513" s="10" t="s">
        <v>9</v>
      </c>
      <c r="F513">
        <v>8</v>
      </c>
      <c r="G513">
        <v>0.74019491672515869</v>
      </c>
      <c r="H513">
        <v>0.74019491672515869</v>
      </c>
      <c r="I513">
        <v>67.4300537109375</v>
      </c>
      <c r="J513">
        <v>0</v>
      </c>
      <c r="K513">
        <v>161936</v>
      </c>
      <c r="L513">
        <v>150889.57917000001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 t="s">
        <v>38</v>
      </c>
      <c r="Z513" s="3"/>
    </row>
    <row r="514" spans="1:26" hidden="1" x14ac:dyDescent="0.25">
      <c r="A514" s="10" t="str">
        <f t="shared" ref="A514:A577" si="8">CONCATENATE(B514,C514,E514,D514,S514,F514)</f>
        <v>2016All1-in-10September PeakCAISO9</v>
      </c>
      <c r="B514" s="10" t="s">
        <v>57</v>
      </c>
      <c r="C514" s="10" t="s">
        <v>0</v>
      </c>
      <c r="D514" s="10" t="s">
        <v>7</v>
      </c>
      <c r="E514" s="10" t="s">
        <v>1</v>
      </c>
      <c r="F514">
        <v>9</v>
      </c>
      <c r="G514">
        <v>0.68045592308044434</v>
      </c>
      <c r="H514">
        <v>0.68045592308044434</v>
      </c>
      <c r="I514">
        <v>71.153724670410156</v>
      </c>
      <c r="J514">
        <v>0</v>
      </c>
      <c r="K514">
        <v>161936</v>
      </c>
      <c r="L514">
        <v>150889.57917000001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 t="s">
        <v>39</v>
      </c>
      <c r="Z514" s="3"/>
    </row>
    <row r="515" spans="1:26" hidden="1" x14ac:dyDescent="0.25">
      <c r="A515" s="10" t="str">
        <f t="shared" si="8"/>
        <v>2016All1-in-2September PeakCAISO9</v>
      </c>
      <c r="B515" s="10" t="s">
        <v>57</v>
      </c>
      <c r="C515" s="10" t="s">
        <v>0</v>
      </c>
      <c r="D515" s="10" t="s">
        <v>7</v>
      </c>
      <c r="E515" s="10" t="s">
        <v>9</v>
      </c>
      <c r="F515">
        <v>9</v>
      </c>
      <c r="G515">
        <v>0.61123287677764893</v>
      </c>
      <c r="H515">
        <v>0.61123287677764893</v>
      </c>
      <c r="I515">
        <v>68.03704833984375</v>
      </c>
      <c r="J515">
        <v>0</v>
      </c>
      <c r="K515">
        <v>161936</v>
      </c>
      <c r="L515">
        <v>150889.57917000001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 t="s">
        <v>39</v>
      </c>
      <c r="Z515" s="3"/>
    </row>
    <row r="516" spans="1:26" hidden="1" x14ac:dyDescent="0.25">
      <c r="A516" s="10" t="str">
        <f t="shared" si="8"/>
        <v>2016All1-in-2September PeakPGE9</v>
      </c>
      <c r="B516" s="10" t="s">
        <v>57</v>
      </c>
      <c r="C516" s="10" t="s">
        <v>0</v>
      </c>
      <c r="D516" s="10" t="s">
        <v>7</v>
      </c>
      <c r="E516" s="10" t="s">
        <v>9</v>
      </c>
      <c r="F516">
        <v>9</v>
      </c>
      <c r="G516">
        <v>0.73521637916564941</v>
      </c>
      <c r="H516">
        <v>0.73521637916564941</v>
      </c>
      <c r="I516">
        <v>72.466148376464844</v>
      </c>
      <c r="J516">
        <v>0</v>
      </c>
      <c r="K516">
        <v>161936</v>
      </c>
      <c r="L516">
        <v>150889.57917000001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 t="s">
        <v>38</v>
      </c>
      <c r="Z516" s="3"/>
    </row>
    <row r="517" spans="1:26" hidden="1" x14ac:dyDescent="0.25">
      <c r="A517" s="10" t="str">
        <f t="shared" si="8"/>
        <v>2016All1-in-10September PeakPGE9</v>
      </c>
      <c r="B517" s="10" t="s">
        <v>57</v>
      </c>
      <c r="C517" s="10" t="s">
        <v>0</v>
      </c>
      <c r="D517" s="10" t="s">
        <v>7</v>
      </c>
      <c r="E517" s="10" t="s">
        <v>1</v>
      </c>
      <c r="F517">
        <v>9</v>
      </c>
      <c r="G517">
        <v>0.74235594272613525</v>
      </c>
      <c r="H517">
        <v>0.74235594272613525</v>
      </c>
      <c r="I517">
        <v>73.657081604003906</v>
      </c>
      <c r="J517">
        <v>0</v>
      </c>
      <c r="K517">
        <v>161936</v>
      </c>
      <c r="L517">
        <v>150889.57917000001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 t="s">
        <v>38</v>
      </c>
      <c r="Z517" s="3"/>
    </row>
    <row r="518" spans="1:26" hidden="1" x14ac:dyDescent="0.25">
      <c r="A518" s="10" t="str">
        <f t="shared" si="8"/>
        <v>2016All1-in-10September PeakCAISO10</v>
      </c>
      <c r="B518" s="10" t="s">
        <v>57</v>
      </c>
      <c r="C518" s="10" t="s">
        <v>0</v>
      </c>
      <c r="D518" s="10" t="s">
        <v>7</v>
      </c>
      <c r="E518" s="10" t="s">
        <v>1</v>
      </c>
      <c r="F518">
        <v>10</v>
      </c>
      <c r="G518">
        <v>0.70588815212249756</v>
      </c>
      <c r="H518">
        <v>0.70588815212249756</v>
      </c>
      <c r="I518">
        <v>76.90948486328125</v>
      </c>
      <c r="J518">
        <v>0</v>
      </c>
      <c r="K518">
        <v>161936</v>
      </c>
      <c r="L518">
        <v>150889.57917000001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 t="s">
        <v>39</v>
      </c>
      <c r="Z518" s="3"/>
    </row>
    <row r="519" spans="1:26" hidden="1" x14ac:dyDescent="0.25">
      <c r="A519" s="10" t="str">
        <f t="shared" si="8"/>
        <v>2016All1-in-2September PeakCAISO10</v>
      </c>
      <c r="B519" s="10" t="s">
        <v>57</v>
      </c>
      <c r="C519" s="10" t="s">
        <v>0</v>
      </c>
      <c r="D519" s="10" t="s">
        <v>7</v>
      </c>
      <c r="E519" s="10" t="s">
        <v>9</v>
      </c>
      <c r="F519">
        <v>10</v>
      </c>
      <c r="G519">
        <v>0.63407790660858154</v>
      </c>
      <c r="H519">
        <v>0.63407790660858154</v>
      </c>
      <c r="I519">
        <v>72.624580383300781</v>
      </c>
      <c r="J519">
        <v>0</v>
      </c>
      <c r="K519">
        <v>161936</v>
      </c>
      <c r="L519">
        <v>150889.57917000001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 t="s">
        <v>39</v>
      </c>
      <c r="Z519" s="3"/>
    </row>
    <row r="520" spans="1:26" hidden="1" x14ac:dyDescent="0.25">
      <c r="A520" s="10" t="str">
        <f t="shared" si="8"/>
        <v>2016All1-in-2September PeakPGE10</v>
      </c>
      <c r="B520" s="10" t="s">
        <v>57</v>
      </c>
      <c r="C520" s="10" t="s">
        <v>0</v>
      </c>
      <c r="D520" s="10" t="s">
        <v>7</v>
      </c>
      <c r="E520" s="10" t="s">
        <v>9</v>
      </c>
      <c r="F520">
        <v>10</v>
      </c>
      <c r="G520">
        <v>0.76269537210464478</v>
      </c>
      <c r="H520">
        <v>0.76269537210464478</v>
      </c>
      <c r="I520">
        <v>77.913368225097656</v>
      </c>
      <c r="J520">
        <v>0</v>
      </c>
      <c r="K520">
        <v>161936</v>
      </c>
      <c r="L520">
        <v>150889.57917000001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 t="s">
        <v>38</v>
      </c>
      <c r="Z520" s="3"/>
    </row>
    <row r="521" spans="1:26" hidden="1" x14ac:dyDescent="0.25">
      <c r="A521" s="10" t="str">
        <f t="shared" si="8"/>
        <v>2016All1-in-10September PeakPGE10</v>
      </c>
      <c r="B521" s="10" t="s">
        <v>57</v>
      </c>
      <c r="C521" s="10" t="s">
        <v>0</v>
      </c>
      <c r="D521" s="10" t="s">
        <v>7</v>
      </c>
      <c r="E521" s="10" t="s">
        <v>1</v>
      </c>
      <c r="F521">
        <v>10</v>
      </c>
      <c r="G521">
        <v>0.77010166645050049</v>
      </c>
      <c r="H521">
        <v>0.77010166645050049</v>
      </c>
      <c r="I521">
        <v>79.603851318359375</v>
      </c>
      <c r="J521">
        <v>0</v>
      </c>
      <c r="K521">
        <v>161936</v>
      </c>
      <c r="L521">
        <v>150889.57917000001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 t="s">
        <v>38</v>
      </c>
      <c r="Z521" s="3"/>
    </row>
    <row r="522" spans="1:26" hidden="1" x14ac:dyDescent="0.25">
      <c r="A522" s="10" t="str">
        <f t="shared" si="8"/>
        <v>2016All1-in-2September PeakCAISO11</v>
      </c>
      <c r="B522" s="10" t="s">
        <v>57</v>
      </c>
      <c r="C522" s="10" t="s">
        <v>0</v>
      </c>
      <c r="D522" s="10" t="s">
        <v>7</v>
      </c>
      <c r="E522" s="10" t="s">
        <v>9</v>
      </c>
      <c r="F522">
        <v>11</v>
      </c>
      <c r="G522">
        <v>0.70107662677764893</v>
      </c>
      <c r="H522">
        <v>0.70107662677764893</v>
      </c>
      <c r="I522">
        <v>77.015647888183594</v>
      </c>
      <c r="J522">
        <v>0</v>
      </c>
      <c r="K522">
        <v>161936</v>
      </c>
      <c r="L522">
        <v>150889.57917000001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 t="s">
        <v>39</v>
      </c>
      <c r="Z522" s="3"/>
    </row>
    <row r="523" spans="1:26" hidden="1" x14ac:dyDescent="0.25">
      <c r="A523" s="10" t="str">
        <f t="shared" si="8"/>
        <v>2016All1-in-10September PeakCAISO11</v>
      </c>
      <c r="B523" s="10" t="s">
        <v>57</v>
      </c>
      <c r="C523" s="10" t="s">
        <v>0</v>
      </c>
      <c r="D523" s="10" t="s">
        <v>7</v>
      </c>
      <c r="E523" s="10" t="s">
        <v>1</v>
      </c>
      <c r="F523">
        <v>11</v>
      </c>
      <c r="G523">
        <v>0.78047466278076172</v>
      </c>
      <c r="H523">
        <v>0.78047466278076172</v>
      </c>
      <c r="I523">
        <v>81.958045959472656</v>
      </c>
      <c r="J523">
        <v>0</v>
      </c>
      <c r="K523">
        <v>161936</v>
      </c>
      <c r="L523">
        <v>150889.57917000001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 t="s">
        <v>39</v>
      </c>
      <c r="Z523" s="3"/>
    </row>
    <row r="524" spans="1:26" hidden="1" x14ac:dyDescent="0.25">
      <c r="A524" s="10" t="str">
        <f t="shared" si="8"/>
        <v>2016All1-in-2September PeakPGE11</v>
      </c>
      <c r="B524" s="10" t="s">
        <v>57</v>
      </c>
      <c r="C524" s="10" t="s">
        <v>0</v>
      </c>
      <c r="D524" s="10" t="s">
        <v>7</v>
      </c>
      <c r="E524" s="10" t="s">
        <v>9</v>
      </c>
      <c r="F524">
        <v>11</v>
      </c>
      <c r="G524">
        <v>0.84328430891036987</v>
      </c>
      <c r="H524">
        <v>0.84328430891036987</v>
      </c>
      <c r="I524">
        <v>83.368667602539063</v>
      </c>
      <c r="J524">
        <v>0</v>
      </c>
      <c r="K524">
        <v>161936</v>
      </c>
      <c r="L524">
        <v>150889.57917000001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 t="s">
        <v>38</v>
      </c>
      <c r="Z524" s="3"/>
    </row>
    <row r="525" spans="1:26" hidden="1" x14ac:dyDescent="0.25">
      <c r="A525" s="10" t="str">
        <f t="shared" si="8"/>
        <v>2016All1-in-10September PeakPGE11</v>
      </c>
      <c r="B525" s="10" t="s">
        <v>57</v>
      </c>
      <c r="C525" s="10" t="s">
        <v>0</v>
      </c>
      <c r="D525" s="10" t="s">
        <v>7</v>
      </c>
      <c r="E525" s="10" t="s">
        <v>1</v>
      </c>
      <c r="F525">
        <v>11</v>
      </c>
      <c r="G525">
        <v>0.85147321224212646</v>
      </c>
      <c r="H525">
        <v>0.85147321224212646</v>
      </c>
      <c r="I525">
        <v>84.79010009765625</v>
      </c>
      <c r="J525">
        <v>0</v>
      </c>
      <c r="K525">
        <v>161936</v>
      </c>
      <c r="L525">
        <v>150889.57917000001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 t="s">
        <v>38</v>
      </c>
      <c r="Z525" s="3"/>
    </row>
    <row r="526" spans="1:26" hidden="1" x14ac:dyDescent="0.25">
      <c r="A526" s="10" t="str">
        <f t="shared" si="8"/>
        <v>2016All1-in-2September PeakCAISO12</v>
      </c>
      <c r="B526" s="10" t="s">
        <v>57</v>
      </c>
      <c r="C526" s="10" t="s">
        <v>0</v>
      </c>
      <c r="D526" s="10" t="s">
        <v>7</v>
      </c>
      <c r="E526" s="10" t="s">
        <v>9</v>
      </c>
      <c r="F526">
        <v>12</v>
      </c>
      <c r="G526">
        <v>0.8322906494140625</v>
      </c>
      <c r="H526">
        <v>0.8322906494140625</v>
      </c>
      <c r="I526">
        <v>81.165771484375</v>
      </c>
      <c r="J526">
        <v>0</v>
      </c>
      <c r="K526">
        <v>161936</v>
      </c>
      <c r="L526">
        <v>150889.57917000001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 t="s">
        <v>39</v>
      </c>
      <c r="Z526" s="3"/>
    </row>
    <row r="527" spans="1:26" hidden="1" x14ac:dyDescent="0.25">
      <c r="A527" s="10" t="str">
        <f t="shared" si="8"/>
        <v>2016All1-in-10September PeakCAISO12</v>
      </c>
      <c r="B527" s="10" t="s">
        <v>57</v>
      </c>
      <c r="C527" s="10" t="s">
        <v>0</v>
      </c>
      <c r="D527" s="10" t="s">
        <v>7</v>
      </c>
      <c r="E527" s="10" t="s">
        <v>1</v>
      </c>
      <c r="F527">
        <v>12</v>
      </c>
      <c r="G527">
        <v>0.92654883861541748</v>
      </c>
      <c r="H527">
        <v>0.92654883861541748</v>
      </c>
      <c r="I527">
        <v>86.233139038085938</v>
      </c>
      <c r="J527">
        <v>0</v>
      </c>
      <c r="K527">
        <v>161936</v>
      </c>
      <c r="L527">
        <v>150889.57917000001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 t="s">
        <v>39</v>
      </c>
      <c r="Z527" s="3"/>
    </row>
    <row r="528" spans="1:26" hidden="1" x14ac:dyDescent="0.25">
      <c r="A528" s="10" t="str">
        <f t="shared" si="8"/>
        <v>2016All1-in-2September PeakPGE12</v>
      </c>
      <c r="B528" s="10" t="s">
        <v>57</v>
      </c>
      <c r="C528" s="10" t="s">
        <v>0</v>
      </c>
      <c r="D528" s="10" t="s">
        <v>7</v>
      </c>
      <c r="E528" s="10" t="s">
        <v>9</v>
      </c>
      <c r="F528">
        <v>12</v>
      </c>
      <c r="G528">
        <v>1.0011140108108521</v>
      </c>
      <c r="H528">
        <v>1.0011140108108521</v>
      </c>
      <c r="I528">
        <v>87.816871643066406</v>
      </c>
      <c r="J528">
        <v>0</v>
      </c>
      <c r="K528">
        <v>161936</v>
      </c>
      <c r="L528">
        <v>150889.57917000001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 t="s">
        <v>38</v>
      </c>
      <c r="Z528" s="3"/>
    </row>
    <row r="529" spans="1:26" hidden="1" x14ac:dyDescent="0.25">
      <c r="A529" s="10" t="str">
        <f t="shared" si="8"/>
        <v>2016All1-in-10September PeakPGE12</v>
      </c>
      <c r="B529" s="10" t="s">
        <v>57</v>
      </c>
      <c r="C529" s="10" t="s">
        <v>0</v>
      </c>
      <c r="D529" s="10" t="s">
        <v>7</v>
      </c>
      <c r="E529" s="10" t="s">
        <v>1</v>
      </c>
      <c r="F529">
        <v>12</v>
      </c>
      <c r="G529">
        <v>1.0108355283737183</v>
      </c>
      <c r="H529">
        <v>1.0108355283737183</v>
      </c>
      <c r="I529">
        <v>89.089027404785156</v>
      </c>
      <c r="J529">
        <v>0</v>
      </c>
      <c r="K529">
        <v>161936</v>
      </c>
      <c r="L529">
        <v>150889.57917000001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 t="s">
        <v>38</v>
      </c>
      <c r="Z529" s="3"/>
    </row>
    <row r="530" spans="1:26" hidden="1" x14ac:dyDescent="0.25">
      <c r="A530" s="10" t="str">
        <f t="shared" si="8"/>
        <v>2016All1-in-2September PeakCAISO13</v>
      </c>
      <c r="B530" s="10" t="s">
        <v>57</v>
      </c>
      <c r="C530" s="10" t="s">
        <v>0</v>
      </c>
      <c r="D530" s="10" t="s">
        <v>7</v>
      </c>
      <c r="E530" s="10" t="s">
        <v>9</v>
      </c>
      <c r="F530">
        <v>13</v>
      </c>
      <c r="G530">
        <v>1.01961350440979</v>
      </c>
      <c r="H530">
        <v>1.01961350440979</v>
      </c>
      <c r="I530">
        <v>84.758010864257813</v>
      </c>
      <c r="J530">
        <v>0</v>
      </c>
      <c r="K530">
        <v>161936</v>
      </c>
      <c r="L530">
        <v>150889.57917000001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 t="s">
        <v>39</v>
      </c>
      <c r="Z530" s="3"/>
    </row>
    <row r="531" spans="1:26" hidden="1" x14ac:dyDescent="0.25">
      <c r="A531" s="10" t="str">
        <f t="shared" si="8"/>
        <v>2016All1-in-10September PeakCAISO13</v>
      </c>
      <c r="B531" s="10" t="s">
        <v>57</v>
      </c>
      <c r="C531" s="10" t="s">
        <v>0</v>
      </c>
      <c r="D531" s="10" t="s">
        <v>7</v>
      </c>
      <c r="E531" s="10" t="s">
        <v>1</v>
      </c>
      <c r="F531">
        <v>13</v>
      </c>
      <c r="G531">
        <v>1.1350862979888916</v>
      </c>
      <c r="H531">
        <v>1.1350862979888916</v>
      </c>
      <c r="I531">
        <v>89.930015563964844</v>
      </c>
      <c r="J531">
        <v>0</v>
      </c>
      <c r="K531">
        <v>161936</v>
      </c>
      <c r="L531">
        <v>150889.57917000001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 t="s">
        <v>39</v>
      </c>
      <c r="Z531" s="3"/>
    </row>
    <row r="532" spans="1:26" hidden="1" x14ac:dyDescent="0.25">
      <c r="A532" s="10" t="str">
        <f t="shared" si="8"/>
        <v>2016All1-in-10September PeakPGE13</v>
      </c>
      <c r="B532" s="10" t="s">
        <v>57</v>
      </c>
      <c r="C532" s="10" t="s">
        <v>0</v>
      </c>
      <c r="D532" s="10" t="s">
        <v>7</v>
      </c>
      <c r="E532" s="10" t="s">
        <v>1</v>
      </c>
      <c r="F532">
        <v>13</v>
      </c>
      <c r="G532">
        <v>1.2383432388305664</v>
      </c>
      <c r="H532">
        <v>1.2383432388305664</v>
      </c>
      <c r="I532">
        <v>92.651229858398438</v>
      </c>
      <c r="J532">
        <v>0</v>
      </c>
      <c r="K532">
        <v>161936</v>
      </c>
      <c r="L532">
        <v>150889.57917000001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 t="s">
        <v>38</v>
      </c>
      <c r="Z532" s="3"/>
    </row>
    <row r="533" spans="1:26" hidden="1" x14ac:dyDescent="0.25">
      <c r="A533" s="10" t="str">
        <f t="shared" si="8"/>
        <v>2016All1-in-2September PeakPGE13</v>
      </c>
      <c r="B533" s="10" t="s">
        <v>57</v>
      </c>
      <c r="C533" s="10" t="s">
        <v>0</v>
      </c>
      <c r="D533" s="10" t="s">
        <v>7</v>
      </c>
      <c r="E533" s="10" t="s">
        <v>9</v>
      </c>
      <c r="F533">
        <v>13</v>
      </c>
      <c r="G533">
        <v>1.2264337539672852</v>
      </c>
      <c r="H533">
        <v>1.2264337539672852</v>
      </c>
      <c r="I533">
        <v>91.521781921386719</v>
      </c>
      <c r="J533">
        <v>0</v>
      </c>
      <c r="K533">
        <v>161936</v>
      </c>
      <c r="L533">
        <v>150889.57917000001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 t="s">
        <v>38</v>
      </c>
      <c r="Z533" s="3"/>
    </row>
    <row r="534" spans="1:26" hidden="1" x14ac:dyDescent="0.25">
      <c r="A534" s="10" t="str">
        <f t="shared" si="8"/>
        <v>2016All1-in-2September PeakCAISO14</v>
      </c>
      <c r="B534" s="10" t="s">
        <v>57</v>
      </c>
      <c r="C534" s="10" t="s">
        <v>0</v>
      </c>
      <c r="D534" s="10" t="s">
        <v>7</v>
      </c>
      <c r="E534" s="10" t="s">
        <v>9</v>
      </c>
      <c r="F534">
        <v>14</v>
      </c>
      <c r="G534">
        <v>1.243615984916687</v>
      </c>
      <c r="H534">
        <v>1.0889426469802856</v>
      </c>
      <c r="I534">
        <v>87.776626586914063</v>
      </c>
      <c r="J534">
        <v>0.10273714363574982</v>
      </c>
      <c r="K534">
        <v>161936</v>
      </c>
      <c r="L534">
        <v>150889.57917000001</v>
      </c>
      <c r="M534">
        <v>0.15467335283756256</v>
      </c>
      <c r="N534">
        <v>2.3005429655313492E-2</v>
      </c>
      <c r="O534">
        <v>0.10079799592494965</v>
      </c>
      <c r="P534">
        <v>0.15467335283756256</v>
      </c>
      <c r="Q534">
        <v>0.20854870975017548</v>
      </c>
      <c r="R534">
        <v>0.28634127974510193</v>
      </c>
      <c r="S534" t="s">
        <v>39</v>
      </c>
      <c r="Z534" s="3"/>
    </row>
    <row r="535" spans="1:26" hidden="1" x14ac:dyDescent="0.25">
      <c r="A535" s="10" t="str">
        <f t="shared" si="8"/>
        <v>2016All1-in-10September PeakCAISO14</v>
      </c>
      <c r="B535" s="10" t="s">
        <v>57</v>
      </c>
      <c r="C535" s="10" t="s">
        <v>0</v>
      </c>
      <c r="D535" s="10" t="s">
        <v>7</v>
      </c>
      <c r="E535" s="10" t="s">
        <v>1</v>
      </c>
      <c r="F535">
        <v>14</v>
      </c>
      <c r="G535">
        <v>1.3844574689865112</v>
      </c>
      <c r="H535">
        <v>1.1572978496551514</v>
      </c>
      <c r="I535">
        <v>92.779655456542969</v>
      </c>
      <c r="J535">
        <v>0.10273714363574982</v>
      </c>
      <c r="K535">
        <v>161936</v>
      </c>
      <c r="L535">
        <v>150889.57917000001</v>
      </c>
      <c r="M535">
        <v>0.22715961933135986</v>
      </c>
      <c r="N535">
        <v>9.5491692423820496E-2</v>
      </c>
      <c r="O535">
        <v>0.17328426241874695</v>
      </c>
      <c r="P535">
        <v>0.22715961933135986</v>
      </c>
      <c r="Q535">
        <v>0.28103497624397278</v>
      </c>
      <c r="R535">
        <v>0.35882753133773804</v>
      </c>
      <c r="S535" t="s">
        <v>39</v>
      </c>
      <c r="Z535" s="3"/>
    </row>
    <row r="536" spans="1:26" hidden="1" x14ac:dyDescent="0.25">
      <c r="A536" s="10" t="str">
        <f t="shared" si="8"/>
        <v>2016All1-in-2September PeakPGE14</v>
      </c>
      <c r="B536" s="10" t="s">
        <v>57</v>
      </c>
      <c r="C536" s="10" t="s">
        <v>0</v>
      </c>
      <c r="D536" s="10" t="s">
        <v>7</v>
      </c>
      <c r="E536" s="10" t="s">
        <v>9</v>
      </c>
      <c r="F536">
        <v>14</v>
      </c>
      <c r="G536">
        <v>1.4958733320236206</v>
      </c>
      <c r="H536">
        <v>1.2408249378204346</v>
      </c>
      <c r="I536">
        <v>94.58966064453125</v>
      </c>
      <c r="J536">
        <v>0.10273714363574982</v>
      </c>
      <c r="K536">
        <v>161936</v>
      </c>
      <c r="L536">
        <v>150889.57917000001</v>
      </c>
      <c r="M536">
        <v>0.25504836440086365</v>
      </c>
      <c r="N536">
        <v>0.12338043749332428</v>
      </c>
      <c r="O536">
        <v>0.20117300748825073</v>
      </c>
      <c r="P536">
        <v>0.25504836440086365</v>
      </c>
      <c r="Q536">
        <v>0.30892372131347656</v>
      </c>
      <c r="R536">
        <v>0.38671627640724182</v>
      </c>
      <c r="S536" t="s">
        <v>38</v>
      </c>
      <c r="Z536" s="3"/>
    </row>
    <row r="537" spans="1:26" hidden="1" x14ac:dyDescent="0.25">
      <c r="A537" s="10" t="str">
        <f t="shared" si="8"/>
        <v>2016All1-in-10September PeakPGE14</v>
      </c>
      <c r="B537" s="10" t="s">
        <v>57</v>
      </c>
      <c r="C537" s="10" t="s">
        <v>0</v>
      </c>
      <c r="D537" s="10" t="s">
        <v>7</v>
      </c>
      <c r="E537" s="10" t="s">
        <v>1</v>
      </c>
      <c r="F537">
        <v>14</v>
      </c>
      <c r="G537">
        <v>1.510399341583252</v>
      </c>
      <c r="H537">
        <v>1.2365319728851318</v>
      </c>
      <c r="I537">
        <v>95.350082397460938</v>
      </c>
      <c r="J537">
        <v>0.10273714363574982</v>
      </c>
      <c r="K537">
        <v>161936</v>
      </c>
      <c r="L537">
        <v>150889.57917000001</v>
      </c>
      <c r="M537">
        <v>0.27386730909347534</v>
      </c>
      <c r="N537">
        <v>0.14219938218593597</v>
      </c>
      <c r="O537">
        <v>0.21999195218086243</v>
      </c>
      <c r="P537">
        <v>0.27386730909347534</v>
      </c>
      <c r="Q537">
        <v>0.32774266600608826</v>
      </c>
      <c r="R537">
        <v>0.40553522109985352</v>
      </c>
      <c r="S537" t="s">
        <v>38</v>
      </c>
      <c r="Z537" s="3"/>
    </row>
    <row r="538" spans="1:26" hidden="1" x14ac:dyDescent="0.25">
      <c r="A538" s="10" t="str">
        <f t="shared" si="8"/>
        <v>2016All1-in-10September PeakCAISO15</v>
      </c>
      <c r="B538" s="10" t="s">
        <v>57</v>
      </c>
      <c r="C538" s="10" t="s">
        <v>0</v>
      </c>
      <c r="D538" s="10" t="s">
        <v>7</v>
      </c>
      <c r="E538" s="10" t="s">
        <v>1</v>
      </c>
      <c r="F538">
        <v>15</v>
      </c>
      <c r="G538">
        <v>1.643376350402832</v>
      </c>
      <c r="H538">
        <v>1.3145797252655029</v>
      </c>
      <c r="I538">
        <v>94.634902954101563</v>
      </c>
      <c r="J538">
        <v>0.1230589896440506</v>
      </c>
      <c r="K538">
        <v>161936</v>
      </c>
      <c r="L538">
        <v>150889.57917000001</v>
      </c>
      <c r="M538">
        <v>0.32879659533500671</v>
      </c>
      <c r="N538">
        <v>0.1710841953754425</v>
      </c>
      <c r="O538">
        <v>0.26426446437835693</v>
      </c>
      <c r="P538">
        <v>0.32879659533500671</v>
      </c>
      <c r="Q538">
        <v>0.39332872629165649</v>
      </c>
      <c r="R538">
        <v>0.48650899529457092</v>
      </c>
      <c r="S538" t="s">
        <v>39</v>
      </c>
      <c r="Z538" s="3"/>
    </row>
    <row r="539" spans="1:26" hidden="1" x14ac:dyDescent="0.25">
      <c r="A539" s="10" t="str">
        <f t="shared" si="8"/>
        <v>2016All1-in-2September PeakCAISO15</v>
      </c>
      <c r="B539" s="10" t="s">
        <v>57</v>
      </c>
      <c r="C539" s="10" t="s">
        <v>0</v>
      </c>
      <c r="D539" s="10" t="s">
        <v>7</v>
      </c>
      <c r="E539" s="10" t="s">
        <v>9</v>
      </c>
      <c r="F539">
        <v>15</v>
      </c>
      <c r="G539">
        <v>1.4761948585510254</v>
      </c>
      <c r="H539">
        <v>1.2321956157684326</v>
      </c>
      <c r="I539">
        <v>90.110832214355469</v>
      </c>
      <c r="J539">
        <v>0.1230589896440506</v>
      </c>
      <c r="K539">
        <v>161936</v>
      </c>
      <c r="L539">
        <v>150889.57917000001</v>
      </c>
      <c r="M539">
        <v>0.24399928748607635</v>
      </c>
      <c r="N539">
        <v>8.6286887526512146E-2</v>
      </c>
      <c r="O539">
        <v>0.17946715652942657</v>
      </c>
      <c r="P539">
        <v>0.24399928748607635</v>
      </c>
      <c r="Q539">
        <v>0.30853143334388733</v>
      </c>
      <c r="R539">
        <v>0.40171170234680176</v>
      </c>
      <c r="S539" t="s">
        <v>39</v>
      </c>
      <c r="Z539" s="3"/>
    </row>
    <row r="540" spans="1:26" hidden="1" x14ac:dyDescent="0.25">
      <c r="A540" s="10" t="str">
        <f t="shared" si="8"/>
        <v>2016All1-in-10September PeakPGE15</v>
      </c>
      <c r="B540" s="10" t="s">
        <v>57</v>
      </c>
      <c r="C540" s="10" t="s">
        <v>0</v>
      </c>
      <c r="D540" s="10" t="s">
        <v>7</v>
      </c>
      <c r="E540" s="10" t="s">
        <v>1</v>
      </c>
      <c r="F540">
        <v>15</v>
      </c>
      <c r="G540">
        <v>1.7928715944290161</v>
      </c>
      <c r="H540">
        <v>1.4016740322113037</v>
      </c>
      <c r="I540">
        <v>97.569664001464844</v>
      </c>
      <c r="J540">
        <v>0.1230589896440506</v>
      </c>
      <c r="K540">
        <v>161936</v>
      </c>
      <c r="L540">
        <v>150889.57917000001</v>
      </c>
      <c r="M540">
        <v>0.39119753241539001</v>
      </c>
      <c r="N540">
        <v>0.23348513245582581</v>
      </c>
      <c r="O540">
        <v>0.32666540145874023</v>
      </c>
      <c r="P540">
        <v>0.39119753241539001</v>
      </c>
      <c r="Q540">
        <v>0.45572966337203979</v>
      </c>
      <c r="R540">
        <v>0.54890996217727661</v>
      </c>
      <c r="S540" t="s">
        <v>38</v>
      </c>
      <c r="Z540" s="3"/>
    </row>
    <row r="541" spans="1:26" hidden="1" x14ac:dyDescent="0.25">
      <c r="A541" s="10" t="str">
        <f t="shared" si="8"/>
        <v>2016All1-in-2September PeakPGE15</v>
      </c>
      <c r="B541" s="10" t="s">
        <v>57</v>
      </c>
      <c r="C541" s="10" t="s">
        <v>0</v>
      </c>
      <c r="D541" s="10" t="s">
        <v>7</v>
      </c>
      <c r="E541" s="10" t="s">
        <v>9</v>
      </c>
      <c r="F541">
        <v>15</v>
      </c>
      <c r="G541">
        <v>1.775628924369812</v>
      </c>
      <c r="H541">
        <v>1.4082260131835937</v>
      </c>
      <c r="I541">
        <v>96.828697204589844</v>
      </c>
      <c r="J541">
        <v>0.1230589896440506</v>
      </c>
      <c r="K541">
        <v>161936</v>
      </c>
      <c r="L541">
        <v>150889.57917000001</v>
      </c>
      <c r="M541">
        <v>0.36740285158157349</v>
      </c>
      <c r="N541">
        <v>0.20969045162200928</v>
      </c>
      <c r="O541">
        <v>0.30287072062492371</v>
      </c>
      <c r="P541">
        <v>0.36740285158157349</v>
      </c>
      <c r="Q541">
        <v>0.43193498253822327</v>
      </c>
      <c r="R541">
        <v>0.5251152515411377</v>
      </c>
      <c r="S541" t="s">
        <v>38</v>
      </c>
      <c r="Z541" s="3"/>
    </row>
    <row r="542" spans="1:26" hidden="1" x14ac:dyDescent="0.25">
      <c r="A542" s="10" t="str">
        <f t="shared" si="8"/>
        <v>2016All1-in-10September PeakCAISO16</v>
      </c>
      <c r="B542" s="10" t="s">
        <v>57</v>
      </c>
      <c r="C542" s="10" t="s">
        <v>0</v>
      </c>
      <c r="D542" s="10" t="s">
        <v>7</v>
      </c>
      <c r="E542" s="10" t="s">
        <v>1</v>
      </c>
      <c r="F542">
        <v>16</v>
      </c>
      <c r="G542">
        <v>1.9315685033798218</v>
      </c>
      <c r="H542">
        <v>1.4854283332824707</v>
      </c>
      <c r="I542">
        <v>95.593521118164063</v>
      </c>
      <c r="J542">
        <v>0.15615223348140717</v>
      </c>
      <c r="K542">
        <v>161936</v>
      </c>
      <c r="L542">
        <v>150889.57917000001</v>
      </c>
      <c r="M542">
        <v>0.44614014029502869</v>
      </c>
      <c r="N542">
        <v>0.24601544439792633</v>
      </c>
      <c r="O542">
        <v>0.36425390839576721</v>
      </c>
      <c r="P542">
        <v>0.44614014029502869</v>
      </c>
      <c r="Q542">
        <v>0.52802634239196777</v>
      </c>
      <c r="R542">
        <v>0.64626485109329224</v>
      </c>
      <c r="S542" t="s">
        <v>39</v>
      </c>
      <c r="Z542" s="3"/>
    </row>
    <row r="543" spans="1:26" hidden="1" x14ac:dyDescent="0.25">
      <c r="A543" s="10" t="str">
        <f t="shared" si="8"/>
        <v>2016All1-in-2September PeakCAISO16</v>
      </c>
      <c r="B543" s="10" t="s">
        <v>57</v>
      </c>
      <c r="C543" s="10" t="s">
        <v>0</v>
      </c>
      <c r="D543" s="10" t="s">
        <v>7</v>
      </c>
      <c r="E543" s="10" t="s">
        <v>9</v>
      </c>
      <c r="F543">
        <v>16</v>
      </c>
      <c r="G543">
        <v>1.7350691556930542</v>
      </c>
      <c r="H543">
        <v>1.4015228748321533</v>
      </c>
      <c r="I543">
        <v>91.513748168945313</v>
      </c>
      <c r="J543">
        <v>0.15615223348140717</v>
      </c>
      <c r="K543">
        <v>161936</v>
      </c>
      <c r="L543">
        <v>150889.57917000001</v>
      </c>
      <c r="M543">
        <v>0.33354634046554565</v>
      </c>
      <c r="N543">
        <v>0.1334216445684433</v>
      </c>
      <c r="O543">
        <v>0.25166010856628418</v>
      </c>
      <c r="P543">
        <v>0.33354634046554565</v>
      </c>
      <c r="Q543">
        <v>0.41543257236480713</v>
      </c>
      <c r="R543">
        <v>0.53367102146148682</v>
      </c>
      <c r="S543" t="s">
        <v>39</v>
      </c>
      <c r="Z543" s="3"/>
    </row>
    <row r="544" spans="1:26" hidden="1" x14ac:dyDescent="0.25">
      <c r="A544" s="10" t="str">
        <f t="shared" si="8"/>
        <v>2016All1-in-10September PeakPGE16</v>
      </c>
      <c r="B544" s="10" t="s">
        <v>57</v>
      </c>
      <c r="C544" s="10" t="s">
        <v>0</v>
      </c>
      <c r="D544" s="10" t="s">
        <v>7</v>
      </c>
      <c r="E544" s="10" t="s">
        <v>1</v>
      </c>
      <c r="F544">
        <v>16</v>
      </c>
      <c r="G544">
        <v>2.1072802543640137</v>
      </c>
      <c r="H544">
        <v>1.5760025978088379</v>
      </c>
      <c r="I544">
        <v>98.604057312011719</v>
      </c>
      <c r="J544">
        <v>0.15615223348140717</v>
      </c>
      <c r="K544">
        <v>161936</v>
      </c>
      <c r="L544">
        <v>150889.57917000001</v>
      </c>
      <c r="M544">
        <v>0.53127771615982056</v>
      </c>
      <c r="N544">
        <v>0.33115300536155701</v>
      </c>
      <c r="O544">
        <v>0.44939148426055908</v>
      </c>
      <c r="P544">
        <v>0.53127771615982056</v>
      </c>
      <c r="Q544">
        <v>0.61316394805908203</v>
      </c>
      <c r="R544">
        <v>0.73140239715576172</v>
      </c>
      <c r="S544" t="s">
        <v>38</v>
      </c>
      <c r="Z544" s="3"/>
    </row>
    <row r="545" spans="1:26" hidden="1" x14ac:dyDescent="0.25">
      <c r="A545" s="10" t="str">
        <f t="shared" si="8"/>
        <v>2016All1-in-2September PeakPGE16</v>
      </c>
      <c r="B545" s="10" t="s">
        <v>57</v>
      </c>
      <c r="C545" s="10" t="s">
        <v>0</v>
      </c>
      <c r="D545" s="10" t="s">
        <v>7</v>
      </c>
      <c r="E545" s="10" t="s">
        <v>9</v>
      </c>
      <c r="F545">
        <v>16</v>
      </c>
      <c r="G545">
        <v>2.0870139598846436</v>
      </c>
      <c r="H545">
        <v>1.584003210067749</v>
      </c>
      <c r="I545">
        <v>97.742637634277344</v>
      </c>
      <c r="J545">
        <v>0.15615223348140717</v>
      </c>
      <c r="K545">
        <v>161936</v>
      </c>
      <c r="L545">
        <v>150889.57917000001</v>
      </c>
      <c r="M545">
        <v>0.50301080942153931</v>
      </c>
      <c r="N545">
        <v>0.30288609862327576</v>
      </c>
      <c r="O545">
        <v>0.42112457752227783</v>
      </c>
      <c r="P545">
        <v>0.50301080942153931</v>
      </c>
      <c r="Q545">
        <v>0.58489704132080078</v>
      </c>
      <c r="R545">
        <v>0.70313549041748047</v>
      </c>
      <c r="S545" t="s">
        <v>38</v>
      </c>
      <c r="Z545" s="3"/>
    </row>
    <row r="546" spans="1:26" hidden="1" x14ac:dyDescent="0.25">
      <c r="A546" s="10" t="str">
        <f t="shared" si="8"/>
        <v>2016All1-in-10September PeakCAISO17</v>
      </c>
      <c r="B546" s="10" t="s">
        <v>57</v>
      </c>
      <c r="C546" s="10" t="s">
        <v>0</v>
      </c>
      <c r="D546" s="10" t="s">
        <v>7</v>
      </c>
      <c r="E546" s="10" t="s">
        <v>1</v>
      </c>
      <c r="F546">
        <v>17</v>
      </c>
      <c r="G546">
        <v>2.1901893615722656</v>
      </c>
      <c r="H546">
        <v>1.6663025617599487</v>
      </c>
      <c r="I546">
        <v>95.509674072265625</v>
      </c>
      <c r="J546">
        <v>0.16046801209449768</v>
      </c>
      <c r="K546">
        <v>161936</v>
      </c>
      <c r="L546">
        <v>150889.57917000001</v>
      </c>
      <c r="M546">
        <v>0.52388679981231689</v>
      </c>
      <c r="N546">
        <v>0.31823098659515381</v>
      </c>
      <c r="O546">
        <v>0.43973737955093384</v>
      </c>
      <c r="P546">
        <v>0.52388679981231689</v>
      </c>
      <c r="Q546">
        <v>0.60803622007369995</v>
      </c>
      <c r="R546">
        <v>0.72954261302947998</v>
      </c>
      <c r="S546" t="s">
        <v>39</v>
      </c>
      <c r="Z546" s="3"/>
    </row>
    <row r="547" spans="1:26" hidden="1" x14ac:dyDescent="0.25">
      <c r="A547" s="10" t="str">
        <f t="shared" si="8"/>
        <v>2016All1-in-2September PeakCAISO17</v>
      </c>
      <c r="B547" s="10" t="s">
        <v>57</v>
      </c>
      <c r="C547" s="10" t="s">
        <v>0</v>
      </c>
      <c r="D547" s="10" t="s">
        <v>7</v>
      </c>
      <c r="E547" s="10" t="s">
        <v>9</v>
      </c>
      <c r="F547">
        <v>17</v>
      </c>
      <c r="G547">
        <v>1.9673804044723511</v>
      </c>
      <c r="H547">
        <v>1.5389171838760376</v>
      </c>
      <c r="I547">
        <v>91.808319091796875</v>
      </c>
      <c r="J547">
        <v>0.16046801209449768</v>
      </c>
      <c r="K547">
        <v>161936</v>
      </c>
      <c r="L547">
        <v>150889.57917000001</v>
      </c>
      <c r="M547">
        <v>0.42846322059631348</v>
      </c>
      <c r="N547">
        <v>0.22280742228031158</v>
      </c>
      <c r="O547">
        <v>0.34431380033493042</v>
      </c>
      <c r="P547">
        <v>0.42846322059631348</v>
      </c>
      <c r="Q547">
        <v>0.51261264085769653</v>
      </c>
      <c r="R547">
        <v>0.63411903381347656</v>
      </c>
      <c r="S547" t="s">
        <v>39</v>
      </c>
      <c r="Z547" s="3"/>
    </row>
    <row r="548" spans="1:26" hidden="1" x14ac:dyDescent="0.25">
      <c r="A548" s="10" t="str">
        <f t="shared" si="8"/>
        <v>2016All1-in-2September PeakPGE17</v>
      </c>
      <c r="B548" s="10" t="s">
        <v>57</v>
      </c>
      <c r="C548" s="10" t="s">
        <v>0</v>
      </c>
      <c r="D548" s="10" t="s">
        <v>7</v>
      </c>
      <c r="E548" s="10" t="s">
        <v>9</v>
      </c>
      <c r="F548">
        <v>17</v>
      </c>
      <c r="G548">
        <v>2.3664474487304687</v>
      </c>
      <c r="H548">
        <v>1.796072244644165</v>
      </c>
      <c r="I548">
        <v>97.478355407714844</v>
      </c>
      <c r="J548">
        <v>0.16046801209449768</v>
      </c>
      <c r="K548">
        <v>161936</v>
      </c>
      <c r="L548">
        <v>150889.57917000001</v>
      </c>
      <c r="M548">
        <v>0.57037520408630371</v>
      </c>
      <c r="N548">
        <v>0.36471939086914063</v>
      </c>
      <c r="O548">
        <v>0.48622578382492065</v>
      </c>
      <c r="P548">
        <v>0.57037520408630371</v>
      </c>
      <c r="Q548">
        <v>0.65452462434768677</v>
      </c>
      <c r="R548">
        <v>0.7760310173034668</v>
      </c>
      <c r="S548" t="s">
        <v>38</v>
      </c>
      <c r="Z548" s="3"/>
    </row>
    <row r="549" spans="1:26" hidden="1" x14ac:dyDescent="0.25">
      <c r="A549" s="10" t="str">
        <f t="shared" si="8"/>
        <v>2016All1-in-10September PeakPGE17</v>
      </c>
      <c r="B549" s="10" t="s">
        <v>57</v>
      </c>
      <c r="C549" s="10" t="s">
        <v>0</v>
      </c>
      <c r="D549" s="10" t="s">
        <v>7</v>
      </c>
      <c r="E549" s="10" t="s">
        <v>1</v>
      </c>
      <c r="F549">
        <v>17</v>
      </c>
      <c r="G549">
        <v>2.3894274234771729</v>
      </c>
      <c r="H549">
        <v>1.7871816158294678</v>
      </c>
      <c r="I549">
        <v>98.564651489257813</v>
      </c>
      <c r="J549">
        <v>0.16046801209449768</v>
      </c>
      <c r="K549">
        <v>161936</v>
      </c>
      <c r="L549">
        <v>150889.57917000001</v>
      </c>
      <c r="M549">
        <v>0.60224580764770508</v>
      </c>
      <c r="N549">
        <v>0.39658999443054199</v>
      </c>
      <c r="O549">
        <v>0.51809638738632202</v>
      </c>
      <c r="P549">
        <v>0.60224580764770508</v>
      </c>
      <c r="Q549">
        <v>0.68639522790908813</v>
      </c>
      <c r="R549">
        <v>0.80790162086486816</v>
      </c>
      <c r="S549" t="s">
        <v>38</v>
      </c>
      <c r="Z549" s="3"/>
    </row>
    <row r="550" spans="1:26" hidden="1" x14ac:dyDescent="0.25">
      <c r="A550" s="10" t="str">
        <f t="shared" si="8"/>
        <v>2016All1-in-2September PeakCAISO18</v>
      </c>
      <c r="B550" s="10" t="s">
        <v>57</v>
      </c>
      <c r="C550" s="10" t="s">
        <v>0</v>
      </c>
      <c r="D550" s="10" t="s">
        <v>7</v>
      </c>
      <c r="E550" s="10" t="s">
        <v>9</v>
      </c>
      <c r="F550">
        <v>18</v>
      </c>
      <c r="G550">
        <v>2.1272106170654297</v>
      </c>
      <c r="H550">
        <v>1.7200150489807129</v>
      </c>
      <c r="I550">
        <v>90.542816162109375</v>
      </c>
      <c r="J550">
        <v>0.13599415123462677</v>
      </c>
      <c r="K550">
        <v>161936</v>
      </c>
      <c r="L550">
        <v>150889.57917000001</v>
      </c>
      <c r="M550">
        <v>0.40719550848007202</v>
      </c>
      <c r="N550">
        <v>0.23290540277957916</v>
      </c>
      <c r="O550">
        <v>0.33588019013404846</v>
      </c>
      <c r="P550">
        <v>0.40719550848007202</v>
      </c>
      <c r="Q550">
        <v>0.47851082682609558</v>
      </c>
      <c r="R550">
        <v>0.58148562908172607</v>
      </c>
      <c r="S550" t="s">
        <v>39</v>
      </c>
      <c r="Z550" s="3"/>
    </row>
    <row r="551" spans="1:26" hidden="1" x14ac:dyDescent="0.25">
      <c r="A551" s="10" t="str">
        <f t="shared" si="8"/>
        <v>2016All1-in-10September PeakCAISO18</v>
      </c>
      <c r="B551" s="10" t="s">
        <v>57</v>
      </c>
      <c r="C551" s="10" t="s">
        <v>0</v>
      </c>
      <c r="D551" s="10" t="s">
        <v>7</v>
      </c>
      <c r="E551" s="10" t="s">
        <v>1</v>
      </c>
      <c r="F551">
        <v>18</v>
      </c>
      <c r="G551">
        <v>2.3681204319000244</v>
      </c>
      <c r="H551">
        <v>1.8630841970443726</v>
      </c>
      <c r="I551">
        <v>94.060066223144531</v>
      </c>
      <c r="J551">
        <v>0.13599415123462677</v>
      </c>
      <c r="K551">
        <v>161936</v>
      </c>
      <c r="L551">
        <v>150889.57917000001</v>
      </c>
      <c r="M551">
        <v>0.50503623485565186</v>
      </c>
      <c r="N551">
        <v>0.33074614405632019</v>
      </c>
      <c r="O551">
        <v>0.4337209165096283</v>
      </c>
      <c r="P551">
        <v>0.50503623485565186</v>
      </c>
      <c r="Q551">
        <v>0.5763515830039978</v>
      </c>
      <c r="R551">
        <v>0.67932635545730591</v>
      </c>
      <c r="S551" t="s">
        <v>39</v>
      </c>
      <c r="Z551" s="3"/>
    </row>
    <row r="552" spans="1:26" hidden="1" x14ac:dyDescent="0.25">
      <c r="A552" s="10" t="str">
        <f t="shared" si="8"/>
        <v>2016All1-in-2September PeakPGE18</v>
      </c>
      <c r="B552" s="10" t="s">
        <v>57</v>
      </c>
      <c r="C552" s="10" t="s">
        <v>0</v>
      </c>
      <c r="D552" s="10" t="s">
        <v>7</v>
      </c>
      <c r="E552" s="10" t="s">
        <v>9</v>
      </c>
      <c r="F552">
        <v>18</v>
      </c>
      <c r="G552">
        <v>2.5586979389190674</v>
      </c>
      <c r="H552">
        <v>2.0025830268859863</v>
      </c>
      <c r="I552">
        <v>96.027671813964844</v>
      </c>
      <c r="J552">
        <v>0.13599415123462677</v>
      </c>
      <c r="K552">
        <v>161936</v>
      </c>
      <c r="L552">
        <v>150889.57917000001</v>
      </c>
      <c r="M552">
        <v>0.55611485242843628</v>
      </c>
      <c r="N552">
        <v>0.38182476162910461</v>
      </c>
      <c r="O552">
        <v>0.48479953408241272</v>
      </c>
      <c r="P552">
        <v>0.55611485242843628</v>
      </c>
      <c r="Q552">
        <v>0.62743020057678223</v>
      </c>
      <c r="R552">
        <v>0.73040497303009033</v>
      </c>
      <c r="S552" t="s">
        <v>38</v>
      </c>
      <c r="Z552" s="3"/>
    </row>
    <row r="553" spans="1:26" hidden="1" x14ac:dyDescent="0.25">
      <c r="A553" s="10" t="str">
        <f t="shared" si="8"/>
        <v>2016All1-in-10September PeakPGE18</v>
      </c>
      <c r="B553" s="10" t="s">
        <v>57</v>
      </c>
      <c r="C553" s="10" t="s">
        <v>0</v>
      </c>
      <c r="D553" s="10" t="s">
        <v>7</v>
      </c>
      <c r="E553" s="10" t="s">
        <v>1</v>
      </c>
      <c r="F553">
        <v>18</v>
      </c>
      <c r="G553">
        <v>2.5835447311401367</v>
      </c>
      <c r="H553">
        <v>1.9895102977752686</v>
      </c>
      <c r="I553">
        <v>97.408760070800781</v>
      </c>
      <c r="J553">
        <v>0.13599415123462677</v>
      </c>
      <c r="K553">
        <v>161936</v>
      </c>
      <c r="L553">
        <v>150889.57917000001</v>
      </c>
      <c r="M553">
        <v>0.59403443336486816</v>
      </c>
      <c r="N553">
        <v>0.4197443425655365</v>
      </c>
      <c r="O553">
        <v>0.52271908521652222</v>
      </c>
      <c r="P553">
        <v>0.59403443336486816</v>
      </c>
      <c r="Q553">
        <v>0.66534978151321411</v>
      </c>
      <c r="R553">
        <v>0.76832455396652222</v>
      </c>
      <c r="S553" t="s">
        <v>38</v>
      </c>
      <c r="Z553" s="3"/>
    </row>
    <row r="554" spans="1:26" hidden="1" x14ac:dyDescent="0.25">
      <c r="A554" s="10" t="str">
        <f t="shared" si="8"/>
        <v>2016All1-in-10September PeakCAISO19</v>
      </c>
      <c r="B554" s="10" t="s">
        <v>57</v>
      </c>
      <c r="C554" s="10" t="s">
        <v>0</v>
      </c>
      <c r="D554" s="10" t="s">
        <v>7</v>
      </c>
      <c r="E554" s="10" t="s">
        <v>1</v>
      </c>
      <c r="F554">
        <v>19</v>
      </c>
      <c r="G554">
        <v>2.4057197570800781</v>
      </c>
      <c r="H554">
        <v>2.6310138702392578</v>
      </c>
      <c r="I554">
        <v>90.718086242675781</v>
      </c>
      <c r="J554">
        <v>0.11742977052927017</v>
      </c>
      <c r="K554">
        <v>161936</v>
      </c>
      <c r="L554">
        <v>150889.57917000001</v>
      </c>
      <c r="M554">
        <v>-0.22529420256614685</v>
      </c>
      <c r="N554">
        <v>-0.37579220533370972</v>
      </c>
      <c r="O554">
        <v>-0.28687438368797302</v>
      </c>
      <c r="P554">
        <v>-0.22529420256614685</v>
      </c>
      <c r="Q554">
        <v>-0.16371403634548187</v>
      </c>
      <c r="R554">
        <v>-7.4796207249164581E-2</v>
      </c>
      <c r="S554" t="s">
        <v>39</v>
      </c>
      <c r="Z554" s="3"/>
    </row>
    <row r="555" spans="1:26" hidden="1" x14ac:dyDescent="0.25">
      <c r="A555" s="10" t="str">
        <f t="shared" si="8"/>
        <v>2016All1-in-2September PeakCAISO19</v>
      </c>
      <c r="B555" s="10" t="s">
        <v>57</v>
      </c>
      <c r="C555" s="10" t="s">
        <v>0</v>
      </c>
      <c r="D555" s="10" t="s">
        <v>7</v>
      </c>
      <c r="E555" s="10" t="s">
        <v>9</v>
      </c>
      <c r="F555">
        <v>19</v>
      </c>
      <c r="G555">
        <v>2.1609847545623779</v>
      </c>
      <c r="H555">
        <v>2.3726356029510498</v>
      </c>
      <c r="I555">
        <v>87.651649475097656</v>
      </c>
      <c r="J555">
        <v>0.11742977052927017</v>
      </c>
      <c r="K555">
        <v>161936</v>
      </c>
      <c r="L555">
        <v>150889.57917000001</v>
      </c>
      <c r="M555">
        <v>-0.21165087819099426</v>
      </c>
      <c r="N555">
        <v>-0.36214888095855713</v>
      </c>
      <c r="O555">
        <v>-0.27323105931282043</v>
      </c>
      <c r="P555">
        <v>-0.21165087819099426</v>
      </c>
      <c r="Q555">
        <v>-0.15007071197032928</v>
      </c>
      <c r="R555">
        <v>-6.1152882874011993E-2</v>
      </c>
      <c r="S555" t="s">
        <v>39</v>
      </c>
      <c r="Z555" s="3"/>
    </row>
    <row r="556" spans="1:26" hidden="1" x14ac:dyDescent="0.25">
      <c r="A556" s="10" t="str">
        <f t="shared" si="8"/>
        <v>2016All1-in-2September PeakPGE19</v>
      </c>
      <c r="B556" s="10" t="s">
        <v>57</v>
      </c>
      <c r="C556" s="10" t="s">
        <v>0</v>
      </c>
      <c r="D556" s="10" t="s">
        <v>7</v>
      </c>
      <c r="E556" s="10" t="s">
        <v>9</v>
      </c>
      <c r="F556">
        <v>19</v>
      </c>
      <c r="G556">
        <v>2.5993227958679199</v>
      </c>
      <c r="H556">
        <v>2.8295104503631592</v>
      </c>
      <c r="I556">
        <v>92.622901916503906</v>
      </c>
      <c r="J556">
        <v>0.11742977052927017</v>
      </c>
      <c r="K556">
        <v>161936</v>
      </c>
      <c r="L556">
        <v>150889.57917000001</v>
      </c>
      <c r="M556">
        <v>-0.23018774390220642</v>
      </c>
      <c r="N556">
        <v>-0.38068574666976929</v>
      </c>
      <c r="O556">
        <v>-0.29176792502403259</v>
      </c>
      <c r="P556">
        <v>-0.23018774390220642</v>
      </c>
      <c r="Q556">
        <v>-0.16860757768154144</v>
      </c>
      <c r="R556">
        <v>-7.9689748585224152E-2</v>
      </c>
      <c r="S556" t="s">
        <v>38</v>
      </c>
      <c r="Z556" s="3"/>
    </row>
    <row r="557" spans="1:26" hidden="1" x14ac:dyDescent="0.25">
      <c r="A557" s="10" t="str">
        <f t="shared" si="8"/>
        <v>2016All1-in-10September PeakPGE19</v>
      </c>
      <c r="B557" s="10" t="s">
        <v>57</v>
      </c>
      <c r="C557" s="10" t="s">
        <v>0</v>
      </c>
      <c r="D557" s="10" t="s">
        <v>7</v>
      </c>
      <c r="E557" s="10" t="s">
        <v>1</v>
      </c>
      <c r="F557">
        <v>19</v>
      </c>
      <c r="G557">
        <v>2.6245639324188232</v>
      </c>
      <c r="H557">
        <v>2.859539270401001</v>
      </c>
      <c r="I557">
        <v>93.938941955566406</v>
      </c>
      <c r="J557">
        <v>0.11742977052927017</v>
      </c>
      <c r="K557">
        <v>161936</v>
      </c>
      <c r="L557">
        <v>150889.57917000001</v>
      </c>
      <c r="M557">
        <v>-0.23497524857521057</v>
      </c>
      <c r="N557">
        <v>-0.38547325134277344</v>
      </c>
      <c r="O557">
        <v>-0.29655542969703674</v>
      </c>
      <c r="P557">
        <v>-0.23497524857521057</v>
      </c>
      <c r="Q557">
        <v>-0.17339508235454559</v>
      </c>
      <c r="R557">
        <v>-8.4477253258228302E-2</v>
      </c>
      <c r="S557" t="s">
        <v>38</v>
      </c>
      <c r="Z557" s="3"/>
    </row>
    <row r="558" spans="1:26" hidden="1" x14ac:dyDescent="0.25">
      <c r="A558" s="10" t="str">
        <f t="shared" si="8"/>
        <v>2016All1-in-10September PeakCAISO20</v>
      </c>
      <c r="B558" s="10" t="s">
        <v>57</v>
      </c>
      <c r="C558" s="10" t="s">
        <v>0</v>
      </c>
      <c r="D558" s="10" t="s">
        <v>7</v>
      </c>
      <c r="E558" s="10" t="s">
        <v>1</v>
      </c>
      <c r="F558">
        <v>20</v>
      </c>
      <c r="G558">
        <v>2.2764284610748291</v>
      </c>
      <c r="H558">
        <v>2.5316944122314453</v>
      </c>
      <c r="I558">
        <v>84.943534851074219</v>
      </c>
      <c r="J558">
        <v>7.6294809579849243E-2</v>
      </c>
      <c r="K558">
        <v>161936</v>
      </c>
      <c r="L558">
        <v>150889.57917000001</v>
      </c>
      <c r="M558">
        <v>-0.25526601076126099</v>
      </c>
      <c r="N558">
        <v>-0.35304543375968933</v>
      </c>
      <c r="O558">
        <v>-0.2952750027179718</v>
      </c>
      <c r="P558">
        <v>-0.25526601076126099</v>
      </c>
      <c r="Q558">
        <v>-0.21525701880455017</v>
      </c>
      <c r="R558">
        <v>-0.15748658776283264</v>
      </c>
      <c r="S558" t="s">
        <v>39</v>
      </c>
      <c r="Z558" s="3"/>
    </row>
    <row r="559" spans="1:26" hidden="1" x14ac:dyDescent="0.25">
      <c r="A559" s="10" t="str">
        <f t="shared" si="8"/>
        <v>2016All1-in-2September PeakCAISO20</v>
      </c>
      <c r="B559" s="10" t="s">
        <v>57</v>
      </c>
      <c r="C559" s="10" t="s">
        <v>0</v>
      </c>
      <c r="D559" s="10" t="s">
        <v>7</v>
      </c>
      <c r="E559" s="10" t="s">
        <v>9</v>
      </c>
      <c r="F559">
        <v>20</v>
      </c>
      <c r="G559">
        <v>2.0448462963104248</v>
      </c>
      <c r="H559">
        <v>2.2580811977386475</v>
      </c>
      <c r="I559">
        <v>82.75091552734375</v>
      </c>
      <c r="J559">
        <v>7.6294809579849243E-2</v>
      </c>
      <c r="K559">
        <v>161936</v>
      </c>
      <c r="L559">
        <v>150889.57917000001</v>
      </c>
      <c r="M559">
        <v>-0.21323488652706146</v>
      </c>
      <c r="N559">
        <v>-0.311014324426651</v>
      </c>
      <c r="O559">
        <v>-0.25324389338493347</v>
      </c>
      <c r="P559">
        <v>-0.21323488652706146</v>
      </c>
      <c r="Q559">
        <v>-0.17322589457035065</v>
      </c>
      <c r="R559">
        <v>-0.11545545607805252</v>
      </c>
      <c r="S559" t="s">
        <v>39</v>
      </c>
      <c r="Z559" s="3"/>
    </row>
    <row r="560" spans="1:26" hidden="1" x14ac:dyDescent="0.25">
      <c r="A560" s="10" t="str">
        <f t="shared" si="8"/>
        <v>2016All1-in-10September PeakPGE20</v>
      </c>
      <c r="B560" s="10" t="s">
        <v>57</v>
      </c>
      <c r="C560" s="10" t="s">
        <v>0</v>
      </c>
      <c r="D560" s="10" t="s">
        <v>7</v>
      </c>
      <c r="E560" s="10" t="s">
        <v>1</v>
      </c>
      <c r="F560">
        <v>20</v>
      </c>
      <c r="G560">
        <v>2.4835114479064941</v>
      </c>
      <c r="H560">
        <v>2.7729113101959229</v>
      </c>
      <c r="I560">
        <v>88.341827392578125</v>
      </c>
      <c r="J560">
        <v>7.6294809579849243E-2</v>
      </c>
      <c r="K560">
        <v>161936</v>
      </c>
      <c r="L560">
        <v>150889.57917000001</v>
      </c>
      <c r="M560">
        <v>-0.28939992189407349</v>
      </c>
      <c r="N560">
        <v>-0.38717934489250183</v>
      </c>
      <c r="O560">
        <v>-0.3294089138507843</v>
      </c>
      <c r="P560">
        <v>-0.28939992189407349</v>
      </c>
      <c r="Q560">
        <v>-0.24939092993736267</v>
      </c>
      <c r="R560">
        <v>-0.19162049889564514</v>
      </c>
      <c r="S560" t="s">
        <v>38</v>
      </c>
      <c r="Z560" s="3"/>
    </row>
    <row r="561" spans="1:26" hidden="1" x14ac:dyDescent="0.25">
      <c r="A561" s="10" t="str">
        <f t="shared" si="8"/>
        <v>2016All1-in-2September PeakPGE20</v>
      </c>
      <c r="B561" s="10" t="s">
        <v>57</v>
      </c>
      <c r="C561" s="10" t="s">
        <v>0</v>
      </c>
      <c r="D561" s="10" t="s">
        <v>7</v>
      </c>
      <c r="E561" s="10" t="s">
        <v>9</v>
      </c>
      <c r="F561">
        <v>20</v>
      </c>
      <c r="G561">
        <v>2.4596266746520996</v>
      </c>
      <c r="H561">
        <v>2.7333352565765381</v>
      </c>
      <c r="I561">
        <v>87.009208679199219</v>
      </c>
      <c r="J561">
        <v>7.6294809579849243E-2</v>
      </c>
      <c r="K561">
        <v>161936</v>
      </c>
      <c r="L561">
        <v>150889.57917000001</v>
      </c>
      <c r="M561">
        <v>-0.27370864152908325</v>
      </c>
      <c r="N561">
        <v>-0.3714880645275116</v>
      </c>
      <c r="O561">
        <v>-0.31371763348579407</v>
      </c>
      <c r="P561">
        <v>-0.27370864152908325</v>
      </c>
      <c r="Q561">
        <v>-0.23369964957237244</v>
      </c>
      <c r="R561">
        <v>-0.17592921853065491</v>
      </c>
      <c r="S561" t="s">
        <v>38</v>
      </c>
      <c r="Z561" s="3"/>
    </row>
    <row r="562" spans="1:26" hidden="1" x14ac:dyDescent="0.25">
      <c r="A562" s="10" t="str">
        <f t="shared" si="8"/>
        <v>2016All1-in-10September PeakCAISO21</v>
      </c>
      <c r="B562" s="10" t="s">
        <v>57</v>
      </c>
      <c r="C562" s="10" t="s">
        <v>0</v>
      </c>
      <c r="D562" s="10" t="s">
        <v>7</v>
      </c>
      <c r="E562" s="10" t="s">
        <v>1</v>
      </c>
      <c r="F562">
        <v>21</v>
      </c>
      <c r="G562">
        <v>2.0712993144989014</v>
      </c>
      <c r="H562">
        <v>2.2288541793823242</v>
      </c>
      <c r="I562">
        <v>80.294219970703125</v>
      </c>
      <c r="J562">
        <v>7.6630406081676483E-2</v>
      </c>
      <c r="K562">
        <v>161936</v>
      </c>
      <c r="L562">
        <v>150889.57917000001</v>
      </c>
      <c r="M562">
        <v>-0.15755487978458405</v>
      </c>
      <c r="N562">
        <v>-0.25576439499855042</v>
      </c>
      <c r="O562">
        <v>-0.1977398693561554</v>
      </c>
      <c r="P562">
        <v>-0.15755487978458405</v>
      </c>
      <c r="Q562">
        <v>-0.11736989766359329</v>
      </c>
      <c r="R562">
        <v>-5.9345349669456482E-2</v>
      </c>
      <c r="S562" t="s">
        <v>39</v>
      </c>
      <c r="Z562" s="3"/>
    </row>
    <row r="563" spans="1:26" hidden="1" x14ac:dyDescent="0.25">
      <c r="A563" s="10" t="str">
        <f t="shared" si="8"/>
        <v>2016All1-in-2September PeakCAISO21</v>
      </c>
      <c r="B563" s="10" t="s">
        <v>57</v>
      </c>
      <c r="C563" s="10" t="s">
        <v>0</v>
      </c>
      <c r="D563" s="10" t="s">
        <v>7</v>
      </c>
      <c r="E563" s="10" t="s">
        <v>9</v>
      </c>
      <c r="F563">
        <v>21</v>
      </c>
      <c r="G563">
        <v>1.8605852127075195</v>
      </c>
      <c r="H563">
        <v>1.977030873298645</v>
      </c>
      <c r="I563">
        <v>78.829376220703125</v>
      </c>
      <c r="J563">
        <v>7.6630406081676483E-2</v>
      </c>
      <c r="K563">
        <v>161936</v>
      </c>
      <c r="L563">
        <v>150889.57917000001</v>
      </c>
      <c r="M563">
        <v>-0.11644564568996429</v>
      </c>
      <c r="N563">
        <v>-0.21465517580509186</v>
      </c>
      <c r="O563">
        <v>-0.15663063526153564</v>
      </c>
      <c r="P563">
        <v>-0.11644564568996429</v>
      </c>
      <c r="Q563">
        <v>-7.6260663568973541E-2</v>
      </c>
      <c r="R563">
        <v>-1.823611743748188E-2</v>
      </c>
      <c r="S563" t="s">
        <v>39</v>
      </c>
      <c r="Z563" s="3"/>
    </row>
    <row r="564" spans="1:26" hidden="1" x14ac:dyDescent="0.25">
      <c r="A564" s="10" t="str">
        <f t="shared" si="8"/>
        <v>2016All1-in-10September PeakPGE21</v>
      </c>
      <c r="B564" s="10" t="s">
        <v>57</v>
      </c>
      <c r="C564" s="10" t="s">
        <v>0</v>
      </c>
      <c r="D564" s="10" t="s">
        <v>7</v>
      </c>
      <c r="E564" s="10" t="s">
        <v>1</v>
      </c>
      <c r="F564">
        <v>21</v>
      </c>
      <c r="G564">
        <v>2.2597222328186035</v>
      </c>
      <c r="H564">
        <v>2.4445745944976807</v>
      </c>
      <c r="I564">
        <v>84.129440307617187</v>
      </c>
      <c r="J564">
        <v>7.6630406081676483E-2</v>
      </c>
      <c r="K564">
        <v>161936</v>
      </c>
      <c r="L564">
        <v>150889.57917000001</v>
      </c>
      <c r="M564">
        <v>-0.18485239148139954</v>
      </c>
      <c r="N564">
        <v>-0.2830619215965271</v>
      </c>
      <c r="O564">
        <v>-0.22503738105297089</v>
      </c>
      <c r="P564">
        <v>-0.18485239148139954</v>
      </c>
      <c r="Q564">
        <v>-0.14466740190982819</v>
      </c>
      <c r="R564">
        <v>-8.6642861366271973E-2</v>
      </c>
      <c r="S564" t="s">
        <v>38</v>
      </c>
      <c r="Z564" s="3"/>
    </row>
    <row r="565" spans="1:26" hidden="1" x14ac:dyDescent="0.25">
      <c r="A565" s="10" t="str">
        <f t="shared" si="8"/>
        <v>2016All1-in-2September PeakPGE21</v>
      </c>
      <c r="B565" s="10" t="s">
        <v>57</v>
      </c>
      <c r="C565" s="10" t="s">
        <v>0</v>
      </c>
      <c r="D565" s="10" t="s">
        <v>7</v>
      </c>
      <c r="E565" s="10" t="s">
        <v>9</v>
      </c>
      <c r="F565">
        <v>21</v>
      </c>
      <c r="G565">
        <v>2.2379896640777588</v>
      </c>
      <c r="H565">
        <v>2.4101524353027344</v>
      </c>
      <c r="I565">
        <v>82.454742431640625</v>
      </c>
      <c r="J565">
        <v>7.6630406081676483E-2</v>
      </c>
      <c r="K565">
        <v>161936</v>
      </c>
      <c r="L565">
        <v>150889.57917000001</v>
      </c>
      <c r="M565">
        <v>-0.17216277122497559</v>
      </c>
      <c r="N565">
        <v>-0.27037230134010315</v>
      </c>
      <c r="O565">
        <v>-0.21234776079654694</v>
      </c>
      <c r="P565">
        <v>-0.17216277122497559</v>
      </c>
      <c r="Q565">
        <v>-0.13197778165340424</v>
      </c>
      <c r="R565">
        <v>-7.3953241109848022E-2</v>
      </c>
      <c r="S565" t="s">
        <v>38</v>
      </c>
      <c r="Z565" s="3"/>
    </row>
    <row r="566" spans="1:26" hidden="1" x14ac:dyDescent="0.25">
      <c r="A566" s="10" t="str">
        <f t="shared" si="8"/>
        <v>2016All1-in-10September PeakCAISO22</v>
      </c>
      <c r="B566" s="10" t="s">
        <v>57</v>
      </c>
      <c r="C566" s="10" t="s">
        <v>0</v>
      </c>
      <c r="D566" s="10" t="s">
        <v>7</v>
      </c>
      <c r="E566" s="10" t="s">
        <v>1</v>
      </c>
      <c r="F566">
        <v>22</v>
      </c>
      <c r="G566">
        <v>1.8173062801361084</v>
      </c>
      <c r="H566">
        <v>1.9088088274002075</v>
      </c>
      <c r="I566">
        <v>77.35906982421875</v>
      </c>
      <c r="J566">
        <v>6.3674606382846832E-2</v>
      </c>
      <c r="K566">
        <v>161936</v>
      </c>
      <c r="L566">
        <v>150889.57917000001</v>
      </c>
      <c r="M566">
        <v>-9.1502562165260315E-2</v>
      </c>
      <c r="N566">
        <v>-0.17310793697834015</v>
      </c>
      <c r="O566">
        <v>-0.12489352375268936</v>
      </c>
      <c r="P566">
        <v>-9.1502562165260315E-2</v>
      </c>
      <c r="Q566">
        <v>-5.811159685254097E-2</v>
      </c>
      <c r="R566">
        <v>-9.8971864208579063E-3</v>
      </c>
      <c r="S566" t="s">
        <v>39</v>
      </c>
      <c r="Z566" s="3"/>
    </row>
    <row r="567" spans="1:26" hidden="1" x14ac:dyDescent="0.25">
      <c r="A567" s="10" t="str">
        <f t="shared" si="8"/>
        <v>2016All1-in-2September PeakCAISO22</v>
      </c>
      <c r="B567" s="10" t="s">
        <v>57</v>
      </c>
      <c r="C567" s="10" t="s">
        <v>0</v>
      </c>
      <c r="D567" s="10" t="s">
        <v>7</v>
      </c>
      <c r="E567" s="10" t="s">
        <v>9</v>
      </c>
      <c r="F567">
        <v>22</v>
      </c>
      <c r="G567">
        <v>1.6324310302734375</v>
      </c>
      <c r="H567">
        <v>1.6844550371170044</v>
      </c>
      <c r="I567">
        <v>75.805526733398438</v>
      </c>
      <c r="J567">
        <v>6.3674606382846832E-2</v>
      </c>
      <c r="K567">
        <v>161936</v>
      </c>
      <c r="L567">
        <v>150889.57917000001</v>
      </c>
      <c r="M567">
        <v>-5.2024014294147491E-2</v>
      </c>
      <c r="N567">
        <v>-0.13362939655780792</v>
      </c>
      <c r="O567">
        <v>-8.5414975881576538E-2</v>
      </c>
      <c r="P567">
        <v>-5.2024014294147491E-2</v>
      </c>
      <c r="Q567">
        <v>-1.8633050844073296E-2</v>
      </c>
      <c r="R567">
        <v>2.9581360518932343E-2</v>
      </c>
      <c r="S567" t="s">
        <v>39</v>
      </c>
      <c r="Z567" s="3"/>
    </row>
    <row r="568" spans="1:26" hidden="1" x14ac:dyDescent="0.25">
      <c r="A568" s="10" t="str">
        <f t="shared" si="8"/>
        <v>2016All1-in-10September PeakPGE22</v>
      </c>
      <c r="B568" s="10" t="s">
        <v>57</v>
      </c>
      <c r="C568" s="10" t="s">
        <v>0</v>
      </c>
      <c r="D568" s="10" t="s">
        <v>7</v>
      </c>
      <c r="E568" s="10" t="s">
        <v>1</v>
      </c>
      <c r="F568">
        <v>22</v>
      </c>
      <c r="G568">
        <v>1.982623815536499</v>
      </c>
      <c r="H568">
        <v>2.0986897945404053</v>
      </c>
      <c r="I568">
        <v>81.020088195800781</v>
      </c>
      <c r="J568">
        <v>6.3674606382846832E-2</v>
      </c>
      <c r="K568">
        <v>161936</v>
      </c>
      <c r="L568">
        <v>150889.57917000001</v>
      </c>
      <c r="M568">
        <v>-0.11606603115797043</v>
      </c>
      <c r="N568">
        <v>-0.19767141342163086</v>
      </c>
      <c r="O568">
        <v>-0.14945699274539948</v>
      </c>
      <c r="P568">
        <v>-0.11606603115797043</v>
      </c>
      <c r="Q568">
        <v>-8.2675069570541382E-2</v>
      </c>
      <c r="R568">
        <v>-3.4460656344890594E-2</v>
      </c>
      <c r="S568" t="s">
        <v>38</v>
      </c>
      <c r="Z568" s="3"/>
    </row>
    <row r="569" spans="1:26" hidden="1" x14ac:dyDescent="0.25">
      <c r="A569" s="10" t="str">
        <f t="shared" si="8"/>
        <v>2016All1-in-2September PeakPGE22</v>
      </c>
      <c r="B569" s="10" t="s">
        <v>57</v>
      </c>
      <c r="C569" s="10" t="s">
        <v>0</v>
      </c>
      <c r="D569" s="10" t="s">
        <v>7</v>
      </c>
      <c r="E569" s="10" t="s">
        <v>9</v>
      </c>
      <c r="F569">
        <v>22</v>
      </c>
      <c r="G569">
        <v>1.963556170463562</v>
      </c>
      <c r="H569">
        <v>2.0682039260864258</v>
      </c>
      <c r="I569">
        <v>79.39892578125</v>
      </c>
      <c r="J569">
        <v>6.3674606382846832E-2</v>
      </c>
      <c r="K569">
        <v>161936</v>
      </c>
      <c r="L569">
        <v>150889.57917000001</v>
      </c>
      <c r="M569">
        <v>-0.10464765876531601</v>
      </c>
      <c r="N569">
        <v>-0.18625304102897644</v>
      </c>
      <c r="O569">
        <v>-0.13803862035274506</v>
      </c>
      <c r="P569">
        <v>-0.10464765876531601</v>
      </c>
      <c r="Q569">
        <v>-7.1256697177886963E-2</v>
      </c>
      <c r="R569">
        <v>-2.3042283952236176E-2</v>
      </c>
      <c r="S569" t="s">
        <v>38</v>
      </c>
      <c r="Z569" s="3"/>
    </row>
    <row r="570" spans="1:26" hidden="1" x14ac:dyDescent="0.25">
      <c r="A570" s="10" t="str">
        <f t="shared" si="8"/>
        <v>2016All1-in-10September PeakCAISO23</v>
      </c>
      <c r="B570" s="10" t="s">
        <v>57</v>
      </c>
      <c r="C570" s="10" t="s">
        <v>0</v>
      </c>
      <c r="D570" s="10" t="s">
        <v>7</v>
      </c>
      <c r="E570" s="10" t="s">
        <v>1</v>
      </c>
      <c r="F570">
        <v>23</v>
      </c>
      <c r="G570">
        <v>1.4678100347518921</v>
      </c>
      <c r="H570">
        <v>1.5302618741989136</v>
      </c>
      <c r="I570">
        <v>75.062606811523438</v>
      </c>
      <c r="J570">
        <v>5.8387260884046555E-2</v>
      </c>
      <c r="K570">
        <v>161936</v>
      </c>
      <c r="L570">
        <v>150889.57917000001</v>
      </c>
      <c r="M570">
        <v>-6.2451858073472977E-2</v>
      </c>
      <c r="N570">
        <v>-0.13728097081184387</v>
      </c>
      <c r="O570">
        <v>-9.3070134520530701E-2</v>
      </c>
      <c r="P570">
        <v>-6.2451858073472977E-2</v>
      </c>
      <c r="Q570">
        <v>-3.1833577901124954E-2</v>
      </c>
      <c r="R570">
        <v>1.2377255596220493E-2</v>
      </c>
      <c r="S570" t="s">
        <v>39</v>
      </c>
      <c r="Z570" s="3"/>
    </row>
    <row r="571" spans="1:26" hidden="1" x14ac:dyDescent="0.25">
      <c r="A571" s="10" t="str">
        <f t="shared" si="8"/>
        <v>2016All1-in-2September PeakCAISO23</v>
      </c>
      <c r="B571" s="10" t="s">
        <v>57</v>
      </c>
      <c r="C571" s="10" t="s">
        <v>0</v>
      </c>
      <c r="D571" s="10" t="s">
        <v>7</v>
      </c>
      <c r="E571" s="10" t="s">
        <v>9</v>
      </c>
      <c r="F571">
        <v>23</v>
      </c>
      <c r="G571">
        <v>1.3184890747070312</v>
      </c>
      <c r="H571">
        <v>1.3576045036315918</v>
      </c>
      <c r="I571">
        <v>73.357139587402344</v>
      </c>
      <c r="J571">
        <v>5.8387260884046555E-2</v>
      </c>
      <c r="K571">
        <v>161936</v>
      </c>
      <c r="L571">
        <v>150889.57917000001</v>
      </c>
      <c r="M571">
        <v>-3.9115425199270248E-2</v>
      </c>
      <c r="N571">
        <v>-0.11394453793764114</v>
      </c>
      <c r="O571">
        <v>-6.9733701646327972E-2</v>
      </c>
      <c r="P571">
        <v>-3.9115425199270248E-2</v>
      </c>
      <c r="Q571">
        <v>-8.4971459582448006E-3</v>
      </c>
      <c r="R571">
        <v>3.5713687539100647E-2</v>
      </c>
      <c r="S571" t="s">
        <v>39</v>
      </c>
      <c r="Z571" s="3"/>
    </row>
    <row r="572" spans="1:26" hidden="1" x14ac:dyDescent="0.25">
      <c r="A572" s="10" t="str">
        <f t="shared" si="8"/>
        <v>2016All1-in-10September PeakPGE23</v>
      </c>
      <c r="B572" s="10" t="s">
        <v>57</v>
      </c>
      <c r="C572" s="10" t="s">
        <v>0</v>
      </c>
      <c r="D572" s="10" t="s">
        <v>7</v>
      </c>
      <c r="E572" s="10" t="s">
        <v>1</v>
      </c>
      <c r="F572">
        <v>23</v>
      </c>
      <c r="G572">
        <v>1.6013343334197998</v>
      </c>
      <c r="H572">
        <v>1.6804565191268921</v>
      </c>
      <c r="I572">
        <v>78.53350830078125</v>
      </c>
      <c r="J572">
        <v>5.8387260884046555E-2</v>
      </c>
      <c r="K572">
        <v>161936</v>
      </c>
      <c r="L572">
        <v>150889.57917000001</v>
      </c>
      <c r="M572">
        <v>-7.9122170805931091E-2</v>
      </c>
      <c r="N572">
        <v>-0.15395128726959229</v>
      </c>
      <c r="O572">
        <v>-0.10974045097827911</v>
      </c>
      <c r="P572">
        <v>-7.9122170805931091E-2</v>
      </c>
      <c r="Q572">
        <v>-4.8503890633583069E-2</v>
      </c>
      <c r="R572">
        <v>-4.2930571362376213E-3</v>
      </c>
      <c r="S572" t="s">
        <v>38</v>
      </c>
      <c r="Z572" s="3"/>
    </row>
    <row r="573" spans="1:26" hidden="1" x14ac:dyDescent="0.25">
      <c r="A573" s="10" t="str">
        <f t="shared" si="8"/>
        <v>2016All1-in-2September PeakPGE23</v>
      </c>
      <c r="B573" s="10" t="s">
        <v>57</v>
      </c>
      <c r="C573" s="10" t="s">
        <v>0</v>
      </c>
      <c r="D573" s="10" t="s">
        <v>7</v>
      </c>
      <c r="E573" s="10" t="s">
        <v>9</v>
      </c>
      <c r="F573">
        <v>23</v>
      </c>
      <c r="G573">
        <v>1.5859338045120239</v>
      </c>
      <c r="H573">
        <v>1.6574575901031494</v>
      </c>
      <c r="I573">
        <v>76.923019409179687</v>
      </c>
      <c r="J573">
        <v>5.8387260884046555E-2</v>
      </c>
      <c r="K573">
        <v>161936</v>
      </c>
      <c r="L573">
        <v>150889.57917000001</v>
      </c>
      <c r="M573">
        <v>-7.1523815393447876E-2</v>
      </c>
      <c r="N573">
        <v>-0.14635293185710907</v>
      </c>
      <c r="O573">
        <v>-0.1021420955657959</v>
      </c>
      <c r="P573">
        <v>-7.1523815393447876E-2</v>
      </c>
      <c r="Q573">
        <v>-4.0905535221099854E-2</v>
      </c>
      <c r="R573">
        <v>3.3052980434149504E-3</v>
      </c>
      <c r="S573" t="s">
        <v>38</v>
      </c>
      <c r="Z573" s="3"/>
    </row>
    <row r="574" spans="1:26" hidden="1" x14ac:dyDescent="0.25">
      <c r="A574" s="10" t="str">
        <f t="shared" si="8"/>
        <v>2016All1-in-10September PeakCAISO24</v>
      </c>
      <c r="B574" s="10" t="s">
        <v>57</v>
      </c>
      <c r="C574" s="10" t="s">
        <v>0</v>
      </c>
      <c r="D574" s="10" t="s">
        <v>7</v>
      </c>
      <c r="E574" s="10" t="s">
        <v>1</v>
      </c>
      <c r="F574">
        <v>24</v>
      </c>
      <c r="G574">
        <v>1.1491225957870483</v>
      </c>
      <c r="H574">
        <v>1.196256160736084</v>
      </c>
      <c r="I574">
        <v>73.120216369628906</v>
      </c>
      <c r="J574">
        <v>4.4309847056865692E-2</v>
      </c>
      <c r="K574">
        <v>161936</v>
      </c>
      <c r="L574">
        <v>150889.57917000001</v>
      </c>
      <c r="M574">
        <v>-4.7133568674325943E-2</v>
      </c>
      <c r="N574">
        <v>-0.1039210706949234</v>
      </c>
      <c r="O574">
        <v>-7.0369653403759003E-2</v>
      </c>
      <c r="P574">
        <v>-4.7133568674325943E-2</v>
      </c>
      <c r="Q574">
        <v>-2.3897485807538033E-2</v>
      </c>
      <c r="R574">
        <v>9.6539314836263657E-3</v>
      </c>
      <c r="S574" t="s">
        <v>39</v>
      </c>
      <c r="Z574" s="3"/>
    </row>
    <row r="575" spans="1:26" hidden="1" x14ac:dyDescent="0.25">
      <c r="A575" s="10" t="str">
        <f t="shared" si="8"/>
        <v>2016All1-in-2September PeakCAISO24</v>
      </c>
      <c r="B575" s="10" t="s">
        <v>57</v>
      </c>
      <c r="C575" s="10" t="s">
        <v>0</v>
      </c>
      <c r="D575" s="10" t="s">
        <v>7</v>
      </c>
      <c r="E575" s="10" t="s">
        <v>9</v>
      </c>
      <c r="F575">
        <v>24</v>
      </c>
      <c r="G575">
        <v>1.0322219133377075</v>
      </c>
      <c r="H575">
        <v>1.0639487504959106</v>
      </c>
      <c r="I575">
        <v>71.205513000488281</v>
      </c>
      <c r="J575">
        <v>4.4309847056865692E-2</v>
      </c>
      <c r="K575">
        <v>161936</v>
      </c>
      <c r="L575">
        <v>150889.57917000001</v>
      </c>
      <c r="M575">
        <v>-3.1726863235235214E-2</v>
      </c>
      <c r="N575">
        <v>-8.8514365255832672E-2</v>
      </c>
      <c r="O575">
        <v>-5.4962947964668274E-2</v>
      </c>
      <c r="P575">
        <v>-3.1726863235235214E-2</v>
      </c>
      <c r="Q575">
        <v>-8.4907794371247292E-3</v>
      </c>
      <c r="R575">
        <v>2.5060636922717094E-2</v>
      </c>
      <c r="S575" t="s">
        <v>39</v>
      </c>
      <c r="Z575" s="3"/>
    </row>
    <row r="576" spans="1:26" hidden="1" x14ac:dyDescent="0.25">
      <c r="A576" s="10" t="str">
        <f t="shared" si="8"/>
        <v>2016All1-in-10September PeakPGE24</v>
      </c>
      <c r="B576" s="10" t="s">
        <v>57</v>
      </c>
      <c r="C576" s="10" t="s">
        <v>0</v>
      </c>
      <c r="D576" s="10" t="s">
        <v>7</v>
      </c>
      <c r="E576" s="10" t="s">
        <v>1</v>
      </c>
      <c r="F576">
        <v>24</v>
      </c>
      <c r="G576">
        <v>1.2536565065383911</v>
      </c>
      <c r="H576">
        <v>1.3138124942779541</v>
      </c>
      <c r="I576">
        <v>76.638175964355469</v>
      </c>
      <c r="J576">
        <v>4.4309847056865692E-2</v>
      </c>
      <c r="K576">
        <v>161936</v>
      </c>
      <c r="L576">
        <v>150889.57917000001</v>
      </c>
      <c r="M576">
        <v>-6.0155976563692093E-2</v>
      </c>
      <c r="N576">
        <v>-0.11694347858428955</v>
      </c>
      <c r="O576">
        <v>-8.3392061293125153E-2</v>
      </c>
      <c r="P576">
        <v>-6.0155976563692093E-2</v>
      </c>
      <c r="Q576">
        <v>-3.6919891834259033E-2</v>
      </c>
      <c r="R576">
        <v>-3.3684766385704279E-3</v>
      </c>
      <c r="S576" t="s">
        <v>38</v>
      </c>
      <c r="Z576" s="3"/>
    </row>
    <row r="577" spans="1:26" hidden="1" x14ac:dyDescent="0.25">
      <c r="A577" s="10" t="str">
        <f t="shared" si="8"/>
        <v>2016All1-in-2September PeakPGE24</v>
      </c>
      <c r="B577" s="10" t="s">
        <v>57</v>
      </c>
      <c r="C577" s="10" t="s">
        <v>0</v>
      </c>
      <c r="D577" s="10" t="s">
        <v>7</v>
      </c>
      <c r="E577" s="10" t="s">
        <v>9</v>
      </c>
      <c r="F577">
        <v>24</v>
      </c>
      <c r="G577">
        <v>1.2415995597839355</v>
      </c>
      <c r="H577">
        <v>1.2957541942596436</v>
      </c>
      <c r="I577">
        <v>74.758613586425781</v>
      </c>
      <c r="J577">
        <v>4.4309847056865692E-2</v>
      </c>
      <c r="K577">
        <v>161936</v>
      </c>
      <c r="L577">
        <v>150889.57917000001</v>
      </c>
      <c r="M577">
        <v>-5.4154668003320694E-2</v>
      </c>
      <c r="N577">
        <v>-0.11094217002391815</v>
      </c>
      <c r="O577">
        <v>-7.7390752732753754E-2</v>
      </c>
      <c r="P577">
        <v>-5.4154668003320694E-2</v>
      </c>
      <c r="Q577">
        <v>-3.0918585136532784E-2</v>
      </c>
      <c r="R577">
        <v>2.632831921800971E-3</v>
      </c>
      <c r="S577" t="s">
        <v>38</v>
      </c>
      <c r="Z577" s="3"/>
    </row>
    <row r="578" spans="1:26" hidden="1" x14ac:dyDescent="0.25">
      <c r="A578" s="10" t="str">
        <f t="shared" ref="A578:A641" si="9">CONCATENATE(B578,C578,E578,D578,S578,F578)</f>
        <v>2016All1-in-10Typical Event DayCAISO1</v>
      </c>
      <c r="B578" s="10" t="s">
        <v>57</v>
      </c>
      <c r="C578" s="10" t="s">
        <v>0</v>
      </c>
      <c r="D578" s="10" t="s">
        <v>8</v>
      </c>
      <c r="E578" s="10" t="s">
        <v>1</v>
      </c>
      <c r="F578">
        <v>1</v>
      </c>
      <c r="G578">
        <v>0.98982387781143188</v>
      </c>
      <c r="H578">
        <v>0.98982387781143188</v>
      </c>
      <c r="I578">
        <v>75.247932434082031</v>
      </c>
      <c r="J578">
        <v>0</v>
      </c>
      <c r="K578">
        <v>161936</v>
      </c>
      <c r="L578">
        <v>151340.140625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 t="s">
        <v>39</v>
      </c>
      <c r="Z578" s="3"/>
    </row>
    <row r="579" spans="1:26" hidden="1" x14ac:dyDescent="0.25">
      <c r="A579" s="10" t="str">
        <f t="shared" si="9"/>
        <v>2016All1-in-2Typical Event DayCAISO1</v>
      </c>
      <c r="B579" s="10" t="s">
        <v>57</v>
      </c>
      <c r="C579" s="10" t="s">
        <v>0</v>
      </c>
      <c r="D579" s="10" t="s">
        <v>8</v>
      </c>
      <c r="E579" s="10" t="s">
        <v>9</v>
      </c>
      <c r="F579">
        <v>1</v>
      </c>
      <c r="G579">
        <v>0.88221132755279541</v>
      </c>
      <c r="H579">
        <v>0.88221132755279541</v>
      </c>
      <c r="I579">
        <v>72.240577697753906</v>
      </c>
      <c r="J579">
        <v>0</v>
      </c>
      <c r="K579">
        <v>161936</v>
      </c>
      <c r="L579">
        <v>151340.140625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 t="s">
        <v>39</v>
      </c>
      <c r="Z579" s="3"/>
    </row>
    <row r="580" spans="1:26" hidden="1" x14ac:dyDescent="0.25">
      <c r="A580" s="10" t="str">
        <f t="shared" si="9"/>
        <v>2016All1-in-10Typical Event DayPGE1</v>
      </c>
      <c r="B580" s="10" t="s">
        <v>57</v>
      </c>
      <c r="C580" s="10" t="s">
        <v>0</v>
      </c>
      <c r="D580" s="10" t="s">
        <v>8</v>
      </c>
      <c r="E580" s="10" t="s">
        <v>1</v>
      </c>
      <c r="F580">
        <v>1</v>
      </c>
      <c r="G580">
        <v>1.0559948682785034</v>
      </c>
      <c r="H580">
        <v>1.0559948682785034</v>
      </c>
      <c r="I580">
        <v>77.433486938476563</v>
      </c>
      <c r="J580">
        <v>0</v>
      </c>
      <c r="K580">
        <v>161936</v>
      </c>
      <c r="L580">
        <v>151340.140625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 t="s">
        <v>38</v>
      </c>
      <c r="Z580" s="3"/>
    </row>
    <row r="581" spans="1:26" hidden="1" x14ac:dyDescent="0.25">
      <c r="A581" s="10" t="str">
        <f t="shared" si="9"/>
        <v>2016All1-in-2Typical Event DayPGE1</v>
      </c>
      <c r="B581" s="10" t="s">
        <v>57</v>
      </c>
      <c r="C581" s="10" t="s">
        <v>0</v>
      </c>
      <c r="D581" s="10" t="s">
        <v>8</v>
      </c>
      <c r="E581" s="10" t="s">
        <v>9</v>
      </c>
      <c r="F581">
        <v>1</v>
      </c>
      <c r="G581">
        <v>0.99236011505126953</v>
      </c>
      <c r="H581">
        <v>0.99236011505126953</v>
      </c>
      <c r="I581">
        <v>74.839591979980469</v>
      </c>
      <c r="J581">
        <v>0</v>
      </c>
      <c r="K581">
        <v>161936</v>
      </c>
      <c r="L581">
        <v>151340.140625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 t="s">
        <v>38</v>
      </c>
      <c r="Z581" s="3"/>
    </row>
    <row r="582" spans="1:26" hidden="1" x14ac:dyDescent="0.25">
      <c r="A582" s="10" t="str">
        <f t="shared" si="9"/>
        <v>2016All1-in-10Typical Event DayCAISO2</v>
      </c>
      <c r="B582" s="10" t="s">
        <v>57</v>
      </c>
      <c r="C582" s="10" t="s">
        <v>0</v>
      </c>
      <c r="D582" s="10" t="s">
        <v>8</v>
      </c>
      <c r="E582" s="10" t="s">
        <v>1</v>
      </c>
      <c r="F582">
        <v>2</v>
      </c>
      <c r="G582">
        <v>0.84144788980484009</v>
      </c>
      <c r="H582">
        <v>0.84144788980484009</v>
      </c>
      <c r="I582">
        <v>73.606460571289063</v>
      </c>
      <c r="J582">
        <v>0</v>
      </c>
      <c r="K582">
        <v>161936</v>
      </c>
      <c r="L582">
        <v>151340.140625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 t="s">
        <v>39</v>
      </c>
      <c r="Z582" s="3"/>
    </row>
    <row r="583" spans="1:26" hidden="1" x14ac:dyDescent="0.25">
      <c r="A583" s="10" t="str">
        <f t="shared" si="9"/>
        <v>2016All1-in-2Typical Event DayCAISO2</v>
      </c>
      <c r="B583" s="10" t="s">
        <v>57</v>
      </c>
      <c r="C583" s="10" t="s">
        <v>0</v>
      </c>
      <c r="D583" s="10" t="s">
        <v>8</v>
      </c>
      <c r="E583" s="10" t="s">
        <v>9</v>
      </c>
      <c r="F583">
        <v>2</v>
      </c>
      <c r="G583">
        <v>0.74996650218963623</v>
      </c>
      <c r="H583">
        <v>0.74996650218963623</v>
      </c>
      <c r="I583">
        <v>70.538780212402344</v>
      </c>
      <c r="J583">
        <v>0</v>
      </c>
      <c r="K583">
        <v>161936</v>
      </c>
      <c r="L583">
        <v>151340.140625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 t="s">
        <v>39</v>
      </c>
      <c r="Z583" s="3"/>
    </row>
    <row r="584" spans="1:26" hidden="1" x14ac:dyDescent="0.25">
      <c r="A584" s="10" t="str">
        <f t="shared" si="9"/>
        <v>2016All1-in-2Typical Event DayPGE2</v>
      </c>
      <c r="B584" s="10" t="s">
        <v>57</v>
      </c>
      <c r="C584" s="10" t="s">
        <v>0</v>
      </c>
      <c r="D584" s="10" t="s">
        <v>8</v>
      </c>
      <c r="E584" s="10" t="s">
        <v>9</v>
      </c>
      <c r="F584">
        <v>2</v>
      </c>
      <c r="G584">
        <v>0.84360384941101074</v>
      </c>
      <c r="H584">
        <v>0.84360384941101074</v>
      </c>
      <c r="I584">
        <v>73.0177001953125</v>
      </c>
      <c r="J584">
        <v>0</v>
      </c>
      <c r="K584">
        <v>161936</v>
      </c>
      <c r="L584">
        <v>151340.140625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 t="s">
        <v>38</v>
      </c>
      <c r="Z584" s="3"/>
    </row>
    <row r="585" spans="1:26" hidden="1" x14ac:dyDescent="0.25">
      <c r="A585" s="10" t="str">
        <f t="shared" si="9"/>
        <v>2016All1-in-10Typical Event DayPGE2</v>
      </c>
      <c r="B585" s="10" t="s">
        <v>57</v>
      </c>
      <c r="C585" s="10" t="s">
        <v>0</v>
      </c>
      <c r="D585" s="10" t="s">
        <v>8</v>
      </c>
      <c r="E585" s="10" t="s">
        <v>1</v>
      </c>
      <c r="F585">
        <v>2</v>
      </c>
      <c r="G585">
        <v>0.89769971370697021</v>
      </c>
      <c r="H585">
        <v>0.89769971370697021</v>
      </c>
      <c r="I585">
        <v>75.916641235351563</v>
      </c>
      <c r="J585">
        <v>0</v>
      </c>
      <c r="K585">
        <v>161936</v>
      </c>
      <c r="L585">
        <v>151340.140625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t="s">
        <v>38</v>
      </c>
      <c r="Z585" s="3"/>
    </row>
    <row r="586" spans="1:26" hidden="1" x14ac:dyDescent="0.25">
      <c r="A586" s="10" t="str">
        <f t="shared" si="9"/>
        <v>2016All1-in-2Typical Event DayCAISO3</v>
      </c>
      <c r="B586" s="10" t="s">
        <v>57</v>
      </c>
      <c r="C586" s="10" t="s">
        <v>0</v>
      </c>
      <c r="D586" s="10" t="s">
        <v>8</v>
      </c>
      <c r="E586" s="10" t="s">
        <v>9</v>
      </c>
      <c r="F586">
        <v>3</v>
      </c>
      <c r="G586">
        <v>0.66460657119750977</v>
      </c>
      <c r="H586">
        <v>0.66460657119750977</v>
      </c>
      <c r="I586">
        <v>69.125473022460937</v>
      </c>
      <c r="J586">
        <v>0</v>
      </c>
      <c r="K586">
        <v>161936</v>
      </c>
      <c r="L586">
        <v>151340.140625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 t="s">
        <v>39</v>
      </c>
      <c r="Z586" s="3"/>
    </row>
    <row r="587" spans="1:26" hidden="1" x14ac:dyDescent="0.25">
      <c r="A587" s="10" t="str">
        <f t="shared" si="9"/>
        <v>2016All1-in-10Typical Event DayCAISO3</v>
      </c>
      <c r="B587" s="10" t="s">
        <v>57</v>
      </c>
      <c r="C587" s="10" t="s">
        <v>0</v>
      </c>
      <c r="D587" s="10" t="s">
        <v>8</v>
      </c>
      <c r="E587" s="10" t="s">
        <v>1</v>
      </c>
      <c r="F587">
        <v>3</v>
      </c>
      <c r="G587">
        <v>0.74567562341690063</v>
      </c>
      <c r="H587">
        <v>0.74567562341690063</v>
      </c>
      <c r="I587">
        <v>72.081375122070313</v>
      </c>
      <c r="J587">
        <v>0</v>
      </c>
      <c r="K587">
        <v>161936</v>
      </c>
      <c r="L587">
        <v>151340.140625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 t="s">
        <v>39</v>
      </c>
      <c r="Z587" s="3"/>
    </row>
    <row r="588" spans="1:26" hidden="1" x14ac:dyDescent="0.25">
      <c r="A588" s="10" t="str">
        <f t="shared" si="9"/>
        <v>2016All1-in-2Typical Event DayPGE3</v>
      </c>
      <c r="B588" s="10" t="s">
        <v>57</v>
      </c>
      <c r="C588" s="10" t="s">
        <v>0</v>
      </c>
      <c r="D588" s="10" t="s">
        <v>8</v>
      </c>
      <c r="E588" s="10" t="s">
        <v>9</v>
      </c>
      <c r="F588">
        <v>3</v>
      </c>
      <c r="G588">
        <v>0.74758625030517578</v>
      </c>
      <c r="H588">
        <v>0.74758625030517578</v>
      </c>
      <c r="I588">
        <v>71.324798583984375</v>
      </c>
      <c r="J588">
        <v>0</v>
      </c>
      <c r="K588">
        <v>161936</v>
      </c>
      <c r="L588">
        <v>151340.140625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 t="s">
        <v>38</v>
      </c>
      <c r="Z588" s="3"/>
    </row>
    <row r="589" spans="1:26" hidden="1" x14ac:dyDescent="0.25">
      <c r="A589" s="10" t="str">
        <f t="shared" si="9"/>
        <v>2016All1-in-10Typical Event DayPGE3</v>
      </c>
      <c r="B589" s="10" t="s">
        <v>57</v>
      </c>
      <c r="C589" s="10" t="s">
        <v>0</v>
      </c>
      <c r="D589" s="10" t="s">
        <v>8</v>
      </c>
      <c r="E589" s="10" t="s">
        <v>1</v>
      </c>
      <c r="F589">
        <v>3</v>
      </c>
      <c r="G589">
        <v>0.79552501440048218</v>
      </c>
      <c r="H589">
        <v>0.79552501440048218</v>
      </c>
      <c r="I589">
        <v>74.484306335449219</v>
      </c>
      <c r="J589">
        <v>0</v>
      </c>
      <c r="K589">
        <v>161936</v>
      </c>
      <c r="L589">
        <v>151340.140625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 t="s">
        <v>38</v>
      </c>
      <c r="Z589" s="3"/>
    </row>
    <row r="590" spans="1:26" hidden="1" x14ac:dyDescent="0.25">
      <c r="A590" s="10" t="str">
        <f t="shared" si="9"/>
        <v>2016All1-in-10Typical Event DayCAISO4</v>
      </c>
      <c r="B590" s="10" t="s">
        <v>57</v>
      </c>
      <c r="C590" s="10" t="s">
        <v>0</v>
      </c>
      <c r="D590" s="10" t="s">
        <v>8</v>
      </c>
      <c r="E590" s="10" t="s">
        <v>1</v>
      </c>
      <c r="F590">
        <v>4</v>
      </c>
      <c r="G590">
        <v>0.68845868110656738</v>
      </c>
      <c r="H590">
        <v>0.68845868110656738</v>
      </c>
      <c r="I590">
        <v>70.806808471679688</v>
      </c>
      <c r="J590">
        <v>0</v>
      </c>
      <c r="K590">
        <v>161936</v>
      </c>
      <c r="L590">
        <v>151340.140625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 t="s">
        <v>39</v>
      </c>
      <c r="Z590" s="3"/>
    </row>
    <row r="591" spans="1:26" hidden="1" x14ac:dyDescent="0.25">
      <c r="A591" s="10" t="str">
        <f t="shared" si="9"/>
        <v>2016All1-in-2Typical Event DayCAISO4</v>
      </c>
      <c r="B591" s="10" t="s">
        <v>57</v>
      </c>
      <c r="C591" s="10" t="s">
        <v>0</v>
      </c>
      <c r="D591" s="10" t="s">
        <v>8</v>
      </c>
      <c r="E591" s="10" t="s">
        <v>9</v>
      </c>
      <c r="F591">
        <v>4</v>
      </c>
      <c r="G591">
        <v>0.61361014842987061</v>
      </c>
      <c r="H591">
        <v>0.61361014842987061</v>
      </c>
      <c r="I591">
        <v>67.901214599609375</v>
      </c>
      <c r="J591">
        <v>0</v>
      </c>
      <c r="K591">
        <v>161936</v>
      </c>
      <c r="L591">
        <v>151340.140625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 t="s">
        <v>39</v>
      </c>
      <c r="Z591" s="3"/>
    </row>
    <row r="592" spans="1:26" hidden="1" x14ac:dyDescent="0.25">
      <c r="A592" s="10" t="str">
        <f t="shared" si="9"/>
        <v>2016All1-in-2Typical Event DayPGE4</v>
      </c>
      <c r="B592" s="10" t="s">
        <v>57</v>
      </c>
      <c r="C592" s="10" t="s">
        <v>0</v>
      </c>
      <c r="D592" s="10" t="s">
        <v>8</v>
      </c>
      <c r="E592" s="10" t="s">
        <v>9</v>
      </c>
      <c r="F592">
        <v>4</v>
      </c>
      <c r="G592">
        <v>0.69022268056869507</v>
      </c>
      <c r="H592">
        <v>0.69022268056869507</v>
      </c>
      <c r="I592">
        <v>69.972007751464844</v>
      </c>
      <c r="J592">
        <v>0</v>
      </c>
      <c r="K592">
        <v>161936</v>
      </c>
      <c r="L592">
        <v>151340.140625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 t="s">
        <v>38</v>
      </c>
      <c r="Z592" s="3"/>
    </row>
    <row r="593" spans="1:26" hidden="1" x14ac:dyDescent="0.25">
      <c r="A593" s="10" t="str">
        <f t="shared" si="9"/>
        <v>2016All1-in-10Typical Event DayPGE4</v>
      </c>
      <c r="B593" s="10" t="s">
        <v>57</v>
      </c>
      <c r="C593" s="10" t="s">
        <v>0</v>
      </c>
      <c r="D593" s="10" t="s">
        <v>8</v>
      </c>
      <c r="E593" s="10" t="s">
        <v>1</v>
      </c>
      <c r="F593">
        <v>4</v>
      </c>
      <c r="G593">
        <v>0.73448300361633301</v>
      </c>
      <c r="H593">
        <v>0.73448300361633301</v>
      </c>
      <c r="I593">
        <v>73.070480346679688</v>
      </c>
      <c r="J593">
        <v>0</v>
      </c>
      <c r="K593">
        <v>161936</v>
      </c>
      <c r="L593">
        <v>151340.140625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 t="s">
        <v>38</v>
      </c>
      <c r="Z593" s="3"/>
    </row>
    <row r="594" spans="1:26" hidden="1" x14ac:dyDescent="0.25">
      <c r="A594" s="10" t="str">
        <f t="shared" si="9"/>
        <v>2016All1-in-2Typical Event DayCAISO5</v>
      </c>
      <c r="B594" s="10" t="s">
        <v>57</v>
      </c>
      <c r="C594" s="10" t="s">
        <v>0</v>
      </c>
      <c r="D594" s="10" t="s">
        <v>8</v>
      </c>
      <c r="E594" s="10" t="s">
        <v>9</v>
      </c>
      <c r="F594">
        <v>5</v>
      </c>
      <c r="G594">
        <v>0.59124118089675903</v>
      </c>
      <c r="H594">
        <v>0.59124118089675903</v>
      </c>
      <c r="I594">
        <v>66.863471984863281</v>
      </c>
      <c r="J594">
        <v>0</v>
      </c>
      <c r="K594">
        <v>161936</v>
      </c>
      <c r="L594">
        <v>151340.140625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 t="s">
        <v>39</v>
      </c>
      <c r="Z594" s="3"/>
    </row>
    <row r="595" spans="1:26" hidden="1" x14ac:dyDescent="0.25">
      <c r="A595" s="10" t="str">
        <f t="shared" si="9"/>
        <v>2016All1-in-10Typical Event DayCAISO5</v>
      </c>
      <c r="B595" s="10" t="s">
        <v>57</v>
      </c>
      <c r="C595" s="10" t="s">
        <v>0</v>
      </c>
      <c r="D595" s="10" t="s">
        <v>8</v>
      </c>
      <c r="E595" s="10" t="s">
        <v>1</v>
      </c>
      <c r="F595">
        <v>5</v>
      </c>
      <c r="G595">
        <v>0.66336113214492798</v>
      </c>
      <c r="H595">
        <v>0.66336113214492798</v>
      </c>
      <c r="I595">
        <v>69.694664001464844</v>
      </c>
      <c r="J595">
        <v>0</v>
      </c>
      <c r="K595">
        <v>161936</v>
      </c>
      <c r="L595">
        <v>151340.140625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 t="s">
        <v>39</v>
      </c>
      <c r="Z595" s="3"/>
    </row>
    <row r="596" spans="1:26" hidden="1" x14ac:dyDescent="0.25">
      <c r="A596" s="10" t="str">
        <f t="shared" si="9"/>
        <v>2016All1-in-10Typical Event DayPGE5</v>
      </c>
      <c r="B596" s="10" t="s">
        <v>57</v>
      </c>
      <c r="C596" s="10" t="s">
        <v>0</v>
      </c>
      <c r="D596" s="10" t="s">
        <v>8</v>
      </c>
      <c r="E596" s="10" t="s">
        <v>1</v>
      </c>
      <c r="F596">
        <v>5</v>
      </c>
      <c r="G596">
        <v>0.70770758390426636</v>
      </c>
      <c r="H596">
        <v>0.70770758390426636</v>
      </c>
      <c r="I596">
        <v>71.977577209472656</v>
      </c>
      <c r="J596">
        <v>0</v>
      </c>
      <c r="K596">
        <v>161936</v>
      </c>
      <c r="L596">
        <v>151340.140625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t="s">
        <v>38</v>
      </c>
      <c r="Z596" s="3"/>
    </row>
    <row r="597" spans="1:26" hidden="1" x14ac:dyDescent="0.25">
      <c r="A597" s="10" t="str">
        <f t="shared" si="9"/>
        <v>2016All1-in-2Typical Event DayPGE5</v>
      </c>
      <c r="B597" s="10" t="s">
        <v>57</v>
      </c>
      <c r="C597" s="10" t="s">
        <v>0</v>
      </c>
      <c r="D597" s="10" t="s">
        <v>8</v>
      </c>
      <c r="E597" s="10" t="s">
        <v>9</v>
      </c>
      <c r="F597">
        <v>5</v>
      </c>
      <c r="G597">
        <v>0.66506081819534302</v>
      </c>
      <c r="H597">
        <v>0.66506081819534302</v>
      </c>
      <c r="I597">
        <v>68.838325500488281</v>
      </c>
      <c r="J597">
        <v>0</v>
      </c>
      <c r="K597">
        <v>161936</v>
      </c>
      <c r="L597">
        <v>151340.140625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 t="s">
        <v>38</v>
      </c>
      <c r="Z597" s="3"/>
    </row>
    <row r="598" spans="1:26" hidden="1" x14ac:dyDescent="0.25">
      <c r="A598" s="10" t="str">
        <f t="shared" si="9"/>
        <v>2016All1-in-10Typical Event DayCAISO6</v>
      </c>
      <c r="B598" s="10" t="s">
        <v>57</v>
      </c>
      <c r="C598" s="10" t="s">
        <v>0</v>
      </c>
      <c r="D598" s="10" t="s">
        <v>8</v>
      </c>
      <c r="E598" s="10" t="s">
        <v>1</v>
      </c>
      <c r="F598">
        <v>6</v>
      </c>
      <c r="G598">
        <v>0.68165469169616699</v>
      </c>
      <c r="H598">
        <v>0.68165469169616699</v>
      </c>
      <c r="I598">
        <v>68.775619506835938</v>
      </c>
      <c r="J598">
        <v>0</v>
      </c>
      <c r="K598">
        <v>161936</v>
      </c>
      <c r="L598">
        <v>151340.140625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 t="s">
        <v>39</v>
      </c>
      <c r="Z598" s="3"/>
    </row>
    <row r="599" spans="1:26" hidden="1" x14ac:dyDescent="0.25">
      <c r="A599" s="10" t="str">
        <f t="shared" si="9"/>
        <v>2016All1-in-2Typical Event DayCAISO6</v>
      </c>
      <c r="B599" s="10" t="s">
        <v>57</v>
      </c>
      <c r="C599" s="10" t="s">
        <v>0</v>
      </c>
      <c r="D599" s="10" t="s">
        <v>8</v>
      </c>
      <c r="E599" s="10" t="s">
        <v>9</v>
      </c>
      <c r="F599">
        <v>6</v>
      </c>
      <c r="G599">
        <v>0.60754591226577759</v>
      </c>
      <c r="H599">
        <v>0.60754591226577759</v>
      </c>
      <c r="I599">
        <v>66.049964904785156</v>
      </c>
      <c r="J599">
        <v>0</v>
      </c>
      <c r="K599">
        <v>161936</v>
      </c>
      <c r="L599">
        <v>151340.140625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 t="s">
        <v>39</v>
      </c>
      <c r="Z599" s="3"/>
    </row>
    <row r="600" spans="1:26" hidden="1" x14ac:dyDescent="0.25">
      <c r="A600" s="10" t="str">
        <f t="shared" si="9"/>
        <v>2016All1-in-2Typical Event DayPGE6</v>
      </c>
      <c r="B600" s="10" t="s">
        <v>57</v>
      </c>
      <c r="C600" s="10" t="s">
        <v>0</v>
      </c>
      <c r="D600" s="10" t="s">
        <v>8</v>
      </c>
      <c r="E600" s="10" t="s">
        <v>9</v>
      </c>
      <c r="F600">
        <v>6</v>
      </c>
      <c r="G600">
        <v>0.68340128660202026</v>
      </c>
      <c r="H600">
        <v>0.68340128660202026</v>
      </c>
      <c r="I600">
        <v>67.939826965332031</v>
      </c>
      <c r="J600">
        <v>0</v>
      </c>
      <c r="K600">
        <v>161936</v>
      </c>
      <c r="L600">
        <v>151340.140625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 t="s">
        <v>38</v>
      </c>
      <c r="Z600" s="3"/>
    </row>
    <row r="601" spans="1:26" hidden="1" x14ac:dyDescent="0.25">
      <c r="A601" s="10" t="str">
        <f t="shared" si="9"/>
        <v>2016All1-in-10Typical Event DayPGE6</v>
      </c>
      <c r="B601" s="10" t="s">
        <v>57</v>
      </c>
      <c r="C601" s="10" t="s">
        <v>0</v>
      </c>
      <c r="D601" s="10" t="s">
        <v>8</v>
      </c>
      <c r="E601" s="10" t="s">
        <v>1</v>
      </c>
      <c r="F601">
        <v>6</v>
      </c>
      <c r="G601">
        <v>0.72722417116165161</v>
      </c>
      <c r="H601">
        <v>0.72722417116165161</v>
      </c>
      <c r="I601">
        <v>71.02398681640625</v>
      </c>
      <c r="J601">
        <v>0</v>
      </c>
      <c r="K601">
        <v>161936</v>
      </c>
      <c r="L601">
        <v>151340.140625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 t="s">
        <v>38</v>
      </c>
      <c r="Z601" s="3"/>
    </row>
    <row r="602" spans="1:26" hidden="1" x14ac:dyDescent="0.25">
      <c r="A602" s="10" t="str">
        <f t="shared" si="9"/>
        <v>2016All1-in-10Typical Event DayCAISO7</v>
      </c>
      <c r="B602" s="10" t="s">
        <v>57</v>
      </c>
      <c r="C602" s="10" t="s">
        <v>0</v>
      </c>
      <c r="D602" s="10" t="s">
        <v>8</v>
      </c>
      <c r="E602" s="10" t="s">
        <v>1</v>
      </c>
      <c r="F602">
        <v>7</v>
      </c>
      <c r="G602">
        <v>0.75282222032546997</v>
      </c>
      <c r="H602">
        <v>0.75282222032546997</v>
      </c>
      <c r="I602">
        <v>68.611488342285156</v>
      </c>
      <c r="J602">
        <v>0</v>
      </c>
      <c r="K602">
        <v>161936</v>
      </c>
      <c r="L602">
        <v>151340.140625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 t="s">
        <v>39</v>
      </c>
      <c r="Z602" s="3"/>
    </row>
    <row r="603" spans="1:26" hidden="1" x14ac:dyDescent="0.25">
      <c r="A603" s="10" t="str">
        <f t="shared" si="9"/>
        <v>2016All1-in-2Typical Event DayCAISO7</v>
      </c>
      <c r="B603" s="10" t="s">
        <v>57</v>
      </c>
      <c r="C603" s="10" t="s">
        <v>0</v>
      </c>
      <c r="D603" s="10" t="s">
        <v>8</v>
      </c>
      <c r="E603" s="10" t="s">
        <v>9</v>
      </c>
      <c r="F603">
        <v>7</v>
      </c>
      <c r="G603">
        <v>0.67097622156143188</v>
      </c>
      <c r="H603">
        <v>0.67097622156143188</v>
      </c>
      <c r="I603">
        <v>65.850578308105469</v>
      </c>
      <c r="J603">
        <v>0</v>
      </c>
      <c r="K603">
        <v>161936</v>
      </c>
      <c r="L603">
        <v>151340.140625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 t="s">
        <v>39</v>
      </c>
      <c r="Z603" s="3"/>
    </row>
    <row r="604" spans="1:26" hidden="1" x14ac:dyDescent="0.25">
      <c r="A604" s="10" t="str">
        <f t="shared" si="9"/>
        <v>2016All1-in-10Typical Event DayPGE7</v>
      </c>
      <c r="B604" s="10" t="s">
        <v>57</v>
      </c>
      <c r="C604" s="10" t="s">
        <v>0</v>
      </c>
      <c r="D604" s="10" t="s">
        <v>8</v>
      </c>
      <c r="E604" s="10" t="s">
        <v>1</v>
      </c>
      <c r="F604">
        <v>7</v>
      </c>
      <c r="G604">
        <v>0.80314934253692627</v>
      </c>
      <c r="H604">
        <v>0.80314934253692627</v>
      </c>
      <c r="I604">
        <v>70.815498352050781</v>
      </c>
      <c r="J604">
        <v>0</v>
      </c>
      <c r="K604">
        <v>161936</v>
      </c>
      <c r="L604">
        <v>151340.140625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 t="s">
        <v>38</v>
      </c>
      <c r="Z604" s="3"/>
    </row>
    <row r="605" spans="1:26" hidden="1" x14ac:dyDescent="0.25">
      <c r="A605" s="10" t="str">
        <f t="shared" si="9"/>
        <v>2016All1-in-2Typical Event DayPGE7</v>
      </c>
      <c r="B605" s="10" t="s">
        <v>57</v>
      </c>
      <c r="C605" s="10" t="s">
        <v>0</v>
      </c>
      <c r="D605" s="10" t="s">
        <v>8</v>
      </c>
      <c r="E605" s="10" t="s">
        <v>9</v>
      </c>
      <c r="F605">
        <v>7</v>
      </c>
      <c r="G605">
        <v>0.75475120544433594</v>
      </c>
      <c r="H605">
        <v>0.75475120544433594</v>
      </c>
      <c r="I605">
        <v>67.843978881835938</v>
      </c>
      <c r="J605">
        <v>0</v>
      </c>
      <c r="K605">
        <v>161936</v>
      </c>
      <c r="L605">
        <v>151340.140625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 t="s">
        <v>38</v>
      </c>
      <c r="Z605" s="3"/>
    </row>
    <row r="606" spans="1:26" hidden="1" x14ac:dyDescent="0.25">
      <c r="A606" s="10" t="str">
        <f t="shared" si="9"/>
        <v>2016All1-in-10Typical Event DayCAISO8</v>
      </c>
      <c r="B606" s="10" t="s">
        <v>57</v>
      </c>
      <c r="C606" s="10" t="s">
        <v>0</v>
      </c>
      <c r="D606" s="10" t="s">
        <v>8</v>
      </c>
      <c r="E606" s="10" t="s">
        <v>1</v>
      </c>
      <c r="F606">
        <v>8</v>
      </c>
      <c r="G606">
        <v>0.79504400491714478</v>
      </c>
      <c r="H606">
        <v>0.79504400491714478</v>
      </c>
      <c r="I606">
        <v>71.301223754882813</v>
      </c>
      <c r="J606">
        <v>0</v>
      </c>
      <c r="K606">
        <v>161936</v>
      </c>
      <c r="L606">
        <v>151340.140625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 t="s">
        <v>39</v>
      </c>
      <c r="Z606" s="3"/>
    </row>
    <row r="607" spans="1:26" hidden="1" x14ac:dyDescent="0.25">
      <c r="A607" s="10" t="str">
        <f t="shared" si="9"/>
        <v>2016All1-in-2Typical Event DayCAISO8</v>
      </c>
      <c r="B607" s="10" t="s">
        <v>57</v>
      </c>
      <c r="C607" s="10" t="s">
        <v>0</v>
      </c>
      <c r="D607" s="10" t="s">
        <v>8</v>
      </c>
      <c r="E607" s="10" t="s">
        <v>9</v>
      </c>
      <c r="F607">
        <v>8</v>
      </c>
      <c r="G607">
        <v>0.70860761404037476</v>
      </c>
      <c r="H607">
        <v>0.70860761404037476</v>
      </c>
      <c r="I607">
        <v>68.184028625488281</v>
      </c>
      <c r="J607">
        <v>0</v>
      </c>
      <c r="K607">
        <v>161936</v>
      </c>
      <c r="L607">
        <v>151340.140625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 t="s">
        <v>39</v>
      </c>
      <c r="Z607" s="3"/>
    </row>
    <row r="608" spans="1:26" hidden="1" x14ac:dyDescent="0.25">
      <c r="A608" s="10" t="str">
        <f t="shared" si="9"/>
        <v>2016All1-in-2Typical Event DayPGE8</v>
      </c>
      <c r="B608" s="10" t="s">
        <v>57</v>
      </c>
      <c r="C608" s="10" t="s">
        <v>0</v>
      </c>
      <c r="D608" s="10" t="s">
        <v>8</v>
      </c>
      <c r="E608" s="10" t="s">
        <v>9</v>
      </c>
      <c r="F608">
        <v>8</v>
      </c>
      <c r="G608">
        <v>0.7970811128616333</v>
      </c>
      <c r="H608">
        <v>0.7970811128616333</v>
      </c>
      <c r="I608">
        <v>70.683555603027344</v>
      </c>
      <c r="J608">
        <v>0</v>
      </c>
      <c r="K608">
        <v>161936</v>
      </c>
      <c r="L608">
        <v>151340.140625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 t="s">
        <v>38</v>
      </c>
      <c r="Z608" s="3"/>
    </row>
    <row r="609" spans="1:26" hidden="1" x14ac:dyDescent="0.25">
      <c r="A609" s="10" t="str">
        <f t="shared" si="9"/>
        <v>2016All1-in-10Typical Event DayPGE8</v>
      </c>
      <c r="B609" s="10" t="s">
        <v>57</v>
      </c>
      <c r="C609" s="10" t="s">
        <v>0</v>
      </c>
      <c r="D609" s="10" t="s">
        <v>8</v>
      </c>
      <c r="E609" s="10" t="s">
        <v>1</v>
      </c>
      <c r="F609">
        <v>8</v>
      </c>
      <c r="G609">
        <v>0.8481937050819397</v>
      </c>
      <c r="H609">
        <v>0.8481937050819397</v>
      </c>
      <c r="I609">
        <v>73.426910400390625</v>
      </c>
      <c r="J609">
        <v>0</v>
      </c>
      <c r="K609">
        <v>161936</v>
      </c>
      <c r="L609">
        <v>151340.140625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 t="s">
        <v>38</v>
      </c>
      <c r="Z609" s="3"/>
    </row>
    <row r="610" spans="1:26" hidden="1" x14ac:dyDescent="0.25">
      <c r="A610" s="10" t="str">
        <f t="shared" si="9"/>
        <v>2016All1-in-10Typical Event DayCAISO9</v>
      </c>
      <c r="B610" s="10" t="s">
        <v>57</v>
      </c>
      <c r="C610" s="10" t="s">
        <v>0</v>
      </c>
      <c r="D610" s="10" t="s">
        <v>8</v>
      </c>
      <c r="E610" s="10" t="s">
        <v>1</v>
      </c>
      <c r="F610">
        <v>9</v>
      </c>
      <c r="G610">
        <v>0.78969657421112061</v>
      </c>
      <c r="H610">
        <v>0.78969657421112061</v>
      </c>
      <c r="I610">
        <v>75.833534240722656</v>
      </c>
      <c r="J610">
        <v>0</v>
      </c>
      <c r="K610">
        <v>161936</v>
      </c>
      <c r="L610">
        <v>151340.140625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 t="s">
        <v>39</v>
      </c>
      <c r="Z610" s="3"/>
    </row>
    <row r="611" spans="1:26" hidden="1" x14ac:dyDescent="0.25">
      <c r="A611" s="10" t="str">
        <f t="shared" si="9"/>
        <v>2016All1-in-2Typical Event DayCAISO9</v>
      </c>
      <c r="B611" s="10" t="s">
        <v>57</v>
      </c>
      <c r="C611" s="10" t="s">
        <v>0</v>
      </c>
      <c r="D611" s="10" t="s">
        <v>8</v>
      </c>
      <c r="E611" s="10" t="s">
        <v>9</v>
      </c>
      <c r="F611">
        <v>9</v>
      </c>
      <c r="G611">
        <v>0.70384162664413452</v>
      </c>
      <c r="H611">
        <v>0.70384162664413452</v>
      </c>
      <c r="I611">
        <v>72.2220458984375</v>
      </c>
      <c r="J611">
        <v>0</v>
      </c>
      <c r="K611">
        <v>161936</v>
      </c>
      <c r="L611">
        <v>151340.140625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 t="s">
        <v>39</v>
      </c>
      <c r="Z611" s="3"/>
    </row>
    <row r="612" spans="1:26" hidden="1" x14ac:dyDescent="0.25">
      <c r="A612" s="10" t="str">
        <f t="shared" si="9"/>
        <v>2016All1-in-2Typical Event DayPGE9</v>
      </c>
      <c r="B612" s="10" t="s">
        <v>57</v>
      </c>
      <c r="C612" s="10" t="s">
        <v>0</v>
      </c>
      <c r="D612" s="10" t="s">
        <v>8</v>
      </c>
      <c r="E612" s="10" t="s">
        <v>9</v>
      </c>
      <c r="F612">
        <v>9</v>
      </c>
      <c r="G612">
        <v>0.79171997308731079</v>
      </c>
      <c r="H612">
        <v>0.79171997308731079</v>
      </c>
      <c r="I612">
        <v>75.523445129394531</v>
      </c>
      <c r="J612">
        <v>0</v>
      </c>
      <c r="K612">
        <v>161936</v>
      </c>
      <c r="L612">
        <v>151340.140625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 t="s">
        <v>38</v>
      </c>
      <c r="Z612" s="3"/>
    </row>
    <row r="613" spans="1:26" hidden="1" x14ac:dyDescent="0.25">
      <c r="A613" s="10" t="str">
        <f t="shared" si="9"/>
        <v>2016All1-in-10Typical Event DayPGE9</v>
      </c>
      <c r="B613" s="10" t="s">
        <v>57</v>
      </c>
      <c r="C613" s="10" t="s">
        <v>0</v>
      </c>
      <c r="D613" s="10" t="s">
        <v>8</v>
      </c>
      <c r="E613" s="10" t="s">
        <v>1</v>
      </c>
      <c r="F613">
        <v>9</v>
      </c>
      <c r="G613">
        <v>0.84248882532119751</v>
      </c>
      <c r="H613">
        <v>0.84248882532119751</v>
      </c>
      <c r="I613">
        <v>78.486083984375</v>
      </c>
      <c r="J613">
        <v>0</v>
      </c>
      <c r="K613">
        <v>161936</v>
      </c>
      <c r="L613">
        <v>151340.140625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 t="s">
        <v>38</v>
      </c>
      <c r="Z613" s="3"/>
    </row>
    <row r="614" spans="1:26" hidden="1" x14ac:dyDescent="0.25">
      <c r="A614" s="10" t="str">
        <f t="shared" si="9"/>
        <v>2016All1-in-2Typical Event DayCAISO10</v>
      </c>
      <c r="B614" s="10" t="s">
        <v>57</v>
      </c>
      <c r="C614" s="10" t="s">
        <v>0</v>
      </c>
      <c r="D614" s="10" t="s">
        <v>8</v>
      </c>
      <c r="E614" s="10" t="s">
        <v>9</v>
      </c>
      <c r="F614">
        <v>10</v>
      </c>
      <c r="G614">
        <v>0.73014795780181885</v>
      </c>
      <c r="H614">
        <v>0.73014795780181885</v>
      </c>
      <c r="I614">
        <v>76.665908813476562</v>
      </c>
      <c r="J614">
        <v>0</v>
      </c>
      <c r="K614">
        <v>161936</v>
      </c>
      <c r="L614">
        <v>151340.140625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t="s">
        <v>39</v>
      </c>
      <c r="Z614" s="3"/>
    </row>
    <row r="615" spans="1:26" hidden="1" x14ac:dyDescent="0.25">
      <c r="A615" s="10" t="str">
        <f t="shared" si="9"/>
        <v>2016All1-in-10Typical Event DayCAISO10</v>
      </c>
      <c r="B615" s="10" t="s">
        <v>57</v>
      </c>
      <c r="C615" s="10" t="s">
        <v>0</v>
      </c>
      <c r="D615" s="10" t="s">
        <v>8</v>
      </c>
      <c r="E615" s="10" t="s">
        <v>1</v>
      </c>
      <c r="F615">
        <v>10</v>
      </c>
      <c r="G615">
        <v>0.81921178102493286</v>
      </c>
      <c r="H615">
        <v>0.81921178102493286</v>
      </c>
      <c r="I615">
        <v>80.758735656738281</v>
      </c>
      <c r="J615">
        <v>0</v>
      </c>
      <c r="K615">
        <v>161936</v>
      </c>
      <c r="L615">
        <v>151340.140625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 t="s">
        <v>39</v>
      </c>
      <c r="Z615" s="3"/>
    </row>
    <row r="616" spans="1:26" hidden="1" x14ac:dyDescent="0.25">
      <c r="A616" s="10" t="str">
        <f t="shared" si="9"/>
        <v>2016All1-in-2Typical Event DayPGE10</v>
      </c>
      <c r="B616" s="10" t="s">
        <v>57</v>
      </c>
      <c r="C616" s="10" t="s">
        <v>0</v>
      </c>
      <c r="D616" s="10" t="s">
        <v>8</v>
      </c>
      <c r="E616" s="10" t="s">
        <v>9</v>
      </c>
      <c r="F616">
        <v>10</v>
      </c>
      <c r="G616">
        <v>0.82131081819534302</v>
      </c>
      <c r="H616">
        <v>0.82131081819534302</v>
      </c>
      <c r="I616">
        <v>80.514503479003906</v>
      </c>
      <c r="J616">
        <v>0</v>
      </c>
      <c r="K616">
        <v>161936</v>
      </c>
      <c r="L616">
        <v>151340.140625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 t="s">
        <v>38</v>
      </c>
      <c r="Z616" s="3"/>
    </row>
    <row r="617" spans="1:26" hidden="1" x14ac:dyDescent="0.25">
      <c r="A617" s="10" t="str">
        <f t="shared" si="9"/>
        <v>2016All1-in-10Typical Event DayPGE10</v>
      </c>
      <c r="B617" s="10" t="s">
        <v>57</v>
      </c>
      <c r="C617" s="10" t="s">
        <v>0</v>
      </c>
      <c r="D617" s="10" t="s">
        <v>8</v>
      </c>
      <c r="E617" s="10" t="s">
        <v>1</v>
      </c>
      <c r="F617">
        <v>10</v>
      </c>
      <c r="G617">
        <v>0.87397712469100952</v>
      </c>
      <c r="H617">
        <v>0.87397712469100952</v>
      </c>
      <c r="I617">
        <v>83.585479736328125</v>
      </c>
      <c r="J617">
        <v>0</v>
      </c>
      <c r="K617">
        <v>161936</v>
      </c>
      <c r="L617">
        <v>151340.140625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 t="s">
        <v>38</v>
      </c>
      <c r="Z617" s="3"/>
    </row>
    <row r="618" spans="1:26" hidden="1" x14ac:dyDescent="0.25">
      <c r="A618" s="10" t="str">
        <f t="shared" si="9"/>
        <v>2016All1-in-10Typical Event DayCAISO11</v>
      </c>
      <c r="B618" s="10" t="s">
        <v>57</v>
      </c>
      <c r="C618" s="10" t="s">
        <v>0</v>
      </c>
      <c r="D618" s="10" t="s">
        <v>8</v>
      </c>
      <c r="E618" s="10" t="s">
        <v>1</v>
      </c>
      <c r="F618">
        <v>11</v>
      </c>
      <c r="G618">
        <v>0.90577244758605957</v>
      </c>
      <c r="H618">
        <v>0.90577244758605957</v>
      </c>
      <c r="I618">
        <v>85.345870971679688</v>
      </c>
      <c r="J618">
        <v>0</v>
      </c>
      <c r="K618">
        <v>161936</v>
      </c>
      <c r="L618">
        <v>151340.140625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 t="s">
        <v>39</v>
      </c>
      <c r="Z618" s="3"/>
    </row>
    <row r="619" spans="1:26" hidden="1" x14ac:dyDescent="0.25">
      <c r="A619" s="10" t="str">
        <f t="shared" si="9"/>
        <v>2016All1-in-2Typical Event DayCAISO11</v>
      </c>
      <c r="B619" s="10" t="s">
        <v>57</v>
      </c>
      <c r="C619" s="10" t="s">
        <v>0</v>
      </c>
      <c r="D619" s="10" t="s">
        <v>8</v>
      </c>
      <c r="E619" s="10" t="s">
        <v>9</v>
      </c>
      <c r="F619">
        <v>11</v>
      </c>
      <c r="G619">
        <v>0.80729776620864868</v>
      </c>
      <c r="H619">
        <v>0.80729776620864868</v>
      </c>
      <c r="I619">
        <v>81.070297241210938</v>
      </c>
      <c r="J619">
        <v>0</v>
      </c>
      <c r="K619">
        <v>161936</v>
      </c>
      <c r="L619">
        <v>151340.140625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 t="s">
        <v>39</v>
      </c>
      <c r="Z619" s="3"/>
    </row>
    <row r="620" spans="1:26" hidden="1" x14ac:dyDescent="0.25">
      <c r="A620" s="10" t="str">
        <f t="shared" si="9"/>
        <v>2016All1-in-2Typical Event DayPGE11</v>
      </c>
      <c r="B620" s="10" t="s">
        <v>57</v>
      </c>
      <c r="C620" s="10" t="s">
        <v>0</v>
      </c>
      <c r="D620" s="10" t="s">
        <v>8</v>
      </c>
      <c r="E620" s="10" t="s">
        <v>9</v>
      </c>
      <c r="F620">
        <v>11</v>
      </c>
      <c r="G620">
        <v>0.90809321403503418</v>
      </c>
      <c r="H620">
        <v>0.90809321403503418</v>
      </c>
      <c r="I620">
        <v>85.188743591308594</v>
      </c>
      <c r="J620">
        <v>0</v>
      </c>
      <c r="K620">
        <v>161936</v>
      </c>
      <c r="L620">
        <v>151340.140625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 t="s">
        <v>38</v>
      </c>
      <c r="Z620" s="3"/>
    </row>
    <row r="621" spans="1:26" hidden="1" x14ac:dyDescent="0.25">
      <c r="A621" s="10" t="str">
        <f t="shared" si="9"/>
        <v>2016All1-in-10Typical Event DayPGE11</v>
      </c>
      <c r="B621" s="10" t="s">
        <v>57</v>
      </c>
      <c r="C621" s="10" t="s">
        <v>0</v>
      </c>
      <c r="D621" s="10" t="s">
        <v>8</v>
      </c>
      <c r="E621" s="10" t="s">
        <v>1</v>
      </c>
      <c r="F621">
        <v>11</v>
      </c>
      <c r="G621">
        <v>0.96632444858551025</v>
      </c>
      <c r="H621">
        <v>0.96632444858551025</v>
      </c>
      <c r="I621">
        <v>88.175941467285156</v>
      </c>
      <c r="J621">
        <v>0</v>
      </c>
      <c r="K621">
        <v>161936</v>
      </c>
      <c r="L621">
        <v>151340.140625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 t="s">
        <v>38</v>
      </c>
      <c r="Z621" s="3"/>
    </row>
    <row r="622" spans="1:26" hidden="1" x14ac:dyDescent="0.25">
      <c r="A622" s="10" t="str">
        <f t="shared" si="9"/>
        <v>2016All1-in-10Typical Event DayCAISO12</v>
      </c>
      <c r="B622" s="10" t="s">
        <v>57</v>
      </c>
      <c r="C622" s="10" t="s">
        <v>0</v>
      </c>
      <c r="D622" s="10" t="s">
        <v>8</v>
      </c>
      <c r="E622" s="10" t="s">
        <v>1</v>
      </c>
      <c r="F622">
        <v>12</v>
      </c>
      <c r="G622">
        <v>1.0752973556518555</v>
      </c>
      <c r="H622">
        <v>1.0752973556518555</v>
      </c>
      <c r="I622">
        <v>89.420989990234375</v>
      </c>
      <c r="J622">
        <v>0</v>
      </c>
      <c r="K622">
        <v>161936</v>
      </c>
      <c r="L622">
        <v>151340.140625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 t="s">
        <v>39</v>
      </c>
      <c r="Z622" s="3"/>
    </row>
    <row r="623" spans="1:26" hidden="1" x14ac:dyDescent="0.25">
      <c r="A623" s="10" t="str">
        <f t="shared" si="9"/>
        <v>2016All1-in-2Typical Event DayCAISO12</v>
      </c>
      <c r="B623" s="10" t="s">
        <v>57</v>
      </c>
      <c r="C623" s="10" t="s">
        <v>0</v>
      </c>
      <c r="D623" s="10" t="s">
        <v>8</v>
      </c>
      <c r="E623" s="10" t="s">
        <v>9</v>
      </c>
      <c r="F623">
        <v>12</v>
      </c>
      <c r="G623">
        <v>0.95839220285415649</v>
      </c>
      <c r="H623">
        <v>0.95839220285415649</v>
      </c>
      <c r="I623">
        <v>85.073066711425781</v>
      </c>
      <c r="J623">
        <v>0</v>
      </c>
      <c r="K623">
        <v>161936</v>
      </c>
      <c r="L623">
        <v>151340.140625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 t="s">
        <v>39</v>
      </c>
      <c r="Z623" s="3"/>
    </row>
    <row r="624" spans="1:26" hidden="1" x14ac:dyDescent="0.25">
      <c r="A624" s="10" t="str">
        <f t="shared" si="9"/>
        <v>2016All1-in-10Typical Event DayPGE12</v>
      </c>
      <c r="B624" s="10" t="s">
        <v>57</v>
      </c>
      <c r="C624" s="10" t="s">
        <v>0</v>
      </c>
      <c r="D624" s="10" t="s">
        <v>8</v>
      </c>
      <c r="E624" s="10" t="s">
        <v>1</v>
      </c>
      <c r="F624">
        <v>12</v>
      </c>
      <c r="G624">
        <v>1.1471823453903198</v>
      </c>
      <c r="H624">
        <v>1.1471823453903198</v>
      </c>
      <c r="I624">
        <v>92.155235290527344</v>
      </c>
      <c r="J624">
        <v>0</v>
      </c>
      <c r="K624">
        <v>161936</v>
      </c>
      <c r="L624">
        <v>151340.140625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 t="s">
        <v>38</v>
      </c>
      <c r="Z624" s="3"/>
    </row>
    <row r="625" spans="1:26" hidden="1" x14ac:dyDescent="0.25">
      <c r="A625" s="10" t="str">
        <f t="shared" si="9"/>
        <v>2016All1-in-2Typical Event DayPGE12</v>
      </c>
      <c r="B625" s="10" t="s">
        <v>57</v>
      </c>
      <c r="C625" s="10" t="s">
        <v>0</v>
      </c>
      <c r="D625" s="10" t="s">
        <v>8</v>
      </c>
      <c r="E625" s="10" t="s">
        <v>9</v>
      </c>
      <c r="F625">
        <v>12</v>
      </c>
      <c r="G625">
        <v>1.0780526399612427</v>
      </c>
      <c r="H625">
        <v>1.0780526399612427</v>
      </c>
      <c r="I625">
        <v>89.160972595214844</v>
      </c>
      <c r="J625">
        <v>0</v>
      </c>
      <c r="K625">
        <v>161936</v>
      </c>
      <c r="L625">
        <v>151340.140625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 t="s">
        <v>38</v>
      </c>
      <c r="Z625" s="3"/>
    </row>
    <row r="626" spans="1:26" hidden="1" x14ac:dyDescent="0.25">
      <c r="A626" s="10" t="str">
        <f t="shared" si="9"/>
        <v>2016All1-in-10Typical Event DayCAISO13</v>
      </c>
      <c r="B626" s="10" t="s">
        <v>57</v>
      </c>
      <c r="C626" s="10" t="s">
        <v>0</v>
      </c>
      <c r="D626" s="10" t="s">
        <v>8</v>
      </c>
      <c r="E626" s="10" t="s">
        <v>1</v>
      </c>
      <c r="F626">
        <v>13</v>
      </c>
      <c r="G626">
        <v>1.317313551902771</v>
      </c>
      <c r="H626">
        <v>1.317313551902771</v>
      </c>
      <c r="I626">
        <v>92.886512756347656</v>
      </c>
      <c r="J626">
        <v>0</v>
      </c>
      <c r="K626">
        <v>161936</v>
      </c>
      <c r="L626">
        <v>151340.140625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 t="s">
        <v>39</v>
      </c>
      <c r="Z626" s="3"/>
    </row>
    <row r="627" spans="1:26" hidden="1" x14ac:dyDescent="0.25">
      <c r="A627" s="10" t="str">
        <f t="shared" si="9"/>
        <v>2016All1-in-2Typical Event DayCAISO13</v>
      </c>
      <c r="B627" s="10" t="s">
        <v>57</v>
      </c>
      <c r="C627" s="10" t="s">
        <v>0</v>
      </c>
      <c r="D627" s="10" t="s">
        <v>8</v>
      </c>
      <c r="E627" s="10" t="s">
        <v>9</v>
      </c>
      <c r="F627">
        <v>13</v>
      </c>
      <c r="G627">
        <v>1.1740965843200684</v>
      </c>
      <c r="H627">
        <v>1.1740965843200684</v>
      </c>
      <c r="I627">
        <v>88.494949340820313</v>
      </c>
      <c r="J627">
        <v>0</v>
      </c>
      <c r="K627">
        <v>161936</v>
      </c>
      <c r="L627">
        <v>151340.140625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 t="s">
        <v>39</v>
      </c>
      <c r="Z627" s="3"/>
    </row>
    <row r="628" spans="1:26" hidden="1" x14ac:dyDescent="0.25">
      <c r="A628" s="10" t="str">
        <f t="shared" si="9"/>
        <v>2016All1-in-2Typical Event DayPGE13</v>
      </c>
      <c r="B628" s="10" t="s">
        <v>57</v>
      </c>
      <c r="C628" s="10" t="s">
        <v>0</v>
      </c>
      <c r="D628" s="10" t="s">
        <v>8</v>
      </c>
      <c r="E628" s="10" t="s">
        <v>9</v>
      </c>
      <c r="F628">
        <v>13</v>
      </c>
      <c r="G628">
        <v>1.3206888437271118</v>
      </c>
      <c r="H628">
        <v>1.3206888437271118</v>
      </c>
      <c r="I628">
        <v>92.651901245117188</v>
      </c>
      <c r="J628">
        <v>0</v>
      </c>
      <c r="K628">
        <v>161936</v>
      </c>
      <c r="L628">
        <v>151340.140625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 t="s">
        <v>38</v>
      </c>
      <c r="Z628" s="3"/>
    </row>
    <row r="629" spans="1:26" hidden="1" x14ac:dyDescent="0.25">
      <c r="A629" s="10" t="str">
        <f t="shared" si="9"/>
        <v>2016All1-in-10Typical Event DayPGE13</v>
      </c>
      <c r="B629" s="10" t="s">
        <v>57</v>
      </c>
      <c r="C629" s="10" t="s">
        <v>0</v>
      </c>
      <c r="D629" s="10" t="s">
        <v>8</v>
      </c>
      <c r="E629" s="10" t="s">
        <v>1</v>
      </c>
      <c r="F629">
        <v>13</v>
      </c>
      <c r="G629">
        <v>1.4053776264190674</v>
      </c>
      <c r="H629">
        <v>1.4053776264190674</v>
      </c>
      <c r="I629">
        <v>95.536918640136719</v>
      </c>
      <c r="J629">
        <v>0</v>
      </c>
      <c r="K629">
        <v>161936</v>
      </c>
      <c r="L629">
        <v>151340.140625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 t="s">
        <v>38</v>
      </c>
      <c r="Z629" s="3"/>
    </row>
    <row r="630" spans="1:26" hidden="1" x14ac:dyDescent="0.25">
      <c r="A630" s="10" t="str">
        <f t="shared" si="9"/>
        <v>2016All1-in-2Typical Event DayCAISO14</v>
      </c>
      <c r="B630" s="10" t="s">
        <v>57</v>
      </c>
      <c r="C630" s="10" t="s">
        <v>0</v>
      </c>
      <c r="D630" s="10" t="s">
        <v>8</v>
      </c>
      <c r="E630" s="10" t="s">
        <v>9</v>
      </c>
      <c r="F630">
        <v>14</v>
      </c>
      <c r="G630">
        <v>1.4320380687713623</v>
      </c>
      <c r="H630">
        <v>1.2170162200927734</v>
      </c>
      <c r="I630">
        <v>91.308792114257813</v>
      </c>
      <c r="J630">
        <v>0.10273714363574982</v>
      </c>
      <c r="K630">
        <v>161936</v>
      </c>
      <c r="L630">
        <v>151340.140625</v>
      </c>
      <c r="M630">
        <v>0.21502178907394409</v>
      </c>
      <c r="N630">
        <v>8.3353862166404724E-2</v>
      </c>
      <c r="O630">
        <v>0.16114643216133118</v>
      </c>
      <c r="P630">
        <v>0.21502178907394409</v>
      </c>
      <c r="Q630">
        <v>0.26889714598655701</v>
      </c>
      <c r="R630">
        <v>0.34668970108032227</v>
      </c>
      <c r="S630" t="s">
        <v>39</v>
      </c>
      <c r="Z630" s="3"/>
    </row>
    <row r="631" spans="1:26" hidden="1" x14ac:dyDescent="0.25">
      <c r="A631" s="10" t="str">
        <f t="shared" si="9"/>
        <v>2016All1-in-10Typical Event DayCAISO14</v>
      </c>
      <c r="B631" s="10" t="s">
        <v>57</v>
      </c>
      <c r="C631" s="10" t="s">
        <v>0</v>
      </c>
      <c r="D631" s="10" t="s">
        <v>8</v>
      </c>
      <c r="E631" s="10" t="s">
        <v>1</v>
      </c>
      <c r="F631">
        <v>14</v>
      </c>
      <c r="G631">
        <v>1.6067187786102295</v>
      </c>
      <c r="H631">
        <v>1.321800708770752</v>
      </c>
      <c r="I631">
        <v>95.567420959472656</v>
      </c>
      <c r="J631">
        <v>0.10273714363574982</v>
      </c>
      <c r="K631">
        <v>161936</v>
      </c>
      <c r="L631">
        <v>151340.140625</v>
      </c>
      <c r="M631">
        <v>0.28491801023483276</v>
      </c>
      <c r="N631">
        <v>0.1532500833272934</v>
      </c>
      <c r="O631">
        <v>0.23104265332221985</v>
      </c>
      <c r="P631">
        <v>0.28491801023483276</v>
      </c>
      <c r="Q631">
        <v>0.33879336714744568</v>
      </c>
      <c r="R631">
        <v>0.41658592224121094</v>
      </c>
      <c r="S631" t="s">
        <v>39</v>
      </c>
      <c r="Z631" s="3"/>
    </row>
    <row r="632" spans="1:26" hidden="1" x14ac:dyDescent="0.25">
      <c r="A632" s="10" t="str">
        <f t="shared" si="9"/>
        <v>2016All1-in-10Typical Event DayPGE14</v>
      </c>
      <c r="B632" s="10" t="s">
        <v>57</v>
      </c>
      <c r="C632" s="10" t="s">
        <v>0</v>
      </c>
      <c r="D632" s="10" t="s">
        <v>8</v>
      </c>
      <c r="E632" s="10" t="s">
        <v>1</v>
      </c>
      <c r="F632">
        <v>14</v>
      </c>
      <c r="G632">
        <v>1.7141300439834595</v>
      </c>
      <c r="H632">
        <v>1.3825356960296631</v>
      </c>
      <c r="I632">
        <v>98.247146606445313</v>
      </c>
      <c r="J632">
        <v>0.10273714363574982</v>
      </c>
      <c r="K632">
        <v>161936</v>
      </c>
      <c r="L632">
        <v>151340.140625</v>
      </c>
      <c r="M632">
        <v>0.33159440755844116</v>
      </c>
      <c r="N632">
        <v>0.19992648065090179</v>
      </c>
      <c r="O632">
        <v>0.27771905064582825</v>
      </c>
      <c r="P632">
        <v>0.33159440755844116</v>
      </c>
      <c r="Q632">
        <v>0.38546976447105408</v>
      </c>
      <c r="R632">
        <v>0.46326231956481934</v>
      </c>
      <c r="S632" t="s">
        <v>38</v>
      </c>
      <c r="Z632" s="3"/>
    </row>
    <row r="633" spans="1:26" x14ac:dyDescent="0.25">
      <c r="A633" s="10" t="str">
        <f t="shared" si="9"/>
        <v>2016All1-in-2Typical Event DayPGE14</v>
      </c>
      <c r="B633" s="10" t="s">
        <v>57</v>
      </c>
      <c r="C633" s="10" t="s">
        <v>0</v>
      </c>
      <c r="D633" s="10" t="s">
        <v>8</v>
      </c>
      <c r="E633" s="10" t="s">
        <v>9</v>
      </c>
      <c r="F633">
        <v>14</v>
      </c>
      <c r="G633">
        <v>1.6108356714248657</v>
      </c>
      <c r="H633">
        <v>1.3316006660461426</v>
      </c>
      <c r="I633">
        <v>95.45849609375</v>
      </c>
      <c r="J633">
        <v>0.10273714363574982</v>
      </c>
      <c r="K633">
        <v>161936</v>
      </c>
      <c r="L633">
        <v>151340.140625</v>
      </c>
      <c r="M633">
        <v>0.27923494577407837</v>
      </c>
      <c r="N633">
        <v>0.147567018866539</v>
      </c>
      <c r="O633">
        <v>0.22535958886146545</v>
      </c>
      <c r="P633">
        <v>0.27923494577407837</v>
      </c>
      <c r="Q633">
        <v>0.33311030268669128</v>
      </c>
      <c r="R633">
        <v>0.41090285778045654</v>
      </c>
      <c r="S633" t="s">
        <v>38</v>
      </c>
      <c r="Z633" s="3"/>
    </row>
    <row r="634" spans="1:26" hidden="1" x14ac:dyDescent="0.25">
      <c r="A634" s="10" t="str">
        <f t="shared" si="9"/>
        <v>2016All1-in-2Typical Event DayCAISO15</v>
      </c>
      <c r="B634" s="10" t="s">
        <v>57</v>
      </c>
      <c r="C634" s="10" t="s">
        <v>0</v>
      </c>
      <c r="D634" s="10" t="s">
        <v>8</v>
      </c>
      <c r="E634" s="10" t="s">
        <v>9</v>
      </c>
      <c r="F634">
        <v>15</v>
      </c>
      <c r="G634">
        <v>1.6998553276062012</v>
      </c>
      <c r="H634">
        <v>1.3838574886322021</v>
      </c>
      <c r="I634">
        <v>93.300201416015625</v>
      </c>
      <c r="J634">
        <v>0.1230589896440506</v>
      </c>
      <c r="K634">
        <v>161936</v>
      </c>
      <c r="L634">
        <v>151340.140625</v>
      </c>
      <c r="M634">
        <v>0.3159978985786438</v>
      </c>
      <c r="N634">
        <v>0.15828549861907959</v>
      </c>
      <c r="O634">
        <v>0.25146576762199402</v>
      </c>
      <c r="P634">
        <v>0.3159978985786438</v>
      </c>
      <c r="Q634">
        <v>0.38053002953529358</v>
      </c>
      <c r="R634">
        <v>0.47371029853820801</v>
      </c>
      <c r="S634" t="s">
        <v>39</v>
      </c>
      <c r="Z634" s="3"/>
    </row>
    <row r="635" spans="1:26" hidden="1" x14ac:dyDescent="0.25">
      <c r="A635" s="10" t="str">
        <f t="shared" si="9"/>
        <v>2016All1-in-10Typical Event DayCAISO15</v>
      </c>
      <c r="B635" s="10" t="s">
        <v>57</v>
      </c>
      <c r="C635" s="10" t="s">
        <v>0</v>
      </c>
      <c r="D635" s="10" t="s">
        <v>8</v>
      </c>
      <c r="E635" s="10" t="s">
        <v>1</v>
      </c>
      <c r="F635">
        <v>15</v>
      </c>
      <c r="G635">
        <v>1.9072046279907227</v>
      </c>
      <c r="H635">
        <v>1.5058451890945435</v>
      </c>
      <c r="I635">
        <v>97.375213623046875</v>
      </c>
      <c r="J635">
        <v>0.1230589896440506</v>
      </c>
      <c r="K635">
        <v>161936</v>
      </c>
      <c r="L635">
        <v>151340.140625</v>
      </c>
      <c r="M635">
        <v>0.4013594388961792</v>
      </c>
      <c r="N635">
        <v>0.24364703893661499</v>
      </c>
      <c r="O635">
        <v>0.33682730793952942</v>
      </c>
      <c r="P635">
        <v>0.4013594388961792</v>
      </c>
      <c r="Q635">
        <v>0.46589156985282898</v>
      </c>
      <c r="R635">
        <v>0.55907183885574341</v>
      </c>
      <c r="S635" t="s">
        <v>39</v>
      </c>
      <c r="Z635" s="3"/>
    </row>
    <row r="636" spans="1:26" hidden="1" x14ac:dyDescent="0.25">
      <c r="A636" s="10" t="str">
        <f t="shared" si="9"/>
        <v>2016All1-in-2Typical Event DayPGE15</v>
      </c>
      <c r="B636" s="10" t="s">
        <v>57</v>
      </c>
      <c r="C636" s="10" t="s">
        <v>0</v>
      </c>
      <c r="D636" s="10" t="s">
        <v>8</v>
      </c>
      <c r="E636" s="10" t="s">
        <v>9</v>
      </c>
      <c r="F636">
        <v>15</v>
      </c>
      <c r="G636">
        <v>1.9120912551879883</v>
      </c>
      <c r="H636">
        <v>1.515778660774231</v>
      </c>
      <c r="I636">
        <v>97.495880126953125</v>
      </c>
      <c r="J636">
        <v>0.1230589896440506</v>
      </c>
      <c r="K636">
        <v>161936</v>
      </c>
      <c r="L636">
        <v>151340.140625</v>
      </c>
      <c r="M636">
        <v>0.39631259441375732</v>
      </c>
      <c r="N636">
        <v>0.23860019445419312</v>
      </c>
      <c r="O636">
        <v>0.33178046345710754</v>
      </c>
      <c r="P636">
        <v>0.39631259441375732</v>
      </c>
      <c r="Q636">
        <v>0.4608447253704071</v>
      </c>
      <c r="R636">
        <v>0.55402499437332153</v>
      </c>
      <c r="S636" t="s">
        <v>38</v>
      </c>
      <c r="Z636" s="3"/>
    </row>
    <row r="637" spans="1:26" hidden="1" x14ac:dyDescent="0.25">
      <c r="A637" s="10" t="str">
        <f t="shared" si="9"/>
        <v>2016All1-in-10Typical Event DayPGE15</v>
      </c>
      <c r="B637" s="10" t="s">
        <v>57</v>
      </c>
      <c r="C637" s="10" t="s">
        <v>0</v>
      </c>
      <c r="D637" s="10" t="s">
        <v>8</v>
      </c>
      <c r="E637" s="10" t="s">
        <v>1</v>
      </c>
      <c r="F637">
        <v>15</v>
      </c>
      <c r="G637">
        <v>2.0347034931182861</v>
      </c>
      <c r="H637">
        <v>1.5723313093185425</v>
      </c>
      <c r="I637">
        <v>100.30198669433594</v>
      </c>
      <c r="J637">
        <v>0.1230589896440506</v>
      </c>
      <c r="K637">
        <v>161936</v>
      </c>
      <c r="L637">
        <v>151340.140625</v>
      </c>
      <c r="M637">
        <v>0.46237218379974365</v>
      </c>
      <c r="N637">
        <v>0.30465978384017944</v>
      </c>
      <c r="O637">
        <v>0.39784005284309387</v>
      </c>
      <c r="P637">
        <v>0.46237218379974365</v>
      </c>
      <c r="Q637">
        <v>0.52690434455871582</v>
      </c>
      <c r="R637">
        <v>0.62008458375930786</v>
      </c>
      <c r="S637" t="s">
        <v>38</v>
      </c>
      <c r="Z637" s="3"/>
    </row>
    <row r="638" spans="1:26" hidden="1" x14ac:dyDescent="0.25">
      <c r="A638" s="10" t="str">
        <f t="shared" si="9"/>
        <v>2016All1-in-10Typical Event DayCAISO16</v>
      </c>
      <c r="B638" s="10" t="s">
        <v>57</v>
      </c>
      <c r="C638" s="10" t="s">
        <v>0</v>
      </c>
      <c r="D638" s="10" t="s">
        <v>8</v>
      </c>
      <c r="E638" s="10" t="s">
        <v>1</v>
      </c>
      <c r="F638">
        <v>16</v>
      </c>
      <c r="G638">
        <v>2.2416634559631348</v>
      </c>
      <c r="H638">
        <v>1.7069730758666992</v>
      </c>
      <c r="I638">
        <v>98.44696044921875</v>
      </c>
      <c r="J638">
        <v>0.15615223348140717</v>
      </c>
      <c r="K638">
        <v>161936</v>
      </c>
      <c r="L638">
        <v>151340.140625</v>
      </c>
      <c r="M638">
        <v>0.53469032049179077</v>
      </c>
      <c r="N638">
        <v>0.33456560969352722</v>
      </c>
      <c r="O638">
        <v>0.4528040885925293</v>
      </c>
      <c r="P638">
        <v>0.53469032049179077</v>
      </c>
      <c r="Q638">
        <v>0.61657655239105225</v>
      </c>
      <c r="R638">
        <v>0.73481500148773193</v>
      </c>
      <c r="S638" t="s">
        <v>39</v>
      </c>
      <c r="Z638" s="3"/>
    </row>
    <row r="639" spans="1:26" hidden="1" x14ac:dyDescent="0.25">
      <c r="A639" s="10" t="str">
        <f t="shared" si="9"/>
        <v>2016All1-in-2Typical Event DayCAISO16</v>
      </c>
      <c r="B639" s="10" t="s">
        <v>57</v>
      </c>
      <c r="C639" s="10" t="s">
        <v>0</v>
      </c>
      <c r="D639" s="10" t="s">
        <v>8</v>
      </c>
      <c r="E639" s="10" t="s">
        <v>9</v>
      </c>
      <c r="F639">
        <v>16</v>
      </c>
      <c r="G639">
        <v>1.9979519844055176</v>
      </c>
      <c r="H639">
        <v>1.5785117149353027</v>
      </c>
      <c r="I639">
        <v>94.369842529296875</v>
      </c>
      <c r="J639">
        <v>0.15615223348140717</v>
      </c>
      <c r="K639">
        <v>161936</v>
      </c>
      <c r="L639">
        <v>151340.140625</v>
      </c>
      <c r="M639">
        <v>0.41944026947021484</v>
      </c>
      <c r="N639">
        <v>0.21931557357311249</v>
      </c>
      <c r="O639">
        <v>0.33755403757095337</v>
      </c>
      <c r="P639">
        <v>0.41944026947021484</v>
      </c>
      <c r="Q639">
        <v>0.50132650136947632</v>
      </c>
      <c r="R639">
        <v>0.61956495046615601</v>
      </c>
      <c r="S639" t="s">
        <v>39</v>
      </c>
      <c r="Z639" s="3"/>
    </row>
    <row r="640" spans="1:26" hidden="1" x14ac:dyDescent="0.25">
      <c r="A640" s="10" t="str">
        <f t="shared" si="9"/>
        <v>2016All1-in-10Typical Event DayPGE16</v>
      </c>
      <c r="B640" s="10" t="s">
        <v>57</v>
      </c>
      <c r="C640" s="10" t="s">
        <v>0</v>
      </c>
      <c r="D640" s="10" t="s">
        <v>8</v>
      </c>
      <c r="E640" s="10" t="s">
        <v>1</v>
      </c>
      <c r="F640">
        <v>16</v>
      </c>
      <c r="G640">
        <v>2.3915214538574219</v>
      </c>
      <c r="H640">
        <v>1.7734041213989258</v>
      </c>
      <c r="I640">
        <v>101.41307067871094</v>
      </c>
      <c r="J640">
        <v>0.15615223348140717</v>
      </c>
      <c r="K640">
        <v>161936</v>
      </c>
      <c r="L640">
        <v>151340.140625</v>
      </c>
      <c r="M640">
        <v>0.61811739206314087</v>
      </c>
      <c r="N640">
        <v>0.41799268126487732</v>
      </c>
      <c r="O640">
        <v>0.53623116016387939</v>
      </c>
      <c r="P640">
        <v>0.61811739206314087</v>
      </c>
      <c r="Q640">
        <v>0.70000362396240234</v>
      </c>
      <c r="R640">
        <v>0.81824207305908203</v>
      </c>
      <c r="S640" t="s">
        <v>38</v>
      </c>
      <c r="Z640" s="3"/>
    </row>
    <row r="641" spans="1:26" hidden="1" x14ac:dyDescent="0.25">
      <c r="A641" s="10" t="str">
        <f t="shared" si="9"/>
        <v>2016All1-in-2Typical Event DayPGE16</v>
      </c>
      <c r="B641" s="10" t="s">
        <v>57</v>
      </c>
      <c r="C641" s="10" t="s">
        <v>0</v>
      </c>
      <c r="D641" s="10" t="s">
        <v>8</v>
      </c>
      <c r="E641" s="10" t="s">
        <v>9</v>
      </c>
      <c r="F641">
        <v>16</v>
      </c>
      <c r="G641">
        <v>2.2474071979522705</v>
      </c>
      <c r="H641">
        <v>1.7140686511993408</v>
      </c>
      <c r="I641">
        <v>98.546722412109375</v>
      </c>
      <c r="J641">
        <v>0.15615223348140717</v>
      </c>
      <c r="K641">
        <v>161936</v>
      </c>
      <c r="L641">
        <v>151340.140625</v>
      </c>
      <c r="M641">
        <v>0.53333854675292969</v>
      </c>
      <c r="N641">
        <v>0.33321383595466614</v>
      </c>
      <c r="O641">
        <v>0.45145231485366821</v>
      </c>
      <c r="P641">
        <v>0.53333854675292969</v>
      </c>
      <c r="Q641">
        <v>0.61522477865219116</v>
      </c>
      <c r="R641">
        <v>0.73346322774887085</v>
      </c>
      <c r="S641" t="s">
        <v>38</v>
      </c>
      <c r="Z641" s="3"/>
    </row>
    <row r="642" spans="1:26" hidden="1" x14ac:dyDescent="0.25">
      <c r="A642" s="10" t="str">
        <f t="shared" ref="A642:A705" si="10">CONCATENATE(B642,C642,E642,D642,S642,F642)</f>
        <v>2016All1-in-10Typical Event DayCAISO17</v>
      </c>
      <c r="B642" s="10" t="s">
        <v>57</v>
      </c>
      <c r="C642" s="10" t="s">
        <v>0</v>
      </c>
      <c r="D642" s="10" t="s">
        <v>8</v>
      </c>
      <c r="E642" s="10" t="s">
        <v>1</v>
      </c>
      <c r="F642">
        <v>17</v>
      </c>
      <c r="G642">
        <v>2.5418033599853516</v>
      </c>
      <c r="H642">
        <v>1.9284188747406006</v>
      </c>
      <c r="I642">
        <v>98.562934875488281</v>
      </c>
      <c r="J642">
        <v>0.16046801209449768</v>
      </c>
      <c r="K642">
        <v>161936</v>
      </c>
      <c r="L642">
        <v>151340.140625</v>
      </c>
      <c r="M642">
        <v>0.61338454484939575</v>
      </c>
      <c r="N642">
        <v>0.40772873163223267</v>
      </c>
      <c r="O642">
        <v>0.5292351245880127</v>
      </c>
      <c r="P642">
        <v>0.61338454484939575</v>
      </c>
      <c r="Q642">
        <v>0.69753396511077881</v>
      </c>
      <c r="R642">
        <v>0.81904035806655884</v>
      </c>
      <c r="S642" t="s">
        <v>39</v>
      </c>
      <c r="Z642" s="3"/>
    </row>
    <row r="643" spans="1:26" hidden="1" x14ac:dyDescent="0.25">
      <c r="A643" s="10" t="str">
        <f t="shared" si="10"/>
        <v>2016All1-in-2Typical Event DayCAISO17</v>
      </c>
      <c r="B643" s="10" t="s">
        <v>57</v>
      </c>
      <c r="C643" s="10" t="s">
        <v>0</v>
      </c>
      <c r="D643" s="10" t="s">
        <v>8</v>
      </c>
      <c r="E643" s="10" t="s">
        <v>9</v>
      </c>
      <c r="F643">
        <v>17</v>
      </c>
      <c r="G643">
        <v>2.2654609680175781</v>
      </c>
      <c r="H643">
        <v>1.7562283277511597</v>
      </c>
      <c r="I643">
        <v>94.559913635253906</v>
      </c>
      <c r="J643">
        <v>0.16046801209449768</v>
      </c>
      <c r="K643">
        <v>161936</v>
      </c>
      <c r="L643">
        <v>151340.140625</v>
      </c>
      <c r="M643">
        <v>0.50923264026641846</v>
      </c>
      <c r="N643">
        <v>0.30357682704925537</v>
      </c>
      <c r="O643">
        <v>0.4250832200050354</v>
      </c>
      <c r="P643">
        <v>0.50923264026641846</v>
      </c>
      <c r="Q643">
        <v>0.59338206052780151</v>
      </c>
      <c r="R643">
        <v>0.71488845348358154</v>
      </c>
      <c r="S643" t="s">
        <v>39</v>
      </c>
      <c r="Z643" s="3"/>
    </row>
    <row r="644" spans="1:26" hidden="1" x14ac:dyDescent="0.25">
      <c r="A644" s="10" t="str">
        <f t="shared" si="10"/>
        <v>2016All1-in-10Typical Event DayPGE17</v>
      </c>
      <c r="B644" s="10" t="s">
        <v>57</v>
      </c>
      <c r="C644" s="10" t="s">
        <v>0</v>
      </c>
      <c r="D644" s="10" t="s">
        <v>8</v>
      </c>
      <c r="E644" s="10" t="s">
        <v>1</v>
      </c>
      <c r="F644">
        <v>17</v>
      </c>
      <c r="G644">
        <v>2.7117259502410889</v>
      </c>
      <c r="H644">
        <v>2.0215778350830078</v>
      </c>
      <c r="I644">
        <v>101.59513092041016</v>
      </c>
      <c r="J644">
        <v>0.16046801209449768</v>
      </c>
      <c r="K644">
        <v>161936</v>
      </c>
      <c r="L644">
        <v>151340.140625</v>
      </c>
      <c r="M644">
        <v>0.6901479959487915</v>
      </c>
      <c r="N644">
        <v>0.48449218273162842</v>
      </c>
      <c r="O644">
        <v>0.60599857568740845</v>
      </c>
      <c r="P644">
        <v>0.6901479959487915</v>
      </c>
      <c r="Q644">
        <v>0.77429741621017456</v>
      </c>
      <c r="R644">
        <v>0.89580380916595459</v>
      </c>
      <c r="S644" t="s">
        <v>38</v>
      </c>
      <c r="Z644" s="3"/>
    </row>
    <row r="645" spans="1:26" hidden="1" x14ac:dyDescent="0.25">
      <c r="A645" s="10" t="str">
        <f t="shared" si="10"/>
        <v>2016All1-in-2Typical Event DayPGE17</v>
      </c>
      <c r="B645" s="10" t="s">
        <v>57</v>
      </c>
      <c r="C645" s="10" t="s">
        <v>0</v>
      </c>
      <c r="D645" s="10" t="s">
        <v>8</v>
      </c>
      <c r="E645" s="10" t="s">
        <v>9</v>
      </c>
      <c r="F645">
        <v>17</v>
      </c>
      <c r="G645">
        <v>2.5483160018920898</v>
      </c>
      <c r="H645">
        <v>1.9402966499328613</v>
      </c>
      <c r="I645">
        <v>98.589508056640625</v>
      </c>
      <c r="J645">
        <v>0.16046801209449768</v>
      </c>
      <c r="K645">
        <v>161936</v>
      </c>
      <c r="L645">
        <v>151340.140625</v>
      </c>
      <c r="M645">
        <v>0.60801941156387329</v>
      </c>
      <c r="N645">
        <v>0.40236359834671021</v>
      </c>
      <c r="O645">
        <v>0.52386999130249023</v>
      </c>
      <c r="P645">
        <v>0.60801941156387329</v>
      </c>
      <c r="Q645">
        <v>0.69216883182525635</v>
      </c>
      <c r="R645">
        <v>0.81367522478103638</v>
      </c>
      <c r="S645" t="s">
        <v>38</v>
      </c>
      <c r="Z645" s="3"/>
    </row>
    <row r="646" spans="1:26" hidden="1" x14ac:dyDescent="0.25">
      <c r="A646" s="10" t="str">
        <f t="shared" si="10"/>
        <v>2016All1-in-2Typical Event DayCAISO18</v>
      </c>
      <c r="B646" s="10" t="s">
        <v>57</v>
      </c>
      <c r="C646" s="10" t="s">
        <v>0</v>
      </c>
      <c r="D646" s="10" t="s">
        <v>8</v>
      </c>
      <c r="E646" s="10" t="s">
        <v>9</v>
      </c>
      <c r="F646">
        <v>18</v>
      </c>
      <c r="G646">
        <v>2.4495072364807129</v>
      </c>
      <c r="H646">
        <v>1.955808162689209</v>
      </c>
      <c r="I646">
        <v>93.539581298828125</v>
      </c>
      <c r="J646">
        <v>0.13599415123462677</v>
      </c>
      <c r="K646">
        <v>161936</v>
      </c>
      <c r="L646">
        <v>151340.140625</v>
      </c>
      <c r="M646">
        <v>0.49369910359382629</v>
      </c>
      <c r="N646">
        <v>0.31940901279449463</v>
      </c>
      <c r="O646">
        <v>0.42238378524780273</v>
      </c>
      <c r="P646">
        <v>0.49369910359382629</v>
      </c>
      <c r="Q646">
        <v>0.56501442193984985</v>
      </c>
      <c r="R646">
        <v>0.66798919439315796</v>
      </c>
      <c r="S646" t="s">
        <v>39</v>
      </c>
      <c r="Z646" s="3"/>
    </row>
    <row r="647" spans="1:26" hidden="1" x14ac:dyDescent="0.25">
      <c r="A647" s="10" t="str">
        <f t="shared" si="10"/>
        <v>2016All1-in-10Typical Event DayCAISO18</v>
      </c>
      <c r="B647" s="10" t="s">
        <v>57</v>
      </c>
      <c r="C647" s="10" t="s">
        <v>0</v>
      </c>
      <c r="D647" s="10" t="s">
        <v>8</v>
      </c>
      <c r="E647" s="10" t="s">
        <v>1</v>
      </c>
      <c r="F647">
        <v>18</v>
      </c>
      <c r="G647">
        <v>2.7482998371124268</v>
      </c>
      <c r="H647">
        <v>2.1448023319244385</v>
      </c>
      <c r="I647">
        <v>97.519340515136719</v>
      </c>
      <c r="J647">
        <v>0.13599415123462677</v>
      </c>
      <c r="K647">
        <v>161936</v>
      </c>
      <c r="L647">
        <v>151340.140625</v>
      </c>
      <c r="M647">
        <v>0.60349750518798828</v>
      </c>
      <c r="N647">
        <v>0.42920741438865662</v>
      </c>
      <c r="O647">
        <v>0.53218215703964233</v>
      </c>
      <c r="P647">
        <v>0.60349750518798828</v>
      </c>
      <c r="Q647">
        <v>0.67481285333633423</v>
      </c>
      <c r="R647">
        <v>0.77778762578964233</v>
      </c>
      <c r="S647" t="s">
        <v>39</v>
      </c>
      <c r="Z647" s="3"/>
    </row>
    <row r="648" spans="1:26" hidden="1" x14ac:dyDescent="0.25">
      <c r="A648" s="10" t="str">
        <f t="shared" si="10"/>
        <v>2016All1-in-2Typical Event DayPGE18</v>
      </c>
      <c r="B648" s="10" t="s">
        <v>57</v>
      </c>
      <c r="C648" s="10" t="s">
        <v>0</v>
      </c>
      <c r="D648" s="10" t="s">
        <v>8</v>
      </c>
      <c r="E648" s="10" t="s">
        <v>9</v>
      </c>
      <c r="F648">
        <v>18</v>
      </c>
      <c r="G648">
        <v>2.7553415298461914</v>
      </c>
      <c r="H648">
        <v>2.154292106628418</v>
      </c>
      <c r="I648">
        <v>97.588333129882813</v>
      </c>
      <c r="J648">
        <v>0.13599415123462677</v>
      </c>
      <c r="K648">
        <v>161936</v>
      </c>
      <c r="L648">
        <v>151340.140625</v>
      </c>
      <c r="M648">
        <v>0.60104954242706299</v>
      </c>
      <c r="N648">
        <v>0.42675945162773132</v>
      </c>
      <c r="O648">
        <v>0.52973419427871704</v>
      </c>
      <c r="P648">
        <v>0.60104954242706299</v>
      </c>
      <c r="Q648">
        <v>0.67236489057540894</v>
      </c>
      <c r="R648">
        <v>0.77533966302871704</v>
      </c>
      <c r="S648" t="s">
        <v>38</v>
      </c>
      <c r="Z648" s="3"/>
    </row>
    <row r="649" spans="1:26" hidden="1" x14ac:dyDescent="0.25">
      <c r="A649" s="10" t="str">
        <f t="shared" si="10"/>
        <v>2016All1-in-10Typical Event DayPGE18</v>
      </c>
      <c r="B649" s="10" t="s">
        <v>57</v>
      </c>
      <c r="C649" s="10" t="s">
        <v>0</v>
      </c>
      <c r="D649" s="10" t="s">
        <v>8</v>
      </c>
      <c r="E649" s="10" t="s">
        <v>1</v>
      </c>
      <c r="F649">
        <v>18</v>
      </c>
      <c r="G649">
        <v>2.9320268630981445</v>
      </c>
      <c r="H649">
        <v>2.2444772720336914</v>
      </c>
      <c r="I649">
        <v>100.65363311767578</v>
      </c>
      <c r="J649">
        <v>0.13599415123462677</v>
      </c>
      <c r="K649">
        <v>161936</v>
      </c>
      <c r="L649">
        <v>151340.140625</v>
      </c>
      <c r="M649">
        <v>0.68754971027374268</v>
      </c>
      <c r="N649">
        <v>0.51325958967208862</v>
      </c>
      <c r="O649">
        <v>0.61623436212539673</v>
      </c>
      <c r="P649">
        <v>0.68754971027374268</v>
      </c>
      <c r="Q649">
        <v>0.75886505842208862</v>
      </c>
      <c r="R649">
        <v>0.86183983087539673</v>
      </c>
      <c r="S649" t="s">
        <v>38</v>
      </c>
      <c r="Z649" s="3"/>
    </row>
    <row r="650" spans="1:26" hidden="1" x14ac:dyDescent="0.25">
      <c r="A650" s="10" t="str">
        <f t="shared" si="10"/>
        <v>2016All1-in-10Typical Event DayCAISO19</v>
      </c>
      <c r="B650" s="10" t="s">
        <v>57</v>
      </c>
      <c r="C650" s="10" t="s">
        <v>0</v>
      </c>
      <c r="D650" s="10" t="s">
        <v>8</v>
      </c>
      <c r="E650" s="10" t="s">
        <v>1</v>
      </c>
      <c r="F650">
        <v>19</v>
      </c>
      <c r="G650">
        <v>2.7919347286224365</v>
      </c>
      <c r="H650">
        <v>3.0291967391967773</v>
      </c>
      <c r="I650">
        <v>94.990585327148438</v>
      </c>
      <c r="J650">
        <v>0.11742977052927017</v>
      </c>
      <c r="K650">
        <v>161936</v>
      </c>
      <c r="L650">
        <v>151340.140625</v>
      </c>
      <c r="M650">
        <v>-0.2372620701789856</v>
      </c>
      <c r="N650">
        <v>-0.38776007294654846</v>
      </c>
      <c r="O650">
        <v>-0.29884225130081177</v>
      </c>
      <c r="P650">
        <v>-0.2372620701789856</v>
      </c>
      <c r="Q650">
        <v>-0.17568190395832062</v>
      </c>
      <c r="R650">
        <v>-8.6764074862003326E-2</v>
      </c>
      <c r="S650" t="s">
        <v>39</v>
      </c>
      <c r="Z650" s="3"/>
    </row>
    <row r="651" spans="1:26" hidden="1" x14ac:dyDescent="0.25">
      <c r="A651" s="10" t="str">
        <f t="shared" si="10"/>
        <v>2016All1-in-2Typical Event DayCAISO19</v>
      </c>
      <c r="B651" s="10" t="s">
        <v>57</v>
      </c>
      <c r="C651" s="10" t="s">
        <v>0</v>
      </c>
      <c r="D651" s="10" t="s">
        <v>8</v>
      </c>
      <c r="E651" s="10" t="s">
        <v>9</v>
      </c>
      <c r="F651">
        <v>19</v>
      </c>
      <c r="G651">
        <v>2.488398551940918</v>
      </c>
      <c r="H651">
        <v>2.7112245559692383</v>
      </c>
      <c r="I651">
        <v>91.332962036132813</v>
      </c>
      <c r="J651">
        <v>0.11742977052927017</v>
      </c>
      <c r="K651">
        <v>161936</v>
      </c>
      <c r="L651">
        <v>151340.140625</v>
      </c>
      <c r="M651">
        <v>-0.22282592952251434</v>
      </c>
      <c r="N651">
        <v>-0.37332391738891602</v>
      </c>
      <c r="O651">
        <v>-0.28440609574317932</v>
      </c>
      <c r="P651">
        <v>-0.22282592952251434</v>
      </c>
      <c r="Q651">
        <v>-0.16124576330184937</v>
      </c>
      <c r="R651">
        <v>-7.2327934205532074E-2</v>
      </c>
      <c r="S651" t="s">
        <v>39</v>
      </c>
      <c r="Z651" s="3"/>
    </row>
    <row r="652" spans="1:26" hidden="1" x14ac:dyDescent="0.25">
      <c r="A652" s="10" t="str">
        <f t="shared" si="10"/>
        <v>2016All1-in-10Typical Event DayPGE19</v>
      </c>
      <c r="B652" s="10" t="s">
        <v>57</v>
      </c>
      <c r="C652" s="10" t="s">
        <v>0</v>
      </c>
      <c r="D652" s="10" t="s">
        <v>8</v>
      </c>
      <c r="E652" s="10" t="s">
        <v>1</v>
      </c>
      <c r="F652">
        <v>19</v>
      </c>
      <c r="G652">
        <v>2.9785792827606201</v>
      </c>
      <c r="H652">
        <v>3.2250640392303467</v>
      </c>
      <c r="I652">
        <v>98.142898559570313</v>
      </c>
      <c r="J652">
        <v>0.11742977052927017</v>
      </c>
      <c r="K652">
        <v>161936</v>
      </c>
      <c r="L652">
        <v>151340.140625</v>
      </c>
      <c r="M652">
        <v>-0.24648484587669373</v>
      </c>
      <c r="N652">
        <v>-0.39698284864425659</v>
      </c>
      <c r="O652">
        <v>-0.3080650269985199</v>
      </c>
      <c r="P652">
        <v>-0.24648484587669373</v>
      </c>
      <c r="Q652">
        <v>-0.18490467965602875</v>
      </c>
      <c r="R652">
        <v>-9.5986850559711456E-2</v>
      </c>
      <c r="S652" t="s">
        <v>38</v>
      </c>
      <c r="Z652" s="3"/>
    </row>
    <row r="653" spans="1:26" hidden="1" x14ac:dyDescent="0.25">
      <c r="A653" s="10" t="str">
        <f t="shared" si="10"/>
        <v>2016All1-in-2Typical Event DayPGE19</v>
      </c>
      <c r="B653" s="10" t="s">
        <v>57</v>
      </c>
      <c r="C653" s="10" t="s">
        <v>0</v>
      </c>
      <c r="D653" s="10" t="s">
        <v>8</v>
      </c>
      <c r="E653" s="10" t="s">
        <v>9</v>
      </c>
      <c r="F653">
        <v>19</v>
      </c>
      <c r="G653">
        <v>2.799088716506958</v>
      </c>
      <c r="H653">
        <v>3.033822774887085</v>
      </c>
      <c r="I653">
        <v>95.067672729492188</v>
      </c>
      <c r="J653">
        <v>0.11742977052927017</v>
      </c>
      <c r="K653">
        <v>161936</v>
      </c>
      <c r="L653">
        <v>151340.140625</v>
      </c>
      <c r="M653">
        <v>-0.23473401367664337</v>
      </c>
      <c r="N653">
        <v>-0.38523200154304504</v>
      </c>
      <c r="O653">
        <v>-0.29631417989730835</v>
      </c>
      <c r="P653">
        <v>-0.23473401367664337</v>
      </c>
      <c r="Q653">
        <v>-0.17315384745597839</v>
      </c>
      <c r="R653">
        <v>-8.4236018359661102E-2</v>
      </c>
      <c r="S653" t="s">
        <v>38</v>
      </c>
      <c r="Z653" s="3"/>
    </row>
    <row r="654" spans="1:26" hidden="1" x14ac:dyDescent="0.25">
      <c r="A654" s="10" t="str">
        <f t="shared" si="10"/>
        <v>2016All1-in-2Typical Event DayCAISO20</v>
      </c>
      <c r="B654" s="10" t="s">
        <v>57</v>
      </c>
      <c r="C654" s="10" t="s">
        <v>0</v>
      </c>
      <c r="D654" s="10" t="s">
        <v>8</v>
      </c>
      <c r="E654" s="10" t="s">
        <v>9</v>
      </c>
      <c r="F654">
        <v>20</v>
      </c>
      <c r="G654">
        <v>2.3546640872955322</v>
      </c>
      <c r="H654">
        <v>2.6069126129150391</v>
      </c>
      <c r="I654">
        <v>87.308837890625</v>
      </c>
      <c r="J654">
        <v>7.6294809579849243E-2</v>
      </c>
      <c r="K654">
        <v>161936</v>
      </c>
      <c r="L654">
        <v>151340.140625</v>
      </c>
      <c r="M654">
        <v>-0.25224852561950684</v>
      </c>
      <c r="N654">
        <v>-0.35002794861793518</v>
      </c>
      <c r="O654">
        <v>-0.29225751757621765</v>
      </c>
      <c r="P654">
        <v>-0.25224852561950684</v>
      </c>
      <c r="Q654">
        <v>-0.21223953366279602</v>
      </c>
      <c r="R654">
        <v>-0.15446910262107849</v>
      </c>
      <c r="S654" t="s">
        <v>39</v>
      </c>
      <c r="Z654" s="3"/>
    </row>
    <row r="655" spans="1:26" hidden="1" x14ac:dyDescent="0.25">
      <c r="A655" s="10" t="str">
        <f t="shared" si="10"/>
        <v>2016All1-in-10Typical Event DayCAISO20</v>
      </c>
      <c r="B655" s="10" t="s">
        <v>57</v>
      </c>
      <c r="C655" s="10" t="s">
        <v>0</v>
      </c>
      <c r="D655" s="10" t="s">
        <v>8</v>
      </c>
      <c r="E655" s="10" t="s">
        <v>1</v>
      </c>
      <c r="F655">
        <v>20</v>
      </c>
      <c r="G655">
        <v>2.6418871879577637</v>
      </c>
      <c r="H655">
        <v>2.9402768611907959</v>
      </c>
      <c r="I655">
        <v>90.462089538574219</v>
      </c>
      <c r="J655">
        <v>7.6294809579849243E-2</v>
      </c>
      <c r="K655">
        <v>161936</v>
      </c>
      <c r="L655">
        <v>151340.140625</v>
      </c>
      <c r="M655">
        <v>-0.29838967323303223</v>
      </c>
      <c r="N655">
        <v>-0.39616909623146057</v>
      </c>
      <c r="O655">
        <v>-0.33839866518974304</v>
      </c>
      <c r="P655">
        <v>-0.29838967323303223</v>
      </c>
      <c r="Q655">
        <v>-0.25838068127632141</v>
      </c>
      <c r="R655">
        <v>-0.20061025023460388</v>
      </c>
      <c r="S655" t="s">
        <v>39</v>
      </c>
      <c r="Z655" s="3"/>
    </row>
    <row r="656" spans="1:26" hidden="1" x14ac:dyDescent="0.25">
      <c r="A656" s="10" t="str">
        <f t="shared" si="10"/>
        <v>2016All1-in-2Typical Event DayPGE20</v>
      </c>
      <c r="B656" s="10" t="s">
        <v>57</v>
      </c>
      <c r="C656" s="10" t="s">
        <v>0</v>
      </c>
      <c r="D656" s="10" t="s">
        <v>8</v>
      </c>
      <c r="E656" s="10" t="s">
        <v>9</v>
      </c>
      <c r="F656">
        <v>20</v>
      </c>
      <c r="G656">
        <v>2.6486563682556152</v>
      </c>
      <c r="H656">
        <v>2.9421367645263672</v>
      </c>
      <c r="I656">
        <v>90.550704956054688</v>
      </c>
      <c r="J656">
        <v>7.6294809579849243E-2</v>
      </c>
      <c r="K656">
        <v>161936</v>
      </c>
      <c r="L656">
        <v>151340.140625</v>
      </c>
      <c r="M656">
        <v>-0.29348036646842957</v>
      </c>
      <c r="N656">
        <v>-0.39125978946685791</v>
      </c>
      <c r="O656">
        <v>-0.33348935842514038</v>
      </c>
      <c r="P656">
        <v>-0.29348036646842957</v>
      </c>
      <c r="Q656">
        <v>-0.25347137451171875</v>
      </c>
      <c r="R656">
        <v>-0.19570094347000122</v>
      </c>
      <c r="S656" t="s">
        <v>38</v>
      </c>
      <c r="Z656" s="3"/>
    </row>
    <row r="657" spans="1:26" hidden="1" x14ac:dyDescent="0.25">
      <c r="A657" s="10" t="str">
        <f t="shared" si="10"/>
        <v>2016All1-in-10Typical Event DayPGE20</v>
      </c>
      <c r="B657" s="10" t="s">
        <v>57</v>
      </c>
      <c r="C657" s="10" t="s">
        <v>0</v>
      </c>
      <c r="D657" s="10" t="s">
        <v>8</v>
      </c>
      <c r="E657" s="10" t="s">
        <v>1</v>
      </c>
      <c r="F657">
        <v>20</v>
      </c>
      <c r="G657">
        <v>2.8185007572174072</v>
      </c>
      <c r="H657">
        <v>3.1497547626495361</v>
      </c>
      <c r="I657">
        <v>93.84747314453125</v>
      </c>
      <c r="J657">
        <v>7.6294809579849243E-2</v>
      </c>
      <c r="K657">
        <v>161936</v>
      </c>
      <c r="L657">
        <v>151340.140625</v>
      </c>
      <c r="M657">
        <v>-0.33125391602516174</v>
      </c>
      <c r="N657">
        <v>-0.42903333902359009</v>
      </c>
      <c r="O657">
        <v>-0.37126290798187256</v>
      </c>
      <c r="P657">
        <v>-0.33125391602516174</v>
      </c>
      <c r="Q657">
        <v>-0.29124492406845093</v>
      </c>
      <c r="R657">
        <v>-0.2334744930267334</v>
      </c>
      <c r="S657" t="s">
        <v>38</v>
      </c>
      <c r="Z657" s="3"/>
    </row>
    <row r="658" spans="1:26" hidden="1" x14ac:dyDescent="0.25">
      <c r="A658" s="10" t="str">
        <f t="shared" si="10"/>
        <v>2016All1-in-2Typical Event DayCAISO21</v>
      </c>
      <c r="B658" s="10" t="s">
        <v>57</v>
      </c>
      <c r="C658" s="10" t="s">
        <v>0</v>
      </c>
      <c r="D658" s="10" t="s">
        <v>8</v>
      </c>
      <c r="E658" s="10" t="s">
        <v>9</v>
      </c>
      <c r="F658">
        <v>21</v>
      </c>
      <c r="G658">
        <v>2.1424851417541504</v>
      </c>
      <c r="H658">
        <v>2.2913658618927002</v>
      </c>
      <c r="I658">
        <v>82.817314147949219</v>
      </c>
      <c r="J658">
        <v>7.6630406081676483E-2</v>
      </c>
      <c r="K658">
        <v>161936</v>
      </c>
      <c r="L658">
        <v>151340.140625</v>
      </c>
      <c r="M658">
        <v>-0.14888061583042145</v>
      </c>
      <c r="N658">
        <v>-0.24709014594554901</v>
      </c>
      <c r="O658">
        <v>-0.1890656054019928</v>
      </c>
      <c r="P658">
        <v>-0.14888061583042145</v>
      </c>
      <c r="Q658">
        <v>-0.10869563370943069</v>
      </c>
      <c r="R658">
        <v>-5.0671085715293884E-2</v>
      </c>
      <c r="S658" t="s">
        <v>39</v>
      </c>
      <c r="Z658" s="3"/>
    </row>
    <row r="659" spans="1:26" hidden="1" x14ac:dyDescent="0.25">
      <c r="A659" s="10" t="str">
        <f t="shared" si="10"/>
        <v>2016All1-in-10Typical Event DayCAISO21</v>
      </c>
      <c r="B659" s="10" t="s">
        <v>57</v>
      </c>
      <c r="C659" s="10" t="s">
        <v>0</v>
      </c>
      <c r="D659" s="10" t="s">
        <v>8</v>
      </c>
      <c r="E659" s="10" t="s">
        <v>1</v>
      </c>
      <c r="F659">
        <v>21</v>
      </c>
      <c r="G659">
        <v>2.4038267135620117</v>
      </c>
      <c r="H659">
        <v>2.5958354473114014</v>
      </c>
      <c r="I659">
        <v>85.325233459472656</v>
      </c>
      <c r="J659">
        <v>7.6630406081676483E-2</v>
      </c>
      <c r="K659">
        <v>161936</v>
      </c>
      <c r="L659">
        <v>151340.140625</v>
      </c>
      <c r="M659">
        <v>-0.19200865924358368</v>
      </c>
      <c r="N659">
        <v>-0.29021817445755005</v>
      </c>
      <c r="O659">
        <v>-0.23219364881515503</v>
      </c>
      <c r="P659">
        <v>-0.19200865924358368</v>
      </c>
      <c r="Q659">
        <v>-0.15182366967201233</v>
      </c>
      <c r="R659">
        <v>-9.3799129128456116E-2</v>
      </c>
      <c r="S659" t="s">
        <v>39</v>
      </c>
      <c r="Z659" s="3"/>
    </row>
    <row r="660" spans="1:26" hidden="1" x14ac:dyDescent="0.25">
      <c r="A660" s="10" t="str">
        <f t="shared" si="10"/>
        <v>2016All1-in-10Typical Event DayPGE21</v>
      </c>
      <c r="B660" s="10" t="s">
        <v>57</v>
      </c>
      <c r="C660" s="10" t="s">
        <v>0</v>
      </c>
      <c r="D660" s="10" t="s">
        <v>8</v>
      </c>
      <c r="E660" s="10" t="s">
        <v>1</v>
      </c>
      <c r="F660">
        <v>21</v>
      </c>
      <c r="G660">
        <v>2.5645256042480469</v>
      </c>
      <c r="H660">
        <v>2.7830007076263428</v>
      </c>
      <c r="I660">
        <v>88.960609436035156</v>
      </c>
      <c r="J660">
        <v>7.6630406081676483E-2</v>
      </c>
      <c r="K660">
        <v>161936</v>
      </c>
      <c r="L660">
        <v>151340.140625</v>
      </c>
      <c r="M660">
        <v>-0.2184750884771347</v>
      </c>
      <c r="N660">
        <v>-0.31668460369110107</v>
      </c>
      <c r="O660">
        <v>-0.25866007804870605</v>
      </c>
      <c r="P660">
        <v>-0.2184750884771347</v>
      </c>
      <c r="Q660">
        <v>-0.17829009890556335</v>
      </c>
      <c r="R660">
        <v>-0.12026555836200714</v>
      </c>
      <c r="S660" t="s">
        <v>38</v>
      </c>
      <c r="Z660" s="3"/>
    </row>
    <row r="661" spans="1:26" hidden="1" x14ac:dyDescent="0.25">
      <c r="A661" s="10" t="str">
        <f t="shared" si="10"/>
        <v>2016All1-in-2Typical Event DayPGE21</v>
      </c>
      <c r="B661" s="10" t="s">
        <v>57</v>
      </c>
      <c r="C661" s="10" t="s">
        <v>0</v>
      </c>
      <c r="D661" s="10" t="s">
        <v>8</v>
      </c>
      <c r="E661" s="10" t="s">
        <v>9</v>
      </c>
      <c r="F661">
        <v>21</v>
      </c>
      <c r="G661">
        <v>2.4099857807159424</v>
      </c>
      <c r="H661">
        <v>2.5966265201568604</v>
      </c>
      <c r="I661">
        <v>85.427635192871094</v>
      </c>
      <c r="J661">
        <v>7.6630406081676483E-2</v>
      </c>
      <c r="K661">
        <v>161936</v>
      </c>
      <c r="L661">
        <v>151340.140625</v>
      </c>
      <c r="M661">
        <v>-0.18664067983627319</v>
      </c>
      <c r="N661">
        <v>-0.28485020995140076</v>
      </c>
      <c r="O661">
        <v>-0.22682566940784454</v>
      </c>
      <c r="P661">
        <v>-0.18664067983627319</v>
      </c>
      <c r="Q661">
        <v>-0.14645569026470184</v>
      </c>
      <c r="R661">
        <v>-8.843114972114563E-2</v>
      </c>
      <c r="S661" t="s">
        <v>38</v>
      </c>
      <c r="Z661" s="3"/>
    </row>
    <row r="662" spans="1:26" hidden="1" x14ac:dyDescent="0.25">
      <c r="A662" s="10" t="str">
        <f t="shared" si="10"/>
        <v>2016All1-in-10Typical Event DayCAISO22</v>
      </c>
      <c r="B662" s="10" t="s">
        <v>57</v>
      </c>
      <c r="C662" s="10" t="s">
        <v>0</v>
      </c>
      <c r="D662" s="10" t="s">
        <v>8</v>
      </c>
      <c r="E662" s="10" t="s">
        <v>1</v>
      </c>
      <c r="F662">
        <v>22</v>
      </c>
      <c r="G662">
        <v>2.1090576648712158</v>
      </c>
      <c r="H662">
        <v>2.2331125736236572</v>
      </c>
      <c r="I662">
        <v>81.661384582519531</v>
      </c>
      <c r="J662">
        <v>6.3674606382846832E-2</v>
      </c>
      <c r="K662">
        <v>161936</v>
      </c>
      <c r="L662">
        <v>151340.140625</v>
      </c>
      <c r="M662">
        <v>-0.12405499070882797</v>
      </c>
      <c r="N662">
        <v>-0.2056603729724884</v>
      </c>
      <c r="O662">
        <v>-0.15744595229625702</v>
      </c>
      <c r="P662">
        <v>-0.12405499070882797</v>
      </c>
      <c r="Q662">
        <v>-9.0664029121398926E-2</v>
      </c>
      <c r="R662">
        <v>-4.2449615895748138E-2</v>
      </c>
      <c r="S662" t="s">
        <v>39</v>
      </c>
      <c r="Z662" s="3"/>
    </row>
    <row r="663" spans="1:26" hidden="1" x14ac:dyDescent="0.25">
      <c r="A663" s="10" t="str">
        <f t="shared" si="10"/>
        <v>2016All1-in-2Typical Event DayCAISO22</v>
      </c>
      <c r="B663" s="10" t="s">
        <v>57</v>
      </c>
      <c r="C663" s="10" t="s">
        <v>0</v>
      </c>
      <c r="D663" s="10" t="s">
        <v>8</v>
      </c>
      <c r="E663" s="10" t="s">
        <v>9</v>
      </c>
      <c r="F663">
        <v>22</v>
      </c>
      <c r="G663">
        <v>1.8797628879547119</v>
      </c>
      <c r="H663">
        <v>1.9625519514083862</v>
      </c>
      <c r="I663">
        <v>79.261024475097656</v>
      </c>
      <c r="J663">
        <v>6.3674606382846832E-2</v>
      </c>
      <c r="K663">
        <v>161936</v>
      </c>
      <c r="L663">
        <v>151340.140625</v>
      </c>
      <c r="M663">
        <v>-8.2789115607738495E-2</v>
      </c>
      <c r="N663">
        <v>-0.16439449787139893</v>
      </c>
      <c r="O663">
        <v>-0.11618007719516754</v>
      </c>
      <c r="P663">
        <v>-8.2789115607738495E-2</v>
      </c>
      <c r="Q663">
        <v>-4.939815029501915E-2</v>
      </c>
      <c r="R663">
        <v>-1.1837400961667299E-3</v>
      </c>
      <c r="S663" t="s">
        <v>39</v>
      </c>
      <c r="Z663" s="3"/>
    </row>
    <row r="664" spans="1:26" hidden="1" x14ac:dyDescent="0.25">
      <c r="A664" s="10" t="str">
        <f t="shared" si="10"/>
        <v>2016All1-in-10Typical Event DayPGE22</v>
      </c>
      <c r="B664" s="10" t="s">
        <v>57</v>
      </c>
      <c r="C664" s="10" t="s">
        <v>0</v>
      </c>
      <c r="D664" s="10" t="s">
        <v>8</v>
      </c>
      <c r="E664" s="10" t="s">
        <v>1</v>
      </c>
      <c r="F664">
        <v>22</v>
      </c>
      <c r="G664">
        <v>2.2500505447387695</v>
      </c>
      <c r="H664">
        <v>2.3977243900299072</v>
      </c>
      <c r="I664">
        <v>85.207382202148438</v>
      </c>
      <c r="J664">
        <v>6.3674606382846832E-2</v>
      </c>
      <c r="K664">
        <v>161936</v>
      </c>
      <c r="L664">
        <v>151340.140625</v>
      </c>
      <c r="M664">
        <v>-0.14767381548881531</v>
      </c>
      <c r="N664">
        <v>-0.22927919030189514</v>
      </c>
      <c r="O664">
        <v>-0.18106478452682495</v>
      </c>
      <c r="P664">
        <v>-0.14767381548881531</v>
      </c>
      <c r="Q664">
        <v>-0.11428285390138626</v>
      </c>
      <c r="R664">
        <v>-6.6068440675735474E-2</v>
      </c>
      <c r="S664" t="s">
        <v>38</v>
      </c>
      <c r="Z664" s="3"/>
    </row>
    <row r="665" spans="1:26" hidden="1" x14ac:dyDescent="0.25">
      <c r="A665" s="10" t="str">
        <f t="shared" si="10"/>
        <v>2016All1-in-2Typical Event DayPGE22</v>
      </c>
      <c r="B665" s="10" t="s">
        <v>57</v>
      </c>
      <c r="C665" s="10" t="s">
        <v>0</v>
      </c>
      <c r="D665" s="10" t="s">
        <v>8</v>
      </c>
      <c r="E665" s="10" t="s">
        <v>9</v>
      </c>
      <c r="F665">
        <v>22</v>
      </c>
      <c r="G665">
        <v>2.1144611835479736</v>
      </c>
      <c r="H665">
        <v>2.2335422039031982</v>
      </c>
      <c r="I665">
        <v>81.62408447265625</v>
      </c>
      <c r="J665">
        <v>6.3674606382846832E-2</v>
      </c>
      <c r="K665">
        <v>161936</v>
      </c>
      <c r="L665">
        <v>151340.140625</v>
      </c>
      <c r="M665">
        <v>-0.11908101290464401</v>
      </c>
      <c r="N665">
        <v>-0.20068639516830444</v>
      </c>
      <c r="O665">
        <v>-0.15247197449207306</v>
      </c>
      <c r="P665">
        <v>-0.11908101290464401</v>
      </c>
      <c r="Q665">
        <v>-8.5690051317214966E-2</v>
      </c>
      <c r="R665">
        <v>-3.7475638091564178E-2</v>
      </c>
      <c r="S665" t="s">
        <v>38</v>
      </c>
      <c r="Z665" s="3"/>
    </row>
    <row r="666" spans="1:26" hidden="1" x14ac:dyDescent="0.25">
      <c r="A666" s="10" t="str">
        <f t="shared" si="10"/>
        <v>2016All1-in-10Typical Event DayCAISO23</v>
      </c>
      <c r="B666" s="10" t="s">
        <v>57</v>
      </c>
      <c r="C666" s="10" t="s">
        <v>0</v>
      </c>
      <c r="D666" s="10" t="s">
        <v>8</v>
      </c>
      <c r="E666" s="10" t="s">
        <v>1</v>
      </c>
      <c r="F666">
        <v>23</v>
      </c>
      <c r="G666">
        <v>1.7034529447555542</v>
      </c>
      <c r="H666">
        <v>1.7878050804138184</v>
      </c>
      <c r="I666">
        <v>78.973686218261719</v>
      </c>
      <c r="J666">
        <v>5.8387260884046555E-2</v>
      </c>
      <c r="K666">
        <v>161936</v>
      </c>
      <c r="L666">
        <v>151340.140625</v>
      </c>
      <c r="M666">
        <v>-8.4352187812328339E-2</v>
      </c>
      <c r="N666">
        <v>-0.15918129682540894</v>
      </c>
      <c r="O666">
        <v>-0.11497046798467636</v>
      </c>
      <c r="P666">
        <v>-8.4352187812328339E-2</v>
      </c>
      <c r="Q666">
        <v>-5.3733907639980316E-2</v>
      </c>
      <c r="R666">
        <v>-9.5230741426348686E-3</v>
      </c>
      <c r="S666" t="s">
        <v>39</v>
      </c>
      <c r="Z666" s="3"/>
    </row>
    <row r="667" spans="1:26" hidden="1" x14ac:dyDescent="0.25">
      <c r="A667" s="10" t="str">
        <f t="shared" si="10"/>
        <v>2016All1-in-2Typical Event DayCAISO23</v>
      </c>
      <c r="B667" s="10" t="s">
        <v>57</v>
      </c>
      <c r="C667" s="10" t="s">
        <v>0</v>
      </c>
      <c r="D667" s="10" t="s">
        <v>8</v>
      </c>
      <c r="E667" s="10" t="s">
        <v>9</v>
      </c>
      <c r="F667">
        <v>23</v>
      </c>
      <c r="G667">
        <v>1.5182552337646484</v>
      </c>
      <c r="H667">
        <v>1.5773428678512573</v>
      </c>
      <c r="I667">
        <v>76.698013305664063</v>
      </c>
      <c r="J667">
        <v>5.8387260884046555E-2</v>
      </c>
      <c r="K667">
        <v>161936</v>
      </c>
      <c r="L667">
        <v>151340.140625</v>
      </c>
      <c r="M667">
        <v>-5.9087671339511871E-2</v>
      </c>
      <c r="N667">
        <v>-0.13391678035259247</v>
      </c>
      <c r="O667">
        <v>-8.9705951511859894E-2</v>
      </c>
      <c r="P667">
        <v>-5.9087671339511871E-2</v>
      </c>
      <c r="Q667">
        <v>-2.8469391167163849E-2</v>
      </c>
      <c r="R667">
        <v>1.5741441398859024E-2</v>
      </c>
      <c r="S667" t="s">
        <v>39</v>
      </c>
      <c r="Z667" s="3"/>
    </row>
    <row r="668" spans="1:26" hidden="1" x14ac:dyDescent="0.25">
      <c r="A668" s="10" t="str">
        <f t="shared" si="10"/>
        <v>2016All1-in-2Typical Event DayPGE23</v>
      </c>
      <c r="B668" s="10" t="s">
        <v>57</v>
      </c>
      <c r="C668" s="10" t="s">
        <v>0</v>
      </c>
      <c r="D668" s="10" t="s">
        <v>8</v>
      </c>
      <c r="E668" s="10" t="s">
        <v>9</v>
      </c>
      <c r="F668">
        <v>23</v>
      </c>
      <c r="G668">
        <v>1.707817554473877</v>
      </c>
      <c r="H668">
        <v>1.7894346714019775</v>
      </c>
      <c r="I668">
        <v>78.837562561035156</v>
      </c>
      <c r="J668">
        <v>5.8387260884046555E-2</v>
      </c>
      <c r="K668">
        <v>161936</v>
      </c>
      <c r="L668">
        <v>151340.140625</v>
      </c>
      <c r="M668">
        <v>-8.1617124378681183E-2</v>
      </c>
      <c r="N668">
        <v>-0.15644623339176178</v>
      </c>
      <c r="O668">
        <v>-0.11223540455102921</v>
      </c>
      <c r="P668">
        <v>-8.1617124378681183E-2</v>
      </c>
      <c r="Q668">
        <v>-5.099884420633316E-2</v>
      </c>
      <c r="R668">
        <v>-6.7880107089877129E-3</v>
      </c>
      <c r="S668" t="s">
        <v>38</v>
      </c>
      <c r="Z668" s="3"/>
    </row>
    <row r="669" spans="1:26" hidden="1" x14ac:dyDescent="0.25">
      <c r="A669" s="10" t="str">
        <f t="shared" si="10"/>
        <v>2016All1-in-10Typical Event DayPGE23</v>
      </c>
      <c r="B669" s="10" t="s">
        <v>57</v>
      </c>
      <c r="C669" s="10" t="s">
        <v>0</v>
      </c>
      <c r="D669" s="10" t="s">
        <v>8</v>
      </c>
      <c r="E669" s="10" t="s">
        <v>1</v>
      </c>
      <c r="F669">
        <v>23</v>
      </c>
      <c r="G669">
        <v>1.8173307180404663</v>
      </c>
      <c r="H669">
        <v>1.9176172018051147</v>
      </c>
      <c r="I669">
        <v>82.426567077636719</v>
      </c>
      <c r="J669">
        <v>5.8387260884046555E-2</v>
      </c>
      <c r="K669">
        <v>161936</v>
      </c>
      <c r="L669">
        <v>151340.140625</v>
      </c>
      <c r="M669">
        <v>-0.10028644651174545</v>
      </c>
      <c r="N669">
        <v>-0.17511555552482605</v>
      </c>
      <c r="O669">
        <v>-0.13090471923351288</v>
      </c>
      <c r="P669">
        <v>-0.10028644651174545</v>
      </c>
      <c r="Q669">
        <v>-6.966816633939743E-2</v>
      </c>
      <c r="R669">
        <v>-2.5457333773374557E-2</v>
      </c>
      <c r="S669" t="s">
        <v>38</v>
      </c>
      <c r="Z669" s="3"/>
    </row>
    <row r="670" spans="1:26" hidden="1" x14ac:dyDescent="0.25">
      <c r="A670" s="10" t="str">
        <f t="shared" si="10"/>
        <v>2016All1-in-10Typical Event DayCAISO24</v>
      </c>
      <c r="B670" s="10" t="s">
        <v>57</v>
      </c>
      <c r="C670" s="10" t="s">
        <v>0</v>
      </c>
      <c r="D670" s="10" t="s">
        <v>8</v>
      </c>
      <c r="E670" s="10" t="s">
        <v>1</v>
      </c>
      <c r="F670">
        <v>24</v>
      </c>
      <c r="G670">
        <v>1.3336032629013062</v>
      </c>
      <c r="H670">
        <v>1.3972138166427612</v>
      </c>
      <c r="I670">
        <v>76.812118530273437</v>
      </c>
      <c r="J670">
        <v>4.4309847056865692E-2</v>
      </c>
      <c r="K670">
        <v>161936</v>
      </c>
      <c r="L670">
        <v>151340.140625</v>
      </c>
      <c r="M670">
        <v>-6.3610568642616272E-2</v>
      </c>
      <c r="N670">
        <v>-0.12039806693792343</v>
      </c>
      <c r="O670">
        <v>-8.6846649646759033E-2</v>
      </c>
      <c r="P670">
        <v>-6.3610568642616272E-2</v>
      </c>
      <c r="Q670">
        <v>-4.0374483913183212E-2</v>
      </c>
      <c r="R670">
        <v>-6.8230684846639633E-3</v>
      </c>
      <c r="S670" t="s">
        <v>39</v>
      </c>
      <c r="Z670" s="3"/>
    </row>
    <row r="671" spans="1:26" hidden="1" x14ac:dyDescent="0.25">
      <c r="A671" s="10" t="str">
        <f t="shared" si="10"/>
        <v>2016All1-in-2Typical Event DayCAISO24</v>
      </c>
      <c r="B671" s="10" t="s">
        <v>57</v>
      </c>
      <c r="C671" s="10" t="s">
        <v>0</v>
      </c>
      <c r="D671" s="10" t="s">
        <v>8</v>
      </c>
      <c r="E671" s="10" t="s">
        <v>9</v>
      </c>
      <c r="F671">
        <v>24</v>
      </c>
      <c r="G671">
        <v>1.1886153221130371</v>
      </c>
      <c r="H671">
        <v>1.2351866960525513</v>
      </c>
      <c r="I671">
        <v>74.482612609863281</v>
      </c>
      <c r="J671">
        <v>4.4309847056865692E-2</v>
      </c>
      <c r="K671">
        <v>161936</v>
      </c>
      <c r="L671">
        <v>151340.140625</v>
      </c>
      <c r="M671">
        <v>-4.6571347862482071E-2</v>
      </c>
      <c r="N671">
        <v>-0.10335884988307953</v>
      </c>
      <c r="O671">
        <v>-6.9807432591915131E-2</v>
      </c>
      <c r="P671">
        <v>-4.6571347862482071E-2</v>
      </c>
      <c r="Q671">
        <v>-2.333526499569416E-2</v>
      </c>
      <c r="R671">
        <v>1.0216152295470238E-2</v>
      </c>
      <c r="S671" t="s">
        <v>39</v>
      </c>
      <c r="Z671" s="3"/>
    </row>
    <row r="672" spans="1:26" hidden="1" x14ac:dyDescent="0.25">
      <c r="A672" s="10" t="str">
        <f t="shared" si="10"/>
        <v>2016All1-in-10Typical Event DayPGE24</v>
      </c>
      <c r="B672" s="10" t="s">
        <v>57</v>
      </c>
      <c r="C672" s="10" t="s">
        <v>0</v>
      </c>
      <c r="D672" s="10" t="s">
        <v>8</v>
      </c>
      <c r="E672" s="10" t="s">
        <v>1</v>
      </c>
      <c r="F672">
        <v>24</v>
      </c>
      <c r="G672">
        <v>1.4227563142776489</v>
      </c>
      <c r="H672">
        <v>1.4989290237426758</v>
      </c>
      <c r="I672">
        <v>80.264419555664063</v>
      </c>
      <c r="J672">
        <v>4.4309847056865692E-2</v>
      </c>
      <c r="K672">
        <v>161936</v>
      </c>
      <c r="L672">
        <v>151340.140625</v>
      </c>
      <c r="M672">
        <v>-7.6172694563865662E-2</v>
      </c>
      <c r="N672">
        <v>-0.13296020030975342</v>
      </c>
      <c r="O672">
        <v>-9.9408775568008423E-2</v>
      </c>
      <c r="P672">
        <v>-7.6172694563865662E-2</v>
      </c>
      <c r="Q672">
        <v>-5.2936609834432602E-2</v>
      </c>
      <c r="R672">
        <v>-1.9385194405913353E-2</v>
      </c>
      <c r="S672" t="s">
        <v>38</v>
      </c>
      <c r="Z672" s="3"/>
    </row>
    <row r="673" spans="1:26" hidden="1" x14ac:dyDescent="0.25">
      <c r="A673" s="10" t="str">
        <f t="shared" si="10"/>
        <v>2016All1-in-2Typical Event DayPGE24</v>
      </c>
      <c r="B673" s="10" t="s">
        <v>57</v>
      </c>
      <c r="C673" s="10" t="s">
        <v>0</v>
      </c>
      <c r="D673" s="10" t="s">
        <v>8</v>
      </c>
      <c r="E673" s="10" t="s">
        <v>9</v>
      </c>
      <c r="F673">
        <v>24</v>
      </c>
      <c r="G673">
        <v>1.3370203971862793</v>
      </c>
      <c r="H673">
        <v>1.3988609313964844</v>
      </c>
      <c r="I673">
        <v>76.516090393066406</v>
      </c>
      <c r="J673">
        <v>4.4309847056865692E-2</v>
      </c>
      <c r="K673">
        <v>161936</v>
      </c>
      <c r="L673">
        <v>151340.140625</v>
      </c>
      <c r="M673">
        <v>-6.1840556561946869E-2</v>
      </c>
      <c r="N673">
        <v>-0.11862805485725403</v>
      </c>
      <c r="O673">
        <v>-8.507663756608963E-2</v>
      </c>
      <c r="P673">
        <v>-6.1840556561946869E-2</v>
      </c>
      <c r="Q673">
        <v>-3.8604471832513809E-2</v>
      </c>
      <c r="R673">
        <v>-5.0530564039945602E-3</v>
      </c>
      <c r="S673" t="s">
        <v>38</v>
      </c>
      <c r="Z673" s="3"/>
    </row>
    <row r="674" spans="1:26" hidden="1" x14ac:dyDescent="0.25">
      <c r="A674" s="10" t="str">
        <f t="shared" si="10"/>
        <v>2016Greater Bay Area1-in-10August PeakCAISO1</v>
      </c>
      <c r="B674" s="10" t="s">
        <v>57</v>
      </c>
      <c r="C674" s="10" t="s">
        <v>10</v>
      </c>
      <c r="D674" s="10" t="s">
        <v>2</v>
      </c>
      <c r="E674" s="10" t="s">
        <v>1</v>
      </c>
      <c r="F674">
        <v>1</v>
      </c>
      <c r="G674">
        <v>0.8643878698348999</v>
      </c>
      <c r="H674">
        <v>0.8643878698348999</v>
      </c>
      <c r="I674">
        <v>72.930335998535156</v>
      </c>
      <c r="J674">
        <v>0</v>
      </c>
      <c r="K674">
        <v>54535</v>
      </c>
      <c r="L674">
        <v>50085.851229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 t="s">
        <v>39</v>
      </c>
      <c r="Z674" s="3"/>
    </row>
    <row r="675" spans="1:26" hidden="1" x14ac:dyDescent="0.25">
      <c r="A675" s="10" t="str">
        <f t="shared" si="10"/>
        <v>2016Greater Bay Area1-in-2August PeakCAISO1</v>
      </c>
      <c r="B675" s="10" t="s">
        <v>57</v>
      </c>
      <c r="C675" s="10" t="s">
        <v>10</v>
      </c>
      <c r="D675" s="10" t="s">
        <v>2</v>
      </c>
      <c r="E675" s="10" t="s">
        <v>9</v>
      </c>
      <c r="F675">
        <v>1</v>
      </c>
      <c r="G675">
        <v>0.66925561428070068</v>
      </c>
      <c r="H675">
        <v>0.66925561428070068</v>
      </c>
      <c r="I675">
        <v>65.509284973144531</v>
      </c>
      <c r="J675">
        <v>0</v>
      </c>
      <c r="K675">
        <v>54535</v>
      </c>
      <c r="L675">
        <v>50085.851229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 t="s">
        <v>39</v>
      </c>
      <c r="Z675" s="3"/>
    </row>
    <row r="676" spans="1:26" hidden="1" x14ac:dyDescent="0.25">
      <c r="A676" s="10" t="str">
        <f t="shared" si="10"/>
        <v>2016Greater Bay Area1-in-2August PeakPGE1</v>
      </c>
      <c r="B676" s="10" t="s">
        <v>57</v>
      </c>
      <c r="C676" s="10" t="s">
        <v>10</v>
      </c>
      <c r="D676" s="10" t="s">
        <v>2</v>
      </c>
      <c r="E676" s="10" t="s">
        <v>9</v>
      </c>
      <c r="F676">
        <v>1</v>
      </c>
      <c r="G676">
        <v>0.82063418626785278</v>
      </c>
      <c r="H676">
        <v>0.82063418626785278</v>
      </c>
      <c r="I676">
        <v>71.222724914550781</v>
      </c>
      <c r="J676">
        <v>0</v>
      </c>
      <c r="K676">
        <v>54535</v>
      </c>
      <c r="L676">
        <v>50085.851229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 t="s">
        <v>38</v>
      </c>
      <c r="Z676" s="3"/>
    </row>
    <row r="677" spans="1:26" hidden="1" x14ac:dyDescent="0.25">
      <c r="A677" s="10" t="str">
        <f t="shared" si="10"/>
        <v>2016Greater Bay Area1-in-10August PeakPGE1</v>
      </c>
      <c r="B677" s="10" t="s">
        <v>57</v>
      </c>
      <c r="C677" s="10" t="s">
        <v>10</v>
      </c>
      <c r="D677" s="10" t="s">
        <v>2</v>
      </c>
      <c r="E677" s="10" t="s">
        <v>1</v>
      </c>
      <c r="F677">
        <v>1</v>
      </c>
      <c r="G677">
        <v>0.94767701625823975</v>
      </c>
      <c r="H677">
        <v>0.94767701625823975</v>
      </c>
      <c r="I677">
        <v>75.114768981933594</v>
      </c>
      <c r="J677">
        <v>0</v>
      </c>
      <c r="K677">
        <v>54535</v>
      </c>
      <c r="L677">
        <v>50085.851229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 t="s">
        <v>38</v>
      </c>
      <c r="Z677" s="3"/>
    </row>
    <row r="678" spans="1:26" hidden="1" x14ac:dyDescent="0.25">
      <c r="A678" s="10" t="str">
        <f t="shared" si="10"/>
        <v>2016Greater Bay Area1-in-2August PeakCAISO2</v>
      </c>
      <c r="B678" s="10" t="s">
        <v>57</v>
      </c>
      <c r="C678" s="10" t="s">
        <v>10</v>
      </c>
      <c r="D678" s="10" t="s">
        <v>2</v>
      </c>
      <c r="E678" s="10" t="s">
        <v>9</v>
      </c>
      <c r="F678">
        <v>2</v>
      </c>
      <c r="G678">
        <v>0.55886024236679077</v>
      </c>
      <c r="H678">
        <v>0.55886024236679077</v>
      </c>
      <c r="I678">
        <v>64.212738037109375</v>
      </c>
      <c r="J678">
        <v>0</v>
      </c>
      <c r="K678">
        <v>54535</v>
      </c>
      <c r="L678">
        <v>50085.851229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 t="s">
        <v>39</v>
      </c>
      <c r="Z678" s="3"/>
    </row>
    <row r="679" spans="1:26" hidden="1" x14ac:dyDescent="0.25">
      <c r="A679" s="10" t="str">
        <f t="shared" si="10"/>
        <v>2016Greater Bay Area1-in-10August PeakCAISO2</v>
      </c>
      <c r="B679" s="10" t="s">
        <v>57</v>
      </c>
      <c r="C679" s="10" t="s">
        <v>10</v>
      </c>
      <c r="D679" s="10" t="s">
        <v>2</v>
      </c>
      <c r="E679" s="10" t="s">
        <v>1</v>
      </c>
      <c r="F679">
        <v>2</v>
      </c>
      <c r="G679">
        <v>0.7218049168586731</v>
      </c>
      <c r="H679">
        <v>0.7218049168586731</v>
      </c>
      <c r="I679">
        <v>71.629669189453125</v>
      </c>
      <c r="J679">
        <v>0</v>
      </c>
      <c r="K679">
        <v>54535</v>
      </c>
      <c r="L679">
        <v>50085.851229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 t="s">
        <v>39</v>
      </c>
      <c r="Z679" s="3"/>
    </row>
    <row r="680" spans="1:26" hidden="1" x14ac:dyDescent="0.25">
      <c r="A680" s="10" t="str">
        <f t="shared" si="10"/>
        <v>2016Greater Bay Area1-in-2August PeakPGE2</v>
      </c>
      <c r="B680" s="10" t="s">
        <v>57</v>
      </c>
      <c r="C680" s="10" t="s">
        <v>10</v>
      </c>
      <c r="D680" s="10" t="s">
        <v>2</v>
      </c>
      <c r="E680" s="10" t="s">
        <v>9</v>
      </c>
      <c r="F680">
        <v>2</v>
      </c>
      <c r="G680">
        <v>0.68526852130889893</v>
      </c>
      <c r="H680">
        <v>0.68526852130889893</v>
      </c>
      <c r="I680">
        <v>70.13958740234375</v>
      </c>
      <c r="J680">
        <v>0</v>
      </c>
      <c r="K680">
        <v>54535</v>
      </c>
      <c r="L680">
        <v>50085.851229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 t="s">
        <v>38</v>
      </c>
      <c r="Z680" s="3"/>
    </row>
    <row r="681" spans="1:26" hidden="1" x14ac:dyDescent="0.25">
      <c r="A681" s="10" t="str">
        <f t="shared" si="10"/>
        <v>2016Greater Bay Area1-in-10August PeakPGE2</v>
      </c>
      <c r="B681" s="10" t="s">
        <v>57</v>
      </c>
      <c r="C681" s="10" t="s">
        <v>10</v>
      </c>
      <c r="D681" s="10" t="s">
        <v>2</v>
      </c>
      <c r="E681" s="10" t="s">
        <v>1</v>
      </c>
      <c r="F681">
        <v>2</v>
      </c>
      <c r="G681">
        <v>0.79135531187057495</v>
      </c>
      <c r="H681">
        <v>0.79135531187057495</v>
      </c>
      <c r="I681">
        <v>74.441856384277344</v>
      </c>
      <c r="J681">
        <v>0</v>
      </c>
      <c r="K681">
        <v>54535</v>
      </c>
      <c r="L681">
        <v>50085.851229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 t="s">
        <v>38</v>
      </c>
      <c r="Z681" s="3"/>
    </row>
    <row r="682" spans="1:26" hidden="1" x14ac:dyDescent="0.25">
      <c r="A682" s="10" t="str">
        <f t="shared" si="10"/>
        <v>2016Greater Bay Area1-in-10August PeakCAISO3</v>
      </c>
      <c r="B682" s="10" t="s">
        <v>57</v>
      </c>
      <c r="C682" s="10" t="s">
        <v>10</v>
      </c>
      <c r="D682" s="10" t="s">
        <v>2</v>
      </c>
      <c r="E682" s="10" t="s">
        <v>1</v>
      </c>
      <c r="F682">
        <v>3</v>
      </c>
      <c r="G682">
        <v>0.6314888596534729</v>
      </c>
      <c r="H682">
        <v>0.6314888596534729</v>
      </c>
      <c r="I682">
        <v>70.050537109375</v>
      </c>
      <c r="J682">
        <v>0</v>
      </c>
      <c r="K682">
        <v>54535</v>
      </c>
      <c r="L682">
        <v>50085.851229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 t="s">
        <v>39</v>
      </c>
      <c r="Z682" s="3"/>
    </row>
    <row r="683" spans="1:26" hidden="1" x14ac:dyDescent="0.25">
      <c r="A683" s="10" t="str">
        <f t="shared" si="10"/>
        <v>2016Greater Bay Area1-in-2August PeakCAISO3</v>
      </c>
      <c r="B683" s="10" t="s">
        <v>57</v>
      </c>
      <c r="C683" s="10" t="s">
        <v>10</v>
      </c>
      <c r="D683" s="10" t="s">
        <v>2</v>
      </c>
      <c r="E683" s="10" t="s">
        <v>9</v>
      </c>
      <c r="F683">
        <v>3</v>
      </c>
      <c r="G683">
        <v>0.48893266916275024</v>
      </c>
      <c r="H683">
        <v>0.48893266916275024</v>
      </c>
      <c r="I683">
        <v>62.867088317871094</v>
      </c>
      <c r="J683">
        <v>0</v>
      </c>
      <c r="K683">
        <v>54535</v>
      </c>
      <c r="L683">
        <v>50085.851229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 t="s">
        <v>39</v>
      </c>
      <c r="Z683" s="3"/>
    </row>
    <row r="684" spans="1:26" hidden="1" x14ac:dyDescent="0.25">
      <c r="A684" s="10" t="str">
        <f t="shared" si="10"/>
        <v>2016Greater Bay Area1-in-10August PeakPGE3</v>
      </c>
      <c r="B684" s="10" t="s">
        <v>57</v>
      </c>
      <c r="C684" s="10" t="s">
        <v>10</v>
      </c>
      <c r="D684" s="10" t="s">
        <v>2</v>
      </c>
      <c r="E684" s="10" t="s">
        <v>1</v>
      </c>
      <c r="F684">
        <v>3</v>
      </c>
      <c r="G684">
        <v>0.69233673810958862</v>
      </c>
      <c r="H684">
        <v>0.69233673810958862</v>
      </c>
      <c r="I684">
        <v>73.086334228515625</v>
      </c>
      <c r="J684">
        <v>0</v>
      </c>
      <c r="K684">
        <v>54535</v>
      </c>
      <c r="L684">
        <v>50085.851229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 t="s">
        <v>38</v>
      </c>
      <c r="Z684" s="3"/>
    </row>
    <row r="685" spans="1:26" hidden="1" x14ac:dyDescent="0.25">
      <c r="A685" s="10" t="str">
        <f t="shared" si="10"/>
        <v>2016Greater Bay Area1-in-2August PeakPGE3</v>
      </c>
      <c r="B685" s="10" t="s">
        <v>57</v>
      </c>
      <c r="C685" s="10" t="s">
        <v>10</v>
      </c>
      <c r="D685" s="10" t="s">
        <v>2</v>
      </c>
      <c r="E685" s="10" t="s">
        <v>9</v>
      </c>
      <c r="F685">
        <v>3</v>
      </c>
      <c r="G685">
        <v>0.59952408075332642</v>
      </c>
      <c r="H685">
        <v>0.59952408075332642</v>
      </c>
      <c r="I685">
        <v>68.512130737304688</v>
      </c>
      <c r="J685">
        <v>0</v>
      </c>
      <c r="K685">
        <v>54535</v>
      </c>
      <c r="L685">
        <v>50085.851229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 t="s">
        <v>38</v>
      </c>
      <c r="Z685" s="3"/>
    </row>
    <row r="686" spans="1:26" hidden="1" x14ac:dyDescent="0.25">
      <c r="A686" s="10" t="str">
        <f t="shared" si="10"/>
        <v>2016Greater Bay Area1-in-2August PeakCAISO4</v>
      </c>
      <c r="B686" s="10" t="s">
        <v>57</v>
      </c>
      <c r="C686" s="10" t="s">
        <v>10</v>
      </c>
      <c r="D686" s="10" t="s">
        <v>2</v>
      </c>
      <c r="E686" s="10" t="s">
        <v>9</v>
      </c>
      <c r="F686">
        <v>4</v>
      </c>
      <c r="G686">
        <v>0.44675353169441223</v>
      </c>
      <c r="H686">
        <v>0.44675353169441223</v>
      </c>
      <c r="I686">
        <v>61.879253387451172</v>
      </c>
      <c r="J686">
        <v>0</v>
      </c>
      <c r="K686">
        <v>54535</v>
      </c>
      <c r="L686">
        <v>50085.851229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 t="s">
        <v>39</v>
      </c>
      <c r="Z686" s="3"/>
    </row>
    <row r="687" spans="1:26" hidden="1" x14ac:dyDescent="0.25">
      <c r="A687" s="10" t="str">
        <f t="shared" si="10"/>
        <v>2016Greater Bay Area1-in-10August PeakCAISO4</v>
      </c>
      <c r="B687" s="10" t="s">
        <v>57</v>
      </c>
      <c r="C687" s="10" t="s">
        <v>10</v>
      </c>
      <c r="D687" s="10" t="s">
        <v>2</v>
      </c>
      <c r="E687" s="10" t="s">
        <v>1</v>
      </c>
      <c r="F687">
        <v>4</v>
      </c>
      <c r="G687">
        <v>0.57701170444488525</v>
      </c>
      <c r="H687">
        <v>0.57701170444488525</v>
      </c>
      <c r="I687">
        <v>68.95513916015625</v>
      </c>
      <c r="J687">
        <v>0</v>
      </c>
      <c r="K687">
        <v>54535</v>
      </c>
      <c r="L687">
        <v>50085.851229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 t="s">
        <v>39</v>
      </c>
      <c r="Z687" s="3"/>
    </row>
    <row r="688" spans="1:26" hidden="1" x14ac:dyDescent="0.25">
      <c r="A688" s="10" t="str">
        <f t="shared" si="10"/>
        <v>2016Greater Bay Area1-in-10August PeakPGE4</v>
      </c>
      <c r="B688" s="10" t="s">
        <v>57</v>
      </c>
      <c r="C688" s="10" t="s">
        <v>10</v>
      </c>
      <c r="D688" s="10" t="s">
        <v>2</v>
      </c>
      <c r="E688" s="10" t="s">
        <v>1</v>
      </c>
      <c r="F688">
        <v>4</v>
      </c>
      <c r="G688">
        <v>0.63261038064956665</v>
      </c>
      <c r="H688">
        <v>0.63261038064956665</v>
      </c>
      <c r="I688">
        <v>71.119552612304688</v>
      </c>
      <c r="J688">
        <v>0</v>
      </c>
      <c r="K688">
        <v>54535</v>
      </c>
      <c r="L688">
        <v>50085.851229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 t="s">
        <v>38</v>
      </c>
      <c r="Z688" s="3"/>
    </row>
    <row r="689" spans="1:26" hidden="1" x14ac:dyDescent="0.25">
      <c r="A689" s="10" t="str">
        <f t="shared" si="10"/>
        <v>2016Greater Bay Area1-in-2August PeakPGE4</v>
      </c>
      <c r="B689" s="10" t="s">
        <v>57</v>
      </c>
      <c r="C689" s="10" t="s">
        <v>10</v>
      </c>
      <c r="D689" s="10" t="s">
        <v>2</v>
      </c>
      <c r="E689" s="10" t="s">
        <v>9</v>
      </c>
      <c r="F689">
        <v>4</v>
      </c>
      <c r="G689">
        <v>0.54780447483062744</v>
      </c>
      <c r="H689">
        <v>0.54780447483062744</v>
      </c>
      <c r="I689">
        <v>67.06219482421875</v>
      </c>
      <c r="J689">
        <v>0</v>
      </c>
      <c r="K689">
        <v>54535</v>
      </c>
      <c r="L689">
        <v>50085.851229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 t="s">
        <v>38</v>
      </c>
      <c r="Z689" s="3"/>
    </row>
    <row r="690" spans="1:26" hidden="1" x14ac:dyDescent="0.25">
      <c r="A690" s="10" t="str">
        <f t="shared" si="10"/>
        <v>2016Greater Bay Area1-in-10August PeakCAISO5</v>
      </c>
      <c r="B690" s="10" t="s">
        <v>57</v>
      </c>
      <c r="C690" s="10" t="s">
        <v>10</v>
      </c>
      <c r="D690" s="10" t="s">
        <v>2</v>
      </c>
      <c r="E690" s="10" t="s">
        <v>1</v>
      </c>
      <c r="F690">
        <v>5</v>
      </c>
      <c r="G690">
        <v>0.5497596263885498</v>
      </c>
      <c r="H690">
        <v>0.5497596263885498</v>
      </c>
      <c r="I690">
        <v>67.95245361328125</v>
      </c>
      <c r="J690">
        <v>0</v>
      </c>
      <c r="K690">
        <v>54535</v>
      </c>
      <c r="L690">
        <v>50085.851229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 t="s">
        <v>39</v>
      </c>
      <c r="Z690" s="3"/>
    </row>
    <row r="691" spans="1:26" hidden="1" x14ac:dyDescent="0.25">
      <c r="A691" s="10" t="str">
        <f t="shared" si="10"/>
        <v>2016Greater Bay Area1-in-2August PeakCAISO5</v>
      </c>
      <c r="B691" s="10" t="s">
        <v>57</v>
      </c>
      <c r="C691" s="10" t="s">
        <v>10</v>
      </c>
      <c r="D691" s="10" t="s">
        <v>2</v>
      </c>
      <c r="E691" s="10" t="s">
        <v>9</v>
      </c>
      <c r="F691">
        <v>5</v>
      </c>
      <c r="G691">
        <v>0.42565348744392395</v>
      </c>
      <c r="H691">
        <v>0.42565348744392395</v>
      </c>
      <c r="I691">
        <v>61.444629669189453</v>
      </c>
      <c r="J691">
        <v>0</v>
      </c>
      <c r="K691">
        <v>54535</v>
      </c>
      <c r="L691">
        <v>50085.851229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 t="s">
        <v>39</v>
      </c>
      <c r="Z691" s="3"/>
    </row>
    <row r="692" spans="1:26" hidden="1" x14ac:dyDescent="0.25">
      <c r="A692" s="10" t="str">
        <f t="shared" si="10"/>
        <v>2016Greater Bay Area1-in-10August PeakPGE5</v>
      </c>
      <c r="B692" s="10" t="s">
        <v>57</v>
      </c>
      <c r="C692" s="10" t="s">
        <v>10</v>
      </c>
      <c r="D692" s="10" t="s">
        <v>2</v>
      </c>
      <c r="E692" s="10" t="s">
        <v>1</v>
      </c>
      <c r="F692">
        <v>5</v>
      </c>
      <c r="G692">
        <v>0.60273236036300659</v>
      </c>
      <c r="H692">
        <v>0.60273236036300659</v>
      </c>
      <c r="I692">
        <v>69.793807983398437</v>
      </c>
      <c r="J692">
        <v>0</v>
      </c>
      <c r="K692">
        <v>54535</v>
      </c>
      <c r="L692">
        <v>50085.851229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 t="s">
        <v>38</v>
      </c>
      <c r="Z692" s="3"/>
    </row>
    <row r="693" spans="1:26" hidden="1" x14ac:dyDescent="0.25">
      <c r="A693" s="10" t="str">
        <f t="shared" si="10"/>
        <v>2016Greater Bay Area1-in-2August PeakPGE5</v>
      </c>
      <c r="B693" s="10" t="s">
        <v>57</v>
      </c>
      <c r="C693" s="10" t="s">
        <v>10</v>
      </c>
      <c r="D693" s="10" t="s">
        <v>2</v>
      </c>
      <c r="E693" s="10" t="s">
        <v>9</v>
      </c>
      <c r="F693">
        <v>5</v>
      </c>
      <c r="G693">
        <v>0.52193182706832886</v>
      </c>
      <c r="H693">
        <v>0.52193182706832886</v>
      </c>
      <c r="I693">
        <v>65.996337890625</v>
      </c>
      <c r="J693">
        <v>0</v>
      </c>
      <c r="K693">
        <v>54535</v>
      </c>
      <c r="L693">
        <v>50085.851229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 t="s">
        <v>38</v>
      </c>
      <c r="Z693" s="3"/>
    </row>
    <row r="694" spans="1:26" hidden="1" x14ac:dyDescent="0.25">
      <c r="A694" s="10" t="str">
        <f t="shared" si="10"/>
        <v>2016Greater Bay Area1-in-10August PeakCAISO6</v>
      </c>
      <c r="B694" s="10" t="s">
        <v>57</v>
      </c>
      <c r="C694" s="10" t="s">
        <v>10</v>
      </c>
      <c r="D694" s="10" t="s">
        <v>2</v>
      </c>
      <c r="E694" s="10" t="s">
        <v>1</v>
      </c>
      <c r="F694">
        <v>6</v>
      </c>
      <c r="G694">
        <v>0.56198954582214355</v>
      </c>
      <c r="H694">
        <v>0.56198954582214355</v>
      </c>
      <c r="I694">
        <v>67.243492126464844</v>
      </c>
      <c r="J694">
        <v>0</v>
      </c>
      <c r="K694">
        <v>54535</v>
      </c>
      <c r="L694">
        <v>50085.851229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t="s">
        <v>39</v>
      </c>
      <c r="Z694" s="3"/>
    </row>
    <row r="695" spans="1:26" hidden="1" x14ac:dyDescent="0.25">
      <c r="A695" s="10" t="str">
        <f t="shared" si="10"/>
        <v>2016Greater Bay Area1-in-2August PeakCAISO6</v>
      </c>
      <c r="B695" s="10" t="s">
        <v>57</v>
      </c>
      <c r="C695" s="10" t="s">
        <v>10</v>
      </c>
      <c r="D695" s="10" t="s">
        <v>2</v>
      </c>
      <c r="E695" s="10" t="s">
        <v>9</v>
      </c>
      <c r="F695">
        <v>6</v>
      </c>
      <c r="G695">
        <v>0.43512254953384399</v>
      </c>
      <c r="H695">
        <v>0.43512254953384399</v>
      </c>
      <c r="I695">
        <v>60.771621704101563</v>
      </c>
      <c r="J695">
        <v>0</v>
      </c>
      <c r="K695">
        <v>54535</v>
      </c>
      <c r="L695">
        <v>50085.851229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 t="s">
        <v>39</v>
      </c>
      <c r="Z695" s="3"/>
    </row>
    <row r="696" spans="1:26" hidden="1" x14ac:dyDescent="0.25">
      <c r="A696" s="10" t="str">
        <f t="shared" si="10"/>
        <v>2016Greater Bay Area1-in-2August PeakPGE6</v>
      </c>
      <c r="B696" s="10" t="s">
        <v>57</v>
      </c>
      <c r="C696" s="10" t="s">
        <v>10</v>
      </c>
      <c r="D696" s="10" t="s">
        <v>2</v>
      </c>
      <c r="E696" s="10" t="s">
        <v>9</v>
      </c>
      <c r="F696">
        <v>6</v>
      </c>
      <c r="G696">
        <v>0.5335426926612854</v>
      </c>
      <c r="H696">
        <v>0.5335426926612854</v>
      </c>
      <c r="I696">
        <v>65.3262939453125</v>
      </c>
      <c r="J696">
        <v>0</v>
      </c>
      <c r="K696">
        <v>54535</v>
      </c>
      <c r="L696">
        <v>50085.851229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 t="s">
        <v>38</v>
      </c>
      <c r="Z696" s="3"/>
    </row>
    <row r="697" spans="1:26" hidden="1" x14ac:dyDescent="0.25">
      <c r="A697" s="10" t="str">
        <f t="shared" si="10"/>
        <v>2016Greater Bay Area1-in-10August PeakPGE6</v>
      </c>
      <c r="B697" s="10" t="s">
        <v>57</v>
      </c>
      <c r="C697" s="10" t="s">
        <v>10</v>
      </c>
      <c r="D697" s="10" t="s">
        <v>2</v>
      </c>
      <c r="E697" s="10" t="s">
        <v>1</v>
      </c>
      <c r="F697">
        <v>6</v>
      </c>
      <c r="G697">
        <v>0.61614072322845459</v>
      </c>
      <c r="H697">
        <v>0.61614072322845459</v>
      </c>
      <c r="I697">
        <v>68.993209838867187</v>
      </c>
      <c r="J697">
        <v>0</v>
      </c>
      <c r="K697">
        <v>54535</v>
      </c>
      <c r="L697">
        <v>50085.851229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 t="s">
        <v>38</v>
      </c>
      <c r="Z697" s="3"/>
    </row>
    <row r="698" spans="1:26" hidden="1" x14ac:dyDescent="0.25">
      <c r="A698" s="10" t="str">
        <f t="shared" si="10"/>
        <v>2016Greater Bay Area1-in-2August PeakCAISO7</v>
      </c>
      <c r="B698" s="10" t="s">
        <v>57</v>
      </c>
      <c r="C698" s="10" t="s">
        <v>10</v>
      </c>
      <c r="D698" s="10" t="s">
        <v>2</v>
      </c>
      <c r="E698" s="10" t="s">
        <v>9</v>
      </c>
      <c r="F698">
        <v>7</v>
      </c>
      <c r="G698">
        <v>0.48801007866859436</v>
      </c>
      <c r="H698">
        <v>0.48801007866859436</v>
      </c>
      <c r="I698">
        <v>60.370349884033203</v>
      </c>
      <c r="J698">
        <v>0</v>
      </c>
      <c r="K698">
        <v>54535</v>
      </c>
      <c r="L698">
        <v>50085.851229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 t="s">
        <v>39</v>
      </c>
      <c r="Z698" s="3"/>
    </row>
    <row r="699" spans="1:26" hidden="1" x14ac:dyDescent="0.25">
      <c r="A699" s="10" t="str">
        <f t="shared" si="10"/>
        <v>2016Greater Bay Area1-in-10August PeakCAISO7</v>
      </c>
      <c r="B699" s="10" t="s">
        <v>57</v>
      </c>
      <c r="C699" s="10" t="s">
        <v>10</v>
      </c>
      <c r="D699" s="10" t="s">
        <v>2</v>
      </c>
      <c r="E699" s="10" t="s">
        <v>1</v>
      </c>
      <c r="F699">
        <v>7</v>
      </c>
      <c r="G699">
        <v>0.63029724359512329</v>
      </c>
      <c r="H699">
        <v>0.63029724359512329</v>
      </c>
      <c r="I699">
        <v>66.667938232421875</v>
      </c>
      <c r="J699">
        <v>0</v>
      </c>
      <c r="K699">
        <v>54535</v>
      </c>
      <c r="L699">
        <v>50085.851229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 t="s">
        <v>39</v>
      </c>
      <c r="Z699" s="3"/>
    </row>
    <row r="700" spans="1:26" hidden="1" x14ac:dyDescent="0.25">
      <c r="A700" s="10" t="str">
        <f t="shared" si="10"/>
        <v>2016Greater Bay Area1-in-2August PeakPGE7</v>
      </c>
      <c r="B700" s="10" t="s">
        <v>57</v>
      </c>
      <c r="C700" s="10" t="s">
        <v>10</v>
      </c>
      <c r="D700" s="10" t="s">
        <v>2</v>
      </c>
      <c r="E700" s="10" t="s">
        <v>9</v>
      </c>
      <c r="F700">
        <v>7</v>
      </c>
      <c r="G700">
        <v>0.5983927845954895</v>
      </c>
      <c r="H700">
        <v>0.5983927845954895</v>
      </c>
      <c r="I700">
        <v>65.024085998535156</v>
      </c>
      <c r="J700">
        <v>0</v>
      </c>
      <c r="K700">
        <v>54535</v>
      </c>
      <c r="L700">
        <v>50085.851229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 t="s">
        <v>38</v>
      </c>
      <c r="Z700" s="3"/>
    </row>
    <row r="701" spans="1:26" hidden="1" x14ac:dyDescent="0.25">
      <c r="A701" s="10" t="str">
        <f t="shared" si="10"/>
        <v>2016Greater Bay Area1-in-10August PeakPGE7</v>
      </c>
      <c r="B701" s="10" t="s">
        <v>57</v>
      </c>
      <c r="C701" s="10" t="s">
        <v>10</v>
      </c>
      <c r="D701" s="10" t="s">
        <v>2</v>
      </c>
      <c r="E701" s="10" t="s">
        <v>1</v>
      </c>
      <c r="F701">
        <v>7</v>
      </c>
      <c r="G701">
        <v>0.69103032350540161</v>
      </c>
      <c r="H701">
        <v>0.69103032350540161</v>
      </c>
      <c r="I701">
        <v>68.3836669921875</v>
      </c>
      <c r="J701">
        <v>0</v>
      </c>
      <c r="K701">
        <v>54535</v>
      </c>
      <c r="L701">
        <v>50085.851229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 t="s">
        <v>38</v>
      </c>
      <c r="Z701" s="3"/>
    </row>
    <row r="702" spans="1:26" hidden="1" x14ac:dyDescent="0.25">
      <c r="A702" s="10" t="str">
        <f t="shared" si="10"/>
        <v>2016Greater Bay Area1-in-10August PeakCAISO8</v>
      </c>
      <c r="B702" s="10" t="s">
        <v>57</v>
      </c>
      <c r="C702" s="10" t="s">
        <v>10</v>
      </c>
      <c r="D702" s="10" t="s">
        <v>2</v>
      </c>
      <c r="E702" s="10" t="s">
        <v>1</v>
      </c>
      <c r="F702">
        <v>8</v>
      </c>
      <c r="G702">
        <v>0.67878484725952148</v>
      </c>
      <c r="H702">
        <v>0.67878484725952148</v>
      </c>
      <c r="I702">
        <v>68.2276611328125</v>
      </c>
      <c r="J702">
        <v>0</v>
      </c>
      <c r="K702">
        <v>54535</v>
      </c>
      <c r="L702">
        <v>50085.851229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 t="s">
        <v>39</v>
      </c>
      <c r="Z702" s="3"/>
    </row>
    <row r="703" spans="1:26" hidden="1" x14ac:dyDescent="0.25">
      <c r="A703" s="10" t="str">
        <f t="shared" si="10"/>
        <v>2016Greater Bay Area1-in-2August PeakCAISO8</v>
      </c>
      <c r="B703" s="10" t="s">
        <v>57</v>
      </c>
      <c r="C703" s="10" t="s">
        <v>10</v>
      </c>
      <c r="D703" s="10" t="s">
        <v>2</v>
      </c>
      <c r="E703" s="10" t="s">
        <v>9</v>
      </c>
      <c r="F703">
        <v>8</v>
      </c>
      <c r="G703">
        <v>0.52555179595947266</v>
      </c>
      <c r="H703">
        <v>0.52555179595947266</v>
      </c>
      <c r="I703">
        <v>61.823814392089844</v>
      </c>
      <c r="J703">
        <v>0</v>
      </c>
      <c r="K703">
        <v>54535</v>
      </c>
      <c r="L703">
        <v>50085.851229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 t="s">
        <v>39</v>
      </c>
      <c r="Z703" s="3"/>
    </row>
    <row r="704" spans="1:26" hidden="1" x14ac:dyDescent="0.25">
      <c r="A704" s="10" t="str">
        <f t="shared" si="10"/>
        <v>2016Greater Bay Area1-in-2August PeakPGE8</v>
      </c>
      <c r="B704" s="10" t="s">
        <v>57</v>
      </c>
      <c r="C704" s="10" t="s">
        <v>10</v>
      </c>
      <c r="D704" s="10" t="s">
        <v>2</v>
      </c>
      <c r="E704" s="10" t="s">
        <v>9</v>
      </c>
      <c r="F704">
        <v>8</v>
      </c>
      <c r="G704">
        <v>0.64442604780197144</v>
      </c>
      <c r="H704">
        <v>0.64442604780197144</v>
      </c>
      <c r="I704">
        <v>66.965904235839844</v>
      </c>
      <c r="J704">
        <v>0</v>
      </c>
      <c r="K704">
        <v>54535</v>
      </c>
      <c r="L704">
        <v>50085.851229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 t="s">
        <v>38</v>
      </c>
      <c r="Z704" s="3"/>
    </row>
    <row r="705" spans="1:26" hidden="1" x14ac:dyDescent="0.25">
      <c r="A705" s="10" t="str">
        <f t="shared" si="10"/>
        <v>2016Greater Bay Area1-in-10August PeakPGE8</v>
      </c>
      <c r="B705" s="10" t="s">
        <v>57</v>
      </c>
      <c r="C705" s="10" t="s">
        <v>10</v>
      </c>
      <c r="D705" s="10" t="s">
        <v>2</v>
      </c>
      <c r="E705" s="10" t="s">
        <v>1</v>
      </c>
      <c r="F705">
        <v>8</v>
      </c>
      <c r="G705">
        <v>0.7441900372505188</v>
      </c>
      <c r="H705">
        <v>0.7441900372505188</v>
      </c>
      <c r="I705">
        <v>69.843780517578125</v>
      </c>
      <c r="J705">
        <v>0</v>
      </c>
      <c r="K705">
        <v>54535</v>
      </c>
      <c r="L705">
        <v>50085.851229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t="s">
        <v>38</v>
      </c>
      <c r="Z705" s="3"/>
    </row>
    <row r="706" spans="1:26" hidden="1" x14ac:dyDescent="0.25">
      <c r="A706" s="10" t="str">
        <f t="shared" ref="A706:A769" si="11">CONCATENATE(B706,C706,E706,D706,S706,F706)</f>
        <v>2016Greater Bay Area1-in-2August PeakCAISO9</v>
      </c>
      <c r="B706" s="10" t="s">
        <v>57</v>
      </c>
      <c r="C706" s="10" t="s">
        <v>10</v>
      </c>
      <c r="D706" s="10" t="s">
        <v>2</v>
      </c>
      <c r="E706" s="10" t="s">
        <v>9</v>
      </c>
      <c r="F706">
        <v>9</v>
      </c>
      <c r="G706">
        <v>0.51429104804992676</v>
      </c>
      <c r="H706">
        <v>0.51429104804992676</v>
      </c>
      <c r="I706">
        <v>65.313240051269531</v>
      </c>
      <c r="J706">
        <v>0</v>
      </c>
      <c r="K706">
        <v>54535</v>
      </c>
      <c r="L706">
        <v>50085.851229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 t="s">
        <v>39</v>
      </c>
      <c r="Z706" s="3"/>
    </row>
    <row r="707" spans="1:26" hidden="1" x14ac:dyDescent="0.25">
      <c r="A707" s="10" t="str">
        <f t="shared" si="11"/>
        <v>2016Greater Bay Area1-in-10August PeakCAISO9</v>
      </c>
      <c r="B707" s="10" t="s">
        <v>57</v>
      </c>
      <c r="C707" s="10" t="s">
        <v>10</v>
      </c>
      <c r="D707" s="10" t="s">
        <v>2</v>
      </c>
      <c r="E707" s="10" t="s">
        <v>1</v>
      </c>
      <c r="F707">
        <v>9</v>
      </c>
      <c r="G707">
        <v>0.66424083709716797</v>
      </c>
      <c r="H707">
        <v>0.66424083709716797</v>
      </c>
      <c r="I707">
        <v>72.11993408203125</v>
      </c>
      <c r="J707">
        <v>0</v>
      </c>
      <c r="K707">
        <v>54535</v>
      </c>
      <c r="L707">
        <v>50085.851229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 t="s">
        <v>39</v>
      </c>
      <c r="Z707" s="3"/>
    </row>
    <row r="708" spans="1:26" hidden="1" x14ac:dyDescent="0.25">
      <c r="A708" s="10" t="str">
        <f t="shared" si="11"/>
        <v>2016Greater Bay Area1-in-2August PeakPGE9</v>
      </c>
      <c r="B708" s="10" t="s">
        <v>57</v>
      </c>
      <c r="C708" s="10" t="s">
        <v>10</v>
      </c>
      <c r="D708" s="10" t="s">
        <v>2</v>
      </c>
      <c r="E708" s="10" t="s">
        <v>9</v>
      </c>
      <c r="F708">
        <v>9</v>
      </c>
      <c r="G708">
        <v>0.63061821460723877</v>
      </c>
      <c r="H708">
        <v>0.63061821460723877</v>
      </c>
      <c r="I708">
        <v>70.857902526855469</v>
      </c>
      <c r="J708">
        <v>0</v>
      </c>
      <c r="K708">
        <v>54535</v>
      </c>
      <c r="L708">
        <v>50085.851229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 t="s">
        <v>38</v>
      </c>
      <c r="Z708" s="3"/>
    </row>
    <row r="709" spans="1:26" hidden="1" x14ac:dyDescent="0.25">
      <c r="A709" s="10" t="str">
        <f t="shared" si="11"/>
        <v>2016Greater Bay Area1-in-10August PeakPGE9</v>
      </c>
      <c r="B709" s="10" t="s">
        <v>57</v>
      </c>
      <c r="C709" s="10" t="s">
        <v>10</v>
      </c>
      <c r="D709" s="10" t="s">
        <v>2</v>
      </c>
      <c r="E709" s="10" t="s">
        <v>1</v>
      </c>
      <c r="F709">
        <v>9</v>
      </c>
      <c r="G709">
        <v>0.72824454307556152</v>
      </c>
      <c r="H709">
        <v>0.72824454307556152</v>
      </c>
      <c r="I709">
        <v>74.035362243652344</v>
      </c>
      <c r="J709">
        <v>0</v>
      </c>
      <c r="K709">
        <v>54535</v>
      </c>
      <c r="L709">
        <v>50085.851229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 t="s">
        <v>38</v>
      </c>
      <c r="Z709" s="3"/>
    </row>
    <row r="710" spans="1:26" hidden="1" x14ac:dyDescent="0.25">
      <c r="A710" s="10" t="str">
        <f t="shared" si="11"/>
        <v>2016Greater Bay Area1-in-10August PeakCAISO10</v>
      </c>
      <c r="B710" s="10" t="s">
        <v>57</v>
      </c>
      <c r="C710" s="10" t="s">
        <v>10</v>
      </c>
      <c r="D710" s="10" t="s">
        <v>2</v>
      </c>
      <c r="E710" s="10" t="s">
        <v>1</v>
      </c>
      <c r="F710">
        <v>10</v>
      </c>
      <c r="G710">
        <v>0.66796958446502686</v>
      </c>
      <c r="H710">
        <v>0.66796958446502686</v>
      </c>
      <c r="I710">
        <v>76.701904296875</v>
      </c>
      <c r="J710">
        <v>0</v>
      </c>
      <c r="K710">
        <v>54535</v>
      </c>
      <c r="L710">
        <v>50085.851229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 t="s">
        <v>39</v>
      </c>
      <c r="Z710" s="3"/>
    </row>
    <row r="711" spans="1:26" hidden="1" x14ac:dyDescent="0.25">
      <c r="A711" s="10" t="str">
        <f t="shared" si="11"/>
        <v>2016Greater Bay Area1-in-2August PeakCAISO10</v>
      </c>
      <c r="B711" s="10" t="s">
        <v>57</v>
      </c>
      <c r="C711" s="10" t="s">
        <v>10</v>
      </c>
      <c r="D711" s="10" t="s">
        <v>2</v>
      </c>
      <c r="E711" s="10" t="s">
        <v>9</v>
      </c>
      <c r="F711">
        <v>10</v>
      </c>
      <c r="G711">
        <v>0.5171779990196228</v>
      </c>
      <c r="H711">
        <v>0.5171779990196228</v>
      </c>
      <c r="I711">
        <v>69.759796142578125</v>
      </c>
      <c r="J711">
        <v>0</v>
      </c>
      <c r="K711">
        <v>54535</v>
      </c>
      <c r="L711">
        <v>50085.851229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 t="s">
        <v>39</v>
      </c>
      <c r="Z711" s="3"/>
    </row>
    <row r="712" spans="1:26" hidden="1" x14ac:dyDescent="0.25">
      <c r="A712" s="10" t="str">
        <f t="shared" si="11"/>
        <v>2016Greater Bay Area1-in-2August PeakPGE10</v>
      </c>
      <c r="B712" s="10" t="s">
        <v>57</v>
      </c>
      <c r="C712" s="10" t="s">
        <v>10</v>
      </c>
      <c r="D712" s="10" t="s">
        <v>2</v>
      </c>
      <c r="E712" s="10" t="s">
        <v>9</v>
      </c>
      <c r="F712">
        <v>10</v>
      </c>
      <c r="G712">
        <v>0.63415819406509399</v>
      </c>
      <c r="H712">
        <v>0.63415819406509399</v>
      </c>
      <c r="I712">
        <v>75.551811218261719</v>
      </c>
      <c r="J712">
        <v>0</v>
      </c>
      <c r="K712">
        <v>54535</v>
      </c>
      <c r="L712">
        <v>50085.851229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 t="s">
        <v>38</v>
      </c>
      <c r="Z712" s="3"/>
    </row>
    <row r="713" spans="1:26" hidden="1" x14ac:dyDescent="0.25">
      <c r="A713" s="10" t="str">
        <f t="shared" si="11"/>
        <v>2016Greater Bay Area1-in-10August PeakPGE10</v>
      </c>
      <c r="B713" s="10" t="s">
        <v>57</v>
      </c>
      <c r="C713" s="10" t="s">
        <v>10</v>
      </c>
      <c r="D713" s="10" t="s">
        <v>2</v>
      </c>
      <c r="E713" s="10" t="s">
        <v>1</v>
      </c>
      <c r="F713">
        <v>10</v>
      </c>
      <c r="G713">
        <v>0.73233258724212646</v>
      </c>
      <c r="H713">
        <v>0.73233258724212646</v>
      </c>
      <c r="I713">
        <v>78.988052368164063</v>
      </c>
      <c r="J713">
        <v>0</v>
      </c>
      <c r="K713">
        <v>54535</v>
      </c>
      <c r="L713">
        <v>50085.851229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 t="s">
        <v>38</v>
      </c>
      <c r="Z713" s="3"/>
    </row>
    <row r="714" spans="1:26" hidden="1" x14ac:dyDescent="0.25">
      <c r="A714" s="10" t="str">
        <f t="shared" si="11"/>
        <v>2016Greater Bay Area1-in-10August PeakCAISO11</v>
      </c>
      <c r="B714" s="10" t="s">
        <v>57</v>
      </c>
      <c r="C714" s="10" t="s">
        <v>10</v>
      </c>
      <c r="D714" s="10" t="s">
        <v>2</v>
      </c>
      <c r="E714" s="10" t="s">
        <v>1</v>
      </c>
      <c r="F714">
        <v>11</v>
      </c>
      <c r="G714">
        <v>0.72117525339126587</v>
      </c>
      <c r="H714">
        <v>0.72117525339126587</v>
      </c>
      <c r="I714">
        <v>81.578880310058594</v>
      </c>
      <c r="J714">
        <v>0</v>
      </c>
      <c r="K714">
        <v>54535</v>
      </c>
      <c r="L714">
        <v>50085.851229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 t="s">
        <v>39</v>
      </c>
      <c r="Z714" s="3"/>
    </row>
    <row r="715" spans="1:26" hidden="1" x14ac:dyDescent="0.25">
      <c r="A715" s="10" t="str">
        <f t="shared" si="11"/>
        <v>2016Greater Bay Area1-in-2August PeakCAISO11</v>
      </c>
      <c r="B715" s="10" t="s">
        <v>57</v>
      </c>
      <c r="C715" s="10" t="s">
        <v>10</v>
      </c>
      <c r="D715" s="10" t="s">
        <v>2</v>
      </c>
      <c r="E715" s="10" t="s">
        <v>9</v>
      </c>
      <c r="F715">
        <v>11</v>
      </c>
      <c r="G715">
        <v>0.55837273597717285</v>
      </c>
      <c r="H715">
        <v>0.55837273597717285</v>
      </c>
      <c r="I715">
        <v>74.198890686035156</v>
      </c>
      <c r="J715">
        <v>0</v>
      </c>
      <c r="K715">
        <v>54535</v>
      </c>
      <c r="L715">
        <v>50085.851229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 t="s">
        <v>39</v>
      </c>
      <c r="Z715" s="3"/>
    </row>
    <row r="716" spans="1:26" hidden="1" x14ac:dyDescent="0.25">
      <c r="A716" s="10" t="str">
        <f t="shared" si="11"/>
        <v>2016Greater Bay Area1-in-10August PeakPGE11</v>
      </c>
      <c r="B716" s="10" t="s">
        <v>57</v>
      </c>
      <c r="C716" s="10" t="s">
        <v>10</v>
      </c>
      <c r="D716" s="10" t="s">
        <v>2</v>
      </c>
      <c r="E716" s="10" t="s">
        <v>1</v>
      </c>
      <c r="F716">
        <v>11</v>
      </c>
      <c r="G716">
        <v>0.79066503047943115</v>
      </c>
      <c r="H716">
        <v>0.79066503047943115</v>
      </c>
      <c r="I716">
        <v>83.993110656738281</v>
      </c>
      <c r="J716">
        <v>0</v>
      </c>
      <c r="K716">
        <v>54535</v>
      </c>
      <c r="L716">
        <v>50085.851229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 t="s">
        <v>38</v>
      </c>
      <c r="Z716" s="3"/>
    </row>
    <row r="717" spans="1:26" hidden="1" x14ac:dyDescent="0.25">
      <c r="A717" s="10" t="str">
        <f t="shared" si="11"/>
        <v>2016Greater Bay Area1-in-2August PeakPGE11</v>
      </c>
      <c r="B717" s="10" t="s">
        <v>57</v>
      </c>
      <c r="C717" s="10" t="s">
        <v>10</v>
      </c>
      <c r="D717" s="10" t="s">
        <v>2</v>
      </c>
      <c r="E717" s="10" t="s">
        <v>9</v>
      </c>
      <c r="F717">
        <v>11</v>
      </c>
      <c r="G717">
        <v>0.68467074632644653</v>
      </c>
      <c r="H717">
        <v>0.68467074632644653</v>
      </c>
      <c r="I717">
        <v>80.092208862304688</v>
      </c>
      <c r="J717">
        <v>0</v>
      </c>
      <c r="K717">
        <v>54535</v>
      </c>
      <c r="L717">
        <v>50085.851229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 t="s">
        <v>38</v>
      </c>
      <c r="Z717" s="3"/>
    </row>
    <row r="718" spans="1:26" hidden="1" x14ac:dyDescent="0.25">
      <c r="A718" s="10" t="str">
        <f t="shared" si="11"/>
        <v>2016Greater Bay Area1-in-2August PeakCAISO12</v>
      </c>
      <c r="B718" s="10" t="s">
        <v>57</v>
      </c>
      <c r="C718" s="10" t="s">
        <v>10</v>
      </c>
      <c r="D718" s="10" t="s">
        <v>2</v>
      </c>
      <c r="E718" s="10" t="s">
        <v>9</v>
      </c>
      <c r="F718">
        <v>12</v>
      </c>
      <c r="G718">
        <v>0.66100454330444336</v>
      </c>
      <c r="H718">
        <v>0.66100454330444336</v>
      </c>
      <c r="I718">
        <v>78.376213073730469</v>
      </c>
      <c r="J718">
        <v>0</v>
      </c>
      <c r="K718">
        <v>54535</v>
      </c>
      <c r="L718">
        <v>50085.851229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 t="s">
        <v>39</v>
      </c>
      <c r="Z718" s="3"/>
    </row>
    <row r="719" spans="1:26" hidden="1" x14ac:dyDescent="0.25">
      <c r="A719" s="10" t="str">
        <f t="shared" si="11"/>
        <v>2016Greater Bay Area1-in-10August PeakCAISO12</v>
      </c>
      <c r="B719" s="10" t="s">
        <v>57</v>
      </c>
      <c r="C719" s="10" t="s">
        <v>10</v>
      </c>
      <c r="D719" s="10" t="s">
        <v>2</v>
      </c>
      <c r="E719" s="10" t="s">
        <v>1</v>
      </c>
      <c r="F719">
        <v>12</v>
      </c>
      <c r="G719">
        <v>0.85373103618621826</v>
      </c>
      <c r="H719">
        <v>0.85373103618621826</v>
      </c>
      <c r="I719">
        <v>86.055259704589844</v>
      </c>
      <c r="J719">
        <v>0</v>
      </c>
      <c r="K719">
        <v>54535</v>
      </c>
      <c r="L719">
        <v>50085.851229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 t="s">
        <v>39</v>
      </c>
      <c r="Z719" s="3"/>
    </row>
    <row r="720" spans="1:26" hidden="1" x14ac:dyDescent="0.25">
      <c r="A720" s="10" t="str">
        <f t="shared" si="11"/>
        <v>2016Greater Bay Area1-in-10August PeakPGE12</v>
      </c>
      <c r="B720" s="10" t="s">
        <v>57</v>
      </c>
      <c r="C720" s="10" t="s">
        <v>10</v>
      </c>
      <c r="D720" s="10" t="s">
        <v>2</v>
      </c>
      <c r="E720" s="10" t="s">
        <v>1</v>
      </c>
      <c r="F720">
        <v>12</v>
      </c>
      <c r="G720">
        <v>0.93599331378936768</v>
      </c>
      <c r="H720">
        <v>0.93599331378936768</v>
      </c>
      <c r="I720">
        <v>88.708717346191406</v>
      </c>
      <c r="J720">
        <v>0</v>
      </c>
      <c r="K720">
        <v>54535</v>
      </c>
      <c r="L720">
        <v>50085.851229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 t="s">
        <v>38</v>
      </c>
      <c r="Z720" s="3"/>
    </row>
    <row r="721" spans="1:26" hidden="1" x14ac:dyDescent="0.25">
      <c r="A721" s="10" t="str">
        <f t="shared" si="11"/>
        <v>2016Greater Bay Area1-in-2August PeakPGE12</v>
      </c>
      <c r="B721" s="10" t="s">
        <v>57</v>
      </c>
      <c r="C721" s="10" t="s">
        <v>10</v>
      </c>
      <c r="D721" s="10" t="s">
        <v>2</v>
      </c>
      <c r="E721" s="10" t="s">
        <v>9</v>
      </c>
      <c r="F721">
        <v>12</v>
      </c>
      <c r="G721">
        <v>0.81051677465438843</v>
      </c>
      <c r="H721">
        <v>0.81051677465438843</v>
      </c>
      <c r="I721">
        <v>83.729415893554688</v>
      </c>
      <c r="J721">
        <v>0</v>
      </c>
      <c r="K721">
        <v>54535</v>
      </c>
      <c r="L721">
        <v>50085.851229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 t="s">
        <v>38</v>
      </c>
      <c r="Z721" s="3"/>
    </row>
    <row r="722" spans="1:26" hidden="1" x14ac:dyDescent="0.25">
      <c r="A722" s="10" t="str">
        <f t="shared" si="11"/>
        <v>2016Greater Bay Area1-in-10August PeakCAISO13</v>
      </c>
      <c r="B722" s="10" t="s">
        <v>57</v>
      </c>
      <c r="C722" s="10" t="s">
        <v>10</v>
      </c>
      <c r="D722" s="10" t="s">
        <v>2</v>
      </c>
      <c r="E722" s="10" t="s">
        <v>1</v>
      </c>
      <c r="F722">
        <v>13</v>
      </c>
      <c r="G722">
        <v>1.0533390045166016</v>
      </c>
      <c r="H722">
        <v>1.0533390045166016</v>
      </c>
      <c r="I722">
        <v>89.715042114257813</v>
      </c>
      <c r="J722">
        <v>0</v>
      </c>
      <c r="K722">
        <v>54535</v>
      </c>
      <c r="L722">
        <v>50085.851229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 t="s">
        <v>39</v>
      </c>
      <c r="Z722" s="3"/>
    </row>
    <row r="723" spans="1:26" hidden="1" x14ac:dyDescent="0.25">
      <c r="A723" s="10" t="str">
        <f t="shared" si="11"/>
        <v>2016Greater Bay Area1-in-2August PeakCAISO13</v>
      </c>
      <c r="B723" s="10" t="s">
        <v>57</v>
      </c>
      <c r="C723" s="10" t="s">
        <v>10</v>
      </c>
      <c r="D723" s="10" t="s">
        <v>2</v>
      </c>
      <c r="E723" s="10" t="s">
        <v>9</v>
      </c>
      <c r="F723">
        <v>13</v>
      </c>
      <c r="G723">
        <v>0.81555181741714478</v>
      </c>
      <c r="H723">
        <v>0.81555181741714478</v>
      </c>
      <c r="I723">
        <v>81.9351806640625</v>
      </c>
      <c r="J723">
        <v>0</v>
      </c>
      <c r="K723">
        <v>54535</v>
      </c>
      <c r="L723">
        <v>50085.851229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 t="s">
        <v>39</v>
      </c>
      <c r="Z723" s="3"/>
    </row>
    <row r="724" spans="1:26" hidden="1" x14ac:dyDescent="0.25">
      <c r="A724" s="10" t="str">
        <f t="shared" si="11"/>
        <v>2016Greater Bay Area1-in-2August PeakPGE13</v>
      </c>
      <c r="B724" s="10" t="s">
        <v>57</v>
      </c>
      <c r="C724" s="10" t="s">
        <v>10</v>
      </c>
      <c r="D724" s="10" t="s">
        <v>2</v>
      </c>
      <c r="E724" s="10" t="s">
        <v>9</v>
      </c>
      <c r="F724">
        <v>13</v>
      </c>
      <c r="G724">
        <v>1.0000209808349609</v>
      </c>
      <c r="H724">
        <v>1.0000209808349609</v>
      </c>
      <c r="I724">
        <v>87.248252868652344</v>
      </c>
      <c r="J724">
        <v>0</v>
      </c>
      <c r="K724">
        <v>54535</v>
      </c>
      <c r="L724">
        <v>50085.851229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 t="s">
        <v>38</v>
      </c>
      <c r="Z724" s="3"/>
    </row>
    <row r="725" spans="1:26" hidden="1" x14ac:dyDescent="0.25">
      <c r="A725" s="10" t="str">
        <f t="shared" si="11"/>
        <v>2016Greater Bay Area1-in-10August PeakPGE13</v>
      </c>
      <c r="B725" s="10" t="s">
        <v>57</v>
      </c>
      <c r="C725" s="10" t="s">
        <v>10</v>
      </c>
      <c r="D725" s="10" t="s">
        <v>2</v>
      </c>
      <c r="E725" s="10" t="s">
        <v>1</v>
      </c>
      <c r="F725">
        <v>13</v>
      </c>
      <c r="G725">
        <v>1.1548348665237427</v>
      </c>
      <c r="H725">
        <v>1.1548348665237427</v>
      </c>
      <c r="I725">
        <v>92.706718444824219</v>
      </c>
      <c r="J725">
        <v>0</v>
      </c>
      <c r="K725">
        <v>54535</v>
      </c>
      <c r="L725">
        <v>50085.851229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 t="s">
        <v>38</v>
      </c>
      <c r="Z725" s="3"/>
    </row>
    <row r="726" spans="1:26" hidden="1" x14ac:dyDescent="0.25">
      <c r="A726" s="10" t="str">
        <f t="shared" si="11"/>
        <v>2016Greater Bay Area1-in-10August PeakCAISO14</v>
      </c>
      <c r="B726" s="10" t="s">
        <v>57</v>
      </c>
      <c r="C726" s="10" t="s">
        <v>10</v>
      </c>
      <c r="D726" s="10" t="s">
        <v>2</v>
      </c>
      <c r="E726" s="10" t="s">
        <v>1</v>
      </c>
      <c r="F726">
        <v>14</v>
      </c>
      <c r="G726">
        <v>1.2998883724212646</v>
      </c>
      <c r="H726">
        <v>1.0605553388595581</v>
      </c>
      <c r="I726">
        <v>92.219383239746094</v>
      </c>
      <c r="J726">
        <v>0.10273714363574982</v>
      </c>
      <c r="K726">
        <v>54535</v>
      </c>
      <c r="L726">
        <v>50085.851229</v>
      </c>
      <c r="M726">
        <v>0.23933301866054535</v>
      </c>
      <c r="N726">
        <v>0.10766509175300598</v>
      </c>
      <c r="O726">
        <v>0.18545766174793243</v>
      </c>
      <c r="P726">
        <v>0.23933301866054535</v>
      </c>
      <c r="Q726">
        <v>0.29320839047431946</v>
      </c>
      <c r="R726">
        <v>0.37100094556808472</v>
      </c>
      <c r="S726" t="s">
        <v>39</v>
      </c>
      <c r="Z726" s="3"/>
    </row>
    <row r="727" spans="1:26" hidden="1" x14ac:dyDescent="0.25">
      <c r="A727" s="10" t="str">
        <f t="shared" si="11"/>
        <v>2016Greater Bay Area1-in-2August PeakCAISO14</v>
      </c>
      <c r="B727" s="10" t="s">
        <v>57</v>
      </c>
      <c r="C727" s="10" t="s">
        <v>10</v>
      </c>
      <c r="D727" s="10" t="s">
        <v>2</v>
      </c>
      <c r="E727" s="10" t="s">
        <v>9</v>
      </c>
      <c r="F727">
        <v>14</v>
      </c>
      <c r="G727">
        <v>1.0064436197280884</v>
      </c>
      <c r="H727">
        <v>0.90004813671112061</v>
      </c>
      <c r="I727">
        <v>85.211013793945313</v>
      </c>
      <c r="J727">
        <v>0.10273714363574982</v>
      </c>
      <c r="K727">
        <v>54535</v>
      </c>
      <c r="L727">
        <v>50085.851229</v>
      </c>
      <c r="M727">
        <v>0.10639548301696777</v>
      </c>
      <c r="N727">
        <v>-2.5272440165281296E-2</v>
      </c>
      <c r="O727">
        <v>5.2520126104354858E-2</v>
      </c>
      <c r="P727">
        <v>0.10639548301696777</v>
      </c>
      <c r="Q727">
        <v>0.16027083992958069</v>
      </c>
      <c r="R727">
        <v>0.23806340992450714</v>
      </c>
      <c r="S727" t="s">
        <v>39</v>
      </c>
      <c r="Z727" s="3"/>
    </row>
    <row r="728" spans="1:26" hidden="1" x14ac:dyDescent="0.25">
      <c r="A728" s="10" t="str">
        <f t="shared" si="11"/>
        <v>2016Greater Bay Area1-in-10August PeakPGE14</v>
      </c>
      <c r="B728" s="10" t="s">
        <v>57</v>
      </c>
      <c r="C728" s="10" t="s">
        <v>10</v>
      </c>
      <c r="D728" s="10" t="s">
        <v>2</v>
      </c>
      <c r="E728" s="10" t="s">
        <v>1</v>
      </c>
      <c r="F728">
        <v>14</v>
      </c>
      <c r="G728">
        <v>1.4251407384872437</v>
      </c>
      <c r="H728">
        <v>1.1277648210525513</v>
      </c>
      <c r="I728">
        <v>96.038322448730469</v>
      </c>
      <c r="J728">
        <v>0.10273714363574982</v>
      </c>
      <c r="K728">
        <v>54535</v>
      </c>
      <c r="L728">
        <v>50085.851229</v>
      </c>
      <c r="M728">
        <v>0.29737594723701477</v>
      </c>
      <c r="N728">
        <v>0.1657080203294754</v>
      </c>
      <c r="O728">
        <v>0.24350059032440186</v>
      </c>
      <c r="P728">
        <v>0.29737594723701477</v>
      </c>
      <c r="Q728">
        <v>0.35125130414962769</v>
      </c>
      <c r="R728">
        <v>0.42904385924339294</v>
      </c>
      <c r="S728" t="s">
        <v>38</v>
      </c>
      <c r="Z728" s="3"/>
    </row>
    <row r="729" spans="1:26" hidden="1" x14ac:dyDescent="0.25">
      <c r="A729" s="10" t="str">
        <f t="shared" si="11"/>
        <v>2016Greater Bay Area1-in-2August PeakPGE14</v>
      </c>
      <c r="B729" s="10" t="s">
        <v>57</v>
      </c>
      <c r="C729" s="10" t="s">
        <v>10</v>
      </c>
      <c r="D729" s="10" t="s">
        <v>2</v>
      </c>
      <c r="E729" s="10" t="s">
        <v>9</v>
      </c>
      <c r="F729">
        <v>14</v>
      </c>
      <c r="G729">
        <v>1.2340905666351318</v>
      </c>
      <c r="H729">
        <v>1.0276730060577393</v>
      </c>
      <c r="I729">
        <v>90.446342468261719</v>
      </c>
      <c r="J729">
        <v>0.10273714363574982</v>
      </c>
      <c r="K729">
        <v>54535</v>
      </c>
      <c r="L729">
        <v>50085.851229</v>
      </c>
      <c r="M729">
        <v>0.20641757547855377</v>
      </c>
      <c r="N729">
        <v>7.4749648571014404E-2</v>
      </c>
      <c r="O729">
        <v>0.15254221856594086</v>
      </c>
      <c r="P729">
        <v>0.20641757547855377</v>
      </c>
      <c r="Q729">
        <v>0.26029294729232788</v>
      </c>
      <c r="R729">
        <v>0.33808550238609314</v>
      </c>
      <c r="S729" t="s">
        <v>38</v>
      </c>
      <c r="Z729" s="3"/>
    </row>
    <row r="730" spans="1:26" hidden="1" x14ac:dyDescent="0.25">
      <c r="A730" s="10" t="str">
        <f t="shared" si="11"/>
        <v>2016Greater Bay Area1-in-2August PeakCAISO15</v>
      </c>
      <c r="B730" s="10" t="s">
        <v>57</v>
      </c>
      <c r="C730" s="10" t="s">
        <v>10</v>
      </c>
      <c r="D730" s="10" t="s">
        <v>2</v>
      </c>
      <c r="E730" s="10" t="s">
        <v>9</v>
      </c>
      <c r="F730">
        <v>15</v>
      </c>
      <c r="G730">
        <v>1.2137516736984253</v>
      </c>
      <c r="H730">
        <v>1.0293664932250977</v>
      </c>
      <c r="I730">
        <v>87.969215393066406</v>
      </c>
      <c r="J730">
        <v>0.1230589896440506</v>
      </c>
      <c r="K730">
        <v>54535</v>
      </c>
      <c r="L730">
        <v>50085.851229</v>
      </c>
      <c r="M730">
        <v>0.18438513576984406</v>
      </c>
      <c r="N730">
        <v>2.6672733947634697E-2</v>
      </c>
      <c r="O730">
        <v>0.11985300481319427</v>
      </c>
      <c r="P730">
        <v>0.18438513576984406</v>
      </c>
      <c r="Q730">
        <v>0.24891726672649384</v>
      </c>
      <c r="R730">
        <v>0.34209755063056946</v>
      </c>
      <c r="S730" t="s">
        <v>39</v>
      </c>
      <c r="Z730" s="3"/>
    </row>
    <row r="731" spans="1:26" hidden="1" x14ac:dyDescent="0.25">
      <c r="A731" s="10" t="str">
        <f t="shared" si="11"/>
        <v>2016Greater Bay Area1-in-10August PeakCAISO15</v>
      </c>
      <c r="B731" s="10" t="s">
        <v>57</v>
      </c>
      <c r="C731" s="10" t="s">
        <v>10</v>
      </c>
      <c r="D731" s="10" t="s">
        <v>2</v>
      </c>
      <c r="E731" s="10" t="s">
        <v>1</v>
      </c>
      <c r="F731">
        <v>15</v>
      </c>
      <c r="G731">
        <v>1.5676404237747192</v>
      </c>
      <c r="H731">
        <v>1.2378044128417969</v>
      </c>
      <c r="I731">
        <v>93.3360595703125</v>
      </c>
      <c r="J731">
        <v>0.1230589896440506</v>
      </c>
      <c r="K731">
        <v>54535</v>
      </c>
      <c r="L731">
        <v>50085.851229</v>
      </c>
      <c r="M731">
        <v>0.32983601093292236</v>
      </c>
      <c r="N731">
        <v>0.17212361097335815</v>
      </c>
      <c r="O731">
        <v>0.26530387997627258</v>
      </c>
      <c r="P731">
        <v>0.32983601093292236</v>
      </c>
      <c r="Q731">
        <v>0.39436814188957214</v>
      </c>
      <c r="R731">
        <v>0.48754841089248657</v>
      </c>
      <c r="S731" t="s">
        <v>39</v>
      </c>
      <c r="Z731" s="3"/>
    </row>
    <row r="732" spans="1:26" hidden="1" x14ac:dyDescent="0.25">
      <c r="A732" s="10" t="str">
        <f t="shared" si="11"/>
        <v>2016Greater Bay Area1-in-2August PeakPGE15</v>
      </c>
      <c r="B732" s="10" t="s">
        <v>57</v>
      </c>
      <c r="C732" s="10" t="s">
        <v>10</v>
      </c>
      <c r="D732" s="10" t="s">
        <v>2</v>
      </c>
      <c r="E732" s="10" t="s">
        <v>9</v>
      </c>
      <c r="F732">
        <v>15</v>
      </c>
      <c r="G732">
        <v>1.488289475440979</v>
      </c>
      <c r="H732">
        <v>1.1901823282241821</v>
      </c>
      <c r="I732">
        <v>92.376983642578125</v>
      </c>
      <c r="J732">
        <v>0.1230589896440506</v>
      </c>
      <c r="K732">
        <v>54535</v>
      </c>
      <c r="L732">
        <v>50085.851229</v>
      </c>
      <c r="M732">
        <v>0.29810714721679688</v>
      </c>
      <c r="N732">
        <v>0.14039474725723267</v>
      </c>
      <c r="O732">
        <v>0.23357501626014709</v>
      </c>
      <c r="P732">
        <v>0.29810714721679688</v>
      </c>
      <c r="Q732">
        <v>0.36263927817344666</v>
      </c>
      <c r="R732">
        <v>0.45581954717636108</v>
      </c>
      <c r="S732" t="s">
        <v>38</v>
      </c>
      <c r="Z732" s="3"/>
    </row>
    <row r="733" spans="1:26" hidden="1" x14ac:dyDescent="0.25">
      <c r="A733" s="10" t="str">
        <f t="shared" si="11"/>
        <v>2016Greater Bay Area1-in-10August PeakPGE15</v>
      </c>
      <c r="B733" s="10" t="s">
        <v>57</v>
      </c>
      <c r="C733" s="10" t="s">
        <v>10</v>
      </c>
      <c r="D733" s="10" t="s">
        <v>2</v>
      </c>
      <c r="E733" s="10" t="s">
        <v>1</v>
      </c>
      <c r="F733">
        <v>15</v>
      </c>
      <c r="G733">
        <v>1.7186923027038574</v>
      </c>
      <c r="H733">
        <v>1.3086791038513184</v>
      </c>
      <c r="I733">
        <v>98.138923645019531</v>
      </c>
      <c r="J733">
        <v>0.1230589896440506</v>
      </c>
      <c r="K733">
        <v>54535</v>
      </c>
      <c r="L733">
        <v>50085.851229</v>
      </c>
      <c r="M733">
        <v>0.41001319885253906</v>
      </c>
      <c r="N733">
        <v>0.25230079889297485</v>
      </c>
      <c r="O733">
        <v>0.34548106789588928</v>
      </c>
      <c r="P733">
        <v>0.41001319885253906</v>
      </c>
      <c r="Q733">
        <v>0.47454532980918884</v>
      </c>
      <c r="R733">
        <v>0.56772559881210327</v>
      </c>
      <c r="S733" t="s">
        <v>38</v>
      </c>
      <c r="Z733" s="3"/>
    </row>
    <row r="734" spans="1:26" hidden="1" x14ac:dyDescent="0.25">
      <c r="A734" s="10" t="str">
        <f t="shared" si="11"/>
        <v>2016Greater Bay Area1-in-2August PeakCAISO16</v>
      </c>
      <c r="B734" s="10" t="s">
        <v>57</v>
      </c>
      <c r="C734" s="10" t="s">
        <v>10</v>
      </c>
      <c r="D734" s="10" t="s">
        <v>2</v>
      </c>
      <c r="E734" s="10" t="s">
        <v>9</v>
      </c>
      <c r="F734">
        <v>16</v>
      </c>
      <c r="G734">
        <v>1.4556113481521606</v>
      </c>
      <c r="H734">
        <v>1.1943626403808594</v>
      </c>
      <c r="I734">
        <v>89.534515380859375</v>
      </c>
      <c r="J734">
        <v>0.15615223348140717</v>
      </c>
      <c r="K734">
        <v>54535</v>
      </c>
      <c r="L734">
        <v>50085.851229</v>
      </c>
      <c r="M734">
        <v>0.26124873757362366</v>
      </c>
      <c r="N734">
        <v>6.1124034225940704E-2</v>
      </c>
      <c r="O734">
        <v>0.17936250567436218</v>
      </c>
      <c r="P734">
        <v>0.26124873757362366</v>
      </c>
      <c r="Q734">
        <v>0.34313496947288513</v>
      </c>
      <c r="R734">
        <v>0.46137344837188721</v>
      </c>
      <c r="S734" t="s">
        <v>39</v>
      </c>
      <c r="Z734" s="3"/>
    </row>
    <row r="735" spans="1:26" hidden="1" x14ac:dyDescent="0.25">
      <c r="A735" s="10" t="str">
        <f t="shared" si="11"/>
        <v>2016Greater Bay Area1-in-10August PeakCAISO16</v>
      </c>
      <c r="B735" s="10" t="s">
        <v>57</v>
      </c>
      <c r="C735" s="10" t="s">
        <v>10</v>
      </c>
      <c r="D735" s="10" t="s">
        <v>2</v>
      </c>
      <c r="E735" s="10" t="s">
        <v>1</v>
      </c>
      <c r="F735">
        <v>16</v>
      </c>
      <c r="G735">
        <v>1.8800182342529297</v>
      </c>
      <c r="H735">
        <v>1.4762363433837891</v>
      </c>
      <c r="I735">
        <v>93.798004150390625</v>
      </c>
      <c r="J735">
        <v>0.15615223348140717</v>
      </c>
      <c r="K735">
        <v>54535</v>
      </c>
      <c r="L735">
        <v>50085.851229</v>
      </c>
      <c r="M735">
        <v>0.4037819504737854</v>
      </c>
      <c r="N735">
        <v>0.20365725457668304</v>
      </c>
      <c r="O735">
        <v>0.32189571857452393</v>
      </c>
      <c r="P735">
        <v>0.4037819504737854</v>
      </c>
      <c r="Q735">
        <v>0.48566818237304688</v>
      </c>
      <c r="R735">
        <v>0.60390663146972656</v>
      </c>
      <c r="S735" t="s">
        <v>39</v>
      </c>
      <c r="Z735" s="3"/>
    </row>
    <row r="736" spans="1:26" hidden="1" x14ac:dyDescent="0.25">
      <c r="A736" s="10" t="str">
        <f t="shared" si="11"/>
        <v>2016Greater Bay Area1-in-2August PeakPGE16</v>
      </c>
      <c r="B736" s="10" t="s">
        <v>57</v>
      </c>
      <c r="C736" s="10" t="s">
        <v>10</v>
      </c>
      <c r="D736" s="10" t="s">
        <v>2</v>
      </c>
      <c r="E736" s="10" t="s">
        <v>9</v>
      </c>
      <c r="F736">
        <v>16</v>
      </c>
      <c r="G736">
        <v>1.7848552465438843</v>
      </c>
      <c r="H736">
        <v>1.3971264362335205</v>
      </c>
      <c r="I736">
        <v>93.628517150878906</v>
      </c>
      <c r="J736">
        <v>0.15615223348140717</v>
      </c>
      <c r="K736">
        <v>54535</v>
      </c>
      <c r="L736">
        <v>50085.851229</v>
      </c>
      <c r="M736">
        <v>0.38772875070571899</v>
      </c>
      <c r="N736">
        <v>0.18760405480861664</v>
      </c>
      <c r="O736">
        <v>0.30584251880645752</v>
      </c>
      <c r="P736">
        <v>0.38772875070571899</v>
      </c>
      <c r="Q736">
        <v>0.46961498260498047</v>
      </c>
      <c r="R736">
        <v>0.58785343170166016</v>
      </c>
      <c r="S736" t="s">
        <v>38</v>
      </c>
      <c r="Z736" s="3"/>
    </row>
    <row r="737" spans="1:26" hidden="1" x14ac:dyDescent="0.25">
      <c r="A737" s="10" t="str">
        <f t="shared" si="11"/>
        <v>2016Greater Bay Area1-in-10August PeakPGE16</v>
      </c>
      <c r="B737" s="10" t="s">
        <v>57</v>
      </c>
      <c r="C737" s="10" t="s">
        <v>10</v>
      </c>
      <c r="D737" s="10" t="s">
        <v>2</v>
      </c>
      <c r="E737" s="10" t="s">
        <v>1</v>
      </c>
      <c r="F737">
        <v>16</v>
      </c>
      <c r="G737">
        <v>2.0611696243286133</v>
      </c>
      <c r="H737">
        <v>1.5268759727478027</v>
      </c>
      <c r="I737">
        <v>99.048675537109375</v>
      </c>
      <c r="J737">
        <v>0.15615223348140717</v>
      </c>
      <c r="K737">
        <v>54535</v>
      </c>
      <c r="L737">
        <v>50085.851229</v>
      </c>
      <c r="M737">
        <v>0.53429359197616577</v>
      </c>
      <c r="N737">
        <v>0.33416888117790222</v>
      </c>
      <c r="O737">
        <v>0.4524073600769043</v>
      </c>
      <c r="P737">
        <v>0.53429359197616577</v>
      </c>
      <c r="Q737">
        <v>0.61617982387542725</v>
      </c>
      <c r="R737">
        <v>0.73441827297210693</v>
      </c>
      <c r="S737" t="s">
        <v>38</v>
      </c>
      <c r="Z737" s="3"/>
    </row>
    <row r="738" spans="1:26" hidden="1" x14ac:dyDescent="0.25">
      <c r="A738" s="10" t="str">
        <f t="shared" si="11"/>
        <v>2016Greater Bay Area1-in-10August PeakCAISO17</v>
      </c>
      <c r="B738" s="10" t="s">
        <v>57</v>
      </c>
      <c r="C738" s="10" t="s">
        <v>10</v>
      </c>
      <c r="D738" s="10" t="s">
        <v>2</v>
      </c>
      <c r="E738" s="10" t="s">
        <v>1</v>
      </c>
      <c r="F738">
        <v>17</v>
      </c>
      <c r="G738">
        <v>2.1641838550567627</v>
      </c>
      <c r="H738">
        <v>1.6674315929412842</v>
      </c>
      <c r="I738">
        <v>93.702583312988281</v>
      </c>
      <c r="J738">
        <v>0.16046801209449768</v>
      </c>
      <c r="K738">
        <v>54535</v>
      </c>
      <c r="L738">
        <v>50085.851229</v>
      </c>
      <c r="M738">
        <v>0.49675223231315613</v>
      </c>
      <c r="N738">
        <v>0.29109641909599304</v>
      </c>
      <c r="O738">
        <v>0.41260281205177307</v>
      </c>
      <c r="P738">
        <v>0.49675223231315613</v>
      </c>
      <c r="Q738">
        <v>0.58090168237686157</v>
      </c>
      <c r="R738">
        <v>0.70240801572799683</v>
      </c>
      <c r="S738" t="s">
        <v>39</v>
      </c>
      <c r="Z738" s="3"/>
    </row>
    <row r="739" spans="1:26" hidden="1" x14ac:dyDescent="0.25">
      <c r="A739" s="10" t="str">
        <f t="shared" si="11"/>
        <v>2016Greater Bay Area1-in-2August PeakCAISO17</v>
      </c>
      <c r="B739" s="10" t="s">
        <v>57</v>
      </c>
      <c r="C739" s="10" t="s">
        <v>10</v>
      </c>
      <c r="D739" s="10" t="s">
        <v>2</v>
      </c>
      <c r="E739" s="10" t="s">
        <v>9</v>
      </c>
      <c r="F739">
        <v>17</v>
      </c>
      <c r="G739">
        <v>1.6756277084350586</v>
      </c>
      <c r="H739">
        <v>1.3244905471801758</v>
      </c>
      <c r="I739">
        <v>89.674880981445313</v>
      </c>
      <c r="J739">
        <v>0.16046801209449768</v>
      </c>
      <c r="K739">
        <v>54535</v>
      </c>
      <c r="L739">
        <v>50085.851229</v>
      </c>
      <c r="M739">
        <v>0.35113713145256042</v>
      </c>
      <c r="N739">
        <v>0.14548133313655853</v>
      </c>
      <c r="O739">
        <v>0.26698771119117737</v>
      </c>
      <c r="P739">
        <v>0.35113713145256042</v>
      </c>
      <c r="Q739">
        <v>0.43528655171394348</v>
      </c>
      <c r="R739">
        <v>0.55679291486740112</v>
      </c>
      <c r="S739" t="s">
        <v>39</v>
      </c>
      <c r="Z739" s="3"/>
    </row>
    <row r="740" spans="1:26" hidden="1" x14ac:dyDescent="0.25">
      <c r="A740" s="10" t="str">
        <f t="shared" si="11"/>
        <v>2016Greater Bay Area1-in-2August PeakPGE17</v>
      </c>
      <c r="B740" s="10" t="s">
        <v>57</v>
      </c>
      <c r="C740" s="10" t="s">
        <v>10</v>
      </c>
      <c r="D740" s="10" t="s">
        <v>2</v>
      </c>
      <c r="E740" s="10" t="s">
        <v>9</v>
      </c>
      <c r="F740">
        <v>17</v>
      </c>
      <c r="G740">
        <v>2.0546369552612305</v>
      </c>
      <c r="H740">
        <v>1.5803817510604858</v>
      </c>
      <c r="I740">
        <v>93.58306884765625</v>
      </c>
      <c r="J740">
        <v>0.16046801209449768</v>
      </c>
      <c r="K740">
        <v>54535</v>
      </c>
      <c r="L740">
        <v>50085.851229</v>
      </c>
      <c r="M740">
        <v>0.47425520420074463</v>
      </c>
      <c r="N740">
        <v>0.26859939098358154</v>
      </c>
      <c r="O740">
        <v>0.39010578393936157</v>
      </c>
      <c r="P740">
        <v>0.47425520420074463</v>
      </c>
      <c r="Q740">
        <v>0.55840462446212769</v>
      </c>
      <c r="R740">
        <v>0.67991101741790771</v>
      </c>
      <c r="S740" t="s">
        <v>38</v>
      </c>
      <c r="Z740" s="3"/>
    </row>
    <row r="741" spans="1:26" hidden="1" x14ac:dyDescent="0.25">
      <c r="A741" s="10" t="str">
        <f t="shared" si="11"/>
        <v>2016Greater Bay Area1-in-10August PeakPGE17</v>
      </c>
      <c r="B741" s="10" t="s">
        <v>57</v>
      </c>
      <c r="C741" s="10" t="s">
        <v>10</v>
      </c>
      <c r="D741" s="10" t="s">
        <v>2</v>
      </c>
      <c r="E741" s="10" t="s">
        <v>1</v>
      </c>
      <c r="F741">
        <v>17</v>
      </c>
      <c r="G741">
        <v>2.3727164268493652</v>
      </c>
      <c r="H741">
        <v>1.776918888092041</v>
      </c>
      <c r="I741">
        <v>98.268852233886719</v>
      </c>
      <c r="J741">
        <v>0.16046801209449768</v>
      </c>
      <c r="K741">
        <v>54535</v>
      </c>
      <c r="L741">
        <v>50085.851229</v>
      </c>
      <c r="M741">
        <v>0.59579759836196899</v>
      </c>
      <c r="N741">
        <v>0.39014178514480591</v>
      </c>
      <c r="O741">
        <v>0.51164817810058594</v>
      </c>
      <c r="P741">
        <v>0.59579759836196899</v>
      </c>
      <c r="Q741">
        <v>0.67994701862335205</v>
      </c>
      <c r="R741">
        <v>0.80145341157913208</v>
      </c>
      <c r="S741" t="s">
        <v>38</v>
      </c>
      <c r="Z741" s="3"/>
    </row>
    <row r="742" spans="1:26" hidden="1" x14ac:dyDescent="0.25">
      <c r="A742" s="10" t="str">
        <f t="shared" si="11"/>
        <v>2016Greater Bay Area1-in-10August PeakCAISO18</v>
      </c>
      <c r="B742" s="10" t="s">
        <v>57</v>
      </c>
      <c r="C742" s="10" t="s">
        <v>10</v>
      </c>
      <c r="D742" s="10" t="s">
        <v>2</v>
      </c>
      <c r="E742" s="10" t="s">
        <v>1</v>
      </c>
      <c r="F742">
        <v>18</v>
      </c>
      <c r="G742">
        <v>2.3652989864349365</v>
      </c>
      <c r="H742">
        <v>1.901675820350647</v>
      </c>
      <c r="I742">
        <v>91.896469116210937</v>
      </c>
      <c r="J742">
        <v>0.13599415123462677</v>
      </c>
      <c r="K742">
        <v>54535</v>
      </c>
      <c r="L742">
        <v>50085.851229</v>
      </c>
      <c r="M742">
        <v>0.46362319588661194</v>
      </c>
      <c r="N742">
        <v>0.28933310508728027</v>
      </c>
      <c r="O742">
        <v>0.39230787754058838</v>
      </c>
      <c r="P742">
        <v>0.46362319588661194</v>
      </c>
      <c r="Q742">
        <v>0.5349385142326355</v>
      </c>
      <c r="R742">
        <v>0.6379132866859436</v>
      </c>
      <c r="S742" t="s">
        <v>39</v>
      </c>
      <c r="Z742" s="3"/>
    </row>
    <row r="743" spans="1:26" hidden="1" x14ac:dyDescent="0.25">
      <c r="A743" s="10" t="str">
        <f t="shared" si="11"/>
        <v>2016Greater Bay Area1-in-2August PeakCAISO18</v>
      </c>
      <c r="B743" s="10" t="s">
        <v>57</v>
      </c>
      <c r="C743" s="10" t="s">
        <v>10</v>
      </c>
      <c r="D743" s="10" t="s">
        <v>2</v>
      </c>
      <c r="E743" s="10" t="s">
        <v>9</v>
      </c>
      <c r="F743">
        <v>18</v>
      </c>
      <c r="G743">
        <v>1.8313419818878174</v>
      </c>
      <c r="H743">
        <v>1.5054190158843994</v>
      </c>
      <c r="I743">
        <v>87.905471801757813</v>
      </c>
      <c r="J743">
        <v>0.13599415123462677</v>
      </c>
      <c r="K743">
        <v>54535</v>
      </c>
      <c r="L743">
        <v>50085.851229</v>
      </c>
      <c r="M743">
        <v>0.32592296600341797</v>
      </c>
      <c r="N743">
        <v>0.15163286030292511</v>
      </c>
      <c r="O743">
        <v>0.25460764765739441</v>
      </c>
      <c r="P743">
        <v>0.32592296600341797</v>
      </c>
      <c r="Q743">
        <v>0.39723828434944153</v>
      </c>
      <c r="R743">
        <v>0.50021308660507202</v>
      </c>
      <c r="S743" t="s">
        <v>39</v>
      </c>
      <c r="Z743" s="3"/>
    </row>
    <row r="744" spans="1:26" hidden="1" x14ac:dyDescent="0.25">
      <c r="A744" s="10" t="str">
        <f t="shared" si="11"/>
        <v>2016Greater Bay Area1-in-2August PeakPGE18</v>
      </c>
      <c r="B744" s="10" t="s">
        <v>57</v>
      </c>
      <c r="C744" s="10" t="s">
        <v>10</v>
      </c>
      <c r="D744" s="10" t="s">
        <v>2</v>
      </c>
      <c r="E744" s="10" t="s">
        <v>9</v>
      </c>
      <c r="F744">
        <v>18</v>
      </c>
      <c r="G744">
        <v>2.2455720901489258</v>
      </c>
      <c r="H744">
        <v>1.8103421926498413</v>
      </c>
      <c r="I744">
        <v>91.132698059082031</v>
      </c>
      <c r="J744">
        <v>0.13599415123462677</v>
      </c>
      <c r="K744">
        <v>54535</v>
      </c>
      <c r="L744">
        <v>50085.851229</v>
      </c>
      <c r="M744">
        <v>0.43522986769676208</v>
      </c>
      <c r="N744">
        <v>0.26093977689743042</v>
      </c>
      <c r="O744">
        <v>0.36391454935073853</v>
      </c>
      <c r="P744">
        <v>0.43522986769676208</v>
      </c>
      <c r="Q744">
        <v>0.50654518604278564</v>
      </c>
      <c r="R744">
        <v>0.60951995849609375</v>
      </c>
      <c r="S744" t="s">
        <v>38</v>
      </c>
      <c r="Z744" s="3"/>
    </row>
    <row r="745" spans="1:26" hidden="1" x14ac:dyDescent="0.25">
      <c r="A745" s="10" t="str">
        <f t="shared" si="11"/>
        <v>2016Greater Bay Area1-in-10August PeakPGE18</v>
      </c>
      <c r="B745" s="10" t="s">
        <v>57</v>
      </c>
      <c r="C745" s="10" t="s">
        <v>10</v>
      </c>
      <c r="D745" s="10" t="s">
        <v>2</v>
      </c>
      <c r="E745" s="10" t="s">
        <v>1</v>
      </c>
      <c r="F745">
        <v>18</v>
      </c>
      <c r="G745">
        <v>2.5932102203369141</v>
      </c>
      <c r="H745">
        <v>2.032395601272583</v>
      </c>
      <c r="I745">
        <v>95.62884521484375</v>
      </c>
      <c r="J745">
        <v>0.13599415123462677</v>
      </c>
      <c r="K745">
        <v>54535</v>
      </c>
      <c r="L745">
        <v>50085.851229</v>
      </c>
      <c r="M745">
        <v>0.56081461906433105</v>
      </c>
      <c r="N745">
        <v>0.38652452826499939</v>
      </c>
      <c r="O745">
        <v>0.4894993007183075</v>
      </c>
      <c r="P745">
        <v>0.56081461906433105</v>
      </c>
      <c r="Q745">
        <v>0.632129967212677</v>
      </c>
      <c r="R745">
        <v>0.73510473966598511</v>
      </c>
      <c r="S745" t="s">
        <v>38</v>
      </c>
      <c r="Z745" s="3"/>
    </row>
    <row r="746" spans="1:26" hidden="1" x14ac:dyDescent="0.25">
      <c r="A746" s="10" t="str">
        <f t="shared" si="11"/>
        <v>2016Greater Bay Area1-in-2August PeakCAISO19</v>
      </c>
      <c r="B746" s="10" t="s">
        <v>57</v>
      </c>
      <c r="C746" s="10" t="s">
        <v>10</v>
      </c>
      <c r="D746" s="10" t="s">
        <v>2</v>
      </c>
      <c r="E746" s="10" t="s">
        <v>9</v>
      </c>
      <c r="F746">
        <v>19</v>
      </c>
      <c r="G746">
        <v>1.8777613639831543</v>
      </c>
      <c r="H746">
        <v>2.0752453804016113</v>
      </c>
      <c r="I746">
        <v>85.625083923339844</v>
      </c>
      <c r="J746">
        <v>0.11742977052927017</v>
      </c>
      <c r="K746">
        <v>54535</v>
      </c>
      <c r="L746">
        <v>50085.851229</v>
      </c>
      <c r="M746">
        <v>-0.19748410582542419</v>
      </c>
      <c r="N746">
        <v>-0.34798210859298706</v>
      </c>
      <c r="O746">
        <v>-0.25906428694725037</v>
      </c>
      <c r="P746">
        <v>-0.19748410582542419</v>
      </c>
      <c r="Q746">
        <v>-0.13590393960475922</v>
      </c>
      <c r="R746">
        <v>-4.6986110508441925E-2</v>
      </c>
      <c r="S746" t="s">
        <v>39</v>
      </c>
      <c r="Z746" s="3"/>
    </row>
    <row r="747" spans="1:26" hidden="1" x14ac:dyDescent="0.25">
      <c r="A747" s="10" t="str">
        <f t="shared" si="11"/>
        <v>2016Greater Bay Area1-in-10August PeakCAISO19</v>
      </c>
      <c r="B747" s="10" t="s">
        <v>57</v>
      </c>
      <c r="C747" s="10" t="s">
        <v>10</v>
      </c>
      <c r="D747" s="10" t="s">
        <v>2</v>
      </c>
      <c r="E747" s="10" t="s">
        <v>1</v>
      </c>
      <c r="F747">
        <v>19</v>
      </c>
      <c r="G747">
        <v>2.4252526760101318</v>
      </c>
      <c r="H747">
        <v>2.6577210426330566</v>
      </c>
      <c r="I747">
        <v>88.247901916503906</v>
      </c>
      <c r="J747">
        <v>0.11742977052927017</v>
      </c>
      <c r="K747">
        <v>54535</v>
      </c>
      <c r="L747">
        <v>50085.851229</v>
      </c>
      <c r="M747">
        <v>-0.23246839642524719</v>
      </c>
      <c r="N747">
        <v>-0.38296639919281006</v>
      </c>
      <c r="O747">
        <v>-0.29404857754707336</v>
      </c>
      <c r="P747">
        <v>-0.23246839642524719</v>
      </c>
      <c r="Q747">
        <v>-0.17088823020458221</v>
      </c>
      <c r="R747">
        <v>-8.1970401108264923E-2</v>
      </c>
      <c r="S747" t="s">
        <v>39</v>
      </c>
      <c r="Z747" s="3"/>
    </row>
    <row r="748" spans="1:26" hidden="1" x14ac:dyDescent="0.25">
      <c r="A748" s="10" t="str">
        <f t="shared" si="11"/>
        <v>2016Greater Bay Area1-in-2August PeakPGE19</v>
      </c>
      <c r="B748" s="10" t="s">
        <v>57</v>
      </c>
      <c r="C748" s="10" t="s">
        <v>10</v>
      </c>
      <c r="D748" s="10" t="s">
        <v>2</v>
      </c>
      <c r="E748" s="10" t="s">
        <v>9</v>
      </c>
      <c r="F748">
        <v>19</v>
      </c>
      <c r="G748">
        <v>2.3024909496307373</v>
      </c>
      <c r="H748">
        <v>2.5262815952301025</v>
      </c>
      <c r="I748">
        <v>88.046241760253906</v>
      </c>
      <c r="J748">
        <v>0.11742977052927017</v>
      </c>
      <c r="K748">
        <v>54535</v>
      </c>
      <c r="L748">
        <v>50085.851229</v>
      </c>
      <c r="M748">
        <v>-0.22379064559936523</v>
      </c>
      <c r="N748">
        <v>-0.3742886483669281</v>
      </c>
      <c r="O748">
        <v>-0.28537082672119141</v>
      </c>
      <c r="P748">
        <v>-0.22379064559936523</v>
      </c>
      <c r="Q748">
        <v>-0.16221047937870026</v>
      </c>
      <c r="R748">
        <v>-7.3292650282382965E-2</v>
      </c>
      <c r="S748" t="s">
        <v>38</v>
      </c>
      <c r="Z748" s="3"/>
    </row>
    <row r="749" spans="1:26" hidden="1" x14ac:dyDescent="0.25">
      <c r="A749" s="10" t="str">
        <f t="shared" si="11"/>
        <v>2016Greater Bay Area1-in-10August PeakPGE19</v>
      </c>
      <c r="B749" s="10" t="s">
        <v>57</v>
      </c>
      <c r="C749" s="10" t="s">
        <v>10</v>
      </c>
      <c r="D749" s="10" t="s">
        <v>2</v>
      </c>
      <c r="E749" s="10" t="s">
        <v>1</v>
      </c>
      <c r="F749">
        <v>19</v>
      </c>
      <c r="G749">
        <v>2.6589410305023193</v>
      </c>
      <c r="H749">
        <v>2.9012870788574219</v>
      </c>
      <c r="I749">
        <v>91.902633666992188</v>
      </c>
      <c r="J749">
        <v>0.11742977052927017</v>
      </c>
      <c r="K749">
        <v>54535</v>
      </c>
      <c r="L749">
        <v>50085.851229</v>
      </c>
      <c r="M749">
        <v>-0.24234610795974731</v>
      </c>
      <c r="N749">
        <v>-0.39284411072731018</v>
      </c>
      <c r="O749">
        <v>-0.30392628908157349</v>
      </c>
      <c r="P749">
        <v>-0.24234610795974731</v>
      </c>
      <c r="Q749">
        <v>-0.18076594173908234</v>
      </c>
      <c r="R749">
        <v>-9.1848112642765045E-2</v>
      </c>
      <c r="S749" t="s">
        <v>38</v>
      </c>
      <c r="Z749" s="3"/>
    </row>
    <row r="750" spans="1:26" hidden="1" x14ac:dyDescent="0.25">
      <c r="A750" s="10" t="str">
        <f t="shared" si="11"/>
        <v>2016Greater Bay Area1-in-10August PeakCAISO20</v>
      </c>
      <c r="B750" s="10" t="s">
        <v>57</v>
      </c>
      <c r="C750" s="10" t="s">
        <v>10</v>
      </c>
      <c r="D750" s="10" t="s">
        <v>2</v>
      </c>
      <c r="E750" s="10" t="s">
        <v>1</v>
      </c>
      <c r="F750">
        <v>20</v>
      </c>
      <c r="G750">
        <v>2.302149772644043</v>
      </c>
      <c r="H750">
        <v>2.5613713264465332</v>
      </c>
      <c r="I750">
        <v>82.763931274414063</v>
      </c>
      <c r="J750">
        <v>7.6294809579849243E-2</v>
      </c>
      <c r="K750">
        <v>54535</v>
      </c>
      <c r="L750">
        <v>50085.851229</v>
      </c>
      <c r="M750">
        <v>-0.25922161340713501</v>
      </c>
      <c r="N750">
        <v>-0.35700103640556335</v>
      </c>
      <c r="O750">
        <v>-0.29923060536384583</v>
      </c>
      <c r="P750">
        <v>-0.25922161340713501</v>
      </c>
      <c r="Q750">
        <v>-0.21921262145042419</v>
      </c>
      <c r="R750">
        <v>-0.16144219040870667</v>
      </c>
      <c r="S750" t="s">
        <v>39</v>
      </c>
      <c r="Z750" s="3"/>
    </row>
    <row r="751" spans="1:26" hidden="1" x14ac:dyDescent="0.25">
      <c r="A751" s="10" t="str">
        <f t="shared" si="11"/>
        <v>2016Greater Bay Area1-in-2August PeakCAISO20</v>
      </c>
      <c r="B751" s="10" t="s">
        <v>57</v>
      </c>
      <c r="C751" s="10" t="s">
        <v>10</v>
      </c>
      <c r="D751" s="10" t="s">
        <v>2</v>
      </c>
      <c r="E751" s="10" t="s">
        <v>9</v>
      </c>
      <c r="F751">
        <v>20</v>
      </c>
      <c r="G751">
        <v>1.782448410987854</v>
      </c>
      <c r="H751">
        <v>1.9572230577468872</v>
      </c>
      <c r="I751">
        <v>81.304924011230469</v>
      </c>
      <c r="J751">
        <v>7.6294809579849243E-2</v>
      </c>
      <c r="K751">
        <v>54535</v>
      </c>
      <c r="L751">
        <v>50085.851229</v>
      </c>
      <c r="M751">
        <v>-0.1747746616601944</v>
      </c>
      <c r="N751">
        <v>-0.27255409955978394</v>
      </c>
      <c r="O751">
        <v>-0.21478365361690521</v>
      </c>
      <c r="P751">
        <v>-0.1747746616601944</v>
      </c>
      <c r="Q751">
        <v>-0.13476566970348358</v>
      </c>
      <c r="R751">
        <v>-7.6995231211185455E-2</v>
      </c>
      <c r="S751" t="s">
        <v>39</v>
      </c>
      <c r="Z751" s="3"/>
    </row>
    <row r="752" spans="1:26" hidden="1" x14ac:dyDescent="0.25">
      <c r="A752" s="10" t="str">
        <f t="shared" si="11"/>
        <v>2016Greater Bay Area1-in-2August PeakPGE20</v>
      </c>
      <c r="B752" s="10" t="s">
        <v>57</v>
      </c>
      <c r="C752" s="10" t="s">
        <v>10</v>
      </c>
      <c r="D752" s="10" t="s">
        <v>2</v>
      </c>
      <c r="E752" s="10" t="s">
        <v>9</v>
      </c>
      <c r="F752">
        <v>20</v>
      </c>
      <c r="G752">
        <v>2.1856193542480469</v>
      </c>
      <c r="H752">
        <v>2.4256417751312256</v>
      </c>
      <c r="I752">
        <v>83.499580383300781</v>
      </c>
      <c r="J752">
        <v>7.6294809579849243E-2</v>
      </c>
      <c r="K752">
        <v>54535</v>
      </c>
      <c r="L752">
        <v>50085.851229</v>
      </c>
      <c r="M752">
        <v>-0.24002246558666229</v>
      </c>
      <c r="N752">
        <v>-0.33780190348625183</v>
      </c>
      <c r="O752">
        <v>-0.2800314724445343</v>
      </c>
      <c r="P752">
        <v>-0.24002246558666229</v>
      </c>
      <c r="Q752">
        <v>-0.20001347362995148</v>
      </c>
      <c r="R752">
        <v>-0.14224304258823395</v>
      </c>
      <c r="S752" t="s">
        <v>38</v>
      </c>
      <c r="Z752" s="3"/>
    </row>
    <row r="753" spans="1:26" hidden="1" x14ac:dyDescent="0.25">
      <c r="A753" s="10" t="str">
        <f t="shared" si="11"/>
        <v>2016Greater Bay Area1-in-10August PeakPGE20</v>
      </c>
      <c r="B753" s="10" t="s">
        <v>57</v>
      </c>
      <c r="C753" s="10" t="s">
        <v>10</v>
      </c>
      <c r="D753" s="10" t="s">
        <v>2</v>
      </c>
      <c r="E753" s="10" t="s">
        <v>1</v>
      </c>
      <c r="F753">
        <v>20</v>
      </c>
      <c r="G753">
        <v>2.5239763259887695</v>
      </c>
      <c r="H753">
        <v>2.8195648193359375</v>
      </c>
      <c r="I753">
        <v>86.821357727050781</v>
      </c>
      <c r="J753">
        <v>7.6294809579849243E-2</v>
      </c>
      <c r="K753">
        <v>54535</v>
      </c>
      <c r="L753">
        <v>50085.851229</v>
      </c>
      <c r="M753">
        <v>-0.29558858275413513</v>
      </c>
      <c r="N753">
        <v>-0.39336800575256348</v>
      </c>
      <c r="O753">
        <v>-0.33559757471084595</v>
      </c>
      <c r="P753">
        <v>-0.29558858275413513</v>
      </c>
      <c r="Q753">
        <v>-0.25557959079742432</v>
      </c>
      <c r="R753">
        <v>-0.19780915975570679</v>
      </c>
      <c r="S753" t="s">
        <v>38</v>
      </c>
      <c r="Z753" s="3"/>
    </row>
    <row r="754" spans="1:26" hidden="1" x14ac:dyDescent="0.25">
      <c r="A754" s="10" t="str">
        <f t="shared" si="11"/>
        <v>2016Greater Bay Area1-in-10August PeakCAISO21</v>
      </c>
      <c r="B754" s="10" t="s">
        <v>57</v>
      </c>
      <c r="C754" s="10" t="s">
        <v>10</v>
      </c>
      <c r="D754" s="10" t="s">
        <v>2</v>
      </c>
      <c r="E754" s="10" t="s">
        <v>1</v>
      </c>
      <c r="F754">
        <v>21</v>
      </c>
      <c r="G754">
        <v>2.1017506122589111</v>
      </c>
      <c r="H754">
        <v>2.2685854434967041</v>
      </c>
      <c r="I754">
        <v>77.946945190429688</v>
      </c>
      <c r="J754">
        <v>7.6630406081676483E-2</v>
      </c>
      <c r="K754">
        <v>54535</v>
      </c>
      <c r="L754">
        <v>50085.851229</v>
      </c>
      <c r="M754">
        <v>-0.16683480143547058</v>
      </c>
      <c r="N754">
        <v>-0.26504433155059814</v>
      </c>
      <c r="O754">
        <v>-0.20701979100704193</v>
      </c>
      <c r="P754">
        <v>-0.16683480143547058</v>
      </c>
      <c r="Q754">
        <v>-0.12664981186389923</v>
      </c>
      <c r="R754">
        <v>-6.8625271320343018E-2</v>
      </c>
      <c r="S754" t="s">
        <v>39</v>
      </c>
      <c r="Z754" s="3"/>
    </row>
    <row r="755" spans="1:26" hidden="1" x14ac:dyDescent="0.25">
      <c r="A755" s="10" t="str">
        <f t="shared" si="11"/>
        <v>2016Greater Bay Area1-in-2August PeakCAISO21</v>
      </c>
      <c r="B755" s="10" t="s">
        <v>57</v>
      </c>
      <c r="C755" s="10" t="s">
        <v>10</v>
      </c>
      <c r="D755" s="10" t="s">
        <v>2</v>
      </c>
      <c r="E755" s="10" t="s">
        <v>9</v>
      </c>
      <c r="F755">
        <v>21</v>
      </c>
      <c r="G755">
        <v>1.6272884607315063</v>
      </c>
      <c r="H755">
        <v>1.7063403129577637</v>
      </c>
      <c r="I755">
        <v>77.479400634765625</v>
      </c>
      <c r="J755">
        <v>7.6630406081676483E-2</v>
      </c>
      <c r="K755">
        <v>54535</v>
      </c>
      <c r="L755">
        <v>50085.851229</v>
      </c>
      <c r="M755">
        <v>-7.9051896929740906E-2</v>
      </c>
      <c r="N755">
        <v>-0.17726142704486847</v>
      </c>
      <c r="O755">
        <v>-0.11923687905073166</v>
      </c>
      <c r="P755">
        <v>-7.9051896929740906E-2</v>
      </c>
      <c r="Q755">
        <v>-3.8866911083459854E-2</v>
      </c>
      <c r="R755">
        <v>1.9157631322741508E-2</v>
      </c>
      <c r="S755" t="s">
        <v>39</v>
      </c>
      <c r="Z755" s="3"/>
    </row>
    <row r="756" spans="1:26" hidden="1" x14ac:dyDescent="0.25">
      <c r="A756" s="10" t="str">
        <f t="shared" si="11"/>
        <v>2016Greater Bay Area1-in-2August PeakPGE21</v>
      </c>
      <c r="B756" s="10" t="s">
        <v>57</v>
      </c>
      <c r="C756" s="10" t="s">
        <v>10</v>
      </c>
      <c r="D756" s="10" t="s">
        <v>2</v>
      </c>
      <c r="E756" s="10" t="s">
        <v>9</v>
      </c>
      <c r="F756">
        <v>21</v>
      </c>
      <c r="G756">
        <v>1.9953639507293701</v>
      </c>
      <c r="H756">
        <v>2.1391253471374512</v>
      </c>
      <c r="I756">
        <v>79.228507995605469</v>
      </c>
      <c r="J756">
        <v>7.6630406081676483E-2</v>
      </c>
      <c r="K756">
        <v>54535</v>
      </c>
      <c r="L756">
        <v>50085.851229</v>
      </c>
      <c r="M756">
        <v>-0.1437612771987915</v>
      </c>
      <c r="N756">
        <v>-0.24197080731391907</v>
      </c>
      <c r="O756">
        <v>-0.18394626677036285</v>
      </c>
      <c r="P756">
        <v>-0.1437612771987915</v>
      </c>
      <c r="Q756">
        <v>-0.10357629507780075</v>
      </c>
      <c r="R756">
        <v>-4.555174708366394E-2</v>
      </c>
      <c r="S756" t="s">
        <v>38</v>
      </c>
      <c r="Z756" s="3"/>
    </row>
    <row r="757" spans="1:26" hidden="1" x14ac:dyDescent="0.25">
      <c r="A757" s="10" t="str">
        <f t="shared" si="11"/>
        <v>2016Greater Bay Area1-in-10August PeakPGE21</v>
      </c>
      <c r="B757" s="10" t="s">
        <v>57</v>
      </c>
      <c r="C757" s="10" t="s">
        <v>10</v>
      </c>
      <c r="D757" s="10" t="s">
        <v>2</v>
      </c>
      <c r="E757" s="10" t="s">
        <v>1</v>
      </c>
      <c r="F757">
        <v>21</v>
      </c>
      <c r="G757">
        <v>2.304267406463623</v>
      </c>
      <c r="H757">
        <v>2.5000033378601074</v>
      </c>
      <c r="I757">
        <v>82.166984558105469</v>
      </c>
      <c r="J757">
        <v>7.6630406081676483E-2</v>
      </c>
      <c r="K757">
        <v>54535</v>
      </c>
      <c r="L757">
        <v>50085.851229</v>
      </c>
      <c r="M757">
        <v>-0.19573588669300079</v>
      </c>
      <c r="N757">
        <v>-0.29394540190696716</v>
      </c>
      <c r="O757">
        <v>-0.23592087626457214</v>
      </c>
      <c r="P757">
        <v>-0.19573588669300079</v>
      </c>
      <c r="Q757">
        <v>-0.15555089712142944</v>
      </c>
      <c r="R757">
        <v>-9.752635657787323E-2</v>
      </c>
      <c r="S757" t="s">
        <v>38</v>
      </c>
      <c r="Z757" s="3"/>
    </row>
    <row r="758" spans="1:26" hidden="1" x14ac:dyDescent="0.25">
      <c r="A758" s="10" t="str">
        <f t="shared" si="11"/>
        <v>2016Greater Bay Area1-in-2August PeakCAISO22</v>
      </c>
      <c r="B758" s="10" t="s">
        <v>57</v>
      </c>
      <c r="C758" s="10" t="s">
        <v>10</v>
      </c>
      <c r="D758" s="10" t="s">
        <v>2</v>
      </c>
      <c r="E758" s="10" t="s">
        <v>9</v>
      </c>
      <c r="F758">
        <v>22</v>
      </c>
      <c r="G758">
        <v>1.443952202796936</v>
      </c>
      <c r="H758">
        <v>1.4580447673797607</v>
      </c>
      <c r="I758">
        <v>74.980155944824219</v>
      </c>
      <c r="J758">
        <v>6.3674606382846832E-2</v>
      </c>
      <c r="K758">
        <v>54535</v>
      </c>
      <c r="L758">
        <v>50085.851229</v>
      </c>
      <c r="M758">
        <v>-1.409261766821146E-2</v>
      </c>
      <c r="N758">
        <v>-9.5697991549968719E-2</v>
      </c>
      <c r="O758">
        <v>-4.7483582049608231E-2</v>
      </c>
      <c r="P758">
        <v>-1.409261766821146E-2</v>
      </c>
      <c r="Q758">
        <v>1.929834671318531E-2</v>
      </c>
      <c r="R758">
        <v>6.7512758076190948E-2</v>
      </c>
      <c r="S758" t="s">
        <v>39</v>
      </c>
      <c r="Z758" s="3"/>
    </row>
    <row r="759" spans="1:26" hidden="1" x14ac:dyDescent="0.25">
      <c r="A759" s="10" t="str">
        <f t="shared" si="11"/>
        <v>2016Greater Bay Area1-in-10August PeakCAISO22</v>
      </c>
      <c r="B759" s="10" t="s">
        <v>57</v>
      </c>
      <c r="C759" s="10" t="s">
        <v>10</v>
      </c>
      <c r="D759" s="10" t="s">
        <v>2</v>
      </c>
      <c r="E759" s="10" t="s">
        <v>1</v>
      </c>
      <c r="F759">
        <v>22</v>
      </c>
      <c r="G759">
        <v>1.8649595975875854</v>
      </c>
      <c r="H759">
        <v>1.9693410396575928</v>
      </c>
      <c r="I759">
        <v>74.529685974121094</v>
      </c>
      <c r="J759">
        <v>6.3674606382846832E-2</v>
      </c>
      <c r="K759">
        <v>54535</v>
      </c>
      <c r="L759">
        <v>50085.851229</v>
      </c>
      <c r="M759">
        <v>-0.1043815016746521</v>
      </c>
      <c r="N759">
        <v>-0.18598687648773193</v>
      </c>
      <c r="O759">
        <v>-0.13777247071266174</v>
      </c>
      <c r="P759">
        <v>-0.1043815016746521</v>
      </c>
      <c r="Q759">
        <v>-7.0990540087223053E-2</v>
      </c>
      <c r="R759">
        <v>-2.2776126861572266E-2</v>
      </c>
      <c r="S759" t="s">
        <v>39</v>
      </c>
      <c r="Z759" s="3"/>
    </row>
    <row r="760" spans="1:26" hidden="1" x14ac:dyDescent="0.25">
      <c r="A760" s="10" t="str">
        <f t="shared" si="11"/>
        <v>2016Greater Bay Area1-in-2August PeakPGE22</v>
      </c>
      <c r="B760" s="10" t="s">
        <v>57</v>
      </c>
      <c r="C760" s="10" t="s">
        <v>10</v>
      </c>
      <c r="D760" s="10" t="s">
        <v>2</v>
      </c>
      <c r="E760" s="10" t="s">
        <v>9</v>
      </c>
      <c r="F760">
        <v>22</v>
      </c>
      <c r="G760">
        <v>1.7705589532852173</v>
      </c>
      <c r="H760">
        <v>1.8495216369628906</v>
      </c>
      <c r="I760">
        <v>76.198776245117187</v>
      </c>
      <c r="J760">
        <v>6.3674606382846832E-2</v>
      </c>
      <c r="K760">
        <v>54535</v>
      </c>
      <c r="L760">
        <v>50085.851229</v>
      </c>
      <c r="M760">
        <v>-7.8962624073028564E-2</v>
      </c>
      <c r="N760">
        <v>-0.1605679988861084</v>
      </c>
      <c r="O760">
        <v>-0.11235358566045761</v>
      </c>
      <c r="P760">
        <v>-7.8962624073028564E-2</v>
      </c>
      <c r="Q760">
        <v>-4.5571658760309219E-2</v>
      </c>
      <c r="R760">
        <v>2.6427514385432005E-3</v>
      </c>
      <c r="S760" t="s">
        <v>38</v>
      </c>
      <c r="Z760" s="3"/>
    </row>
    <row r="761" spans="1:26" hidden="1" x14ac:dyDescent="0.25">
      <c r="A761" s="10" t="str">
        <f t="shared" si="11"/>
        <v>2016Greater Bay Area1-in-10August PeakPGE22</v>
      </c>
      <c r="B761" s="10" t="s">
        <v>57</v>
      </c>
      <c r="C761" s="10" t="s">
        <v>10</v>
      </c>
      <c r="D761" s="10" t="s">
        <v>2</v>
      </c>
      <c r="E761" s="10" t="s">
        <v>1</v>
      </c>
      <c r="F761">
        <v>22</v>
      </c>
      <c r="G761">
        <v>2.0446600914001465</v>
      </c>
      <c r="H761">
        <v>2.1725690364837646</v>
      </c>
      <c r="I761">
        <v>79.261955261230469</v>
      </c>
      <c r="J761">
        <v>6.3674606382846832E-2</v>
      </c>
      <c r="K761">
        <v>54535</v>
      </c>
      <c r="L761">
        <v>50085.851229</v>
      </c>
      <c r="M761">
        <v>-0.12790903449058533</v>
      </c>
      <c r="N761">
        <v>-0.20951440930366516</v>
      </c>
      <c r="O761">
        <v>-0.16130000352859497</v>
      </c>
      <c r="P761">
        <v>-0.12790903449058533</v>
      </c>
      <c r="Q761">
        <v>-9.4518072903156281E-2</v>
      </c>
      <c r="R761">
        <v>-4.6303659677505493E-2</v>
      </c>
      <c r="S761" t="s">
        <v>38</v>
      </c>
      <c r="Z761" s="3"/>
    </row>
    <row r="762" spans="1:26" hidden="1" x14ac:dyDescent="0.25">
      <c r="A762" s="10" t="str">
        <f t="shared" si="11"/>
        <v>2016Greater Bay Area1-in-10August PeakCAISO23</v>
      </c>
      <c r="B762" s="10" t="s">
        <v>57</v>
      </c>
      <c r="C762" s="10" t="s">
        <v>10</v>
      </c>
      <c r="D762" s="10" t="s">
        <v>2</v>
      </c>
      <c r="E762" s="10" t="s">
        <v>1</v>
      </c>
      <c r="F762">
        <v>23</v>
      </c>
      <c r="G762">
        <v>1.5090054273605347</v>
      </c>
      <c r="H762">
        <v>1.5766950845718384</v>
      </c>
      <c r="I762">
        <v>72.405197143554688</v>
      </c>
      <c r="J762">
        <v>5.8387260884046555E-2</v>
      </c>
      <c r="K762">
        <v>54535</v>
      </c>
      <c r="L762">
        <v>50085.851229</v>
      </c>
      <c r="M762">
        <v>-6.7689709365367889E-2</v>
      </c>
      <c r="N762">
        <v>-0.14251881837844849</v>
      </c>
      <c r="O762">
        <v>-9.8307989537715912E-2</v>
      </c>
      <c r="P762">
        <v>-6.7689709365367889E-2</v>
      </c>
      <c r="Q762">
        <v>-3.7071429193019867E-2</v>
      </c>
      <c r="R762">
        <v>7.1394043043255806E-3</v>
      </c>
      <c r="S762" t="s">
        <v>39</v>
      </c>
      <c r="Z762" s="3"/>
    </row>
    <row r="763" spans="1:26" hidden="1" x14ac:dyDescent="0.25">
      <c r="A763" s="10" t="str">
        <f t="shared" si="11"/>
        <v>2016Greater Bay Area1-in-2August PeakCAISO23</v>
      </c>
      <c r="B763" s="10" t="s">
        <v>57</v>
      </c>
      <c r="C763" s="10" t="s">
        <v>10</v>
      </c>
      <c r="D763" s="10" t="s">
        <v>2</v>
      </c>
      <c r="E763" s="10" t="s">
        <v>9</v>
      </c>
      <c r="F763">
        <v>23</v>
      </c>
      <c r="G763">
        <v>1.1683533191680908</v>
      </c>
      <c r="H763">
        <v>1.1851043701171875</v>
      </c>
      <c r="I763">
        <v>72.695320129394531</v>
      </c>
      <c r="J763">
        <v>5.8387260884046555E-2</v>
      </c>
      <c r="K763">
        <v>54535</v>
      </c>
      <c r="L763">
        <v>50085.851229</v>
      </c>
      <c r="M763">
        <v>-1.6751056537032127E-2</v>
      </c>
      <c r="N763">
        <v>-9.1580167412757874E-2</v>
      </c>
      <c r="O763">
        <v>-4.7369334846735001E-2</v>
      </c>
      <c r="P763">
        <v>-1.6751056537032127E-2</v>
      </c>
      <c r="Q763">
        <v>1.386722270399332E-2</v>
      </c>
      <c r="R763">
        <v>5.8078058063983917E-2</v>
      </c>
      <c r="S763" t="s">
        <v>39</v>
      </c>
      <c r="Z763" s="3"/>
    </row>
    <row r="764" spans="1:26" hidden="1" x14ac:dyDescent="0.25">
      <c r="A764" s="10" t="str">
        <f t="shared" si="11"/>
        <v>2016Greater Bay Area1-in-2August PeakPGE23</v>
      </c>
      <c r="B764" s="10" t="s">
        <v>57</v>
      </c>
      <c r="C764" s="10" t="s">
        <v>10</v>
      </c>
      <c r="D764" s="10" t="s">
        <v>2</v>
      </c>
      <c r="E764" s="10" t="s">
        <v>9</v>
      </c>
      <c r="F764">
        <v>23</v>
      </c>
      <c r="G764">
        <v>1.4326224327087402</v>
      </c>
      <c r="H764">
        <v>1.4870650768280029</v>
      </c>
      <c r="I764">
        <v>73.97601318359375</v>
      </c>
      <c r="J764">
        <v>5.8387260884046555E-2</v>
      </c>
      <c r="K764">
        <v>54535</v>
      </c>
      <c r="L764">
        <v>50085.851229</v>
      </c>
      <c r="M764">
        <v>-5.4442685097455978E-2</v>
      </c>
      <c r="N764">
        <v>-0.12927180528640747</v>
      </c>
      <c r="O764">
        <v>-8.5060961544513702E-2</v>
      </c>
      <c r="P764">
        <v>-5.4442685097455978E-2</v>
      </c>
      <c r="Q764">
        <v>-2.3824404925107956E-2</v>
      </c>
      <c r="R764">
        <v>2.0386427640914917E-2</v>
      </c>
      <c r="S764" t="s">
        <v>38</v>
      </c>
      <c r="Z764" s="3"/>
    </row>
    <row r="765" spans="1:26" hidden="1" x14ac:dyDescent="0.25">
      <c r="A765" s="10" t="str">
        <f t="shared" si="11"/>
        <v>2016Greater Bay Area1-in-10August PeakPGE23</v>
      </c>
      <c r="B765" s="10" t="s">
        <v>57</v>
      </c>
      <c r="C765" s="10" t="s">
        <v>10</v>
      </c>
      <c r="D765" s="10" t="s">
        <v>2</v>
      </c>
      <c r="E765" s="10" t="s">
        <v>1</v>
      </c>
      <c r="F765">
        <v>23</v>
      </c>
      <c r="G765">
        <v>1.6544075012207031</v>
      </c>
      <c r="H765">
        <v>1.7389258146286011</v>
      </c>
      <c r="I765">
        <v>76.919403076171875</v>
      </c>
      <c r="J765">
        <v>5.8387260884046555E-2</v>
      </c>
      <c r="K765">
        <v>54535</v>
      </c>
      <c r="L765">
        <v>50085.851229</v>
      </c>
      <c r="M765">
        <v>-8.4518283605575562E-2</v>
      </c>
      <c r="N765">
        <v>-0.15934740006923676</v>
      </c>
      <c r="O765">
        <v>-0.11513656377792358</v>
      </c>
      <c r="P765">
        <v>-8.4518283605575562E-2</v>
      </c>
      <c r="Q765">
        <v>-5.3900003433227539E-2</v>
      </c>
      <c r="R765">
        <v>-9.6891699358820915E-3</v>
      </c>
      <c r="S765" t="s">
        <v>38</v>
      </c>
      <c r="Z765" s="3"/>
    </row>
    <row r="766" spans="1:26" hidden="1" x14ac:dyDescent="0.25">
      <c r="A766" s="10" t="str">
        <f t="shared" si="11"/>
        <v>2016Greater Bay Area1-in-10August PeakCAISO24</v>
      </c>
      <c r="B766" s="10" t="s">
        <v>57</v>
      </c>
      <c r="C766" s="10" t="s">
        <v>10</v>
      </c>
      <c r="D766" s="10" t="s">
        <v>2</v>
      </c>
      <c r="E766" s="10" t="s">
        <v>1</v>
      </c>
      <c r="F766">
        <v>24</v>
      </c>
      <c r="G766">
        <v>1.1688698530197144</v>
      </c>
      <c r="H766">
        <v>1.2167387008666992</v>
      </c>
      <c r="I766">
        <v>70.642135620117188</v>
      </c>
      <c r="J766">
        <v>4.4309847056865692E-2</v>
      </c>
      <c r="K766">
        <v>54535</v>
      </c>
      <c r="L766">
        <v>50085.851229</v>
      </c>
      <c r="M766">
        <v>-4.7868881374597549E-2</v>
      </c>
      <c r="N766">
        <v>-0.10465638339519501</v>
      </c>
      <c r="O766">
        <v>-7.1104966104030609E-2</v>
      </c>
      <c r="P766">
        <v>-4.7868881374597549E-2</v>
      </c>
      <c r="Q766">
        <v>-2.4632798507809639E-2</v>
      </c>
      <c r="R766">
        <v>8.9186187833547592E-3</v>
      </c>
      <c r="S766" t="s">
        <v>39</v>
      </c>
      <c r="Z766" s="3"/>
    </row>
    <row r="767" spans="1:26" hidden="1" x14ac:dyDescent="0.25">
      <c r="A767" s="10" t="str">
        <f t="shared" si="11"/>
        <v>2016Greater Bay Area1-in-2August PeakCAISO24</v>
      </c>
      <c r="B767" s="10" t="s">
        <v>57</v>
      </c>
      <c r="C767" s="10" t="s">
        <v>10</v>
      </c>
      <c r="D767" s="10" t="s">
        <v>2</v>
      </c>
      <c r="E767" s="10" t="s">
        <v>9</v>
      </c>
      <c r="F767">
        <v>24</v>
      </c>
      <c r="G767">
        <v>0.90500199794769287</v>
      </c>
      <c r="H767">
        <v>0.92292100191116333</v>
      </c>
      <c r="I767">
        <v>70.833724975585937</v>
      </c>
      <c r="J767">
        <v>4.4309847056865692E-2</v>
      </c>
      <c r="K767">
        <v>54535</v>
      </c>
      <c r="L767">
        <v>50085.851229</v>
      </c>
      <c r="M767">
        <v>-1.7919030040502548E-2</v>
      </c>
      <c r="N767">
        <v>-7.4706532061100006E-2</v>
      </c>
      <c r="O767">
        <v>-4.1155114769935608E-2</v>
      </c>
      <c r="P767">
        <v>-1.7919030040502548E-2</v>
      </c>
      <c r="Q767">
        <v>5.3170537576079369E-3</v>
      </c>
      <c r="R767">
        <v>3.8868468254804611E-2</v>
      </c>
      <c r="S767" t="s">
        <v>39</v>
      </c>
      <c r="Z767" s="3"/>
    </row>
    <row r="768" spans="1:26" hidden="1" x14ac:dyDescent="0.25">
      <c r="A768" s="10" t="str">
        <f t="shared" si="11"/>
        <v>2016Greater Bay Area1-in-10August PeakPGE24</v>
      </c>
      <c r="B768" s="10" t="s">
        <v>57</v>
      </c>
      <c r="C768" s="10" t="s">
        <v>10</v>
      </c>
      <c r="D768" s="10" t="s">
        <v>2</v>
      </c>
      <c r="E768" s="10" t="s">
        <v>1</v>
      </c>
      <c r="F768">
        <v>24</v>
      </c>
      <c r="G768">
        <v>1.2814977169036865</v>
      </c>
      <c r="H768">
        <v>1.3433619737625122</v>
      </c>
      <c r="I768">
        <v>74.816108703613281</v>
      </c>
      <c r="J768">
        <v>4.4309847056865692E-2</v>
      </c>
      <c r="K768">
        <v>54535</v>
      </c>
      <c r="L768">
        <v>50085.851229</v>
      </c>
      <c r="M768">
        <v>-6.1864234507083893E-2</v>
      </c>
      <c r="N768">
        <v>-0.11865173280239105</v>
      </c>
      <c r="O768">
        <v>-8.5100315511226654E-2</v>
      </c>
      <c r="P768">
        <v>-6.1864234507083893E-2</v>
      </c>
      <c r="Q768">
        <v>-3.8628149777650833E-2</v>
      </c>
      <c r="R768">
        <v>-5.0767343491315842E-3</v>
      </c>
      <c r="S768" t="s">
        <v>38</v>
      </c>
      <c r="Z768" s="3"/>
    </row>
    <row r="769" spans="1:26" hidden="1" x14ac:dyDescent="0.25">
      <c r="A769" s="10" t="str">
        <f t="shared" si="11"/>
        <v>2016Greater Bay Area1-in-2August PeakPGE24</v>
      </c>
      <c r="B769" s="10" t="s">
        <v>57</v>
      </c>
      <c r="C769" s="10" t="s">
        <v>10</v>
      </c>
      <c r="D769" s="10" t="s">
        <v>2</v>
      </c>
      <c r="E769" s="10" t="s">
        <v>9</v>
      </c>
      <c r="F769">
        <v>24</v>
      </c>
      <c r="G769">
        <v>1.1097038984298706</v>
      </c>
      <c r="H769">
        <v>1.1511825323104858</v>
      </c>
      <c r="I769">
        <v>72.48870849609375</v>
      </c>
      <c r="J769">
        <v>4.4309847056865692E-2</v>
      </c>
      <c r="K769">
        <v>54535</v>
      </c>
      <c r="L769">
        <v>50085.851229</v>
      </c>
      <c r="M769">
        <v>-4.1478578001260757E-2</v>
      </c>
      <c r="N769">
        <v>-9.8266080021858215E-2</v>
      </c>
      <c r="O769">
        <v>-6.4714662730693817E-2</v>
      </c>
      <c r="P769">
        <v>-4.1478578001260757E-2</v>
      </c>
      <c r="Q769">
        <v>-1.8242495134472847E-2</v>
      </c>
      <c r="R769">
        <v>1.5308922156691551E-2</v>
      </c>
      <c r="S769" t="s">
        <v>38</v>
      </c>
      <c r="Z769" s="3"/>
    </row>
    <row r="770" spans="1:26" hidden="1" x14ac:dyDescent="0.25">
      <c r="A770" s="10" t="str">
        <f t="shared" ref="A770:A833" si="12">CONCATENATE(B770,C770,E770,D770,S770,F770)</f>
        <v>2016Greater Bay Area1-in-2July PeakCAISO1</v>
      </c>
      <c r="B770" s="10" t="s">
        <v>57</v>
      </c>
      <c r="C770" s="10" t="s">
        <v>10</v>
      </c>
      <c r="D770" s="10" t="s">
        <v>3</v>
      </c>
      <c r="E770" s="10" t="s">
        <v>9</v>
      </c>
      <c r="F770">
        <v>1</v>
      </c>
      <c r="G770">
        <v>0.72609192132949829</v>
      </c>
      <c r="H770">
        <v>0.72609192132949829</v>
      </c>
      <c r="I770">
        <v>68.238113403320312</v>
      </c>
      <c r="J770">
        <v>0</v>
      </c>
      <c r="K770">
        <v>54535</v>
      </c>
      <c r="L770">
        <v>50283.120110000003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 t="s">
        <v>39</v>
      </c>
      <c r="Z770" s="3"/>
    </row>
    <row r="771" spans="1:26" hidden="1" x14ac:dyDescent="0.25">
      <c r="A771" s="10" t="str">
        <f t="shared" si="12"/>
        <v>2016Greater Bay Area1-in-10July PeakCAISO1</v>
      </c>
      <c r="B771" s="10" t="s">
        <v>57</v>
      </c>
      <c r="C771" s="10" t="s">
        <v>10</v>
      </c>
      <c r="D771" s="10" t="s">
        <v>3</v>
      </c>
      <c r="E771" s="10" t="s">
        <v>1</v>
      </c>
      <c r="F771">
        <v>1</v>
      </c>
      <c r="G771">
        <v>0.92846202850341797</v>
      </c>
      <c r="H771">
        <v>0.92846202850341797</v>
      </c>
      <c r="I771">
        <v>74.434364318847656</v>
      </c>
      <c r="J771">
        <v>0</v>
      </c>
      <c r="K771">
        <v>54535</v>
      </c>
      <c r="L771">
        <v>50283.120110000003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 t="s">
        <v>39</v>
      </c>
      <c r="Z771" s="3"/>
    </row>
    <row r="772" spans="1:26" hidden="1" x14ac:dyDescent="0.25">
      <c r="A772" s="10" t="str">
        <f t="shared" si="12"/>
        <v>2016Greater Bay Area1-in-10July PeakPGE1</v>
      </c>
      <c r="B772" s="10" t="s">
        <v>57</v>
      </c>
      <c r="C772" s="10" t="s">
        <v>10</v>
      </c>
      <c r="D772" s="10" t="s">
        <v>3</v>
      </c>
      <c r="E772" s="10" t="s">
        <v>1</v>
      </c>
      <c r="F772">
        <v>1</v>
      </c>
      <c r="G772">
        <v>0.99265110492706299</v>
      </c>
      <c r="H772">
        <v>0.99265110492706299</v>
      </c>
      <c r="I772">
        <v>76.367256164550781</v>
      </c>
      <c r="J772">
        <v>0</v>
      </c>
      <c r="K772">
        <v>54535</v>
      </c>
      <c r="L772">
        <v>50283.120110000003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 t="s">
        <v>38</v>
      </c>
      <c r="Z772" s="3"/>
    </row>
    <row r="773" spans="1:26" hidden="1" x14ac:dyDescent="0.25">
      <c r="A773" s="10" t="str">
        <f t="shared" si="12"/>
        <v>2016Greater Bay Area1-in-2July PeakPGE1</v>
      </c>
      <c r="B773" s="10" t="s">
        <v>57</v>
      </c>
      <c r="C773" s="10" t="s">
        <v>10</v>
      </c>
      <c r="D773" s="10" t="s">
        <v>3</v>
      </c>
      <c r="E773" s="10" t="s">
        <v>9</v>
      </c>
      <c r="F773">
        <v>1</v>
      </c>
      <c r="G773">
        <v>0.81923109292984009</v>
      </c>
      <c r="H773">
        <v>0.81923109292984009</v>
      </c>
      <c r="I773">
        <v>70.012779235839844</v>
      </c>
      <c r="J773">
        <v>0</v>
      </c>
      <c r="K773">
        <v>54535</v>
      </c>
      <c r="L773">
        <v>50283.120110000003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 t="s">
        <v>38</v>
      </c>
      <c r="Z773" s="3"/>
    </row>
    <row r="774" spans="1:26" hidden="1" x14ac:dyDescent="0.25">
      <c r="A774" s="10" t="str">
        <f t="shared" si="12"/>
        <v>2016Greater Bay Area1-in-2July PeakCAISO2</v>
      </c>
      <c r="B774" s="10" t="s">
        <v>57</v>
      </c>
      <c r="C774" s="10" t="s">
        <v>10</v>
      </c>
      <c r="D774" s="10" t="s">
        <v>3</v>
      </c>
      <c r="E774" s="10" t="s">
        <v>9</v>
      </c>
      <c r="F774">
        <v>2</v>
      </c>
      <c r="G774">
        <v>0.60632121562957764</v>
      </c>
      <c r="H774">
        <v>0.60632121562957764</v>
      </c>
      <c r="I774">
        <v>66.79437255859375</v>
      </c>
      <c r="J774">
        <v>0</v>
      </c>
      <c r="K774">
        <v>54535</v>
      </c>
      <c r="L774">
        <v>50283.120110000003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 t="s">
        <v>39</v>
      </c>
      <c r="Z774" s="3"/>
    </row>
    <row r="775" spans="1:26" hidden="1" x14ac:dyDescent="0.25">
      <c r="A775" s="10" t="str">
        <f t="shared" si="12"/>
        <v>2016Greater Bay Area1-in-10July PeakCAISO2</v>
      </c>
      <c r="B775" s="10" t="s">
        <v>57</v>
      </c>
      <c r="C775" s="10" t="s">
        <v>10</v>
      </c>
      <c r="D775" s="10" t="s">
        <v>3</v>
      </c>
      <c r="E775" s="10" t="s">
        <v>1</v>
      </c>
      <c r="F775">
        <v>2</v>
      </c>
      <c r="G775">
        <v>0.77530992031097412</v>
      </c>
      <c r="H775">
        <v>0.77530992031097412</v>
      </c>
      <c r="I775">
        <v>72.928001403808594</v>
      </c>
      <c r="J775">
        <v>0</v>
      </c>
      <c r="K775">
        <v>54535</v>
      </c>
      <c r="L775">
        <v>50283.120110000003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 t="s">
        <v>39</v>
      </c>
      <c r="Z775" s="3"/>
    </row>
    <row r="776" spans="1:26" hidden="1" x14ac:dyDescent="0.25">
      <c r="A776" s="10" t="str">
        <f t="shared" si="12"/>
        <v>2016Greater Bay Area1-in-2July PeakPGE2</v>
      </c>
      <c r="B776" s="10" t="s">
        <v>57</v>
      </c>
      <c r="C776" s="10" t="s">
        <v>10</v>
      </c>
      <c r="D776" s="10" t="s">
        <v>3</v>
      </c>
      <c r="E776" s="10" t="s">
        <v>9</v>
      </c>
      <c r="F776">
        <v>2</v>
      </c>
      <c r="G776">
        <v>0.68409687280654907</v>
      </c>
      <c r="H776">
        <v>0.68409687280654907</v>
      </c>
      <c r="I776">
        <v>67.711311340332031</v>
      </c>
      <c r="J776">
        <v>0</v>
      </c>
      <c r="K776">
        <v>54535</v>
      </c>
      <c r="L776">
        <v>50283.120110000003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 t="s">
        <v>38</v>
      </c>
      <c r="Z776" s="3"/>
    </row>
    <row r="777" spans="1:26" hidden="1" x14ac:dyDescent="0.25">
      <c r="A777" s="10" t="str">
        <f t="shared" si="12"/>
        <v>2016Greater Bay Area1-in-10July PeakPGE2</v>
      </c>
      <c r="B777" s="10" t="s">
        <v>57</v>
      </c>
      <c r="C777" s="10" t="s">
        <v>10</v>
      </c>
      <c r="D777" s="10" t="s">
        <v>3</v>
      </c>
      <c r="E777" s="10" t="s">
        <v>1</v>
      </c>
      <c r="F777">
        <v>2</v>
      </c>
      <c r="G777">
        <v>0.82891082763671875</v>
      </c>
      <c r="H777">
        <v>0.82891082763671875</v>
      </c>
      <c r="I777">
        <v>74.55926513671875</v>
      </c>
      <c r="J777">
        <v>0</v>
      </c>
      <c r="K777">
        <v>54535</v>
      </c>
      <c r="L777">
        <v>50283.120110000003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 t="s">
        <v>38</v>
      </c>
      <c r="Z777" s="3"/>
    </row>
    <row r="778" spans="1:26" hidden="1" x14ac:dyDescent="0.25">
      <c r="A778" s="10" t="str">
        <f t="shared" si="12"/>
        <v>2016Greater Bay Area1-in-10July PeakCAISO3</v>
      </c>
      <c r="B778" s="10" t="s">
        <v>57</v>
      </c>
      <c r="C778" s="10" t="s">
        <v>10</v>
      </c>
      <c r="D778" s="10" t="s">
        <v>3</v>
      </c>
      <c r="E778" s="10" t="s">
        <v>1</v>
      </c>
      <c r="F778">
        <v>3</v>
      </c>
      <c r="G778">
        <v>0.67829900979995728</v>
      </c>
      <c r="H778">
        <v>0.67829900979995728</v>
      </c>
      <c r="I778">
        <v>71.445411682128906</v>
      </c>
      <c r="J778">
        <v>0</v>
      </c>
      <c r="K778">
        <v>54535</v>
      </c>
      <c r="L778">
        <v>50283.120110000003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 t="s">
        <v>39</v>
      </c>
      <c r="Z778" s="3"/>
    </row>
    <row r="779" spans="1:26" hidden="1" x14ac:dyDescent="0.25">
      <c r="A779" s="10" t="str">
        <f t="shared" si="12"/>
        <v>2016Greater Bay Area1-in-2July PeakCAISO3</v>
      </c>
      <c r="B779" s="10" t="s">
        <v>57</v>
      </c>
      <c r="C779" s="10" t="s">
        <v>10</v>
      </c>
      <c r="D779" s="10" t="s">
        <v>3</v>
      </c>
      <c r="E779" s="10" t="s">
        <v>9</v>
      </c>
      <c r="F779">
        <v>3</v>
      </c>
      <c r="G779">
        <v>0.53045511245727539</v>
      </c>
      <c r="H779">
        <v>0.53045511245727539</v>
      </c>
      <c r="I779">
        <v>66.159263610839844</v>
      </c>
      <c r="J779">
        <v>0</v>
      </c>
      <c r="K779">
        <v>54535</v>
      </c>
      <c r="L779">
        <v>50283.120110000003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 t="s">
        <v>39</v>
      </c>
      <c r="Z779" s="3"/>
    </row>
    <row r="780" spans="1:26" hidden="1" x14ac:dyDescent="0.25">
      <c r="A780" s="10" t="str">
        <f t="shared" si="12"/>
        <v>2016Greater Bay Area1-in-2July PeakPGE3</v>
      </c>
      <c r="B780" s="10" t="s">
        <v>57</v>
      </c>
      <c r="C780" s="10" t="s">
        <v>10</v>
      </c>
      <c r="D780" s="10" t="s">
        <v>3</v>
      </c>
      <c r="E780" s="10" t="s">
        <v>9</v>
      </c>
      <c r="F780">
        <v>3</v>
      </c>
      <c r="G780">
        <v>0.59849905967712402</v>
      </c>
      <c r="H780">
        <v>0.59849905967712402</v>
      </c>
      <c r="I780">
        <v>66.08294677734375</v>
      </c>
      <c r="J780">
        <v>0</v>
      </c>
      <c r="K780">
        <v>54535</v>
      </c>
      <c r="L780">
        <v>50283.120110000003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 t="s">
        <v>38</v>
      </c>
      <c r="Z780" s="3"/>
    </row>
    <row r="781" spans="1:26" hidden="1" x14ac:dyDescent="0.25">
      <c r="A781" s="10" t="str">
        <f t="shared" si="12"/>
        <v>2016Greater Bay Area1-in-10July PeakPGE3</v>
      </c>
      <c r="B781" s="10" t="s">
        <v>57</v>
      </c>
      <c r="C781" s="10" t="s">
        <v>10</v>
      </c>
      <c r="D781" s="10" t="s">
        <v>3</v>
      </c>
      <c r="E781" s="10" t="s">
        <v>1</v>
      </c>
      <c r="F781">
        <v>3</v>
      </c>
      <c r="G781">
        <v>0.7251930832862854</v>
      </c>
      <c r="H781">
        <v>0.7251930832862854</v>
      </c>
      <c r="I781">
        <v>73.129432678222656</v>
      </c>
      <c r="J781">
        <v>0</v>
      </c>
      <c r="K781">
        <v>54535</v>
      </c>
      <c r="L781">
        <v>50283.120110000003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 t="s">
        <v>38</v>
      </c>
      <c r="Z781" s="3"/>
    </row>
    <row r="782" spans="1:26" hidden="1" x14ac:dyDescent="0.25">
      <c r="A782" s="10" t="str">
        <f t="shared" si="12"/>
        <v>2016Greater Bay Area1-in-10July PeakCAISO4</v>
      </c>
      <c r="B782" s="10" t="s">
        <v>57</v>
      </c>
      <c r="C782" s="10" t="s">
        <v>10</v>
      </c>
      <c r="D782" s="10" t="s">
        <v>3</v>
      </c>
      <c r="E782" s="10" t="s">
        <v>1</v>
      </c>
      <c r="F782">
        <v>4</v>
      </c>
      <c r="G782">
        <v>0.61978363990783691</v>
      </c>
      <c r="H782">
        <v>0.61978363990783691</v>
      </c>
      <c r="I782">
        <v>70.192298889160156</v>
      </c>
      <c r="J782">
        <v>0</v>
      </c>
      <c r="K782">
        <v>54535</v>
      </c>
      <c r="L782">
        <v>50283.120110000003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 t="s">
        <v>39</v>
      </c>
      <c r="Z782" s="3"/>
    </row>
    <row r="783" spans="1:26" hidden="1" x14ac:dyDescent="0.25">
      <c r="A783" s="10" t="str">
        <f t="shared" si="12"/>
        <v>2016Greater Bay Area1-in-2July PeakCAISO4</v>
      </c>
      <c r="B783" s="10" t="s">
        <v>57</v>
      </c>
      <c r="C783" s="10" t="s">
        <v>10</v>
      </c>
      <c r="D783" s="10" t="s">
        <v>3</v>
      </c>
      <c r="E783" s="10" t="s">
        <v>9</v>
      </c>
      <c r="F783">
        <v>4</v>
      </c>
      <c r="G783">
        <v>0.48469391465187073</v>
      </c>
      <c r="H783">
        <v>0.48469391465187073</v>
      </c>
      <c r="I783">
        <v>65.251663208007812</v>
      </c>
      <c r="J783">
        <v>0</v>
      </c>
      <c r="K783">
        <v>54535</v>
      </c>
      <c r="L783">
        <v>50283.120110000003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 t="s">
        <v>39</v>
      </c>
      <c r="Z783" s="3"/>
    </row>
    <row r="784" spans="1:26" hidden="1" x14ac:dyDescent="0.25">
      <c r="A784" s="10" t="str">
        <f t="shared" si="12"/>
        <v>2016Greater Bay Area1-in-10July PeakPGE4</v>
      </c>
      <c r="B784" s="10" t="s">
        <v>57</v>
      </c>
      <c r="C784" s="10" t="s">
        <v>10</v>
      </c>
      <c r="D784" s="10" t="s">
        <v>3</v>
      </c>
      <c r="E784" s="10" t="s">
        <v>1</v>
      </c>
      <c r="F784">
        <v>4</v>
      </c>
      <c r="G784">
        <v>0.6626322865486145</v>
      </c>
      <c r="H784">
        <v>0.6626322865486145</v>
      </c>
      <c r="I784">
        <v>71.906837463378906</v>
      </c>
      <c r="J784">
        <v>0</v>
      </c>
      <c r="K784">
        <v>54535</v>
      </c>
      <c r="L784">
        <v>50283.120110000003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 t="s">
        <v>38</v>
      </c>
      <c r="Z784" s="3"/>
    </row>
    <row r="785" spans="1:26" hidden="1" x14ac:dyDescent="0.25">
      <c r="A785" s="10" t="str">
        <f t="shared" si="12"/>
        <v>2016Greater Bay Area1-in-2July PeakPGE4</v>
      </c>
      <c r="B785" s="10" t="s">
        <v>57</v>
      </c>
      <c r="C785" s="10" t="s">
        <v>10</v>
      </c>
      <c r="D785" s="10" t="s">
        <v>3</v>
      </c>
      <c r="E785" s="10" t="s">
        <v>9</v>
      </c>
      <c r="F785">
        <v>4</v>
      </c>
      <c r="G785">
        <v>0.54686784744262695</v>
      </c>
      <c r="H785">
        <v>0.54686784744262695</v>
      </c>
      <c r="I785">
        <v>64.720680236816406</v>
      </c>
      <c r="J785">
        <v>0</v>
      </c>
      <c r="K785">
        <v>54535</v>
      </c>
      <c r="L785">
        <v>50283.120110000003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 t="s">
        <v>38</v>
      </c>
      <c r="Z785" s="3"/>
    </row>
    <row r="786" spans="1:26" hidden="1" x14ac:dyDescent="0.25">
      <c r="A786" s="10" t="str">
        <f t="shared" si="12"/>
        <v>2016Greater Bay Area1-in-2July PeakCAISO5</v>
      </c>
      <c r="B786" s="10" t="s">
        <v>57</v>
      </c>
      <c r="C786" s="10" t="s">
        <v>10</v>
      </c>
      <c r="D786" s="10" t="s">
        <v>3</v>
      </c>
      <c r="E786" s="10" t="s">
        <v>9</v>
      </c>
      <c r="F786">
        <v>5</v>
      </c>
      <c r="G786">
        <v>0.46180194616317749</v>
      </c>
      <c r="H786">
        <v>0.46180194616317749</v>
      </c>
      <c r="I786">
        <v>64.723915100097656</v>
      </c>
      <c r="J786">
        <v>0</v>
      </c>
      <c r="K786">
        <v>54535</v>
      </c>
      <c r="L786">
        <v>50283.120110000003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 t="s">
        <v>39</v>
      </c>
      <c r="Z786" s="3"/>
    </row>
    <row r="787" spans="1:26" hidden="1" x14ac:dyDescent="0.25">
      <c r="A787" s="10" t="str">
        <f t="shared" si="12"/>
        <v>2016Greater Bay Area1-in-10July PeakCAISO5</v>
      </c>
      <c r="B787" s="10" t="s">
        <v>57</v>
      </c>
      <c r="C787" s="10" t="s">
        <v>10</v>
      </c>
      <c r="D787" s="10" t="s">
        <v>3</v>
      </c>
      <c r="E787" s="10" t="s">
        <v>1</v>
      </c>
      <c r="F787">
        <v>5</v>
      </c>
      <c r="G787">
        <v>0.59051144123077393</v>
      </c>
      <c r="H787">
        <v>0.59051144123077393</v>
      </c>
      <c r="I787">
        <v>68.651359558105469</v>
      </c>
      <c r="J787">
        <v>0</v>
      </c>
      <c r="K787">
        <v>54535</v>
      </c>
      <c r="L787">
        <v>50283.120110000003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 t="s">
        <v>39</v>
      </c>
      <c r="Z787" s="3"/>
    </row>
    <row r="788" spans="1:26" hidden="1" x14ac:dyDescent="0.25">
      <c r="A788" s="10" t="str">
        <f t="shared" si="12"/>
        <v>2016Greater Bay Area1-in-2July PeakPGE5</v>
      </c>
      <c r="B788" s="10" t="s">
        <v>57</v>
      </c>
      <c r="C788" s="10" t="s">
        <v>10</v>
      </c>
      <c r="D788" s="10" t="s">
        <v>3</v>
      </c>
      <c r="E788" s="10" t="s">
        <v>9</v>
      </c>
      <c r="F788">
        <v>5</v>
      </c>
      <c r="G788">
        <v>0.52103942632675171</v>
      </c>
      <c r="H788">
        <v>0.52103942632675171</v>
      </c>
      <c r="I788">
        <v>63.765377044677734</v>
      </c>
      <c r="J788">
        <v>0</v>
      </c>
      <c r="K788">
        <v>54535</v>
      </c>
      <c r="L788">
        <v>50283.120110000003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 t="s">
        <v>38</v>
      </c>
      <c r="Z788" s="3"/>
    </row>
    <row r="789" spans="1:26" hidden="1" x14ac:dyDescent="0.25">
      <c r="A789" s="10" t="str">
        <f t="shared" si="12"/>
        <v>2016Greater Bay Area1-in-10July PeakPGE5</v>
      </c>
      <c r="B789" s="10" t="s">
        <v>57</v>
      </c>
      <c r="C789" s="10" t="s">
        <v>10</v>
      </c>
      <c r="D789" s="10" t="s">
        <v>3</v>
      </c>
      <c r="E789" s="10" t="s">
        <v>1</v>
      </c>
      <c r="F789">
        <v>5</v>
      </c>
      <c r="G789">
        <v>0.63133633136749268</v>
      </c>
      <c r="H789">
        <v>0.63133633136749268</v>
      </c>
      <c r="I789">
        <v>70.74407958984375</v>
      </c>
      <c r="J789">
        <v>0</v>
      </c>
      <c r="K789">
        <v>54535</v>
      </c>
      <c r="L789">
        <v>50283.120110000003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 t="s">
        <v>38</v>
      </c>
      <c r="Z789" s="3"/>
    </row>
    <row r="790" spans="1:26" hidden="1" x14ac:dyDescent="0.25">
      <c r="A790" s="10" t="str">
        <f t="shared" si="12"/>
        <v>2016Greater Bay Area1-in-2July PeakCAISO6</v>
      </c>
      <c r="B790" s="10" t="s">
        <v>57</v>
      </c>
      <c r="C790" s="10" t="s">
        <v>10</v>
      </c>
      <c r="D790" s="10" t="s">
        <v>3</v>
      </c>
      <c r="E790" s="10" t="s">
        <v>9</v>
      </c>
      <c r="F790">
        <v>6</v>
      </c>
      <c r="G790">
        <v>0.4720751941204071</v>
      </c>
      <c r="H790">
        <v>0.4720751941204071</v>
      </c>
      <c r="I790">
        <v>64.389495849609375</v>
      </c>
      <c r="J790">
        <v>0</v>
      </c>
      <c r="K790">
        <v>54535</v>
      </c>
      <c r="L790">
        <v>50283.120110000003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 t="s">
        <v>39</v>
      </c>
      <c r="Z790" s="3"/>
    </row>
    <row r="791" spans="1:26" hidden="1" x14ac:dyDescent="0.25">
      <c r="A791" s="10" t="str">
        <f t="shared" si="12"/>
        <v>2016Greater Bay Area1-in-10July PeakCAISO6</v>
      </c>
      <c r="B791" s="10" t="s">
        <v>57</v>
      </c>
      <c r="C791" s="10" t="s">
        <v>10</v>
      </c>
      <c r="D791" s="10" t="s">
        <v>3</v>
      </c>
      <c r="E791" s="10" t="s">
        <v>1</v>
      </c>
      <c r="F791">
        <v>6</v>
      </c>
      <c r="G791">
        <v>0.60364794731140137</v>
      </c>
      <c r="H791">
        <v>0.60364794731140137</v>
      </c>
      <c r="I791">
        <v>67.737846374511719</v>
      </c>
      <c r="J791">
        <v>0</v>
      </c>
      <c r="K791">
        <v>54535</v>
      </c>
      <c r="L791">
        <v>50283.120110000003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 t="s">
        <v>39</v>
      </c>
      <c r="Z791" s="3"/>
    </row>
    <row r="792" spans="1:26" hidden="1" x14ac:dyDescent="0.25">
      <c r="A792" s="10" t="str">
        <f t="shared" si="12"/>
        <v>2016Greater Bay Area1-in-10July PeakPGE6</v>
      </c>
      <c r="B792" s="10" t="s">
        <v>57</v>
      </c>
      <c r="C792" s="10" t="s">
        <v>10</v>
      </c>
      <c r="D792" s="10" t="s">
        <v>3</v>
      </c>
      <c r="E792" s="10" t="s">
        <v>1</v>
      </c>
      <c r="F792">
        <v>6</v>
      </c>
      <c r="G792">
        <v>0.64538103342056274</v>
      </c>
      <c r="H792">
        <v>0.64538103342056274</v>
      </c>
      <c r="I792">
        <v>69.948432922363281</v>
      </c>
      <c r="J792">
        <v>0</v>
      </c>
      <c r="K792">
        <v>54535</v>
      </c>
      <c r="L792">
        <v>50283.120110000003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 t="s">
        <v>38</v>
      </c>
      <c r="Z792" s="3"/>
    </row>
    <row r="793" spans="1:26" hidden="1" x14ac:dyDescent="0.25">
      <c r="A793" s="10" t="str">
        <f t="shared" si="12"/>
        <v>2016Greater Bay Area1-in-2July PeakPGE6</v>
      </c>
      <c r="B793" s="10" t="s">
        <v>57</v>
      </c>
      <c r="C793" s="10" t="s">
        <v>10</v>
      </c>
      <c r="D793" s="10" t="s">
        <v>3</v>
      </c>
      <c r="E793" s="10" t="s">
        <v>9</v>
      </c>
      <c r="F793">
        <v>6</v>
      </c>
      <c r="G793">
        <v>0.53263044357299805</v>
      </c>
      <c r="H793">
        <v>0.53263044357299805</v>
      </c>
      <c r="I793">
        <v>63.080318450927734</v>
      </c>
      <c r="J793">
        <v>0</v>
      </c>
      <c r="K793">
        <v>54535</v>
      </c>
      <c r="L793">
        <v>50283.120110000003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 t="s">
        <v>38</v>
      </c>
      <c r="Z793" s="3"/>
    </row>
    <row r="794" spans="1:26" hidden="1" x14ac:dyDescent="0.25">
      <c r="A794" s="10" t="str">
        <f t="shared" si="12"/>
        <v>2016Greater Bay Area1-in-2July PeakCAISO7</v>
      </c>
      <c r="B794" s="10" t="s">
        <v>57</v>
      </c>
      <c r="C794" s="10" t="s">
        <v>10</v>
      </c>
      <c r="D794" s="10" t="s">
        <v>3</v>
      </c>
      <c r="E794" s="10" t="s">
        <v>9</v>
      </c>
      <c r="F794">
        <v>7</v>
      </c>
      <c r="G794">
        <v>0.52945417165756226</v>
      </c>
      <c r="H794">
        <v>0.52945417165756226</v>
      </c>
      <c r="I794">
        <v>64.341194152832031</v>
      </c>
      <c r="J794">
        <v>0</v>
      </c>
      <c r="K794">
        <v>54535</v>
      </c>
      <c r="L794">
        <v>50283.120110000003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 t="s">
        <v>39</v>
      </c>
      <c r="Z794" s="3"/>
    </row>
    <row r="795" spans="1:26" hidden="1" x14ac:dyDescent="0.25">
      <c r="A795" s="10" t="str">
        <f t="shared" si="12"/>
        <v>2016Greater Bay Area1-in-10July PeakCAISO7</v>
      </c>
      <c r="B795" s="10" t="s">
        <v>57</v>
      </c>
      <c r="C795" s="10" t="s">
        <v>10</v>
      </c>
      <c r="D795" s="10" t="s">
        <v>3</v>
      </c>
      <c r="E795" s="10" t="s">
        <v>1</v>
      </c>
      <c r="F795">
        <v>7</v>
      </c>
      <c r="G795">
        <v>0.67701905965805054</v>
      </c>
      <c r="H795">
        <v>0.67701905965805054</v>
      </c>
      <c r="I795">
        <v>67.442535400390625</v>
      </c>
      <c r="J795">
        <v>0</v>
      </c>
      <c r="K795">
        <v>54535</v>
      </c>
      <c r="L795">
        <v>50283.120110000003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 t="s">
        <v>39</v>
      </c>
      <c r="Z795" s="3"/>
    </row>
    <row r="796" spans="1:26" hidden="1" x14ac:dyDescent="0.25">
      <c r="A796" s="10" t="str">
        <f t="shared" si="12"/>
        <v>2016Greater Bay Area1-in-2July PeakPGE7</v>
      </c>
      <c r="B796" s="10" t="s">
        <v>57</v>
      </c>
      <c r="C796" s="10" t="s">
        <v>10</v>
      </c>
      <c r="D796" s="10" t="s">
        <v>3</v>
      </c>
      <c r="E796" s="10" t="s">
        <v>9</v>
      </c>
      <c r="F796">
        <v>7</v>
      </c>
      <c r="G796">
        <v>0.5973697304725647</v>
      </c>
      <c r="H796">
        <v>0.5973697304725647</v>
      </c>
      <c r="I796">
        <v>63.171268463134766</v>
      </c>
      <c r="J796">
        <v>0</v>
      </c>
      <c r="K796">
        <v>54535</v>
      </c>
      <c r="L796">
        <v>50283.120110000003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 t="s">
        <v>38</v>
      </c>
      <c r="Z796" s="3"/>
    </row>
    <row r="797" spans="1:26" hidden="1" x14ac:dyDescent="0.25">
      <c r="A797" s="10" t="str">
        <f t="shared" si="12"/>
        <v>2016Greater Bay Area1-in-10July PeakPGE7</v>
      </c>
      <c r="B797" s="10" t="s">
        <v>57</v>
      </c>
      <c r="C797" s="10" t="s">
        <v>10</v>
      </c>
      <c r="D797" s="10" t="s">
        <v>3</v>
      </c>
      <c r="E797" s="10" t="s">
        <v>1</v>
      </c>
      <c r="F797">
        <v>7</v>
      </c>
      <c r="G797">
        <v>0.72382467985153198</v>
      </c>
      <c r="H797">
        <v>0.72382467985153198</v>
      </c>
      <c r="I797">
        <v>69.798225402832031</v>
      </c>
      <c r="J797">
        <v>0</v>
      </c>
      <c r="K797">
        <v>54535</v>
      </c>
      <c r="L797">
        <v>50283.120110000003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 t="s">
        <v>38</v>
      </c>
      <c r="Z797" s="3"/>
    </row>
    <row r="798" spans="1:26" hidden="1" x14ac:dyDescent="0.25">
      <c r="A798" s="10" t="str">
        <f t="shared" si="12"/>
        <v>2016Greater Bay Area1-in-2July PeakCAISO8</v>
      </c>
      <c r="B798" s="10" t="s">
        <v>57</v>
      </c>
      <c r="C798" s="10" t="s">
        <v>10</v>
      </c>
      <c r="D798" s="10" t="s">
        <v>3</v>
      </c>
      <c r="E798" s="10" t="s">
        <v>9</v>
      </c>
      <c r="F798">
        <v>8</v>
      </c>
      <c r="G798">
        <v>0.57018411159515381</v>
      </c>
      <c r="H798">
        <v>0.57018411159515381</v>
      </c>
      <c r="I798">
        <v>65.819160461425781</v>
      </c>
      <c r="J798">
        <v>0</v>
      </c>
      <c r="K798">
        <v>54535</v>
      </c>
      <c r="L798">
        <v>50283.120110000003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 t="s">
        <v>39</v>
      </c>
      <c r="Z798" s="3"/>
    </row>
    <row r="799" spans="1:26" hidden="1" x14ac:dyDescent="0.25">
      <c r="A799" s="10" t="str">
        <f t="shared" si="12"/>
        <v>2016Greater Bay Area1-in-10July PeakCAISO8</v>
      </c>
      <c r="B799" s="10" t="s">
        <v>57</v>
      </c>
      <c r="C799" s="10" t="s">
        <v>10</v>
      </c>
      <c r="D799" s="10" t="s">
        <v>3</v>
      </c>
      <c r="E799" s="10" t="s">
        <v>1</v>
      </c>
      <c r="F799">
        <v>8</v>
      </c>
      <c r="G799">
        <v>0.72910094261169434</v>
      </c>
      <c r="H799">
        <v>0.72910094261169434</v>
      </c>
      <c r="I799">
        <v>70.048423767089844</v>
      </c>
      <c r="J799">
        <v>0</v>
      </c>
      <c r="K799">
        <v>54535</v>
      </c>
      <c r="L799">
        <v>50283.120110000003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 t="s">
        <v>39</v>
      </c>
      <c r="Z799" s="3"/>
    </row>
    <row r="800" spans="1:26" hidden="1" x14ac:dyDescent="0.25">
      <c r="A800" s="10" t="str">
        <f t="shared" si="12"/>
        <v>2016Greater Bay Area1-in-2July PeakPGE8</v>
      </c>
      <c r="B800" s="10" t="s">
        <v>57</v>
      </c>
      <c r="C800" s="10" t="s">
        <v>10</v>
      </c>
      <c r="D800" s="10" t="s">
        <v>3</v>
      </c>
      <c r="E800" s="10" t="s">
        <v>9</v>
      </c>
      <c r="F800">
        <v>8</v>
      </c>
      <c r="G800">
        <v>0.64332425594329834</v>
      </c>
      <c r="H800">
        <v>0.64332425594329834</v>
      </c>
      <c r="I800">
        <v>66.135848999023438</v>
      </c>
      <c r="J800">
        <v>0</v>
      </c>
      <c r="K800">
        <v>54535</v>
      </c>
      <c r="L800">
        <v>50283.120110000003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 t="s">
        <v>38</v>
      </c>
      <c r="Z800" s="3"/>
    </row>
    <row r="801" spans="1:26" hidden="1" x14ac:dyDescent="0.25">
      <c r="A801" s="10" t="str">
        <f t="shared" si="12"/>
        <v>2016Greater Bay Area1-in-10July PeakPGE8</v>
      </c>
      <c r="B801" s="10" t="s">
        <v>57</v>
      </c>
      <c r="C801" s="10" t="s">
        <v>10</v>
      </c>
      <c r="D801" s="10" t="s">
        <v>3</v>
      </c>
      <c r="E801" s="10" t="s">
        <v>1</v>
      </c>
      <c r="F801">
        <v>8</v>
      </c>
      <c r="G801">
        <v>0.77950721979141235</v>
      </c>
      <c r="H801">
        <v>0.77950721979141235</v>
      </c>
      <c r="I801">
        <v>72.057403564453125</v>
      </c>
      <c r="J801">
        <v>0</v>
      </c>
      <c r="K801">
        <v>54535</v>
      </c>
      <c r="L801">
        <v>50283.120110000003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 t="s">
        <v>38</v>
      </c>
      <c r="Z801" s="3"/>
    </row>
    <row r="802" spans="1:26" hidden="1" x14ac:dyDescent="0.25">
      <c r="A802" s="10" t="str">
        <f t="shared" si="12"/>
        <v>2016Greater Bay Area1-in-10July PeakCAISO9</v>
      </c>
      <c r="B802" s="10" t="s">
        <v>57</v>
      </c>
      <c r="C802" s="10" t="s">
        <v>10</v>
      </c>
      <c r="D802" s="10" t="s">
        <v>3</v>
      </c>
      <c r="E802" s="10" t="s">
        <v>1</v>
      </c>
      <c r="F802">
        <v>9</v>
      </c>
      <c r="G802">
        <v>0.71347880363464355</v>
      </c>
      <c r="H802">
        <v>0.71347880363464355</v>
      </c>
      <c r="I802">
        <v>74.303031921386719</v>
      </c>
      <c r="J802">
        <v>0</v>
      </c>
      <c r="K802">
        <v>54535</v>
      </c>
      <c r="L802">
        <v>50283.120110000003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 t="s">
        <v>39</v>
      </c>
      <c r="Z802" s="3"/>
    </row>
    <row r="803" spans="1:26" hidden="1" x14ac:dyDescent="0.25">
      <c r="A803" s="10" t="str">
        <f t="shared" si="12"/>
        <v>2016Greater Bay Area1-in-2July PeakCAISO9</v>
      </c>
      <c r="B803" s="10" t="s">
        <v>57</v>
      </c>
      <c r="C803" s="10" t="s">
        <v>10</v>
      </c>
      <c r="D803" s="10" t="s">
        <v>3</v>
      </c>
      <c r="E803" s="10" t="s">
        <v>9</v>
      </c>
      <c r="F803">
        <v>9</v>
      </c>
      <c r="G803">
        <v>0.55796700716018677</v>
      </c>
      <c r="H803">
        <v>0.55796700716018677</v>
      </c>
      <c r="I803">
        <v>68.728874206542969</v>
      </c>
      <c r="J803">
        <v>0</v>
      </c>
      <c r="K803">
        <v>54535</v>
      </c>
      <c r="L803">
        <v>50283.120110000003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 t="s">
        <v>39</v>
      </c>
      <c r="Z803" s="3"/>
    </row>
    <row r="804" spans="1:26" hidden="1" x14ac:dyDescent="0.25">
      <c r="A804" s="10" t="str">
        <f t="shared" si="12"/>
        <v>2016Greater Bay Area1-in-10July PeakPGE9</v>
      </c>
      <c r="B804" s="10" t="s">
        <v>57</v>
      </c>
      <c r="C804" s="10" t="s">
        <v>10</v>
      </c>
      <c r="D804" s="10" t="s">
        <v>3</v>
      </c>
      <c r="E804" s="10" t="s">
        <v>1</v>
      </c>
      <c r="F804">
        <v>9</v>
      </c>
      <c r="G804">
        <v>0.76280504465103149</v>
      </c>
      <c r="H804">
        <v>0.76280504465103149</v>
      </c>
      <c r="I804">
        <v>76.131278991699219</v>
      </c>
      <c r="J804">
        <v>0</v>
      </c>
      <c r="K804">
        <v>54535</v>
      </c>
      <c r="L804">
        <v>50283.120110000003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 t="s">
        <v>38</v>
      </c>
      <c r="Z804" s="3"/>
    </row>
    <row r="805" spans="1:26" hidden="1" x14ac:dyDescent="0.25">
      <c r="A805" s="10" t="str">
        <f t="shared" si="12"/>
        <v>2016Greater Bay Area1-in-2July PeakPGE9</v>
      </c>
      <c r="B805" s="10" t="s">
        <v>57</v>
      </c>
      <c r="C805" s="10" t="s">
        <v>10</v>
      </c>
      <c r="D805" s="10" t="s">
        <v>3</v>
      </c>
      <c r="E805" s="10" t="s">
        <v>9</v>
      </c>
      <c r="F805">
        <v>9</v>
      </c>
      <c r="G805">
        <v>0.62954002618789673</v>
      </c>
      <c r="H805">
        <v>0.62954002618789673</v>
      </c>
      <c r="I805">
        <v>70.850227355957031</v>
      </c>
      <c r="J805">
        <v>0</v>
      </c>
      <c r="K805">
        <v>54535</v>
      </c>
      <c r="L805">
        <v>50283.120110000003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 t="s">
        <v>38</v>
      </c>
      <c r="Z805" s="3"/>
    </row>
    <row r="806" spans="1:26" hidden="1" x14ac:dyDescent="0.25">
      <c r="A806" s="10" t="str">
        <f t="shared" si="12"/>
        <v>2016Greater Bay Area1-in-2July PeakCAISO10</v>
      </c>
      <c r="B806" s="10" t="s">
        <v>57</v>
      </c>
      <c r="C806" s="10" t="s">
        <v>10</v>
      </c>
      <c r="D806" s="10" t="s">
        <v>3</v>
      </c>
      <c r="E806" s="10" t="s">
        <v>9</v>
      </c>
      <c r="F806">
        <v>10</v>
      </c>
      <c r="G806">
        <v>0.56109917163848877</v>
      </c>
      <c r="H806">
        <v>0.56109917163848877</v>
      </c>
      <c r="I806">
        <v>72.58551025390625</v>
      </c>
      <c r="J806">
        <v>0</v>
      </c>
      <c r="K806">
        <v>54535</v>
      </c>
      <c r="L806">
        <v>50283.120110000003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 t="s">
        <v>39</v>
      </c>
      <c r="Z806" s="3"/>
    </row>
    <row r="807" spans="1:26" hidden="1" x14ac:dyDescent="0.25">
      <c r="A807" s="10" t="str">
        <f t="shared" si="12"/>
        <v>2016Greater Bay Area1-in-10July PeakCAISO10</v>
      </c>
      <c r="B807" s="10" t="s">
        <v>57</v>
      </c>
      <c r="C807" s="10" t="s">
        <v>10</v>
      </c>
      <c r="D807" s="10" t="s">
        <v>3</v>
      </c>
      <c r="E807" s="10" t="s">
        <v>1</v>
      </c>
      <c r="F807">
        <v>10</v>
      </c>
      <c r="G807">
        <v>0.71748393774032593</v>
      </c>
      <c r="H807">
        <v>0.71748393774032593</v>
      </c>
      <c r="I807">
        <v>79.200752258300781</v>
      </c>
      <c r="J807">
        <v>0</v>
      </c>
      <c r="K807">
        <v>54535</v>
      </c>
      <c r="L807">
        <v>50283.120110000003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 t="s">
        <v>39</v>
      </c>
      <c r="Z807" s="3"/>
    </row>
    <row r="808" spans="1:26" hidden="1" x14ac:dyDescent="0.25">
      <c r="A808" s="10" t="str">
        <f t="shared" si="12"/>
        <v>2016Greater Bay Area1-in-2July PeakPGE10</v>
      </c>
      <c r="B808" s="10" t="s">
        <v>57</v>
      </c>
      <c r="C808" s="10" t="s">
        <v>10</v>
      </c>
      <c r="D808" s="10" t="s">
        <v>3</v>
      </c>
      <c r="E808" s="10" t="s">
        <v>9</v>
      </c>
      <c r="F808">
        <v>10</v>
      </c>
      <c r="G808">
        <v>0.63307398557662964</v>
      </c>
      <c r="H808">
        <v>0.63307398557662964</v>
      </c>
      <c r="I808">
        <v>76.06170654296875</v>
      </c>
      <c r="J808">
        <v>0</v>
      </c>
      <c r="K808">
        <v>54535</v>
      </c>
      <c r="L808">
        <v>50283.120110000003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 t="s">
        <v>38</v>
      </c>
      <c r="Z808" s="3"/>
    </row>
    <row r="809" spans="1:26" hidden="1" x14ac:dyDescent="0.25">
      <c r="A809" s="10" t="str">
        <f t="shared" si="12"/>
        <v>2016Greater Bay Area1-in-10July PeakPGE10</v>
      </c>
      <c r="B809" s="10" t="s">
        <v>57</v>
      </c>
      <c r="C809" s="10" t="s">
        <v>10</v>
      </c>
      <c r="D809" s="10" t="s">
        <v>3</v>
      </c>
      <c r="E809" s="10" t="s">
        <v>1</v>
      </c>
      <c r="F809">
        <v>10</v>
      </c>
      <c r="G809">
        <v>0.76708704233169556</v>
      </c>
      <c r="H809">
        <v>0.76708704233169556</v>
      </c>
      <c r="I809">
        <v>81.143333435058594</v>
      </c>
      <c r="J809">
        <v>0</v>
      </c>
      <c r="K809">
        <v>54535</v>
      </c>
      <c r="L809">
        <v>50283.120110000003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 t="s">
        <v>38</v>
      </c>
      <c r="Z809" s="3"/>
    </row>
    <row r="810" spans="1:26" hidden="1" x14ac:dyDescent="0.25">
      <c r="A810" s="10" t="str">
        <f t="shared" si="12"/>
        <v>2016Greater Bay Area1-in-10July PeakCAISO11</v>
      </c>
      <c r="B810" s="10" t="s">
        <v>57</v>
      </c>
      <c r="C810" s="10" t="s">
        <v>10</v>
      </c>
      <c r="D810" s="10" t="s">
        <v>3</v>
      </c>
      <c r="E810" s="10" t="s">
        <v>1</v>
      </c>
      <c r="F810">
        <v>11</v>
      </c>
      <c r="G810">
        <v>0.77463358640670776</v>
      </c>
      <c r="H810">
        <v>0.77463358640670776</v>
      </c>
      <c r="I810">
        <v>83.944511413574219</v>
      </c>
      <c r="J810">
        <v>0</v>
      </c>
      <c r="K810">
        <v>54535</v>
      </c>
      <c r="L810">
        <v>50283.120110000003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 t="s">
        <v>39</v>
      </c>
      <c r="Z810" s="3"/>
    </row>
    <row r="811" spans="1:26" hidden="1" x14ac:dyDescent="0.25">
      <c r="A811" s="10" t="str">
        <f t="shared" si="12"/>
        <v>2016Greater Bay Area1-in-2July PeakCAISO11</v>
      </c>
      <c r="B811" s="10" t="s">
        <v>57</v>
      </c>
      <c r="C811" s="10" t="s">
        <v>10</v>
      </c>
      <c r="D811" s="10" t="s">
        <v>3</v>
      </c>
      <c r="E811" s="10" t="s">
        <v>9</v>
      </c>
      <c r="F811">
        <v>11</v>
      </c>
      <c r="G811">
        <v>0.6057923436164856</v>
      </c>
      <c r="H811">
        <v>0.6057923436164856</v>
      </c>
      <c r="I811">
        <v>76.54730224609375</v>
      </c>
      <c r="J811">
        <v>0</v>
      </c>
      <c r="K811">
        <v>54535</v>
      </c>
      <c r="L811">
        <v>50283.120110000003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 t="s">
        <v>39</v>
      </c>
      <c r="Z811" s="3"/>
    </row>
    <row r="812" spans="1:26" hidden="1" x14ac:dyDescent="0.25">
      <c r="A812" s="10" t="str">
        <f t="shared" si="12"/>
        <v>2016Greater Bay Area1-in-2July PeakPGE11</v>
      </c>
      <c r="B812" s="10" t="s">
        <v>57</v>
      </c>
      <c r="C812" s="10" t="s">
        <v>10</v>
      </c>
      <c r="D812" s="10" t="s">
        <v>3</v>
      </c>
      <c r="E812" s="10" t="s">
        <v>9</v>
      </c>
      <c r="F812">
        <v>11</v>
      </c>
      <c r="G812">
        <v>0.68350017070770264</v>
      </c>
      <c r="H812">
        <v>0.68350017070770264</v>
      </c>
      <c r="I812">
        <v>81.325843811035156</v>
      </c>
      <c r="J812">
        <v>0</v>
      </c>
      <c r="K812">
        <v>54535</v>
      </c>
      <c r="L812">
        <v>50283.120110000003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 t="s">
        <v>38</v>
      </c>
      <c r="Z812" s="3"/>
    </row>
    <row r="813" spans="1:26" hidden="1" x14ac:dyDescent="0.25">
      <c r="A813" s="10" t="str">
        <f t="shared" si="12"/>
        <v>2016Greater Bay Area1-in-10July PeakPGE11</v>
      </c>
      <c r="B813" s="10" t="s">
        <v>57</v>
      </c>
      <c r="C813" s="10" t="s">
        <v>10</v>
      </c>
      <c r="D813" s="10" t="s">
        <v>3</v>
      </c>
      <c r="E813" s="10" t="s">
        <v>1</v>
      </c>
      <c r="F813">
        <v>11</v>
      </c>
      <c r="G813">
        <v>0.82818776369094849</v>
      </c>
      <c r="H813">
        <v>0.82818776369094849</v>
      </c>
      <c r="I813">
        <v>86.327751159667969</v>
      </c>
      <c r="J813">
        <v>0</v>
      </c>
      <c r="K813">
        <v>54535</v>
      </c>
      <c r="L813">
        <v>50283.120110000003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 t="s">
        <v>38</v>
      </c>
      <c r="Z813" s="3"/>
    </row>
    <row r="814" spans="1:26" hidden="1" x14ac:dyDescent="0.25">
      <c r="A814" s="10" t="str">
        <f t="shared" si="12"/>
        <v>2016Greater Bay Area1-in-10July PeakCAISO12</v>
      </c>
      <c r="B814" s="10" t="s">
        <v>57</v>
      </c>
      <c r="C814" s="10" t="s">
        <v>10</v>
      </c>
      <c r="D814" s="10" t="s">
        <v>3</v>
      </c>
      <c r="E814" s="10" t="s">
        <v>1</v>
      </c>
      <c r="F814">
        <v>12</v>
      </c>
      <c r="G814">
        <v>0.91701525449752808</v>
      </c>
      <c r="H814">
        <v>0.91701525449752808</v>
      </c>
      <c r="I814">
        <v>88.462722778320313</v>
      </c>
      <c r="J814">
        <v>0</v>
      </c>
      <c r="K814">
        <v>54535</v>
      </c>
      <c r="L814">
        <v>50283.120110000003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 t="s">
        <v>39</v>
      </c>
      <c r="Z814" s="3"/>
    </row>
    <row r="815" spans="1:26" hidden="1" x14ac:dyDescent="0.25">
      <c r="A815" s="10" t="str">
        <f t="shared" si="12"/>
        <v>2016Greater Bay Area1-in-2July PeakCAISO12</v>
      </c>
      <c r="B815" s="10" t="s">
        <v>57</v>
      </c>
      <c r="C815" s="10" t="s">
        <v>10</v>
      </c>
      <c r="D815" s="10" t="s">
        <v>3</v>
      </c>
      <c r="E815" s="10" t="s">
        <v>9</v>
      </c>
      <c r="F815">
        <v>12</v>
      </c>
      <c r="G815">
        <v>0.7171400785446167</v>
      </c>
      <c r="H815">
        <v>0.7171400785446167</v>
      </c>
      <c r="I815">
        <v>80.721214294433594</v>
      </c>
      <c r="J815">
        <v>0</v>
      </c>
      <c r="K815">
        <v>54535</v>
      </c>
      <c r="L815">
        <v>50283.120110000003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 t="s">
        <v>39</v>
      </c>
      <c r="Z815" s="3"/>
    </row>
    <row r="816" spans="1:26" hidden="1" x14ac:dyDescent="0.25">
      <c r="A816" s="10" t="str">
        <f t="shared" si="12"/>
        <v>2016Greater Bay Area1-in-10July PeakPGE12</v>
      </c>
      <c r="B816" s="10" t="s">
        <v>57</v>
      </c>
      <c r="C816" s="10" t="s">
        <v>10</v>
      </c>
      <c r="D816" s="10" t="s">
        <v>3</v>
      </c>
      <c r="E816" s="10" t="s">
        <v>1</v>
      </c>
      <c r="F816">
        <v>12</v>
      </c>
      <c r="G816">
        <v>0.98041296005249023</v>
      </c>
      <c r="H816">
        <v>0.98041296005249023</v>
      </c>
      <c r="I816">
        <v>90.810020446777344</v>
      </c>
      <c r="J816">
        <v>0</v>
      </c>
      <c r="K816">
        <v>54535</v>
      </c>
      <c r="L816">
        <v>50283.120110000003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 t="s">
        <v>38</v>
      </c>
      <c r="Z816" s="3"/>
    </row>
    <row r="817" spans="1:26" hidden="1" x14ac:dyDescent="0.25">
      <c r="A817" s="10" t="str">
        <f t="shared" si="12"/>
        <v>2016Greater Bay Area1-in-2July PeakPGE12</v>
      </c>
      <c r="B817" s="10" t="s">
        <v>57</v>
      </c>
      <c r="C817" s="10" t="s">
        <v>10</v>
      </c>
      <c r="D817" s="10" t="s">
        <v>3</v>
      </c>
      <c r="E817" s="10" t="s">
        <v>9</v>
      </c>
      <c r="F817">
        <v>12</v>
      </c>
      <c r="G817">
        <v>0.80913102626800537</v>
      </c>
      <c r="H817">
        <v>0.80913102626800537</v>
      </c>
      <c r="I817">
        <v>85.915885925292969</v>
      </c>
      <c r="J817">
        <v>0</v>
      </c>
      <c r="K817">
        <v>54535</v>
      </c>
      <c r="L817">
        <v>50283.120110000003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 t="s">
        <v>38</v>
      </c>
      <c r="Z817" s="3"/>
    </row>
    <row r="818" spans="1:26" hidden="1" x14ac:dyDescent="0.25">
      <c r="A818" s="10" t="str">
        <f t="shared" si="12"/>
        <v>2016Greater Bay Area1-in-2July PeakCAISO13</v>
      </c>
      <c r="B818" s="10" t="s">
        <v>57</v>
      </c>
      <c r="C818" s="10" t="s">
        <v>10</v>
      </c>
      <c r="D818" s="10" t="s">
        <v>3</v>
      </c>
      <c r="E818" s="10" t="s">
        <v>9</v>
      </c>
      <c r="F818">
        <v>13</v>
      </c>
      <c r="G818">
        <v>0.88481223583221436</v>
      </c>
      <c r="H818">
        <v>0.88481223583221436</v>
      </c>
      <c r="I818">
        <v>83.480720520019531</v>
      </c>
      <c r="J818">
        <v>0</v>
      </c>
      <c r="K818">
        <v>54535</v>
      </c>
      <c r="L818">
        <v>50283.120110000003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 t="s">
        <v>39</v>
      </c>
      <c r="Z818" s="3"/>
    </row>
    <row r="819" spans="1:26" hidden="1" x14ac:dyDescent="0.25">
      <c r="A819" s="10" t="str">
        <f t="shared" si="12"/>
        <v>2016Greater Bay Area1-in-10July PeakCAISO13</v>
      </c>
      <c r="B819" s="10" t="s">
        <v>57</v>
      </c>
      <c r="C819" s="10" t="s">
        <v>10</v>
      </c>
      <c r="D819" s="10" t="s">
        <v>3</v>
      </c>
      <c r="E819" s="10" t="s">
        <v>1</v>
      </c>
      <c r="F819">
        <v>13</v>
      </c>
      <c r="G819">
        <v>1.1314195394515991</v>
      </c>
      <c r="H819">
        <v>1.1314195394515991</v>
      </c>
      <c r="I819">
        <v>92.308128356933594</v>
      </c>
      <c r="J819">
        <v>0</v>
      </c>
      <c r="K819">
        <v>54535</v>
      </c>
      <c r="L819">
        <v>50283.120110000003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 t="s">
        <v>39</v>
      </c>
      <c r="Z819" s="3"/>
    </row>
    <row r="820" spans="1:26" hidden="1" x14ac:dyDescent="0.25">
      <c r="A820" s="10" t="str">
        <f t="shared" si="12"/>
        <v>2016Greater Bay Area1-in-2July PeakPGE13</v>
      </c>
      <c r="B820" s="10" t="s">
        <v>57</v>
      </c>
      <c r="C820" s="10" t="s">
        <v>10</v>
      </c>
      <c r="D820" s="10" t="s">
        <v>3</v>
      </c>
      <c r="E820" s="10" t="s">
        <v>9</v>
      </c>
      <c r="F820">
        <v>13</v>
      </c>
      <c r="G820">
        <v>0.99831128120422363</v>
      </c>
      <c r="H820">
        <v>0.99831128120422363</v>
      </c>
      <c r="I820">
        <v>89.863265991210938</v>
      </c>
      <c r="J820">
        <v>0</v>
      </c>
      <c r="K820">
        <v>54535</v>
      </c>
      <c r="L820">
        <v>50283.120110000003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 t="s">
        <v>38</v>
      </c>
      <c r="Z820" s="3"/>
    </row>
    <row r="821" spans="1:26" hidden="1" x14ac:dyDescent="0.25">
      <c r="A821" s="10" t="str">
        <f t="shared" si="12"/>
        <v>2016Greater Bay Area1-in-10July PeakPGE13</v>
      </c>
      <c r="B821" s="10" t="s">
        <v>57</v>
      </c>
      <c r="C821" s="10" t="s">
        <v>10</v>
      </c>
      <c r="D821" s="10" t="s">
        <v>3</v>
      </c>
      <c r="E821" s="10" t="s">
        <v>1</v>
      </c>
      <c r="F821">
        <v>13</v>
      </c>
      <c r="G821">
        <v>1.2096400260925293</v>
      </c>
      <c r="H821">
        <v>1.2096400260925293</v>
      </c>
      <c r="I821">
        <v>94.690505981445313</v>
      </c>
      <c r="J821">
        <v>0</v>
      </c>
      <c r="K821">
        <v>54535</v>
      </c>
      <c r="L821">
        <v>50283.120110000003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 t="s">
        <v>38</v>
      </c>
      <c r="Z821" s="3"/>
    </row>
    <row r="822" spans="1:26" hidden="1" x14ac:dyDescent="0.25">
      <c r="A822" s="10" t="str">
        <f t="shared" si="12"/>
        <v>2016Greater Bay Area1-in-10July PeakCAISO14</v>
      </c>
      <c r="B822" s="10" t="s">
        <v>57</v>
      </c>
      <c r="C822" s="10" t="s">
        <v>10</v>
      </c>
      <c r="D822" s="10" t="s">
        <v>3</v>
      </c>
      <c r="E822" s="10" t="s">
        <v>1</v>
      </c>
      <c r="F822">
        <v>14</v>
      </c>
      <c r="G822">
        <v>1.3962448835372925</v>
      </c>
      <c r="H822">
        <v>1.1114221811294556</v>
      </c>
      <c r="I822">
        <v>95.339111328125</v>
      </c>
      <c r="J822">
        <v>0.10273714363574982</v>
      </c>
      <c r="K822">
        <v>54535</v>
      </c>
      <c r="L822">
        <v>50283.120110000003</v>
      </c>
      <c r="M822">
        <v>0.28482267260551453</v>
      </c>
      <c r="N822">
        <v>0.15315474569797516</v>
      </c>
      <c r="O822">
        <v>0.23094731569290161</v>
      </c>
      <c r="P822">
        <v>0.28482267260551453</v>
      </c>
      <c r="Q822">
        <v>0.33869802951812744</v>
      </c>
      <c r="R822">
        <v>0.4164905846118927</v>
      </c>
      <c r="S822" t="s">
        <v>39</v>
      </c>
      <c r="Z822" s="3"/>
    </row>
    <row r="823" spans="1:26" hidden="1" x14ac:dyDescent="0.25">
      <c r="A823" s="10" t="str">
        <f t="shared" si="12"/>
        <v>2016Greater Bay Area1-in-2July PeakCAISO14</v>
      </c>
      <c r="B823" s="10" t="s">
        <v>57</v>
      </c>
      <c r="C823" s="10" t="s">
        <v>10</v>
      </c>
      <c r="D823" s="10" t="s">
        <v>3</v>
      </c>
      <c r="E823" s="10" t="s">
        <v>9</v>
      </c>
      <c r="F823">
        <v>14</v>
      </c>
      <c r="G823">
        <v>1.091915488243103</v>
      </c>
      <c r="H823">
        <v>0.95485866069793701</v>
      </c>
      <c r="I823">
        <v>85.510047912597656</v>
      </c>
      <c r="J823">
        <v>0.10273714363574982</v>
      </c>
      <c r="K823">
        <v>54535</v>
      </c>
      <c r="L823">
        <v>50283.120110000003</v>
      </c>
      <c r="M823">
        <v>0.13705679774284363</v>
      </c>
      <c r="N823">
        <v>5.3888745605945587E-3</v>
      </c>
      <c r="O823">
        <v>8.3181440830230713E-2</v>
      </c>
      <c r="P823">
        <v>0.13705679774284363</v>
      </c>
      <c r="Q823">
        <v>0.19093215465545654</v>
      </c>
      <c r="R823">
        <v>0.2687247097492218</v>
      </c>
      <c r="S823" t="s">
        <v>39</v>
      </c>
      <c r="Z823" s="3"/>
    </row>
    <row r="824" spans="1:26" hidden="1" x14ac:dyDescent="0.25">
      <c r="A824" s="10" t="str">
        <f t="shared" si="12"/>
        <v>2016Greater Bay Area1-in-10July PeakPGE14</v>
      </c>
      <c r="B824" s="10" t="s">
        <v>57</v>
      </c>
      <c r="C824" s="10" t="s">
        <v>10</v>
      </c>
      <c r="D824" s="10" t="s">
        <v>3</v>
      </c>
      <c r="E824" s="10" t="s">
        <v>1</v>
      </c>
      <c r="F824">
        <v>14</v>
      </c>
      <c r="G824">
        <v>1.4927738904953003</v>
      </c>
      <c r="H824">
        <v>1.1653999090194702</v>
      </c>
      <c r="I824">
        <v>97.779541015625</v>
      </c>
      <c r="J824">
        <v>0.10273714363574982</v>
      </c>
      <c r="K824">
        <v>54535</v>
      </c>
      <c r="L824">
        <v>50283.120110000003</v>
      </c>
      <c r="M824">
        <v>0.32737398147583008</v>
      </c>
      <c r="N824">
        <v>0.19570605456829071</v>
      </c>
      <c r="O824">
        <v>0.27349862456321716</v>
      </c>
      <c r="P824">
        <v>0.32737398147583008</v>
      </c>
      <c r="Q824">
        <v>0.38124933838844299</v>
      </c>
      <c r="R824">
        <v>0.45904189348220825</v>
      </c>
      <c r="S824" t="s">
        <v>38</v>
      </c>
      <c r="Z824" s="3"/>
    </row>
    <row r="825" spans="1:26" hidden="1" x14ac:dyDescent="0.25">
      <c r="A825" s="10" t="str">
        <f t="shared" si="12"/>
        <v>2016Greater Bay Area1-in-2July PeakPGE14</v>
      </c>
      <c r="B825" s="10" t="s">
        <v>57</v>
      </c>
      <c r="C825" s="10" t="s">
        <v>10</v>
      </c>
      <c r="D825" s="10" t="s">
        <v>3</v>
      </c>
      <c r="E825" s="10" t="s">
        <v>9</v>
      </c>
      <c r="F825">
        <v>14</v>
      </c>
      <c r="G825">
        <v>1.231980562210083</v>
      </c>
      <c r="H825">
        <v>1.0077863931655884</v>
      </c>
      <c r="I825">
        <v>92.917770385742188</v>
      </c>
      <c r="J825">
        <v>0.10273714363574982</v>
      </c>
      <c r="K825">
        <v>54535</v>
      </c>
      <c r="L825">
        <v>50283.120110000003</v>
      </c>
      <c r="M825">
        <v>0.22419416904449463</v>
      </c>
      <c r="N825">
        <v>9.2526242136955261E-2</v>
      </c>
      <c r="O825">
        <v>0.17031881213188171</v>
      </c>
      <c r="P825">
        <v>0.22419416904449463</v>
      </c>
      <c r="Q825">
        <v>0.27806952595710754</v>
      </c>
      <c r="R825">
        <v>0.3558620810508728</v>
      </c>
      <c r="S825" t="s">
        <v>38</v>
      </c>
      <c r="Z825" s="3"/>
    </row>
    <row r="826" spans="1:26" hidden="1" x14ac:dyDescent="0.25">
      <c r="A826" s="10" t="str">
        <f t="shared" si="12"/>
        <v>2016Greater Bay Area1-in-2July PeakCAISO15</v>
      </c>
      <c r="B826" s="10" t="s">
        <v>57</v>
      </c>
      <c r="C826" s="10" t="s">
        <v>10</v>
      </c>
      <c r="D826" s="10" t="s">
        <v>3</v>
      </c>
      <c r="E826" s="10" t="s">
        <v>9</v>
      </c>
      <c r="F826">
        <v>15</v>
      </c>
      <c r="G826">
        <v>1.3168290853500366</v>
      </c>
      <c r="H826">
        <v>1.1100939512252808</v>
      </c>
      <c r="I826">
        <v>86.644668579101563</v>
      </c>
      <c r="J826">
        <v>0.1230589896440506</v>
      </c>
      <c r="K826">
        <v>54535</v>
      </c>
      <c r="L826">
        <v>50283.120110000003</v>
      </c>
      <c r="M826">
        <v>0.20673514902591705</v>
      </c>
      <c r="N826">
        <v>4.9022749066352844E-2</v>
      </c>
      <c r="O826">
        <v>0.14220301806926727</v>
      </c>
      <c r="P826">
        <v>0.20673514902591705</v>
      </c>
      <c r="Q826">
        <v>0.27126729488372803</v>
      </c>
      <c r="R826">
        <v>0.36444756388664246</v>
      </c>
      <c r="S826" t="s">
        <v>39</v>
      </c>
      <c r="Z826" s="3"/>
    </row>
    <row r="827" spans="1:26" hidden="1" x14ac:dyDescent="0.25">
      <c r="A827" s="10" t="str">
        <f t="shared" si="12"/>
        <v>2016Greater Bay Area1-in-10July PeakCAISO15</v>
      </c>
      <c r="B827" s="10" t="s">
        <v>57</v>
      </c>
      <c r="C827" s="10" t="s">
        <v>10</v>
      </c>
      <c r="D827" s="10" t="s">
        <v>3</v>
      </c>
      <c r="E827" s="10" t="s">
        <v>1</v>
      </c>
      <c r="F827">
        <v>15</v>
      </c>
      <c r="G827">
        <v>1.6838444471359253</v>
      </c>
      <c r="H827">
        <v>1.2942137718200684</v>
      </c>
      <c r="I827">
        <v>96.950294494628906</v>
      </c>
      <c r="J827">
        <v>0.1230589896440506</v>
      </c>
      <c r="K827">
        <v>54535</v>
      </c>
      <c r="L827">
        <v>50283.120110000003</v>
      </c>
      <c r="M827">
        <v>0.38963070511817932</v>
      </c>
      <c r="N827">
        <v>0.23191830515861511</v>
      </c>
      <c r="O827">
        <v>0.32509857416152954</v>
      </c>
      <c r="P827">
        <v>0.38963070511817932</v>
      </c>
      <c r="Q827">
        <v>0.4541628360748291</v>
      </c>
      <c r="R827">
        <v>0.54734313488006592</v>
      </c>
      <c r="S827" t="s">
        <v>39</v>
      </c>
      <c r="Z827" s="3"/>
    </row>
    <row r="828" spans="1:26" hidden="1" x14ac:dyDescent="0.25">
      <c r="A828" s="10" t="str">
        <f t="shared" si="12"/>
        <v>2016Greater Bay Area1-in-2July PeakPGE15</v>
      </c>
      <c r="B828" s="10" t="s">
        <v>57</v>
      </c>
      <c r="C828" s="10" t="s">
        <v>10</v>
      </c>
      <c r="D828" s="10" t="s">
        <v>3</v>
      </c>
      <c r="E828" s="10" t="s">
        <v>9</v>
      </c>
      <c r="F828">
        <v>15</v>
      </c>
      <c r="G828">
        <v>1.485744833946228</v>
      </c>
      <c r="H828">
        <v>1.1702578067779541</v>
      </c>
      <c r="I828">
        <v>94.624786376953125</v>
      </c>
      <c r="J828">
        <v>0.1230589896440506</v>
      </c>
      <c r="K828">
        <v>54535</v>
      </c>
      <c r="L828">
        <v>50283.120110000003</v>
      </c>
      <c r="M828">
        <v>0.31548699736595154</v>
      </c>
      <c r="N828">
        <v>0.15777459740638733</v>
      </c>
      <c r="O828">
        <v>0.25095486640930176</v>
      </c>
      <c r="P828">
        <v>0.31548699736595154</v>
      </c>
      <c r="Q828">
        <v>0.38001912832260132</v>
      </c>
      <c r="R828">
        <v>0.47319939732551575</v>
      </c>
      <c r="S828" t="s">
        <v>38</v>
      </c>
      <c r="Z828" s="3"/>
    </row>
    <row r="829" spans="1:26" hidden="1" x14ac:dyDescent="0.25">
      <c r="A829" s="10" t="str">
        <f t="shared" si="12"/>
        <v>2016Greater Bay Area1-in-10July PeakPGE15</v>
      </c>
      <c r="B829" s="10" t="s">
        <v>57</v>
      </c>
      <c r="C829" s="10" t="s">
        <v>10</v>
      </c>
      <c r="D829" s="10" t="s">
        <v>3</v>
      </c>
      <c r="E829" s="10" t="s">
        <v>1</v>
      </c>
      <c r="F829">
        <v>15</v>
      </c>
      <c r="G829">
        <v>1.8002567291259766</v>
      </c>
      <c r="H829">
        <v>1.3582766056060791</v>
      </c>
      <c r="I829">
        <v>99.447769165039063</v>
      </c>
      <c r="J829">
        <v>0.1230589896440506</v>
      </c>
      <c r="K829">
        <v>54535</v>
      </c>
      <c r="L829">
        <v>50283.120110000003</v>
      </c>
      <c r="M829">
        <v>0.44198006391525269</v>
      </c>
      <c r="N829">
        <v>0.28426766395568848</v>
      </c>
      <c r="O829">
        <v>0.37744793295860291</v>
      </c>
      <c r="P829">
        <v>0.44198006391525269</v>
      </c>
      <c r="Q829">
        <v>0.50651222467422485</v>
      </c>
      <c r="R829">
        <v>0.59969246387481689</v>
      </c>
      <c r="S829" t="s">
        <v>38</v>
      </c>
      <c r="Z829" s="3"/>
    </row>
    <row r="830" spans="1:26" hidden="1" x14ac:dyDescent="0.25">
      <c r="A830" s="10" t="str">
        <f t="shared" si="12"/>
        <v>2016Greater Bay Area1-in-2July PeakCAISO16</v>
      </c>
      <c r="B830" s="10" t="s">
        <v>57</v>
      </c>
      <c r="C830" s="10" t="s">
        <v>10</v>
      </c>
      <c r="D830" s="10" t="s">
        <v>3</v>
      </c>
      <c r="E830" s="10" t="s">
        <v>9</v>
      </c>
      <c r="F830">
        <v>16</v>
      </c>
      <c r="G830">
        <v>1.5792285203933716</v>
      </c>
      <c r="H830">
        <v>1.3543895483016968</v>
      </c>
      <c r="I830">
        <v>86.914199829101563</v>
      </c>
      <c r="J830">
        <v>0.15615223348140717</v>
      </c>
      <c r="K830">
        <v>54535</v>
      </c>
      <c r="L830">
        <v>50283.120110000003</v>
      </c>
      <c r="M830">
        <v>0.22483895719051361</v>
      </c>
      <c r="N830">
        <v>2.4714253842830658E-2</v>
      </c>
      <c r="O830">
        <v>0.14295272529125214</v>
      </c>
      <c r="P830">
        <v>0.22483895719051361</v>
      </c>
      <c r="Q830">
        <v>0.30672517418861389</v>
      </c>
      <c r="R830">
        <v>0.42496365308761597</v>
      </c>
      <c r="S830" t="s">
        <v>39</v>
      </c>
      <c r="Z830" s="3"/>
    </row>
    <row r="831" spans="1:26" hidden="1" x14ac:dyDescent="0.25">
      <c r="A831" s="10" t="str">
        <f t="shared" si="12"/>
        <v>2016Greater Bay Area1-in-10July PeakCAISO16</v>
      </c>
      <c r="B831" s="10" t="s">
        <v>57</v>
      </c>
      <c r="C831" s="10" t="s">
        <v>10</v>
      </c>
      <c r="D831" s="10" t="s">
        <v>3</v>
      </c>
      <c r="E831" s="10" t="s">
        <v>1</v>
      </c>
      <c r="F831">
        <v>16</v>
      </c>
      <c r="G831">
        <v>2.0193777084350586</v>
      </c>
      <c r="H831">
        <v>1.5078662633895874</v>
      </c>
      <c r="I831">
        <v>98.21160888671875</v>
      </c>
      <c r="J831">
        <v>0.15615223348140717</v>
      </c>
      <c r="K831">
        <v>54535</v>
      </c>
      <c r="L831">
        <v>50283.120110000003</v>
      </c>
      <c r="M831">
        <v>0.51151144504547119</v>
      </c>
      <c r="N831">
        <v>0.31138673424720764</v>
      </c>
      <c r="O831">
        <v>0.42962521314620972</v>
      </c>
      <c r="P831">
        <v>0.51151144504547119</v>
      </c>
      <c r="Q831">
        <v>0.59339767694473267</v>
      </c>
      <c r="R831">
        <v>0.71163612604141235</v>
      </c>
      <c r="S831" t="s">
        <v>39</v>
      </c>
      <c r="Z831" s="3"/>
    </row>
    <row r="832" spans="1:26" hidden="1" x14ac:dyDescent="0.25">
      <c r="A832" s="10" t="str">
        <f t="shared" si="12"/>
        <v>2016Greater Bay Area1-in-10July PeakPGE16</v>
      </c>
      <c r="B832" s="10" t="s">
        <v>57</v>
      </c>
      <c r="C832" s="10" t="s">
        <v>10</v>
      </c>
      <c r="D832" s="10" t="s">
        <v>3</v>
      </c>
      <c r="E832" s="10" t="s">
        <v>1</v>
      </c>
      <c r="F832">
        <v>16</v>
      </c>
      <c r="G832">
        <v>2.1589870452880859</v>
      </c>
      <c r="H832">
        <v>1.574650764465332</v>
      </c>
      <c r="I832">
        <v>100.8992919921875</v>
      </c>
      <c r="J832">
        <v>0.15615223348140717</v>
      </c>
      <c r="K832">
        <v>54535</v>
      </c>
      <c r="L832">
        <v>50283.120110000003</v>
      </c>
      <c r="M832">
        <v>0.58433628082275391</v>
      </c>
      <c r="N832">
        <v>0.38421157002449036</v>
      </c>
      <c r="O832">
        <v>0.50245004892349243</v>
      </c>
      <c r="P832">
        <v>0.58433628082275391</v>
      </c>
      <c r="Q832">
        <v>0.66622251272201538</v>
      </c>
      <c r="R832">
        <v>0.78446096181869507</v>
      </c>
      <c r="S832" t="s">
        <v>38</v>
      </c>
      <c r="Z832" s="3"/>
    </row>
    <row r="833" spans="1:26" hidden="1" x14ac:dyDescent="0.25">
      <c r="A833" s="10" t="str">
        <f t="shared" si="12"/>
        <v>2016Greater Bay Area1-in-2July PeakPGE16</v>
      </c>
      <c r="B833" s="10" t="s">
        <v>57</v>
      </c>
      <c r="C833" s="10" t="s">
        <v>10</v>
      </c>
      <c r="D833" s="10" t="s">
        <v>3</v>
      </c>
      <c r="E833" s="10" t="s">
        <v>9</v>
      </c>
      <c r="F833">
        <v>16</v>
      </c>
      <c r="G833">
        <v>1.7818036079406738</v>
      </c>
      <c r="H833">
        <v>1.3573741912841797</v>
      </c>
      <c r="I833">
        <v>95.459487915039063</v>
      </c>
      <c r="J833">
        <v>0.15615223348140717</v>
      </c>
      <c r="K833">
        <v>54535</v>
      </c>
      <c r="L833">
        <v>50283.120110000003</v>
      </c>
      <c r="M833">
        <v>0.42442938685417175</v>
      </c>
      <c r="N833">
        <v>0.2243046909570694</v>
      </c>
      <c r="O833">
        <v>0.34254315495491028</v>
      </c>
      <c r="P833">
        <v>0.42442938685417175</v>
      </c>
      <c r="Q833">
        <v>0.50631558895111084</v>
      </c>
      <c r="R833">
        <v>0.6245540976524353</v>
      </c>
      <c r="S833" t="s">
        <v>38</v>
      </c>
      <c r="Z833" s="3"/>
    </row>
    <row r="834" spans="1:26" hidden="1" x14ac:dyDescent="0.25">
      <c r="A834" s="10" t="str">
        <f t="shared" ref="A834:A897" si="13">CONCATENATE(B834,C834,E834,D834,S834,F834)</f>
        <v>2016Greater Bay Area1-in-2July PeakCAISO17</v>
      </c>
      <c r="B834" s="10" t="s">
        <v>57</v>
      </c>
      <c r="C834" s="10" t="s">
        <v>10</v>
      </c>
      <c r="D834" s="10" t="s">
        <v>3</v>
      </c>
      <c r="E834" s="10" t="s">
        <v>9</v>
      </c>
      <c r="F834">
        <v>17</v>
      </c>
      <c r="G834">
        <v>1.817929744720459</v>
      </c>
      <c r="H834">
        <v>1.4789857864379883</v>
      </c>
      <c r="I834">
        <v>86.633804321289063</v>
      </c>
      <c r="J834">
        <v>0.16046801209449768</v>
      </c>
      <c r="K834">
        <v>54535</v>
      </c>
      <c r="L834">
        <v>50283.120110000003</v>
      </c>
      <c r="M834">
        <v>0.33894392848014832</v>
      </c>
      <c r="N834">
        <v>0.13328813016414642</v>
      </c>
      <c r="O834">
        <v>0.25479450821876526</v>
      </c>
      <c r="P834">
        <v>0.33894392848014832</v>
      </c>
      <c r="Q834">
        <v>0.42309334874153137</v>
      </c>
      <c r="R834">
        <v>0.54459971189498901</v>
      </c>
      <c r="S834" t="s">
        <v>39</v>
      </c>
      <c r="Z834" s="3"/>
    </row>
    <row r="835" spans="1:26" hidden="1" x14ac:dyDescent="0.25">
      <c r="A835" s="10" t="str">
        <f t="shared" si="13"/>
        <v>2016Greater Bay Area1-in-10July PeakCAISO17</v>
      </c>
      <c r="B835" s="10" t="s">
        <v>57</v>
      </c>
      <c r="C835" s="10" t="s">
        <v>10</v>
      </c>
      <c r="D835" s="10" t="s">
        <v>3</v>
      </c>
      <c r="E835" s="10" t="s">
        <v>1</v>
      </c>
      <c r="F835">
        <v>17</v>
      </c>
      <c r="G835">
        <v>2.3246076107025146</v>
      </c>
      <c r="H835">
        <v>1.7405695915222168</v>
      </c>
      <c r="I835">
        <v>98.071296691894531</v>
      </c>
      <c r="J835">
        <v>0.16046801209449768</v>
      </c>
      <c r="K835">
        <v>54535</v>
      </c>
      <c r="L835">
        <v>50283.120110000003</v>
      </c>
      <c r="M835">
        <v>0.58403801918029785</v>
      </c>
      <c r="N835">
        <v>0.37838220596313477</v>
      </c>
      <c r="O835">
        <v>0.49988859891891479</v>
      </c>
      <c r="P835">
        <v>0.58403801918029785</v>
      </c>
      <c r="Q835">
        <v>0.66818743944168091</v>
      </c>
      <c r="R835">
        <v>0.78969383239746094</v>
      </c>
      <c r="S835" t="s">
        <v>39</v>
      </c>
      <c r="Z835" s="3"/>
    </row>
    <row r="836" spans="1:26" hidden="1" x14ac:dyDescent="0.25">
      <c r="A836" s="10" t="str">
        <f t="shared" si="13"/>
        <v>2016Greater Bay Area1-in-10July PeakPGE17</v>
      </c>
      <c r="B836" s="10" t="s">
        <v>57</v>
      </c>
      <c r="C836" s="10" t="s">
        <v>10</v>
      </c>
      <c r="D836" s="10" t="s">
        <v>3</v>
      </c>
      <c r="E836" s="10" t="s">
        <v>1</v>
      </c>
      <c r="F836">
        <v>17</v>
      </c>
      <c r="G836">
        <v>2.4853188991546631</v>
      </c>
      <c r="H836">
        <v>1.8353903293609619</v>
      </c>
      <c r="I836">
        <v>100.78459930419922</v>
      </c>
      <c r="J836">
        <v>0.16046801209449768</v>
      </c>
      <c r="K836">
        <v>54535</v>
      </c>
      <c r="L836">
        <v>50283.120110000003</v>
      </c>
      <c r="M836">
        <v>0.6499285101890564</v>
      </c>
      <c r="N836">
        <v>0.44427269697189331</v>
      </c>
      <c r="O836">
        <v>0.56577908992767334</v>
      </c>
      <c r="P836">
        <v>0.6499285101890564</v>
      </c>
      <c r="Q836">
        <v>0.73407793045043945</v>
      </c>
      <c r="R836">
        <v>0.85558432340621948</v>
      </c>
      <c r="S836" t="s">
        <v>38</v>
      </c>
      <c r="Z836" s="3"/>
    </row>
    <row r="837" spans="1:26" hidden="1" x14ac:dyDescent="0.25">
      <c r="A837" s="10" t="str">
        <f t="shared" si="13"/>
        <v>2016Greater Bay Area1-in-2July PeakPGE17</v>
      </c>
      <c r="B837" s="10" t="s">
        <v>57</v>
      </c>
      <c r="C837" s="10" t="s">
        <v>10</v>
      </c>
      <c r="D837" s="10" t="s">
        <v>3</v>
      </c>
      <c r="E837" s="10" t="s">
        <v>9</v>
      </c>
      <c r="F837">
        <v>17</v>
      </c>
      <c r="G837">
        <v>2.051124095916748</v>
      </c>
      <c r="H837">
        <v>1.5558289289474487</v>
      </c>
      <c r="I837">
        <v>95.258659362792969</v>
      </c>
      <c r="J837">
        <v>0.16046801209449768</v>
      </c>
      <c r="K837">
        <v>54535</v>
      </c>
      <c r="L837">
        <v>50283.120110000003</v>
      </c>
      <c r="M837">
        <v>0.49529516696929932</v>
      </c>
      <c r="N837">
        <v>0.28963935375213623</v>
      </c>
      <c r="O837">
        <v>0.41114574670791626</v>
      </c>
      <c r="P837">
        <v>0.49529516696929932</v>
      </c>
      <c r="Q837">
        <v>0.57944458723068237</v>
      </c>
      <c r="R837">
        <v>0.7009509801864624</v>
      </c>
      <c r="S837" t="s">
        <v>38</v>
      </c>
      <c r="Z837" s="3"/>
    </row>
    <row r="838" spans="1:26" hidden="1" x14ac:dyDescent="0.25">
      <c r="A838" s="10" t="str">
        <f t="shared" si="13"/>
        <v>2016Greater Bay Area1-in-2July PeakCAISO18</v>
      </c>
      <c r="B838" s="10" t="s">
        <v>57</v>
      </c>
      <c r="C838" s="10" t="s">
        <v>10</v>
      </c>
      <c r="D838" s="10" t="s">
        <v>3</v>
      </c>
      <c r="E838" s="10" t="s">
        <v>9</v>
      </c>
      <c r="F838">
        <v>18</v>
      </c>
      <c r="G838">
        <v>1.9868679046630859</v>
      </c>
      <c r="H838">
        <v>1.6960370540618896</v>
      </c>
      <c r="I838">
        <v>85.09637451171875</v>
      </c>
      <c r="J838">
        <v>0.13599415123462677</v>
      </c>
      <c r="K838">
        <v>54535</v>
      </c>
      <c r="L838">
        <v>50283.120110000003</v>
      </c>
      <c r="M838">
        <v>0.29083085060119629</v>
      </c>
      <c r="N838">
        <v>0.11654074490070343</v>
      </c>
      <c r="O838">
        <v>0.21951551735401154</v>
      </c>
      <c r="P838">
        <v>0.29083085060119629</v>
      </c>
      <c r="Q838">
        <v>0.36214616894721985</v>
      </c>
      <c r="R838">
        <v>0.46512094140052795</v>
      </c>
      <c r="S838" t="s">
        <v>39</v>
      </c>
      <c r="Z838" s="3"/>
    </row>
    <row r="839" spans="1:26" hidden="1" x14ac:dyDescent="0.25">
      <c r="A839" s="10" t="str">
        <f t="shared" si="13"/>
        <v>2016Greater Bay Area1-in-10July PeakCAISO18</v>
      </c>
      <c r="B839" s="10" t="s">
        <v>57</v>
      </c>
      <c r="C839" s="10" t="s">
        <v>10</v>
      </c>
      <c r="D839" s="10" t="s">
        <v>3</v>
      </c>
      <c r="E839" s="10" t="s">
        <v>1</v>
      </c>
      <c r="F839">
        <v>18</v>
      </c>
      <c r="G839">
        <v>2.5406308174133301</v>
      </c>
      <c r="H839">
        <v>1.9711388349533081</v>
      </c>
      <c r="I839">
        <v>96.410247802734375</v>
      </c>
      <c r="J839">
        <v>0.13599415123462677</v>
      </c>
      <c r="K839">
        <v>54535</v>
      </c>
      <c r="L839">
        <v>50283.120110000003</v>
      </c>
      <c r="M839">
        <v>0.56949198246002197</v>
      </c>
      <c r="N839">
        <v>0.39520189166069031</v>
      </c>
      <c r="O839">
        <v>0.49817666411399841</v>
      </c>
      <c r="P839">
        <v>0.56949198246002197</v>
      </c>
      <c r="Q839">
        <v>0.64080733060836792</v>
      </c>
      <c r="R839">
        <v>0.74378210306167603</v>
      </c>
      <c r="S839" t="s">
        <v>39</v>
      </c>
      <c r="Z839" s="3"/>
    </row>
    <row r="840" spans="1:26" hidden="1" x14ac:dyDescent="0.25">
      <c r="A840" s="10" t="str">
        <f t="shared" si="13"/>
        <v>2016Greater Bay Area1-in-2July PeakPGE18</v>
      </c>
      <c r="B840" s="10" t="s">
        <v>57</v>
      </c>
      <c r="C840" s="10" t="s">
        <v>10</v>
      </c>
      <c r="D840" s="10" t="s">
        <v>3</v>
      </c>
      <c r="E840" s="10" t="s">
        <v>9</v>
      </c>
      <c r="F840">
        <v>18</v>
      </c>
      <c r="G840">
        <v>2.2417328357696533</v>
      </c>
      <c r="H840">
        <v>1.7476565837860107</v>
      </c>
      <c r="I840">
        <v>94.26416015625</v>
      </c>
      <c r="J840">
        <v>0.13599415123462677</v>
      </c>
      <c r="K840">
        <v>54535</v>
      </c>
      <c r="L840">
        <v>50283.120110000003</v>
      </c>
      <c r="M840">
        <v>0.49407631158828735</v>
      </c>
      <c r="N840">
        <v>0.31978622078895569</v>
      </c>
      <c r="O840">
        <v>0.42276099324226379</v>
      </c>
      <c r="P840">
        <v>0.49407631158828735</v>
      </c>
      <c r="Q840">
        <v>0.5653916597366333</v>
      </c>
      <c r="R840">
        <v>0.66836643218994141</v>
      </c>
      <c r="S840" t="s">
        <v>38</v>
      </c>
      <c r="Z840" s="3"/>
    </row>
    <row r="841" spans="1:26" hidden="1" x14ac:dyDescent="0.25">
      <c r="A841" s="10" t="str">
        <f t="shared" si="13"/>
        <v>2016Greater Bay Area1-in-10July PeakPGE18</v>
      </c>
      <c r="B841" s="10" t="s">
        <v>57</v>
      </c>
      <c r="C841" s="10" t="s">
        <v>10</v>
      </c>
      <c r="D841" s="10" t="s">
        <v>3</v>
      </c>
      <c r="E841" s="10" t="s">
        <v>1</v>
      </c>
      <c r="F841">
        <v>18</v>
      </c>
      <c r="G841">
        <v>2.7162768840789795</v>
      </c>
      <c r="H841">
        <v>2.0814328193664551</v>
      </c>
      <c r="I841">
        <v>98.782279968261719</v>
      </c>
      <c r="J841">
        <v>0.13599415123462677</v>
      </c>
      <c r="K841">
        <v>54535</v>
      </c>
      <c r="L841">
        <v>50283.120110000003</v>
      </c>
      <c r="M841">
        <v>0.63484406471252441</v>
      </c>
      <c r="N841">
        <v>0.46055397391319275</v>
      </c>
      <c r="O841">
        <v>0.56352871656417847</v>
      </c>
      <c r="P841">
        <v>0.63484406471252441</v>
      </c>
      <c r="Q841">
        <v>0.70615941286087036</v>
      </c>
      <c r="R841">
        <v>0.80913418531417847</v>
      </c>
      <c r="S841" t="s">
        <v>38</v>
      </c>
      <c r="Z841" s="3"/>
    </row>
    <row r="842" spans="1:26" hidden="1" x14ac:dyDescent="0.25">
      <c r="A842" s="10" t="str">
        <f t="shared" si="13"/>
        <v>2016Greater Bay Area1-in-2July PeakCAISO19</v>
      </c>
      <c r="B842" s="10" t="s">
        <v>57</v>
      </c>
      <c r="C842" s="10" t="s">
        <v>10</v>
      </c>
      <c r="D842" s="10" t="s">
        <v>3</v>
      </c>
      <c r="E842" s="10" t="s">
        <v>9</v>
      </c>
      <c r="F842">
        <v>19</v>
      </c>
      <c r="G842">
        <v>2.0372295379638672</v>
      </c>
      <c r="H842">
        <v>2.2503294944763184</v>
      </c>
      <c r="I842">
        <v>83.389503479003906</v>
      </c>
      <c r="J842">
        <v>0.11742977052927017</v>
      </c>
      <c r="K842">
        <v>54535</v>
      </c>
      <c r="L842">
        <v>50283.120110000003</v>
      </c>
      <c r="M842">
        <v>-0.21309998631477356</v>
      </c>
      <c r="N842">
        <v>-0.36359798908233643</v>
      </c>
      <c r="O842">
        <v>-0.27468016743659973</v>
      </c>
      <c r="P842">
        <v>-0.21309998631477356</v>
      </c>
      <c r="Q842">
        <v>-0.15151982009410858</v>
      </c>
      <c r="R842">
        <v>-6.260199099779129E-2</v>
      </c>
      <c r="S842" t="s">
        <v>39</v>
      </c>
      <c r="Z842" s="3"/>
    </row>
    <row r="843" spans="1:26" hidden="1" x14ac:dyDescent="0.25">
      <c r="A843" s="10" t="str">
        <f t="shared" si="13"/>
        <v>2016Greater Bay Area1-in-10July PeakCAISO19</v>
      </c>
      <c r="B843" s="10" t="s">
        <v>57</v>
      </c>
      <c r="C843" s="10" t="s">
        <v>10</v>
      </c>
      <c r="D843" s="10" t="s">
        <v>3</v>
      </c>
      <c r="E843" s="10" t="s">
        <v>1</v>
      </c>
      <c r="F843">
        <v>19</v>
      </c>
      <c r="G843">
        <v>2.6050286293029785</v>
      </c>
      <c r="H843">
        <v>2.8391780853271484</v>
      </c>
      <c r="I843">
        <v>93.913917541503906</v>
      </c>
      <c r="J843">
        <v>0.11742977052927017</v>
      </c>
      <c r="K843">
        <v>54535</v>
      </c>
      <c r="L843">
        <v>50283.120110000003</v>
      </c>
      <c r="M843">
        <v>-0.23414945602416992</v>
      </c>
      <c r="N843">
        <v>-0.38464745879173279</v>
      </c>
      <c r="O843">
        <v>-0.29572963714599609</v>
      </c>
      <c r="P843">
        <v>-0.23414945602416992</v>
      </c>
      <c r="Q843">
        <v>-0.17256928980350494</v>
      </c>
      <c r="R843">
        <v>-8.3651460707187653E-2</v>
      </c>
      <c r="S843" t="s">
        <v>39</v>
      </c>
      <c r="Z843" s="3"/>
    </row>
    <row r="844" spans="1:26" hidden="1" x14ac:dyDescent="0.25">
      <c r="A844" s="10" t="str">
        <f t="shared" si="13"/>
        <v>2016Greater Bay Area1-in-2July PeakPGE19</v>
      </c>
      <c r="B844" s="10" t="s">
        <v>57</v>
      </c>
      <c r="C844" s="10" t="s">
        <v>10</v>
      </c>
      <c r="D844" s="10" t="s">
        <v>3</v>
      </c>
      <c r="E844" s="10" t="s">
        <v>9</v>
      </c>
      <c r="F844">
        <v>19</v>
      </c>
      <c r="G844">
        <v>2.2985544204711914</v>
      </c>
      <c r="H844">
        <v>2.5154991149902344</v>
      </c>
      <c r="I844">
        <v>91.4144287109375</v>
      </c>
      <c r="J844">
        <v>0.11742977052927017</v>
      </c>
      <c r="K844">
        <v>54535</v>
      </c>
      <c r="L844">
        <v>50283.120110000003</v>
      </c>
      <c r="M844">
        <v>-0.21694459021091461</v>
      </c>
      <c r="N844">
        <v>-0.36744257807731628</v>
      </c>
      <c r="O844">
        <v>-0.27852475643157959</v>
      </c>
      <c r="P844">
        <v>-0.21694459021091461</v>
      </c>
      <c r="Q844">
        <v>-0.15536442399024963</v>
      </c>
      <c r="R844">
        <v>-6.6446594893932343E-2</v>
      </c>
      <c r="S844" t="s">
        <v>38</v>
      </c>
      <c r="Z844" s="3"/>
    </row>
    <row r="845" spans="1:26" hidden="1" x14ac:dyDescent="0.25">
      <c r="A845" s="10" t="str">
        <f t="shared" si="13"/>
        <v>2016Greater Bay Area1-in-10July PeakPGE19</v>
      </c>
      <c r="B845" s="10" t="s">
        <v>57</v>
      </c>
      <c r="C845" s="10" t="s">
        <v>10</v>
      </c>
      <c r="D845" s="10" t="s">
        <v>3</v>
      </c>
      <c r="E845" s="10" t="s">
        <v>1</v>
      </c>
      <c r="F845">
        <v>19</v>
      </c>
      <c r="G845">
        <v>2.7851269245147705</v>
      </c>
      <c r="H845">
        <v>3.0298202037811279</v>
      </c>
      <c r="I845">
        <v>95.364585876464844</v>
      </c>
      <c r="J845">
        <v>0.11742977052927017</v>
      </c>
      <c r="K845">
        <v>54535</v>
      </c>
      <c r="L845">
        <v>50283.120110000003</v>
      </c>
      <c r="M845">
        <v>-0.24469323456287384</v>
      </c>
      <c r="N845">
        <v>-0.39519122242927551</v>
      </c>
      <c r="O845">
        <v>-0.30627340078353882</v>
      </c>
      <c r="P845">
        <v>-0.24469323456287384</v>
      </c>
      <c r="Q845">
        <v>-0.18311306834220886</v>
      </c>
      <c r="R845">
        <v>-9.4195239245891571E-2</v>
      </c>
      <c r="S845" t="s">
        <v>38</v>
      </c>
      <c r="Z845" s="3"/>
    </row>
    <row r="846" spans="1:26" hidden="1" x14ac:dyDescent="0.25">
      <c r="A846" s="10" t="str">
        <f t="shared" si="13"/>
        <v>2016Greater Bay Area1-in-2July PeakCAISO20</v>
      </c>
      <c r="B846" s="10" t="s">
        <v>57</v>
      </c>
      <c r="C846" s="10" t="s">
        <v>10</v>
      </c>
      <c r="D846" s="10" t="s">
        <v>3</v>
      </c>
      <c r="E846" s="10" t="s">
        <v>9</v>
      </c>
      <c r="F846">
        <v>20</v>
      </c>
      <c r="G846">
        <v>1.9338221549987793</v>
      </c>
      <c r="H846">
        <v>2.1308033466339111</v>
      </c>
      <c r="I846">
        <v>80.202484130859375</v>
      </c>
      <c r="J846">
        <v>7.6294809579849243E-2</v>
      </c>
      <c r="K846">
        <v>54535</v>
      </c>
      <c r="L846">
        <v>50283.120110000003</v>
      </c>
      <c r="M846">
        <v>-0.19698129594326019</v>
      </c>
      <c r="N846">
        <v>-0.29476073384284973</v>
      </c>
      <c r="O846">
        <v>-0.23699028789997101</v>
      </c>
      <c r="P846">
        <v>-0.19698129594326019</v>
      </c>
      <c r="Q846">
        <v>-0.15697230398654938</v>
      </c>
      <c r="R846">
        <v>-9.9201865494251251E-2</v>
      </c>
      <c r="S846" t="s">
        <v>39</v>
      </c>
      <c r="Z846" s="3"/>
    </row>
    <row r="847" spans="1:26" hidden="1" x14ac:dyDescent="0.25">
      <c r="A847" s="10" t="str">
        <f t="shared" si="13"/>
        <v>2016Greater Bay Area1-in-10July PeakCAISO20</v>
      </c>
      <c r="B847" s="10" t="s">
        <v>57</v>
      </c>
      <c r="C847" s="10" t="s">
        <v>10</v>
      </c>
      <c r="D847" s="10" t="s">
        <v>3</v>
      </c>
      <c r="E847" s="10" t="s">
        <v>1</v>
      </c>
      <c r="F847">
        <v>20</v>
      </c>
      <c r="G847">
        <v>2.4728004932403564</v>
      </c>
      <c r="H847">
        <v>2.7599618434906006</v>
      </c>
      <c r="I847">
        <v>89.5452880859375</v>
      </c>
      <c r="J847">
        <v>7.6294809579849243E-2</v>
      </c>
      <c r="K847">
        <v>54535</v>
      </c>
      <c r="L847">
        <v>50283.120110000003</v>
      </c>
      <c r="M847">
        <v>-0.2871614396572113</v>
      </c>
      <c r="N847">
        <v>-0.38494086265563965</v>
      </c>
      <c r="O847">
        <v>-0.32717043161392212</v>
      </c>
      <c r="P847">
        <v>-0.2871614396572113</v>
      </c>
      <c r="Q847">
        <v>-0.24715244770050049</v>
      </c>
      <c r="R847">
        <v>-0.18938201665878296</v>
      </c>
      <c r="S847" t="s">
        <v>39</v>
      </c>
      <c r="Z847" s="3"/>
    </row>
    <row r="848" spans="1:26" hidden="1" x14ac:dyDescent="0.25">
      <c r="A848" s="10" t="str">
        <f t="shared" si="13"/>
        <v>2016Greater Bay Area1-in-2July PeakPGE20</v>
      </c>
      <c r="B848" s="10" t="s">
        <v>57</v>
      </c>
      <c r="C848" s="10" t="s">
        <v>10</v>
      </c>
      <c r="D848" s="10" t="s">
        <v>3</v>
      </c>
      <c r="E848" s="10" t="s">
        <v>9</v>
      </c>
      <c r="F848">
        <v>20</v>
      </c>
      <c r="G848">
        <v>2.1818826198577881</v>
      </c>
      <c r="H848">
        <v>2.4225327968597412</v>
      </c>
      <c r="I848">
        <v>86.673683166503906</v>
      </c>
      <c r="J848">
        <v>7.6294809579849243E-2</v>
      </c>
      <c r="K848">
        <v>54535</v>
      </c>
      <c r="L848">
        <v>50283.120110000003</v>
      </c>
      <c r="M848">
        <v>-0.24065022170543671</v>
      </c>
      <c r="N848">
        <v>-0.33842965960502625</v>
      </c>
      <c r="O848">
        <v>-0.28065922856330872</v>
      </c>
      <c r="P848">
        <v>-0.24065022170543671</v>
      </c>
      <c r="Q848">
        <v>-0.20064122974872589</v>
      </c>
      <c r="R848">
        <v>-0.14287079870700836</v>
      </c>
      <c r="S848" t="s">
        <v>38</v>
      </c>
      <c r="Z848" s="3"/>
    </row>
    <row r="849" spans="1:26" hidden="1" x14ac:dyDescent="0.25">
      <c r="A849" s="10" t="str">
        <f t="shared" si="13"/>
        <v>2016Greater Bay Area1-in-10July PeakPGE20</v>
      </c>
      <c r="B849" s="10" t="s">
        <v>57</v>
      </c>
      <c r="C849" s="10" t="s">
        <v>10</v>
      </c>
      <c r="D849" s="10" t="s">
        <v>3</v>
      </c>
      <c r="E849" s="10" t="s">
        <v>1</v>
      </c>
      <c r="F849">
        <v>20</v>
      </c>
      <c r="G849">
        <v>2.6437571048736572</v>
      </c>
      <c r="H849">
        <v>2.9589672088623047</v>
      </c>
      <c r="I849">
        <v>91.518699645996094</v>
      </c>
      <c r="J849">
        <v>7.6294809579849243E-2</v>
      </c>
      <c r="K849">
        <v>54535</v>
      </c>
      <c r="L849">
        <v>50283.120110000003</v>
      </c>
      <c r="M849">
        <v>-0.31520998477935791</v>
      </c>
      <c r="N849">
        <v>-0.41298940777778625</v>
      </c>
      <c r="O849">
        <v>-0.35521897673606873</v>
      </c>
      <c r="P849">
        <v>-0.31520998477935791</v>
      </c>
      <c r="Q849">
        <v>-0.27520099282264709</v>
      </c>
      <c r="R849">
        <v>-0.21743056178092957</v>
      </c>
      <c r="S849" t="s">
        <v>38</v>
      </c>
      <c r="Z849" s="3"/>
    </row>
    <row r="850" spans="1:26" hidden="1" x14ac:dyDescent="0.25">
      <c r="A850" s="10" t="str">
        <f t="shared" si="13"/>
        <v>2016Greater Bay Area1-in-10July PeakCAISO21</v>
      </c>
      <c r="B850" s="10" t="s">
        <v>57</v>
      </c>
      <c r="C850" s="10" t="s">
        <v>10</v>
      </c>
      <c r="D850" s="10" t="s">
        <v>3</v>
      </c>
      <c r="E850" s="10" t="s">
        <v>1</v>
      </c>
      <c r="F850">
        <v>21</v>
      </c>
      <c r="G850">
        <v>2.2575464248657227</v>
      </c>
      <c r="H850">
        <v>2.4412374496459961</v>
      </c>
      <c r="I850">
        <v>83.829147338867188</v>
      </c>
      <c r="J850">
        <v>7.6630406081676483E-2</v>
      </c>
      <c r="K850">
        <v>54535</v>
      </c>
      <c r="L850">
        <v>50283.120110000003</v>
      </c>
      <c r="M850">
        <v>-0.18369103968143463</v>
      </c>
      <c r="N850">
        <v>-0.281900554895401</v>
      </c>
      <c r="O850">
        <v>-0.22387602925300598</v>
      </c>
      <c r="P850">
        <v>-0.18369103968143463</v>
      </c>
      <c r="Q850">
        <v>-0.14350605010986328</v>
      </c>
      <c r="R850">
        <v>-8.5481509566307068E-2</v>
      </c>
      <c r="S850" t="s">
        <v>39</v>
      </c>
      <c r="Z850" s="3"/>
    </row>
    <row r="851" spans="1:26" hidden="1" x14ac:dyDescent="0.25">
      <c r="A851" s="10" t="str">
        <f t="shared" si="13"/>
        <v>2016Greater Bay Area1-in-2July PeakCAISO21</v>
      </c>
      <c r="B851" s="10" t="s">
        <v>57</v>
      </c>
      <c r="C851" s="10" t="s">
        <v>10</v>
      </c>
      <c r="D851" s="10" t="s">
        <v>3</v>
      </c>
      <c r="E851" s="10" t="s">
        <v>9</v>
      </c>
      <c r="F851">
        <v>21</v>
      </c>
      <c r="G851">
        <v>1.765485405921936</v>
      </c>
      <c r="H851">
        <v>1.8700844049453735</v>
      </c>
      <c r="I851">
        <v>76.414703369140625</v>
      </c>
      <c r="J851">
        <v>7.6630406081676483E-2</v>
      </c>
      <c r="K851">
        <v>54535</v>
      </c>
      <c r="L851">
        <v>50283.120110000003</v>
      </c>
      <c r="M851">
        <v>-0.10459904372692108</v>
      </c>
      <c r="N851">
        <v>-0.20280857384204865</v>
      </c>
      <c r="O851">
        <v>-0.14478403329849243</v>
      </c>
      <c r="P851">
        <v>-0.10459904372692108</v>
      </c>
      <c r="Q851">
        <v>-6.4414061605930328E-2</v>
      </c>
      <c r="R851">
        <v>-6.3895154744386673E-3</v>
      </c>
      <c r="S851" t="s">
        <v>39</v>
      </c>
      <c r="Z851" s="3"/>
    </row>
    <row r="852" spans="1:26" hidden="1" x14ac:dyDescent="0.25">
      <c r="A852" s="10" t="str">
        <f t="shared" si="13"/>
        <v>2016Greater Bay Area1-in-10July PeakPGE21</v>
      </c>
      <c r="B852" s="10" t="s">
        <v>57</v>
      </c>
      <c r="C852" s="10" t="s">
        <v>10</v>
      </c>
      <c r="D852" s="10" t="s">
        <v>3</v>
      </c>
      <c r="E852" s="10" t="s">
        <v>1</v>
      </c>
      <c r="F852">
        <v>21</v>
      </c>
      <c r="G852">
        <v>2.4136214256286621</v>
      </c>
      <c r="H852">
        <v>2.6205289363861084</v>
      </c>
      <c r="I852">
        <v>86.553306579589844</v>
      </c>
      <c r="J852">
        <v>7.6630406081676483E-2</v>
      </c>
      <c r="K852">
        <v>54535</v>
      </c>
      <c r="L852">
        <v>50283.120110000003</v>
      </c>
      <c r="M852">
        <v>-0.20690742135047913</v>
      </c>
      <c r="N852">
        <v>-0.30511695146560669</v>
      </c>
      <c r="O852">
        <v>-0.24709241092205048</v>
      </c>
      <c r="P852">
        <v>-0.20690742135047913</v>
      </c>
      <c r="Q852">
        <v>-0.16672243177890778</v>
      </c>
      <c r="R852">
        <v>-0.10869789123535156</v>
      </c>
      <c r="S852" t="s">
        <v>38</v>
      </c>
      <c r="Z852" s="3"/>
    </row>
    <row r="853" spans="1:26" hidden="1" x14ac:dyDescent="0.25">
      <c r="A853" s="10" t="str">
        <f t="shared" si="13"/>
        <v>2016Greater Bay Area1-in-2July PeakPGE21</v>
      </c>
      <c r="B853" s="10" t="s">
        <v>57</v>
      </c>
      <c r="C853" s="10" t="s">
        <v>10</v>
      </c>
      <c r="D853" s="10" t="s">
        <v>3</v>
      </c>
      <c r="E853" s="10" t="s">
        <v>9</v>
      </c>
      <c r="F853">
        <v>21</v>
      </c>
      <c r="G853">
        <v>1.9919524192810059</v>
      </c>
      <c r="H853">
        <v>2.1322920322418213</v>
      </c>
      <c r="I853">
        <v>81.295677185058594</v>
      </c>
      <c r="J853">
        <v>7.6630406081676483E-2</v>
      </c>
      <c r="K853">
        <v>54535</v>
      </c>
      <c r="L853">
        <v>50283.120110000003</v>
      </c>
      <c r="M853">
        <v>-0.14033964276313782</v>
      </c>
      <c r="N853">
        <v>-0.23854917287826538</v>
      </c>
      <c r="O853">
        <v>-0.18052463233470917</v>
      </c>
      <c r="P853">
        <v>-0.14033964276313782</v>
      </c>
      <c r="Q853">
        <v>-0.10015466064214706</v>
      </c>
      <c r="R853">
        <v>-4.2130112648010254E-2</v>
      </c>
      <c r="S853" t="s">
        <v>38</v>
      </c>
      <c r="Z853" s="3"/>
    </row>
    <row r="854" spans="1:26" hidden="1" x14ac:dyDescent="0.25">
      <c r="A854" s="10" t="str">
        <f t="shared" si="13"/>
        <v>2016Greater Bay Area1-in-10July PeakCAISO22</v>
      </c>
      <c r="B854" s="10" t="s">
        <v>57</v>
      </c>
      <c r="C854" s="10" t="s">
        <v>10</v>
      </c>
      <c r="D854" s="10" t="s">
        <v>3</v>
      </c>
      <c r="E854" s="10" t="s">
        <v>1</v>
      </c>
      <c r="F854">
        <v>22</v>
      </c>
      <c r="G854">
        <v>2.0032029151916504</v>
      </c>
      <c r="H854">
        <v>2.1198186874389648</v>
      </c>
      <c r="I854">
        <v>80.287734985351563</v>
      </c>
      <c r="J854">
        <v>6.3674606382846832E-2</v>
      </c>
      <c r="K854">
        <v>54535</v>
      </c>
      <c r="L854">
        <v>50283.120110000003</v>
      </c>
      <c r="M854">
        <v>-0.11661576479673386</v>
      </c>
      <c r="N854">
        <v>-0.19822114706039429</v>
      </c>
      <c r="O854">
        <v>-0.1500067263841629</v>
      </c>
      <c r="P854">
        <v>-0.11661576479673386</v>
      </c>
      <c r="Q854">
        <v>-8.322480320930481E-2</v>
      </c>
      <c r="R854">
        <v>-3.5010389983654022E-2</v>
      </c>
      <c r="S854" t="s">
        <v>39</v>
      </c>
      <c r="Z854" s="3"/>
    </row>
    <row r="855" spans="1:26" hidden="1" x14ac:dyDescent="0.25">
      <c r="A855" s="10" t="str">
        <f t="shared" si="13"/>
        <v>2016Greater Bay Area1-in-2July PeakCAISO22</v>
      </c>
      <c r="B855" s="10" t="s">
        <v>57</v>
      </c>
      <c r="C855" s="10" t="s">
        <v>10</v>
      </c>
      <c r="D855" s="10" t="s">
        <v>3</v>
      </c>
      <c r="E855" s="10" t="s">
        <v>9</v>
      </c>
      <c r="F855">
        <v>22</v>
      </c>
      <c r="G855">
        <v>1.5665793418884277</v>
      </c>
      <c r="H855">
        <v>1.6086117029190063</v>
      </c>
      <c r="I855">
        <v>73.457481384277344</v>
      </c>
      <c r="J855">
        <v>6.3674606382846832E-2</v>
      </c>
      <c r="K855">
        <v>54535</v>
      </c>
      <c r="L855">
        <v>50283.120110000003</v>
      </c>
      <c r="M855">
        <v>-4.2032387107610703E-2</v>
      </c>
      <c r="N855">
        <v>-0.12363776564598083</v>
      </c>
      <c r="O855">
        <v>-7.5423352420330048E-2</v>
      </c>
      <c r="P855">
        <v>-4.2032387107610703E-2</v>
      </c>
      <c r="Q855">
        <v>-8.6414236575365067E-3</v>
      </c>
      <c r="R855">
        <v>3.9572987705469131E-2</v>
      </c>
      <c r="S855" t="s">
        <v>39</v>
      </c>
      <c r="Z855" s="3"/>
    </row>
    <row r="856" spans="1:26" hidden="1" x14ac:dyDescent="0.25">
      <c r="A856" s="10" t="str">
        <f t="shared" si="13"/>
        <v>2016Greater Bay Area1-in-10July PeakPGE22</v>
      </c>
      <c r="B856" s="10" t="s">
        <v>57</v>
      </c>
      <c r="C856" s="10" t="s">
        <v>10</v>
      </c>
      <c r="D856" s="10" t="s">
        <v>3</v>
      </c>
      <c r="E856" s="10" t="s">
        <v>1</v>
      </c>
      <c r="F856">
        <v>22</v>
      </c>
      <c r="G856">
        <v>2.1416940689086914</v>
      </c>
      <c r="H856">
        <v>2.2802810668945312</v>
      </c>
      <c r="I856">
        <v>82.6785888671875</v>
      </c>
      <c r="J856">
        <v>6.3674606382846832E-2</v>
      </c>
      <c r="K856">
        <v>54535</v>
      </c>
      <c r="L856">
        <v>50283.120110000003</v>
      </c>
      <c r="M856">
        <v>-0.13858699798583984</v>
      </c>
      <c r="N856">
        <v>-0.22019237279891968</v>
      </c>
      <c r="O856">
        <v>-0.17197796702384949</v>
      </c>
      <c r="P856">
        <v>-0.13858699798583984</v>
      </c>
      <c r="Q856">
        <v>-0.1051960363984108</v>
      </c>
      <c r="R856">
        <v>-5.698162317276001E-2</v>
      </c>
      <c r="S856" t="s">
        <v>38</v>
      </c>
      <c r="Z856" s="3"/>
    </row>
    <row r="857" spans="1:26" hidden="1" x14ac:dyDescent="0.25">
      <c r="A857" s="10" t="str">
        <f t="shared" si="13"/>
        <v>2016Greater Bay Area1-in-2July PeakPGE22</v>
      </c>
      <c r="B857" s="10" t="s">
        <v>57</v>
      </c>
      <c r="C857" s="10" t="s">
        <v>10</v>
      </c>
      <c r="D857" s="10" t="s">
        <v>3</v>
      </c>
      <c r="E857" s="10" t="s">
        <v>9</v>
      </c>
      <c r="F857">
        <v>22</v>
      </c>
      <c r="G857">
        <v>1.7675317525863647</v>
      </c>
      <c r="H857">
        <v>1.8452907800674438</v>
      </c>
      <c r="I857">
        <v>77.085739135742188</v>
      </c>
      <c r="J857">
        <v>6.3674606382846832E-2</v>
      </c>
      <c r="K857">
        <v>54535</v>
      </c>
      <c r="L857">
        <v>50283.120110000003</v>
      </c>
      <c r="M857">
        <v>-7.7759057283401489E-2</v>
      </c>
      <c r="N857">
        <v>-0.15936443209648132</v>
      </c>
      <c r="O857">
        <v>-0.11115001887083054</v>
      </c>
      <c r="P857">
        <v>-7.7759057283401489E-2</v>
      </c>
      <c r="Q857">
        <v>-4.4368091970682144E-2</v>
      </c>
      <c r="R857">
        <v>3.8463182281702757E-3</v>
      </c>
      <c r="S857" t="s">
        <v>38</v>
      </c>
      <c r="Z857" s="3"/>
    </row>
    <row r="858" spans="1:26" hidden="1" x14ac:dyDescent="0.25">
      <c r="A858" s="10" t="str">
        <f t="shared" si="13"/>
        <v>2016Greater Bay Area1-in-2July PeakCAISO23</v>
      </c>
      <c r="B858" s="10" t="s">
        <v>57</v>
      </c>
      <c r="C858" s="10" t="s">
        <v>10</v>
      </c>
      <c r="D858" s="10" t="s">
        <v>3</v>
      </c>
      <c r="E858" s="10" t="s">
        <v>9</v>
      </c>
      <c r="F858">
        <v>23</v>
      </c>
      <c r="G858">
        <v>1.2675752639770508</v>
      </c>
      <c r="H858">
        <v>1.2984353303909302</v>
      </c>
      <c r="I858">
        <v>71.808265686035156</v>
      </c>
      <c r="J858">
        <v>5.8387260884046555E-2</v>
      </c>
      <c r="K858">
        <v>54535</v>
      </c>
      <c r="L858">
        <v>50283.120110000003</v>
      </c>
      <c r="M858">
        <v>-3.0860034748911858E-2</v>
      </c>
      <c r="N858">
        <v>-0.1056891456246376</v>
      </c>
      <c r="O858">
        <v>-6.1478313058614731E-2</v>
      </c>
      <c r="P858">
        <v>-3.0860034748911858E-2</v>
      </c>
      <c r="Q858">
        <v>-2.4175514408852905E-4</v>
      </c>
      <c r="R858">
        <v>4.3969079852104187E-2</v>
      </c>
      <c r="S858" t="s">
        <v>39</v>
      </c>
      <c r="Z858" s="3"/>
    </row>
    <row r="859" spans="1:26" hidden="1" x14ac:dyDescent="0.25">
      <c r="A859" s="10" t="str">
        <f t="shared" si="13"/>
        <v>2016Greater Bay Area1-in-10July PeakCAISO23</v>
      </c>
      <c r="B859" s="10" t="s">
        <v>57</v>
      </c>
      <c r="C859" s="10" t="s">
        <v>10</v>
      </c>
      <c r="D859" s="10" t="s">
        <v>3</v>
      </c>
      <c r="E859" s="10" t="s">
        <v>1</v>
      </c>
      <c r="F859">
        <v>23</v>
      </c>
      <c r="G859">
        <v>1.6208630800247192</v>
      </c>
      <c r="H859">
        <v>1.699849009513855</v>
      </c>
      <c r="I859">
        <v>77.770500183105469</v>
      </c>
      <c r="J859">
        <v>5.8387260884046555E-2</v>
      </c>
      <c r="K859">
        <v>54535</v>
      </c>
      <c r="L859">
        <v>50283.120110000003</v>
      </c>
      <c r="M859">
        <v>-7.8985907137393951E-2</v>
      </c>
      <c r="N859">
        <v>-0.15381501615047455</v>
      </c>
      <c r="O859">
        <v>-0.10960418730974197</v>
      </c>
      <c r="P859">
        <v>-7.8985907137393951E-2</v>
      </c>
      <c r="Q859">
        <v>-4.8367626965045929E-2</v>
      </c>
      <c r="R859">
        <v>-4.1567934677004814E-3</v>
      </c>
      <c r="S859" t="s">
        <v>39</v>
      </c>
      <c r="Z859" s="3"/>
    </row>
    <row r="860" spans="1:26" hidden="1" x14ac:dyDescent="0.25">
      <c r="A860" s="10" t="str">
        <f t="shared" si="13"/>
        <v>2016Greater Bay Area1-in-2July PeakPGE23</v>
      </c>
      <c r="B860" s="10" t="s">
        <v>57</v>
      </c>
      <c r="C860" s="10" t="s">
        <v>10</v>
      </c>
      <c r="D860" s="10" t="s">
        <v>3</v>
      </c>
      <c r="E860" s="10" t="s">
        <v>9</v>
      </c>
      <c r="F860">
        <v>23</v>
      </c>
      <c r="G860">
        <v>1.4301730394363403</v>
      </c>
      <c r="H860">
        <v>1.485150933265686</v>
      </c>
      <c r="I860">
        <v>74.358917236328125</v>
      </c>
      <c r="J860">
        <v>5.8387260884046555E-2</v>
      </c>
      <c r="K860">
        <v>54535</v>
      </c>
      <c r="L860">
        <v>50283.120110000003</v>
      </c>
      <c r="M860">
        <v>-5.49779012799263E-2</v>
      </c>
      <c r="N860">
        <v>-0.1298070102930069</v>
      </c>
      <c r="O860">
        <v>-8.5596181452274323E-2</v>
      </c>
      <c r="P860">
        <v>-5.49779012799263E-2</v>
      </c>
      <c r="Q860">
        <v>-2.4359621107578278E-2</v>
      </c>
      <c r="R860">
        <v>1.9851211458444595E-2</v>
      </c>
      <c r="S860" t="s">
        <v>38</v>
      </c>
      <c r="Z860" s="3"/>
    </row>
    <row r="861" spans="1:26" hidden="1" x14ac:dyDescent="0.25">
      <c r="A861" s="10" t="str">
        <f t="shared" si="13"/>
        <v>2016Greater Bay Area1-in-10July PeakPGE23</v>
      </c>
      <c r="B861" s="10" t="s">
        <v>57</v>
      </c>
      <c r="C861" s="10" t="s">
        <v>10</v>
      </c>
      <c r="D861" s="10" t="s">
        <v>3</v>
      </c>
      <c r="E861" s="10" t="s">
        <v>1</v>
      </c>
      <c r="F861">
        <v>23</v>
      </c>
      <c r="G861">
        <v>1.7329211235046387</v>
      </c>
      <c r="H861">
        <v>1.826595664024353</v>
      </c>
      <c r="I861">
        <v>79.698333740234375</v>
      </c>
      <c r="J861">
        <v>5.8387260884046555E-2</v>
      </c>
      <c r="K861">
        <v>54535</v>
      </c>
      <c r="L861">
        <v>50283.120110000003</v>
      </c>
      <c r="M861">
        <v>-9.3674570322036743E-2</v>
      </c>
      <c r="N861">
        <v>-0.16850368678569794</v>
      </c>
      <c r="O861">
        <v>-0.12429285049438477</v>
      </c>
      <c r="P861">
        <v>-9.3674570322036743E-2</v>
      </c>
      <c r="Q861">
        <v>-6.3056290149688721E-2</v>
      </c>
      <c r="R861">
        <v>-1.8845457583665848E-2</v>
      </c>
      <c r="S861" t="s">
        <v>38</v>
      </c>
      <c r="Z861" s="3"/>
    </row>
    <row r="862" spans="1:26" hidden="1" x14ac:dyDescent="0.25">
      <c r="A862" s="10" t="str">
        <f t="shared" si="13"/>
        <v>2016Greater Bay Area1-in-10July PeakCAISO24</v>
      </c>
      <c r="B862" s="10" t="s">
        <v>57</v>
      </c>
      <c r="C862" s="10" t="s">
        <v>10</v>
      </c>
      <c r="D862" s="10" t="s">
        <v>3</v>
      </c>
      <c r="E862" s="10" t="s">
        <v>1</v>
      </c>
      <c r="F862">
        <v>24</v>
      </c>
      <c r="G862">
        <v>1.2555142641067505</v>
      </c>
      <c r="H862">
        <v>1.3148722648620605</v>
      </c>
      <c r="I862">
        <v>75.698860168457031</v>
      </c>
      <c r="J862">
        <v>4.4309847056865692E-2</v>
      </c>
      <c r="K862">
        <v>54535</v>
      </c>
      <c r="L862">
        <v>50283.120110000003</v>
      </c>
      <c r="M862">
        <v>-5.9358026832342148E-2</v>
      </c>
      <c r="N862">
        <v>-0.11614552885293961</v>
      </c>
      <c r="O862">
        <v>-8.2594111561775208E-2</v>
      </c>
      <c r="P862">
        <v>-5.9358026832342148E-2</v>
      </c>
      <c r="Q862">
        <v>-3.6121942102909088E-2</v>
      </c>
      <c r="R862">
        <v>-2.5705269072204828E-3</v>
      </c>
      <c r="S862" t="s">
        <v>39</v>
      </c>
      <c r="Z862" s="3"/>
    </row>
    <row r="863" spans="1:26" hidden="1" x14ac:dyDescent="0.25">
      <c r="A863" s="10" t="str">
        <f t="shared" si="13"/>
        <v>2016Greater Bay Area1-in-2July PeakCAISO24</v>
      </c>
      <c r="B863" s="10" t="s">
        <v>57</v>
      </c>
      <c r="C863" s="10" t="s">
        <v>10</v>
      </c>
      <c r="D863" s="10" t="s">
        <v>3</v>
      </c>
      <c r="E863" s="10" t="s">
        <v>9</v>
      </c>
      <c r="F863">
        <v>24</v>
      </c>
      <c r="G863">
        <v>0.98185896873474121</v>
      </c>
      <c r="H863">
        <v>1.0074360370635986</v>
      </c>
      <c r="I863">
        <v>70.535011291503906</v>
      </c>
      <c r="J863">
        <v>4.4309847056865692E-2</v>
      </c>
      <c r="K863">
        <v>54535</v>
      </c>
      <c r="L863">
        <v>50283.120110000003</v>
      </c>
      <c r="M863">
        <v>-2.5577032938599586E-2</v>
      </c>
      <c r="N863">
        <v>-8.2364529371261597E-2</v>
      </c>
      <c r="O863">
        <v>-4.8813115805387497E-2</v>
      </c>
      <c r="P863">
        <v>-2.5577032938599586E-2</v>
      </c>
      <c r="Q863">
        <v>-2.3409491404891014E-3</v>
      </c>
      <c r="R863">
        <v>3.1210467219352722E-2</v>
      </c>
      <c r="S863" t="s">
        <v>39</v>
      </c>
      <c r="Z863" s="3"/>
    </row>
    <row r="864" spans="1:26" hidden="1" x14ac:dyDescent="0.25">
      <c r="A864" s="10" t="str">
        <f t="shared" si="13"/>
        <v>2016Greater Bay Area1-in-2July PeakPGE24</v>
      </c>
      <c r="B864" s="10" t="s">
        <v>57</v>
      </c>
      <c r="C864" s="10" t="s">
        <v>10</v>
      </c>
      <c r="D864" s="10" t="s">
        <v>3</v>
      </c>
      <c r="E864" s="10" t="s">
        <v>9</v>
      </c>
      <c r="F864">
        <v>24</v>
      </c>
      <c r="G864">
        <v>1.1078065633773804</v>
      </c>
      <c r="H864">
        <v>1.1498432159423828</v>
      </c>
      <c r="I864">
        <v>72.223114013671875</v>
      </c>
      <c r="J864">
        <v>4.4309847056865692E-2</v>
      </c>
      <c r="K864">
        <v>54535</v>
      </c>
      <c r="L864">
        <v>50283.120110000003</v>
      </c>
      <c r="M864">
        <v>-4.2036708444356918E-2</v>
      </c>
      <c r="N864">
        <v>-9.8824210464954376E-2</v>
      </c>
      <c r="O864">
        <v>-6.5272793173789978E-2</v>
      </c>
      <c r="P864">
        <v>-4.2036708444356918E-2</v>
      </c>
      <c r="Q864">
        <v>-1.8800625577569008E-2</v>
      </c>
      <c r="R864">
        <v>1.475079171359539E-2</v>
      </c>
      <c r="S864" t="s">
        <v>38</v>
      </c>
      <c r="Z864" s="3"/>
    </row>
    <row r="865" spans="1:26" hidden="1" x14ac:dyDescent="0.25">
      <c r="A865" s="10" t="str">
        <f t="shared" si="13"/>
        <v>2016Greater Bay Area1-in-10July PeakPGE24</v>
      </c>
      <c r="B865" s="10" t="s">
        <v>57</v>
      </c>
      <c r="C865" s="10" t="s">
        <v>10</v>
      </c>
      <c r="D865" s="10" t="s">
        <v>3</v>
      </c>
      <c r="E865" s="10" t="s">
        <v>1</v>
      </c>
      <c r="F865">
        <v>24</v>
      </c>
      <c r="G865">
        <v>1.3423140048980713</v>
      </c>
      <c r="H865">
        <v>1.4121615886688232</v>
      </c>
      <c r="I865">
        <v>77.887802124023438</v>
      </c>
      <c r="J865">
        <v>4.4309847056865692E-2</v>
      </c>
      <c r="K865">
        <v>54535</v>
      </c>
      <c r="L865">
        <v>50283.120110000003</v>
      </c>
      <c r="M865">
        <v>-6.9847531616687775E-2</v>
      </c>
      <c r="N865">
        <v>-0.12663502991199493</v>
      </c>
      <c r="O865">
        <v>-9.3083612620830536E-2</v>
      </c>
      <c r="P865">
        <v>-6.9847531616687775E-2</v>
      </c>
      <c r="Q865">
        <v>-4.6611446887254715E-2</v>
      </c>
      <c r="R865">
        <v>-1.3060031458735466E-2</v>
      </c>
      <c r="S865" t="s">
        <v>38</v>
      </c>
      <c r="Z865" s="3"/>
    </row>
    <row r="866" spans="1:26" hidden="1" x14ac:dyDescent="0.25">
      <c r="A866" s="10" t="str">
        <f t="shared" si="13"/>
        <v>2016Greater Bay Area1-in-10June PeakCAISO1</v>
      </c>
      <c r="B866" s="10" t="s">
        <v>57</v>
      </c>
      <c r="C866" s="10" t="s">
        <v>10</v>
      </c>
      <c r="D866" s="10" t="s">
        <v>4</v>
      </c>
      <c r="E866" s="10" t="s">
        <v>1</v>
      </c>
      <c r="F866">
        <v>1</v>
      </c>
      <c r="G866">
        <v>0.81041604280471802</v>
      </c>
      <c r="H866">
        <v>0.81041604280471802</v>
      </c>
      <c r="I866">
        <v>70.137924194335938</v>
      </c>
      <c r="J866">
        <v>0</v>
      </c>
      <c r="K866">
        <v>54535</v>
      </c>
      <c r="L866">
        <v>50482.739560000002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t="s">
        <v>39</v>
      </c>
      <c r="Z866" s="3"/>
    </row>
    <row r="867" spans="1:26" hidden="1" x14ac:dyDescent="0.25">
      <c r="A867" s="10" t="str">
        <f t="shared" si="13"/>
        <v>2016Greater Bay Area1-in-2June PeakCAISO1</v>
      </c>
      <c r="B867" s="10" t="s">
        <v>57</v>
      </c>
      <c r="C867" s="10" t="s">
        <v>10</v>
      </c>
      <c r="D867" s="10" t="s">
        <v>4</v>
      </c>
      <c r="E867" s="10" t="s">
        <v>9</v>
      </c>
      <c r="F867">
        <v>1</v>
      </c>
      <c r="G867">
        <v>0.83138924837112427</v>
      </c>
      <c r="H867">
        <v>0.83138924837112427</v>
      </c>
      <c r="I867">
        <v>71.796493530273438</v>
      </c>
      <c r="J867">
        <v>0</v>
      </c>
      <c r="K867">
        <v>54535</v>
      </c>
      <c r="L867">
        <v>50482.739560000002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 t="s">
        <v>39</v>
      </c>
      <c r="Z867" s="3"/>
    </row>
    <row r="868" spans="1:26" hidden="1" x14ac:dyDescent="0.25">
      <c r="A868" s="10" t="str">
        <f t="shared" si="13"/>
        <v>2016Greater Bay Area1-in-10June PeakPGE1</v>
      </c>
      <c r="B868" s="10" t="s">
        <v>57</v>
      </c>
      <c r="C868" s="10" t="s">
        <v>10</v>
      </c>
      <c r="D868" s="10" t="s">
        <v>4</v>
      </c>
      <c r="E868" s="10" t="s">
        <v>1</v>
      </c>
      <c r="F868">
        <v>1</v>
      </c>
      <c r="G868">
        <v>1.0124982595443726</v>
      </c>
      <c r="H868">
        <v>1.0124982595443726</v>
      </c>
      <c r="I868">
        <v>75.05010986328125</v>
      </c>
      <c r="J868">
        <v>0</v>
      </c>
      <c r="K868">
        <v>54535</v>
      </c>
      <c r="L868">
        <v>50482.739560000002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 t="s">
        <v>38</v>
      </c>
      <c r="Z868" s="3"/>
    </row>
    <row r="869" spans="1:26" hidden="1" x14ac:dyDescent="0.25">
      <c r="A869" s="10" t="str">
        <f t="shared" si="13"/>
        <v>2016Greater Bay Area1-in-2June PeakPGE1</v>
      </c>
      <c r="B869" s="10" t="s">
        <v>57</v>
      </c>
      <c r="C869" s="10" t="s">
        <v>10</v>
      </c>
      <c r="D869" s="10" t="s">
        <v>4</v>
      </c>
      <c r="E869" s="10" t="s">
        <v>9</v>
      </c>
      <c r="F869">
        <v>1</v>
      </c>
      <c r="G869">
        <v>0.81799042224884033</v>
      </c>
      <c r="H869">
        <v>0.81799042224884033</v>
      </c>
      <c r="I869">
        <v>71.361129760742188</v>
      </c>
      <c r="J869">
        <v>0</v>
      </c>
      <c r="K869">
        <v>54535</v>
      </c>
      <c r="L869">
        <v>50482.739560000002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 t="s">
        <v>38</v>
      </c>
      <c r="Z869" s="3"/>
    </row>
    <row r="870" spans="1:26" hidden="1" x14ac:dyDescent="0.25">
      <c r="A870" s="10" t="str">
        <f t="shared" si="13"/>
        <v>2016Greater Bay Area1-in-2June PeakCAISO2</v>
      </c>
      <c r="B870" s="10" t="s">
        <v>57</v>
      </c>
      <c r="C870" s="10" t="s">
        <v>10</v>
      </c>
      <c r="D870" s="10" t="s">
        <v>4</v>
      </c>
      <c r="E870" s="10" t="s">
        <v>9</v>
      </c>
      <c r="F870">
        <v>2</v>
      </c>
      <c r="G870">
        <v>0.69424951076507568</v>
      </c>
      <c r="H870">
        <v>0.69424951076507568</v>
      </c>
      <c r="I870">
        <v>68.985694885253906</v>
      </c>
      <c r="J870">
        <v>0</v>
      </c>
      <c r="K870">
        <v>54535</v>
      </c>
      <c r="L870">
        <v>50482.739560000002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 t="s">
        <v>39</v>
      </c>
      <c r="Z870" s="3"/>
    </row>
    <row r="871" spans="1:26" hidden="1" x14ac:dyDescent="0.25">
      <c r="A871" s="10" t="str">
        <f t="shared" si="13"/>
        <v>2016Greater Bay Area1-in-10June PeakCAISO2</v>
      </c>
      <c r="B871" s="10" t="s">
        <v>57</v>
      </c>
      <c r="C871" s="10" t="s">
        <v>10</v>
      </c>
      <c r="D871" s="10" t="s">
        <v>4</v>
      </c>
      <c r="E871" s="10" t="s">
        <v>1</v>
      </c>
      <c r="F871">
        <v>2</v>
      </c>
      <c r="G871">
        <v>0.67673587799072266</v>
      </c>
      <c r="H871">
        <v>0.67673587799072266</v>
      </c>
      <c r="I871">
        <v>68.744476318359375</v>
      </c>
      <c r="J871">
        <v>0</v>
      </c>
      <c r="K871">
        <v>54535</v>
      </c>
      <c r="L871">
        <v>50482.739560000002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 t="s">
        <v>39</v>
      </c>
      <c r="Z871" s="3"/>
    </row>
    <row r="872" spans="1:26" hidden="1" x14ac:dyDescent="0.25">
      <c r="A872" s="10" t="str">
        <f t="shared" si="13"/>
        <v>2016Greater Bay Area1-in-2June PeakPGE2</v>
      </c>
      <c r="B872" s="10" t="s">
        <v>57</v>
      </c>
      <c r="C872" s="10" t="s">
        <v>10</v>
      </c>
      <c r="D872" s="10" t="s">
        <v>4</v>
      </c>
      <c r="E872" s="10" t="s">
        <v>9</v>
      </c>
      <c r="F872">
        <v>2</v>
      </c>
      <c r="G872">
        <v>0.68306082487106323</v>
      </c>
      <c r="H872">
        <v>0.68306082487106323</v>
      </c>
      <c r="I872">
        <v>68.918403625488281</v>
      </c>
      <c r="J872">
        <v>0</v>
      </c>
      <c r="K872">
        <v>54535</v>
      </c>
      <c r="L872">
        <v>50482.739560000002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 t="s">
        <v>38</v>
      </c>
      <c r="Z872" s="3"/>
    </row>
    <row r="873" spans="1:26" hidden="1" x14ac:dyDescent="0.25">
      <c r="A873" s="10" t="str">
        <f t="shared" si="13"/>
        <v>2016Greater Bay Area1-in-10June PeakPGE2</v>
      </c>
      <c r="B873" s="10" t="s">
        <v>57</v>
      </c>
      <c r="C873" s="10" t="s">
        <v>10</v>
      </c>
      <c r="D873" s="10" t="s">
        <v>4</v>
      </c>
      <c r="E873" s="10" t="s">
        <v>1</v>
      </c>
      <c r="F873">
        <v>2</v>
      </c>
      <c r="G873">
        <v>0.84548413753509521</v>
      </c>
      <c r="H873">
        <v>0.84548413753509521</v>
      </c>
      <c r="I873">
        <v>73.378135681152344</v>
      </c>
      <c r="J873">
        <v>0</v>
      </c>
      <c r="K873">
        <v>54535</v>
      </c>
      <c r="L873">
        <v>50482.739560000002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 t="s">
        <v>38</v>
      </c>
      <c r="Z873" s="3"/>
    </row>
    <row r="874" spans="1:26" hidden="1" x14ac:dyDescent="0.25">
      <c r="A874" s="10" t="str">
        <f t="shared" si="13"/>
        <v>2016Greater Bay Area1-in-2June PeakCAISO3</v>
      </c>
      <c r="B874" s="10" t="s">
        <v>57</v>
      </c>
      <c r="C874" s="10" t="s">
        <v>10</v>
      </c>
      <c r="D874" s="10" t="s">
        <v>4</v>
      </c>
      <c r="E874" s="10" t="s">
        <v>9</v>
      </c>
      <c r="F874">
        <v>3</v>
      </c>
      <c r="G874">
        <v>0.60738134384155273</v>
      </c>
      <c r="H874">
        <v>0.60738134384155273</v>
      </c>
      <c r="I874">
        <v>67.232063293457031</v>
      </c>
      <c r="J874">
        <v>0</v>
      </c>
      <c r="K874">
        <v>54535</v>
      </c>
      <c r="L874">
        <v>50482.739560000002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 t="s">
        <v>39</v>
      </c>
      <c r="Z874" s="3"/>
    </row>
    <row r="875" spans="1:26" hidden="1" x14ac:dyDescent="0.25">
      <c r="A875" s="10" t="str">
        <f t="shared" si="13"/>
        <v>2016Greater Bay Area1-in-10June PeakCAISO3</v>
      </c>
      <c r="B875" s="10" t="s">
        <v>57</v>
      </c>
      <c r="C875" s="10" t="s">
        <v>10</v>
      </c>
      <c r="D875" s="10" t="s">
        <v>4</v>
      </c>
      <c r="E875" s="10" t="s">
        <v>1</v>
      </c>
      <c r="F875">
        <v>3</v>
      </c>
      <c r="G875">
        <v>0.59205907583236694</v>
      </c>
      <c r="H875">
        <v>0.59205907583236694</v>
      </c>
      <c r="I875">
        <v>67.007034301757813</v>
      </c>
      <c r="J875">
        <v>0</v>
      </c>
      <c r="K875">
        <v>54535</v>
      </c>
      <c r="L875">
        <v>50482.739560000002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 t="s">
        <v>39</v>
      </c>
      <c r="Z875" s="3"/>
    </row>
    <row r="876" spans="1:26" hidden="1" x14ac:dyDescent="0.25">
      <c r="A876" s="10" t="str">
        <f t="shared" si="13"/>
        <v>2016Greater Bay Area1-in-2June PeakPGE3</v>
      </c>
      <c r="B876" s="10" t="s">
        <v>57</v>
      </c>
      <c r="C876" s="10" t="s">
        <v>10</v>
      </c>
      <c r="D876" s="10" t="s">
        <v>4</v>
      </c>
      <c r="E876" s="10" t="s">
        <v>9</v>
      </c>
      <c r="F876">
        <v>3</v>
      </c>
      <c r="G876">
        <v>0.59759265184402466</v>
      </c>
      <c r="H876">
        <v>0.59759265184402466</v>
      </c>
      <c r="I876">
        <v>67.308235168457031</v>
      </c>
      <c r="J876">
        <v>0</v>
      </c>
      <c r="K876">
        <v>54535</v>
      </c>
      <c r="L876">
        <v>50482.739560000002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 t="s">
        <v>38</v>
      </c>
      <c r="Z876" s="3"/>
    </row>
    <row r="877" spans="1:26" hidden="1" x14ac:dyDescent="0.25">
      <c r="A877" s="10" t="str">
        <f t="shared" si="13"/>
        <v>2016Greater Bay Area1-in-10June PeakPGE3</v>
      </c>
      <c r="B877" s="10" t="s">
        <v>57</v>
      </c>
      <c r="C877" s="10" t="s">
        <v>10</v>
      </c>
      <c r="D877" s="10" t="s">
        <v>4</v>
      </c>
      <c r="E877" s="10" t="s">
        <v>1</v>
      </c>
      <c r="F877">
        <v>3</v>
      </c>
      <c r="G877">
        <v>0.73969262838363647</v>
      </c>
      <c r="H877">
        <v>0.73969262838363647</v>
      </c>
      <c r="I877">
        <v>72.052444458007813</v>
      </c>
      <c r="J877">
        <v>0</v>
      </c>
      <c r="K877">
        <v>54535</v>
      </c>
      <c r="L877">
        <v>50482.739560000002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 t="s">
        <v>38</v>
      </c>
      <c r="Z877" s="3"/>
    </row>
    <row r="878" spans="1:26" hidden="1" x14ac:dyDescent="0.25">
      <c r="A878" s="10" t="str">
        <f t="shared" si="13"/>
        <v>2016Greater Bay Area1-in-10June PeakCAISO4</v>
      </c>
      <c r="B878" s="10" t="s">
        <v>57</v>
      </c>
      <c r="C878" s="10" t="s">
        <v>10</v>
      </c>
      <c r="D878" s="10" t="s">
        <v>4</v>
      </c>
      <c r="E878" s="10" t="s">
        <v>1</v>
      </c>
      <c r="F878">
        <v>4</v>
      </c>
      <c r="G878">
        <v>0.54098349809646606</v>
      </c>
      <c r="H878">
        <v>0.54098349809646606</v>
      </c>
      <c r="I878">
        <v>65.977210998535156</v>
      </c>
      <c r="J878">
        <v>0</v>
      </c>
      <c r="K878">
        <v>54535</v>
      </c>
      <c r="L878">
        <v>50482.739560000002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 t="s">
        <v>39</v>
      </c>
      <c r="Z878" s="3"/>
    </row>
    <row r="879" spans="1:26" hidden="1" x14ac:dyDescent="0.25">
      <c r="A879" s="10" t="str">
        <f t="shared" si="13"/>
        <v>2016Greater Bay Area1-in-2June PeakCAISO4</v>
      </c>
      <c r="B879" s="10" t="s">
        <v>57</v>
      </c>
      <c r="C879" s="10" t="s">
        <v>10</v>
      </c>
      <c r="D879" s="10" t="s">
        <v>4</v>
      </c>
      <c r="E879" s="10" t="s">
        <v>9</v>
      </c>
      <c r="F879">
        <v>4</v>
      </c>
      <c r="G879">
        <v>0.55498385429382324</v>
      </c>
      <c r="H879">
        <v>0.55498385429382324</v>
      </c>
      <c r="I879">
        <v>65.585395812988281</v>
      </c>
      <c r="J879">
        <v>0</v>
      </c>
      <c r="K879">
        <v>54535</v>
      </c>
      <c r="L879">
        <v>50482.739560000002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 t="s">
        <v>39</v>
      </c>
      <c r="Z879" s="3"/>
    </row>
    <row r="880" spans="1:26" hidden="1" x14ac:dyDescent="0.25">
      <c r="A880" s="10" t="str">
        <f t="shared" si="13"/>
        <v>2016Greater Bay Area1-in-2June PeakPGE4</v>
      </c>
      <c r="B880" s="10" t="s">
        <v>57</v>
      </c>
      <c r="C880" s="10" t="s">
        <v>10</v>
      </c>
      <c r="D880" s="10" t="s">
        <v>4</v>
      </c>
      <c r="E880" s="10" t="s">
        <v>9</v>
      </c>
      <c r="F880">
        <v>4</v>
      </c>
      <c r="G880">
        <v>0.5460396409034729</v>
      </c>
      <c r="H880">
        <v>0.5460396409034729</v>
      </c>
      <c r="I880">
        <v>65.928237915039063</v>
      </c>
      <c r="J880">
        <v>0</v>
      </c>
      <c r="K880">
        <v>54535</v>
      </c>
      <c r="L880">
        <v>50482.739560000002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 t="s">
        <v>38</v>
      </c>
      <c r="Z880" s="3"/>
    </row>
    <row r="881" spans="1:26" hidden="1" x14ac:dyDescent="0.25">
      <c r="A881" s="10" t="str">
        <f t="shared" si="13"/>
        <v>2016Greater Bay Area1-in-10June PeakPGE4</v>
      </c>
      <c r="B881" s="10" t="s">
        <v>57</v>
      </c>
      <c r="C881" s="10" t="s">
        <v>10</v>
      </c>
      <c r="D881" s="10" t="s">
        <v>4</v>
      </c>
      <c r="E881" s="10" t="s">
        <v>1</v>
      </c>
      <c r="F881">
        <v>4</v>
      </c>
      <c r="G881">
        <v>0.67588096857070923</v>
      </c>
      <c r="H881">
        <v>0.67588096857070923</v>
      </c>
      <c r="I881">
        <v>70.85595703125</v>
      </c>
      <c r="J881">
        <v>0</v>
      </c>
      <c r="K881">
        <v>54535</v>
      </c>
      <c r="L881">
        <v>50482.739560000002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 t="s">
        <v>38</v>
      </c>
      <c r="Z881" s="3"/>
    </row>
    <row r="882" spans="1:26" hidden="1" x14ac:dyDescent="0.25">
      <c r="A882" s="10" t="str">
        <f t="shared" si="13"/>
        <v>2016Greater Bay Area1-in-2June PeakCAISO5</v>
      </c>
      <c r="B882" s="10" t="s">
        <v>57</v>
      </c>
      <c r="C882" s="10" t="s">
        <v>10</v>
      </c>
      <c r="D882" s="10" t="s">
        <v>4</v>
      </c>
      <c r="E882" s="10" t="s">
        <v>9</v>
      </c>
      <c r="F882">
        <v>5</v>
      </c>
      <c r="G882">
        <v>0.52877217531204224</v>
      </c>
      <c r="H882">
        <v>0.52877217531204224</v>
      </c>
      <c r="I882">
        <v>64.229866027832031</v>
      </c>
      <c r="J882">
        <v>0</v>
      </c>
      <c r="K882">
        <v>54535</v>
      </c>
      <c r="L882">
        <v>50482.739560000002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 t="s">
        <v>39</v>
      </c>
      <c r="Z882" s="3"/>
    </row>
    <row r="883" spans="1:26" hidden="1" x14ac:dyDescent="0.25">
      <c r="A883" s="10" t="str">
        <f t="shared" si="13"/>
        <v>2016Greater Bay Area1-in-10June PeakCAISO5</v>
      </c>
      <c r="B883" s="10" t="s">
        <v>57</v>
      </c>
      <c r="C883" s="10" t="s">
        <v>10</v>
      </c>
      <c r="D883" s="10" t="s">
        <v>4</v>
      </c>
      <c r="E883" s="10" t="s">
        <v>1</v>
      </c>
      <c r="F883">
        <v>5</v>
      </c>
      <c r="G883">
        <v>0.51543301343917847</v>
      </c>
      <c r="H883">
        <v>0.51543301343917847</v>
      </c>
      <c r="I883">
        <v>65.29180908203125</v>
      </c>
      <c r="J883">
        <v>0</v>
      </c>
      <c r="K883">
        <v>54535</v>
      </c>
      <c r="L883">
        <v>50482.739560000002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 t="s">
        <v>39</v>
      </c>
      <c r="Z883" s="3"/>
    </row>
    <row r="884" spans="1:26" hidden="1" x14ac:dyDescent="0.25">
      <c r="A884" s="10" t="str">
        <f t="shared" si="13"/>
        <v>2016Greater Bay Area1-in-2June PeakPGE5</v>
      </c>
      <c r="B884" s="10" t="s">
        <v>57</v>
      </c>
      <c r="C884" s="10" t="s">
        <v>10</v>
      </c>
      <c r="D884" s="10" t="s">
        <v>4</v>
      </c>
      <c r="E884" s="10" t="s">
        <v>9</v>
      </c>
      <c r="F884">
        <v>5</v>
      </c>
      <c r="G884">
        <v>0.52025038003921509</v>
      </c>
      <c r="H884">
        <v>0.52025038003921509</v>
      </c>
      <c r="I884">
        <v>65.203460693359375</v>
      </c>
      <c r="J884">
        <v>0</v>
      </c>
      <c r="K884">
        <v>54535</v>
      </c>
      <c r="L884">
        <v>50482.739560000002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 t="s">
        <v>38</v>
      </c>
      <c r="Z884" s="3"/>
    </row>
    <row r="885" spans="1:26" hidden="1" x14ac:dyDescent="0.25">
      <c r="A885" s="10" t="str">
        <f t="shared" si="13"/>
        <v>2016Greater Bay Area1-in-10June PeakPGE5</v>
      </c>
      <c r="B885" s="10" t="s">
        <v>57</v>
      </c>
      <c r="C885" s="10" t="s">
        <v>10</v>
      </c>
      <c r="D885" s="10" t="s">
        <v>4</v>
      </c>
      <c r="E885" s="10" t="s">
        <v>1</v>
      </c>
      <c r="F885">
        <v>5</v>
      </c>
      <c r="G885">
        <v>0.64395934343338013</v>
      </c>
      <c r="H885">
        <v>0.64395934343338013</v>
      </c>
      <c r="I885">
        <v>69.664863586425781</v>
      </c>
      <c r="J885">
        <v>0</v>
      </c>
      <c r="K885">
        <v>54535</v>
      </c>
      <c r="L885">
        <v>50482.739560000002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 t="s">
        <v>38</v>
      </c>
      <c r="Z885" s="3"/>
    </row>
    <row r="886" spans="1:26" hidden="1" x14ac:dyDescent="0.25">
      <c r="A886" s="10" t="str">
        <f t="shared" si="13"/>
        <v>2016Greater Bay Area1-in-2June PeakCAISO6</v>
      </c>
      <c r="B886" s="10" t="s">
        <v>57</v>
      </c>
      <c r="C886" s="10" t="s">
        <v>10</v>
      </c>
      <c r="D886" s="10" t="s">
        <v>4</v>
      </c>
      <c r="E886" s="10" t="s">
        <v>9</v>
      </c>
      <c r="F886">
        <v>6</v>
      </c>
      <c r="G886">
        <v>0.54053521156311035</v>
      </c>
      <c r="H886">
        <v>0.54053521156311035</v>
      </c>
      <c r="I886">
        <v>63.451869964599609</v>
      </c>
      <c r="J886">
        <v>0</v>
      </c>
      <c r="K886">
        <v>54535</v>
      </c>
      <c r="L886">
        <v>50482.739560000002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 t="s">
        <v>39</v>
      </c>
      <c r="Z886" s="3"/>
    </row>
    <row r="887" spans="1:26" hidden="1" x14ac:dyDescent="0.25">
      <c r="A887" s="10" t="str">
        <f t="shared" si="13"/>
        <v>2016Greater Bay Area1-in-10June PeakCAISO6</v>
      </c>
      <c r="B887" s="10" t="s">
        <v>57</v>
      </c>
      <c r="C887" s="10" t="s">
        <v>10</v>
      </c>
      <c r="D887" s="10" t="s">
        <v>4</v>
      </c>
      <c r="E887" s="10" t="s">
        <v>1</v>
      </c>
      <c r="F887">
        <v>6</v>
      </c>
      <c r="G887">
        <v>0.52689927816390991</v>
      </c>
      <c r="H887">
        <v>0.52689927816390991</v>
      </c>
      <c r="I887">
        <v>64.528350830078125</v>
      </c>
      <c r="J887">
        <v>0</v>
      </c>
      <c r="K887">
        <v>54535</v>
      </c>
      <c r="L887">
        <v>50482.739560000002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 t="s">
        <v>39</v>
      </c>
      <c r="Z887" s="3"/>
    </row>
    <row r="888" spans="1:26" hidden="1" x14ac:dyDescent="0.25">
      <c r="A888" s="10" t="str">
        <f t="shared" si="13"/>
        <v>2016Greater Bay Area1-in-10June PeakPGE6</v>
      </c>
      <c r="B888" s="10" t="s">
        <v>57</v>
      </c>
      <c r="C888" s="10" t="s">
        <v>10</v>
      </c>
      <c r="D888" s="10" t="s">
        <v>4</v>
      </c>
      <c r="E888" s="10" t="s">
        <v>1</v>
      </c>
      <c r="F888">
        <v>6</v>
      </c>
      <c r="G888">
        <v>0.65828484296798706</v>
      </c>
      <c r="H888">
        <v>0.65828484296798706</v>
      </c>
      <c r="I888">
        <v>68.895416259765625</v>
      </c>
      <c r="J888">
        <v>0</v>
      </c>
      <c r="K888">
        <v>54535</v>
      </c>
      <c r="L888">
        <v>50482.739560000002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 t="s">
        <v>38</v>
      </c>
      <c r="Z888" s="3"/>
    </row>
    <row r="889" spans="1:26" hidden="1" x14ac:dyDescent="0.25">
      <c r="A889" s="10" t="str">
        <f t="shared" si="13"/>
        <v>2016Greater Bay Area1-in-2June PeakPGE6</v>
      </c>
      <c r="B889" s="10" t="s">
        <v>57</v>
      </c>
      <c r="C889" s="10" t="s">
        <v>10</v>
      </c>
      <c r="D889" s="10" t="s">
        <v>4</v>
      </c>
      <c r="E889" s="10" t="s">
        <v>9</v>
      </c>
      <c r="F889">
        <v>6</v>
      </c>
      <c r="G889">
        <v>0.53182381391525269</v>
      </c>
      <c r="H889">
        <v>0.53182381391525269</v>
      </c>
      <c r="I889">
        <v>64.373146057128906</v>
      </c>
      <c r="J889">
        <v>0</v>
      </c>
      <c r="K889">
        <v>54535</v>
      </c>
      <c r="L889">
        <v>50482.739560000002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 t="s">
        <v>38</v>
      </c>
      <c r="Z889" s="3"/>
    </row>
    <row r="890" spans="1:26" hidden="1" x14ac:dyDescent="0.25">
      <c r="A890" s="10" t="str">
        <f t="shared" si="13"/>
        <v>2016Greater Bay Area1-in-2June PeakCAISO7</v>
      </c>
      <c r="B890" s="10" t="s">
        <v>57</v>
      </c>
      <c r="C890" s="10" t="s">
        <v>10</v>
      </c>
      <c r="D890" s="10" t="s">
        <v>4</v>
      </c>
      <c r="E890" s="10" t="s">
        <v>9</v>
      </c>
      <c r="F890">
        <v>7</v>
      </c>
      <c r="G890">
        <v>0.60623520612716675</v>
      </c>
      <c r="H890">
        <v>0.60623520612716675</v>
      </c>
      <c r="I890">
        <v>63.887287139892578</v>
      </c>
      <c r="J890">
        <v>0</v>
      </c>
      <c r="K890">
        <v>54535</v>
      </c>
      <c r="L890">
        <v>50482.739560000002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 t="s">
        <v>39</v>
      </c>
      <c r="Z890" s="3"/>
    </row>
    <row r="891" spans="1:26" hidden="1" x14ac:dyDescent="0.25">
      <c r="A891" s="10" t="str">
        <f t="shared" si="13"/>
        <v>2016Greater Bay Area1-in-10June PeakCAISO7</v>
      </c>
      <c r="B891" s="10" t="s">
        <v>57</v>
      </c>
      <c r="C891" s="10" t="s">
        <v>10</v>
      </c>
      <c r="D891" s="10" t="s">
        <v>4</v>
      </c>
      <c r="E891" s="10" t="s">
        <v>1</v>
      </c>
      <c r="F891">
        <v>7</v>
      </c>
      <c r="G891">
        <v>0.5909419059753418</v>
      </c>
      <c r="H891">
        <v>0.5909419059753418</v>
      </c>
      <c r="I891">
        <v>64.908699035644531</v>
      </c>
      <c r="J891">
        <v>0</v>
      </c>
      <c r="K891">
        <v>54535</v>
      </c>
      <c r="L891">
        <v>50482.739560000002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 t="s">
        <v>39</v>
      </c>
      <c r="Z891" s="3"/>
    </row>
    <row r="892" spans="1:26" hidden="1" x14ac:dyDescent="0.25">
      <c r="A892" s="10" t="str">
        <f t="shared" si="13"/>
        <v>2016Greater Bay Area1-in-2June PeakPGE7</v>
      </c>
      <c r="B892" s="10" t="s">
        <v>57</v>
      </c>
      <c r="C892" s="10" t="s">
        <v>10</v>
      </c>
      <c r="D892" s="10" t="s">
        <v>4</v>
      </c>
      <c r="E892" s="10" t="s">
        <v>9</v>
      </c>
      <c r="F892">
        <v>7</v>
      </c>
      <c r="G892">
        <v>0.59646499156951904</v>
      </c>
      <c r="H892">
        <v>0.59646499156951904</v>
      </c>
      <c r="I892">
        <v>64.511604309082031</v>
      </c>
      <c r="J892">
        <v>0</v>
      </c>
      <c r="K892">
        <v>54535</v>
      </c>
      <c r="L892">
        <v>50482.739560000002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 t="s">
        <v>38</v>
      </c>
      <c r="Z892" s="3"/>
    </row>
    <row r="893" spans="1:26" hidden="1" x14ac:dyDescent="0.25">
      <c r="A893" s="10" t="str">
        <f t="shared" si="13"/>
        <v>2016Greater Bay Area1-in-10June PeakPGE7</v>
      </c>
      <c r="B893" s="10" t="s">
        <v>57</v>
      </c>
      <c r="C893" s="10" t="s">
        <v>10</v>
      </c>
      <c r="D893" s="10" t="s">
        <v>4</v>
      </c>
      <c r="E893" s="10" t="s">
        <v>1</v>
      </c>
      <c r="F893">
        <v>7</v>
      </c>
      <c r="G893">
        <v>0.73829686641693115</v>
      </c>
      <c r="H893">
        <v>0.73829686641693115</v>
      </c>
      <c r="I893">
        <v>69.415191650390625</v>
      </c>
      <c r="J893">
        <v>0</v>
      </c>
      <c r="K893">
        <v>54535</v>
      </c>
      <c r="L893">
        <v>50482.739560000002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 t="s">
        <v>38</v>
      </c>
      <c r="Z893" s="3"/>
    </row>
    <row r="894" spans="1:26" hidden="1" x14ac:dyDescent="0.25">
      <c r="A894" s="10" t="str">
        <f t="shared" si="13"/>
        <v>2016Greater Bay Area1-in-2June PeakCAISO8</v>
      </c>
      <c r="B894" s="10" t="s">
        <v>57</v>
      </c>
      <c r="C894" s="10" t="s">
        <v>10</v>
      </c>
      <c r="D894" s="10" t="s">
        <v>4</v>
      </c>
      <c r="E894" s="10" t="s">
        <v>9</v>
      </c>
      <c r="F894">
        <v>8</v>
      </c>
      <c r="G894">
        <v>0.65287178754806519</v>
      </c>
      <c r="H894">
        <v>0.65287178754806519</v>
      </c>
      <c r="I894">
        <v>67.710601806640625</v>
      </c>
      <c r="J894">
        <v>0</v>
      </c>
      <c r="K894">
        <v>54535</v>
      </c>
      <c r="L894">
        <v>50482.739560000002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 t="s">
        <v>39</v>
      </c>
      <c r="Z894" s="3"/>
    </row>
    <row r="895" spans="1:26" hidden="1" x14ac:dyDescent="0.25">
      <c r="A895" s="10" t="str">
        <f t="shared" si="13"/>
        <v>2016Greater Bay Area1-in-10June PeakCAISO8</v>
      </c>
      <c r="B895" s="10" t="s">
        <v>57</v>
      </c>
      <c r="C895" s="10" t="s">
        <v>10</v>
      </c>
      <c r="D895" s="10" t="s">
        <v>4</v>
      </c>
      <c r="E895" s="10" t="s">
        <v>1</v>
      </c>
      <c r="F895">
        <v>8</v>
      </c>
      <c r="G895">
        <v>0.63640201091766357</v>
      </c>
      <c r="H895">
        <v>0.63640201091766357</v>
      </c>
      <c r="I895">
        <v>68.07757568359375</v>
      </c>
      <c r="J895">
        <v>0</v>
      </c>
      <c r="K895">
        <v>54535</v>
      </c>
      <c r="L895">
        <v>50482.739560000002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 t="s">
        <v>39</v>
      </c>
      <c r="Z895" s="3"/>
    </row>
    <row r="896" spans="1:26" hidden="1" x14ac:dyDescent="0.25">
      <c r="A896" s="10" t="str">
        <f t="shared" si="13"/>
        <v>2016Greater Bay Area1-in-2June PeakPGE8</v>
      </c>
      <c r="B896" s="10" t="s">
        <v>57</v>
      </c>
      <c r="C896" s="10" t="s">
        <v>10</v>
      </c>
      <c r="D896" s="10" t="s">
        <v>4</v>
      </c>
      <c r="E896" s="10" t="s">
        <v>9</v>
      </c>
      <c r="F896">
        <v>8</v>
      </c>
      <c r="G896">
        <v>0.6423499584197998</v>
      </c>
      <c r="H896">
        <v>0.6423499584197998</v>
      </c>
      <c r="I896">
        <v>67.558494567871094</v>
      </c>
      <c r="J896">
        <v>0</v>
      </c>
      <c r="K896">
        <v>54535</v>
      </c>
      <c r="L896">
        <v>50482.739560000002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 t="s">
        <v>38</v>
      </c>
      <c r="Z896" s="3"/>
    </row>
    <row r="897" spans="1:26" hidden="1" x14ac:dyDescent="0.25">
      <c r="A897" s="10" t="str">
        <f t="shared" si="13"/>
        <v>2016Greater Bay Area1-in-10June PeakPGE8</v>
      </c>
      <c r="B897" s="10" t="s">
        <v>57</v>
      </c>
      <c r="C897" s="10" t="s">
        <v>10</v>
      </c>
      <c r="D897" s="10" t="s">
        <v>4</v>
      </c>
      <c r="E897" s="10" t="s">
        <v>1</v>
      </c>
      <c r="F897">
        <v>8</v>
      </c>
      <c r="G897">
        <v>0.79509270191192627</v>
      </c>
      <c r="H897">
        <v>0.79509270191192627</v>
      </c>
      <c r="I897">
        <v>73.950172424316406</v>
      </c>
      <c r="J897">
        <v>0</v>
      </c>
      <c r="K897">
        <v>54535</v>
      </c>
      <c r="L897">
        <v>50482.739560000002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 t="s">
        <v>38</v>
      </c>
      <c r="Z897" s="3"/>
    </row>
    <row r="898" spans="1:26" hidden="1" x14ac:dyDescent="0.25">
      <c r="A898" s="10" t="str">
        <f t="shared" ref="A898:A961" si="14">CONCATENATE(B898,C898,E898,D898,S898,F898)</f>
        <v>2016Greater Bay Area1-in-10June PeakCAISO9</v>
      </c>
      <c r="B898" s="10" t="s">
        <v>57</v>
      </c>
      <c r="C898" s="10" t="s">
        <v>10</v>
      </c>
      <c r="D898" s="10" t="s">
        <v>4</v>
      </c>
      <c r="E898" s="10" t="s">
        <v>1</v>
      </c>
      <c r="F898">
        <v>9</v>
      </c>
      <c r="G898">
        <v>0.62276607751846313</v>
      </c>
      <c r="H898">
        <v>0.62276607751846313</v>
      </c>
      <c r="I898">
        <v>72.055885314941406</v>
      </c>
      <c r="J898">
        <v>0</v>
      </c>
      <c r="K898">
        <v>54535</v>
      </c>
      <c r="L898">
        <v>50482.739560000002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 t="s">
        <v>39</v>
      </c>
      <c r="Z898" s="3"/>
    </row>
    <row r="899" spans="1:26" hidden="1" x14ac:dyDescent="0.25">
      <c r="A899" s="10" t="str">
        <f t="shared" si="14"/>
        <v>2016Greater Bay Area1-in-2June PeakCAISO9</v>
      </c>
      <c r="B899" s="10" t="s">
        <v>57</v>
      </c>
      <c r="C899" s="10" t="s">
        <v>10</v>
      </c>
      <c r="D899" s="10" t="s">
        <v>4</v>
      </c>
      <c r="E899" s="10" t="s">
        <v>9</v>
      </c>
      <c r="F899">
        <v>9</v>
      </c>
      <c r="G899">
        <v>0.63888299465179443</v>
      </c>
      <c r="H899">
        <v>0.63888299465179443</v>
      </c>
      <c r="I899">
        <v>72.109451293945313</v>
      </c>
      <c r="J899">
        <v>0</v>
      </c>
      <c r="K899">
        <v>54535</v>
      </c>
      <c r="L899">
        <v>50482.739560000002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 t="s">
        <v>39</v>
      </c>
      <c r="Z899" s="3"/>
    </row>
    <row r="900" spans="1:26" hidden="1" x14ac:dyDescent="0.25">
      <c r="A900" s="10" t="str">
        <f t="shared" si="14"/>
        <v>2016Greater Bay Area1-in-2June PeakPGE9</v>
      </c>
      <c r="B900" s="10" t="s">
        <v>57</v>
      </c>
      <c r="C900" s="10" t="s">
        <v>10</v>
      </c>
      <c r="D900" s="10" t="s">
        <v>4</v>
      </c>
      <c r="E900" s="10" t="s">
        <v>9</v>
      </c>
      <c r="F900">
        <v>9</v>
      </c>
      <c r="G900">
        <v>0.62858664989471436</v>
      </c>
      <c r="H900">
        <v>0.62858664989471436</v>
      </c>
      <c r="I900">
        <v>71.911537170410156</v>
      </c>
      <c r="J900">
        <v>0</v>
      </c>
      <c r="K900">
        <v>54535</v>
      </c>
      <c r="L900">
        <v>50482.739560000002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 t="s">
        <v>38</v>
      </c>
      <c r="Z900" s="3"/>
    </row>
    <row r="901" spans="1:26" hidden="1" x14ac:dyDescent="0.25">
      <c r="A901" s="10" t="str">
        <f t="shared" si="14"/>
        <v>2016Greater Bay Area1-in-10June PeakPGE9</v>
      </c>
      <c r="B901" s="10" t="s">
        <v>57</v>
      </c>
      <c r="C901" s="10" t="s">
        <v>10</v>
      </c>
      <c r="D901" s="10" t="s">
        <v>4</v>
      </c>
      <c r="E901" s="10" t="s">
        <v>1</v>
      </c>
      <c r="F901">
        <v>9</v>
      </c>
      <c r="G901">
        <v>0.77805662155151367</v>
      </c>
      <c r="H901">
        <v>0.77805662155151367</v>
      </c>
      <c r="I901">
        <v>79.794136047363281</v>
      </c>
      <c r="J901">
        <v>0</v>
      </c>
      <c r="K901">
        <v>54535</v>
      </c>
      <c r="L901">
        <v>50482.739560000002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 t="s">
        <v>38</v>
      </c>
      <c r="Z901" s="3"/>
    </row>
    <row r="902" spans="1:26" hidden="1" x14ac:dyDescent="0.25">
      <c r="A902" s="10" t="str">
        <f t="shared" si="14"/>
        <v>2016Greater Bay Area1-in-10June PeakCAISO10</v>
      </c>
      <c r="B902" s="10" t="s">
        <v>57</v>
      </c>
      <c r="C902" s="10" t="s">
        <v>10</v>
      </c>
      <c r="D902" s="10" t="s">
        <v>4</v>
      </c>
      <c r="E902" s="10" t="s">
        <v>1</v>
      </c>
      <c r="F902">
        <v>10</v>
      </c>
      <c r="G902">
        <v>0.62626200914382935</v>
      </c>
      <c r="H902">
        <v>0.62626200914382935</v>
      </c>
      <c r="I902">
        <v>76.895606994628906</v>
      </c>
      <c r="J902">
        <v>0</v>
      </c>
      <c r="K902">
        <v>54535</v>
      </c>
      <c r="L902">
        <v>50482.739560000002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 t="s">
        <v>39</v>
      </c>
      <c r="Z902" s="3"/>
    </row>
    <row r="903" spans="1:26" hidden="1" x14ac:dyDescent="0.25">
      <c r="A903" s="10" t="str">
        <f t="shared" si="14"/>
        <v>2016Greater Bay Area1-in-2June PeakCAISO10</v>
      </c>
      <c r="B903" s="10" t="s">
        <v>57</v>
      </c>
      <c r="C903" s="10" t="s">
        <v>10</v>
      </c>
      <c r="D903" s="10" t="s">
        <v>4</v>
      </c>
      <c r="E903" s="10" t="s">
        <v>9</v>
      </c>
      <c r="F903">
        <v>10</v>
      </c>
      <c r="G903">
        <v>0.64246940612792969</v>
      </c>
      <c r="H903">
        <v>0.64246940612792969</v>
      </c>
      <c r="I903">
        <v>76.82635498046875</v>
      </c>
      <c r="J903">
        <v>0</v>
      </c>
      <c r="K903">
        <v>54535</v>
      </c>
      <c r="L903">
        <v>50482.739560000002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 t="s">
        <v>39</v>
      </c>
      <c r="Z903" s="3"/>
    </row>
    <row r="904" spans="1:26" hidden="1" x14ac:dyDescent="0.25">
      <c r="A904" s="10" t="str">
        <f t="shared" si="14"/>
        <v>2016Greater Bay Area1-in-10June PeakPGE10</v>
      </c>
      <c r="B904" s="10" t="s">
        <v>57</v>
      </c>
      <c r="C904" s="10" t="s">
        <v>10</v>
      </c>
      <c r="D904" s="10" t="s">
        <v>4</v>
      </c>
      <c r="E904" s="10" t="s">
        <v>1</v>
      </c>
      <c r="F904">
        <v>10</v>
      </c>
      <c r="G904">
        <v>0.78242427110671997</v>
      </c>
      <c r="H904">
        <v>0.78242427110671997</v>
      </c>
      <c r="I904">
        <v>85.441238403320312</v>
      </c>
      <c r="J904">
        <v>0</v>
      </c>
      <c r="K904">
        <v>54535</v>
      </c>
      <c r="L904">
        <v>50482.739560000002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 t="s">
        <v>38</v>
      </c>
      <c r="Z904" s="3"/>
    </row>
    <row r="905" spans="1:26" hidden="1" x14ac:dyDescent="0.25">
      <c r="A905" s="10" t="str">
        <f t="shared" si="14"/>
        <v>2016Greater Bay Area1-in-2June PeakPGE10</v>
      </c>
      <c r="B905" s="10" t="s">
        <v>57</v>
      </c>
      <c r="C905" s="10" t="s">
        <v>10</v>
      </c>
      <c r="D905" s="10" t="s">
        <v>4</v>
      </c>
      <c r="E905" s="10" t="s">
        <v>9</v>
      </c>
      <c r="F905">
        <v>10</v>
      </c>
      <c r="G905">
        <v>0.63211524486541748</v>
      </c>
      <c r="H905">
        <v>0.63211524486541748</v>
      </c>
      <c r="I905">
        <v>76.30999755859375</v>
      </c>
      <c r="J905">
        <v>0</v>
      </c>
      <c r="K905">
        <v>54535</v>
      </c>
      <c r="L905">
        <v>50482.739560000002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 t="s">
        <v>38</v>
      </c>
      <c r="Z905" s="3"/>
    </row>
    <row r="906" spans="1:26" hidden="1" x14ac:dyDescent="0.25">
      <c r="A906" s="10" t="str">
        <f t="shared" si="14"/>
        <v>2016Greater Bay Area1-in-2June PeakCAISO11</v>
      </c>
      <c r="B906" s="10" t="s">
        <v>57</v>
      </c>
      <c r="C906" s="10" t="s">
        <v>10</v>
      </c>
      <c r="D906" s="10" t="s">
        <v>4</v>
      </c>
      <c r="E906" s="10" t="s">
        <v>9</v>
      </c>
      <c r="F906">
        <v>11</v>
      </c>
      <c r="G906">
        <v>0.69364392757415771</v>
      </c>
      <c r="H906">
        <v>0.69364392757415771</v>
      </c>
      <c r="I906">
        <v>81.588134765625</v>
      </c>
      <c r="J906">
        <v>0</v>
      </c>
      <c r="K906">
        <v>54535</v>
      </c>
      <c r="L906">
        <v>50482.739560000002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 t="s">
        <v>39</v>
      </c>
      <c r="Z906" s="3"/>
    </row>
    <row r="907" spans="1:26" hidden="1" x14ac:dyDescent="0.25">
      <c r="A907" s="10" t="str">
        <f t="shared" si="14"/>
        <v>2016Greater Bay Area1-in-10June PeakCAISO11</v>
      </c>
      <c r="B907" s="10" t="s">
        <v>57</v>
      </c>
      <c r="C907" s="10" t="s">
        <v>10</v>
      </c>
      <c r="D907" s="10" t="s">
        <v>4</v>
      </c>
      <c r="E907" s="10" t="s">
        <v>1</v>
      </c>
      <c r="F907">
        <v>11</v>
      </c>
      <c r="G907">
        <v>0.67614561319351196</v>
      </c>
      <c r="H907">
        <v>0.67614561319351196</v>
      </c>
      <c r="I907">
        <v>81.138725280761719</v>
      </c>
      <c r="J907">
        <v>0</v>
      </c>
      <c r="K907">
        <v>54535</v>
      </c>
      <c r="L907">
        <v>50482.739560000002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 t="s">
        <v>39</v>
      </c>
      <c r="Z907" s="3"/>
    </row>
    <row r="908" spans="1:26" hidden="1" x14ac:dyDescent="0.25">
      <c r="A908" s="10" t="str">
        <f t="shared" si="14"/>
        <v>2016Greater Bay Area1-in-10June PeakPGE11</v>
      </c>
      <c r="B908" s="10" t="s">
        <v>57</v>
      </c>
      <c r="C908" s="10" t="s">
        <v>10</v>
      </c>
      <c r="D908" s="10" t="s">
        <v>4</v>
      </c>
      <c r="E908" s="10" t="s">
        <v>1</v>
      </c>
      <c r="F908">
        <v>11</v>
      </c>
      <c r="G908">
        <v>0.84474658966064453</v>
      </c>
      <c r="H908">
        <v>0.84474658966064453</v>
      </c>
      <c r="I908">
        <v>89.782615661621094</v>
      </c>
      <c r="J908">
        <v>0</v>
      </c>
      <c r="K908">
        <v>54535</v>
      </c>
      <c r="L908">
        <v>50482.739560000002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 t="s">
        <v>38</v>
      </c>
      <c r="Z908" s="3"/>
    </row>
    <row r="909" spans="1:26" hidden="1" x14ac:dyDescent="0.25">
      <c r="A909" s="10" t="str">
        <f t="shared" si="14"/>
        <v>2016Greater Bay Area1-in-2June PeakPGE11</v>
      </c>
      <c r="B909" s="10" t="s">
        <v>57</v>
      </c>
      <c r="C909" s="10" t="s">
        <v>10</v>
      </c>
      <c r="D909" s="10" t="s">
        <v>4</v>
      </c>
      <c r="E909" s="10" t="s">
        <v>9</v>
      </c>
      <c r="F909">
        <v>11</v>
      </c>
      <c r="G909">
        <v>0.68246501684188843</v>
      </c>
      <c r="H909">
        <v>0.68246501684188843</v>
      </c>
      <c r="I909">
        <v>80.232742309570313</v>
      </c>
      <c r="J909">
        <v>0</v>
      </c>
      <c r="K909">
        <v>54535</v>
      </c>
      <c r="L909">
        <v>50482.739560000002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 t="s">
        <v>38</v>
      </c>
      <c r="Z909" s="3"/>
    </row>
    <row r="910" spans="1:26" hidden="1" x14ac:dyDescent="0.25">
      <c r="A910" s="10" t="str">
        <f t="shared" si="14"/>
        <v>2016Greater Bay Area1-in-10June PeakCAISO12</v>
      </c>
      <c r="B910" s="10" t="s">
        <v>57</v>
      </c>
      <c r="C910" s="10" t="s">
        <v>10</v>
      </c>
      <c r="D910" s="10" t="s">
        <v>4</v>
      </c>
      <c r="E910" s="10" t="s">
        <v>1</v>
      </c>
      <c r="F910">
        <v>12</v>
      </c>
      <c r="G910">
        <v>0.80042463541030884</v>
      </c>
      <c r="H910">
        <v>0.80042463541030884</v>
      </c>
      <c r="I910">
        <v>84.953094482421875</v>
      </c>
      <c r="J910">
        <v>0</v>
      </c>
      <c r="K910">
        <v>54535</v>
      </c>
      <c r="L910">
        <v>50482.739560000002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 t="s">
        <v>39</v>
      </c>
      <c r="Z910" s="3"/>
    </row>
    <row r="911" spans="1:26" hidden="1" x14ac:dyDescent="0.25">
      <c r="A911" s="10" t="str">
        <f t="shared" si="14"/>
        <v>2016Greater Bay Area1-in-2June PeakCAISO12</v>
      </c>
      <c r="B911" s="10" t="s">
        <v>57</v>
      </c>
      <c r="C911" s="10" t="s">
        <v>10</v>
      </c>
      <c r="D911" s="10" t="s">
        <v>4</v>
      </c>
      <c r="E911" s="10" t="s">
        <v>9</v>
      </c>
      <c r="F911">
        <v>12</v>
      </c>
      <c r="G911">
        <v>0.82113927602767944</v>
      </c>
      <c r="H911">
        <v>0.82113927602767944</v>
      </c>
      <c r="I911">
        <v>86.000701904296875</v>
      </c>
      <c r="J911">
        <v>0</v>
      </c>
      <c r="K911">
        <v>54535</v>
      </c>
      <c r="L911">
        <v>50482.739560000002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 t="s">
        <v>39</v>
      </c>
      <c r="Z911" s="3"/>
    </row>
    <row r="912" spans="1:26" hidden="1" x14ac:dyDescent="0.25">
      <c r="A912" s="10" t="str">
        <f t="shared" si="14"/>
        <v>2016Greater Bay Area1-in-10June PeakPGE12</v>
      </c>
      <c r="B912" s="10" t="s">
        <v>57</v>
      </c>
      <c r="C912" s="10" t="s">
        <v>10</v>
      </c>
      <c r="D912" s="10" t="s">
        <v>4</v>
      </c>
      <c r="E912" s="10" t="s">
        <v>1</v>
      </c>
      <c r="F912">
        <v>12</v>
      </c>
      <c r="G912">
        <v>1.0000153779983521</v>
      </c>
      <c r="H912">
        <v>1.0000153779983521</v>
      </c>
      <c r="I912">
        <v>93.541282653808594</v>
      </c>
      <c r="J912">
        <v>0</v>
      </c>
      <c r="K912">
        <v>54535</v>
      </c>
      <c r="L912">
        <v>50482.739560000002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 t="s">
        <v>38</v>
      </c>
      <c r="Z912" s="3"/>
    </row>
    <row r="913" spans="1:26" hidden="1" x14ac:dyDescent="0.25">
      <c r="A913" s="10" t="str">
        <f t="shared" si="14"/>
        <v>2016Greater Bay Area1-in-2June PeakPGE12</v>
      </c>
      <c r="B913" s="10" t="s">
        <v>57</v>
      </c>
      <c r="C913" s="10" t="s">
        <v>10</v>
      </c>
      <c r="D913" s="10" t="s">
        <v>4</v>
      </c>
      <c r="E913" s="10" t="s">
        <v>9</v>
      </c>
      <c r="F913">
        <v>12</v>
      </c>
      <c r="G913">
        <v>0.80790561437606812</v>
      </c>
      <c r="H913">
        <v>0.80790561437606812</v>
      </c>
      <c r="I913">
        <v>84.420303344726562</v>
      </c>
      <c r="J913">
        <v>0</v>
      </c>
      <c r="K913">
        <v>54535</v>
      </c>
      <c r="L913">
        <v>50482.739560000002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 t="s">
        <v>38</v>
      </c>
      <c r="Z913" s="3"/>
    </row>
    <row r="914" spans="1:26" hidden="1" x14ac:dyDescent="0.25">
      <c r="A914" s="10" t="str">
        <f t="shared" si="14"/>
        <v>2016Greater Bay Area1-in-10June PeakCAISO13</v>
      </c>
      <c r="B914" s="10" t="s">
        <v>57</v>
      </c>
      <c r="C914" s="10" t="s">
        <v>10</v>
      </c>
      <c r="D914" s="10" t="s">
        <v>4</v>
      </c>
      <c r="E914" s="10" t="s">
        <v>1</v>
      </c>
      <c r="F914">
        <v>13</v>
      </c>
      <c r="G914">
        <v>0.98756927251815796</v>
      </c>
      <c r="H914">
        <v>0.98756927251815796</v>
      </c>
      <c r="I914">
        <v>88.238937377929688</v>
      </c>
      <c r="J914">
        <v>0</v>
      </c>
      <c r="K914">
        <v>54535</v>
      </c>
      <c r="L914">
        <v>50482.739560000002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 t="s">
        <v>39</v>
      </c>
      <c r="Z914" s="3"/>
    </row>
    <row r="915" spans="1:26" hidden="1" x14ac:dyDescent="0.25">
      <c r="A915" s="10" t="str">
        <f t="shared" si="14"/>
        <v>2016Greater Bay Area1-in-2June PeakCAISO13</v>
      </c>
      <c r="B915" s="10" t="s">
        <v>57</v>
      </c>
      <c r="C915" s="10" t="s">
        <v>10</v>
      </c>
      <c r="D915" s="10" t="s">
        <v>4</v>
      </c>
      <c r="E915" s="10" t="s">
        <v>9</v>
      </c>
      <c r="F915">
        <v>13</v>
      </c>
      <c r="G915">
        <v>1.0131270885467529</v>
      </c>
      <c r="H915">
        <v>1.0131270885467529</v>
      </c>
      <c r="I915">
        <v>89.447669982910156</v>
      </c>
      <c r="J915">
        <v>0</v>
      </c>
      <c r="K915">
        <v>54535</v>
      </c>
      <c r="L915">
        <v>50482.739560000002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 t="s">
        <v>39</v>
      </c>
      <c r="Z915" s="3"/>
    </row>
    <row r="916" spans="1:26" hidden="1" x14ac:dyDescent="0.25">
      <c r="A916" s="10" t="str">
        <f t="shared" si="14"/>
        <v>2016Greater Bay Area1-in-2June PeakPGE13</v>
      </c>
      <c r="B916" s="10" t="s">
        <v>57</v>
      </c>
      <c r="C916" s="10" t="s">
        <v>10</v>
      </c>
      <c r="D916" s="10" t="s">
        <v>4</v>
      </c>
      <c r="E916" s="10" t="s">
        <v>9</v>
      </c>
      <c r="F916">
        <v>13</v>
      </c>
      <c r="G916">
        <v>0.99679934978485107</v>
      </c>
      <c r="H916">
        <v>0.99679934978485107</v>
      </c>
      <c r="I916">
        <v>88.176376342773438</v>
      </c>
      <c r="J916">
        <v>0</v>
      </c>
      <c r="K916">
        <v>54535</v>
      </c>
      <c r="L916">
        <v>50482.739560000002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 t="s">
        <v>38</v>
      </c>
      <c r="Z916" s="3"/>
    </row>
    <row r="917" spans="1:26" hidden="1" x14ac:dyDescent="0.25">
      <c r="A917" s="10" t="str">
        <f t="shared" si="14"/>
        <v>2016Greater Bay Area1-in-10June PeakPGE13</v>
      </c>
      <c r="B917" s="10" t="s">
        <v>57</v>
      </c>
      <c r="C917" s="10" t="s">
        <v>10</v>
      </c>
      <c r="D917" s="10" t="s">
        <v>4</v>
      </c>
      <c r="E917" s="10" t="s">
        <v>1</v>
      </c>
      <c r="F917">
        <v>13</v>
      </c>
      <c r="G917">
        <v>1.23382568359375</v>
      </c>
      <c r="H917">
        <v>1.23382568359375</v>
      </c>
      <c r="I917">
        <v>96.456771850585938</v>
      </c>
      <c r="J917">
        <v>0</v>
      </c>
      <c r="K917">
        <v>54535</v>
      </c>
      <c r="L917">
        <v>50482.739560000002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 t="s">
        <v>38</v>
      </c>
      <c r="Z917" s="3"/>
    </row>
    <row r="918" spans="1:26" hidden="1" x14ac:dyDescent="0.25">
      <c r="A918" s="10" t="str">
        <f t="shared" si="14"/>
        <v>2016Greater Bay Area1-in-10June PeakCAISO14</v>
      </c>
      <c r="B918" s="10" t="s">
        <v>57</v>
      </c>
      <c r="C918" s="10" t="s">
        <v>10</v>
      </c>
      <c r="D918" s="10" t="s">
        <v>4</v>
      </c>
      <c r="E918" s="10" t="s">
        <v>1</v>
      </c>
      <c r="F918">
        <v>14</v>
      </c>
      <c r="G918">
        <v>1.218724250793457</v>
      </c>
      <c r="H918">
        <v>1.0144209861755371</v>
      </c>
      <c r="I918">
        <v>90.213607788085938</v>
      </c>
      <c r="J918">
        <v>0.10273714363574982</v>
      </c>
      <c r="K918">
        <v>54535</v>
      </c>
      <c r="L918">
        <v>50482.739560000002</v>
      </c>
      <c r="M918">
        <v>0.20430327951908112</v>
      </c>
      <c r="N918">
        <v>7.2635352611541748E-2</v>
      </c>
      <c r="O918">
        <v>0.1504279226064682</v>
      </c>
      <c r="P918">
        <v>0.20430327951908112</v>
      </c>
      <c r="Q918">
        <v>0.25817865133285522</v>
      </c>
      <c r="R918">
        <v>0.33597120642662048</v>
      </c>
      <c r="S918" t="s">
        <v>39</v>
      </c>
      <c r="Z918" s="3"/>
    </row>
    <row r="919" spans="1:26" hidden="1" x14ac:dyDescent="0.25">
      <c r="A919" s="10" t="str">
        <f t="shared" si="14"/>
        <v>2016Greater Bay Area1-in-2June PeakCAISO14</v>
      </c>
      <c r="B919" s="10" t="s">
        <v>57</v>
      </c>
      <c r="C919" s="10" t="s">
        <v>10</v>
      </c>
      <c r="D919" s="10" t="s">
        <v>4</v>
      </c>
      <c r="E919" s="10" t="s">
        <v>9</v>
      </c>
      <c r="F919">
        <v>14</v>
      </c>
      <c r="G919">
        <v>1.2502642869949341</v>
      </c>
      <c r="H919">
        <v>1.0252559185028076</v>
      </c>
      <c r="I919">
        <v>92.267929077148438</v>
      </c>
      <c r="J919">
        <v>0.10273714363574982</v>
      </c>
      <c r="K919">
        <v>54535</v>
      </c>
      <c r="L919">
        <v>50482.739560000002</v>
      </c>
      <c r="M919">
        <v>0.22500836849212646</v>
      </c>
      <c r="N919">
        <v>9.3340441584587097E-2</v>
      </c>
      <c r="O919">
        <v>0.17113301157951355</v>
      </c>
      <c r="P919">
        <v>0.22500836849212646</v>
      </c>
      <c r="Q919">
        <v>0.27888372540473938</v>
      </c>
      <c r="R919">
        <v>0.35667628049850464</v>
      </c>
      <c r="S919" t="s">
        <v>39</v>
      </c>
      <c r="Z919" s="3"/>
    </row>
    <row r="920" spans="1:26" hidden="1" x14ac:dyDescent="0.25">
      <c r="A920" s="10" t="str">
        <f t="shared" si="14"/>
        <v>2016Greater Bay Area1-in-10June PeakPGE14</v>
      </c>
      <c r="B920" s="10" t="s">
        <v>57</v>
      </c>
      <c r="C920" s="10" t="s">
        <v>10</v>
      </c>
      <c r="D920" s="10" t="s">
        <v>4</v>
      </c>
      <c r="E920" s="10" t="s">
        <v>1</v>
      </c>
      <c r="F920">
        <v>14</v>
      </c>
      <c r="G920">
        <v>1.5226205587387085</v>
      </c>
      <c r="H920">
        <v>1.1806106567382813</v>
      </c>
      <c r="I920">
        <v>98.507423400878906</v>
      </c>
      <c r="J920">
        <v>0.10273714363574982</v>
      </c>
      <c r="K920">
        <v>54535</v>
      </c>
      <c r="L920">
        <v>50482.739560000002</v>
      </c>
      <c r="M920">
        <v>0.34200996160507202</v>
      </c>
      <c r="N920">
        <v>0.21034203469753265</v>
      </c>
      <c r="O920">
        <v>0.28813460469245911</v>
      </c>
      <c r="P920">
        <v>0.34200996160507202</v>
      </c>
      <c r="Q920">
        <v>0.39588531851768494</v>
      </c>
      <c r="R920">
        <v>0.4736778736114502</v>
      </c>
      <c r="S920" t="s">
        <v>38</v>
      </c>
      <c r="Z920" s="3"/>
    </row>
    <row r="921" spans="1:26" hidden="1" x14ac:dyDescent="0.25">
      <c r="A921" s="10" t="str">
        <f t="shared" si="14"/>
        <v>2016Greater Bay Area1-in-2June PeakPGE14</v>
      </c>
      <c r="B921" s="10" t="s">
        <v>57</v>
      </c>
      <c r="C921" s="10" t="s">
        <v>10</v>
      </c>
      <c r="D921" s="10" t="s">
        <v>4</v>
      </c>
      <c r="E921" s="10" t="s">
        <v>9</v>
      </c>
      <c r="F921">
        <v>14</v>
      </c>
      <c r="G921">
        <v>1.2301148176193237</v>
      </c>
      <c r="H921">
        <v>1.0199787616729736</v>
      </c>
      <c r="I921">
        <v>90.936309814453125</v>
      </c>
      <c r="J921">
        <v>0.10273714363574982</v>
      </c>
      <c r="K921">
        <v>54535</v>
      </c>
      <c r="L921">
        <v>50482.739560000002</v>
      </c>
      <c r="M921">
        <v>0.21013608574867249</v>
      </c>
      <c r="N921">
        <v>7.8468158841133118E-2</v>
      </c>
      <c r="O921">
        <v>0.15626072883605957</v>
      </c>
      <c r="P921">
        <v>0.21013608574867249</v>
      </c>
      <c r="Q921">
        <v>0.2640114426612854</v>
      </c>
      <c r="R921">
        <v>0.34180399775505066</v>
      </c>
      <c r="S921" t="s">
        <v>38</v>
      </c>
      <c r="Z921" s="3"/>
    </row>
    <row r="922" spans="1:26" hidden="1" x14ac:dyDescent="0.25">
      <c r="A922" s="10" t="str">
        <f t="shared" si="14"/>
        <v>2016Greater Bay Area1-in-10June PeakCAISO15</v>
      </c>
      <c r="B922" s="10" t="s">
        <v>57</v>
      </c>
      <c r="C922" s="10" t="s">
        <v>10</v>
      </c>
      <c r="D922" s="10" t="s">
        <v>4</v>
      </c>
      <c r="E922" s="10" t="s">
        <v>1</v>
      </c>
      <c r="F922">
        <v>15</v>
      </c>
      <c r="G922">
        <v>1.4697580337524414</v>
      </c>
      <c r="H922">
        <v>1.1857662200927734</v>
      </c>
      <c r="I922">
        <v>91.019279479980469</v>
      </c>
      <c r="J922">
        <v>0.1230589896440506</v>
      </c>
      <c r="K922">
        <v>54535</v>
      </c>
      <c r="L922">
        <v>50482.739560000002</v>
      </c>
      <c r="M922">
        <v>0.28399184346199036</v>
      </c>
      <c r="N922">
        <v>0.12627944350242615</v>
      </c>
      <c r="O922">
        <v>0.21945971250534058</v>
      </c>
      <c r="P922">
        <v>0.28399184346199036</v>
      </c>
      <c r="Q922">
        <v>0.34852397441864014</v>
      </c>
      <c r="R922">
        <v>0.44170424342155457</v>
      </c>
      <c r="S922" t="s">
        <v>39</v>
      </c>
      <c r="Z922" s="3"/>
    </row>
    <row r="923" spans="1:26" hidden="1" x14ac:dyDescent="0.25">
      <c r="A923" s="10" t="str">
        <f t="shared" si="14"/>
        <v>2016Greater Bay Area1-in-2June PeakCAISO15</v>
      </c>
      <c r="B923" s="10" t="s">
        <v>57</v>
      </c>
      <c r="C923" s="10" t="s">
        <v>10</v>
      </c>
      <c r="D923" s="10" t="s">
        <v>4</v>
      </c>
      <c r="E923" s="10" t="s">
        <v>9</v>
      </c>
      <c r="F923">
        <v>15</v>
      </c>
      <c r="G923">
        <v>1.5077947378158569</v>
      </c>
      <c r="H923">
        <v>1.1900150775909424</v>
      </c>
      <c r="I923">
        <v>94.011695861816406</v>
      </c>
      <c r="J923">
        <v>0.1230589896440506</v>
      </c>
      <c r="K923">
        <v>54535</v>
      </c>
      <c r="L923">
        <v>50482.739560000002</v>
      </c>
      <c r="M923">
        <v>0.31777966022491455</v>
      </c>
      <c r="N923">
        <v>0.16006726026535034</v>
      </c>
      <c r="O923">
        <v>0.25324752926826477</v>
      </c>
      <c r="P923">
        <v>0.31777966022491455</v>
      </c>
      <c r="Q923">
        <v>0.38231179118156433</v>
      </c>
      <c r="R923">
        <v>0.47549206018447876</v>
      </c>
      <c r="S923" t="s">
        <v>39</v>
      </c>
      <c r="Z923" s="3"/>
    </row>
    <row r="924" spans="1:26" hidden="1" x14ac:dyDescent="0.25">
      <c r="A924" s="10" t="str">
        <f t="shared" si="14"/>
        <v>2016Greater Bay Area1-in-10June PeakPGE15</v>
      </c>
      <c r="B924" s="10" t="s">
        <v>57</v>
      </c>
      <c r="C924" s="10" t="s">
        <v>10</v>
      </c>
      <c r="D924" s="10" t="s">
        <v>4</v>
      </c>
      <c r="E924" s="10" t="s">
        <v>1</v>
      </c>
      <c r="F924">
        <v>15</v>
      </c>
      <c r="G924">
        <v>1.8362511396408081</v>
      </c>
      <c r="H924">
        <v>1.3780845403671265</v>
      </c>
      <c r="I924">
        <v>100.00599670410156</v>
      </c>
      <c r="J924">
        <v>0.1230589896440506</v>
      </c>
      <c r="K924">
        <v>54535</v>
      </c>
      <c r="L924">
        <v>50482.739560000002</v>
      </c>
      <c r="M924">
        <v>0.45816656947135925</v>
      </c>
      <c r="N924">
        <v>0.30045416951179504</v>
      </c>
      <c r="O924">
        <v>0.39363443851470947</v>
      </c>
      <c r="P924">
        <v>0.45816656947135925</v>
      </c>
      <c r="Q924">
        <v>0.52269870042800903</v>
      </c>
      <c r="R924">
        <v>0.61587899923324585</v>
      </c>
      <c r="S924" t="s">
        <v>38</v>
      </c>
      <c r="Z924" s="3"/>
    </row>
    <row r="925" spans="1:26" hidden="1" x14ac:dyDescent="0.25">
      <c r="A925" s="10" t="str">
        <f t="shared" si="14"/>
        <v>2016Greater Bay Area1-in-2June PeakPGE15</v>
      </c>
      <c r="B925" s="10" t="s">
        <v>57</v>
      </c>
      <c r="C925" s="10" t="s">
        <v>10</v>
      </c>
      <c r="D925" s="10" t="s">
        <v>4</v>
      </c>
      <c r="E925" s="10" t="s">
        <v>9</v>
      </c>
      <c r="F925">
        <v>15</v>
      </c>
      <c r="G925">
        <v>1.483494758605957</v>
      </c>
      <c r="H925">
        <v>1.1766024827957153</v>
      </c>
      <c r="I925">
        <v>93.312263488769531</v>
      </c>
      <c r="J925">
        <v>0.1230589896440506</v>
      </c>
      <c r="K925">
        <v>54535</v>
      </c>
      <c r="L925">
        <v>50482.739560000002</v>
      </c>
      <c r="M925">
        <v>0.3068922758102417</v>
      </c>
      <c r="N925">
        <v>0.14917987585067749</v>
      </c>
      <c r="O925">
        <v>0.24236014485359192</v>
      </c>
      <c r="P925">
        <v>0.3068922758102417</v>
      </c>
      <c r="Q925">
        <v>0.37142440676689148</v>
      </c>
      <c r="R925">
        <v>0.46460467576980591</v>
      </c>
      <c r="S925" t="s">
        <v>38</v>
      </c>
      <c r="Z925" s="3"/>
    </row>
    <row r="926" spans="1:26" hidden="1" x14ac:dyDescent="0.25">
      <c r="A926" s="10" t="str">
        <f t="shared" si="14"/>
        <v>2016Greater Bay Area1-in-10June PeakCAISO16</v>
      </c>
      <c r="B926" s="10" t="s">
        <v>57</v>
      </c>
      <c r="C926" s="10" t="s">
        <v>10</v>
      </c>
      <c r="D926" s="10" t="s">
        <v>4</v>
      </c>
      <c r="E926" s="10" t="s">
        <v>1</v>
      </c>
      <c r="F926">
        <v>16</v>
      </c>
      <c r="G926">
        <v>1.7626311779022217</v>
      </c>
      <c r="H926">
        <v>1.4243197441101074</v>
      </c>
      <c r="I926">
        <v>91.332565307617188</v>
      </c>
      <c r="J926">
        <v>0.15615223348140717</v>
      </c>
      <c r="K926">
        <v>54535</v>
      </c>
      <c r="L926">
        <v>50482.739560000002</v>
      </c>
      <c r="M926">
        <v>0.33831140398979187</v>
      </c>
      <c r="N926">
        <v>0.13818670809268951</v>
      </c>
      <c r="O926">
        <v>0.2564251720905304</v>
      </c>
      <c r="P926">
        <v>0.33831140398979187</v>
      </c>
      <c r="Q926">
        <v>0.42019763588905334</v>
      </c>
      <c r="R926">
        <v>0.53843611478805542</v>
      </c>
      <c r="S926" t="s">
        <v>39</v>
      </c>
      <c r="Z926" s="3"/>
    </row>
    <row r="927" spans="1:26" hidden="1" x14ac:dyDescent="0.25">
      <c r="A927" s="10" t="str">
        <f t="shared" si="14"/>
        <v>2016Greater Bay Area1-in-2June PeakCAISO16</v>
      </c>
      <c r="B927" s="10" t="s">
        <v>57</v>
      </c>
      <c r="C927" s="10" t="s">
        <v>10</v>
      </c>
      <c r="D927" s="10" t="s">
        <v>4</v>
      </c>
      <c r="E927" s="10" t="s">
        <v>9</v>
      </c>
      <c r="F927">
        <v>16</v>
      </c>
      <c r="G927">
        <v>1.8082472085952759</v>
      </c>
      <c r="H927">
        <v>1.3957169055938721</v>
      </c>
      <c r="I927">
        <v>94.688774108886719</v>
      </c>
      <c r="J927">
        <v>0.15615223348140717</v>
      </c>
      <c r="K927">
        <v>54535</v>
      </c>
      <c r="L927">
        <v>50482.739560000002</v>
      </c>
      <c r="M927">
        <v>0.41253036260604858</v>
      </c>
      <c r="N927">
        <v>0.21240566670894623</v>
      </c>
      <c r="O927">
        <v>0.33064413070678711</v>
      </c>
      <c r="P927">
        <v>0.41253036260604858</v>
      </c>
      <c r="Q927">
        <v>0.49441659450531006</v>
      </c>
      <c r="R927">
        <v>0.61265504360198975</v>
      </c>
      <c r="S927" t="s">
        <v>39</v>
      </c>
      <c r="Z927" s="3"/>
    </row>
    <row r="928" spans="1:26" hidden="1" x14ac:dyDescent="0.25">
      <c r="A928" s="10" t="str">
        <f t="shared" si="14"/>
        <v>2016Greater Bay Area1-in-10June PeakPGE16</v>
      </c>
      <c r="B928" s="10" t="s">
        <v>57</v>
      </c>
      <c r="C928" s="10" t="s">
        <v>10</v>
      </c>
      <c r="D928" s="10" t="s">
        <v>4</v>
      </c>
      <c r="E928" s="10" t="s">
        <v>1</v>
      </c>
      <c r="F928">
        <v>16</v>
      </c>
      <c r="G928">
        <v>2.2021539211273193</v>
      </c>
      <c r="H928">
        <v>1.6200315952301025</v>
      </c>
      <c r="I928">
        <v>100.51256561279297</v>
      </c>
      <c r="J928">
        <v>0.15615223348140717</v>
      </c>
      <c r="K928">
        <v>54535</v>
      </c>
      <c r="L928">
        <v>50482.739560000002</v>
      </c>
      <c r="M928">
        <v>0.58212226629257202</v>
      </c>
      <c r="N928">
        <v>0.38199755549430847</v>
      </c>
      <c r="O928">
        <v>0.50023603439331055</v>
      </c>
      <c r="P928">
        <v>0.58212226629257202</v>
      </c>
      <c r="Q928">
        <v>0.6640084981918335</v>
      </c>
      <c r="R928">
        <v>0.78224694728851318</v>
      </c>
      <c r="S928" t="s">
        <v>38</v>
      </c>
      <c r="Z928" s="3"/>
    </row>
    <row r="929" spans="1:26" hidden="1" x14ac:dyDescent="0.25">
      <c r="A929" s="10" t="str">
        <f t="shared" si="14"/>
        <v>2016Greater Bay Area1-in-2June PeakPGE16</v>
      </c>
      <c r="B929" s="10" t="s">
        <v>57</v>
      </c>
      <c r="C929" s="10" t="s">
        <v>10</v>
      </c>
      <c r="D929" s="10" t="s">
        <v>4</v>
      </c>
      <c r="E929" s="10" t="s">
        <v>9</v>
      </c>
      <c r="F929">
        <v>16</v>
      </c>
      <c r="G929">
        <v>1.7791051864624023</v>
      </c>
      <c r="H929">
        <v>1.3939833641052246</v>
      </c>
      <c r="I929">
        <v>93.507820129394531</v>
      </c>
      <c r="J929">
        <v>0.15615223348140717</v>
      </c>
      <c r="K929">
        <v>54535</v>
      </c>
      <c r="L929">
        <v>50482.739560000002</v>
      </c>
      <c r="M929">
        <v>0.38512182235717773</v>
      </c>
      <c r="N929">
        <v>0.18499712646007538</v>
      </c>
      <c r="O929">
        <v>0.30323559045791626</v>
      </c>
      <c r="P929">
        <v>0.38512182235717773</v>
      </c>
      <c r="Q929">
        <v>0.46700805425643921</v>
      </c>
      <c r="R929">
        <v>0.5852465033531189</v>
      </c>
      <c r="S929" t="s">
        <v>38</v>
      </c>
      <c r="Z929" s="3"/>
    </row>
    <row r="930" spans="1:26" hidden="1" x14ac:dyDescent="0.25">
      <c r="A930" s="10" t="str">
        <f t="shared" si="14"/>
        <v>2016Greater Bay Area1-in-2June PeakCAISO17</v>
      </c>
      <c r="B930" s="10" t="s">
        <v>57</v>
      </c>
      <c r="C930" s="10" t="s">
        <v>10</v>
      </c>
      <c r="D930" s="10" t="s">
        <v>4</v>
      </c>
      <c r="E930" s="10" t="s">
        <v>9</v>
      </c>
      <c r="F930">
        <v>17</v>
      </c>
      <c r="G930">
        <v>2.0815646648406982</v>
      </c>
      <c r="H930">
        <v>1.5952212810516357</v>
      </c>
      <c r="I930">
        <v>94.118568420410156</v>
      </c>
      <c r="J930">
        <v>0.16046801209449768</v>
      </c>
      <c r="K930">
        <v>54535</v>
      </c>
      <c r="L930">
        <v>50482.739560000002</v>
      </c>
      <c r="M930">
        <v>0.48634332418441772</v>
      </c>
      <c r="N930">
        <v>0.28068751096725464</v>
      </c>
      <c r="O930">
        <v>0.40219390392303467</v>
      </c>
      <c r="P930">
        <v>0.48634332418441772</v>
      </c>
      <c r="Q930">
        <v>0.57049274444580078</v>
      </c>
      <c r="R930">
        <v>0.69199913740158081</v>
      </c>
      <c r="S930" t="s">
        <v>39</v>
      </c>
      <c r="Z930" s="3"/>
    </row>
    <row r="931" spans="1:26" hidden="1" x14ac:dyDescent="0.25">
      <c r="A931" s="10" t="str">
        <f t="shared" si="14"/>
        <v>2016Greater Bay Area1-in-10June PeakCAISO17</v>
      </c>
      <c r="B931" s="10" t="s">
        <v>57</v>
      </c>
      <c r="C931" s="10" t="s">
        <v>10</v>
      </c>
      <c r="D931" s="10" t="s">
        <v>4</v>
      </c>
      <c r="E931" s="10" t="s">
        <v>1</v>
      </c>
      <c r="F931">
        <v>17</v>
      </c>
      <c r="G931">
        <v>2.0290536880493164</v>
      </c>
      <c r="H931">
        <v>1.5882852077484131</v>
      </c>
      <c r="I931">
        <v>91.376312255859375</v>
      </c>
      <c r="J931">
        <v>0.16046801209449768</v>
      </c>
      <c r="K931">
        <v>54535</v>
      </c>
      <c r="L931">
        <v>50482.739560000002</v>
      </c>
      <c r="M931">
        <v>0.4407685399055481</v>
      </c>
      <c r="N931">
        <v>0.2351127415895462</v>
      </c>
      <c r="O931">
        <v>0.35661911964416504</v>
      </c>
      <c r="P931">
        <v>0.4407685399055481</v>
      </c>
      <c r="Q931">
        <v>0.52491796016693115</v>
      </c>
      <c r="R931">
        <v>0.64642435312271118</v>
      </c>
      <c r="S931" t="s">
        <v>39</v>
      </c>
      <c r="Z931" s="3"/>
    </row>
    <row r="932" spans="1:26" hidden="1" x14ac:dyDescent="0.25">
      <c r="A932" s="10" t="str">
        <f t="shared" si="14"/>
        <v>2016Greater Bay Area1-in-10June PeakPGE17</v>
      </c>
      <c r="B932" s="10" t="s">
        <v>57</v>
      </c>
      <c r="C932" s="10" t="s">
        <v>10</v>
      </c>
      <c r="D932" s="10" t="s">
        <v>4</v>
      </c>
      <c r="E932" s="10" t="s">
        <v>1</v>
      </c>
      <c r="F932">
        <v>17</v>
      </c>
      <c r="G932">
        <v>2.5350105762481689</v>
      </c>
      <c r="H932">
        <v>1.8777680397033691</v>
      </c>
      <c r="I932">
        <v>100.61570739746094</v>
      </c>
      <c r="J932">
        <v>0.16046801209449768</v>
      </c>
      <c r="K932">
        <v>54535</v>
      </c>
      <c r="L932">
        <v>50482.739560000002</v>
      </c>
      <c r="M932">
        <v>0.6572425365447998</v>
      </c>
      <c r="N932">
        <v>0.45158672332763672</v>
      </c>
      <c r="O932">
        <v>0.57309311628341675</v>
      </c>
      <c r="P932">
        <v>0.6572425365447998</v>
      </c>
      <c r="Q932">
        <v>0.74139195680618286</v>
      </c>
      <c r="R932">
        <v>0.86289834976196289</v>
      </c>
      <c r="S932" t="s">
        <v>38</v>
      </c>
      <c r="Z932" s="3"/>
    </row>
    <row r="933" spans="1:26" hidden="1" x14ac:dyDescent="0.25">
      <c r="A933" s="10" t="str">
        <f t="shared" si="14"/>
        <v>2016Greater Bay Area1-in-2June PeakPGE17</v>
      </c>
      <c r="B933" s="10" t="s">
        <v>57</v>
      </c>
      <c r="C933" s="10" t="s">
        <v>10</v>
      </c>
      <c r="D933" s="10" t="s">
        <v>4</v>
      </c>
      <c r="E933" s="10" t="s">
        <v>9</v>
      </c>
      <c r="F933">
        <v>17</v>
      </c>
      <c r="G933">
        <v>2.0480177402496338</v>
      </c>
      <c r="H933">
        <v>1.5919685363769531</v>
      </c>
      <c r="I933">
        <v>92.275718688964844</v>
      </c>
      <c r="J933">
        <v>0.16046801209449768</v>
      </c>
      <c r="K933">
        <v>54535</v>
      </c>
      <c r="L933">
        <v>50482.739560000002</v>
      </c>
      <c r="M933">
        <v>0.45604920387268066</v>
      </c>
      <c r="N933">
        <v>0.25039339065551758</v>
      </c>
      <c r="O933">
        <v>0.37189978361129761</v>
      </c>
      <c r="P933">
        <v>0.45604920387268066</v>
      </c>
      <c r="Q933">
        <v>0.54019862413406372</v>
      </c>
      <c r="R933">
        <v>0.66170501708984375</v>
      </c>
      <c r="S933" t="s">
        <v>38</v>
      </c>
      <c r="Z933" s="3"/>
    </row>
    <row r="934" spans="1:26" hidden="1" x14ac:dyDescent="0.25">
      <c r="A934" s="10" t="str">
        <f t="shared" si="14"/>
        <v>2016Greater Bay Area1-in-2June PeakCAISO18</v>
      </c>
      <c r="B934" s="10" t="s">
        <v>57</v>
      </c>
      <c r="C934" s="10" t="s">
        <v>10</v>
      </c>
      <c r="D934" s="10" t="s">
        <v>4</v>
      </c>
      <c r="E934" s="10" t="s">
        <v>9</v>
      </c>
      <c r="F934">
        <v>18</v>
      </c>
      <c r="G934">
        <v>2.2750022411346436</v>
      </c>
      <c r="H934">
        <v>1.809711217880249</v>
      </c>
      <c r="I934">
        <v>92.539466857910156</v>
      </c>
      <c r="J934">
        <v>0.13599415123462677</v>
      </c>
      <c r="K934">
        <v>54535</v>
      </c>
      <c r="L934">
        <v>50482.739560000002</v>
      </c>
      <c r="M934">
        <v>0.46529099345207214</v>
      </c>
      <c r="N934">
        <v>0.29100090265274048</v>
      </c>
      <c r="O934">
        <v>0.39397567510604858</v>
      </c>
      <c r="P934">
        <v>0.46529099345207214</v>
      </c>
      <c r="Q934">
        <v>0.5366063117980957</v>
      </c>
      <c r="R934">
        <v>0.63958108425140381</v>
      </c>
      <c r="S934" t="s">
        <v>39</v>
      </c>
      <c r="Z934" s="3"/>
    </row>
    <row r="935" spans="1:26" hidden="1" x14ac:dyDescent="0.25">
      <c r="A935" s="10" t="str">
        <f t="shared" si="14"/>
        <v>2016Greater Bay Area1-in-10June PeakCAISO18</v>
      </c>
      <c r="B935" s="10" t="s">
        <v>57</v>
      </c>
      <c r="C935" s="10" t="s">
        <v>10</v>
      </c>
      <c r="D935" s="10" t="s">
        <v>4</v>
      </c>
      <c r="E935" s="10" t="s">
        <v>1</v>
      </c>
      <c r="F935">
        <v>18</v>
      </c>
      <c r="G935">
        <v>2.2176113128662109</v>
      </c>
      <c r="H935">
        <v>1.8145557641983032</v>
      </c>
      <c r="I935">
        <v>89.605300903320313</v>
      </c>
      <c r="J935">
        <v>0.13599415123462677</v>
      </c>
      <c r="K935">
        <v>54535</v>
      </c>
      <c r="L935">
        <v>50482.739560000002</v>
      </c>
      <c r="M935">
        <v>0.40305551886558533</v>
      </c>
      <c r="N935">
        <v>0.22876541316509247</v>
      </c>
      <c r="O935">
        <v>0.33174020051956177</v>
      </c>
      <c r="P935">
        <v>0.40305551886558533</v>
      </c>
      <c r="Q935">
        <v>0.47437083721160889</v>
      </c>
      <c r="R935">
        <v>0.57734560966491699</v>
      </c>
      <c r="S935" t="s">
        <v>39</v>
      </c>
      <c r="Z935" s="3"/>
    </row>
    <row r="936" spans="1:26" hidden="1" x14ac:dyDescent="0.25">
      <c r="A936" s="10" t="str">
        <f t="shared" si="14"/>
        <v>2016Greater Bay Area1-in-2June PeakPGE18</v>
      </c>
      <c r="B936" s="10" t="s">
        <v>57</v>
      </c>
      <c r="C936" s="10" t="s">
        <v>10</v>
      </c>
      <c r="D936" s="10" t="s">
        <v>4</v>
      </c>
      <c r="E936" s="10" t="s">
        <v>9</v>
      </c>
      <c r="F936">
        <v>18</v>
      </c>
      <c r="G936">
        <v>2.2383377552032471</v>
      </c>
      <c r="H936">
        <v>1.8139599561691284</v>
      </c>
      <c r="I936">
        <v>90.604026794433594</v>
      </c>
      <c r="J936">
        <v>0.13599415123462677</v>
      </c>
      <c r="K936">
        <v>54535</v>
      </c>
      <c r="L936">
        <v>50482.739560000002</v>
      </c>
      <c r="M936">
        <v>0.42437782883644104</v>
      </c>
      <c r="N936">
        <v>0.25008773803710938</v>
      </c>
      <c r="O936">
        <v>0.35306251049041748</v>
      </c>
      <c r="P936">
        <v>0.42437782883644104</v>
      </c>
      <c r="Q936">
        <v>0.4956931471824646</v>
      </c>
      <c r="R936">
        <v>0.59866791963577271</v>
      </c>
      <c r="S936" t="s">
        <v>38</v>
      </c>
      <c r="Z936" s="3"/>
    </row>
    <row r="937" spans="1:26" hidden="1" x14ac:dyDescent="0.25">
      <c r="A937" s="10" t="str">
        <f t="shared" si="14"/>
        <v>2016Greater Bay Area1-in-10June PeakPGE18</v>
      </c>
      <c r="B937" s="10" t="s">
        <v>57</v>
      </c>
      <c r="C937" s="10" t="s">
        <v>10</v>
      </c>
      <c r="D937" s="10" t="s">
        <v>4</v>
      </c>
      <c r="E937" s="10" t="s">
        <v>1</v>
      </c>
      <c r="F937">
        <v>18</v>
      </c>
      <c r="G937">
        <v>2.7705862522125244</v>
      </c>
      <c r="H937">
        <v>2.1139755249023437</v>
      </c>
      <c r="I937">
        <v>99.598091125488281</v>
      </c>
      <c r="J937">
        <v>0.13599415123462677</v>
      </c>
      <c r="K937">
        <v>54535</v>
      </c>
      <c r="L937">
        <v>50482.739560000002</v>
      </c>
      <c r="M937">
        <v>0.65661072731018066</v>
      </c>
      <c r="N937">
        <v>0.482320636510849</v>
      </c>
      <c r="O937">
        <v>0.58529537916183472</v>
      </c>
      <c r="P937">
        <v>0.65661072731018066</v>
      </c>
      <c r="Q937">
        <v>0.72792607545852661</v>
      </c>
      <c r="R937">
        <v>0.83090084791183472</v>
      </c>
      <c r="S937" t="s">
        <v>38</v>
      </c>
      <c r="Z937" s="3"/>
    </row>
    <row r="938" spans="1:26" hidden="1" x14ac:dyDescent="0.25">
      <c r="A938" s="10" t="str">
        <f t="shared" si="14"/>
        <v>2016Greater Bay Area1-in-10June PeakCAISO19</v>
      </c>
      <c r="B938" s="10" t="s">
        <v>57</v>
      </c>
      <c r="C938" s="10" t="s">
        <v>10</v>
      </c>
      <c r="D938" s="10" t="s">
        <v>4</v>
      </c>
      <c r="E938" s="10" t="s">
        <v>1</v>
      </c>
      <c r="F938">
        <v>19</v>
      </c>
      <c r="G938">
        <v>2.2738215923309326</v>
      </c>
      <c r="H938">
        <v>2.498837947845459</v>
      </c>
      <c r="I938">
        <v>86.36114501953125</v>
      </c>
      <c r="J938">
        <v>0.11742977052927017</v>
      </c>
      <c r="K938">
        <v>54535</v>
      </c>
      <c r="L938">
        <v>50482.739560000002</v>
      </c>
      <c r="M938">
        <v>-0.22501645982265472</v>
      </c>
      <c r="N938">
        <v>-0.3755144476890564</v>
      </c>
      <c r="O938">
        <v>-0.2865966260433197</v>
      </c>
      <c r="P938">
        <v>-0.22501645982265472</v>
      </c>
      <c r="Q938">
        <v>-0.16343629360198975</v>
      </c>
      <c r="R938">
        <v>-7.4518464505672455E-2</v>
      </c>
      <c r="S938" t="s">
        <v>39</v>
      </c>
      <c r="Z938" s="3"/>
    </row>
    <row r="939" spans="1:26" hidden="1" x14ac:dyDescent="0.25">
      <c r="A939" s="10" t="str">
        <f t="shared" si="14"/>
        <v>2016Greater Bay Area1-in-2June PeakCAISO19</v>
      </c>
      <c r="B939" s="10" t="s">
        <v>57</v>
      </c>
      <c r="C939" s="10" t="s">
        <v>10</v>
      </c>
      <c r="D939" s="10" t="s">
        <v>4</v>
      </c>
      <c r="E939" s="10" t="s">
        <v>9</v>
      </c>
      <c r="F939">
        <v>19</v>
      </c>
      <c r="G939">
        <v>2.3326671123504639</v>
      </c>
      <c r="H939">
        <v>2.5556652545928955</v>
      </c>
      <c r="I939">
        <v>89.570060729980469</v>
      </c>
      <c r="J939">
        <v>0.11742977052927017</v>
      </c>
      <c r="K939">
        <v>54535</v>
      </c>
      <c r="L939">
        <v>50482.739560000002</v>
      </c>
      <c r="M939">
        <v>-0.22299811244010925</v>
      </c>
      <c r="N939">
        <v>-0.37349611520767212</v>
      </c>
      <c r="O939">
        <v>-0.28457829356193542</v>
      </c>
      <c r="P939">
        <v>-0.22299811244010925</v>
      </c>
      <c r="Q939">
        <v>-0.16141794621944427</v>
      </c>
      <c r="R939">
        <v>-7.2500117123126984E-2</v>
      </c>
      <c r="S939" t="s">
        <v>39</v>
      </c>
      <c r="Z939" s="3"/>
    </row>
    <row r="940" spans="1:26" hidden="1" x14ac:dyDescent="0.25">
      <c r="A940" s="10" t="str">
        <f t="shared" si="14"/>
        <v>2016Greater Bay Area1-in-2June PeakPGE19</v>
      </c>
      <c r="B940" s="10" t="s">
        <v>57</v>
      </c>
      <c r="C940" s="10" t="s">
        <v>10</v>
      </c>
      <c r="D940" s="10" t="s">
        <v>4</v>
      </c>
      <c r="E940" s="10" t="s">
        <v>9</v>
      </c>
      <c r="F940">
        <v>19</v>
      </c>
      <c r="G940">
        <v>2.2950732707977295</v>
      </c>
      <c r="H940">
        <v>2.5188469886779785</v>
      </c>
      <c r="I940">
        <v>87.736328125</v>
      </c>
      <c r="J940">
        <v>0.11742977052927017</v>
      </c>
      <c r="K940">
        <v>54535</v>
      </c>
      <c r="L940">
        <v>50482.739560000002</v>
      </c>
      <c r="M940">
        <v>-0.22377367317676544</v>
      </c>
      <c r="N940">
        <v>-0.37427166104316711</v>
      </c>
      <c r="O940">
        <v>-0.28535383939743042</v>
      </c>
      <c r="P940">
        <v>-0.22377367317676544</v>
      </c>
      <c r="Q940">
        <v>-0.16219350695610046</v>
      </c>
      <c r="R940">
        <v>-7.3275677859783173E-2</v>
      </c>
      <c r="S940" t="s">
        <v>38</v>
      </c>
      <c r="Z940" s="3"/>
    </row>
    <row r="941" spans="1:26" hidden="1" x14ac:dyDescent="0.25">
      <c r="A941" s="10" t="str">
        <f t="shared" si="14"/>
        <v>2016Greater Bay Area1-in-10June PeakPGE19</v>
      </c>
      <c r="B941" s="10" t="s">
        <v>57</v>
      </c>
      <c r="C941" s="10" t="s">
        <v>10</v>
      </c>
      <c r="D941" s="10" t="s">
        <v>4</v>
      </c>
      <c r="E941" s="10" t="s">
        <v>1</v>
      </c>
      <c r="F941">
        <v>19</v>
      </c>
      <c r="G941">
        <v>2.8408129215240479</v>
      </c>
      <c r="H941">
        <v>3.0848281383514404</v>
      </c>
      <c r="I941">
        <v>97.555961608886719</v>
      </c>
      <c r="J941">
        <v>0.11742977052927017</v>
      </c>
      <c r="K941">
        <v>54535</v>
      </c>
      <c r="L941">
        <v>50482.739560000002</v>
      </c>
      <c r="M941">
        <v>-0.24401523172855377</v>
      </c>
      <c r="N941">
        <v>-0.39451321959495544</v>
      </c>
      <c r="O941">
        <v>-0.30559539794921875</v>
      </c>
      <c r="P941">
        <v>-0.24401523172855377</v>
      </c>
      <c r="Q941">
        <v>-0.18243506550788879</v>
      </c>
      <c r="R941">
        <v>-9.3517236411571503E-2</v>
      </c>
      <c r="S941" t="s">
        <v>38</v>
      </c>
      <c r="Z941" s="3"/>
    </row>
    <row r="942" spans="1:26" hidden="1" x14ac:dyDescent="0.25">
      <c r="A942" s="10" t="str">
        <f t="shared" si="14"/>
        <v>2016Greater Bay Area1-in-10June PeakCAISO20</v>
      </c>
      <c r="B942" s="10" t="s">
        <v>57</v>
      </c>
      <c r="C942" s="10" t="s">
        <v>10</v>
      </c>
      <c r="D942" s="10" t="s">
        <v>4</v>
      </c>
      <c r="E942" s="10" t="s">
        <v>1</v>
      </c>
      <c r="F942">
        <v>20</v>
      </c>
      <c r="G942">
        <v>2.1584053039550781</v>
      </c>
      <c r="H942">
        <v>2.3934295177459717</v>
      </c>
      <c r="I942">
        <v>82.274765014648438</v>
      </c>
      <c r="J942">
        <v>7.6294809579849243E-2</v>
      </c>
      <c r="K942">
        <v>54535</v>
      </c>
      <c r="L942">
        <v>50482.739560000002</v>
      </c>
      <c r="M942">
        <v>-0.2350241094827652</v>
      </c>
      <c r="N942">
        <v>-0.33280354738235474</v>
      </c>
      <c r="O942">
        <v>-0.27503311634063721</v>
      </c>
      <c r="P942">
        <v>-0.2350241094827652</v>
      </c>
      <c r="Q942">
        <v>-0.19501511752605438</v>
      </c>
      <c r="R942">
        <v>-0.13724468648433685</v>
      </c>
      <c r="S942" t="s">
        <v>39</v>
      </c>
      <c r="Z942" s="3"/>
    </row>
    <row r="943" spans="1:26" hidden="1" x14ac:dyDescent="0.25">
      <c r="A943" s="10" t="str">
        <f t="shared" si="14"/>
        <v>2016Greater Bay Area1-in-2June PeakCAISO20</v>
      </c>
      <c r="B943" s="10" t="s">
        <v>57</v>
      </c>
      <c r="C943" s="10" t="s">
        <v>10</v>
      </c>
      <c r="D943" s="10" t="s">
        <v>4</v>
      </c>
      <c r="E943" s="10" t="s">
        <v>9</v>
      </c>
      <c r="F943">
        <v>20</v>
      </c>
      <c r="G943">
        <v>2.2142636775970459</v>
      </c>
      <c r="H943">
        <v>2.4590528011322021</v>
      </c>
      <c r="I943">
        <v>85.813583374023438</v>
      </c>
      <c r="J943">
        <v>7.6294809579849243E-2</v>
      </c>
      <c r="K943">
        <v>54535</v>
      </c>
      <c r="L943">
        <v>50482.739560000002</v>
      </c>
      <c r="M943">
        <v>-0.24478916823863983</v>
      </c>
      <c r="N943">
        <v>-0.34256860613822937</v>
      </c>
      <c r="O943">
        <v>-0.28479817509651184</v>
      </c>
      <c r="P943">
        <v>-0.24478916823863983</v>
      </c>
      <c r="Q943">
        <v>-0.20478017628192902</v>
      </c>
      <c r="R943">
        <v>-0.14700974524021149</v>
      </c>
      <c r="S943" t="s">
        <v>39</v>
      </c>
      <c r="Z943" s="3"/>
    </row>
    <row r="944" spans="1:26" hidden="1" x14ac:dyDescent="0.25">
      <c r="A944" s="10" t="str">
        <f t="shared" si="14"/>
        <v>2016Greater Bay Area1-in-10June PeakPGE20</v>
      </c>
      <c r="B944" s="10" t="s">
        <v>57</v>
      </c>
      <c r="C944" s="10" t="s">
        <v>10</v>
      </c>
      <c r="D944" s="10" t="s">
        <v>4</v>
      </c>
      <c r="E944" s="10" t="s">
        <v>1</v>
      </c>
      <c r="F944">
        <v>20</v>
      </c>
      <c r="G944">
        <v>2.6966166496276855</v>
      </c>
      <c r="H944">
        <v>3.0199410915374756</v>
      </c>
      <c r="I944">
        <v>93.954658508300781</v>
      </c>
      <c r="J944">
        <v>7.6294809579849243E-2</v>
      </c>
      <c r="K944">
        <v>54535</v>
      </c>
      <c r="L944">
        <v>50482.739560000002</v>
      </c>
      <c r="M944">
        <v>-0.3233245313167572</v>
      </c>
      <c r="N944">
        <v>-0.42110395431518555</v>
      </c>
      <c r="O944">
        <v>-0.36333352327346802</v>
      </c>
      <c r="P944">
        <v>-0.3233245313167572</v>
      </c>
      <c r="Q944">
        <v>-0.28331553936004639</v>
      </c>
      <c r="R944">
        <v>-0.22554510831832886</v>
      </c>
      <c r="S944" t="s">
        <v>38</v>
      </c>
      <c r="Z944" s="3"/>
    </row>
    <row r="945" spans="1:26" hidden="1" x14ac:dyDescent="0.25">
      <c r="A945" s="10" t="str">
        <f t="shared" si="14"/>
        <v>2016Greater Bay Area1-in-2June PeakPGE20</v>
      </c>
      <c r="B945" s="10" t="s">
        <v>57</v>
      </c>
      <c r="C945" s="10" t="s">
        <v>10</v>
      </c>
      <c r="D945" s="10" t="s">
        <v>4</v>
      </c>
      <c r="E945" s="10" t="s">
        <v>9</v>
      </c>
      <c r="F945">
        <v>20</v>
      </c>
      <c r="G945">
        <v>2.1785781383514404</v>
      </c>
      <c r="H945">
        <v>2.4171113967895508</v>
      </c>
      <c r="I945">
        <v>83.472908020019531</v>
      </c>
      <c r="J945">
        <v>7.6294809579849243E-2</v>
      </c>
      <c r="K945">
        <v>54535</v>
      </c>
      <c r="L945">
        <v>50482.739560000002</v>
      </c>
      <c r="M945">
        <v>-0.23853316903114319</v>
      </c>
      <c r="N945">
        <v>-0.33631259202957153</v>
      </c>
      <c r="O945">
        <v>-0.278542160987854</v>
      </c>
      <c r="P945">
        <v>-0.23853316903114319</v>
      </c>
      <c r="Q945">
        <v>-0.19852417707443237</v>
      </c>
      <c r="R945">
        <v>-0.14075374603271484</v>
      </c>
      <c r="S945" t="s">
        <v>38</v>
      </c>
      <c r="Z945" s="3"/>
    </row>
    <row r="946" spans="1:26" hidden="1" x14ac:dyDescent="0.25">
      <c r="A946" s="10" t="str">
        <f t="shared" si="14"/>
        <v>2016Greater Bay Area1-in-10June PeakCAISO21</v>
      </c>
      <c r="B946" s="10" t="s">
        <v>57</v>
      </c>
      <c r="C946" s="10" t="s">
        <v>10</v>
      </c>
      <c r="D946" s="10" t="s">
        <v>4</v>
      </c>
      <c r="E946" s="10" t="s">
        <v>1</v>
      </c>
      <c r="F946">
        <v>21</v>
      </c>
      <c r="G946">
        <v>1.9705187082290649</v>
      </c>
      <c r="H946">
        <v>2.1117236614227295</v>
      </c>
      <c r="I946">
        <v>77.992179870605469</v>
      </c>
      <c r="J946">
        <v>7.6630406081676483E-2</v>
      </c>
      <c r="K946">
        <v>54535</v>
      </c>
      <c r="L946">
        <v>50482.739560000002</v>
      </c>
      <c r="M946">
        <v>-0.14120493829250336</v>
      </c>
      <c r="N946">
        <v>-0.23941446840763092</v>
      </c>
      <c r="O946">
        <v>-0.18138992786407471</v>
      </c>
      <c r="P946">
        <v>-0.14120493829250336</v>
      </c>
      <c r="Q946">
        <v>-0.1010199561715126</v>
      </c>
      <c r="R946">
        <v>-4.2995408177375793E-2</v>
      </c>
      <c r="S946" t="s">
        <v>39</v>
      </c>
      <c r="Z946" s="3"/>
    </row>
    <row r="947" spans="1:26" hidden="1" x14ac:dyDescent="0.25">
      <c r="A947" s="10" t="str">
        <f t="shared" si="14"/>
        <v>2016Greater Bay Area1-in-2June PeakCAISO21</v>
      </c>
      <c r="B947" s="10" t="s">
        <v>57</v>
      </c>
      <c r="C947" s="10" t="s">
        <v>10</v>
      </c>
      <c r="D947" s="10" t="s">
        <v>4</v>
      </c>
      <c r="E947" s="10" t="s">
        <v>9</v>
      </c>
      <c r="F947">
        <v>21</v>
      </c>
      <c r="G947">
        <v>2.021514892578125</v>
      </c>
      <c r="H947">
        <v>2.1683566570281982</v>
      </c>
      <c r="I947">
        <v>80.313789367675781</v>
      </c>
      <c r="J947">
        <v>7.6630406081676483E-2</v>
      </c>
      <c r="K947">
        <v>54535</v>
      </c>
      <c r="L947">
        <v>50482.739560000002</v>
      </c>
      <c r="M947">
        <v>-0.14684166014194489</v>
      </c>
      <c r="N947">
        <v>-0.24505119025707245</v>
      </c>
      <c r="O947">
        <v>-0.18702664971351624</v>
      </c>
      <c r="P947">
        <v>-0.14684166014194489</v>
      </c>
      <c r="Q947">
        <v>-0.10665667802095413</v>
      </c>
      <c r="R947">
        <v>-4.8632130026817322E-2</v>
      </c>
      <c r="S947" t="s">
        <v>39</v>
      </c>
      <c r="Z947" s="3"/>
    </row>
    <row r="948" spans="1:26" hidden="1" x14ac:dyDescent="0.25">
      <c r="A948" s="10" t="str">
        <f t="shared" si="14"/>
        <v>2016Greater Bay Area1-in-10June PeakPGE21</v>
      </c>
      <c r="B948" s="10" t="s">
        <v>57</v>
      </c>
      <c r="C948" s="10" t="s">
        <v>10</v>
      </c>
      <c r="D948" s="10" t="s">
        <v>4</v>
      </c>
      <c r="E948" s="10" t="s">
        <v>1</v>
      </c>
      <c r="F948">
        <v>21</v>
      </c>
      <c r="G948">
        <v>2.4618794918060303</v>
      </c>
      <c r="H948">
        <v>2.6731278896331787</v>
      </c>
      <c r="I948">
        <v>88.547622680664062</v>
      </c>
      <c r="J948">
        <v>7.6630406081676483E-2</v>
      </c>
      <c r="K948">
        <v>54535</v>
      </c>
      <c r="L948">
        <v>50482.739560000002</v>
      </c>
      <c r="M948">
        <v>-0.21124842762947083</v>
      </c>
      <c r="N948">
        <v>-0.30945795774459839</v>
      </c>
      <c r="O948">
        <v>-0.25143340229988098</v>
      </c>
      <c r="P948">
        <v>-0.21124842762947083</v>
      </c>
      <c r="Q948">
        <v>-0.17106343805789948</v>
      </c>
      <c r="R948">
        <v>-0.11303889751434326</v>
      </c>
      <c r="S948" t="s">
        <v>38</v>
      </c>
      <c r="Z948" s="3"/>
    </row>
    <row r="949" spans="1:26" hidden="1" x14ac:dyDescent="0.25">
      <c r="A949" s="10" t="str">
        <f t="shared" si="14"/>
        <v>2016Greater Bay Area1-in-2June PeakPGE21</v>
      </c>
      <c r="B949" s="10" t="s">
        <v>57</v>
      </c>
      <c r="C949" s="10" t="s">
        <v>10</v>
      </c>
      <c r="D949" s="10" t="s">
        <v>4</v>
      </c>
      <c r="E949" s="10" t="s">
        <v>9</v>
      </c>
      <c r="F949">
        <v>21</v>
      </c>
      <c r="G949">
        <v>1.9889357089996338</v>
      </c>
      <c r="H949">
        <v>2.1355667114257813</v>
      </c>
      <c r="I949">
        <v>77.465606689453125</v>
      </c>
      <c r="J949">
        <v>7.6630406081676483E-2</v>
      </c>
      <c r="K949">
        <v>54535</v>
      </c>
      <c r="L949">
        <v>50482.739560000002</v>
      </c>
      <c r="M949">
        <v>-0.14663094282150269</v>
      </c>
      <c r="N949">
        <v>-0.24484047293663025</v>
      </c>
      <c r="O949">
        <v>-0.18681593239307404</v>
      </c>
      <c r="P949">
        <v>-0.14663094282150269</v>
      </c>
      <c r="Q949">
        <v>-0.10644596070051193</v>
      </c>
      <c r="R949">
        <v>-4.8421412706375122E-2</v>
      </c>
      <c r="S949" t="s">
        <v>38</v>
      </c>
      <c r="Z949" s="3"/>
    </row>
    <row r="950" spans="1:26" hidden="1" x14ac:dyDescent="0.25">
      <c r="A950" s="10" t="str">
        <f t="shared" si="14"/>
        <v>2016Greater Bay Area1-in-2June PeakCAISO22</v>
      </c>
      <c r="B950" s="10" t="s">
        <v>57</v>
      </c>
      <c r="C950" s="10" t="s">
        <v>10</v>
      </c>
      <c r="D950" s="10" t="s">
        <v>4</v>
      </c>
      <c r="E950" s="10" t="s">
        <v>9</v>
      </c>
      <c r="F950">
        <v>22</v>
      </c>
      <c r="G950">
        <v>1.7937635183334351</v>
      </c>
      <c r="H950">
        <v>1.8779346942901611</v>
      </c>
      <c r="I950">
        <v>76.374900817871094</v>
      </c>
      <c r="J950">
        <v>6.3674606382846832E-2</v>
      </c>
      <c r="K950">
        <v>54535</v>
      </c>
      <c r="L950">
        <v>50482.739560000002</v>
      </c>
      <c r="M950">
        <v>-8.417113870382309E-2</v>
      </c>
      <c r="N950">
        <v>-0.16577652096748352</v>
      </c>
      <c r="O950">
        <v>-0.11756210029125214</v>
      </c>
      <c r="P950">
        <v>-8.417113870382309E-2</v>
      </c>
      <c r="Q950">
        <v>-5.0780173391103745E-2</v>
      </c>
      <c r="R950">
        <v>-2.5657631922513247E-3</v>
      </c>
      <c r="S950" t="s">
        <v>39</v>
      </c>
      <c r="Z950" s="3"/>
    </row>
    <row r="951" spans="1:26" hidden="1" x14ac:dyDescent="0.25">
      <c r="A951" s="10" t="str">
        <f t="shared" si="14"/>
        <v>2016Greater Bay Area1-in-10June PeakCAISO22</v>
      </c>
      <c r="B951" s="10" t="s">
        <v>57</v>
      </c>
      <c r="C951" s="10" t="s">
        <v>10</v>
      </c>
      <c r="D951" s="10" t="s">
        <v>4</v>
      </c>
      <c r="E951" s="10" t="s">
        <v>1</v>
      </c>
      <c r="F951">
        <v>22</v>
      </c>
      <c r="G951">
        <v>1.748512864112854</v>
      </c>
      <c r="H951">
        <v>1.8281632661819458</v>
      </c>
      <c r="I951">
        <v>74.312232971191406</v>
      </c>
      <c r="J951">
        <v>6.3674606382846832E-2</v>
      </c>
      <c r="K951">
        <v>54535</v>
      </c>
      <c r="L951">
        <v>50482.739560000002</v>
      </c>
      <c r="M951">
        <v>-7.96503946185112E-2</v>
      </c>
      <c r="N951">
        <v>-0.16125577688217163</v>
      </c>
      <c r="O951">
        <v>-0.11304135620594025</v>
      </c>
      <c r="P951">
        <v>-7.96503946185112E-2</v>
      </c>
      <c r="Q951">
        <v>-4.6259429305791855E-2</v>
      </c>
      <c r="R951">
        <v>1.954980893060565E-3</v>
      </c>
      <c r="S951" t="s">
        <v>39</v>
      </c>
      <c r="Z951" s="3"/>
    </row>
    <row r="952" spans="1:26" hidden="1" x14ac:dyDescent="0.25">
      <c r="A952" s="10" t="str">
        <f t="shared" si="14"/>
        <v>2016Greater Bay Area1-in-10June PeakPGE22</v>
      </c>
      <c r="B952" s="10" t="s">
        <v>57</v>
      </c>
      <c r="C952" s="10" t="s">
        <v>10</v>
      </c>
      <c r="D952" s="10" t="s">
        <v>4</v>
      </c>
      <c r="E952" s="10" t="s">
        <v>1</v>
      </c>
      <c r="F952">
        <v>22</v>
      </c>
      <c r="G952">
        <v>2.1845152378082275</v>
      </c>
      <c r="H952">
        <v>2.3268575668334961</v>
      </c>
      <c r="I952">
        <v>84.339859008789063</v>
      </c>
      <c r="J952">
        <v>6.3674606382846832E-2</v>
      </c>
      <c r="K952">
        <v>54535</v>
      </c>
      <c r="L952">
        <v>50482.739560000002</v>
      </c>
      <c r="M952">
        <v>-0.14234243333339691</v>
      </c>
      <c r="N952">
        <v>-0.22394780814647675</v>
      </c>
      <c r="O952">
        <v>-0.17573340237140656</v>
      </c>
      <c r="P952">
        <v>-0.14234243333339691</v>
      </c>
      <c r="Q952">
        <v>-0.10895147174596786</v>
      </c>
      <c r="R952">
        <v>-6.0737058520317078E-2</v>
      </c>
      <c r="S952" t="s">
        <v>38</v>
      </c>
      <c r="Z952" s="3"/>
    </row>
    <row r="953" spans="1:26" hidden="1" x14ac:dyDescent="0.25">
      <c r="A953" s="10" t="str">
        <f t="shared" si="14"/>
        <v>2016Greater Bay Area1-in-2June PeakPGE22</v>
      </c>
      <c r="B953" s="10" t="s">
        <v>57</v>
      </c>
      <c r="C953" s="10" t="s">
        <v>10</v>
      </c>
      <c r="D953" s="10" t="s">
        <v>4</v>
      </c>
      <c r="E953" s="10" t="s">
        <v>9</v>
      </c>
      <c r="F953">
        <v>22</v>
      </c>
      <c r="G953">
        <v>1.764854907989502</v>
      </c>
      <c r="H953">
        <v>1.852154016494751</v>
      </c>
      <c r="I953">
        <v>73.254608154296875</v>
      </c>
      <c r="J953">
        <v>6.3674606382846832E-2</v>
      </c>
      <c r="K953">
        <v>54535</v>
      </c>
      <c r="L953">
        <v>50482.739560000002</v>
      </c>
      <c r="M953">
        <v>-8.7299160659313202E-2</v>
      </c>
      <c r="N953">
        <v>-0.16890454292297363</v>
      </c>
      <c r="O953">
        <v>-0.12069012224674225</v>
      </c>
      <c r="P953">
        <v>-8.7299160659313202E-2</v>
      </c>
      <c r="Q953">
        <v>-5.3908195346593857E-2</v>
      </c>
      <c r="R953">
        <v>-5.6937849149107933E-3</v>
      </c>
      <c r="S953" t="s">
        <v>38</v>
      </c>
      <c r="Z953" s="3"/>
    </row>
    <row r="954" spans="1:26" hidden="1" x14ac:dyDescent="0.25">
      <c r="A954" s="10" t="str">
        <f t="shared" si="14"/>
        <v>2016Greater Bay Area1-in-2June PeakCAISO23</v>
      </c>
      <c r="B954" s="10" t="s">
        <v>57</v>
      </c>
      <c r="C954" s="10" t="s">
        <v>10</v>
      </c>
      <c r="D954" s="10" t="s">
        <v>4</v>
      </c>
      <c r="E954" s="10" t="s">
        <v>9</v>
      </c>
      <c r="F954">
        <v>23</v>
      </c>
      <c r="G954">
        <v>1.4513981342315674</v>
      </c>
      <c r="H954">
        <v>1.5096275806427002</v>
      </c>
      <c r="I954">
        <v>73.590538024902344</v>
      </c>
      <c r="J954">
        <v>5.8387260884046555E-2</v>
      </c>
      <c r="K954">
        <v>54535</v>
      </c>
      <c r="L954">
        <v>50482.739560000002</v>
      </c>
      <c r="M954">
        <v>-5.8229461312294006E-2</v>
      </c>
      <c r="N954">
        <v>-0.1330585777759552</v>
      </c>
      <c r="O954">
        <v>-8.8847741484642029E-2</v>
      </c>
      <c r="P954">
        <v>-5.8229461312294006E-2</v>
      </c>
      <c r="Q954">
        <v>-2.7611181139945984E-2</v>
      </c>
      <c r="R954">
        <v>1.6599651426076889E-2</v>
      </c>
      <c r="S954" t="s">
        <v>39</v>
      </c>
      <c r="Z954" s="3"/>
    </row>
    <row r="955" spans="1:26" hidden="1" x14ac:dyDescent="0.25">
      <c r="A955" s="10" t="str">
        <f t="shared" si="14"/>
        <v>2016Greater Bay Area1-in-10June PeakCAISO23</v>
      </c>
      <c r="B955" s="10" t="s">
        <v>57</v>
      </c>
      <c r="C955" s="10" t="s">
        <v>10</v>
      </c>
      <c r="D955" s="10" t="s">
        <v>4</v>
      </c>
      <c r="E955" s="10" t="s">
        <v>1</v>
      </c>
      <c r="F955">
        <v>23</v>
      </c>
      <c r="G955">
        <v>1.4147841930389404</v>
      </c>
      <c r="H955">
        <v>1.4681177139282227</v>
      </c>
      <c r="I955">
        <v>72.285041809082031</v>
      </c>
      <c r="J955">
        <v>5.8387260884046555E-2</v>
      </c>
      <c r="K955">
        <v>54535</v>
      </c>
      <c r="L955">
        <v>50482.739560000002</v>
      </c>
      <c r="M955">
        <v>-5.3333498537540436E-2</v>
      </c>
      <c r="N955">
        <v>-0.12816260755062103</v>
      </c>
      <c r="O955">
        <v>-8.3951778709888458E-2</v>
      </c>
      <c r="P955">
        <v>-5.3333498537540436E-2</v>
      </c>
      <c r="Q955">
        <v>-2.2715218365192413E-2</v>
      </c>
      <c r="R955">
        <v>2.149561420083046E-2</v>
      </c>
      <c r="S955" t="s">
        <v>39</v>
      </c>
      <c r="Z955" s="3"/>
    </row>
    <row r="956" spans="1:26" hidden="1" x14ac:dyDescent="0.25">
      <c r="A956" s="10" t="str">
        <f t="shared" si="14"/>
        <v>2016Greater Bay Area1-in-2June PeakPGE23</v>
      </c>
      <c r="B956" s="10" t="s">
        <v>57</v>
      </c>
      <c r="C956" s="10" t="s">
        <v>10</v>
      </c>
      <c r="D956" s="10" t="s">
        <v>4</v>
      </c>
      <c r="E956" s="10" t="s">
        <v>9</v>
      </c>
      <c r="F956">
        <v>23</v>
      </c>
      <c r="G956">
        <v>1.4280071258544922</v>
      </c>
      <c r="H956">
        <v>1.4860483407974243</v>
      </c>
      <c r="I956">
        <v>70.383895874023438</v>
      </c>
      <c r="J956">
        <v>5.8387260884046555E-2</v>
      </c>
      <c r="K956">
        <v>54535</v>
      </c>
      <c r="L956">
        <v>50482.739560000002</v>
      </c>
      <c r="M956">
        <v>-5.8041233569383621E-2</v>
      </c>
      <c r="N956">
        <v>-0.13287034630775452</v>
      </c>
      <c r="O956">
        <v>-8.8659510016441345E-2</v>
      </c>
      <c r="P956">
        <v>-5.8041233569383621E-2</v>
      </c>
      <c r="Q956">
        <v>-2.7422953397035599E-2</v>
      </c>
      <c r="R956">
        <v>1.6787879168987274E-2</v>
      </c>
      <c r="S956" t="s">
        <v>38</v>
      </c>
      <c r="Z956" s="3"/>
    </row>
    <row r="957" spans="1:26" hidden="1" x14ac:dyDescent="0.25">
      <c r="A957" s="10" t="str">
        <f t="shared" si="14"/>
        <v>2016Greater Bay Area1-in-10June PeakPGE23</v>
      </c>
      <c r="B957" s="10" t="s">
        <v>57</v>
      </c>
      <c r="C957" s="10" t="s">
        <v>10</v>
      </c>
      <c r="D957" s="10" t="s">
        <v>4</v>
      </c>
      <c r="E957" s="10" t="s">
        <v>1</v>
      </c>
      <c r="F957">
        <v>23</v>
      </c>
      <c r="G957">
        <v>1.7675691843032837</v>
      </c>
      <c r="H957">
        <v>1.8637515306472778</v>
      </c>
      <c r="I957">
        <v>81.950088500976563</v>
      </c>
      <c r="J957">
        <v>5.8387260884046555E-2</v>
      </c>
      <c r="K957">
        <v>54535</v>
      </c>
      <c r="L957">
        <v>50482.739560000002</v>
      </c>
      <c r="M957">
        <v>-9.6182398498058319E-2</v>
      </c>
      <c r="N957">
        <v>-0.17101150751113892</v>
      </c>
      <c r="O957">
        <v>-0.12680067121982574</v>
      </c>
      <c r="P957">
        <v>-9.6182398498058319E-2</v>
      </c>
      <c r="Q957">
        <v>-6.5564118325710297E-2</v>
      </c>
      <c r="R957">
        <v>-2.1353285759687424E-2</v>
      </c>
      <c r="S957" t="s">
        <v>38</v>
      </c>
      <c r="Z957" s="3"/>
    </row>
    <row r="958" spans="1:26" hidden="1" x14ac:dyDescent="0.25">
      <c r="A958" s="10" t="str">
        <f t="shared" si="14"/>
        <v>2016Greater Bay Area1-in-2June PeakCAISO24</v>
      </c>
      <c r="B958" s="10" t="s">
        <v>57</v>
      </c>
      <c r="C958" s="10" t="s">
        <v>10</v>
      </c>
      <c r="D958" s="10" t="s">
        <v>4</v>
      </c>
      <c r="E958" s="10" t="s">
        <v>9</v>
      </c>
      <c r="F958">
        <v>24</v>
      </c>
      <c r="G958">
        <v>1.1242474317550659</v>
      </c>
      <c r="H958">
        <v>1.1674278974533081</v>
      </c>
      <c r="I958">
        <v>70.896522521972656</v>
      </c>
      <c r="J958">
        <v>4.4309847056865692E-2</v>
      </c>
      <c r="K958">
        <v>54535</v>
      </c>
      <c r="L958">
        <v>50482.739560000002</v>
      </c>
      <c r="M958">
        <v>-4.3180480599403381E-2</v>
      </c>
      <c r="N958">
        <v>-9.9967978894710541E-2</v>
      </c>
      <c r="O958">
        <v>-6.6416561603546143E-2</v>
      </c>
      <c r="P958">
        <v>-4.3180480599403381E-2</v>
      </c>
      <c r="Q958">
        <v>-1.9944397732615471E-2</v>
      </c>
      <c r="R958">
        <v>1.3607019558548927E-2</v>
      </c>
      <c r="S958" t="s">
        <v>39</v>
      </c>
      <c r="Z958" s="3"/>
    </row>
    <row r="959" spans="1:26" hidden="1" x14ac:dyDescent="0.25">
      <c r="A959" s="10" t="str">
        <f t="shared" si="14"/>
        <v>2016Greater Bay Area1-in-10June PeakCAISO24</v>
      </c>
      <c r="B959" s="10" t="s">
        <v>57</v>
      </c>
      <c r="C959" s="10" t="s">
        <v>10</v>
      </c>
      <c r="D959" s="10" t="s">
        <v>4</v>
      </c>
      <c r="E959" s="10" t="s">
        <v>1</v>
      </c>
      <c r="F959">
        <v>24</v>
      </c>
      <c r="G959">
        <v>1.0958864688873291</v>
      </c>
      <c r="H959">
        <v>1.1350975036621094</v>
      </c>
      <c r="I959">
        <v>70.279266357421875</v>
      </c>
      <c r="J959">
        <v>4.4309847056865692E-2</v>
      </c>
      <c r="K959">
        <v>54535</v>
      </c>
      <c r="L959">
        <v>50482.739560000002</v>
      </c>
      <c r="M959">
        <v>-3.9211038500070572E-2</v>
      </c>
      <c r="N959">
        <v>-9.599854052066803E-2</v>
      </c>
      <c r="O959">
        <v>-6.2447123229503632E-2</v>
      </c>
      <c r="P959">
        <v>-3.9211038500070572E-2</v>
      </c>
      <c r="Q959">
        <v>-1.5974955633282661E-2</v>
      </c>
      <c r="R959">
        <v>1.7576461657881737E-2</v>
      </c>
      <c r="S959" t="s">
        <v>39</v>
      </c>
      <c r="Z959" s="3"/>
    </row>
    <row r="960" spans="1:26" hidden="1" x14ac:dyDescent="0.25">
      <c r="A960" s="10" t="str">
        <f t="shared" si="14"/>
        <v>2016Greater Bay Area1-in-10June PeakPGE24</v>
      </c>
      <c r="B960" s="10" t="s">
        <v>57</v>
      </c>
      <c r="C960" s="10" t="s">
        <v>10</v>
      </c>
      <c r="D960" s="10" t="s">
        <v>4</v>
      </c>
      <c r="E960" s="10" t="s">
        <v>1</v>
      </c>
      <c r="F960">
        <v>24</v>
      </c>
      <c r="G960">
        <v>1.369152307510376</v>
      </c>
      <c r="H960">
        <v>1.4423960447311401</v>
      </c>
      <c r="I960">
        <v>79.3790283203125</v>
      </c>
      <c r="J960">
        <v>4.4309847056865692E-2</v>
      </c>
      <c r="K960">
        <v>54535</v>
      </c>
      <c r="L960">
        <v>50482.739560000002</v>
      </c>
      <c r="M960">
        <v>-7.324373722076416E-2</v>
      </c>
      <c r="N960">
        <v>-0.13003124296665192</v>
      </c>
      <c r="O960">
        <v>-9.6479818224906921E-2</v>
      </c>
      <c r="P960">
        <v>-7.324373722076416E-2</v>
      </c>
      <c r="Q960">
        <v>-5.00076524913311E-2</v>
      </c>
      <c r="R960">
        <v>-1.6456237062811852E-2</v>
      </c>
      <c r="S960" t="s">
        <v>38</v>
      </c>
      <c r="Z960" s="3"/>
    </row>
    <row r="961" spans="1:26" hidden="1" x14ac:dyDescent="0.25">
      <c r="A961" s="10" t="str">
        <f t="shared" si="14"/>
        <v>2016Greater Bay Area1-in-2June PeakPGE24</v>
      </c>
      <c r="B961" s="10" t="s">
        <v>57</v>
      </c>
      <c r="C961" s="10" t="s">
        <v>10</v>
      </c>
      <c r="D961" s="10" t="s">
        <v>4</v>
      </c>
      <c r="E961" s="10" t="s">
        <v>9</v>
      </c>
      <c r="F961">
        <v>24</v>
      </c>
      <c r="G961">
        <v>1.1061288118362427</v>
      </c>
      <c r="H961">
        <v>1.1464073657989502</v>
      </c>
      <c r="I961">
        <v>68.333572387695312</v>
      </c>
      <c r="J961">
        <v>4.4309847056865692E-2</v>
      </c>
      <c r="K961">
        <v>54535</v>
      </c>
      <c r="L961">
        <v>50482.739560000002</v>
      </c>
      <c r="M961">
        <v>-4.0278546512126923E-2</v>
      </c>
      <c r="N961">
        <v>-9.7066044807434082E-2</v>
      </c>
      <c r="O961">
        <v>-6.3514627516269684E-2</v>
      </c>
      <c r="P961">
        <v>-4.0278546512126923E-2</v>
      </c>
      <c r="Q961">
        <v>-1.7042463645339012E-2</v>
      </c>
      <c r="R961">
        <v>1.6508953645825386E-2</v>
      </c>
      <c r="S961" t="s">
        <v>38</v>
      </c>
      <c r="Z961" s="3"/>
    </row>
    <row r="962" spans="1:26" hidden="1" x14ac:dyDescent="0.25">
      <c r="A962" s="10" t="str">
        <f t="shared" ref="A962:A1025" si="15">CONCATENATE(B962,C962,E962,D962,S962,F962)</f>
        <v>2016Greater Bay Area1-in-10May PeakCAISO1</v>
      </c>
      <c r="B962" s="10" t="s">
        <v>57</v>
      </c>
      <c r="C962" s="10" t="s">
        <v>10</v>
      </c>
      <c r="D962" s="10" t="s">
        <v>5</v>
      </c>
      <c r="E962" s="10" t="s">
        <v>1</v>
      </c>
      <c r="F962">
        <v>1</v>
      </c>
      <c r="G962">
        <v>0.71919280290603638</v>
      </c>
      <c r="H962">
        <v>0.71919280290603638</v>
      </c>
      <c r="I962">
        <v>67.962570190429687</v>
      </c>
      <c r="J962">
        <v>0</v>
      </c>
      <c r="K962">
        <v>54535</v>
      </c>
      <c r="L962">
        <v>50684.735146999999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 t="s">
        <v>39</v>
      </c>
      <c r="Z962" s="3"/>
    </row>
    <row r="963" spans="1:26" hidden="1" x14ac:dyDescent="0.25">
      <c r="A963" s="10" t="str">
        <f t="shared" si="15"/>
        <v>2016Greater Bay Area1-in-2May PeakCAISO1</v>
      </c>
      <c r="B963" s="10" t="s">
        <v>57</v>
      </c>
      <c r="C963" s="10" t="s">
        <v>10</v>
      </c>
      <c r="D963" s="10" t="s">
        <v>5</v>
      </c>
      <c r="E963" s="10" t="s">
        <v>9</v>
      </c>
      <c r="F963">
        <v>1</v>
      </c>
      <c r="G963">
        <v>0.54613244533538818</v>
      </c>
      <c r="H963">
        <v>0.54613244533538818</v>
      </c>
      <c r="I963">
        <v>63.358608245849609</v>
      </c>
      <c r="J963">
        <v>0</v>
      </c>
      <c r="K963">
        <v>54535</v>
      </c>
      <c r="L963">
        <v>50684.735146999999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 t="s">
        <v>39</v>
      </c>
      <c r="Z963" s="3"/>
    </row>
    <row r="964" spans="1:26" hidden="1" x14ac:dyDescent="0.25">
      <c r="A964" s="10" t="str">
        <f t="shared" si="15"/>
        <v>2016Greater Bay Area1-in-2May PeakPGE1</v>
      </c>
      <c r="B964" s="10" t="s">
        <v>57</v>
      </c>
      <c r="C964" s="10" t="s">
        <v>10</v>
      </c>
      <c r="D964" s="10" t="s">
        <v>5</v>
      </c>
      <c r="E964" s="10" t="s">
        <v>9</v>
      </c>
      <c r="F964">
        <v>1</v>
      </c>
      <c r="G964">
        <v>0.62984651327133179</v>
      </c>
      <c r="H964">
        <v>0.62984651327133179</v>
      </c>
      <c r="I964">
        <v>64.102615356445313</v>
      </c>
      <c r="J964">
        <v>0</v>
      </c>
      <c r="K964">
        <v>54535</v>
      </c>
      <c r="L964">
        <v>50684.735146999999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 t="s">
        <v>38</v>
      </c>
      <c r="Z964" s="3"/>
    </row>
    <row r="965" spans="1:26" hidden="1" x14ac:dyDescent="0.25">
      <c r="A965" s="10" t="str">
        <f t="shared" si="15"/>
        <v>2016Greater Bay Area1-in-10May PeakPGE1</v>
      </c>
      <c r="B965" s="10" t="s">
        <v>57</v>
      </c>
      <c r="C965" s="10" t="s">
        <v>10</v>
      </c>
      <c r="D965" s="10" t="s">
        <v>5</v>
      </c>
      <c r="E965" s="10" t="s">
        <v>1</v>
      </c>
      <c r="F965">
        <v>1</v>
      </c>
      <c r="G965">
        <v>0.94906717538833618</v>
      </c>
      <c r="H965">
        <v>0.94906717538833618</v>
      </c>
      <c r="I965">
        <v>74.520912170410156</v>
      </c>
      <c r="J965">
        <v>0</v>
      </c>
      <c r="K965">
        <v>54535</v>
      </c>
      <c r="L965">
        <v>50684.735146999999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 t="s">
        <v>38</v>
      </c>
      <c r="Z965" s="3"/>
    </row>
    <row r="966" spans="1:26" hidden="1" x14ac:dyDescent="0.25">
      <c r="A966" s="10" t="str">
        <f t="shared" si="15"/>
        <v>2016Greater Bay Area1-in-2May PeakCAISO2</v>
      </c>
      <c r="B966" s="10" t="s">
        <v>57</v>
      </c>
      <c r="C966" s="10" t="s">
        <v>10</v>
      </c>
      <c r="D966" s="10" t="s">
        <v>5</v>
      </c>
      <c r="E966" s="10" t="s">
        <v>9</v>
      </c>
      <c r="F966">
        <v>2</v>
      </c>
      <c r="G966">
        <v>0.45604652166366577</v>
      </c>
      <c r="H966">
        <v>0.45604652166366577</v>
      </c>
      <c r="I966">
        <v>61.320224761962891</v>
      </c>
      <c r="J966">
        <v>0</v>
      </c>
      <c r="K966">
        <v>54535</v>
      </c>
      <c r="L966">
        <v>50684.735146999999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 t="s">
        <v>39</v>
      </c>
      <c r="Z966" s="3"/>
    </row>
    <row r="967" spans="1:26" hidden="1" x14ac:dyDescent="0.25">
      <c r="A967" s="10" t="str">
        <f t="shared" si="15"/>
        <v>2016Greater Bay Area1-in-10May PeakCAISO2</v>
      </c>
      <c r="B967" s="10" t="s">
        <v>57</v>
      </c>
      <c r="C967" s="10" t="s">
        <v>10</v>
      </c>
      <c r="D967" s="10" t="s">
        <v>5</v>
      </c>
      <c r="E967" s="10" t="s">
        <v>1</v>
      </c>
      <c r="F967">
        <v>2</v>
      </c>
      <c r="G967">
        <v>0.60056012868881226</v>
      </c>
      <c r="H967">
        <v>0.60056012868881226</v>
      </c>
      <c r="I967">
        <v>66.69403076171875</v>
      </c>
      <c r="J967">
        <v>0</v>
      </c>
      <c r="K967">
        <v>54535</v>
      </c>
      <c r="L967">
        <v>50684.735146999999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 t="s">
        <v>39</v>
      </c>
      <c r="Z967" s="3"/>
    </row>
    <row r="968" spans="1:26" hidden="1" x14ac:dyDescent="0.25">
      <c r="A968" s="10" t="str">
        <f t="shared" si="15"/>
        <v>2016Greater Bay Area1-in-10May PeakPGE2</v>
      </c>
      <c r="B968" s="10" t="s">
        <v>57</v>
      </c>
      <c r="C968" s="10" t="s">
        <v>10</v>
      </c>
      <c r="D968" s="10" t="s">
        <v>5</v>
      </c>
      <c r="E968" s="10" t="s">
        <v>1</v>
      </c>
      <c r="F968">
        <v>2</v>
      </c>
      <c r="G968">
        <v>0.79251617193222046</v>
      </c>
      <c r="H968">
        <v>0.79251617193222046</v>
      </c>
      <c r="I968">
        <v>72.948410034179688</v>
      </c>
      <c r="J968">
        <v>0</v>
      </c>
      <c r="K968">
        <v>54535</v>
      </c>
      <c r="L968">
        <v>50684.735146999999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 t="s">
        <v>38</v>
      </c>
      <c r="Z968" s="3"/>
    </row>
    <row r="969" spans="1:26" hidden="1" x14ac:dyDescent="0.25">
      <c r="A969" s="10" t="str">
        <f t="shared" si="15"/>
        <v>2016Greater Bay Area1-in-2May PeakPGE2</v>
      </c>
      <c r="B969" s="10" t="s">
        <v>57</v>
      </c>
      <c r="C969" s="10" t="s">
        <v>10</v>
      </c>
      <c r="D969" s="10" t="s">
        <v>5</v>
      </c>
      <c r="E969" s="10" t="s">
        <v>9</v>
      </c>
      <c r="F969">
        <v>2</v>
      </c>
      <c r="G969">
        <v>0.52595174312591553</v>
      </c>
      <c r="H969">
        <v>0.52595174312591553</v>
      </c>
      <c r="I969">
        <v>63.10418701171875</v>
      </c>
      <c r="J969">
        <v>0</v>
      </c>
      <c r="K969">
        <v>54535</v>
      </c>
      <c r="L969">
        <v>50684.735146999999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 t="s">
        <v>38</v>
      </c>
      <c r="Z969" s="3"/>
    </row>
    <row r="970" spans="1:26" hidden="1" x14ac:dyDescent="0.25">
      <c r="A970" s="10" t="str">
        <f t="shared" si="15"/>
        <v>2016Greater Bay Area1-in-10May PeakCAISO3</v>
      </c>
      <c r="B970" s="10" t="s">
        <v>57</v>
      </c>
      <c r="C970" s="10" t="s">
        <v>10</v>
      </c>
      <c r="D970" s="10" t="s">
        <v>5</v>
      </c>
      <c r="E970" s="10" t="s">
        <v>1</v>
      </c>
      <c r="F970">
        <v>3</v>
      </c>
      <c r="G970">
        <v>0.52541488409042358</v>
      </c>
      <c r="H970">
        <v>0.52541488409042358</v>
      </c>
      <c r="I970">
        <v>65.315414428710938</v>
      </c>
      <c r="J970">
        <v>0</v>
      </c>
      <c r="K970">
        <v>54535</v>
      </c>
      <c r="L970">
        <v>50684.735146999999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 t="s">
        <v>39</v>
      </c>
      <c r="Z970" s="3"/>
    </row>
    <row r="971" spans="1:26" hidden="1" x14ac:dyDescent="0.25">
      <c r="A971" s="10" t="str">
        <f t="shared" si="15"/>
        <v>2016Greater Bay Area1-in-2May PeakCAISO3</v>
      </c>
      <c r="B971" s="10" t="s">
        <v>57</v>
      </c>
      <c r="C971" s="10" t="s">
        <v>10</v>
      </c>
      <c r="D971" s="10" t="s">
        <v>5</v>
      </c>
      <c r="E971" s="10" t="s">
        <v>9</v>
      </c>
      <c r="F971">
        <v>3</v>
      </c>
      <c r="G971">
        <v>0.39898356795310974</v>
      </c>
      <c r="H971">
        <v>0.39898356795310974</v>
      </c>
      <c r="I971">
        <v>60.173732757568359</v>
      </c>
      <c r="J971">
        <v>0</v>
      </c>
      <c r="K971">
        <v>54535</v>
      </c>
      <c r="L971">
        <v>50684.735146999999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 t="s">
        <v>39</v>
      </c>
      <c r="Z971" s="3"/>
    </row>
    <row r="972" spans="1:26" hidden="1" x14ac:dyDescent="0.25">
      <c r="A972" s="10" t="str">
        <f t="shared" si="15"/>
        <v>2016Greater Bay Area1-in-2May PeakPGE3</v>
      </c>
      <c r="B972" s="10" t="s">
        <v>57</v>
      </c>
      <c r="C972" s="10" t="s">
        <v>10</v>
      </c>
      <c r="D972" s="10" t="s">
        <v>5</v>
      </c>
      <c r="E972" s="10" t="s">
        <v>9</v>
      </c>
      <c r="F972">
        <v>3</v>
      </c>
      <c r="G972">
        <v>0.46014183759689331</v>
      </c>
      <c r="H972">
        <v>0.46014183759689331</v>
      </c>
      <c r="I972">
        <v>62.047683715820312</v>
      </c>
      <c r="J972">
        <v>0</v>
      </c>
      <c r="K972">
        <v>54535</v>
      </c>
      <c r="L972">
        <v>50684.735146999999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 t="s">
        <v>38</v>
      </c>
      <c r="Z972" s="3"/>
    </row>
    <row r="973" spans="1:26" hidden="1" x14ac:dyDescent="0.25">
      <c r="A973" s="10" t="str">
        <f t="shared" si="15"/>
        <v>2016Greater Bay Area1-in-10May PeakPGE3</v>
      </c>
      <c r="B973" s="10" t="s">
        <v>57</v>
      </c>
      <c r="C973" s="10" t="s">
        <v>10</v>
      </c>
      <c r="D973" s="10" t="s">
        <v>5</v>
      </c>
      <c r="E973" s="10" t="s">
        <v>1</v>
      </c>
      <c r="F973">
        <v>3</v>
      </c>
      <c r="G973">
        <v>0.6933523416519165</v>
      </c>
      <c r="H973">
        <v>0.6933523416519165</v>
      </c>
      <c r="I973">
        <v>71.957809448242188</v>
      </c>
      <c r="J973">
        <v>0</v>
      </c>
      <c r="K973">
        <v>54535</v>
      </c>
      <c r="L973">
        <v>50684.735146999999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 t="s">
        <v>38</v>
      </c>
      <c r="Z973" s="3"/>
    </row>
    <row r="974" spans="1:26" hidden="1" x14ac:dyDescent="0.25">
      <c r="A974" s="10" t="str">
        <f t="shared" si="15"/>
        <v>2016Greater Bay Area1-in-10May PeakCAISO4</v>
      </c>
      <c r="B974" s="10" t="s">
        <v>57</v>
      </c>
      <c r="C974" s="10" t="s">
        <v>10</v>
      </c>
      <c r="D974" s="10" t="s">
        <v>5</v>
      </c>
      <c r="E974" s="10" t="s">
        <v>1</v>
      </c>
      <c r="F974">
        <v>4</v>
      </c>
      <c r="G974">
        <v>0.48008847236633301</v>
      </c>
      <c r="H974">
        <v>0.48008847236633301</v>
      </c>
      <c r="I974">
        <v>63.666633605957031</v>
      </c>
      <c r="J974">
        <v>0</v>
      </c>
      <c r="K974">
        <v>54535</v>
      </c>
      <c r="L974">
        <v>50684.735146999999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 t="s">
        <v>39</v>
      </c>
      <c r="Z974" s="3"/>
    </row>
    <row r="975" spans="1:26" hidden="1" x14ac:dyDescent="0.25">
      <c r="A975" s="10" t="str">
        <f t="shared" si="15"/>
        <v>2016Greater Bay Area1-in-2May PeakCAISO4</v>
      </c>
      <c r="B975" s="10" t="s">
        <v>57</v>
      </c>
      <c r="C975" s="10" t="s">
        <v>10</v>
      </c>
      <c r="D975" s="10" t="s">
        <v>5</v>
      </c>
      <c r="E975" s="10" t="s">
        <v>9</v>
      </c>
      <c r="F975">
        <v>4</v>
      </c>
      <c r="G975">
        <v>0.36456412076950073</v>
      </c>
      <c r="H975">
        <v>0.36456412076950073</v>
      </c>
      <c r="I975">
        <v>59.433528900146484</v>
      </c>
      <c r="J975">
        <v>0</v>
      </c>
      <c r="K975">
        <v>54535</v>
      </c>
      <c r="L975">
        <v>50684.735146999999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 t="s">
        <v>39</v>
      </c>
      <c r="Z975" s="3"/>
    </row>
    <row r="976" spans="1:26" hidden="1" x14ac:dyDescent="0.25">
      <c r="A976" s="10" t="str">
        <f t="shared" si="15"/>
        <v>2016Greater Bay Area1-in-10May PeakPGE4</v>
      </c>
      <c r="B976" s="10" t="s">
        <v>57</v>
      </c>
      <c r="C976" s="10" t="s">
        <v>10</v>
      </c>
      <c r="D976" s="10" t="s">
        <v>5</v>
      </c>
      <c r="E976" s="10" t="s">
        <v>1</v>
      </c>
      <c r="F976">
        <v>4</v>
      </c>
      <c r="G976">
        <v>0.63353836536407471</v>
      </c>
      <c r="H976">
        <v>0.63353836536407471</v>
      </c>
      <c r="I976">
        <v>70.616950988769531</v>
      </c>
      <c r="J976">
        <v>0</v>
      </c>
      <c r="K976">
        <v>54535</v>
      </c>
      <c r="L976">
        <v>50684.735146999999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 t="s">
        <v>38</v>
      </c>
      <c r="Z976" s="3"/>
    </row>
    <row r="977" spans="1:26" hidden="1" x14ac:dyDescent="0.25">
      <c r="A977" s="10" t="str">
        <f t="shared" si="15"/>
        <v>2016Greater Bay Area1-in-2May PeakPGE4</v>
      </c>
      <c r="B977" s="10" t="s">
        <v>57</v>
      </c>
      <c r="C977" s="10" t="s">
        <v>10</v>
      </c>
      <c r="D977" s="10" t="s">
        <v>5</v>
      </c>
      <c r="E977" s="10" t="s">
        <v>9</v>
      </c>
      <c r="F977">
        <v>4</v>
      </c>
      <c r="G977">
        <v>0.42044642567634583</v>
      </c>
      <c r="H977">
        <v>0.42044642567634583</v>
      </c>
      <c r="I977">
        <v>61.041225433349609</v>
      </c>
      <c r="J977">
        <v>0</v>
      </c>
      <c r="K977">
        <v>54535</v>
      </c>
      <c r="L977">
        <v>50684.735146999999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 t="s">
        <v>38</v>
      </c>
      <c r="Z977" s="3"/>
    </row>
    <row r="978" spans="1:26" hidden="1" x14ac:dyDescent="0.25">
      <c r="A978" s="10" t="str">
        <f t="shared" si="15"/>
        <v>2016Greater Bay Area1-in-10May PeakCAISO5</v>
      </c>
      <c r="B978" s="10" t="s">
        <v>57</v>
      </c>
      <c r="C978" s="10" t="s">
        <v>10</v>
      </c>
      <c r="D978" s="10" t="s">
        <v>5</v>
      </c>
      <c r="E978" s="10" t="s">
        <v>1</v>
      </c>
      <c r="F978">
        <v>5</v>
      </c>
      <c r="G978">
        <v>0.45741406083106995</v>
      </c>
      <c r="H978">
        <v>0.45741406083106995</v>
      </c>
      <c r="I978">
        <v>62.616783142089844</v>
      </c>
      <c r="J978">
        <v>0</v>
      </c>
      <c r="K978">
        <v>54535</v>
      </c>
      <c r="L978">
        <v>50684.735146999999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 t="s">
        <v>39</v>
      </c>
      <c r="Z978" s="3"/>
    </row>
    <row r="979" spans="1:26" hidden="1" x14ac:dyDescent="0.25">
      <c r="A979" s="10" t="str">
        <f t="shared" si="15"/>
        <v>2016Greater Bay Area1-in-2May PeakCAISO5</v>
      </c>
      <c r="B979" s="10" t="s">
        <v>57</v>
      </c>
      <c r="C979" s="10" t="s">
        <v>10</v>
      </c>
      <c r="D979" s="10" t="s">
        <v>5</v>
      </c>
      <c r="E979" s="10" t="s">
        <v>9</v>
      </c>
      <c r="F979">
        <v>5</v>
      </c>
      <c r="G979">
        <v>0.34734588861465454</v>
      </c>
      <c r="H979">
        <v>0.34734588861465454</v>
      </c>
      <c r="I979">
        <v>58.843376159667969</v>
      </c>
      <c r="J979">
        <v>0</v>
      </c>
      <c r="K979">
        <v>54535</v>
      </c>
      <c r="L979">
        <v>50684.735146999999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 t="s">
        <v>39</v>
      </c>
      <c r="Z979" s="3"/>
    </row>
    <row r="980" spans="1:26" hidden="1" x14ac:dyDescent="0.25">
      <c r="A980" s="10" t="str">
        <f t="shared" si="15"/>
        <v>2016Greater Bay Area1-in-2May PeakPGE5</v>
      </c>
      <c r="B980" s="10" t="s">
        <v>57</v>
      </c>
      <c r="C980" s="10" t="s">
        <v>10</v>
      </c>
      <c r="D980" s="10" t="s">
        <v>5</v>
      </c>
      <c r="E980" s="10" t="s">
        <v>9</v>
      </c>
      <c r="F980">
        <v>5</v>
      </c>
      <c r="G980">
        <v>0.40058887004852295</v>
      </c>
      <c r="H980">
        <v>0.40058887004852295</v>
      </c>
      <c r="I980">
        <v>60.185043334960938</v>
      </c>
      <c r="J980">
        <v>0</v>
      </c>
      <c r="K980">
        <v>54535</v>
      </c>
      <c r="L980">
        <v>50684.735146999999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 t="s">
        <v>38</v>
      </c>
      <c r="Z980" s="3"/>
    </row>
    <row r="981" spans="1:26" hidden="1" x14ac:dyDescent="0.25">
      <c r="A981" s="10" t="str">
        <f t="shared" si="15"/>
        <v>2016Greater Bay Area1-in-10May PeakPGE5</v>
      </c>
      <c r="B981" s="10" t="s">
        <v>57</v>
      </c>
      <c r="C981" s="10" t="s">
        <v>10</v>
      </c>
      <c r="D981" s="10" t="s">
        <v>5</v>
      </c>
      <c r="E981" s="10" t="s">
        <v>1</v>
      </c>
      <c r="F981">
        <v>5</v>
      </c>
      <c r="G981">
        <v>0.60361653566360474</v>
      </c>
      <c r="H981">
        <v>0.60361653566360474</v>
      </c>
      <c r="I981">
        <v>69.498603820800781</v>
      </c>
      <c r="J981">
        <v>0</v>
      </c>
      <c r="K981">
        <v>54535</v>
      </c>
      <c r="L981">
        <v>50684.735146999999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 t="s">
        <v>38</v>
      </c>
      <c r="Z981" s="3"/>
    </row>
    <row r="982" spans="1:26" hidden="1" x14ac:dyDescent="0.25">
      <c r="A982" s="10" t="str">
        <f t="shared" si="15"/>
        <v>2016Greater Bay Area1-in-2May PeakCAISO6</v>
      </c>
      <c r="B982" s="10" t="s">
        <v>57</v>
      </c>
      <c r="C982" s="10" t="s">
        <v>10</v>
      </c>
      <c r="D982" s="10" t="s">
        <v>5</v>
      </c>
      <c r="E982" s="10" t="s">
        <v>9</v>
      </c>
      <c r="F982">
        <v>6</v>
      </c>
      <c r="G982">
        <v>0.35507291555404663</v>
      </c>
      <c r="H982">
        <v>0.35507291555404663</v>
      </c>
      <c r="I982">
        <v>58.180885314941406</v>
      </c>
      <c r="J982">
        <v>0</v>
      </c>
      <c r="K982">
        <v>54535</v>
      </c>
      <c r="L982">
        <v>50684.735146999999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 t="s">
        <v>39</v>
      </c>
      <c r="Z982" s="3"/>
    </row>
    <row r="983" spans="1:26" hidden="1" x14ac:dyDescent="0.25">
      <c r="A983" s="10" t="str">
        <f t="shared" si="15"/>
        <v>2016Greater Bay Area1-in-10May PeakCAISO6</v>
      </c>
      <c r="B983" s="10" t="s">
        <v>57</v>
      </c>
      <c r="C983" s="10" t="s">
        <v>10</v>
      </c>
      <c r="D983" s="10" t="s">
        <v>5</v>
      </c>
      <c r="E983" s="10" t="s">
        <v>1</v>
      </c>
      <c r="F983">
        <v>6</v>
      </c>
      <c r="G983">
        <v>0.46758967638015747</v>
      </c>
      <c r="H983">
        <v>0.46758967638015747</v>
      </c>
      <c r="I983">
        <v>62.163398742675781</v>
      </c>
      <c r="J983">
        <v>0</v>
      </c>
      <c r="K983">
        <v>54535</v>
      </c>
      <c r="L983">
        <v>50684.735146999999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 t="s">
        <v>39</v>
      </c>
      <c r="Z983" s="3"/>
    </row>
    <row r="984" spans="1:26" hidden="1" x14ac:dyDescent="0.25">
      <c r="A984" s="10" t="str">
        <f t="shared" si="15"/>
        <v>2016Greater Bay Area1-in-2May PeakPGE6</v>
      </c>
      <c r="B984" s="10" t="s">
        <v>57</v>
      </c>
      <c r="C984" s="10" t="s">
        <v>10</v>
      </c>
      <c r="D984" s="10" t="s">
        <v>5</v>
      </c>
      <c r="E984" s="10" t="s">
        <v>9</v>
      </c>
      <c r="F984">
        <v>6</v>
      </c>
      <c r="G984">
        <v>0.4095003604888916</v>
      </c>
      <c r="H984">
        <v>0.4095003604888916</v>
      </c>
      <c r="I984">
        <v>59.141399383544922</v>
      </c>
      <c r="J984">
        <v>0</v>
      </c>
      <c r="K984">
        <v>54535</v>
      </c>
      <c r="L984">
        <v>50684.735146999999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 t="s">
        <v>38</v>
      </c>
      <c r="Z984" s="3"/>
    </row>
    <row r="985" spans="1:26" hidden="1" x14ac:dyDescent="0.25">
      <c r="A985" s="10" t="str">
        <f t="shared" si="15"/>
        <v>2016Greater Bay Area1-in-10May PeakPGE6</v>
      </c>
      <c r="B985" s="10" t="s">
        <v>57</v>
      </c>
      <c r="C985" s="10" t="s">
        <v>10</v>
      </c>
      <c r="D985" s="10" t="s">
        <v>5</v>
      </c>
      <c r="E985" s="10" t="s">
        <v>1</v>
      </c>
      <c r="F985">
        <v>6</v>
      </c>
      <c r="G985">
        <v>0.61704456806182861</v>
      </c>
      <c r="H985">
        <v>0.61704456806182861</v>
      </c>
      <c r="I985">
        <v>68.918525695800781</v>
      </c>
      <c r="J985">
        <v>0</v>
      </c>
      <c r="K985">
        <v>54535</v>
      </c>
      <c r="L985">
        <v>50684.735146999999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 t="s">
        <v>38</v>
      </c>
      <c r="Z985" s="3"/>
    </row>
    <row r="986" spans="1:26" hidden="1" x14ac:dyDescent="0.25">
      <c r="A986" s="10" t="str">
        <f t="shared" si="15"/>
        <v>2016Greater Bay Area1-in-2May PeakCAISO7</v>
      </c>
      <c r="B986" s="10" t="s">
        <v>57</v>
      </c>
      <c r="C986" s="10" t="s">
        <v>10</v>
      </c>
      <c r="D986" s="10" t="s">
        <v>5</v>
      </c>
      <c r="E986" s="10" t="s">
        <v>9</v>
      </c>
      <c r="F986">
        <v>7</v>
      </c>
      <c r="G986">
        <v>0.39823070168495178</v>
      </c>
      <c r="H986">
        <v>0.39823070168495178</v>
      </c>
      <c r="I986">
        <v>58.395114898681641</v>
      </c>
      <c r="J986">
        <v>0</v>
      </c>
      <c r="K986">
        <v>54535</v>
      </c>
      <c r="L986">
        <v>50684.735146999999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 t="s">
        <v>39</v>
      </c>
      <c r="Z986" s="3"/>
    </row>
    <row r="987" spans="1:26" hidden="1" x14ac:dyDescent="0.25">
      <c r="A987" s="10" t="str">
        <f t="shared" si="15"/>
        <v>2016Greater Bay Area1-in-10May PeakCAISO7</v>
      </c>
      <c r="B987" s="10" t="s">
        <v>57</v>
      </c>
      <c r="C987" s="10" t="s">
        <v>10</v>
      </c>
      <c r="D987" s="10" t="s">
        <v>5</v>
      </c>
      <c r="E987" s="10" t="s">
        <v>1</v>
      </c>
      <c r="F987">
        <v>7</v>
      </c>
      <c r="G987">
        <v>0.52442342042922974</v>
      </c>
      <c r="H987">
        <v>0.52442342042922974</v>
      </c>
      <c r="I987">
        <v>61.365554809570313</v>
      </c>
      <c r="J987">
        <v>0</v>
      </c>
      <c r="K987">
        <v>54535</v>
      </c>
      <c r="L987">
        <v>50684.735146999999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 t="s">
        <v>39</v>
      </c>
      <c r="Z987" s="3"/>
    </row>
    <row r="988" spans="1:26" hidden="1" x14ac:dyDescent="0.25">
      <c r="A988" s="10" t="str">
        <f t="shared" si="15"/>
        <v>2016Greater Bay Area1-in-2May PeakPGE7</v>
      </c>
      <c r="B988" s="10" t="s">
        <v>57</v>
      </c>
      <c r="C988" s="10" t="s">
        <v>10</v>
      </c>
      <c r="D988" s="10" t="s">
        <v>5</v>
      </c>
      <c r="E988" s="10" t="s">
        <v>9</v>
      </c>
      <c r="F988">
        <v>7</v>
      </c>
      <c r="G988">
        <v>0.4592735767364502</v>
      </c>
      <c r="H988">
        <v>0.4592735767364502</v>
      </c>
      <c r="I988">
        <v>59.300251007080078</v>
      </c>
      <c r="J988">
        <v>0</v>
      </c>
      <c r="K988">
        <v>54535</v>
      </c>
      <c r="L988">
        <v>50684.735146999999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 t="s">
        <v>38</v>
      </c>
      <c r="Z988" s="3"/>
    </row>
    <row r="989" spans="1:26" hidden="1" x14ac:dyDescent="0.25">
      <c r="A989" s="10" t="str">
        <f t="shared" si="15"/>
        <v>2016Greater Bay Area1-in-10May PeakPGE7</v>
      </c>
      <c r="B989" s="10" t="s">
        <v>57</v>
      </c>
      <c r="C989" s="10" t="s">
        <v>10</v>
      </c>
      <c r="D989" s="10" t="s">
        <v>5</v>
      </c>
      <c r="E989" s="10" t="s">
        <v>1</v>
      </c>
      <c r="F989">
        <v>7</v>
      </c>
      <c r="G989">
        <v>0.69204401969909668</v>
      </c>
      <c r="H989">
        <v>0.69204401969909668</v>
      </c>
      <c r="I989">
        <v>69.113243103027344</v>
      </c>
      <c r="J989">
        <v>0</v>
      </c>
      <c r="K989">
        <v>54535</v>
      </c>
      <c r="L989">
        <v>50684.735146999999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 t="s">
        <v>38</v>
      </c>
      <c r="Z989" s="3"/>
    </row>
    <row r="990" spans="1:26" hidden="1" x14ac:dyDescent="0.25">
      <c r="A990" s="10" t="str">
        <f t="shared" si="15"/>
        <v>2016Greater Bay Area1-in-10May PeakCAISO8</v>
      </c>
      <c r="B990" s="10" t="s">
        <v>57</v>
      </c>
      <c r="C990" s="10" t="s">
        <v>10</v>
      </c>
      <c r="D990" s="10" t="s">
        <v>5</v>
      </c>
      <c r="E990" s="10" t="s">
        <v>1</v>
      </c>
      <c r="F990">
        <v>8</v>
      </c>
      <c r="G990">
        <v>0.56476640701293945</v>
      </c>
      <c r="H990">
        <v>0.56476640701293945</v>
      </c>
      <c r="I990">
        <v>64.0157470703125</v>
      </c>
      <c r="J990">
        <v>0</v>
      </c>
      <c r="K990">
        <v>54535</v>
      </c>
      <c r="L990">
        <v>50684.735146999999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 t="s">
        <v>39</v>
      </c>
      <c r="Z990" s="3"/>
    </row>
    <row r="991" spans="1:26" hidden="1" x14ac:dyDescent="0.25">
      <c r="A991" s="10" t="str">
        <f t="shared" si="15"/>
        <v>2016Greater Bay Area1-in-2May PeakCAISO8</v>
      </c>
      <c r="B991" s="10" t="s">
        <v>57</v>
      </c>
      <c r="C991" s="10" t="s">
        <v>10</v>
      </c>
      <c r="D991" s="10" t="s">
        <v>5</v>
      </c>
      <c r="E991" s="10" t="s">
        <v>9</v>
      </c>
      <c r="F991">
        <v>8</v>
      </c>
      <c r="G991">
        <v>0.42886584997177124</v>
      </c>
      <c r="H991">
        <v>0.42886584997177124</v>
      </c>
      <c r="I991">
        <v>60.235137939453125</v>
      </c>
      <c r="J991">
        <v>0</v>
      </c>
      <c r="K991">
        <v>54535</v>
      </c>
      <c r="L991">
        <v>50684.735146999999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 t="s">
        <v>39</v>
      </c>
      <c r="Z991" s="3"/>
    </row>
    <row r="992" spans="1:26" hidden="1" x14ac:dyDescent="0.25">
      <c r="A992" s="10" t="str">
        <f t="shared" si="15"/>
        <v>2016Greater Bay Area1-in-2May PeakPGE8</v>
      </c>
      <c r="B992" s="10" t="s">
        <v>57</v>
      </c>
      <c r="C992" s="10" t="s">
        <v>10</v>
      </c>
      <c r="D992" s="10" t="s">
        <v>5</v>
      </c>
      <c r="E992" s="10" t="s">
        <v>9</v>
      </c>
      <c r="F992">
        <v>8</v>
      </c>
      <c r="G992">
        <v>0.4946046769618988</v>
      </c>
      <c r="H992">
        <v>0.4946046769618988</v>
      </c>
      <c r="I992">
        <v>61.950725555419922</v>
      </c>
      <c r="J992">
        <v>0</v>
      </c>
      <c r="K992">
        <v>54535</v>
      </c>
      <c r="L992">
        <v>50684.735146999999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 t="s">
        <v>38</v>
      </c>
      <c r="Z992" s="3"/>
    </row>
    <row r="993" spans="1:26" hidden="1" x14ac:dyDescent="0.25">
      <c r="A993" s="10" t="str">
        <f t="shared" si="15"/>
        <v>2016Greater Bay Area1-in-10May PeakPGE8</v>
      </c>
      <c r="B993" s="10" t="s">
        <v>57</v>
      </c>
      <c r="C993" s="10" t="s">
        <v>10</v>
      </c>
      <c r="D993" s="10" t="s">
        <v>5</v>
      </c>
      <c r="E993" s="10" t="s">
        <v>1</v>
      </c>
      <c r="F993">
        <v>8</v>
      </c>
      <c r="G993">
        <v>0.74528169631958008</v>
      </c>
      <c r="H993">
        <v>0.74528169631958008</v>
      </c>
      <c r="I993">
        <v>72.634788513183594</v>
      </c>
      <c r="J993">
        <v>0</v>
      </c>
      <c r="K993">
        <v>54535</v>
      </c>
      <c r="L993">
        <v>50684.735146999999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 t="s">
        <v>38</v>
      </c>
      <c r="Z993" s="3"/>
    </row>
    <row r="994" spans="1:26" hidden="1" x14ac:dyDescent="0.25">
      <c r="A994" s="10" t="str">
        <f t="shared" si="15"/>
        <v>2016Greater Bay Area1-in-2May PeakCAISO9</v>
      </c>
      <c r="B994" s="10" t="s">
        <v>57</v>
      </c>
      <c r="C994" s="10" t="s">
        <v>10</v>
      </c>
      <c r="D994" s="10" t="s">
        <v>5</v>
      </c>
      <c r="E994" s="10" t="s">
        <v>9</v>
      </c>
      <c r="F994">
        <v>9</v>
      </c>
      <c r="G994">
        <v>0.41967672109603882</v>
      </c>
      <c r="H994">
        <v>0.41967672109603882</v>
      </c>
      <c r="I994">
        <v>63.243888854980469</v>
      </c>
      <c r="J994">
        <v>0</v>
      </c>
      <c r="K994">
        <v>54535</v>
      </c>
      <c r="L994">
        <v>50684.735146999999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 t="s">
        <v>39</v>
      </c>
      <c r="Z994" s="3"/>
    </row>
    <row r="995" spans="1:26" hidden="1" x14ac:dyDescent="0.25">
      <c r="A995" s="10" t="str">
        <f t="shared" si="15"/>
        <v>2016Greater Bay Area1-in-10May PeakCAISO9</v>
      </c>
      <c r="B995" s="10" t="s">
        <v>57</v>
      </c>
      <c r="C995" s="10" t="s">
        <v>10</v>
      </c>
      <c r="D995" s="10" t="s">
        <v>5</v>
      </c>
      <c r="E995" s="10" t="s">
        <v>1</v>
      </c>
      <c r="F995">
        <v>9</v>
      </c>
      <c r="G995">
        <v>0.5526653528213501</v>
      </c>
      <c r="H995">
        <v>0.5526653528213501</v>
      </c>
      <c r="I995">
        <v>67.72357177734375</v>
      </c>
      <c r="J995">
        <v>0</v>
      </c>
      <c r="K995">
        <v>54535</v>
      </c>
      <c r="L995">
        <v>50684.735146999999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 t="s">
        <v>39</v>
      </c>
      <c r="Z995" s="3"/>
    </row>
    <row r="996" spans="1:26" hidden="1" x14ac:dyDescent="0.25">
      <c r="A996" s="10" t="str">
        <f t="shared" si="15"/>
        <v>2016Greater Bay Area1-in-2May PeakPGE9</v>
      </c>
      <c r="B996" s="10" t="s">
        <v>57</v>
      </c>
      <c r="C996" s="10" t="s">
        <v>10</v>
      </c>
      <c r="D996" s="10" t="s">
        <v>5</v>
      </c>
      <c r="E996" s="10" t="s">
        <v>9</v>
      </c>
      <c r="F996">
        <v>9</v>
      </c>
      <c r="G996">
        <v>0.48400697112083435</v>
      </c>
      <c r="H996">
        <v>0.48400697112083435</v>
      </c>
      <c r="I996">
        <v>66.2220458984375</v>
      </c>
      <c r="J996">
        <v>0</v>
      </c>
      <c r="K996">
        <v>54535</v>
      </c>
      <c r="L996">
        <v>50684.735146999999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 t="s">
        <v>38</v>
      </c>
      <c r="Z996" s="3"/>
    </row>
    <row r="997" spans="1:26" hidden="1" x14ac:dyDescent="0.25">
      <c r="A997" s="10" t="str">
        <f t="shared" si="15"/>
        <v>2016Greater Bay Area1-in-10May PeakPGE9</v>
      </c>
      <c r="B997" s="10" t="s">
        <v>57</v>
      </c>
      <c r="C997" s="10" t="s">
        <v>10</v>
      </c>
      <c r="D997" s="10" t="s">
        <v>5</v>
      </c>
      <c r="E997" s="10" t="s">
        <v>1</v>
      </c>
      <c r="F997">
        <v>9</v>
      </c>
      <c r="G997">
        <v>0.72931289672851563</v>
      </c>
      <c r="H997">
        <v>0.72931289672851563</v>
      </c>
      <c r="I997">
        <v>77.96075439453125</v>
      </c>
      <c r="J997">
        <v>0</v>
      </c>
      <c r="K997">
        <v>54535</v>
      </c>
      <c r="L997">
        <v>50684.735146999999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 t="s">
        <v>38</v>
      </c>
      <c r="Z997" s="3"/>
    </row>
    <row r="998" spans="1:26" hidden="1" x14ac:dyDescent="0.25">
      <c r="A998" s="10" t="str">
        <f t="shared" si="15"/>
        <v>2016Greater Bay Area1-in-10May PeakCAISO10</v>
      </c>
      <c r="B998" s="10" t="s">
        <v>57</v>
      </c>
      <c r="C998" s="10" t="s">
        <v>10</v>
      </c>
      <c r="D998" s="10" t="s">
        <v>5</v>
      </c>
      <c r="E998" s="10" t="s">
        <v>1</v>
      </c>
      <c r="F998">
        <v>10</v>
      </c>
      <c r="G998">
        <v>0.55576777458190918</v>
      </c>
      <c r="H998">
        <v>0.55576777458190918</v>
      </c>
      <c r="I998">
        <v>72.183563232421875</v>
      </c>
      <c r="J998">
        <v>0</v>
      </c>
      <c r="K998">
        <v>54535</v>
      </c>
      <c r="L998">
        <v>50684.735146999999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 t="s">
        <v>39</v>
      </c>
      <c r="Z998" s="3"/>
    </row>
    <row r="999" spans="1:26" hidden="1" x14ac:dyDescent="0.25">
      <c r="A999" s="10" t="str">
        <f t="shared" si="15"/>
        <v>2016Greater Bay Area1-in-2May PeakCAISO10</v>
      </c>
      <c r="B999" s="10" t="s">
        <v>57</v>
      </c>
      <c r="C999" s="10" t="s">
        <v>10</v>
      </c>
      <c r="D999" s="10" t="s">
        <v>5</v>
      </c>
      <c r="E999" s="10" t="s">
        <v>9</v>
      </c>
      <c r="F999">
        <v>10</v>
      </c>
      <c r="G999">
        <v>0.42203259468078613</v>
      </c>
      <c r="H999">
        <v>0.42203259468078613</v>
      </c>
      <c r="I999">
        <v>66.955741882324219</v>
      </c>
      <c r="J999">
        <v>0</v>
      </c>
      <c r="K999">
        <v>54535</v>
      </c>
      <c r="L999">
        <v>50684.735146999999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 t="s">
        <v>39</v>
      </c>
      <c r="Z999" s="3"/>
    </row>
    <row r="1000" spans="1:26" hidden="1" x14ac:dyDescent="0.25">
      <c r="A1000" s="10" t="str">
        <f t="shared" si="15"/>
        <v>2016Greater Bay Area1-in-2May PeakPGE10</v>
      </c>
      <c r="B1000" s="10" t="s">
        <v>57</v>
      </c>
      <c r="C1000" s="10" t="s">
        <v>10</v>
      </c>
      <c r="D1000" s="10" t="s">
        <v>5</v>
      </c>
      <c r="E1000" s="10" t="s">
        <v>9</v>
      </c>
      <c r="F1000">
        <v>10</v>
      </c>
      <c r="G1000">
        <v>0.48672398924827576</v>
      </c>
      <c r="H1000">
        <v>0.48672398924827576</v>
      </c>
      <c r="I1000">
        <v>70.672599792480469</v>
      </c>
      <c r="J1000">
        <v>0</v>
      </c>
      <c r="K1000">
        <v>54535</v>
      </c>
      <c r="L1000">
        <v>50684.735146999999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 t="s">
        <v>38</v>
      </c>
      <c r="Z1000" s="3"/>
    </row>
    <row r="1001" spans="1:26" hidden="1" x14ac:dyDescent="0.25">
      <c r="A1001" s="10" t="str">
        <f t="shared" si="15"/>
        <v>2016Greater Bay Area1-in-10May PeakPGE10</v>
      </c>
      <c r="B1001" s="10" t="s">
        <v>57</v>
      </c>
      <c r="C1001" s="10" t="s">
        <v>10</v>
      </c>
      <c r="D1001" s="10" t="s">
        <v>5</v>
      </c>
      <c r="E1001" s="10" t="s">
        <v>1</v>
      </c>
      <c r="F1001">
        <v>10</v>
      </c>
      <c r="G1001">
        <v>0.73340690135955811</v>
      </c>
      <c r="H1001">
        <v>0.73340690135955811</v>
      </c>
      <c r="I1001">
        <v>82.554443359375</v>
      </c>
      <c r="J1001">
        <v>0</v>
      </c>
      <c r="K1001">
        <v>54535</v>
      </c>
      <c r="L1001">
        <v>50684.735146999999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 t="s">
        <v>38</v>
      </c>
      <c r="Z1001" s="3"/>
    </row>
    <row r="1002" spans="1:26" hidden="1" x14ac:dyDescent="0.25">
      <c r="A1002" s="10" t="str">
        <f t="shared" si="15"/>
        <v>2016Greater Bay Area1-in-2May PeakCAISO11</v>
      </c>
      <c r="B1002" s="10" t="s">
        <v>57</v>
      </c>
      <c r="C1002" s="10" t="s">
        <v>10</v>
      </c>
      <c r="D1002" s="10" t="s">
        <v>5</v>
      </c>
      <c r="E1002" s="10" t="s">
        <v>9</v>
      </c>
      <c r="F1002">
        <v>11</v>
      </c>
      <c r="G1002">
        <v>0.45564872026443481</v>
      </c>
      <c r="H1002">
        <v>0.45564872026443481</v>
      </c>
      <c r="I1002">
        <v>70.533790588378906</v>
      </c>
      <c r="J1002">
        <v>0</v>
      </c>
      <c r="K1002">
        <v>54535</v>
      </c>
      <c r="L1002">
        <v>50684.735146999999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 t="s">
        <v>39</v>
      </c>
      <c r="Z1002" s="3"/>
    </row>
    <row r="1003" spans="1:26" hidden="1" x14ac:dyDescent="0.25">
      <c r="A1003" s="10" t="str">
        <f t="shared" si="15"/>
        <v>2016Greater Bay Area1-in-10May PeakCAISO11</v>
      </c>
      <c r="B1003" s="10" t="s">
        <v>57</v>
      </c>
      <c r="C1003" s="10" t="s">
        <v>10</v>
      </c>
      <c r="D1003" s="10" t="s">
        <v>5</v>
      </c>
      <c r="E1003" s="10" t="s">
        <v>1</v>
      </c>
      <c r="F1003">
        <v>11</v>
      </c>
      <c r="G1003">
        <v>0.60003626346588135</v>
      </c>
      <c r="H1003">
        <v>0.60003626346588135</v>
      </c>
      <c r="I1003">
        <v>76.685531616210937</v>
      </c>
      <c r="J1003">
        <v>0</v>
      </c>
      <c r="K1003">
        <v>54535</v>
      </c>
      <c r="L1003">
        <v>50684.735146999999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 t="s">
        <v>39</v>
      </c>
      <c r="Z1003" s="3"/>
    </row>
    <row r="1004" spans="1:26" hidden="1" x14ac:dyDescent="0.25">
      <c r="A1004" s="10" t="str">
        <f t="shared" si="15"/>
        <v>2016Greater Bay Area1-in-10May PeakPGE11</v>
      </c>
      <c r="B1004" s="10" t="s">
        <v>57</v>
      </c>
      <c r="C1004" s="10" t="s">
        <v>10</v>
      </c>
      <c r="D1004" s="10" t="s">
        <v>5</v>
      </c>
      <c r="E1004" s="10" t="s">
        <v>1</v>
      </c>
      <c r="F1004">
        <v>11</v>
      </c>
      <c r="G1004">
        <v>0.79182487726211548</v>
      </c>
      <c r="H1004">
        <v>0.79182487726211548</v>
      </c>
      <c r="I1004">
        <v>87.067665100097656</v>
      </c>
      <c r="J1004">
        <v>0</v>
      </c>
      <c r="K1004">
        <v>54535</v>
      </c>
      <c r="L1004">
        <v>50684.735146999999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 t="s">
        <v>38</v>
      </c>
      <c r="Z1004" s="3"/>
    </row>
    <row r="1005" spans="1:26" hidden="1" x14ac:dyDescent="0.25">
      <c r="A1005" s="10" t="str">
        <f t="shared" si="15"/>
        <v>2016Greater Bay Area1-in-2May PeakPGE11</v>
      </c>
      <c r="B1005" s="10" t="s">
        <v>57</v>
      </c>
      <c r="C1005" s="10" t="s">
        <v>10</v>
      </c>
      <c r="D1005" s="10" t="s">
        <v>5</v>
      </c>
      <c r="E1005" s="10" t="s">
        <v>9</v>
      </c>
      <c r="F1005">
        <v>11</v>
      </c>
      <c r="G1005">
        <v>0.52549296617507935</v>
      </c>
      <c r="H1005">
        <v>0.52549296617507935</v>
      </c>
      <c r="I1005">
        <v>74.406631469726562</v>
      </c>
      <c r="J1005">
        <v>0</v>
      </c>
      <c r="K1005">
        <v>54535</v>
      </c>
      <c r="L1005">
        <v>50684.735146999999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 t="s">
        <v>38</v>
      </c>
      <c r="Z1005" s="3"/>
    </row>
    <row r="1006" spans="1:26" hidden="1" x14ac:dyDescent="0.25">
      <c r="A1006" s="10" t="str">
        <f t="shared" si="15"/>
        <v>2016Greater Bay Area1-in-10May PeakCAISO12</v>
      </c>
      <c r="B1006" s="10" t="s">
        <v>57</v>
      </c>
      <c r="C1006" s="10" t="s">
        <v>10</v>
      </c>
      <c r="D1006" s="10" t="s">
        <v>5</v>
      </c>
      <c r="E1006" s="10" t="s">
        <v>1</v>
      </c>
      <c r="F1006">
        <v>12</v>
      </c>
      <c r="G1006">
        <v>0.71032607555389404</v>
      </c>
      <c r="H1006">
        <v>0.71032607555389404</v>
      </c>
      <c r="I1006">
        <v>80.587142944335938</v>
      </c>
      <c r="J1006">
        <v>0</v>
      </c>
      <c r="K1006">
        <v>54535</v>
      </c>
      <c r="L1006">
        <v>50684.735146999999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 t="s">
        <v>39</v>
      </c>
      <c r="Z1006" s="3"/>
    </row>
    <row r="1007" spans="1:26" hidden="1" x14ac:dyDescent="0.25">
      <c r="A1007" s="10" t="str">
        <f t="shared" si="15"/>
        <v>2016Greater Bay Area1-in-2May PeakCAISO12</v>
      </c>
      <c r="B1007" s="10" t="s">
        <v>57</v>
      </c>
      <c r="C1007" s="10" t="s">
        <v>10</v>
      </c>
      <c r="D1007" s="10" t="s">
        <v>5</v>
      </c>
      <c r="E1007" s="10" t="s">
        <v>9</v>
      </c>
      <c r="F1007">
        <v>12</v>
      </c>
      <c r="G1007">
        <v>0.53939932584762573</v>
      </c>
      <c r="H1007">
        <v>0.53939932584762573</v>
      </c>
      <c r="I1007">
        <v>73.585357666015625</v>
      </c>
      <c r="J1007">
        <v>0</v>
      </c>
      <c r="K1007">
        <v>54535</v>
      </c>
      <c r="L1007">
        <v>50684.735146999999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 t="s">
        <v>39</v>
      </c>
      <c r="Z1007" s="3"/>
    </row>
    <row r="1008" spans="1:26" hidden="1" x14ac:dyDescent="0.25">
      <c r="A1008" s="10" t="str">
        <f t="shared" si="15"/>
        <v>2016Greater Bay Area1-in-2May PeakPGE12</v>
      </c>
      <c r="B1008" s="10" t="s">
        <v>57</v>
      </c>
      <c r="C1008" s="10" t="s">
        <v>10</v>
      </c>
      <c r="D1008" s="10" t="s">
        <v>5</v>
      </c>
      <c r="E1008" s="10" t="s">
        <v>9</v>
      </c>
      <c r="F1008">
        <v>12</v>
      </c>
      <c r="G1008">
        <v>0.62208127975463867</v>
      </c>
      <c r="H1008">
        <v>0.62208127975463867</v>
      </c>
      <c r="I1008">
        <v>77.89593505859375</v>
      </c>
      <c r="J1008">
        <v>0</v>
      </c>
      <c r="K1008">
        <v>54535</v>
      </c>
      <c r="L1008">
        <v>50684.735146999999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 t="s">
        <v>38</v>
      </c>
      <c r="Z1008" s="3"/>
    </row>
    <row r="1009" spans="1:26" hidden="1" x14ac:dyDescent="0.25">
      <c r="A1009" s="10" t="str">
        <f t="shared" si="15"/>
        <v>2016Greater Bay Area1-in-10May PeakPGE12</v>
      </c>
      <c r="B1009" s="10" t="s">
        <v>57</v>
      </c>
      <c r="C1009" s="10" t="s">
        <v>10</v>
      </c>
      <c r="D1009" s="10" t="s">
        <v>5</v>
      </c>
      <c r="E1009" s="10" t="s">
        <v>1</v>
      </c>
      <c r="F1009">
        <v>12</v>
      </c>
      <c r="G1009">
        <v>0.93736636638641357</v>
      </c>
      <c r="H1009">
        <v>0.93736636638641357</v>
      </c>
      <c r="I1009">
        <v>90.485572814941406</v>
      </c>
      <c r="J1009">
        <v>0</v>
      </c>
      <c r="K1009">
        <v>54535</v>
      </c>
      <c r="L1009">
        <v>50684.735146999999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 t="s">
        <v>38</v>
      </c>
      <c r="Z1009" s="3"/>
    </row>
    <row r="1010" spans="1:26" hidden="1" x14ac:dyDescent="0.25">
      <c r="A1010" s="10" t="str">
        <f t="shared" si="15"/>
        <v>2016Greater Bay Area1-in-10May PeakCAISO13</v>
      </c>
      <c r="B1010" s="10" t="s">
        <v>57</v>
      </c>
      <c r="C1010" s="10" t="s">
        <v>10</v>
      </c>
      <c r="D1010" s="10" t="s">
        <v>5</v>
      </c>
      <c r="E1010" s="10" t="s">
        <v>1</v>
      </c>
      <c r="F1010">
        <v>13</v>
      </c>
      <c r="G1010">
        <v>0.87640500068664551</v>
      </c>
      <c r="H1010">
        <v>0.87640500068664551</v>
      </c>
      <c r="I1010">
        <v>84.238655090332031</v>
      </c>
      <c r="J1010">
        <v>0</v>
      </c>
      <c r="K1010">
        <v>54535</v>
      </c>
      <c r="L1010">
        <v>50684.735146999999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 t="s">
        <v>39</v>
      </c>
      <c r="Z1010" s="3"/>
    </row>
    <row r="1011" spans="1:26" hidden="1" x14ac:dyDescent="0.25">
      <c r="A1011" s="10" t="str">
        <f t="shared" si="15"/>
        <v>2016Greater Bay Area1-in-2May PeakCAISO13</v>
      </c>
      <c r="B1011" s="10" t="s">
        <v>57</v>
      </c>
      <c r="C1011" s="10" t="s">
        <v>10</v>
      </c>
      <c r="D1011" s="10" t="s">
        <v>5</v>
      </c>
      <c r="E1011" s="10" t="s">
        <v>9</v>
      </c>
      <c r="F1011">
        <v>13</v>
      </c>
      <c r="G1011">
        <v>0.66551446914672852</v>
      </c>
      <c r="H1011">
        <v>0.66551446914672852</v>
      </c>
      <c r="I1011">
        <v>76.529487609863281</v>
      </c>
      <c r="J1011">
        <v>0</v>
      </c>
      <c r="K1011">
        <v>54535</v>
      </c>
      <c r="L1011">
        <v>50684.735146999999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 t="s">
        <v>39</v>
      </c>
      <c r="Z1011" s="3"/>
    </row>
    <row r="1012" spans="1:26" hidden="1" x14ac:dyDescent="0.25">
      <c r="A1012" s="10" t="str">
        <f t="shared" si="15"/>
        <v>2016Greater Bay Area1-in-10May PeakPGE13</v>
      </c>
      <c r="B1012" s="10" t="s">
        <v>57</v>
      </c>
      <c r="C1012" s="10" t="s">
        <v>10</v>
      </c>
      <c r="D1012" s="10" t="s">
        <v>5</v>
      </c>
      <c r="E1012" s="10" t="s">
        <v>1</v>
      </c>
      <c r="F1012">
        <v>13</v>
      </c>
      <c r="G1012">
        <v>1.1565289497375488</v>
      </c>
      <c r="H1012">
        <v>1.1565289497375488</v>
      </c>
      <c r="I1012">
        <v>92.996421813964844</v>
      </c>
      <c r="J1012">
        <v>0</v>
      </c>
      <c r="K1012">
        <v>54535</v>
      </c>
      <c r="L1012">
        <v>50684.735146999999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 t="s">
        <v>38</v>
      </c>
      <c r="Z1012" s="3"/>
    </row>
    <row r="1013" spans="1:26" hidden="1" x14ac:dyDescent="0.25">
      <c r="A1013" s="10" t="str">
        <f t="shared" si="15"/>
        <v>2016Greater Bay Area1-in-2May PeakPGE13</v>
      </c>
      <c r="B1013" s="10" t="s">
        <v>57</v>
      </c>
      <c r="C1013" s="10" t="s">
        <v>10</v>
      </c>
      <c r="D1013" s="10" t="s">
        <v>5</v>
      </c>
      <c r="E1013" s="10" t="s">
        <v>9</v>
      </c>
      <c r="F1013">
        <v>13</v>
      </c>
      <c r="G1013">
        <v>0.7675279974937439</v>
      </c>
      <c r="H1013">
        <v>0.7675279974937439</v>
      </c>
      <c r="I1013">
        <v>80.962142944335938</v>
      </c>
      <c r="J1013">
        <v>0</v>
      </c>
      <c r="K1013">
        <v>54535</v>
      </c>
      <c r="L1013">
        <v>50684.735146999999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 t="s">
        <v>38</v>
      </c>
      <c r="Z1013" s="3"/>
    </row>
    <row r="1014" spans="1:26" hidden="1" x14ac:dyDescent="0.25">
      <c r="A1014" s="10" t="str">
        <f t="shared" si="15"/>
        <v>2016Greater Bay Area1-in-10May PeakCAISO14</v>
      </c>
      <c r="B1014" s="10" t="s">
        <v>57</v>
      </c>
      <c r="C1014" s="10" t="s">
        <v>10</v>
      </c>
      <c r="D1014" s="10" t="s">
        <v>5</v>
      </c>
      <c r="E1014" s="10" t="s">
        <v>1</v>
      </c>
      <c r="F1014">
        <v>14</v>
      </c>
      <c r="G1014">
        <v>1.0815404653549194</v>
      </c>
      <c r="H1014">
        <v>0.93835616111755371</v>
      </c>
      <c r="I1014">
        <v>87.044204711914063</v>
      </c>
      <c r="J1014">
        <v>0.10273714363574982</v>
      </c>
      <c r="K1014">
        <v>54535</v>
      </c>
      <c r="L1014">
        <v>50684.735146999999</v>
      </c>
      <c r="M1014">
        <v>0.14318430423736572</v>
      </c>
      <c r="N1014">
        <v>1.1516381055116653E-2</v>
      </c>
      <c r="O1014">
        <v>8.9308947324752808E-2</v>
      </c>
      <c r="P1014">
        <v>0.14318430423736572</v>
      </c>
      <c r="Q1014">
        <v>0.19705966114997864</v>
      </c>
      <c r="R1014">
        <v>0.2748522162437439</v>
      </c>
      <c r="S1014" t="s">
        <v>39</v>
      </c>
      <c r="Z1014" s="3"/>
    </row>
    <row r="1015" spans="1:26" hidden="1" x14ac:dyDescent="0.25">
      <c r="A1015" s="10" t="str">
        <f t="shared" si="15"/>
        <v>2016Greater Bay Area1-in-2May PeakCAISO14</v>
      </c>
      <c r="B1015" s="10" t="s">
        <v>57</v>
      </c>
      <c r="C1015" s="10" t="s">
        <v>10</v>
      </c>
      <c r="D1015" s="10" t="s">
        <v>5</v>
      </c>
      <c r="E1015" s="10" t="s">
        <v>9</v>
      </c>
      <c r="F1015">
        <v>14</v>
      </c>
      <c r="G1015">
        <v>0.82128787040710449</v>
      </c>
      <c r="H1015">
        <v>0.81093823909759521</v>
      </c>
      <c r="I1015">
        <v>78.101448059082031</v>
      </c>
      <c r="J1015">
        <v>0.10273714363574982</v>
      </c>
      <c r="K1015">
        <v>54535</v>
      </c>
      <c r="L1015">
        <v>50684.735146999999</v>
      </c>
      <c r="M1015">
        <v>1.0349608026444912E-2</v>
      </c>
      <c r="N1015">
        <v>-0.12131831794977188</v>
      </c>
      <c r="O1015">
        <v>-4.3525751680135727E-2</v>
      </c>
      <c r="P1015">
        <v>1.0349608026444912E-2</v>
      </c>
      <c r="Q1015">
        <v>6.4224965870380402E-2</v>
      </c>
      <c r="R1015">
        <v>0.14201752841472626</v>
      </c>
      <c r="S1015" t="s">
        <v>39</v>
      </c>
      <c r="Z1015" s="3"/>
    </row>
    <row r="1016" spans="1:26" hidden="1" x14ac:dyDescent="0.25">
      <c r="A1016" s="10" t="str">
        <f t="shared" si="15"/>
        <v>2016Greater Bay Area1-in-2May PeakPGE14</v>
      </c>
      <c r="B1016" s="10" t="s">
        <v>57</v>
      </c>
      <c r="C1016" s="10" t="s">
        <v>10</v>
      </c>
      <c r="D1016" s="10" t="s">
        <v>5</v>
      </c>
      <c r="E1016" s="10" t="s">
        <v>9</v>
      </c>
      <c r="F1016">
        <v>14</v>
      </c>
      <c r="G1016">
        <v>0.94717913866043091</v>
      </c>
      <c r="H1016">
        <v>0.86668425798416138</v>
      </c>
      <c r="I1016">
        <v>83.096687316894531</v>
      </c>
      <c r="J1016">
        <v>0.10273714363574982</v>
      </c>
      <c r="K1016">
        <v>54535</v>
      </c>
      <c r="L1016">
        <v>50684.735146999999</v>
      </c>
      <c r="M1016">
        <v>8.049485832452774E-2</v>
      </c>
      <c r="N1016">
        <v>-5.1173064857721329E-2</v>
      </c>
      <c r="O1016">
        <v>2.6619499549269676E-2</v>
      </c>
      <c r="P1016">
        <v>8.049485832452774E-2</v>
      </c>
      <c r="Q1016">
        <v>0.13437022268772125</v>
      </c>
      <c r="R1016">
        <v>0.21216277778148651</v>
      </c>
      <c r="S1016" t="s">
        <v>38</v>
      </c>
      <c r="Z1016" s="3"/>
    </row>
    <row r="1017" spans="1:26" hidden="1" x14ac:dyDescent="0.25">
      <c r="A1017" s="10" t="str">
        <f t="shared" si="15"/>
        <v>2016Greater Bay Area1-in-10May PeakPGE14</v>
      </c>
      <c r="B1017" s="10" t="s">
        <v>57</v>
      </c>
      <c r="C1017" s="10" t="s">
        <v>10</v>
      </c>
      <c r="D1017" s="10" t="s">
        <v>5</v>
      </c>
      <c r="E1017" s="10" t="s">
        <v>1</v>
      </c>
      <c r="F1017">
        <v>14</v>
      </c>
      <c r="G1017">
        <v>1.4272314310073853</v>
      </c>
      <c r="H1017">
        <v>1.1314636468887329</v>
      </c>
      <c r="I1017">
        <v>95.002578735351563</v>
      </c>
      <c r="J1017">
        <v>0.10273714363574982</v>
      </c>
      <c r="K1017">
        <v>54535</v>
      </c>
      <c r="L1017">
        <v>50684.735146999999</v>
      </c>
      <c r="M1017">
        <v>0.29576775431632996</v>
      </c>
      <c r="N1017">
        <v>0.16409982740879059</v>
      </c>
      <c r="O1017">
        <v>0.24189239740371704</v>
      </c>
      <c r="P1017">
        <v>0.29576775431632996</v>
      </c>
      <c r="Q1017">
        <v>0.34964311122894287</v>
      </c>
      <c r="R1017">
        <v>0.42743566632270813</v>
      </c>
      <c r="S1017" t="s">
        <v>38</v>
      </c>
      <c r="Z1017" s="3"/>
    </row>
    <row r="1018" spans="1:26" hidden="1" x14ac:dyDescent="0.25">
      <c r="A1018" s="10" t="str">
        <f t="shared" si="15"/>
        <v>2016Greater Bay Area1-in-2May PeakCAISO15</v>
      </c>
      <c r="B1018" s="10" t="s">
        <v>57</v>
      </c>
      <c r="C1018" s="10" t="s">
        <v>10</v>
      </c>
      <c r="D1018" s="10" t="s">
        <v>5</v>
      </c>
      <c r="E1018" s="10" t="s">
        <v>9</v>
      </c>
      <c r="F1018">
        <v>15</v>
      </c>
      <c r="G1018">
        <v>0.99045735597610474</v>
      </c>
      <c r="H1018">
        <v>0.93174809217453003</v>
      </c>
      <c r="I1018">
        <v>79.804290771484375</v>
      </c>
      <c r="J1018">
        <v>0.1230589896440506</v>
      </c>
      <c r="K1018">
        <v>54535</v>
      </c>
      <c r="L1018">
        <v>50684.735146999999</v>
      </c>
      <c r="M1018">
        <v>5.870925635099411E-2</v>
      </c>
      <c r="N1018">
        <v>-9.9003143608570099E-2</v>
      </c>
      <c r="O1018">
        <v>-5.8228778652846813E-3</v>
      </c>
      <c r="P1018">
        <v>5.870925635099411E-2</v>
      </c>
      <c r="Q1018">
        <v>0.12324138730764389</v>
      </c>
      <c r="R1018">
        <v>0.21642166376113892</v>
      </c>
      <c r="S1018" t="s">
        <v>39</v>
      </c>
      <c r="Z1018" s="3"/>
    </row>
    <row r="1019" spans="1:26" hidden="1" x14ac:dyDescent="0.25">
      <c r="A1019" s="10" t="str">
        <f t="shared" si="15"/>
        <v>2016Greater Bay Area1-in-10May PeakCAISO15</v>
      </c>
      <c r="B1019" s="10" t="s">
        <v>57</v>
      </c>
      <c r="C1019" s="10" t="s">
        <v>10</v>
      </c>
      <c r="D1019" s="10" t="s">
        <v>5</v>
      </c>
      <c r="E1019" s="10" t="s">
        <v>1</v>
      </c>
      <c r="F1019">
        <v>15</v>
      </c>
      <c r="G1019">
        <v>1.3043169975280762</v>
      </c>
      <c r="H1019">
        <v>1.0861629247665405</v>
      </c>
      <c r="I1019">
        <v>88.7108154296875</v>
      </c>
      <c r="J1019">
        <v>0.1230589896440506</v>
      </c>
      <c r="K1019">
        <v>54535</v>
      </c>
      <c r="L1019">
        <v>50684.735146999999</v>
      </c>
      <c r="M1019">
        <v>0.21815402805805206</v>
      </c>
      <c r="N1019">
        <v>6.0441628098487854E-2</v>
      </c>
      <c r="O1019">
        <v>0.15362189710140228</v>
      </c>
      <c r="P1019">
        <v>0.21815402805805206</v>
      </c>
      <c r="Q1019">
        <v>0.28268617391586304</v>
      </c>
      <c r="R1019">
        <v>0.37586644291877747</v>
      </c>
      <c r="S1019" t="s">
        <v>39</v>
      </c>
      <c r="Z1019" s="3"/>
    </row>
    <row r="1020" spans="1:26" hidden="1" x14ac:dyDescent="0.25">
      <c r="A1020" s="10" t="str">
        <f t="shared" si="15"/>
        <v>2016Greater Bay Area1-in-2May PeakPGE15</v>
      </c>
      <c r="B1020" s="10" t="s">
        <v>57</v>
      </c>
      <c r="C1020" s="10" t="s">
        <v>10</v>
      </c>
      <c r="D1020" s="10" t="s">
        <v>5</v>
      </c>
      <c r="E1020" s="10" t="s">
        <v>9</v>
      </c>
      <c r="F1020">
        <v>15</v>
      </c>
      <c r="G1020">
        <v>1.1422798633575439</v>
      </c>
      <c r="H1020">
        <v>1.0031465291976929</v>
      </c>
      <c r="I1020">
        <v>84.452033996582031</v>
      </c>
      <c r="J1020">
        <v>0.1230589896440506</v>
      </c>
      <c r="K1020">
        <v>54535</v>
      </c>
      <c r="L1020">
        <v>50684.735146999999</v>
      </c>
      <c r="M1020">
        <v>0.13913337886333466</v>
      </c>
      <c r="N1020">
        <v>-1.8579022958874702E-2</v>
      </c>
      <c r="O1020">
        <v>7.4601247906684875E-2</v>
      </c>
      <c r="P1020">
        <v>0.13913337886333466</v>
      </c>
      <c r="Q1020">
        <v>0.20366550981998444</v>
      </c>
      <c r="R1020">
        <v>0.29684579372406006</v>
      </c>
      <c r="S1020" t="s">
        <v>38</v>
      </c>
      <c r="Z1020" s="3"/>
    </row>
    <row r="1021" spans="1:26" hidden="1" x14ac:dyDescent="0.25">
      <c r="A1021" s="10" t="str">
        <f t="shared" si="15"/>
        <v>2016Greater Bay Area1-in-10May PeakPGE15</v>
      </c>
      <c r="B1021" s="10" t="s">
        <v>57</v>
      </c>
      <c r="C1021" s="10" t="s">
        <v>10</v>
      </c>
      <c r="D1021" s="10" t="s">
        <v>5</v>
      </c>
      <c r="E1021" s="10" t="s">
        <v>1</v>
      </c>
      <c r="F1021">
        <v>15</v>
      </c>
      <c r="G1021">
        <v>1.7212135791778564</v>
      </c>
      <c r="H1021">
        <v>1.3241434097290039</v>
      </c>
      <c r="I1021">
        <v>95.925994873046875</v>
      </c>
      <c r="J1021">
        <v>0.1230589896440506</v>
      </c>
      <c r="K1021">
        <v>54535</v>
      </c>
      <c r="L1021">
        <v>50684.735146999999</v>
      </c>
      <c r="M1021">
        <v>0.39707013964653015</v>
      </c>
      <c r="N1021">
        <v>0.23935773968696594</v>
      </c>
      <c r="O1021">
        <v>0.33253800868988037</v>
      </c>
      <c r="P1021">
        <v>0.39707013964653015</v>
      </c>
      <c r="Q1021">
        <v>0.46160227060317993</v>
      </c>
      <c r="R1021">
        <v>0.55478256940841675</v>
      </c>
      <c r="S1021" t="s">
        <v>38</v>
      </c>
      <c r="Z1021" s="3"/>
    </row>
    <row r="1022" spans="1:26" hidden="1" x14ac:dyDescent="0.25">
      <c r="A1022" s="10" t="str">
        <f t="shared" si="15"/>
        <v>2016Greater Bay Area1-in-10May PeakCAISO16</v>
      </c>
      <c r="B1022" s="10" t="s">
        <v>57</v>
      </c>
      <c r="C1022" s="10" t="s">
        <v>10</v>
      </c>
      <c r="D1022" s="10" t="s">
        <v>5</v>
      </c>
      <c r="E1022" s="10" t="s">
        <v>1</v>
      </c>
      <c r="F1022">
        <v>16</v>
      </c>
      <c r="G1022">
        <v>1.5642231702804565</v>
      </c>
      <c r="H1022">
        <v>1.28743577003479</v>
      </c>
      <c r="I1022">
        <v>89.57342529296875</v>
      </c>
      <c r="J1022">
        <v>0.15615223348140717</v>
      </c>
      <c r="K1022">
        <v>54535</v>
      </c>
      <c r="L1022">
        <v>50684.735146999999</v>
      </c>
      <c r="M1022">
        <v>0.27678745985031128</v>
      </c>
      <c r="N1022">
        <v>7.6662756502628326E-2</v>
      </c>
      <c r="O1022">
        <v>0.1949012279510498</v>
      </c>
      <c r="P1022">
        <v>0.27678745985031128</v>
      </c>
      <c r="Q1022">
        <v>0.35867369174957275</v>
      </c>
      <c r="R1022">
        <v>0.47691217064857483</v>
      </c>
      <c r="S1022" t="s">
        <v>39</v>
      </c>
      <c r="Z1022" s="3"/>
    </row>
    <row r="1023" spans="1:26" hidden="1" x14ac:dyDescent="0.25">
      <c r="A1023" s="10" t="str">
        <f t="shared" si="15"/>
        <v>2016Greater Bay Area1-in-2May PeakCAISO16</v>
      </c>
      <c r="B1023" s="10" t="s">
        <v>57</v>
      </c>
      <c r="C1023" s="10" t="s">
        <v>10</v>
      </c>
      <c r="D1023" s="10" t="s">
        <v>5</v>
      </c>
      <c r="E1023" s="10" t="s">
        <v>9</v>
      </c>
      <c r="F1023">
        <v>16</v>
      </c>
      <c r="G1023">
        <v>1.1878219842910767</v>
      </c>
      <c r="H1023">
        <v>1.1348055601119995</v>
      </c>
      <c r="I1023">
        <v>80.97540283203125</v>
      </c>
      <c r="J1023">
        <v>0.15615223348140717</v>
      </c>
      <c r="K1023">
        <v>54535</v>
      </c>
      <c r="L1023">
        <v>50684.735146999999</v>
      </c>
      <c r="M1023">
        <v>5.3016450256109238E-2</v>
      </c>
      <c r="N1023">
        <v>-0.14710825681686401</v>
      </c>
      <c r="O1023">
        <v>-2.8869781643152237E-2</v>
      </c>
      <c r="P1023">
        <v>5.3016450256109238E-2</v>
      </c>
      <c r="Q1023">
        <v>0.13490268588066101</v>
      </c>
      <c r="R1023">
        <v>0.25314116477966309</v>
      </c>
      <c r="S1023" t="s">
        <v>39</v>
      </c>
      <c r="Z1023" s="3"/>
    </row>
    <row r="1024" spans="1:26" hidden="1" x14ac:dyDescent="0.25">
      <c r="A1024" s="10" t="str">
        <f t="shared" si="15"/>
        <v>2016Greater Bay Area1-in-10May PeakPGE16</v>
      </c>
      <c r="B1024" s="10" t="s">
        <v>57</v>
      </c>
      <c r="C1024" s="10" t="s">
        <v>10</v>
      </c>
      <c r="D1024" s="10" t="s">
        <v>5</v>
      </c>
      <c r="E1024" s="10" t="s">
        <v>1</v>
      </c>
      <c r="F1024">
        <v>16</v>
      </c>
      <c r="G1024">
        <v>2.0641932487487793</v>
      </c>
      <c r="H1024">
        <v>1.602924108505249</v>
      </c>
      <c r="I1024">
        <v>95.399940490722656</v>
      </c>
      <c r="J1024">
        <v>0.15615223348140717</v>
      </c>
      <c r="K1024">
        <v>54535</v>
      </c>
      <c r="L1024">
        <v>50684.735146999999</v>
      </c>
      <c r="M1024">
        <v>0.46126911044120789</v>
      </c>
      <c r="N1024">
        <v>0.26114439964294434</v>
      </c>
      <c r="O1024">
        <v>0.37938287854194641</v>
      </c>
      <c r="P1024">
        <v>0.46126911044120789</v>
      </c>
      <c r="Q1024">
        <v>0.54315531253814697</v>
      </c>
      <c r="R1024">
        <v>0.66139382123947144</v>
      </c>
      <c r="S1024" t="s">
        <v>38</v>
      </c>
      <c r="Z1024" s="3"/>
    </row>
    <row r="1025" spans="1:26" hidden="1" x14ac:dyDescent="0.25">
      <c r="A1025" s="10" t="str">
        <f t="shared" si="15"/>
        <v>2016Greater Bay Area1-in-2May PeakPGE16</v>
      </c>
      <c r="B1025" s="10" t="s">
        <v>57</v>
      </c>
      <c r="C1025" s="10" t="s">
        <v>10</v>
      </c>
      <c r="D1025" s="10" t="s">
        <v>5</v>
      </c>
      <c r="E1025" s="10" t="s">
        <v>9</v>
      </c>
      <c r="F1025">
        <v>16</v>
      </c>
      <c r="G1025">
        <v>1.3698976039886475</v>
      </c>
      <c r="H1025">
        <v>1.2104790210723877</v>
      </c>
      <c r="I1025">
        <v>85.045684814453125</v>
      </c>
      <c r="J1025">
        <v>0.15615223348140717</v>
      </c>
      <c r="K1025">
        <v>54535</v>
      </c>
      <c r="L1025">
        <v>50684.735146999999</v>
      </c>
      <c r="M1025">
        <v>0.15941858291625977</v>
      </c>
      <c r="N1025">
        <v>-4.0706120431423187E-2</v>
      </c>
      <c r="O1025">
        <v>7.7532351016998291E-2</v>
      </c>
      <c r="P1025">
        <v>0.15941858291625977</v>
      </c>
      <c r="Q1025">
        <v>0.24130481481552124</v>
      </c>
      <c r="R1025">
        <v>0.35954329371452332</v>
      </c>
      <c r="S1025" t="s">
        <v>38</v>
      </c>
      <c r="Z1025" s="3"/>
    </row>
    <row r="1026" spans="1:26" hidden="1" x14ac:dyDescent="0.25">
      <c r="A1026" s="10" t="str">
        <f t="shared" ref="A1026:A1089" si="16">CONCATENATE(B1026,C1026,E1026,D1026,S1026,F1026)</f>
        <v>2016Greater Bay Area1-in-2May PeakCAISO17</v>
      </c>
      <c r="B1026" s="10" t="s">
        <v>57</v>
      </c>
      <c r="C1026" s="10" t="s">
        <v>10</v>
      </c>
      <c r="D1026" s="10" t="s">
        <v>5</v>
      </c>
      <c r="E1026" s="10" t="s">
        <v>9</v>
      </c>
      <c r="F1026">
        <v>17</v>
      </c>
      <c r="G1026">
        <v>1.3673619031906128</v>
      </c>
      <c r="H1026">
        <v>1.194161057472229</v>
      </c>
      <c r="I1026">
        <v>80.492103576660156</v>
      </c>
      <c r="J1026">
        <v>0.16046801209449768</v>
      </c>
      <c r="K1026">
        <v>54535</v>
      </c>
      <c r="L1026">
        <v>50684.735146999999</v>
      </c>
      <c r="M1026">
        <v>0.17320080101490021</v>
      </c>
      <c r="N1026">
        <v>-3.2455004751682281E-2</v>
      </c>
      <c r="O1026">
        <v>8.9051373302936554E-2</v>
      </c>
      <c r="P1026">
        <v>0.17320080101490021</v>
      </c>
      <c r="Q1026">
        <v>0.25735023617744446</v>
      </c>
      <c r="R1026">
        <v>0.3788565993309021</v>
      </c>
      <c r="S1026" t="s">
        <v>39</v>
      </c>
      <c r="Z1026" s="3"/>
    </row>
    <row r="1027" spans="1:26" hidden="1" x14ac:dyDescent="0.25">
      <c r="A1027" s="10" t="str">
        <f t="shared" si="16"/>
        <v>2016Greater Bay Area1-in-10May PeakCAISO17</v>
      </c>
      <c r="B1027" s="10" t="s">
        <v>57</v>
      </c>
      <c r="C1027" s="10" t="s">
        <v>10</v>
      </c>
      <c r="D1027" s="10" t="s">
        <v>5</v>
      </c>
      <c r="E1027" s="10" t="s">
        <v>1</v>
      </c>
      <c r="F1027">
        <v>17</v>
      </c>
      <c r="G1027">
        <v>1.8006563186645508</v>
      </c>
      <c r="H1027">
        <v>1.4346734285354614</v>
      </c>
      <c r="I1027">
        <v>88.975440979003906</v>
      </c>
      <c r="J1027">
        <v>0.16046801209449768</v>
      </c>
      <c r="K1027">
        <v>54535</v>
      </c>
      <c r="L1027">
        <v>50684.735146999999</v>
      </c>
      <c r="M1027">
        <v>0.36598291993141174</v>
      </c>
      <c r="N1027">
        <v>0.16032712161540985</v>
      </c>
      <c r="O1027">
        <v>0.28183349967002869</v>
      </c>
      <c r="P1027">
        <v>0.36598291993141174</v>
      </c>
      <c r="Q1027">
        <v>0.4501323401927948</v>
      </c>
      <c r="R1027">
        <v>0.57163870334625244</v>
      </c>
      <c r="S1027" t="s">
        <v>39</v>
      </c>
      <c r="Z1027" s="3"/>
    </row>
    <row r="1028" spans="1:26" hidden="1" x14ac:dyDescent="0.25">
      <c r="A1028" s="10" t="str">
        <f t="shared" si="16"/>
        <v>2016Greater Bay Area1-in-2May PeakPGE17</v>
      </c>
      <c r="B1028" s="10" t="s">
        <v>57</v>
      </c>
      <c r="C1028" s="10" t="s">
        <v>10</v>
      </c>
      <c r="D1028" s="10" t="s">
        <v>5</v>
      </c>
      <c r="E1028" s="10" t="s">
        <v>9</v>
      </c>
      <c r="F1028">
        <v>17</v>
      </c>
      <c r="G1028">
        <v>1.5769582986831665</v>
      </c>
      <c r="H1028">
        <v>1.3104671239852905</v>
      </c>
      <c r="I1028">
        <v>84.598533630371094</v>
      </c>
      <c r="J1028">
        <v>0.16046801209449768</v>
      </c>
      <c r="K1028">
        <v>54535</v>
      </c>
      <c r="L1028">
        <v>50684.735146999999</v>
      </c>
      <c r="M1028">
        <v>0.26649117469787598</v>
      </c>
      <c r="N1028">
        <v>6.0835368931293488E-2</v>
      </c>
      <c r="O1028">
        <v>0.18234175443649292</v>
      </c>
      <c r="P1028">
        <v>0.26649117469787598</v>
      </c>
      <c r="Q1028">
        <v>0.35064059495925903</v>
      </c>
      <c r="R1028">
        <v>0.47214698791503906</v>
      </c>
      <c r="S1028" t="s">
        <v>38</v>
      </c>
      <c r="Z1028" s="3"/>
    </row>
    <row r="1029" spans="1:26" hidden="1" x14ac:dyDescent="0.25">
      <c r="A1029" s="10" t="str">
        <f t="shared" si="16"/>
        <v>2016Greater Bay Area1-in-10May PeakPGE17</v>
      </c>
      <c r="B1029" s="10" t="s">
        <v>57</v>
      </c>
      <c r="C1029" s="10" t="s">
        <v>10</v>
      </c>
      <c r="D1029" s="10" t="s">
        <v>5</v>
      </c>
      <c r="E1029" s="10" t="s">
        <v>1</v>
      </c>
      <c r="F1029">
        <v>17</v>
      </c>
      <c r="G1029">
        <v>2.3761970996856689</v>
      </c>
      <c r="H1029">
        <v>1.836353063583374</v>
      </c>
      <c r="I1029">
        <v>93.899299621582031</v>
      </c>
      <c r="J1029">
        <v>0.16046801209449768</v>
      </c>
      <c r="K1029">
        <v>54535</v>
      </c>
      <c r="L1029">
        <v>50684.735146999999</v>
      </c>
      <c r="M1029">
        <v>0.53984397649765015</v>
      </c>
      <c r="N1029">
        <v>0.33418816328048706</v>
      </c>
      <c r="O1029">
        <v>0.45569455623626709</v>
      </c>
      <c r="P1029">
        <v>0.53984397649765015</v>
      </c>
      <c r="Q1029">
        <v>0.6239933967590332</v>
      </c>
      <c r="R1029">
        <v>0.74549978971481323</v>
      </c>
      <c r="S1029" t="s">
        <v>38</v>
      </c>
      <c r="Z1029" s="3"/>
    </row>
    <row r="1030" spans="1:26" hidden="1" x14ac:dyDescent="0.25">
      <c r="A1030" s="10" t="str">
        <f t="shared" si="16"/>
        <v>2016Greater Bay Area1-in-10May PeakCAISO18</v>
      </c>
      <c r="B1030" s="10" t="s">
        <v>57</v>
      </c>
      <c r="C1030" s="10" t="s">
        <v>10</v>
      </c>
      <c r="D1030" s="10" t="s">
        <v>5</v>
      </c>
      <c r="E1030" s="10" t="s">
        <v>1</v>
      </c>
      <c r="F1030">
        <v>18</v>
      </c>
      <c r="G1030">
        <v>1.9679893255233765</v>
      </c>
      <c r="H1030">
        <v>1.6526572704315186</v>
      </c>
      <c r="I1030">
        <v>86.506378173828125</v>
      </c>
      <c r="J1030">
        <v>0.13599415123462677</v>
      </c>
      <c r="K1030">
        <v>54535</v>
      </c>
      <c r="L1030">
        <v>50684.735146999999</v>
      </c>
      <c r="M1030">
        <v>0.31533205509185791</v>
      </c>
      <c r="N1030">
        <v>0.14104194939136505</v>
      </c>
      <c r="O1030">
        <v>0.24401672184467316</v>
      </c>
      <c r="P1030">
        <v>0.31533205509185791</v>
      </c>
      <c r="Q1030">
        <v>0.38664737343788147</v>
      </c>
      <c r="R1030">
        <v>0.48962214589118958</v>
      </c>
      <c r="S1030" t="s">
        <v>39</v>
      </c>
      <c r="Z1030" s="3"/>
    </row>
    <row r="1031" spans="1:26" hidden="1" x14ac:dyDescent="0.25">
      <c r="A1031" s="10" t="str">
        <f t="shared" si="16"/>
        <v>2016Greater Bay Area1-in-2May PeakCAISO18</v>
      </c>
      <c r="B1031" s="10" t="s">
        <v>57</v>
      </c>
      <c r="C1031" s="10" t="s">
        <v>10</v>
      </c>
      <c r="D1031" s="10" t="s">
        <v>5</v>
      </c>
      <c r="E1031" s="10" t="s">
        <v>9</v>
      </c>
      <c r="F1031">
        <v>18</v>
      </c>
      <c r="G1031">
        <v>1.494429349899292</v>
      </c>
      <c r="H1031">
        <v>1.3824580907821655</v>
      </c>
      <c r="I1031">
        <v>78.676467895507813</v>
      </c>
      <c r="J1031">
        <v>0.13599415123462677</v>
      </c>
      <c r="K1031">
        <v>54535</v>
      </c>
      <c r="L1031">
        <v>50684.735146999999</v>
      </c>
      <c r="M1031">
        <v>0.11197122931480408</v>
      </c>
      <c r="N1031">
        <v>-6.2318876385688782E-2</v>
      </c>
      <c r="O1031">
        <v>4.0655896067619324E-2</v>
      </c>
      <c r="P1031">
        <v>0.11197122931480408</v>
      </c>
      <c r="Q1031">
        <v>0.18328656256198883</v>
      </c>
      <c r="R1031">
        <v>0.28626132011413574</v>
      </c>
      <c r="S1031" t="s">
        <v>39</v>
      </c>
      <c r="Z1031" s="3"/>
    </row>
    <row r="1032" spans="1:26" hidden="1" x14ac:dyDescent="0.25">
      <c r="A1032" s="10" t="str">
        <f t="shared" si="16"/>
        <v>2016Greater Bay Area1-in-2May PeakPGE18</v>
      </c>
      <c r="B1032" s="10" t="s">
        <v>57</v>
      </c>
      <c r="C1032" s="10" t="s">
        <v>10</v>
      </c>
      <c r="D1032" s="10" t="s">
        <v>5</v>
      </c>
      <c r="E1032" s="10" t="s">
        <v>9</v>
      </c>
      <c r="F1032">
        <v>18</v>
      </c>
      <c r="G1032">
        <v>1.7235032320022583</v>
      </c>
      <c r="H1032">
        <v>1.5023913383483887</v>
      </c>
      <c r="I1032">
        <v>83.03277587890625</v>
      </c>
      <c r="J1032">
        <v>0.13599415123462677</v>
      </c>
      <c r="K1032">
        <v>54535</v>
      </c>
      <c r="L1032">
        <v>50684.735146999999</v>
      </c>
      <c r="M1032">
        <v>0.22111183404922485</v>
      </c>
      <c r="N1032">
        <v>4.6821728348731995E-2</v>
      </c>
      <c r="O1032">
        <v>0.1497965008020401</v>
      </c>
      <c r="P1032">
        <v>0.22111183404922485</v>
      </c>
      <c r="Q1032">
        <v>0.29242715239524841</v>
      </c>
      <c r="R1032">
        <v>0.39540192484855652</v>
      </c>
      <c r="S1032" t="s">
        <v>38</v>
      </c>
      <c r="Z1032" s="3"/>
    </row>
    <row r="1033" spans="1:26" hidden="1" x14ac:dyDescent="0.25">
      <c r="A1033" s="10" t="str">
        <f t="shared" si="16"/>
        <v>2016Greater Bay Area1-in-10May PeakPGE18</v>
      </c>
      <c r="B1033" s="10" t="s">
        <v>57</v>
      </c>
      <c r="C1033" s="10" t="s">
        <v>10</v>
      </c>
      <c r="D1033" s="10" t="s">
        <v>5</v>
      </c>
      <c r="E1033" s="10" t="s">
        <v>1</v>
      </c>
      <c r="F1033">
        <v>18</v>
      </c>
      <c r="G1033">
        <v>2.5970144271850586</v>
      </c>
      <c r="H1033">
        <v>2.1176431179046631</v>
      </c>
      <c r="I1033">
        <v>91.304183959960938</v>
      </c>
      <c r="J1033">
        <v>0.13599415123462677</v>
      </c>
      <c r="K1033">
        <v>54535</v>
      </c>
      <c r="L1033">
        <v>50684.735146999999</v>
      </c>
      <c r="M1033">
        <v>0.47937127947807312</v>
      </c>
      <c r="N1033">
        <v>0.30508118867874146</v>
      </c>
      <c r="O1033">
        <v>0.40805596113204956</v>
      </c>
      <c r="P1033">
        <v>0.47937127947807312</v>
      </c>
      <c r="Q1033">
        <v>0.55068659782409668</v>
      </c>
      <c r="R1033">
        <v>0.65366137027740479</v>
      </c>
      <c r="S1033" t="s">
        <v>38</v>
      </c>
      <c r="Z1033" s="3"/>
    </row>
    <row r="1034" spans="1:26" hidden="1" x14ac:dyDescent="0.25">
      <c r="A1034" s="10" t="str">
        <f t="shared" si="16"/>
        <v>2016Greater Bay Area1-in-10May PeakCAISO19</v>
      </c>
      <c r="B1034" s="10" t="s">
        <v>57</v>
      </c>
      <c r="C1034" s="10" t="s">
        <v>10</v>
      </c>
      <c r="D1034" s="10" t="s">
        <v>5</v>
      </c>
      <c r="E1034" s="10" t="s">
        <v>1</v>
      </c>
      <c r="F1034">
        <v>19</v>
      </c>
      <c r="G1034">
        <v>2.0178723335266113</v>
      </c>
      <c r="H1034">
        <v>2.2306973934173584</v>
      </c>
      <c r="I1034">
        <v>83.114646911621094</v>
      </c>
      <c r="J1034">
        <v>0.11742977052927017</v>
      </c>
      <c r="K1034">
        <v>54535</v>
      </c>
      <c r="L1034">
        <v>50684.735146999999</v>
      </c>
      <c r="M1034">
        <v>-0.21282516419887543</v>
      </c>
      <c r="N1034">
        <v>-0.3633231520652771</v>
      </c>
      <c r="O1034">
        <v>-0.27440533041954041</v>
      </c>
      <c r="P1034">
        <v>-0.21282516419887543</v>
      </c>
      <c r="Q1034">
        <v>-0.15124499797821045</v>
      </c>
      <c r="R1034">
        <v>-6.2327168881893158E-2</v>
      </c>
      <c r="S1034" t="s">
        <v>39</v>
      </c>
      <c r="Z1034" s="3"/>
    </row>
    <row r="1035" spans="1:26" hidden="1" x14ac:dyDescent="0.25">
      <c r="A1035" s="10" t="str">
        <f t="shared" si="16"/>
        <v>2016Greater Bay Area1-in-2May PeakCAISO19</v>
      </c>
      <c r="B1035" s="10" t="s">
        <v>57</v>
      </c>
      <c r="C1035" s="10" t="s">
        <v>10</v>
      </c>
      <c r="D1035" s="10" t="s">
        <v>5</v>
      </c>
      <c r="E1035" s="10" t="s">
        <v>9</v>
      </c>
      <c r="F1035">
        <v>19</v>
      </c>
      <c r="G1035">
        <v>1.5323089361190796</v>
      </c>
      <c r="H1035">
        <v>1.7241652011871338</v>
      </c>
      <c r="I1035">
        <v>75.704605102539062</v>
      </c>
      <c r="J1035">
        <v>0.11742977052927017</v>
      </c>
      <c r="K1035">
        <v>54535</v>
      </c>
      <c r="L1035">
        <v>50684.735146999999</v>
      </c>
      <c r="M1035">
        <v>-0.19185620546340942</v>
      </c>
      <c r="N1035">
        <v>-0.34235420823097229</v>
      </c>
      <c r="O1035">
        <v>-0.2534363865852356</v>
      </c>
      <c r="P1035">
        <v>-0.19185620546340942</v>
      </c>
      <c r="Q1035">
        <v>-0.13027603924274445</v>
      </c>
      <c r="R1035">
        <v>-4.1358210146427155E-2</v>
      </c>
      <c r="S1035" t="s">
        <v>39</v>
      </c>
      <c r="Z1035" s="3"/>
    </row>
    <row r="1036" spans="1:26" hidden="1" x14ac:dyDescent="0.25">
      <c r="A1036" s="10" t="str">
        <f t="shared" si="16"/>
        <v>2016Greater Bay Area1-in-2May PeakPGE19</v>
      </c>
      <c r="B1036" s="10" t="s">
        <v>57</v>
      </c>
      <c r="C1036" s="10" t="s">
        <v>10</v>
      </c>
      <c r="D1036" s="10" t="s">
        <v>5</v>
      </c>
      <c r="E1036" s="10" t="s">
        <v>9</v>
      </c>
      <c r="F1036">
        <v>19</v>
      </c>
      <c r="G1036">
        <v>1.7671892642974854</v>
      </c>
      <c r="H1036">
        <v>1.9663001298904419</v>
      </c>
      <c r="I1036">
        <v>80.646217346191406</v>
      </c>
      <c r="J1036">
        <v>0.11742977052927017</v>
      </c>
      <c r="K1036">
        <v>54535</v>
      </c>
      <c r="L1036">
        <v>50684.735146999999</v>
      </c>
      <c r="M1036">
        <v>-0.19911088049411774</v>
      </c>
      <c r="N1036">
        <v>-0.34960886836051941</v>
      </c>
      <c r="O1036">
        <v>-0.26069104671478271</v>
      </c>
      <c r="P1036">
        <v>-0.19911088049411774</v>
      </c>
      <c r="Q1036">
        <v>-0.13753071427345276</v>
      </c>
      <c r="R1036">
        <v>-4.8612885177135468E-2</v>
      </c>
      <c r="S1036" t="s">
        <v>38</v>
      </c>
      <c r="Z1036" s="3"/>
    </row>
    <row r="1037" spans="1:26" hidden="1" x14ac:dyDescent="0.25">
      <c r="A1037" s="10" t="str">
        <f t="shared" si="16"/>
        <v>2016Greater Bay Area1-in-10May PeakPGE19</v>
      </c>
      <c r="B1037" s="10" t="s">
        <v>57</v>
      </c>
      <c r="C1037" s="10" t="s">
        <v>10</v>
      </c>
      <c r="D1037" s="10" t="s">
        <v>5</v>
      </c>
      <c r="E1037" s="10" t="s">
        <v>1</v>
      </c>
      <c r="F1037">
        <v>19</v>
      </c>
      <c r="G1037">
        <v>2.6628415584564209</v>
      </c>
      <c r="H1037">
        <v>2.9135239124298096</v>
      </c>
      <c r="I1037">
        <v>87.693634033203125</v>
      </c>
      <c r="J1037">
        <v>0.11742977052927017</v>
      </c>
      <c r="K1037">
        <v>54535</v>
      </c>
      <c r="L1037">
        <v>50684.735146999999</v>
      </c>
      <c r="M1037">
        <v>-0.25068235397338867</v>
      </c>
      <c r="N1037">
        <v>-0.40118035674095154</v>
      </c>
      <c r="O1037">
        <v>-0.31226253509521484</v>
      </c>
      <c r="P1037">
        <v>-0.25068235397338867</v>
      </c>
      <c r="Q1037">
        <v>-0.18910218775272369</v>
      </c>
      <c r="R1037">
        <v>-0.1001843586564064</v>
      </c>
      <c r="S1037" t="s">
        <v>38</v>
      </c>
      <c r="Z1037" s="3"/>
    </row>
    <row r="1038" spans="1:26" hidden="1" x14ac:dyDescent="0.25">
      <c r="A1038" s="10" t="str">
        <f t="shared" si="16"/>
        <v>2016Greater Bay Area1-in-10May PeakCAISO20</v>
      </c>
      <c r="B1038" s="10" t="s">
        <v>57</v>
      </c>
      <c r="C1038" s="10" t="s">
        <v>10</v>
      </c>
      <c r="D1038" s="10" t="s">
        <v>5</v>
      </c>
      <c r="E1038" s="10" t="s">
        <v>1</v>
      </c>
      <c r="F1038">
        <v>20</v>
      </c>
      <c r="G1038">
        <v>1.9154475927352905</v>
      </c>
      <c r="H1038">
        <v>2.1110210418701172</v>
      </c>
      <c r="I1038">
        <v>78.845321655273437</v>
      </c>
      <c r="J1038">
        <v>7.6294809579849243E-2</v>
      </c>
      <c r="K1038">
        <v>54535</v>
      </c>
      <c r="L1038">
        <v>50684.735146999999</v>
      </c>
      <c r="M1038">
        <v>-0.1955733597278595</v>
      </c>
      <c r="N1038">
        <v>-0.29335278272628784</v>
      </c>
      <c r="O1038">
        <v>-0.23558235168457031</v>
      </c>
      <c r="P1038">
        <v>-0.1955733597278595</v>
      </c>
      <c r="Q1038">
        <v>-0.15556436777114868</v>
      </c>
      <c r="R1038">
        <v>-9.7793929278850555E-2</v>
      </c>
      <c r="S1038" t="s">
        <v>39</v>
      </c>
      <c r="Z1038" s="3"/>
    </row>
    <row r="1039" spans="1:26" hidden="1" x14ac:dyDescent="0.25">
      <c r="A1039" s="10" t="str">
        <f t="shared" si="16"/>
        <v>2016Greater Bay Area1-in-2May PeakCAISO20</v>
      </c>
      <c r="B1039" s="10" t="s">
        <v>57</v>
      </c>
      <c r="C1039" s="10" t="s">
        <v>10</v>
      </c>
      <c r="D1039" s="10" t="s">
        <v>5</v>
      </c>
      <c r="E1039" s="10" t="s">
        <v>9</v>
      </c>
      <c r="F1039">
        <v>20</v>
      </c>
      <c r="G1039">
        <v>1.4545307159423828</v>
      </c>
      <c r="H1039">
        <v>1.5736957788467407</v>
      </c>
      <c r="I1039">
        <v>72.746116638183594</v>
      </c>
      <c r="J1039">
        <v>7.6294809579849243E-2</v>
      </c>
      <c r="K1039">
        <v>54535</v>
      </c>
      <c r="L1039">
        <v>50684.735146999999</v>
      </c>
      <c r="M1039">
        <v>-0.11916501820087433</v>
      </c>
      <c r="N1039">
        <v>-0.21694444119930267</v>
      </c>
      <c r="O1039">
        <v>-0.15917401015758514</v>
      </c>
      <c r="P1039">
        <v>-0.11916501820087433</v>
      </c>
      <c r="Q1039">
        <v>-7.9156018793582916E-2</v>
      </c>
      <c r="R1039">
        <v>-2.1385589614510536E-2</v>
      </c>
      <c r="S1039" t="s">
        <v>39</v>
      </c>
      <c r="Z1039" s="3"/>
    </row>
    <row r="1040" spans="1:26" hidden="1" x14ac:dyDescent="0.25">
      <c r="A1040" s="10" t="str">
        <f t="shared" si="16"/>
        <v>2016Greater Bay Area1-in-2May PeakPGE20</v>
      </c>
      <c r="B1040" s="10" t="s">
        <v>57</v>
      </c>
      <c r="C1040" s="10" t="s">
        <v>10</v>
      </c>
      <c r="D1040" s="10" t="s">
        <v>5</v>
      </c>
      <c r="E1040" s="10" t="s">
        <v>9</v>
      </c>
      <c r="F1040">
        <v>20</v>
      </c>
      <c r="G1040">
        <v>1.6774889230728149</v>
      </c>
      <c r="H1040">
        <v>1.8338327407836914</v>
      </c>
      <c r="I1040">
        <v>76.282386779785156</v>
      </c>
      <c r="J1040">
        <v>7.6294809579849243E-2</v>
      </c>
      <c r="K1040">
        <v>54535</v>
      </c>
      <c r="L1040">
        <v>50684.735146999999</v>
      </c>
      <c r="M1040">
        <v>-0.15634378790855408</v>
      </c>
      <c r="N1040">
        <v>-0.25412321090698242</v>
      </c>
      <c r="O1040">
        <v>-0.19635277986526489</v>
      </c>
      <c r="P1040">
        <v>-0.15634378790855408</v>
      </c>
      <c r="Q1040">
        <v>-0.11633478850126266</v>
      </c>
      <c r="R1040">
        <v>-5.8564361184835434E-2</v>
      </c>
      <c r="S1040" t="s">
        <v>38</v>
      </c>
      <c r="Z1040" s="3"/>
    </row>
    <row r="1041" spans="1:26" hidden="1" x14ac:dyDescent="0.25">
      <c r="A1041" s="10" t="str">
        <f t="shared" si="16"/>
        <v>2016Greater Bay Area1-in-10May PeakPGE20</v>
      </c>
      <c r="B1041" s="10" t="s">
        <v>57</v>
      </c>
      <c r="C1041" s="10" t="s">
        <v>10</v>
      </c>
      <c r="D1041" s="10" t="s">
        <v>5</v>
      </c>
      <c r="E1041" s="10" t="s">
        <v>1</v>
      </c>
      <c r="F1041">
        <v>20</v>
      </c>
      <c r="G1041">
        <v>2.5276789665222168</v>
      </c>
      <c r="H1041">
        <v>2.8217663764953613</v>
      </c>
      <c r="I1041">
        <v>83.631233215332031</v>
      </c>
      <c r="J1041">
        <v>7.6294809579849243E-2</v>
      </c>
      <c r="K1041">
        <v>54535</v>
      </c>
      <c r="L1041">
        <v>50684.735146999999</v>
      </c>
      <c r="M1041">
        <v>-0.29408735036849976</v>
      </c>
      <c r="N1041">
        <v>-0.3918667733669281</v>
      </c>
      <c r="O1041">
        <v>-0.33409634232521057</v>
      </c>
      <c r="P1041">
        <v>-0.29408735036849976</v>
      </c>
      <c r="Q1041">
        <v>-0.25407835841178894</v>
      </c>
      <c r="R1041">
        <v>-0.19630792737007141</v>
      </c>
      <c r="S1041" t="s">
        <v>38</v>
      </c>
      <c r="Z1041" s="3"/>
    </row>
    <row r="1042" spans="1:26" hidden="1" x14ac:dyDescent="0.25">
      <c r="A1042" s="10" t="str">
        <f t="shared" si="16"/>
        <v>2016Greater Bay Area1-in-2May PeakCAISO21</v>
      </c>
      <c r="B1042" s="10" t="s">
        <v>57</v>
      </c>
      <c r="C1042" s="10" t="s">
        <v>10</v>
      </c>
      <c r="D1042" s="10" t="s">
        <v>5</v>
      </c>
      <c r="E1042" s="10" t="s">
        <v>9</v>
      </c>
      <c r="F1042">
        <v>21</v>
      </c>
      <c r="G1042">
        <v>1.3279156684875488</v>
      </c>
      <c r="H1042">
        <v>1.3668960332870483</v>
      </c>
      <c r="I1042">
        <v>69.0577392578125</v>
      </c>
      <c r="J1042">
        <v>7.6630406081676483E-2</v>
      </c>
      <c r="K1042">
        <v>54535</v>
      </c>
      <c r="L1042">
        <v>50684.735146999999</v>
      </c>
      <c r="M1042">
        <v>-3.8980353623628616E-2</v>
      </c>
      <c r="N1042">
        <v>-0.13718988001346588</v>
      </c>
      <c r="O1042">
        <v>-7.9165339469909668E-2</v>
      </c>
      <c r="P1042">
        <v>-3.8980353623628616E-2</v>
      </c>
      <c r="Q1042">
        <v>1.2046312913298607E-3</v>
      </c>
      <c r="R1042">
        <v>5.9229176491498947E-2</v>
      </c>
      <c r="S1042" t="s">
        <v>39</v>
      </c>
      <c r="Z1042" s="3"/>
    </row>
    <row r="1043" spans="1:26" hidden="1" x14ac:dyDescent="0.25">
      <c r="A1043" s="10" t="str">
        <f t="shared" si="16"/>
        <v>2016Greater Bay Area1-in-10May PeakCAISO21</v>
      </c>
      <c r="B1043" s="10" t="s">
        <v>57</v>
      </c>
      <c r="C1043" s="10" t="s">
        <v>10</v>
      </c>
      <c r="D1043" s="10" t="s">
        <v>5</v>
      </c>
      <c r="E1043" s="10" t="s">
        <v>1</v>
      </c>
      <c r="F1043">
        <v>21</v>
      </c>
      <c r="G1043">
        <v>1.7487102746963501</v>
      </c>
      <c r="H1043">
        <v>1.8556774854660034</v>
      </c>
      <c r="I1043">
        <v>74.697357177734375</v>
      </c>
      <c r="J1043">
        <v>7.6630406081676483E-2</v>
      </c>
      <c r="K1043">
        <v>54535</v>
      </c>
      <c r="L1043">
        <v>50684.735146999999</v>
      </c>
      <c r="M1043">
        <v>-0.1069672629237175</v>
      </c>
      <c r="N1043">
        <v>-0.20517678558826447</v>
      </c>
      <c r="O1043">
        <v>-0.14715224504470825</v>
      </c>
      <c r="P1043">
        <v>-0.1069672629237175</v>
      </c>
      <c r="Q1043">
        <v>-6.6782280802726746E-2</v>
      </c>
      <c r="R1043">
        <v>-8.7577346712350845E-3</v>
      </c>
      <c r="S1043" t="s">
        <v>39</v>
      </c>
      <c r="Z1043" s="3"/>
    </row>
    <row r="1044" spans="1:26" hidden="1" x14ac:dyDescent="0.25">
      <c r="A1044" s="10" t="str">
        <f t="shared" si="16"/>
        <v>2016Greater Bay Area1-in-10May PeakPGE21</v>
      </c>
      <c r="B1044" s="10" t="s">
        <v>57</v>
      </c>
      <c r="C1044" s="10" t="s">
        <v>10</v>
      </c>
      <c r="D1044" s="10" t="s">
        <v>5</v>
      </c>
      <c r="E1044" s="10" t="s">
        <v>1</v>
      </c>
      <c r="F1044">
        <v>21</v>
      </c>
      <c r="G1044">
        <v>2.307647705078125</v>
      </c>
      <c r="H1044">
        <v>2.5066695213317871</v>
      </c>
      <c r="I1044">
        <v>79.78814697265625</v>
      </c>
      <c r="J1044">
        <v>7.6630406081676483E-2</v>
      </c>
      <c r="K1044">
        <v>54535</v>
      </c>
      <c r="L1044">
        <v>50684.735146999999</v>
      </c>
      <c r="M1044">
        <v>-0.19902180135250092</v>
      </c>
      <c r="N1044">
        <v>-0.29723131656646729</v>
      </c>
      <c r="O1044">
        <v>-0.23920679092407227</v>
      </c>
      <c r="P1044">
        <v>-0.19902180135250092</v>
      </c>
      <c r="Q1044">
        <v>-0.15883681178092957</v>
      </c>
      <c r="R1044">
        <v>-0.10081227123737335</v>
      </c>
      <c r="S1044" t="s">
        <v>38</v>
      </c>
      <c r="Z1044" s="3"/>
    </row>
    <row r="1045" spans="1:26" hidden="1" x14ac:dyDescent="0.25">
      <c r="A1045" s="10" t="str">
        <f t="shared" si="16"/>
        <v>2016Greater Bay Area1-in-2May PeakPGE21</v>
      </c>
      <c r="B1045" s="10" t="s">
        <v>57</v>
      </c>
      <c r="C1045" s="10" t="s">
        <v>10</v>
      </c>
      <c r="D1045" s="10" t="s">
        <v>5</v>
      </c>
      <c r="E1045" s="10" t="s">
        <v>9</v>
      </c>
      <c r="F1045">
        <v>21</v>
      </c>
      <c r="G1045">
        <v>1.5314655303955078</v>
      </c>
      <c r="H1045">
        <v>1.6030639410018921</v>
      </c>
      <c r="I1045">
        <v>72.065834045410156</v>
      </c>
      <c r="J1045">
        <v>7.6630406081676483E-2</v>
      </c>
      <c r="K1045">
        <v>54535</v>
      </c>
      <c r="L1045">
        <v>50684.735146999999</v>
      </c>
      <c r="M1045">
        <v>-7.1598432958126068E-2</v>
      </c>
      <c r="N1045">
        <v>-0.16980795562267303</v>
      </c>
      <c r="O1045">
        <v>-0.11178341507911682</v>
      </c>
      <c r="P1045">
        <v>-7.1598432958126068E-2</v>
      </c>
      <c r="Q1045">
        <v>-3.1413447111845016E-2</v>
      </c>
      <c r="R1045">
        <v>2.6611095294356346E-2</v>
      </c>
      <c r="S1045" t="s">
        <v>38</v>
      </c>
      <c r="Z1045" s="3"/>
    </row>
    <row r="1046" spans="1:26" hidden="1" x14ac:dyDescent="0.25">
      <c r="A1046" s="10" t="str">
        <f t="shared" si="16"/>
        <v>2016Greater Bay Area1-in-2May PeakCAISO22</v>
      </c>
      <c r="B1046" s="10" t="s">
        <v>57</v>
      </c>
      <c r="C1046" s="10" t="s">
        <v>10</v>
      </c>
      <c r="D1046" s="10" t="s">
        <v>5</v>
      </c>
      <c r="E1046" s="10" t="s">
        <v>9</v>
      </c>
      <c r="F1046">
        <v>22</v>
      </c>
      <c r="G1046">
        <v>1.1783077716827393</v>
      </c>
      <c r="H1046">
        <v>1.1619914770126343</v>
      </c>
      <c r="I1046">
        <v>65.840774536132813</v>
      </c>
      <c r="J1046">
        <v>6.3674606382846832E-2</v>
      </c>
      <c r="K1046">
        <v>54535</v>
      </c>
      <c r="L1046">
        <v>50684.735146999999</v>
      </c>
      <c r="M1046">
        <v>1.6316309571266174E-2</v>
      </c>
      <c r="N1046">
        <v>-6.528906524181366E-2</v>
      </c>
      <c r="O1046">
        <v>-1.7074653878808022E-2</v>
      </c>
      <c r="P1046">
        <v>1.6316309571266174E-2</v>
      </c>
      <c r="Q1046">
        <v>4.9707274883985519E-2</v>
      </c>
      <c r="R1046">
        <v>9.7921684384346008E-2</v>
      </c>
      <c r="S1046" t="s">
        <v>39</v>
      </c>
      <c r="Z1046" s="3"/>
    </row>
    <row r="1047" spans="1:26" hidden="1" x14ac:dyDescent="0.25">
      <c r="A1047" s="10" t="str">
        <f t="shared" si="16"/>
        <v>2016Greater Bay Area1-in-10May PeakCAISO22</v>
      </c>
      <c r="B1047" s="10" t="s">
        <v>57</v>
      </c>
      <c r="C1047" s="10" t="s">
        <v>10</v>
      </c>
      <c r="D1047" s="10" t="s">
        <v>5</v>
      </c>
      <c r="E1047" s="10" t="s">
        <v>1</v>
      </c>
      <c r="F1047">
        <v>22</v>
      </c>
      <c r="G1047">
        <v>1.5516941547393799</v>
      </c>
      <c r="H1047">
        <v>1.5976234674453735</v>
      </c>
      <c r="I1047">
        <v>71.718551635742187</v>
      </c>
      <c r="J1047">
        <v>6.3674606382846832E-2</v>
      </c>
      <c r="K1047">
        <v>54535</v>
      </c>
      <c r="L1047">
        <v>50684.735146999999</v>
      </c>
      <c r="M1047">
        <v>-4.5929260551929474E-2</v>
      </c>
      <c r="N1047">
        <v>-0.1275346428155899</v>
      </c>
      <c r="O1047">
        <v>-7.9320222139358521E-2</v>
      </c>
      <c r="P1047">
        <v>-4.5929260551929474E-2</v>
      </c>
      <c r="Q1047">
        <v>-1.2538297101855278E-2</v>
      </c>
      <c r="R1047">
        <v>3.567611426115036E-2</v>
      </c>
      <c r="S1047" t="s">
        <v>39</v>
      </c>
      <c r="Z1047" s="3"/>
    </row>
    <row r="1048" spans="1:26" hidden="1" x14ac:dyDescent="0.25">
      <c r="A1048" s="10" t="str">
        <f t="shared" si="16"/>
        <v>2016Greater Bay Area1-in-2May PeakPGE22</v>
      </c>
      <c r="B1048" s="10" t="s">
        <v>57</v>
      </c>
      <c r="C1048" s="10" t="s">
        <v>10</v>
      </c>
      <c r="D1048" s="10" t="s">
        <v>5</v>
      </c>
      <c r="E1048" s="10" t="s">
        <v>9</v>
      </c>
      <c r="F1048">
        <v>22</v>
      </c>
      <c r="G1048">
        <v>1.3589249849319458</v>
      </c>
      <c r="H1048">
        <v>1.3718961477279663</v>
      </c>
      <c r="I1048">
        <v>69.057914733886719</v>
      </c>
      <c r="J1048">
        <v>6.3674606382846832E-2</v>
      </c>
      <c r="K1048">
        <v>54535</v>
      </c>
      <c r="L1048">
        <v>50684.735146999999</v>
      </c>
      <c r="M1048">
        <v>-1.297120563685894E-2</v>
      </c>
      <c r="N1048">
        <v>-9.4576582312583923E-2</v>
      </c>
      <c r="O1048">
        <v>-4.6362169086933136E-2</v>
      </c>
      <c r="P1048">
        <v>-1.297120563685894E-2</v>
      </c>
      <c r="Q1048">
        <v>2.0419757813215256E-2</v>
      </c>
      <c r="R1048">
        <v>6.8634167313575745E-2</v>
      </c>
      <c r="S1048" t="s">
        <v>38</v>
      </c>
      <c r="Z1048" s="3"/>
    </row>
    <row r="1049" spans="1:26" hidden="1" x14ac:dyDescent="0.25">
      <c r="A1049" s="10" t="str">
        <f t="shared" si="16"/>
        <v>2016Greater Bay Area1-in-10May PeakPGE22</v>
      </c>
      <c r="B1049" s="10" t="s">
        <v>57</v>
      </c>
      <c r="C1049" s="10" t="s">
        <v>10</v>
      </c>
      <c r="D1049" s="10" t="s">
        <v>5</v>
      </c>
      <c r="E1049" s="10" t="s">
        <v>1</v>
      </c>
      <c r="F1049">
        <v>22</v>
      </c>
      <c r="G1049">
        <v>2.0476596355438232</v>
      </c>
      <c r="H1049">
        <v>2.1786537170410156</v>
      </c>
      <c r="I1049">
        <v>77.542495727539063</v>
      </c>
      <c r="J1049">
        <v>6.3674606382846832E-2</v>
      </c>
      <c r="K1049">
        <v>54535</v>
      </c>
      <c r="L1049">
        <v>50684.735146999999</v>
      </c>
      <c r="M1049">
        <v>-0.13099406659603119</v>
      </c>
      <c r="N1049">
        <v>-0.21259944140911102</v>
      </c>
      <c r="O1049">
        <v>-0.16438503563404083</v>
      </c>
      <c r="P1049">
        <v>-0.13099406659603119</v>
      </c>
      <c r="Q1049">
        <v>-9.7603105008602142E-2</v>
      </c>
      <c r="R1049">
        <v>-4.9388691782951355E-2</v>
      </c>
      <c r="S1049" t="s">
        <v>38</v>
      </c>
      <c r="Z1049" s="3"/>
    </row>
    <row r="1050" spans="1:26" hidden="1" x14ac:dyDescent="0.25">
      <c r="A1050" s="10" t="str">
        <f t="shared" si="16"/>
        <v>2016Greater Bay Area1-in-2May PeakCAISO23</v>
      </c>
      <c r="B1050" s="10" t="s">
        <v>57</v>
      </c>
      <c r="C1050" s="10" t="s">
        <v>10</v>
      </c>
      <c r="D1050" s="10" t="s">
        <v>5</v>
      </c>
      <c r="E1050" s="10" t="s">
        <v>9</v>
      </c>
      <c r="F1050">
        <v>23</v>
      </c>
      <c r="G1050">
        <v>0.95341092348098755</v>
      </c>
      <c r="H1050">
        <v>0.94656801223754883</v>
      </c>
      <c r="I1050">
        <v>63.701690673828125</v>
      </c>
      <c r="J1050">
        <v>5.8387260884046555E-2</v>
      </c>
      <c r="K1050">
        <v>54535</v>
      </c>
      <c r="L1050">
        <v>50684.735146999999</v>
      </c>
      <c r="M1050">
        <v>6.8429159000515938E-3</v>
      </c>
      <c r="N1050">
        <v>-6.7986197769641876E-2</v>
      </c>
      <c r="O1050">
        <v>-2.3775363340973854E-2</v>
      </c>
      <c r="P1050">
        <v>6.8429159000515938E-3</v>
      </c>
      <c r="Q1050">
        <v>3.7461195141077042E-2</v>
      </c>
      <c r="R1050">
        <v>8.1672027707099915E-2</v>
      </c>
      <c r="S1050" t="s">
        <v>39</v>
      </c>
      <c r="Z1050" s="3"/>
    </row>
    <row r="1051" spans="1:26" hidden="1" x14ac:dyDescent="0.25">
      <c r="A1051" s="10" t="str">
        <f t="shared" si="16"/>
        <v>2016Greater Bay Area1-in-10May PeakCAISO23</v>
      </c>
      <c r="B1051" s="10" t="s">
        <v>57</v>
      </c>
      <c r="C1051" s="10" t="s">
        <v>10</v>
      </c>
      <c r="D1051" s="10" t="s">
        <v>5</v>
      </c>
      <c r="E1051" s="10" t="s">
        <v>1</v>
      </c>
      <c r="F1051">
        <v>23</v>
      </c>
      <c r="G1051">
        <v>1.2555311918258667</v>
      </c>
      <c r="H1051">
        <v>1.2880889177322388</v>
      </c>
      <c r="I1051">
        <v>69.560775756835938</v>
      </c>
      <c r="J1051">
        <v>5.8387260884046555E-2</v>
      </c>
      <c r="K1051">
        <v>54535</v>
      </c>
      <c r="L1051">
        <v>50684.735146999999</v>
      </c>
      <c r="M1051">
        <v>-3.2557714730501175E-2</v>
      </c>
      <c r="N1051">
        <v>-0.10738682746887207</v>
      </c>
      <c r="O1051">
        <v>-6.3175991177558899E-2</v>
      </c>
      <c r="P1051">
        <v>-3.2557714730501175E-2</v>
      </c>
      <c r="Q1051">
        <v>-1.9394351402297616E-3</v>
      </c>
      <c r="R1051">
        <v>4.227139800786972E-2</v>
      </c>
      <c r="S1051" t="s">
        <v>39</v>
      </c>
      <c r="Z1051" s="3"/>
    </row>
    <row r="1052" spans="1:26" hidden="1" x14ac:dyDescent="0.25">
      <c r="A1052" s="10" t="str">
        <f t="shared" si="16"/>
        <v>2016Greater Bay Area1-in-2May PeakPGE23</v>
      </c>
      <c r="B1052" s="10" t="s">
        <v>57</v>
      </c>
      <c r="C1052" s="10" t="s">
        <v>10</v>
      </c>
      <c r="D1052" s="10" t="s">
        <v>5</v>
      </c>
      <c r="E1052" s="10" t="s">
        <v>9</v>
      </c>
      <c r="F1052">
        <v>23</v>
      </c>
      <c r="G1052">
        <v>1.0995547771453857</v>
      </c>
      <c r="H1052">
        <v>1.1125338077545166</v>
      </c>
      <c r="I1052">
        <v>66.124046325683594</v>
      </c>
      <c r="J1052">
        <v>5.8387260884046555E-2</v>
      </c>
      <c r="K1052">
        <v>54535</v>
      </c>
      <c r="L1052">
        <v>50684.735146999999</v>
      </c>
      <c r="M1052">
        <v>-1.2979060411453247E-2</v>
      </c>
      <c r="N1052">
        <v>-8.7808176875114441E-2</v>
      </c>
      <c r="O1052">
        <v>-4.359734058380127E-2</v>
      </c>
      <c r="P1052">
        <v>-1.2979060411453247E-2</v>
      </c>
      <c r="Q1052">
        <v>1.7639219760894775E-2</v>
      </c>
      <c r="R1052">
        <v>6.1850052326917648E-2</v>
      </c>
      <c r="S1052" t="s">
        <v>38</v>
      </c>
      <c r="Z1052" s="3"/>
    </row>
    <row r="1053" spans="1:26" hidden="1" x14ac:dyDescent="0.25">
      <c r="A1053" s="10" t="str">
        <f t="shared" si="16"/>
        <v>2016Greater Bay Area1-in-10May PeakPGE23</v>
      </c>
      <c r="B1053" s="10" t="s">
        <v>57</v>
      </c>
      <c r="C1053" s="10" t="s">
        <v>10</v>
      </c>
      <c r="D1053" s="10" t="s">
        <v>5</v>
      </c>
      <c r="E1053" s="10" t="s">
        <v>1</v>
      </c>
      <c r="F1053">
        <v>23</v>
      </c>
      <c r="G1053">
        <v>1.6568344831466675</v>
      </c>
      <c r="H1053">
        <v>1.7418298721313477</v>
      </c>
      <c r="I1053">
        <v>75.308135986328125</v>
      </c>
      <c r="J1053">
        <v>5.8387260884046555E-2</v>
      </c>
      <c r="K1053">
        <v>54535</v>
      </c>
      <c r="L1053">
        <v>50684.735146999999</v>
      </c>
      <c r="M1053">
        <v>-8.4995381534099579E-2</v>
      </c>
      <c r="N1053">
        <v>-0.15982449054718018</v>
      </c>
      <c r="O1053">
        <v>-0.1156136617064476</v>
      </c>
      <c r="P1053">
        <v>-8.4995381534099579E-2</v>
      </c>
      <c r="Q1053">
        <v>-5.4377101361751556E-2</v>
      </c>
      <c r="R1053">
        <v>-1.0166267864406109E-2</v>
      </c>
      <c r="S1053" t="s">
        <v>38</v>
      </c>
      <c r="Z1053" s="3"/>
    </row>
    <row r="1054" spans="1:26" hidden="1" x14ac:dyDescent="0.25">
      <c r="A1054" s="10" t="str">
        <f t="shared" si="16"/>
        <v>2016Greater Bay Area1-in-10May PeakCAISO24</v>
      </c>
      <c r="B1054" s="10" t="s">
        <v>57</v>
      </c>
      <c r="C1054" s="10" t="s">
        <v>10</v>
      </c>
      <c r="D1054" s="10" t="s">
        <v>5</v>
      </c>
      <c r="E1054" s="10" t="s">
        <v>1</v>
      </c>
      <c r="F1054">
        <v>24</v>
      </c>
      <c r="G1054">
        <v>0.97252959012985229</v>
      </c>
      <c r="H1054">
        <v>0.99704521894454956</v>
      </c>
      <c r="I1054">
        <v>68.044990539550781</v>
      </c>
      <c r="J1054">
        <v>4.4309847056865692E-2</v>
      </c>
      <c r="K1054">
        <v>54535</v>
      </c>
      <c r="L1054">
        <v>50684.735146999999</v>
      </c>
      <c r="M1054">
        <v>-2.4515626952052116E-2</v>
      </c>
      <c r="N1054">
        <v>-8.1303127110004425E-2</v>
      </c>
      <c r="O1054">
        <v>-4.7751709818840027E-2</v>
      </c>
      <c r="P1054">
        <v>-2.4515626952052116E-2</v>
      </c>
      <c r="Q1054">
        <v>-1.2795431539416313E-3</v>
      </c>
      <c r="R1054">
        <v>3.2271873205900192E-2</v>
      </c>
      <c r="S1054" t="s">
        <v>39</v>
      </c>
      <c r="Z1054" s="3"/>
    </row>
    <row r="1055" spans="1:26" hidden="1" x14ac:dyDescent="0.25">
      <c r="A1055" s="10" t="str">
        <f t="shared" si="16"/>
        <v>2016Greater Bay Area1-in-2May PeakCAISO24</v>
      </c>
      <c r="B1055" s="10" t="s">
        <v>57</v>
      </c>
      <c r="C1055" s="10" t="s">
        <v>10</v>
      </c>
      <c r="D1055" s="10" t="s">
        <v>5</v>
      </c>
      <c r="E1055" s="10" t="s">
        <v>9</v>
      </c>
      <c r="F1055">
        <v>24</v>
      </c>
      <c r="G1055">
        <v>0.73850846290588379</v>
      </c>
      <c r="H1055">
        <v>0.73445165157318115</v>
      </c>
      <c r="I1055">
        <v>62.632732391357422</v>
      </c>
      <c r="J1055">
        <v>4.4309847056865692E-2</v>
      </c>
      <c r="K1055">
        <v>54535</v>
      </c>
      <c r="L1055">
        <v>50684.735146999999</v>
      </c>
      <c r="M1055">
        <v>4.056836012750864E-3</v>
      </c>
      <c r="N1055">
        <v>-5.2730664610862732E-2</v>
      </c>
      <c r="O1055">
        <v>-1.9179247319698334E-2</v>
      </c>
      <c r="P1055">
        <v>4.056836012750864E-3</v>
      </c>
      <c r="Q1055">
        <v>2.7292920276522636E-2</v>
      </c>
      <c r="R1055">
        <v>6.0844335705041885E-2</v>
      </c>
      <c r="S1055" t="s">
        <v>39</v>
      </c>
      <c r="Z1055" s="3"/>
    </row>
    <row r="1056" spans="1:26" hidden="1" x14ac:dyDescent="0.25">
      <c r="A1056" s="10" t="str">
        <f t="shared" si="16"/>
        <v>2016Greater Bay Area1-in-2May PeakPGE24</v>
      </c>
      <c r="B1056" s="10" t="s">
        <v>57</v>
      </c>
      <c r="C1056" s="10" t="s">
        <v>10</v>
      </c>
      <c r="D1056" s="10" t="s">
        <v>5</v>
      </c>
      <c r="E1056" s="10" t="s">
        <v>9</v>
      </c>
      <c r="F1056">
        <v>24</v>
      </c>
      <c r="G1056">
        <v>0.85171091556549072</v>
      </c>
      <c r="H1056">
        <v>0.86143201589584351</v>
      </c>
      <c r="I1056">
        <v>64.0723876953125</v>
      </c>
      <c r="J1056">
        <v>4.4309847056865692E-2</v>
      </c>
      <c r="K1056">
        <v>54535</v>
      </c>
      <c r="L1056">
        <v>50684.735146999999</v>
      </c>
      <c r="M1056">
        <v>-9.7210779786109924E-3</v>
      </c>
      <c r="N1056">
        <v>-6.6508576273918152E-2</v>
      </c>
      <c r="O1056">
        <v>-3.2957162708044052E-2</v>
      </c>
      <c r="P1056">
        <v>-9.7210779786109924E-3</v>
      </c>
      <c r="Q1056">
        <v>1.3515005819499493E-2</v>
      </c>
      <c r="R1056">
        <v>4.7066420316696167E-2</v>
      </c>
      <c r="S1056" t="s">
        <v>38</v>
      </c>
      <c r="Z1056" s="3"/>
    </row>
    <row r="1057" spans="1:26" hidden="1" x14ac:dyDescent="0.25">
      <c r="A1057" s="10" t="str">
        <f t="shared" si="16"/>
        <v>2016Greater Bay Area1-in-10May PeakPGE24</v>
      </c>
      <c r="B1057" s="10" t="s">
        <v>57</v>
      </c>
      <c r="C1057" s="10" t="s">
        <v>10</v>
      </c>
      <c r="D1057" s="10" t="s">
        <v>5</v>
      </c>
      <c r="E1057" s="10" t="s">
        <v>1</v>
      </c>
      <c r="F1057">
        <v>24</v>
      </c>
      <c r="G1057">
        <v>1.2833776473999023</v>
      </c>
      <c r="H1057">
        <v>1.3440485000610352</v>
      </c>
      <c r="I1057">
        <v>73.069236755371094</v>
      </c>
      <c r="J1057">
        <v>4.4309847056865692E-2</v>
      </c>
      <c r="K1057">
        <v>54535</v>
      </c>
      <c r="L1057">
        <v>50684.735146999999</v>
      </c>
      <c r="M1057">
        <v>-6.0670811682939529E-2</v>
      </c>
      <c r="N1057">
        <v>-0.11745831370353699</v>
      </c>
      <c r="O1057">
        <v>-8.3906896412372589E-2</v>
      </c>
      <c r="P1057">
        <v>-6.0670811682939529E-2</v>
      </c>
      <c r="Q1057">
        <v>-3.743472695350647E-2</v>
      </c>
      <c r="R1057">
        <v>-3.8833117578178644E-3</v>
      </c>
      <c r="S1057" t="s">
        <v>38</v>
      </c>
      <c r="Z1057" s="3"/>
    </row>
    <row r="1058" spans="1:26" hidden="1" x14ac:dyDescent="0.25">
      <c r="A1058" s="10" t="str">
        <f t="shared" si="16"/>
        <v>2016Greater Bay Area1-in-10October PeakCAISO1</v>
      </c>
      <c r="B1058" s="10" t="s">
        <v>57</v>
      </c>
      <c r="C1058" s="10" t="s">
        <v>10</v>
      </c>
      <c r="D1058" s="10" t="s">
        <v>6</v>
      </c>
      <c r="E1058" s="10" t="s">
        <v>1</v>
      </c>
      <c r="F1058">
        <v>1</v>
      </c>
      <c r="G1058">
        <v>0.66100835800170898</v>
      </c>
      <c r="H1058">
        <v>0.66100835800170898</v>
      </c>
      <c r="I1058">
        <v>65.621604919433594</v>
      </c>
      <c r="J1058">
        <v>0</v>
      </c>
      <c r="K1058">
        <v>54535</v>
      </c>
      <c r="L1058">
        <v>49698.264278000002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 t="s">
        <v>39</v>
      </c>
      <c r="Z1058" s="3"/>
    </row>
    <row r="1059" spans="1:26" hidden="1" x14ac:dyDescent="0.25">
      <c r="A1059" s="10" t="str">
        <f t="shared" si="16"/>
        <v>2016Greater Bay Area1-in-2October PeakCAISO1</v>
      </c>
      <c r="B1059" s="10" t="s">
        <v>57</v>
      </c>
      <c r="C1059" s="10" t="s">
        <v>10</v>
      </c>
      <c r="D1059" s="10" t="s">
        <v>6</v>
      </c>
      <c r="E1059" s="10" t="s">
        <v>9</v>
      </c>
      <c r="F1059">
        <v>1</v>
      </c>
      <c r="G1059">
        <v>0.58349150419235229</v>
      </c>
      <c r="H1059">
        <v>0.58349150419235229</v>
      </c>
      <c r="I1059">
        <v>63.598045349121094</v>
      </c>
      <c r="J1059">
        <v>0</v>
      </c>
      <c r="K1059">
        <v>54535</v>
      </c>
      <c r="L1059">
        <v>49698.264278000002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 t="s">
        <v>39</v>
      </c>
      <c r="Z1059" s="3"/>
    </row>
    <row r="1060" spans="1:26" hidden="1" x14ac:dyDescent="0.25">
      <c r="A1060" s="10" t="str">
        <f t="shared" si="16"/>
        <v>2016Greater Bay Area1-in-10October PeakPGE1</v>
      </c>
      <c r="B1060" s="10" t="s">
        <v>57</v>
      </c>
      <c r="C1060" s="10" t="s">
        <v>10</v>
      </c>
      <c r="D1060" s="10" t="s">
        <v>6</v>
      </c>
      <c r="E1060" s="10" t="s">
        <v>1</v>
      </c>
      <c r="F1060">
        <v>1</v>
      </c>
      <c r="G1060">
        <v>0.78818404674530029</v>
      </c>
      <c r="H1060">
        <v>0.78818404674530029</v>
      </c>
      <c r="I1060">
        <v>69.520133972167969</v>
      </c>
      <c r="J1060">
        <v>0</v>
      </c>
      <c r="K1060">
        <v>54535</v>
      </c>
      <c r="L1060">
        <v>49698.264278000002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 t="s">
        <v>38</v>
      </c>
      <c r="Z1060" s="3"/>
    </row>
    <row r="1061" spans="1:26" hidden="1" x14ac:dyDescent="0.25">
      <c r="A1061" s="10" t="str">
        <f t="shared" si="16"/>
        <v>2016Greater Bay Area1-in-2October PeakPGE1</v>
      </c>
      <c r="B1061" s="10" t="s">
        <v>57</v>
      </c>
      <c r="C1061" s="10" t="s">
        <v>10</v>
      </c>
      <c r="D1061" s="10" t="s">
        <v>6</v>
      </c>
      <c r="E1061" s="10" t="s">
        <v>9</v>
      </c>
      <c r="F1061">
        <v>1</v>
      </c>
      <c r="G1061">
        <v>0.5791206955909729</v>
      </c>
      <c r="H1061">
        <v>0.5791206955909729</v>
      </c>
      <c r="I1061">
        <v>63.288505554199219</v>
      </c>
      <c r="J1061">
        <v>0</v>
      </c>
      <c r="K1061">
        <v>54535</v>
      </c>
      <c r="L1061">
        <v>49698.264278000002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 t="s">
        <v>38</v>
      </c>
      <c r="Z1061" s="3"/>
    </row>
    <row r="1062" spans="1:26" hidden="1" x14ac:dyDescent="0.25">
      <c r="A1062" s="10" t="str">
        <f t="shared" si="16"/>
        <v>2016Greater Bay Area1-in-2October PeakCAISO2</v>
      </c>
      <c r="B1062" s="10" t="s">
        <v>57</v>
      </c>
      <c r="C1062" s="10" t="s">
        <v>10</v>
      </c>
      <c r="D1062" s="10" t="s">
        <v>6</v>
      </c>
      <c r="E1062" s="10" t="s">
        <v>9</v>
      </c>
      <c r="F1062">
        <v>2</v>
      </c>
      <c r="G1062">
        <v>0.48724314570426941</v>
      </c>
      <c r="H1062">
        <v>0.48724314570426941</v>
      </c>
      <c r="I1062">
        <v>61.634990692138672</v>
      </c>
      <c r="J1062">
        <v>0</v>
      </c>
      <c r="K1062">
        <v>54535</v>
      </c>
      <c r="L1062">
        <v>49698.264278000002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 t="s">
        <v>39</v>
      </c>
      <c r="Z1062" s="3"/>
    </row>
    <row r="1063" spans="1:26" hidden="1" x14ac:dyDescent="0.25">
      <c r="A1063" s="10" t="str">
        <f t="shared" si="16"/>
        <v>2016Greater Bay Area1-in-10October PeakCAISO2</v>
      </c>
      <c r="B1063" s="10" t="s">
        <v>57</v>
      </c>
      <c r="C1063" s="10" t="s">
        <v>10</v>
      </c>
      <c r="D1063" s="10" t="s">
        <v>6</v>
      </c>
      <c r="E1063" s="10" t="s">
        <v>1</v>
      </c>
      <c r="F1063">
        <v>2</v>
      </c>
      <c r="G1063">
        <v>0.55197340250015259</v>
      </c>
      <c r="H1063">
        <v>0.55197340250015259</v>
      </c>
      <c r="I1063">
        <v>64.400169372558594</v>
      </c>
      <c r="J1063">
        <v>0</v>
      </c>
      <c r="K1063">
        <v>54535</v>
      </c>
      <c r="L1063">
        <v>49698.264278000002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 t="s">
        <v>39</v>
      </c>
      <c r="Z1063" s="3"/>
    </row>
    <row r="1064" spans="1:26" hidden="1" x14ac:dyDescent="0.25">
      <c r="A1064" s="10" t="str">
        <f t="shared" si="16"/>
        <v>2016Greater Bay Area1-in-2October PeakPGE2</v>
      </c>
      <c r="B1064" s="10" t="s">
        <v>57</v>
      </c>
      <c r="C1064" s="10" t="s">
        <v>10</v>
      </c>
      <c r="D1064" s="10" t="s">
        <v>6</v>
      </c>
      <c r="E1064" s="10" t="s">
        <v>9</v>
      </c>
      <c r="F1064">
        <v>2</v>
      </c>
      <c r="G1064">
        <v>0.48359328508377075</v>
      </c>
      <c r="H1064">
        <v>0.48359328508377075</v>
      </c>
      <c r="I1064">
        <v>61.840179443359375</v>
      </c>
      <c r="J1064">
        <v>0</v>
      </c>
      <c r="K1064">
        <v>54535</v>
      </c>
      <c r="L1064">
        <v>49698.264278000002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 t="s">
        <v>38</v>
      </c>
      <c r="Z1064" s="3"/>
    </row>
    <row r="1065" spans="1:26" hidden="1" x14ac:dyDescent="0.25">
      <c r="A1065" s="10" t="str">
        <f t="shared" si="16"/>
        <v>2016Greater Bay Area1-in-10October PeakPGE2</v>
      </c>
      <c r="B1065" s="10" t="s">
        <v>57</v>
      </c>
      <c r="C1065" s="10" t="s">
        <v>10</v>
      </c>
      <c r="D1065" s="10" t="s">
        <v>6</v>
      </c>
      <c r="E1065" s="10" t="s">
        <v>1</v>
      </c>
      <c r="F1065">
        <v>2</v>
      </c>
      <c r="G1065">
        <v>0.65817111730575562</v>
      </c>
      <c r="H1065">
        <v>0.65817111730575562</v>
      </c>
      <c r="I1065">
        <v>67.580184936523438</v>
      </c>
      <c r="J1065">
        <v>0</v>
      </c>
      <c r="K1065">
        <v>54535</v>
      </c>
      <c r="L1065">
        <v>49698.264278000002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 t="s">
        <v>38</v>
      </c>
      <c r="Z1065" s="3"/>
    </row>
    <row r="1066" spans="1:26" hidden="1" x14ac:dyDescent="0.25">
      <c r="A1066" s="10" t="str">
        <f t="shared" si="16"/>
        <v>2016Greater Bay Area1-in-2October PeakCAISO3</v>
      </c>
      <c r="B1066" s="10" t="s">
        <v>57</v>
      </c>
      <c r="C1066" s="10" t="s">
        <v>10</v>
      </c>
      <c r="D1066" s="10" t="s">
        <v>6</v>
      </c>
      <c r="E1066" s="10" t="s">
        <v>9</v>
      </c>
      <c r="F1066">
        <v>3</v>
      </c>
      <c r="G1066">
        <v>0.42627668380737305</v>
      </c>
      <c r="H1066">
        <v>0.42627668380737305</v>
      </c>
      <c r="I1066">
        <v>60.370746612548828</v>
      </c>
      <c r="J1066">
        <v>0</v>
      </c>
      <c r="K1066">
        <v>54535</v>
      </c>
      <c r="L1066">
        <v>49698.264278000002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 t="s">
        <v>39</v>
      </c>
      <c r="Z1066" s="3"/>
    </row>
    <row r="1067" spans="1:26" hidden="1" x14ac:dyDescent="0.25">
      <c r="A1067" s="10" t="str">
        <f t="shared" si="16"/>
        <v>2016Greater Bay Area1-in-10October PeakCAISO3</v>
      </c>
      <c r="B1067" s="10" t="s">
        <v>57</v>
      </c>
      <c r="C1067" s="10" t="s">
        <v>10</v>
      </c>
      <c r="D1067" s="10" t="s">
        <v>6</v>
      </c>
      <c r="E1067" s="10" t="s">
        <v>1</v>
      </c>
      <c r="F1067">
        <v>3</v>
      </c>
      <c r="G1067">
        <v>0.48290753364562988</v>
      </c>
      <c r="H1067">
        <v>0.48290753364562988</v>
      </c>
      <c r="I1067">
        <v>63.392601013183594</v>
      </c>
      <c r="J1067">
        <v>0</v>
      </c>
      <c r="K1067">
        <v>54535</v>
      </c>
      <c r="L1067">
        <v>49698.264278000002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 t="s">
        <v>39</v>
      </c>
      <c r="Z1067" s="3"/>
    </row>
    <row r="1068" spans="1:26" hidden="1" x14ac:dyDescent="0.25">
      <c r="A1068" s="10" t="str">
        <f t="shared" si="16"/>
        <v>2016Greater Bay Area1-in-10October PeakPGE3</v>
      </c>
      <c r="B1068" s="10" t="s">
        <v>57</v>
      </c>
      <c r="C1068" s="10" t="s">
        <v>10</v>
      </c>
      <c r="D1068" s="10" t="s">
        <v>6</v>
      </c>
      <c r="E1068" s="10" t="s">
        <v>1</v>
      </c>
      <c r="F1068">
        <v>3</v>
      </c>
      <c r="G1068">
        <v>0.57581722736358643</v>
      </c>
      <c r="H1068">
        <v>0.57581722736358643</v>
      </c>
      <c r="I1068">
        <v>66.45233154296875</v>
      </c>
      <c r="J1068">
        <v>0</v>
      </c>
      <c r="K1068">
        <v>54535</v>
      </c>
      <c r="L1068">
        <v>49698.264278000002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 t="s">
        <v>38</v>
      </c>
      <c r="Z1068" s="3"/>
    </row>
    <row r="1069" spans="1:26" hidden="1" x14ac:dyDescent="0.25">
      <c r="A1069" s="10" t="str">
        <f t="shared" si="16"/>
        <v>2016Greater Bay Area1-in-2October PeakPGE3</v>
      </c>
      <c r="B1069" s="10" t="s">
        <v>57</v>
      </c>
      <c r="C1069" s="10" t="s">
        <v>10</v>
      </c>
      <c r="D1069" s="10" t="s">
        <v>6</v>
      </c>
      <c r="E1069" s="10" t="s">
        <v>9</v>
      </c>
      <c r="F1069">
        <v>3</v>
      </c>
      <c r="G1069">
        <v>0.42308351397514343</v>
      </c>
      <c r="H1069">
        <v>0.42308351397514343</v>
      </c>
      <c r="I1069">
        <v>61.042675018310547</v>
      </c>
      <c r="J1069">
        <v>0</v>
      </c>
      <c r="K1069">
        <v>54535</v>
      </c>
      <c r="L1069">
        <v>49698.264278000002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 t="s">
        <v>38</v>
      </c>
      <c r="Z1069" s="3"/>
    </row>
    <row r="1070" spans="1:26" hidden="1" x14ac:dyDescent="0.25">
      <c r="A1070" s="10" t="str">
        <f t="shared" si="16"/>
        <v>2016Greater Bay Area1-in-2October PeakCAISO4</v>
      </c>
      <c r="B1070" s="10" t="s">
        <v>57</v>
      </c>
      <c r="C1070" s="10" t="s">
        <v>10</v>
      </c>
      <c r="D1070" s="10" t="s">
        <v>6</v>
      </c>
      <c r="E1070" s="10" t="s">
        <v>9</v>
      </c>
      <c r="F1070">
        <v>4</v>
      </c>
      <c r="G1070">
        <v>0.38950273394584656</v>
      </c>
      <c r="H1070">
        <v>0.38950273394584656</v>
      </c>
      <c r="I1070">
        <v>59.388648986816406</v>
      </c>
      <c r="J1070">
        <v>0</v>
      </c>
      <c r="K1070">
        <v>54535</v>
      </c>
      <c r="L1070">
        <v>49698.264278000002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 t="s">
        <v>39</v>
      </c>
      <c r="Z1070" s="3"/>
    </row>
    <row r="1071" spans="1:26" hidden="1" x14ac:dyDescent="0.25">
      <c r="A1071" s="10" t="str">
        <f t="shared" si="16"/>
        <v>2016Greater Bay Area1-in-10October PeakCAISO4</v>
      </c>
      <c r="B1071" s="10" t="s">
        <v>57</v>
      </c>
      <c r="C1071" s="10" t="s">
        <v>10</v>
      </c>
      <c r="D1071" s="10" t="s">
        <v>6</v>
      </c>
      <c r="E1071" s="10" t="s">
        <v>1</v>
      </c>
      <c r="F1071">
        <v>4</v>
      </c>
      <c r="G1071">
        <v>0.44124817848205566</v>
      </c>
      <c r="H1071">
        <v>0.44124817848205566</v>
      </c>
      <c r="I1071">
        <v>62.676338195800781</v>
      </c>
      <c r="J1071">
        <v>0</v>
      </c>
      <c r="K1071">
        <v>54535</v>
      </c>
      <c r="L1071">
        <v>49698.264278000002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 t="s">
        <v>39</v>
      </c>
      <c r="Z1071" s="3"/>
    </row>
    <row r="1072" spans="1:26" hidden="1" x14ac:dyDescent="0.25">
      <c r="A1072" s="10" t="str">
        <f t="shared" si="16"/>
        <v>2016Greater Bay Area1-in-2October PeakPGE4</v>
      </c>
      <c r="B1072" s="10" t="s">
        <v>57</v>
      </c>
      <c r="C1072" s="10" t="s">
        <v>10</v>
      </c>
      <c r="D1072" s="10" t="s">
        <v>6</v>
      </c>
      <c r="E1072" s="10" t="s">
        <v>9</v>
      </c>
      <c r="F1072">
        <v>4</v>
      </c>
      <c r="G1072">
        <v>0.3865850567817688</v>
      </c>
      <c r="H1072">
        <v>0.3865850567817688</v>
      </c>
      <c r="I1072">
        <v>60.050079345703125</v>
      </c>
      <c r="J1072">
        <v>0</v>
      </c>
      <c r="K1072">
        <v>54535</v>
      </c>
      <c r="L1072">
        <v>49698.264278000002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 t="s">
        <v>38</v>
      </c>
      <c r="Z1072" s="3"/>
    </row>
    <row r="1073" spans="1:26" hidden="1" x14ac:dyDescent="0.25">
      <c r="A1073" s="10" t="str">
        <f t="shared" si="16"/>
        <v>2016Greater Bay Area1-in-10October PeakPGE4</v>
      </c>
      <c r="B1073" s="10" t="s">
        <v>57</v>
      </c>
      <c r="C1073" s="10" t="s">
        <v>10</v>
      </c>
      <c r="D1073" s="10" t="s">
        <v>6</v>
      </c>
      <c r="E1073" s="10" t="s">
        <v>1</v>
      </c>
      <c r="F1073">
        <v>4</v>
      </c>
      <c r="G1073">
        <v>0.52614277601242065</v>
      </c>
      <c r="H1073">
        <v>0.52614277601242065</v>
      </c>
      <c r="I1073">
        <v>65.356346130371094</v>
      </c>
      <c r="J1073">
        <v>0</v>
      </c>
      <c r="K1073">
        <v>54535</v>
      </c>
      <c r="L1073">
        <v>49698.264278000002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 t="s">
        <v>38</v>
      </c>
      <c r="Z1073" s="3"/>
    </row>
    <row r="1074" spans="1:26" hidden="1" x14ac:dyDescent="0.25">
      <c r="A1074" s="10" t="str">
        <f t="shared" si="16"/>
        <v>2016Greater Bay Area1-in-2October PeakCAISO5</v>
      </c>
      <c r="B1074" s="10" t="s">
        <v>57</v>
      </c>
      <c r="C1074" s="10" t="s">
        <v>10</v>
      </c>
      <c r="D1074" s="10" t="s">
        <v>6</v>
      </c>
      <c r="E1074" s="10" t="s">
        <v>9</v>
      </c>
      <c r="F1074">
        <v>5</v>
      </c>
      <c r="G1074">
        <v>0.37110662460327148</v>
      </c>
      <c r="H1074">
        <v>0.37110662460327148</v>
      </c>
      <c r="I1074">
        <v>58.641090393066406</v>
      </c>
      <c r="J1074">
        <v>0</v>
      </c>
      <c r="K1074">
        <v>54535</v>
      </c>
      <c r="L1074">
        <v>49698.264278000002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 t="s">
        <v>39</v>
      </c>
      <c r="Z1074" s="3"/>
    </row>
    <row r="1075" spans="1:26" hidden="1" x14ac:dyDescent="0.25">
      <c r="A1075" s="10" t="str">
        <f t="shared" si="16"/>
        <v>2016Greater Bay Area1-in-10October PeakCAISO5</v>
      </c>
      <c r="B1075" s="10" t="s">
        <v>57</v>
      </c>
      <c r="C1075" s="10" t="s">
        <v>10</v>
      </c>
      <c r="D1075" s="10" t="s">
        <v>6</v>
      </c>
      <c r="E1075" s="10" t="s">
        <v>1</v>
      </c>
      <c r="F1075">
        <v>5</v>
      </c>
      <c r="G1075">
        <v>0.42040815949440002</v>
      </c>
      <c r="H1075">
        <v>0.42040815949440002</v>
      </c>
      <c r="I1075">
        <v>61.590167999267578</v>
      </c>
      <c r="J1075">
        <v>0</v>
      </c>
      <c r="K1075">
        <v>54535</v>
      </c>
      <c r="L1075">
        <v>49698.264278000002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 t="s">
        <v>39</v>
      </c>
      <c r="Z1075" s="3"/>
    </row>
    <row r="1076" spans="1:26" hidden="1" x14ac:dyDescent="0.25">
      <c r="A1076" s="10" t="str">
        <f t="shared" si="16"/>
        <v>2016Greater Bay Area1-in-2October PeakPGE5</v>
      </c>
      <c r="B1076" s="10" t="s">
        <v>57</v>
      </c>
      <c r="C1076" s="10" t="s">
        <v>10</v>
      </c>
      <c r="D1076" s="10" t="s">
        <v>6</v>
      </c>
      <c r="E1076" s="10" t="s">
        <v>9</v>
      </c>
      <c r="F1076">
        <v>5</v>
      </c>
      <c r="G1076">
        <v>0.36832675337791443</v>
      </c>
      <c r="H1076">
        <v>0.36832675337791443</v>
      </c>
      <c r="I1076">
        <v>59.533050537109375</v>
      </c>
      <c r="J1076">
        <v>0</v>
      </c>
      <c r="K1076">
        <v>54535</v>
      </c>
      <c r="L1076">
        <v>49698.264278000002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 t="s">
        <v>38</v>
      </c>
      <c r="Z1076" s="3"/>
    </row>
    <row r="1077" spans="1:26" hidden="1" x14ac:dyDescent="0.25">
      <c r="A1077" s="10" t="str">
        <f t="shared" si="16"/>
        <v>2016Greater Bay Area1-in-10October PeakPGE5</v>
      </c>
      <c r="B1077" s="10" t="s">
        <v>57</v>
      </c>
      <c r="C1077" s="10" t="s">
        <v>10</v>
      </c>
      <c r="D1077" s="10" t="s">
        <v>6</v>
      </c>
      <c r="E1077" s="10" t="s">
        <v>1</v>
      </c>
      <c r="F1077">
        <v>5</v>
      </c>
      <c r="G1077">
        <v>0.50129318237304688</v>
      </c>
      <c r="H1077">
        <v>0.50129318237304688</v>
      </c>
      <c r="I1077">
        <v>64.095512390136719</v>
      </c>
      <c r="J1077">
        <v>0</v>
      </c>
      <c r="K1077">
        <v>54535</v>
      </c>
      <c r="L1077">
        <v>49698.264278000002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 t="s">
        <v>38</v>
      </c>
      <c r="Z1077" s="3"/>
    </row>
    <row r="1078" spans="1:26" hidden="1" x14ac:dyDescent="0.25">
      <c r="A1078" s="10" t="str">
        <f t="shared" si="16"/>
        <v>2016Greater Bay Area1-in-2October PeakCAISO6</v>
      </c>
      <c r="B1078" s="10" t="s">
        <v>57</v>
      </c>
      <c r="C1078" s="10" t="s">
        <v>10</v>
      </c>
      <c r="D1078" s="10" t="s">
        <v>6</v>
      </c>
      <c r="E1078" s="10" t="s">
        <v>9</v>
      </c>
      <c r="F1078">
        <v>6</v>
      </c>
      <c r="G1078">
        <v>0.37936225533485413</v>
      </c>
      <c r="H1078">
        <v>0.37936225533485413</v>
      </c>
      <c r="I1078">
        <v>57.717605590820313</v>
      </c>
      <c r="J1078">
        <v>0</v>
      </c>
      <c r="K1078">
        <v>54535</v>
      </c>
      <c r="L1078">
        <v>49698.264278000002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 t="s">
        <v>39</v>
      </c>
      <c r="Z1078" s="3"/>
    </row>
    <row r="1079" spans="1:26" hidden="1" x14ac:dyDescent="0.25">
      <c r="A1079" s="10" t="str">
        <f t="shared" si="16"/>
        <v>2016Greater Bay Area1-in-10October PeakCAISO6</v>
      </c>
      <c r="B1079" s="10" t="s">
        <v>57</v>
      </c>
      <c r="C1079" s="10" t="s">
        <v>10</v>
      </c>
      <c r="D1079" s="10" t="s">
        <v>6</v>
      </c>
      <c r="E1079" s="10" t="s">
        <v>1</v>
      </c>
      <c r="F1079">
        <v>6</v>
      </c>
      <c r="G1079">
        <v>0.42976051568984985</v>
      </c>
      <c r="H1079">
        <v>0.42976051568984985</v>
      </c>
      <c r="I1079">
        <v>60.981163024902344</v>
      </c>
      <c r="J1079">
        <v>0</v>
      </c>
      <c r="K1079">
        <v>54535</v>
      </c>
      <c r="L1079">
        <v>49698.264278000002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 t="s">
        <v>39</v>
      </c>
      <c r="Z1079" s="3"/>
    </row>
    <row r="1080" spans="1:26" hidden="1" x14ac:dyDescent="0.25">
      <c r="A1080" s="10" t="str">
        <f t="shared" si="16"/>
        <v>2016Greater Bay Area1-in-10October PeakPGE6</v>
      </c>
      <c r="B1080" s="10" t="s">
        <v>57</v>
      </c>
      <c r="C1080" s="10" t="s">
        <v>10</v>
      </c>
      <c r="D1080" s="10" t="s">
        <v>6</v>
      </c>
      <c r="E1080" s="10" t="s">
        <v>1</v>
      </c>
      <c r="F1080">
        <v>6</v>
      </c>
      <c r="G1080">
        <v>0.51244491338729858</v>
      </c>
      <c r="H1080">
        <v>0.51244491338729858</v>
      </c>
      <c r="I1080">
        <v>63.037437438964844</v>
      </c>
      <c r="J1080">
        <v>0</v>
      </c>
      <c r="K1080">
        <v>54535</v>
      </c>
      <c r="L1080">
        <v>49698.264278000002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 t="s">
        <v>38</v>
      </c>
      <c r="Z1080" s="3"/>
    </row>
    <row r="1081" spans="1:26" hidden="1" x14ac:dyDescent="0.25">
      <c r="A1081" s="10" t="str">
        <f t="shared" si="16"/>
        <v>2016Greater Bay Area1-in-2October PeakPGE6</v>
      </c>
      <c r="B1081" s="10" t="s">
        <v>57</v>
      </c>
      <c r="C1081" s="10" t="s">
        <v>10</v>
      </c>
      <c r="D1081" s="10" t="s">
        <v>6</v>
      </c>
      <c r="E1081" s="10" t="s">
        <v>9</v>
      </c>
      <c r="F1081">
        <v>6</v>
      </c>
      <c r="G1081">
        <v>0.3765205442905426</v>
      </c>
      <c r="H1081">
        <v>0.3765205442905426</v>
      </c>
      <c r="I1081">
        <v>59.168491363525391</v>
      </c>
      <c r="J1081">
        <v>0</v>
      </c>
      <c r="K1081">
        <v>54535</v>
      </c>
      <c r="L1081">
        <v>49698.264278000002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 t="s">
        <v>38</v>
      </c>
      <c r="Z1081" s="3"/>
    </row>
    <row r="1082" spans="1:26" hidden="1" x14ac:dyDescent="0.25">
      <c r="A1082" s="10" t="str">
        <f t="shared" si="16"/>
        <v>2016Greater Bay Area1-in-2October PeakCAISO7</v>
      </c>
      <c r="B1082" s="10" t="s">
        <v>57</v>
      </c>
      <c r="C1082" s="10" t="s">
        <v>10</v>
      </c>
      <c r="D1082" s="10" t="s">
        <v>6</v>
      </c>
      <c r="E1082" s="10" t="s">
        <v>9</v>
      </c>
      <c r="F1082">
        <v>7</v>
      </c>
      <c r="G1082">
        <v>0.42547231912612915</v>
      </c>
      <c r="H1082">
        <v>0.42547231912612915</v>
      </c>
      <c r="I1082">
        <v>57.215923309326172</v>
      </c>
      <c r="J1082">
        <v>0</v>
      </c>
      <c r="K1082">
        <v>54535</v>
      </c>
      <c r="L1082">
        <v>49698.264278000002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 t="s">
        <v>39</v>
      </c>
      <c r="Z1082" s="3"/>
    </row>
    <row r="1083" spans="1:26" hidden="1" x14ac:dyDescent="0.25">
      <c r="A1083" s="10" t="str">
        <f t="shared" si="16"/>
        <v>2016Greater Bay Area1-in-10October PeakCAISO7</v>
      </c>
      <c r="B1083" s="10" t="s">
        <v>57</v>
      </c>
      <c r="C1083" s="10" t="s">
        <v>10</v>
      </c>
      <c r="D1083" s="10" t="s">
        <v>6</v>
      </c>
      <c r="E1083" s="10" t="s">
        <v>1</v>
      </c>
      <c r="F1083">
        <v>7</v>
      </c>
      <c r="G1083">
        <v>0.48199629783630371</v>
      </c>
      <c r="H1083">
        <v>0.48199629783630371</v>
      </c>
      <c r="I1083">
        <v>60.69403076171875</v>
      </c>
      <c r="J1083">
        <v>0</v>
      </c>
      <c r="K1083">
        <v>54535</v>
      </c>
      <c r="L1083">
        <v>49698.264278000002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 t="s">
        <v>39</v>
      </c>
      <c r="Z1083" s="3"/>
    </row>
    <row r="1084" spans="1:26" hidden="1" x14ac:dyDescent="0.25">
      <c r="A1084" s="10" t="str">
        <f t="shared" si="16"/>
        <v>2016Greater Bay Area1-in-10October PeakPGE7</v>
      </c>
      <c r="B1084" s="10" t="s">
        <v>57</v>
      </c>
      <c r="C1084" s="10" t="s">
        <v>10</v>
      </c>
      <c r="D1084" s="10" t="s">
        <v>6</v>
      </c>
      <c r="E1084" s="10" t="s">
        <v>1</v>
      </c>
      <c r="F1084">
        <v>7</v>
      </c>
      <c r="G1084">
        <v>0.57473069429397583</v>
      </c>
      <c r="H1084">
        <v>0.57473069429397583</v>
      </c>
      <c r="I1084">
        <v>62.49554443359375</v>
      </c>
      <c r="J1084">
        <v>0</v>
      </c>
      <c r="K1084">
        <v>54535</v>
      </c>
      <c r="L1084">
        <v>49698.264278000002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 t="s">
        <v>38</v>
      </c>
      <c r="Z1084" s="3"/>
    </row>
    <row r="1085" spans="1:26" hidden="1" x14ac:dyDescent="0.25">
      <c r="A1085" s="10" t="str">
        <f t="shared" si="16"/>
        <v>2016Greater Bay Area1-in-2October PeakPGE7</v>
      </c>
      <c r="B1085" s="10" t="s">
        <v>57</v>
      </c>
      <c r="C1085" s="10" t="s">
        <v>10</v>
      </c>
      <c r="D1085" s="10" t="s">
        <v>6</v>
      </c>
      <c r="E1085" s="10" t="s">
        <v>9</v>
      </c>
      <c r="F1085">
        <v>7</v>
      </c>
      <c r="G1085">
        <v>0.42228519916534424</v>
      </c>
      <c r="H1085">
        <v>0.42228519916534424</v>
      </c>
      <c r="I1085">
        <v>58.905780792236328</v>
      </c>
      <c r="J1085">
        <v>0</v>
      </c>
      <c r="K1085">
        <v>54535</v>
      </c>
      <c r="L1085">
        <v>49698.264278000002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 t="s">
        <v>38</v>
      </c>
      <c r="Z1085" s="3"/>
    </row>
    <row r="1086" spans="1:26" hidden="1" x14ac:dyDescent="0.25">
      <c r="A1086" s="10" t="str">
        <f t="shared" si="16"/>
        <v>2016Greater Bay Area1-in-10October PeakCAISO8</v>
      </c>
      <c r="B1086" s="10" t="s">
        <v>57</v>
      </c>
      <c r="C1086" s="10" t="s">
        <v>10</v>
      </c>
      <c r="D1086" s="10" t="s">
        <v>6</v>
      </c>
      <c r="E1086" s="10" t="s">
        <v>1</v>
      </c>
      <c r="F1086">
        <v>8</v>
      </c>
      <c r="G1086">
        <v>0.51907539367675781</v>
      </c>
      <c r="H1086">
        <v>0.51907539367675781</v>
      </c>
      <c r="I1086">
        <v>61.153697967529297</v>
      </c>
      <c r="J1086">
        <v>0</v>
      </c>
      <c r="K1086">
        <v>54535</v>
      </c>
      <c r="L1086">
        <v>49698.264278000002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 t="s">
        <v>39</v>
      </c>
      <c r="Z1086" s="3"/>
    </row>
    <row r="1087" spans="1:26" hidden="1" x14ac:dyDescent="0.25">
      <c r="A1087" s="10" t="str">
        <f t="shared" si="16"/>
        <v>2016Greater Bay Area1-in-2October PeakCAISO8</v>
      </c>
      <c r="B1087" s="10" t="s">
        <v>57</v>
      </c>
      <c r="C1087" s="10" t="s">
        <v>10</v>
      </c>
      <c r="D1087" s="10" t="s">
        <v>6</v>
      </c>
      <c r="E1087" s="10" t="s">
        <v>9</v>
      </c>
      <c r="F1087">
        <v>8</v>
      </c>
      <c r="G1087">
        <v>0.45820313692092896</v>
      </c>
      <c r="H1087">
        <v>0.45820313692092896</v>
      </c>
      <c r="I1087">
        <v>57.289325714111328</v>
      </c>
      <c r="J1087">
        <v>0</v>
      </c>
      <c r="K1087">
        <v>54535</v>
      </c>
      <c r="L1087">
        <v>49698.264278000002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 t="s">
        <v>39</v>
      </c>
      <c r="Z1087" s="3"/>
    </row>
    <row r="1088" spans="1:26" hidden="1" x14ac:dyDescent="0.25">
      <c r="A1088" s="10" t="str">
        <f t="shared" si="16"/>
        <v>2016Greater Bay Area1-in-10October PeakPGE8</v>
      </c>
      <c r="B1088" s="10" t="s">
        <v>57</v>
      </c>
      <c r="C1088" s="10" t="s">
        <v>10</v>
      </c>
      <c r="D1088" s="10" t="s">
        <v>6</v>
      </c>
      <c r="E1088" s="10" t="s">
        <v>1</v>
      </c>
      <c r="F1088">
        <v>8</v>
      </c>
      <c r="G1088">
        <v>0.61894369125366211</v>
      </c>
      <c r="H1088">
        <v>0.61894369125366211</v>
      </c>
      <c r="I1088">
        <v>62.583393096923828</v>
      </c>
      <c r="J1088">
        <v>0</v>
      </c>
      <c r="K1088">
        <v>54535</v>
      </c>
      <c r="L1088">
        <v>49698.264278000002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 t="s">
        <v>38</v>
      </c>
      <c r="Z1088" s="3"/>
    </row>
    <row r="1089" spans="1:26" hidden="1" x14ac:dyDescent="0.25">
      <c r="A1089" s="10" t="str">
        <f t="shared" si="16"/>
        <v>2016Greater Bay Area1-in-2October PeakPGE8</v>
      </c>
      <c r="B1089" s="10" t="s">
        <v>57</v>
      </c>
      <c r="C1089" s="10" t="s">
        <v>10</v>
      </c>
      <c r="D1089" s="10" t="s">
        <v>6</v>
      </c>
      <c r="E1089" s="10" t="s">
        <v>9</v>
      </c>
      <c r="F1089">
        <v>8</v>
      </c>
      <c r="G1089">
        <v>0.45477083325386047</v>
      </c>
      <c r="H1089">
        <v>0.45477083325386047</v>
      </c>
      <c r="I1089">
        <v>59.047027587890625</v>
      </c>
      <c r="J1089">
        <v>0</v>
      </c>
      <c r="K1089">
        <v>54535</v>
      </c>
      <c r="L1089">
        <v>49698.264278000002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 t="s">
        <v>38</v>
      </c>
      <c r="Z1089" s="3"/>
    </row>
    <row r="1090" spans="1:26" hidden="1" x14ac:dyDescent="0.25">
      <c r="A1090" s="10" t="str">
        <f t="shared" ref="A1090:A1153" si="17">CONCATENATE(B1090,C1090,E1090,D1090,S1090,F1090)</f>
        <v>2016Greater Bay Area1-in-10October PeakCAISO9</v>
      </c>
      <c r="B1090" s="10" t="s">
        <v>57</v>
      </c>
      <c r="C1090" s="10" t="s">
        <v>10</v>
      </c>
      <c r="D1090" s="10" t="s">
        <v>6</v>
      </c>
      <c r="E1090" s="10" t="s">
        <v>1</v>
      </c>
      <c r="F1090">
        <v>9</v>
      </c>
      <c r="G1090">
        <v>0.50795340538024902</v>
      </c>
      <c r="H1090">
        <v>0.50795340538024902</v>
      </c>
      <c r="I1090">
        <v>65.231681823730469</v>
      </c>
      <c r="J1090">
        <v>0</v>
      </c>
      <c r="K1090">
        <v>54535</v>
      </c>
      <c r="L1090">
        <v>49698.264278000002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 t="s">
        <v>39</v>
      </c>
      <c r="Z1090" s="3"/>
    </row>
    <row r="1091" spans="1:26" hidden="1" x14ac:dyDescent="0.25">
      <c r="A1091" s="10" t="str">
        <f t="shared" si="17"/>
        <v>2016Greater Bay Area1-in-2October PeakCAISO9</v>
      </c>
      <c r="B1091" s="10" t="s">
        <v>57</v>
      </c>
      <c r="C1091" s="10" t="s">
        <v>10</v>
      </c>
      <c r="D1091" s="10" t="s">
        <v>6</v>
      </c>
      <c r="E1091" s="10" t="s">
        <v>9</v>
      </c>
      <c r="F1091">
        <v>9</v>
      </c>
      <c r="G1091">
        <v>0.44838541746139526</v>
      </c>
      <c r="H1091">
        <v>0.44838541746139526</v>
      </c>
      <c r="I1091">
        <v>60.722011566162109</v>
      </c>
      <c r="J1091">
        <v>0</v>
      </c>
      <c r="K1091">
        <v>54535</v>
      </c>
      <c r="L1091">
        <v>49698.264278000002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 t="s">
        <v>39</v>
      </c>
      <c r="Z1091" s="3"/>
    </row>
    <row r="1092" spans="1:26" hidden="1" x14ac:dyDescent="0.25">
      <c r="A1092" s="10" t="str">
        <f t="shared" si="17"/>
        <v>2016Greater Bay Area1-in-10October PeakPGE9</v>
      </c>
      <c r="B1092" s="10" t="s">
        <v>57</v>
      </c>
      <c r="C1092" s="10" t="s">
        <v>10</v>
      </c>
      <c r="D1092" s="10" t="s">
        <v>6</v>
      </c>
      <c r="E1092" s="10" t="s">
        <v>1</v>
      </c>
      <c r="F1092">
        <v>9</v>
      </c>
      <c r="G1092">
        <v>0.60568183660507202</v>
      </c>
      <c r="H1092">
        <v>0.60568183660507202</v>
      </c>
      <c r="I1092">
        <v>67.833541870117187</v>
      </c>
      <c r="J1092">
        <v>0</v>
      </c>
      <c r="K1092">
        <v>54535</v>
      </c>
      <c r="L1092">
        <v>49698.264278000002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 t="s">
        <v>38</v>
      </c>
      <c r="Z1092" s="3"/>
    </row>
    <row r="1093" spans="1:26" hidden="1" x14ac:dyDescent="0.25">
      <c r="A1093" s="10" t="str">
        <f t="shared" si="17"/>
        <v>2016Greater Bay Area1-in-2October PeakPGE9</v>
      </c>
      <c r="B1093" s="10" t="s">
        <v>57</v>
      </c>
      <c r="C1093" s="10" t="s">
        <v>10</v>
      </c>
      <c r="D1093" s="10" t="s">
        <v>6</v>
      </c>
      <c r="E1093" s="10" t="s">
        <v>9</v>
      </c>
      <c r="F1093">
        <v>9</v>
      </c>
      <c r="G1093">
        <v>0.44502663612365723</v>
      </c>
      <c r="H1093">
        <v>0.44502663612365723</v>
      </c>
      <c r="I1093">
        <v>62.210384368896484</v>
      </c>
      <c r="J1093">
        <v>0</v>
      </c>
      <c r="K1093">
        <v>54535</v>
      </c>
      <c r="L1093">
        <v>49698.264278000002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 t="s">
        <v>38</v>
      </c>
      <c r="Z1093" s="3"/>
    </row>
    <row r="1094" spans="1:26" hidden="1" x14ac:dyDescent="0.25">
      <c r="A1094" s="10" t="str">
        <f t="shared" si="17"/>
        <v>2016Greater Bay Area1-in-10October PeakCAISO10</v>
      </c>
      <c r="B1094" s="10" t="s">
        <v>57</v>
      </c>
      <c r="C1094" s="10" t="s">
        <v>10</v>
      </c>
      <c r="D1094" s="10" t="s">
        <v>6</v>
      </c>
      <c r="E1094" s="10" t="s">
        <v>1</v>
      </c>
      <c r="F1094">
        <v>10</v>
      </c>
      <c r="G1094">
        <v>0.51080483198165894</v>
      </c>
      <c r="H1094">
        <v>0.51080483198165894</v>
      </c>
      <c r="I1094">
        <v>70.114776611328125</v>
      </c>
      <c r="J1094">
        <v>0</v>
      </c>
      <c r="K1094">
        <v>54535</v>
      </c>
      <c r="L1094">
        <v>49698.264278000002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 t="s">
        <v>39</v>
      </c>
      <c r="Z1094" s="3"/>
    </row>
    <row r="1095" spans="1:26" hidden="1" x14ac:dyDescent="0.25">
      <c r="A1095" s="10" t="str">
        <f t="shared" si="17"/>
        <v>2016Greater Bay Area1-in-2October PeakCAISO10</v>
      </c>
      <c r="B1095" s="10" t="s">
        <v>57</v>
      </c>
      <c r="C1095" s="10" t="s">
        <v>10</v>
      </c>
      <c r="D1095" s="10" t="s">
        <v>6</v>
      </c>
      <c r="E1095" s="10" t="s">
        <v>9</v>
      </c>
      <c r="F1095">
        <v>10</v>
      </c>
      <c r="G1095">
        <v>0.45090243220329285</v>
      </c>
      <c r="H1095">
        <v>0.45090243220329285</v>
      </c>
      <c r="I1095">
        <v>66.333480834960938</v>
      </c>
      <c r="J1095">
        <v>0</v>
      </c>
      <c r="K1095">
        <v>54535</v>
      </c>
      <c r="L1095">
        <v>49698.264278000002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 t="s">
        <v>39</v>
      </c>
      <c r="Z1095" s="3"/>
    </row>
    <row r="1096" spans="1:26" hidden="1" x14ac:dyDescent="0.25">
      <c r="A1096" s="10" t="str">
        <f t="shared" si="17"/>
        <v>2016Greater Bay Area1-in-2October PeakPGE10</v>
      </c>
      <c r="B1096" s="10" t="s">
        <v>57</v>
      </c>
      <c r="C1096" s="10" t="s">
        <v>10</v>
      </c>
      <c r="D1096" s="10" t="s">
        <v>6</v>
      </c>
      <c r="E1096" s="10" t="s">
        <v>9</v>
      </c>
      <c r="F1096">
        <v>10</v>
      </c>
      <c r="G1096">
        <v>0.44752481579780579</v>
      </c>
      <c r="H1096">
        <v>0.44752481579780579</v>
      </c>
      <c r="I1096">
        <v>67.407333374023437</v>
      </c>
      <c r="J1096">
        <v>0</v>
      </c>
      <c r="K1096">
        <v>54535</v>
      </c>
      <c r="L1096">
        <v>49698.264278000002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 t="s">
        <v>38</v>
      </c>
      <c r="Z1096" s="3"/>
    </row>
    <row r="1097" spans="1:26" hidden="1" x14ac:dyDescent="0.25">
      <c r="A1097" s="10" t="str">
        <f t="shared" si="17"/>
        <v>2016Greater Bay Area1-in-10October PeakPGE10</v>
      </c>
      <c r="B1097" s="10" t="s">
        <v>57</v>
      </c>
      <c r="C1097" s="10" t="s">
        <v>10</v>
      </c>
      <c r="D1097" s="10" t="s">
        <v>6</v>
      </c>
      <c r="E1097" s="10" t="s">
        <v>1</v>
      </c>
      <c r="F1097">
        <v>10</v>
      </c>
      <c r="G1097">
        <v>0.60908186435699463</v>
      </c>
      <c r="H1097">
        <v>0.60908186435699463</v>
      </c>
      <c r="I1097">
        <v>74.357368469238281</v>
      </c>
      <c r="J1097">
        <v>0</v>
      </c>
      <c r="K1097">
        <v>54535</v>
      </c>
      <c r="L1097">
        <v>49698.264278000002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 t="s">
        <v>38</v>
      </c>
      <c r="Z1097" s="3"/>
    </row>
    <row r="1098" spans="1:26" hidden="1" x14ac:dyDescent="0.25">
      <c r="A1098" s="10" t="str">
        <f t="shared" si="17"/>
        <v>2016Greater Bay Area1-in-10October PeakCAISO11</v>
      </c>
      <c r="B1098" s="10" t="s">
        <v>57</v>
      </c>
      <c r="C1098" s="10" t="s">
        <v>10</v>
      </c>
      <c r="D1098" s="10" t="s">
        <v>6</v>
      </c>
      <c r="E1098" s="10" t="s">
        <v>1</v>
      </c>
      <c r="F1098">
        <v>11</v>
      </c>
      <c r="G1098">
        <v>0.55149191617965698</v>
      </c>
      <c r="H1098">
        <v>0.55149191617965698</v>
      </c>
      <c r="I1098">
        <v>75.115501403808594</v>
      </c>
      <c r="J1098">
        <v>0</v>
      </c>
      <c r="K1098">
        <v>54535</v>
      </c>
      <c r="L1098">
        <v>49698.264278000002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 t="s">
        <v>39</v>
      </c>
      <c r="Z1098" s="3"/>
    </row>
    <row r="1099" spans="1:26" hidden="1" x14ac:dyDescent="0.25">
      <c r="A1099" s="10" t="str">
        <f t="shared" si="17"/>
        <v>2016Greater Bay Area1-in-2October PeakCAISO11</v>
      </c>
      <c r="B1099" s="10" t="s">
        <v>57</v>
      </c>
      <c r="C1099" s="10" t="s">
        <v>10</v>
      </c>
      <c r="D1099" s="10" t="s">
        <v>6</v>
      </c>
      <c r="E1099" s="10" t="s">
        <v>9</v>
      </c>
      <c r="F1099">
        <v>11</v>
      </c>
      <c r="G1099">
        <v>0.4868181049823761</v>
      </c>
      <c r="H1099">
        <v>0.4868181049823761</v>
      </c>
      <c r="I1099">
        <v>71.958900451660156</v>
      </c>
      <c r="J1099">
        <v>0</v>
      </c>
      <c r="K1099">
        <v>54535</v>
      </c>
      <c r="L1099">
        <v>49698.264278000002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 t="s">
        <v>39</v>
      </c>
      <c r="Z1099" s="3"/>
    </row>
    <row r="1100" spans="1:26" hidden="1" x14ac:dyDescent="0.25">
      <c r="A1100" s="10" t="str">
        <f t="shared" si="17"/>
        <v>2016Greater Bay Area1-in-10October PeakPGE11</v>
      </c>
      <c r="B1100" s="10" t="s">
        <v>57</v>
      </c>
      <c r="C1100" s="10" t="s">
        <v>10</v>
      </c>
      <c r="D1100" s="10" t="s">
        <v>6</v>
      </c>
      <c r="E1100" s="10" t="s">
        <v>1</v>
      </c>
      <c r="F1100">
        <v>11</v>
      </c>
      <c r="G1100">
        <v>0.65759700536727905</v>
      </c>
      <c r="H1100">
        <v>0.65759700536727905</v>
      </c>
      <c r="I1100">
        <v>80.101547241210938</v>
      </c>
      <c r="J1100">
        <v>0</v>
      </c>
      <c r="K1100">
        <v>54535</v>
      </c>
      <c r="L1100">
        <v>49698.264278000002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 t="s">
        <v>38</v>
      </c>
      <c r="Z1100" s="3"/>
    </row>
    <row r="1101" spans="1:26" hidden="1" x14ac:dyDescent="0.25">
      <c r="A1101" s="10" t="str">
        <f t="shared" si="17"/>
        <v>2016Greater Bay Area1-in-2October PeakPGE11</v>
      </c>
      <c r="B1101" s="10" t="s">
        <v>57</v>
      </c>
      <c r="C1101" s="10" t="s">
        <v>10</v>
      </c>
      <c r="D1101" s="10" t="s">
        <v>6</v>
      </c>
      <c r="E1101" s="10" t="s">
        <v>9</v>
      </c>
      <c r="F1101">
        <v>11</v>
      </c>
      <c r="G1101">
        <v>0.48317146301269531</v>
      </c>
      <c r="H1101">
        <v>0.48317146301269531</v>
      </c>
      <c r="I1101">
        <v>71.805992126464844</v>
      </c>
      <c r="J1101">
        <v>0</v>
      </c>
      <c r="K1101">
        <v>54535</v>
      </c>
      <c r="L1101">
        <v>49698.264278000002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 t="s">
        <v>38</v>
      </c>
      <c r="Z1101" s="3"/>
    </row>
    <row r="1102" spans="1:26" hidden="1" x14ac:dyDescent="0.25">
      <c r="A1102" s="10" t="str">
        <f t="shared" si="17"/>
        <v>2016Greater Bay Area1-in-10October PeakCAISO12</v>
      </c>
      <c r="B1102" s="10" t="s">
        <v>57</v>
      </c>
      <c r="C1102" s="10" t="s">
        <v>10</v>
      </c>
      <c r="D1102" s="10" t="s">
        <v>6</v>
      </c>
      <c r="E1102" s="10" t="s">
        <v>1</v>
      </c>
      <c r="F1102">
        <v>12</v>
      </c>
      <c r="G1102">
        <v>0.65285897254943848</v>
      </c>
      <c r="H1102">
        <v>0.65285897254943848</v>
      </c>
      <c r="I1102">
        <v>79.165206909179688</v>
      </c>
      <c r="J1102">
        <v>0</v>
      </c>
      <c r="K1102">
        <v>54535</v>
      </c>
      <c r="L1102">
        <v>49698.264278000002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 t="s">
        <v>39</v>
      </c>
      <c r="Z1102" s="3"/>
    </row>
    <row r="1103" spans="1:26" hidden="1" x14ac:dyDescent="0.25">
      <c r="A1103" s="10" t="str">
        <f t="shared" si="17"/>
        <v>2016Greater Bay Area1-in-2October PeakCAISO12</v>
      </c>
      <c r="B1103" s="10" t="s">
        <v>57</v>
      </c>
      <c r="C1103" s="10" t="s">
        <v>10</v>
      </c>
      <c r="D1103" s="10" t="s">
        <v>6</v>
      </c>
      <c r="E1103" s="10" t="s">
        <v>9</v>
      </c>
      <c r="F1103">
        <v>12</v>
      </c>
      <c r="G1103">
        <v>0.5762978196144104</v>
      </c>
      <c r="H1103">
        <v>0.5762978196144104</v>
      </c>
      <c r="I1103">
        <v>76.450096130371094</v>
      </c>
      <c r="J1103">
        <v>0</v>
      </c>
      <c r="K1103">
        <v>54535</v>
      </c>
      <c r="L1103">
        <v>49698.264278000002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 t="s">
        <v>39</v>
      </c>
      <c r="Z1103" s="3"/>
    </row>
    <row r="1104" spans="1:26" hidden="1" x14ac:dyDescent="0.25">
      <c r="A1104" s="10" t="str">
        <f t="shared" si="17"/>
        <v>2016Greater Bay Area1-in-10October PeakPGE12</v>
      </c>
      <c r="B1104" s="10" t="s">
        <v>57</v>
      </c>
      <c r="C1104" s="10" t="s">
        <v>10</v>
      </c>
      <c r="D1104" s="10" t="s">
        <v>6</v>
      </c>
      <c r="E1104" s="10" t="s">
        <v>1</v>
      </c>
      <c r="F1104">
        <v>12</v>
      </c>
      <c r="G1104">
        <v>0.77846670150756836</v>
      </c>
      <c r="H1104">
        <v>0.77846670150756836</v>
      </c>
      <c r="I1104">
        <v>84.513687133789063</v>
      </c>
      <c r="J1104">
        <v>0</v>
      </c>
      <c r="K1104">
        <v>54535</v>
      </c>
      <c r="L1104">
        <v>49698.264278000002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 t="s">
        <v>38</v>
      </c>
      <c r="Z1104" s="3"/>
    </row>
    <row r="1105" spans="1:26" hidden="1" x14ac:dyDescent="0.25">
      <c r="A1105" s="10" t="str">
        <f t="shared" si="17"/>
        <v>2016Greater Bay Area1-in-2October PeakPGE12</v>
      </c>
      <c r="B1105" s="10" t="s">
        <v>57</v>
      </c>
      <c r="C1105" s="10" t="s">
        <v>10</v>
      </c>
      <c r="D1105" s="10" t="s">
        <v>6</v>
      </c>
      <c r="E1105" s="10" t="s">
        <v>9</v>
      </c>
      <c r="F1105">
        <v>12</v>
      </c>
      <c r="G1105">
        <v>0.57198089361190796</v>
      </c>
      <c r="H1105">
        <v>0.57198089361190796</v>
      </c>
      <c r="I1105">
        <v>75.765190124511719</v>
      </c>
      <c r="J1105">
        <v>0</v>
      </c>
      <c r="K1105">
        <v>54535</v>
      </c>
      <c r="L1105">
        <v>49698.264278000002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 t="s">
        <v>38</v>
      </c>
      <c r="Z1105" s="3"/>
    </row>
    <row r="1106" spans="1:26" hidden="1" x14ac:dyDescent="0.25">
      <c r="A1106" s="10" t="str">
        <f t="shared" si="17"/>
        <v>2016Greater Bay Area1-in-10October PeakCAISO13</v>
      </c>
      <c r="B1106" s="10" t="s">
        <v>57</v>
      </c>
      <c r="C1106" s="10" t="s">
        <v>10</v>
      </c>
      <c r="D1106" s="10" t="s">
        <v>6</v>
      </c>
      <c r="E1106" s="10" t="s">
        <v>1</v>
      </c>
      <c r="F1106">
        <v>13</v>
      </c>
      <c r="G1106">
        <v>0.80550175905227661</v>
      </c>
      <c r="H1106">
        <v>0.80550175905227661</v>
      </c>
      <c r="I1106">
        <v>82.903785705566406</v>
      </c>
      <c r="J1106">
        <v>0</v>
      </c>
      <c r="K1106">
        <v>54535</v>
      </c>
      <c r="L1106">
        <v>49698.264278000002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 t="s">
        <v>39</v>
      </c>
      <c r="Z1106" s="3"/>
    </row>
    <row r="1107" spans="1:26" hidden="1" x14ac:dyDescent="0.25">
      <c r="A1107" s="10" t="str">
        <f t="shared" si="17"/>
        <v>2016Greater Bay Area1-in-2October PeakCAISO13</v>
      </c>
      <c r="B1107" s="10" t="s">
        <v>57</v>
      </c>
      <c r="C1107" s="10" t="s">
        <v>10</v>
      </c>
      <c r="D1107" s="10" t="s">
        <v>6</v>
      </c>
      <c r="E1107" s="10" t="s">
        <v>9</v>
      </c>
      <c r="F1107">
        <v>13</v>
      </c>
      <c r="G1107">
        <v>0.71104007959365845</v>
      </c>
      <c r="H1107">
        <v>0.71104007959365845</v>
      </c>
      <c r="I1107">
        <v>80.059913635253906</v>
      </c>
      <c r="J1107">
        <v>0</v>
      </c>
      <c r="K1107">
        <v>54535</v>
      </c>
      <c r="L1107">
        <v>49698.264278000002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 t="s">
        <v>39</v>
      </c>
      <c r="Z1107" s="3"/>
    </row>
    <row r="1108" spans="1:26" hidden="1" x14ac:dyDescent="0.25">
      <c r="A1108" s="10" t="str">
        <f t="shared" si="17"/>
        <v>2016Greater Bay Area1-in-10October PeakPGE13</v>
      </c>
      <c r="B1108" s="10" t="s">
        <v>57</v>
      </c>
      <c r="C1108" s="10" t="s">
        <v>10</v>
      </c>
      <c r="D1108" s="10" t="s">
        <v>6</v>
      </c>
      <c r="E1108" s="10" t="s">
        <v>1</v>
      </c>
      <c r="F1108">
        <v>13</v>
      </c>
      <c r="G1108">
        <v>0.96047741174697876</v>
      </c>
      <c r="H1108">
        <v>0.96047741174697876</v>
      </c>
      <c r="I1108">
        <v>88.305526733398438</v>
      </c>
      <c r="J1108">
        <v>0</v>
      </c>
      <c r="K1108">
        <v>54535</v>
      </c>
      <c r="L1108">
        <v>49698.264278000002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 t="s">
        <v>38</v>
      </c>
      <c r="Z1108" s="3"/>
    </row>
    <row r="1109" spans="1:26" hidden="1" x14ac:dyDescent="0.25">
      <c r="A1109" s="10" t="str">
        <f t="shared" si="17"/>
        <v>2016Greater Bay Area1-in-2October PeakPGE13</v>
      </c>
      <c r="B1109" s="10" t="s">
        <v>57</v>
      </c>
      <c r="C1109" s="10" t="s">
        <v>10</v>
      </c>
      <c r="D1109" s="10" t="s">
        <v>6</v>
      </c>
      <c r="E1109" s="10" t="s">
        <v>9</v>
      </c>
      <c r="F1109">
        <v>13</v>
      </c>
      <c r="G1109">
        <v>0.70571380853652954</v>
      </c>
      <c r="H1109">
        <v>0.70571380853652954</v>
      </c>
      <c r="I1109">
        <v>79.5413818359375</v>
      </c>
      <c r="J1109">
        <v>0</v>
      </c>
      <c r="K1109">
        <v>54535</v>
      </c>
      <c r="L1109">
        <v>49698.264278000002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 t="s">
        <v>38</v>
      </c>
      <c r="Z1109" s="3"/>
    </row>
    <row r="1110" spans="1:26" hidden="1" x14ac:dyDescent="0.25">
      <c r="A1110" s="10" t="str">
        <f t="shared" si="17"/>
        <v>2016Greater Bay Area1-in-10October PeakCAISO14</v>
      </c>
      <c r="B1110" s="10" t="s">
        <v>57</v>
      </c>
      <c r="C1110" s="10" t="s">
        <v>10</v>
      </c>
      <c r="D1110" s="10" t="s">
        <v>6</v>
      </c>
      <c r="E1110" s="10" t="s">
        <v>1</v>
      </c>
      <c r="F1110">
        <v>14</v>
      </c>
      <c r="G1110">
        <v>0.99404120445251465</v>
      </c>
      <c r="H1110">
        <v>0.88249033689498901</v>
      </c>
      <c r="I1110">
        <v>85.408042907714844</v>
      </c>
      <c r="J1110">
        <v>0.10273714363574982</v>
      </c>
      <c r="K1110">
        <v>54535</v>
      </c>
      <c r="L1110">
        <v>49698.264278000002</v>
      </c>
      <c r="M1110">
        <v>0.11155087500810623</v>
      </c>
      <c r="N1110">
        <v>-2.0117048174142838E-2</v>
      </c>
      <c r="O1110">
        <v>5.7675518095493317E-2</v>
      </c>
      <c r="P1110">
        <v>0.11155087500810623</v>
      </c>
      <c r="Q1110">
        <v>0.16542623937129974</v>
      </c>
      <c r="R1110">
        <v>0.243218794465065</v>
      </c>
      <c r="S1110" t="s">
        <v>39</v>
      </c>
      <c r="Z1110" s="3"/>
    </row>
    <row r="1111" spans="1:26" hidden="1" x14ac:dyDescent="0.25">
      <c r="A1111" s="10" t="str">
        <f t="shared" si="17"/>
        <v>2016Greater Bay Area1-in-2October PeakCAISO14</v>
      </c>
      <c r="B1111" s="10" t="s">
        <v>57</v>
      </c>
      <c r="C1111" s="10" t="s">
        <v>10</v>
      </c>
      <c r="D1111" s="10" t="s">
        <v>6</v>
      </c>
      <c r="E1111" s="10" t="s">
        <v>9</v>
      </c>
      <c r="F1111">
        <v>14</v>
      </c>
      <c r="G1111">
        <v>0.87746936082839966</v>
      </c>
      <c r="H1111">
        <v>0.81654798984527588</v>
      </c>
      <c r="I1111">
        <v>83.234428405761719</v>
      </c>
      <c r="J1111">
        <v>0.10273714363574982</v>
      </c>
      <c r="K1111">
        <v>54535</v>
      </c>
      <c r="L1111">
        <v>49698.264278000002</v>
      </c>
      <c r="M1111">
        <v>6.0921397060155869E-2</v>
      </c>
      <c r="N1111">
        <v>-7.0746526122093201E-2</v>
      </c>
      <c r="O1111">
        <v>7.0460387505590916E-3</v>
      </c>
      <c r="P1111">
        <v>6.0921397060155869E-2</v>
      </c>
      <c r="Q1111">
        <v>0.11479675769805908</v>
      </c>
      <c r="R1111">
        <v>0.19258932769298553</v>
      </c>
      <c r="S1111" t="s">
        <v>39</v>
      </c>
      <c r="Z1111" s="3"/>
    </row>
    <row r="1112" spans="1:26" hidden="1" x14ac:dyDescent="0.25">
      <c r="A1112" s="10" t="str">
        <f t="shared" si="17"/>
        <v>2016Greater Bay Area1-in-2October PeakPGE14</v>
      </c>
      <c r="B1112" s="10" t="s">
        <v>57</v>
      </c>
      <c r="C1112" s="10" t="s">
        <v>10</v>
      </c>
      <c r="D1112" s="10" t="s">
        <v>6</v>
      </c>
      <c r="E1112" s="10" t="s">
        <v>9</v>
      </c>
      <c r="F1112">
        <v>14</v>
      </c>
      <c r="G1112">
        <v>0.87089645862579346</v>
      </c>
      <c r="H1112">
        <v>0.81661802530288696</v>
      </c>
      <c r="I1112">
        <v>81.960662841796875</v>
      </c>
      <c r="J1112">
        <v>0.10273714363574982</v>
      </c>
      <c r="K1112">
        <v>54535</v>
      </c>
      <c r="L1112">
        <v>49698.264278000002</v>
      </c>
      <c r="M1112">
        <v>5.42784184217453E-2</v>
      </c>
      <c r="N1112">
        <v>-7.7389508485794067E-2</v>
      </c>
      <c r="O1112">
        <v>4.0306028677150607E-4</v>
      </c>
      <c r="P1112">
        <v>5.42784184217453E-2</v>
      </c>
      <c r="Q1112">
        <v>0.10815377533435822</v>
      </c>
      <c r="R1112">
        <v>0.18594634532928467</v>
      </c>
      <c r="S1112" t="s">
        <v>38</v>
      </c>
      <c r="Z1112" s="3"/>
    </row>
    <row r="1113" spans="1:26" hidden="1" x14ac:dyDescent="0.25">
      <c r="A1113" s="10" t="str">
        <f t="shared" si="17"/>
        <v>2016Greater Bay Area1-in-10October PeakPGE14</v>
      </c>
      <c r="B1113" s="10" t="s">
        <v>57</v>
      </c>
      <c r="C1113" s="10" t="s">
        <v>10</v>
      </c>
      <c r="D1113" s="10" t="s">
        <v>6</v>
      </c>
      <c r="E1113" s="10" t="s">
        <v>1</v>
      </c>
      <c r="F1113">
        <v>14</v>
      </c>
      <c r="G1113">
        <v>1.1852911710739136</v>
      </c>
      <c r="H1113">
        <v>0.98570406436920166</v>
      </c>
      <c r="I1113">
        <v>91.299400329589844</v>
      </c>
      <c r="J1113">
        <v>0.10273714363574982</v>
      </c>
      <c r="K1113">
        <v>54535</v>
      </c>
      <c r="L1113">
        <v>49698.264278000002</v>
      </c>
      <c r="M1113">
        <v>0.19958707690238953</v>
      </c>
      <c r="N1113">
        <v>6.7919149994850159E-2</v>
      </c>
      <c r="O1113">
        <v>0.14571171998977661</v>
      </c>
      <c r="P1113">
        <v>0.19958707690238953</v>
      </c>
      <c r="Q1113">
        <v>0.25346243381500244</v>
      </c>
      <c r="R1113">
        <v>0.3312549889087677</v>
      </c>
      <c r="S1113" t="s">
        <v>38</v>
      </c>
      <c r="Z1113" s="3"/>
    </row>
    <row r="1114" spans="1:26" hidden="1" x14ac:dyDescent="0.25">
      <c r="A1114" s="10" t="str">
        <f t="shared" si="17"/>
        <v>2016Greater Bay Area1-in-10October PeakCAISO15</v>
      </c>
      <c r="B1114" s="10" t="s">
        <v>57</v>
      </c>
      <c r="C1114" s="10" t="s">
        <v>10</v>
      </c>
      <c r="D1114" s="10" t="s">
        <v>6</v>
      </c>
      <c r="E1114" s="10" t="s">
        <v>1</v>
      </c>
      <c r="F1114">
        <v>15</v>
      </c>
      <c r="G1114">
        <v>1.1987946033477783</v>
      </c>
      <c r="H1114">
        <v>1.0301814079284668</v>
      </c>
      <c r="I1114">
        <v>86.03265380859375</v>
      </c>
      <c r="J1114">
        <v>0.1230589896440506</v>
      </c>
      <c r="K1114">
        <v>54535</v>
      </c>
      <c r="L1114">
        <v>49698.264278000002</v>
      </c>
      <c r="M1114">
        <v>0.16861321032047272</v>
      </c>
      <c r="N1114">
        <v>1.0900809429585934E-2</v>
      </c>
      <c r="O1114">
        <v>0.10408107936382294</v>
      </c>
      <c r="P1114">
        <v>0.16861321032047272</v>
      </c>
      <c r="Q1114">
        <v>0.2331453412771225</v>
      </c>
      <c r="R1114">
        <v>0.32632562518119812</v>
      </c>
      <c r="S1114" t="s">
        <v>39</v>
      </c>
      <c r="Z1114" s="3"/>
    </row>
    <row r="1115" spans="1:26" hidden="1" x14ac:dyDescent="0.25">
      <c r="A1115" s="10" t="str">
        <f t="shared" si="17"/>
        <v>2016Greater Bay Area1-in-2October PeakCAISO15</v>
      </c>
      <c r="B1115" s="10" t="s">
        <v>57</v>
      </c>
      <c r="C1115" s="10" t="s">
        <v>10</v>
      </c>
      <c r="D1115" s="10" t="s">
        <v>6</v>
      </c>
      <c r="E1115" s="10" t="s">
        <v>9</v>
      </c>
      <c r="F1115">
        <v>15</v>
      </c>
      <c r="G1115">
        <v>1.0582112073898315</v>
      </c>
      <c r="H1115">
        <v>0.93834859132766724</v>
      </c>
      <c r="I1115">
        <v>85.186599731445312</v>
      </c>
      <c r="J1115">
        <v>0.1230589896440506</v>
      </c>
      <c r="K1115">
        <v>54535</v>
      </c>
      <c r="L1115">
        <v>49698.264278000002</v>
      </c>
      <c r="M1115">
        <v>0.1198626235127449</v>
      </c>
      <c r="N1115">
        <v>-3.7849776446819305E-2</v>
      </c>
      <c r="O1115">
        <v>5.5330488830804825E-2</v>
      </c>
      <c r="P1115">
        <v>0.1198626235127449</v>
      </c>
      <c r="Q1115">
        <v>0.18439476191997528</v>
      </c>
      <c r="R1115">
        <v>0.27757501602172852</v>
      </c>
      <c r="S1115" t="s">
        <v>39</v>
      </c>
      <c r="Z1115" s="3"/>
    </row>
    <row r="1116" spans="1:26" hidden="1" x14ac:dyDescent="0.25">
      <c r="A1116" s="10" t="str">
        <f t="shared" si="17"/>
        <v>2016Greater Bay Area1-in-10October PeakPGE15</v>
      </c>
      <c r="B1116" s="10" t="s">
        <v>57</v>
      </c>
      <c r="C1116" s="10" t="s">
        <v>10</v>
      </c>
      <c r="D1116" s="10" t="s">
        <v>6</v>
      </c>
      <c r="E1116" s="10" t="s">
        <v>1</v>
      </c>
      <c r="F1116">
        <v>15</v>
      </c>
      <c r="G1116">
        <v>1.4294383525848389</v>
      </c>
      <c r="H1116">
        <v>1.1398344039916992</v>
      </c>
      <c r="I1116">
        <v>93.369537353515625</v>
      </c>
      <c r="J1116">
        <v>0.1230589896440506</v>
      </c>
      <c r="K1116">
        <v>54535</v>
      </c>
      <c r="L1116">
        <v>49698.264278000002</v>
      </c>
      <c r="M1116">
        <v>0.28960394859313965</v>
      </c>
      <c r="N1116">
        <v>0.13189154863357544</v>
      </c>
      <c r="O1116">
        <v>0.22507181763648987</v>
      </c>
      <c r="P1116">
        <v>0.28960394859313965</v>
      </c>
      <c r="Q1116">
        <v>0.35413607954978943</v>
      </c>
      <c r="R1116">
        <v>0.44731634855270386</v>
      </c>
      <c r="S1116" t="s">
        <v>38</v>
      </c>
      <c r="Z1116" s="3"/>
    </row>
    <row r="1117" spans="1:26" hidden="1" x14ac:dyDescent="0.25">
      <c r="A1117" s="10" t="str">
        <f t="shared" si="17"/>
        <v>2016Greater Bay Area1-in-2October PeakPGE15</v>
      </c>
      <c r="B1117" s="10" t="s">
        <v>57</v>
      </c>
      <c r="C1117" s="10" t="s">
        <v>10</v>
      </c>
      <c r="D1117" s="10" t="s">
        <v>6</v>
      </c>
      <c r="E1117" s="10" t="s">
        <v>9</v>
      </c>
      <c r="F1117">
        <v>15</v>
      </c>
      <c r="G1117">
        <v>1.0502843856811523</v>
      </c>
      <c r="H1117">
        <v>0.94803297519683838</v>
      </c>
      <c r="I1117">
        <v>82.882186889648438</v>
      </c>
      <c r="J1117">
        <v>0.1230589896440506</v>
      </c>
      <c r="K1117">
        <v>54535</v>
      </c>
      <c r="L1117">
        <v>49698.264278000002</v>
      </c>
      <c r="M1117">
        <v>0.10225141048431396</v>
      </c>
      <c r="N1117">
        <v>-5.5460989475250244E-2</v>
      </c>
      <c r="O1117">
        <v>3.7719275802373886E-2</v>
      </c>
      <c r="P1117">
        <v>0.10225141048431396</v>
      </c>
      <c r="Q1117">
        <v>0.16678354144096375</v>
      </c>
      <c r="R1117">
        <v>0.25996381044387817</v>
      </c>
      <c r="S1117" t="s">
        <v>38</v>
      </c>
      <c r="Z1117" s="3"/>
    </row>
    <row r="1118" spans="1:26" hidden="1" x14ac:dyDescent="0.25">
      <c r="A1118" s="10" t="str">
        <f t="shared" si="17"/>
        <v>2016Greater Bay Area1-in-10October PeakCAISO16</v>
      </c>
      <c r="B1118" s="10" t="s">
        <v>57</v>
      </c>
      <c r="C1118" s="10" t="s">
        <v>10</v>
      </c>
      <c r="D1118" s="10" t="s">
        <v>6</v>
      </c>
      <c r="E1118" s="10" t="s">
        <v>1</v>
      </c>
      <c r="F1118">
        <v>16</v>
      </c>
      <c r="G1118">
        <v>1.437673807144165</v>
      </c>
      <c r="H1118">
        <v>1.2482140064239502</v>
      </c>
      <c r="I1118">
        <v>86.085250854492187</v>
      </c>
      <c r="J1118">
        <v>0.15615223348140717</v>
      </c>
      <c r="K1118">
        <v>54535</v>
      </c>
      <c r="L1118">
        <v>49698.264278000002</v>
      </c>
      <c r="M1118">
        <v>0.18945978581905365</v>
      </c>
      <c r="N1118">
        <v>-1.0664916597306728E-2</v>
      </c>
      <c r="O1118">
        <v>0.10757355391979218</v>
      </c>
      <c r="P1118">
        <v>0.18945978581905365</v>
      </c>
      <c r="Q1118">
        <v>0.27134600281715393</v>
      </c>
      <c r="R1118">
        <v>0.38958448171615601</v>
      </c>
      <c r="S1118" t="s">
        <v>39</v>
      </c>
      <c r="Z1118" s="3"/>
    </row>
    <row r="1119" spans="1:26" hidden="1" x14ac:dyDescent="0.25">
      <c r="A1119" s="10" t="str">
        <f t="shared" si="17"/>
        <v>2016Greater Bay Area1-in-2October PeakCAISO16</v>
      </c>
      <c r="B1119" s="10" t="s">
        <v>57</v>
      </c>
      <c r="C1119" s="10" t="s">
        <v>10</v>
      </c>
      <c r="D1119" s="10" t="s">
        <v>6</v>
      </c>
      <c r="E1119" s="10" t="s">
        <v>9</v>
      </c>
      <c r="F1119">
        <v>16</v>
      </c>
      <c r="G1119">
        <v>1.269076943397522</v>
      </c>
      <c r="H1119">
        <v>1.1030266284942627</v>
      </c>
      <c r="I1119">
        <v>86.038246154785156</v>
      </c>
      <c r="J1119">
        <v>0.15615223348140717</v>
      </c>
      <c r="K1119">
        <v>54535</v>
      </c>
      <c r="L1119">
        <v>49698.264278000002</v>
      </c>
      <c r="M1119">
        <v>0.16605032980442047</v>
      </c>
      <c r="N1119">
        <v>-3.4074373543262482E-2</v>
      </c>
      <c r="O1119">
        <v>8.4164097905158997E-2</v>
      </c>
      <c r="P1119">
        <v>0.16605032980442047</v>
      </c>
      <c r="Q1119">
        <v>0.24793656170368195</v>
      </c>
      <c r="R1119">
        <v>0.36617502570152283</v>
      </c>
      <c r="S1119" t="s">
        <v>39</v>
      </c>
      <c r="Z1119" s="3"/>
    </row>
    <row r="1120" spans="1:26" hidden="1" x14ac:dyDescent="0.25">
      <c r="A1120" s="10" t="str">
        <f t="shared" si="17"/>
        <v>2016Greater Bay Area1-in-10October PeakPGE16</v>
      </c>
      <c r="B1120" s="10" t="s">
        <v>57</v>
      </c>
      <c r="C1120" s="10" t="s">
        <v>10</v>
      </c>
      <c r="D1120" s="10" t="s">
        <v>6</v>
      </c>
      <c r="E1120" s="10" t="s">
        <v>1</v>
      </c>
      <c r="F1120">
        <v>16</v>
      </c>
      <c r="G1120">
        <v>1.7142771482467651</v>
      </c>
      <c r="H1120">
        <v>1.3245344161987305</v>
      </c>
      <c r="I1120">
        <v>94.187789916992188</v>
      </c>
      <c r="J1120">
        <v>0.15615223348140717</v>
      </c>
      <c r="K1120">
        <v>54535</v>
      </c>
      <c r="L1120">
        <v>49698.264278000002</v>
      </c>
      <c r="M1120">
        <v>0.38974270224571228</v>
      </c>
      <c r="N1120">
        <v>0.18961800634860992</v>
      </c>
      <c r="O1120">
        <v>0.30785647034645081</v>
      </c>
      <c r="P1120">
        <v>0.38974270224571228</v>
      </c>
      <c r="Q1120">
        <v>0.47162893414497375</v>
      </c>
      <c r="R1120">
        <v>0.58986741304397583</v>
      </c>
      <c r="S1120" t="s">
        <v>38</v>
      </c>
      <c r="Z1120" s="3"/>
    </row>
    <row r="1121" spans="1:26" hidden="1" x14ac:dyDescent="0.25">
      <c r="A1121" s="10" t="str">
        <f t="shared" si="17"/>
        <v>2016Greater Bay Area1-in-2October PeakPGE16</v>
      </c>
      <c r="B1121" s="10" t="s">
        <v>57</v>
      </c>
      <c r="C1121" s="10" t="s">
        <v>10</v>
      </c>
      <c r="D1121" s="10" t="s">
        <v>6</v>
      </c>
      <c r="E1121" s="10" t="s">
        <v>9</v>
      </c>
      <c r="F1121">
        <v>16</v>
      </c>
      <c r="G1121">
        <v>1.2595704793930054</v>
      </c>
      <c r="H1121">
        <v>1.1600432395935059</v>
      </c>
      <c r="I1121">
        <v>82.794342041015625</v>
      </c>
      <c r="J1121">
        <v>0.15615223348140717</v>
      </c>
      <c r="K1121">
        <v>54535</v>
      </c>
      <c r="L1121">
        <v>49698.264278000002</v>
      </c>
      <c r="M1121">
        <v>9.9527232348918915E-2</v>
      </c>
      <c r="N1121">
        <v>-0.10059747099876404</v>
      </c>
      <c r="O1121">
        <v>1.764100044965744E-2</v>
      </c>
      <c r="P1121">
        <v>9.9527232348918915E-2</v>
      </c>
      <c r="Q1121">
        <v>0.18141345679759979</v>
      </c>
      <c r="R1121">
        <v>0.29965192079544067</v>
      </c>
      <c r="S1121" t="s">
        <v>38</v>
      </c>
      <c r="Z1121" s="3"/>
    </row>
    <row r="1122" spans="1:26" hidden="1" x14ac:dyDescent="0.25">
      <c r="A1122" s="10" t="str">
        <f t="shared" si="17"/>
        <v>2016Greater Bay Area1-in-10October PeakCAISO17</v>
      </c>
      <c r="B1122" s="10" t="s">
        <v>57</v>
      </c>
      <c r="C1122" s="10" t="s">
        <v>10</v>
      </c>
      <c r="D1122" s="10" t="s">
        <v>6</v>
      </c>
      <c r="E1122" s="10" t="s">
        <v>1</v>
      </c>
      <c r="F1122">
        <v>17</v>
      </c>
      <c r="G1122">
        <v>1.65497887134552</v>
      </c>
      <c r="H1122">
        <v>1.3612407445907593</v>
      </c>
      <c r="I1122">
        <v>85.549880981445313</v>
      </c>
      <c r="J1122">
        <v>0.16046801209449768</v>
      </c>
      <c r="K1122">
        <v>54535</v>
      </c>
      <c r="L1122">
        <v>49698.264278000002</v>
      </c>
      <c r="M1122">
        <v>0.29373809695243835</v>
      </c>
      <c r="N1122">
        <v>8.8082291185855865E-2</v>
      </c>
      <c r="O1122">
        <v>0.2095886766910553</v>
      </c>
      <c r="P1122">
        <v>0.29373809695243835</v>
      </c>
      <c r="Q1122">
        <v>0.37788751721382141</v>
      </c>
      <c r="R1122">
        <v>0.49939391016960144</v>
      </c>
      <c r="S1122" t="s">
        <v>39</v>
      </c>
      <c r="Z1122" s="3"/>
    </row>
    <row r="1123" spans="1:26" hidden="1" x14ac:dyDescent="0.25">
      <c r="A1123" s="10" t="str">
        <f t="shared" si="17"/>
        <v>2016Greater Bay Area1-in-2October PeakCAISO17</v>
      </c>
      <c r="B1123" s="10" t="s">
        <v>57</v>
      </c>
      <c r="C1123" s="10" t="s">
        <v>10</v>
      </c>
      <c r="D1123" s="10" t="s">
        <v>6</v>
      </c>
      <c r="E1123" s="10" t="s">
        <v>9</v>
      </c>
      <c r="F1123">
        <v>17</v>
      </c>
      <c r="G1123">
        <v>1.4608985185623169</v>
      </c>
      <c r="H1123">
        <v>1.2014060020446777</v>
      </c>
      <c r="I1123">
        <v>85.771209716796875</v>
      </c>
      <c r="J1123">
        <v>0.16046801209449768</v>
      </c>
      <c r="K1123">
        <v>54535</v>
      </c>
      <c r="L1123">
        <v>49698.264278000002</v>
      </c>
      <c r="M1123">
        <v>0.25949248671531677</v>
      </c>
      <c r="N1123">
        <v>5.3836680948734283E-2</v>
      </c>
      <c r="O1123">
        <v>0.17534306645393372</v>
      </c>
      <c r="P1123">
        <v>0.25949248671531677</v>
      </c>
      <c r="Q1123">
        <v>0.34364190697669983</v>
      </c>
      <c r="R1123">
        <v>0.46514829993247986</v>
      </c>
      <c r="S1123" t="s">
        <v>39</v>
      </c>
      <c r="Z1123" s="3"/>
    </row>
    <row r="1124" spans="1:26" hidden="1" x14ac:dyDescent="0.25">
      <c r="A1124" s="10" t="str">
        <f t="shared" si="17"/>
        <v>2016Greater Bay Area1-in-10October PeakPGE17</v>
      </c>
      <c r="B1124" s="10" t="s">
        <v>57</v>
      </c>
      <c r="C1124" s="10" t="s">
        <v>10</v>
      </c>
      <c r="D1124" s="10" t="s">
        <v>6</v>
      </c>
      <c r="E1124" s="10" t="s">
        <v>1</v>
      </c>
      <c r="F1124">
        <v>17</v>
      </c>
      <c r="G1124">
        <v>1.9733909368515015</v>
      </c>
      <c r="H1124">
        <v>1.5087056159973145</v>
      </c>
      <c r="I1124">
        <v>94.043540954589844</v>
      </c>
      <c r="J1124">
        <v>0.16046801209449768</v>
      </c>
      <c r="K1124">
        <v>54535</v>
      </c>
      <c r="L1124">
        <v>49698.264278000002</v>
      </c>
      <c r="M1124">
        <v>0.46468532085418701</v>
      </c>
      <c r="N1124">
        <v>0.25902950763702393</v>
      </c>
      <c r="O1124">
        <v>0.38053590059280396</v>
      </c>
      <c r="P1124">
        <v>0.46468532085418701</v>
      </c>
      <c r="Q1124">
        <v>0.54883474111557007</v>
      </c>
      <c r="R1124">
        <v>0.6703411340713501</v>
      </c>
      <c r="S1124" t="s">
        <v>38</v>
      </c>
      <c r="Z1124" s="3"/>
    </row>
    <row r="1125" spans="1:26" hidden="1" x14ac:dyDescent="0.25">
      <c r="A1125" s="10" t="str">
        <f t="shared" si="17"/>
        <v>2016Greater Bay Area1-in-2October PeakPGE17</v>
      </c>
      <c r="B1125" s="10" t="s">
        <v>57</v>
      </c>
      <c r="C1125" s="10" t="s">
        <v>10</v>
      </c>
      <c r="D1125" s="10" t="s">
        <v>6</v>
      </c>
      <c r="E1125" s="10" t="s">
        <v>9</v>
      </c>
      <c r="F1125">
        <v>17</v>
      </c>
      <c r="G1125">
        <v>1.4499552249908447</v>
      </c>
      <c r="H1125">
        <v>1.2432541847229004</v>
      </c>
      <c r="I1125">
        <v>81.858566284179687</v>
      </c>
      <c r="J1125">
        <v>0.16046801209449768</v>
      </c>
      <c r="K1125">
        <v>54535</v>
      </c>
      <c r="L1125">
        <v>49698.264278000002</v>
      </c>
      <c r="M1125">
        <v>0.20670109987258911</v>
      </c>
      <c r="N1125">
        <v>1.0452956194058061E-3</v>
      </c>
      <c r="O1125">
        <v>0.12255167216062546</v>
      </c>
      <c r="P1125">
        <v>0.20670109987258911</v>
      </c>
      <c r="Q1125">
        <v>0.29085052013397217</v>
      </c>
      <c r="R1125">
        <v>0.4123569130897522</v>
      </c>
      <c r="S1125" t="s">
        <v>38</v>
      </c>
      <c r="Z1125" s="3"/>
    </row>
    <row r="1126" spans="1:26" hidden="1" x14ac:dyDescent="0.25">
      <c r="A1126" s="10" t="str">
        <f t="shared" si="17"/>
        <v>2016Greater Bay Area1-in-10October PeakCAISO18</v>
      </c>
      <c r="B1126" s="10" t="s">
        <v>57</v>
      </c>
      <c r="C1126" s="10" t="s">
        <v>10</v>
      </c>
      <c r="D1126" s="10" t="s">
        <v>6</v>
      </c>
      <c r="E1126" s="10" t="s">
        <v>1</v>
      </c>
      <c r="F1126">
        <v>18</v>
      </c>
      <c r="G1126">
        <v>1.8087742328643799</v>
      </c>
      <c r="H1126">
        <v>1.5812891721725464</v>
      </c>
      <c r="I1126">
        <v>82.845344543457031</v>
      </c>
      <c r="J1126">
        <v>0.13599415123462677</v>
      </c>
      <c r="K1126">
        <v>54535</v>
      </c>
      <c r="L1126">
        <v>49698.264278000002</v>
      </c>
      <c r="M1126">
        <v>0.22748507559299469</v>
      </c>
      <c r="N1126">
        <v>5.3194969892501831E-2</v>
      </c>
      <c r="O1126">
        <v>0.15616974234580994</v>
      </c>
      <c r="P1126">
        <v>0.22748507559299469</v>
      </c>
      <c r="Q1126">
        <v>0.29880040884017944</v>
      </c>
      <c r="R1126">
        <v>0.40177518129348755</v>
      </c>
      <c r="S1126" t="s">
        <v>39</v>
      </c>
      <c r="Z1126" s="3"/>
    </row>
    <row r="1127" spans="1:26" hidden="1" x14ac:dyDescent="0.25">
      <c r="A1127" s="10" t="str">
        <f t="shared" si="17"/>
        <v>2016Greater Bay Area1-in-2October PeakCAISO18</v>
      </c>
      <c r="B1127" s="10" t="s">
        <v>57</v>
      </c>
      <c r="C1127" s="10" t="s">
        <v>10</v>
      </c>
      <c r="D1127" s="10" t="s">
        <v>6</v>
      </c>
      <c r="E1127" s="10" t="s">
        <v>9</v>
      </c>
      <c r="F1127">
        <v>18</v>
      </c>
      <c r="G1127">
        <v>1.5966582298278809</v>
      </c>
      <c r="H1127">
        <v>1.372006893157959</v>
      </c>
      <c r="I1127">
        <v>83.999229431152344</v>
      </c>
      <c r="J1127">
        <v>0.13599415123462677</v>
      </c>
      <c r="K1127">
        <v>54535</v>
      </c>
      <c r="L1127">
        <v>49698.264278000002</v>
      </c>
      <c r="M1127">
        <v>0.22465138137340546</v>
      </c>
      <c r="N1127">
        <v>5.0361275672912598E-2</v>
      </c>
      <c r="O1127">
        <v>0.1533360481262207</v>
      </c>
      <c r="P1127">
        <v>0.22465138137340546</v>
      </c>
      <c r="Q1127">
        <v>0.29596671462059021</v>
      </c>
      <c r="R1127">
        <v>0.39894148707389832</v>
      </c>
      <c r="S1127" t="s">
        <v>39</v>
      </c>
      <c r="Z1127" s="3"/>
    </row>
    <row r="1128" spans="1:26" hidden="1" x14ac:dyDescent="0.25">
      <c r="A1128" s="10" t="str">
        <f t="shared" si="17"/>
        <v>2016Greater Bay Area1-in-2October PeakPGE18</v>
      </c>
      <c r="B1128" s="10" t="s">
        <v>57</v>
      </c>
      <c r="C1128" s="10" t="s">
        <v>10</v>
      </c>
      <c r="D1128" s="10" t="s">
        <v>6</v>
      </c>
      <c r="E1128" s="10" t="s">
        <v>9</v>
      </c>
      <c r="F1128">
        <v>18</v>
      </c>
      <c r="G1128">
        <v>1.584697961807251</v>
      </c>
      <c r="H1128">
        <v>1.4338054656982422</v>
      </c>
      <c r="I1128">
        <v>80.177291870117188</v>
      </c>
      <c r="J1128">
        <v>0.13599415123462677</v>
      </c>
      <c r="K1128">
        <v>54535</v>
      </c>
      <c r="L1128">
        <v>49698.264278000002</v>
      </c>
      <c r="M1128">
        <v>0.15089255571365356</v>
      </c>
      <c r="N1128">
        <v>-2.3397548124194145E-2</v>
      </c>
      <c r="O1128">
        <v>7.9577222466468811E-2</v>
      </c>
      <c r="P1128">
        <v>0.15089255571365356</v>
      </c>
      <c r="Q1128">
        <v>0.22220788896083832</v>
      </c>
      <c r="R1128">
        <v>0.32518264651298523</v>
      </c>
      <c r="S1128" t="s">
        <v>38</v>
      </c>
      <c r="Z1128" s="3"/>
    </row>
    <row r="1129" spans="1:26" hidden="1" x14ac:dyDescent="0.25">
      <c r="A1129" s="10" t="str">
        <f t="shared" si="17"/>
        <v>2016Greater Bay Area1-in-10October PeakPGE18</v>
      </c>
      <c r="B1129" s="10" t="s">
        <v>57</v>
      </c>
      <c r="C1129" s="10" t="s">
        <v>10</v>
      </c>
      <c r="D1129" s="10" t="s">
        <v>6</v>
      </c>
      <c r="E1129" s="10" t="s">
        <v>1</v>
      </c>
      <c r="F1129">
        <v>18</v>
      </c>
      <c r="G1129">
        <v>2.156775951385498</v>
      </c>
      <c r="H1129">
        <v>1.7132601737976074</v>
      </c>
      <c r="I1129">
        <v>92.115997314453125</v>
      </c>
      <c r="J1129">
        <v>0.13599415123462677</v>
      </c>
      <c r="K1129">
        <v>54535</v>
      </c>
      <c r="L1129">
        <v>49698.264278000002</v>
      </c>
      <c r="M1129">
        <v>0.44351577758789063</v>
      </c>
      <c r="N1129">
        <v>0.26922568678855896</v>
      </c>
      <c r="O1129">
        <v>0.37220045924186707</v>
      </c>
      <c r="P1129">
        <v>0.44351577758789063</v>
      </c>
      <c r="Q1129">
        <v>0.51483112573623657</v>
      </c>
      <c r="R1129">
        <v>0.61780589818954468</v>
      </c>
      <c r="S1129" t="s">
        <v>38</v>
      </c>
      <c r="Z1129" s="3"/>
    </row>
    <row r="1130" spans="1:26" hidden="1" x14ac:dyDescent="0.25">
      <c r="A1130" s="10" t="str">
        <f t="shared" si="17"/>
        <v>2016Greater Bay Area1-in-10October PeakCAISO19</v>
      </c>
      <c r="B1130" s="10" t="s">
        <v>57</v>
      </c>
      <c r="C1130" s="10" t="s">
        <v>10</v>
      </c>
      <c r="D1130" s="10" t="s">
        <v>6</v>
      </c>
      <c r="E1130" s="10" t="s">
        <v>1</v>
      </c>
      <c r="F1130">
        <v>19</v>
      </c>
      <c r="G1130">
        <v>1.8546215295791626</v>
      </c>
      <c r="H1130">
        <v>2.0636646747589111</v>
      </c>
      <c r="I1130">
        <v>79.028213500976563</v>
      </c>
      <c r="J1130">
        <v>0.11742977052927017</v>
      </c>
      <c r="K1130">
        <v>54535</v>
      </c>
      <c r="L1130">
        <v>49698.264278000002</v>
      </c>
      <c r="M1130">
        <v>-0.20904311537742615</v>
      </c>
      <c r="N1130">
        <v>-0.35954111814498901</v>
      </c>
      <c r="O1130">
        <v>-0.27062329649925232</v>
      </c>
      <c r="P1130">
        <v>-0.20904311537742615</v>
      </c>
      <c r="Q1130">
        <v>-0.14746294915676117</v>
      </c>
      <c r="R1130">
        <v>-5.8545120060443878E-2</v>
      </c>
      <c r="S1130" t="s">
        <v>39</v>
      </c>
      <c r="Z1130" s="3"/>
    </row>
    <row r="1131" spans="1:26" hidden="1" x14ac:dyDescent="0.25">
      <c r="A1131" s="10" t="str">
        <f t="shared" si="17"/>
        <v>2016Greater Bay Area1-in-2October PeakCAISO19</v>
      </c>
      <c r="B1131" s="10" t="s">
        <v>57</v>
      </c>
      <c r="C1131" s="10" t="s">
        <v>10</v>
      </c>
      <c r="D1131" s="10" t="s">
        <v>6</v>
      </c>
      <c r="E1131" s="10" t="s">
        <v>9</v>
      </c>
      <c r="F1131">
        <v>19</v>
      </c>
      <c r="G1131">
        <v>1.6371289491653442</v>
      </c>
      <c r="H1131">
        <v>1.8291218280792236</v>
      </c>
      <c r="I1131">
        <v>79.796012878417969</v>
      </c>
      <c r="J1131">
        <v>0.11742977052927017</v>
      </c>
      <c r="K1131">
        <v>54535</v>
      </c>
      <c r="L1131">
        <v>49698.264278000002</v>
      </c>
      <c r="M1131">
        <v>-0.19199293851852417</v>
      </c>
      <c r="N1131">
        <v>-0.34249094128608704</v>
      </c>
      <c r="O1131">
        <v>-0.25357311964035034</v>
      </c>
      <c r="P1131">
        <v>-0.19199293851852417</v>
      </c>
      <c r="Q1131">
        <v>-0.13041277229785919</v>
      </c>
      <c r="R1131">
        <v>-4.1494943201541901E-2</v>
      </c>
      <c r="S1131" t="s">
        <v>39</v>
      </c>
      <c r="Z1131" s="3"/>
    </row>
    <row r="1132" spans="1:26" hidden="1" x14ac:dyDescent="0.25">
      <c r="A1132" s="10" t="str">
        <f t="shared" si="17"/>
        <v>2016Greater Bay Area1-in-2October PeakPGE19</v>
      </c>
      <c r="B1132" s="10" t="s">
        <v>57</v>
      </c>
      <c r="C1132" s="10" t="s">
        <v>10</v>
      </c>
      <c r="D1132" s="10" t="s">
        <v>6</v>
      </c>
      <c r="E1132" s="10" t="s">
        <v>9</v>
      </c>
      <c r="F1132">
        <v>19</v>
      </c>
      <c r="G1132">
        <v>1.6248656511306763</v>
      </c>
      <c r="H1132">
        <v>1.8227429389953613</v>
      </c>
      <c r="I1132">
        <v>76.229202270507812</v>
      </c>
      <c r="J1132">
        <v>0.11742977052927017</v>
      </c>
      <c r="K1132">
        <v>54535</v>
      </c>
      <c r="L1132">
        <v>49698.264278000002</v>
      </c>
      <c r="M1132">
        <v>-0.19787724316120148</v>
      </c>
      <c r="N1132">
        <v>-0.34837523102760315</v>
      </c>
      <c r="O1132">
        <v>-0.25945740938186646</v>
      </c>
      <c r="P1132">
        <v>-0.19787724316120148</v>
      </c>
      <c r="Q1132">
        <v>-0.1362970769405365</v>
      </c>
      <c r="R1132">
        <v>-4.7379247844219208E-2</v>
      </c>
      <c r="S1132" t="s">
        <v>38</v>
      </c>
      <c r="Z1132" s="3"/>
    </row>
    <row r="1133" spans="1:26" hidden="1" x14ac:dyDescent="0.25">
      <c r="A1133" s="10" t="str">
        <f t="shared" si="17"/>
        <v>2016Greater Bay Area1-in-10October PeakPGE19</v>
      </c>
      <c r="B1133" s="10" t="s">
        <v>57</v>
      </c>
      <c r="C1133" s="10" t="s">
        <v>10</v>
      </c>
      <c r="D1133" s="10" t="s">
        <v>6</v>
      </c>
      <c r="E1133" s="10" t="s">
        <v>1</v>
      </c>
      <c r="F1133">
        <v>19</v>
      </c>
      <c r="G1133">
        <v>2.2114441394805908</v>
      </c>
      <c r="H1133">
        <v>2.4312424659729004</v>
      </c>
      <c r="I1133">
        <v>87.063522338867187</v>
      </c>
      <c r="J1133">
        <v>0.11742977052927017</v>
      </c>
      <c r="K1133">
        <v>54535</v>
      </c>
      <c r="L1133">
        <v>49698.264278000002</v>
      </c>
      <c r="M1133">
        <v>-0.21979826688766479</v>
      </c>
      <c r="N1133">
        <v>-0.37029626965522766</v>
      </c>
      <c r="O1133">
        <v>-0.28137844800949097</v>
      </c>
      <c r="P1133">
        <v>-0.21979826688766479</v>
      </c>
      <c r="Q1133">
        <v>-0.15821810066699982</v>
      </c>
      <c r="R1133">
        <v>-6.9300271570682526E-2</v>
      </c>
      <c r="S1133" t="s">
        <v>38</v>
      </c>
      <c r="Z1133" s="3"/>
    </row>
    <row r="1134" spans="1:26" hidden="1" x14ac:dyDescent="0.25">
      <c r="A1134" s="10" t="str">
        <f t="shared" si="17"/>
        <v>2016Greater Bay Area1-in-2October PeakCAISO20</v>
      </c>
      <c r="B1134" s="10" t="s">
        <v>57</v>
      </c>
      <c r="C1134" s="10" t="s">
        <v>10</v>
      </c>
      <c r="D1134" s="10" t="s">
        <v>6</v>
      </c>
      <c r="E1134" s="10" t="s">
        <v>9</v>
      </c>
      <c r="F1134">
        <v>20</v>
      </c>
      <c r="G1134">
        <v>1.5540302991867065</v>
      </c>
      <c r="H1134">
        <v>1.6920504570007324</v>
      </c>
      <c r="I1134">
        <v>74.944404602050781</v>
      </c>
      <c r="J1134">
        <v>7.6294809579849243E-2</v>
      </c>
      <c r="K1134">
        <v>54535</v>
      </c>
      <c r="L1134">
        <v>49698.264278000002</v>
      </c>
      <c r="M1134">
        <v>-0.13802021741867065</v>
      </c>
      <c r="N1134">
        <v>-0.235799640417099</v>
      </c>
      <c r="O1134">
        <v>-0.17802920937538147</v>
      </c>
      <c r="P1134">
        <v>-0.13802021741867065</v>
      </c>
      <c r="Q1134">
        <v>-9.8011218011379242E-2</v>
      </c>
      <c r="R1134">
        <v>-4.0240790694952011E-2</v>
      </c>
      <c r="S1134" t="s">
        <v>39</v>
      </c>
      <c r="Z1134" s="3"/>
    </row>
    <row r="1135" spans="1:26" hidden="1" x14ac:dyDescent="0.25">
      <c r="A1135" s="10" t="str">
        <f t="shared" si="17"/>
        <v>2016Greater Bay Area1-in-10October PeakCAISO20</v>
      </c>
      <c r="B1135" s="10" t="s">
        <v>57</v>
      </c>
      <c r="C1135" s="10" t="s">
        <v>10</v>
      </c>
      <c r="D1135" s="10" t="s">
        <v>6</v>
      </c>
      <c r="E1135" s="10" t="s">
        <v>1</v>
      </c>
      <c r="F1135">
        <v>20</v>
      </c>
      <c r="G1135">
        <v>1.7604832649230957</v>
      </c>
      <c r="H1135">
        <v>1.9304189682006836</v>
      </c>
      <c r="I1135">
        <v>74.419448852539063</v>
      </c>
      <c r="J1135">
        <v>7.6294809579849243E-2</v>
      </c>
      <c r="K1135">
        <v>54535</v>
      </c>
      <c r="L1135">
        <v>49698.264278000002</v>
      </c>
      <c r="M1135">
        <v>-0.16993565857410431</v>
      </c>
      <c r="N1135">
        <v>-0.26771509647369385</v>
      </c>
      <c r="O1135">
        <v>-0.20994465053081512</v>
      </c>
      <c r="P1135">
        <v>-0.16993565857410431</v>
      </c>
      <c r="Q1135">
        <v>-0.12992666661739349</v>
      </c>
      <c r="R1135">
        <v>-7.2156228125095367E-2</v>
      </c>
      <c r="S1135" t="s">
        <v>39</v>
      </c>
      <c r="Z1135" s="3"/>
    </row>
    <row r="1136" spans="1:26" hidden="1" x14ac:dyDescent="0.25">
      <c r="A1136" s="10" t="str">
        <f t="shared" si="17"/>
        <v>2016Greater Bay Area1-in-10October PeakPGE20</v>
      </c>
      <c r="B1136" s="10" t="s">
        <v>57</v>
      </c>
      <c r="C1136" s="10" t="s">
        <v>10</v>
      </c>
      <c r="D1136" s="10" t="s">
        <v>6</v>
      </c>
      <c r="E1136" s="10" t="s">
        <v>1</v>
      </c>
      <c r="F1136">
        <v>20</v>
      </c>
      <c r="G1136">
        <v>2.0991940498352051</v>
      </c>
      <c r="H1136">
        <v>2.3268764019012451</v>
      </c>
      <c r="I1136">
        <v>81.787788391113281</v>
      </c>
      <c r="J1136">
        <v>7.6294809579849243E-2</v>
      </c>
      <c r="K1136">
        <v>54535</v>
      </c>
      <c r="L1136">
        <v>49698.264278000002</v>
      </c>
      <c r="M1136">
        <v>-0.22768241167068481</v>
      </c>
      <c r="N1136">
        <v>-0.32546183466911316</v>
      </c>
      <c r="O1136">
        <v>-0.26769140362739563</v>
      </c>
      <c r="P1136">
        <v>-0.22768241167068481</v>
      </c>
      <c r="Q1136">
        <v>-0.187673419713974</v>
      </c>
      <c r="R1136">
        <v>-0.12990298867225647</v>
      </c>
      <c r="S1136" t="s">
        <v>38</v>
      </c>
      <c r="Z1136" s="3"/>
    </row>
    <row r="1137" spans="1:26" hidden="1" x14ac:dyDescent="0.25">
      <c r="A1137" s="10" t="str">
        <f t="shared" si="17"/>
        <v>2016Greater Bay Area1-in-2October PeakPGE20</v>
      </c>
      <c r="B1137" s="10" t="s">
        <v>57</v>
      </c>
      <c r="C1137" s="10" t="s">
        <v>10</v>
      </c>
      <c r="D1137" s="10" t="s">
        <v>6</v>
      </c>
      <c r="E1137" s="10" t="s">
        <v>9</v>
      </c>
      <c r="F1137">
        <v>20</v>
      </c>
      <c r="G1137">
        <v>1.5423893928527832</v>
      </c>
      <c r="H1137">
        <v>1.6766149997711182</v>
      </c>
      <c r="I1137">
        <v>72.462600708007812</v>
      </c>
      <c r="J1137">
        <v>7.6294809579849243E-2</v>
      </c>
      <c r="K1137">
        <v>54535</v>
      </c>
      <c r="L1137">
        <v>49698.264278000002</v>
      </c>
      <c r="M1137">
        <v>-0.13422556221485138</v>
      </c>
      <c r="N1137">
        <v>-0.23200498521327972</v>
      </c>
      <c r="O1137">
        <v>-0.17423455417156219</v>
      </c>
      <c r="P1137">
        <v>-0.13422556221485138</v>
      </c>
      <c r="Q1137">
        <v>-9.4216562807559967E-2</v>
      </c>
      <c r="R1137">
        <v>-3.6446135491132736E-2</v>
      </c>
      <c r="S1137" t="s">
        <v>38</v>
      </c>
      <c r="Z1137" s="3"/>
    </row>
    <row r="1138" spans="1:26" hidden="1" x14ac:dyDescent="0.25">
      <c r="A1138" s="10" t="str">
        <f t="shared" si="17"/>
        <v>2016Greater Bay Area1-in-2October PeakCAISO21</v>
      </c>
      <c r="B1138" s="10" t="s">
        <v>57</v>
      </c>
      <c r="C1138" s="10" t="s">
        <v>10</v>
      </c>
      <c r="D1138" s="10" t="s">
        <v>6</v>
      </c>
      <c r="E1138" s="10" t="s">
        <v>9</v>
      </c>
      <c r="F1138">
        <v>21</v>
      </c>
      <c r="G1138">
        <v>1.4187538623809814</v>
      </c>
      <c r="H1138">
        <v>1.4721691608428955</v>
      </c>
      <c r="I1138">
        <v>71.477241516113281</v>
      </c>
      <c r="J1138">
        <v>7.6630406081676483E-2</v>
      </c>
      <c r="K1138">
        <v>54535</v>
      </c>
      <c r="L1138">
        <v>49698.264278000002</v>
      </c>
      <c r="M1138">
        <v>-5.3415294736623764E-2</v>
      </c>
      <c r="N1138">
        <v>-0.15162482857704163</v>
      </c>
      <c r="O1138">
        <v>-9.3600280582904816E-2</v>
      </c>
      <c r="P1138">
        <v>-5.3415294736623764E-2</v>
      </c>
      <c r="Q1138">
        <v>-1.3230309821665287E-2</v>
      </c>
      <c r="R1138">
        <v>4.4794235378503799E-2</v>
      </c>
      <c r="S1138" t="s">
        <v>39</v>
      </c>
      <c r="Z1138" s="3"/>
    </row>
    <row r="1139" spans="1:26" hidden="1" x14ac:dyDescent="0.25">
      <c r="A1139" s="10" t="str">
        <f t="shared" si="17"/>
        <v>2016Greater Bay Area1-in-10October PeakCAISO21</v>
      </c>
      <c r="B1139" s="10" t="s">
        <v>57</v>
      </c>
      <c r="C1139" s="10" t="s">
        <v>10</v>
      </c>
      <c r="D1139" s="10" t="s">
        <v>6</v>
      </c>
      <c r="E1139" s="10" t="s">
        <v>1</v>
      </c>
      <c r="F1139">
        <v>21</v>
      </c>
      <c r="G1139">
        <v>1.607235312461853</v>
      </c>
      <c r="H1139">
        <v>1.6940799951553345</v>
      </c>
      <c r="I1139">
        <v>71.4017333984375</v>
      </c>
      <c r="J1139">
        <v>7.6630406081676483E-2</v>
      </c>
      <c r="K1139">
        <v>54535</v>
      </c>
      <c r="L1139">
        <v>49698.264278000002</v>
      </c>
      <c r="M1139">
        <v>-8.6844727396965027E-2</v>
      </c>
      <c r="N1139">
        <v>-0.18505425751209259</v>
      </c>
      <c r="O1139">
        <v>-0.12702971696853638</v>
      </c>
      <c r="P1139">
        <v>-8.6844727396965027E-2</v>
      </c>
      <c r="Q1139">
        <v>-4.6659741550683975E-2</v>
      </c>
      <c r="R1139">
        <v>1.1364800855517387E-2</v>
      </c>
      <c r="S1139" t="s">
        <v>39</v>
      </c>
      <c r="Z1139" s="3"/>
    </row>
    <row r="1140" spans="1:26" hidden="1" x14ac:dyDescent="0.25">
      <c r="A1140" s="10" t="str">
        <f t="shared" si="17"/>
        <v>2016Greater Bay Area1-in-10October PeakPGE21</v>
      </c>
      <c r="B1140" s="10" t="s">
        <v>57</v>
      </c>
      <c r="C1140" s="10" t="s">
        <v>10</v>
      </c>
      <c r="D1140" s="10" t="s">
        <v>6</v>
      </c>
      <c r="E1140" s="10" t="s">
        <v>1</v>
      </c>
      <c r="F1140">
        <v>21</v>
      </c>
      <c r="G1140">
        <v>1.916461706161499</v>
      </c>
      <c r="H1140">
        <v>2.0497646331787109</v>
      </c>
      <c r="I1140">
        <v>78.008094787597656</v>
      </c>
      <c r="J1140">
        <v>7.6630406081676483E-2</v>
      </c>
      <c r="K1140">
        <v>54535</v>
      </c>
      <c r="L1140">
        <v>49698.264278000002</v>
      </c>
      <c r="M1140">
        <v>-0.13330304622650146</v>
      </c>
      <c r="N1140">
        <v>-0.23151257634162903</v>
      </c>
      <c r="O1140">
        <v>-0.17348803579807281</v>
      </c>
      <c r="P1140">
        <v>-0.13330304622650146</v>
      </c>
      <c r="Q1140">
        <v>-9.3118064105510712E-2</v>
      </c>
      <c r="R1140">
        <v>-3.5093516111373901E-2</v>
      </c>
      <c r="S1140" t="s">
        <v>38</v>
      </c>
      <c r="Z1140" s="3"/>
    </row>
    <row r="1141" spans="1:26" hidden="1" x14ac:dyDescent="0.25">
      <c r="A1141" s="10" t="str">
        <f t="shared" si="17"/>
        <v>2016Greater Bay Area1-in-2October PeakPGE21</v>
      </c>
      <c r="B1141" s="10" t="s">
        <v>57</v>
      </c>
      <c r="C1141" s="10" t="s">
        <v>10</v>
      </c>
      <c r="D1141" s="10" t="s">
        <v>6</v>
      </c>
      <c r="E1141" s="10" t="s">
        <v>9</v>
      </c>
      <c r="F1141">
        <v>21</v>
      </c>
      <c r="G1141">
        <v>1.4081263542175293</v>
      </c>
      <c r="H1141">
        <v>1.4616494178771973</v>
      </c>
      <c r="I1141">
        <v>69.506462097167969</v>
      </c>
      <c r="J1141">
        <v>7.6630406081676483E-2</v>
      </c>
      <c r="K1141">
        <v>54535</v>
      </c>
      <c r="L1141">
        <v>49698.264278000002</v>
      </c>
      <c r="M1141">
        <v>-5.352305993437767E-2</v>
      </c>
      <c r="N1141">
        <v>-0.15173259377479553</v>
      </c>
      <c r="O1141">
        <v>-9.3708045780658722E-2</v>
      </c>
      <c r="P1141">
        <v>-5.352305993437767E-2</v>
      </c>
      <c r="Q1141">
        <v>-1.3338075019419193E-2</v>
      </c>
      <c r="R1141">
        <v>4.4686470180749893E-2</v>
      </c>
      <c r="S1141" t="s">
        <v>38</v>
      </c>
      <c r="Z1141" s="3"/>
    </row>
    <row r="1142" spans="1:26" hidden="1" x14ac:dyDescent="0.25">
      <c r="A1142" s="10" t="str">
        <f t="shared" si="17"/>
        <v>2016Greater Bay Area1-in-10October PeakCAISO22</v>
      </c>
      <c r="B1142" s="10" t="s">
        <v>57</v>
      </c>
      <c r="C1142" s="10" t="s">
        <v>10</v>
      </c>
      <c r="D1142" s="10" t="s">
        <v>6</v>
      </c>
      <c r="E1142" s="10" t="s">
        <v>1</v>
      </c>
      <c r="F1142">
        <v>22</v>
      </c>
      <c r="G1142">
        <v>1.4261583089828491</v>
      </c>
      <c r="H1142">
        <v>1.4518402814865112</v>
      </c>
      <c r="I1142">
        <v>69.306159973144531</v>
      </c>
      <c r="J1142">
        <v>6.3674606382846832E-2</v>
      </c>
      <c r="K1142">
        <v>54535</v>
      </c>
      <c r="L1142">
        <v>49698.264278000002</v>
      </c>
      <c r="M1142">
        <v>-2.5681938976049423E-2</v>
      </c>
      <c r="N1142">
        <v>-0.10728731751441956</v>
      </c>
      <c r="O1142">
        <v>-5.9072904288768768E-2</v>
      </c>
      <c r="P1142">
        <v>-2.5681938976049423E-2</v>
      </c>
      <c r="Q1142">
        <v>7.7090244740247726E-3</v>
      </c>
      <c r="R1142">
        <v>5.5923435837030411E-2</v>
      </c>
      <c r="S1142" t="s">
        <v>39</v>
      </c>
      <c r="Z1142" s="3"/>
    </row>
    <row r="1143" spans="1:26" hidden="1" x14ac:dyDescent="0.25">
      <c r="A1143" s="10" t="str">
        <f t="shared" si="17"/>
        <v>2016Greater Bay Area1-in-2October PeakCAISO22</v>
      </c>
      <c r="B1143" s="10" t="s">
        <v>57</v>
      </c>
      <c r="C1143" s="10" t="s">
        <v>10</v>
      </c>
      <c r="D1143" s="10" t="s">
        <v>6</v>
      </c>
      <c r="E1143" s="10" t="s">
        <v>9</v>
      </c>
      <c r="F1143">
        <v>22</v>
      </c>
      <c r="G1143">
        <v>1.2589118480682373</v>
      </c>
      <c r="H1143">
        <v>1.2538822889328003</v>
      </c>
      <c r="I1143">
        <v>68.575302124023437</v>
      </c>
      <c r="J1143">
        <v>6.3674606382846832E-2</v>
      </c>
      <c r="K1143">
        <v>54535</v>
      </c>
      <c r="L1143">
        <v>49698.264278000002</v>
      </c>
      <c r="M1143">
        <v>5.0295460969209671E-3</v>
      </c>
      <c r="N1143">
        <v>-7.6575830578804016E-2</v>
      </c>
      <c r="O1143">
        <v>-2.8361417353153229E-2</v>
      </c>
      <c r="P1143">
        <v>5.0295460969209671E-3</v>
      </c>
      <c r="Q1143">
        <v>3.8420509546995163E-2</v>
      </c>
      <c r="R1143">
        <v>8.6634919047355652E-2</v>
      </c>
      <c r="S1143" t="s">
        <v>39</v>
      </c>
      <c r="Z1143" s="3"/>
    </row>
    <row r="1144" spans="1:26" hidden="1" x14ac:dyDescent="0.25">
      <c r="A1144" s="10" t="str">
        <f t="shared" si="17"/>
        <v>2016Greater Bay Area1-in-10October PeakPGE22</v>
      </c>
      <c r="B1144" s="10" t="s">
        <v>57</v>
      </c>
      <c r="C1144" s="10" t="s">
        <v>10</v>
      </c>
      <c r="D1144" s="10" t="s">
        <v>6</v>
      </c>
      <c r="E1144" s="10" t="s">
        <v>1</v>
      </c>
      <c r="F1144">
        <v>22</v>
      </c>
      <c r="G1144">
        <v>1.7005461454391479</v>
      </c>
      <c r="H1144">
        <v>1.7701945304870605</v>
      </c>
      <c r="I1144">
        <v>74.95343017578125</v>
      </c>
      <c r="J1144">
        <v>6.3674606382846832E-2</v>
      </c>
      <c r="K1144">
        <v>54535</v>
      </c>
      <c r="L1144">
        <v>49698.264278000002</v>
      </c>
      <c r="M1144">
        <v>-6.9648429751396179E-2</v>
      </c>
      <c r="N1144">
        <v>-0.15125380456447601</v>
      </c>
      <c r="O1144">
        <v>-0.10303939133882523</v>
      </c>
      <c r="P1144">
        <v>-6.9648429751396179E-2</v>
      </c>
      <c r="Q1144">
        <v>-3.6257464438676834E-2</v>
      </c>
      <c r="R1144">
        <v>1.1956945993006229E-2</v>
      </c>
      <c r="S1144" t="s">
        <v>38</v>
      </c>
      <c r="Z1144" s="3"/>
    </row>
    <row r="1145" spans="1:26" hidden="1" x14ac:dyDescent="0.25">
      <c r="A1145" s="10" t="str">
        <f t="shared" si="17"/>
        <v>2016Greater Bay Area1-in-2October PeakPGE22</v>
      </c>
      <c r="B1145" s="10" t="s">
        <v>57</v>
      </c>
      <c r="C1145" s="10" t="s">
        <v>10</v>
      </c>
      <c r="D1145" s="10" t="s">
        <v>6</v>
      </c>
      <c r="E1145" s="10" t="s">
        <v>9</v>
      </c>
      <c r="F1145">
        <v>22</v>
      </c>
      <c r="G1145">
        <v>1.2494816780090332</v>
      </c>
      <c r="H1145">
        <v>1.2431526184082031</v>
      </c>
      <c r="I1145">
        <v>67.521354675292969</v>
      </c>
      <c r="J1145">
        <v>6.3674606382846832E-2</v>
      </c>
      <c r="K1145">
        <v>54535</v>
      </c>
      <c r="L1145">
        <v>49698.264278000002</v>
      </c>
      <c r="M1145">
        <v>6.32907310500741E-3</v>
      </c>
      <c r="N1145">
        <v>-7.5276300311088562E-2</v>
      </c>
      <c r="O1145">
        <v>-2.7061890810728073E-2</v>
      </c>
      <c r="P1145">
        <v>6.32907310500741E-3</v>
      </c>
      <c r="Q1145">
        <v>3.9720036089420319E-2</v>
      </c>
      <c r="R1145">
        <v>8.7934449315071106E-2</v>
      </c>
      <c r="S1145" t="s">
        <v>38</v>
      </c>
      <c r="Z1145" s="3"/>
    </row>
    <row r="1146" spans="1:26" hidden="1" x14ac:dyDescent="0.25">
      <c r="A1146" s="10" t="str">
        <f t="shared" si="17"/>
        <v>2016Greater Bay Area1-in-2October PeakCAISO23</v>
      </c>
      <c r="B1146" s="10" t="s">
        <v>57</v>
      </c>
      <c r="C1146" s="10" t="s">
        <v>10</v>
      </c>
      <c r="D1146" s="10" t="s">
        <v>6</v>
      </c>
      <c r="E1146" s="10" t="s">
        <v>9</v>
      </c>
      <c r="F1146">
        <v>23</v>
      </c>
      <c r="G1146">
        <v>1.0186306238174438</v>
      </c>
      <c r="H1146">
        <v>1.0197579860687256</v>
      </c>
      <c r="I1146">
        <v>66.661277770996094</v>
      </c>
      <c r="J1146">
        <v>5.8387260884046555E-2</v>
      </c>
      <c r="K1146">
        <v>54535</v>
      </c>
      <c r="L1146">
        <v>49698.264278000002</v>
      </c>
      <c r="M1146">
        <v>-1.1273171985521913E-3</v>
      </c>
      <c r="N1146">
        <v>-7.5956434011459351E-2</v>
      </c>
      <c r="O1146">
        <v>-3.1745597720146179E-2</v>
      </c>
      <c r="P1146">
        <v>-1.1273171985521913E-3</v>
      </c>
      <c r="Q1146">
        <v>2.9490962624549866E-2</v>
      </c>
      <c r="R1146">
        <v>7.3701798915863037E-2</v>
      </c>
      <c r="S1146" t="s">
        <v>39</v>
      </c>
      <c r="Z1146" s="3"/>
    </row>
    <row r="1147" spans="1:26" hidden="1" x14ac:dyDescent="0.25">
      <c r="A1147" s="10" t="str">
        <f t="shared" si="17"/>
        <v>2016Greater Bay Area1-in-10October PeakCAISO23</v>
      </c>
      <c r="B1147" s="10" t="s">
        <v>57</v>
      </c>
      <c r="C1147" s="10" t="s">
        <v>10</v>
      </c>
      <c r="D1147" s="10" t="s">
        <v>6</v>
      </c>
      <c r="E1147" s="10" t="s">
        <v>1</v>
      </c>
      <c r="F1147">
        <v>23</v>
      </c>
      <c r="G1147">
        <v>1.1539555788040161</v>
      </c>
      <c r="H1147">
        <v>1.1728253364562988</v>
      </c>
      <c r="I1147">
        <v>67.585090637207031</v>
      </c>
      <c r="J1147">
        <v>5.8387260884046555E-2</v>
      </c>
      <c r="K1147">
        <v>54535</v>
      </c>
      <c r="L1147">
        <v>49698.264278000002</v>
      </c>
      <c r="M1147">
        <v>-1.8869748339056969E-2</v>
      </c>
      <c r="N1147">
        <v>-9.3698859214782715E-2</v>
      </c>
      <c r="O1147">
        <v>-4.9488026648759842E-2</v>
      </c>
      <c r="P1147">
        <v>-1.8869748339056969E-2</v>
      </c>
      <c r="Q1147">
        <v>1.1748530901968479E-2</v>
      </c>
      <c r="R1147">
        <v>5.5959366261959076E-2</v>
      </c>
      <c r="S1147" t="s">
        <v>39</v>
      </c>
      <c r="Z1147" s="3"/>
    </row>
    <row r="1148" spans="1:26" hidden="1" x14ac:dyDescent="0.25">
      <c r="A1148" s="10" t="str">
        <f t="shared" si="17"/>
        <v>2016Greater Bay Area1-in-2October PeakPGE23</v>
      </c>
      <c r="B1148" s="10" t="s">
        <v>57</v>
      </c>
      <c r="C1148" s="10" t="s">
        <v>10</v>
      </c>
      <c r="D1148" s="10" t="s">
        <v>6</v>
      </c>
      <c r="E1148" s="10" t="s">
        <v>9</v>
      </c>
      <c r="F1148">
        <v>23</v>
      </c>
      <c r="G1148">
        <v>1.0110002756118774</v>
      </c>
      <c r="H1148">
        <v>1.0099579095840454</v>
      </c>
      <c r="I1148">
        <v>66.189094543457031</v>
      </c>
      <c r="J1148">
        <v>5.8387260884046555E-2</v>
      </c>
      <c r="K1148">
        <v>54535</v>
      </c>
      <c r="L1148">
        <v>49698.264278000002</v>
      </c>
      <c r="M1148">
        <v>1.042318413965404E-3</v>
      </c>
      <c r="N1148">
        <v>-7.3786795139312744E-2</v>
      </c>
      <c r="O1148">
        <v>-2.9575960710644722E-2</v>
      </c>
      <c r="P1148">
        <v>1.042318413965404E-3</v>
      </c>
      <c r="Q1148">
        <v>3.1660597771406174E-2</v>
      </c>
      <c r="R1148">
        <v>7.5871430337429047E-2</v>
      </c>
      <c r="S1148" t="s">
        <v>38</v>
      </c>
      <c r="Z1148" s="3"/>
    </row>
    <row r="1149" spans="1:26" hidden="1" x14ac:dyDescent="0.25">
      <c r="A1149" s="10" t="str">
        <f t="shared" si="17"/>
        <v>2016Greater Bay Area1-in-10October PeakPGE23</v>
      </c>
      <c r="B1149" s="10" t="s">
        <v>57</v>
      </c>
      <c r="C1149" s="10" t="s">
        <v>10</v>
      </c>
      <c r="D1149" s="10" t="s">
        <v>6</v>
      </c>
      <c r="E1149" s="10" t="s">
        <v>1</v>
      </c>
      <c r="F1149">
        <v>23</v>
      </c>
      <c r="G1149">
        <v>1.3759726285934448</v>
      </c>
      <c r="H1149">
        <v>1.4248346090316772</v>
      </c>
      <c r="I1149">
        <v>72.286582946777344</v>
      </c>
      <c r="J1149">
        <v>5.8387260884046555E-2</v>
      </c>
      <c r="K1149">
        <v>54535</v>
      </c>
      <c r="L1149">
        <v>49698.264278000002</v>
      </c>
      <c r="M1149">
        <v>-4.8861939460039139E-2</v>
      </c>
      <c r="N1149">
        <v>-0.12369105219841003</v>
      </c>
      <c r="O1149">
        <v>-7.9480215907096863E-2</v>
      </c>
      <c r="P1149">
        <v>-4.8861939460039139E-2</v>
      </c>
      <c r="Q1149">
        <v>-1.8243659287691116E-2</v>
      </c>
      <c r="R1149">
        <v>2.5967173278331757E-2</v>
      </c>
      <c r="S1149" t="s">
        <v>38</v>
      </c>
      <c r="Z1149" s="3"/>
    </row>
    <row r="1150" spans="1:26" hidden="1" x14ac:dyDescent="0.25">
      <c r="A1150" s="10" t="str">
        <f t="shared" si="17"/>
        <v>2016Greater Bay Area1-in-10October PeakCAISO24</v>
      </c>
      <c r="B1150" s="10" t="s">
        <v>57</v>
      </c>
      <c r="C1150" s="10" t="s">
        <v>10</v>
      </c>
      <c r="D1150" s="10" t="s">
        <v>6</v>
      </c>
      <c r="E1150" s="10" t="s">
        <v>1</v>
      </c>
      <c r="F1150">
        <v>24</v>
      </c>
      <c r="G1150">
        <v>0.89384961128234863</v>
      </c>
      <c r="H1150">
        <v>0.90841591358184814</v>
      </c>
      <c r="I1150">
        <v>65.747421264648438</v>
      </c>
      <c r="J1150">
        <v>4.4309847056865692E-2</v>
      </c>
      <c r="K1150">
        <v>54535</v>
      </c>
      <c r="L1150">
        <v>49698.264278000002</v>
      </c>
      <c r="M1150">
        <v>-1.4566314406692982E-2</v>
      </c>
      <c r="N1150">
        <v>-7.1353815495967865E-2</v>
      </c>
      <c r="O1150">
        <v>-3.7802398204803467E-2</v>
      </c>
      <c r="P1150">
        <v>-1.4566314406692982E-2</v>
      </c>
      <c r="Q1150">
        <v>8.6697693914175034E-3</v>
      </c>
      <c r="R1150">
        <v>4.2221184819936752E-2</v>
      </c>
      <c r="S1150" t="s">
        <v>39</v>
      </c>
      <c r="Z1150" s="3"/>
    </row>
    <row r="1151" spans="1:26" hidden="1" x14ac:dyDescent="0.25">
      <c r="A1151" s="10" t="str">
        <f t="shared" si="17"/>
        <v>2016Greater Bay Area1-in-2October PeakCAISO24</v>
      </c>
      <c r="B1151" s="10" t="s">
        <v>57</v>
      </c>
      <c r="C1151" s="10" t="s">
        <v>10</v>
      </c>
      <c r="D1151" s="10" t="s">
        <v>6</v>
      </c>
      <c r="E1151" s="10" t="s">
        <v>9</v>
      </c>
      <c r="F1151">
        <v>24</v>
      </c>
      <c r="G1151">
        <v>0.78902733325958252</v>
      </c>
      <c r="H1151">
        <v>0.79226011037826538</v>
      </c>
      <c r="I1151">
        <v>64.933723449707031</v>
      </c>
      <c r="J1151">
        <v>4.4309847056865692E-2</v>
      </c>
      <c r="K1151">
        <v>54535</v>
      </c>
      <c r="L1151">
        <v>49698.264278000002</v>
      </c>
      <c r="M1151">
        <v>-3.2327715307474136E-3</v>
      </c>
      <c r="N1151">
        <v>-6.0020271688699722E-2</v>
      </c>
      <c r="O1151">
        <v>-2.6468854397535324E-2</v>
      </c>
      <c r="P1151">
        <v>-3.2327715307474136E-3</v>
      </c>
      <c r="Q1151">
        <v>2.0003311336040497E-2</v>
      </c>
      <c r="R1151">
        <v>5.3554728627204895E-2</v>
      </c>
      <c r="S1151" t="s">
        <v>39</v>
      </c>
      <c r="Z1151" s="3"/>
    </row>
    <row r="1152" spans="1:26" hidden="1" x14ac:dyDescent="0.25">
      <c r="A1152" s="10" t="str">
        <f t="shared" si="17"/>
        <v>2016Greater Bay Area1-in-10October PeakPGE24</v>
      </c>
      <c r="B1152" s="10" t="s">
        <v>57</v>
      </c>
      <c r="C1152" s="10" t="s">
        <v>10</v>
      </c>
      <c r="D1152" s="10" t="s">
        <v>6</v>
      </c>
      <c r="E1152" s="10" t="s">
        <v>1</v>
      </c>
      <c r="F1152">
        <v>24</v>
      </c>
      <c r="G1152">
        <v>1.0658230781555176</v>
      </c>
      <c r="H1152">
        <v>1.1023629903793335</v>
      </c>
      <c r="I1152">
        <v>70.145736694335937</v>
      </c>
      <c r="J1152">
        <v>4.4309847056865692E-2</v>
      </c>
      <c r="K1152">
        <v>54535</v>
      </c>
      <c r="L1152">
        <v>49698.264278000002</v>
      </c>
      <c r="M1152">
        <v>-3.6539927124977112E-2</v>
      </c>
      <c r="N1152">
        <v>-9.3327425420284271E-2</v>
      </c>
      <c r="O1152">
        <v>-5.9776011854410172E-2</v>
      </c>
      <c r="P1152">
        <v>-3.6539927124977112E-2</v>
      </c>
      <c r="Q1152">
        <v>-1.3303843326866627E-2</v>
      </c>
      <c r="R1152">
        <v>2.0247573032975197E-2</v>
      </c>
      <c r="S1152" t="s">
        <v>38</v>
      </c>
      <c r="Z1152" s="3"/>
    </row>
    <row r="1153" spans="1:26" hidden="1" x14ac:dyDescent="0.25">
      <c r="A1153" s="10" t="str">
        <f t="shared" si="17"/>
        <v>2016Greater Bay Area1-in-2October PeakPGE24</v>
      </c>
      <c r="B1153" s="10" t="s">
        <v>57</v>
      </c>
      <c r="C1153" s="10" t="s">
        <v>10</v>
      </c>
      <c r="D1153" s="10" t="s">
        <v>6</v>
      </c>
      <c r="E1153" s="10" t="s">
        <v>9</v>
      </c>
      <c r="F1153">
        <v>24</v>
      </c>
      <c r="G1153">
        <v>0.78311687707901001</v>
      </c>
      <c r="H1153">
        <v>0.78467977046966553</v>
      </c>
      <c r="I1153">
        <v>64.724403381347656</v>
      </c>
      <c r="J1153">
        <v>4.4309847056865692E-2</v>
      </c>
      <c r="K1153">
        <v>54535</v>
      </c>
      <c r="L1153">
        <v>49698.264278000002</v>
      </c>
      <c r="M1153">
        <v>-1.5629043336957693E-3</v>
      </c>
      <c r="N1153">
        <v>-5.8350402861833572E-2</v>
      </c>
      <c r="O1153">
        <v>-2.4798987433314323E-2</v>
      </c>
      <c r="P1153">
        <v>-1.5629043336957693E-3</v>
      </c>
      <c r="Q1153">
        <v>2.1673180162906647E-2</v>
      </c>
      <c r="R1153">
        <v>5.5224597454071045E-2</v>
      </c>
      <c r="S1153" t="s">
        <v>38</v>
      </c>
      <c r="Z1153" s="3"/>
    </row>
    <row r="1154" spans="1:26" hidden="1" x14ac:dyDescent="0.25">
      <c r="A1154" s="10" t="str">
        <f t="shared" ref="A1154:A1217" si="18">CONCATENATE(B1154,C1154,E1154,D1154,S1154,F1154)</f>
        <v>2016Greater Bay Area1-in-10September PeakCAISO1</v>
      </c>
      <c r="B1154" s="10" t="s">
        <v>57</v>
      </c>
      <c r="C1154" s="10" t="s">
        <v>10</v>
      </c>
      <c r="D1154" s="10" t="s">
        <v>7</v>
      </c>
      <c r="E1154" s="10" t="s">
        <v>1</v>
      </c>
      <c r="F1154">
        <v>1</v>
      </c>
      <c r="G1154">
        <v>0.7679259181022644</v>
      </c>
      <c r="H1154">
        <v>0.7679259181022644</v>
      </c>
      <c r="I1154">
        <v>69.188690185546875</v>
      </c>
      <c r="J1154">
        <v>0</v>
      </c>
      <c r="K1154">
        <v>54535</v>
      </c>
      <c r="L1154">
        <v>49890.907625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 t="s">
        <v>39</v>
      </c>
      <c r="Z1154" s="3"/>
    </row>
    <row r="1155" spans="1:26" hidden="1" x14ac:dyDescent="0.25">
      <c r="A1155" s="10" t="str">
        <f t="shared" si="18"/>
        <v>2016Greater Bay Area1-in-2September PeakCAISO1</v>
      </c>
      <c r="B1155" s="10" t="s">
        <v>57</v>
      </c>
      <c r="C1155" s="10" t="s">
        <v>10</v>
      </c>
      <c r="D1155" s="10" t="s">
        <v>7</v>
      </c>
      <c r="E1155" s="10" t="s">
        <v>9</v>
      </c>
      <c r="F1155">
        <v>1</v>
      </c>
      <c r="G1155">
        <v>0.63002067804336548</v>
      </c>
      <c r="H1155">
        <v>0.63002067804336548</v>
      </c>
      <c r="I1155">
        <v>65.0885009765625</v>
      </c>
      <c r="J1155">
        <v>0</v>
      </c>
      <c r="K1155">
        <v>54535</v>
      </c>
      <c r="L1155">
        <v>49890.907625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 t="s">
        <v>39</v>
      </c>
      <c r="Z1155" s="3"/>
    </row>
    <row r="1156" spans="1:26" hidden="1" x14ac:dyDescent="0.25">
      <c r="A1156" s="10" t="str">
        <f t="shared" si="18"/>
        <v>2016Greater Bay Area1-in-10September PeakPGE1</v>
      </c>
      <c r="B1156" s="10" t="s">
        <v>57</v>
      </c>
      <c r="C1156" s="10" t="s">
        <v>10</v>
      </c>
      <c r="D1156" s="10" t="s">
        <v>7</v>
      </c>
      <c r="E1156" s="10" t="s">
        <v>1</v>
      </c>
      <c r="F1156">
        <v>1</v>
      </c>
      <c r="G1156">
        <v>0.90026158094406128</v>
      </c>
      <c r="H1156">
        <v>0.90026158094406128</v>
      </c>
      <c r="I1156">
        <v>73.344039916992188</v>
      </c>
      <c r="J1156">
        <v>0</v>
      </c>
      <c r="K1156">
        <v>54535</v>
      </c>
      <c r="L1156">
        <v>49890.907625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 t="s">
        <v>38</v>
      </c>
      <c r="Z1156" s="3"/>
    </row>
    <row r="1157" spans="1:26" hidden="1" x14ac:dyDescent="0.25">
      <c r="A1157" s="10" t="str">
        <f t="shared" si="18"/>
        <v>2016Greater Bay Area1-in-2September PeakPGE1</v>
      </c>
      <c r="B1157" s="10" t="s">
        <v>57</v>
      </c>
      <c r="C1157" s="10" t="s">
        <v>10</v>
      </c>
      <c r="D1157" s="10" t="s">
        <v>7</v>
      </c>
      <c r="E1157" s="10" t="s">
        <v>9</v>
      </c>
      <c r="F1157">
        <v>1</v>
      </c>
      <c r="G1157">
        <v>0.80652564764022827</v>
      </c>
      <c r="H1157">
        <v>0.80652564764022827</v>
      </c>
      <c r="I1157">
        <v>70.567497253417969</v>
      </c>
      <c r="J1157">
        <v>0</v>
      </c>
      <c r="K1157">
        <v>54535</v>
      </c>
      <c r="L1157">
        <v>49890.907625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 t="s">
        <v>38</v>
      </c>
      <c r="Z1157" s="3"/>
    </row>
    <row r="1158" spans="1:26" hidden="1" x14ac:dyDescent="0.25">
      <c r="A1158" s="10" t="str">
        <f t="shared" si="18"/>
        <v>2016Greater Bay Area1-in-2September PeakCAISO2</v>
      </c>
      <c r="B1158" s="10" t="s">
        <v>57</v>
      </c>
      <c r="C1158" s="10" t="s">
        <v>10</v>
      </c>
      <c r="D1158" s="10" t="s">
        <v>7</v>
      </c>
      <c r="E1158" s="10" t="s">
        <v>9</v>
      </c>
      <c r="F1158">
        <v>2</v>
      </c>
      <c r="G1158">
        <v>0.52609717845916748</v>
      </c>
      <c r="H1158">
        <v>0.52609717845916748</v>
      </c>
      <c r="I1158">
        <v>64.121574401855469</v>
      </c>
      <c r="J1158">
        <v>0</v>
      </c>
      <c r="K1158">
        <v>54535</v>
      </c>
      <c r="L1158">
        <v>49890.907625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 t="s">
        <v>39</v>
      </c>
      <c r="Z1158" s="3"/>
    </row>
    <row r="1159" spans="1:26" hidden="1" x14ac:dyDescent="0.25">
      <c r="A1159" s="10" t="str">
        <f t="shared" si="18"/>
        <v>2016Greater Bay Area1-in-10September PeakCAISO2</v>
      </c>
      <c r="B1159" s="10" t="s">
        <v>57</v>
      </c>
      <c r="C1159" s="10" t="s">
        <v>10</v>
      </c>
      <c r="D1159" s="10" t="s">
        <v>7</v>
      </c>
      <c r="E1159" s="10" t="s">
        <v>1</v>
      </c>
      <c r="F1159">
        <v>2</v>
      </c>
      <c r="G1159">
        <v>0.64125460386276245</v>
      </c>
      <c r="H1159">
        <v>0.64125460386276245</v>
      </c>
      <c r="I1159">
        <v>67.909652709960937</v>
      </c>
      <c r="J1159">
        <v>0</v>
      </c>
      <c r="K1159">
        <v>54535</v>
      </c>
      <c r="L1159">
        <v>49890.907625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 t="s">
        <v>39</v>
      </c>
      <c r="Z1159" s="3"/>
    </row>
    <row r="1160" spans="1:26" hidden="1" x14ac:dyDescent="0.25">
      <c r="A1160" s="10" t="str">
        <f t="shared" si="18"/>
        <v>2016Greater Bay Area1-in-2September PeakPGE2</v>
      </c>
      <c r="B1160" s="10" t="s">
        <v>57</v>
      </c>
      <c r="C1160" s="10" t="s">
        <v>10</v>
      </c>
      <c r="D1160" s="10" t="s">
        <v>7</v>
      </c>
      <c r="E1160" s="10" t="s">
        <v>9</v>
      </c>
      <c r="F1160">
        <v>2</v>
      </c>
      <c r="G1160">
        <v>0.67348718643188477</v>
      </c>
      <c r="H1160">
        <v>0.67348718643188477</v>
      </c>
      <c r="I1160">
        <v>68.693321228027344</v>
      </c>
      <c r="J1160">
        <v>0</v>
      </c>
      <c r="K1160">
        <v>54535</v>
      </c>
      <c r="L1160">
        <v>49890.907625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 t="s">
        <v>38</v>
      </c>
      <c r="Z1160" s="3"/>
    </row>
    <row r="1161" spans="1:26" hidden="1" x14ac:dyDescent="0.25">
      <c r="A1161" s="10" t="str">
        <f t="shared" si="18"/>
        <v>2016Greater Bay Area1-in-10September PeakPGE2</v>
      </c>
      <c r="B1161" s="10" t="s">
        <v>57</v>
      </c>
      <c r="C1161" s="10" t="s">
        <v>10</v>
      </c>
      <c r="D1161" s="10" t="s">
        <v>7</v>
      </c>
      <c r="E1161" s="10" t="s">
        <v>1</v>
      </c>
      <c r="F1161">
        <v>2</v>
      </c>
      <c r="G1161">
        <v>0.75176119804382324</v>
      </c>
      <c r="H1161">
        <v>0.75176119804382324</v>
      </c>
      <c r="I1161">
        <v>72.133872985839844</v>
      </c>
      <c r="J1161">
        <v>0</v>
      </c>
      <c r="K1161">
        <v>54535</v>
      </c>
      <c r="L1161">
        <v>49890.907625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 t="s">
        <v>38</v>
      </c>
      <c r="Z1161" s="3"/>
    </row>
    <row r="1162" spans="1:26" hidden="1" x14ac:dyDescent="0.25">
      <c r="A1162" s="10" t="str">
        <f t="shared" si="18"/>
        <v>2016Greater Bay Area1-in-2September PeakCAISO3</v>
      </c>
      <c r="B1162" s="10" t="s">
        <v>57</v>
      </c>
      <c r="C1162" s="10" t="s">
        <v>10</v>
      </c>
      <c r="D1162" s="10" t="s">
        <v>7</v>
      </c>
      <c r="E1162" s="10" t="s">
        <v>9</v>
      </c>
      <c r="F1162">
        <v>3</v>
      </c>
      <c r="G1162">
        <v>0.46026912331581116</v>
      </c>
      <c r="H1162">
        <v>0.46026912331581116</v>
      </c>
      <c r="I1162">
        <v>63.03515625</v>
      </c>
      <c r="J1162">
        <v>0</v>
      </c>
      <c r="K1162">
        <v>54535</v>
      </c>
      <c r="L1162">
        <v>49890.907625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 t="s">
        <v>39</v>
      </c>
      <c r="Z1162" s="3"/>
    </row>
    <row r="1163" spans="1:26" hidden="1" x14ac:dyDescent="0.25">
      <c r="A1163" s="10" t="str">
        <f t="shared" si="18"/>
        <v>2016Greater Bay Area1-in-10September PeakCAISO3</v>
      </c>
      <c r="B1163" s="10" t="s">
        <v>57</v>
      </c>
      <c r="C1163" s="10" t="s">
        <v>10</v>
      </c>
      <c r="D1163" s="10" t="s">
        <v>7</v>
      </c>
      <c r="E1163" s="10" t="s">
        <v>1</v>
      </c>
      <c r="F1163">
        <v>3</v>
      </c>
      <c r="G1163">
        <v>0.56101739406585693</v>
      </c>
      <c r="H1163">
        <v>0.56101739406585693</v>
      </c>
      <c r="I1163">
        <v>66.358818054199219</v>
      </c>
      <c r="J1163">
        <v>0</v>
      </c>
      <c r="K1163">
        <v>54535</v>
      </c>
      <c r="L1163">
        <v>49890.907625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 t="s">
        <v>39</v>
      </c>
      <c r="Z1163" s="3"/>
    </row>
    <row r="1164" spans="1:26" hidden="1" x14ac:dyDescent="0.25">
      <c r="A1164" s="10" t="str">
        <f t="shared" si="18"/>
        <v>2016Greater Bay Area1-in-2September PeakPGE3</v>
      </c>
      <c r="B1164" s="10" t="s">
        <v>57</v>
      </c>
      <c r="C1164" s="10" t="s">
        <v>10</v>
      </c>
      <c r="D1164" s="10" t="s">
        <v>7</v>
      </c>
      <c r="E1164" s="10" t="s">
        <v>9</v>
      </c>
      <c r="F1164">
        <v>3</v>
      </c>
      <c r="G1164">
        <v>0.58921688795089722</v>
      </c>
      <c r="H1164">
        <v>0.58921688795089722</v>
      </c>
      <c r="I1164">
        <v>67.518028259277344</v>
      </c>
      <c r="J1164">
        <v>0</v>
      </c>
      <c r="K1164">
        <v>54535</v>
      </c>
      <c r="L1164">
        <v>49890.907625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 t="s">
        <v>38</v>
      </c>
      <c r="Z1164" s="3"/>
    </row>
    <row r="1165" spans="1:26" hidden="1" x14ac:dyDescent="0.25">
      <c r="A1165" s="10" t="str">
        <f t="shared" si="18"/>
        <v>2016Greater Bay Area1-in-10September PeakPGE3</v>
      </c>
      <c r="B1165" s="10" t="s">
        <v>57</v>
      </c>
      <c r="C1165" s="10" t="s">
        <v>10</v>
      </c>
      <c r="D1165" s="10" t="s">
        <v>7</v>
      </c>
      <c r="E1165" s="10" t="s">
        <v>1</v>
      </c>
      <c r="F1165">
        <v>3</v>
      </c>
      <c r="G1165">
        <v>0.65769684314727783</v>
      </c>
      <c r="H1165">
        <v>0.65769684314727783</v>
      </c>
      <c r="I1165">
        <v>70.560653686523437</v>
      </c>
      <c r="J1165">
        <v>0</v>
      </c>
      <c r="K1165">
        <v>54535</v>
      </c>
      <c r="L1165">
        <v>49890.907625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 t="s">
        <v>38</v>
      </c>
      <c r="Z1165" s="3"/>
    </row>
    <row r="1166" spans="1:26" hidden="1" x14ac:dyDescent="0.25">
      <c r="A1166" s="10" t="str">
        <f t="shared" si="18"/>
        <v>2016Greater Bay Area1-in-2September PeakCAISO4</v>
      </c>
      <c r="B1166" s="10" t="s">
        <v>57</v>
      </c>
      <c r="C1166" s="10" t="s">
        <v>10</v>
      </c>
      <c r="D1166" s="10" t="s">
        <v>7</v>
      </c>
      <c r="E1166" s="10" t="s">
        <v>9</v>
      </c>
      <c r="F1166">
        <v>4</v>
      </c>
      <c r="G1166">
        <v>0.42056271433830261</v>
      </c>
      <c r="H1166">
        <v>0.42056271433830261</v>
      </c>
      <c r="I1166">
        <v>62.124298095703125</v>
      </c>
      <c r="J1166">
        <v>0</v>
      </c>
      <c r="K1166">
        <v>54535</v>
      </c>
      <c r="L1166">
        <v>49890.907625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 t="s">
        <v>39</v>
      </c>
      <c r="Z1166" s="3"/>
    </row>
    <row r="1167" spans="1:26" hidden="1" x14ac:dyDescent="0.25">
      <c r="A1167" s="10" t="str">
        <f t="shared" si="18"/>
        <v>2016Greater Bay Area1-in-10September PeakCAISO4</v>
      </c>
      <c r="B1167" s="10" t="s">
        <v>57</v>
      </c>
      <c r="C1167" s="10" t="s">
        <v>10</v>
      </c>
      <c r="D1167" s="10" t="s">
        <v>7</v>
      </c>
      <c r="E1167" s="10" t="s">
        <v>1</v>
      </c>
      <c r="F1167">
        <v>4</v>
      </c>
      <c r="G1167">
        <v>0.51261967420578003</v>
      </c>
      <c r="H1167">
        <v>0.51261967420578003</v>
      </c>
      <c r="I1167">
        <v>65.080863952636719</v>
      </c>
      <c r="J1167">
        <v>0</v>
      </c>
      <c r="K1167">
        <v>54535</v>
      </c>
      <c r="L1167">
        <v>49890.907625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 t="s">
        <v>39</v>
      </c>
      <c r="Z1167" s="3"/>
    </row>
    <row r="1168" spans="1:26" hidden="1" x14ac:dyDescent="0.25">
      <c r="A1168" s="10" t="str">
        <f t="shared" si="18"/>
        <v>2016Greater Bay Area1-in-2September PeakPGE4</v>
      </c>
      <c r="B1168" s="10" t="s">
        <v>57</v>
      </c>
      <c r="C1168" s="10" t="s">
        <v>10</v>
      </c>
      <c r="D1168" s="10" t="s">
        <v>7</v>
      </c>
      <c r="E1168" s="10" t="s">
        <v>9</v>
      </c>
      <c r="F1168">
        <v>4</v>
      </c>
      <c r="G1168">
        <v>0.53838646411895752</v>
      </c>
      <c r="H1168">
        <v>0.53838646411895752</v>
      </c>
      <c r="I1168">
        <v>65.950836181640625</v>
      </c>
      <c r="J1168">
        <v>0</v>
      </c>
      <c r="K1168">
        <v>54535</v>
      </c>
      <c r="L1168">
        <v>49890.907625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 t="s">
        <v>38</v>
      </c>
      <c r="Z1168" s="3"/>
    </row>
    <row r="1169" spans="1:26" hidden="1" x14ac:dyDescent="0.25">
      <c r="A1169" s="10" t="str">
        <f t="shared" si="18"/>
        <v>2016Greater Bay Area1-in-10September PeakPGE4</v>
      </c>
      <c r="B1169" s="10" t="s">
        <v>57</v>
      </c>
      <c r="C1169" s="10" t="s">
        <v>10</v>
      </c>
      <c r="D1169" s="10" t="s">
        <v>7</v>
      </c>
      <c r="E1169" s="10" t="s">
        <v>1</v>
      </c>
      <c r="F1169">
        <v>4</v>
      </c>
      <c r="G1169">
        <v>0.60095876455307007</v>
      </c>
      <c r="H1169">
        <v>0.60095876455307007</v>
      </c>
      <c r="I1169">
        <v>69.154747009277344</v>
      </c>
      <c r="J1169">
        <v>0</v>
      </c>
      <c r="K1169">
        <v>54535</v>
      </c>
      <c r="L1169">
        <v>49890.907625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 t="s">
        <v>38</v>
      </c>
      <c r="Z1169" s="3"/>
    </row>
    <row r="1170" spans="1:26" hidden="1" x14ac:dyDescent="0.25">
      <c r="A1170" s="10" t="str">
        <f t="shared" si="18"/>
        <v>2016Greater Bay Area1-in-10September PeakCAISO5</v>
      </c>
      <c r="B1170" s="10" t="s">
        <v>57</v>
      </c>
      <c r="C1170" s="10" t="s">
        <v>10</v>
      </c>
      <c r="D1170" s="10" t="s">
        <v>7</v>
      </c>
      <c r="E1170" s="10" t="s">
        <v>1</v>
      </c>
      <c r="F1170">
        <v>5</v>
      </c>
      <c r="G1170">
        <v>0.48840880393981934</v>
      </c>
      <c r="H1170">
        <v>0.48840880393981934</v>
      </c>
      <c r="I1170">
        <v>64.065620422363281</v>
      </c>
      <c r="J1170">
        <v>0</v>
      </c>
      <c r="K1170">
        <v>54535</v>
      </c>
      <c r="L1170">
        <v>49890.907625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 t="s">
        <v>39</v>
      </c>
      <c r="Z1170" s="3"/>
    </row>
    <row r="1171" spans="1:26" hidden="1" x14ac:dyDescent="0.25">
      <c r="A1171" s="10" t="str">
        <f t="shared" si="18"/>
        <v>2016Greater Bay Area1-in-2September PeakCAISO5</v>
      </c>
      <c r="B1171" s="10" t="s">
        <v>57</v>
      </c>
      <c r="C1171" s="10" t="s">
        <v>10</v>
      </c>
      <c r="D1171" s="10" t="s">
        <v>7</v>
      </c>
      <c r="E1171" s="10" t="s">
        <v>9</v>
      </c>
      <c r="F1171">
        <v>5</v>
      </c>
      <c r="G1171">
        <v>0.4006996750831604</v>
      </c>
      <c r="H1171">
        <v>0.4006996750831604</v>
      </c>
      <c r="I1171">
        <v>61.357967376708984</v>
      </c>
      <c r="J1171">
        <v>0</v>
      </c>
      <c r="K1171">
        <v>54535</v>
      </c>
      <c r="L1171">
        <v>49890.907625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 t="s">
        <v>39</v>
      </c>
      <c r="Z1171" s="3"/>
    </row>
    <row r="1172" spans="1:26" hidden="1" x14ac:dyDescent="0.25">
      <c r="A1172" s="10" t="str">
        <f t="shared" si="18"/>
        <v>2016Greater Bay Area1-in-2September PeakPGE5</v>
      </c>
      <c r="B1172" s="10" t="s">
        <v>57</v>
      </c>
      <c r="C1172" s="10" t="s">
        <v>10</v>
      </c>
      <c r="D1172" s="10" t="s">
        <v>7</v>
      </c>
      <c r="E1172" s="10" t="s">
        <v>9</v>
      </c>
      <c r="F1172">
        <v>5</v>
      </c>
      <c r="G1172">
        <v>0.51295864582061768</v>
      </c>
      <c r="H1172">
        <v>0.51295864582061768</v>
      </c>
      <c r="I1172">
        <v>64.912872314453125</v>
      </c>
      <c r="J1172">
        <v>0</v>
      </c>
      <c r="K1172">
        <v>54535</v>
      </c>
      <c r="L1172">
        <v>49890.907625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 t="s">
        <v>38</v>
      </c>
      <c r="Z1172" s="3"/>
    </row>
    <row r="1173" spans="1:26" hidden="1" x14ac:dyDescent="0.25">
      <c r="A1173" s="10" t="str">
        <f t="shared" si="18"/>
        <v>2016Greater Bay Area1-in-10September PeakPGE5</v>
      </c>
      <c r="B1173" s="10" t="s">
        <v>57</v>
      </c>
      <c r="C1173" s="10" t="s">
        <v>10</v>
      </c>
      <c r="D1173" s="10" t="s">
        <v>7</v>
      </c>
      <c r="E1173" s="10" t="s">
        <v>1</v>
      </c>
      <c r="F1173">
        <v>5</v>
      </c>
      <c r="G1173">
        <v>0.57257568836212158</v>
      </c>
      <c r="H1173">
        <v>0.57257568836212158</v>
      </c>
      <c r="I1173">
        <v>68.216865539550781</v>
      </c>
      <c r="J1173">
        <v>0</v>
      </c>
      <c r="K1173">
        <v>54535</v>
      </c>
      <c r="L1173">
        <v>49890.907625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 t="s">
        <v>38</v>
      </c>
      <c r="Z1173" s="3"/>
    </row>
    <row r="1174" spans="1:26" hidden="1" x14ac:dyDescent="0.25">
      <c r="A1174" s="10" t="str">
        <f t="shared" si="18"/>
        <v>2016Greater Bay Area1-in-10September PeakCAISO6</v>
      </c>
      <c r="B1174" s="10" t="s">
        <v>57</v>
      </c>
      <c r="C1174" s="10" t="s">
        <v>10</v>
      </c>
      <c r="D1174" s="10" t="s">
        <v>7</v>
      </c>
      <c r="E1174" s="10" t="s">
        <v>1</v>
      </c>
      <c r="F1174">
        <v>6</v>
      </c>
      <c r="G1174">
        <v>0.49927392601966858</v>
      </c>
      <c r="H1174">
        <v>0.49927392601966858</v>
      </c>
      <c r="I1174">
        <v>62.924938201904297</v>
      </c>
      <c r="J1174">
        <v>0</v>
      </c>
      <c r="K1174">
        <v>54535</v>
      </c>
      <c r="L1174">
        <v>49890.907625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 t="s">
        <v>39</v>
      </c>
      <c r="Z1174" s="3"/>
    </row>
    <row r="1175" spans="1:26" hidden="1" x14ac:dyDescent="0.25">
      <c r="A1175" s="10" t="str">
        <f t="shared" si="18"/>
        <v>2016Greater Bay Area1-in-2September PeakCAISO6</v>
      </c>
      <c r="B1175" s="10" t="s">
        <v>57</v>
      </c>
      <c r="C1175" s="10" t="s">
        <v>10</v>
      </c>
      <c r="D1175" s="10" t="s">
        <v>7</v>
      </c>
      <c r="E1175" s="10" t="s">
        <v>9</v>
      </c>
      <c r="F1175">
        <v>6</v>
      </c>
      <c r="G1175">
        <v>0.40961360931396484</v>
      </c>
      <c r="H1175">
        <v>0.40961360931396484</v>
      </c>
      <c r="I1175">
        <v>60.771228790283203</v>
      </c>
      <c r="J1175">
        <v>0</v>
      </c>
      <c r="K1175">
        <v>54535</v>
      </c>
      <c r="L1175">
        <v>49890.907625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 t="s">
        <v>39</v>
      </c>
      <c r="Z1175" s="3"/>
    </row>
    <row r="1176" spans="1:26" hidden="1" x14ac:dyDescent="0.25">
      <c r="A1176" s="10" t="str">
        <f t="shared" si="18"/>
        <v>2016Greater Bay Area1-in-10September PeakPGE6</v>
      </c>
      <c r="B1176" s="10" t="s">
        <v>57</v>
      </c>
      <c r="C1176" s="10" t="s">
        <v>10</v>
      </c>
      <c r="D1176" s="10" t="s">
        <v>7</v>
      </c>
      <c r="E1176" s="10" t="s">
        <v>1</v>
      </c>
      <c r="F1176">
        <v>6</v>
      </c>
      <c r="G1176">
        <v>0.58531314134597778</v>
      </c>
      <c r="H1176">
        <v>0.58531314134597778</v>
      </c>
      <c r="I1176">
        <v>66.930618286132813</v>
      </c>
      <c r="J1176">
        <v>0</v>
      </c>
      <c r="K1176">
        <v>54535</v>
      </c>
      <c r="L1176">
        <v>49890.907625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 t="s">
        <v>38</v>
      </c>
      <c r="Z1176" s="3"/>
    </row>
    <row r="1177" spans="1:26" hidden="1" x14ac:dyDescent="0.25">
      <c r="A1177" s="10" t="str">
        <f t="shared" si="18"/>
        <v>2016Greater Bay Area1-in-2September PeakPGE6</v>
      </c>
      <c r="B1177" s="10" t="s">
        <v>57</v>
      </c>
      <c r="C1177" s="10" t="s">
        <v>10</v>
      </c>
      <c r="D1177" s="10" t="s">
        <v>7</v>
      </c>
      <c r="E1177" s="10" t="s">
        <v>9</v>
      </c>
      <c r="F1177">
        <v>6</v>
      </c>
      <c r="G1177">
        <v>0.52436989545822144</v>
      </c>
      <c r="H1177">
        <v>0.52436989545822144</v>
      </c>
      <c r="I1177">
        <v>64.033767700195313</v>
      </c>
      <c r="J1177">
        <v>0</v>
      </c>
      <c r="K1177">
        <v>54535</v>
      </c>
      <c r="L1177">
        <v>49890.907625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 t="s">
        <v>38</v>
      </c>
      <c r="Z1177" s="3"/>
    </row>
    <row r="1178" spans="1:26" hidden="1" x14ac:dyDescent="0.25">
      <c r="A1178" s="10" t="str">
        <f t="shared" si="18"/>
        <v>2016Greater Bay Area1-in-2September PeakCAISO7</v>
      </c>
      <c r="B1178" s="10" t="s">
        <v>57</v>
      </c>
      <c r="C1178" s="10" t="s">
        <v>10</v>
      </c>
      <c r="D1178" s="10" t="s">
        <v>7</v>
      </c>
      <c r="E1178" s="10" t="s">
        <v>9</v>
      </c>
      <c r="F1178">
        <v>7</v>
      </c>
      <c r="G1178">
        <v>0.45940062403678894</v>
      </c>
      <c r="H1178">
        <v>0.45940062403678894</v>
      </c>
      <c r="I1178">
        <v>60.270282745361328</v>
      </c>
      <c r="J1178">
        <v>0</v>
      </c>
      <c r="K1178">
        <v>54535</v>
      </c>
      <c r="L1178">
        <v>49890.907625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 t="s">
        <v>39</v>
      </c>
      <c r="Z1178" s="3"/>
    </row>
    <row r="1179" spans="1:26" hidden="1" x14ac:dyDescent="0.25">
      <c r="A1179" s="10" t="str">
        <f t="shared" si="18"/>
        <v>2016Greater Bay Area1-in-10September PeakCAISO7</v>
      </c>
      <c r="B1179" s="10" t="s">
        <v>57</v>
      </c>
      <c r="C1179" s="10" t="s">
        <v>10</v>
      </c>
      <c r="D1179" s="10" t="s">
        <v>7</v>
      </c>
      <c r="E1179" s="10" t="s">
        <v>1</v>
      </c>
      <c r="F1179">
        <v>7</v>
      </c>
      <c r="G1179">
        <v>0.55995875597000122</v>
      </c>
      <c r="H1179">
        <v>0.55995875597000122</v>
      </c>
      <c r="I1179">
        <v>62.591587066650391</v>
      </c>
      <c r="J1179">
        <v>0</v>
      </c>
      <c r="K1179">
        <v>54535</v>
      </c>
      <c r="L1179">
        <v>49890.907625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 t="s">
        <v>39</v>
      </c>
      <c r="Z1179" s="3"/>
    </row>
    <row r="1180" spans="1:26" hidden="1" x14ac:dyDescent="0.25">
      <c r="A1180" s="10" t="str">
        <f t="shared" si="18"/>
        <v>2016Greater Bay Area1-in-2September PeakPGE7</v>
      </c>
      <c r="B1180" s="10" t="s">
        <v>57</v>
      </c>
      <c r="C1180" s="10" t="s">
        <v>10</v>
      </c>
      <c r="D1180" s="10" t="s">
        <v>7</v>
      </c>
      <c r="E1180" s="10" t="s">
        <v>9</v>
      </c>
      <c r="F1180">
        <v>7</v>
      </c>
      <c r="G1180">
        <v>0.58810508251190186</v>
      </c>
      <c r="H1180">
        <v>0.58810508251190186</v>
      </c>
      <c r="I1180">
        <v>63.250011444091797</v>
      </c>
      <c r="J1180">
        <v>0</v>
      </c>
      <c r="K1180">
        <v>54535</v>
      </c>
      <c r="L1180">
        <v>49890.907625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 t="s">
        <v>38</v>
      </c>
      <c r="Z1180" s="3"/>
    </row>
    <row r="1181" spans="1:26" hidden="1" x14ac:dyDescent="0.25">
      <c r="A1181" s="10" t="str">
        <f t="shared" si="18"/>
        <v>2016Greater Bay Area1-in-10September PeakPGE7</v>
      </c>
      <c r="B1181" s="10" t="s">
        <v>57</v>
      </c>
      <c r="C1181" s="10" t="s">
        <v>10</v>
      </c>
      <c r="D1181" s="10" t="s">
        <v>7</v>
      </c>
      <c r="E1181" s="10" t="s">
        <v>1</v>
      </c>
      <c r="F1181">
        <v>7</v>
      </c>
      <c r="G1181">
        <v>0.65645575523376465</v>
      </c>
      <c r="H1181">
        <v>0.65645575523376465</v>
      </c>
      <c r="I1181">
        <v>66.290313720703125</v>
      </c>
      <c r="J1181">
        <v>0</v>
      </c>
      <c r="K1181">
        <v>54535</v>
      </c>
      <c r="L1181">
        <v>49890.907625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 t="s">
        <v>38</v>
      </c>
      <c r="Z1181" s="3"/>
    </row>
    <row r="1182" spans="1:26" hidden="1" x14ac:dyDescent="0.25">
      <c r="A1182" s="10" t="str">
        <f t="shared" si="18"/>
        <v>2016Greater Bay Area1-in-2September PeakCAISO8</v>
      </c>
      <c r="B1182" s="10" t="s">
        <v>57</v>
      </c>
      <c r="C1182" s="10" t="s">
        <v>10</v>
      </c>
      <c r="D1182" s="10" t="s">
        <v>7</v>
      </c>
      <c r="E1182" s="10" t="s">
        <v>9</v>
      </c>
      <c r="F1182">
        <v>8</v>
      </c>
      <c r="G1182">
        <v>0.49474146962165833</v>
      </c>
      <c r="H1182">
        <v>0.49474146962165833</v>
      </c>
      <c r="I1182">
        <v>61.046012878417969</v>
      </c>
      <c r="J1182">
        <v>0</v>
      </c>
      <c r="K1182">
        <v>54535</v>
      </c>
      <c r="L1182">
        <v>49890.907625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 t="s">
        <v>39</v>
      </c>
      <c r="Z1182" s="3"/>
    </row>
    <row r="1183" spans="1:26" hidden="1" x14ac:dyDescent="0.25">
      <c r="A1183" s="10" t="str">
        <f t="shared" si="18"/>
        <v>2016Greater Bay Area1-in-10September PeakCAISO8</v>
      </c>
      <c r="B1183" s="10" t="s">
        <v>57</v>
      </c>
      <c r="C1183" s="10" t="s">
        <v>10</v>
      </c>
      <c r="D1183" s="10" t="s">
        <v>7</v>
      </c>
      <c r="E1183" s="10" t="s">
        <v>1</v>
      </c>
      <c r="F1183">
        <v>8</v>
      </c>
      <c r="G1183">
        <v>0.60303539037704468</v>
      </c>
      <c r="H1183">
        <v>0.60303539037704468</v>
      </c>
      <c r="I1183">
        <v>63.720634460449219</v>
      </c>
      <c r="J1183">
        <v>0</v>
      </c>
      <c r="K1183">
        <v>54535</v>
      </c>
      <c r="L1183">
        <v>49890.907625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 t="s">
        <v>39</v>
      </c>
      <c r="Z1183" s="3"/>
    </row>
    <row r="1184" spans="1:26" hidden="1" x14ac:dyDescent="0.25">
      <c r="A1184" s="10" t="str">
        <f t="shared" si="18"/>
        <v>2016Greater Bay Area1-in-2September PeakPGE8</v>
      </c>
      <c r="B1184" s="10" t="s">
        <v>57</v>
      </c>
      <c r="C1184" s="10" t="s">
        <v>10</v>
      </c>
      <c r="D1184" s="10" t="s">
        <v>7</v>
      </c>
      <c r="E1184" s="10" t="s">
        <v>9</v>
      </c>
      <c r="F1184">
        <v>8</v>
      </c>
      <c r="G1184">
        <v>0.63334691524505615</v>
      </c>
      <c r="H1184">
        <v>0.63334691524505615</v>
      </c>
      <c r="I1184">
        <v>64.519004821777344</v>
      </c>
      <c r="J1184">
        <v>0</v>
      </c>
      <c r="K1184">
        <v>54535</v>
      </c>
      <c r="L1184">
        <v>49890.907625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 t="s">
        <v>38</v>
      </c>
      <c r="Z1184" s="3"/>
    </row>
    <row r="1185" spans="1:26" hidden="1" x14ac:dyDescent="0.25">
      <c r="A1185" s="10" t="str">
        <f t="shared" si="18"/>
        <v>2016Greater Bay Area1-in-10September PeakPGE8</v>
      </c>
      <c r="B1185" s="10" t="s">
        <v>57</v>
      </c>
      <c r="C1185" s="10" t="s">
        <v>10</v>
      </c>
      <c r="D1185" s="10" t="s">
        <v>7</v>
      </c>
      <c r="E1185" s="10" t="s">
        <v>1</v>
      </c>
      <c r="F1185">
        <v>8</v>
      </c>
      <c r="G1185">
        <v>0.70695573091506958</v>
      </c>
      <c r="H1185">
        <v>0.70695573091506958</v>
      </c>
      <c r="I1185">
        <v>67.2713623046875</v>
      </c>
      <c r="J1185">
        <v>0</v>
      </c>
      <c r="K1185">
        <v>54535</v>
      </c>
      <c r="L1185">
        <v>49890.907625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 t="s">
        <v>38</v>
      </c>
      <c r="Z1185" s="3"/>
    </row>
    <row r="1186" spans="1:26" hidden="1" x14ac:dyDescent="0.25">
      <c r="A1186" s="10" t="str">
        <f t="shared" si="18"/>
        <v>2016Greater Bay Area1-in-10September PeakCAISO9</v>
      </c>
      <c r="B1186" s="10" t="s">
        <v>57</v>
      </c>
      <c r="C1186" s="10" t="s">
        <v>10</v>
      </c>
      <c r="D1186" s="10" t="s">
        <v>7</v>
      </c>
      <c r="E1186" s="10" t="s">
        <v>1</v>
      </c>
      <c r="F1186">
        <v>9</v>
      </c>
      <c r="G1186">
        <v>0.59011441469192505</v>
      </c>
      <c r="H1186">
        <v>0.59011441469192505</v>
      </c>
      <c r="I1186">
        <v>68.200103759765625</v>
      </c>
      <c r="J1186">
        <v>0</v>
      </c>
      <c r="K1186">
        <v>54535</v>
      </c>
      <c r="L1186">
        <v>49890.907625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 t="s">
        <v>39</v>
      </c>
      <c r="Z1186" s="3"/>
    </row>
    <row r="1187" spans="1:26" hidden="1" x14ac:dyDescent="0.25">
      <c r="A1187" s="10" t="str">
        <f t="shared" si="18"/>
        <v>2016Greater Bay Area1-in-2September PeakCAISO9</v>
      </c>
      <c r="B1187" s="10" t="s">
        <v>57</v>
      </c>
      <c r="C1187" s="10" t="s">
        <v>10</v>
      </c>
      <c r="D1187" s="10" t="s">
        <v>7</v>
      </c>
      <c r="E1187" s="10" t="s">
        <v>9</v>
      </c>
      <c r="F1187">
        <v>9</v>
      </c>
      <c r="G1187">
        <v>0.48414087295532227</v>
      </c>
      <c r="H1187">
        <v>0.48414087295532227</v>
      </c>
      <c r="I1187">
        <v>63.819435119628906</v>
      </c>
      <c r="J1187">
        <v>0</v>
      </c>
      <c r="K1187">
        <v>54535</v>
      </c>
      <c r="L1187">
        <v>49890.907625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 t="s">
        <v>39</v>
      </c>
      <c r="Z1187" s="3"/>
    </row>
    <row r="1188" spans="1:26" hidden="1" x14ac:dyDescent="0.25">
      <c r="A1188" s="10" t="str">
        <f t="shared" si="18"/>
        <v>2016Greater Bay Area1-in-2September PeakPGE9</v>
      </c>
      <c r="B1188" s="10" t="s">
        <v>57</v>
      </c>
      <c r="C1188" s="10" t="s">
        <v>10</v>
      </c>
      <c r="D1188" s="10" t="s">
        <v>7</v>
      </c>
      <c r="E1188" s="10" t="s">
        <v>9</v>
      </c>
      <c r="F1188">
        <v>9</v>
      </c>
      <c r="G1188">
        <v>0.61977648735046387</v>
      </c>
      <c r="H1188">
        <v>0.61977648735046387</v>
      </c>
      <c r="I1188">
        <v>68.802017211914063</v>
      </c>
      <c r="J1188">
        <v>0</v>
      </c>
      <c r="K1188">
        <v>54535</v>
      </c>
      <c r="L1188">
        <v>49890.907625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 t="s">
        <v>38</v>
      </c>
      <c r="Z1188" s="3"/>
    </row>
    <row r="1189" spans="1:26" hidden="1" x14ac:dyDescent="0.25">
      <c r="A1189" s="10" t="str">
        <f t="shared" si="18"/>
        <v>2016Greater Bay Area1-in-10September PeakPGE9</v>
      </c>
      <c r="B1189" s="10" t="s">
        <v>57</v>
      </c>
      <c r="C1189" s="10" t="s">
        <v>10</v>
      </c>
      <c r="D1189" s="10" t="s">
        <v>7</v>
      </c>
      <c r="E1189" s="10" t="s">
        <v>1</v>
      </c>
      <c r="F1189">
        <v>9</v>
      </c>
      <c r="G1189">
        <v>0.69180810451507568</v>
      </c>
      <c r="H1189">
        <v>0.69180810451507568</v>
      </c>
      <c r="I1189">
        <v>72.450050354003906</v>
      </c>
      <c r="J1189">
        <v>0</v>
      </c>
      <c r="K1189">
        <v>54535</v>
      </c>
      <c r="L1189">
        <v>49890.907625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 t="s">
        <v>38</v>
      </c>
      <c r="Z1189" s="3"/>
    </row>
    <row r="1190" spans="1:26" hidden="1" x14ac:dyDescent="0.25">
      <c r="A1190" s="10" t="str">
        <f t="shared" si="18"/>
        <v>2016Greater Bay Area1-in-2September PeakCAISO10</v>
      </c>
      <c r="B1190" s="10" t="s">
        <v>57</v>
      </c>
      <c r="C1190" s="10" t="s">
        <v>10</v>
      </c>
      <c r="D1190" s="10" t="s">
        <v>7</v>
      </c>
      <c r="E1190" s="10" t="s">
        <v>9</v>
      </c>
      <c r="F1190">
        <v>10</v>
      </c>
      <c r="G1190">
        <v>0.48685860633850098</v>
      </c>
      <c r="H1190">
        <v>0.48685860633850098</v>
      </c>
      <c r="I1190">
        <v>67.630134582519531</v>
      </c>
      <c r="J1190">
        <v>0</v>
      </c>
      <c r="K1190">
        <v>54535</v>
      </c>
      <c r="L1190">
        <v>49890.907625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 t="s">
        <v>39</v>
      </c>
      <c r="Z1190" s="3"/>
    </row>
    <row r="1191" spans="1:26" hidden="1" x14ac:dyDescent="0.25">
      <c r="A1191" s="10" t="str">
        <f t="shared" si="18"/>
        <v>2016Greater Bay Area1-in-10September PeakCAISO10</v>
      </c>
      <c r="B1191" s="10" t="s">
        <v>57</v>
      </c>
      <c r="C1191" s="10" t="s">
        <v>10</v>
      </c>
      <c r="D1191" s="10" t="s">
        <v>7</v>
      </c>
      <c r="E1191" s="10" t="s">
        <v>1</v>
      </c>
      <c r="F1191">
        <v>10</v>
      </c>
      <c r="G1191">
        <v>0.59342706203460693</v>
      </c>
      <c r="H1191">
        <v>0.59342706203460693</v>
      </c>
      <c r="I1191">
        <v>73.493896484375</v>
      </c>
      <c r="J1191">
        <v>0</v>
      </c>
      <c r="K1191">
        <v>54535</v>
      </c>
      <c r="L1191">
        <v>49890.907625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 t="s">
        <v>39</v>
      </c>
      <c r="Z1191" s="3"/>
    </row>
    <row r="1192" spans="1:26" hidden="1" x14ac:dyDescent="0.25">
      <c r="A1192" s="10" t="str">
        <f t="shared" si="18"/>
        <v>2016Greater Bay Area1-in-2September PeakPGE10</v>
      </c>
      <c r="B1192" s="10" t="s">
        <v>57</v>
      </c>
      <c r="C1192" s="10" t="s">
        <v>10</v>
      </c>
      <c r="D1192" s="10" t="s">
        <v>7</v>
      </c>
      <c r="E1192" s="10" t="s">
        <v>9</v>
      </c>
      <c r="F1192">
        <v>10</v>
      </c>
      <c r="G1192">
        <v>0.62325561046600342</v>
      </c>
      <c r="H1192">
        <v>0.62325561046600342</v>
      </c>
      <c r="I1192">
        <v>73.834266662597656</v>
      </c>
      <c r="J1192">
        <v>0</v>
      </c>
      <c r="K1192">
        <v>54535</v>
      </c>
      <c r="L1192">
        <v>49890.907625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 t="s">
        <v>38</v>
      </c>
      <c r="Z1192" s="3"/>
    </row>
    <row r="1193" spans="1:26" hidden="1" x14ac:dyDescent="0.25">
      <c r="A1193" s="10" t="str">
        <f t="shared" si="18"/>
        <v>2016Greater Bay Area1-in-10September PeakPGE10</v>
      </c>
      <c r="B1193" s="10" t="s">
        <v>57</v>
      </c>
      <c r="C1193" s="10" t="s">
        <v>10</v>
      </c>
      <c r="D1193" s="10" t="s">
        <v>7</v>
      </c>
      <c r="E1193" s="10" t="s">
        <v>1</v>
      </c>
      <c r="F1193">
        <v>10</v>
      </c>
      <c r="G1193">
        <v>0.69569158554077148</v>
      </c>
      <c r="H1193">
        <v>0.69569158554077148</v>
      </c>
      <c r="I1193">
        <v>78.0419921875</v>
      </c>
      <c r="J1193">
        <v>0</v>
      </c>
      <c r="K1193">
        <v>54535</v>
      </c>
      <c r="L1193">
        <v>49890.907625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 t="s">
        <v>38</v>
      </c>
      <c r="Z1193" s="3"/>
    </row>
    <row r="1194" spans="1:26" hidden="1" x14ac:dyDescent="0.25">
      <c r="A1194" s="10" t="str">
        <f t="shared" si="18"/>
        <v>2016Greater Bay Area1-in-2September PeakCAISO11</v>
      </c>
      <c r="B1194" s="10" t="s">
        <v>57</v>
      </c>
      <c r="C1194" s="10" t="s">
        <v>10</v>
      </c>
      <c r="D1194" s="10" t="s">
        <v>7</v>
      </c>
      <c r="E1194" s="10" t="s">
        <v>9</v>
      </c>
      <c r="F1194">
        <v>11</v>
      </c>
      <c r="G1194">
        <v>0.52563828229904175</v>
      </c>
      <c r="H1194">
        <v>0.52563828229904175</v>
      </c>
      <c r="I1194">
        <v>71.647186279296875</v>
      </c>
      <c r="J1194">
        <v>0</v>
      </c>
      <c r="K1194">
        <v>54535</v>
      </c>
      <c r="L1194">
        <v>49890.907625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 t="s">
        <v>39</v>
      </c>
      <c r="Z1194" s="3"/>
    </row>
    <row r="1195" spans="1:26" hidden="1" x14ac:dyDescent="0.25">
      <c r="A1195" s="10" t="str">
        <f t="shared" si="18"/>
        <v>2016Greater Bay Area1-in-10September PeakCAISO11</v>
      </c>
      <c r="B1195" s="10" t="s">
        <v>57</v>
      </c>
      <c r="C1195" s="10" t="s">
        <v>10</v>
      </c>
      <c r="D1195" s="10" t="s">
        <v>7</v>
      </c>
      <c r="E1195" s="10" t="s">
        <v>1</v>
      </c>
      <c r="F1195">
        <v>11</v>
      </c>
      <c r="G1195">
        <v>0.64069521427154541</v>
      </c>
      <c r="H1195">
        <v>0.64069521427154541</v>
      </c>
      <c r="I1195">
        <v>78.301780700683594</v>
      </c>
      <c r="J1195">
        <v>0</v>
      </c>
      <c r="K1195">
        <v>54535</v>
      </c>
      <c r="L1195">
        <v>49890.907625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 t="s">
        <v>39</v>
      </c>
      <c r="Z1195" s="3"/>
    </row>
    <row r="1196" spans="1:26" hidden="1" x14ac:dyDescent="0.25">
      <c r="A1196" s="10" t="str">
        <f t="shared" si="18"/>
        <v>2016Greater Bay Area1-in-2September PeakPGE11</v>
      </c>
      <c r="B1196" s="10" t="s">
        <v>57</v>
      </c>
      <c r="C1196" s="10" t="s">
        <v>10</v>
      </c>
      <c r="D1196" s="10" t="s">
        <v>7</v>
      </c>
      <c r="E1196" s="10" t="s">
        <v>9</v>
      </c>
      <c r="F1196">
        <v>11</v>
      </c>
      <c r="G1196">
        <v>0.67289972305297852</v>
      </c>
      <c r="H1196">
        <v>0.67289972305297852</v>
      </c>
      <c r="I1196">
        <v>79.513687133789063</v>
      </c>
      <c r="J1196">
        <v>0</v>
      </c>
      <c r="K1196">
        <v>54535</v>
      </c>
      <c r="L1196">
        <v>49890.907625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 t="s">
        <v>38</v>
      </c>
      <c r="Z1196" s="3"/>
    </row>
    <row r="1197" spans="1:26" hidden="1" x14ac:dyDescent="0.25">
      <c r="A1197" s="10" t="str">
        <f t="shared" si="18"/>
        <v>2016Greater Bay Area1-in-10September PeakPGE11</v>
      </c>
      <c r="B1197" s="10" t="s">
        <v>57</v>
      </c>
      <c r="C1197" s="10" t="s">
        <v>10</v>
      </c>
      <c r="D1197" s="10" t="s">
        <v>7</v>
      </c>
      <c r="E1197" s="10" t="s">
        <v>1</v>
      </c>
      <c r="F1197">
        <v>11</v>
      </c>
      <c r="G1197">
        <v>0.75110542774200439</v>
      </c>
      <c r="H1197">
        <v>0.75110542774200439</v>
      </c>
      <c r="I1197">
        <v>83.739517211914063</v>
      </c>
      <c r="J1197">
        <v>0</v>
      </c>
      <c r="K1197">
        <v>54535</v>
      </c>
      <c r="L1197">
        <v>49890.907625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 t="s">
        <v>38</v>
      </c>
      <c r="Z1197" s="3"/>
    </row>
    <row r="1198" spans="1:26" hidden="1" x14ac:dyDescent="0.25">
      <c r="A1198" s="10" t="str">
        <f t="shared" si="18"/>
        <v>2016Greater Bay Area1-in-2September PeakCAISO12</v>
      </c>
      <c r="B1198" s="10" t="s">
        <v>57</v>
      </c>
      <c r="C1198" s="10" t="s">
        <v>10</v>
      </c>
      <c r="D1198" s="10" t="s">
        <v>7</v>
      </c>
      <c r="E1198" s="10" t="s">
        <v>9</v>
      </c>
      <c r="F1198">
        <v>12</v>
      </c>
      <c r="G1198">
        <v>0.62225335836410522</v>
      </c>
      <c r="H1198">
        <v>0.62225335836410522</v>
      </c>
      <c r="I1198">
        <v>76.104568481445312</v>
      </c>
      <c r="J1198">
        <v>0</v>
      </c>
      <c r="K1198">
        <v>54535</v>
      </c>
      <c r="L1198">
        <v>49890.907625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 t="s">
        <v>39</v>
      </c>
      <c r="Z1198" s="3"/>
    </row>
    <row r="1199" spans="1:26" hidden="1" x14ac:dyDescent="0.25">
      <c r="A1199" s="10" t="str">
        <f t="shared" si="18"/>
        <v>2016Greater Bay Area1-in-10September PeakCAISO12</v>
      </c>
      <c r="B1199" s="10" t="s">
        <v>57</v>
      </c>
      <c r="C1199" s="10" t="s">
        <v>10</v>
      </c>
      <c r="D1199" s="10" t="s">
        <v>7</v>
      </c>
      <c r="E1199" s="10" t="s">
        <v>1</v>
      </c>
      <c r="F1199">
        <v>12</v>
      </c>
      <c r="G1199">
        <v>0.75845831632614136</v>
      </c>
      <c r="H1199">
        <v>0.75845831632614136</v>
      </c>
      <c r="I1199">
        <v>82.980674743652344</v>
      </c>
      <c r="J1199">
        <v>0</v>
      </c>
      <c r="K1199">
        <v>54535</v>
      </c>
      <c r="L1199">
        <v>49890.907625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 t="s">
        <v>39</v>
      </c>
      <c r="Z1199" s="3"/>
    </row>
    <row r="1200" spans="1:26" hidden="1" x14ac:dyDescent="0.25">
      <c r="A1200" s="10" t="str">
        <f t="shared" si="18"/>
        <v>2016Greater Bay Area1-in-2September PeakPGE12</v>
      </c>
      <c r="B1200" s="10" t="s">
        <v>57</v>
      </c>
      <c r="C1200" s="10" t="s">
        <v>10</v>
      </c>
      <c r="D1200" s="10" t="s">
        <v>7</v>
      </c>
      <c r="E1200" s="10" t="s">
        <v>9</v>
      </c>
      <c r="F1200">
        <v>12</v>
      </c>
      <c r="G1200">
        <v>0.79658216238021851</v>
      </c>
      <c r="H1200">
        <v>0.79658216238021851</v>
      </c>
      <c r="I1200">
        <v>84.334434509277344</v>
      </c>
      <c r="J1200">
        <v>0</v>
      </c>
      <c r="K1200">
        <v>54535</v>
      </c>
      <c r="L1200">
        <v>49890.907625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 t="s">
        <v>38</v>
      </c>
      <c r="Z1200" s="3"/>
    </row>
    <row r="1201" spans="1:26" hidden="1" x14ac:dyDescent="0.25">
      <c r="A1201" s="10" t="str">
        <f t="shared" si="18"/>
        <v>2016Greater Bay Area1-in-10September PeakPGE12</v>
      </c>
      <c r="B1201" s="10" t="s">
        <v>57</v>
      </c>
      <c r="C1201" s="10" t="s">
        <v>10</v>
      </c>
      <c r="D1201" s="10" t="s">
        <v>7</v>
      </c>
      <c r="E1201" s="10" t="s">
        <v>1</v>
      </c>
      <c r="F1201">
        <v>12</v>
      </c>
      <c r="G1201">
        <v>0.88916248083114624</v>
      </c>
      <c r="H1201">
        <v>0.88916248083114624</v>
      </c>
      <c r="I1201">
        <v>88.382209777832031</v>
      </c>
      <c r="J1201">
        <v>0</v>
      </c>
      <c r="K1201">
        <v>54535</v>
      </c>
      <c r="L1201">
        <v>49890.907625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 t="s">
        <v>38</v>
      </c>
      <c r="Z1201" s="3"/>
    </row>
    <row r="1202" spans="1:26" hidden="1" x14ac:dyDescent="0.25">
      <c r="A1202" s="10" t="str">
        <f t="shared" si="18"/>
        <v>2016Greater Bay Area1-in-2September PeakCAISO13</v>
      </c>
      <c r="B1202" s="10" t="s">
        <v>57</v>
      </c>
      <c r="C1202" s="10" t="s">
        <v>10</v>
      </c>
      <c r="D1202" s="10" t="s">
        <v>7</v>
      </c>
      <c r="E1202" s="10" t="s">
        <v>9</v>
      </c>
      <c r="F1202">
        <v>13</v>
      </c>
      <c r="G1202">
        <v>0.76774030923843384</v>
      </c>
      <c r="H1202">
        <v>0.76774030923843384</v>
      </c>
      <c r="I1202">
        <v>79.856094360351563</v>
      </c>
      <c r="J1202">
        <v>0</v>
      </c>
      <c r="K1202">
        <v>54535</v>
      </c>
      <c r="L1202">
        <v>49890.907625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 t="s">
        <v>39</v>
      </c>
      <c r="Z1202" s="3"/>
    </row>
    <row r="1203" spans="1:26" hidden="1" x14ac:dyDescent="0.25">
      <c r="A1203" s="10" t="str">
        <f t="shared" si="18"/>
        <v>2016Greater Bay Area1-in-10September PeakCAISO13</v>
      </c>
      <c r="B1203" s="10" t="s">
        <v>57</v>
      </c>
      <c r="C1203" s="10" t="s">
        <v>10</v>
      </c>
      <c r="D1203" s="10" t="s">
        <v>7</v>
      </c>
      <c r="E1203" s="10" t="s">
        <v>1</v>
      </c>
      <c r="F1203">
        <v>13</v>
      </c>
      <c r="G1203">
        <v>0.93579095602035522</v>
      </c>
      <c r="H1203">
        <v>0.93579095602035522</v>
      </c>
      <c r="I1203">
        <v>87.15838623046875</v>
      </c>
      <c r="J1203">
        <v>0</v>
      </c>
      <c r="K1203">
        <v>54535</v>
      </c>
      <c r="L1203">
        <v>49890.907625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 t="s">
        <v>39</v>
      </c>
      <c r="Z1203" s="3"/>
    </row>
    <row r="1204" spans="1:26" hidden="1" x14ac:dyDescent="0.25">
      <c r="A1204" s="10" t="str">
        <f t="shared" si="18"/>
        <v>2016Greater Bay Area1-in-10September PeakPGE13</v>
      </c>
      <c r="B1204" s="10" t="s">
        <v>57</v>
      </c>
      <c r="C1204" s="10" t="s">
        <v>10</v>
      </c>
      <c r="D1204" s="10" t="s">
        <v>7</v>
      </c>
      <c r="E1204" s="10" t="s">
        <v>1</v>
      </c>
      <c r="F1204">
        <v>13</v>
      </c>
      <c r="G1204">
        <v>1.0970546007156372</v>
      </c>
      <c r="H1204">
        <v>1.0970546007156372</v>
      </c>
      <c r="I1204">
        <v>91.896659851074219</v>
      </c>
      <c r="J1204">
        <v>0</v>
      </c>
      <c r="K1204">
        <v>54535</v>
      </c>
      <c r="L1204">
        <v>49890.907625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 t="s">
        <v>38</v>
      </c>
      <c r="Z1204" s="3"/>
    </row>
    <row r="1205" spans="1:26" hidden="1" x14ac:dyDescent="0.25">
      <c r="A1205" s="10" t="str">
        <f t="shared" si="18"/>
        <v>2016Greater Bay Area1-in-2September PeakPGE13</v>
      </c>
      <c r="B1205" s="10" t="s">
        <v>57</v>
      </c>
      <c r="C1205" s="10" t="s">
        <v>10</v>
      </c>
      <c r="D1205" s="10" t="s">
        <v>7</v>
      </c>
      <c r="E1205" s="10" t="s">
        <v>9</v>
      </c>
      <c r="F1205">
        <v>13</v>
      </c>
      <c r="G1205">
        <v>0.98282837867736816</v>
      </c>
      <c r="H1205">
        <v>0.98282837867736816</v>
      </c>
      <c r="I1205">
        <v>88.550315856933594</v>
      </c>
      <c r="J1205">
        <v>0</v>
      </c>
      <c r="K1205">
        <v>54535</v>
      </c>
      <c r="L1205">
        <v>49890.907625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 t="s">
        <v>38</v>
      </c>
      <c r="Z1205" s="3"/>
    </row>
    <row r="1206" spans="1:26" hidden="1" x14ac:dyDescent="0.25">
      <c r="A1206" s="10" t="str">
        <f t="shared" si="18"/>
        <v>2016Greater Bay Area1-in-10September PeakCAISO14</v>
      </c>
      <c r="B1206" s="10" t="s">
        <v>57</v>
      </c>
      <c r="C1206" s="10" t="s">
        <v>10</v>
      </c>
      <c r="D1206" s="10" t="s">
        <v>7</v>
      </c>
      <c r="E1206" s="10" t="s">
        <v>1</v>
      </c>
      <c r="F1206">
        <v>14</v>
      </c>
      <c r="G1206">
        <v>1.1548265218734741</v>
      </c>
      <c r="H1206">
        <v>0.96926778554916382</v>
      </c>
      <c r="I1206">
        <v>90.171043395996094</v>
      </c>
      <c r="J1206">
        <v>0.10273714363574982</v>
      </c>
      <c r="K1206">
        <v>54535</v>
      </c>
      <c r="L1206">
        <v>49890.907625</v>
      </c>
      <c r="M1206">
        <v>0.18555872142314911</v>
      </c>
      <c r="N1206">
        <v>5.389079824090004E-2</v>
      </c>
      <c r="O1206">
        <v>0.13168336451053619</v>
      </c>
      <c r="P1206">
        <v>0.18555872142314911</v>
      </c>
      <c r="Q1206">
        <v>0.23943407833576202</v>
      </c>
      <c r="R1206">
        <v>0.31722664833068848</v>
      </c>
      <c r="S1206" t="s">
        <v>39</v>
      </c>
      <c r="Z1206" s="3"/>
    </row>
    <row r="1207" spans="1:26" hidden="1" x14ac:dyDescent="0.25">
      <c r="A1207" s="10" t="str">
        <f t="shared" si="18"/>
        <v>2016Greater Bay Area1-in-2September PeakCAISO14</v>
      </c>
      <c r="B1207" s="10" t="s">
        <v>57</v>
      </c>
      <c r="C1207" s="10" t="s">
        <v>10</v>
      </c>
      <c r="D1207" s="10" t="s">
        <v>7</v>
      </c>
      <c r="E1207" s="10" t="s">
        <v>9</v>
      </c>
      <c r="F1207">
        <v>14</v>
      </c>
      <c r="G1207">
        <v>0.94744116067886353</v>
      </c>
      <c r="H1207">
        <v>0.87220913171768188</v>
      </c>
      <c r="I1207">
        <v>82.858436584472656</v>
      </c>
      <c r="J1207">
        <v>0.10273714363574982</v>
      </c>
      <c r="K1207">
        <v>54535</v>
      </c>
      <c r="L1207">
        <v>49890.907625</v>
      </c>
      <c r="M1207">
        <v>7.523200660943985E-2</v>
      </c>
      <c r="N1207">
        <v>-5.6435916572809219E-2</v>
      </c>
      <c r="O1207">
        <v>2.1356647834181786E-2</v>
      </c>
      <c r="P1207">
        <v>7.523200660943985E-2</v>
      </c>
      <c r="Q1207">
        <v>0.12910737097263336</v>
      </c>
      <c r="R1207">
        <v>0.20689992606639862</v>
      </c>
      <c r="S1207" t="s">
        <v>39</v>
      </c>
      <c r="Z1207" s="3"/>
    </row>
    <row r="1208" spans="1:26" hidden="1" x14ac:dyDescent="0.25">
      <c r="A1208" s="10" t="str">
        <f t="shared" si="18"/>
        <v>2016Greater Bay Area1-in-10September PeakPGE14</v>
      </c>
      <c r="B1208" s="10" t="s">
        <v>57</v>
      </c>
      <c r="C1208" s="10" t="s">
        <v>10</v>
      </c>
      <c r="D1208" s="10" t="s">
        <v>7</v>
      </c>
      <c r="E1208" s="10" t="s">
        <v>1</v>
      </c>
      <c r="F1208">
        <v>14</v>
      </c>
      <c r="G1208">
        <v>1.3538362979888916</v>
      </c>
      <c r="H1208">
        <v>1.0857017040252686</v>
      </c>
      <c r="I1208">
        <v>94.547195434570313</v>
      </c>
      <c r="J1208">
        <v>0.10273714363574982</v>
      </c>
      <c r="K1208">
        <v>54535</v>
      </c>
      <c r="L1208">
        <v>49890.907625</v>
      </c>
      <c r="M1208">
        <v>0.26813453435897827</v>
      </c>
      <c r="N1208">
        <v>0.1364666074514389</v>
      </c>
      <c r="O1208">
        <v>0.21425917744636536</v>
      </c>
      <c r="P1208">
        <v>0.26813453435897827</v>
      </c>
      <c r="Q1208">
        <v>0.32200989127159119</v>
      </c>
      <c r="R1208">
        <v>0.39980244636535645</v>
      </c>
      <c r="S1208" t="s">
        <v>38</v>
      </c>
      <c r="Z1208" s="3"/>
    </row>
    <row r="1209" spans="1:26" hidden="1" x14ac:dyDescent="0.25">
      <c r="A1209" s="10" t="str">
        <f t="shared" si="18"/>
        <v>2016Greater Bay Area1-in-2September PeakPGE14</v>
      </c>
      <c r="B1209" s="10" t="s">
        <v>57</v>
      </c>
      <c r="C1209" s="10" t="s">
        <v>10</v>
      </c>
      <c r="D1209" s="10" t="s">
        <v>7</v>
      </c>
      <c r="E1209" s="10" t="s">
        <v>9</v>
      </c>
      <c r="F1209">
        <v>14</v>
      </c>
      <c r="G1209">
        <v>1.2128736972808838</v>
      </c>
      <c r="H1209">
        <v>1.0020935535430908</v>
      </c>
      <c r="I1209">
        <v>91.849449157714844</v>
      </c>
      <c r="J1209">
        <v>0.10273714363574982</v>
      </c>
      <c r="K1209">
        <v>54535</v>
      </c>
      <c r="L1209">
        <v>49890.907625</v>
      </c>
      <c r="M1209">
        <v>0.21078020334243774</v>
      </c>
      <c r="N1209">
        <v>7.9112276434898376E-2</v>
      </c>
      <c r="O1209">
        <v>0.15690484642982483</v>
      </c>
      <c r="P1209">
        <v>0.21078020334243774</v>
      </c>
      <c r="Q1209">
        <v>0.26465556025505066</v>
      </c>
      <c r="R1209">
        <v>0.34244811534881592</v>
      </c>
      <c r="S1209" t="s">
        <v>38</v>
      </c>
      <c r="Z1209" s="3"/>
    </row>
    <row r="1210" spans="1:26" hidden="1" x14ac:dyDescent="0.25">
      <c r="A1210" s="10" t="str">
        <f t="shared" si="18"/>
        <v>2016Greater Bay Area1-in-2September PeakCAISO15</v>
      </c>
      <c r="B1210" s="10" t="s">
        <v>57</v>
      </c>
      <c r="C1210" s="10" t="s">
        <v>10</v>
      </c>
      <c r="D1210" s="10" t="s">
        <v>7</v>
      </c>
      <c r="E1210" s="10" t="s">
        <v>9</v>
      </c>
      <c r="F1210">
        <v>15</v>
      </c>
      <c r="G1210">
        <v>1.1425957679748535</v>
      </c>
      <c r="H1210">
        <v>0.99906092882156372</v>
      </c>
      <c r="I1210">
        <v>85.261375427246094</v>
      </c>
      <c r="J1210">
        <v>0.1230589896440506</v>
      </c>
      <c r="K1210">
        <v>54535</v>
      </c>
      <c r="L1210">
        <v>49890.907625</v>
      </c>
      <c r="M1210">
        <v>0.14353483915328979</v>
      </c>
      <c r="N1210">
        <v>-1.4177561737596989E-2</v>
      </c>
      <c r="O1210">
        <v>7.9002708196640015E-2</v>
      </c>
      <c r="P1210">
        <v>0.14353483915328979</v>
      </c>
      <c r="Q1210">
        <v>0.20806697010993958</v>
      </c>
      <c r="R1210">
        <v>0.301247239112854</v>
      </c>
      <c r="S1210" t="s">
        <v>39</v>
      </c>
      <c r="Z1210" s="3"/>
    </row>
    <row r="1211" spans="1:26" hidden="1" x14ac:dyDescent="0.25">
      <c r="A1211" s="10" t="str">
        <f t="shared" si="18"/>
        <v>2016Greater Bay Area1-in-10September PeakCAISO15</v>
      </c>
      <c r="B1211" s="10" t="s">
        <v>57</v>
      </c>
      <c r="C1211" s="10" t="s">
        <v>10</v>
      </c>
      <c r="D1211" s="10" t="s">
        <v>7</v>
      </c>
      <c r="E1211" s="10" t="s">
        <v>1</v>
      </c>
      <c r="F1211">
        <v>15</v>
      </c>
      <c r="G1211">
        <v>1.3926985263824463</v>
      </c>
      <c r="H1211">
        <v>1.1260802745819092</v>
      </c>
      <c r="I1211">
        <v>91.630111694335938</v>
      </c>
      <c r="J1211">
        <v>0.1230589896440506</v>
      </c>
      <c r="K1211">
        <v>54535</v>
      </c>
      <c r="L1211">
        <v>49890.907625</v>
      </c>
      <c r="M1211">
        <v>0.26661822199821472</v>
      </c>
      <c r="N1211">
        <v>0.10890582203865051</v>
      </c>
      <c r="O1211">
        <v>0.20208609104156494</v>
      </c>
      <c r="P1211">
        <v>0.26661822199821472</v>
      </c>
      <c r="Q1211">
        <v>0.3311503529548645</v>
      </c>
      <c r="R1211">
        <v>0.42433062195777893</v>
      </c>
      <c r="S1211" t="s">
        <v>39</v>
      </c>
      <c r="Z1211" s="3"/>
    </row>
    <row r="1212" spans="1:26" hidden="1" x14ac:dyDescent="0.25">
      <c r="A1212" s="10" t="str">
        <f t="shared" si="18"/>
        <v>2016Greater Bay Area1-in-2September PeakPGE15</v>
      </c>
      <c r="B1212" s="10" t="s">
        <v>57</v>
      </c>
      <c r="C1212" s="10" t="s">
        <v>10</v>
      </c>
      <c r="D1212" s="10" t="s">
        <v>7</v>
      </c>
      <c r="E1212" s="10" t="s">
        <v>9</v>
      </c>
      <c r="F1212">
        <v>15</v>
      </c>
      <c r="G1212">
        <v>1.4627023935317993</v>
      </c>
      <c r="H1212">
        <v>1.1550912857055664</v>
      </c>
      <c r="I1212">
        <v>94.330574035644531</v>
      </c>
      <c r="J1212">
        <v>0.1230589896440506</v>
      </c>
      <c r="K1212">
        <v>54535</v>
      </c>
      <c r="L1212">
        <v>49890.907625</v>
      </c>
      <c r="M1212">
        <v>0.30761107802391052</v>
      </c>
      <c r="N1212">
        <v>0.14989867806434631</v>
      </c>
      <c r="O1212">
        <v>0.24307894706726074</v>
      </c>
      <c r="P1212">
        <v>0.30761107802391052</v>
      </c>
      <c r="Q1212">
        <v>0.3721432089805603</v>
      </c>
      <c r="R1212">
        <v>0.46532347798347473</v>
      </c>
      <c r="S1212" t="s">
        <v>38</v>
      </c>
      <c r="Z1212" s="3"/>
    </row>
    <row r="1213" spans="1:26" hidden="1" x14ac:dyDescent="0.25">
      <c r="A1213" s="10" t="str">
        <f t="shared" si="18"/>
        <v>2016Greater Bay Area1-in-10September PeakPGE15</v>
      </c>
      <c r="B1213" s="10" t="s">
        <v>57</v>
      </c>
      <c r="C1213" s="10" t="s">
        <v>10</v>
      </c>
      <c r="D1213" s="10" t="s">
        <v>7</v>
      </c>
      <c r="E1213" s="10" t="s">
        <v>1</v>
      </c>
      <c r="F1213">
        <v>15</v>
      </c>
      <c r="G1213">
        <v>1.6327005624771118</v>
      </c>
      <c r="H1213">
        <v>1.2595189809799194</v>
      </c>
      <c r="I1213">
        <v>96.549766540527344</v>
      </c>
      <c r="J1213">
        <v>0.1230589896440506</v>
      </c>
      <c r="K1213">
        <v>54535</v>
      </c>
      <c r="L1213">
        <v>49890.907625</v>
      </c>
      <c r="M1213">
        <v>0.37318155169487</v>
      </c>
      <c r="N1213">
        <v>0.21546915173530579</v>
      </c>
      <c r="O1213">
        <v>0.30864942073822021</v>
      </c>
      <c r="P1213">
        <v>0.37318155169487</v>
      </c>
      <c r="Q1213">
        <v>0.43771368265151978</v>
      </c>
      <c r="R1213">
        <v>0.53089398145675659</v>
      </c>
      <c r="S1213" t="s">
        <v>38</v>
      </c>
      <c r="Z1213" s="3"/>
    </row>
    <row r="1214" spans="1:26" hidden="1" x14ac:dyDescent="0.25">
      <c r="A1214" s="10" t="str">
        <f t="shared" si="18"/>
        <v>2016Greater Bay Area1-in-10September PeakCAISO16</v>
      </c>
      <c r="B1214" s="10" t="s">
        <v>57</v>
      </c>
      <c r="C1214" s="10" t="s">
        <v>10</v>
      </c>
      <c r="D1214" s="10" t="s">
        <v>7</v>
      </c>
      <c r="E1214" s="10" t="s">
        <v>1</v>
      </c>
      <c r="F1214">
        <v>16</v>
      </c>
      <c r="G1214">
        <v>1.6702162027359009</v>
      </c>
      <c r="H1214">
        <v>1.323125958442688</v>
      </c>
      <c r="I1214">
        <v>92.346687316894531</v>
      </c>
      <c r="J1214">
        <v>0.15615223348140717</v>
      </c>
      <c r="K1214">
        <v>54535</v>
      </c>
      <c r="L1214">
        <v>49890.907625</v>
      </c>
      <c r="M1214">
        <v>0.34709024429321289</v>
      </c>
      <c r="N1214">
        <v>0.14696554839611053</v>
      </c>
      <c r="O1214">
        <v>0.26520401239395142</v>
      </c>
      <c r="P1214">
        <v>0.34709024429321289</v>
      </c>
      <c r="Q1214">
        <v>0.42897647619247437</v>
      </c>
      <c r="R1214">
        <v>0.54721492528915405</v>
      </c>
      <c r="S1214" t="s">
        <v>39</v>
      </c>
      <c r="Z1214" s="3"/>
    </row>
    <row r="1215" spans="1:26" hidden="1" x14ac:dyDescent="0.25">
      <c r="A1215" s="10" t="str">
        <f t="shared" si="18"/>
        <v>2016Greater Bay Area1-in-2September PeakCAISO16</v>
      </c>
      <c r="B1215" s="10" t="s">
        <v>57</v>
      </c>
      <c r="C1215" s="10" t="s">
        <v>10</v>
      </c>
      <c r="D1215" s="10" t="s">
        <v>7</v>
      </c>
      <c r="E1215" s="10" t="s">
        <v>9</v>
      </c>
      <c r="F1215">
        <v>16</v>
      </c>
      <c r="G1215">
        <v>1.3702765703201294</v>
      </c>
      <c r="H1215">
        <v>1.1791030168533325</v>
      </c>
      <c r="I1215">
        <v>86.626564025878906</v>
      </c>
      <c r="J1215">
        <v>0.15615223348140717</v>
      </c>
      <c r="K1215">
        <v>54535</v>
      </c>
      <c r="L1215">
        <v>49890.907625</v>
      </c>
      <c r="M1215">
        <v>0.19117355346679688</v>
      </c>
      <c r="N1215">
        <v>-8.9511489495635033E-3</v>
      </c>
      <c r="O1215">
        <v>0.1092873215675354</v>
      </c>
      <c r="P1215">
        <v>0.19117355346679688</v>
      </c>
      <c r="Q1215">
        <v>0.27305978536605835</v>
      </c>
      <c r="R1215">
        <v>0.39129826426506042</v>
      </c>
      <c r="S1215" t="s">
        <v>39</v>
      </c>
      <c r="Z1215" s="3"/>
    </row>
    <row r="1216" spans="1:26" hidden="1" x14ac:dyDescent="0.25">
      <c r="A1216" s="10" t="str">
        <f t="shared" si="18"/>
        <v>2016Greater Bay Area1-in-10September PeakPGE16</v>
      </c>
      <c r="B1216" s="10" t="s">
        <v>57</v>
      </c>
      <c r="C1216" s="10" t="s">
        <v>10</v>
      </c>
      <c r="D1216" s="10" t="s">
        <v>7</v>
      </c>
      <c r="E1216" s="10" t="s">
        <v>1</v>
      </c>
      <c r="F1216">
        <v>16</v>
      </c>
      <c r="G1216">
        <v>1.9580425024032593</v>
      </c>
      <c r="H1216">
        <v>1.4728512763977051</v>
      </c>
      <c r="I1216">
        <v>97.299583435058594</v>
      </c>
      <c r="J1216">
        <v>0.15615223348140717</v>
      </c>
      <c r="K1216">
        <v>54535</v>
      </c>
      <c r="L1216">
        <v>49890.907625</v>
      </c>
      <c r="M1216">
        <v>0.48519128561019897</v>
      </c>
      <c r="N1216">
        <v>0.28506657481193542</v>
      </c>
      <c r="O1216">
        <v>0.4033050537109375</v>
      </c>
      <c r="P1216">
        <v>0.48519128561019897</v>
      </c>
      <c r="Q1216">
        <v>0.56707751750946045</v>
      </c>
      <c r="R1216">
        <v>0.68531596660614014</v>
      </c>
      <c r="S1216" t="s">
        <v>38</v>
      </c>
      <c r="Z1216" s="3"/>
    </row>
    <row r="1217" spans="1:26" hidden="1" x14ac:dyDescent="0.25">
      <c r="A1217" s="10" t="str">
        <f t="shared" si="18"/>
        <v>2016Greater Bay Area1-in-2September PeakPGE16</v>
      </c>
      <c r="B1217" s="10" t="s">
        <v>57</v>
      </c>
      <c r="C1217" s="10" t="s">
        <v>10</v>
      </c>
      <c r="D1217" s="10" t="s">
        <v>7</v>
      </c>
      <c r="E1217" s="10" t="s">
        <v>9</v>
      </c>
      <c r="F1217">
        <v>16</v>
      </c>
      <c r="G1217">
        <v>1.7541694641113281</v>
      </c>
      <c r="H1217">
        <v>1.3428685665130615</v>
      </c>
      <c r="I1217">
        <v>94.972831726074219</v>
      </c>
      <c r="J1217">
        <v>0.15615223348140717</v>
      </c>
      <c r="K1217">
        <v>54535</v>
      </c>
      <c r="L1217">
        <v>49890.907625</v>
      </c>
      <c r="M1217">
        <v>0.41130083799362183</v>
      </c>
      <c r="N1217">
        <v>0.21117614209651947</v>
      </c>
      <c r="O1217">
        <v>0.32941460609436035</v>
      </c>
      <c r="P1217">
        <v>0.41130083799362183</v>
      </c>
      <c r="Q1217">
        <v>0.4931870698928833</v>
      </c>
      <c r="R1217">
        <v>0.61142551898956299</v>
      </c>
      <c r="S1217" t="s">
        <v>38</v>
      </c>
      <c r="Z1217" s="3"/>
    </row>
    <row r="1218" spans="1:26" hidden="1" x14ac:dyDescent="0.25">
      <c r="A1218" s="10" t="str">
        <f t="shared" ref="A1218:A1281" si="19">CONCATENATE(B1218,C1218,E1218,D1218,S1218,F1218)</f>
        <v>2016Greater Bay Area1-in-2September PeakCAISO17</v>
      </c>
      <c r="B1218" s="10" t="s">
        <v>57</v>
      </c>
      <c r="C1218" s="10" t="s">
        <v>10</v>
      </c>
      <c r="D1218" s="10" t="s">
        <v>7</v>
      </c>
      <c r="E1218" s="10" t="s">
        <v>9</v>
      </c>
      <c r="F1218">
        <v>17</v>
      </c>
      <c r="G1218">
        <v>1.5773944854736328</v>
      </c>
      <c r="H1218">
        <v>1.2835047245025635</v>
      </c>
      <c r="I1218">
        <v>86.706565856933594</v>
      </c>
      <c r="J1218">
        <v>0.16046801209449768</v>
      </c>
      <c r="K1218">
        <v>54535</v>
      </c>
      <c r="L1218">
        <v>49890.907625</v>
      </c>
      <c r="M1218">
        <v>0.29388976097106934</v>
      </c>
      <c r="N1218">
        <v>8.8233955204486847E-2</v>
      </c>
      <c r="O1218">
        <v>0.20974034070968628</v>
      </c>
      <c r="P1218">
        <v>0.29388976097106934</v>
      </c>
      <c r="Q1218">
        <v>0.37803918123245239</v>
      </c>
      <c r="R1218">
        <v>0.49954557418823242</v>
      </c>
      <c r="S1218" t="s">
        <v>39</v>
      </c>
      <c r="Z1218" s="3"/>
    </row>
    <row r="1219" spans="1:26" hidden="1" x14ac:dyDescent="0.25">
      <c r="A1219" s="10" t="str">
        <f t="shared" si="19"/>
        <v>2016Greater Bay Area1-in-10September PeakCAISO17</v>
      </c>
      <c r="B1219" s="10" t="s">
        <v>57</v>
      </c>
      <c r="C1219" s="10" t="s">
        <v>10</v>
      </c>
      <c r="D1219" s="10" t="s">
        <v>7</v>
      </c>
      <c r="E1219" s="10" t="s">
        <v>1</v>
      </c>
      <c r="F1219">
        <v>17</v>
      </c>
      <c r="G1219">
        <v>1.9226702451705933</v>
      </c>
      <c r="H1219">
        <v>1.5022174119949341</v>
      </c>
      <c r="I1219">
        <v>91.378456115722656</v>
      </c>
      <c r="J1219">
        <v>0.16046801209449768</v>
      </c>
      <c r="K1219">
        <v>54535</v>
      </c>
      <c r="L1219">
        <v>49890.907625</v>
      </c>
      <c r="M1219">
        <v>0.42045286297798157</v>
      </c>
      <c r="N1219">
        <v>0.21479706466197968</v>
      </c>
      <c r="O1219">
        <v>0.33630344271659851</v>
      </c>
      <c r="P1219">
        <v>0.42045286297798157</v>
      </c>
      <c r="Q1219">
        <v>0.50460231304168701</v>
      </c>
      <c r="R1219">
        <v>0.62610864639282227</v>
      </c>
      <c r="S1219" t="s">
        <v>39</v>
      </c>
      <c r="Z1219" s="3"/>
    </row>
    <row r="1220" spans="1:26" hidden="1" x14ac:dyDescent="0.25">
      <c r="A1220" s="10" t="str">
        <f t="shared" si="19"/>
        <v>2016Greater Bay Area1-in-2September PeakPGE17</v>
      </c>
      <c r="B1220" s="10" t="s">
        <v>57</v>
      </c>
      <c r="C1220" s="10" t="s">
        <v>10</v>
      </c>
      <c r="D1220" s="10" t="s">
        <v>7</v>
      </c>
      <c r="E1220" s="10" t="s">
        <v>9</v>
      </c>
      <c r="F1220">
        <v>17</v>
      </c>
      <c r="G1220">
        <v>2.0193130970001221</v>
      </c>
      <c r="H1220">
        <v>1.5460144281387329</v>
      </c>
      <c r="I1220">
        <v>94.030555725097656</v>
      </c>
      <c r="J1220">
        <v>0.16046801209449768</v>
      </c>
      <c r="K1220">
        <v>54535</v>
      </c>
      <c r="L1220">
        <v>49890.907625</v>
      </c>
      <c r="M1220">
        <v>0.47329863905906677</v>
      </c>
      <c r="N1220">
        <v>0.26764282584190369</v>
      </c>
      <c r="O1220">
        <v>0.38914921879768372</v>
      </c>
      <c r="P1220">
        <v>0.47329863905906677</v>
      </c>
      <c r="Q1220">
        <v>0.55744808912277222</v>
      </c>
      <c r="R1220">
        <v>0.67895442247390747</v>
      </c>
      <c r="S1220" t="s">
        <v>38</v>
      </c>
      <c r="Z1220" s="3"/>
    </row>
    <row r="1221" spans="1:26" hidden="1" x14ac:dyDescent="0.25">
      <c r="A1221" s="10" t="str">
        <f t="shared" si="19"/>
        <v>2016Greater Bay Area1-in-10September PeakPGE17</v>
      </c>
      <c r="B1221" s="10" t="s">
        <v>57</v>
      </c>
      <c r="C1221" s="10" t="s">
        <v>10</v>
      </c>
      <c r="D1221" s="10" t="s">
        <v>7</v>
      </c>
      <c r="E1221" s="10" t="s">
        <v>1</v>
      </c>
      <c r="F1221">
        <v>17</v>
      </c>
      <c r="G1221">
        <v>2.2540016174316406</v>
      </c>
      <c r="H1221">
        <v>1.7016054391860962</v>
      </c>
      <c r="I1221">
        <v>96.671348571777344</v>
      </c>
      <c r="J1221">
        <v>0.16046801209449768</v>
      </c>
      <c r="K1221">
        <v>54535</v>
      </c>
      <c r="L1221">
        <v>49890.907625</v>
      </c>
      <c r="M1221">
        <v>0.55239617824554443</v>
      </c>
      <c r="N1221">
        <v>0.34674036502838135</v>
      </c>
      <c r="O1221">
        <v>0.46824675798416138</v>
      </c>
      <c r="P1221">
        <v>0.55239617824554443</v>
      </c>
      <c r="Q1221">
        <v>0.63654559850692749</v>
      </c>
      <c r="R1221">
        <v>0.75805199146270752</v>
      </c>
      <c r="S1221" t="s">
        <v>38</v>
      </c>
      <c r="Z1221" s="3"/>
    </row>
    <row r="1222" spans="1:26" hidden="1" x14ac:dyDescent="0.25">
      <c r="A1222" s="10" t="str">
        <f t="shared" si="19"/>
        <v>2016Greater Bay Area1-in-2September PeakCAISO18</v>
      </c>
      <c r="B1222" s="10" t="s">
        <v>57</v>
      </c>
      <c r="C1222" s="10" t="s">
        <v>10</v>
      </c>
      <c r="D1222" s="10" t="s">
        <v>7</v>
      </c>
      <c r="E1222" s="10" t="s">
        <v>9</v>
      </c>
      <c r="F1222">
        <v>18</v>
      </c>
      <c r="G1222">
        <v>1.7239799499511719</v>
      </c>
      <c r="H1222">
        <v>1.4727556705474854</v>
      </c>
      <c r="I1222">
        <v>84.620185852050781</v>
      </c>
      <c r="J1222">
        <v>0.13599415123462677</v>
      </c>
      <c r="K1222">
        <v>54535</v>
      </c>
      <c r="L1222">
        <v>49890.907625</v>
      </c>
      <c r="M1222">
        <v>0.2512243390083313</v>
      </c>
      <c r="N1222">
        <v>7.693423330783844E-2</v>
      </c>
      <c r="O1222">
        <v>0.17990900576114655</v>
      </c>
      <c r="P1222">
        <v>0.2512243390083313</v>
      </c>
      <c r="Q1222">
        <v>0.32253965735435486</v>
      </c>
      <c r="R1222">
        <v>0.42551442980766296</v>
      </c>
      <c r="S1222" t="s">
        <v>39</v>
      </c>
      <c r="Z1222" s="3"/>
    </row>
    <row r="1223" spans="1:26" hidden="1" x14ac:dyDescent="0.25">
      <c r="A1223" s="10" t="str">
        <f t="shared" si="19"/>
        <v>2016Greater Bay Area1-in-10September PeakCAISO18</v>
      </c>
      <c r="B1223" s="10" t="s">
        <v>57</v>
      </c>
      <c r="C1223" s="10" t="s">
        <v>10</v>
      </c>
      <c r="D1223" s="10" t="s">
        <v>7</v>
      </c>
      <c r="E1223" s="10" t="s">
        <v>1</v>
      </c>
      <c r="F1223">
        <v>18</v>
      </c>
      <c r="G1223">
        <v>2.1013419628143311</v>
      </c>
      <c r="H1223">
        <v>1.71435546875</v>
      </c>
      <c r="I1223">
        <v>89.471168518066406</v>
      </c>
      <c r="J1223">
        <v>0.13599415123462677</v>
      </c>
      <c r="K1223">
        <v>54535</v>
      </c>
      <c r="L1223">
        <v>49890.907625</v>
      </c>
      <c r="M1223">
        <v>0.38698646426200867</v>
      </c>
      <c r="N1223">
        <v>0.21269635856151581</v>
      </c>
      <c r="O1223">
        <v>0.31567114591598511</v>
      </c>
      <c r="P1223">
        <v>0.38698646426200867</v>
      </c>
      <c r="Q1223">
        <v>0.45830178260803223</v>
      </c>
      <c r="R1223">
        <v>0.56127655506134033</v>
      </c>
      <c r="S1223" t="s">
        <v>39</v>
      </c>
      <c r="Z1223" s="3"/>
    </row>
    <row r="1224" spans="1:26" hidden="1" x14ac:dyDescent="0.25">
      <c r="A1224" s="10" t="str">
        <f t="shared" si="19"/>
        <v>2016Greater Bay Area1-in-10September PeakPGE18</v>
      </c>
      <c r="B1224" s="10" t="s">
        <v>57</v>
      </c>
      <c r="C1224" s="10" t="s">
        <v>10</v>
      </c>
      <c r="D1224" s="10" t="s">
        <v>7</v>
      </c>
      <c r="E1224" s="10" t="s">
        <v>1</v>
      </c>
      <c r="F1224">
        <v>18</v>
      </c>
      <c r="G1224">
        <v>2.4634635448455811</v>
      </c>
      <c r="H1224">
        <v>1.9239350557327271</v>
      </c>
      <c r="I1224">
        <v>95.302009582519531</v>
      </c>
      <c r="J1224">
        <v>0.13599415123462677</v>
      </c>
      <c r="K1224">
        <v>54535</v>
      </c>
      <c r="L1224">
        <v>49890.907625</v>
      </c>
      <c r="M1224">
        <v>0.539528489112854</v>
      </c>
      <c r="N1224">
        <v>0.36523839831352234</v>
      </c>
      <c r="O1224">
        <v>0.46821317076683044</v>
      </c>
      <c r="P1224">
        <v>0.539528489112854</v>
      </c>
      <c r="Q1224">
        <v>0.61084383726119995</v>
      </c>
      <c r="R1224">
        <v>0.71381860971450806</v>
      </c>
      <c r="S1224" t="s">
        <v>38</v>
      </c>
      <c r="Z1224" s="3"/>
    </row>
    <row r="1225" spans="1:26" hidden="1" x14ac:dyDescent="0.25">
      <c r="A1225" s="10" t="str">
        <f t="shared" si="19"/>
        <v>2016Greater Bay Area1-in-2September PeakPGE18</v>
      </c>
      <c r="B1225" s="10" t="s">
        <v>57</v>
      </c>
      <c r="C1225" s="10" t="s">
        <v>10</v>
      </c>
      <c r="D1225" s="10" t="s">
        <v>7</v>
      </c>
      <c r="E1225" s="10" t="s">
        <v>9</v>
      </c>
      <c r="F1225">
        <v>18</v>
      </c>
      <c r="G1225">
        <v>2.2069656848907471</v>
      </c>
      <c r="H1225">
        <v>1.7659511566162109</v>
      </c>
      <c r="I1225">
        <v>91.675460815429688</v>
      </c>
      <c r="J1225">
        <v>0.13599415123462677</v>
      </c>
      <c r="K1225">
        <v>54535</v>
      </c>
      <c r="L1225">
        <v>49890.907625</v>
      </c>
      <c r="M1225">
        <v>0.44101458787918091</v>
      </c>
      <c r="N1225">
        <v>0.26672449707984924</v>
      </c>
      <c r="O1225">
        <v>0.36969926953315735</v>
      </c>
      <c r="P1225">
        <v>0.44101458787918091</v>
      </c>
      <c r="Q1225">
        <v>0.51232993602752686</v>
      </c>
      <c r="R1225">
        <v>0.61530470848083496</v>
      </c>
      <c r="S1225" t="s">
        <v>38</v>
      </c>
      <c r="Z1225" s="3"/>
    </row>
    <row r="1226" spans="1:26" hidden="1" x14ac:dyDescent="0.25">
      <c r="A1226" s="10" t="str">
        <f t="shared" si="19"/>
        <v>2016Greater Bay Area1-in-10September PeakCAISO19</v>
      </c>
      <c r="B1226" s="10" t="s">
        <v>57</v>
      </c>
      <c r="C1226" s="10" t="s">
        <v>10</v>
      </c>
      <c r="D1226" s="10" t="s">
        <v>7</v>
      </c>
      <c r="E1226" s="10" t="s">
        <v>1</v>
      </c>
      <c r="F1226">
        <v>19</v>
      </c>
      <c r="G1226">
        <v>2.1546049118041992</v>
      </c>
      <c r="H1226">
        <v>2.3718085289001465</v>
      </c>
      <c r="I1226">
        <v>85.98968505859375</v>
      </c>
      <c r="J1226">
        <v>0.11742977052927017</v>
      </c>
      <c r="K1226">
        <v>54535</v>
      </c>
      <c r="L1226">
        <v>49890.907625</v>
      </c>
      <c r="M1226">
        <v>-0.2172035276889801</v>
      </c>
      <c r="N1226">
        <v>-0.36770153045654297</v>
      </c>
      <c r="O1226">
        <v>-0.27878370881080627</v>
      </c>
      <c r="P1226">
        <v>-0.2172035276889801</v>
      </c>
      <c r="Q1226">
        <v>-0.15562336146831512</v>
      </c>
      <c r="R1226">
        <v>-6.6705532371997833E-2</v>
      </c>
      <c r="S1226" t="s">
        <v>39</v>
      </c>
      <c r="Z1226" s="3"/>
    </row>
    <row r="1227" spans="1:26" hidden="1" x14ac:dyDescent="0.25">
      <c r="A1227" s="10" t="str">
        <f t="shared" si="19"/>
        <v>2016Greater Bay Area1-in-2September PeakCAISO19</v>
      </c>
      <c r="B1227" s="10" t="s">
        <v>57</v>
      </c>
      <c r="C1227" s="10" t="s">
        <v>10</v>
      </c>
      <c r="D1227" s="10" t="s">
        <v>7</v>
      </c>
      <c r="E1227" s="10" t="s">
        <v>9</v>
      </c>
      <c r="F1227">
        <v>19</v>
      </c>
      <c r="G1227">
        <v>1.7676780223846436</v>
      </c>
      <c r="H1227">
        <v>1.9662820100784302</v>
      </c>
      <c r="I1227">
        <v>81.130577087402344</v>
      </c>
      <c r="J1227">
        <v>0.11742977052927017</v>
      </c>
      <c r="K1227">
        <v>54535</v>
      </c>
      <c r="L1227">
        <v>49890.907625</v>
      </c>
      <c r="M1227">
        <v>-0.19860394299030304</v>
      </c>
      <c r="N1227">
        <v>-0.34910193085670471</v>
      </c>
      <c r="O1227">
        <v>-0.26018410921096802</v>
      </c>
      <c r="P1227">
        <v>-0.19860394299030304</v>
      </c>
      <c r="Q1227">
        <v>-0.13702377676963806</v>
      </c>
      <c r="R1227">
        <v>-4.810594767332077E-2</v>
      </c>
      <c r="S1227" t="s">
        <v>39</v>
      </c>
      <c r="Z1227" s="3"/>
    </row>
    <row r="1228" spans="1:26" hidden="1" x14ac:dyDescent="0.25">
      <c r="A1228" s="10" t="str">
        <f t="shared" si="19"/>
        <v>2016Greater Bay Area1-in-10September PeakPGE19</v>
      </c>
      <c r="B1228" s="10" t="s">
        <v>57</v>
      </c>
      <c r="C1228" s="10" t="s">
        <v>10</v>
      </c>
      <c r="D1228" s="10" t="s">
        <v>7</v>
      </c>
      <c r="E1228" s="10" t="s">
        <v>1</v>
      </c>
      <c r="F1228">
        <v>19</v>
      </c>
      <c r="G1228">
        <v>2.5259053707122803</v>
      </c>
      <c r="H1228">
        <v>2.7595305442810059</v>
      </c>
      <c r="I1228">
        <v>91.461654663085938</v>
      </c>
      <c r="J1228">
        <v>0.11742977052927017</v>
      </c>
      <c r="K1228">
        <v>54535</v>
      </c>
      <c r="L1228">
        <v>49890.907625</v>
      </c>
      <c r="M1228">
        <v>-0.23362521827220917</v>
      </c>
      <c r="N1228">
        <v>-0.38412320613861084</v>
      </c>
      <c r="O1228">
        <v>-0.29520538449287415</v>
      </c>
      <c r="P1228">
        <v>-0.23362521827220917</v>
      </c>
      <c r="Q1228">
        <v>-0.17204505205154419</v>
      </c>
      <c r="R1228">
        <v>-8.3127222955226898E-2</v>
      </c>
      <c r="S1228" t="s">
        <v>38</v>
      </c>
      <c r="Z1228" s="3"/>
    </row>
    <row r="1229" spans="1:26" hidden="1" x14ac:dyDescent="0.25">
      <c r="A1229" s="10" t="str">
        <f t="shared" si="19"/>
        <v>2016Greater Bay Area1-in-2September PeakPGE19</v>
      </c>
      <c r="B1229" s="10" t="s">
        <v>57</v>
      </c>
      <c r="C1229" s="10" t="s">
        <v>10</v>
      </c>
      <c r="D1229" s="10" t="s">
        <v>7</v>
      </c>
      <c r="E1229" s="10" t="s">
        <v>9</v>
      </c>
      <c r="F1229">
        <v>19</v>
      </c>
      <c r="G1229">
        <v>2.2629060745239258</v>
      </c>
      <c r="H1229">
        <v>2.4842491149902344</v>
      </c>
      <c r="I1229">
        <v>87.949607849121094</v>
      </c>
      <c r="J1229">
        <v>0.11742977052927017</v>
      </c>
      <c r="K1229">
        <v>54535</v>
      </c>
      <c r="L1229">
        <v>49890.907625</v>
      </c>
      <c r="M1229">
        <v>-0.22134292125701904</v>
      </c>
      <c r="N1229">
        <v>-0.37184092402458191</v>
      </c>
      <c r="O1229">
        <v>-0.28292310237884521</v>
      </c>
      <c r="P1229">
        <v>-0.22134292125701904</v>
      </c>
      <c r="Q1229">
        <v>-0.15976275503635406</v>
      </c>
      <c r="R1229">
        <v>-7.0844925940036774E-2</v>
      </c>
      <c r="S1229" t="s">
        <v>38</v>
      </c>
      <c r="Z1229" s="3"/>
    </row>
    <row r="1230" spans="1:26" hidden="1" x14ac:dyDescent="0.25">
      <c r="A1230" s="10" t="str">
        <f t="shared" si="19"/>
        <v>2016Greater Bay Area1-in-2September PeakCAISO20</v>
      </c>
      <c r="B1230" s="10" t="s">
        <v>57</v>
      </c>
      <c r="C1230" s="10" t="s">
        <v>10</v>
      </c>
      <c r="D1230" s="10" t="s">
        <v>7</v>
      </c>
      <c r="E1230" s="10" t="s">
        <v>9</v>
      </c>
      <c r="F1230">
        <v>20</v>
      </c>
      <c r="G1230">
        <v>1.6779528856277466</v>
      </c>
      <c r="H1230">
        <v>1.8354611396789551</v>
      </c>
      <c r="I1230">
        <v>76.491683959960938</v>
      </c>
      <c r="J1230">
        <v>7.6294809579849243E-2</v>
      </c>
      <c r="K1230">
        <v>54535</v>
      </c>
      <c r="L1230">
        <v>49890.907625</v>
      </c>
      <c r="M1230">
        <v>-0.15750822424888611</v>
      </c>
      <c r="N1230">
        <v>-0.25528764724731445</v>
      </c>
      <c r="O1230">
        <v>-0.19751721620559692</v>
      </c>
      <c r="P1230">
        <v>-0.15750822424888611</v>
      </c>
      <c r="Q1230">
        <v>-0.1174992248415947</v>
      </c>
      <c r="R1230">
        <v>-5.9728797525167465E-2</v>
      </c>
      <c r="S1230" t="s">
        <v>39</v>
      </c>
      <c r="Z1230" s="3"/>
    </row>
    <row r="1231" spans="1:26" hidden="1" x14ac:dyDescent="0.25">
      <c r="A1231" s="10" t="str">
        <f t="shared" si="19"/>
        <v>2016Greater Bay Area1-in-10September PeakCAISO20</v>
      </c>
      <c r="B1231" s="10" t="s">
        <v>57</v>
      </c>
      <c r="C1231" s="10" t="s">
        <v>10</v>
      </c>
      <c r="D1231" s="10" t="s">
        <v>7</v>
      </c>
      <c r="E1231" s="10" t="s">
        <v>1</v>
      </c>
      <c r="F1231">
        <v>20</v>
      </c>
      <c r="G1231">
        <v>2.0452399253845215</v>
      </c>
      <c r="H1231">
        <v>2.2630021572113037</v>
      </c>
      <c r="I1231">
        <v>80.219528198242188</v>
      </c>
      <c r="J1231">
        <v>7.6294809579849243E-2</v>
      </c>
      <c r="K1231">
        <v>54535</v>
      </c>
      <c r="L1231">
        <v>49890.907625</v>
      </c>
      <c r="M1231">
        <v>-0.21776224672794342</v>
      </c>
      <c r="N1231">
        <v>-0.31554168462753296</v>
      </c>
      <c r="O1231">
        <v>-0.25777125358581543</v>
      </c>
      <c r="P1231">
        <v>-0.21776224672794342</v>
      </c>
      <c r="Q1231">
        <v>-0.1777532547712326</v>
      </c>
      <c r="R1231">
        <v>-0.11998281627893448</v>
      </c>
      <c r="S1231" t="s">
        <v>39</v>
      </c>
      <c r="Z1231" s="3"/>
    </row>
    <row r="1232" spans="1:26" hidden="1" x14ac:dyDescent="0.25">
      <c r="A1232" s="10" t="str">
        <f t="shared" si="19"/>
        <v>2016Greater Bay Area1-in-10September PeakPGE20</v>
      </c>
      <c r="B1232" s="10" t="s">
        <v>57</v>
      </c>
      <c r="C1232" s="10" t="s">
        <v>10</v>
      </c>
      <c r="D1232" s="10" t="s">
        <v>7</v>
      </c>
      <c r="E1232" s="10" t="s">
        <v>1</v>
      </c>
      <c r="F1232">
        <v>20</v>
      </c>
      <c r="G1232">
        <v>2.397693395614624</v>
      </c>
      <c r="H1232">
        <v>2.6736693382263184</v>
      </c>
      <c r="I1232">
        <v>85.177963256835938</v>
      </c>
      <c r="J1232">
        <v>7.6294809579849243E-2</v>
      </c>
      <c r="K1232">
        <v>54535</v>
      </c>
      <c r="L1232">
        <v>49890.907625</v>
      </c>
      <c r="M1232">
        <v>-0.27597588300704956</v>
      </c>
      <c r="N1232">
        <v>-0.37375530600547791</v>
      </c>
      <c r="O1232">
        <v>-0.31598487496376038</v>
      </c>
      <c r="P1232">
        <v>-0.27597588300704956</v>
      </c>
      <c r="Q1232">
        <v>-0.23596689105033875</v>
      </c>
      <c r="R1232">
        <v>-0.17819646000862122</v>
      </c>
      <c r="S1232" t="s">
        <v>38</v>
      </c>
      <c r="Z1232" s="3"/>
    </row>
    <row r="1233" spans="1:26" hidden="1" x14ac:dyDescent="0.25">
      <c r="A1233" s="10" t="str">
        <f t="shared" si="19"/>
        <v>2016Greater Bay Area1-in-2September PeakPGE20</v>
      </c>
      <c r="B1233" s="10" t="s">
        <v>57</v>
      </c>
      <c r="C1233" s="10" t="s">
        <v>10</v>
      </c>
      <c r="D1233" s="10" t="s">
        <v>7</v>
      </c>
      <c r="E1233" s="10" t="s">
        <v>9</v>
      </c>
      <c r="F1233">
        <v>20</v>
      </c>
      <c r="G1233">
        <v>2.1480436325073242</v>
      </c>
      <c r="H1233">
        <v>2.3829174041748047</v>
      </c>
      <c r="I1233">
        <v>82.365592956542969</v>
      </c>
      <c r="J1233">
        <v>7.6294809579849243E-2</v>
      </c>
      <c r="K1233">
        <v>54535</v>
      </c>
      <c r="L1233">
        <v>49890.907625</v>
      </c>
      <c r="M1233">
        <v>-0.2348736971616745</v>
      </c>
      <c r="N1233">
        <v>-0.33265313506126404</v>
      </c>
      <c r="O1233">
        <v>-0.27488270401954651</v>
      </c>
      <c r="P1233">
        <v>-0.2348736971616745</v>
      </c>
      <c r="Q1233">
        <v>-0.19486470520496368</v>
      </c>
      <c r="R1233">
        <v>-0.13709427416324615</v>
      </c>
      <c r="S1233" t="s">
        <v>38</v>
      </c>
      <c r="Z1233" s="3"/>
    </row>
    <row r="1234" spans="1:26" hidden="1" x14ac:dyDescent="0.25">
      <c r="A1234" s="10" t="str">
        <f t="shared" si="19"/>
        <v>2016Greater Bay Area1-in-10September PeakCAISO21</v>
      </c>
      <c r="B1234" s="10" t="s">
        <v>57</v>
      </c>
      <c r="C1234" s="10" t="s">
        <v>10</v>
      </c>
      <c r="D1234" s="10" t="s">
        <v>7</v>
      </c>
      <c r="E1234" s="10" t="s">
        <v>1</v>
      </c>
      <c r="F1234">
        <v>21</v>
      </c>
      <c r="G1234">
        <v>1.8672043085098267</v>
      </c>
      <c r="H1234">
        <v>1.99665367603302</v>
      </c>
      <c r="I1234">
        <v>75.191474914550781</v>
      </c>
      <c r="J1234">
        <v>7.6630406081676483E-2</v>
      </c>
      <c r="K1234">
        <v>54535</v>
      </c>
      <c r="L1234">
        <v>49890.907625</v>
      </c>
      <c r="M1234">
        <v>-0.12944933772087097</v>
      </c>
      <c r="N1234">
        <v>-0.22765886783599854</v>
      </c>
      <c r="O1234">
        <v>-0.16963432729244232</v>
      </c>
      <c r="P1234">
        <v>-0.12944933772087097</v>
      </c>
      <c r="Q1234">
        <v>-8.9264355599880219E-2</v>
      </c>
      <c r="R1234">
        <v>-3.1239809468388557E-2</v>
      </c>
      <c r="S1234" t="s">
        <v>39</v>
      </c>
      <c r="Z1234" s="3"/>
    </row>
    <row r="1235" spans="1:26" hidden="1" x14ac:dyDescent="0.25">
      <c r="A1235" s="10" t="str">
        <f t="shared" si="19"/>
        <v>2016Greater Bay Area1-in-2September PeakCAISO21</v>
      </c>
      <c r="B1235" s="10" t="s">
        <v>57</v>
      </c>
      <c r="C1235" s="10" t="s">
        <v>10</v>
      </c>
      <c r="D1235" s="10" t="s">
        <v>7</v>
      </c>
      <c r="E1235" s="10" t="s">
        <v>9</v>
      </c>
      <c r="F1235">
        <v>21</v>
      </c>
      <c r="G1235">
        <v>1.5318892002105713</v>
      </c>
      <c r="H1235">
        <v>1.6024801731109619</v>
      </c>
      <c r="I1235">
        <v>72.979751586914062</v>
      </c>
      <c r="J1235">
        <v>7.6630406081676483E-2</v>
      </c>
      <c r="K1235">
        <v>54535</v>
      </c>
      <c r="L1235">
        <v>49890.907625</v>
      </c>
      <c r="M1235">
        <v>-7.0591002702713013E-2</v>
      </c>
      <c r="N1235">
        <v>-0.16880053281784058</v>
      </c>
      <c r="O1235">
        <v>-0.11077598482370377</v>
      </c>
      <c r="P1235">
        <v>-7.0591002702713013E-2</v>
      </c>
      <c r="Q1235">
        <v>-3.0406016856431961E-2</v>
      </c>
      <c r="R1235">
        <v>2.7618525549769402E-2</v>
      </c>
      <c r="S1235" t="s">
        <v>39</v>
      </c>
      <c r="Z1235" s="3"/>
    </row>
    <row r="1236" spans="1:26" hidden="1" x14ac:dyDescent="0.25">
      <c r="A1236" s="10" t="str">
        <f t="shared" si="19"/>
        <v>2016Greater Bay Area1-in-10September PeakPGE21</v>
      </c>
      <c r="B1236" s="10" t="s">
        <v>57</v>
      </c>
      <c r="C1236" s="10" t="s">
        <v>10</v>
      </c>
      <c r="D1236" s="10" t="s">
        <v>7</v>
      </c>
      <c r="E1236" s="10" t="s">
        <v>1</v>
      </c>
      <c r="F1236">
        <v>21</v>
      </c>
      <c r="G1236">
        <v>2.1889772415161133</v>
      </c>
      <c r="H1236">
        <v>2.3663907051086426</v>
      </c>
      <c r="I1236">
        <v>81.054473876953125</v>
      </c>
      <c r="J1236">
        <v>7.6630406081676483E-2</v>
      </c>
      <c r="K1236">
        <v>54535</v>
      </c>
      <c r="L1236">
        <v>49890.907625</v>
      </c>
      <c r="M1236">
        <v>-0.17741349339485168</v>
      </c>
      <c r="N1236">
        <v>-0.27562302350997925</v>
      </c>
      <c r="O1236">
        <v>-0.21759848296642303</v>
      </c>
      <c r="P1236">
        <v>-0.17741349339485168</v>
      </c>
      <c r="Q1236">
        <v>-0.13722850382328033</v>
      </c>
      <c r="R1236">
        <v>-7.9203963279724121E-2</v>
      </c>
      <c r="S1236" t="s">
        <v>38</v>
      </c>
      <c r="Z1236" s="3"/>
    </row>
    <row r="1237" spans="1:26" hidden="1" x14ac:dyDescent="0.25">
      <c r="A1237" s="10" t="str">
        <f t="shared" si="19"/>
        <v>2016Greater Bay Area1-in-2September PeakPGE21</v>
      </c>
      <c r="B1237" s="10" t="s">
        <v>57</v>
      </c>
      <c r="C1237" s="10" t="s">
        <v>10</v>
      </c>
      <c r="D1237" s="10" t="s">
        <v>7</v>
      </c>
      <c r="E1237" s="10" t="s">
        <v>9</v>
      </c>
      <c r="F1237">
        <v>21</v>
      </c>
      <c r="G1237">
        <v>1.9610590934753418</v>
      </c>
      <c r="H1237">
        <v>2.1016020774841309</v>
      </c>
      <c r="I1237">
        <v>78.205329895019531</v>
      </c>
      <c r="J1237">
        <v>7.6630406081676483E-2</v>
      </c>
      <c r="K1237">
        <v>54535</v>
      </c>
      <c r="L1237">
        <v>49890.907625</v>
      </c>
      <c r="M1237">
        <v>-0.14054293930530548</v>
      </c>
      <c r="N1237">
        <v>-0.23875246942043304</v>
      </c>
      <c r="O1237">
        <v>-0.18072792887687683</v>
      </c>
      <c r="P1237">
        <v>-0.14054293930530548</v>
      </c>
      <c r="Q1237">
        <v>-0.10035795718431473</v>
      </c>
      <c r="R1237">
        <v>-4.2333409190177917E-2</v>
      </c>
      <c r="S1237" t="s">
        <v>38</v>
      </c>
      <c r="Z1237" s="3"/>
    </row>
    <row r="1238" spans="1:26" hidden="1" x14ac:dyDescent="0.25">
      <c r="A1238" s="10" t="str">
        <f t="shared" si="19"/>
        <v>2016Greater Bay Area1-in-2September PeakCAISO22</v>
      </c>
      <c r="B1238" s="10" t="s">
        <v>57</v>
      </c>
      <c r="C1238" s="10" t="s">
        <v>10</v>
      </c>
      <c r="D1238" s="10" t="s">
        <v>7</v>
      </c>
      <c r="E1238" s="10" t="s">
        <v>9</v>
      </c>
      <c r="F1238">
        <v>22</v>
      </c>
      <c r="G1238">
        <v>1.3593008518218994</v>
      </c>
      <c r="H1238">
        <v>1.367897629737854</v>
      </c>
      <c r="I1238">
        <v>70.742347717285156</v>
      </c>
      <c r="J1238">
        <v>6.3674606382846832E-2</v>
      </c>
      <c r="K1238">
        <v>54535</v>
      </c>
      <c r="L1238">
        <v>49890.907625</v>
      </c>
      <c r="M1238">
        <v>-8.596811443567276E-3</v>
      </c>
      <c r="N1238">
        <v>-9.0202189981937408E-2</v>
      </c>
      <c r="O1238">
        <v>-4.1987776756286621E-2</v>
      </c>
      <c r="P1238">
        <v>-8.596811443567276E-3</v>
      </c>
      <c r="Q1238">
        <v>2.479415200650692E-2</v>
      </c>
      <c r="R1238">
        <v>7.3008567094802856E-2</v>
      </c>
      <c r="S1238" t="s">
        <v>39</v>
      </c>
      <c r="Z1238" s="3"/>
    </row>
    <row r="1239" spans="1:26" hidden="1" x14ac:dyDescent="0.25">
      <c r="A1239" s="10" t="str">
        <f t="shared" si="19"/>
        <v>2016Greater Bay Area1-in-10September PeakCAISO22</v>
      </c>
      <c r="B1239" s="10" t="s">
        <v>57</v>
      </c>
      <c r="C1239" s="10" t="s">
        <v>10</v>
      </c>
      <c r="D1239" s="10" t="s">
        <v>7</v>
      </c>
      <c r="E1239" s="10" t="s">
        <v>1</v>
      </c>
      <c r="F1239">
        <v>22</v>
      </c>
      <c r="G1239">
        <v>1.6568381786346436</v>
      </c>
      <c r="H1239">
        <v>1.7236785888671875</v>
      </c>
      <c r="I1239">
        <v>72.540733337402344</v>
      </c>
      <c r="J1239">
        <v>6.3674606382846832E-2</v>
      </c>
      <c r="K1239">
        <v>54535</v>
      </c>
      <c r="L1239">
        <v>49890.907625</v>
      </c>
      <c r="M1239">
        <v>-6.684044748544693E-2</v>
      </c>
      <c r="N1239">
        <v>-0.14844582974910736</v>
      </c>
      <c r="O1239">
        <v>-0.10023140907287598</v>
      </c>
      <c r="P1239">
        <v>-6.684044748544693E-2</v>
      </c>
      <c r="Q1239">
        <v>-3.3449482172727585E-2</v>
      </c>
      <c r="R1239">
        <v>1.4764928258955479E-2</v>
      </c>
      <c r="S1239" t="s">
        <v>39</v>
      </c>
      <c r="Z1239" s="3"/>
    </row>
    <row r="1240" spans="1:26" hidden="1" x14ac:dyDescent="0.25">
      <c r="A1240" s="10" t="str">
        <f t="shared" si="19"/>
        <v>2016Greater Bay Area1-in-2September PeakPGE22</v>
      </c>
      <c r="B1240" s="10" t="s">
        <v>57</v>
      </c>
      <c r="C1240" s="10" t="s">
        <v>10</v>
      </c>
      <c r="D1240" s="10" t="s">
        <v>7</v>
      </c>
      <c r="E1240" s="10" t="s">
        <v>9</v>
      </c>
      <c r="F1240">
        <v>22</v>
      </c>
      <c r="G1240">
        <v>1.7401189804077148</v>
      </c>
      <c r="H1240">
        <v>1.8163959980010986</v>
      </c>
      <c r="I1240">
        <v>75.27801513671875</v>
      </c>
      <c r="J1240">
        <v>6.3674606382846832E-2</v>
      </c>
      <c r="K1240">
        <v>54535</v>
      </c>
      <c r="L1240">
        <v>49890.907625</v>
      </c>
      <c r="M1240">
        <v>-7.6277025043964386E-2</v>
      </c>
      <c r="N1240">
        <v>-0.15788240730762482</v>
      </c>
      <c r="O1240">
        <v>-0.10966798663139343</v>
      </c>
      <c r="P1240">
        <v>-7.6277025043964386E-2</v>
      </c>
      <c r="Q1240">
        <v>-4.2886059731245041E-2</v>
      </c>
      <c r="R1240">
        <v>5.3283507004380226E-3</v>
      </c>
      <c r="S1240" t="s">
        <v>38</v>
      </c>
      <c r="Z1240" s="3"/>
    </row>
    <row r="1241" spans="1:26" hidden="1" x14ac:dyDescent="0.25">
      <c r="A1241" s="10" t="str">
        <f t="shared" si="19"/>
        <v>2016Greater Bay Area1-in-10September PeakPGE22</v>
      </c>
      <c r="B1241" s="10" t="s">
        <v>57</v>
      </c>
      <c r="C1241" s="10" t="s">
        <v>10</v>
      </c>
      <c r="D1241" s="10" t="s">
        <v>7</v>
      </c>
      <c r="E1241" s="10" t="s">
        <v>1</v>
      </c>
      <c r="F1241">
        <v>22</v>
      </c>
      <c r="G1241">
        <v>1.9423590898513794</v>
      </c>
      <c r="H1241">
        <v>2.0522725582122803</v>
      </c>
      <c r="I1241">
        <v>78.345054626464844</v>
      </c>
      <c r="J1241">
        <v>6.3674606382846832E-2</v>
      </c>
      <c r="K1241">
        <v>54535</v>
      </c>
      <c r="L1241">
        <v>49890.907625</v>
      </c>
      <c r="M1241">
        <v>-0.10991357266902924</v>
      </c>
      <c r="N1241">
        <v>-0.19151894748210907</v>
      </c>
      <c r="O1241">
        <v>-0.14330454170703888</v>
      </c>
      <c r="P1241">
        <v>-0.10991357266902924</v>
      </c>
      <c r="Q1241">
        <v>-7.6522611081600189E-2</v>
      </c>
      <c r="R1241">
        <v>-2.8308197855949402E-2</v>
      </c>
      <c r="S1241" t="s">
        <v>38</v>
      </c>
      <c r="Z1241" s="3"/>
    </row>
    <row r="1242" spans="1:26" hidden="1" x14ac:dyDescent="0.25">
      <c r="A1242" s="10" t="str">
        <f t="shared" si="19"/>
        <v>2016Greater Bay Area1-in-2September PeakCAISO23</v>
      </c>
      <c r="B1242" s="10" t="s">
        <v>57</v>
      </c>
      <c r="C1242" s="10" t="s">
        <v>10</v>
      </c>
      <c r="D1242" s="10" t="s">
        <v>7</v>
      </c>
      <c r="E1242" s="10" t="s">
        <v>9</v>
      </c>
      <c r="F1242">
        <v>23</v>
      </c>
      <c r="G1242">
        <v>1.0998588800430298</v>
      </c>
      <c r="H1242">
        <v>1.1101534366607666</v>
      </c>
      <c r="I1242">
        <v>68.859771728515625</v>
      </c>
      <c r="J1242">
        <v>5.8387260884046555E-2</v>
      </c>
      <c r="K1242">
        <v>54535</v>
      </c>
      <c r="L1242">
        <v>49890.907625</v>
      </c>
      <c r="M1242">
        <v>-1.0294530540704727E-2</v>
      </c>
      <c r="N1242">
        <v>-8.5123643279075623E-2</v>
      </c>
      <c r="O1242">
        <v>-4.091281071305275E-2</v>
      </c>
      <c r="P1242">
        <v>-1.0294530540704727E-2</v>
      </c>
      <c r="Q1242">
        <v>2.0323749631643295E-2</v>
      </c>
      <c r="R1242">
        <v>6.4534582197666168E-2</v>
      </c>
      <c r="S1242" t="s">
        <v>39</v>
      </c>
      <c r="Z1242" s="3"/>
    </row>
    <row r="1243" spans="1:26" hidden="1" x14ac:dyDescent="0.25">
      <c r="A1243" s="10" t="str">
        <f t="shared" si="19"/>
        <v>2016Greater Bay Area1-in-10September PeakCAISO23</v>
      </c>
      <c r="B1243" s="10" t="s">
        <v>57</v>
      </c>
      <c r="C1243" s="10" t="s">
        <v>10</v>
      </c>
      <c r="D1243" s="10" t="s">
        <v>7</v>
      </c>
      <c r="E1243" s="10" t="s">
        <v>1</v>
      </c>
      <c r="F1243">
        <v>23</v>
      </c>
      <c r="G1243">
        <v>1.3406069278717041</v>
      </c>
      <c r="H1243">
        <v>1.3855259418487549</v>
      </c>
      <c r="I1243">
        <v>70.462760925292969</v>
      </c>
      <c r="J1243">
        <v>5.8387260884046555E-2</v>
      </c>
      <c r="K1243">
        <v>54535</v>
      </c>
      <c r="L1243">
        <v>49890.907625</v>
      </c>
      <c r="M1243">
        <v>-4.4919028878211975E-2</v>
      </c>
      <c r="N1243">
        <v>-0.11974814534187317</v>
      </c>
      <c r="O1243">
        <v>-7.5537309050559998E-2</v>
      </c>
      <c r="P1243">
        <v>-4.4919028878211975E-2</v>
      </c>
      <c r="Q1243">
        <v>-1.4300749637186527E-2</v>
      </c>
      <c r="R1243">
        <v>2.991008386015892E-2</v>
      </c>
      <c r="S1243" t="s">
        <v>39</v>
      </c>
      <c r="Z1243" s="3"/>
    </row>
    <row r="1244" spans="1:26" hidden="1" x14ac:dyDescent="0.25">
      <c r="A1244" s="10" t="str">
        <f t="shared" si="19"/>
        <v>2016Greater Bay Area1-in-2September PeakPGE23</v>
      </c>
      <c r="B1244" s="10" t="s">
        <v>57</v>
      </c>
      <c r="C1244" s="10" t="s">
        <v>10</v>
      </c>
      <c r="D1244" s="10" t="s">
        <v>7</v>
      </c>
      <c r="E1244" s="10" t="s">
        <v>9</v>
      </c>
      <c r="F1244">
        <v>23</v>
      </c>
      <c r="G1244">
        <v>1.4079924821853638</v>
      </c>
      <c r="H1244">
        <v>1.4604769945144653</v>
      </c>
      <c r="I1244">
        <v>72.907157897949219</v>
      </c>
      <c r="J1244">
        <v>5.8387260884046555E-2</v>
      </c>
      <c r="K1244">
        <v>54535</v>
      </c>
      <c r="L1244">
        <v>49890.907625</v>
      </c>
      <c r="M1244">
        <v>-5.2484523504972458E-2</v>
      </c>
      <c r="N1244">
        <v>-0.12731364369392395</v>
      </c>
      <c r="O1244">
        <v>-8.3102799952030182E-2</v>
      </c>
      <c r="P1244">
        <v>-5.2484523504972458E-2</v>
      </c>
      <c r="Q1244">
        <v>-2.1866243332624435E-2</v>
      </c>
      <c r="R1244">
        <v>2.2344589233398438E-2</v>
      </c>
      <c r="S1244" t="s">
        <v>38</v>
      </c>
      <c r="Z1244" s="3"/>
    </row>
    <row r="1245" spans="1:26" hidden="1" x14ac:dyDescent="0.25">
      <c r="A1245" s="10" t="str">
        <f t="shared" si="19"/>
        <v>2016Greater Bay Area1-in-10September PeakPGE23</v>
      </c>
      <c r="B1245" s="10" t="s">
        <v>57</v>
      </c>
      <c r="C1245" s="10" t="s">
        <v>10</v>
      </c>
      <c r="D1245" s="10" t="s">
        <v>7</v>
      </c>
      <c r="E1245" s="10" t="s">
        <v>1</v>
      </c>
      <c r="F1245">
        <v>23</v>
      </c>
      <c r="G1245">
        <v>1.5716320276260376</v>
      </c>
      <c r="H1245">
        <v>1.6445549726486206</v>
      </c>
      <c r="I1245">
        <v>76.588325500488281</v>
      </c>
      <c r="J1245">
        <v>5.8387260884046555E-2</v>
      </c>
      <c r="K1245">
        <v>54535</v>
      </c>
      <c r="L1245">
        <v>49890.907625</v>
      </c>
      <c r="M1245">
        <v>-7.2922892868518829E-2</v>
      </c>
      <c r="N1245">
        <v>-0.14775200188159943</v>
      </c>
      <c r="O1245">
        <v>-0.10354117304086685</v>
      </c>
      <c r="P1245">
        <v>-7.2922892868518829E-2</v>
      </c>
      <c r="Q1245">
        <v>-4.2304612696170807E-2</v>
      </c>
      <c r="R1245">
        <v>1.9062206847593188E-3</v>
      </c>
      <c r="S1245" t="s">
        <v>38</v>
      </c>
      <c r="Z1245" s="3"/>
    </row>
    <row r="1246" spans="1:26" hidden="1" x14ac:dyDescent="0.25">
      <c r="A1246" s="10" t="str">
        <f t="shared" si="19"/>
        <v>2016Greater Bay Area1-in-2September PeakCAISO24</v>
      </c>
      <c r="B1246" s="10" t="s">
        <v>57</v>
      </c>
      <c r="C1246" s="10" t="s">
        <v>10</v>
      </c>
      <c r="D1246" s="10" t="s">
        <v>7</v>
      </c>
      <c r="E1246" s="10" t="s">
        <v>9</v>
      </c>
      <c r="F1246">
        <v>24</v>
      </c>
      <c r="G1246">
        <v>0.85194647312164307</v>
      </c>
      <c r="H1246">
        <v>0.86258554458618164</v>
      </c>
      <c r="I1246">
        <v>67.056068420410156</v>
      </c>
      <c r="J1246">
        <v>4.4309847056865692E-2</v>
      </c>
      <c r="K1246">
        <v>54535</v>
      </c>
      <c r="L1246">
        <v>49890.907625</v>
      </c>
      <c r="M1246">
        <v>-1.0639051906764507E-2</v>
      </c>
      <c r="N1246">
        <v>-6.742655485868454E-2</v>
      </c>
      <c r="O1246">
        <v>-3.3875133842229843E-2</v>
      </c>
      <c r="P1246">
        <v>-1.0639051906764507E-2</v>
      </c>
      <c r="Q1246">
        <v>1.2597031891345978E-2</v>
      </c>
      <c r="R1246">
        <v>4.6148449182510376E-2</v>
      </c>
      <c r="S1246" t="s">
        <v>39</v>
      </c>
      <c r="Z1246" s="3"/>
    </row>
    <row r="1247" spans="1:26" hidden="1" x14ac:dyDescent="0.25">
      <c r="A1247" s="10" t="str">
        <f t="shared" si="19"/>
        <v>2016Greater Bay Area1-in-10September PeakCAISO24</v>
      </c>
      <c r="B1247" s="10" t="s">
        <v>57</v>
      </c>
      <c r="C1247" s="10" t="s">
        <v>10</v>
      </c>
      <c r="D1247" s="10" t="s">
        <v>7</v>
      </c>
      <c r="E1247" s="10" t="s">
        <v>1</v>
      </c>
      <c r="F1247">
        <v>24</v>
      </c>
      <c r="G1247">
        <v>1.0384290218353271</v>
      </c>
      <c r="H1247">
        <v>1.0710333585739136</v>
      </c>
      <c r="I1247">
        <v>68.618545532226563</v>
      </c>
      <c r="J1247">
        <v>4.4309847056865692E-2</v>
      </c>
      <c r="K1247">
        <v>54535</v>
      </c>
      <c r="L1247">
        <v>49890.907625</v>
      </c>
      <c r="M1247">
        <v>-3.2604344189167023E-2</v>
      </c>
      <c r="N1247">
        <v>-8.9391842484474182E-2</v>
      </c>
      <c r="O1247">
        <v>-5.5840428918600082E-2</v>
      </c>
      <c r="P1247">
        <v>-3.2604344189167023E-2</v>
      </c>
      <c r="Q1247">
        <v>-9.3682603910565376E-3</v>
      </c>
      <c r="R1247">
        <v>2.4183155968785286E-2</v>
      </c>
      <c r="S1247" t="s">
        <v>39</v>
      </c>
      <c r="Z1247" s="3"/>
    </row>
    <row r="1248" spans="1:26" hidden="1" x14ac:dyDescent="0.25">
      <c r="A1248" s="10" t="str">
        <f t="shared" si="19"/>
        <v>2016Greater Bay Area1-in-2September PeakPGE24</v>
      </c>
      <c r="B1248" s="10" t="s">
        <v>57</v>
      </c>
      <c r="C1248" s="10" t="s">
        <v>10</v>
      </c>
      <c r="D1248" s="10" t="s">
        <v>7</v>
      </c>
      <c r="E1248" s="10" t="s">
        <v>9</v>
      </c>
      <c r="F1248">
        <v>24</v>
      </c>
      <c r="G1248">
        <v>1.090625524520874</v>
      </c>
      <c r="H1248">
        <v>1.129953145980835</v>
      </c>
      <c r="I1248">
        <v>71.2623291015625</v>
      </c>
      <c r="J1248">
        <v>4.4309847056865692E-2</v>
      </c>
      <c r="K1248">
        <v>54535</v>
      </c>
      <c r="L1248">
        <v>49890.907625</v>
      </c>
      <c r="M1248">
        <v>-3.9327606558799744E-2</v>
      </c>
      <c r="N1248">
        <v>-9.6115104854106903E-2</v>
      </c>
      <c r="O1248">
        <v>-6.2563687562942505E-2</v>
      </c>
      <c r="P1248">
        <v>-3.9327606558799744E-2</v>
      </c>
      <c r="Q1248">
        <v>-1.6091523692011833E-2</v>
      </c>
      <c r="R1248">
        <v>1.7459893599152565E-2</v>
      </c>
      <c r="S1248" t="s">
        <v>38</v>
      </c>
      <c r="Z1248" s="3"/>
    </row>
    <row r="1249" spans="1:26" hidden="1" x14ac:dyDescent="0.25">
      <c r="A1249" s="10" t="str">
        <f t="shared" si="19"/>
        <v>2016Greater Bay Area1-in-10September PeakPGE24</v>
      </c>
      <c r="B1249" s="10" t="s">
        <v>57</v>
      </c>
      <c r="C1249" s="10" t="s">
        <v>10</v>
      </c>
      <c r="D1249" s="10" t="s">
        <v>7</v>
      </c>
      <c r="E1249" s="10" t="s">
        <v>1</v>
      </c>
      <c r="F1249">
        <v>24</v>
      </c>
      <c r="G1249">
        <v>1.217380166053772</v>
      </c>
      <c r="H1249">
        <v>1.272165060043335</v>
      </c>
      <c r="I1249">
        <v>75.061546325683594</v>
      </c>
      <c r="J1249">
        <v>4.4309847056865692E-2</v>
      </c>
      <c r="K1249">
        <v>54535</v>
      </c>
      <c r="L1249">
        <v>49890.907625</v>
      </c>
      <c r="M1249">
        <v>-5.4784923791885376E-2</v>
      </c>
      <c r="N1249">
        <v>-0.11157242208719254</v>
      </c>
      <c r="O1249">
        <v>-7.8021004796028137E-2</v>
      </c>
      <c r="P1249">
        <v>-5.4784923791885376E-2</v>
      </c>
      <c r="Q1249">
        <v>-3.1548839062452316E-2</v>
      </c>
      <c r="R1249">
        <v>2.002576133236289E-3</v>
      </c>
      <c r="S1249" t="s">
        <v>38</v>
      </c>
      <c r="Z1249" s="3"/>
    </row>
    <row r="1250" spans="1:26" hidden="1" x14ac:dyDescent="0.25">
      <c r="A1250" s="10" t="str">
        <f t="shared" si="19"/>
        <v>2016Greater Bay Area1-in-2Typical Event DayCAISO1</v>
      </c>
      <c r="B1250" s="10" t="s">
        <v>57</v>
      </c>
      <c r="C1250" s="10" t="s">
        <v>10</v>
      </c>
      <c r="D1250" s="10" t="s">
        <v>8</v>
      </c>
      <c r="E1250" s="10" t="s">
        <v>9</v>
      </c>
      <c r="F1250">
        <v>1</v>
      </c>
      <c r="G1250">
        <v>0.71418946981430054</v>
      </c>
      <c r="H1250">
        <v>0.71418946981430054</v>
      </c>
      <c r="I1250">
        <v>67.658096313476562</v>
      </c>
      <c r="J1250">
        <v>0</v>
      </c>
      <c r="K1250">
        <v>54535</v>
      </c>
      <c r="L1250">
        <v>50187.6015625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 t="s">
        <v>39</v>
      </c>
      <c r="Z1250" s="3"/>
    </row>
    <row r="1251" spans="1:26" hidden="1" x14ac:dyDescent="0.25">
      <c r="A1251" s="10" t="str">
        <f t="shared" si="19"/>
        <v>2016Greater Bay Area1-in-10Typical Event DayCAISO1</v>
      </c>
      <c r="B1251" s="10" t="s">
        <v>57</v>
      </c>
      <c r="C1251" s="10" t="s">
        <v>10</v>
      </c>
      <c r="D1251" s="10" t="s">
        <v>8</v>
      </c>
      <c r="E1251" s="10" t="s">
        <v>1</v>
      </c>
      <c r="F1251">
        <v>1</v>
      </c>
      <c r="G1251">
        <v>0.84279805421829224</v>
      </c>
      <c r="H1251">
        <v>0.84279805421829224</v>
      </c>
      <c r="I1251">
        <v>71.672828674316406</v>
      </c>
      <c r="J1251">
        <v>0</v>
      </c>
      <c r="K1251">
        <v>54535</v>
      </c>
      <c r="L1251">
        <v>50187.6015625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 t="s">
        <v>39</v>
      </c>
      <c r="Z1251" s="3"/>
    </row>
    <row r="1252" spans="1:26" hidden="1" x14ac:dyDescent="0.25">
      <c r="A1252" s="10" t="str">
        <f t="shared" si="19"/>
        <v>2016Greater Bay Area1-in-2Typical Event DayPGE1</v>
      </c>
      <c r="B1252" s="10" t="s">
        <v>57</v>
      </c>
      <c r="C1252" s="10" t="s">
        <v>10</v>
      </c>
      <c r="D1252" s="10" t="s">
        <v>8</v>
      </c>
      <c r="E1252" s="10" t="s">
        <v>9</v>
      </c>
      <c r="F1252">
        <v>1</v>
      </c>
      <c r="G1252">
        <v>0.81609535217285156</v>
      </c>
      <c r="H1252">
        <v>0.81609535217285156</v>
      </c>
      <c r="I1252">
        <v>70.791030883789063</v>
      </c>
      <c r="J1252">
        <v>0</v>
      </c>
      <c r="K1252">
        <v>54535</v>
      </c>
      <c r="L1252">
        <v>50187.6015625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 t="s">
        <v>38</v>
      </c>
      <c r="Z1252" s="3"/>
    </row>
    <row r="1253" spans="1:26" hidden="1" x14ac:dyDescent="0.25">
      <c r="A1253" s="10" t="str">
        <f t="shared" si="19"/>
        <v>2016Greater Bay Area1-in-10Typical Event DayPGE1</v>
      </c>
      <c r="B1253" s="10" t="s">
        <v>57</v>
      </c>
      <c r="C1253" s="10" t="s">
        <v>10</v>
      </c>
      <c r="D1253" s="10" t="s">
        <v>8</v>
      </c>
      <c r="E1253" s="10" t="s">
        <v>1</v>
      </c>
      <c r="F1253">
        <v>1</v>
      </c>
      <c r="G1253">
        <v>0.96327203512191772</v>
      </c>
      <c r="H1253">
        <v>0.96327203512191772</v>
      </c>
      <c r="I1253">
        <v>74.969047546386719</v>
      </c>
      <c r="J1253">
        <v>0</v>
      </c>
      <c r="K1253">
        <v>54535</v>
      </c>
      <c r="L1253">
        <v>50187.6015625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 t="s">
        <v>38</v>
      </c>
      <c r="Z1253" s="3"/>
    </row>
    <row r="1254" spans="1:26" hidden="1" x14ac:dyDescent="0.25">
      <c r="A1254" s="10" t="str">
        <f t="shared" si="19"/>
        <v>2016Greater Bay Area1-in-10Typical Event DayCAISO2</v>
      </c>
      <c r="B1254" s="10" t="s">
        <v>57</v>
      </c>
      <c r="C1254" s="10" t="s">
        <v>10</v>
      </c>
      <c r="D1254" s="10" t="s">
        <v>8</v>
      </c>
      <c r="E1254" s="10" t="s">
        <v>1</v>
      </c>
      <c r="F1254">
        <v>2</v>
      </c>
      <c r="G1254">
        <v>0.70377641916275024</v>
      </c>
      <c r="H1254">
        <v>0.70377641916275024</v>
      </c>
      <c r="I1254">
        <v>70.302947998046875</v>
      </c>
      <c r="J1254">
        <v>0</v>
      </c>
      <c r="K1254">
        <v>54535</v>
      </c>
      <c r="L1254">
        <v>50187.6015625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 t="s">
        <v>39</v>
      </c>
      <c r="Z1254" s="3"/>
    </row>
    <row r="1255" spans="1:26" hidden="1" x14ac:dyDescent="0.25">
      <c r="A1255" s="10" t="str">
        <f t="shared" si="19"/>
        <v>2016Greater Bay Area1-in-2Typical Event DayCAISO2</v>
      </c>
      <c r="B1255" s="10" t="s">
        <v>57</v>
      </c>
      <c r="C1255" s="10" t="s">
        <v>10</v>
      </c>
      <c r="D1255" s="10" t="s">
        <v>8</v>
      </c>
      <c r="E1255" s="10" t="s">
        <v>9</v>
      </c>
      <c r="F1255">
        <v>2</v>
      </c>
      <c r="G1255">
        <v>0.59638214111328125</v>
      </c>
      <c r="H1255">
        <v>0.59638214111328125</v>
      </c>
      <c r="I1255">
        <v>66.028594970703125</v>
      </c>
      <c r="J1255">
        <v>0</v>
      </c>
      <c r="K1255">
        <v>54535</v>
      </c>
      <c r="L1255">
        <v>50187.6015625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 t="s">
        <v>39</v>
      </c>
      <c r="Z1255" s="3"/>
    </row>
    <row r="1256" spans="1:26" hidden="1" x14ac:dyDescent="0.25">
      <c r="A1256" s="10" t="str">
        <f t="shared" si="19"/>
        <v>2016Greater Bay Area1-in-10Typical Event DayPGE2</v>
      </c>
      <c r="B1256" s="10" t="s">
        <v>57</v>
      </c>
      <c r="C1256" s="10" t="s">
        <v>10</v>
      </c>
      <c r="D1256" s="10" t="s">
        <v>8</v>
      </c>
      <c r="E1256" s="10" t="s">
        <v>1</v>
      </c>
      <c r="F1256">
        <v>2</v>
      </c>
      <c r="G1256">
        <v>0.80437791347503662</v>
      </c>
      <c r="H1256">
        <v>0.80437791347503662</v>
      </c>
      <c r="I1256">
        <v>73.628280639648438</v>
      </c>
      <c r="J1256">
        <v>0</v>
      </c>
      <c r="K1256">
        <v>54535</v>
      </c>
      <c r="L1256">
        <v>50187.6015625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 t="s">
        <v>38</v>
      </c>
      <c r="Z1256" s="3"/>
    </row>
    <row r="1257" spans="1:26" hidden="1" x14ac:dyDescent="0.25">
      <c r="A1257" s="10" t="str">
        <f t="shared" si="19"/>
        <v>2016Greater Bay Area1-in-2Typical Event DayPGE2</v>
      </c>
      <c r="B1257" s="10" t="s">
        <v>57</v>
      </c>
      <c r="C1257" s="10" t="s">
        <v>10</v>
      </c>
      <c r="D1257" s="10" t="s">
        <v>8</v>
      </c>
      <c r="E1257" s="10" t="s">
        <v>9</v>
      </c>
      <c r="F1257">
        <v>2</v>
      </c>
      <c r="G1257">
        <v>0.68147838115692139</v>
      </c>
      <c r="H1257">
        <v>0.68147838115692139</v>
      </c>
      <c r="I1257">
        <v>68.865653991699219</v>
      </c>
      <c r="J1257">
        <v>0</v>
      </c>
      <c r="K1257">
        <v>54535</v>
      </c>
      <c r="L1257">
        <v>50187.6015625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 t="s">
        <v>38</v>
      </c>
      <c r="Z1257" s="3"/>
    </row>
    <row r="1258" spans="1:26" hidden="1" x14ac:dyDescent="0.25">
      <c r="A1258" s="10" t="str">
        <f t="shared" si="19"/>
        <v>2016Greater Bay Area1-in-10Typical Event DayCAISO3</v>
      </c>
      <c r="B1258" s="10" t="s">
        <v>57</v>
      </c>
      <c r="C1258" s="10" t="s">
        <v>10</v>
      </c>
      <c r="D1258" s="10" t="s">
        <v>8</v>
      </c>
      <c r="E1258" s="10" t="s">
        <v>1</v>
      </c>
      <c r="F1258">
        <v>3</v>
      </c>
      <c r="G1258">
        <v>0.61571615934371948</v>
      </c>
      <c r="H1258">
        <v>0.61571615934371948</v>
      </c>
      <c r="I1258">
        <v>68.7154541015625</v>
      </c>
      <c r="J1258">
        <v>0</v>
      </c>
      <c r="K1258">
        <v>54535</v>
      </c>
      <c r="L1258">
        <v>50187.6015625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 t="s">
        <v>39</v>
      </c>
      <c r="Z1258" s="3"/>
    </row>
    <row r="1259" spans="1:26" hidden="1" x14ac:dyDescent="0.25">
      <c r="A1259" s="10" t="str">
        <f t="shared" si="19"/>
        <v>2016Greater Bay Area1-in-2Typical Event DayCAISO3</v>
      </c>
      <c r="B1259" s="10" t="s">
        <v>57</v>
      </c>
      <c r="C1259" s="10" t="s">
        <v>10</v>
      </c>
      <c r="D1259" s="10" t="s">
        <v>8</v>
      </c>
      <c r="E1259" s="10" t="s">
        <v>9</v>
      </c>
      <c r="F1259">
        <v>3</v>
      </c>
      <c r="G1259">
        <v>0.52175962924957275</v>
      </c>
      <c r="H1259">
        <v>0.52175962924957275</v>
      </c>
      <c r="I1259">
        <v>64.823394775390625</v>
      </c>
      <c r="J1259">
        <v>0</v>
      </c>
      <c r="K1259">
        <v>54535</v>
      </c>
      <c r="L1259">
        <v>50187.6015625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 t="s">
        <v>39</v>
      </c>
      <c r="Z1259" s="3"/>
    </row>
    <row r="1260" spans="1:26" hidden="1" x14ac:dyDescent="0.25">
      <c r="A1260" s="10" t="str">
        <f t="shared" si="19"/>
        <v>2016Greater Bay Area1-in-2Typical Event DayPGE3</v>
      </c>
      <c r="B1260" s="10" t="s">
        <v>57</v>
      </c>
      <c r="C1260" s="10" t="s">
        <v>10</v>
      </c>
      <c r="D1260" s="10" t="s">
        <v>8</v>
      </c>
      <c r="E1260" s="10" t="s">
        <v>9</v>
      </c>
      <c r="F1260">
        <v>3</v>
      </c>
      <c r="G1260">
        <v>0.59620815515518188</v>
      </c>
      <c r="H1260">
        <v>0.59620815515518188</v>
      </c>
      <c r="I1260">
        <v>67.355339050292969</v>
      </c>
      <c r="J1260">
        <v>0</v>
      </c>
      <c r="K1260">
        <v>54535</v>
      </c>
      <c r="L1260">
        <v>50187.6015625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 t="s">
        <v>38</v>
      </c>
      <c r="Z1260" s="3"/>
    </row>
    <row r="1261" spans="1:26" hidden="1" x14ac:dyDescent="0.25">
      <c r="A1261" s="10" t="str">
        <f t="shared" si="19"/>
        <v>2016Greater Bay Area1-in-10Typical Event DayPGE3</v>
      </c>
      <c r="B1261" s="10" t="s">
        <v>57</v>
      </c>
      <c r="C1261" s="10" t="s">
        <v>10</v>
      </c>
      <c r="D1261" s="10" t="s">
        <v>8</v>
      </c>
      <c r="E1261" s="10" t="s">
        <v>1</v>
      </c>
      <c r="F1261">
        <v>3</v>
      </c>
      <c r="G1261">
        <v>0.70372986793518066</v>
      </c>
      <c r="H1261">
        <v>0.70372986793518066</v>
      </c>
      <c r="I1261">
        <v>72.20721435546875</v>
      </c>
      <c r="J1261">
        <v>0</v>
      </c>
      <c r="K1261">
        <v>54535</v>
      </c>
      <c r="L1261">
        <v>50187.6015625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 t="s">
        <v>38</v>
      </c>
      <c r="Z1261" s="3"/>
    </row>
    <row r="1262" spans="1:26" hidden="1" x14ac:dyDescent="0.25">
      <c r="A1262" s="10" t="str">
        <f t="shared" si="19"/>
        <v>2016Greater Bay Area1-in-2Typical Event DayCAISO4</v>
      </c>
      <c r="B1262" s="10" t="s">
        <v>57</v>
      </c>
      <c r="C1262" s="10" t="s">
        <v>10</v>
      </c>
      <c r="D1262" s="10" t="s">
        <v>8</v>
      </c>
      <c r="E1262" s="10" t="s">
        <v>9</v>
      </c>
      <c r="F1262">
        <v>4</v>
      </c>
      <c r="G1262">
        <v>0.47674858570098877</v>
      </c>
      <c r="H1262">
        <v>0.47674858570098877</v>
      </c>
      <c r="I1262">
        <v>63.710151672363281</v>
      </c>
      <c r="J1262">
        <v>0</v>
      </c>
      <c r="K1262">
        <v>54535</v>
      </c>
      <c r="L1262">
        <v>50187.6015625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 t="s">
        <v>39</v>
      </c>
      <c r="Z1262" s="3"/>
    </row>
    <row r="1263" spans="1:26" hidden="1" x14ac:dyDescent="0.25">
      <c r="A1263" s="10" t="str">
        <f t="shared" si="19"/>
        <v>2016Greater Bay Area1-in-10Typical Event DayCAISO4</v>
      </c>
      <c r="B1263" s="10" t="s">
        <v>57</v>
      </c>
      <c r="C1263" s="10" t="s">
        <v>10</v>
      </c>
      <c r="D1263" s="10" t="s">
        <v>8</v>
      </c>
      <c r="E1263" s="10" t="s">
        <v>1</v>
      </c>
      <c r="F1263">
        <v>4</v>
      </c>
      <c r="G1263">
        <v>0.56259971857070923</v>
      </c>
      <c r="H1263">
        <v>0.56259971857070923</v>
      </c>
      <c r="I1263">
        <v>67.551376342773438</v>
      </c>
      <c r="J1263">
        <v>0</v>
      </c>
      <c r="K1263">
        <v>54535</v>
      </c>
      <c r="L1263">
        <v>50187.6015625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 t="s">
        <v>39</v>
      </c>
      <c r="Z1263" s="3"/>
    </row>
    <row r="1264" spans="1:26" hidden="1" x14ac:dyDescent="0.25">
      <c r="A1264" s="10" t="str">
        <f t="shared" si="19"/>
        <v>2016Greater Bay Area1-in-2Typical Event DayPGE4</v>
      </c>
      <c r="B1264" s="10" t="s">
        <v>57</v>
      </c>
      <c r="C1264" s="10" t="s">
        <v>10</v>
      </c>
      <c r="D1264" s="10" t="s">
        <v>8</v>
      </c>
      <c r="E1264" s="10" t="s">
        <v>9</v>
      </c>
      <c r="F1264">
        <v>4</v>
      </c>
      <c r="G1264">
        <v>0.54477459192276001</v>
      </c>
      <c r="H1264">
        <v>0.54477459192276001</v>
      </c>
      <c r="I1264">
        <v>65.915489196777344</v>
      </c>
      <c r="J1264">
        <v>0</v>
      </c>
      <c r="K1264">
        <v>54535</v>
      </c>
      <c r="L1264">
        <v>50187.6015625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 t="s">
        <v>38</v>
      </c>
      <c r="Z1264" s="3"/>
    </row>
    <row r="1265" spans="1:26" hidden="1" x14ac:dyDescent="0.25">
      <c r="A1265" s="10" t="str">
        <f t="shared" si="19"/>
        <v>2016Greater Bay Area1-in-10Typical Event DayPGE4</v>
      </c>
      <c r="B1265" s="10" t="s">
        <v>57</v>
      </c>
      <c r="C1265" s="10" t="s">
        <v>10</v>
      </c>
      <c r="D1265" s="10" t="s">
        <v>8</v>
      </c>
      <c r="E1265" s="10" t="s">
        <v>1</v>
      </c>
      <c r="F1265">
        <v>4</v>
      </c>
      <c r="G1265">
        <v>0.6430206298828125</v>
      </c>
      <c r="H1265">
        <v>0.6430206298828125</v>
      </c>
      <c r="I1265">
        <v>70.75927734375</v>
      </c>
      <c r="J1265">
        <v>0</v>
      </c>
      <c r="K1265">
        <v>54535</v>
      </c>
      <c r="L1265">
        <v>50187.6015625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 t="s">
        <v>38</v>
      </c>
      <c r="Z1265" s="3"/>
    </row>
    <row r="1266" spans="1:26" hidden="1" x14ac:dyDescent="0.25">
      <c r="A1266" s="10" t="str">
        <f t="shared" si="19"/>
        <v>2016Greater Bay Area1-in-10Typical Event DayCAISO5</v>
      </c>
      <c r="B1266" s="10" t="s">
        <v>57</v>
      </c>
      <c r="C1266" s="10" t="s">
        <v>10</v>
      </c>
      <c r="D1266" s="10" t="s">
        <v>8</v>
      </c>
      <c r="E1266" s="10" t="s">
        <v>1</v>
      </c>
      <c r="F1266">
        <v>5</v>
      </c>
      <c r="G1266">
        <v>0.53602826595306396</v>
      </c>
      <c r="H1266">
        <v>0.53602826595306396</v>
      </c>
      <c r="I1266">
        <v>66.490310668945313</v>
      </c>
      <c r="J1266">
        <v>0</v>
      </c>
      <c r="K1266">
        <v>54535</v>
      </c>
      <c r="L1266">
        <v>50187.6015625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 t="s">
        <v>39</v>
      </c>
      <c r="Z1266" s="3"/>
    </row>
    <row r="1267" spans="1:26" hidden="1" x14ac:dyDescent="0.25">
      <c r="A1267" s="10" t="str">
        <f t="shared" si="19"/>
        <v>2016Greater Bay Area1-in-2Typical Event DayCAISO5</v>
      </c>
      <c r="B1267" s="10" t="s">
        <v>57</v>
      </c>
      <c r="C1267" s="10" t="s">
        <v>10</v>
      </c>
      <c r="D1267" s="10" t="s">
        <v>8</v>
      </c>
      <c r="E1267" s="10" t="s">
        <v>9</v>
      </c>
      <c r="F1267">
        <v>5</v>
      </c>
      <c r="G1267">
        <v>0.45423188805580139</v>
      </c>
      <c r="H1267">
        <v>0.45423188805580139</v>
      </c>
      <c r="I1267">
        <v>62.939094543457031</v>
      </c>
      <c r="J1267">
        <v>0</v>
      </c>
      <c r="K1267">
        <v>54535</v>
      </c>
      <c r="L1267">
        <v>50187.6015625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 t="s">
        <v>39</v>
      </c>
      <c r="Z1267" s="3"/>
    </row>
    <row r="1268" spans="1:26" hidden="1" x14ac:dyDescent="0.25">
      <c r="A1268" s="10" t="str">
        <f t="shared" si="19"/>
        <v>2016Greater Bay Area1-in-10Typical Event DayPGE5</v>
      </c>
      <c r="B1268" s="10" t="s">
        <v>57</v>
      </c>
      <c r="C1268" s="10" t="s">
        <v>10</v>
      </c>
      <c r="D1268" s="10" t="s">
        <v>8</v>
      </c>
      <c r="E1268" s="10" t="s">
        <v>1</v>
      </c>
      <c r="F1268">
        <v>5</v>
      </c>
      <c r="G1268">
        <v>0.61265099048614502</v>
      </c>
      <c r="H1268">
        <v>0.61265099048614502</v>
      </c>
      <c r="I1268">
        <v>69.604904174804687</v>
      </c>
      <c r="J1268">
        <v>0</v>
      </c>
      <c r="K1268">
        <v>54535</v>
      </c>
      <c r="L1268">
        <v>50187.6015625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 t="s">
        <v>38</v>
      </c>
      <c r="Z1268" s="3"/>
    </row>
    <row r="1269" spans="1:26" hidden="1" x14ac:dyDescent="0.25">
      <c r="A1269" s="10" t="str">
        <f t="shared" si="19"/>
        <v>2016Greater Bay Area1-in-2Typical Event DayPGE5</v>
      </c>
      <c r="B1269" s="10" t="s">
        <v>57</v>
      </c>
      <c r="C1269" s="10" t="s">
        <v>10</v>
      </c>
      <c r="D1269" s="10" t="s">
        <v>8</v>
      </c>
      <c r="E1269" s="10" t="s">
        <v>9</v>
      </c>
      <c r="F1269">
        <v>5</v>
      </c>
      <c r="G1269">
        <v>0.51904505491256714</v>
      </c>
      <c r="H1269">
        <v>0.51904505491256714</v>
      </c>
      <c r="I1269">
        <v>64.969512939453125</v>
      </c>
      <c r="J1269">
        <v>0</v>
      </c>
      <c r="K1269">
        <v>54535</v>
      </c>
      <c r="L1269">
        <v>50187.6015625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 t="s">
        <v>38</v>
      </c>
      <c r="Z1269" s="3"/>
    </row>
    <row r="1270" spans="1:26" hidden="1" x14ac:dyDescent="0.25">
      <c r="A1270" s="10" t="str">
        <f t="shared" si="19"/>
        <v>2016Greater Bay Area1-in-10Typical Event DayCAISO6</v>
      </c>
      <c r="B1270" s="10" t="s">
        <v>57</v>
      </c>
      <c r="C1270" s="10" t="s">
        <v>10</v>
      </c>
      <c r="D1270" s="10" t="s">
        <v>8</v>
      </c>
      <c r="E1270" s="10" t="s">
        <v>1</v>
      </c>
      <c r="F1270">
        <v>6</v>
      </c>
      <c r="G1270">
        <v>0.54795271158218384</v>
      </c>
      <c r="H1270">
        <v>0.54795271158218384</v>
      </c>
      <c r="I1270">
        <v>65.608657836914063</v>
      </c>
      <c r="J1270">
        <v>0</v>
      </c>
      <c r="K1270">
        <v>54535</v>
      </c>
      <c r="L1270">
        <v>50187.6015625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 t="s">
        <v>39</v>
      </c>
      <c r="Z1270" s="3"/>
    </row>
    <row r="1271" spans="1:26" hidden="1" x14ac:dyDescent="0.25">
      <c r="A1271" s="10" t="str">
        <f t="shared" si="19"/>
        <v>2016Greater Bay Area1-in-2Typical Event DayCAISO6</v>
      </c>
      <c r="B1271" s="10" t="s">
        <v>57</v>
      </c>
      <c r="C1271" s="10" t="s">
        <v>10</v>
      </c>
      <c r="D1271" s="10" t="s">
        <v>8</v>
      </c>
      <c r="E1271" s="10" t="s">
        <v>9</v>
      </c>
      <c r="F1271">
        <v>6</v>
      </c>
      <c r="G1271">
        <v>0.46433672308921814</v>
      </c>
      <c r="H1271">
        <v>0.46433672308921814</v>
      </c>
      <c r="I1271">
        <v>62.346054077148438</v>
      </c>
      <c r="J1271">
        <v>0</v>
      </c>
      <c r="K1271">
        <v>54535</v>
      </c>
      <c r="L1271">
        <v>50187.6015625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 t="s">
        <v>39</v>
      </c>
      <c r="Z1271" s="3"/>
    </row>
    <row r="1272" spans="1:26" hidden="1" x14ac:dyDescent="0.25">
      <c r="A1272" s="10" t="str">
        <f t="shared" si="19"/>
        <v>2016Greater Bay Area1-in-2Typical Event DayPGE6</v>
      </c>
      <c r="B1272" s="10" t="s">
        <v>57</v>
      </c>
      <c r="C1272" s="10" t="s">
        <v>10</v>
      </c>
      <c r="D1272" s="10" t="s">
        <v>8</v>
      </c>
      <c r="E1272" s="10" t="s">
        <v>9</v>
      </c>
      <c r="F1272">
        <v>6</v>
      </c>
      <c r="G1272">
        <v>0.53059172630310059</v>
      </c>
      <c r="H1272">
        <v>0.53059172630310059</v>
      </c>
      <c r="I1272">
        <v>64.203384399414063</v>
      </c>
      <c r="J1272">
        <v>0</v>
      </c>
      <c r="K1272">
        <v>54535</v>
      </c>
      <c r="L1272">
        <v>50187.6015625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 t="s">
        <v>38</v>
      </c>
      <c r="Z1272" s="3"/>
    </row>
    <row r="1273" spans="1:26" hidden="1" x14ac:dyDescent="0.25">
      <c r="A1273" s="10" t="str">
        <f t="shared" si="19"/>
        <v>2016Greater Bay Area1-in-10Typical Event DayPGE6</v>
      </c>
      <c r="B1273" s="10" t="s">
        <v>57</v>
      </c>
      <c r="C1273" s="10" t="s">
        <v>10</v>
      </c>
      <c r="D1273" s="10" t="s">
        <v>8</v>
      </c>
      <c r="E1273" s="10" t="s">
        <v>1</v>
      </c>
      <c r="F1273">
        <v>6</v>
      </c>
      <c r="G1273">
        <v>0.62627995014190674</v>
      </c>
      <c r="H1273">
        <v>0.62627995014190674</v>
      </c>
      <c r="I1273">
        <v>68.691917419433594</v>
      </c>
      <c r="J1273">
        <v>0</v>
      </c>
      <c r="K1273">
        <v>54535</v>
      </c>
      <c r="L1273">
        <v>50187.6015625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 t="s">
        <v>38</v>
      </c>
      <c r="Z1273" s="3"/>
    </row>
    <row r="1274" spans="1:26" hidden="1" x14ac:dyDescent="0.25">
      <c r="A1274" s="10" t="str">
        <f t="shared" si="19"/>
        <v>2016Greater Bay Area1-in-10Typical Event DayCAISO7</v>
      </c>
      <c r="B1274" s="10" t="s">
        <v>57</v>
      </c>
      <c r="C1274" s="10" t="s">
        <v>10</v>
      </c>
      <c r="D1274" s="10" t="s">
        <v>8</v>
      </c>
      <c r="E1274" s="10" t="s">
        <v>1</v>
      </c>
      <c r="F1274">
        <v>7</v>
      </c>
      <c r="G1274">
        <v>0.61455434560775757</v>
      </c>
      <c r="H1274">
        <v>0.61455434560775757</v>
      </c>
      <c r="I1274">
        <v>65.402687072753906</v>
      </c>
      <c r="J1274">
        <v>0</v>
      </c>
      <c r="K1274">
        <v>54535</v>
      </c>
      <c r="L1274">
        <v>50187.6015625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 t="s">
        <v>39</v>
      </c>
      <c r="Z1274" s="3"/>
    </row>
    <row r="1275" spans="1:26" hidden="1" x14ac:dyDescent="0.25">
      <c r="A1275" s="10" t="str">
        <f t="shared" si="19"/>
        <v>2016Greater Bay Area1-in-2Typical Event DayCAISO7</v>
      </c>
      <c r="B1275" s="10" t="s">
        <v>57</v>
      </c>
      <c r="C1275" s="10" t="s">
        <v>10</v>
      </c>
      <c r="D1275" s="10" t="s">
        <v>8</v>
      </c>
      <c r="E1275" s="10" t="s">
        <v>9</v>
      </c>
      <c r="F1275">
        <v>7</v>
      </c>
      <c r="G1275">
        <v>0.52077507972717285</v>
      </c>
      <c r="H1275">
        <v>0.52077507972717285</v>
      </c>
      <c r="I1275">
        <v>62.217277526855469</v>
      </c>
      <c r="J1275">
        <v>0</v>
      </c>
      <c r="K1275">
        <v>54535</v>
      </c>
      <c r="L1275">
        <v>50187.6015625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 t="s">
        <v>39</v>
      </c>
      <c r="Z1275" s="3"/>
    </row>
    <row r="1276" spans="1:26" hidden="1" x14ac:dyDescent="0.25">
      <c r="A1276" s="10" t="str">
        <f t="shared" si="19"/>
        <v>2016Greater Bay Area1-in-10Typical Event DayPGE7</v>
      </c>
      <c r="B1276" s="10" t="s">
        <v>57</v>
      </c>
      <c r="C1276" s="10" t="s">
        <v>10</v>
      </c>
      <c r="D1276" s="10" t="s">
        <v>8</v>
      </c>
      <c r="E1276" s="10" t="s">
        <v>1</v>
      </c>
      <c r="F1276">
        <v>7</v>
      </c>
      <c r="G1276">
        <v>0.70240193605422974</v>
      </c>
      <c r="H1276">
        <v>0.70240193605422974</v>
      </c>
      <c r="I1276">
        <v>68.471847534179687</v>
      </c>
      <c r="J1276">
        <v>0</v>
      </c>
      <c r="K1276">
        <v>54535</v>
      </c>
      <c r="L1276">
        <v>50187.6015625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 t="s">
        <v>38</v>
      </c>
      <c r="Z1276" s="3"/>
    </row>
    <row r="1277" spans="1:26" hidden="1" x14ac:dyDescent="0.25">
      <c r="A1277" s="10" t="str">
        <f t="shared" si="19"/>
        <v>2016Greater Bay Area1-in-2Typical Event DayPGE7</v>
      </c>
      <c r="B1277" s="10" t="s">
        <v>57</v>
      </c>
      <c r="C1277" s="10" t="s">
        <v>10</v>
      </c>
      <c r="D1277" s="10" t="s">
        <v>8</v>
      </c>
      <c r="E1277" s="10" t="s">
        <v>9</v>
      </c>
      <c r="F1277">
        <v>7</v>
      </c>
      <c r="G1277">
        <v>0.59508311748504639</v>
      </c>
      <c r="H1277">
        <v>0.59508311748504639</v>
      </c>
      <c r="I1277">
        <v>63.989242553710938</v>
      </c>
      <c r="J1277">
        <v>0</v>
      </c>
      <c r="K1277">
        <v>54535</v>
      </c>
      <c r="L1277">
        <v>50187.6015625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 t="s">
        <v>38</v>
      </c>
      <c r="Z1277" s="3"/>
    </row>
    <row r="1278" spans="1:26" hidden="1" x14ac:dyDescent="0.25">
      <c r="A1278" s="10" t="str">
        <f t="shared" si="19"/>
        <v>2016Greater Bay Area1-in-2Typical Event DayCAISO8</v>
      </c>
      <c r="B1278" s="10" t="s">
        <v>57</v>
      </c>
      <c r="C1278" s="10" t="s">
        <v>10</v>
      </c>
      <c r="D1278" s="10" t="s">
        <v>8</v>
      </c>
      <c r="E1278" s="10" t="s">
        <v>9</v>
      </c>
      <c r="F1278">
        <v>8</v>
      </c>
      <c r="G1278">
        <v>0.56083738803863525</v>
      </c>
      <c r="H1278">
        <v>0.56083738803863525</v>
      </c>
      <c r="I1278">
        <v>64.099899291992187</v>
      </c>
      <c r="J1278">
        <v>0</v>
      </c>
      <c r="K1278">
        <v>54535</v>
      </c>
      <c r="L1278">
        <v>50187.6015625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 t="s">
        <v>39</v>
      </c>
      <c r="Z1278" s="3"/>
    </row>
    <row r="1279" spans="1:26" hidden="1" x14ac:dyDescent="0.25">
      <c r="A1279" s="10" t="str">
        <f t="shared" si="19"/>
        <v>2016Greater Bay Area1-in-10Typical Event DayCAISO8</v>
      </c>
      <c r="B1279" s="10" t="s">
        <v>57</v>
      </c>
      <c r="C1279" s="10" t="s">
        <v>10</v>
      </c>
      <c r="D1279" s="10" t="s">
        <v>8</v>
      </c>
      <c r="E1279" s="10" t="s">
        <v>1</v>
      </c>
      <c r="F1279">
        <v>8</v>
      </c>
      <c r="G1279">
        <v>0.66183090209960938</v>
      </c>
      <c r="H1279">
        <v>0.66183090209960938</v>
      </c>
      <c r="I1279">
        <v>67.518569946289063</v>
      </c>
      <c r="J1279">
        <v>0</v>
      </c>
      <c r="K1279">
        <v>54535</v>
      </c>
      <c r="L1279">
        <v>50187.6015625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 t="s">
        <v>39</v>
      </c>
      <c r="Z1279" s="3"/>
    </row>
    <row r="1280" spans="1:26" hidden="1" x14ac:dyDescent="0.25">
      <c r="A1280" s="10" t="str">
        <f t="shared" si="19"/>
        <v>2016Greater Bay Area1-in-10Typical Event DayPGE8</v>
      </c>
      <c r="B1280" s="10" t="s">
        <v>57</v>
      </c>
      <c r="C1280" s="10" t="s">
        <v>10</v>
      </c>
      <c r="D1280" s="10" t="s">
        <v>8</v>
      </c>
      <c r="E1280" s="10" t="s">
        <v>1</v>
      </c>
      <c r="F1280">
        <v>8</v>
      </c>
      <c r="G1280">
        <v>0.75643646717071533</v>
      </c>
      <c r="H1280">
        <v>0.75643646717071533</v>
      </c>
      <c r="I1280">
        <v>70.780677795410156</v>
      </c>
      <c r="J1280">
        <v>0</v>
      </c>
      <c r="K1280">
        <v>54535</v>
      </c>
      <c r="L1280">
        <v>50187.6015625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 t="s">
        <v>38</v>
      </c>
      <c r="Z1280" s="3"/>
    </row>
    <row r="1281" spans="1:26" hidden="1" x14ac:dyDescent="0.25">
      <c r="A1281" s="10" t="str">
        <f t="shared" si="19"/>
        <v>2016Greater Bay Area1-in-2Typical Event DayPGE8</v>
      </c>
      <c r="B1281" s="10" t="s">
        <v>57</v>
      </c>
      <c r="C1281" s="10" t="s">
        <v>10</v>
      </c>
      <c r="D1281" s="10" t="s">
        <v>8</v>
      </c>
      <c r="E1281" s="10" t="s">
        <v>9</v>
      </c>
      <c r="F1281">
        <v>8</v>
      </c>
      <c r="G1281">
        <v>0.64086180925369263</v>
      </c>
      <c r="H1281">
        <v>0.64086180925369263</v>
      </c>
      <c r="I1281">
        <v>66.294815063476562</v>
      </c>
      <c r="J1281">
        <v>0</v>
      </c>
      <c r="K1281">
        <v>54535</v>
      </c>
      <c r="L1281">
        <v>50187.6015625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 t="s">
        <v>38</v>
      </c>
      <c r="Z1281" s="3"/>
    </row>
    <row r="1282" spans="1:26" hidden="1" x14ac:dyDescent="0.25">
      <c r="A1282" s="10" t="str">
        <f t="shared" ref="A1282:A1345" si="20">CONCATENATE(B1282,C1282,E1282,D1282,S1282,F1282)</f>
        <v>2016Greater Bay Area1-in-10Typical Event DayCAISO9</v>
      </c>
      <c r="B1282" s="10" t="s">
        <v>57</v>
      </c>
      <c r="C1282" s="10" t="s">
        <v>10</v>
      </c>
      <c r="D1282" s="10" t="s">
        <v>8</v>
      </c>
      <c r="E1282" s="10" t="s">
        <v>1</v>
      </c>
      <c r="F1282">
        <v>9</v>
      </c>
      <c r="G1282">
        <v>0.64765012264251709</v>
      </c>
      <c r="H1282">
        <v>0.64765012264251709</v>
      </c>
      <c r="I1282">
        <v>71.66973876953125</v>
      </c>
      <c r="J1282">
        <v>0</v>
      </c>
      <c r="K1282">
        <v>54535</v>
      </c>
      <c r="L1282">
        <v>50187.6015625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 t="s">
        <v>39</v>
      </c>
      <c r="Z1282" s="3"/>
    </row>
    <row r="1283" spans="1:26" hidden="1" x14ac:dyDescent="0.25">
      <c r="A1283" s="10" t="str">
        <f t="shared" si="20"/>
        <v>2016Greater Bay Area1-in-2Typical Event DayCAISO9</v>
      </c>
      <c r="B1283" s="10" t="s">
        <v>57</v>
      </c>
      <c r="C1283" s="10" t="s">
        <v>10</v>
      </c>
      <c r="D1283" s="10" t="s">
        <v>8</v>
      </c>
      <c r="E1283" s="10" t="s">
        <v>9</v>
      </c>
      <c r="F1283">
        <v>9</v>
      </c>
      <c r="G1283">
        <v>0.54882055521011353</v>
      </c>
      <c r="H1283">
        <v>0.54882055521011353</v>
      </c>
      <c r="I1283">
        <v>67.492752075195313</v>
      </c>
      <c r="J1283">
        <v>0</v>
      </c>
      <c r="K1283">
        <v>54535</v>
      </c>
      <c r="L1283">
        <v>50187.6015625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 t="s">
        <v>39</v>
      </c>
      <c r="Z1283" s="3"/>
    </row>
    <row r="1284" spans="1:26" hidden="1" x14ac:dyDescent="0.25">
      <c r="A1284" s="10" t="str">
        <f t="shared" si="20"/>
        <v>2016Greater Bay Area1-in-2Typical Event DayPGE9</v>
      </c>
      <c r="B1284" s="10" t="s">
        <v>57</v>
      </c>
      <c r="C1284" s="10" t="s">
        <v>10</v>
      </c>
      <c r="D1284" s="10" t="s">
        <v>8</v>
      </c>
      <c r="E1284" s="10" t="s">
        <v>9</v>
      </c>
      <c r="F1284">
        <v>9</v>
      </c>
      <c r="G1284">
        <v>0.62713032960891724</v>
      </c>
      <c r="H1284">
        <v>0.62713032960891724</v>
      </c>
      <c r="I1284">
        <v>70.605422973632812</v>
      </c>
      <c r="J1284">
        <v>0</v>
      </c>
      <c r="K1284">
        <v>54535</v>
      </c>
      <c r="L1284">
        <v>50187.6015625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 t="s">
        <v>38</v>
      </c>
      <c r="Z1284" s="3"/>
    </row>
    <row r="1285" spans="1:26" hidden="1" x14ac:dyDescent="0.25">
      <c r="A1285" s="10" t="str">
        <f t="shared" si="20"/>
        <v>2016Greater Bay Area1-in-10Typical Event DayPGE9</v>
      </c>
      <c r="B1285" s="10" t="s">
        <v>57</v>
      </c>
      <c r="C1285" s="10" t="s">
        <v>10</v>
      </c>
      <c r="D1285" s="10" t="s">
        <v>8</v>
      </c>
      <c r="E1285" s="10" t="s">
        <v>1</v>
      </c>
      <c r="F1285">
        <v>9</v>
      </c>
      <c r="G1285">
        <v>0.74022859334945679</v>
      </c>
      <c r="H1285">
        <v>0.74022859334945679</v>
      </c>
      <c r="I1285">
        <v>75.602706909179688</v>
      </c>
      <c r="J1285">
        <v>0</v>
      </c>
      <c r="K1285">
        <v>54535</v>
      </c>
      <c r="L1285">
        <v>50187.6015625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 t="s">
        <v>38</v>
      </c>
      <c r="Z1285" s="3"/>
    </row>
    <row r="1286" spans="1:26" hidden="1" x14ac:dyDescent="0.25">
      <c r="A1286" s="10" t="str">
        <f t="shared" si="20"/>
        <v>2016Greater Bay Area1-in-2Typical Event DayCAISO10</v>
      </c>
      <c r="B1286" s="10" t="s">
        <v>57</v>
      </c>
      <c r="C1286" s="10" t="s">
        <v>10</v>
      </c>
      <c r="D1286" s="10" t="s">
        <v>8</v>
      </c>
      <c r="E1286" s="10" t="s">
        <v>9</v>
      </c>
      <c r="F1286">
        <v>10</v>
      </c>
      <c r="G1286">
        <v>0.55190140008926392</v>
      </c>
      <c r="H1286">
        <v>0.55190140008926392</v>
      </c>
      <c r="I1286">
        <v>71.700447082519531</v>
      </c>
      <c r="J1286">
        <v>0</v>
      </c>
      <c r="K1286">
        <v>54535</v>
      </c>
      <c r="L1286">
        <v>50187.6015625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 t="s">
        <v>39</v>
      </c>
      <c r="Z1286" s="3"/>
    </row>
    <row r="1287" spans="1:26" hidden="1" x14ac:dyDescent="0.25">
      <c r="A1287" s="10" t="str">
        <f t="shared" si="20"/>
        <v>2016Greater Bay Area1-in-10Typical Event DayCAISO10</v>
      </c>
      <c r="B1287" s="10" t="s">
        <v>57</v>
      </c>
      <c r="C1287" s="10" t="s">
        <v>10</v>
      </c>
      <c r="D1287" s="10" t="s">
        <v>8</v>
      </c>
      <c r="E1287" s="10" t="s">
        <v>1</v>
      </c>
      <c r="F1287">
        <v>10</v>
      </c>
      <c r="G1287">
        <v>0.65128570795059204</v>
      </c>
      <c r="H1287">
        <v>0.65128570795059204</v>
      </c>
      <c r="I1287">
        <v>76.573043823242188</v>
      </c>
      <c r="J1287">
        <v>0</v>
      </c>
      <c r="K1287">
        <v>54535</v>
      </c>
      <c r="L1287">
        <v>50187.6015625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 t="s">
        <v>39</v>
      </c>
      <c r="Z1287" s="3"/>
    </row>
    <row r="1288" spans="1:26" hidden="1" x14ac:dyDescent="0.25">
      <c r="A1288" s="10" t="str">
        <f t="shared" si="20"/>
        <v>2016Greater Bay Area1-in-10Typical Event DayPGE10</v>
      </c>
      <c r="B1288" s="10" t="s">
        <v>57</v>
      </c>
      <c r="C1288" s="10" t="s">
        <v>10</v>
      </c>
      <c r="D1288" s="10" t="s">
        <v>8</v>
      </c>
      <c r="E1288" s="10" t="s">
        <v>1</v>
      </c>
      <c r="F1288">
        <v>10</v>
      </c>
      <c r="G1288">
        <v>0.74438393115997314</v>
      </c>
      <c r="H1288">
        <v>0.74438393115997314</v>
      </c>
      <c r="I1288">
        <v>80.903656005859375</v>
      </c>
      <c r="J1288">
        <v>0</v>
      </c>
      <c r="K1288">
        <v>54535</v>
      </c>
      <c r="L1288">
        <v>50187.6015625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 t="s">
        <v>38</v>
      </c>
      <c r="Z1288" s="3"/>
    </row>
    <row r="1289" spans="1:26" hidden="1" x14ac:dyDescent="0.25">
      <c r="A1289" s="10" t="str">
        <f t="shared" si="20"/>
        <v>2016Greater Bay Area1-in-2Typical Event DayPGE10</v>
      </c>
      <c r="B1289" s="10" t="s">
        <v>57</v>
      </c>
      <c r="C1289" s="10" t="s">
        <v>10</v>
      </c>
      <c r="D1289" s="10" t="s">
        <v>8</v>
      </c>
      <c r="E1289" s="10" t="s">
        <v>9</v>
      </c>
      <c r="F1289">
        <v>10</v>
      </c>
      <c r="G1289">
        <v>0.63065075874328613</v>
      </c>
      <c r="H1289">
        <v>0.63065075874328613</v>
      </c>
      <c r="I1289">
        <v>75.439445495605469</v>
      </c>
      <c r="J1289">
        <v>0</v>
      </c>
      <c r="K1289">
        <v>54535</v>
      </c>
      <c r="L1289">
        <v>50187.6015625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 t="s">
        <v>38</v>
      </c>
      <c r="Z1289" s="3"/>
    </row>
    <row r="1290" spans="1:26" hidden="1" x14ac:dyDescent="0.25">
      <c r="A1290" s="10" t="str">
        <f t="shared" si="20"/>
        <v>2016Greater Bay Area1-in-2Typical Event DayCAISO11</v>
      </c>
      <c r="B1290" s="10" t="s">
        <v>57</v>
      </c>
      <c r="C1290" s="10" t="s">
        <v>10</v>
      </c>
      <c r="D1290" s="10" t="s">
        <v>8</v>
      </c>
      <c r="E1290" s="10" t="s">
        <v>9</v>
      </c>
      <c r="F1290">
        <v>11</v>
      </c>
      <c r="G1290">
        <v>0.59586191177368164</v>
      </c>
      <c r="H1290">
        <v>0.59586191177368164</v>
      </c>
      <c r="I1290">
        <v>75.995376586914062</v>
      </c>
      <c r="J1290">
        <v>0</v>
      </c>
      <c r="K1290">
        <v>54535</v>
      </c>
      <c r="L1290">
        <v>50187.6015625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 t="s">
        <v>39</v>
      </c>
      <c r="Z1290" s="3"/>
    </row>
    <row r="1291" spans="1:26" hidden="1" x14ac:dyDescent="0.25">
      <c r="A1291" s="10" t="str">
        <f t="shared" si="20"/>
        <v>2016Greater Bay Area1-in-10Typical Event DayCAISO11</v>
      </c>
      <c r="B1291" s="10" t="s">
        <v>57</v>
      </c>
      <c r="C1291" s="10" t="s">
        <v>10</v>
      </c>
      <c r="D1291" s="10" t="s">
        <v>8</v>
      </c>
      <c r="E1291" s="10" t="s">
        <v>1</v>
      </c>
      <c r="F1291">
        <v>11</v>
      </c>
      <c r="G1291">
        <v>0.70316249132156372</v>
      </c>
      <c r="H1291">
        <v>0.70316249132156372</v>
      </c>
      <c r="I1291">
        <v>81.240974426269531</v>
      </c>
      <c r="J1291">
        <v>0</v>
      </c>
      <c r="K1291">
        <v>54535</v>
      </c>
      <c r="L1291">
        <v>50187.6015625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 t="s">
        <v>39</v>
      </c>
      <c r="Z1291" s="3"/>
    </row>
    <row r="1292" spans="1:26" hidden="1" x14ac:dyDescent="0.25">
      <c r="A1292" s="10" t="str">
        <f t="shared" si="20"/>
        <v>2016Greater Bay Area1-in-10Typical Event DayPGE11</v>
      </c>
      <c r="B1292" s="10" t="s">
        <v>57</v>
      </c>
      <c r="C1292" s="10" t="s">
        <v>10</v>
      </c>
      <c r="D1292" s="10" t="s">
        <v>8</v>
      </c>
      <c r="E1292" s="10" t="s">
        <v>1</v>
      </c>
      <c r="F1292">
        <v>11</v>
      </c>
      <c r="G1292">
        <v>0.80367624759674072</v>
      </c>
      <c r="H1292">
        <v>0.80367624759674072</v>
      </c>
      <c r="I1292">
        <v>85.96075439453125</v>
      </c>
      <c r="J1292">
        <v>0</v>
      </c>
      <c r="K1292">
        <v>54535</v>
      </c>
      <c r="L1292">
        <v>50187.6015625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 t="s">
        <v>38</v>
      </c>
      <c r="Z1292" s="3"/>
    </row>
    <row r="1293" spans="1:26" hidden="1" x14ac:dyDescent="0.25">
      <c r="A1293" s="10" t="str">
        <f t="shared" si="20"/>
        <v>2016Greater Bay Area1-in-2Typical Event DayPGE11</v>
      </c>
      <c r="B1293" s="10" t="s">
        <v>57</v>
      </c>
      <c r="C1293" s="10" t="s">
        <v>10</v>
      </c>
      <c r="D1293" s="10" t="s">
        <v>8</v>
      </c>
      <c r="E1293" s="10" t="s">
        <v>9</v>
      </c>
      <c r="F1293">
        <v>11</v>
      </c>
      <c r="G1293">
        <v>0.68088388442993164</v>
      </c>
      <c r="H1293">
        <v>0.68088388442993164</v>
      </c>
      <c r="I1293">
        <v>80.291122436523438</v>
      </c>
      <c r="J1293">
        <v>0</v>
      </c>
      <c r="K1293">
        <v>54535</v>
      </c>
      <c r="L1293">
        <v>50187.6015625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 t="s">
        <v>38</v>
      </c>
      <c r="Z1293" s="3"/>
    </row>
    <row r="1294" spans="1:26" hidden="1" x14ac:dyDescent="0.25">
      <c r="A1294" s="10" t="str">
        <f t="shared" si="20"/>
        <v>2016Greater Bay Area1-in-10Typical Event DayCAISO12</v>
      </c>
      <c r="B1294" s="10" t="s">
        <v>57</v>
      </c>
      <c r="C1294" s="10" t="s">
        <v>10</v>
      </c>
      <c r="D1294" s="10" t="s">
        <v>8</v>
      </c>
      <c r="E1294" s="10" t="s">
        <v>1</v>
      </c>
      <c r="F1294">
        <v>12</v>
      </c>
      <c r="G1294">
        <v>0.83240741491317749</v>
      </c>
      <c r="H1294">
        <v>0.83240741491317749</v>
      </c>
      <c r="I1294">
        <v>85.612937927246094</v>
      </c>
      <c r="J1294">
        <v>0</v>
      </c>
      <c r="K1294">
        <v>54535</v>
      </c>
      <c r="L1294">
        <v>50187.6015625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 t="s">
        <v>39</v>
      </c>
      <c r="Z1294" s="3"/>
    </row>
    <row r="1295" spans="1:26" hidden="1" x14ac:dyDescent="0.25">
      <c r="A1295" s="10" t="str">
        <f t="shared" si="20"/>
        <v>2016Greater Bay Area1-in-2Typical Event DayCAISO12</v>
      </c>
      <c r="B1295" s="10" t="s">
        <v>57</v>
      </c>
      <c r="C1295" s="10" t="s">
        <v>10</v>
      </c>
      <c r="D1295" s="10" t="s">
        <v>8</v>
      </c>
      <c r="E1295" s="10" t="s">
        <v>9</v>
      </c>
      <c r="F1295">
        <v>12</v>
      </c>
      <c r="G1295">
        <v>0.70538443326950073</v>
      </c>
      <c r="H1295">
        <v>0.70538443326950073</v>
      </c>
      <c r="I1295">
        <v>80.300674438476563</v>
      </c>
      <c r="J1295">
        <v>0</v>
      </c>
      <c r="K1295">
        <v>54535</v>
      </c>
      <c r="L1295">
        <v>50187.6015625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 t="s">
        <v>39</v>
      </c>
      <c r="Z1295" s="3"/>
    </row>
    <row r="1296" spans="1:26" hidden="1" x14ac:dyDescent="0.25">
      <c r="A1296" s="10" t="str">
        <f t="shared" si="20"/>
        <v>2016Greater Bay Area1-in-2Typical Event DayPGE12</v>
      </c>
      <c r="B1296" s="10" t="s">
        <v>57</v>
      </c>
      <c r="C1296" s="10" t="s">
        <v>10</v>
      </c>
      <c r="D1296" s="10" t="s">
        <v>8</v>
      </c>
      <c r="E1296" s="10" t="s">
        <v>9</v>
      </c>
      <c r="F1296">
        <v>12</v>
      </c>
      <c r="G1296">
        <v>0.8060339093208313</v>
      </c>
      <c r="H1296">
        <v>0.8060339093208313</v>
      </c>
      <c r="I1296">
        <v>84.600006103515625</v>
      </c>
      <c r="J1296">
        <v>0</v>
      </c>
      <c r="K1296">
        <v>54535</v>
      </c>
      <c r="L1296">
        <v>50187.6015625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 t="s">
        <v>38</v>
      </c>
      <c r="Z1296" s="3"/>
    </row>
    <row r="1297" spans="1:26" hidden="1" x14ac:dyDescent="0.25">
      <c r="A1297" s="10" t="str">
        <f t="shared" si="20"/>
        <v>2016Greater Bay Area1-in-10Typical Event DayPGE12</v>
      </c>
      <c r="B1297" s="10" t="s">
        <v>57</v>
      </c>
      <c r="C1297" s="10" t="s">
        <v>10</v>
      </c>
      <c r="D1297" s="10" t="s">
        <v>8</v>
      </c>
      <c r="E1297" s="10" t="s">
        <v>1</v>
      </c>
      <c r="F1297">
        <v>12</v>
      </c>
      <c r="G1297">
        <v>0.95139610767364502</v>
      </c>
      <c r="H1297">
        <v>0.95139610767364502</v>
      </c>
      <c r="I1297">
        <v>90.360557556152344</v>
      </c>
      <c r="J1297">
        <v>0</v>
      </c>
      <c r="K1297">
        <v>54535</v>
      </c>
      <c r="L1297">
        <v>50187.6015625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 t="s">
        <v>38</v>
      </c>
      <c r="Z1297" s="3"/>
    </row>
    <row r="1298" spans="1:26" hidden="1" x14ac:dyDescent="0.25">
      <c r="A1298" s="10" t="str">
        <f t="shared" si="20"/>
        <v>2016Greater Bay Area1-in-2Typical Event DayCAISO13</v>
      </c>
      <c r="B1298" s="10" t="s">
        <v>57</v>
      </c>
      <c r="C1298" s="10" t="s">
        <v>10</v>
      </c>
      <c r="D1298" s="10" t="s">
        <v>8</v>
      </c>
      <c r="E1298" s="10" t="s">
        <v>9</v>
      </c>
      <c r="F1298">
        <v>13</v>
      </c>
      <c r="G1298">
        <v>0.8703080415725708</v>
      </c>
      <c r="H1298">
        <v>0.8703080415725708</v>
      </c>
      <c r="I1298">
        <v>83.679916381835938</v>
      </c>
      <c r="J1298">
        <v>0</v>
      </c>
      <c r="K1298">
        <v>54535</v>
      </c>
      <c r="L1298">
        <v>50187.6015625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 t="s">
        <v>39</v>
      </c>
      <c r="Z1298" s="3"/>
    </row>
    <row r="1299" spans="1:26" hidden="1" x14ac:dyDescent="0.25">
      <c r="A1299" s="10" t="str">
        <f t="shared" si="20"/>
        <v>2016Greater Bay Area1-in-10Typical Event DayCAISO13</v>
      </c>
      <c r="B1299" s="10" t="s">
        <v>57</v>
      </c>
      <c r="C1299" s="10" t="s">
        <v>10</v>
      </c>
      <c r="D1299" s="10" t="s">
        <v>8</v>
      </c>
      <c r="E1299" s="10" t="s">
        <v>1</v>
      </c>
      <c r="F1299">
        <v>13</v>
      </c>
      <c r="G1299">
        <v>1.0270298719406128</v>
      </c>
      <c r="H1299">
        <v>1.0270298719406128</v>
      </c>
      <c r="I1299">
        <v>89.355125427246094</v>
      </c>
      <c r="J1299">
        <v>0</v>
      </c>
      <c r="K1299">
        <v>54535</v>
      </c>
      <c r="L1299">
        <v>50187.6015625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 t="s">
        <v>39</v>
      </c>
      <c r="Z1299" s="3"/>
    </row>
    <row r="1300" spans="1:26" hidden="1" x14ac:dyDescent="0.25">
      <c r="A1300" s="10" t="str">
        <f t="shared" si="20"/>
        <v>2016Greater Bay Area1-in-2Typical Event DayPGE13</v>
      </c>
      <c r="B1300" s="10" t="s">
        <v>57</v>
      </c>
      <c r="C1300" s="10" t="s">
        <v>10</v>
      </c>
      <c r="D1300" s="10" t="s">
        <v>8</v>
      </c>
      <c r="E1300" s="10" t="s">
        <v>9</v>
      </c>
      <c r="F1300">
        <v>13</v>
      </c>
      <c r="G1300">
        <v>0.99449002742767334</v>
      </c>
      <c r="H1300">
        <v>0.99449002742767334</v>
      </c>
      <c r="I1300">
        <v>88.459548950195313</v>
      </c>
      <c r="J1300">
        <v>0</v>
      </c>
      <c r="K1300">
        <v>54535</v>
      </c>
      <c r="L1300">
        <v>50187.6015625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 t="s">
        <v>38</v>
      </c>
      <c r="Z1300" s="3"/>
    </row>
    <row r="1301" spans="1:26" hidden="1" x14ac:dyDescent="0.25">
      <c r="A1301" s="10" t="str">
        <f t="shared" si="20"/>
        <v>2016Greater Bay Area1-in-10Typical Event DayPGE13</v>
      </c>
      <c r="B1301" s="10" t="s">
        <v>57</v>
      </c>
      <c r="C1301" s="10" t="s">
        <v>10</v>
      </c>
      <c r="D1301" s="10" t="s">
        <v>8</v>
      </c>
      <c r="E1301" s="10" t="s">
        <v>1</v>
      </c>
      <c r="F1301">
        <v>13</v>
      </c>
      <c r="G1301">
        <v>1.1738388538360596</v>
      </c>
      <c r="H1301">
        <v>1.1738388538360596</v>
      </c>
      <c r="I1301">
        <v>93.937667846679688</v>
      </c>
      <c r="J1301">
        <v>0</v>
      </c>
      <c r="K1301">
        <v>54535</v>
      </c>
      <c r="L1301">
        <v>50187.6015625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 t="s">
        <v>38</v>
      </c>
      <c r="Z1301" s="3"/>
    </row>
    <row r="1302" spans="1:26" hidden="1" x14ac:dyDescent="0.25">
      <c r="A1302" s="10" t="str">
        <f t="shared" si="20"/>
        <v>2016Greater Bay Area1-in-2Typical Event DayCAISO14</v>
      </c>
      <c r="B1302" s="10" t="s">
        <v>57</v>
      </c>
      <c r="C1302" s="10" t="s">
        <v>10</v>
      </c>
      <c r="D1302" s="10" t="s">
        <v>8</v>
      </c>
      <c r="E1302" s="10" t="s">
        <v>9</v>
      </c>
      <c r="F1302">
        <v>14</v>
      </c>
      <c r="G1302">
        <v>1.0740163326263428</v>
      </c>
      <c r="H1302">
        <v>0.93809324502944946</v>
      </c>
      <c r="I1302">
        <v>86.46185302734375</v>
      </c>
      <c r="J1302">
        <v>0.10273714363574982</v>
      </c>
      <c r="K1302">
        <v>54535</v>
      </c>
      <c r="L1302">
        <v>50187.6015625</v>
      </c>
      <c r="M1302">
        <v>0.13592307269573212</v>
      </c>
      <c r="N1302">
        <v>4.2551495134830475E-3</v>
      </c>
      <c r="O1302">
        <v>8.2047715783119202E-2</v>
      </c>
      <c r="P1302">
        <v>0.13592307269573212</v>
      </c>
      <c r="Q1302">
        <v>0.18979842960834503</v>
      </c>
      <c r="R1302">
        <v>0.26759099960327148</v>
      </c>
      <c r="S1302" t="s">
        <v>39</v>
      </c>
      <c r="Z1302" s="3"/>
    </row>
    <row r="1303" spans="1:26" hidden="1" x14ac:dyDescent="0.25">
      <c r="A1303" s="10" t="str">
        <f t="shared" si="20"/>
        <v>2016Greater Bay Area1-in-10Typical Event DayCAISO14</v>
      </c>
      <c r="B1303" s="10" t="s">
        <v>57</v>
      </c>
      <c r="C1303" s="10" t="s">
        <v>10</v>
      </c>
      <c r="D1303" s="10" t="s">
        <v>8</v>
      </c>
      <c r="E1303" s="10" t="s">
        <v>1</v>
      </c>
      <c r="F1303">
        <v>14</v>
      </c>
      <c r="G1303">
        <v>1.2674211263656616</v>
      </c>
      <c r="H1303">
        <v>1.0389167070388794</v>
      </c>
      <c r="I1303">
        <v>91.985786437988281</v>
      </c>
      <c r="J1303">
        <v>0.10273714363574982</v>
      </c>
      <c r="K1303">
        <v>54535</v>
      </c>
      <c r="L1303">
        <v>50187.6015625</v>
      </c>
      <c r="M1303">
        <v>0.22850446403026581</v>
      </c>
      <c r="N1303">
        <v>9.683653712272644E-2</v>
      </c>
      <c r="O1303">
        <v>0.17462910711765289</v>
      </c>
      <c r="P1303">
        <v>0.22850446403026581</v>
      </c>
      <c r="Q1303">
        <v>0.28237983584403992</v>
      </c>
      <c r="R1303">
        <v>0.36017239093780518</v>
      </c>
      <c r="S1303" t="s">
        <v>39</v>
      </c>
      <c r="Z1303" s="3"/>
    </row>
    <row r="1304" spans="1:26" hidden="1" x14ac:dyDescent="0.25">
      <c r="A1304" s="10" t="str">
        <f t="shared" si="20"/>
        <v>2016Greater Bay Area1-in-10Typical Event DayPGE14</v>
      </c>
      <c r="B1304" s="10" t="s">
        <v>57</v>
      </c>
      <c r="C1304" s="10" t="s">
        <v>10</v>
      </c>
      <c r="D1304" s="10" t="s">
        <v>8</v>
      </c>
      <c r="E1304" s="10" t="s">
        <v>1</v>
      </c>
      <c r="F1304">
        <v>14</v>
      </c>
      <c r="G1304">
        <v>1.4485930204391479</v>
      </c>
      <c r="H1304">
        <v>1.1398694515228271</v>
      </c>
      <c r="I1304">
        <v>96.718116760253906</v>
      </c>
      <c r="J1304">
        <v>0.10273714363574982</v>
      </c>
      <c r="K1304">
        <v>54535</v>
      </c>
      <c r="L1304">
        <v>50187.6015625</v>
      </c>
      <c r="M1304">
        <v>0.30872359871864319</v>
      </c>
      <c r="N1304">
        <v>0.17705567181110382</v>
      </c>
      <c r="O1304">
        <v>0.25484824180603027</v>
      </c>
      <c r="P1304">
        <v>0.30872359871864319</v>
      </c>
      <c r="Q1304">
        <v>0.3625989556312561</v>
      </c>
      <c r="R1304">
        <v>0.44039151072502136</v>
      </c>
      <c r="S1304" t="s">
        <v>38</v>
      </c>
      <c r="Z1304" s="3"/>
    </row>
    <row r="1305" spans="1:26" hidden="1" x14ac:dyDescent="0.25">
      <c r="A1305" s="10" t="str">
        <f t="shared" si="20"/>
        <v>2016Greater Bay Area1-in-2Typical Event DayPGE14</v>
      </c>
      <c r="B1305" s="10" t="s">
        <v>57</v>
      </c>
      <c r="C1305" s="10" t="s">
        <v>10</v>
      </c>
      <c r="D1305" s="10" t="s">
        <v>8</v>
      </c>
      <c r="E1305" s="10" t="s">
        <v>9</v>
      </c>
      <c r="F1305">
        <v>14</v>
      </c>
      <c r="G1305">
        <v>1.2272648811340332</v>
      </c>
      <c r="H1305">
        <v>1.0143828392028809</v>
      </c>
      <c r="I1305">
        <v>91.537467956542969</v>
      </c>
      <c r="J1305">
        <v>0.10273714363574982</v>
      </c>
      <c r="K1305">
        <v>54535</v>
      </c>
      <c r="L1305">
        <v>50187.6015625</v>
      </c>
      <c r="M1305">
        <v>0.21288202702999115</v>
      </c>
      <c r="N1305">
        <v>8.1214100122451782E-2</v>
      </c>
      <c r="O1305">
        <v>0.15900667011737823</v>
      </c>
      <c r="P1305">
        <v>0.21288202702999115</v>
      </c>
      <c r="Q1305">
        <v>0.26675739884376526</v>
      </c>
      <c r="R1305">
        <v>0.34454995393753052</v>
      </c>
      <c r="S1305" t="s">
        <v>38</v>
      </c>
      <c r="Z1305" s="3"/>
    </row>
    <row r="1306" spans="1:26" hidden="1" x14ac:dyDescent="0.25">
      <c r="A1306" s="10" t="str">
        <f t="shared" si="20"/>
        <v>2016Greater Bay Area1-in-10Typical Event DayCAISO15</v>
      </c>
      <c r="B1306" s="10" t="s">
        <v>57</v>
      </c>
      <c r="C1306" s="10" t="s">
        <v>10</v>
      </c>
      <c r="D1306" s="10" t="s">
        <v>8</v>
      </c>
      <c r="E1306" s="10" t="s">
        <v>1</v>
      </c>
      <c r="F1306">
        <v>15</v>
      </c>
      <c r="G1306">
        <v>1.5284855365753174</v>
      </c>
      <c r="H1306">
        <v>1.2109663486480713</v>
      </c>
      <c r="I1306">
        <v>93.233932495117188</v>
      </c>
      <c r="J1306">
        <v>0.1230589896440506</v>
      </c>
      <c r="K1306">
        <v>54535</v>
      </c>
      <c r="L1306">
        <v>50187.6015625</v>
      </c>
      <c r="M1306">
        <v>0.31751918792724609</v>
      </c>
      <c r="N1306">
        <v>0.15980678796768188</v>
      </c>
      <c r="O1306">
        <v>0.25298705697059631</v>
      </c>
      <c r="P1306">
        <v>0.31751918792724609</v>
      </c>
      <c r="Q1306">
        <v>0.38205131888389587</v>
      </c>
      <c r="R1306">
        <v>0.4752315878868103</v>
      </c>
      <c r="S1306" t="s">
        <v>39</v>
      </c>
      <c r="Z1306" s="3"/>
    </row>
    <row r="1307" spans="1:26" hidden="1" x14ac:dyDescent="0.25">
      <c r="A1307" s="10" t="str">
        <f t="shared" si="20"/>
        <v>2016Greater Bay Area1-in-2Typical Event DayCAISO15</v>
      </c>
      <c r="B1307" s="10" t="s">
        <v>57</v>
      </c>
      <c r="C1307" s="10" t="s">
        <v>10</v>
      </c>
      <c r="D1307" s="10" t="s">
        <v>8</v>
      </c>
      <c r="E1307" s="10" t="s">
        <v>9</v>
      </c>
      <c r="F1307">
        <v>15</v>
      </c>
      <c r="G1307">
        <v>1.2952430248260498</v>
      </c>
      <c r="H1307">
        <v>1.0821343660354614</v>
      </c>
      <c r="I1307">
        <v>88.47174072265625</v>
      </c>
      <c r="J1307">
        <v>0.1230589896440506</v>
      </c>
      <c r="K1307">
        <v>54535</v>
      </c>
      <c r="L1307">
        <v>50187.6015625</v>
      </c>
      <c r="M1307">
        <v>0.21310867369174957</v>
      </c>
      <c r="N1307">
        <v>5.5396273732185364E-2</v>
      </c>
      <c r="O1307">
        <v>0.14857654273509979</v>
      </c>
      <c r="P1307">
        <v>0.21310867369174957</v>
      </c>
      <c r="Q1307">
        <v>0.27764081954956055</v>
      </c>
      <c r="R1307">
        <v>0.37082108855247498</v>
      </c>
      <c r="S1307" t="s">
        <v>39</v>
      </c>
      <c r="Z1307" s="3"/>
    </row>
    <row r="1308" spans="1:26" hidden="1" x14ac:dyDescent="0.25">
      <c r="A1308" s="10" t="str">
        <f t="shared" si="20"/>
        <v>2016Greater Bay Area1-in-10Typical Event DayPGE15</v>
      </c>
      <c r="B1308" s="10" t="s">
        <v>57</v>
      </c>
      <c r="C1308" s="10" t="s">
        <v>10</v>
      </c>
      <c r="D1308" s="10" t="s">
        <v>8</v>
      </c>
      <c r="E1308" s="10" t="s">
        <v>1</v>
      </c>
      <c r="F1308">
        <v>15</v>
      </c>
      <c r="G1308">
        <v>1.746975302696228</v>
      </c>
      <c r="H1308">
        <v>1.3261399269104004</v>
      </c>
      <c r="I1308">
        <v>98.535614013671875</v>
      </c>
      <c r="J1308">
        <v>0.1230589896440506</v>
      </c>
      <c r="K1308">
        <v>54535</v>
      </c>
      <c r="L1308">
        <v>50187.6015625</v>
      </c>
      <c r="M1308">
        <v>0.42083531618118286</v>
      </c>
      <c r="N1308">
        <v>0.26312291622161865</v>
      </c>
      <c r="O1308">
        <v>0.35630318522453308</v>
      </c>
      <c r="P1308">
        <v>0.42083531618118286</v>
      </c>
      <c r="Q1308">
        <v>0.48536744713783264</v>
      </c>
      <c r="R1308">
        <v>0.57854771614074707</v>
      </c>
      <c r="S1308" t="s">
        <v>38</v>
      </c>
      <c r="Z1308" s="3"/>
    </row>
    <row r="1309" spans="1:26" hidden="1" x14ac:dyDescent="0.25">
      <c r="A1309" s="10" t="str">
        <f t="shared" si="20"/>
        <v>2016Greater Bay Area1-in-2Typical Event DayPGE15</v>
      </c>
      <c r="B1309" s="10" t="s">
        <v>57</v>
      </c>
      <c r="C1309" s="10" t="s">
        <v>10</v>
      </c>
      <c r="D1309" s="10" t="s">
        <v>8</v>
      </c>
      <c r="E1309" s="10" t="s">
        <v>9</v>
      </c>
      <c r="F1309">
        <v>15</v>
      </c>
      <c r="G1309">
        <v>1.4800578355789185</v>
      </c>
      <c r="H1309">
        <v>1.1730334758758545</v>
      </c>
      <c r="I1309">
        <v>93.661155700683594</v>
      </c>
      <c r="J1309">
        <v>0.1230589896440506</v>
      </c>
      <c r="K1309">
        <v>54535</v>
      </c>
      <c r="L1309">
        <v>50187.6015625</v>
      </c>
      <c r="M1309">
        <v>0.30702441930770874</v>
      </c>
      <c r="N1309">
        <v>0.14931201934814453</v>
      </c>
      <c r="O1309">
        <v>0.24249228835105896</v>
      </c>
      <c r="P1309">
        <v>0.30702441930770874</v>
      </c>
      <c r="Q1309">
        <v>0.37155655026435852</v>
      </c>
      <c r="R1309">
        <v>0.46473681926727295</v>
      </c>
      <c r="S1309" t="s">
        <v>38</v>
      </c>
      <c r="Z1309" s="3"/>
    </row>
    <row r="1310" spans="1:26" hidden="1" x14ac:dyDescent="0.25">
      <c r="A1310" s="10" t="str">
        <f t="shared" si="20"/>
        <v>2016Greater Bay Area1-in-10Typical Event DayCAISO16</v>
      </c>
      <c r="B1310" s="10" t="s">
        <v>57</v>
      </c>
      <c r="C1310" s="10" t="s">
        <v>10</v>
      </c>
      <c r="D1310" s="10" t="s">
        <v>8</v>
      </c>
      <c r="E1310" s="10" t="s">
        <v>1</v>
      </c>
      <c r="F1310">
        <v>16</v>
      </c>
      <c r="G1310">
        <v>1.8330610990524292</v>
      </c>
      <c r="H1310">
        <v>1.4328873157501221</v>
      </c>
      <c r="I1310">
        <v>93.922218322753906</v>
      </c>
      <c r="J1310">
        <v>0.15615223348140717</v>
      </c>
      <c r="K1310">
        <v>54535</v>
      </c>
      <c r="L1310">
        <v>50187.6015625</v>
      </c>
      <c r="M1310">
        <v>0.40017381310462952</v>
      </c>
      <c r="N1310">
        <v>0.20004911720752716</v>
      </c>
      <c r="O1310">
        <v>0.31828758120536804</v>
      </c>
      <c r="P1310">
        <v>0.40017381310462952</v>
      </c>
      <c r="Q1310">
        <v>0.48206004500389099</v>
      </c>
      <c r="R1310">
        <v>0.60029852390289307</v>
      </c>
      <c r="S1310" t="s">
        <v>39</v>
      </c>
      <c r="Z1310" s="3"/>
    </row>
    <row r="1311" spans="1:26" hidden="1" x14ac:dyDescent="0.25">
      <c r="A1311" s="10" t="str">
        <f t="shared" si="20"/>
        <v>2016Greater Bay Area1-in-2Typical Event DayCAISO16</v>
      </c>
      <c r="B1311" s="10" t="s">
        <v>57</v>
      </c>
      <c r="C1311" s="10" t="s">
        <v>10</v>
      </c>
      <c r="D1311" s="10" t="s">
        <v>8</v>
      </c>
      <c r="E1311" s="10" t="s">
        <v>9</v>
      </c>
      <c r="F1311">
        <v>16</v>
      </c>
      <c r="G1311">
        <v>1.5533411502838135</v>
      </c>
      <c r="H1311">
        <v>1.2808933258056641</v>
      </c>
      <c r="I1311">
        <v>89.441009521484375</v>
      </c>
      <c r="J1311">
        <v>0.15615223348140717</v>
      </c>
      <c r="K1311">
        <v>54535</v>
      </c>
      <c r="L1311">
        <v>50187.6015625</v>
      </c>
      <c r="M1311">
        <v>0.27244779467582703</v>
      </c>
      <c r="N1311">
        <v>7.2323091328144073E-2</v>
      </c>
      <c r="O1311">
        <v>0.19056156277656555</v>
      </c>
      <c r="P1311">
        <v>0.27244779467582703</v>
      </c>
      <c r="Q1311">
        <v>0.3543340265750885</v>
      </c>
      <c r="R1311">
        <v>0.47257250547409058</v>
      </c>
      <c r="S1311" t="s">
        <v>39</v>
      </c>
      <c r="Z1311" s="3"/>
    </row>
    <row r="1312" spans="1:26" hidden="1" x14ac:dyDescent="0.25">
      <c r="A1312" s="10" t="str">
        <f t="shared" si="20"/>
        <v>2016Greater Bay Area1-in-10Typical Event DayPGE16</v>
      </c>
      <c r="B1312" s="10" t="s">
        <v>57</v>
      </c>
      <c r="C1312" s="10" t="s">
        <v>10</v>
      </c>
      <c r="D1312" s="10" t="s">
        <v>8</v>
      </c>
      <c r="E1312" s="10" t="s">
        <v>1</v>
      </c>
      <c r="F1312">
        <v>16</v>
      </c>
      <c r="G1312">
        <v>2.0950884819030762</v>
      </c>
      <c r="H1312">
        <v>1.5486025810241699</v>
      </c>
      <c r="I1312">
        <v>99.440025329589844</v>
      </c>
      <c r="J1312">
        <v>0.15615223348140717</v>
      </c>
      <c r="K1312">
        <v>54535</v>
      </c>
      <c r="L1312">
        <v>50187.6015625</v>
      </c>
      <c r="M1312">
        <v>0.54648584127426147</v>
      </c>
      <c r="N1312">
        <v>0.34636113047599792</v>
      </c>
      <c r="O1312">
        <v>0.464599609375</v>
      </c>
      <c r="P1312">
        <v>0.54648584127426147</v>
      </c>
      <c r="Q1312">
        <v>0.62837207317352295</v>
      </c>
      <c r="R1312">
        <v>0.74661052227020264</v>
      </c>
      <c r="S1312" t="s">
        <v>38</v>
      </c>
      <c r="Z1312" s="3"/>
    </row>
    <row r="1313" spans="1:26" hidden="1" x14ac:dyDescent="0.25">
      <c r="A1313" s="10" t="str">
        <f t="shared" si="20"/>
        <v>2016Greater Bay Area1-in-2Typical Event DayPGE16</v>
      </c>
      <c r="B1313" s="10" t="s">
        <v>57</v>
      </c>
      <c r="C1313" s="10" t="s">
        <v>10</v>
      </c>
      <c r="D1313" s="10" t="s">
        <v>8</v>
      </c>
      <c r="E1313" s="10" t="s">
        <v>9</v>
      </c>
      <c r="F1313">
        <v>16</v>
      </c>
      <c r="G1313">
        <v>1.7749834060668945</v>
      </c>
      <c r="H1313">
        <v>1.3728381395339966</v>
      </c>
      <c r="I1313">
        <v>94.392166137695313</v>
      </c>
      <c r="J1313">
        <v>0.15615223348140717</v>
      </c>
      <c r="K1313">
        <v>54535</v>
      </c>
      <c r="L1313">
        <v>50187.6015625</v>
      </c>
      <c r="M1313">
        <v>0.40214526653289795</v>
      </c>
      <c r="N1313">
        <v>0.20202057063579559</v>
      </c>
      <c r="O1313">
        <v>0.32025903463363647</v>
      </c>
      <c r="P1313">
        <v>0.40214526653289795</v>
      </c>
      <c r="Q1313">
        <v>0.48403149843215942</v>
      </c>
      <c r="R1313">
        <v>0.60226994752883911</v>
      </c>
      <c r="S1313" t="s">
        <v>38</v>
      </c>
      <c r="Z1313" s="3"/>
    </row>
    <row r="1314" spans="1:26" hidden="1" x14ac:dyDescent="0.25">
      <c r="A1314" s="10" t="str">
        <f t="shared" si="20"/>
        <v>2016Greater Bay Area1-in-2Typical Event DayCAISO17</v>
      </c>
      <c r="B1314" s="10" t="s">
        <v>57</v>
      </c>
      <c r="C1314" s="10" t="s">
        <v>10</v>
      </c>
      <c r="D1314" s="10" t="s">
        <v>8</v>
      </c>
      <c r="E1314" s="10" t="s">
        <v>9</v>
      </c>
      <c r="F1314">
        <v>17</v>
      </c>
      <c r="G1314">
        <v>1.788129448890686</v>
      </c>
      <c r="H1314">
        <v>1.4205508232116699</v>
      </c>
      <c r="I1314">
        <v>89.283454895019531</v>
      </c>
      <c r="J1314">
        <v>0.16046801209449768</v>
      </c>
      <c r="K1314">
        <v>54535</v>
      </c>
      <c r="L1314">
        <v>50187.6015625</v>
      </c>
      <c r="M1314">
        <v>0.36757859587669373</v>
      </c>
      <c r="N1314">
        <v>0.16192279756069183</v>
      </c>
      <c r="O1314">
        <v>0.28342917561531067</v>
      </c>
      <c r="P1314">
        <v>0.36757859587669373</v>
      </c>
      <c r="Q1314">
        <v>0.45172801613807678</v>
      </c>
      <c r="R1314">
        <v>0.57323437929153442</v>
      </c>
      <c r="S1314" t="s">
        <v>39</v>
      </c>
      <c r="Z1314" s="3"/>
    </row>
    <row r="1315" spans="1:26" hidden="1" x14ac:dyDescent="0.25">
      <c r="A1315" s="10" t="str">
        <f t="shared" si="20"/>
        <v>2016Greater Bay Area1-in-10Typical Event DayCAISO17</v>
      </c>
      <c r="B1315" s="10" t="s">
        <v>57</v>
      </c>
      <c r="C1315" s="10" t="s">
        <v>10</v>
      </c>
      <c r="D1315" s="10" t="s">
        <v>8</v>
      </c>
      <c r="E1315" s="10" t="s">
        <v>1</v>
      </c>
      <c r="F1315">
        <v>17</v>
      </c>
      <c r="G1315">
        <v>2.1101291179656982</v>
      </c>
      <c r="H1315">
        <v>1.6246261596679687</v>
      </c>
      <c r="I1315">
        <v>93.632164001464844</v>
      </c>
      <c r="J1315">
        <v>0.16046801209449768</v>
      </c>
      <c r="K1315">
        <v>54535</v>
      </c>
      <c r="L1315">
        <v>50187.6015625</v>
      </c>
      <c r="M1315">
        <v>0.4855029284954071</v>
      </c>
      <c r="N1315">
        <v>0.27984711527824402</v>
      </c>
      <c r="O1315">
        <v>0.40135350823402405</v>
      </c>
      <c r="P1315">
        <v>0.4855029284954071</v>
      </c>
      <c r="Q1315">
        <v>0.56965237855911255</v>
      </c>
      <c r="R1315">
        <v>0.6911587119102478</v>
      </c>
      <c r="S1315" t="s">
        <v>39</v>
      </c>
      <c r="Z1315" s="3"/>
    </row>
    <row r="1316" spans="1:26" hidden="1" x14ac:dyDescent="0.25">
      <c r="A1316" s="10" t="str">
        <f t="shared" si="20"/>
        <v>2016Greater Bay Area1-in-2Typical Event DayPGE17</v>
      </c>
      <c r="B1316" s="10" t="s">
        <v>57</v>
      </c>
      <c r="C1316" s="10" t="s">
        <v>10</v>
      </c>
      <c r="D1316" s="10" t="s">
        <v>8</v>
      </c>
      <c r="E1316" s="10" t="s">
        <v>9</v>
      </c>
      <c r="F1316">
        <v>17</v>
      </c>
      <c r="G1316">
        <v>2.0432729721069336</v>
      </c>
      <c r="H1316">
        <v>1.5685484409332275</v>
      </c>
      <c r="I1316">
        <v>93.787002563476563</v>
      </c>
      <c r="J1316">
        <v>0.16046801209449768</v>
      </c>
      <c r="K1316">
        <v>54535</v>
      </c>
      <c r="L1316">
        <v>50187.6015625</v>
      </c>
      <c r="M1316">
        <v>0.47472459077835083</v>
      </c>
      <c r="N1316">
        <v>0.26906877756118774</v>
      </c>
      <c r="O1316">
        <v>0.39057517051696777</v>
      </c>
      <c r="P1316">
        <v>0.47472459077835083</v>
      </c>
      <c r="Q1316">
        <v>0.55887401103973389</v>
      </c>
      <c r="R1316">
        <v>0.68038040399551392</v>
      </c>
      <c r="S1316" t="s">
        <v>38</v>
      </c>
      <c r="Z1316" s="3"/>
    </row>
    <row r="1317" spans="1:26" hidden="1" x14ac:dyDescent="0.25">
      <c r="A1317" s="10" t="str">
        <f t="shared" si="20"/>
        <v>2016Greater Bay Area1-in-10Typical Event DayPGE17</v>
      </c>
      <c r="B1317" s="10" t="s">
        <v>57</v>
      </c>
      <c r="C1317" s="10" t="s">
        <v>10</v>
      </c>
      <c r="D1317" s="10" t="s">
        <v>8</v>
      </c>
      <c r="E1317" s="10" t="s">
        <v>1</v>
      </c>
      <c r="F1317">
        <v>17</v>
      </c>
      <c r="G1317">
        <v>2.411761999130249</v>
      </c>
      <c r="H1317">
        <v>1.7979207038879395</v>
      </c>
      <c r="I1317">
        <v>99.085128784179688</v>
      </c>
      <c r="J1317">
        <v>0.16046801209449768</v>
      </c>
      <c r="K1317">
        <v>54535</v>
      </c>
      <c r="L1317">
        <v>50187.6015625</v>
      </c>
      <c r="M1317">
        <v>0.61384123563766479</v>
      </c>
      <c r="N1317">
        <v>0.40818542242050171</v>
      </c>
      <c r="O1317">
        <v>0.52969181537628174</v>
      </c>
      <c r="P1317">
        <v>0.61384123563766479</v>
      </c>
      <c r="Q1317">
        <v>0.69799065589904785</v>
      </c>
      <c r="R1317">
        <v>0.81949704885482788</v>
      </c>
      <c r="S1317" t="s">
        <v>38</v>
      </c>
      <c r="Z1317" s="3"/>
    </row>
    <row r="1318" spans="1:26" hidden="1" x14ac:dyDescent="0.25">
      <c r="A1318" s="10" t="str">
        <f t="shared" si="20"/>
        <v>2016Greater Bay Area1-in-2Typical Event DayCAISO18</v>
      </c>
      <c r="B1318" s="10" t="s">
        <v>57</v>
      </c>
      <c r="C1318" s="10" t="s">
        <v>10</v>
      </c>
      <c r="D1318" s="10" t="s">
        <v>8</v>
      </c>
      <c r="E1318" s="10" t="s">
        <v>9</v>
      </c>
      <c r="F1318">
        <v>18</v>
      </c>
      <c r="G1318">
        <v>1.9542983770370483</v>
      </c>
      <c r="H1318">
        <v>1.6209810972213745</v>
      </c>
      <c r="I1318">
        <v>87.540374755859375</v>
      </c>
      <c r="J1318">
        <v>0.13599415123462677</v>
      </c>
      <c r="K1318">
        <v>54535</v>
      </c>
      <c r="L1318">
        <v>50187.6015625</v>
      </c>
      <c r="M1318">
        <v>0.33331725001335144</v>
      </c>
      <c r="N1318">
        <v>0.15902714431285858</v>
      </c>
      <c r="O1318">
        <v>0.26200193166732788</v>
      </c>
      <c r="P1318">
        <v>0.33331725001335144</v>
      </c>
      <c r="Q1318">
        <v>0.404632568359375</v>
      </c>
      <c r="R1318">
        <v>0.50760734081268311</v>
      </c>
      <c r="S1318" t="s">
        <v>39</v>
      </c>
      <c r="Z1318" s="3"/>
    </row>
    <row r="1319" spans="1:26" hidden="1" x14ac:dyDescent="0.25">
      <c r="A1319" s="10" t="str">
        <f t="shared" si="20"/>
        <v>2016Greater Bay Area1-in-10Typical Event DayCAISO18</v>
      </c>
      <c r="B1319" s="10" t="s">
        <v>57</v>
      </c>
      <c r="C1319" s="10" t="s">
        <v>10</v>
      </c>
      <c r="D1319" s="10" t="s">
        <v>8</v>
      </c>
      <c r="E1319" s="10" t="s">
        <v>1</v>
      </c>
      <c r="F1319">
        <v>18</v>
      </c>
      <c r="G1319">
        <v>2.3062210083007812</v>
      </c>
      <c r="H1319">
        <v>1.8504317998886108</v>
      </c>
      <c r="I1319">
        <v>91.845794677734375</v>
      </c>
      <c r="J1319">
        <v>0.13599415123462677</v>
      </c>
      <c r="K1319">
        <v>54535</v>
      </c>
      <c r="L1319">
        <v>50187.6015625</v>
      </c>
      <c r="M1319">
        <v>0.45578920841217041</v>
      </c>
      <c r="N1319">
        <v>0.28149911761283875</v>
      </c>
      <c r="O1319">
        <v>0.38447389006614685</v>
      </c>
      <c r="P1319">
        <v>0.45578920841217041</v>
      </c>
      <c r="Q1319">
        <v>0.52710455656051636</v>
      </c>
      <c r="R1319">
        <v>0.63007932901382446</v>
      </c>
      <c r="S1319" t="s">
        <v>39</v>
      </c>
      <c r="Z1319" s="3"/>
    </row>
    <row r="1320" spans="1:26" hidden="1" x14ac:dyDescent="0.25">
      <c r="A1320" s="10" t="str">
        <f t="shared" si="20"/>
        <v>2016Greater Bay Area1-in-10Typical Event DayPGE18</v>
      </c>
      <c r="B1320" s="10" t="s">
        <v>57</v>
      </c>
      <c r="C1320" s="10" t="s">
        <v>10</v>
      </c>
      <c r="D1320" s="10" t="s">
        <v>8</v>
      </c>
      <c r="E1320" s="10" t="s">
        <v>1</v>
      </c>
      <c r="F1320">
        <v>18</v>
      </c>
      <c r="G1320">
        <v>2.6358842849731445</v>
      </c>
      <c r="H1320">
        <v>2.0379347801208496</v>
      </c>
      <c r="I1320">
        <v>97.327804565429688</v>
      </c>
      <c r="J1320">
        <v>0.13599415123462677</v>
      </c>
      <c r="K1320">
        <v>54535</v>
      </c>
      <c r="L1320">
        <v>50187.6015625</v>
      </c>
      <c r="M1320">
        <v>0.59794950485229492</v>
      </c>
      <c r="N1320">
        <v>0.42365941405296326</v>
      </c>
      <c r="O1320">
        <v>0.52663415670394897</v>
      </c>
      <c r="P1320">
        <v>0.59794950485229492</v>
      </c>
      <c r="Q1320">
        <v>0.66926485300064087</v>
      </c>
      <c r="R1320">
        <v>0.77223962545394897</v>
      </c>
      <c r="S1320" t="s">
        <v>38</v>
      </c>
      <c r="Z1320" s="3"/>
    </row>
    <row r="1321" spans="1:26" hidden="1" x14ac:dyDescent="0.25">
      <c r="A1321" s="10" t="str">
        <f t="shared" si="20"/>
        <v>2016Greater Bay Area1-in-2Typical Event DayPGE18</v>
      </c>
      <c r="B1321" s="10" t="s">
        <v>57</v>
      </c>
      <c r="C1321" s="10" t="s">
        <v>10</v>
      </c>
      <c r="D1321" s="10" t="s">
        <v>8</v>
      </c>
      <c r="E1321" s="10" t="s">
        <v>9</v>
      </c>
      <c r="F1321">
        <v>18</v>
      </c>
      <c r="G1321">
        <v>2.2331521511077881</v>
      </c>
      <c r="H1321">
        <v>1.7844773530960083</v>
      </c>
      <c r="I1321">
        <v>91.919090270996094</v>
      </c>
      <c r="J1321">
        <v>0.13599415123462677</v>
      </c>
      <c r="K1321">
        <v>54535</v>
      </c>
      <c r="L1321">
        <v>50187.6015625</v>
      </c>
      <c r="M1321">
        <v>0.4486747682094574</v>
      </c>
      <c r="N1321">
        <v>0.27438467741012573</v>
      </c>
      <c r="O1321">
        <v>0.37735944986343384</v>
      </c>
      <c r="P1321">
        <v>0.4486747682094574</v>
      </c>
      <c r="Q1321">
        <v>0.51999008655548096</v>
      </c>
      <c r="R1321">
        <v>0.62296485900878906</v>
      </c>
      <c r="S1321" t="s">
        <v>38</v>
      </c>
      <c r="Z1321" s="3"/>
    </row>
    <row r="1322" spans="1:26" hidden="1" x14ac:dyDescent="0.25">
      <c r="A1322" s="10" t="str">
        <f t="shared" si="20"/>
        <v>2016Greater Bay Area1-in-10Typical Event DayCAISO19</v>
      </c>
      <c r="B1322" s="10" t="s">
        <v>57</v>
      </c>
      <c r="C1322" s="10" t="s">
        <v>10</v>
      </c>
      <c r="D1322" s="10" t="s">
        <v>8</v>
      </c>
      <c r="E1322" s="10" t="s">
        <v>1</v>
      </c>
      <c r="F1322">
        <v>19</v>
      </c>
      <c r="G1322">
        <v>2.3646774291992187</v>
      </c>
      <c r="H1322">
        <v>2.5918869972229004</v>
      </c>
      <c r="I1322">
        <v>88.628158569335938</v>
      </c>
      <c r="J1322">
        <v>0.11742977052927017</v>
      </c>
      <c r="K1322">
        <v>54535</v>
      </c>
      <c r="L1322">
        <v>50187.6015625</v>
      </c>
      <c r="M1322">
        <v>-0.22720944881439209</v>
      </c>
      <c r="N1322">
        <v>-0.37770745158195496</v>
      </c>
      <c r="O1322">
        <v>-0.28878962993621826</v>
      </c>
      <c r="P1322">
        <v>-0.22720944881439209</v>
      </c>
      <c r="Q1322">
        <v>-0.16562928259372711</v>
      </c>
      <c r="R1322">
        <v>-7.6711453497409821E-2</v>
      </c>
      <c r="S1322" t="s">
        <v>39</v>
      </c>
      <c r="Z1322" s="3"/>
    </row>
    <row r="1323" spans="1:26" hidden="1" x14ac:dyDescent="0.25">
      <c r="A1323" s="10" t="str">
        <f t="shared" si="20"/>
        <v>2016Greater Bay Area1-in-2Typical Event DayCAISO19</v>
      </c>
      <c r="B1323" s="10" t="s">
        <v>57</v>
      </c>
      <c r="C1323" s="10" t="s">
        <v>10</v>
      </c>
      <c r="D1323" s="10" t="s">
        <v>8</v>
      </c>
      <c r="E1323" s="10" t="s">
        <v>9</v>
      </c>
      <c r="F1323">
        <v>19</v>
      </c>
      <c r="G1323">
        <v>2.0038342475891113</v>
      </c>
      <c r="H1323">
        <v>2.2118806838989258</v>
      </c>
      <c r="I1323">
        <v>84.928810119628906</v>
      </c>
      <c r="J1323">
        <v>0.11742977052927017</v>
      </c>
      <c r="K1323">
        <v>54535</v>
      </c>
      <c r="L1323">
        <v>50187.6015625</v>
      </c>
      <c r="M1323">
        <v>-0.20804651081562042</v>
      </c>
      <c r="N1323">
        <v>-0.35854449868202209</v>
      </c>
      <c r="O1323">
        <v>-0.2696266770362854</v>
      </c>
      <c r="P1323">
        <v>-0.20804651081562042</v>
      </c>
      <c r="Q1323">
        <v>-0.14646634459495544</v>
      </c>
      <c r="R1323">
        <v>-5.7548515498638153E-2</v>
      </c>
      <c r="S1323" t="s">
        <v>39</v>
      </c>
      <c r="Z1323" s="3"/>
    </row>
    <row r="1324" spans="1:26" hidden="1" x14ac:dyDescent="0.25">
      <c r="A1324" s="10" t="str">
        <f t="shared" si="20"/>
        <v>2016Greater Bay Area1-in-10Typical Event DayPGE19</v>
      </c>
      <c r="B1324" s="10" t="s">
        <v>57</v>
      </c>
      <c r="C1324" s="10" t="s">
        <v>10</v>
      </c>
      <c r="D1324" s="10" t="s">
        <v>8</v>
      </c>
      <c r="E1324" s="10" t="s">
        <v>1</v>
      </c>
      <c r="F1324">
        <v>19</v>
      </c>
      <c r="G1324">
        <v>2.7026965618133545</v>
      </c>
      <c r="H1324">
        <v>2.943866491317749</v>
      </c>
      <c r="I1324">
        <v>94.071205139160156</v>
      </c>
      <c r="J1324">
        <v>0.11742977052927017</v>
      </c>
      <c r="K1324">
        <v>54535</v>
      </c>
      <c r="L1324">
        <v>50187.6015625</v>
      </c>
      <c r="M1324">
        <v>-0.24116997420787811</v>
      </c>
      <c r="N1324">
        <v>-0.39166796207427979</v>
      </c>
      <c r="O1324">
        <v>-0.30275014042854309</v>
      </c>
      <c r="P1324">
        <v>-0.24116997420787811</v>
      </c>
      <c r="Q1324">
        <v>-0.17958980798721313</v>
      </c>
      <c r="R1324">
        <v>-9.0671978890895844E-2</v>
      </c>
      <c r="S1324" t="s">
        <v>38</v>
      </c>
      <c r="Z1324" s="3"/>
    </row>
    <row r="1325" spans="1:26" hidden="1" x14ac:dyDescent="0.25">
      <c r="A1325" s="10" t="str">
        <f t="shared" si="20"/>
        <v>2016Greater Bay Area1-in-2Typical Event DayPGE19</v>
      </c>
      <c r="B1325" s="10" t="s">
        <v>57</v>
      </c>
      <c r="C1325" s="10" t="s">
        <v>10</v>
      </c>
      <c r="D1325" s="10" t="s">
        <v>8</v>
      </c>
      <c r="E1325" s="10" t="s">
        <v>9</v>
      </c>
      <c r="F1325">
        <v>19</v>
      </c>
      <c r="G1325">
        <v>2.2897562980651855</v>
      </c>
      <c r="H1325">
        <v>2.5112192630767822</v>
      </c>
      <c r="I1325">
        <v>88.786651611328125</v>
      </c>
      <c r="J1325">
        <v>0.11742977052927017</v>
      </c>
      <c r="K1325">
        <v>54535</v>
      </c>
      <c r="L1325">
        <v>50187.6015625</v>
      </c>
      <c r="M1325">
        <v>-0.22146297991275787</v>
      </c>
      <c r="N1325">
        <v>-0.37196096777915955</v>
      </c>
      <c r="O1325">
        <v>-0.28304314613342285</v>
      </c>
      <c r="P1325">
        <v>-0.22146297991275787</v>
      </c>
      <c r="Q1325">
        <v>-0.1598828136920929</v>
      </c>
      <c r="R1325">
        <v>-7.0964984595775604E-2</v>
      </c>
      <c r="S1325" t="s">
        <v>38</v>
      </c>
      <c r="Z1325" s="3"/>
    </row>
    <row r="1326" spans="1:26" hidden="1" x14ac:dyDescent="0.25">
      <c r="A1326" s="10" t="str">
        <f t="shared" si="20"/>
        <v>2016Greater Bay Area1-in-2Typical Event DayCAISO20</v>
      </c>
      <c r="B1326" s="10" t="s">
        <v>57</v>
      </c>
      <c r="C1326" s="10" t="s">
        <v>10</v>
      </c>
      <c r="D1326" s="10" t="s">
        <v>8</v>
      </c>
      <c r="E1326" s="10" t="s">
        <v>9</v>
      </c>
      <c r="F1326">
        <v>20</v>
      </c>
      <c r="G1326">
        <v>1.9021221399307251</v>
      </c>
      <c r="H1326">
        <v>2.0956354141235352</v>
      </c>
      <c r="I1326">
        <v>80.953170776367188</v>
      </c>
      <c r="J1326">
        <v>7.6294809579849243E-2</v>
      </c>
      <c r="K1326">
        <v>54535</v>
      </c>
      <c r="L1326">
        <v>50187.6015625</v>
      </c>
      <c r="M1326">
        <v>-0.19351330399513245</v>
      </c>
      <c r="N1326">
        <v>-0.29129272699356079</v>
      </c>
      <c r="O1326">
        <v>-0.23352229595184326</v>
      </c>
      <c r="P1326">
        <v>-0.19351330399513245</v>
      </c>
      <c r="Q1326">
        <v>-0.15350431203842163</v>
      </c>
      <c r="R1326">
        <v>-9.5733873546123505E-2</v>
      </c>
      <c r="S1326" t="s">
        <v>39</v>
      </c>
      <c r="Z1326" s="3"/>
    </row>
    <row r="1327" spans="1:26" hidden="1" x14ac:dyDescent="0.25">
      <c r="A1327" s="10" t="str">
        <f t="shared" si="20"/>
        <v>2016Greater Bay Area1-in-10Typical Event DayCAISO20</v>
      </c>
      <c r="B1327" s="10" t="s">
        <v>57</v>
      </c>
      <c r="C1327" s="10" t="s">
        <v>10</v>
      </c>
      <c r="D1327" s="10" t="s">
        <v>8</v>
      </c>
      <c r="E1327" s="10" t="s">
        <v>1</v>
      </c>
      <c r="F1327">
        <v>20</v>
      </c>
      <c r="G1327">
        <v>2.2446491718292236</v>
      </c>
      <c r="H1327">
        <v>2.4944415092468262</v>
      </c>
      <c r="I1327">
        <v>83.700874328613281</v>
      </c>
      <c r="J1327">
        <v>7.6294809579849243E-2</v>
      </c>
      <c r="K1327">
        <v>54535</v>
      </c>
      <c r="L1327">
        <v>50187.6015625</v>
      </c>
      <c r="M1327">
        <v>-0.24979233741760254</v>
      </c>
      <c r="N1327">
        <v>-0.34757176041603088</v>
      </c>
      <c r="O1327">
        <v>-0.28980132937431335</v>
      </c>
      <c r="P1327">
        <v>-0.24979233741760254</v>
      </c>
      <c r="Q1327">
        <v>-0.20978334546089172</v>
      </c>
      <c r="R1327">
        <v>-0.15201291441917419</v>
      </c>
      <c r="S1327" t="s">
        <v>39</v>
      </c>
      <c r="Z1327" s="3"/>
    </row>
    <row r="1328" spans="1:26" hidden="1" x14ac:dyDescent="0.25">
      <c r="A1328" s="10" t="str">
        <f t="shared" si="20"/>
        <v>2016Greater Bay Area1-in-2Typical Event DayPGE20</v>
      </c>
      <c r="B1328" s="10" t="s">
        <v>57</v>
      </c>
      <c r="C1328" s="10" t="s">
        <v>10</v>
      </c>
      <c r="D1328" s="10" t="s">
        <v>8</v>
      </c>
      <c r="E1328" s="10" t="s">
        <v>9</v>
      </c>
      <c r="F1328">
        <v>20</v>
      </c>
      <c r="G1328">
        <v>2.1735310554504395</v>
      </c>
      <c r="H1328">
        <v>2.4120509624481201</v>
      </c>
      <c r="I1328">
        <v>84.002944946289063</v>
      </c>
      <c r="J1328">
        <v>7.6294809579849243E-2</v>
      </c>
      <c r="K1328">
        <v>54535</v>
      </c>
      <c r="L1328">
        <v>50187.6015625</v>
      </c>
      <c r="M1328">
        <v>-0.23851993680000305</v>
      </c>
      <c r="N1328">
        <v>-0.3362993597984314</v>
      </c>
      <c r="O1328">
        <v>-0.27852892875671387</v>
      </c>
      <c r="P1328">
        <v>-0.23851993680000305</v>
      </c>
      <c r="Q1328">
        <v>-0.19851094484329224</v>
      </c>
      <c r="R1328">
        <v>-0.14074051380157471</v>
      </c>
      <c r="S1328" t="s">
        <v>38</v>
      </c>
      <c r="Z1328" s="3"/>
    </row>
    <row r="1329" spans="1:26" hidden="1" x14ac:dyDescent="0.25">
      <c r="A1329" s="10" t="str">
        <f t="shared" si="20"/>
        <v>2016Greater Bay Area1-in-10Typical Event DayPGE20</v>
      </c>
      <c r="B1329" s="10" t="s">
        <v>57</v>
      </c>
      <c r="C1329" s="10" t="s">
        <v>10</v>
      </c>
      <c r="D1329" s="10" t="s">
        <v>8</v>
      </c>
      <c r="E1329" s="10" t="s">
        <v>1</v>
      </c>
      <c r="F1329">
        <v>20</v>
      </c>
      <c r="G1329">
        <v>2.5655109882354736</v>
      </c>
      <c r="H1329">
        <v>2.8680357933044434</v>
      </c>
      <c r="I1329">
        <v>89.368171691894531</v>
      </c>
      <c r="J1329">
        <v>7.6294809579849243E-2</v>
      </c>
      <c r="K1329">
        <v>54535</v>
      </c>
      <c r="L1329">
        <v>50187.6015625</v>
      </c>
      <c r="M1329">
        <v>-0.30252477526664734</v>
      </c>
      <c r="N1329">
        <v>-0.40030419826507568</v>
      </c>
      <c r="O1329">
        <v>-0.34253376722335815</v>
      </c>
      <c r="P1329">
        <v>-0.30252477526664734</v>
      </c>
      <c r="Q1329">
        <v>-0.26251578330993652</v>
      </c>
      <c r="R1329">
        <v>-0.20474535226821899</v>
      </c>
      <c r="S1329" t="s">
        <v>38</v>
      </c>
      <c r="Z1329" s="3"/>
    </row>
    <row r="1330" spans="1:26" hidden="1" x14ac:dyDescent="0.25">
      <c r="A1330" s="10" t="str">
        <f t="shared" si="20"/>
        <v>2016Greater Bay Area1-in-10Typical Event DayCAISO21</v>
      </c>
      <c r="B1330" s="10" t="s">
        <v>57</v>
      </c>
      <c r="C1330" s="10" t="s">
        <v>10</v>
      </c>
      <c r="D1330" s="10" t="s">
        <v>8</v>
      </c>
      <c r="E1330" s="10" t="s">
        <v>1</v>
      </c>
      <c r="F1330">
        <v>21</v>
      </c>
      <c r="G1330">
        <v>2.0492551326751709</v>
      </c>
      <c r="H1330">
        <v>2.20455002784729</v>
      </c>
      <c r="I1330">
        <v>78.739936828613281</v>
      </c>
      <c r="J1330">
        <v>7.6630406081676483E-2</v>
      </c>
      <c r="K1330">
        <v>54535</v>
      </c>
      <c r="L1330">
        <v>50187.6015625</v>
      </c>
      <c r="M1330">
        <v>-0.1552949994802475</v>
      </c>
      <c r="N1330">
        <v>-0.25350451469421387</v>
      </c>
      <c r="O1330">
        <v>-0.19547998905181885</v>
      </c>
      <c r="P1330">
        <v>-0.1552949994802475</v>
      </c>
      <c r="Q1330">
        <v>-0.11511001735925674</v>
      </c>
      <c r="R1330">
        <v>-5.7085469365119934E-2</v>
      </c>
      <c r="S1330" t="s">
        <v>39</v>
      </c>
      <c r="Z1330" s="3"/>
    </row>
    <row r="1331" spans="1:26" hidden="1" x14ac:dyDescent="0.25">
      <c r="A1331" s="10" t="str">
        <f t="shared" si="20"/>
        <v>2016Greater Bay Area1-in-2Typical Event DayCAISO21</v>
      </c>
      <c r="B1331" s="10" t="s">
        <v>57</v>
      </c>
      <c r="C1331" s="10" t="s">
        <v>10</v>
      </c>
      <c r="D1331" s="10" t="s">
        <v>8</v>
      </c>
      <c r="E1331" s="10" t="s">
        <v>9</v>
      </c>
      <c r="F1331">
        <v>21</v>
      </c>
      <c r="G1331">
        <v>1.7365447282791138</v>
      </c>
      <c r="H1331">
        <v>1.8368155956268311</v>
      </c>
      <c r="I1331">
        <v>76.796913146972656</v>
      </c>
      <c r="J1331">
        <v>7.6630406081676483E-2</v>
      </c>
      <c r="K1331">
        <v>54535</v>
      </c>
      <c r="L1331">
        <v>50187.6015625</v>
      </c>
      <c r="M1331">
        <v>-0.10027086734771729</v>
      </c>
      <c r="N1331">
        <v>-0.19848039746284485</v>
      </c>
      <c r="O1331">
        <v>-0.14045585691928864</v>
      </c>
      <c r="P1331">
        <v>-0.10027086734771729</v>
      </c>
      <c r="Q1331">
        <v>-6.0085881501436234E-2</v>
      </c>
      <c r="R1331">
        <v>-2.0613388624042273E-3</v>
      </c>
      <c r="S1331" t="s">
        <v>39</v>
      </c>
      <c r="Z1331" s="3"/>
    </row>
    <row r="1332" spans="1:26" hidden="1" x14ac:dyDescent="0.25">
      <c r="A1332" s="10" t="str">
        <f t="shared" si="20"/>
        <v>2016Greater Bay Area1-in-2Typical Event DayPGE21</v>
      </c>
      <c r="B1332" s="10" t="s">
        <v>57</v>
      </c>
      <c r="C1332" s="10" t="s">
        <v>10</v>
      </c>
      <c r="D1332" s="10" t="s">
        <v>8</v>
      </c>
      <c r="E1332" s="10" t="s">
        <v>9</v>
      </c>
      <c r="F1332">
        <v>21</v>
      </c>
      <c r="G1332">
        <v>1.9843277931213379</v>
      </c>
      <c r="H1332">
        <v>2.1271464824676514</v>
      </c>
      <c r="I1332">
        <v>79.048782348632813</v>
      </c>
      <c r="J1332">
        <v>7.6630406081676483E-2</v>
      </c>
      <c r="K1332">
        <v>54535</v>
      </c>
      <c r="L1332">
        <v>50187.6015625</v>
      </c>
      <c r="M1332">
        <v>-0.14281874895095825</v>
      </c>
      <c r="N1332">
        <v>-0.24102827906608582</v>
      </c>
      <c r="O1332">
        <v>-0.1830037385225296</v>
      </c>
      <c r="P1332">
        <v>-0.14281874895095825</v>
      </c>
      <c r="Q1332">
        <v>-0.1026337668299675</v>
      </c>
      <c r="R1332">
        <v>-4.4609218835830688E-2</v>
      </c>
      <c r="S1332" t="s">
        <v>38</v>
      </c>
      <c r="Z1332" s="3"/>
    </row>
    <row r="1333" spans="1:26" hidden="1" x14ac:dyDescent="0.25">
      <c r="A1333" s="10" t="str">
        <f t="shared" si="20"/>
        <v>2016Greater Bay Area1-in-10Typical Event DayPGE21</v>
      </c>
      <c r="B1333" s="10" t="s">
        <v>57</v>
      </c>
      <c r="C1333" s="10" t="s">
        <v>10</v>
      </c>
      <c r="D1333" s="10" t="s">
        <v>8</v>
      </c>
      <c r="E1333" s="10" t="s">
        <v>1</v>
      </c>
      <c r="F1333">
        <v>21</v>
      </c>
      <c r="G1333">
        <v>2.342186450958252</v>
      </c>
      <c r="H1333">
        <v>2.5400128364562988</v>
      </c>
      <c r="I1333">
        <v>84.580596923828125</v>
      </c>
      <c r="J1333">
        <v>7.6630406081676483E-2</v>
      </c>
      <c r="K1333">
        <v>54535</v>
      </c>
      <c r="L1333">
        <v>50187.6015625</v>
      </c>
      <c r="M1333">
        <v>-0.19782634079456329</v>
      </c>
      <c r="N1333">
        <v>-0.29603585600852966</v>
      </c>
      <c r="O1333">
        <v>-0.23801133036613464</v>
      </c>
      <c r="P1333">
        <v>-0.19782634079456329</v>
      </c>
      <c r="Q1333">
        <v>-0.15764135122299194</v>
      </c>
      <c r="R1333">
        <v>-9.961681067943573E-2</v>
      </c>
      <c r="S1333" t="s">
        <v>38</v>
      </c>
      <c r="Z1333" s="3"/>
    </row>
    <row r="1334" spans="1:26" hidden="1" x14ac:dyDescent="0.25">
      <c r="A1334" s="10" t="str">
        <f t="shared" si="20"/>
        <v>2016Greater Bay Area1-in-10Typical Event DayCAISO22</v>
      </c>
      <c r="B1334" s="10" t="s">
        <v>57</v>
      </c>
      <c r="C1334" s="10" t="s">
        <v>10</v>
      </c>
      <c r="D1334" s="10" t="s">
        <v>8</v>
      </c>
      <c r="E1334" s="10" t="s">
        <v>1</v>
      </c>
      <c r="F1334">
        <v>22</v>
      </c>
      <c r="G1334">
        <v>1.8183785676956177</v>
      </c>
      <c r="H1334">
        <v>1.9102505445480347</v>
      </c>
      <c r="I1334">
        <v>75.417594909667969</v>
      </c>
      <c r="J1334">
        <v>6.3674606382846832E-2</v>
      </c>
      <c r="K1334">
        <v>54535</v>
      </c>
      <c r="L1334">
        <v>50187.6015625</v>
      </c>
      <c r="M1334">
        <v>-9.187200665473938E-2</v>
      </c>
      <c r="N1334">
        <v>-0.17347738146781921</v>
      </c>
      <c r="O1334">
        <v>-0.12526297569274902</v>
      </c>
      <c r="P1334">
        <v>-9.187200665473938E-2</v>
      </c>
      <c r="Q1334">
        <v>-5.8481041342020035E-2</v>
      </c>
      <c r="R1334">
        <v>-1.0266630910336971E-2</v>
      </c>
      <c r="S1334" t="s">
        <v>39</v>
      </c>
      <c r="Z1334" s="3"/>
    </row>
    <row r="1335" spans="1:26" hidden="1" x14ac:dyDescent="0.25">
      <c r="A1335" s="10" t="str">
        <f t="shared" si="20"/>
        <v>2016Greater Bay Area1-in-2Typical Event DayCAISO22</v>
      </c>
      <c r="B1335" s="10" t="s">
        <v>57</v>
      </c>
      <c r="C1335" s="10" t="s">
        <v>10</v>
      </c>
      <c r="D1335" s="10" t="s">
        <v>8</v>
      </c>
      <c r="E1335" s="10" t="s">
        <v>9</v>
      </c>
      <c r="F1335">
        <v>22</v>
      </c>
      <c r="G1335">
        <v>1.5408992767333984</v>
      </c>
      <c r="H1335">
        <v>1.5781224966049194</v>
      </c>
      <c r="I1335">
        <v>73.888725280761719</v>
      </c>
      <c r="J1335">
        <v>6.3674606382846832E-2</v>
      </c>
      <c r="K1335">
        <v>54535</v>
      </c>
      <c r="L1335">
        <v>50187.6015625</v>
      </c>
      <c r="M1335">
        <v>-3.7223201245069504E-2</v>
      </c>
      <c r="N1335">
        <v>-0.11882857978343964</v>
      </c>
      <c r="O1335">
        <v>-7.0614166557788849E-2</v>
      </c>
      <c r="P1335">
        <v>-3.7223201245069504E-2</v>
      </c>
      <c r="Q1335">
        <v>-3.8322375621646643E-3</v>
      </c>
      <c r="R1335">
        <v>4.438217356801033E-2</v>
      </c>
      <c r="S1335" t="s">
        <v>39</v>
      </c>
      <c r="Z1335" s="3"/>
    </row>
    <row r="1336" spans="1:26" hidden="1" x14ac:dyDescent="0.25">
      <c r="A1336" s="10" t="str">
        <f t="shared" si="20"/>
        <v>2016Greater Bay Area1-in-2Typical Event DayPGE22</v>
      </c>
      <c r="B1336" s="10" t="s">
        <v>57</v>
      </c>
      <c r="C1336" s="10" t="s">
        <v>10</v>
      </c>
      <c r="D1336" s="10" t="s">
        <v>8</v>
      </c>
      <c r="E1336" s="10" t="s">
        <v>9</v>
      </c>
      <c r="F1336">
        <v>22</v>
      </c>
      <c r="G1336">
        <v>1.7607661485671997</v>
      </c>
      <c r="H1336">
        <v>1.8408406972885132</v>
      </c>
      <c r="I1336">
        <v>75.45428466796875</v>
      </c>
      <c r="J1336">
        <v>6.3674606382846832E-2</v>
      </c>
      <c r="K1336">
        <v>54535</v>
      </c>
      <c r="L1336">
        <v>50187.6015625</v>
      </c>
      <c r="M1336">
        <v>-8.0074518918991089E-2</v>
      </c>
      <c r="N1336">
        <v>-0.16167989373207092</v>
      </c>
      <c r="O1336">
        <v>-0.11346548050642014</v>
      </c>
      <c r="P1336">
        <v>-8.0074518918991089E-2</v>
      </c>
      <c r="Q1336">
        <v>-4.6683553606271744E-2</v>
      </c>
      <c r="R1336">
        <v>1.5308565925806761E-3</v>
      </c>
      <c r="S1336" t="s">
        <v>38</v>
      </c>
      <c r="Z1336" s="3"/>
    </row>
    <row r="1337" spans="1:26" hidden="1" x14ac:dyDescent="0.25">
      <c r="A1337" s="10" t="str">
        <f t="shared" si="20"/>
        <v>2016Greater Bay Area1-in-10Typical Event DayPGE22</v>
      </c>
      <c r="B1337" s="10" t="s">
        <v>57</v>
      </c>
      <c r="C1337" s="10" t="s">
        <v>10</v>
      </c>
      <c r="D1337" s="10" t="s">
        <v>8</v>
      </c>
      <c r="E1337" s="10" t="s">
        <v>1</v>
      </c>
      <c r="F1337">
        <v>22</v>
      </c>
      <c r="G1337">
        <v>2.0783071517944336</v>
      </c>
      <c r="H1337">
        <v>2.2079951763153076</v>
      </c>
      <c r="I1337">
        <v>81.156364440917969</v>
      </c>
      <c r="J1337">
        <v>6.3674606382846832E-2</v>
      </c>
      <c r="K1337">
        <v>54535</v>
      </c>
      <c r="L1337">
        <v>50187.6015625</v>
      </c>
      <c r="M1337">
        <v>-0.12968803942203522</v>
      </c>
      <c r="N1337">
        <v>-0.21129341423511505</v>
      </c>
      <c r="O1337">
        <v>-0.16307900846004486</v>
      </c>
      <c r="P1337">
        <v>-0.12968803942203522</v>
      </c>
      <c r="Q1337">
        <v>-9.6297077834606171E-2</v>
      </c>
      <c r="R1337">
        <v>-4.8082664608955383E-2</v>
      </c>
      <c r="S1337" t="s">
        <v>38</v>
      </c>
      <c r="Z1337" s="3"/>
    </row>
    <row r="1338" spans="1:26" hidden="1" x14ac:dyDescent="0.25">
      <c r="A1338" s="10" t="str">
        <f t="shared" si="20"/>
        <v>2016Greater Bay Area1-in-2Typical Event DayCAISO23</v>
      </c>
      <c r="B1338" s="10" t="s">
        <v>57</v>
      </c>
      <c r="C1338" s="10" t="s">
        <v>10</v>
      </c>
      <c r="D1338" s="10" t="s">
        <v>8</v>
      </c>
      <c r="E1338" s="10" t="s">
        <v>9</v>
      </c>
      <c r="F1338">
        <v>23</v>
      </c>
      <c r="G1338">
        <v>1.2467966079711914</v>
      </c>
      <c r="H1338">
        <v>1.2758303880691528</v>
      </c>
      <c r="I1338">
        <v>71.738471984863281</v>
      </c>
      <c r="J1338">
        <v>5.8387260884046555E-2</v>
      </c>
      <c r="K1338">
        <v>54535</v>
      </c>
      <c r="L1338">
        <v>50187.6015625</v>
      </c>
      <c r="M1338">
        <v>-2.9033757746219635E-2</v>
      </c>
      <c r="N1338">
        <v>-0.10386287420988083</v>
      </c>
      <c r="O1338">
        <v>-5.9652037918567657E-2</v>
      </c>
      <c r="P1338">
        <v>-2.9033757746219635E-2</v>
      </c>
      <c r="Q1338">
        <v>1.5845218440517783E-3</v>
      </c>
      <c r="R1338">
        <v>4.579535499215126E-2</v>
      </c>
      <c r="S1338" t="s">
        <v>39</v>
      </c>
      <c r="Z1338" s="3"/>
    </row>
    <row r="1339" spans="1:26" hidden="1" x14ac:dyDescent="0.25">
      <c r="A1339" s="10" t="str">
        <f t="shared" si="20"/>
        <v>2016Greater Bay Area1-in-10Typical Event DayCAISO23</v>
      </c>
      <c r="B1339" s="10" t="s">
        <v>57</v>
      </c>
      <c r="C1339" s="10" t="s">
        <v>10</v>
      </c>
      <c r="D1339" s="10" t="s">
        <v>8</v>
      </c>
      <c r="E1339" s="10" t="s">
        <v>1</v>
      </c>
      <c r="F1339">
        <v>23</v>
      </c>
      <c r="G1339">
        <v>1.4713151454925537</v>
      </c>
      <c r="H1339">
        <v>1.5325471162796021</v>
      </c>
      <c r="I1339">
        <v>73.230873107910156</v>
      </c>
      <c r="J1339">
        <v>5.8387260884046555E-2</v>
      </c>
      <c r="K1339">
        <v>54535</v>
      </c>
      <c r="L1339">
        <v>50187.6015625</v>
      </c>
      <c r="M1339">
        <v>-6.1232022941112518E-2</v>
      </c>
      <c r="N1339">
        <v>-0.13606113195419312</v>
      </c>
      <c r="O1339">
        <v>-9.1850303113460541E-2</v>
      </c>
      <c r="P1339">
        <v>-6.1232022941112518E-2</v>
      </c>
      <c r="Q1339">
        <v>-3.0613742768764496E-2</v>
      </c>
      <c r="R1339">
        <v>1.3597090728580952E-2</v>
      </c>
      <c r="S1339" t="s">
        <v>39</v>
      </c>
      <c r="Z1339" s="3"/>
    </row>
    <row r="1340" spans="1:26" hidden="1" x14ac:dyDescent="0.25">
      <c r="A1340" s="10" t="str">
        <f t="shared" si="20"/>
        <v>2016Greater Bay Area1-in-10Typical Event DayPGE23</v>
      </c>
      <c r="B1340" s="10" t="s">
        <v>57</v>
      </c>
      <c r="C1340" s="10" t="s">
        <v>10</v>
      </c>
      <c r="D1340" s="10" t="s">
        <v>8</v>
      </c>
      <c r="E1340" s="10" t="s">
        <v>1</v>
      </c>
      <c r="F1340">
        <v>23</v>
      </c>
      <c r="G1340">
        <v>1.6816325187683105</v>
      </c>
      <c r="H1340">
        <v>1.7684570550918579</v>
      </c>
      <c r="I1340">
        <v>78.789039611816406</v>
      </c>
      <c r="J1340">
        <v>5.8387260884046555E-2</v>
      </c>
      <c r="K1340">
        <v>54535</v>
      </c>
      <c r="L1340">
        <v>50187.6015625</v>
      </c>
      <c r="M1340">
        <v>-8.6824551224708557E-2</v>
      </c>
      <c r="N1340">
        <v>-0.16165366768836975</v>
      </c>
      <c r="O1340">
        <v>-0.11744283139705658</v>
      </c>
      <c r="P1340">
        <v>-8.6824551224708557E-2</v>
      </c>
      <c r="Q1340">
        <v>-5.6206271052360535E-2</v>
      </c>
      <c r="R1340">
        <v>-1.1995437555015087E-2</v>
      </c>
      <c r="S1340" t="s">
        <v>38</v>
      </c>
      <c r="Z1340" s="3"/>
    </row>
    <row r="1341" spans="1:26" hidden="1" x14ac:dyDescent="0.25">
      <c r="A1341" s="10" t="str">
        <f t="shared" si="20"/>
        <v>2016Greater Bay Area1-in-2Typical Event DayPGE23</v>
      </c>
      <c r="B1341" s="10" t="s">
        <v>57</v>
      </c>
      <c r="C1341" s="10" t="s">
        <v>10</v>
      </c>
      <c r="D1341" s="10" t="s">
        <v>8</v>
      </c>
      <c r="E1341" s="10" t="s">
        <v>9</v>
      </c>
      <c r="F1341">
        <v>23</v>
      </c>
      <c r="G1341">
        <v>1.4246987104415894</v>
      </c>
      <c r="H1341">
        <v>1.4796853065490723</v>
      </c>
      <c r="I1341">
        <v>72.906494140625</v>
      </c>
      <c r="J1341">
        <v>5.8387260884046555E-2</v>
      </c>
      <c r="K1341">
        <v>54535</v>
      </c>
      <c r="L1341">
        <v>50187.6015625</v>
      </c>
      <c r="M1341">
        <v>-5.4986618459224701E-2</v>
      </c>
      <c r="N1341">
        <v>-0.1298157274723053</v>
      </c>
      <c r="O1341">
        <v>-8.5604898631572723E-2</v>
      </c>
      <c r="P1341">
        <v>-5.4986618459224701E-2</v>
      </c>
      <c r="Q1341">
        <v>-2.4368338286876678E-2</v>
      </c>
      <c r="R1341">
        <v>1.9842494279146194E-2</v>
      </c>
      <c r="S1341" t="s">
        <v>38</v>
      </c>
      <c r="Z1341" s="3"/>
    </row>
    <row r="1342" spans="1:26" hidden="1" x14ac:dyDescent="0.25">
      <c r="A1342" s="10" t="str">
        <f t="shared" si="20"/>
        <v>2016Greater Bay Area1-in-10Typical Event DayCAISO24</v>
      </c>
      <c r="B1342" s="10" t="s">
        <v>57</v>
      </c>
      <c r="C1342" s="10" t="s">
        <v>10</v>
      </c>
      <c r="D1342" s="10" t="s">
        <v>8</v>
      </c>
      <c r="E1342" s="10" t="s">
        <v>1</v>
      </c>
      <c r="F1342">
        <v>24</v>
      </c>
      <c r="G1342">
        <v>1.1396750211715698</v>
      </c>
      <c r="H1342">
        <v>1.1844356060028076</v>
      </c>
      <c r="I1342">
        <v>71.309700012207031</v>
      </c>
      <c r="J1342">
        <v>4.4309847056865692E-2</v>
      </c>
      <c r="K1342">
        <v>54535</v>
      </c>
      <c r="L1342">
        <v>50187.6015625</v>
      </c>
      <c r="M1342">
        <v>-4.4760562479496002E-2</v>
      </c>
      <c r="N1342">
        <v>-0.10154806077480316</v>
      </c>
      <c r="O1342">
        <v>-6.7996643483638763E-2</v>
      </c>
      <c r="P1342">
        <v>-4.4760562479496002E-2</v>
      </c>
      <c r="Q1342">
        <v>-2.1524479612708092E-2</v>
      </c>
      <c r="R1342">
        <v>1.2026937678456306E-2</v>
      </c>
      <c r="S1342" t="s">
        <v>39</v>
      </c>
      <c r="Z1342" s="3"/>
    </row>
    <row r="1343" spans="1:26" hidden="1" x14ac:dyDescent="0.25">
      <c r="A1343" s="10" t="str">
        <f t="shared" si="20"/>
        <v>2016Greater Bay Area1-in-2Typical Event DayCAISO24</v>
      </c>
      <c r="B1343" s="10" t="s">
        <v>57</v>
      </c>
      <c r="C1343" s="10" t="s">
        <v>10</v>
      </c>
      <c r="D1343" s="10" t="s">
        <v>8</v>
      </c>
      <c r="E1343" s="10" t="s">
        <v>9</v>
      </c>
      <c r="F1343">
        <v>24</v>
      </c>
      <c r="G1343">
        <v>0.96576386690139771</v>
      </c>
      <c r="H1343">
        <v>0.99009275436401367</v>
      </c>
      <c r="I1343">
        <v>69.830329895019531</v>
      </c>
      <c r="J1343">
        <v>4.4309847056865692E-2</v>
      </c>
      <c r="K1343">
        <v>54535</v>
      </c>
      <c r="L1343">
        <v>50187.6015625</v>
      </c>
      <c r="M1343">
        <v>-2.4328889325261116E-2</v>
      </c>
      <c r="N1343">
        <v>-8.1116385757923126E-2</v>
      </c>
      <c r="O1343">
        <v>-4.7564972192049026E-2</v>
      </c>
      <c r="P1343">
        <v>-2.4328889325261116E-2</v>
      </c>
      <c r="Q1343">
        <v>-1.092805527150631E-3</v>
      </c>
      <c r="R1343">
        <v>3.2458610832691193E-2</v>
      </c>
      <c r="S1343" t="s">
        <v>39</v>
      </c>
      <c r="Z1343" s="3"/>
    </row>
    <row r="1344" spans="1:26" hidden="1" x14ac:dyDescent="0.25">
      <c r="A1344" s="10" t="str">
        <f t="shared" si="20"/>
        <v>2016Greater Bay Area1-in-10Typical Event DayPGE24</v>
      </c>
      <c r="B1344" s="10" t="s">
        <v>57</v>
      </c>
      <c r="C1344" s="10" t="s">
        <v>10</v>
      </c>
      <c r="D1344" s="10" t="s">
        <v>8</v>
      </c>
      <c r="E1344" s="10" t="s">
        <v>1</v>
      </c>
      <c r="F1344">
        <v>24</v>
      </c>
      <c r="G1344">
        <v>1.3025860786437988</v>
      </c>
      <c r="H1344">
        <v>1.3675211668014526</v>
      </c>
      <c r="I1344">
        <v>76.786125183105469</v>
      </c>
      <c r="J1344">
        <v>4.4309847056865692E-2</v>
      </c>
      <c r="K1344">
        <v>54535</v>
      </c>
      <c r="L1344">
        <v>50187.6015625</v>
      </c>
      <c r="M1344">
        <v>-6.4935117959976196E-2</v>
      </c>
      <c r="N1344">
        <v>-0.12172261625528336</v>
      </c>
      <c r="O1344">
        <v>-8.8171198964118958E-2</v>
      </c>
      <c r="P1344">
        <v>-6.4935117959976196E-2</v>
      </c>
      <c r="Q1344">
        <v>-4.1699033230543137E-2</v>
      </c>
      <c r="R1344">
        <v>-8.1476178020238876E-3</v>
      </c>
      <c r="S1344" t="s">
        <v>38</v>
      </c>
      <c r="Z1344" s="3"/>
    </row>
    <row r="1345" spans="1:26" hidden="1" x14ac:dyDescent="0.25">
      <c r="A1345" s="10" t="str">
        <f t="shared" si="20"/>
        <v>2016Greater Bay Area1-in-2Typical Event DayPGE24</v>
      </c>
      <c r="B1345" s="10" t="s">
        <v>57</v>
      </c>
      <c r="C1345" s="10" t="s">
        <v>10</v>
      </c>
      <c r="D1345" s="10" t="s">
        <v>8</v>
      </c>
      <c r="E1345" s="10" t="s">
        <v>9</v>
      </c>
      <c r="F1345">
        <v>24</v>
      </c>
      <c r="G1345">
        <v>1.1035661697387695</v>
      </c>
      <c r="H1345">
        <v>1.1443465948104858</v>
      </c>
      <c r="I1345">
        <v>71.076927185058594</v>
      </c>
      <c r="J1345">
        <v>4.4309847056865692E-2</v>
      </c>
      <c r="K1345">
        <v>54535</v>
      </c>
      <c r="L1345">
        <v>50187.6015625</v>
      </c>
      <c r="M1345">
        <v>-4.0780376642942429E-2</v>
      </c>
      <c r="N1345">
        <v>-9.7567878663539886E-2</v>
      </c>
      <c r="O1345">
        <v>-6.4016461372375488E-2</v>
      </c>
      <c r="P1345">
        <v>-4.0780376642942429E-2</v>
      </c>
      <c r="Q1345">
        <v>-1.7544293776154518E-2</v>
      </c>
      <c r="R1345">
        <v>1.600712351500988E-2</v>
      </c>
      <c r="S1345" t="s">
        <v>38</v>
      </c>
      <c r="Z1345" s="3"/>
    </row>
    <row r="1346" spans="1:26" hidden="1" x14ac:dyDescent="0.25">
      <c r="A1346" s="10" t="str">
        <f t="shared" ref="A1346:A1409" si="21">CONCATENATE(B1346,C1346,E1346,D1346,S1346,F1346)</f>
        <v>2016Greater Fresno Area1-in-10August PeakCAISO1</v>
      </c>
      <c r="B1346" s="10" t="s">
        <v>57</v>
      </c>
      <c r="C1346" s="10" t="s">
        <v>37</v>
      </c>
      <c r="D1346" s="10" t="s">
        <v>2</v>
      </c>
      <c r="E1346" s="10" t="s">
        <v>1</v>
      </c>
      <c r="F1346">
        <v>1</v>
      </c>
      <c r="G1346">
        <v>1.3695076704025269</v>
      </c>
      <c r="H1346">
        <v>1.3695076704025269</v>
      </c>
      <c r="I1346">
        <v>83.875</v>
      </c>
      <c r="J1346">
        <v>0</v>
      </c>
      <c r="K1346">
        <v>19331</v>
      </c>
      <c r="L1346">
        <v>17728.666044000001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 t="s">
        <v>39</v>
      </c>
      <c r="Z1346" s="3"/>
    </row>
    <row r="1347" spans="1:26" hidden="1" x14ac:dyDescent="0.25">
      <c r="A1347" s="10" t="str">
        <f t="shared" si="21"/>
        <v>2016Greater Fresno Area1-in-2August PeakCAISO1</v>
      </c>
      <c r="B1347" s="10" t="s">
        <v>57</v>
      </c>
      <c r="C1347" s="10" t="s">
        <v>37</v>
      </c>
      <c r="D1347" s="10" t="s">
        <v>2</v>
      </c>
      <c r="E1347" s="10" t="s">
        <v>9</v>
      </c>
      <c r="F1347">
        <v>1</v>
      </c>
      <c r="G1347">
        <v>1.2035270929336548</v>
      </c>
      <c r="H1347">
        <v>1.2035270929336548</v>
      </c>
      <c r="I1347">
        <v>80.75</v>
      </c>
      <c r="J1347">
        <v>0</v>
      </c>
      <c r="K1347">
        <v>19331</v>
      </c>
      <c r="L1347">
        <v>17728.666044000001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 t="s">
        <v>39</v>
      </c>
      <c r="Z1347" s="3"/>
    </row>
    <row r="1348" spans="1:26" hidden="1" x14ac:dyDescent="0.25">
      <c r="A1348" s="10" t="str">
        <f t="shared" si="21"/>
        <v>2016Greater Fresno Area1-in-2August PeakPGE1</v>
      </c>
      <c r="B1348" s="10" t="s">
        <v>57</v>
      </c>
      <c r="C1348" s="10" t="s">
        <v>37</v>
      </c>
      <c r="D1348" s="10" t="s">
        <v>2</v>
      </c>
      <c r="E1348" s="10" t="s">
        <v>9</v>
      </c>
      <c r="F1348">
        <v>1</v>
      </c>
      <c r="G1348">
        <v>1.329519510269165</v>
      </c>
      <c r="H1348">
        <v>1.329519510269165</v>
      </c>
      <c r="I1348">
        <v>84.75</v>
      </c>
      <c r="J1348">
        <v>0</v>
      </c>
      <c r="K1348">
        <v>19331</v>
      </c>
      <c r="L1348">
        <v>17728.666044000001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 t="s">
        <v>38</v>
      </c>
      <c r="Z1348" s="3"/>
    </row>
    <row r="1349" spans="1:26" hidden="1" x14ac:dyDescent="0.25">
      <c r="A1349" s="10" t="str">
        <f t="shared" si="21"/>
        <v>2016Greater Fresno Area1-in-10August PeakPGE1</v>
      </c>
      <c r="B1349" s="10" t="s">
        <v>57</v>
      </c>
      <c r="C1349" s="10" t="s">
        <v>37</v>
      </c>
      <c r="D1349" s="10" t="s">
        <v>2</v>
      </c>
      <c r="E1349" s="10" t="s">
        <v>1</v>
      </c>
      <c r="F1349">
        <v>1</v>
      </c>
      <c r="G1349">
        <v>1.4131127595901489</v>
      </c>
      <c r="H1349">
        <v>1.4131127595901489</v>
      </c>
      <c r="I1349">
        <v>88</v>
      </c>
      <c r="J1349">
        <v>0</v>
      </c>
      <c r="K1349">
        <v>19331</v>
      </c>
      <c r="L1349">
        <v>17728.666044000001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 t="s">
        <v>38</v>
      </c>
      <c r="Z1349" s="3"/>
    </row>
    <row r="1350" spans="1:26" hidden="1" x14ac:dyDescent="0.25">
      <c r="A1350" s="10" t="str">
        <f t="shared" si="21"/>
        <v>2016Greater Fresno Area1-in-10August PeakCAISO2</v>
      </c>
      <c r="B1350" s="10" t="s">
        <v>57</v>
      </c>
      <c r="C1350" s="10" t="s">
        <v>37</v>
      </c>
      <c r="D1350" s="10" t="s">
        <v>2</v>
      </c>
      <c r="E1350" s="10" t="s">
        <v>1</v>
      </c>
      <c r="F1350">
        <v>2</v>
      </c>
      <c r="G1350">
        <v>1.1644591093063354</v>
      </c>
      <c r="H1350">
        <v>1.1644591093063354</v>
      </c>
      <c r="I1350">
        <v>83</v>
      </c>
      <c r="J1350">
        <v>0</v>
      </c>
      <c r="K1350">
        <v>19331</v>
      </c>
      <c r="L1350">
        <v>17728.666044000001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 t="s">
        <v>39</v>
      </c>
      <c r="Z1350" s="3"/>
    </row>
    <row r="1351" spans="1:26" hidden="1" x14ac:dyDescent="0.25">
      <c r="A1351" s="10" t="str">
        <f t="shared" si="21"/>
        <v>2016Greater Fresno Area1-in-2August PeakCAISO2</v>
      </c>
      <c r="B1351" s="10" t="s">
        <v>57</v>
      </c>
      <c r="C1351" s="10" t="s">
        <v>37</v>
      </c>
      <c r="D1351" s="10" t="s">
        <v>2</v>
      </c>
      <c r="E1351" s="10" t="s">
        <v>9</v>
      </c>
      <c r="F1351">
        <v>2</v>
      </c>
      <c r="G1351">
        <v>1.0233298540115356</v>
      </c>
      <c r="H1351">
        <v>1.0233298540115356</v>
      </c>
      <c r="I1351">
        <v>77.75</v>
      </c>
      <c r="J1351">
        <v>0</v>
      </c>
      <c r="K1351">
        <v>19331</v>
      </c>
      <c r="L1351">
        <v>17728.666044000001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 t="s">
        <v>39</v>
      </c>
      <c r="Z1351" s="3"/>
    </row>
    <row r="1352" spans="1:26" hidden="1" x14ac:dyDescent="0.25">
      <c r="A1352" s="10" t="str">
        <f t="shared" si="21"/>
        <v>2016Greater Fresno Area1-in-10August PeakPGE2</v>
      </c>
      <c r="B1352" s="10" t="s">
        <v>57</v>
      </c>
      <c r="C1352" s="10" t="s">
        <v>37</v>
      </c>
      <c r="D1352" s="10" t="s">
        <v>2</v>
      </c>
      <c r="E1352" s="10" t="s">
        <v>1</v>
      </c>
      <c r="F1352">
        <v>2</v>
      </c>
      <c r="G1352">
        <v>1.2015354633331299</v>
      </c>
      <c r="H1352">
        <v>1.2015354633331299</v>
      </c>
      <c r="I1352">
        <v>85.125</v>
      </c>
      <c r="J1352">
        <v>0</v>
      </c>
      <c r="K1352">
        <v>19331</v>
      </c>
      <c r="L1352">
        <v>17728.666044000001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 t="s">
        <v>38</v>
      </c>
      <c r="Z1352" s="3"/>
    </row>
    <row r="1353" spans="1:26" hidden="1" x14ac:dyDescent="0.25">
      <c r="A1353" s="10" t="str">
        <f t="shared" si="21"/>
        <v>2016Greater Fresno Area1-in-2August PeakPGE2</v>
      </c>
      <c r="B1353" s="10" t="s">
        <v>57</v>
      </c>
      <c r="C1353" s="10" t="s">
        <v>37</v>
      </c>
      <c r="D1353" s="10" t="s">
        <v>2</v>
      </c>
      <c r="E1353" s="10" t="s">
        <v>9</v>
      </c>
      <c r="F1353">
        <v>2</v>
      </c>
      <c r="G1353">
        <v>1.1304581165313721</v>
      </c>
      <c r="H1353">
        <v>1.1304581165313721</v>
      </c>
      <c r="I1353">
        <v>82.375</v>
      </c>
      <c r="J1353">
        <v>0</v>
      </c>
      <c r="K1353">
        <v>19331</v>
      </c>
      <c r="L1353">
        <v>17728.666044000001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 t="s">
        <v>38</v>
      </c>
      <c r="Z1353" s="3"/>
    </row>
    <row r="1354" spans="1:26" hidden="1" x14ac:dyDescent="0.25">
      <c r="A1354" s="10" t="str">
        <f t="shared" si="21"/>
        <v>2016Greater Fresno Area1-in-10August PeakCAISO3</v>
      </c>
      <c r="B1354" s="10" t="s">
        <v>57</v>
      </c>
      <c r="C1354" s="10" t="s">
        <v>37</v>
      </c>
      <c r="D1354" s="10" t="s">
        <v>2</v>
      </c>
      <c r="E1354" s="10" t="s">
        <v>1</v>
      </c>
      <c r="F1354">
        <v>3</v>
      </c>
      <c r="G1354">
        <v>1.0244811773300171</v>
      </c>
      <c r="H1354">
        <v>1.0244811773300171</v>
      </c>
      <c r="I1354">
        <v>81</v>
      </c>
      <c r="J1354">
        <v>0</v>
      </c>
      <c r="K1354">
        <v>19331</v>
      </c>
      <c r="L1354">
        <v>17728.666044000001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 t="s">
        <v>39</v>
      </c>
      <c r="Z1354" s="3"/>
    </row>
    <row r="1355" spans="1:26" hidden="1" x14ac:dyDescent="0.25">
      <c r="A1355" s="10" t="str">
        <f t="shared" si="21"/>
        <v>2016Greater Fresno Area1-in-2August PeakCAISO3</v>
      </c>
      <c r="B1355" s="10" t="s">
        <v>57</v>
      </c>
      <c r="C1355" s="10" t="s">
        <v>37</v>
      </c>
      <c r="D1355" s="10" t="s">
        <v>2</v>
      </c>
      <c r="E1355" s="10" t="s">
        <v>9</v>
      </c>
      <c r="F1355">
        <v>3</v>
      </c>
      <c r="G1355">
        <v>0.90031683444976807</v>
      </c>
      <c r="H1355">
        <v>0.90031683444976807</v>
      </c>
      <c r="I1355">
        <v>76</v>
      </c>
      <c r="J1355">
        <v>0</v>
      </c>
      <c r="K1355">
        <v>19331</v>
      </c>
      <c r="L1355">
        <v>17728.666044000001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 t="s">
        <v>39</v>
      </c>
      <c r="Z1355" s="3"/>
    </row>
    <row r="1356" spans="1:26" hidden="1" x14ac:dyDescent="0.25">
      <c r="A1356" s="10" t="str">
        <f t="shared" si="21"/>
        <v>2016Greater Fresno Area1-in-10August PeakPGE3</v>
      </c>
      <c r="B1356" s="10" t="s">
        <v>57</v>
      </c>
      <c r="C1356" s="10" t="s">
        <v>37</v>
      </c>
      <c r="D1356" s="10" t="s">
        <v>2</v>
      </c>
      <c r="E1356" s="10" t="s">
        <v>1</v>
      </c>
      <c r="F1356">
        <v>3</v>
      </c>
      <c r="G1356">
        <v>1.0571005344390869</v>
      </c>
      <c r="H1356">
        <v>1.0571005344390869</v>
      </c>
      <c r="I1356">
        <v>83.5</v>
      </c>
      <c r="J1356">
        <v>0</v>
      </c>
      <c r="K1356">
        <v>19331</v>
      </c>
      <c r="L1356">
        <v>17728.666044000001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 t="s">
        <v>38</v>
      </c>
      <c r="Z1356" s="3"/>
    </row>
    <row r="1357" spans="1:26" hidden="1" x14ac:dyDescent="0.25">
      <c r="A1357" s="10" t="str">
        <f t="shared" si="21"/>
        <v>2016Greater Fresno Area1-in-2August PeakPGE3</v>
      </c>
      <c r="B1357" s="10" t="s">
        <v>57</v>
      </c>
      <c r="C1357" s="10" t="s">
        <v>37</v>
      </c>
      <c r="D1357" s="10" t="s">
        <v>2</v>
      </c>
      <c r="E1357" s="10" t="s">
        <v>9</v>
      </c>
      <c r="F1357">
        <v>3</v>
      </c>
      <c r="G1357">
        <v>0.9945673942565918</v>
      </c>
      <c r="H1357">
        <v>0.9945673942565918</v>
      </c>
      <c r="I1357">
        <v>79</v>
      </c>
      <c r="J1357">
        <v>0</v>
      </c>
      <c r="K1357">
        <v>19331</v>
      </c>
      <c r="L1357">
        <v>17728.666044000001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 t="s">
        <v>38</v>
      </c>
      <c r="Z1357" s="3"/>
    </row>
    <row r="1358" spans="1:26" hidden="1" x14ac:dyDescent="0.25">
      <c r="A1358" s="10" t="str">
        <f t="shared" si="21"/>
        <v>2016Greater Fresno Area1-in-10August PeakCAISO4</v>
      </c>
      <c r="B1358" s="10" t="s">
        <v>57</v>
      </c>
      <c r="C1358" s="10" t="s">
        <v>37</v>
      </c>
      <c r="D1358" s="10" t="s">
        <v>2</v>
      </c>
      <c r="E1358" s="10" t="s">
        <v>1</v>
      </c>
      <c r="F1358">
        <v>4</v>
      </c>
      <c r="G1358">
        <v>0.93313312530517578</v>
      </c>
      <c r="H1358">
        <v>0.93313312530517578</v>
      </c>
      <c r="I1358">
        <v>80.125</v>
      </c>
      <c r="J1358">
        <v>0</v>
      </c>
      <c r="K1358">
        <v>19331</v>
      </c>
      <c r="L1358">
        <v>17728.666044000001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 t="s">
        <v>39</v>
      </c>
      <c r="Z1358" s="3"/>
    </row>
    <row r="1359" spans="1:26" hidden="1" x14ac:dyDescent="0.25">
      <c r="A1359" s="10" t="str">
        <f t="shared" si="21"/>
        <v>2016Greater Fresno Area1-in-2August PeakCAISO4</v>
      </c>
      <c r="B1359" s="10" t="s">
        <v>57</v>
      </c>
      <c r="C1359" s="10" t="s">
        <v>37</v>
      </c>
      <c r="D1359" s="10" t="s">
        <v>2</v>
      </c>
      <c r="E1359" s="10" t="s">
        <v>9</v>
      </c>
      <c r="F1359">
        <v>4</v>
      </c>
      <c r="G1359">
        <v>0.82003992795944214</v>
      </c>
      <c r="H1359">
        <v>0.82003992795944214</v>
      </c>
      <c r="I1359">
        <v>74.125</v>
      </c>
      <c r="J1359">
        <v>0</v>
      </c>
      <c r="K1359">
        <v>19331</v>
      </c>
      <c r="L1359">
        <v>17728.666044000001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 t="s">
        <v>39</v>
      </c>
      <c r="Z1359" s="3"/>
    </row>
    <row r="1360" spans="1:26" hidden="1" x14ac:dyDescent="0.25">
      <c r="A1360" s="10" t="str">
        <f t="shared" si="21"/>
        <v>2016Greater Fresno Area1-in-2August PeakPGE4</v>
      </c>
      <c r="B1360" s="10" t="s">
        <v>57</v>
      </c>
      <c r="C1360" s="10" t="s">
        <v>37</v>
      </c>
      <c r="D1360" s="10" t="s">
        <v>2</v>
      </c>
      <c r="E1360" s="10" t="s">
        <v>9</v>
      </c>
      <c r="F1360">
        <v>4</v>
      </c>
      <c r="G1360">
        <v>0.90588659048080444</v>
      </c>
      <c r="H1360">
        <v>0.90588659048080444</v>
      </c>
      <c r="I1360">
        <v>77</v>
      </c>
      <c r="J1360">
        <v>0</v>
      </c>
      <c r="K1360">
        <v>19331</v>
      </c>
      <c r="L1360">
        <v>17728.666044000001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 t="s">
        <v>38</v>
      </c>
      <c r="Z1360" s="3"/>
    </row>
    <row r="1361" spans="1:26" hidden="1" x14ac:dyDescent="0.25">
      <c r="A1361" s="10" t="str">
        <f t="shared" si="21"/>
        <v>2016Greater Fresno Area1-in-10August PeakPGE4</v>
      </c>
      <c r="B1361" s="10" t="s">
        <v>57</v>
      </c>
      <c r="C1361" s="10" t="s">
        <v>37</v>
      </c>
      <c r="D1361" s="10" t="s">
        <v>2</v>
      </c>
      <c r="E1361" s="10" t="s">
        <v>1</v>
      </c>
      <c r="F1361">
        <v>4</v>
      </c>
      <c r="G1361">
        <v>0.96284401416778564</v>
      </c>
      <c r="H1361">
        <v>0.96284401416778564</v>
      </c>
      <c r="I1361">
        <v>81.375</v>
      </c>
      <c r="J1361">
        <v>0</v>
      </c>
      <c r="K1361">
        <v>19331</v>
      </c>
      <c r="L1361">
        <v>17728.666044000001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 t="s">
        <v>38</v>
      </c>
      <c r="Z1361" s="3"/>
    </row>
    <row r="1362" spans="1:26" hidden="1" x14ac:dyDescent="0.25">
      <c r="A1362" s="10" t="str">
        <f t="shared" si="21"/>
        <v>2016Greater Fresno Area1-in-10August PeakCAISO5</v>
      </c>
      <c r="B1362" s="10" t="s">
        <v>57</v>
      </c>
      <c r="C1362" s="10" t="s">
        <v>37</v>
      </c>
      <c r="D1362" s="10" t="s">
        <v>2</v>
      </c>
      <c r="E1362" s="10" t="s">
        <v>1</v>
      </c>
      <c r="F1362">
        <v>5</v>
      </c>
      <c r="G1362">
        <v>0.88882851600646973</v>
      </c>
      <c r="H1362">
        <v>0.88882851600646973</v>
      </c>
      <c r="I1362">
        <v>78</v>
      </c>
      <c r="J1362">
        <v>0</v>
      </c>
      <c r="K1362">
        <v>19331</v>
      </c>
      <c r="L1362">
        <v>17728.666044000001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 t="s">
        <v>39</v>
      </c>
      <c r="Z1362" s="3"/>
    </row>
    <row r="1363" spans="1:26" hidden="1" x14ac:dyDescent="0.25">
      <c r="A1363" s="10" t="str">
        <f t="shared" si="21"/>
        <v>2016Greater Fresno Area1-in-2August PeakCAISO5</v>
      </c>
      <c r="B1363" s="10" t="s">
        <v>57</v>
      </c>
      <c r="C1363" s="10" t="s">
        <v>37</v>
      </c>
      <c r="D1363" s="10" t="s">
        <v>2</v>
      </c>
      <c r="E1363" s="10" t="s">
        <v>9</v>
      </c>
      <c r="F1363">
        <v>5</v>
      </c>
      <c r="G1363">
        <v>0.7811049222946167</v>
      </c>
      <c r="H1363">
        <v>0.7811049222946167</v>
      </c>
      <c r="I1363">
        <v>72.75</v>
      </c>
      <c r="J1363">
        <v>0</v>
      </c>
      <c r="K1363">
        <v>19331</v>
      </c>
      <c r="L1363">
        <v>17728.666044000001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 t="s">
        <v>39</v>
      </c>
      <c r="Z1363" s="3"/>
    </row>
    <row r="1364" spans="1:26" hidden="1" x14ac:dyDescent="0.25">
      <c r="A1364" s="10" t="str">
        <f t="shared" si="21"/>
        <v>2016Greater Fresno Area1-in-10August PeakPGE5</v>
      </c>
      <c r="B1364" s="10" t="s">
        <v>57</v>
      </c>
      <c r="C1364" s="10" t="s">
        <v>37</v>
      </c>
      <c r="D1364" s="10" t="s">
        <v>2</v>
      </c>
      <c r="E1364" s="10" t="s">
        <v>1</v>
      </c>
      <c r="F1364">
        <v>5</v>
      </c>
      <c r="G1364">
        <v>0.9171288013458252</v>
      </c>
      <c r="H1364">
        <v>0.9171288013458252</v>
      </c>
      <c r="I1364">
        <v>79.625</v>
      </c>
      <c r="J1364">
        <v>0</v>
      </c>
      <c r="K1364">
        <v>19331</v>
      </c>
      <c r="L1364">
        <v>17728.666044000001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 t="s">
        <v>38</v>
      </c>
      <c r="Z1364" s="3"/>
    </row>
    <row r="1365" spans="1:26" hidden="1" x14ac:dyDescent="0.25">
      <c r="A1365" s="10" t="str">
        <f t="shared" si="21"/>
        <v>2016Greater Fresno Area1-in-2August PeakPGE5</v>
      </c>
      <c r="B1365" s="10" t="s">
        <v>57</v>
      </c>
      <c r="C1365" s="10" t="s">
        <v>37</v>
      </c>
      <c r="D1365" s="10" t="s">
        <v>2</v>
      </c>
      <c r="E1365" s="10" t="s">
        <v>9</v>
      </c>
      <c r="F1365">
        <v>5</v>
      </c>
      <c r="G1365">
        <v>0.86287569999694824</v>
      </c>
      <c r="H1365">
        <v>0.86287569999694824</v>
      </c>
      <c r="I1365">
        <v>75.375</v>
      </c>
      <c r="J1365">
        <v>0</v>
      </c>
      <c r="K1365">
        <v>19331</v>
      </c>
      <c r="L1365">
        <v>17728.666044000001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 t="s">
        <v>38</v>
      </c>
      <c r="Z1365" s="3"/>
    </row>
    <row r="1366" spans="1:26" hidden="1" x14ac:dyDescent="0.25">
      <c r="A1366" s="10" t="str">
        <f t="shared" si="21"/>
        <v>2016Greater Fresno Area1-in-10August PeakCAISO6</v>
      </c>
      <c r="B1366" s="10" t="s">
        <v>57</v>
      </c>
      <c r="C1366" s="10" t="s">
        <v>37</v>
      </c>
      <c r="D1366" s="10" t="s">
        <v>2</v>
      </c>
      <c r="E1366" s="10" t="s">
        <v>1</v>
      </c>
      <c r="F1366">
        <v>6</v>
      </c>
      <c r="G1366">
        <v>0.89833688735961914</v>
      </c>
      <c r="H1366">
        <v>0.89833688735961914</v>
      </c>
      <c r="I1366">
        <v>76.625</v>
      </c>
      <c r="J1366">
        <v>0</v>
      </c>
      <c r="K1366">
        <v>19331</v>
      </c>
      <c r="L1366">
        <v>17728.666044000001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 t="s">
        <v>39</v>
      </c>
      <c r="Z1366" s="3"/>
    </row>
    <row r="1367" spans="1:26" hidden="1" x14ac:dyDescent="0.25">
      <c r="A1367" s="10" t="str">
        <f t="shared" si="21"/>
        <v>2016Greater Fresno Area1-in-2August PeakCAISO6</v>
      </c>
      <c r="B1367" s="10" t="s">
        <v>57</v>
      </c>
      <c r="C1367" s="10" t="s">
        <v>37</v>
      </c>
      <c r="D1367" s="10" t="s">
        <v>2</v>
      </c>
      <c r="E1367" s="10" t="s">
        <v>9</v>
      </c>
      <c r="F1367">
        <v>6</v>
      </c>
      <c r="G1367">
        <v>0.78946089744567871</v>
      </c>
      <c r="H1367">
        <v>0.78946089744567871</v>
      </c>
      <c r="I1367">
        <v>72</v>
      </c>
      <c r="J1367">
        <v>0</v>
      </c>
      <c r="K1367">
        <v>19331</v>
      </c>
      <c r="L1367">
        <v>17728.666044000001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 t="s">
        <v>39</v>
      </c>
      <c r="Z1367" s="3"/>
    </row>
    <row r="1368" spans="1:26" hidden="1" x14ac:dyDescent="0.25">
      <c r="A1368" s="10" t="str">
        <f t="shared" si="21"/>
        <v>2016Greater Fresno Area1-in-2August PeakPGE6</v>
      </c>
      <c r="B1368" s="10" t="s">
        <v>57</v>
      </c>
      <c r="C1368" s="10" t="s">
        <v>37</v>
      </c>
      <c r="D1368" s="10" t="s">
        <v>2</v>
      </c>
      <c r="E1368" s="10" t="s">
        <v>9</v>
      </c>
      <c r="F1368">
        <v>6</v>
      </c>
      <c r="G1368">
        <v>0.87210637331008911</v>
      </c>
      <c r="H1368">
        <v>0.87210637331008911</v>
      </c>
      <c r="I1368">
        <v>74.75</v>
      </c>
      <c r="J1368">
        <v>0</v>
      </c>
      <c r="K1368">
        <v>19331</v>
      </c>
      <c r="L1368">
        <v>17728.666044000001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 t="s">
        <v>38</v>
      </c>
      <c r="Z1368" s="3"/>
    </row>
    <row r="1369" spans="1:26" hidden="1" x14ac:dyDescent="0.25">
      <c r="A1369" s="10" t="str">
        <f t="shared" si="21"/>
        <v>2016Greater Fresno Area1-in-10August PeakPGE6</v>
      </c>
      <c r="B1369" s="10" t="s">
        <v>57</v>
      </c>
      <c r="C1369" s="10" t="s">
        <v>37</v>
      </c>
      <c r="D1369" s="10" t="s">
        <v>2</v>
      </c>
      <c r="E1369" s="10" t="s">
        <v>1</v>
      </c>
      <c r="F1369">
        <v>6</v>
      </c>
      <c r="G1369">
        <v>0.92693990468978882</v>
      </c>
      <c r="H1369">
        <v>0.92693990468978882</v>
      </c>
      <c r="I1369">
        <v>78.875</v>
      </c>
      <c r="J1369">
        <v>0</v>
      </c>
      <c r="K1369">
        <v>19331</v>
      </c>
      <c r="L1369">
        <v>17728.666044000001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 t="s">
        <v>38</v>
      </c>
      <c r="Z1369" s="3"/>
    </row>
    <row r="1370" spans="1:26" hidden="1" x14ac:dyDescent="0.25">
      <c r="A1370" s="10" t="str">
        <f t="shared" si="21"/>
        <v>2016Greater Fresno Area1-in-10August PeakCAISO7</v>
      </c>
      <c r="B1370" s="10" t="s">
        <v>57</v>
      </c>
      <c r="C1370" s="10" t="s">
        <v>37</v>
      </c>
      <c r="D1370" s="10" t="s">
        <v>2</v>
      </c>
      <c r="E1370" s="10" t="s">
        <v>1</v>
      </c>
      <c r="F1370">
        <v>7</v>
      </c>
      <c r="G1370">
        <v>0.96052592992782593</v>
      </c>
      <c r="H1370">
        <v>0.96052592992782593</v>
      </c>
      <c r="I1370">
        <v>76.25</v>
      </c>
      <c r="J1370">
        <v>0</v>
      </c>
      <c r="K1370">
        <v>19331</v>
      </c>
      <c r="L1370">
        <v>17728.666044000001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 t="s">
        <v>39</v>
      </c>
      <c r="Z1370" s="3"/>
    </row>
    <row r="1371" spans="1:26" hidden="1" x14ac:dyDescent="0.25">
      <c r="A1371" s="10" t="str">
        <f t="shared" si="21"/>
        <v>2016Greater Fresno Area1-in-2August PeakCAISO7</v>
      </c>
      <c r="B1371" s="10" t="s">
        <v>57</v>
      </c>
      <c r="C1371" s="10" t="s">
        <v>37</v>
      </c>
      <c r="D1371" s="10" t="s">
        <v>2</v>
      </c>
      <c r="E1371" s="10" t="s">
        <v>9</v>
      </c>
      <c r="F1371">
        <v>7</v>
      </c>
      <c r="G1371">
        <v>0.8441128134727478</v>
      </c>
      <c r="H1371">
        <v>0.8441128134727478</v>
      </c>
      <c r="I1371">
        <v>70.625</v>
      </c>
      <c r="J1371">
        <v>0</v>
      </c>
      <c r="K1371">
        <v>19331</v>
      </c>
      <c r="L1371">
        <v>17728.666044000001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 t="s">
        <v>39</v>
      </c>
      <c r="Z1371" s="3"/>
    </row>
    <row r="1372" spans="1:26" hidden="1" x14ac:dyDescent="0.25">
      <c r="A1372" s="10" t="str">
        <f t="shared" si="21"/>
        <v>2016Greater Fresno Area1-in-10August PeakPGE7</v>
      </c>
      <c r="B1372" s="10" t="s">
        <v>57</v>
      </c>
      <c r="C1372" s="10" t="s">
        <v>37</v>
      </c>
      <c r="D1372" s="10" t="s">
        <v>2</v>
      </c>
      <c r="E1372" s="10" t="s">
        <v>1</v>
      </c>
      <c r="F1372">
        <v>7</v>
      </c>
      <c r="G1372">
        <v>0.99110907316207886</v>
      </c>
      <c r="H1372">
        <v>0.99110907316207886</v>
      </c>
      <c r="I1372">
        <v>77.875</v>
      </c>
      <c r="J1372">
        <v>0</v>
      </c>
      <c r="K1372">
        <v>19331</v>
      </c>
      <c r="L1372">
        <v>17728.666044000001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 t="s">
        <v>38</v>
      </c>
      <c r="Z1372" s="3"/>
    </row>
    <row r="1373" spans="1:26" hidden="1" x14ac:dyDescent="0.25">
      <c r="A1373" s="10" t="str">
        <f t="shared" si="21"/>
        <v>2016Greater Fresno Area1-in-2August PeakPGE7</v>
      </c>
      <c r="B1373" s="10" t="s">
        <v>57</v>
      </c>
      <c r="C1373" s="10" t="s">
        <v>37</v>
      </c>
      <c r="D1373" s="10" t="s">
        <v>2</v>
      </c>
      <c r="E1373" s="10" t="s">
        <v>9</v>
      </c>
      <c r="F1373">
        <v>7</v>
      </c>
      <c r="G1373">
        <v>0.9324796199798584</v>
      </c>
      <c r="H1373">
        <v>0.9324796199798584</v>
      </c>
      <c r="I1373">
        <v>74.375</v>
      </c>
      <c r="J1373">
        <v>0</v>
      </c>
      <c r="K1373">
        <v>19331</v>
      </c>
      <c r="L1373">
        <v>17728.666044000001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 t="s">
        <v>38</v>
      </c>
      <c r="Z1373" s="3"/>
    </row>
    <row r="1374" spans="1:26" hidden="1" x14ac:dyDescent="0.25">
      <c r="A1374" s="10" t="str">
        <f t="shared" si="21"/>
        <v>2016Greater Fresno Area1-in-10August PeakCAISO8</v>
      </c>
      <c r="B1374" s="10" t="s">
        <v>57</v>
      </c>
      <c r="C1374" s="10" t="s">
        <v>37</v>
      </c>
      <c r="D1374" s="10" t="s">
        <v>2</v>
      </c>
      <c r="E1374" s="10" t="s">
        <v>1</v>
      </c>
      <c r="F1374">
        <v>8</v>
      </c>
      <c r="G1374">
        <v>0.98468971252441406</v>
      </c>
      <c r="H1374">
        <v>0.98468971252441406</v>
      </c>
      <c r="I1374">
        <v>78.125</v>
      </c>
      <c r="J1374">
        <v>0</v>
      </c>
      <c r="K1374">
        <v>19331</v>
      </c>
      <c r="L1374">
        <v>17728.666044000001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 t="s">
        <v>39</v>
      </c>
      <c r="Z1374" s="3"/>
    </row>
    <row r="1375" spans="1:26" hidden="1" x14ac:dyDescent="0.25">
      <c r="A1375" s="10" t="str">
        <f t="shared" si="21"/>
        <v>2016Greater Fresno Area1-in-2August PeakCAISO8</v>
      </c>
      <c r="B1375" s="10" t="s">
        <v>57</v>
      </c>
      <c r="C1375" s="10" t="s">
        <v>37</v>
      </c>
      <c r="D1375" s="10" t="s">
        <v>2</v>
      </c>
      <c r="E1375" s="10" t="s">
        <v>9</v>
      </c>
      <c r="F1375">
        <v>8</v>
      </c>
      <c r="G1375">
        <v>0.86534798145294189</v>
      </c>
      <c r="H1375">
        <v>0.86534798145294189</v>
      </c>
      <c r="I1375">
        <v>71.375</v>
      </c>
      <c r="J1375">
        <v>0</v>
      </c>
      <c r="K1375">
        <v>19331</v>
      </c>
      <c r="L1375">
        <v>17728.666044000001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 t="s">
        <v>39</v>
      </c>
      <c r="Z1375" s="3"/>
    </row>
    <row r="1376" spans="1:26" hidden="1" x14ac:dyDescent="0.25">
      <c r="A1376" s="10" t="str">
        <f t="shared" si="21"/>
        <v>2016Greater Fresno Area1-in-10August PeakPGE8</v>
      </c>
      <c r="B1376" s="10" t="s">
        <v>57</v>
      </c>
      <c r="C1376" s="10" t="s">
        <v>37</v>
      </c>
      <c r="D1376" s="10" t="s">
        <v>2</v>
      </c>
      <c r="E1376" s="10" t="s">
        <v>1</v>
      </c>
      <c r="F1376">
        <v>8</v>
      </c>
      <c r="G1376">
        <v>1.0160422325134277</v>
      </c>
      <c r="H1376">
        <v>1.0160422325134277</v>
      </c>
      <c r="I1376">
        <v>79.25</v>
      </c>
      <c r="J1376">
        <v>0</v>
      </c>
      <c r="K1376">
        <v>19331</v>
      </c>
      <c r="L1376">
        <v>17728.666044000001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 t="s">
        <v>38</v>
      </c>
      <c r="Z1376" s="3"/>
    </row>
    <row r="1377" spans="1:26" hidden="1" x14ac:dyDescent="0.25">
      <c r="A1377" s="10" t="str">
        <f t="shared" si="21"/>
        <v>2016Greater Fresno Area1-in-2August PeakPGE8</v>
      </c>
      <c r="B1377" s="10" t="s">
        <v>57</v>
      </c>
      <c r="C1377" s="10" t="s">
        <v>37</v>
      </c>
      <c r="D1377" s="10" t="s">
        <v>2</v>
      </c>
      <c r="E1377" s="10" t="s">
        <v>9</v>
      </c>
      <c r="F1377">
        <v>8</v>
      </c>
      <c r="G1377">
        <v>0.95593780279159546</v>
      </c>
      <c r="H1377">
        <v>0.95593780279159546</v>
      </c>
      <c r="I1377">
        <v>76</v>
      </c>
      <c r="J1377">
        <v>0</v>
      </c>
      <c r="K1377">
        <v>19331</v>
      </c>
      <c r="L1377">
        <v>17728.666044000001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 t="s">
        <v>38</v>
      </c>
      <c r="Z1377" s="3"/>
    </row>
    <row r="1378" spans="1:26" hidden="1" x14ac:dyDescent="0.25">
      <c r="A1378" s="10" t="str">
        <f t="shared" si="21"/>
        <v>2016Greater Fresno Area1-in-2August PeakCAISO9</v>
      </c>
      <c r="B1378" s="10" t="s">
        <v>57</v>
      </c>
      <c r="C1378" s="10" t="s">
        <v>37</v>
      </c>
      <c r="D1378" s="10" t="s">
        <v>2</v>
      </c>
      <c r="E1378" s="10" t="s">
        <v>9</v>
      </c>
      <c r="F1378">
        <v>9</v>
      </c>
      <c r="G1378">
        <v>0.85372775793075562</v>
      </c>
      <c r="H1378">
        <v>0.85372775793075562</v>
      </c>
      <c r="I1378">
        <v>74.5</v>
      </c>
      <c r="J1378">
        <v>0</v>
      </c>
      <c r="K1378">
        <v>19331</v>
      </c>
      <c r="L1378">
        <v>17728.666044000001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 t="s">
        <v>39</v>
      </c>
      <c r="Z1378" s="3"/>
    </row>
    <row r="1379" spans="1:26" hidden="1" x14ac:dyDescent="0.25">
      <c r="A1379" s="10" t="str">
        <f t="shared" si="21"/>
        <v>2016Greater Fresno Area1-in-10August PeakCAISO9</v>
      </c>
      <c r="B1379" s="10" t="s">
        <v>57</v>
      </c>
      <c r="C1379" s="10" t="s">
        <v>37</v>
      </c>
      <c r="D1379" s="10" t="s">
        <v>2</v>
      </c>
      <c r="E1379" s="10" t="s">
        <v>1</v>
      </c>
      <c r="F1379">
        <v>9</v>
      </c>
      <c r="G1379">
        <v>0.97146689891815186</v>
      </c>
      <c r="H1379">
        <v>0.97146689891815186</v>
      </c>
      <c r="I1379">
        <v>82.75</v>
      </c>
      <c r="J1379">
        <v>0</v>
      </c>
      <c r="K1379">
        <v>19331</v>
      </c>
      <c r="L1379">
        <v>17728.666044000001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 t="s">
        <v>39</v>
      </c>
      <c r="Z1379" s="3"/>
    </row>
    <row r="1380" spans="1:26" hidden="1" x14ac:dyDescent="0.25">
      <c r="A1380" s="10" t="str">
        <f t="shared" si="21"/>
        <v>2016Greater Fresno Area1-in-2August PeakPGE9</v>
      </c>
      <c r="B1380" s="10" t="s">
        <v>57</v>
      </c>
      <c r="C1380" s="10" t="s">
        <v>37</v>
      </c>
      <c r="D1380" s="10" t="s">
        <v>2</v>
      </c>
      <c r="E1380" s="10" t="s">
        <v>9</v>
      </c>
      <c r="F1380">
        <v>9</v>
      </c>
      <c r="G1380">
        <v>0.94310104846954346</v>
      </c>
      <c r="H1380">
        <v>0.94310104846954346</v>
      </c>
      <c r="I1380">
        <v>81.25</v>
      </c>
      <c r="J1380">
        <v>0</v>
      </c>
      <c r="K1380">
        <v>19331</v>
      </c>
      <c r="L1380">
        <v>17728.666044000001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 t="s">
        <v>38</v>
      </c>
      <c r="Z1380" s="3"/>
    </row>
    <row r="1381" spans="1:26" hidden="1" x14ac:dyDescent="0.25">
      <c r="A1381" s="10" t="str">
        <f t="shared" si="21"/>
        <v>2016Greater Fresno Area1-in-10August PeakPGE9</v>
      </c>
      <c r="B1381" s="10" t="s">
        <v>57</v>
      </c>
      <c r="C1381" s="10" t="s">
        <v>37</v>
      </c>
      <c r="D1381" s="10" t="s">
        <v>2</v>
      </c>
      <c r="E1381" s="10" t="s">
        <v>1</v>
      </c>
      <c r="F1381">
        <v>9</v>
      </c>
      <c r="G1381">
        <v>1.0023983716964722</v>
      </c>
      <c r="H1381">
        <v>1.0023983716964722</v>
      </c>
      <c r="I1381">
        <v>84.125</v>
      </c>
      <c r="J1381">
        <v>0</v>
      </c>
      <c r="K1381">
        <v>19331</v>
      </c>
      <c r="L1381">
        <v>17728.666044000001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 t="s">
        <v>38</v>
      </c>
      <c r="Z1381" s="3"/>
    </row>
    <row r="1382" spans="1:26" hidden="1" x14ac:dyDescent="0.25">
      <c r="A1382" s="10" t="str">
        <f t="shared" si="21"/>
        <v>2016Greater Fresno Area1-in-2August PeakCAISO10</v>
      </c>
      <c r="B1382" s="10" t="s">
        <v>57</v>
      </c>
      <c r="C1382" s="10" t="s">
        <v>37</v>
      </c>
      <c r="D1382" s="10" t="s">
        <v>2</v>
      </c>
      <c r="E1382" s="10" t="s">
        <v>9</v>
      </c>
      <c r="F1382">
        <v>10</v>
      </c>
      <c r="G1382">
        <v>0.90253788232803345</v>
      </c>
      <c r="H1382">
        <v>0.90253788232803345</v>
      </c>
      <c r="I1382">
        <v>79</v>
      </c>
      <c r="J1382">
        <v>0</v>
      </c>
      <c r="K1382">
        <v>19331</v>
      </c>
      <c r="L1382">
        <v>17728.666044000001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 t="s">
        <v>39</v>
      </c>
      <c r="Z1382" s="3"/>
    </row>
    <row r="1383" spans="1:26" hidden="1" x14ac:dyDescent="0.25">
      <c r="A1383" s="10" t="str">
        <f t="shared" si="21"/>
        <v>2016Greater Fresno Area1-in-10August PeakCAISO10</v>
      </c>
      <c r="B1383" s="10" t="s">
        <v>57</v>
      </c>
      <c r="C1383" s="10" t="s">
        <v>37</v>
      </c>
      <c r="D1383" s="10" t="s">
        <v>2</v>
      </c>
      <c r="E1383" s="10" t="s">
        <v>1</v>
      </c>
      <c r="F1383">
        <v>10</v>
      </c>
      <c r="G1383">
        <v>1.0270085334777832</v>
      </c>
      <c r="H1383">
        <v>1.0270085334777832</v>
      </c>
      <c r="I1383">
        <v>87.75</v>
      </c>
      <c r="J1383">
        <v>0</v>
      </c>
      <c r="K1383">
        <v>19331</v>
      </c>
      <c r="L1383">
        <v>17728.666044000001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 t="s">
        <v>39</v>
      </c>
      <c r="Z1383" s="3"/>
    </row>
    <row r="1384" spans="1:26" hidden="1" x14ac:dyDescent="0.25">
      <c r="A1384" s="10" t="str">
        <f t="shared" si="21"/>
        <v>2016Greater Fresno Area1-in-2August PeakPGE10</v>
      </c>
      <c r="B1384" s="10" t="s">
        <v>57</v>
      </c>
      <c r="C1384" s="10" t="s">
        <v>37</v>
      </c>
      <c r="D1384" s="10" t="s">
        <v>2</v>
      </c>
      <c r="E1384" s="10" t="s">
        <v>9</v>
      </c>
      <c r="F1384">
        <v>10</v>
      </c>
      <c r="G1384">
        <v>0.99702095985412598</v>
      </c>
      <c r="H1384">
        <v>0.99702095985412598</v>
      </c>
      <c r="I1384">
        <v>86.625</v>
      </c>
      <c r="J1384">
        <v>0</v>
      </c>
      <c r="K1384">
        <v>19331</v>
      </c>
      <c r="L1384">
        <v>17728.666044000001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 t="s">
        <v>38</v>
      </c>
      <c r="Z1384" s="3"/>
    </row>
    <row r="1385" spans="1:26" hidden="1" x14ac:dyDescent="0.25">
      <c r="A1385" s="10" t="str">
        <f t="shared" si="21"/>
        <v>2016Greater Fresno Area1-in-10August PeakPGE10</v>
      </c>
      <c r="B1385" s="10" t="s">
        <v>57</v>
      </c>
      <c r="C1385" s="10" t="s">
        <v>37</v>
      </c>
      <c r="D1385" s="10" t="s">
        <v>2</v>
      </c>
      <c r="E1385" s="10" t="s">
        <v>1</v>
      </c>
      <c r="F1385">
        <v>10</v>
      </c>
      <c r="G1385">
        <v>1.0597084760665894</v>
      </c>
      <c r="H1385">
        <v>1.0597084760665894</v>
      </c>
      <c r="I1385">
        <v>89.25</v>
      </c>
      <c r="J1385">
        <v>0</v>
      </c>
      <c r="K1385">
        <v>19331</v>
      </c>
      <c r="L1385">
        <v>17728.666044000001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 t="s">
        <v>38</v>
      </c>
      <c r="Z1385" s="3"/>
    </row>
    <row r="1386" spans="1:26" hidden="1" x14ac:dyDescent="0.25">
      <c r="A1386" s="10" t="str">
        <f t="shared" si="21"/>
        <v>2016Greater Fresno Area1-in-2August PeakCAISO11</v>
      </c>
      <c r="B1386" s="10" t="s">
        <v>57</v>
      </c>
      <c r="C1386" s="10" t="s">
        <v>37</v>
      </c>
      <c r="D1386" s="10" t="s">
        <v>2</v>
      </c>
      <c r="E1386" s="10" t="s">
        <v>9</v>
      </c>
      <c r="F1386">
        <v>11</v>
      </c>
      <c r="G1386">
        <v>1.0177696943283081</v>
      </c>
      <c r="H1386">
        <v>1.0177696943283081</v>
      </c>
      <c r="I1386">
        <v>84.5</v>
      </c>
      <c r="J1386">
        <v>0</v>
      </c>
      <c r="K1386">
        <v>19331</v>
      </c>
      <c r="L1386">
        <v>17728.666044000001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 t="s">
        <v>39</v>
      </c>
      <c r="Z1386" s="3"/>
    </row>
    <row r="1387" spans="1:26" hidden="1" x14ac:dyDescent="0.25">
      <c r="A1387" s="10" t="str">
        <f t="shared" si="21"/>
        <v>2016Greater Fresno Area1-in-10August PeakCAISO11</v>
      </c>
      <c r="B1387" s="10" t="s">
        <v>57</v>
      </c>
      <c r="C1387" s="10" t="s">
        <v>37</v>
      </c>
      <c r="D1387" s="10" t="s">
        <v>2</v>
      </c>
      <c r="E1387" s="10" t="s">
        <v>1</v>
      </c>
      <c r="F1387">
        <v>11</v>
      </c>
      <c r="G1387">
        <v>1.1581320762634277</v>
      </c>
      <c r="H1387">
        <v>1.1581320762634277</v>
      </c>
      <c r="I1387">
        <v>92</v>
      </c>
      <c r="J1387">
        <v>0</v>
      </c>
      <c r="K1387">
        <v>19331</v>
      </c>
      <c r="L1387">
        <v>17728.666044000001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 t="s">
        <v>39</v>
      </c>
      <c r="Z1387" s="3"/>
    </row>
    <row r="1388" spans="1:26" hidden="1" x14ac:dyDescent="0.25">
      <c r="A1388" s="10" t="str">
        <f t="shared" si="21"/>
        <v>2016Greater Fresno Area1-in-2August PeakPGE11</v>
      </c>
      <c r="B1388" s="10" t="s">
        <v>57</v>
      </c>
      <c r="C1388" s="10" t="s">
        <v>37</v>
      </c>
      <c r="D1388" s="10" t="s">
        <v>2</v>
      </c>
      <c r="E1388" s="10" t="s">
        <v>9</v>
      </c>
      <c r="F1388">
        <v>11</v>
      </c>
      <c r="G1388">
        <v>1.1243158578872681</v>
      </c>
      <c r="H1388">
        <v>1.1243158578872681</v>
      </c>
      <c r="I1388">
        <v>90.875</v>
      </c>
      <c r="J1388">
        <v>0</v>
      </c>
      <c r="K1388">
        <v>19331</v>
      </c>
      <c r="L1388">
        <v>17728.666044000001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 t="s">
        <v>38</v>
      </c>
      <c r="Z1388" s="3"/>
    </row>
    <row r="1389" spans="1:26" hidden="1" x14ac:dyDescent="0.25">
      <c r="A1389" s="10" t="str">
        <f t="shared" si="21"/>
        <v>2016Greater Fresno Area1-in-10August PeakPGE11</v>
      </c>
      <c r="B1389" s="10" t="s">
        <v>57</v>
      </c>
      <c r="C1389" s="10" t="s">
        <v>37</v>
      </c>
      <c r="D1389" s="10" t="s">
        <v>2</v>
      </c>
      <c r="E1389" s="10" t="s">
        <v>1</v>
      </c>
      <c r="F1389">
        <v>11</v>
      </c>
      <c r="G1389">
        <v>1.1950069665908813</v>
      </c>
      <c r="H1389">
        <v>1.1950069665908813</v>
      </c>
      <c r="I1389">
        <v>93.25</v>
      </c>
      <c r="J1389">
        <v>0</v>
      </c>
      <c r="K1389">
        <v>19331</v>
      </c>
      <c r="L1389">
        <v>17728.666044000001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 t="s">
        <v>38</v>
      </c>
      <c r="Z1389" s="3"/>
    </row>
    <row r="1390" spans="1:26" hidden="1" x14ac:dyDescent="0.25">
      <c r="A1390" s="10" t="str">
        <f t="shared" si="21"/>
        <v>2016Greater Fresno Area1-in-10August PeakCAISO12</v>
      </c>
      <c r="B1390" s="10" t="s">
        <v>57</v>
      </c>
      <c r="C1390" s="10" t="s">
        <v>37</v>
      </c>
      <c r="D1390" s="10" t="s">
        <v>2</v>
      </c>
      <c r="E1390" s="10" t="s">
        <v>1</v>
      </c>
      <c r="F1390">
        <v>12</v>
      </c>
      <c r="G1390">
        <v>1.3830924034118652</v>
      </c>
      <c r="H1390">
        <v>1.3830924034118652</v>
      </c>
      <c r="I1390">
        <v>95.25</v>
      </c>
      <c r="J1390">
        <v>0</v>
      </c>
      <c r="K1390">
        <v>19331</v>
      </c>
      <c r="L1390">
        <v>17728.666044000001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 t="s">
        <v>39</v>
      </c>
      <c r="Z1390" s="3"/>
    </row>
    <row r="1391" spans="1:26" hidden="1" x14ac:dyDescent="0.25">
      <c r="A1391" s="10" t="str">
        <f t="shared" si="21"/>
        <v>2016Greater Fresno Area1-in-2August PeakCAISO12</v>
      </c>
      <c r="B1391" s="10" t="s">
        <v>57</v>
      </c>
      <c r="C1391" s="10" t="s">
        <v>37</v>
      </c>
      <c r="D1391" s="10" t="s">
        <v>2</v>
      </c>
      <c r="E1391" s="10" t="s">
        <v>9</v>
      </c>
      <c r="F1391">
        <v>12</v>
      </c>
      <c r="G1391">
        <v>1.2154654264450073</v>
      </c>
      <c r="H1391">
        <v>1.2154654264450073</v>
      </c>
      <c r="I1391">
        <v>88.875</v>
      </c>
      <c r="J1391">
        <v>0</v>
      </c>
      <c r="K1391">
        <v>19331</v>
      </c>
      <c r="L1391">
        <v>17728.666044000001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 t="s">
        <v>39</v>
      </c>
      <c r="Z1391" s="3"/>
    </row>
    <row r="1392" spans="1:26" hidden="1" x14ac:dyDescent="0.25">
      <c r="A1392" s="10" t="str">
        <f t="shared" si="21"/>
        <v>2016Greater Fresno Area1-in-10August PeakPGE12</v>
      </c>
      <c r="B1392" s="10" t="s">
        <v>57</v>
      </c>
      <c r="C1392" s="10" t="s">
        <v>37</v>
      </c>
      <c r="D1392" s="10" t="s">
        <v>2</v>
      </c>
      <c r="E1392" s="10" t="s">
        <v>1</v>
      </c>
      <c r="F1392">
        <v>12</v>
      </c>
      <c r="G1392">
        <v>1.4271299839019775</v>
      </c>
      <c r="H1392">
        <v>1.4271299839019775</v>
      </c>
      <c r="I1392">
        <v>96.75</v>
      </c>
      <c r="J1392">
        <v>0</v>
      </c>
      <c r="K1392">
        <v>19331</v>
      </c>
      <c r="L1392">
        <v>17728.666044000001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 t="s">
        <v>38</v>
      </c>
      <c r="Z1392" s="3"/>
    </row>
    <row r="1393" spans="1:26" hidden="1" x14ac:dyDescent="0.25">
      <c r="A1393" s="10" t="str">
        <f t="shared" si="21"/>
        <v>2016Greater Fresno Area1-in-2August PeakPGE12</v>
      </c>
      <c r="B1393" s="10" t="s">
        <v>57</v>
      </c>
      <c r="C1393" s="10" t="s">
        <v>37</v>
      </c>
      <c r="D1393" s="10" t="s">
        <v>2</v>
      </c>
      <c r="E1393" s="10" t="s">
        <v>9</v>
      </c>
      <c r="F1393">
        <v>12</v>
      </c>
      <c r="G1393">
        <v>1.3427075147628784</v>
      </c>
      <c r="H1393">
        <v>1.3427075147628784</v>
      </c>
      <c r="I1393">
        <v>94.5</v>
      </c>
      <c r="J1393">
        <v>0</v>
      </c>
      <c r="K1393">
        <v>19331</v>
      </c>
      <c r="L1393">
        <v>17728.666044000001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 t="s">
        <v>38</v>
      </c>
      <c r="Z1393" s="3"/>
    </row>
    <row r="1394" spans="1:26" hidden="1" x14ac:dyDescent="0.25">
      <c r="A1394" s="10" t="str">
        <f t="shared" si="21"/>
        <v>2016Greater Fresno Area1-in-10August PeakCAISO13</v>
      </c>
      <c r="B1394" s="10" t="s">
        <v>57</v>
      </c>
      <c r="C1394" s="10" t="s">
        <v>37</v>
      </c>
      <c r="D1394" s="10" t="s">
        <v>2</v>
      </c>
      <c r="E1394" s="10" t="s">
        <v>1</v>
      </c>
      <c r="F1394">
        <v>13</v>
      </c>
      <c r="G1394">
        <v>1.6830288171768188</v>
      </c>
      <c r="H1394">
        <v>1.6830288171768188</v>
      </c>
      <c r="I1394">
        <v>99.375</v>
      </c>
      <c r="J1394">
        <v>0</v>
      </c>
      <c r="K1394">
        <v>19331</v>
      </c>
      <c r="L1394">
        <v>17728.666044000001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 t="s">
        <v>39</v>
      </c>
      <c r="Z1394" s="3"/>
    </row>
    <row r="1395" spans="1:26" hidden="1" x14ac:dyDescent="0.25">
      <c r="A1395" s="10" t="str">
        <f t="shared" si="21"/>
        <v>2016Greater Fresno Area1-in-2August PeakCAISO13</v>
      </c>
      <c r="B1395" s="10" t="s">
        <v>57</v>
      </c>
      <c r="C1395" s="10" t="s">
        <v>37</v>
      </c>
      <c r="D1395" s="10" t="s">
        <v>2</v>
      </c>
      <c r="E1395" s="10" t="s">
        <v>9</v>
      </c>
      <c r="F1395">
        <v>13</v>
      </c>
      <c r="G1395">
        <v>1.4790503978729248</v>
      </c>
      <c r="H1395">
        <v>1.4790503978729248</v>
      </c>
      <c r="I1395">
        <v>92.875</v>
      </c>
      <c r="J1395">
        <v>0</v>
      </c>
      <c r="K1395">
        <v>19331</v>
      </c>
      <c r="L1395">
        <v>17728.666044000001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 t="s">
        <v>39</v>
      </c>
      <c r="Z1395" s="3"/>
    </row>
    <row r="1396" spans="1:26" hidden="1" x14ac:dyDescent="0.25">
      <c r="A1396" s="10" t="str">
        <f t="shared" si="21"/>
        <v>2016Greater Fresno Area1-in-2August PeakPGE13</v>
      </c>
      <c r="B1396" s="10" t="s">
        <v>57</v>
      </c>
      <c r="C1396" s="10" t="s">
        <v>37</v>
      </c>
      <c r="D1396" s="10" t="s">
        <v>2</v>
      </c>
      <c r="E1396" s="10" t="s">
        <v>9</v>
      </c>
      <c r="F1396">
        <v>13</v>
      </c>
      <c r="G1396">
        <v>1.6338862180709839</v>
      </c>
      <c r="H1396">
        <v>1.6338862180709839</v>
      </c>
      <c r="I1396">
        <v>98.375</v>
      </c>
      <c r="J1396">
        <v>0</v>
      </c>
      <c r="K1396">
        <v>19331</v>
      </c>
      <c r="L1396">
        <v>17728.666044000001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 t="s">
        <v>38</v>
      </c>
      <c r="Z1396" s="3"/>
    </row>
    <row r="1397" spans="1:26" hidden="1" x14ac:dyDescent="0.25">
      <c r="A1397" s="10" t="str">
        <f t="shared" si="21"/>
        <v>2016Greater Fresno Area1-in-10August PeakPGE13</v>
      </c>
      <c r="B1397" s="10" t="s">
        <v>57</v>
      </c>
      <c r="C1397" s="10" t="s">
        <v>37</v>
      </c>
      <c r="D1397" s="10" t="s">
        <v>2</v>
      </c>
      <c r="E1397" s="10" t="s">
        <v>1</v>
      </c>
      <c r="F1397">
        <v>13</v>
      </c>
      <c r="G1397">
        <v>1.7366163730621338</v>
      </c>
      <c r="H1397">
        <v>1.7366163730621338</v>
      </c>
      <c r="I1397">
        <v>100.125</v>
      </c>
      <c r="J1397">
        <v>0</v>
      </c>
      <c r="K1397">
        <v>19331</v>
      </c>
      <c r="L1397">
        <v>17728.666044000001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 t="s">
        <v>38</v>
      </c>
      <c r="Z1397" s="3"/>
    </row>
    <row r="1398" spans="1:26" hidden="1" x14ac:dyDescent="0.25">
      <c r="A1398" s="10" t="str">
        <f t="shared" si="21"/>
        <v>2016Greater Fresno Area1-in-10August PeakCAISO14</v>
      </c>
      <c r="B1398" s="10" t="s">
        <v>57</v>
      </c>
      <c r="C1398" s="10" t="s">
        <v>37</v>
      </c>
      <c r="D1398" s="10" t="s">
        <v>2</v>
      </c>
      <c r="E1398" s="10" t="s">
        <v>1</v>
      </c>
      <c r="F1398">
        <v>14</v>
      </c>
      <c r="G1398">
        <v>2.0433464050292969</v>
      </c>
      <c r="H1398">
        <v>1.581555962562561</v>
      </c>
      <c r="I1398">
        <v>102.125</v>
      </c>
      <c r="J1398">
        <v>0.10273714363574982</v>
      </c>
      <c r="K1398">
        <v>19331</v>
      </c>
      <c r="L1398">
        <v>17728.666044000001</v>
      </c>
      <c r="M1398">
        <v>0.46179047226905823</v>
      </c>
      <c r="N1398">
        <v>0.33012256026268005</v>
      </c>
      <c r="O1398">
        <v>0.40791511535644531</v>
      </c>
      <c r="P1398">
        <v>0.46179047226905823</v>
      </c>
      <c r="Q1398">
        <v>0.51566582918167114</v>
      </c>
      <c r="R1398">
        <v>0.59345841407775879</v>
      </c>
      <c r="S1398" t="s">
        <v>39</v>
      </c>
      <c r="Z1398" s="3"/>
    </row>
    <row r="1399" spans="1:26" hidden="1" x14ac:dyDescent="0.25">
      <c r="A1399" s="10" t="str">
        <f t="shared" si="21"/>
        <v>2016Greater Fresno Area1-in-2August PeakCAISO14</v>
      </c>
      <c r="B1399" s="10" t="s">
        <v>57</v>
      </c>
      <c r="C1399" s="10" t="s">
        <v>37</v>
      </c>
      <c r="D1399" s="10" t="s">
        <v>2</v>
      </c>
      <c r="E1399" s="10" t="s">
        <v>9</v>
      </c>
      <c r="F1399">
        <v>14</v>
      </c>
      <c r="G1399">
        <v>1.7956984043121338</v>
      </c>
      <c r="H1399">
        <v>1.4564759731292725</v>
      </c>
      <c r="I1399">
        <v>96.125</v>
      </c>
      <c r="J1399">
        <v>0.10273714363574982</v>
      </c>
      <c r="K1399">
        <v>19331</v>
      </c>
      <c r="L1399">
        <v>17728.666044000001</v>
      </c>
      <c r="M1399">
        <v>0.33922237157821655</v>
      </c>
      <c r="N1399">
        <v>0.20755444467067719</v>
      </c>
      <c r="O1399">
        <v>0.28534701466560364</v>
      </c>
      <c r="P1399">
        <v>0.33922237157821655</v>
      </c>
      <c r="Q1399">
        <v>0.39309772849082947</v>
      </c>
      <c r="R1399">
        <v>0.47089028358459473</v>
      </c>
      <c r="S1399" t="s">
        <v>39</v>
      </c>
      <c r="Z1399" s="3"/>
    </row>
    <row r="1400" spans="1:26" hidden="1" x14ac:dyDescent="0.25">
      <c r="A1400" s="10" t="str">
        <f t="shared" si="21"/>
        <v>2016Greater Fresno Area1-in-2August PeakPGE14</v>
      </c>
      <c r="B1400" s="10" t="s">
        <v>57</v>
      </c>
      <c r="C1400" s="10" t="s">
        <v>37</v>
      </c>
      <c r="D1400" s="10" t="s">
        <v>2</v>
      </c>
      <c r="E1400" s="10" t="s">
        <v>9</v>
      </c>
      <c r="F1400">
        <v>14</v>
      </c>
      <c r="G1400">
        <v>1.9836828708648682</v>
      </c>
      <c r="H1400">
        <v>1.5479457378387451</v>
      </c>
      <c r="I1400">
        <v>101</v>
      </c>
      <c r="J1400">
        <v>0.10273714363574982</v>
      </c>
      <c r="K1400">
        <v>19331</v>
      </c>
      <c r="L1400">
        <v>17728.666044000001</v>
      </c>
      <c r="M1400">
        <v>0.43573719263076782</v>
      </c>
      <c r="N1400">
        <v>0.30406928062438965</v>
      </c>
      <c r="O1400">
        <v>0.38186183571815491</v>
      </c>
      <c r="P1400">
        <v>0.43573719263076782</v>
      </c>
      <c r="Q1400">
        <v>0.48961254954338074</v>
      </c>
      <c r="R1400">
        <v>0.567405104637146</v>
      </c>
      <c r="S1400" t="s">
        <v>38</v>
      </c>
      <c r="Z1400" s="3"/>
    </row>
    <row r="1401" spans="1:26" hidden="1" x14ac:dyDescent="0.25">
      <c r="A1401" s="10" t="str">
        <f t="shared" si="21"/>
        <v>2016Greater Fresno Area1-in-10August PeakPGE14</v>
      </c>
      <c r="B1401" s="10" t="s">
        <v>57</v>
      </c>
      <c r="C1401" s="10" t="s">
        <v>37</v>
      </c>
      <c r="D1401" s="10" t="s">
        <v>2</v>
      </c>
      <c r="E1401" s="10" t="s">
        <v>1</v>
      </c>
      <c r="F1401">
        <v>14</v>
      </c>
      <c r="G1401">
        <v>2.1084065437316895</v>
      </c>
      <c r="H1401">
        <v>1.6187527179718018</v>
      </c>
      <c r="I1401">
        <v>103.125</v>
      </c>
      <c r="J1401">
        <v>0.10273714363574982</v>
      </c>
      <c r="K1401">
        <v>19331</v>
      </c>
      <c r="L1401">
        <v>17728.666044000001</v>
      </c>
      <c r="M1401">
        <v>0.4896538257598877</v>
      </c>
      <c r="N1401">
        <v>0.35798591375350952</v>
      </c>
      <c r="O1401">
        <v>0.43577846884727478</v>
      </c>
      <c r="P1401">
        <v>0.4896538257598877</v>
      </c>
      <c r="Q1401">
        <v>0.543529212474823</v>
      </c>
      <c r="R1401">
        <v>0.62132173776626587</v>
      </c>
      <c r="S1401" t="s">
        <v>38</v>
      </c>
      <c r="Z1401" s="3"/>
    </row>
    <row r="1402" spans="1:26" hidden="1" x14ac:dyDescent="0.25">
      <c r="A1402" s="10" t="str">
        <f t="shared" si="21"/>
        <v>2016Greater Fresno Area1-in-2August PeakCAISO15</v>
      </c>
      <c r="B1402" s="10" t="s">
        <v>57</v>
      </c>
      <c r="C1402" s="10" t="s">
        <v>37</v>
      </c>
      <c r="D1402" s="10" t="s">
        <v>2</v>
      </c>
      <c r="E1402" s="10" t="s">
        <v>9</v>
      </c>
      <c r="F1402">
        <v>15</v>
      </c>
      <c r="G1402">
        <v>2.1228134632110596</v>
      </c>
      <c r="H1402">
        <v>1.6975940465927124</v>
      </c>
      <c r="I1402">
        <v>98.625</v>
      </c>
      <c r="J1402">
        <v>0.1230589896440506</v>
      </c>
      <c r="K1402">
        <v>19331</v>
      </c>
      <c r="L1402">
        <v>17728.666044000001</v>
      </c>
      <c r="M1402">
        <v>0.42521938681602478</v>
      </c>
      <c r="N1402">
        <v>0.26750698685646057</v>
      </c>
      <c r="O1402">
        <v>0.360687255859375</v>
      </c>
      <c r="P1402">
        <v>0.42521938681602478</v>
      </c>
      <c r="Q1402">
        <v>0.48975151777267456</v>
      </c>
      <c r="R1402">
        <v>0.58293181657791138</v>
      </c>
      <c r="S1402" t="s">
        <v>39</v>
      </c>
      <c r="Z1402" s="3"/>
    </row>
    <row r="1403" spans="1:26" hidden="1" x14ac:dyDescent="0.25">
      <c r="A1403" s="10" t="str">
        <f t="shared" si="21"/>
        <v>2016Greater Fresno Area1-in-10August PeakCAISO15</v>
      </c>
      <c r="B1403" s="10" t="s">
        <v>57</v>
      </c>
      <c r="C1403" s="10" t="s">
        <v>37</v>
      </c>
      <c r="D1403" s="10" t="s">
        <v>2</v>
      </c>
      <c r="E1403" s="10" t="s">
        <v>1</v>
      </c>
      <c r="F1403">
        <v>15</v>
      </c>
      <c r="G1403">
        <v>2.4155745506286621</v>
      </c>
      <c r="H1403">
        <v>1.8560934066772461</v>
      </c>
      <c r="I1403">
        <v>104.5</v>
      </c>
      <c r="J1403">
        <v>0.1230589896440506</v>
      </c>
      <c r="K1403">
        <v>19331</v>
      </c>
      <c r="L1403">
        <v>17728.666044000001</v>
      </c>
      <c r="M1403">
        <v>0.55948114395141602</v>
      </c>
      <c r="N1403">
        <v>0.40176874399185181</v>
      </c>
      <c r="O1403">
        <v>0.49494901299476624</v>
      </c>
      <c r="P1403">
        <v>0.55948114395141602</v>
      </c>
      <c r="Q1403">
        <v>0.62401330471038818</v>
      </c>
      <c r="R1403">
        <v>0.71719354391098022</v>
      </c>
      <c r="S1403" t="s">
        <v>39</v>
      </c>
      <c r="Z1403" s="3"/>
    </row>
    <row r="1404" spans="1:26" hidden="1" x14ac:dyDescent="0.25">
      <c r="A1404" s="10" t="str">
        <f t="shared" si="21"/>
        <v>2016Greater Fresno Area1-in-2August PeakPGE15</v>
      </c>
      <c r="B1404" s="10" t="s">
        <v>57</v>
      </c>
      <c r="C1404" s="10" t="s">
        <v>37</v>
      </c>
      <c r="D1404" s="10" t="s">
        <v>2</v>
      </c>
      <c r="E1404" s="10" t="s">
        <v>9</v>
      </c>
      <c r="F1404">
        <v>15</v>
      </c>
      <c r="G1404">
        <v>2.3450422286987305</v>
      </c>
      <c r="H1404">
        <v>1.8158190250396729</v>
      </c>
      <c r="I1404">
        <v>103.25</v>
      </c>
      <c r="J1404">
        <v>0.1230589896440506</v>
      </c>
      <c r="K1404">
        <v>19331</v>
      </c>
      <c r="L1404">
        <v>17728.666044000001</v>
      </c>
      <c r="M1404">
        <v>0.52922314405441284</v>
      </c>
      <c r="N1404">
        <v>0.37151074409484863</v>
      </c>
      <c r="O1404">
        <v>0.46469101309776306</v>
      </c>
      <c r="P1404">
        <v>0.52922314405441284</v>
      </c>
      <c r="Q1404">
        <v>0.59375530481338501</v>
      </c>
      <c r="R1404">
        <v>0.68693554401397705</v>
      </c>
      <c r="S1404" t="s">
        <v>38</v>
      </c>
      <c r="Z1404" s="3"/>
    </row>
    <row r="1405" spans="1:26" hidden="1" x14ac:dyDescent="0.25">
      <c r="A1405" s="10" t="str">
        <f t="shared" si="21"/>
        <v>2016Greater Fresno Area1-in-10August PeakPGE15</v>
      </c>
      <c r="B1405" s="10" t="s">
        <v>57</v>
      </c>
      <c r="C1405" s="10" t="s">
        <v>37</v>
      </c>
      <c r="D1405" s="10" t="s">
        <v>2</v>
      </c>
      <c r="E1405" s="10" t="s">
        <v>1</v>
      </c>
      <c r="F1405">
        <v>15</v>
      </c>
      <c r="G1405">
        <v>2.4924862384796143</v>
      </c>
      <c r="H1405">
        <v>1.9004721641540527</v>
      </c>
      <c r="I1405">
        <v>105.625</v>
      </c>
      <c r="J1405">
        <v>0.1230589896440506</v>
      </c>
      <c r="K1405">
        <v>19331</v>
      </c>
      <c r="L1405">
        <v>17728.666044000001</v>
      </c>
      <c r="M1405">
        <v>0.59201401472091675</v>
      </c>
      <c r="N1405">
        <v>0.43430161476135254</v>
      </c>
      <c r="O1405">
        <v>0.52748185396194458</v>
      </c>
      <c r="P1405">
        <v>0.59201401472091675</v>
      </c>
      <c r="Q1405">
        <v>0.65654617547988892</v>
      </c>
      <c r="R1405">
        <v>0.74972641468048096</v>
      </c>
      <c r="S1405" t="s">
        <v>38</v>
      </c>
      <c r="Z1405" s="3"/>
    </row>
    <row r="1406" spans="1:26" hidden="1" x14ac:dyDescent="0.25">
      <c r="A1406" s="10" t="str">
        <f t="shared" si="21"/>
        <v>2016Greater Fresno Area1-in-10August PeakCAISO16</v>
      </c>
      <c r="B1406" s="10" t="s">
        <v>57</v>
      </c>
      <c r="C1406" s="10" t="s">
        <v>37</v>
      </c>
      <c r="D1406" s="10" t="s">
        <v>2</v>
      </c>
      <c r="E1406" s="10" t="s">
        <v>1</v>
      </c>
      <c r="F1406">
        <v>16</v>
      </c>
      <c r="G1406">
        <v>2.8102824687957764</v>
      </c>
      <c r="H1406">
        <v>2.0059452056884766</v>
      </c>
      <c r="I1406">
        <v>106.375</v>
      </c>
      <c r="J1406">
        <v>0.15615223348140717</v>
      </c>
      <c r="K1406">
        <v>19331</v>
      </c>
      <c r="L1406">
        <v>17728.666044000001</v>
      </c>
      <c r="M1406">
        <v>0.8043372631072998</v>
      </c>
      <c r="N1406">
        <v>0.60421258211135864</v>
      </c>
      <c r="O1406">
        <v>0.72245103120803833</v>
      </c>
      <c r="P1406">
        <v>0.8043372631072998</v>
      </c>
      <c r="Q1406">
        <v>0.88622349500656128</v>
      </c>
      <c r="R1406">
        <v>1.0044620037078857</v>
      </c>
      <c r="S1406" t="s">
        <v>39</v>
      </c>
      <c r="Z1406" s="3"/>
    </row>
    <row r="1407" spans="1:26" hidden="1" x14ac:dyDescent="0.25">
      <c r="A1407" s="10" t="str">
        <f t="shared" si="21"/>
        <v>2016Greater Fresno Area1-in-2August PeakCAISO16</v>
      </c>
      <c r="B1407" s="10" t="s">
        <v>57</v>
      </c>
      <c r="C1407" s="10" t="s">
        <v>37</v>
      </c>
      <c r="D1407" s="10" t="s">
        <v>2</v>
      </c>
      <c r="E1407" s="10" t="s">
        <v>9</v>
      </c>
      <c r="F1407">
        <v>16</v>
      </c>
      <c r="G1407">
        <v>2.4696838855743408</v>
      </c>
      <c r="H1407">
        <v>1.8568441867828369</v>
      </c>
      <c r="I1407">
        <v>100.125</v>
      </c>
      <c r="J1407">
        <v>0.15615223348140717</v>
      </c>
      <c r="K1407">
        <v>19331</v>
      </c>
      <c r="L1407">
        <v>17728.666044000001</v>
      </c>
      <c r="M1407">
        <v>0.61283969879150391</v>
      </c>
      <c r="N1407">
        <v>0.41271498799324036</v>
      </c>
      <c r="O1407">
        <v>0.53095346689224243</v>
      </c>
      <c r="P1407">
        <v>0.61283969879150391</v>
      </c>
      <c r="Q1407">
        <v>0.69472593069076538</v>
      </c>
      <c r="R1407">
        <v>0.81296437978744507</v>
      </c>
      <c r="S1407" t="s">
        <v>39</v>
      </c>
      <c r="Z1407" s="3"/>
    </row>
    <row r="1408" spans="1:26" hidden="1" x14ac:dyDescent="0.25">
      <c r="A1408" s="10" t="str">
        <f t="shared" si="21"/>
        <v>2016Greater Fresno Area1-in-2August PeakPGE16</v>
      </c>
      <c r="B1408" s="10" t="s">
        <v>57</v>
      </c>
      <c r="C1408" s="10" t="s">
        <v>37</v>
      </c>
      <c r="D1408" s="10" t="s">
        <v>2</v>
      </c>
      <c r="E1408" s="10" t="s">
        <v>9</v>
      </c>
      <c r="F1408">
        <v>16</v>
      </c>
      <c r="G1408">
        <v>2.7282249927520752</v>
      </c>
      <c r="H1408">
        <v>1.9752463102340698</v>
      </c>
      <c r="I1408">
        <v>104.625</v>
      </c>
      <c r="J1408">
        <v>0.15615223348140717</v>
      </c>
      <c r="K1408">
        <v>19331</v>
      </c>
      <c r="L1408">
        <v>17728.666044000001</v>
      </c>
      <c r="M1408">
        <v>0.75297868251800537</v>
      </c>
      <c r="N1408">
        <v>0.55285400152206421</v>
      </c>
      <c r="O1408">
        <v>0.6710924506187439</v>
      </c>
      <c r="P1408">
        <v>0.75297868251800537</v>
      </c>
      <c r="Q1408">
        <v>0.83486491441726685</v>
      </c>
      <c r="R1408">
        <v>0.95310336351394653</v>
      </c>
      <c r="S1408" t="s">
        <v>38</v>
      </c>
      <c r="Z1408" s="3"/>
    </row>
    <row r="1409" spans="1:26" hidden="1" x14ac:dyDescent="0.25">
      <c r="A1409" s="10" t="str">
        <f t="shared" si="21"/>
        <v>2016Greater Fresno Area1-in-10August PeakPGE16</v>
      </c>
      <c r="B1409" s="10" t="s">
        <v>57</v>
      </c>
      <c r="C1409" s="10" t="s">
        <v>37</v>
      </c>
      <c r="D1409" s="10" t="s">
        <v>2</v>
      </c>
      <c r="E1409" s="10" t="s">
        <v>1</v>
      </c>
      <c r="F1409">
        <v>16</v>
      </c>
      <c r="G1409">
        <v>2.8997616767883301</v>
      </c>
      <c r="H1409">
        <v>2.0676319599151611</v>
      </c>
      <c r="I1409">
        <v>107</v>
      </c>
      <c r="J1409">
        <v>0.15615223348140717</v>
      </c>
      <c r="K1409">
        <v>19331</v>
      </c>
      <c r="L1409">
        <v>17728.666044000001</v>
      </c>
      <c r="M1409">
        <v>0.83212977647781372</v>
      </c>
      <c r="N1409">
        <v>0.63200509548187256</v>
      </c>
      <c r="O1409">
        <v>0.75024354457855225</v>
      </c>
      <c r="P1409">
        <v>0.83212977647781372</v>
      </c>
      <c r="Q1409">
        <v>0.9140160083770752</v>
      </c>
      <c r="R1409">
        <v>1.0322544574737549</v>
      </c>
      <c r="S1409" t="s">
        <v>38</v>
      </c>
      <c r="Z1409" s="3"/>
    </row>
    <row r="1410" spans="1:26" hidden="1" x14ac:dyDescent="0.25">
      <c r="A1410" s="10" t="str">
        <f t="shared" ref="A1410:A1473" si="22">CONCATENATE(B1410,C1410,E1410,D1410,S1410,F1410)</f>
        <v>2016Greater Fresno Area1-in-10August PeakCAISO17</v>
      </c>
      <c r="B1410" s="10" t="s">
        <v>57</v>
      </c>
      <c r="C1410" s="10" t="s">
        <v>37</v>
      </c>
      <c r="D1410" s="10" t="s">
        <v>2</v>
      </c>
      <c r="E1410" s="10" t="s">
        <v>1</v>
      </c>
      <c r="F1410">
        <v>17</v>
      </c>
      <c r="G1410">
        <v>3.1643364429473877</v>
      </c>
      <c r="H1410">
        <v>2.279841423034668</v>
      </c>
      <c r="I1410">
        <v>107.125</v>
      </c>
      <c r="J1410">
        <v>0.16046801209449768</v>
      </c>
      <c r="K1410">
        <v>19331</v>
      </c>
      <c r="L1410">
        <v>17728.666044000001</v>
      </c>
      <c r="M1410">
        <v>0.8844950795173645</v>
      </c>
      <c r="N1410">
        <v>0.67883926630020142</v>
      </c>
      <c r="O1410">
        <v>0.80034565925598145</v>
      </c>
      <c r="P1410">
        <v>0.8844950795173645</v>
      </c>
      <c r="Q1410">
        <v>0.96864449977874756</v>
      </c>
      <c r="R1410">
        <v>1.0901508331298828</v>
      </c>
      <c r="S1410" t="s">
        <v>39</v>
      </c>
      <c r="Z1410" s="3"/>
    </row>
    <row r="1411" spans="1:26" hidden="1" x14ac:dyDescent="0.25">
      <c r="A1411" s="10" t="str">
        <f t="shared" si="22"/>
        <v>2016Greater Fresno Area1-in-2August PeakCAISO17</v>
      </c>
      <c r="B1411" s="10" t="s">
        <v>57</v>
      </c>
      <c r="C1411" s="10" t="s">
        <v>37</v>
      </c>
      <c r="D1411" s="10" t="s">
        <v>2</v>
      </c>
      <c r="E1411" s="10" t="s">
        <v>9</v>
      </c>
      <c r="F1411">
        <v>17</v>
      </c>
      <c r="G1411">
        <v>2.780827522277832</v>
      </c>
      <c r="H1411">
        <v>2.0743975639343262</v>
      </c>
      <c r="I1411">
        <v>101</v>
      </c>
      <c r="J1411">
        <v>0.16046801209449768</v>
      </c>
      <c r="K1411">
        <v>19331</v>
      </c>
      <c r="L1411">
        <v>17728.666044000001</v>
      </c>
      <c r="M1411">
        <v>0.70643001794815063</v>
      </c>
      <c r="N1411">
        <v>0.50077420473098755</v>
      </c>
      <c r="O1411">
        <v>0.62228059768676758</v>
      </c>
      <c r="P1411">
        <v>0.70643001794815063</v>
      </c>
      <c r="Q1411">
        <v>0.79057943820953369</v>
      </c>
      <c r="R1411">
        <v>0.91208583116531372</v>
      </c>
      <c r="S1411" t="s">
        <v>39</v>
      </c>
      <c r="Z1411" s="3"/>
    </row>
    <row r="1412" spans="1:26" hidden="1" x14ac:dyDescent="0.25">
      <c r="A1412" s="10" t="str">
        <f t="shared" si="22"/>
        <v>2016Greater Fresno Area1-in-2August PeakPGE17</v>
      </c>
      <c r="B1412" s="10" t="s">
        <v>57</v>
      </c>
      <c r="C1412" s="10" t="s">
        <v>37</v>
      </c>
      <c r="D1412" s="10" t="s">
        <v>2</v>
      </c>
      <c r="E1412" s="10" t="s">
        <v>9</v>
      </c>
      <c r="F1412">
        <v>17</v>
      </c>
      <c r="G1412">
        <v>3.0719411373138428</v>
      </c>
      <c r="H1412">
        <v>2.2359144687652588</v>
      </c>
      <c r="I1412">
        <v>105.25</v>
      </c>
      <c r="J1412">
        <v>0.16046801209449768</v>
      </c>
      <c r="K1412">
        <v>19331</v>
      </c>
      <c r="L1412">
        <v>17728.666044000001</v>
      </c>
      <c r="M1412">
        <v>0.83602672815322876</v>
      </c>
      <c r="N1412">
        <v>0.63037091493606567</v>
      </c>
      <c r="O1412">
        <v>0.7518773078918457</v>
      </c>
      <c r="P1412">
        <v>0.83602672815322876</v>
      </c>
      <c r="Q1412">
        <v>0.92017614841461182</v>
      </c>
      <c r="R1412">
        <v>1.0416824817657471</v>
      </c>
      <c r="S1412" t="s">
        <v>38</v>
      </c>
      <c r="Z1412" s="3"/>
    </row>
    <row r="1413" spans="1:26" hidden="1" x14ac:dyDescent="0.25">
      <c r="A1413" s="10" t="str">
        <f t="shared" si="22"/>
        <v>2016Greater Fresno Area1-in-10August PeakPGE17</v>
      </c>
      <c r="B1413" s="10" t="s">
        <v>57</v>
      </c>
      <c r="C1413" s="10" t="s">
        <v>37</v>
      </c>
      <c r="D1413" s="10" t="s">
        <v>2</v>
      </c>
      <c r="E1413" s="10" t="s">
        <v>1</v>
      </c>
      <c r="F1413">
        <v>17</v>
      </c>
      <c r="G1413">
        <v>3.2650887966156006</v>
      </c>
      <c r="H1413">
        <v>2.3370785713195801</v>
      </c>
      <c r="I1413">
        <v>108.5</v>
      </c>
      <c r="J1413">
        <v>0.16046801209449768</v>
      </c>
      <c r="K1413">
        <v>19331</v>
      </c>
      <c r="L1413">
        <v>17728.666044000001</v>
      </c>
      <c r="M1413">
        <v>0.92801034450531006</v>
      </c>
      <c r="N1413">
        <v>0.72235453128814697</v>
      </c>
      <c r="O1413">
        <v>0.843860924243927</v>
      </c>
      <c r="P1413">
        <v>0.92801034450531006</v>
      </c>
      <c r="Q1413">
        <v>1.0121598243713379</v>
      </c>
      <c r="R1413">
        <v>1.1336661577224731</v>
      </c>
      <c r="S1413" t="s">
        <v>38</v>
      </c>
      <c r="Z1413" s="3"/>
    </row>
    <row r="1414" spans="1:26" hidden="1" x14ac:dyDescent="0.25">
      <c r="A1414" s="10" t="str">
        <f t="shared" si="22"/>
        <v>2016Greater Fresno Area1-in-10August PeakCAISO18</v>
      </c>
      <c r="B1414" s="10" t="s">
        <v>57</v>
      </c>
      <c r="C1414" s="10" t="s">
        <v>37</v>
      </c>
      <c r="D1414" s="10" t="s">
        <v>2</v>
      </c>
      <c r="E1414" s="10" t="s">
        <v>1</v>
      </c>
      <c r="F1414">
        <v>18</v>
      </c>
      <c r="G1414">
        <v>3.4100096225738525</v>
      </c>
      <c r="H1414">
        <v>2.5057573318481445</v>
      </c>
      <c r="I1414">
        <v>107.375</v>
      </c>
      <c r="J1414">
        <v>0.13599415123462677</v>
      </c>
      <c r="K1414">
        <v>19331</v>
      </c>
      <c r="L1414">
        <v>17728.666044000001</v>
      </c>
      <c r="M1414">
        <v>0.90425217151641846</v>
      </c>
      <c r="N1414">
        <v>0.7299620509147644</v>
      </c>
      <c r="O1414">
        <v>0.83293682336807251</v>
      </c>
      <c r="P1414">
        <v>0.90425217151641846</v>
      </c>
      <c r="Q1414">
        <v>0.9755675196647644</v>
      </c>
      <c r="R1414">
        <v>1.0785422325134277</v>
      </c>
      <c r="S1414" t="s">
        <v>39</v>
      </c>
      <c r="Z1414" s="3"/>
    </row>
    <row r="1415" spans="1:26" hidden="1" x14ac:dyDescent="0.25">
      <c r="A1415" s="10" t="str">
        <f t="shared" si="22"/>
        <v>2016Greater Fresno Area1-in-2August PeakCAISO18</v>
      </c>
      <c r="B1415" s="10" t="s">
        <v>57</v>
      </c>
      <c r="C1415" s="10" t="s">
        <v>37</v>
      </c>
      <c r="D1415" s="10" t="s">
        <v>2</v>
      </c>
      <c r="E1415" s="10" t="s">
        <v>9</v>
      </c>
      <c r="F1415">
        <v>18</v>
      </c>
      <c r="G1415">
        <v>2.9967257976531982</v>
      </c>
      <c r="H1415">
        <v>2.2901792526245117</v>
      </c>
      <c r="I1415">
        <v>100.5</v>
      </c>
      <c r="J1415">
        <v>0.13599415123462677</v>
      </c>
      <c r="K1415">
        <v>19331</v>
      </c>
      <c r="L1415">
        <v>17728.666044000001</v>
      </c>
      <c r="M1415">
        <v>0.7065466046333313</v>
      </c>
      <c r="N1415">
        <v>0.53225648403167725</v>
      </c>
      <c r="O1415">
        <v>0.63523125648498535</v>
      </c>
      <c r="P1415">
        <v>0.7065466046333313</v>
      </c>
      <c r="Q1415">
        <v>0.77786195278167725</v>
      </c>
      <c r="R1415">
        <v>0.88083672523498535</v>
      </c>
      <c r="S1415" t="s">
        <v>39</v>
      </c>
      <c r="Z1415" s="3"/>
    </row>
    <row r="1416" spans="1:26" hidden="1" x14ac:dyDescent="0.25">
      <c r="A1416" s="10" t="str">
        <f t="shared" si="22"/>
        <v>2016Greater Fresno Area1-in-2August PeakPGE18</v>
      </c>
      <c r="B1416" s="10" t="s">
        <v>57</v>
      </c>
      <c r="C1416" s="10" t="s">
        <v>37</v>
      </c>
      <c r="D1416" s="10" t="s">
        <v>2</v>
      </c>
      <c r="E1416" s="10" t="s">
        <v>9</v>
      </c>
      <c r="F1416">
        <v>18</v>
      </c>
      <c r="G1416">
        <v>3.3104410171508789</v>
      </c>
      <c r="H1416">
        <v>2.4606838226318359</v>
      </c>
      <c r="I1416">
        <v>105.375</v>
      </c>
      <c r="J1416">
        <v>0.13599415123462677</v>
      </c>
      <c r="K1416">
        <v>19331</v>
      </c>
      <c r="L1416">
        <v>17728.666044000001</v>
      </c>
      <c r="M1416">
        <v>0.84975707530975342</v>
      </c>
      <c r="N1416">
        <v>0.67546695470809937</v>
      </c>
      <c r="O1416">
        <v>0.77844172716140747</v>
      </c>
      <c r="P1416">
        <v>0.84975707530975342</v>
      </c>
      <c r="Q1416">
        <v>0.92107242345809937</v>
      </c>
      <c r="R1416">
        <v>1.0240471363067627</v>
      </c>
      <c r="S1416" t="s">
        <v>38</v>
      </c>
      <c r="Z1416" s="3"/>
    </row>
    <row r="1417" spans="1:26" hidden="1" x14ac:dyDescent="0.25">
      <c r="A1417" s="10" t="str">
        <f t="shared" si="22"/>
        <v>2016Greater Fresno Area1-in-10August PeakPGE18</v>
      </c>
      <c r="B1417" s="10" t="s">
        <v>57</v>
      </c>
      <c r="C1417" s="10" t="s">
        <v>37</v>
      </c>
      <c r="D1417" s="10" t="s">
        <v>2</v>
      </c>
      <c r="E1417" s="10" t="s">
        <v>1</v>
      </c>
      <c r="F1417">
        <v>18</v>
      </c>
      <c r="G1417">
        <v>3.5185842514038086</v>
      </c>
      <c r="H1417">
        <v>2.5759963989257813</v>
      </c>
      <c r="I1417">
        <v>108.5</v>
      </c>
      <c r="J1417">
        <v>0.13599415123462677</v>
      </c>
      <c r="K1417">
        <v>19331</v>
      </c>
      <c r="L1417">
        <v>17728.666044000001</v>
      </c>
      <c r="M1417">
        <v>0.94258797168731689</v>
      </c>
      <c r="N1417">
        <v>0.76829785108566284</v>
      </c>
      <c r="O1417">
        <v>0.87127262353897095</v>
      </c>
      <c r="P1417">
        <v>0.94258797168731689</v>
      </c>
      <c r="Q1417">
        <v>1.0139032602310181</v>
      </c>
      <c r="R1417">
        <v>1.1168780326843262</v>
      </c>
      <c r="S1417" t="s">
        <v>38</v>
      </c>
      <c r="Z1417" s="3"/>
    </row>
    <row r="1418" spans="1:26" hidden="1" x14ac:dyDescent="0.25">
      <c r="A1418" s="10" t="str">
        <f t="shared" si="22"/>
        <v>2016Greater Fresno Area1-in-10August PeakCAISO19</v>
      </c>
      <c r="B1418" s="10" t="s">
        <v>57</v>
      </c>
      <c r="C1418" s="10" t="s">
        <v>37</v>
      </c>
      <c r="D1418" s="10" t="s">
        <v>2</v>
      </c>
      <c r="E1418" s="10" t="s">
        <v>1</v>
      </c>
      <c r="F1418">
        <v>19</v>
      </c>
      <c r="G1418">
        <v>3.4498212337493896</v>
      </c>
      <c r="H1418">
        <v>3.7113633155822754</v>
      </c>
      <c r="I1418">
        <v>106</v>
      </c>
      <c r="J1418">
        <v>0.11742977052927017</v>
      </c>
      <c r="K1418">
        <v>19331</v>
      </c>
      <c r="L1418">
        <v>17728.666044000001</v>
      </c>
      <c r="M1418">
        <v>-0.26154211163520813</v>
      </c>
      <c r="N1418">
        <v>-0.412040114402771</v>
      </c>
      <c r="O1418">
        <v>-0.3231222927570343</v>
      </c>
      <c r="P1418">
        <v>-0.26154211163520813</v>
      </c>
      <c r="Q1418">
        <v>-0.19996194541454315</v>
      </c>
      <c r="R1418">
        <v>-0.11104411631822586</v>
      </c>
      <c r="S1418" t="s">
        <v>39</v>
      </c>
      <c r="Z1418" s="3"/>
    </row>
    <row r="1419" spans="1:26" hidden="1" x14ac:dyDescent="0.25">
      <c r="A1419" s="10" t="str">
        <f t="shared" si="22"/>
        <v>2016Greater Fresno Area1-in-2August PeakCAISO19</v>
      </c>
      <c r="B1419" s="10" t="s">
        <v>57</v>
      </c>
      <c r="C1419" s="10" t="s">
        <v>37</v>
      </c>
      <c r="D1419" s="10" t="s">
        <v>2</v>
      </c>
      <c r="E1419" s="10" t="s">
        <v>9</v>
      </c>
      <c r="F1419">
        <v>19</v>
      </c>
      <c r="G1419">
        <v>3.0317122936248779</v>
      </c>
      <c r="H1419">
        <v>3.2703161239624023</v>
      </c>
      <c r="I1419">
        <v>99</v>
      </c>
      <c r="J1419">
        <v>0.11742977052927017</v>
      </c>
      <c r="K1419">
        <v>19331</v>
      </c>
      <c r="L1419">
        <v>17728.666044000001</v>
      </c>
      <c r="M1419">
        <v>-0.23860381543636322</v>
      </c>
      <c r="N1419">
        <v>-0.38910180330276489</v>
      </c>
      <c r="O1419">
        <v>-0.3001839816570282</v>
      </c>
      <c r="P1419">
        <v>-0.23860381543636322</v>
      </c>
      <c r="Q1419">
        <v>-0.17702364921569824</v>
      </c>
      <c r="R1419">
        <v>-8.8105820119380951E-2</v>
      </c>
      <c r="S1419" t="s">
        <v>39</v>
      </c>
      <c r="Z1419" s="3"/>
    </row>
    <row r="1420" spans="1:26" hidden="1" x14ac:dyDescent="0.25">
      <c r="A1420" s="10" t="str">
        <f t="shared" si="22"/>
        <v>2016Greater Fresno Area1-in-2August PeakPGE19</v>
      </c>
      <c r="B1420" s="10" t="s">
        <v>57</v>
      </c>
      <c r="C1420" s="10" t="s">
        <v>37</v>
      </c>
      <c r="D1420" s="10" t="s">
        <v>2</v>
      </c>
      <c r="E1420" s="10" t="s">
        <v>9</v>
      </c>
      <c r="F1420">
        <v>19</v>
      </c>
      <c r="G1420">
        <v>3.3490900993347168</v>
      </c>
      <c r="H1420">
        <v>3.6074056625366211</v>
      </c>
      <c r="I1420">
        <v>103.25</v>
      </c>
      <c r="J1420">
        <v>0.11742977052927017</v>
      </c>
      <c r="K1420">
        <v>19331</v>
      </c>
      <c r="L1420">
        <v>17728.666044000001</v>
      </c>
      <c r="M1420">
        <v>-0.25831550359725952</v>
      </c>
      <c r="N1420">
        <v>-0.40881350636482239</v>
      </c>
      <c r="O1420">
        <v>-0.31989568471908569</v>
      </c>
      <c r="P1420">
        <v>-0.25831550359725952</v>
      </c>
      <c r="Q1420">
        <v>-0.19673533737659454</v>
      </c>
      <c r="R1420">
        <v>-0.10781750828027725</v>
      </c>
      <c r="S1420" t="s">
        <v>38</v>
      </c>
      <c r="Z1420" s="3"/>
    </row>
    <row r="1421" spans="1:26" hidden="1" x14ac:dyDescent="0.25">
      <c r="A1421" s="10" t="str">
        <f t="shared" si="22"/>
        <v>2016Greater Fresno Area1-in-10August PeakPGE19</v>
      </c>
      <c r="B1421" s="10" t="s">
        <v>57</v>
      </c>
      <c r="C1421" s="10" t="s">
        <v>37</v>
      </c>
      <c r="D1421" s="10" t="s">
        <v>2</v>
      </c>
      <c r="E1421" s="10" t="s">
        <v>1</v>
      </c>
      <c r="F1421">
        <v>19</v>
      </c>
      <c r="G1421">
        <v>3.5596635341644287</v>
      </c>
      <c r="H1421">
        <v>3.829470157623291</v>
      </c>
      <c r="I1421">
        <v>106.75</v>
      </c>
      <c r="J1421">
        <v>0.11742977052927017</v>
      </c>
      <c r="K1421">
        <v>19331</v>
      </c>
      <c r="L1421">
        <v>17728.666044000001</v>
      </c>
      <c r="M1421">
        <v>-0.26980671286582947</v>
      </c>
      <c r="N1421">
        <v>-0.42030471563339233</v>
      </c>
      <c r="O1421">
        <v>-0.33138689398765564</v>
      </c>
      <c r="P1421">
        <v>-0.26980671286582947</v>
      </c>
      <c r="Q1421">
        <v>-0.20822654664516449</v>
      </c>
      <c r="R1421">
        <v>-0.1193087175488472</v>
      </c>
      <c r="S1421" t="s">
        <v>38</v>
      </c>
      <c r="Z1421" s="3"/>
    </row>
    <row r="1422" spans="1:26" hidden="1" x14ac:dyDescent="0.25">
      <c r="A1422" s="10" t="str">
        <f t="shared" si="22"/>
        <v>2016Greater Fresno Area1-in-2August PeakCAISO20</v>
      </c>
      <c r="B1422" s="10" t="s">
        <v>57</v>
      </c>
      <c r="C1422" s="10" t="s">
        <v>37</v>
      </c>
      <c r="D1422" s="10" t="s">
        <v>2</v>
      </c>
      <c r="E1422" s="10" t="s">
        <v>9</v>
      </c>
      <c r="F1422">
        <v>20</v>
      </c>
      <c r="G1422">
        <v>2.896331787109375</v>
      </c>
      <c r="H1422">
        <v>3.214515209197998</v>
      </c>
      <c r="I1422">
        <v>96.125</v>
      </c>
      <c r="J1422">
        <v>7.6294809579849243E-2</v>
      </c>
      <c r="K1422">
        <v>19331</v>
      </c>
      <c r="L1422">
        <v>17728.666044000001</v>
      </c>
      <c r="M1422">
        <v>-0.31818351149559021</v>
      </c>
      <c r="N1422">
        <v>-0.41596293449401855</v>
      </c>
      <c r="O1422">
        <v>-0.35819250345230103</v>
      </c>
      <c r="P1422">
        <v>-0.31818351149559021</v>
      </c>
      <c r="Q1422">
        <v>-0.27817451953887939</v>
      </c>
      <c r="R1422">
        <v>-0.22040408849716187</v>
      </c>
      <c r="S1422" t="s">
        <v>39</v>
      </c>
      <c r="Z1422" s="3"/>
    </row>
    <row r="1423" spans="1:26" hidden="1" x14ac:dyDescent="0.25">
      <c r="A1423" s="10" t="str">
        <f t="shared" si="22"/>
        <v>2016Greater Fresno Area1-in-10August PeakCAISO20</v>
      </c>
      <c r="B1423" s="10" t="s">
        <v>57</v>
      </c>
      <c r="C1423" s="10" t="s">
        <v>37</v>
      </c>
      <c r="D1423" s="10" t="s">
        <v>2</v>
      </c>
      <c r="E1423" s="10" t="s">
        <v>1</v>
      </c>
      <c r="F1423">
        <v>20</v>
      </c>
      <c r="G1423">
        <v>3.2957701683044434</v>
      </c>
      <c r="H1423">
        <v>3.6921632289886475</v>
      </c>
      <c r="I1423">
        <v>103.25</v>
      </c>
      <c r="J1423">
        <v>7.6294809579849243E-2</v>
      </c>
      <c r="K1423">
        <v>19331</v>
      </c>
      <c r="L1423">
        <v>17728.666044000001</v>
      </c>
      <c r="M1423">
        <v>-0.39639303088188171</v>
      </c>
      <c r="N1423">
        <v>-0.49417245388031006</v>
      </c>
      <c r="O1423">
        <v>-0.43640202283859253</v>
      </c>
      <c r="P1423">
        <v>-0.39639303088188171</v>
      </c>
      <c r="Q1423">
        <v>-0.3563840389251709</v>
      </c>
      <c r="R1423">
        <v>-0.29861360788345337</v>
      </c>
      <c r="S1423" t="s">
        <v>39</v>
      </c>
      <c r="Z1423" s="3"/>
    </row>
    <row r="1424" spans="1:26" hidden="1" x14ac:dyDescent="0.25">
      <c r="A1424" s="10" t="str">
        <f t="shared" si="22"/>
        <v>2016Greater Fresno Area1-in-2August PeakPGE20</v>
      </c>
      <c r="B1424" s="10" t="s">
        <v>57</v>
      </c>
      <c r="C1424" s="10" t="s">
        <v>37</v>
      </c>
      <c r="D1424" s="10" t="s">
        <v>2</v>
      </c>
      <c r="E1424" s="10" t="s">
        <v>9</v>
      </c>
      <c r="F1424">
        <v>20</v>
      </c>
      <c r="G1424">
        <v>3.1995372772216797</v>
      </c>
      <c r="H1424">
        <v>3.5779910087585449</v>
      </c>
      <c r="I1424">
        <v>98.125</v>
      </c>
      <c r="J1424">
        <v>7.6294809579849243E-2</v>
      </c>
      <c r="K1424">
        <v>19331</v>
      </c>
      <c r="L1424">
        <v>17728.666044000001</v>
      </c>
      <c r="M1424">
        <v>-0.37845361232757568</v>
      </c>
      <c r="N1424">
        <v>-0.47623303532600403</v>
      </c>
      <c r="O1424">
        <v>-0.4184626042842865</v>
      </c>
      <c r="P1424">
        <v>-0.37845361232757568</v>
      </c>
      <c r="Q1424">
        <v>-0.33844462037086487</v>
      </c>
      <c r="R1424">
        <v>-0.28067418932914734</v>
      </c>
      <c r="S1424" t="s">
        <v>38</v>
      </c>
      <c r="Z1424" s="3"/>
    </row>
    <row r="1425" spans="1:26" hidden="1" x14ac:dyDescent="0.25">
      <c r="A1425" s="10" t="str">
        <f t="shared" si="22"/>
        <v>2016Greater Fresno Area1-in-10August PeakPGE20</v>
      </c>
      <c r="B1425" s="10" t="s">
        <v>57</v>
      </c>
      <c r="C1425" s="10" t="s">
        <v>37</v>
      </c>
      <c r="D1425" s="10" t="s">
        <v>2</v>
      </c>
      <c r="E1425" s="10" t="s">
        <v>1</v>
      </c>
      <c r="F1425">
        <v>20</v>
      </c>
      <c r="G1425">
        <v>3.400707483291626</v>
      </c>
      <c r="H1425">
        <v>3.8174436092376709</v>
      </c>
      <c r="I1425">
        <v>104.25</v>
      </c>
      <c r="J1425">
        <v>7.6294809579849243E-2</v>
      </c>
      <c r="K1425">
        <v>19331</v>
      </c>
      <c r="L1425">
        <v>17728.666044000001</v>
      </c>
      <c r="M1425">
        <v>-0.4167361855506897</v>
      </c>
      <c r="N1425">
        <v>-0.51451563835144043</v>
      </c>
      <c r="O1425">
        <v>-0.45674517750740051</v>
      </c>
      <c r="P1425">
        <v>-0.4167361855506897</v>
      </c>
      <c r="Q1425">
        <v>-0.37672719359397888</v>
      </c>
      <c r="R1425">
        <v>-0.31895676255226135</v>
      </c>
      <c r="S1425" t="s">
        <v>38</v>
      </c>
      <c r="Z1425" s="3"/>
    </row>
    <row r="1426" spans="1:26" hidden="1" x14ac:dyDescent="0.25">
      <c r="A1426" s="10" t="str">
        <f t="shared" si="22"/>
        <v>2016Greater Fresno Area1-in-2August PeakCAISO21</v>
      </c>
      <c r="B1426" s="10" t="s">
        <v>57</v>
      </c>
      <c r="C1426" s="10" t="s">
        <v>37</v>
      </c>
      <c r="D1426" s="10" t="s">
        <v>2</v>
      </c>
      <c r="E1426" s="10" t="s">
        <v>9</v>
      </c>
      <c r="F1426">
        <v>21</v>
      </c>
      <c r="G1426">
        <v>2.6990275382995605</v>
      </c>
      <c r="H1426">
        <v>2.8944506645202637</v>
      </c>
      <c r="I1426">
        <v>93</v>
      </c>
      <c r="J1426">
        <v>7.6630406081676483E-2</v>
      </c>
      <c r="K1426">
        <v>19331</v>
      </c>
      <c r="L1426">
        <v>17728.666044000001</v>
      </c>
      <c r="M1426">
        <v>-0.19542317092418671</v>
      </c>
      <c r="N1426">
        <v>-0.29363268613815308</v>
      </c>
      <c r="O1426">
        <v>-0.23560816049575806</v>
      </c>
      <c r="P1426">
        <v>-0.19542317092418671</v>
      </c>
      <c r="Q1426">
        <v>-0.15523818135261536</v>
      </c>
      <c r="R1426">
        <v>-9.7213640809059143E-2</v>
      </c>
      <c r="S1426" t="s">
        <v>39</v>
      </c>
      <c r="Z1426" s="3"/>
    </row>
    <row r="1427" spans="1:26" hidden="1" x14ac:dyDescent="0.25">
      <c r="A1427" s="10" t="str">
        <f t="shared" si="22"/>
        <v>2016Greater Fresno Area1-in-10August PeakCAISO21</v>
      </c>
      <c r="B1427" s="10" t="s">
        <v>57</v>
      </c>
      <c r="C1427" s="10" t="s">
        <v>37</v>
      </c>
      <c r="D1427" s="10" t="s">
        <v>2</v>
      </c>
      <c r="E1427" s="10" t="s">
        <v>1</v>
      </c>
      <c r="F1427">
        <v>21</v>
      </c>
      <c r="G1427">
        <v>3.0712554454803467</v>
      </c>
      <c r="H1427">
        <v>3.335064172744751</v>
      </c>
      <c r="I1427">
        <v>99.375</v>
      </c>
      <c r="J1427">
        <v>7.6630406081676483E-2</v>
      </c>
      <c r="K1427">
        <v>19331</v>
      </c>
      <c r="L1427">
        <v>17728.666044000001</v>
      </c>
      <c r="M1427">
        <v>-0.26380869746208191</v>
      </c>
      <c r="N1427">
        <v>-0.36201822757720947</v>
      </c>
      <c r="O1427">
        <v>-0.30399367213249207</v>
      </c>
      <c r="P1427">
        <v>-0.26380869746208191</v>
      </c>
      <c r="Q1427">
        <v>-0.22362370789051056</v>
      </c>
      <c r="R1427">
        <v>-0.16559916734695435</v>
      </c>
      <c r="S1427" t="s">
        <v>39</v>
      </c>
      <c r="Z1427" s="3"/>
    </row>
    <row r="1428" spans="1:26" hidden="1" x14ac:dyDescent="0.25">
      <c r="A1428" s="10" t="str">
        <f t="shared" si="22"/>
        <v>2016Greater Fresno Area1-in-10August PeakPGE21</v>
      </c>
      <c r="B1428" s="10" t="s">
        <v>57</v>
      </c>
      <c r="C1428" s="10" t="s">
        <v>37</v>
      </c>
      <c r="D1428" s="10" t="s">
        <v>2</v>
      </c>
      <c r="E1428" s="10" t="s">
        <v>1</v>
      </c>
      <c r="F1428">
        <v>21</v>
      </c>
      <c r="G1428">
        <v>3.169044017791748</v>
      </c>
      <c r="H1428">
        <v>3.4513657093048096</v>
      </c>
      <c r="I1428">
        <v>100.625</v>
      </c>
      <c r="J1428">
        <v>7.6630406081676483E-2</v>
      </c>
      <c r="K1428">
        <v>19331</v>
      </c>
      <c r="L1428">
        <v>17728.666044000001</v>
      </c>
      <c r="M1428">
        <v>-0.28232169151306152</v>
      </c>
      <c r="N1428">
        <v>-0.38053122162818909</v>
      </c>
      <c r="O1428">
        <v>-0.32250666618347168</v>
      </c>
      <c r="P1428">
        <v>-0.28232169151306152</v>
      </c>
      <c r="Q1428">
        <v>-0.24213670194149017</v>
      </c>
      <c r="R1428">
        <v>-0.18411216139793396</v>
      </c>
      <c r="S1428" t="s">
        <v>38</v>
      </c>
      <c r="Z1428" s="3"/>
    </row>
    <row r="1429" spans="1:26" hidden="1" x14ac:dyDescent="0.25">
      <c r="A1429" s="10" t="str">
        <f t="shared" si="22"/>
        <v>2016Greater Fresno Area1-in-2August PeakPGE21</v>
      </c>
      <c r="B1429" s="10" t="s">
        <v>57</v>
      </c>
      <c r="C1429" s="10" t="s">
        <v>37</v>
      </c>
      <c r="D1429" s="10" t="s">
        <v>2</v>
      </c>
      <c r="E1429" s="10" t="s">
        <v>9</v>
      </c>
      <c r="F1429">
        <v>21</v>
      </c>
      <c r="G1429">
        <v>2.9815778732299805</v>
      </c>
      <c r="H1429">
        <v>3.2367405891418457</v>
      </c>
      <c r="I1429">
        <v>94.625</v>
      </c>
      <c r="J1429">
        <v>7.6630406081676483E-2</v>
      </c>
      <c r="K1429">
        <v>19331</v>
      </c>
      <c r="L1429">
        <v>17728.666044000001</v>
      </c>
      <c r="M1429">
        <v>-0.25516274571418762</v>
      </c>
      <c r="N1429">
        <v>-0.35337227582931519</v>
      </c>
      <c r="O1429">
        <v>-0.29534772038459778</v>
      </c>
      <c r="P1429">
        <v>-0.25516274571418762</v>
      </c>
      <c r="Q1429">
        <v>-0.21497775614261627</v>
      </c>
      <c r="R1429">
        <v>-0.15695321559906006</v>
      </c>
      <c r="S1429" t="s">
        <v>38</v>
      </c>
      <c r="Z1429" s="3"/>
    </row>
    <row r="1430" spans="1:26" hidden="1" x14ac:dyDescent="0.25">
      <c r="A1430" s="10" t="str">
        <f t="shared" si="22"/>
        <v>2016Greater Fresno Area1-in-2August PeakCAISO22</v>
      </c>
      <c r="B1430" s="10" t="s">
        <v>57</v>
      </c>
      <c r="C1430" s="10" t="s">
        <v>37</v>
      </c>
      <c r="D1430" s="10" t="s">
        <v>2</v>
      </c>
      <c r="E1430" s="10" t="s">
        <v>9</v>
      </c>
      <c r="F1430">
        <v>22</v>
      </c>
      <c r="G1430">
        <v>2.4412868022918701</v>
      </c>
      <c r="H1430">
        <v>2.5612483024597168</v>
      </c>
      <c r="I1430">
        <v>89.625</v>
      </c>
      <c r="J1430">
        <v>6.3674606382846832E-2</v>
      </c>
      <c r="K1430">
        <v>19331</v>
      </c>
      <c r="L1430">
        <v>17728.666044000001</v>
      </c>
      <c r="M1430">
        <v>-0.11996156722307205</v>
      </c>
      <c r="N1430">
        <v>-0.20156694948673248</v>
      </c>
      <c r="O1430">
        <v>-0.1533525288105011</v>
      </c>
      <c r="P1430">
        <v>-0.11996156722307205</v>
      </c>
      <c r="Q1430">
        <v>-8.6570605635643005E-2</v>
      </c>
      <c r="R1430">
        <v>-3.8356192409992218E-2</v>
      </c>
      <c r="S1430" t="s">
        <v>39</v>
      </c>
      <c r="Z1430" s="3"/>
    </row>
    <row r="1431" spans="1:26" hidden="1" x14ac:dyDescent="0.25">
      <c r="A1431" s="10" t="str">
        <f t="shared" si="22"/>
        <v>2016Greater Fresno Area1-in-10August PeakCAISO22</v>
      </c>
      <c r="B1431" s="10" t="s">
        <v>57</v>
      </c>
      <c r="C1431" s="10" t="s">
        <v>37</v>
      </c>
      <c r="D1431" s="10" t="s">
        <v>2</v>
      </c>
      <c r="E1431" s="10" t="s">
        <v>1</v>
      </c>
      <c r="F1431">
        <v>22</v>
      </c>
      <c r="G1431">
        <v>2.7779691219329834</v>
      </c>
      <c r="H1431">
        <v>2.9586472511291504</v>
      </c>
      <c r="I1431">
        <v>96.625</v>
      </c>
      <c r="J1431">
        <v>6.3674606382846832E-2</v>
      </c>
      <c r="K1431">
        <v>19331</v>
      </c>
      <c r="L1431">
        <v>17728.666044000001</v>
      </c>
      <c r="M1431">
        <v>-0.18067818880081177</v>
      </c>
      <c r="N1431">
        <v>-0.2622835636138916</v>
      </c>
      <c r="O1431">
        <v>-0.21406915783882141</v>
      </c>
      <c r="P1431">
        <v>-0.18067818880081177</v>
      </c>
      <c r="Q1431">
        <v>-0.14728721976280212</v>
      </c>
      <c r="R1431">
        <v>-9.9072813987731934E-2</v>
      </c>
      <c r="S1431" t="s">
        <v>39</v>
      </c>
      <c r="Z1431" s="3"/>
    </row>
    <row r="1432" spans="1:26" hidden="1" x14ac:dyDescent="0.25">
      <c r="A1432" s="10" t="str">
        <f t="shared" si="22"/>
        <v>2016Greater Fresno Area1-in-10August PeakPGE22</v>
      </c>
      <c r="B1432" s="10" t="s">
        <v>57</v>
      </c>
      <c r="C1432" s="10" t="s">
        <v>37</v>
      </c>
      <c r="D1432" s="10" t="s">
        <v>2</v>
      </c>
      <c r="E1432" s="10" t="s">
        <v>1</v>
      </c>
      <c r="F1432">
        <v>22</v>
      </c>
      <c r="G1432">
        <v>2.8664195537567139</v>
      </c>
      <c r="H1432">
        <v>3.0653493404388428</v>
      </c>
      <c r="I1432">
        <v>97.625</v>
      </c>
      <c r="J1432">
        <v>6.3674606382846832E-2</v>
      </c>
      <c r="K1432">
        <v>19331</v>
      </c>
      <c r="L1432">
        <v>17728.666044000001</v>
      </c>
      <c r="M1432">
        <v>-0.19892983138561249</v>
      </c>
      <c r="N1432">
        <v>-0.28053522109985352</v>
      </c>
      <c r="O1432">
        <v>-0.23232080042362213</v>
      </c>
      <c r="P1432">
        <v>-0.19892983138561249</v>
      </c>
      <c r="Q1432">
        <v>-0.16553886234760284</v>
      </c>
      <c r="R1432">
        <v>-0.11732445657253265</v>
      </c>
      <c r="S1432" t="s">
        <v>38</v>
      </c>
      <c r="Z1432" s="3"/>
    </row>
    <row r="1433" spans="1:26" hidden="1" x14ac:dyDescent="0.25">
      <c r="A1433" s="10" t="str">
        <f t="shared" si="22"/>
        <v>2016Greater Fresno Area1-in-2August PeakPGE22</v>
      </c>
      <c r="B1433" s="10" t="s">
        <v>57</v>
      </c>
      <c r="C1433" s="10" t="s">
        <v>37</v>
      </c>
      <c r="D1433" s="10" t="s">
        <v>2</v>
      </c>
      <c r="E1433" s="10" t="s">
        <v>9</v>
      </c>
      <c r="F1433">
        <v>22</v>
      </c>
      <c r="G1433">
        <v>2.6968553066253662</v>
      </c>
      <c r="H1433">
        <v>2.8695833683013916</v>
      </c>
      <c r="I1433">
        <v>92.875</v>
      </c>
      <c r="J1433">
        <v>6.3674606382846832E-2</v>
      </c>
      <c r="K1433">
        <v>19331</v>
      </c>
      <c r="L1433">
        <v>17728.666044000001</v>
      </c>
      <c r="M1433">
        <v>-0.17272797226905823</v>
      </c>
      <c r="N1433">
        <v>-0.25433334708213806</v>
      </c>
      <c r="O1433">
        <v>-0.20611894130706787</v>
      </c>
      <c r="P1433">
        <v>-0.17272797226905823</v>
      </c>
      <c r="Q1433">
        <v>-0.13933700323104858</v>
      </c>
      <c r="R1433">
        <v>-9.1122597455978394E-2</v>
      </c>
      <c r="S1433" t="s">
        <v>38</v>
      </c>
      <c r="Z1433" s="3"/>
    </row>
    <row r="1434" spans="1:26" hidden="1" x14ac:dyDescent="0.25">
      <c r="A1434" s="10" t="str">
        <f t="shared" si="22"/>
        <v>2016Greater Fresno Area1-in-2August PeakCAISO23</v>
      </c>
      <c r="B1434" s="10" t="s">
        <v>57</v>
      </c>
      <c r="C1434" s="10" t="s">
        <v>37</v>
      </c>
      <c r="D1434" s="10" t="s">
        <v>2</v>
      </c>
      <c r="E1434" s="10" t="s">
        <v>9</v>
      </c>
      <c r="F1434">
        <v>23</v>
      </c>
      <c r="G1434">
        <v>2.0322728157043457</v>
      </c>
      <c r="H1434">
        <v>2.1199874877929687</v>
      </c>
      <c r="I1434">
        <v>86.625</v>
      </c>
      <c r="J1434">
        <v>5.8387260884046555E-2</v>
      </c>
      <c r="K1434">
        <v>19331</v>
      </c>
      <c r="L1434">
        <v>17728.666044000001</v>
      </c>
      <c r="M1434">
        <v>-8.771466463804245E-2</v>
      </c>
      <c r="N1434">
        <v>-0.16254377365112305</v>
      </c>
      <c r="O1434">
        <v>-0.11833294481039047</v>
      </c>
      <c r="P1434">
        <v>-8.771466463804245E-2</v>
      </c>
      <c r="Q1434">
        <v>-5.7096384465694427E-2</v>
      </c>
      <c r="R1434">
        <v>-1.288555096834898E-2</v>
      </c>
      <c r="S1434" t="s">
        <v>39</v>
      </c>
      <c r="Z1434" s="3"/>
    </row>
    <row r="1435" spans="1:26" hidden="1" x14ac:dyDescent="0.25">
      <c r="A1435" s="10" t="str">
        <f t="shared" si="22"/>
        <v>2016Greater Fresno Area1-in-10August PeakCAISO23</v>
      </c>
      <c r="B1435" s="10" t="s">
        <v>57</v>
      </c>
      <c r="C1435" s="10" t="s">
        <v>37</v>
      </c>
      <c r="D1435" s="10" t="s">
        <v>2</v>
      </c>
      <c r="E1435" s="10" t="s">
        <v>1</v>
      </c>
      <c r="F1435">
        <v>23</v>
      </c>
      <c r="G1435">
        <v>2.3125474452972412</v>
      </c>
      <c r="H1435">
        <v>2.4404532909393311</v>
      </c>
      <c r="I1435">
        <v>92.875</v>
      </c>
      <c r="J1435">
        <v>5.8387260884046555E-2</v>
      </c>
      <c r="K1435">
        <v>19331</v>
      </c>
      <c r="L1435">
        <v>17728.666044000001</v>
      </c>
      <c r="M1435">
        <v>-0.12790593504905701</v>
      </c>
      <c r="N1435">
        <v>-0.2027350515127182</v>
      </c>
      <c r="O1435">
        <v>-0.15852421522140503</v>
      </c>
      <c r="P1435">
        <v>-0.12790593504905701</v>
      </c>
      <c r="Q1435">
        <v>-9.7287654876708984E-2</v>
      </c>
      <c r="R1435">
        <v>-5.3076822310686111E-2</v>
      </c>
      <c r="S1435" t="s">
        <v>39</v>
      </c>
      <c r="Z1435" s="3"/>
    </row>
    <row r="1436" spans="1:26" hidden="1" x14ac:dyDescent="0.25">
      <c r="A1436" s="10" t="str">
        <f t="shared" si="22"/>
        <v>2016Greater Fresno Area1-in-2August PeakPGE23</v>
      </c>
      <c r="B1436" s="10" t="s">
        <v>57</v>
      </c>
      <c r="C1436" s="10" t="s">
        <v>37</v>
      </c>
      <c r="D1436" s="10" t="s">
        <v>2</v>
      </c>
      <c r="E1436" s="10" t="s">
        <v>9</v>
      </c>
      <c r="F1436">
        <v>23</v>
      </c>
      <c r="G1436">
        <v>2.2450234889984131</v>
      </c>
      <c r="H1436">
        <v>2.3627769947052002</v>
      </c>
      <c r="I1436">
        <v>91.625</v>
      </c>
      <c r="J1436">
        <v>5.8387260884046555E-2</v>
      </c>
      <c r="K1436">
        <v>19331</v>
      </c>
      <c r="L1436">
        <v>17728.666044000001</v>
      </c>
      <c r="M1436">
        <v>-0.11775349825620651</v>
      </c>
      <c r="N1436">
        <v>-0.19258260726928711</v>
      </c>
      <c r="O1436">
        <v>-0.14837177097797394</v>
      </c>
      <c r="P1436">
        <v>-0.11775349825620651</v>
      </c>
      <c r="Q1436">
        <v>-8.713521808385849E-2</v>
      </c>
      <c r="R1436">
        <v>-4.2924385517835617E-2</v>
      </c>
      <c r="S1436" t="s">
        <v>38</v>
      </c>
      <c r="Z1436" s="3"/>
    </row>
    <row r="1437" spans="1:26" hidden="1" x14ac:dyDescent="0.25">
      <c r="A1437" s="10" t="str">
        <f t="shared" si="22"/>
        <v>2016Greater Fresno Area1-in-10August PeakPGE23</v>
      </c>
      <c r="B1437" s="10" t="s">
        <v>57</v>
      </c>
      <c r="C1437" s="10" t="s">
        <v>37</v>
      </c>
      <c r="D1437" s="10" t="s">
        <v>2</v>
      </c>
      <c r="E1437" s="10" t="s">
        <v>1</v>
      </c>
      <c r="F1437">
        <v>23</v>
      </c>
      <c r="G1437">
        <v>2.386178731918335</v>
      </c>
      <c r="H1437">
        <v>2.5231175422668457</v>
      </c>
      <c r="I1437">
        <v>95.5</v>
      </c>
      <c r="J1437">
        <v>5.8387260884046555E-2</v>
      </c>
      <c r="K1437">
        <v>19331</v>
      </c>
      <c r="L1437">
        <v>17728.666044000001</v>
      </c>
      <c r="M1437">
        <v>-0.13693876564502716</v>
      </c>
      <c r="N1437">
        <v>-0.21176788210868835</v>
      </c>
      <c r="O1437">
        <v>-0.16755704581737518</v>
      </c>
      <c r="P1437">
        <v>-0.13693876564502716</v>
      </c>
      <c r="Q1437">
        <v>-0.10632048547267914</v>
      </c>
      <c r="R1437">
        <v>-6.2109652906656265E-2</v>
      </c>
      <c r="S1437" t="s">
        <v>38</v>
      </c>
      <c r="Z1437" s="3"/>
    </row>
    <row r="1438" spans="1:26" hidden="1" x14ac:dyDescent="0.25">
      <c r="A1438" s="10" t="str">
        <f t="shared" si="22"/>
        <v>2016Greater Fresno Area1-in-2August PeakCAISO24</v>
      </c>
      <c r="B1438" s="10" t="s">
        <v>57</v>
      </c>
      <c r="C1438" s="10" t="s">
        <v>37</v>
      </c>
      <c r="D1438" s="10" t="s">
        <v>2</v>
      </c>
      <c r="E1438" s="10" t="s">
        <v>9</v>
      </c>
      <c r="F1438">
        <v>24</v>
      </c>
      <c r="G1438">
        <v>1.6426519155502319</v>
      </c>
      <c r="H1438">
        <v>1.7151273488998413</v>
      </c>
      <c r="I1438">
        <v>84.25</v>
      </c>
      <c r="J1438">
        <v>4.4309847056865692E-2</v>
      </c>
      <c r="K1438">
        <v>19331</v>
      </c>
      <c r="L1438">
        <v>17728.666044000001</v>
      </c>
      <c r="M1438">
        <v>-7.2475433349609375E-2</v>
      </c>
      <c r="N1438">
        <v>-0.12926293909549713</v>
      </c>
      <c r="O1438">
        <v>-9.5711514353752136E-2</v>
      </c>
      <c r="P1438">
        <v>-7.2475433349609375E-2</v>
      </c>
      <c r="Q1438">
        <v>-4.9239348620176315E-2</v>
      </c>
      <c r="R1438">
        <v>-1.5687933191657066E-2</v>
      </c>
      <c r="S1438" t="s">
        <v>39</v>
      </c>
      <c r="Z1438" s="3"/>
    </row>
    <row r="1439" spans="1:26" hidden="1" x14ac:dyDescent="0.25">
      <c r="A1439" s="10" t="str">
        <f t="shared" si="22"/>
        <v>2016Greater Fresno Area1-in-10August PeakCAISO24</v>
      </c>
      <c r="B1439" s="10" t="s">
        <v>57</v>
      </c>
      <c r="C1439" s="10" t="s">
        <v>37</v>
      </c>
      <c r="D1439" s="10" t="s">
        <v>2</v>
      </c>
      <c r="E1439" s="10" t="s">
        <v>1</v>
      </c>
      <c r="F1439">
        <v>24</v>
      </c>
      <c r="G1439">
        <v>1.8691930770874023</v>
      </c>
      <c r="H1439">
        <v>1.9710539579391479</v>
      </c>
      <c r="I1439">
        <v>90</v>
      </c>
      <c r="J1439">
        <v>4.4309847056865692E-2</v>
      </c>
      <c r="K1439">
        <v>19331</v>
      </c>
      <c r="L1439">
        <v>17728.666044000001</v>
      </c>
      <c r="M1439">
        <v>-0.10186082869768143</v>
      </c>
      <c r="N1439">
        <v>-0.15864832699298859</v>
      </c>
      <c r="O1439">
        <v>-0.12509691715240479</v>
      </c>
      <c r="P1439">
        <v>-0.10186082869768143</v>
      </c>
      <c r="Q1439">
        <v>-7.8624747693538666E-2</v>
      </c>
      <c r="R1439">
        <v>-4.5073330402374268E-2</v>
      </c>
      <c r="S1439" t="s">
        <v>39</v>
      </c>
      <c r="Z1439" s="3"/>
    </row>
    <row r="1440" spans="1:26" hidden="1" x14ac:dyDescent="0.25">
      <c r="A1440" s="10" t="str">
        <f t="shared" si="22"/>
        <v>2016Greater Fresno Area1-in-10August PeakPGE24</v>
      </c>
      <c r="B1440" s="10" t="s">
        <v>57</v>
      </c>
      <c r="C1440" s="10" t="s">
        <v>37</v>
      </c>
      <c r="D1440" s="10" t="s">
        <v>2</v>
      </c>
      <c r="E1440" s="10" t="s">
        <v>1</v>
      </c>
      <c r="F1440">
        <v>24</v>
      </c>
      <c r="G1440">
        <v>1.9287080764770508</v>
      </c>
      <c r="H1440">
        <v>2.0384340286254883</v>
      </c>
      <c r="I1440">
        <v>93.5</v>
      </c>
      <c r="J1440">
        <v>4.4309847056865692E-2</v>
      </c>
      <c r="K1440">
        <v>19331</v>
      </c>
      <c r="L1440">
        <v>17728.666044000001</v>
      </c>
      <c r="M1440">
        <v>-0.10972604900598526</v>
      </c>
      <c r="N1440">
        <v>-0.16651354730129242</v>
      </c>
      <c r="O1440">
        <v>-0.13296213746070862</v>
      </c>
      <c r="P1440">
        <v>-0.10972604900598526</v>
      </c>
      <c r="Q1440">
        <v>-8.6489968001842499E-2</v>
      </c>
      <c r="R1440">
        <v>-5.2938550710678101E-2</v>
      </c>
      <c r="S1440" t="s">
        <v>38</v>
      </c>
      <c r="Z1440" s="3"/>
    </row>
    <row r="1441" spans="1:26" hidden="1" x14ac:dyDescent="0.25">
      <c r="A1441" s="10" t="str">
        <f t="shared" si="22"/>
        <v>2016Greater Fresno Area1-in-2August PeakPGE24</v>
      </c>
      <c r="B1441" s="10" t="s">
        <v>57</v>
      </c>
      <c r="C1441" s="10" t="s">
        <v>37</v>
      </c>
      <c r="D1441" s="10" t="s">
        <v>2</v>
      </c>
      <c r="E1441" s="10" t="s">
        <v>9</v>
      </c>
      <c r="F1441">
        <v>24</v>
      </c>
      <c r="G1441">
        <v>1.8146145343780518</v>
      </c>
      <c r="H1441">
        <v>1.9091875553131104</v>
      </c>
      <c r="I1441">
        <v>87.875</v>
      </c>
      <c r="J1441">
        <v>4.4309847056865692E-2</v>
      </c>
      <c r="K1441">
        <v>19331</v>
      </c>
      <c r="L1441">
        <v>17728.666044000001</v>
      </c>
      <c r="M1441">
        <v>-9.4572998583316803E-2</v>
      </c>
      <c r="N1441">
        <v>-0.15136049687862396</v>
      </c>
      <c r="O1441">
        <v>-0.11780907958745956</v>
      </c>
      <c r="P1441">
        <v>-9.4572998583316803E-2</v>
      </c>
      <c r="Q1441">
        <v>-7.1336917579174042E-2</v>
      </c>
      <c r="R1441">
        <v>-3.7785500288009644E-2</v>
      </c>
      <c r="S1441" t="s">
        <v>38</v>
      </c>
      <c r="Z1441" s="3"/>
    </row>
    <row r="1442" spans="1:26" hidden="1" x14ac:dyDescent="0.25">
      <c r="A1442" s="10" t="str">
        <f t="shared" si="22"/>
        <v>2016Greater Fresno Area1-in-2July PeakCAISO1</v>
      </c>
      <c r="B1442" s="10" t="s">
        <v>57</v>
      </c>
      <c r="C1442" s="10" t="s">
        <v>37</v>
      </c>
      <c r="D1442" s="10" t="s">
        <v>3</v>
      </c>
      <c r="E1442" s="10" t="s">
        <v>9</v>
      </c>
      <c r="F1442">
        <v>1</v>
      </c>
      <c r="G1442">
        <v>1.4070844650268555</v>
      </c>
      <c r="H1442">
        <v>1.4070844650268555</v>
      </c>
      <c r="I1442">
        <v>87.25</v>
      </c>
      <c r="J1442">
        <v>0</v>
      </c>
      <c r="K1442">
        <v>19331</v>
      </c>
      <c r="L1442">
        <v>17731.322124999999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 t="s">
        <v>39</v>
      </c>
      <c r="Z1442" s="3"/>
    </row>
    <row r="1443" spans="1:26" hidden="1" x14ac:dyDescent="0.25">
      <c r="A1443" s="10" t="str">
        <f t="shared" si="22"/>
        <v>2016Greater Fresno Area1-in-10July PeakCAISO1</v>
      </c>
      <c r="B1443" s="10" t="s">
        <v>57</v>
      </c>
      <c r="C1443" s="10" t="s">
        <v>37</v>
      </c>
      <c r="D1443" s="10" t="s">
        <v>3</v>
      </c>
      <c r="E1443" s="10" t="s">
        <v>1</v>
      </c>
      <c r="F1443">
        <v>1</v>
      </c>
      <c r="G1443">
        <v>1.4311976432800293</v>
      </c>
      <c r="H1443">
        <v>1.4311976432800293</v>
      </c>
      <c r="I1443">
        <v>90</v>
      </c>
      <c r="J1443">
        <v>0</v>
      </c>
      <c r="K1443">
        <v>19331</v>
      </c>
      <c r="L1443">
        <v>17731.322124999999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 t="s">
        <v>39</v>
      </c>
      <c r="Z1443" s="3"/>
    </row>
    <row r="1444" spans="1:26" hidden="1" x14ac:dyDescent="0.25">
      <c r="A1444" s="10" t="str">
        <f t="shared" si="22"/>
        <v>2016Greater Fresno Area1-in-2July PeakPGE1</v>
      </c>
      <c r="B1444" s="10" t="s">
        <v>57</v>
      </c>
      <c r="C1444" s="10" t="s">
        <v>37</v>
      </c>
      <c r="D1444" s="10" t="s">
        <v>3</v>
      </c>
      <c r="E1444" s="10" t="s">
        <v>9</v>
      </c>
      <c r="F1444">
        <v>1</v>
      </c>
      <c r="G1444">
        <v>1.3674981594085693</v>
      </c>
      <c r="H1444">
        <v>1.3674981594085693</v>
      </c>
      <c r="I1444">
        <v>84.25</v>
      </c>
      <c r="J1444">
        <v>0</v>
      </c>
      <c r="K1444">
        <v>19331</v>
      </c>
      <c r="L1444">
        <v>17731.322124999999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 t="s">
        <v>38</v>
      </c>
      <c r="Z1444" s="3"/>
    </row>
    <row r="1445" spans="1:26" hidden="1" x14ac:dyDescent="0.25">
      <c r="A1445" s="10" t="str">
        <f t="shared" si="22"/>
        <v>2016Greater Fresno Area1-in-10July PeakPGE1</v>
      </c>
      <c r="B1445" s="10" t="s">
        <v>57</v>
      </c>
      <c r="C1445" s="10" t="s">
        <v>37</v>
      </c>
      <c r="D1445" s="10" t="s">
        <v>3</v>
      </c>
      <c r="E1445" s="10" t="s">
        <v>1</v>
      </c>
      <c r="F1445">
        <v>1</v>
      </c>
      <c r="G1445">
        <v>1.4735971689224243</v>
      </c>
      <c r="H1445">
        <v>1.4735971689224243</v>
      </c>
      <c r="I1445">
        <v>89.5</v>
      </c>
      <c r="J1445">
        <v>0</v>
      </c>
      <c r="K1445">
        <v>19331</v>
      </c>
      <c r="L1445">
        <v>17731.322124999999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 t="s">
        <v>38</v>
      </c>
      <c r="Z1445" s="3"/>
    </row>
    <row r="1446" spans="1:26" hidden="1" x14ac:dyDescent="0.25">
      <c r="A1446" s="10" t="str">
        <f t="shared" si="22"/>
        <v>2016Greater Fresno Area1-in-2July PeakCAISO2</v>
      </c>
      <c r="B1446" s="10" t="s">
        <v>57</v>
      </c>
      <c r="C1446" s="10" t="s">
        <v>37</v>
      </c>
      <c r="D1446" s="10" t="s">
        <v>3</v>
      </c>
      <c r="E1446" s="10" t="s">
        <v>9</v>
      </c>
      <c r="F1446">
        <v>2</v>
      </c>
      <c r="G1446">
        <v>1.1964097023010254</v>
      </c>
      <c r="H1446">
        <v>1.1964097023010254</v>
      </c>
      <c r="I1446">
        <v>85.75</v>
      </c>
      <c r="J1446">
        <v>0</v>
      </c>
      <c r="K1446">
        <v>19331</v>
      </c>
      <c r="L1446">
        <v>17731.322124999999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 t="s">
        <v>39</v>
      </c>
      <c r="Z1446" s="3"/>
    </row>
    <row r="1447" spans="1:26" hidden="1" x14ac:dyDescent="0.25">
      <c r="A1447" s="10" t="str">
        <f t="shared" si="22"/>
        <v>2016Greater Fresno Area1-in-10July PeakCAISO2</v>
      </c>
      <c r="B1447" s="10" t="s">
        <v>57</v>
      </c>
      <c r="C1447" s="10" t="s">
        <v>37</v>
      </c>
      <c r="D1447" s="10" t="s">
        <v>3</v>
      </c>
      <c r="E1447" s="10" t="s">
        <v>1</v>
      </c>
      <c r="F1447">
        <v>2</v>
      </c>
      <c r="G1447">
        <v>1.2169125080108643</v>
      </c>
      <c r="H1447">
        <v>1.2169125080108643</v>
      </c>
      <c r="I1447">
        <v>85.25</v>
      </c>
      <c r="J1447">
        <v>0</v>
      </c>
      <c r="K1447">
        <v>19331</v>
      </c>
      <c r="L1447">
        <v>17731.322124999999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 t="s">
        <v>39</v>
      </c>
      <c r="Z1447" s="3"/>
    </row>
    <row r="1448" spans="1:26" hidden="1" x14ac:dyDescent="0.25">
      <c r="A1448" s="10" t="str">
        <f t="shared" si="22"/>
        <v>2016Greater Fresno Area1-in-2July PeakPGE2</v>
      </c>
      <c r="B1448" s="10" t="s">
        <v>57</v>
      </c>
      <c r="C1448" s="10" t="s">
        <v>37</v>
      </c>
      <c r="D1448" s="10" t="s">
        <v>3</v>
      </c>
      <c r="E1448" s="10" t="s">
        <v>9</v>
      </c>
      <c r="F1448">
        <v>2</v>
      </c>
      <c r="G1448">
        <v>1.1627504825592041</v>
      </c>
      <c r="H1448">
        <v>1.1627504825592041</v>
      </c>
      <c r="I1448">
        <v>82.375</v>
      </c>
      <c r="J1448">
        <v>0</v>
      </c>
      <c r="K1448">
        <v>19331</v>
      </c>
      <c r="L1448">
        <v>17731.322124999999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 t="s">
        <v>38</v>
      </c>
      <c r="Z1448" s="3"/>
    </row>
    <row r="1449" spans="1:26" hidden="1" x14ac:dyDescent="0.25">
      <c r="A1449" s="10" t="str">
        <f t="shared" si="22"/>
        <v>2016Greater Fresno Area1-in-10July PeakPGE2</v>
      </c>
      <c r="B1449" s="10" t="s">
        <v>57</v>
      </c>
      <c r="C1449" s="10" t="s">
        <v>37</v>
      </c>
      <c r="D1449" s="10" t="s">
        <v>3</v>
      </c>
      <c r="E1449" s="10" t="s">
        <v>1</v>
      </c>
      <c r="F1449">
        <v>2</v>
      </c>
      <c r="G1449">
        <v>1.2529639005661011</v>
      </c>
      <c r="H1449">
        <v>1.2529639005661011</v>
      </c>
      <c r="I1449">
        <v>87.75</v>
      </c>
      <c r="J1449">
        <v>0</v>
      </c>
      <c r="K1449">
        <v>19331</v>
      </c>
      <c r="L1449">
        <v>17731.322124999999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 t="s">
        <v>38</v>
      </c>
      <c r="Z1449" s="3"/>
    </row>
    <row r="1450" spans="1:26" hidden="1" x14ac:dyDescent="0.25">
      <c r="A1450" s="10" t="str">
        <f t="shared" si="22"/>
        <v>2016Greater Fresno Area1-in-2July PeakCAISO3</v>
      </c>
      <c r="B1450" s="10" t="s">
        <v>57</v>
      </c>
      <c r="C1450" s="10" t="s">
        <v>37</v>
      </c>
      <c r="D1450" s="10" t="s">
        <v>3</v>
      </c>
      <c r="E1450" s="10" t="s">
        <v>9</v>
      </c>
      <c r="F1450">
        <v>3</v>
      </c>
      <c r="G1450">
        <v>1.0525909662246704</v>
      </c>
      <c r="H1450">
        <v>1.0525909662246704</v>
      </c>
      <c r="I1450">
        <v>84.25</v>
      </c>
      <c r="J1450">
        <v>0</v>
      </c>
      <c r="K1450">
        <v>19331</v>
      </c>
      <c r="L1450">
        <v>17731.322124999999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 t="s">
        <v>39</v>
      </c>
      <c r="Z1450" s="3"/>
    </row>
    <row r="1451" spans="1:26" hidden="1" x14ac:dyDescent="0.25">
      <c r="A1451" s="10" t="str">
        <f t="shared" si="22"/>
        <v>2016Greater Fresno Area1-in-10July PeakCAISO3</v>
      </c>
      <c r="B1451" s="10" t="s">
        <v>57</v>
      </c>
      <c r="C1451" s="10" t="s">
        <v>37</v>
      </c>
      <c r="D1451" s="10" t="s">
        <v>3</v>
      </c>
      <c r="E1451" s="10" t="s">
        <v>1</v>
      </c>
      <c r="F1451">
        <v>3</v>
      </c>
      <c r="G1451">
        <v>1.0706292390823364</v>
      </c>
      <c r="H1451">
        <v>1.0706292390823364</v>
      </c>
      <c r="I1451">
        <v>83.5</v>
      </c>
      <c r="J1451">
        <v>0</v>
      </c>
      <c r="K1451">
        <v>19331</v>
      </c>
      <c r="L1451">
        <v>17731.322124999999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 t="s">
        <v>39</v>
      </c>
      <c r="Z1451" s="3"/>
    </row>
    <row r="1452" spans="1:26" hidden="1" x14ac:dyDescent="0.25">
      <c r="A1452" s="10" t="str">
        <f t="shared" si="22"/>
        <v>2016Greater Fresno Area1-in-2July PeakPGE3</v>
      </c>
      <c r="B1452" s="10" t="s">
        <v>57</v>
      </c>
      <c r="C1452" s="10" t="s">
        <v>37</v>
      </c>
      <c r="D1452" s="10" t="s">
        <v>3</v>
      </c>
      <c r="E1452" s="10" t="s">
        <v>9</v>
      </c>
      <c r="F1452">
        <v>3</v>
      </c>
      <c r="G1452">
        <v>1.0229778289794922</v>
      </c>
      <c r="H1452">
        <v>1.0229778289794922</v>
      </c>
      <c r="I1452">
        <v>80.625</v>
      </c>
      <c r="J1452">
        <v>0</v>
      </c>
      <c r="K1452">
        <v>19331</v>
      </c>
      <c r="L1452">
        <v>17731.322124999999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 t="s">
        <v>38</v>
      </c>
      <c r="Z1452" s="3"/>
    </row>
    <row r="1453" spans="1:26" hidden="1" x14ac:dyDescent="0.25">
      <c r="A1453" s="10" t="str">
        <f t="shared" si="22"/>
        <v>2016Greater Fresno Area1-in-10July PeakPGE3</v>
      </c>
      <c r="B1453" s="10" t="s">
        <v>57</v>
      </c>
      <c r="C1453" s="10" t="s">
        <v>37</v>
      </c>
      <c r="D1453" s="10" t="s">
        <v>3</v>
      </c>
      <c r="E1453" s="10" t="s">
        <v>1</v>
      </c>
      <c r="F1453">
        <v>3</v>
      </c>
      <c r="G1453">
        <v>1.1023468971252441</v>
      </c>
      <c r="H1453">
        <v>1.1023468971252441</v>
      </c>
      <c r="I1453">
        <v>86.375</v>
      </c>
      <c r="J1453">
        <v>0</v>
      </c>
      <c r="K1453">
        <v>19331</v>
      </c>
      <c r="L1453">
        <v>17731.322124999999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 t="s">
        <v>38</v>
      </c>
      <c r="Z1453" s="3"/>
    </row>
    <row r="1454" spans="1:26" hidden="1" x14ac:dyDescent="0.25">
      <c r="A1454" s="10" t="str">
        <f t="shared" si="22"/>
        <v>2016Greater Fresno Area1-in-10July PeakCAISO4</v>
      </c>
      <c r="B1454" s="10" t="s">
        <v>57</v>
      </c>
      <c r="C1454" s="10" t="s">
        <v>37</v>
      </c>
      <c r="D1454" s="10" t="s">
        <v>3</v>
      </c>
      <c r="E1454" s="10" t="s">
        <v>1</v>
      </c>
      <c r="F1454">
        <v>4</v>
      </c>
      <c r="G1454">
        <v>0.97516638040542603</v>
      </c>
      <c r="H1454">
        <v>0.97516638040542603</v>
      </c>
      <c r="I1454">
        <v>81.625</v>
      </c>
      <c r="J1454">
        <v>0</v>
      </c>
      <c r="K1454">
        <v>19331</v>
      </c>
      <c r="L1454">
        <v>17731.322124999999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 t="s">
        <v>39</v>
      </c>
      <c r="Z1454" s="3"/>
    </row>
    <row r="1455" spans="1:26" hidden="1" x14ac:dyDescent="0.25">
      <c r="A1455" s="10" t="str">
        <f t="shared" si="22"/>
        <v>2016Greater Fresno Area1-in-2July PeakCAISO4</v>
      </c>
      <c r="B1455" s="10" t="s">
        <v>57</v>
      </c>
      <c r="C1455" s="10" t="s">
        <v>37</v>
      </c>
      <c r="D1455" s="10" t="s">
        <v>3</v>
      </c>
      <c r="E1455" s="10" t="s">
        <v>9</v>
      </c>
      <c r="F1455">
        <v>4</v>
      </c>
      <c r="G1455">
        <v>0.95873653888702393</v>
      </c>
      <c r="H1455">
        <v>0.95873653888702393</v>
      </c>
      <c r="I1455">
        <v>82.125</v>
      </c>
      <c r="J1455">
        <v>0</v>
      </c>
      <c r="K1455">
        <v>19331</v>
      </c>
      <c r="L1455">
        <v>17731.322124999999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 t="s">
        <v>39</v>
      </c>
      <c r="Z1455" s="3"/>
    </row>
    <row r="1456" spans="1:26" hidden="1" x14ac:dyDescent="0.25">
      <c r="A1456" s="10" t="str">
        <f t="shared" si="22"/>
        <v>2016Greater Fresno Area1-in-10July PeakPGE4</v>
      </c>
      <c r="B1456" s="10" t="s">
        <v>57</v>
      </c>
      <c r="C1456" s="10" t="s">
        <v>37</v>
      </c>
      <c r="D1456" s="10" t="s">
        <v>3</v>
      </c>
      <c r="E1456" s="10" t="s">
        <v>1</v>
      </c>
      <c r="F1456">
        <v>4</v>
      </c>
      <c r="G1456">
        <v>1.0040558576583862</v>
      </c>
      <c r="H1456">
        <v>1.0040558576583862</v>
      </c>
      <c r="I1456">
        <v>84.25</v>
      </c>
      <c r="J1456">
        <v>0</v>
      </c>
      <c r="K1456">
        <v>19331</v>
      </c>
      <c r="L1456">
        <v>17731.322124999999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 t="s">
        <v>38</v>
      </c>
      <c r="Z1456" s="3"/>
    </row>
    <row r="1457" spans="1:26" hidden="1" x14ac:dyDescent="0.25">
      <c r="A1457" s="10" t="str">
        <f t="shared" si="22"/>
        <v>2016Greater Fresno Area1-in-2July PeakPGE4</v>
      </c>
      <c r="B1457" s="10" t="s">
        <v>57</v>
      </c>
      <c r="C1457" s="10" t="s">
        <v>37</v>
      </c>
      <c r="D1457" s="10" t="s">
        <v>3</v>
      </c>
      <c r="E1457" s="10" t="s">
        <v>9</v>
      </c>
      <c r="F1457">
        <v>4</v>
      </c>
      <c r="G1457">
        <v>0.93176388740539551</v>
      </c>
      <c r="H1457">
        <v>0.93176388740539551</v>
      </c>
      <c r="I1457">
        <v>78.5</v>
      </c>
      <c r="J1457">
        <v>0</v>
      </c>
      <c r="K1457">
        <v>19331</v>
      </c>
      <c r="L1457">
        <v>17731.322124999999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 t="s">
        <v>38</v>
      </c>
      <c r="Z1457" s="3"/>
    </row>
    <row r="1458" spans="1:26" hidden="1" x14ac:dyDescent="0.25">
      <c r="A1458" s="10" t="str">
        <f t="shared" si="22"/>
        <v>2016Greater Fresno Area1-in-10July PeakCAISO5</v>
      </c>
      <c r="B1458" s="10" t="s">
        <v>57</v>
      </c>
      <c r="C1458" s="10" t="s">
        <v>37</v>
      </c>
      <c r="D1458" s="10" t="s">
        <v>3</v>
      </c>
      <c r="E1458" s="10" t="s">
        <v>1</v>
      </c>
      <c r="F1458">
        <v>5</v>
      </c>
      <c r="G1458">
        <v>0.92886608839035034</v>
      </c>
      <c r="H1458">
        <v>0.92886608839035034</v>
      </c>
      <c r="I1458">
        <v>80.375</v>
      </c>
      <c r="J1458">
        <v>0</v>
      </c>
      <c r="K1458">
        <v>19331</v>
      </c>
      <c r="L1458">
        <v>17731.322124999999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 t="s">
        <v>39</v>
      </c>
      <c r="Z1458" s="3"/>
    </row>
    <row r="1459" spans="1:26" hidden="1" x14ac:dyDescent="0.25">
      <c r="A1459" s="10" t="str">
        <f t="shared" si="22"/>
        <v>2016Greater Fresno Area1-in-2July PeakCAISO5</v>
      </c>
      <c r="B1459" s="10" t="s">
        <v>57</v>
      </c>
      <c r="C1459" s="10" t="s">
        <v>37</v>
      </c>
      <c r="D1459" s="10" t="s">
        <v>3</v>
      </c>
      <c r="E1459" s="10" t="s">
        <v>9</v>
      </c>
      <c r="F1459">
        <v>5</v>
      </c>
      <c r="G1459">
        <v>0.91321635246276855</v>
      </c>
      <c r="H1459">
        <v>0.91321635246276855</v>
      </c>
      <c r="I1459">
        <v>81.375</v>
      </c>
      <c r="J1459">
        <v>0</v>
      </c>
      <c r="K1459">
        <v>19331</v>
      </c>
      <c r="L1459">
        <v>17731.322124999999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 t="s">
        <v>39</v>
      </c>
      <c r="Z1459" s="3"/>
    </row>
    <row r="1460" spans="1:26" hidden="1" x14ac:dyDescent="0.25">
      <c r="A1460" s="10" t="str">
        <f t="shared" si="22"/>
        <v>2016Greater Fresno Area1-in-10July PeakPGE5</v>
      </c>
      <c r="B1460" s="10" t="s">
        <v>57</v>
      </c>
      <c r="C1460" s="10" t="s">
        <v>37</v>
      </c>
      <c r="D1460" s="10" t="s">
        <v>3</v>
      </c>
      <c r="E1460" s="10" t="s">
        <v>1</v>
      </c>
      <c r="F1460">
        <v>5</v>
      </c>
      <c r="G1460">
        <v>0.95638394355773926</v>
      </c>
      <c r="H1460">
        <v>0.95638394355773926</v>
      </c>
      <c r="I1460">
        <v>83</v>
      </c>
      <c r="J1460">
        <v>0</v>
      </c>
      <c r="K1460">
        <v>19331</v>
      </c>
      <c r="L1460">
        <v>17731.322124999999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 t="s">
        <v>38</v>
      </c>
      <c r="Z1460" s="3"/>
    </row>
    <row r="1461" spans="1:26" hidden="1" x14ac:dyDescent="0.25">
      <c r="A1461" s="10" t="str">
        <f t="shared" si="22"/>
        <v>2016Greater Fresno Area1-in-2July PeakPGE5</v>
      </c>
      <c r="B1461" s="10" t="s">
        <v>57</v>
      </c>
      <c r="C1461" s="10" t="s">
        <v>37</v>
      </c>
      <c r="D1461" s="10" t="s">
        <v>3</v>
      </c>
      <c r="E1461" s="10" t="s">
        <v>9</v>
      </c>
      <c r="F1461">
        <v>5</v>
      </c>
      <c r="G1461">
        <v>0.8875243067741394</v>
      </c>
      <c r="H1461">
        <v>0.8875243067741394</v>
      </c>
      <c r="I1461">
        <v>77.25</v>
      </c>
      <c r="J1461">
        <v>0</v>
      </c>
      <c r="K1461">
        <v>19331</v>
      </c>
      <c r="L1461">
        <v>17731.322124999999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 t="s">
        <v>38</v>
      </c>
      <c r="Z1461" s="3"/>
    </row>
    <row r="1462" spans="1:26" hidden="1" x14ac:dyDescent="0.25">
      <c r="A1462" s="10" t="str">
        <f t="shared" si="22"/>
        <v>2016Greater Fresno Area1-in-10July PeakCAISO6</v>
      </c>
      <c r="B1462" s="10" t="s">
        <v>57</v>
      </c>
      <c r="C1462" s="10" t="s">
        <v>37</v>
      </c>
      <c r="D1462" s="10" t="s">
        <v>3</v>
      </c>
      <c r="E1462" s="10" t="s">
        <v>1</v>
      </c>
      <c r="F1462">
        <v>6</v>
      </c>
      <c r="G1462">
        <v>0.93880277872085571</v>
      </c>
      <c r="H1462">
        <v>0.93880277872085571</v>
      </c>
      <c r="I1462">
        <v>78.625</v>
      </c>
      <c r="J1462">
        <v>0</v>
      </c>
      <c r="K1462">
        <v>19331</v>
      </c>
      <c r="L1462">
        <v>17731.322124999999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 t="s">
        <v>39</v>
      </c>
      <c r="Z1462" s="3"/>
    </row>
    <row r="1463" spans="1:26" hidden="1" x14ac:dyDescent="0.25">
      <c r="A1463" s="10" t="str">
        <f t="shared" si="22"/>
        <v>2016Greater Fresno Area1-in-2July PeakCAISO6</v>
      </c>
      <c r="B1463" s="10" t="s">
        <v>57</v>
      </c>
      <c r="C1463" s="10" t="s">
        <v>37</v>
      </c>
      <c r="D1463" s="10" t="s">
        <v>3</v>
      </c>
      <c r="E1463" s="10" t="s">
        <v>9</v>
      </c>
      <c r="F1463">
        <v>6</v>
      </c>
      <c r="G1463">
        <v>0.92298555374145508</v>
      </c>
      <c r="H1463">
        <v>0.92298555374145508</v>
      </c>
      <c r="I1463">
        <v>80.125</v>
      </c>
      <c r="J1463">
        <v>0</v>
      </c>
      <c r="K1463">
        <v>19331</v>
      </c>
      <c r="L1463">
        <v>17731.322124999999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 t="s">
        <v>39</v>
      </c>
      <c r="Z1463" s="3"/>
    </row>
    <row r="1464" spans="1:26" hidden="1" x14ac:dyDescent="0.25">
      <c r="A1464" s="10" t="str">
        <f t="shared" si="22"/>
        <v>2016Greater Fresno Area1-in-10July PeakPGE6</v>
      </c>
      <c r="B1464" s="10" t="s">
        <v>57</v>
      </c>
      <c r="C1464" s="10" t="s">
        <v>37</v>
      </c>
      <c r="D1464" s="10" t="s">
        <v>3</v>
      </c>
      <c r="E1464" s="10" t="s">
        <v>1</v>
      </c>
      <c r="F1464">
        <v>6</v>
      </c>
      <c r="G1464">
        <v>0.96661502122879028</v>
      </c>
      <c r="H1464">
        <v>0.96661502122879028</v>
      </c>
      <c r="I1464">
        <v>81.375</v>
      </c>
      <c r="J1464">
        <v>0</v>
      </c>
      <c r="K1464">
        <v>19331</v>
      </c>
      <c r="L1464">
        <v>17731.322124999999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 t="s">
        <v>38</v>
      </c>
      <c r="Z1464" s="3"/>
    </row>
    <row r="1465" spans="1:26" hidden="1" x14ac:dyDescent="0.25">
      <c r="A1465" s="10" t="str">
        <f t="shared" si="22"/>
        <v>2016Greater Fresno Area1-in-2July PeakPGE6</v>
      </c>
      <c r="B1465" s="10" t="s">
        <v>57</v>
      </c>
      <c r="C1465" s="10" t="s">
        <v>37</v>
      </c>
      <c r="D1465" s="10" t="s">
        <v>3</v>
      </c>
      <c r="E1465" s="10" t="s">
        <v>9</v>
      </c>
      <c r="F1465">
        <v>6</v>
      </c>
      <c r="G1465">
        <v>0.89701873064041138</v>
      </c>
      <c r="H1465">
        <v>0.89701873064041138</v>
      </c>
      <c r="I1465">
        <v>76.25</v>
      </c>
      <c r="J1465">
        <v>0</v>
      </c>
      <c r="K1465">
        <v>19331</v>
      </c>
      <c r="L1465">
        <v>17731.322124999999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 t="s">
        <v>38</v>
      </c>
      <c r="Z1465" s="3"/>
    </row>
    <row r="1466" spans="1:26" hidden="1" x14ac:dyDescent="0.25">
      <c r="A1466" s="10" t="str">
        <f t="shared" si="22"/>
        <v>2016Greater Fresno Area1-in-2July PeakCAISO7</v>
      </c>
      <c r="B1466" s="10" t="s">
        <v>57</v>
      </c>
      <c r="C1466" s="10" t="s">
        <v>37</v>
      </c>
      <c r="D1466" s="10" t="s">
        <v>3</v>
      </c>
      <c r="E1466" s="10" t="s">
        <v>9</v>
      </c>
      <c r="F1466">
        <v>7</v>
      </c>
      <c r="G1466">
        <v>0.98688095808029175</v>
      </c>
      <c r="H1466">
        <v>0.98688095808029175</v>
      </c>
      <c r="I1466">
        <v>79</v>
      </c>
      <c r="J1466">
        <v>0</v>
      </c>
      <c r="K1466">
        <v>19331</v>
      </c>
      <c r="L1466">
        <v>17731.322124999999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 t="s">
        <v>39</v>
      </c>
      <c r="Z1466" s="3"/>
    </row>
    <row r="1467" spans="1:26" hidden="1" x14ac:dyDescent="0.25">
      <c r="A1467" s="10" t="str">
        <f t="shared" si="22"/>
        <v>2016Greater Fresno Area1-in-10July PeakCAISO7</v>
      </c>
      <c r="B1467" s="10" t="s">
        <v>57</v>
      </c>
      <c r="C1467" s="10" t="s">
        <v>37</v>
      </c>
      <c r="D1467" s="10" t="s">
        <v>3</v>
      </c>
      <c r="E1467" s="10" t="s">
        <v>1</v>
      </c>
      <c r="F1467">
        <v>7</v>
      </c>
      <c r="G1467">
        <v>1.0037931203842163</v>
      </c>
      <c r="H1467">
        <v>1.0037931203842163</v>
      </c>
      <c r="I1467">
        <v>78.5</v>
      </c>
      <c r="J1467">
        <v>0</v>
      </c>
      <c r="K1467">
        <v>19331</v>
      </c>
      <c r="L1467">
        <v>17731.322124999999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 t="s">
        <v>39</v>
      </c>
      <c r="Z1467" s="3"/>
    </row>
    <row r="1468" spans="1:26" hidden="1" x14ac:dyDescent="0.25">
      <c r="A1468" s="10" t="str">
        <f t="shared" si="22"/>
        <v>2016Greater Fresno Area1-in-2July PeakPGE7</v>
      </c>
      <c r="B1468" s="10" t="s">
        <v>57</v>
      </c>
      <c r="C1468" s="10" t="s">
        <v>37</v>
      </c>
      <c r="D1468" s="10" t="s">
        <v>3</v>
      </c>
      <c r="E1468" s="10" t="s">
        <v>9</v>
      </c>
      <c r="F1468">
        <v>7</v>
      </c>
      <c r="G1468">
        <v>0.95911651849746704</v>
      </c>
      <c r="H1468">
        <v>0.95911651849746704</v>
      </c>
      <c r="I1468">
        <v>76.625</v>
      </c>
      <c r="J1468">
        <v>0</v>
      </c>
      <c r="K1468">
        <v>19331</v>
      </c>
      <c r="L1468">
        <v>17731.322124999999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 t="s">
        <v>38</v>
      </c>
      <c r="Z1468" s="3"/>
    </row>
    <row r="1469" spans="1:26" hidden="1" x14ac:dyDescent="0.25">
      <c r="A1469" s="10" t="str">
        <f t="shared" si="22"/>
        <v>2016Greater Fresno Area1-in-10July PeakPGE7</v>
      </c>
      <c r="B1469" s="10" t="s">
        <v>57</v>
      </c>
      <c r="C1469" s="10" t="s">
        <v>37</v>
      </c>
      <c r="D1469" s="10" t="s">
        <v>3</v>
      </c>
      <c r="E1469" s="10" t="s">
        <v>1</v>
      </c>
      <c r="F1469">
        <v>7</v>
      </c>
      <c r="G1469">
        <v>1.0335307121276855</v>
      </c>
      <c r="H1469">
        <v>1.0335307121276855</v>
      </c>
      <c r="I1469">
        <v>80.875</v>
      </c>
      <c r="J1469">
        <v>0</v>
      </c>
      <c r="K1469">
        <v>19331</v>
      </c>
      <c r="L1469">
        <v>17731.322124999999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 t="s">
        <v>38</v>
      </c>
      <c r="Z1469" s="3"/>
    </row>
    <row r="1470" spans="1:26" hidden="1" x14ac:dyDescent="0.25">
      <c r="A1470" s="10" t="str">
        <f t="shared" si="22"/>
        <v>2016Greater Fresno Area1-in-2July PeakCAISO8</v>
      </c>
      <c r="B1470" s="10" t="s">
        <v>57</v>
      </c>
      <c r="C1470" s="10" t="s">
        <v>37</v>
      </c>
      <c r="D1470" s="10" t="s">
        <v>3</v>
      </c>
      <c r="E1470" s="10" t="s">
        <v>9</v>
      </c>
      <c r="F1470">
        <v>8</v>
      </c>
      <c r="G1470">
        <v>1.0117077827453613</v>
      </c>
      <c r="H1470">
        <v>1.0117077827453613</v>
      </c>
      <c r="I1470">
        <v>81.375</v>
      </c>
      <c r="J1470">
        <v>0</v>
      </c>
      <c r="K1470">
        <v>19331</v>
      </c>
      <c r="L1470">
        <v>17731.322124999999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 t="s">
        <v>39</v>
      </c>
      <c r="Z1470" s="3"/>
    </row>
    <row r="1471" spans="1:26" hidden="1" x14ac:dyDescent="0.25">
      <c r="A1471" s="10" t="str">
        <f t="shared" si="22"/>
        <v>2016Greater Fresno Area1-in-10July PeakCAISO8</v>
      </c>
      <c r="B1471" s="10" t="s">
        <v>57</v>
      </c>
      <c r="C1471" s="10" t="s">
        <v>37</v>
      </c>
      <c r="D1471" s="10" t="s">
        <v>3</v>
      </c>
      <c r="E1471" s="10" t="s">
        <v>1</v>
      </c>
      <c r="F1471">
        <v>8</v>
      </c>
      <c r="G1471">
        <v>1.0290453433990479</v>
      </c>
      <c r="H1471">
        <v>1.0290453433990479</v>
      </c>
      <c r="I1471">
        <v>81.375</v>
      </c>
      <c r="J1471">
        <v>0</v>
      </c>
      <c r="K1471">
        <v>19331</v>
      </c>
      <c r="L1471">
        <v>17731.322124999999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 t="s">
        <v>39</v>
      </c>
      <c r="Z1471" s="3"/>
    </row>
    <row r="1472" spans="1:26" hidden="1" x14ac:dyDescent="0.25">
      <c r="A1472" s="10" t="str">
        <f t="shared" si="22"/>
        <v>2016Greater Fresno Area1-in-10July PeakPGE8</v>
      </c>
      <c r="B1472" s="10" t="s">
        <v>57</v>
      </c>
      <c r="C1472" s="10" t="s">
        <v>37</v>
      </c>
      <c r="D1472" s="10" t="s">
        <v>3</v>
      </c>
      <c r="E1472" s="10" t="s">
        <v>1</v>
      </c>
      <c r="F1472">
        <v>8</v>
      </c>
      <c r="G1472">
        <v>1.0595310926437378</v>
      </c>
      <c r="H1472">
        <v>1.0595310926437378</v>
      </c>
      <c r="I1472">
        <v>83.625</v>
      </c>
      <c r="J1472">
        <v>0</v>
      </c>
      <c r="K1472">
        <v>19331</v>
      </c>
      <c r="L1472">
        <v>17731.322124999999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 t="s">
        <v>38</v>
      </c>
      <c r="Z1472" s="3"/>
    </row>
    <row r="1473" spans="1:26" hidden="1" x14ac:dyDescent="0.25">
      <c r="A1473" s="10" t="str">
        <f t="shared" si="22"/>
        <v>2016Greater Fresno Area1-in-2July PeakPGE8</v>
      </c>
      <c r="B1473" s="10" t="s">
        <v>57</v>
      </c>
      <c r="C1473" s="10" t="s">
        <v>37</v>
      </c>
      <c r="D1473" s="10" t="s">
        <v>3</v>
      </c>
      <c r="E1473" s="10" t="s">
        <v>9</v>
      </c>
      <c r="F1473">
        <v>8</v>
      </c>
      <c r="G1473">
        <v>0.98324483633041382</v>
      </c>
      <c r="H1473">
        <v>0.98324483633041382</v>
      </c>
      <c r="I1473">
        <v>79.875</v>
      </c>
      <c r="J1473">
        <v>0</v>
      </c>
      <c r="K1473">
        <v>19331</v>
      </c>
      <c r="L1473">
        <v>17731.322124999999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 t="s">
        <v>38</v>
      </c>
      <c r="Z1473" s="3"/>
    </row>
    <row r="1474" spans="1:26" hidden="1" x14ac:dyDescent="0.25">
      <c r="A1474" s="10" t="str">
        <f t="shared" ref="A1474:A1537" si="23">CONCATENATE(B1474,C1474,E1474,D1474,S1474,F1474)</f>
        <v>2016Greater Fresno Area1-in-10July PeakCAISO9</v>
      </c>
      <c r="B1474" s="10" t="s">
        <v>57</v>
      </c>
      <c r="C1474" s="10" t="s">
        <v>37</v>
      </c>
      <c r="D1474" s="10" t="s">
        <v>3</v>
      </c>
      <c r="E1474" s="10" t="s">
        <v>1</v>
      </c>
      <c r="F1474">
        <v>9</v>
      </c>
      <c r="G1474">
        <v>1.0152269601821899</v>
      </c>
      <c r="H1474">
        <v>1.0152269601821899</v>
      </c>
      <c r="I1474">
        <v>85.125</v>
      </c>
      <c r="J1474">
        <v>0</v>
      </c>
      <c r="K1474">
        <v>19331</v>
      </c>
      <c r="L1474">
        <v>17731.322124999999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 t="s">
        <v>39</v>
      </c>
      <c r="Z1474" s="3"/>
    </row>
    <row r="1475" spans="1:26" hidden="1" x14ac:dyDescent="0.25">
      <c r="A1475" s="10" t="str">
        <f t="shared" si="23"/>
        <v>2016Greater Fresno Area1-in-2July PeakCAISO9</v>
      </c>
      <c r="B1475" s="10" t="s">
        <v>57</v>
      </c>
      <c r="C1475" s="10" t="s">
        <v>37</v>
      </c>
      <c r="D1475" s="10" t="s">
        <v>3</v>
      </c>
      <c r="E1475" s="10" t="s">
        <v>9</v>
      </c>
      <c r="F1475">
        <v>9</v>
      </c>
      <c r="G1475">
        <v>0.99812209606170654</v>
      </c>
      <c r="H1475">
        <v>0.99812209606170654</v>
      </c>
      <c r="I1475">
        <v>85.625</v>
      </c>
      <c r="J1475">
        <v>0</v>
      </c>
      <c r="K1475">
        <v>19331</v>
      </c>
      <c r="L1475">
        <v>17731.322124999999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 t="s">
        <v>39</v>
      </c>
      <c r="Z1475" s="3"/>
    </row>
    <row r="1476" spans="1:26" hidden="1" x14ac:dyDescent="0.25">
      <c r="A1476" s="10" t="str">
        <f t="shared" si="23"/>
        <v>2016Greater Fresno Area1-in-2July PeakPGE9</v>
      </c>
      <c r="B1476" s="10" t="s">
        <v>57</v>
      </c>
      <c r="C1476" s="10" t="s">
        <v>37</v>
      </c>
      <c r="D1476" s="10" t="s">
        <v>3</v>
      </c>
      <c r="E1476" s="10" t="s">
        <v>9</v>
      </c>
      <c r="F1476">
        <v>9</v>
      </c>
      <c r="G1476">
        <v>0.97004139423370361</v>
      </c>
      <c r="H1476">
        <v>0.97004139423370361</v>
      </c>
      <c r="I1476">
        <v>84.5</v>
      </c>
      <c r="J1476">
        <v>0</v>
      </c>
      <c r="K1476">
        <v>19331</v>
      </c>
      <c r="L1476">
        <v>17731.322124999999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 t="s">
        <v>38</v>
      </c>
      <c r="Z1476" s="3"/>
    </row>
    <row r="1477" spans="1:26" hidden="1" x14ac:dyDescent="0.25">
      <c r="A1477" s="10" t="str">
        <f t="shared" si="23"/>
        <v>2016Greater Fresno Area1-in-10July PeakPGE9</v>
      </c>
      <c r="B1477" s="10" t="s">
        <v>57</v>
      </c>
      <c r="C1477" s="10" t="s">
        <v>37</v>
      </c>
      <c r="D1477" s="10" t="s">
        <v>3</v>
      </c>
      <c r="E1477" s="10" t="s">
        <v>1</v>
      </c>
      <c r="F1477">
        <v>9</v>
      </c>
      <c r="G1477">
        <v>1.0453032255172729</v>
      </c>
      <c r="H1477">
        <v>1.0453032255172729</v>
      </c>
      <c r="I1477">
        <v>87.5</v>
      </c>
      <c r="J1477">
        <v>0</v>
      </c>
      <c r="K1477">
        <v>19331</v>
      </c>
      <c r="L1477">
        <v>17731.322124999999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 t="s">
        <v>38</v>
      </c>
      <c r="Z1477" s="3"/>
    </row>
    <row r="1478" spans="1:26" hidden="1" x14ac:dyDescent="0.25">
      <c r="A1478" s="10" t="str">
        <f t="shared" si="23"/>
        <v>2016Greater Fresno Area1-in-10July PeakCAISO10</v>
      </c>
      <c r="B1478" s="10" t="s">
        <v>57</v>
      </c>
      <c r="C1478" s="10" t="s">
        <v>37</v>
      </c>
      <c r="D1478" s="10" t="s">
        <v>3</v>
      </c>
      <c r="E1478" s="10" t="s">
        <v>1</v>
      </c>
      <c r="F1478">
        <v>10</v>
      </c>
      <c r="G1478">
        <v>1.0732704401016235</v>
      </c>
      <c r="H1478">
        <v>1.0732704401016235</v>
      </c>
      <c r="I1478">
        <v>89.75</v>
      </c>
      <c r="J1478">
        <v>0</v>
      </c>
      <c r="K1478">
        <v>19331</v>
      </c>
      <c r="L1478">
        <v>17731.322124999999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 t="s">
        <v>39</v>
      </c>
      <c r="Z1478" s="3"/>
    </row>
    <row r="1479" spans="1:26" hidden="1" x14ac:dyDescent="0.25">
      <c r="A1479" s="10" t="str">
        <f t="shared" si="23"/>
        <v>2016Greater Fresno Area1-in-2July PeakCAISO10</v>
      </c>
      <c r="B1479" s="10" t="s">
        <v>57</v>
      </c>
      <c r="C1479" s="10" t="s">
        <v>37</v>
      </c>
      <c r="D1479" s="10" t="s">
        <v>3</v>
      </c>
      <c r="E1479" s="10" t="s">
        <v>9</v>
      </c>
      <c r="F1479">
        <v>10</v>
      </c>
      <c r="G1479">
        <v>1.0551877021789551</v>
      </c>
      <c r="H1479">
        <v>1.0551877021789551</v>
      </c>
      <c r="I1479">
        <v>89.25</v>
      </c>
      <c r="J1479">
        <v>0</v>
      </c>
      <c r="K1479">
        <v>19331</v>
      </c>
      <c r="L1479">
        <v>17731.322124999999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 t="s">
        <v>39</v>
      </c>
      <c r="Z1479" s="3"/>
    </row>
    <row r="1480" spans="1:26" hidden="1" x14ac:dyDescent="0.25">
      <c r="A1480" s="10" t="str">
        <f t="shared" si="23"/>
        <v>2016Greater Fresno Area1-in-2July PeakPGE10</v>
      </c>
      <c r="B1480" s="10" t="s">
        <v>57</v>
      </c>
      <c r="C1480" s="10" t="s">
        <v>37</v>
      </c>
      <c r="D1480" s="10" t="s">
        <v>3</v>
      </c>
      <c r="E1480" s="10" t="s">
        <v>9</v>
      </c>
      <c r="F1480">
        <v>10</v>
      </c>
      <c r="G1480">
        <v>1.0255014896392822</v>
      </c>
      <c r="H1480">
        <v>1.0255014896392822</v>
      </c>
      <c r="I1480">
        <v>88.5</v>
      </c>
      <c r="J1480">
        <v>0</v>
      </c>
      <c r="K1480">
        <v>19331</v>
      </c>
      <c r="L1480">
        <v>17731.322124999999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 t="s">
        <v>38</v>
      </c>
      <c r="Z1480" s="3"/>
    </row>
    <row r="1481" spans="1:26" hidden="1" x14ac:dyDescent="0.25">
      <c r="A1481" s="10" t="str">
        <f t="shared" si="23"/>
        <v>2016Greater Fresno Area1-in-10July PeakPGE10</v>
      </c>
      <c r="B1481" s="10" t="s">
        <v>57</v>
      </c>
      <c r="C1481" s="10" t="s">
        <v>37</v>
      </c>
      <c r="D1481" s="10" t="s">
        <v>3</v>
      </c>
      <c r="E1481" s="10" t="s">
        <v>1</v>
      </c>
      <c r="F1481">
        <v>10</v>
      </c>
      <c r="G1481">
        <v>1.1050662994384766</v>
      </c>
      <c r="H1481">
        <v>1.1050662994384766</v>
      </c>
      <c r="I1481">
        <v>91.5</v>
      </c>
      <c r="J1481">
        <v>0</v>
      </c>
      <c r="K1481">
        <v>19331</v>
      </c>
      <c r="L1481">
        <v>17731.322124999999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 t="s">
        <v>38</v>
      </c>
      <c r="Z1481" s="3"/>
    </row>
    <row r="1482" spans="1:26" hidden="1" x14ac:dyDescent="0.25">
      <c r="A1482" s="10" t="str">
        <f t="shared" si="23"/>
        <v>2016Greater Fresno Area1-in-10July PeakCAISO11</v>
      </c>
      <c r="B1482" s="10" t="s">
        <v>57</v>
      </c>
      <c r="C1482" s="10" t="s">
        <v>37</v>
      </c>
      <c r="D1482" s="10" t="s">
        <v>3</v>
      </c>
      <c r="E1482" s="10" t="s">
        <v>1</v>
      </c>
      <c r="F1482">
        <v>11</v>
      </c>
      <c r="G1482">
        <v>1.2103005647659302</v>
      </c>
      <c r="H1482">
        <v>1.2103005647659302</v>
      </c>
      <c r="I1482">
        <v>93.75</v>
      </c>
      <c r="J1482">
        <v>0</v>
      </c>
      <c r="K1482">
        <v>19331</v>
      </c>
      <c r="L1482">
        <v>17731.322124999999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 t="s">
        <v>39</v>
      </c>
      <c r="Z1482" s="3"/>
    </row>
    <row r="1483" spans="1:26" hidden="1" x14ac:dyDescent="0.25">
      <c r="A1483" s="10" t="str">
        <f t="shared" si="23"/>
        <v>2016Greater Fresno Area1-in-2July PeakCAISO11</v>
      </c>
      <c r="B1483" s="10" t="s">
        <v>57</v>
      </c>
      <c r="C1483" s="10" t="s">
        <v>37</v>
      </c>
      <c r="D1483" s="10" t="s">
        <v>3</v>
      </c>
      <c r="E1483" s="10" t="s">
        <v>9</v>
      </c>
      <c r="F1483">
        <v>11</v>
      </c>
      <c r="G1483">
        <v>1.1899091005325317</v>
      </c>
      <c r="H1483">
        <v>1.1899091005325317</v>
      </c>
      <c r="I1483">
        <v>91.875</v>
      </c>
      <c r="J1483">
        <v>0</v>
      </c>
      <c r="K1483">
        <v>19331</v>
      </c>
      <c r="L1483">
        <v>17731.322124999999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 t="s">
        <v>39</v>
      </c>
      <c r="Z1483" s="3"/>
    </row>
    <row r="1484" spans="1:26" hidden="1" x14ac:dyDescent="0.25">
      <c r="A1484" s="10" t="str">
        <f t="shared" si="23"/>
        <v>2016Greater Fresno Area1-in-2July PeakPGE11</v>
      </c>
      <c r="B1484" s="10" t="s">
        <v>57</v>
      </c>
      <c r="C1484" s="10" t="s">
        <v>37</v>
      </c>
      <c r="D1484" s="10" t="s">
        <v>3</v>
      </c>
      <c r="E1484" s="10" t="s">
        <v>9</v>
      </c>
      <c r="F1484">
        <v>11</v>
      </c>
      <c r="G1484">
        <v>1.1564327478408813</v>
      </c>
      <c r="H1484">
        <v>1.1564327478408813</v>
      </c>
      <c r="I1484">
        <v>92.375</v>
      </c>
      <c r="J1484">
        <v>0</v>
      </c>
      <c r="K1484">
        <v>19331</v>
      </c>
      <c r="L1484">
        <v>17731.322124999999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 t="s">
        <v>38</v>
      </c>
      <c r="Z1484" s="3"/>
    </row>
    <row r="1485" spans="1:26" hidden="1" x14ac:dyDescent="0.25">
      <c r="A1485" s="10" t="str">
        <f t="shared" si="23"/>
        <v>2016Greater Fresno Area1-in-10July PeakPGE11</v>
      </c>
      <c r="B1485" s="10" t="s">
        <v>57</v>
      </c>
      <c r="C1485" s="10" t="s">
        <v>37</v>
      </c>
      <c r="D1485" s="10" t="s">
        <v>3</v>
      </c>
      <c r="E1485" s="10" t="s">
        <v>1</v>
      </c>
      <c r="F1485">
        <v>11</v>
      </c>
      <c r="G1485">
        <v>1.2461559772491455</v>
      </c>
      <c r="H1485">
        <v>1.2461559772491455</v>
      </c>
      <c r="I1485">
        <v>94.75</v>
      </c>
      <c r="J1485">
        <v>0</v>
      </c>
      <c r="K1485">
        <v>19331</v>
      </c>
      <c r="L1485">
        <v>17731.322124999999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 t="s">
        <v>38</v>
      </c>
      <c r="Z1485" s="3"/>
    </row>
    <row r="1486" spans="1:26" hidden="1" x14ac:dyDescent="0.25">
      <c r="A1486" s="10" t="str">
        <f t="shared" si="23"/>
        <v>2016Greater Fresno Area1-in-10July PeakCAISO12</v>
      </c>
      <c r="B1486" s="10" t="s">
        <v>57</v>
      </c>
      <c r="C1486" s="10" t="s">
        <v>37</v>
      </c>
      <c r="D1486" s="10" t="s">
        <v>3</v>
      </c>
      <c r="E1486" s="10" t="s">
        <v>1</v>
      </c>
      <c r="F1486">
        <v>12</v>
      </c>
      <c r="G1486">
        <v>1.4453942775726318</v>
      </c>
      <c r="H1486">
        <v>1.4453942775726318</v>
      </c>
      <c r="I1486">
        <v>97.25</v>
      </c>
      <c r="J1486">
        <v>0</v>
      </c>
      <c r="K1486">
        <v>19331</v>
      </c>
      <c r="L1486">
        <v>17731.322124999999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 t="s">
        <v>39</v>
      </c>
      <c r="Z1486" s="3"/>
    </row>
    <row r="1487" spans="1:26" hidden="1" x14ac:dyDescent="0.25">
      <c r="A1487" s="10" t="str">
        <f t="shared" si="23"/>
        <v>2016Greater Fresno Area1-in-2July PeakCAISO12</v>
      </c>
      <c r="B1487" s="10" t="s">
        <v>57</v>
      </c>
      <c r="C1487" s="10" t="s">
        <v>37</v>
      </c>
      <c r="D1487" s="10" t="s">
        <v>3</v>
      </c>
      <c r="E1487" s="10" t="s">
        <v>9</v>
      </c>
      <c r="F1487">
        <v>12</v>
      </c>
      <c r="G1487">
        <v>1.4210418462753296</v>
      </c>
      <c r="H1487">
        <v>1.4210418462753296</v>
      </c>
      <c r="I1487">
        <v>95</v>
      </c>
      <c r="J1487">
        <v>0</v>
      </c>
      <c r="K1487">
        <v>19331</v>
      </c>
      <c r="L1487">
        <v>17731.322124999999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 t="s">
        <v>39</v>
      </c>
      <c r="Z1487" s="3"/>
    </row>
    <row r="1488" spans="1:26" hidden="1" x14ac:dyDescent="0.25">
      <c r="A1488" s="10" t="str">
        <f t="shared" si="23"/>
        <v>2016Greater Fresno Area1-in-2July PeakPGE12</v>
      </c>
      <c r="B1488" s="10" t="s">
        <v>57</v>
      </c>
      <c r="C1488" s="10" t="s">
        <v>37</v>
      </c>
      <c r="D1488" s="10" t="s">
        <v>3</v>
      </c>
      <c r="E1488" s="10" t="s">
        <v>9</v>
      </c>
      <c r="F1488">
        <v>12</v>
      </c>
      <c r="G1488">
        <v>1.3810628652572632</v>
      </c>
      <c r="H1488">
        <v>1.3810628652572632</v>
      </c>
      <c r="I1488">
        <v>95.75</v>
      </c>
      <c r="J1488">
        <v>0</v>
      </c>
      <c r="K1488">
        <v>19331</v>
      </c>
      <c r="L1488">
        <v>17731.322124999999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 t="s">
        <v>38</v>
      </c>
      <c r="Z1488" s="3"/>
    </row>
    <row r="1489" spans="1:26" hidden="1" x14ac:dyDescent="0.25">
      <c r="A1489" s="10" t="str">
        <f t="shared" si="23"/>
        <v>2016Greater Fresno Area1-in-10July PeakPGE12</v>
      </c>
      <c r="B1489" s="10" t="s">
        <v>57</v>
      </c>
      <c r="C1489" s="10" t="s">
        <v>37</v>
      </c>
      <c r="D1489" s="10" t="s">
        <v>3</v>
      </c>
      <c r="E1489" s="10" t="s">
        <v>1</v>
      </c>
      <c r="F1489">
        <v>12</v>
      </c>
      <c r="G1489">
        <v>1.488214373588562</v>
      </c>
      <c r="H1489">
        <v>1.488214373588562</v>
      </c>
      <c r="I1489">
        <v>98.25</v>
      </c>
      <c r="J1489">
        <v>0</v>
      </c>
      <c r="K1489">
        <v>19331</v>
      </c>
      <c r="L1489">
        <v>17731.322124999999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 t="s">
        <v>38</v>
      </c>
      <c r="Z1489" s="3"/>
    </row>
    <row r="1490" spans="1:26" hidden="1" x14ac:dyDescent="0.25">
      <c r="A1490" s="10" t="str">
        <f t="shared" si="23"/>
        <v>2016Greater Fresno Area1-in-2July PeakCAISO13</v>
      </c>
      <c r="B1490" s="10" t="s">
        <v>57</v>
      </c>
      <c r="C1490" s="10" t="s">
        <v>37</v>
      </c>
      <c r="D1490" s="10" t="s">
        <v>3</v>
      </c>
      <c r="E1490" s="10" t="s">
        <v>9</v>
      </c>
      <c r="F1490">
        <v>13</v>
      </c>
      <c r="G1490">
        <v>1.7292079925537109</v>
      </c>
      <c r="H1490">
        <v>1.7292079925537109</v>
      </c>
      <c r="I1490">
        <v>98.75</v>
      </c>
      <c r="J1490">
        <v>0</v>
      </c>
      <c r="K1490">
        <v>19331</v>
      </c>
      <c r="L1490">
        <v>17731.322124999999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 t="s">
        <v>39</v>
      </c>
      <c r="Z1490" s="3"/>
    </row>
    <row r="1491" spans="1:26" hidden="1" x14ac:dyDescent="0.25">
      <c r="A1491" s="10" t="str">
        <f t="shared" si="23"/>
        <v>2016Greater Fresno Area1-in-10July PeakCAISO13</v>
      </c>
      <c r="B1491" s="10" t="s">
        <v>57</v>
      </c>
      <c r="C1491" s="10" t="s">
        <v>37</v>
      </c>
      <c r="D1491" s="10" t="s">
        <v>3</v>
      </c>
      <c r="E1491" s="10" t="s">
        <v>1</v>
      </c>
      <c r="F1491">
        <v>13</v>
      </c>
      <c r="G1491">
        <v>1.7588413953781128</v>
      </c>
      <c r="H1491">
        <v>1.7588413953781128</v>
      </c>
      <c r="I1491">
        <v>100.25</v>
      </c>
      <c r="J1491">
        <v>0</v>
      </c>
      <c r="K1491">
        <v>19331</v>
      </c>
      <c r="L1491">
        <v>17731.322124999999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 t="s">
        <v>39</v>
      </c>
      <c r="Z1491" s="3"/>
    </row>
    <row r="1492" spans="1:26" hidden="1" x14ac:dyDescent="0.25">
      <c r="A1492" s="10" t="str">
        <f t="shared" si="23"/>
        <v>2016Greater Fresno Area1-in-2July PeakPGE13</v>
      </c>
      <c r="B1492" s="10" t="s">
        <v>57</v>
      </c>
      <c r="C1492" s="10" t="s">
        <v>37</v>
      </c>
      <c r="D1492" s="10" t="s">
        <v>3</v>
      </c>
      <c r="E1492" s="10" t="s">
        <v>9</v>
      </c>
      <c r="F1492">
        <v>13</v>
      </c>
      <c r="G1492">
        <v>1.6805592775344849</v>
      </c>
      <c r="H1492">
        <v>1.6805592775344849</v>
      </c>
      <c r="I1492">
        <v>98.875</v>
      </c>
      <c r="J1492">
        <v>0</v>
      </c>
      <c r="K1492">
        <v>19331</v>
      </c>
      <c r="L1492">
        <v>17731.322124999999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 t="s">
        <v>38</v>
      </c>
      <c r="Z1492" s="3"/>
    </row>
    <row r="1493" spans="1:26" hidden="1" x14ac:dyDescent="0.25">
      <c r="A1493" s="10" t="str">
        <f t="shared" si="23"/>
        <v>2016Greater Fresno Area1-in-10July PeakPGE13</v>
      </c>
      <c r="B1493" s="10" t="s">
        <v>57</v>
      </c>
      <c r="C1493" s="10" t="s">
        <v>37</v>
      </c>
      <c r="D1493" s="10" t="s">
        <v>3</v>
      </c>
      <c r="E1493" s="10" t="s">
        <v>1</v>
      </c>
      <c r="F1493">
        <v>13</v>
      </c>
      <c r="G1493">
        <v>1.8109475374221802</v>
      </c>
      <c r="H1493">
        <v>1.8109475374221802</v>
      </c>
      <c r="I1493">
        <v>101.625</v>
      </c>
      <c r="J1493">
        <v>0</v>
      </c>
      <c r="K1493">
        <v>19331</v>
      </c>
      <c r="L1493">
        <v>17731.322124999999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 t="s">
        <v>38</v>
      </c>
      <c r="Z1493" s="3"/>
    </row>
    <row r="1494" spans="1:26" hidden="1" x14ac:dyDescent="0.25">
      <c r="A1494" s="10" t="str">
        <f t="shared" si="23"/>
        <v>2016Greater Fresno Area1-in-2July PeakCAISO14</v>
      </c>
      <c r="B1494" s="10" t="s">
        <v>57</v>
      </c>
      <c r="C1494" s="10" t="s">
        <v>37</v>
      </c>
      <c r="D1494" s="10" t="s">
        <v>3</v>
      </c>
      <c r="E1494" s="10" t="s">
        <v>9</v>
      </c>
      <c r="F1494">
        <v>14</v>
      </c>
      <c r="G1494">
        <v>2.0994119644165039</v>
      </c>
      <c r="H1494">
        <v>1.6193512678146362</v>
      </c>
      <c r="I1494">
        <v>101.875</v>
      </c>
      <c r="J1494">
        <v>0.10273714363574982</v>
      </c>
      <c r="K1494">
        <v>19331</v>
      </c>
      <c r="L1494">
        <v>17731.322124999999</v>
      </c>
      <c r="M1494">
        <v>0.48006069660186768</v>
      </c>
      <c r="N1494">
        <v>0.3483927845954895</v>
      </c>
      <c r="O1494">
        <v>0.42618533968925476</v>
      </c>
      <c r="P1494">
        <v>0.48006069660186768</v>
      </c>
      <c r="Q1494">
        <v>0.53393608331680298</v>
      </c>
      <c r="R1494">
        <v>0.61172860860824585</v>
      </c>
      <c r="S1494" t="s">
        <v>39</v>
      </c>
      <c r="Z1494" s="3"/>
    </row>
    <row r="1495" spans="1:26" hidden="1" x14ac:dyDescent="0.25">
      <c r="A1495" s="10" t="str">
        <f t="shared" si="23"/>
        <v>2016Greater Fresno Area1-in-10July PeakCAISO14</v>
      </c>
      <c r="B1495" s="10" t="s">
        <v>57</v>
      </c>
      <c r="C1495" s="10" t="s">
        <v>37</v>
      </c>
      <c r="D1495" s="10" t="s">
        <v>3</v>
      </c>
      <c r="E1495" s="10" t="s">
        <v>1</v>
      </c>
      <c r="F1495">
        <v>14</v>
      </c>
      <c r="G1495">
        <v>2.1353895664215088</v>
      </c>
      <c r="H1495">
        <v>1.6329524517059326</v>
      </c>
      <c r="I1495">
        <v>103.75</v>
      </c>
      <c r="J1495">
        <v>0.10273714363574982</v>
      </c>
      <c r="K1495">
        <v>19331</v>
      </c>
      <c r="L1495">
        <v>17731.322124999999</v>
      </c>
      <c r="M1495">
        <v>0.5024370551109314</v>
      </c>
      <c r="N1495">
        <v>0.37076914310455322</v>
      </c>
      <c r="O1495">
        <v>0.44856169819831848</v>
      </c>
      <c r="P1495">
        <v>0.5024370551109314</v>
      </c>
      <c r="Q1495">
        <v>0.5563124418258667</v>
      </c>
      <c r="R1495">
        <v>0.63410496711730957</v>
      </c>
      <c r="S1495" t="s">
        <v>39</v>
      </c>
      <c r="Z1495" s="3"/>
    </row>
    <row r="1496" spans="1:26" hidden="1" x14ac:dyDescent="0.25">
      <c r="A1496" s="10" t="str">
        <f t="shared" si="23"/>
        <v>2016Greater Fresno Area1-in-10July PeakPGE14</v>
      </c>
      <c r="B1496" s="10" t="s">
        <v>57</v>
      </c>
      <c r="C1496" s="10" t="s">
        <v>37</v>
      </c>
      <c r="D1496" s="10" t="s">
        <v>3</v>
      </c>
      <c r="E1496" s="10" t="s">
        <v>1</v>
      </c>
      <c r="F1496">
        <v>14</v>
      </c>
      <c r="G1496">
        <v>2.1986510753631592</v>
      </c>
      <c r="H1496">
        <v>1.6694563627243042</v>
      </c>
      <c r="I1496">
        <v>104.5</v>
      </c>
      <c r="J1496">
        <v>0.10273714363574982</v>
      </c>
      <c r="K1496">
        <v>19331</v>
      </c>
      <c r="L1496">
        <v>17731.322124999999</v>
      </c>
      <c r="M1496">
        <v>0.52919471263885498</v>
      </c>
      <c r="N1496">
        <v>0.39752680063247681</v>
      </c>
      <c r="O1496">
        <v>0.47531935572624207</v>
      </c>
      <c r="P1496">
        <v>0.52919471263885498</v>
      </c>
      <c r="Q1496">
        <v>0.58307009935379028</v>
      </c>
      <c r="R1496">
        <v>0.66086262464523315</v>
      </c>
      <c r="S1496" t="s">
        <v>38</v>
      </c>
      <c r="Z1496" s="3"/>
    </row>
    <row r="1497" spans="1:26" hidden="1" x14ac:dyDescent="0.25">
      <c r="A1497" s="10" t="str">
        <f t="shared" si="23"/>
        <v>2016Greater Fresno Area1-in-2July PeakPGE14</v>
      </c>
      <c r="B1497" s="10" t="s">
        <v>57</v>
      </c>
      <c r="C1497" s="10" t="s">
        <v>37</v>
      </c>
      <c r="D1497" s="10" t="s">
        <v>3</v>
      </c>
      <c r="E1497" s="10" t="s">
        <v>9</v>
      </c>
      <c r="F1497">
        <v>14</v>
      </c>
      <c r="G1497">
        <v>2.0403480529785156</v>
      </c>
      <c r="H1497">
        <v>1.583873987197876</v>
      </c>
      <c r="I1497">
        <v>101.5</v>
      </c>
      <c r="J1497">
        <v>0.10273714363574982</v>
      </c>
      <c r="K1497">
        <v>19331</v>
      </c>
      <c r="L1497">
        <v>17731.322124999999</v>
      </c>
      <c r="M1497">
        <v>0.45647409558296204</v>
      </c>
      <c r="N1497">
        <v>0.32480618357658386</v>
      </c>
      <c r="O1497">
        <v>0.40259873867034912</v>
      </c>
      <c r="P1497">
        <v>0.45647409558296204</v>
      </c>
      <c r="Q1497">
        <v>0.51034945249557495</v>
      </c>
      <c r="R1497">
        <v>0.5881420373916626</v>
      </c>
      <c r="S1497" t="s">
        <v>38</v>
      </c>
      <c r="Z1497" s="3"/>
    </row>
    <row r="1498" spans="1:26" hidden="1" x14ac:dyDescent="0.25">
      <c r="A1498" s="10" t="str">
        <f t="shared" si="23"/>
        <v>2016Greater Fresno Area1-in-2July PeakCAISO15</v>
      </c>
      <c r="B1498" s="10" t="s">
        <v>57</v>
      </c>
      <c r="C1498" s="10" t="s">
        <v>37</v>
      </c>
      <c r="D1498" s="10" t="s">
        <v>3</v>
      </c>
      <c r="E1498" s="10" t="s">
        <v>9</v>
      </c>
      <c r="F1498">
        <v>15</v>
      </c>
      <c r="G1498">
        <v>2.4818534851074219</v>
      </c>
      <c r="H1498">
        <v>1.8981882333755493</v>
      </c>
      <c r="I1498">
        <v>104.5</v>
      </c>
      <c r="J1498">
        <v>0.1230589896440506</v>
      </c>
      <c r="K1498">
        <v>19331</v>
      </c>
      <c r="L1498">
        <v>17731.322124999999</v>
      </c>
      <c r="M1498">
        <v>0.58366525173187256</v>
      </c>
      <c r="N1498">
        <v>0.42595285177230835</v>
      </c>
      <c r="O1498">
        <v>0.51913309097290039</v>
      </c>
      <c r="P1498">
        <v>0.58366525173187256</v>
      </c>
      <c r="Q1498">
        <v>0.64819741249084473</v>
      </c>
      <c r="R1498">
        <v>0.74137765169143677</v>
      </c>
      <c r="S1498" t="s">
        <v>39</v>
      </c>
      <c r="Z1498" s="3"/>
    </row>
    <row r="1499" spans="1:26" hidden="1" x14ac:dyDescent="0.25">
      <c r="A1499" s="10" t="str">
        <f t="shared" si="23"/>
        <v>2016Greater Fresno Area1-in-10July PeakCAISO15</v>
      </c>
      <c r="B1499" s="10" t="s">
        <v>57</v>
      </c>
      <c r="C1499" s="10" t="s">
        <v>37</v>
      </c>
      <c r="D1499" s="10" t="s">
        <v>3</v>
      </c>
      <c r="E1499" s="10" t="s">
        <v>1</v>
      </c>
      <c r="F1499">
        <v>15</v>
      </c>
      <c r="G1499">
        <v>2.5243847370147705</v>
      </c>
      <c r="H1499">
        <v>1.9194945096969604</v>
      </c>
      <c r="I1499">
        <v>106.125</v>
      </c>
      <c r="J1499">
        <v>0.1230589896440506</v>
      </c>
      <c r="K1499">
        <v>19331</v>
      </c>
      <c r="L1499">
        <v>17731.322124999999</v>
      </c>
      <c r="M1499">
        <v>0.60489022731781006</v>
      </c>
      <c r="N1499">
        <v>0.44717782735824585</v>
      </c>
      <c r="O1499">
        <v>0.54035806655883789</v>
      </c>
      <c r="P1499">
        <v>0.60489022731781006</v>
      </c>
      <c r="Q1499">
        <v>0.66942238807678223</v>
      </c>
      <c r="R1499">
        <v>0.76260262727737427</v>
      </c>
      <c r="S1499" t="s">
        <v>39</v>
      </c>
      <c r="Z1499" s="3"/>
    </row>
    <row r="1500" spans="1:26" hidden="1" x14ac:dyDescent="0.25">
      <c r="A1500" s="10" t="str">
        <f t="shared" si="23"/>
        <v>2016Greater Fresno Area1-in-2July PeakPGE15</v>
      </c>
      <c r="B1500" s="10" t="s">
        <v>57</v>
      </c>
      <c r="C1500" s="10" t="s">
        <v>37</v>
      </c>
      <c r="D1500" s="10" t="s">
        <v>3</v>
      </c>
      <c r="E1500" s="10" t="s">
        <v>9</v>
      </c>
      <c r="F1500">
        <v>15</v>
      </c>
      <c r="G1500">
        <v>2.4120299816131592</v>
      </c>
      <c r="H1500">
        <v>1.8592190742492676</v>
      </c>
      <c r="I1500">
        <v>103.75</v>
      </c>
      <c r="J1500">
        <v>0.1230589896440506</v>
      </c>
      <c r="K1500">
        <v>19331</v>
      </c>
      <c r="L1500">
        <v>17731.322124999999</v>
      </c>
      <c r="M1500">
        <v>0.55281096696853638</v>
      </c>
      <c r="N1500">
        <v>0.39509856700897217</v>
      </c>
      <c r="O1500">
        <v>0.4882788360118866</v>
      </c>
      <c r="P1500">
        <v>0.55281096696853638</v>
      </c>
      <c r="Q1500">
        <v>0.61734312772750854</v>
      </c>
      <c r="R1500">
        <v>0.71052336692810059</v>
      </c>
      <c r="S1500" t="s">
        <v>38</v>
      </c>
      <c r="Z1500" s="3"/>
    </row>
    <row r="1501" spans="1:26" hidden="1" x14ac:dyDescent="0.25">
      <c r="A1501" s="10" t="str">
        <f t="shared" si="23"/>
        <v>2016Greater Fresno Area1-in-10July PeakPGE15</v>
      </c>
      <c r="B1501" s="10" t="s">
        <v>57</v>
      </c>
      <c r="C1501" s="10" t="s">
        <v>37</v>
      </c>
      <c r="D1501" s="10" t="s">
        <v>3</v>
      </c>
      <c r="E1501" s="10" t="s">
        <v>1</v>
      </c>
      <c r="F1501">
        <v>15</v>
      </c>
      <c r="G1501">
        <v>2.5991702079772949</v>
      </c>
      <c r="H1501">
        <v>1.9614601135253906</v>
      </c>
      <c r="I1501">
        <v>107.125</v>
      </c>
      <c r="J1501">
        <v>0.1230589896440506</v>
      </c>
      <c r="K1501">
        <v>19331</v>
      </c>
      <c r="L1501">
        <v>17731.322124999999</v>
      </c>
      <c r="M1501">
        <v>0.63771015405654907</v>
      </c>
      <c r="N1501">
        <v>0.47999775409698486</v>
      </c>
      <c r="O1501">
        <v>0.5731779932975769</v>
      </c>
      <c r="P1501">
        <v>0.63771015405654907</v>
      </c>
      <c r="Q1501">
        <v>0.70224231481552124</v>
      </c>
      <c r="R1501">
        <v>0.79542255401611328</v>
      </c>
      <c r="S1501" t="s">
        <v>38</v>
      </c>
      <c r="Z1501" s="3"/>
    </row>
    <row r="1502" spans="1:26" hidden="1" x14ac:dyDescent="0.25">
      <c r="A1502" s="10" t="str">
        <f t="shared" si="23"/>
        <v>2016Greater Fresno Area1-in-10July PeakCAISO16</v>
      </c>
      <c r="B1502" s="10" t="s">
        <v>57</v>
      </c>
      <c r="C1502" s="10" t="s">
        <v>37</v>
      </c>
      <c r="D1502" s="10" t="s">
        <v>3</v>
      </c>
      <c r="E1502" s="10" t="s">
        <v>1</v>
      </c>
      <c r="F1502">
        <v>16</v>
      </c>
      <c r="G1502">
        <v>2.9368724822998047</v>
      </c>
      <c r="H1502">
        <v>2.0740361213684082</v>
      </c>
      <c r="I1502">
        <v>108.125</v>
      </c>
      <c r="J1502">
        <v>0.15615223348140717</v>
      </c>
      <c r="K1502">
        <v>19331</v>
      </c>
      <c r="L1502">
        <v>17731.322124999999</v>
      </c>
      <c r="M1502">
        <v>0.86283642053604126</v>
      </c>
      <c r="N1502">
        <v>0.6627117395401001</v>
      </c>
      <c r="O1502">
        <v>0.78095018863677979</v>
      </c>
      <c r="P1502">
        <v>0.86283642053604126</v>
      </c>
      <c r="Q1502">
        <v>0.94472265243530273</v>
      </c>
      <c r="R1502">
        <v>1.0629611015319824</v>
      </c>
      <c r="S1502" t="s">
        <v>39</v>
      </c>
      <c r="Z1502" s="3"/>
    </row>
    <row r="1503" spans="1:26" hidden="1" x14ac:dyDescent="0.25">
      <c r="A1503" s="10" t="str">
        <f t="shared" si="23"/>
        <v>2016Greater Fresno Area1-in-2July PeakCAISO16</v>
      </c>
      <c r="B1503" s="10" t="s">
        <v>57</v>
      </c>
      <c r="C1503" s="10" t="s">
        <v>37</v>
      </c>
      <c r="D1503" s="10" t="s">
        <v>3</v>
      </c>
      <c r="E1503" s="10" t="s">
        <v>9</v>
      </c>
      <c r="F1503">
        <v>16</v>
      </c>
      <c r="G1503">
        <v>2.8873913288116455</v>
      </c>
      <c r="H1503">
        <v>2.1139092445373535</v>
      </c>
      <c r="I1503">
        <v>104.375</v>
      </c>
      <c r="J1503">
        <v>0.15615223348140717</v>
      </c>
      <c r="K1503">
        <v>19331</v>
      </c>
      <c r="L1503">
        <v>17731.322124999999</v>
      </c>
      <c r="M1503">
        <v>0.77348208427429199</v>
      </c>
      <c r="N1503">
        <v>0.57335740327835083</v>
      </c>
      <c r="O1503">
        <v>0.69159585237503052</v>
      </c>
      <c r="P1503">
        <v>0.77348208427429199</v>
      </c>
      <c r="Q1503">
        <v>0.85536831617355347</v>
      </c>
      <c r="R1503">
        <v>0.97360676527023315</v>
      </c>
      <c r="S1503" t="s">
        <v>39</v>
      </c>
      <c r="Z1503" s="3"/>
    </row>
    <row r="1504" spans="1:26" hidden="1" x14ac:dyDescent="0.25">
      <c r="A1504" s="10" t="str">
        <f t="shared" si="23"/>
        <v>2016Greater Fresno Area1-in-2July PeakPGE16</v>
      </c>
      <c r="B1504" s="10" t="s">
        <v>57</v>
      </c>
      <c r="C1504" s="10" t="s">
        <v>37</v>
      </c>
      <c r="D1504" s="10" t="s">
        <v>3</v>
      </c>
      <c r="E1504" s="10" t="s">
        <v>9</v>
      </c>
      <c r="F1504">
        <v>16</v>
      </c>
      <c r="G1504">
        <v>2.8061587810516357</v>
      </c>
      <c r="H1504">
        <v>2.0244905948638916</v>
      </c>
      <c r="I1504">
        <v>105.375</v>
      </c>
      <c r="J1504">
        <v>0.15615223348140717</v>
      </c>
      <c r="K1504">
        <v>19331</v>
      </c>
      <c r="L1504">
        <v>17731.322124999999</v>
      </c>
      <c r="M1504">
        <v>0.78166812658309937</v>
      </c>
      <c r="N1504">
        <v>0.5815434455871582</v>
      </c>
      <c r="O1504">
        <v>0.69978189468383789</v>
      </c>
      <c r="P1504">
        <v>0.78166812658309937</v>
      </c>
      <c r="Q1504">
        <v>0.86355435848236084</v>
      </c>
      <c r="R1504">
        <v>0.98179280757904053</v>
      </c>
      <c r="S1504" t="s">
        <v>38</v>
      </c>
      <c r="Z1504" s="3"/>
    </row>
    <row r="1505" spans="1:26" hidden="1" x14ac:dyDescent="0.25">
      <c r="A1505" s="10" t="str">
        <f t="shared" si="23"/>
        <v>2016Greater Fresno Area1-in-10July PeakPGE16</v>
      </c>
      <c r="B1505" s="10" t="s">
        <v>57</v>
      </c>
      <c r="C1505" s="10" t="s">
        <v>37</v>
      </c>
      <c r="D1505" s="10" t="s">
        <v>3</v>
      </c>
      <c r="E1505" s="10" t="s">
        <v>1</v>
      </c>
      <c r="F1505">
        <v>16</v>
      </c>
      <c r="G1505">
        <v>3.0238778591156006</v>
      </c>
      <c r="H1505">
        <v>2.1466257572174072</v>
      </c>
      <c r="I1505">
        <v>108.125</v>
      </c>
      <c r="J1505">
        <v>0.15615223348140717</v>
      </c>
      <c r="K1505">
        <v>19331</v>
      </c>
      <c r="L1505">
        <v>17731.322124999999</v>
      </c>
      <c r="M1505">
        <v>0.87725216150283813</v>
      </c>
      <c r="N1505">
        <v>0.67712748050689697</v>
      </c>
      <c r="O1505">
        <v>0.79536592960357666</v>
      </c>
      <c r="P1505">
        <v>0.87725216150283813</v>
      </c>
      <c r="Q1505">
        <v>0.95913839340209961</v>
      </c>
      <c r="R1505">
        <v>1.0773768424987793</v>
      </c>
      <c r="S1505" t="s">
        <v>38</v>
      </c>
      <c r="Z1505" s="3"/>
    </row>
    <row r="1506" spans="1:26" hidden="1" x14ac:dyDescent="0.25">
      <c r="A1506" s="10" t="str">
        <f t="shared" si="23"/>
        <v>2016Greater Fresno Area1-in-2July PeakCAISO17</v>
      </c>
      <c r="B1506" s="10" t="s">
        <v>57</v>
      </c>
      <c r="C1506" s="10" t="s">
        <v>37</v>
      </c>
      <c r="D1506" s="10" t="s">
        <v>3</v>
      </c>
      <c r="E1506" s="10" t="s">
        <v>9</v>
      </c>
      <c r="F1506">
        <v>17</v>
      </c>
      <c r="G1506">
        <v>3.2511599063873291</v>
      </c>
      <c r="H1506">
        <v>2.3735766410827637</v>
      </c>
      <c r="I1506">
        <v>105.125</v>
      </c>
      <c r="J1506">
        <v>0.16046801209449768</v>
      </c>
      <c r="K1506">
        <v>19331</v>
      </c>
      <c r="L1506">
        <v>17731.322124999999</v>
      </c>
      <c r="M1506">
        <v>0.87758338451385498</v>
      </c>
      <c r="N1506">
        <v>0.67192757129669189</v>
      </c>
      <c r="O1506">
        <v>0.79343396425247192</v>
      </c>
      <c r="P1506">
        <v>0.87758338451385498</v>
      </c>
      <c r="Q1506">
        <v>0.96173280477523804</v>
      </c>
      <c r="R1506">
        <v>1.0832391977310181</v>
      </c>
      <c r="S1506" t="s">
        <v>39</v>
      </c>
      <c r="Z1506" s="3"/>
    </row>
    <row r="1507" spans="1:26" hidden="1" x14ac:dyDescent="0.25">
      <c r="A1507" s="10" t="str">
        <f t="shared" si="23"/>
        <v>2016Greater Fresno Area1-in-10July PeakCAISO17</v>
      </c>
      <c r="B1507" s="10" t="s">
        <v>57</v>
      </c>
      <c r="C1507" s="10" t="s">
        <v>37</v>
      </c>
      <c r="D1507" s="10" t="s">
        <v>3</v>
      </c>
      <c r="E1507" s="10" t="s">
        <v>1</v>
      </c>
      <c r="F1507">
        <v>17</v>
      </c>
      <c r="G1507">
        <v>3.3068749904632568</v>
      </c>
      <c r="H1507">
        <v>2.3583106994628906</v>
      </c>
      <c r="I1507">
        <v>109.25</v>
      </c>
      <c r="J1507">
        <v>0.16046801209449768</v>
      </c>
      <c r="K1507">
        <v>19331</v>
      </c>
      <c r="L1507">
        <v>17731.322124999999</v>
      </c>
      <c r="M1507">
        <v>0.94856417179107666</v>
      </c>
      <c r="N1507">
        <v>0.74290835857391357</v>
      </c>
      <c r="O1507">
        <v>0.8644147515296936</v>
      </c>
      <c r="P1507">
        <v>0.94856417179107666</v>
      </c>
      <c r="Q1507">
        <v>1.0327136516571045</v>
      </c>
      <c r="R1507">
        <v>1.1542199850082397</v>
      </c>
      <c r="S1507" t="s">
        <v>39</v>
      </c>
      <c r="Z1507" s="3"/>
    </row>
    <row r="1508" spans="1:26" hidden="1" x14ac:dyDescent="0.25">
      <c r="A1508" s="10" t="str">
        <f t="shared" si="23"/>
        <v>2016Greater Fresno Area1-in-2July PeakPGE17</v>
      </c>
      <c r="B1508" s="10" t="s">
        <v>57</v>
      </c>
      <c r="C1508" s="10" t="s">
        <v>37</v>
      </c>
      <c r="D1508" s="10" t="s">
        <v>3</v>
      </c>
      <c r="E1508" s="10" t="s">
        <v>9</v>
      </c>
      <c r="F1508">
        <v>17</v>
      </c>
      <c r="G1508">
        <v>3.1596932411193848</v>
      </c>
      <c r="H1508">
        <v>2.2832920551300049</v>
      </c>
      <c r="I1508">
        <v>106.625</v>
      </c>
      <c r="J1508">
        <v>0.16046801209449768</v>
      </c>
      <c r="K1508">
        <v>19331</v>
      </c>
      <c r="L1508">
        <v>17731.322124999999</v>
      </c>
      <c r="M1508">
        <v>0.87640112638473511</v>
      </c>
      <c r="N1508">
        <v>0.67074531316757202</v>
      </c>
      <c r="O1508">
        <v>0.79225170612335205</v>
      </c>
      <c r="P1508">
        <v>0.87640112638473511</v>
      </c>
      <c r="Q1508">
        <v>0.96055054664611816</v>
      </c>
      <c r="R1508">
        <v>1.0820568799972534</v>
      </c>
      <c r="S1508" t="s">
        <v>38</v>
      </c>
      <c r="Z1508" s="3"/>
    </row>
    <row r="1509" spans="1:26" hidden="1" x14ac:dyDescent="0.25">
      <c r="A1509" s="10" t="str">
        <f t="shared" si="23"/>
        <v>2016Greater Fresno Area1-in-10July PeakPGE17</v>
      </c>
      <c r="B1509" s="10" t="s">
        <v>57</v>
      </c>
      <c r="C1509" s="10" t="s">
        <v>37</v>
      </c>
      <c r="D1509" s="10" t="s">
        <v>3</v>
      </c>
      <c r="E1509" s="10" t="s">
        <v>1</v>
      </c>
      <c r="F1509">
        <v>17</v>
      </c>
      <c r="G1509">
        <v>3.4048418998718262</v>
      </c>
      <c r="H1509">
        <v>2.4378376007080078</v>
      </c>
      <c r="I1509">
        <v>108.875</v>
      </c>
      <c r="J1509">
        <v>0.16046801209449768</v>
      </c>
      <c r="K1509">
        <v>19331</v>
      </c>
      <c r="L1509">
        <v>17731.322124999999</v>
      </c>
      <c r="M1509">
        <v>0.96700417995452881</v>
      </c>
      <c r="N1509">
        <v>0.76134836673736572</v>
      </c>
      <c r="O1509">
        <v>0.88285475969314575</v>
      </c>
      <c r="P1509">
        <v>0.96700417995452881</v>
      </c>
      <c r="Q1509">
        <v>1.0511536598205566</v>
      </c>
      <c r="R1509">
        <v>1.1726599931716919</v>
      </c>
      <c r="S1509" t="s">
        <v>38</v>
      </c>
      <c r="Z1509" s="3"/>
    </row>
    <row r="1510" spans="1:26" hidden="1" x14ac:dyDescent="0.25">
      <c r="A1510" s="10" t="str">
        <f t="shared" si="23"/>
        <v>2016Greater Fresno Area1-in-2July PeakCAISO18</v>
      </c>
      <c r="B1510" s="10" t="s">
        <v>57</v>
      </c>
      <c r="C1510" s="10" t="s">
        <v>37</v>
      </c>
      <c r="D1510" s="10" t="s">
        <v>3</v>
      </c>
      <c r="E1510" s="10" t="s">
        <v>9</v>
      </c>
      <c r="F1510">
        <v>18</v>
      </c>
      <c r="G1510">
        <v>3.5035738945007324</v>
      </c>
      <c r="H1510">
        <v>2.6580462455749512</v>
      </c>
      <c r="I1510">
        <v>103.75</v>
      </c>
      <c r="J1510">
        <v>0.13599415123462677</v>
      </c>
      <c r="K1510">
        <v>19331</v>
      </c>
      <c r="L1510">
        <v>17731.322124999999</v>
      </c>
      <c r="M1510">
        <v>0.8455275297164917</v>
      </c>
      <c r="N1510">
        <v>0.67123740911483765</v>
      </c>
      <c r="O1510">
        <v>0.77421218156814575</v>
      </c>
      <c r="P1510">
        <v>0.8455275297164917</v>
      </c>
      <c r="Q1510">
        <v>0.91684287786483765</v>
      </c>
      <c r="R1510">
        <v>1.019817590713501</v>
      </c>
      <c r="S1510" t="s">
        <v>39</v>
      </c>
      <c r="Z1510" s="3"/>
    </row>
    <row r="1511" spans="1:26" hidden="1" x14ac:dyDescent="0.25">
      <c r="A1511" s="10" t="str">
        <f t="shared" si="23"/>
        <v>2016Greater Fresno Area1-in-10July PeakCAISO18</v>
      </c>
      <c r="B1511" s="10" t="s">
        <v>57</v>
      </c>
      <c r="C1511" s="10" t="s">
        <v>37</v>
      </c>
      <c r="D1511" s="10" t="s">
        <v>3</v>
      </c>
      <c r="E1511" s="10" t="s">
        <v>1</v>
      </c>
      <c r="F1511">
        <v>18</v>
      </c>
      <c r="G1511">
        <v>3.5636146068572998</v>
      </c>
      <c r="H1511">
        <v>2.5994668006896973</v>
      </c>
      <c r="I1511">
        <v>109.25</v>
      </c>
      <c r="J1511">
        <v>0.13599415123462677</v>
      </c>
      <c r="K1511">
        <v>19331</v>
      </c>
      <c r="L1511">
        <v>17731.322124999999</v>
      </c>
      <c r="M1511">
        <v>0.96414780616760254</v>
      </c>
      <c r="N1511">
        <v>0.78985768556594849</v>
      </c>
      <c r="O1511">
        <v>0.89283245801925659</v>
      </c>
      <c r="P1511">
        <v>0.96414780616760254</v>
      </c>
      <c r="Q1511">
        <v>1.0354630947113037</v>
      </c>
      <c r="R1511">
        <v>1.1384378671646118</v>
      </c>
      <c r="S1511" t="s">
        <v>39</v>
      </c>
      <c r="Z1511" s="3"/>
    </row>
    <row r="1512" spans="1:26" hidden="1" x14ac:dyDescent="0.25">
      <c r="A1512" s="10" t="str">
        <f t="shared" si="23"/>
        <v>2016Greater Fresno Area1-in-2July PeakPGE18</v>
      </c>
      <c r="B1512" s="10" t="s">
        <v>57</v>
      </c>
      <c r="C1512" s="10" t="s">
        <v>37</v>
      </c>
      <c r="D1512" s="10" t="s">
        <v>3</v>
      </c>
      <c r="E1512" s="10" t="s">
        <v>9</v>
      </c>
      <c r="F1512">
        <v>18</v>
      </c>
      <c r="G1512">
        <v>3.405005931854248</v>
      </c>
      <c r="H1512">
        <v>2.5114707946777344</v>
      </c>
      <c r="I1512">
        <v>106.875</v>
      </c>
      <c r="J1512">
        <v>0.13599415123462677</v>
      </c>
      <c r="K1512">
        <v>19331</v>
      </c>
      <c r="L1512">
        <v>17731.322124999999</v>
      </c>
      <c r="M1512">
        <v>0.89353501796722412</v>
      </c>
      <c r="N1512">
        <v>0.71924489736557007</v>
      </c>
      <c r="O1512">
        <v>0.82221966981887817</v>
      </c>
      <c r="P1512">
        <v>0.89353501796722412</v>
      </c>
      <c r="Q1512">
        <v>0.96485036611557007</v>
      </c>
      <c r="R1512">
        <v>1.0678250789642334</v>
      </c>
      <c r="S1512" t="s">
        <v>38</v>
      </c>
      <c r="Z1512" s="3"/>
    </row>
    <row r="1513" spans="1:26" hidden="1" x14ac:dyDescent="0.25">
      <c r="A1513" s="10" t="str">
        <f t="shared" si="23"/>
        <v>2016Greater Fresno Area1-in-10July PeakPGE18</v>
      </c>
      <c r="B1513" s="10" t="s">
        <v>57</v>
      </c>
      <c r="C1513" s="10" t="s">
        <v>37</v>
      </c>
      <c r="D1513" s="10" t="s">
        <v>3</v>
      </c>
      <c r="E1513" s="10" t="s">
        <v>1</v>
      </c>
      <c r="F1513">
        <v>18</v>
      </c>
      <c r="G1513">
        <v>3.6691875457763672</v>
      </c>
      <c r="H1513">
        <v>2.7120795249938965</v>
      </c>
      <c r="I1513">
        <v>108.125</v>
      </c>
      <c r="J1513">
        <v>0.13599415123462677</v>
      </c>
      <c r="K1513">
        <v>19331</v>
      </c>
      <c r="L1513">
        <v>17731.322124999999</v>
      </c>
      <c r="M1513">
        <v>0.9571080207824707</v>
      </c>
      <c r="N1513">
        <v>0.78281790018081665</v>
      </c>
      <c r="O1513">
        <v>0.88579267263412476</v>
      </c>
      <c r="P1513">
        <v>0.9571080207824707</v>
      </c>
      <c r="Q1513">
        <v>1.0284233093261719</v>
      </c>
      <c r="R1513">
        <v>1.13139808177948</v>
      </c>
      <c r="S1513" t="s">
        <v>38</v>
      </c>
      <c r="Z1513" s="3"/>
    </row>
    <row r="1514" spans="1:26" hidden="1" x14ac:dyDescent="0.25">
      <c r="A1514" s="10" t="str">
        <f t="shared" si="23"/>
        <v>2016Greater Fresno Area1-in-2July PeakCAISO19</v>
      </c>
      <c r="B1514" s="10" t="s">
        <v>57</v>
      </c>
      <c r="C1514" s="10" t="s">
        <v>37</v>
      </c>
      <c r="D1514" s="10" t="s">
        <v>3</v>
      </c>
      <c r="E1514" s="10" t="s">
        <v>9</v>
      </c>
      <c r="F1514">
        <v>19</v>
      </c>
      <c r="G1514">
        <v>3.5444779396057129</v>
      </c>
      <c r="H1514">
        <v>3.8220968246459961</v>
      </c>
      <c r="I1514">
        <v>102</v>
      </c>
      <c r="J1514">
        <v>0.11742977052927017</v>
      </c>
      <c r="K1514">
        <v>19331</v>
      </c>
      <c r="L1514">
        <v>17731.322124999999</v>
      </c>
      <c r="M1514">
        <v>-0.27761885523796082</v>
      </c>
      <c r="N1514">
        <v>-0.42811685800552368</v>
      </c>
      <c r="O1514">
        <v>-0.33919903635978699</v>
      </c>
      <c r="P1514">
        <v>-0.27761885523796082</v>
      </c>
      <c r="Q1514">
        <v>-0.21603868901729584</v>
      </c>
      <c r="R1514">
        <v>-0.12712086737155914</v>
      </c>
      <c r="S1514" t="s">
        <v>39</v>
      </c>
      <c r="Z1514" s="3"/>
    </row>
    <row r="1515" spans="1:26" hidden="1" x14ac:dyDescent="0.25">
      <c r="A1515" s="10" t="str">
        <f t="shared" si="23"/>
        <v>2016Greater Fresno Area1-in-10July PeakCAISO19</v>
      </c>
      <c r="B1515" s="10" t="s">
        <v>57</v>
      </c>
      <c r="C1515" s="10" t="s">
        <v>37</v>
      </c>
      <c r="D1515" s="10" t="s">
        <v>3</v>
      </c>
      <c r="E1515" s="10" t="s">
        <v>1</v>
      </c>
      <c r="F1515">
        <v>19</v>
      </c>
      <c r="G1515">
        <v>3.6052196025848389</v>
      </c>
      <c r="H1515">
        <v>3.8778393268585205</v>
      </c>
      <c r="I1515">
        <v>107.375</v>
      </c>
      <c r="J1515">
        <v>0.11742977052927017</v>
      </c>
      <c r="K1515">
        <v>19331</v>
      </c>
      <c r="L1515">
        <v>17731.322124999999</v>
      </c>
      <c r="M1515">
        <v>-0.2726198136806488</v>
      </c>
      <c r="N1515">
        <v>-0.42311781644821167</v>
      </c>
      <c r="O1515">
        <v>-0.33419999480247498</v>
      </c>
      <c r="P1515">
        <v>-0.2726198136806488</v>
      </c>
      <c r="Q1515">
        <v>-0.21103964745998383</v>
      </c>
      <c r="R1515">
        <v>-0.12212181836366653</v>
      </c>
      <c r="S1515" t="s">
        <v>39</v>
      </c>
      <c r="Z1515" s="3"/>
    </row>
    <row r="1516" spans="1:26" hidden="1" x14ac:dyDescent="0.25">
      <c r="A1516" s="10" t="str">
        <f t="shared" si="23"/>
        <v>2016Greater Fresno Area1-in-2July PeakPGE19</v>
      </c>
      <c r="B1516" s="10" t="s">
        <v>57</v>
      </c>
      <c r="C1516" s="10" t="s">
        <v>37</v>
      </c>
      <c r="D1516" s="10" t="s">
        <v>3</v>
      </c>
      <c r="E1516" s="10" t="s">
        <v>9</v>
      </c>
      <c r="F1516">
        <v>19</v>
      </c>
      <c r="G1516">
        <v>3.4447591304779053</v>
      </c>
      <c r="H1516">
        <v>3.7065372467041016</v>
      </c>
      <c r="I1516">
        <v>105.625</v>
      </c>
      <c r="J1516">
        <v>0.11742977052927017</v>
      </c>
      <c r="K1516">
        <v>19331</v>
      </c>
      <c r="L1516">
        <v>17731.322124999999</v>
      </c>
      <c r="M1516">
        <v>-0.26177802681922913</v>
      </c>
      <c r="N1516">
        <v>-0.41227602958679199</v>
      </c>
      <c r="O1516">
        <v>-0.3233582079410553</v>
      </c>
      <c r="P1516">
        <v>-0.26177802681922913</v>
      </c>
      <c r="Q1516">
        <v>-0.20019786059856415</v>
      </c>
      <c r="R1516">
        <v>-0.11128003150224686</v>
      </c>
      <c r="S1516" t="s">
        <v>38</v>
      </c>
      <c r="Z1516" s="3"/>
    </row>
    <row r="1517" spans="1:26" hidden="1" x14ac:dyDescent="0.25">
      <c r="A1517" s="10" t="str">
        <f t="shared" si="23"/>
        <v>2016Greater Fresno Area1-in-10July PeakPGE19</v>
      </c>
      <c r="B1517" s="10" t="s">
        <v>57</v>
      </c>
      <c r="C1517" s="10" t="s">
        <v>37</v>
      </c>
      <c r="D1517" s="10" t="s">
        <v>3</v>
      </c>
      <c r="E1517" s="10" t="s">
        <v>1</v>
      </c>
      <c r="F1517">
        <v>19</v>
      </c>
      <c r="G1517">
        <v>3.7120249271392822</v>
      </c>
      <c r="H1517">
        <v>3.9949803352355957</v>
      </c>
      <c r="I1517">
        <v>106.75</v>
      </c>
      <c r="J1517">
        <v>0.11742977052927017</v>
      </c>
      <c r="K1517">
        <v>19331</v>
      </c>
      <c r="L1517">
        <v>17731.322124999999</v>
      </c>
      <c r="M1517">
        <v>-0.28295540809631348</v>
      </c>
      <c r="N1517">
        <v>-0.43345341086387634</v>
      </c>
      <c r="O1517">
        <v>-0.34453558921813965</v>
      </c>
      <c r="P1517">
        <v>-0.28295540809631348</v>
      </c>
      <c r="Q1517">
        <v>-0.2213752418756485</v>
      </c>
      <c r="R1517">
        <v>-0.1324574202299118</v>
      </c>
      <c r="S1517" t="s">
        <v>38</v>
      </c>
      <c r="Z1517" s="3"/>
    </row>
    <row r="1518" spans="1:26" hidden="1" x14ac:dyDescent="0.25">
      <c r="A1518" s="10" t="str">
        <f t="shared" si="23"/>
        <v>2016Greater Fresno Area1-in-2July PeakCAISO20</v>
      </c>
      <c r="B1518" s="10" t="s">
        <v>57</v>
      </c>
      <c r="C1518" s="10" t="s">
        <v>37</v>
      </c>
      <c r="D1518" s="10" t="s">
        <v>3</v>
      </c>
      <c r="E1518" s="10" t="s">
        <v>9</v>
      </c>
      <c r="F1518">
        <v>20</v>
      </c>
      <c r="G1518">
        <v>3.386199951171875</v>
      </c>
      <c r="H1518">
        <v>3.7979834079742432</v>
      </c>
      <c r="I1518">
        <v>100.5</v>
      </c>
      <c r="J1518">
        <v>7.6294809579849243E-2</v>
      </c>
      <c r="K1518">
        <v>19331</v>
      </c>
      <c r="L1518">
        <v>17731.322124999999</v>
      </c>
      <c r="M1518">
        <v>-0.41178348660469055</v>
      </c>
      <c r="N1518">
        <v>-0.5095629096031189</v>
      </c>
      <c r="O1518">
        <v>-0.45179247856140137</v>
      </c>
      <c r="P1518">
        <v>-0.41178348660469055</v>
      </c>
      <c r="Q1518">
        <v>-0.37177449464797974</v>
      </c>
      <c r="R1518">
        <v>-0.31400406360626221</v>
      </c>
      <c r="S1518" t="s">
        <v>39</v>
      </c>
      <c r="Z1518" s="3"/>
    </row>
    <row r="1519" spans="1:26" hidden="1" x14ac:dyDescent="0.25">
      <c r="A1519" s="10" t="str">
        <f t="shared" si="23"/>
        <v>2016Greater Fresno Area1-in-10July PeakCAISO20</v>
      </c>
      <c r="B1519" s="10" t="s">
        <v>57</v>
      </c>
      <c r="C1519" s="10" t="s">
        <v>37</v>
      </c>
      <c r="D1519" s="10" t="s">
        <v>3</v>
      </c>
      <c r="E1519" s="10" t="s">
        <v>1</v>
      </c>
      <c r="F1519">
        <v>20</v>
      </c>
      <c r="G1519">
        <v>3.4442293643951416</v>
      </c>
      <c r="H1519">
        <v>3.8694543838500977</v>
      </c>
      <c r="I1519">
        <v>105.125</v>
      </c>
      <c r="J1519">
        <v>7.6294809579849243E-2</v>
      </c>
      <c r="K1519">
        <v>19331</v>
      </c>
      <c r="L1519">
        <v>17731.322124999999</v>
      </c>
      <c r="M1519">
        <v>-0.42522501945495605</v>
      </c>
      <c r="N1519">
        <v>-0.52300447225570679</v>
      </c>
      <c r="O1519">
        <v>-0.46523401141166687</v>
      </c>
      <c r="P1519">
        <v>-0.42522501945495605</v>
      </c>
      <c r="Q1519">
        <v>-0.38521602749824524</v>
      </c>
      <c r="R1519">
        <v>-0.32744559645652771</v>
      </c>
      <c r="S1519" t="s">
        <v>39</v>
      </c>
      <c r="Z1519" s="3"/>
    </row>
    <row r="1520" spans="1:26" hidden="1" x14ac:dyDescent="0.25">
      <c r="A1520" s="10" t="str">
        <f t="shared" si="23"/>
        <v>2016Greater Fresno Area1-in-2July PeakPGE20</v>
      </c>
      <c r="B1520" s="10" t="s">
        <v>57</v>
      </c>
      <c r="C1520" s="10" t="s">
        <v>37</v>
      </c>
      <c r="D1520" s="10" t="s">
        <v>3</v>
      </c>
      <c r="E1520" s="10" t="s">
        <v>9</v>
      </c>
      <c r="F1520">
        <v>20</v>
      </c>
      <c r="G1520">
        <v>3.2909340858459473</v>
      </c>
      <c r="H1520">
        <v>3.6860036849975586</v>
      </c>
      <c r="I1520">
        <v>103.375</v>
      </c>
      <c r="J1520">
        <v>7.6294809579849243E-2</v>
      </c>
      <c r="K1520">
        <v>19331</v>
      </c>
      <c r="L1520">
        <v>17731.322124999999</v>
      </c>
      <c r="M1520">
        <v>-0.39506953954696655</v>
      </c>
      <c r="N1520">
        <v>-0.4928489625453949</v>
      </c>
      <c r="O1520">
        <v>-0.43507853150367737</v>
      </c>
      <c r="P1520">
        <v>-0.39506953954696655</v>
      </c>
      <c r="Q1520">
        <v>-0.35506054759025574</v>
      </c>
      <c r="R1520">
        <v>-0.29729011654853821</v>
      </c>
      <c r="S1520" t="s">
        <v>38</v>
      </c>
      <c r="Z1520" s="3"/>
    </row>
    <row r="1521" spans="1:26" hidden="1" x14ac:dyDescent="0.25">
      <c r="A1521" s="10" t="str">
        <f t="shared" si="23"/>
        <v>2016Greater Fresno Area1-in-10July PeakPGE20</v>
      </c>
      <c r="B1521" s="10" t="s">
        <v>57</v>
      </c>
      <c r="C1521" s="10" t="s">
        <v>37</v>
      </c>
      <c r="D1521" s="10" t="s">
        <v>3</v>
      </c>
      <c r="E1521" s="10" t="s">
        <v>1</v>
      </c>
      <c r="F1521">
        <v>20</v>
      </c>
      <c r="G1521">
        <v>3.5462653636932373</v>
      </c>
      <c r="H1521">
        <v>3.990103006362915</v>
      </c>
      <c r="I1521">
        <v>104.75</v>
      </c>
      <c r="J1521">
        <v>7.6294809579849243E-2</v>
      </c>
      <c r="K1521">
        <v>19331</v>
      </c>
      <c r="L1521">
        <v>17731.322124999999</v>
      </c>
      <c r="M1521">
        <v>-0.44383764266967773</v>
      </c>
      <c r="N1521">
        <v>-0.54161709547042847</v>
      </c>
      <c r="O1521">
        <v>-0.48384663462638855</v>
      </c>
      <c r="P1521">
        <v>-0.44383764266967773</v>
      </c>
      <c r="Q1521">
        <v>-0.40382865071296692</v>
      </c>
      <c r="R1521">
        <v>-0.34605821967124939</v>
      </c>
      <c r="S1521" t="s">
        <v>38</v>
      </c>
      <c r="Z1521" s="3"/>
    </row>
    <row r="1522" spans="1:26" hidden="1" x14ac:dyDescent="0.25">
      <c r="A1522" s="10" t="str">
        <f t="shared" si="23"/>
        <v>2016Greater Fresno Area1-in-2July PeakCAISO21</v>
      </c>
      <c r="B1522" s="10" t="s">
        <v>57</v>
      </c>
      <c r="C1522" s="10" t="s">
        <v>37</v>
      </c>
      <c r="D1522" s="10" t="s">
        <v>3</v>
      </c>
      <c r="E1522" s="10" t="s">
        <v>9</v>
      </c>
      <c r="F1522">
        <v>21</v>
      </c>
      <c r="G1522">
        <v>3.1555249691009521</v>
      </c>
      <c r="H1522">
        <v>3.4388833045959473</v>
      </c>
      <c r="I1522">
        <v>97.625</v>
      </c>
      <c r="J1522">
        <v>7.6630406081676483E-2</v>
      </c>
      <c r="K1522">
        <v>19331</v>
      </c>
      <c r="L1522">
        <v>17731.322124999999</v>
      </c>
      <c r="M1522">
        <v>-0.28335824608802795</v>
      </c>
      <c r="N1522">
        <v>-0.38156777620315552</v>
      </c>
      <c r="O1522">
        <v>-0.32354322075843811</v>
      </c>
      <c r="P1522">
        <v>-0.28335824608802795</v>
      </c>
      <c r="Q1522">
        <v>-0.2431732565164566</v>
      </c>
      <c r="R1522">
        <v>-0.18514871597290039</v>
      </c>
      <c r="S1522" t="s">
        <v>39</v>
      </c>
      <c r="Z1522" s="3"/>
    </row>
    <row r="1523" spans="1:26" hidden="1" x14ac:dyDescent="0.25">
      <c r="A1523" s="10" t="str">
        <f t="shared" si="23"/>
        <v>2016Greater Fresno Area1-in-10July PeakCAISO21</v>
      </c>
      <c r="B1523" s="10" t="s">
        <v>57</v>
      </c>
      <c r="C1523" s="10" t="s">
        <v>37</v>
      </c>
      <c r="D1523" s="10" t="s">
        <v>3</v>
      </c>
      <c r="E1523" s="10" t="s">
        <v>1</v>
      </c>
      <c r="F1523">
        <v>21</v>
      </c>
      <c r="G1523">
        <v>3.2096011638641357</v>
      </c>
      <c r="H1523">
        <v>3.4967172145843506</v>
      </c>
      <c r="I1523">
        <v>102.375</v>
      </c>
      <c r="J1523">
        <v>7.6630406081676483E-2</v>
      </c>
      <c r="K1523">
        <v>19331</v>
      </c>
      <c r="L1523">
        <v>17731.322124999999</v>
      </c>
      <c r="M1523">
        <v>-0.28711614012718201</v>
      </c>
      <c r="N1523">
        <v>-0.38532567024230957</v>
      </c>
      <c r="O1523">
        <v>-0.32730111479759216</v>
      </c>
      <c r="P1523">
        <v>-0.28711614012718201</v>
      </c>
      <c r="Q1523">
        <v>-0.24693115055561066</v>
      </c>
      <c r="R1523">
        <v>-0.18890661001205444</v>
      </c>
      <c r="S1523" t="s">
        <v>39</v>
      </c>
      <c r="Z1523" s="3"/>
    </row>
    <row r="1524" spans="1:26" hidden="1" x14ac:dyDescent="0.25">
      <c r="A1524" s="10" t="str">
        <f t="shared" si="23"/>
        <v>2016Greater Fresno Area1-in-10July PeakPGE21</v>
      </c>
      <c r="B1524" s="10" t="s">
        <v>57</v>
      </c>
      <c r="C1524" s="10" t="s">
        <v>37</v>
      </c>
      <c r="D1524" s="10" t="s">
        <v>3</v>
      </c>
      <c r="E1524" s="10" t="s">
        <v>1</v>
      </c>
      <c r="F1524">
        <v>21</v>
      </c>
      <c r="G1524">
        <v>3.3046863079071045</v>
      </c>
      <c r="H1524">
        <v>3.613051176071167</v>
      </c>
      <c r="I1524">
        <v>101.625</v>
      </c>
      <c r="J1524">
        <v>7.6630406081676483E-2</v>
      </c>
      <c r="K1524">
        <v>19331</v>
      </c>
      <c r="L1524">
        <v>17731.322124999999</v>
      </c>
      <c r="M1524">
        <v>-0.30836483836174011</v>
      </c>
      <c r="N1524">
        <v>-0.40657436847686768</v>
      </c>
      <c r="O1524">
        <v>-0.34854981303215027</v>
      </c>
      <c r="P1524">
        <v>-0.30836483836174011</v>
      </c>
      <c r="Q1524">
        <v>-0.26817986369132996</v>
      </c>
      <c r="R1524">
        <v>-0.21015530824661255</v>
      </c>
      <c r="S1524" t="s">
        <v>38</v>
      </c>
      <c r="Z1524" s="3"/>
    </row>
    <row r="1525" spans="1:26" hidden="1" x14ac:dyDescent="0.25">
      <c r="A1525" s="10" t="str">
        <f t="shared" si="23"/>
        <v>2016Greater Fresno Area1-in-2July PeakPGE21</v>
      </c>
      <c r="B1525" s="10" t="s">
        <v>57</v>
      </c>
      <c r="C1525" s="10" t="s">
        <v>37</v>
      </c>
      <c r="D1525" s="10" t="s">
        <v>3</v>
      </c>
      <c r="E1525" s="10" t="s">
        <v>9</v>
      </c>
      <c r="F1525">
        <v>21</v>
      </c>
      <c r="G1525">
        <v>3.0667488574981689</v>
      </c>
      <c r="H1525">
        <v>3.3276419639587402</v>
      </c>
      <c r="I1525">
        <v>100</v>
      </c>
      <c r="J1525">
        <v>7.6630406081676483E-2</v>
      </c>
      <c r="K1525">
        <v>19331</v>
      </c>
      <c r="L1525">
        <v>17731.322124999999</v>
      </c>
      <c r="M1525">
        <v>-0.26089319586753845</v>
      </c>
      <c r="N1525">
        <v>-0.35910272598266602</v>
      </c>
      <c r="O1525">
        <v>-0.30107817053794861</v>
      </c>
      <c r="P1525">
        <v>-0.26089319586753845</v>
      </c>
      <c r="Q1525">
        <v>-0.2207082062959671</v>
      </c>
      <c r="R1525">
        <v>-0.16268366575241089</v>
      </c>
      <c r="S1525" t="s">
        <v>38</v>
      </c>
      <c r="Z1525" s="3"/>
    </row>
    <row r="1526" spans="1:26" hidden="1" x14ac:dyDescent="0.25">
      <c r="A1526" s="10" t="str">
        <f t="shared" si="23"/>
        <v>2016Greater Fresno Area1-in-2July PeakCAISO22</v>
      </c>
      <c r="B1526" s="10" t="s">
        <v>57</v>
      </c>
      <c r="C1526" s="10" t="s">
        <v>37</v>
      </c>
      <c r="D1526" s="10" t="s">
        <v>3</v>
      </c>
      <c r="E1526" s="10" t="s">
        <v>9</v>
      </c>
      <c r="F1526">
        <v>22</v>
      </c>
      <c r="G1526">
        <v>2.8541913032531738</v>
      </c>
      <c r="H1526">
        <v>3.05838942527771</v>
      </c>
      <c r="I1526">
        <v>94.125</v>
      </c>
      <c r="J1526">
        <v>6.3674606382846832E-2</v>
      </c>
      <c r="K1526">
        <v>19331</v>
      </c>
      <c r="L1526">
        <v>17731.322124999999</v>
      </c>
      <c r="M1526">
        <v>-0.20419815182685852</v>
      </c>
      <c r="N1526">
        <v>-0.28580352663993835</v>
      </c>
      <c r="O1526">
        <v>-0.23758912086486816</v>
      </c>
      <c r="P1526">
        <v>-0.20419815182685852</v>
      </c>
      <c r="Q1526">
        <v>-0.17080718278884888</v>
      </c>
      <c r="R1526">
        <v>-0.12259277701377869</v>
      </c>
      <c r="S1526" t="s">
        <v>39</v>
      </c>
      <c r="Z1526" s="3"/>
    </row>
    <row r="1527" spans="1:26" hidden="1" x14ac:dyDescent="0.25">
      <c r="A1527" s="10" t="str">
        <f t="shared" si="23"/>
        <v>2016Greater Fresno Area1-in-10July PeakCAISO22</v>
      </c>
      <c r="B1527" s="10" t="s">
        <v>57</v>
      </c>
      <c r="C1527" s="10" t="s">
        <v>37</v>
      </c>
      <c r="D1527" s="10" t="s">
        <v>3</v>
      </c>
      <c r="E1527" s="10" t="s">
        <v>1</v>
      </c>
      <c r="F1527">
        <v>22</v>
      </c>
      <c r="G1527">
        <v>2.9031035900115967</v>
      </c>
      <c r="H1527">
        <v>3.1061699390411377</v>
      </c>
      <c r="I1527">
        <v>99.125</v>
      </c>
      <c r="J1527">
        <v>6.3674606382846832E-2</v>
      </c>
      <c r="K1527">
        <v>19331</v>
      </c>
      <c r="L1527">
        <v>17731.322124999999</v>
      </c>
      <c r="M1527">
        <v>-0.20306628942489624</v>
      </c>
      <c r="N1527">
        <v>-0.28467166423797607</v>
      </c>
      <c r="O1527">
        <v>-0.23645725846290588</v>
      </c>
      <c r="P1527">
        <v>-0.20306628942489624</v>
      </c>
      <c r="Q1527">
        <v>-0.1696753203868866</v>
      </c>
      <c r="R1527">
        <v>-0.12146091461181641</v>
      </c>
      <c r="S1527" t="s">
        <v>39</v>
      </c>
      <c r="Z1527" s="3"/>
    </row>
    <row r="1528" spans="1:26" hidden="1" x14ac:dyDescent="0.25">
      <c r="A1528" s="10" t="str">
        <f t="shared" si="23"/>
        <v>2016Greater Fresno Area1-in-10July PeakPGE22</v>
      </c>
      <c r="B1528" s="10" t="s">
        <v>57</v>
      </c>
      <c r="C1528" s="10" t="s">
        <v>37</v>
      </c>
      <c r="D1528" s="10" t="s">
        <v>3</v>
      </c>
      <c r="E1528" s="10" t="s">
        <v>1</v>
      </c>
      <c r="F1528">
        <v>22</v>
      </c>
      <c r="G1528">
        <v>2.9891088008880615</v>
      </c>
      <c r="H1528">
        <v>3.2102334499359131</v>
      </c>
      <c r="I1528">
        <v>99.5</v>
      </c>
      <c r="J1528">
        <v>6.3674606382846832E-2</v>
      </c>
      <c r="K1528">
        <v>19331</v>
      </c>
      <c r="L1528">
        <v>17731.322124999999</v>
      </c>
      <c r="M1528">
        <v>-0.22112467885017395</v>
      </c>
      <c r="N1528">
        <v>-0.30273005366325378</v>
      </c>
      <c r="O1528">
        <v>-0.25451564788818359</v>
      </c>
      <c r="P1528">
        <v>-0.22112467885017395</v>
      </c>
      <c r="Q1528">
        <v>-0.18773370981216431</v>
      </c>
      <c r="R1528">
        <v>-0.13951930403709412</v>
      </c>
      <c r="S1528" t="s">
        <v>38</v>
      </c>
      <c r="Z1528" s="3"/>
    </row>
    <row r="1529" spans="1:26" hidden="1" x14ac:dyDescent="0.25">
      <c r="A1529" s="10" t="str">
        <f t="shared" si="23"/>
        <v>2016Greater Fresno Area1-in-2July PeakPGE22</v>
      </c>
      <c r="B1529" s="10" t="s">
        <v>57</v>
      </c>
      <c r="C1529" s="10" t="s">
        <v>37</v>
      </c>
      <c r="D1529" s="10" t="s">
        <v>3</v>
      </c>
      <c r="E1529" s="10" t="s">
        <v>9</v>
      </c>
      <c r="F1529">
        <v>22</v>
      </c>
      <c r="G1529">
        <v>2.773892879486084</v>
      </c>
      <c r="H1529">
        <v>2.9511299133300781</v>
      </c>
      <c r="I1529">
        <v>97.25</v>
      </c>
      <c r="J1529">
        <v>6.3674606382846832E-2</v>
      </c>
      <c r="K1529">
        <v>19331</v>
      </c>
      <c r="L1529">
        <v>17731.322124999999</v>
      </c>
      <c r="M1529">
        <v>-0.17723707854747772</v>
      </c>
      <c r="N1529">
        <v>-0.25884246826171875</v>
      </c>
      <c r="O1529">
        <v>-0.21062804758548737</v>
      </c>
      <c r="P1529">
        <v>-0.17723707854747772</v>
      </c>
      <c r="Q1529">
        <v>-0.14384610950946808</v>
      </c>
      <c r="R1529">
        <v>-9.5631703734397888E-2</v>
      </c>
      <c r="S1529" t="s">
        <v>38</v>
      </c>
      <c r="Z1529" s="3"/>
    </row>
    <row r="1530" spans="1:26" hidden="1" x14ac:dyDescent="0.25">
      <c r="A1530" s="10" t="str">
        <f t="shared" si="23"/>
        <v>2016Greater Fresno Area1-in-10July PeakCAISO23</v>
      </c>
      <c r="B1530" s="10" t="s">
        <v>57</v>
      </c>
      <c r="C1530" s="10" t="s">
        <v>37</v>
      </c>
      <c r="D1530" s="10" t="s">
        <v>3</v>
      </c>
      <c r="E1530" s="10" t="s">
        <v>1</v>
      </c>
      <c r="F1530">
        <v>23</v>
      </c>
      <c r="G1530">
        <v>2.4167168140411377</v>
      </c>
      <c r="H1530">
        <v>2.5587301254272461</v>
      </c>
      <c r="I1530">
        <v>95.625</v>
      </c>
      <c r="J1530">
        <v>5.8387260884046555E-2</v>
      </c>
      <c r="K1530">
        <v>19331</v>
      </c>
      <c r="L1530">
        <v>17731.322124999999</v>
      </c>
      <c r="M1530">
        <v>-0.14201340079307556</v>
      </c>
      <c r="N1530">
        <v>-0.21684251725673676</v>
      </c>
      <c r="O1530">
        <v>-0.17263168096542358</v>
      </c>
      <c r="P1530">
        <v>-0.14201340079307556</v>
      </c>
      <c r="Q1530">
        <v>-0.11139512062072754</v>
      </c>
      <c r="R1530">
        <v>-6.7184284329414368E-2</v>
      </c>
      <c r="S1530" t="s">
        <v>39</v>
      </c>
      <c r="Z1530" s="3"/>
    </row>
    <row r="1531" spans="1:26" hidden="1" x14ac:dyDescent="0.25">
      <c r="A1531" s="10" t="str">
        <f t="shared" si="23"/>
        <v>2016Greater Fresno Area1-in-2July PeakCAISO23</v>
      </c>
      <c r="B1531" s="10" t="s">
        <v>57</v>
      </c>
      <c r="C1531" s="10" t="s">
        <v>37</v>
      </c>
      <c r="D1531" s="10" t="s">
        <v>3</v>
      </c>
      <c r="E1531" s="10" t="s">
        <v>9</v>
      </c>
      <c r="F1531">
        <v>23</v>
      </c>
      <c r="G1531">
        <v>2.3759992122650146</v>
      </c>
      <c r="H1531">
        <v>2.5151710510253906</v>
      </c>
      <c r="I1531">
        <v>90.75</v>
      </c>
      <c r="J1531">
        <v>5.8387260884046555E-2</v>
      </c>
      <c r="K1531">
        <v>19331</v>
      </c>
      <c r="L1531">
        <v>17731.322124999999</v>
      </c>
      <c r="M1531">
        <v>-0.13917173445224762</v>
      </c>
      <c r="N1531">
        <v>-0.21400085091590881</v>
      </c>
      <c r="O1531">
        <v>-0.16979001462459564</v>
      </c>
      <c r="P1531">
        <v>-0.13917173445224762</v>
      </c>
      <c r="Q1531">
        <v>-0.1085534542798996</v>
      </c>
      <c r="R1531">
        <v>-6.4342617988586426E-2</v>
      </c>
      <c r="S1531" t="s">
        <v>39</v>
      </c>
      <c r="Z1531" s="3"/>
    </row>
    <row r="1532" spans="1:26" hidden="1" x14ac:dyDescent="0.25">
      <c r="A1532" s="10" t="str">
        <f t="shared" si="23"/>
        <v>2016Greater Fresno Area1-in-10July PeakPGE23</v>
      </c>
      <c r="B1532" s="10" t="s">
        <v>57</v>
      </c>
      <c r="C1532" s="10" t="s">
        <v>37</v>
      </c>
      <c r="D1532" s="10" t="s">
        <v>3</v>
      </c>
      <c r="E1532" s="10" t="s">
        <v>1</v>
      </c>
      <c r="F1532">
        <v>23</v>
      </c>
      <c r="G1532">
        <v>2.4883124828338623</v>
      </c>
      <c r="H1532">
        <v>2.6411764621734619</v>
      </c>
      <c r="I1532">
        <v>95.75</v>
      </c>
      <c r="J1532">
        <v>5.8387260884046555E-2</v>
      </c>
      <c r="K1532">
        <v>19331</v>
      </c>
      <c r="L1532">
        <v>17731.322124999999</v>
      </c>
      <c r="M1532">
        <v>-0.15286388993263245</v>
      </c>
      <c r="N1532">
        <v>-0.22769300639629364</v>
      </c>
      <c r="O1532">
        <v>-0.18348217010498047</v>
      </c>
      <c r="P1532">
        <v>-0.15286388993263245</v>
      </c>
      <c r="Q1532">
        <v>-0.12224560976028442</v>
      </c>
      <c r="R1532">
        <v>-7.8034773468971252E-2</v>
      </c>
      <c r="S1532" t="s">
        <v>38</v>
      </c>
      <c r="Z1532" s="3"/>
    </row>
    <row r="1533" spans="1:26" hidden="1" x14ac:dyDescent="0.25">
      <c r="A1533" s="10" t="str">
        <f t="shared" si="23"/>
        <v>2016Greater Fresno Area1-in-2July PeakPGE23</v>
      </c>
      <c r="B1533" s="10" t="s">
        <v>57</v>
      </c>
      <c r="C1533" s="10" t="s">
        <v>37</v>
      </c>
      <c r="D1533" s="10" t="s">
        <v>3</v>
      </c>
      <c r="E1533" s="10" t="s">
        <v>9</v>
      </c>
      <c r="F1533">
        <v>23</v>
      </c>
      <c r="G1533">
        <v>2.3091540336608887</v>
      </c>
      <c r="H1533">
        <v>2.4337968826293945</v>
      </c>
      <c r="I1533">
        <v>94.875</v>
      </c>
      <c r="J1533">
        <v>5.8387260884046555E-2</v>
      </c>
      <c r="K1533">
        <v>19331</v>
      </c>
      <c r="L1533">
        <v>17731.322124999999</v>
      </c>
      <c r="M1533">
        <v>-0.12464279681444168</v>
      </c>
      <c r="N1533">
        <v>-0.19947190582752228</v>
      </c>
      <c r="O1533">
        <v>-0.15526106953620911</v>
      </c>
      <c r="P1533">
        <v>-0.12464279681444168</v>
      </c>
      <c r="Q1533">
        <v>-9.4024516642093658E-2</v>
      </c>
      <c r="R1533">
        <v>-4.9813684076070786E-2</v>
      </c>
      <c r="S1533" t="s">
        <v>38</v>
      </c>
      <c r="Z1533" s="3"/>
    </row>
    <row r="1534" spans="1:26" hidden="1" x14ac:dyDescent="0.25">
      <c r="A1534" s="10" t="str">
        <f t="shared" si="23"/>
        <v>2016Greater Fresno Area1-in-10July PeakCAISO24</v>
      </c>
      <c r="B1534" s="10" t="s">
        <v>57</v>
      </c>
      <c r="C1534" s="10" t="s">
        <v>37</v>
      </c>
      <c r="D1534" s="10" t="s">
        <v>3</v>
      </c>
      <c r="E1534" s="10" t="s">
        <v>1</v>
      </c>
      <c r="F1534">
        <v>24</v>
      </c>
      <c r="G1534">
        <v>1.953391432762146</v>
      </c>
      <c r="H1534">
        <v>2.066218376159668</v>
      </c>
      <c r="I1534">
        <v>93.5</v>
      </c>
      <c r="J1534">
        <v>4.4309847056865692E-2</v>
      </c>
      <c r="K1534">
        <v>19331</v>
      </c>
      <c r="L1534">
        <v>17731.322124999999</v>
      </c>
      <c r="M1534">
        <v>-0.112826868891716</v>
      </c>
      <c r="N1534">
        <v>-0.16961437463760376</v>
      </c>
      <c r="O1534">
        <v>-0.13606294989585876</v>
      </c>
      <c r="P1534">
        <v>-0.112826868891716</v>
      </c>
      <c r="Q1534">
        <v>-8.9590787887573242E-2</v>
      </c>
      <c r="R1534">
        <v>-5.6039370596408844E-2</v>
      </c>
      <c r="S1534" t="s">
        <v>39</v>
      </c>
      <c r="Z1534" s="3"/>
    </row>
    <row r="1535" spans="1:26" hidden="1" x14ac:dyDescent="0.25">
      <c r="A1535" s="10" t="str">
        <f t="shared" si="23"/>
        <v>2016Greater Fresno Area1-in-2July PeakCAISO24</v>
      </c>
      <c r="B1535" s="10" t="s">
        <v>57</v>
      </c>
      <c r="C1535" s="10" t="s">
        <v>37</v>
      </c>
      <c r="D1535" s="10" t="s">
        <v>3</v>
      </c>
      <c r="E1535" s="10" t="s">
        <v>9</v>
      </c>
      <c r="F1535">
        <v>24</v>
      </c>
      <c r="G1535">
        <v>1.9204802513122559</v>
      </c>
      <c r="H1535">
        <v>2.0271012783050537</v>
      </c>
      <c r="I1535">
        <v>87.875</v>
      </c>
      <c r="J1535">
        <v>4.4309847056865692E-2</v>
      </c>
      <c r="K1535">
        <v>19331</v>
      </c>
      <c r="L1535">
        <v>17731.322124999999</v>
      </c>
      <c r="M1535">
        <v>-0.10662102699279785</v>
      </c>
      <c r="N1535">
        <v>-0.16340853273868561</v>
      </c>
      <c r="O1535">
        <v>-0.12985710799694061</v>
      </c>
      <c r="P1535">
        <v>-0.10662102699279785</v>
      </c>
      <c r="Q1535">
        <v>-8.338494598865509E-2</v>
      </c>
      <c r="R1535">
        <v>-4.9833528697490692E-2</v>
      </c>
      <c r="S1535" t="s">
        <v>39</v>
      </c>
      <c r="Z1535" s="3"/>
    </row>
    <row r="1536" spans="1:26" hidden="1" x14ac:dyDescent="0.25">
      <c r="A1536" s="10" t="str">
        <f t="shared" si="23"/>
        <v>2016Greater Fresno Area1-in-10July PeakPGE24</v>
      </c>
      <c r="B1536" s="10" t="s">
        <v>57</v>
      </c>
      <c r="C1536" s="10" t="s">
        <v>37</v>
      </c>
      <c r="D1536" s="10" t="s">
        <v>3</v>
      </c>
      <c r="E1536" s="10" t="s">
        <v>1</v>
      </c>
      <c r="F1536">
        <v>24</v>
      </c>
      <c r="G1536">
        <v>2.0112612247467041</v>
      </c>
      <c r="H1536">
        <v>2.1305320262908936</v>
      </c>
      <c r="I1536">
        <v>93</v>
      </c>
      <c r="J1536">
        <v>4.4309847056865692E-2</v>
      </c>
      <c r="K1536">
        <v>19331</v>
      </c>
      <c r="L1536">
        <v>17731.322124999999</v>
      </c>
      <c r="M1536">
        <v>-0.11927077174186707</v>
      </c>
      <c r="N1536">
        <v>-0.17605827748775482</v>
      </c>
      <c r="O1536">
        <v>-0.14250685274600983</v>
      </c>
      <c r="P1536">
        <v>-0.11927077174186707</v>
      </c>
      <c r="Q1536">
        <v>-9.6034690737724304E-2</v>
      </c>
      <c r="R1536">
        <v>-6.2483273446559906E-2</v>
      </c>
      <c r="S1536" t="s">
        <v>38</v>
      </c>
      <c r="Z1536" s="3"/>
    </row>
    <row r="1537" spans="1:26" hidden="1" x14ac:dyDescent="0.25">
      <c r="A1537" s="10" t="str">
        <f t="shared" si="23"/>
        <v>2016Greater Fresno Area1-in-2July PeakPGE24</v>
      </c>
      <c r="B1537" s="10" t="s">
        <v>57</v>
      </c>
      <c r="C1537" s="10" t="s">
        <v>37</v>
      </c>
      <c r="D1537" s="10" t="s">
        <v>3</v>
      </c>
      <c r="E1537" s="10" t="s">
        <v>9</v>
      </c>
      <c r="F1537">
        <v>24</v>
      </c>
      <c r="G1537">
        <v>1.866450309753418</v>
      </c>
      <c r="H1537">
        <v>1.9681012630462646</v>
      </c>
      <c r="I1537">
        <v>91.5</v>
      </c>
      <c r="J1537">
        <v>4.4309847056865692E-2</v>
      </c>
      <c r="K1537">
        <v>19331</v>
      </c>
      <c r="L1537">
        <v>17731.322124999999</v>
      </c>
      <c r="M1537">
        <v>-0.10165092349052429</v>
      </c>
      <c r="N1537">
        <v>-0.15843842923641205</v>
      </c>
      <c r="O1537">
        <v>-0.12488700449466705</v>
      </c>
      <c r="P1537">
        <v>-0.10165092349052429</v>
      </c>
      <c r="Q1537">
        <v>-7.8414842486381531E-2</v>
      </c>
      <c r="R1537">
        <v>-4.4863425195217133E-2</v>
      </c>
      <c r="S1537" t="s">
        <v>38</v>
      </c>
      <c r="Z1537" s="3"/>
    </row>
    <row r="1538" spans="1:26" hidden="1" x14ac:dyDescent="0.25">
      <c r="A1538" s="10" t="str">
        <f t="shared" ref="A1538:A1601" si="24">CONCATENATE(B1538,C1538,E1538,D1538,S1538,F1538)</f>
        <v>2016Greater Fresno Area1-in-2June PeakCAISO1</v>
      </c>
      <c r="B1538" s="10" t="s">
        <v>57</v>
      </c>
      <c r="C1538" s="10" t="s">
        <v>37</v>
      </c>
      <c r="D1538" s="10" t="s">
        <v>4</v>
      </c>
      <c r="E1538" s="10" t="s">
        <v>9</v>
      </c>
      <c r="F1538">
        <v>1</v>
      </c>
      <c r="G1538">
        <v>1.2740586996078491</v>
      </c>
      <c r="H1538">
        <v>1.2740586996078491</v>
      </c>
      <c r="I1538">
        <v>83.5</v>
      </c>
      <c r="J1538">
        <v>0</v>
      </c>
      <c r="K1538">
        <v>19331</v>
      </c>
      <c r="L1538">
        <v>17734.059636999998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 t="s">
        <v>39</v>
      </c>
      <c r="Z1538" s="3"/>
    </row>
    <row r="1539" spans="1:26" hidden="1" x14ac:dyDescent="0.25">
      <c r="A1539" s="10" t="str">
        <f t="shared" si="24"/>
        <v>2016Greater Fresno Area1-in-10June PeakCAISO1</v>
      </c>
      <c r="B1539" s="10" t="s">
        <v>57</v>
      </c>
      <c r="C1539" s="10" t="s">
        <v>37</v>
      </c>
      <c r="D1539" s="10" t="s">
        <v>4</v>
      </c>
      <c r="E1539" s="10" t="s">
        <v>1</v>
      </c>
      <c r="F1539">
        <v>1</v>
      </c>
      <c r="G1539">
        <v>1.3025929927825928</v>
      </c>
      <c r="H1539">
        <v>1.3025929927825928</v>
      </c>
      <c r="I1539">
        <v>83</v>
      </c>
      <c r="J1539">
        <v>0</v>
      </c>
      <c r="K1539">
        <v>19331</v>
      </c>
      <c r="L1539">
        <v>17734.059636999998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 t="s">
        <v>39</v>
      </c>
      <c r="Z1539" s="3"/>
    </row>
    <row r="1540" spans="1:26" hidden="1" x14ac:dyDescent="0.25">
      <c r="A1540" s="10" t="str">
        <f t="shared" si="24"/>
        <v>2016Greater Fresno Area1-in-10June PeakPGE1</v>
      </c>
      <c r="B1540" s="10" t="s">
        <v>57</v>
      </c>
      <c r="C1540" s="10" t="s">
        <v>37</v>
      </c>
      <c r="D1540" s="10" t="s">
        <v>4</v>
      </c>
      <c r="E1540" s="10" t="s">
        <v>1</v>
      </c>
      <c r="F1540">
        <v>1</v>
      </c>
      <c r="G1540">
        <v>1.3208789825439453</v>
      </c>
      <c r="H1540">
        <v>1.3208789825439453</v>
      </c>
      <c r="I1540">
        <v>82.875</v>
      </c>
      <c r="J1540">
        <v>0</v>
      </c>
      <c r="K1540">
        <v>19331</v>
      </c>
      <c r="L1540">
        <v>17734.059636999998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 t="s">
        <v>38</v>
      </c>
      <c r="Z1540" s="3"/>
    </row>
    <row r="1541" spans="1:26" hidden="1" x14ac:dyDescent="0.25">
      <c r="A1541" s="10" t="str">
        <f t="shared" si="24"/>
        <v>2016Greater Fresno Area1-in-2June PeakPGE1</v>
      </c>
      <c r="B1541" s="10" t="s">
        <v>57</v>
      </c>
      <c r="C1541" s="10" t="s">
        <v>37</v>
      </c>
      <c r="D1541" s="10" t="s">
        <v>4</v>
      </c>
      <c r="E1541" s="10" t="s">
        <v>9</v>
      </c>
      <c r="F1541">
        <v>1</v>
      </c>
      <c r="G1541">
        <v>1.3550397157669067</v>
      </c>
      <c r="H1541">
        <v>1.3550397157669067</v>
      </c>
      <c r="I1541">
        <v>86</v>
      </c>
      <c r="J1541">
        <v>0</v>
      </c>
      <c r="K1541">
        <v>19331</v>
      </c>
      <c r="L1541">
        <v>17734.059636999998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 t="s">
        <v>38</v>
      </c>
      <c r="Z1541" s="3"/>
    </row>
    <row r="1542" spans="1:26" hidden="1" x14ac:dyDescent="0.25">
      <c r="A1542" s="10" t="str">
        <f t="shared" si="24"/>
        <v>2016Greater Fresno Area1-in-2June PeakCAISO2</v>
      </c>
      <c r="B1542" s="10" t="s">
        <v>57</v>
      </c>
      <c r="C1542" s="10" t="s">
        <v>37</v>
      </c>
      <c r="D1542" s="10" t="s">
        <v>4</v>
      </c>
      <c r="E1542" s="10" t="s">
        <v>9</v>
      </c>
      <c r="F1542">
        <v>2</v>
      </c>
      <c r="G1542">
        <v>1.0833010673522949</v>
      </c>
      <c r="H1542">
        <v>1.0833010673522949</v>
      </c>
      <c r="I1542">
        <v>80.375</v>
      </c>
      <c r="J1542">
        <v>0</v>
      </c>
      <c r="K1542">
        <v>19331</v>
      </c>
      <c r="L1542">
        <v>17734.059636999998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 t="s">
        <v>39</v>
      </c>
      <c r="Z1542" s="3"/>
    </row>
    <row r="1543" spans="1:26" hidden="1" x14ac:dyDescent="0.25">
      <c r="A1543" s="10" t="str">
        <f t="shared" si="24"/>
        <v>2016Greater Fresno Area1-in-10June PeakCAISO2</v>
      </c>
      <c r="B1543" s="10" t="s">
        <v>57</v>
      </c>
      <c r="C1543" s="10" t="s">
        <v>37</v>
      </c>
      <c r="D1543" s="10" t="s">
        <v>4</v>
      </c>
      <c r="E1543" s="10" t="s">
        <v>1</v>
      </c>
      <c r="F1543">
        <v>2</v>
      </c>
      <c r="G1543">
        <v>1.1075631380081177</v>
      </c>
      <c r="H1543">
        <v>1.1075631380081177</v>
      </c>
      <c r="I1543">
        <v>81</v>
      </c>
      <c r="J1543">
        <v>0</v>
      </c>
      <c r="K1543">
        <v>19331</v>
      </c>
      <c r="L1543">
        <v>17734.059636999998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 t="s">
        <v>39</v>
      </c>
      <c r="Z1543" s="3"/>
    </row>
    <row r="1544" spans="1:26" hidden="1" x14ac:dyDescent="0.25">
      <c r="A1544" s="10" t="str">
        <f t="shared" si="24"/>
        <v>2016Greater Fresno Area1-in-2June PeakPGE2</v>
      </c>
      <c r="B1544" s="10" t="s">
        <v>57</v>
      </c>
      <c r="C1544" s="10" t="s">
        <v>37</v>
      </c>
      <c r="D1544" s="10" t="s">
        <v>4</v>
      </c>
      <c r="E1544" s="10" t="s">
        <v>9</v>
      </c>
      <c r="F1544">
        <v>2</v>
      </c>
      <c r="G1544">
        <v>1.1521573066711426</v>
      </c>
      <c r="H1544">
        <v>1.1521573066711426</v>
      </c>
      <c r="I1544">
        <v>83.625</v>
      </c>
      <c r="J1544">
        <v>0</v>
      </c>
      <c r="K1544">
        <v>19331</v>
      </c>
      <c r="L1544">
        <v>17734.059636999998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 t="s">
        <v>38</v>
      </c>
      <c r="Z1544" s="3"/>
    </row>
    <row r="1545" spans="1:26" hidden="1" x14ac:dyDescent="0.25">
      <c r="A1545" s="10" t="str">
        <f t="shared" si="24"/>
        <v>2016Greater Fresno Area1-in-10June PeakPGE2</v>
      </c>
      <c r="B1545" s="10" t="s">
        <v>57</v>
      </c>
      <c r="C1545" s="10" t="s">
        <v>37</v>
      </c>
      <c r="D1545" s="10" t="s">
        <v>4</v>
      </c>
      <c r="E1545" s="10" t="s">
        <v>1</v>
      </c>
      <c r="F1545">
        <v>2</v>
      </c>
      <c r="G1545">
        <v>1.123111367225647</v>
      </c>
      <c r="H1545">
        <v>1.123111367225647</v>
      </c>
      <c r="I1545">
        <v>80.5</v>
      </c>
      <c r="J1545">
        <v>0</v>
      </c>
      <c r="K1545">
        <v>19331</v>
      </c>
      <c r="L1545">
        <v>17734.059636999998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 t="s">
        <v>38</v>
      </c>
      <c r="Z1545" s="3"/>
    </row>
    <row r="1546" spans="1:26" hidden="1" x14ac:dyDescent="0.25">
      <c r="A1546" s="10" t="str">
        <f t="shared" si="24"/>
        <v>2016Greater Fresno Area1-in-2June PeakCAISO3</v>
      </c>
      <c r="B1546" s="10" t="s">
        <v>57</v>
      </c>
      <c r="C1546" s="10" t="s">
        <v>37</v>
      </c>
      <c r="D1546" s="10" t="s">
        <v>4</v>
      </c>
      <c r="E1546" s="10" t="s">
        <v>9</v>
      </c>
      <c r="F1546">
        <v>3</v>
      </c>
      <c r="G1546">
        <v>0.95307904481887817</v>
      </c>
      <c r="H1546">
        <v>0.95307904481887817</v>
      </c>
      <c r="I1546">
        <v>78.625</v>
      </c>
      <c r="J1546">
        <v>0</v>
      </c>
      <c r="K1546">
        <v>19331</v>
      </c>
      <c r="L1546">
        <v>17734.059636999998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 t="s">
        <v>39</v>
      </c>
      <c r="Z1546" s="3"/>
    </row>
    <row r="1547" spans="1:26" hidden="1" x14ac:dyDescent="0.25">
      <c r="A1547" s="10" t="str">
        <f t="shared" si="24"/>
        <v>2016Greater Fresno Area1-in-10June PeakCAISO3</v>
      </c>
      <c r="B1547" s="10" t="s">
        <v>57</v>
      </c>
      <c r="C1547" s="10" t="s">
        <v>37</v>
      </c>
      <c r="D1547" s="10" t="s">
        <v>4</v>
      </c>
      <c r="E1547" s="10" t="s">
        <v>1</v>
      </c>
      <c r="F1547">
        <v>3</v>
      </c>
      <c r="G1547">
        <v>0.97442454099655151</v>
      </c>
      <c r="H1547">
        <v>0.97442454099655151</v>
      </c>
      <c r="I1547">
        <v>79.25</v>
      </c>
      <c r="J1547">
        <v>0</v>
      </c>
      <c r="K1547">
        <v>19331</v>
      </c>
      <c r="L1547">
        <v>17734.059636999998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 t="s">
        <v>39</v>
      </c>
      <c r="Z1547" s="3"/>
    </row>
    <row r="1548" spans="1:26" hidden="1" x14ac:dyDescent="0.25">
      <c r="A1548" s="10" t="str">
        <f t="shared" si="24"/>
        <v>2016Greater Fresno Area1-in-2June PeakPGE3</v>
      </c>
      <c r="B1548" s="10" t="s">
        <v>57</v>
      </c>
      <c r="C1548" s="10" t="s">
        <v>37</v>
      </c>
      <c r="D1548" s="10" t="s">
        <v>4</v>
      </c>
      <c r="E1548" s="10" t="s">
        <v>9</v>
      </c>
      <c r="F1548">
        <v>3</v>
      </c>
      <c r="G1548">
        <v>1.0136580467224121</v>
      </c>
      <c r="H1548">
        <v>1.0136580467224121</v>
      </c>
      <c r="I1548">
        <v>81.25</v>
      </c>
      <c r="J1548">
        <v>0</v>
      </c>
      <c r="K1548">
        <v>19331</v>
      </c>
      <c r="L1548">
        <v>17734.059636999998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 t="s">
        <v>38</v>
      </c>
      <c r="Z1548" s="3"/>
    </row>
    <row r="1549" spans="1:26" hidden="1" x14ac:dyDescent="0.25">
      <c r="A1549" s="10" t="str">
        <f t="shared" si="24"/>
        <v>2016Greater Fresno Area1-in-10June PeakPGE3</v>
      </c>
      <c r="B1549" s="10" t="s">
        <v>57</v>
      </c>
      <c r="C1549" s="10" t="s">
        <v>37</v>
      </c>
      <c r="D1549" s="10" t="s">
        <v>4</v>
      </c>
      <c r="E1549" s="10" t="s">
        <v>1</v>
      </c>
      <c r="F1549">
        <v>3</v>
      </c>
      <c r="G1549">
        <v>0.98810368776321411</v>
      </c>
      <c r="H1549">
        <v>0.98810368776321411</v>
      </c>
      <c r="I1549">
        <v>79.125</v>
      </c>
      <c r="J1549">
        <v>0</v>
      </c>
      <c r="K1549">
        <v>19331</v>
      </c>
      <c r="L1549">
        <v>17734.059636999998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 t="s">
        <v>38</v>
      </c>
      <c r="Z1549" s="3"/>
    </row>
    <row r="1550" spans="1:26" hidden="1" x14ac:dyDescent="0.25">
      <c r="A1550" s="10" t="str">
        <f t="shared" si="24"/>
        <v>2016Greater Fresno Area1-in-2June PeakCAISO4</v>
      </c>
      <c r="B1550" s="10" t="s">
        <v>57</v>
      </c>
      <c r="C1550" s="10" t="s">
        <v>37</v>
      </c>
      <c r="D1550" s="10" t="s">
        <v>4</v>
      </c>
      <c r="E1550" s="10" t="s">
        <v>9</v>
      </c>
      <c r="F1550">
        <v>4</v>
      </c>
      <c r="G1550">
        <v>0.86809754371643066</v>
      </c>
      <c r="H1550">
        <v>0.86809754371643066</v>
      </c>
      <c r="I1550">
        <v>76.375</v>
      </c>
      <c r="J1550">
        <v>0</v>
      </c>
      <c r="K1550">
        <v>19331</v>
      </c>
      <c r="L1550">
        <v>17734.059636999998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 t="s">
        <v>39</v>
      </c>
      <c r="Z1550" s="3"/>
    </row>
    <row r="1551" spans="1:26" hidden="1" x14ac:dyDescent="0.25">
      <c r="A1551" s="10" t="str">
        <f t="shared" si="24"/>
        <v>2016Greater Fresno Area1-in-10June PeakCAISO4</v>
      </c>
      <c r="B1551" s="10" t="s">
        <v>57</v>
      </c>
      <c r="C1551" s="10" t="s">
        <v>37</v>
      </c>
      <c r="D1551" s="10" t="s">
        <v>4</v>
      </c>
      <c r="E1551" s="10" t="s">
        <v>1</v>
      </c>
      <c r="F1551">
        <v>4</v>
      </c>
      <c r="G1551">
        <v>0.88753980398178101</v>
      </c>
      <c r="H1551">
        <v>0.88753980398178101</v>
      </c>
      <c r="I1551">
        <v>77.125</v>
      </c>
      <c r="J1551">
        <v>0</v>
      </c>
      <c r="K1551">
        <v>19331</v>
      </c>
      <c r="L1551">
        <v>17734.059636999998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 t="s">
        <v>39</v>
      </c>
      <c r="Z1551" s="3"/>
    </row>
    <row r="1552" spans="1:26" hidden="1" x14ac:dyDescent="0.25">
      <c r="A1552" s="10" t="str">
        <f t="shared" si="24"/>
        <v>2016Greater Fresno Area1-in-10June PeakPGE4</v>
      </c>
      <c r="B1552" s="10" t="s">
        <v>57</v>
      </c>
      <c r="C1552" s="10" t="s">
        <v>37</v>
      </c>
      <c r="D1552" s="10" t="s">
        <v>4</v>
      </c>
      <c r="E1552" s="10" t="s">
        <v>1</v>
      </c>
      <c r="F1552">
        <v>4</v>
      </c>
      <c r="G1552">
        <v>0.89999926090240479</v>
      </c>
      <c r="H1552">
        <v>0.89999926090240479</v>
      </c>
      <c r="I1552">
        <v>77.5</v>
      </c>
      <c r="J1552">
        <v>0</v>
      </c>
      <c r="K1552">
        <v>19331</v>
      </c>
      <c r="L1552">
        <v>17734.059636999998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 t="s">
        <v>38</v>
      </c>
      <c r="Z1552" s="3"/>
    </row>
    <row r="1553" spans="1:26" hidden="1" x14ac:dyDescent="0.25">
      <c r="A1553" s="10" t="str">
        <f t="shared" si="24"/>
        <v>2016Greater Fresno Area1-in-2June PeakPGE4</v>
      </c>
      <c r="B1553" s="10" t="s">
        <v>57</v>
      </c>
      <c r="C1553" s="10" t="s">
        <v>37</v>
      </c>
      <c r="D1553" s="10" t="s">
        <v>4</v>
      </c>
      <c r="E1553" s="10" t="s">
        <v>9</v>
      </c>
      <c r="F1553">
        <v>4</v>
      </c>
      <c r="G1553">
        <v>0.92327511310577393</v>
      </c>
      <c r="H1553">
        <v>0.92327511310577393</v>
      </c>
      <c r="I1553">
        <v>79.5</v>
      </c>
      <c r="J1553">
        <v>0</v>
      </c>
      <c r="K1553">
        <v>19331</v>
      </c>
      <c r="L1553">
        <v>17734.059636999998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 t="s">
        <v>38</v>
      </c>
      <c r="Z1553" s="3"/>
    </row>
    <row r="1554" spans="1:26" hidden="1" x14ac:dyDescent="0.25">
      <c r="A1554" s="10" t="str">
        <f t="shared" si="24"/>
        <v>2016Greater Fresno Area1-in-10June PeakCAISO5</v>
      </c>
      <c r="B1554" s="10" t="s">
        <v>57</v>
      </c>
      <c r="C1554" s="10" t="s">
        <v>37</v>
      </c>
      <c r="D1554" s="10" t="s">
        <v>4</v>
      </c>
      <c r="E1554" s="10" t="s">
        <v>1</v>
      </c>
      <c r="F1554">
        <v>5</v>
      </c>
      <c r="G1554">
        <v>0.84539997577667236</v>
      </c>
      <c r="H1554">
        <v>0.84539997577667236</v>
      </c>
      <c r="I1554">
        <v>75.5</v>
      </c>
      <c r="J1554">
        <v>0</v>
      </c>
      <c r="K1554">
        <v>19331</v>
      </c>
      <c r="L1554">
        <v>17734.059636999998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 t="s">
        <v>39</v>
      </c>
      <c r="Z1554" s="3"/>
    </row>
    <row r="1555" spans="1:26" hidden="1" x14ac:dyDescent="0.25">
      <c r="A1555" s="10" t="str">
        <f t="shared" si="24"/>
        <v>2016Greater Fresno Area1-in-2June PeakCAISO5</v>
      </c>
      <c r="B1555" s="10" t="s">
        <v>57</v>
      </c>
      <c r="C1555" s="10" t="s">
        <v>37</v>
      </c>
      <c r="D1555" s="10" t="s">
        <v>4</v>
      </c>
      <c r="E1555" s="10" t="s">
        <v>9</v>
      </c>
      <c r="F1555">
        <v>5</v>
      </c>
      <c r="G1555">
        <v>0.82688087224960327</v>
      </c>
      <c r="H1555">
        <v>0.82688087224960327</v>
      </c>
      <c r="I1555">
        <v>73.75</v>
      </c>
      <c r="J1555">
        <v>0</v>
      </c>
      <c r="K1555">
        <v>19331</v>
      </c>
      <c r="L1555">
        <v>17734.059636999998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 t="s">
        <v>39</v>
      </c>
      <c r="Z1555" s="3"/>
    </row>
    <row r="1556" spans="1:26" hidden="1" x14ac:dyDescent="0.25">
      <c r="A1556" s="10" t="str">
        <f t="shared" si="24"/>
        <v>2016Greater Fresno Area1-in-10June PeakPGE5</v>
      </c>
      <c r="B1556" s="10" t="s">
        <v>57</v>
      </c>
      <c r="C1556" s="10" t="s">
        <v>37</v>
      </c>
      <c r="D1556" s="10" t="s">
        <v>4</v>
      </c>
      <c r="E1556" s="10" t="s">
        <v>1</v>
      </c>
      <c r="F1556">
        <v>5</v>
      </c>
      <c r="G1556">
        <v>0.85726785659790039</v>
      </c>
      <c r="H1556">
        <v>0.85726785659790039</v>
      </c>
      <c r="I1556">
        <v>75.625</v>
      </c>
      <c r="J1556">
        <v>0</v>
      </c>
      <c r="K1556">
        <v>19331</v>
      </c>
      <c r="L1556">
        <v>17734.059636999998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 t="s">
        <v>38</v>
      </c>
      <c r="Z1556" s="3"/>
    </row>
    <row r="1557" spans="1:26" hidden="1" x14ac:dyDescent="0.25">
      <c r="A1557" s="10" t="str">
        <f t="shared" si="24"/>
        <v>2016Greater Fresno Area1-in-2June PeakPGE5</v>
      </c>
      <c r="B1557" s="10" t="s">
        <v>57</v>
      </c>
      <c r="C1557" s="10" t="s">
        <v>37</v>
      </c>
      <c r="D1557" s="10" t="s">
        <v>4</v>
      </c>
      <c r="E1557" s="10" t="s">
        <v>9</v>
      </c>
      <c r="F1557">
        <v>5</v>
      </c>
      <c r="G1557">
        <v>0.87943857908248901</v>
      </c>
      <c r="H1557">
        <v>0.87943857908248901</v>
      </c>
      <c r="I1557">
        <v>77.25</v>
      </c>
      <c r="J1557">
        <v>0</v>
      </c>
      <c r="K1557">
        <v>19331</v>
      </c>
      <c r="L1557">
        <v>17734.059636999998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 t="s">
        <v>38</v>
      </c>
      <c r="Z1557" s="3"/>
    </row>
    <row r="1558" spans="1:26" hidden="1" x14ac:dyDescent="0.25">
      <c r="A1558" s="10" t="str">
        <f t="shared" si="24"/>
        <v>2016Greater Fresno Area1-in-2June PeakCAISO6</v>
      </c>
      <c r="B1558" s="10" t="s">
        <v>57</v>
      </c>
      <c r="C1558" s="10" t="s">
        <v>37</v>
      </c>
      <c r="D1558" s="10" t="s">
        <v>4</v>
      </c>
      <c r="E1558" s="10" t="s">
        <v>9</v>
      </c>
      <c r="F1558">
        <v>6</v>
      </c>
      <c r="G1558">
        <v>0.83572649955749512</v>
      </c>
      <c r="H1558">
        <v>0.83572649955749512</v>
      </c>
      <c r="I1558">
        <v>72.75</v>
      </c>
      <c r="J1558">
        <v>0</v>
      </c>
      <c r="K1558">
        <v>19331</v>
      </c>
      <c r="L1558">
        <v>17734.059636999998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 t="s">
        <v>39</v>
      </c>
      <c r="Z1558" s="3"/>
    </row>
    <row r="1559" spans="1:26" hidden="1" x14ac:dyDescent="0.25">
      <c r="A1559" s="10" t="str">
        <f t="shared" si="24"/>
        <v>2016Greater Fresno Area1-in-10June PeakCAISO6</v>
      </c>
      <c r="B1559" s="10" t="s">
        <v>57</v>
      </c>
      <c r="C1559" s="10" t="s">
        <v>37</v>
      </c>
      <c r="D1559" s="10" t="s">
        <v>4</v>
      </c>
      <c r="E1559" s="10" t="s">
        <v>1</v>
      </c>
      <c r="F1559">
        <v>6</v>
      </c>
      <c r="G1559">
        <v>0.85444372892379761</v>
      </c>
      <c r="H1559">
        <v>0.85444372892379761</v>
      </c>
      <c r="I1559">
        <v>74.375</v>
      </c>
      <c r="J1559">
        <v>0</v>
      </c>
      <c r="K1559">
        <v>19331</v>
      </c>
      <c r="L1559">
        <v>17734.059636999998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 t="s">
        <v>39</v>
      </c>
      <c r="Z1559" s="3"/>
    </row>
    <row r="1560" spans="1:26" hidden="1" x14ac:dyDescent="0.25">
      <c r="A1560" s="10" t="str">
        <f t="shared" si="24"/>
        <v>2016Greater Fresno Area1-in-2June PeakPGE6</v>
      </c>
      <c r="B1560" s="10" t="s">
        <v>57</v>
      </c>
      <c r="C1560" s="10" t="s">
        <v>37</v>
      </c>
      <c r="D1560" s="10" t="s">
        <v>4</v>
      </c>
      <c r="E1560" s="10" t="s">
        <v>9</v>
      </c>
      <c r="F1560">
        <v>6</v>
      </c>
      <c r="G1560">
        <v>0.88884645700454712</v>
      </c>
      <c r="H1560">
        <v>0.88884645700454712</v>
      </c>
      <c r="I1560">
        <v>75.875</v>
      </c>
      <c r="J1560">
        <v>0</v>
      </c>
      <c r="K1560">
        <v>19331</v>
      </c>
      <c r="L1560">
        <v>17734.059636999998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 t="s">
        <v>38</v>
      </c>
      <c r="Z1560" s="3"/>
    </row>
    <row r="1561" spans="1:26" hidden="1" x14ac:dyDescent="0.25">
      <c r="A1561" s="10" t="str">
        <f t="shared" si="24"/>
        <v>2016Greater Fresno Area1-in-10June PeakPGE6</v>
      </c>
      <c r="B1561" s="10" t="s">
        <v>57</v>
      </c>
      <c r="C1561" s="10" t="s">
        <v>37</v>
      </c>
      <c r="D1561" s="10" t="s">
        <v>4</v>
      </c>
      <c r="E1561" s="10" t="s">
        <v>1</v>
      </c>
      <c r="F1561">
        <v>6</v>
      </c>
      <c r="G1561">
        <v>0.86643862724304199</v>
      </c>
      <c r="H1561">
        <v>0.86643862724304199</v>
      </c>
      <c r="I1561">
        <v>74.25</v>
      </c>
      <c r="J1561">
        <v>0</v>
      </c>
      <c r="K1561">
        <v>19331</v>
      </c>
      <c r="L1561">
        <v>17734.059636999998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 t="s">
        <v>38</v>
      </c>
      <c r="Z1561" s="3"/>
    </row>
    <row r="1562" spans="1:26" hidden="1" x14ac:dyDescent="0.25">
      <c r="A1562" s="10" t="str">
        <f t="shared" si="24"/>
        <v>2016Greater Fresno Area1-in-10June PeakCAISO7</v>
      </c>
      <c r="B1562" s="10" t="s">
        <v>57</v>
      </c>
      <c r="C1562" s="10" t="s">
        <v>37</v>
      </c>
      <c r="D1562" s="10" t="s">
        <v>4</v>
      </c>
      <c r="E1562" s="10" t="s">
        <v>1</v>
      </c>
      <c r="F1562">
        <v>7</v>
      </c>
      <c r="G1562">
        <v>0.91359424591064453</v>
      </c>
      <c r="H1562">
        <v>0.91359424591064453</v>
      </c>
      <c r="I1562">
        <v>74.125</v>
      </c>
      <c r="J1562">
        <v>0</v>
      </c>
      <c r="K1562">
        <v>19331</v>
      </c>
      <c r="L1562">
        <v>17734.059636999998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 t="s">
        <v>39</v>
      </c>
      <c r="Z1562" s="3"/>
    </row>
    <row r="1563" spans="1:26" hidden="1" x14ac:dyDescent="0.25">
      <c r="A1563" s="10" t="str">
        <f t="shared" si="24"/>
        <v>2016Greater Fresno Area1-in-2June PeakCAISO7</v>
      </c>
      <c r="B1563" s="10" t="s">
        <v>57</v>
      </c>
      <c r="C1563" s="10" t="s">
        <v>37</v>
      </c>
      <c r="D1563" s="10" t="s">
        <v>4</v>
      </c>
      <c r="E1563" s="10" t="s">
        <v>9</v>
      </c>
      <c r="F1563">
        <v>7</v>
      </c>
      <c r="G1563">
        <v>0.89358121156692505</v>
      </c>
      <c r="H1563">
        <v>0.89358121156692505</v>
      </c>
      <c r="I1563">
        <v>72.875</v>
      </c>
      <c r="J1563">
        <v>0</v>
      </c>
      <c r="K1563">
        <v>19331</v>
      </c>
      <c r="L1563">
        <v>17734.059636999998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 t="s">
        <v>39</v>
      </c>
      <c r="Z1563" s="3"/>
    </row>
    <row r="1564" spans="1:26" hidden="1" x14ac:dyDescent="0.25">
      <c r="A1564" s="10" t="str">
        <f t="shared" si="24"/>
        <v>2016Greater Fresno Area1-in-2June PeakPGE7</v>
      </c>
      <c r="B1564" s="10" t="s">
        <v>57</v>
      </c>
      <c r="C1564" s="10" t="s">
        <v>37</v>
      </c>
      <c r="D1564" s="10" t="s">
        <v>4</v>
      </c>
      <c r="E1564" s="10" t="s">
        <v>9</v>
      </c>
      <c r="F1564">
        <v>7</v>
      </c>
      <c r="G1564">
        <v>0.95037853717803955</v>
      </c>
      <c r="H1564">
        <v>0.95037853717803955</v>
      </c>
      <c r="I1564">
        <v>76</v>
      </c>
      <c r="J1564">
        <v>0</v>
      </c>
      <c r="K1564">
        <v>19331</v>
      </c>
      <c r="L1564">
        <v>17734.059636999998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 t="s">
        <v>38</v>
      </c>
      <c r="Z1564" s="3"/>
    </row>
    <row r="1565" spans="1:26" hidden="1" x14ac:dyDescent="0.25">
      <c r="A1565" s="10" t="str">
        <f t="shared" si="24"/>
        <v>2016Greater Fresno Area1-in-10June PeakPGE7</v>
      </c>
      <c r="B1565" s="10" t="s">
        <v>57</v>
      </c>
      <c r="C1565" s="10" t="s">
        <v>37</v>
      </c>
      <c r="D1565" s="10" t="s">
        <v>4</v>
      </c>
      <c r="E1565" s="10" t="s">
        <v>1</v>
      </c>
      <c r="F1565">
        <v>7</v>
      </c>
      <c r="G1565">
        <v>0.92641943693161011</v>
      </c>
      <c r="H1565">
        <v>0.92641943693161011</v>
      </c>
      <c r="I1565">
        <v>74.375</v>
      </c>
      <c r="J1565">
        <v>0</v>
      </c>
      <c r="K1565">
        <v>19331</v>
      </c>
      <c r="L1565">
        <v>17734.059636999998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 t="s">
        <v>38</v>
      </c>
      <c r="Z1565" s="3"/>
    </row>
    <row r="1566" spans="1:26" hidden="1" x14ac:dyDescent="0.25">
      <c r="A1566" s="10" t="str">
        <f t="shared" si="24"/>
        <v>2016Greater Fresno Area1-in-10June PeakCAISO8</v>
      </c>
      <c r="B1566" s="10" t="s">
        <v>57</v>
      </c>
      <c r="C1566" s="10" t="s">
        <v>37</v>
      </c>
      <c r="D1566" s="10" t="s">
        <v>4</v>
      </c>
      <c r="E1566" s="10" t="s">
        <v>1</v>
      </c>
      <c r="F1566">
        <v>8</v>
      </c>
      <c r="G1566">
        <v>0.93657732009887695</v>
      </c>
      <c r="H1566">
        <v>0.93657732009887695</v>
      </c>
      <c r="I1566">
        <v>77.375</v>
      </c>
      <c r="J1566">
        <v>0</v>
      </c>
      <c r="K1566">
        <v>19331</v>
      </c>
      <c r="L1566">
        <v>17734.059636999998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 t="s">
        <v>39</v>
      </c>
      <c r="Z1566" s="3"/>
    </row>
    <row r="1567" spans="1:26" hidden="1" x14ac:dyDescent="0.25">
      <c r="A1567" s="10" t="str">
        <f t="shared" si="24"/>
        <v>2016Greater Fresno Area1-in-2June PeakCAISO8</v>
      </c>
      <c r="B1567" s="10" t="s">
        <v>57</v>
      </c>
      <c r="C1567" s="10" t="s">
        <v>37</v>
      </c>
      <c r="D1567" s="10" t="s">
        <v>4</v>
      </c>
      <c r="E1567" s="10" t="s">
        <v>9</v>
      </c>
      <c r="F1567">
        <v>8</v>
      </c>
      <c r="G1567">
        <v>0.91606086492538452</v>
      </c>
      <c r="H1567">
        <v>0.91606086492538452</v>
      </c>
      <c r="I1567">
        <v>75.875</v>
      </c>
      <c r="J1567">
        <v>0</v>
      </c>
      <c r="K1567">
        <v>19331</v>
      </c>
      <c r="L1567">
        <v>17734.059636999998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 t="s">
        <v>39</v>
      </c>
      <c r="Z1567" s="3"/>
    </row>
    <row r="1568" spans="1:26" hidden="1" x14ac:dyDescent="0.25">
      <c r="A1568" s="10" t="str">
        <f t="shared" si="24"/>
        <v>2016Greater Fresno Area1-in-10June PeakPGE8</v>
      </c>
      <c r="B1568" s="10" t="s">
        <v>57</v>
      </c>
      <c r="C1568" s="10" t="s">
        <v>37</v>
      </c>
      <c r="D1568" s="10" t="s">
        <v>4</v>
      </c>
      <c r="E1568" s="10" t="s">
        <v>1</v>
      </c>
      <c r="F1568">
        <v>8</v>
      </c>
      <c r="G1568">
        <v>0.94972521066665649</v>
      </c>
      <c r="H1568">
        <v>0.94972521066665649</v>
      </c>
      <c r="I1568">
        <v>78.5</v>
      </c>
      <c r="J1568">
        <v>0</v>
      </c>
      <c r="K1568">
        <v>19331</v>
      </c>
      <c r="L1568">
        <v>17734.059636999998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 t="s">
        <v>38</v>
      </c>
      <c r="Z1568" s="3"/>
    </row>
    <row r="1569" spans="1:26" hidden="1" x14ac:dyDescent="0.25">
      <c r="A1569" s="10" t="str">
        <f t="shared" si="24"/>
        <v>2016Greater Fresno Area1-in-2June PeakPGE8</v>
      </c>
      <c r="B1569" s="10" t="s">
        <v>57</v>
      </c>
      <c r="C1569" s="10" t="s">
        <v>37</v>
      </c>
      <c r="D1569" s="10" t="s">
        <v>4</v>
      </c>
      <c r="E1569" s="10" t="s">
        <v>9</v>
      </c>
      <c r="F1569">
        <v>8</v>
      </c>
      <c r="G1569">
        <v>0.97428703308105469</v>
      </c>
      <c r="H1569">
        <v>0.97428703308105469</v>
      </c>
      <c r="I1569">
        <v>79.875</v>
      </c>
      <c r="J1569">
        <v>0</v>
      </c>
      <c r="K1569">
        <v>19331</v>
      </c>
      <c r="L1569">
        <v>17734.059636999998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 t="s">
        <v>38</v>
      </c>
      <c r="Z1569" s="3"/>
    </row>
    <row r="1570" spans="1:26" hidden="1" x14ac:dyDescent="0.25">
      <c r="A1570" s="10" t="str">
        <f t="shared" si="24"/>
        <v>2016Greater Fresno Area1-in-10June PeakCAISO9</v>
      </c>
      <c r="B1570" s="10" t="s">
        <v>57</v>
      </c>
      <c r="C1570" s="10" t="s">
        <v>37</v>
      </c>
      <c r="D1570" s="10" t="s">
        <v>4</v>
      </c>
      <c r="E1570" s="10" t="s">
        <v>1</v>
      </c>
      <c r="F1570">
        <v>9</v>
      </c>
      <c r="G1570">
        <v>0.92400056123733521</v>
      </c>
      <c r="H1570">
        <v>0.92400056123733521</v>
      </c>
      <c r="I1570">
        <v>81.625</v>
      </c>
      <c r="J1570">
        <v>0</v>
      </c>
      <c r="K1570">
        <v>19331</v>
      </c>
      <c r="L1570">
        <v>17734.059636999998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 t="s">
        <v>39</v>
      </c>
      <c r="Z1570" s="3"/>
    </row>
    <row r="1571" spans="1:26" hidden="1" x14ac:dyDescent="0.25">
      <c r="A1571" s="10" t="str">
        <f t="shared" si="24"/>
        <v>2016Greater Fresno Area1-in-2June PeakCAISO9</v>
      </c>
      <c r="B1571" s="10" t="s">
        <v>57</v>
      </c>
      <c r="C1571" s="10" t="s">
        <v>37</v>
      </c>
      <c r="D1571" s="10" t="s">
        <v>4</v>
      </c>
      <c r="E1571" s="10" t="s">
        <v>9</v>
      </c>
      <c r="F1571">
        <v>9</v>
      </c>
      <c r="G1571">
        <v>0.9037596583366394</v>
      </c>
      <c r="H1571">
        <v>0.9037596583366394</v>
      </c>
      <c r="I1571">
        <v>79.875</v>
      </c>
      <c r="J1571">
        <v>0</v>
      </c>
      <c r="K1571">
        <v>19331</v>
      </c>
      <c r="L1571">
        <v>17734.059636999998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 t="s">
        <v>39</v>
      </c>
      <c r="Z1571" s="3"/>
    </row>
    <row r="1572" spans="1:26" hidden="1" x14ac:dyDescent="0.25">
      <c r="A1572" s="10" t="str">
        <f t="shared" si="24"/>
        <v>2016Greater Fresno Area1-in-2June PeakPGE9</v>
      </c>
      <c r="B1572" s="10" t="s">
        <v>57</v>
      </c>
      <c r="C1572" s="10" t="s">
        <v>37</v>
      </c>
      <c r="D1572" s="10" t="s">
        <v>4</v>
      </c>
      <c r="E1572" s="10" t="s">
        <v>9</v>
      </c>
      <c r="F1572">
        <v>9</v>
      </c>
      <c r="G1572">
        <v>0.96120387315750122</v>
      </c>
      <c r="H1572">
        <v>0.96120387315750122</v>
      </c>
      <c r="I1572">
        <v>83.5</v>
      </c>
      <c r="J1572">
        <v>0</v>
      </c>
      <c r="K1572">
        <v>19331</v>
      </c>
      <c r="L1572">
        <v>17734.059636999998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 t="s">
        <v>38</v>
      </c>
      <c r="Z1572" s="3"/>
    </row>
    <row r="1573" spans="1:26" hidden="1" x14ac:dyDescent="0.25">
      <c r="A1573" s="10" t="str">
        <f t="shared" si="24"/>
        <v>2016Greater Fresno Area1-in-10June PeakPGE9</v>
      </c>
      <c r="B1573" s="10" t="s">
        <v>57</v>
      </c>
      <c r="C1573" s="10" t="s">
        <v>37</v>
      </c>
      <c r="D1573" s="10" t="s">
        <v>4</v>
      </c>
      <c r="E1573" s="10" t="s">
        <v>1</v>
      </c>
      <c r="F1573">
        <v>9</v>
      </c>
      <c r="G1573">
        <v>0.93697190284729004</v>
      </c>
      <c r="H1573">
        <v>0.93697190284729004</v>
      </c>
      <c r="I1573">
        <v>82.625</v>
      </c>
      <c r="J1573">
        <v>0</v>
      </c>
      <c r="K1573">
        <v>19331</v>
      </c>
      <c r="L1573">
        <v>17734.059636999998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 t="s">
        <v>38</v>
      </c>
      <c r="Z1573" s="3"/>
    </row>
    <row r="1574" spans="1:26" hidden="1" x14ac:dyDescent="0.25">
      <c r="A1574" s="10" t="str">
        <f t="shared" si="24"/>
        <v>2016Greater Fresno Area1-in-10June PeakCAISO10</v>
      </c>
      <c r="B1574" s="10" t="s">
        <v>57</v>
      </c>
      <c r="C1574" s="10" t="s">
        <v>37</v>
      </c>
      <c r="D1574" s="10" t="s">
        <v>4</v>
      </c>
      <c r="E1574" s="10" t="s">
        <v>1</v>
      </c>
      <c r="F1574">
        <v>10</v>
      </c>
      <c r="G1574">
        <v>0.97682839632034302</v>
      </c>
      <c r="H1574">
        <v>0.97682839632034302</v>
      </c>
      <c r="I1574">
        <v>85.625</v>
      </c>
      <c r="J1574">
        <v>0</v>
      </c>
      <c r="K1574">
        <v>19331</v>
      </c>
      <c r="L1574">
        <v>17734.059636999998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 t="s">
        <v>39</v>
      </c>
      <c r="Z1574" s="3"/>
    </row>
    <row r="1575" spans="1:26" hidden="1" x14ac:dyDescent="0.25">
      <c r="A1575" s="10" t="str">
        <f t="shared" si="24"/>
        <v>2016Greater Fresno Area1-in-2June PeakCAISO10</v>
      </c>
      <c r="B1575" s="10" t="s">
        <v>57</v>
      </c>
      <c r="C1575" s="10" t="s">
        <v>37</v>
      </c>
      <c r="D1575" s="10" t="s">
        <v>4</v>
      </c>
      <c r="E1575" s="10" t="s">
        <v>9</v>
      </c>
      <c r="F1575">
        <v>10</v>
      </c>
      <c r="G1575">
        <v>0.95543020963668823</v>
      </c>
      <c r="H1575">
        <v>0.95543020963668823</v>
      </c>
      <c r="I1575">
        <v>83.375</v>
      </c>
      <c r="J1575">
        <v>0</v>
      </c>
      <c r="K1575">
        <v>19331</v>
      </c>
      <c r="L1575">
        <v>17734.059636999998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 t="s">
        <v>39</v>
      </c>
      <c r="Z1575" s="3"/>
    </row>
    <row r="1576" spans="1:26" hidden="1" x14ac:dyDescent="0.25">
      <c r="A1576" s="10" t="str">
        <f t="shared" si="24"/>
        <v>2016Greater Fresno Area1-in-10June PeakPGE10</v>
      </c>
      <c r="B1576" s="10" t="s">
        <v>57</v>
      </c>
      <c r="C1576" s="10" t="s">
        <v>37</v>
      </c>
      <c r="D1576" s="10" t="s">
        <v>4</v>
      </c>
      <c r="E1576" s="10" t="s">
        <v>1</v>
      </c>
      <c r="F1576">
        <v>10</v>
      </c>
      <c r="G1576">
        <v>0.99054133892059326</v>
      </c>
      <c r="H1576">
        <v>0.99054133892059326</v>
      </c>
      <c r="I1576">
        <v>87.125</v>
      </c>
      <c r="J1576">
        <v>0</v>
      </c>
      <c r="K1576">
        <v>19331</v>
      </c>
      <c r="L1576">
        <v>17734.059636999998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 t="s">
        <v>38</v>
      </c>
      <c r="Z1576" s="3"/>
    </row>
    <row r="1577" spans="1:26" hidden="1" x14ac:dyDescent="0.25">
      <c r="A1577" s="10" t="str">
        <f t="shared" si="24"/>
        <v>2016Greater Fresno Area1-in-2June PeakPGE10</v>
      </c>
      <c r="B1577" s="10" t="s">
        <v>57</v>
      </c>
      <c r="C1577" s="10" t="s">
        <v>37</v>
      </c>
      <c r="D1577" s="10" t="s">
        <v>4</v>
      </c>
      <c r="E1577" s="10" t="s">
        <v>9</v>
      </c>
      <c r="F1577">
        <v>10</v>
      </c>
      <c r="G1577">
        <v>1.0161586999893188</v>
      </c>
      <c r="H1577">
        <v>1.0161586999893188</v>
      </c>
      <c r="I1577">
        <v>87.125</v>
      </c>
      <c r="J1577">
        <v>0</v>
      </c>
      <c r="K1577">
        <v>19331</v>
      </c>
      <c r="L1577">
        <v>17734.059636999998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 t="s">
        <v>38</v>
      </c>
      <c r="Z1577" s="3"/>
    </row>
    <row r="1578" spans="1:26" hidden="1" x14ac:dyDescent="0.25">
      <c r="A1578" s="10" t="str">
        <f t="shared" si="24"/>
        <v>2016Greater Fresno Area1-in-10June PeakCAISO11</v>
      </c>
      <c r="B1578" s="10" t="s">
        <v>57</v>
      </c>
      <c r="C1578" s="10" t="s">
        <v>37</v>
      </c>
      <c r="D1578" s="10" t="s">
        <v>4</v>
      </c>
      <c r="E1578" s="10" t="s">
        <v>1</v>
      </c>
      <c r="F1578">
        <v>11</v>
      </c>
      <c r="G1578">
        <v>1.1015453338623047</v>
      </c>
      <c r="H1578">
        <v>1.1015453338623047</v>
      </c>
      <c r="I1578">
        <v>88.75</v>
      </c>
      <c r="J1578">
        <v>0</v>
      </c>
      <c r="K1578">
        <v>19331</v>
      </c>
      <c r="L1578">
        <v>17734.059636999998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 t="s">
        <v>39</v>
      </c>
      <c r="Z1578" s="3"/>
    </row>
    <row r="1579" spans="1:26" hidden="1" x14ac:dyDescent="0.25">
      <c r="A1579" s="10" t="str">
        <f t="shared" si="24"/>
        <v>2016Greater Fresno Area1-in-2June PeakCAISO11</v>
      </c>
      <c r="B1579" s="10" t="s">
        <v>57</v>
      </c>
      <c r="C1579" s="10" t="s">
        <v>37</v>
      </c>
      <c r="D1579" s="10" t="s">
        <v>4</v>
      </c>
      <c r="E1579" s="10" t="s">
        <v>9</v>
      </c>
      <c r="F1579">
        <v>11</v>
      </c>
      <c r="G1579">
        <v>1.0774151086807251</v>
      </c>
      <c r="H1579">
        <v>1.0774151086807251</v>
      </c>
      <c r="I1579">
        <v>87.25</v>
      </c>
      <c r="J1579">
        <v>0</v>
      </c>
      <c r="K1579">
        <v>19331</v>
      </c>
      <c r="L1579">
        <v>17734.059636999998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 t="s">
        <v>39</v>
      </c>
      <c r="Z1579" s="3"/>
    </row>
    <row r="1580" spans="1:26" hidden="1" x14ac:dyDescent="0.25">
      <c r="A1580" s="10" t="str">
        <f t="shared" si="24"/>
        <v>2016Greater Fresno Area1-in-10June PeakPGE11</v>
      </c>
      <c r="B1580" s="10" t="s">
        <v>57</v>
      </c>
      <c r="C1580" s="10" t="s">
        <v>37</v>
      </c>
      <c r="D1580" s="10" t="s">
        <v>4</v>
      </c>
      <c r="E1580" s="10" t="s">
        <v>1</v>
      </c>
      <c r="F1580">
        <v>11</v>
      </c>
      <c r="G1580">
        <v>1.1170090436935425</v>
      </c>
      <c r="H1580">
        <v>1.1170090436935425</v>
      </c>
      <c r="I1580">
        <v>90.5</v>
      </c>
      <c r="J1580">
        <v>0</v>
      </c>
      <c r="K1580">
        <v>19331</v>
      </c>
      <c r="L1580">
        <v>17734.059636999998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 t="s">
        <v>38</v>
      </c>
      <c r="Z1580" s="3"/>
    </row>
    <row r="1581" spans="1:26" hidden="1" x14ac:dyDescent="0.25">
      <c r="A1581" s="10" t="str">
        <f t="shared" si="24"/>
        <v>2016Greater Fresno Area1-in-2June PeakPGE11</v>
      </c>
      <c r="B1581" s="10" t="s">
        <v>57</v>
      </c>
      <c r="C1581" s="10" t="s">
        <v>37</v>
      </c>
      <c r="D1581" s="10" t="s">
        <v>4</v>
      </c>
      <c r="E1581" s="10" t="s">
        <v>9</v>
      </c>
      <c r="F1581">
        <v>11</v>
      </c>
      <c r="G1581">
        <v>1.1458971500396729</v>
      </c>
      <c r="H1581">
        <v>1.1458971500396729</v>
      </c>
      <c r="I1581">
        <v>90.625</v>
      </c>
      <c r="J1581">
        <v>0</v>
      </c>
      <c r="K1581">
        <v>19331</v>
      </c>
      <c r="L1581">
        <v>17734.059636999998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 t="s">
        <v>38</v>
      </c>
      <c r="Z1581" s="3"/>
    </row>
    <row r="1582" spans="1:26" hidden="1" x14ac:dyDescent="0.25">
      <c r="A1582" s="10" t="str">
        <f t="shared" si="24"/>
        <v>2016Greater Fresno Area1-in-2June PeakCAISO12</v>
      </c>
      <c r="B1582" s="10" t="s">
        <v>57</v>
      </c>
      <c r="C1582" s="10" t="s">
        <v>37</v>
      </c>
      <c r="D1582" s="10" t="s">
        <v>4</v>
      </c>
      <c r="E1582" s="10" t="s">
        <v>9</v>
      </c>
      <c r="F1582">
        <v>12</v>
      </c>
      <c r="G1582">
        <v>1.2866965532302856</v>
      </c>
      <c r="H1582">
        <v>1.2866965532302856</v>
      </c>
      <c r="I1582">
        <v>91</v>
      </c>
      <c r="J1582">
        <v>0</v>
      </c>
      <c r="K1582">
        <v>19331</v>
      </c>
      <c r="L1582">
        <v>17734.059636999998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 t="s">
        <v>39</v>
      </c>
      <c r="Z1582" s="3"/>
    </row>
    <row r="1583" spans="1:26" hidden="1" x14ac:dyDescent="0.25">
      <c r="A1583" s="10" t="str">
        <f t="shared" si="24"/>
        <v>2016Greater Fresno Area1-in-10June PeakCAISO12</v>
      </c>
      <c r="B1583" s="10" t="s">
        <v>57</v>
      </c>
      <c r="C1583" s="10" t="s">
        <v>37</v>
      </c>
      <c r="D1583" s="10" t="s">
        <v>4</v>
      </c>
      <c r="E1583" s="10" t="s">
        <v>1</v>
      </c>
      <c r="F1583">
        <v>12</v>
      </c>
      <c r="G1583">
        <v>1.3155138492584229</v>
      </c>
      <c r="H1583">
        <v>1.3155138492584229</v>
      </c>
      <c r="I1583">
        <v>92</v>
      </c>
      <c r="J1583">
        <v>0</v>
      </c>
      <c r="K1583">
        <v>19331</v>
      </c>
      <c r="L1583">
        <v>17734.059636999998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 t="s">
        <v>39</v>
      </c>
      <c r="Z1583" s="3"/>
    </row>
    <row r="1584" spans="1:26" hidden="1" x14ac:dyDescent="0.25">
      <c r="A1584" s="10" t="str">
        <f t="shared" si="24"/>
        <v>2016Greater Fresno Area1-in-2June PeakPGE12</v>
      </c>
      <c r="B1584" s="10" t="s">
        <v>57</v>
      </c>
      <c r="C1584" s="10" t="s">
        <v>37</v>
      </c>
      <c r="D1584" s="10" t="s">
        <v>4</v>
      </c>
      <c r="E1584" s="10" t="s">
        <v>9</v>
      </c>
      <c r="F1584">
        <v>12</v>
      </c>
      <c r="G1584">
        <v>1.3684808015823364</v>
      </c>
      <c r="H1584">
        <v>1.3684808015823364</v>
      </c>
      <c r="I1584">
        <v>94.25</v>
      </c>
      <c r="J1584">
        <v>0</v>
      </c>
      <c r="K1584">
        <v>19331</v>
      </c>
      <c r="L1584">
        <v>17734.059636999998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 t="s">
        <v>38</v>
      </c>
      <c r="Z1584" s="3"/>
    </row>
    <row r="1585" spans="1:26" hidden="1" x14ac:dyDescent="0.25">
      <c r="A1585" s="10" t="str">
        <f t="shared" si="24"/>
        <v>2016Greater Fresno Area1-in-10June PeakPGE12</v>
      </c>
      <c r="B1585" s="10" t="s">
        <v>57</v>
      </c>
      <c r="C1585" s="10" t="s">
        <v>37</v>
      </c>
      <c r="D1585" s="10" t="s">
        <v>4</v>
      </c>
      <c r="E1585" s="10" t="s">
        <v>1</v>
      </c>
      <c r="F1585">
        <v>12</v>
      </c>
      <c r="G1585">
        <v>1.3339812755584717</v>
      </c>
      <c r="H1585">
        <v>1.3339812755584717</v>
      </c>
      <c r="I1585">
        <v>93.625</v>
      </c>
      <c r="J1585">
        <v>0</v>
      </c>
      <c r="K1585">
        <v>19331</v>
      </c>
      <c r="L1585">
        <v>17734.059636999998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 t="s">
        <v>38</v>
      </c>
      <c r="Z1585" s="3"/>
    </row>
    <row r="1586" spans="1:26" hidden="1" x14ac:dyDescent="0.25">
      <c r="A1586" s="10" t="str">
        <f t="shared" si="24"/>
        <v>2016Greater Fresno Area1-in-2June PeakCAISO13</v>
      </c>
      <c r="B1586" s="10" t="s">
        <v>57</v>
      </c>
      <c r="C1586" s="10" t="s">
        <v>37</v>
      </c>
      <c r="D1586" s="10" t="s">
        <v>4</v>
      </c>
      <c r="E1586" s="10" t="s">
        <v>9</v>
      </c>
      <c r="F1586">
        <v>13</v>
      </c>
      <c r="G1586">
        <v>1.5657286643981934</v>
      </c>
      <c r="H1586">
        <v>1.5657286643981934</v>
      </c>
      <c r="I1586">
        <v>94.75</v>
      </c>
      <c r="J1586">
        <v>0</v>
      </c>
      <c r="K1586">
        <v>19331</v>
      </c>
      <c r="L1586">
        <v>17734.059636999998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 t="s">
        <v>39</v>
      </c>
      <c r="Z1586" s="3"/>
    </row>
    <row r="1587" spans="1:26" hidden="1" x14ac:dyDescent="0.25">
      <c r="A1587" s="10" t="str">
        <f t="shared" si="24"/>
        <v>2016Greater Fresno Area1-in-10June PeakCAISO13</v>
      </c>
      <c r="B1587" s="10" t="s">
        <v>57</v>
      </c>
      <c r="C1587" s="10" t="s">
        <v>37</v>
      </c>
      <c r="D1587" s="10" t="s">
        <v>4</v>
      </c>
      <c r="E1587" s="10" t="s">
        <v>1</v>
      </c>
      <c r="F1587">
        <v>13</v>
      </c>
      <c r="G1587">
        <v>1.6007952690124512</v>
      </c>
      <c r="H1587">
        <v>1.6007952690124512</v>
      </c>
      <c r="I1587">
        <v>95.5</v>
      </c>
      <c r="J1587">
        <v>0</v>
      </c>
      <c r="K1587">
        <v>19331</v>
      </c>
      <c r="L1587">
        <v>17734.059636999998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 t="s">
        <v>39</v>
      </c>
      <c r="Z1587" s="3"/>
    </row>
    <row r="1588" spans="1:26" hidden="1" x14ac:dyDescent="0.25">
      <c r="A1588" s="10" t="str">
        <f t="shared" si="24"/>
        <v>2016Greater Fresno Area1-in-2June PeakPGE13</v>
      </c>
      <c r="B1588" s="10" t="s">
        <v>57</v>
      </c>
      <c r="C1588" s="10" t="s">
        <v>37</v>
      </c>
      <c r="D1588" s="10" t="s">
        <v>4</v>
      </c>
      <c r="E1588" s="10" t="s">
        <v>9</v>
      </c>
      <c r="F1588">
        <v>13</v>
      </c>
      <c r="G1588">
        <v>1.6652486324310303</v>
      </c>
      <c r="H1588">
        <v>1.6652486324310303</v>
      </c>
      <c r="I1588">
        <v>97.5</v>
      </c>
      <c r="J1588">
        <v>0</v>
      </c>
      <c r="K1588">
        <v>19331</v>
      </c>
      <c r="L1588">
        <v>17734.059636999998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 t="s">
        <v>38</v>
      </c>
      <c r="Z1588" s="3"/>
    </row>
    <row r="1589" spans="1:26" hidden="1" x14ac:dyDescent="0.25">
      <c r="A1589" s="10" t="str">
        <f t="shared" si="24"/>
        <v>2016Greater Fresno Area1-in-10June PeakPGE13</v>
      </c>
      <c r="B1589" s="10" t="s">
        <v>57</v>
      </c>
      <c r="C1589" s="10" t="s">
        <v>37</v>
      </c>
      <c r="D1589" s="10" t="s">
        <v>4</v>
      </c>
      <c r="E1589" s="10" t="s">
        <v>1</v>
      </c>
      <c r="F1589">
        <v>13</v>
      </c>
      <c r="G1589">
        <v>1.623267650604248</v>
      </c>
      <c r="H1589">
        <v>1.623267650604248</v>
      </c>
      <c r="I1589">
        <v>96.75</v>
      </c>
      <c r="J1589">
        <v>0</v>
      </c>
      <c r="K1589">
        <v>19331</v>
      </c>
      <c r="L1589">
        <v>17734.059636999998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 t="s">
        <v>38</v>
      </c>
      <c r="Z1589" s="3"/>
    </row>
    <row r="1590" spans="1:26" hidden="1" x14ac:dyDescent="0.25">
      <c r="A1590" s="10" t="str">
        <f t="shared" si="24"/>
        <v>2016Greater Fresno Area1-in-2June PeakCAISO14</v>
      </c>
      <c r="B1590" s="10" t="s">
        <v>57</v>
      </c>
      <c r="C1590" s="10" t="s">
        <v>37</v>
      </c>
      <c r="D1590" s="10" t="s">
        <v>4</v>
      </c>
      <c r="E1590" s="10" t="s">
        <v>9</v>
      </c>
      <c r="F1590">
        <v>14</v>
      </c>
      <c r="G1590">
        <v>1.9009336233139038</v>
      </c>
      <c r="H1590">
        <v>1.5114948749542236</v>
      </c>
      <c r="I1590">
        <v>98.375</v>
      </c>
      <c r="J1590">
        <v>0.10273714363574982</v>
      </c>
      <c r="K1590">
        <v>19331</v>
      </c>
      <c r="L1590">
        <v>17734.059636999998</v>
      </c>
      <c r="M1590">
        <v>0.38943871855735779</v>
      </c>
      <c r="N1590">
        <v>0.25777080655097961</v>
      </c>
      <c r="O1590">
        <v>0.33556336164474487</v>
      </c>
      <c r="P1590">
        <v>0.38943871855735779</v>
      </c>
      <c r="Q1590">
        <v>0.4433140754699707</v>
      </c>
      <c r="R1590">
        <v>0.52110666036605835</v>
      </c>
      <c r="S1590" t="s">
        <v>39</v>
      </c>
      <c r="Z1590" s="3"/>
    </row>
    <row r="1591" spans="1:26" hidden="1" x14ac:dyDescent="0.25">
      <c r="A1591" s="10" t="str">
        <f t="shared" si="24"/>
        <v>2016Greater Fresno Area1-in-10June PeakCAISO14</v>
      </c>
      <c r="B1591" s="10" t="s">
        <v>57</v>
      </c>
      <c r="C1591" s="10" t="s">
        <v>37</v>
      </c>
      <c r="D1591" s="10" t="s">
        <v>4</v>
      </c>
      <c r="E1591" s="10" t="s">
        <v>1</v>
      </c>
      <c r="F1591">
        <v>14</v>
      </c>
      <c r="G1591">
        <v>1.9435076713562012</v>
      </c>
      <c r="H1591">
        <v>1.5428214073181152</v>
      </c>
      <c r="I1591">
        <v>98.375</v>
      </c>
      <c r="J1591">
        <v>0.10273714363574982</v>
      </c>
      <c r="K1591">
        <v>19331</v>
      </c>
      <c r="L1591">
        <v>17734.059636999998</v>
      </c>
      <c r="M1591">
        <v>0.40068623423576355</v>
      </c>
      <c r="N1591">
        <v>0.26901832222938538</v>
      </c>
      <c r="O1591">
        <v>0.34681087732315063</v>
      </c>
      <c r="P1591">
        <v>0.40068623423576355</v>
      </c>
      <c r="Q1591">
        <v>0.45456159114837646</v>
      </c>
      <c r="R1591">
        <v>0.53235417604446411</v>
      </c>
      <c r="S1591" t="s">
        <v>39</v>
      </c>
      <c r="Z1591" s="3"/>
    </row>
    <row r="1592" spans="1:26" hidden="1" x14ac:dyDescent="0.25">
      <c r="A1592" s="10" t="str">
        <f t="shared" si="24"/>
        <v>2016Greater Fresno Area1-in-10June PeakPGE14</v>
      </c>
      <c r="B1592" s="10" t="s">
        <v>57</v>
      </c>
      <c r="C1592" s="10" t="s">
        <v>37</v>
      </c>
      <c r="D1592" s="10" t="s">
        <v>4</v>
      </c>
      <c r="E1592" s="10" t="s">
        <v>1</v>
      </c>
      <c r="F1592">
        <v>14</v>
      </c>
      <c r="G1592">
        <v>1.9707909822463989</v>
      </c>
      <c r="H1592">
        <v>1.5521799325942993</v>
      </c>
      <c r="I1592">
        <v>99.5</v>
      </c>
      <c r="J1592">
        <v>0.10273714363574982</v>
      </c>
      <c r="K1592">
        <v>19331</v>
      </c>
      <c r="L1592">
        <v>17734.059636999998</v>
      </c>
      <c r="M1592">
        <v>0.418611079454422</v>
      </c>
      <c r="N1592">
        <v>0.28694316744804382</v>
      </c>
      <c r="O1592">
        <v>0.36473572254180908</v>
      </c>
      <c r="P1592">
        <v>0.418611079454422</v>
      </c>
      <c r="Q1592">
        <v>0.47248643636703491</v>
      </c>
      <c r="R1592">
        <v>0.55027902126312256</v>
      </c>
      <c r="S1592" t="s">
        <v>38</v>
      </c>
      <c r="Z1592" s="3"/>
    </row>
    <row r="1593" spans="1:26" hidden="1" x14ac:dyDescent="0.25">
      <c r="A1593" s="10" t="str">
        <f t="shared" si="24"/>
        <v>2016Greater Fresno Area1-in-2June PeakPGE14</v>
      </c>
      <c r="B1593" s="10" t="s">
        <v>57</v>
      </c>
      <c r="C1593" s="10" t="s">
        <v>37</v>
      </c>
      <c r="D1593" s="10" t="s">
        <v>4</v>
      </c>
      <c r="E1593" s="10" t="s">
        <v>9</v>
      </c>
      <c r="F1593">
        <v>14</v>
      </c>
      <c r="G1593">
        <v>2.0217597484588623</v>
      </c>
      <c r="H1593">
        <v>1.580927848815918</v>
      </c>
      <c r="I1593">
        <v>100.25</v>
      </c>
      <c r="J1593">
        <v>0.10273714363574982</v>
      </c>
      <c r="K1593">
        <v>19331</v>
      </c>
      <c r="L1593">
        <v>17734.059636999998</v>
      </c>
      <c r="M1593">
        <v>0.44083184003829956</v>
      </c>
      <c r="N1593">
        <v>0.30916392803192139</v>
      </c>
      <c r="O1593">
        <v>0.38695648312568665</v>
      </c>
      <c r="P1593">
        <v>0.44083184003829956</v>
      </c>
      <c r="Q1593">
        <v>0.49470719695091248</v>
      </c>
      <c r="R1593">
        <v>0.57249975204467773</v>
      </c>
      <c r="S1593" t="s">
        <v>38</v>
      </c>
      <c r="Z1593" s="3"/>
    </row>
    <row r="1594" spans="1:26" hidden="1" x14ac:dyDescent="0.25">
      <c r="A1594" s="10" t="str">
        <f t="shared" si="24"/>
        <v>2016Greater Fresno Area1-in-10June PeakCAISO15</v>
      </c>
      <c r="B1594" s="10" t="s">
        <v>57</v>
      </c>
      <c r="C1594" s="10" t="s">
        <v>37</v>
      </c>
      <c r="D1594" s="10" t="s">
        <v>4</v>
      </c>
      <c r="E1594" s="10" t="s">
        <v>1</v>
      </c>
      <c r="F1594">
        <v>15</v>
      </c>
      <c r="G1594">
        <v>2.2975485324859619</v>
      </c>
      <c r="H1594">
        <v>1.8008805513381958</v>
      </c>
      <c r="I1594">
        <v>101.125</v>
      </c>
      <c r="J1594">
        <v>0.1230589896440506</v>
      </c>
      <c r="K1594">
        <v>19331</v>
      </c>
      <c r="L1594">
        <v>17734.059636999998</v>
      </c>
      <c r="M1594">
        <v>0.49666798114776611</v>
      </c>
      <c r="N1594">
        <v>0.3389555811882019</v>
      </c>
      <c r="O1594">
        <v>0.43213585019111633</v>
      </c>
      <c r="P1594">
        <v>0.49666798114776611</v>
      </c>
      <c r="Q1594">
        <v>0.56120014190673828</v>
      </c>
      <c r="R1594">
        <v>0.65438038110733032</v>
      </c>
      <c r="S1594" t="s">
        <v>39</v>
      </c>
      <c r="Z1594" s="3"/>
    </row>
    <row r="1595" spans="1:26" hidden="1" x14ac:dyDescent="0.25">
      <c r="A1595" s="10" t="str">
        <f t="shared" si="24"/>
        <v>2016Greater Fresno Area1-in-2June PeakCAISO15</v>
      </c>
      <c r="B1595" s="10" t="s">
        <v>57</v>
      </c>
      <c r="C1595" s="10" t="s">
        <v>37</v>
      </c>
      <c r="D1595" s="10" t="s">
        <v>4</v>
      </c>
      <c r="E1595" s="10" t="s">
        <v>9</v>
      </c>
      <c r="F1595">
        <v>15</v>
      </c>
      <c r="G1595">
        <v>2.2472188472747803</v>
      </c>
      <c r="H1595">
        <v>1.7712454795837402</v>
      </c>
      <c r="I1595">
        <v>100.375</v>
      </c>
      <c r="J1595">
        <v>0.1230589896440506</v>
      </c>
      <c r="K1595">
        <v>19331</v>
      </c>
      <c r="L1595">
        <v>17734.059636999998</v>
      </c>
      <c r="M1595">
        <v>0.47597333788871765</v>
      </c>
      <c r="N1595">
        <v>0.31826093792915344</v>
      </c>
      <c r="O1595">
        <v>0.41144120693206787</v>
      </c>
      <c r="P1595">
        <v>0.47597333788871765</v>
      </c>
      <c r="Q1595">
        <v>0.54050546884536743</v>
      </c>
      <c r="R1595">
        <v>0.63368576765060425</v>
      </c>
      <c r="S1595" t="s">
        <v>39</v>
      </c>
      <c r="Z1595" s="3"/>
    </row>
    <row r="1596" spans="1:26" hidden="1" x14ac:dyDescent="0.25">
      <c r="A1596" s="10" t="str">
        <f t="shared" si="24"/>
        <v>2016Greater Fresno Area1-in-2June PeakPGE15</v>
      </c>
      <c r="B1596" s="10" t="s">
        <v>57</v>
      </c>
      <c r="C1596" s="10" t="s">
        <v>37</v>
      </c>
      <c r="D1596" s="10" t="s">
        <v>4</v>
      </c>
      <c r="E1596" s="10" t="s">
        <v>9</v>
      </c>
      <c r="F1596">
        <v>15</v>
      </c>
      <c r="G1596">
        <v>2.3900554180145264</v>
      </c>
      <c r="H1596">
        <v>1.8501427173614502</v>
      </c>
      <c r="I1596">
        <v>102.875</v>
      </c>
      <c r="J1596">
        <v>0.1230589896440506</v>
      </c>
      <c r="K1596">
        <v>19331</v>
      </c>
      <c r="L1596">
        <v>17734.059636999998</v>
      </c>
      <c r="M1596">
        <v>0.5399126410484314</v>
      </c>
      <c r="N1596">
        <v>0.38220024108886719</v>
      </c>
      <c r="O1596">
        <v>0.47538051009178162</v>
      </c>
      <c r="P1596">
        <v>0.5399126410484314</v>
      </c>
      <c r="Q1596">
        <v>0.60444480180740356</v>
      </c>
      <c r="R1596">
        <v>0.69762504100799561</v>
      </c>
      <c r="S1596" t="s">
        <v>38</v>
      </c>
      <c r="Z1596" s="3"/>
    </row>
    <row r="1597" spans="1:26" hidden="1" x14ac:dyDescent="0.25">
      <c r="A1597" s="10" t="str">
        <f t="shared" si="24"/>
        <v>2016Greater Fresno Area1-in-10June PeakPGE15</v>
      </c>
      <c r="B1597" s="10" t="s">
        <v>57</v>
      </c>
      <c r="C1597" s="10" t="s">
        <v>37</v>
      </c>
      <c r="D1597" s="10" t="s">
        <v>4</v>
      </c>
      <c r="E1597" s="10" t="s">
        <v>1</v>
      </c>
      <c r="F1597">
        <v>15</v>
      </c>
      <c r="G1597">
        <v>2.3298020362854004</v>
      </c>
      <c r="H1597">
        <v>1.8174088001251221</v>
      </c>
      <c r="I1597">
        <v>101.875</v>
      </c>
      <c r="J1597">
        <v>0.1230589896440506</v>
      </c>
      <c r="K1597">
        <v>19331</v>
      </c>
      <c r="L1597">
        <v>17734.059636999998</v>
      </c>
      <c r="M1597">
        <v>0.5123932957649231</v>
      </c>
      <c r="N1597">
        <v>0.35468089580535889</v>
      </c>
      <c r="O1597">
        <v>0.44786116480827332</v>
      </c>
      <c r="P1597">
        <v>0.5123932957649231</v>
      </c>
      <c r="Q1597">
        <v>0.57692545652389526</v>
      </c>
      <c r="R1597">
        <v>0.6701056957244873</v>
      </c>
      <c r="S1597" t="s">
        <v>38</v>
      </c>
      <c r="Z1597" s="3"/>
    </row>
    <row r="1598" spans="1:26" hidden="1" x14ac:dyDescent="0.25">
      <c r="A1598" s="10" t="str">
        <f t="shared" si="24"/>
        <v>2016Greater Fresno Area1-in-10June PeakCAISO16</v>
      </c>
      <c r="B1598" s="10" t="s">
        <v>57</v>
      </c>
      <c r="C1598" s="10" t="s">
        <v>37</v>
      </c>
      <c r="D1598" s="10" t="s">
        <v>4</v>
      </c>
      <c r="E1598" s="10" t="s">
        <v>1</v>
      </c>
      <c r="F1598">
        <v>16</v>
      </c>
      <c r="G1598">
        <v>2.6729707717895508</v>
      </c>
      <c r="H1598">
        <v>1.9564458131790161</v>
      </c>
      <c r="I1598">
        <v>103.375</v>
      </c>
      <c r="J1598">
        <v>0.15615223348140717</v>
      </c>
      <c r="K1598">
        <v>19331</v>
      </c>
      <c r="L1598">
        <v>17734.059636999998</v>
      </c>
      <c r="M1598">
        <v>0.71652495861053467</v>
      </c>
      <c r="N1598">
        <v>0.51640027761459351</v>
      </c>
      <c r="O1598">
        <v>0.63463872671127319</v>
      </c>
      <c r="P1598">
        <v>0.71652495861053467</v>
      </c>
      <c r="Q1598">
        <v>0.79841119050979614</v>
      </c>
      <c r="R1598">
        <v>0.91664963960647583</v>
      </c>
      <c r="S1598" t="s">
        <v>39</v>
      </c>
      <c r="Z1598" s="3"/>
    </row>
    <row r="1599" spans="1:26" hidden="1" x14ac:dyDescent="0.25">
      <c r="A1599" s="10" t="str">
        <f t="shared" si="24"/>
        <v>2016Greater Fresno Area1-in-2June PeakCAISO16</v>
      </c>
      <c r="B1599" s="10" t="s">
        <v>57</v>
      </c>
      <c r="C1599" s="10" t="s">
        <v>37</v>
      </c>
      <c r="D1599" s="10" t="s">
        <v>4</v>
      </c>
      <c r="E1599" s="10" t="s">
        <v>9</v>
      </c>
      <c r="F1599">
        <v>16</v>
      </c>
      <c r="G1599">
        <v>2.6144173145294189</v>
      </c>
      <c r="H1599">
        <v>1.9319672584533691</v>
      </c>
      <c r="I1599">
        <v>102.25</v>
      </c>
      <c r="J1599">
        <v>0.15615223348140717</v>
      </c>
      <c r="K1599">
        <v>19331</v>
      </c>
      <c r="L1599">
        <v>17734.059636999998</v>
      </c>
      <c r="M1599">
        <v>0.68245011568069458</v>
      </c>
      <c r="N1599">
        <v>0.48232540488243103</v>
      </c>
      <c r="O1599">
        <v>0.60056388378143311</v>
      </c>
      <c r="P1599">
        <v>0.68245011568069458</v>
      </c>
      <c r="Q1599">
        <v>0.76433634757995605</v>
      </c>
      <c r="R1599">
        <v>0.88257479667663574</v>
      </c>
      <c r="S1599" t="s">
        <v>39</v>
      </c>
      <c r="Z1599" s="3"/>
    </row>
    <row r="1600" spans="1:26" hidden="1" x14ac:dyDescent="0.25">
      <c r="A1600" s="10" t="str">
        <f t="shared" si="24"/>
        <v>2016Greater Fresno Area1-in-10June PeakPGE16</v>
      </c>
      <c r="B1600" s="10" t="s">
        <v>57</v>
      </c>
      <c r="C1600" s="10" t="s">
        <v>37</v>
      </c>
      <c r="D1600" s="10" t="s">
        <v>4</v>
      </c>
      <c r="E1600" s="10" t="s">
        <v>1</v>
      </c>
      <c r="F1600">
        <v>16</v>
      </c>
      <c r="G1600">
        <v>2.7104945182800293</v>
      </c>
      <c r="H1600">
        <v>1.9771785736083984</v>
      </c>
      <c r="I1600">
        <v>103.875</v>
      </c>
      <c r="J1600">
        <v>0.15615223348140717</v>
      </c>
      <c r="K1600">
        <v>19331</v>
      </c>
      <c r="L1600">
        <v>17734.059636999998</v>
      </c>
      <c r="M1600">
        <v>0.73331594467163086</v>
      </c>
      <c r="N1600">
        <v>0.5331912636756897</v>
      </c>
      <c r="O1600">
        <v>0.65142971277236938</v>
      </c>
      <c r="P1600">
        <v>0.73331594467163086</v>
      </c>
      <c r="Q1600">
        <v>0.81520217657089233</v>
      </c>
      <c r="R1600">
        <v>0.93344062566757202</v>
      </c>
      <c r="S1600" t="s">
        <v>38</v>
      </c>
      <c r="Z1600" s="3"/>
    </row>
    <row r="1601" spans="1:26" hidden="1" x14ac:dyDescent="0.25">
      <c r="A1601" s="10" t="str">
        <f t="shared" si="24"/>
        <v>2016Greater Fresno Area1-in-2June PeakPGE16</v>
      </c>
      <c r="B1601" s="10" t="s">
        <v>57</v>
      </c>
      <c r="C1601" s="10" t="s">
        <v>37</v>
      </c>
      <c r="D1601" s="10" t="s">
        <v>4</v>
      </c>
      <c r="E1601" s="10" t="s">
        <v>9</v>
      </c>
      <c r="F1601">
        <v>16</v>
      </c>
      <c r="G1601">
        <v>2.7805933952331543</v>
      </c>
      <c r="H1601">
        <v>2.0246932506561279</v>
      </c>
      <c r="I1601">
        <v>104.375</v>
      </c>
      <c r="J1601">
        <v>0.15615223348140717</v>
      </c>
      <c r="K1601">
        <v>19331</v>
      </c>
      <c r="L1601">
        <v>17734.059636999998</v>
      </c>
      <c r="M1601">
        <v>0.75590020418167114</v>
      </c>
      <c r="N1601">
        <v>0.55577552318572998</v>
      </c>
      <c r="O1601">
        <v>0.67401397228240967</v>
      </c>
      <c r="P1601">
        <v>0.75590020418167114</v>
      </c>
      <c r="Q1601">
        <v>0.83778643608093262</v>
      </c>
      <c r="R1601">
        <v>0.9560248851776123</v>
      </c>
      <c r="S1601" t="s">
        <v>38</v>
      </c>
      <c r="Z1601" s="3"/>
    </row>
    <row r="1602" spans="1:26" hidden="1" x14ac:dyDescent="0.25">
      <c r="A1602" s="10" t="str">
        <f t="shared" ref="A1602:A1665" si="25">CONCATENATE(B1602,C1602,E1602,D1602,S1602,F1602)</f>
        <v>2016Greater Fresno Area1-in-10June PeakCAISO17</v>
      </c>
      <c r="B1602" s="10" t="s">
        <v>57</v>
      </c>
      <c r="C1602" s="10" t="s">
        <v>37</v>
      </c>
      <c r="D1602" s="10" t="s">
        <v>4</v>
      </c>
      <c r="E1602" s="10" t="s">
        <v>1</v>
      </c>
      <c r="F1602">
        <v>17</v>
      </c>
      <c r="G1602">
        <v>3.0097255706787109</v>
      </c>
      <c r="H1602">
        <v>2.1991884708404541</v>
      </c>
      <c r="I1602">
        <v>104.5</v>
      </c>
      <c r="J1602">
        <v>0.16046801209449768</v>
      </c>
      <c r="K1602">
        <v>19331</v>
      </c>
      <c r="L1602">
        <v>17734.059636999998</v>
      </c>
      <c r="M1602">
        <v>0.81053709983825684</v>
      </c>
      <c r="N1602">
        <v>0.60488128662109375</v>
      </c>
      <c r="O1602">
        <v>0.72638767957687378</v>
      </c>
      <c r="P1602">
        <v>0.81053709983825684</v>
      </c>
      <c r="Q1602">
        <v>0.89468652009963989</v>
      </c>
      <c r="R1602">
        <v>1.0161929130554199</v>
      </c>
      <c r="S1602" t="s">
        <v>39</v>
      </c>
      <c r="Z1602" s="3"/>
    </row>
    <row r="1603" spans="1:26" hidden="1" x14ac:dyDescent="0.25">
      <c r="A1603" s="10" t="str">
        <f t="shared" si="25"/>
        <v>2016Greater Fresno Area1-in-2June PeakCAISO17</v>
      </c>
      <c r="B1603" s="10" t="s">
        <v>57</v>
      </c>
      <c r="C1603" s="10" t="s">
        <v>37</v>
      </c>
      <c r="D1603" s="10" t="s">
        <v>4</v>
      </c>
      <c r="E1603" s="10" t="s">
        <v>9</v>
      </c>
      <c r="F1603">
        <v>17</v>
      </c>
      <c r="G1603">
        <v>2.9437952041625977</v>
      </c>
      <c r="H1603">
        <v>2.1631312370300293</v>
      </c>
      <c r="I1603">
        <v>103.5</v>
      </c>
      <c r="J1603">
        <v>0.16046801209449768</v>
      </c>
      <c r="K1603">
        <v>19331</v>
      </c>
      <c r="L1603">
        <v>17734.059636999998</v>
      </c>
      <c r="M1603">
        <v>0.78066396713256836</v>
      </c>
      <c r="N1603">
        <v>0.57500815391540527</v>
      </c>
      <c r="O1603">
        <v>0.6965145468711853</v>
      </c>
      <c r="P1603">
        <v>0.78066396713256836</v>
      </c>
      <c r="Q1603">
        <v>0.86481338739395142</v>
      </c>
      <c r="R1603">
        <v>0.98631978034973145</v>
      </c>
      <c r="S1603" t="s">
        <v>39</v>
      </c>
      <c r="Z1603" s="3"/>
    </row>
    <row r="1604" spans="1:26" hidden="1" x14ac:dyDescent="0.25">
      <c r="A1604" s="10" t="str">
        <f t="shared" si="25"/>
        <v>2016Greater Fresno Area1-in-10June PeakPGE17</v>
      </c>
      <c r="B1604" s="10" t="s">
        <v>57</v>
      </c>
      <c r="C1604" s="10" t="s">
        <v>37</v>
      </c>
      <c r="D1604" s="10" t="s">
        <v>4</v>
      </c>
      <c r="E1604" s="10" t="s">
        <v>1</v>
      </c>
      <c r="F1604">
        <v>17</v>
      </c>
      <c r="G1604">
        <v>3.0519766807556152</v>
      </c>
      <c r="H1604">
        <v>2.2190303802490234</v>
      </c>
      <c r="I1604">
        <v>105.375</v>
      </c>
      <c r="J1604">
        <v>0.16046801209449768</v>
      </c>
      <c r="K1604">
        <v>19331</v>
      </c>
      <c r="L1604">
        <v>17734.059636999998</v>
      </c>
      <c r="M1604">
        <v>0.8329463005065918</v>
      </c>
      <c r="N1604">
        <v>0.62729048728942871</v>
      </c>
      <c r="O1604">
        <v>0.74879688024520874</v>
      </c>
      <c r="P1604">
        <v>0.8329463005065918</v>
      </c>
      <c r="Q1604">
        <v>0.91709572076797485</v>
      </c>
      <c r="R1604">
        <v>1.0386021137237549</v>
      </c>
      <c r="S1604" t="s">
        <v>38</v>
      </c>
      <c r="Z1604" s="3"/>
    </row>
    <row r="1605" spans="1:26" hidden="1" x14ac:dyDescent="0.25">
      <c r="A1605" s="10" t="str">
        <f t="shared" si="25"/>
        <v>2016Greater Fresno Area1-in-2June PeakPGE17</v>
      </c>
      <c r="B1605" s="10" t="s">
        <v>57</v>
      </c>
      <c r="C1605" s="10" t="s">
        <v>37</v>
      </c>
      <c r="D1605" s="10" t="s">
        <v>4</v>
      </c>
      <c r="E1605" s="10" t="s">
        <v>9</v>
      </c>
      <c r="F1605">
        <v>17</v>
      </c>
      <c r="G1605">
        <v>3.1309070587158203</v>
      </c>
      <c r="H1605">
        <v>2.2788910865783691</v>
      </c>
      <c r="I1605">
        <v>105.375</v>
      </c>
      <c r="J1605">
        <v>0.16046801209449768</v>
      </c>
      <c r="K1605">
        <v>19331</v>
      </c>
      <c r="L1605">
        <v>17734.059636999998</v>
      </c>
      <c r="M1605">
        <v>0.85201609134674072</v>
      </c>
      <c r="N1605">
        <v>0.64636027812957764</v>
      </c>
      <c r="O1605">
        <v>0.76786667108535767</v>
      </c>
      <c r="P1605">
        <v>0.85201609134674072</v>
      </c>
      <c r="Q1605">
        <v>0.93616551160812378</v>
      </c>
      <c r="R1605">
        <v>1.0576719045639038</v>
      </c>
      <c r="S1605" t="s">
        <v>38</v>
      </c>
      <c r="Z1605" s="3"/>
    </row>
    <row r="1606" spans="1:26" hidden="1" x14ac:dyDescent="0.25">
      <c r="A1606" s="10" t="str">
        <f t="shared" si="25"/>
        <v>2016Greater Fresno Area1-in-2June PeakCAISO18</v>
      </c>
      <c r="B1606" s="10" t="s">
        <v>57</v>
      </c>
      <c r="C1606" s="10" t="s">
        <v>37</v>
      </c>
      <c r="D1606" s="10" t="s">
        <v>4</v>
      </c>
      <c r="E1606" s="10" t="s">
        <v>9</v>
      </c>
      <c r="F1606">
        <v>18</v>
      </c>
      <c r="G1606">
        <v>3.1723461151123047</v>
      </c>
      <c r="H1606">
        <v>2.3752250671386719</v>
      </c>
      <c r="I1606">
        <v>103.75</v>
      </c>
      <c r="J1606">
        <v>0.13599415123462677</v>
      </c>
      <c r="K1606">
        <v>19331</v>
      </c>
      <c r="L1606">
        <v>17734.059636999998</v>
      </c>
      <c r="M1606">
        <v>0.79712110757827759</v>
      </c>
      <c r="N1606">
        <v>0.62283098697662354</v>
      </c>
      <c r="O1606">
        <v>0.72580575942993164</v>
      </c>
      <c r="P1606">
        <v>0.79712110757827759</v>
      </c>
      <c r="Q1606">
        <v>0.86843645572662354</v>
      </c>
      <c r="R1606">
        <v>0.97141122817993164</v>
      </c>
      <c r="S1606" t="s">
        <v>39</v>
      </c>
      <c r="Z1606" s="3"/>
    </row>
    <row r="1607" spans="1:26" hidden="1" x14ac:dyDescent="0.25">
      <c r="A1607" s="10" t="str">
        <f t="shared" si="25"/>
        <v>2016Greater Fresno Area1-in-10June PeakCAISO18</v>
      </c>
      <c r="B1607" s="10" t="s">
        <v>57</v>
      </c>
      <c r="C1607" s="10" t="s">
        <v>37</v>
      </c>
      <c r="D1607" s="10" t="s">
        <v>4</v>
      </c>
      <c r="E1607" s="10" t="s">
        <v>1</v>
      </c>
      <c r="F1607">
        <v>18</v>
      </c>
      <c r="G1607">
        <v>3.2433950901031494</v>
      </c>
      <c r="H1607">
        <v>2.4209117889404297</v>
      </c>
      <c r="I1607">
        <v>104.5</v>
      </c>
      <c r="J1607">
        <v>0.13599415123462677</v>
      </c>
      <c r="K1607">
        <v>19331</v>
      </c>
      <c r="L1607">
        <v>17734.059636999998</v>
      </c>
      <c r="M1607">
        <v>0.8224833607673645</v>
      </c>
      <c r="N1607">
        <v>0.64819324016571045</v>
      </c>
      <c r="O1607">
        <v>0.75116801261901855</v>
      </c>
      <c r="P1607">
        <v>0.8224833607673645</v>
      </c>
      <c r="Q1607">
        <v>0.89379870891571045</v>
      </c>
      <c r="R1607">
        <v>0.99677348136901855</v>
      </c>
      <c r="S1607" t="s">
        <v>39</v>
      </c>
      <c r="Z1607" s="3"/>
    </row>
    <row r="1608" spans="1:26" hidden="1" x14ac:dyDescent="0.25">
      <c r="A1608" s="10" t="str">
        <f t="shared" si="25"/>
        <v>2016Greater Fresno Area1-in-10June PeakPGE18</v>
      </c>
      <c r="B1608" s="10" t="s">
        <v>57</v>
      </c>
      <c r="C1608" s="10" t="s">
        <v>37</v>
      </c>
      <c r="D1608" s="10" t="s">
        <v>4</v>
      </c>
      <c r="E1608" s="10" t="s">
        <v>1</v>
      </c>
      <c r="F1608">
        <v>18</v>
      </c>
      <c r="G1608">
        <v>3.2889266014099121</v>
      </c>
      <c r="H1608">
        <v>2.4423136711120605</v>
      </c>
      <c r="I1608">
        <v>105.375</v>
      </c>
      <c r="J1608">
        <v>0.13599415123462677</v>
      </c>
      <c r="K1608">
        <v>19331</v>
      </c>
      <c r="L1608">
        <v>17734.059636999998</v>
      </c>
      <c r="M1608">
        <v>0.84661287069320679</v>
      </c>
      <c r="N1608">
        <v>0.67232275009155273</v>
      </c>
      <c r="O1608">
        <v>0.77529752254486084</v>
      </c>
      <c r="P1608">
        <v>0.84661287069320679</v>
      </c>
      <c r="Q1608">
        <v>0.91792821884155273</v>
      </c>
      <c r="R1608">
        <v>1.0209029912948608</v>
      </c>
      <c r="S1608" t="s">
        <v>38</v>
      </c>
      <c r="Z1608" s="3"/>
    </row>
    <row r="1609" spans="1:26" hidden="1" x14ac:dyDescent="0.25">
      <c r="A1609" s="10" t="str">
        <f t="shared" si="25"/>
        <v>2016Greater Fresno Area1-in-2June PeakPGE18</v>
      </c>
      <c r="B1609" s="10" t="s">
        <v>57</v>
      </c>
      <c r="C1609" s="10" t="s">
        <v>37</v>
      </c>
      <c r="D1609" s="10" t="s">
        <v>4</v>
      </c>
      <c r="E1609" s="10" t="s">
        <v>9</v>
      </c>
      <c r="F1609">
        <v>18</v>
      </c>
      <c r="G1609">
        <v>3.3739848136901855</v>
      </c>
      <c r="H1609">
        <v>2.5149412155151367</v>
      </c>
      <c r="I1609">
        <v>105.375</v>
      </c>
      <c r="J1609">
        <v>0.13599415123462677</v>
      </c>
      <c r="K1609">
        <v>19331</v>
      </c>
      <c r="L1609">
        <v>17734.059636999998</v>
      </c>
      <c r="M1609">
        <v>0.85904347896575928</v>
      </c>
      <c r="N1609">
        <v>0.68475335836410522</v>
      </c>
      <c r="O1609">
        <v>0.78772813081741333</v>
      </c>
      <c r="P1609">
        <v>0.85904347896575928</v>
      </c>
      <c r="Q1609">
        <v>0.93035882711410522</v>
      </c>
      <c r="R1609">
        <v>1.0333335399627686</v>
      </c>
      <c r="S1609" t="s">
        <v>38</v>
      </c>
      <c r="Z1609" s="3"/>
    </row>
    <row r="1610" spans="1:26" hidden="1" x14ac:dyDescent="0.25">
      <c r="A1610" s="10" t="str">
        <f t="shared" si="25"/>
        <v>2016Greater Fresno Area1-in-2June PeakCAISO19</v>
      </c>
      <c r="B1610" s="10" t="s">
        <v>57</v>
      </c>
      <c r="C1610" s="10" t="s">
        <v>37</v>
      </c>
      <c r="D1610" s="10" t="s">
        <v>4</v>
      </c>
      <c r="E1610" s="10" t="s">
        <v>9</v>
      </c>
      <c r="F1610">
        <v>19</v>
      </c>
      <c r="G1610">
        <v>3.2093830108642578</v>
      </c>
      <c r="H1610">
        <v>3.4563696384429932</v>
      </c>
      <c r="I1610">
        <v>102.625</v>
      </c>
      <c r="J1610">
        <v>0.11742977052927017</v>
      </c>
      <c r="K1610">
        <v>19331</v>
      </c>
      <c r="L1610">
        <v>17734.059636999998</v>
      </c>
      <c r="M1610">
        <v>-0.24698661267757416</v>
      </c>
      <c r="N1610">
        <v>-0.39748460054397583</v>
      </c>
      <c r="O1610">
        <v>-0.30856677889823914</v>
      </c>
      <c r="P1610">
        <v>-0.24698661267757416</v>
      </c>
      <c r="Q1610">
        <v>-0.18540644645690918</v>
      </c>
      <c r="R1610">
        <v>-9.6488617360591888E-2</v>
      </c>
      <c r="S1610" t="s">
        <v>39</v>
      </c>
      <c r="Z1610" s="3"/>
    </row>
    <row r="1611" spans="1:26" hidden="1" x14ac:dyDescent="0.25">
      <c r="A1611" s="10" t="str">
        <f t="shared" si="25"/>
        <v>2016Greater Fresno Area1-in-10June PeakCAISO19</v>
      </c>
      <c r="B1611" s="10" t="s">
        <v>57</v>
      </c>
      <c r="C1611" s="10" t="s">
        <v>37</v>
      </c>
      <c r="D1611" s="10" t="s">
        <v>4</v>
      </c>
      <c r="E1611" s="10" t="s">
        <v>1</v>
      </c>
      <c r="F1611">
        <v>19</v>
      </c>
      <c r="G1611">
        <v>3.2812614440917969</v>
      </c>
      <c r="H1611">
        <v>3.5339245796203613</v>
      </c>
      <c r="I1611">
        <v>103</v>
      </c>
      <c r="J1611">
        <v>0.11742977052927017</v>
      </c>
      <c r="K1611">
        <v>19331</v>
      </c>
      <c r="L1611">
        <v>17734.059636999998</v>
      </c>
      <c r="M1611">
        <v>-0.25266322493553162</v>
      </c>
      <c r="N1611">
        <v>-0.40316122770309448</v>
      </c>
      <c r="O1611">
        <v>-0.31424340605735779</v>
      </c>
      <c r="P1611">
        <v>-0.25266322493553162</v>
      </c>
      <c r="Q1611">
        <v>-0.19108305871486664</v>
      </c>
      <c r="R1611">
        <v>-0.10216522961854935</v>
      </c>
      <c r="S1611" t="s">
        <v>39</v>
      </c>
      <c r="Z1611" s="3"/>
    </row>
    <row r="1612" spans="1:26" hidden="1" x14ac:dyDescent="0.25">
      <c r="A1612" s="10" t="str">
        <f t="shared" si="25"/>
        <v>2016Greater Fresno Area1-in-10June PeakPGE19</v>
      </c>
      <c r="B1612" s="10" t="s">
        <v>57</v>
      </c>
      <c r="C1612" s="10" t="s">
        <v>37</v>
      </c>
      <c r="D1612" s="10" t="s">
        <v>4</v>
      </c>
      <c r="E1612" s="10" t="s">
        <v>1</v>
      </c>
      <c r="F1612">
        <v>19</v>
      </c>
      <c r="G1612">
        <v>3.327324390411377</v>
      </c>
      <c r="H1612">
        <v>3.5817508697509766</v>
      </c>
      <c r="I1612">
        <v>104.125</v>
      </c>
      <c r="J1612">
        <v>0.11742977052927017</v>
      </c>
      <c r="K1612">
        <v>19331</v>
      </c>
      <c r="L1612">
        <v>17734.059636999998</v>
      </c>
      <c r="M1612">
        <v>-0.25442644953727722</v>
      </c>
      <c r="N1612">
        <v>-0.40492445230484009</v>
      </c>
      <c r="O1612">
        <v>-0.31600663065910339</v>
      </c>
      <c r="P1612">
        <v>-0.25442644953727722</v>
      </c>
      <c r="Q1612">
        <v>-0.19284628331661224</v>
      </c>
      <c r="R1612">
        <v>-0.10392845422029495</v>
      </c>
      <c r="S1612" t="s">
        <v>38</v>
      </c>
      <c r="Z1612" s="3"/>
    </row>
    <row r="1613" spans="1:26" hidden="1" x14ac:dyDescent="0.25">
      <c r="A1613" s="10" t="str">
        <f t="shared" si="25"/>
        <v>2016Greater Fresno Area1-in-2June PeakPGE19</v>
      </c>
      <c r="B1613" s="10" t="s">
        <v>57</v>
      </c>
      <c r="C1613" s="10" t="s">
        <v>37</v>
      </c>
      <c r="D1613" s="10" t="s">
        <v>4</v>
      </c>
      <c r="E1613" s="10" t="s">
        <v>9</v>
      </c>
      <c r="F1613">
        <v>19</v>
      </c>
      <c r="G1613">
        <v>3.4133758544921875</v>
      </c>
      <c r="H1613">
        <v>3.6755876541137695</v>
      </c>
      <c r="I1613">
        <v>104</v>
      </c>
      <c r="J1613">
        <v>0.11742977052927017</v>
      </c>
      <c r="K1613">
        <v>19331</v>
      </c>
      <c r="L1613">
        <v>17734.059636999998</v>
      </c>
      <c r="M1613">
        <v>-0.26221188902854919</v>
      </c>
      <c r="N1613">
        <v>-0.41270989179611206</v>
      </c>
      <c r="O1613">
        <v>-0.32379207015037537</v>
      </c>
      <c r="P1613">
        <v>-0.26221188902854919</v>
      </c>
      <c r="Q1613">
        <v>-0.20063172280788422</v>
      </c>
      <c r="R1613">
        <v>-0.11171389371156693</v>
      </c>
      <c r="S1613" t="s">
        <v>38</v>
      </c>
      <c r="Z1613" s="3"/>
    </row>
    <row r="1614" spans="1:26" hidden="1" x14ac:dyDescent="0.25">
      <c r="A1614" s="10" t="str">
        <f t="shared" si="25"/>
        <v>2016Greater Fresno Area1-in-2June PeakCAISO20</v>
      </c>
      <c r="B1614" s="10" t="s">
        <v>57</v>
      </c>
      <c r="C1614" s="10" t="s">
        <v>37</v>
      </c>
      <c r="D1614" s="10" t="s">
        <v>4</v>
      </c>
      <c r="E1614" s="10" t="s">
        <v>9</v>
      </c>
      <c r="F1614">
        <v>20</v>
      </c>
      <c r="G1614">
        <v>3.0660686492919922</v>
      </c>
      <c r="H1614">
        <v>3.4171860218048096</v>
      </c>
      <c r="I1614">
        <v>100.75</v>
      </c>
      <c r="J1614">
        <v>7.6294809579849243E-2</v>
      </c>
      <c r="K1614">
        <v>19331</v>
      </c>
      <c r="L1614">
        <v>17734.059636999998</v>
      </c>
      <c r="M1614">
        <v>-0.351117342710495</v>
      </c>
      <c r="N1614">
        <v>-0.44889676570892334</v>
      </c>
      <c r="O1614">
        <v>-0.39112633466720581</v>
      </c>
      <c r="P1614">
        <v>-0.351117342710495</v>
      </c>
      <c r="Q1614">
        <v>-0.31110835075378418</v>
      </c>
      <c r="R1614">
        <v>-0.25333791971206665</v>
      </c>
      <c r="S1614" t="s">
        <v>39</v>
      </c>
      <c r="Z1614" s="3"/>
    </row>
    <row r="1615" spans="1:26" hidden="1" x14ac:dyDescent="0.25">
      <c r="A1615" s="10" t="str">
        <f t="shared" si="25"/>
        <v>2016Greater Fresno Area1-in-10June PeakCAISO20</v>
      </c>
      <c r="B1615" s="10" t="s">
        <v>57</v>
      </c>
      <c r="C1615" s="10" t="s">
        <v>37</v>
      </c>
      <c r="D1615" s="10" t="s">
        <v>4</v>
      </c>
      <c r="E1615" s="10" t="s">
        <v>1</v>
      </c>
      <c r="F1615">
        <v>20</v>
      </c>
      <c r="G1615">
        <v>3.134737491607666</v>
      </c>
      <c r="H1615">
        <v>3.4992294311523437</v>
      </c>
      <c r="I1615">
        <v>101.25</v>
      </c>
      <c r="J1615">
        <v>7.6294809579849243E-2</v>
      </c>
      <c r="K1615">
        <v>19331</v>
      </c>
      <c r="L1615">
        <v>17734.059636999998</v>
      </c>
      <c r="M1615">
        <v>-0.36449190974235535</v>
      </c>
      <c r="N1615">
        <v>-0.46227133274078369</v>
      </c>
      <c r="O1615">
        <v>-0.40450090169906616</v>
      </c>
      <c r="P1615">
        <v>-0.36449190974235535</v>
      </c>
      <c r="Q1615">
        <v>-0.32448291778564453</v>
      </c>
      <c r="R1615">
        <v>-0.266712486743927</v>
      </c>
      <c r="S1615" t="s">
        <v>39</v>
      </c>
      <c r="Z1615" s="3"/>
    </row>
    <row r="1616" spans="1:26" hidden="1" x14ac:dyDescent="0.25">
      <c r="A1616" s="10" t="str">
        <f t="shared" si="25"/>
        <v>2016Greater Fresno Area1-in-10June PeakPGE20</v>
      </c>
      <c r="B1616" s="10" t="s">
        <v>57</v>
      </c>
      <c r="C1616" s="10" t="s">
        <v>37</v>
      </c>
      <c r="D1616" s="10" t="s">
        <v>4</v>
      </c>
      <c r="E1616" s="10" t="s">
        <v>1</v>
      </c>
      <c r="F1616">
        <v>20</v>
      </c>
      <c r="G1616">
        <v>3.1787436008453369</v>
      </c>
      <c r="H1616">
        <v>3.5516533851623535</v>
      </c>
      <c r="I1616">
        <v>102.875</v>
      </c>
      <c r="J1616">
        <v>7.6294809579849243E-2</v>
      </c>
      <c r="K1616">
        <v>19331</v>
      </c>
      <c r="L1616">
        <v>17734.059636999998</v>
      </c>
      <c r="M1616">
        <v>-0.3729097843170166</v>
      </c>
      <c r="N1616">
        <v>-0.47068920731544495</v>
      </c>
      <c r="O1616">
        <v>-0.41291877627372742</v>
      </c>
      <c r="P1616">
        <v>-0.3729097843170166</v>
      </c>
      <c r="Q1616">
        <v>-0.33290079236030579</v>
      </c>
      <c r="R1616">
        <v>-0.27513036131858826</v>
      </c>
      <c r="S1616" t="s">
        <v>38</v>
      </c>
      <c r="Z1616" s="3"/>
    </row>
    <row r="1617" spans="1:26" hidden="1" x14ac:dyDescent="0.25">
      <c r="A1617" s="10" t="str">
        <f t="shared" si="25"/>
        <v>2016Greater Fresno Area1-in-2June PeakPGE20</v>
      </c>
      <c r="B1617" s="10" t="s">
        <v>57</v>
      </c>
      <c r="C1617" s="10" t="s">
        <v>37</v>
      </c>
      <c r="D1617" s="10" t="s">
        <v>4</v>
      </c>
      <c r="E1617" s="10" t="s">
        <v>9</v>
      </c>
      <c r="F1617">
        <v>20</v>
      </c>
      <c r="G1617">
        <v>3.2609522342681885</v>
      </c>
      <c r="H1617">
        <v>3.6496732234954834</v>
      </c>
      <c r="I1617">
        <v>102.125</v>
      </c>
      <c r="J1617">
        <v>7.6294809579849243E-2</v>
      </c>
      <c r="K1617">
        <v>19331</v>
      </c>
      <c r="L1617">
        <v>17734.059636999998</v>
      </c>
      <c r="M1617">
        <v>-0.38872089982032776</v>
      </c>
      <c r="N1617">
        <v>-0.4865003228187561</v>
      </c>
      <c r="O1617">
        <v>-0.42872989177703857</v>
      </c>
      <c r="P1617">
        <v>-0.38872089982032776</v>
      </c>
      <c r="Q1617">
        <v>-0.34871190786361694</v>
      </c>
      <c r="R1617">
        <v>-0.29094147682189941</v>
      </c>
      <c r="S1617" t="s">
        <v>38</v>
      </c>
      <c r="Z1617" s="3"/>
    </row>
    <row r="1618" spans="1:26" hidden="1" x14ac:dyDescent="0.25">
      <c r="A1618" s="10" t="str">
        <f t="shared" si="25"/>
        <v>2016Greater Fresno Area1-in-10June PeakCAISO21</v>
      </c>
      <c r="B1618" s="10" t="s">
        <v>57</v>
      </c>
      <c r="C1618" s="10" t="s">
        <v>37</v>
      </c>
      <c r="D1618" s="10" t="s">
        <v>4</v>
      </c>
      <c r="E1618" s="10" t="s">
        <v>1</v>
      </c>
      <c r="F1618">
        <v>21</v>
      </c>
      <c r="G1618">
        <v>2.9211924076080322</v>
      </c>
      <c r="H1618">
        <v>3.1559169292449951</v>
      </c>
      <c r="I1618">
        <v>97.375</v>
      </c>
      <c r="J1618">
        <v>7.6630406081676483E-2</v>
      </c>
      <c r="K1618">
        <v>19331</v>
      </c>
      <c r="L1618">
        <v>17734.059636999998</v>
      </c>
      <c r="M1618">
        <v>-0.23472459614276886</v>
      </c>
      <c r="N1618">
        <v>-0.33293411135673523</v>
      </c>
      <c r="O1618">
        <v>-0.27490958571434021</v>
      </c>
      <c r="P1618">
        <v>-0.23472459614276886</v>
      </c>
      <c r="Q1618">
        <v>-0.19453960657119751</v>
      </c>
      <c r="R1618">
        <v>-0.1365150660276413</v>
      </c>
      <c r="S1618" t="s">
        <v>39</v>
      </c>
      <c r="Z1618" s="3"/>
    </row>
    <row r="1619" spans="1:26" hidden="1" x14ac:dyDescent="0.25">
      <c r="A1619" s="10" t="str">
        <f t="shared" si="25"/>
        <v>2016Greater Fresno Area1-in-2June PeakCAISO21</v>
      </c>
      <c r="B1619" s="10" t="s">
        <v>57</v>
      </c>
      <c r="C1619" s="10" t="s">
        <v>37</v>
      </c>
      <c r="D1619" s="10" t="s">
        <v>4</v>
      </c>
      <c r="E1619" s="10" t="s">
        <v>9</v>
      </c>
      <c r="F1619">
        <v>21</v>
      </c>
      <c r="G1619">
        <v>2.8572015762329102</v>
      </c>
      <c r="H1619">
        <v>3.075538158416748</v>
      </c>
      <c r="I1619">
        <v>98.25</v>
      </c>
      <c r="J1619">
        <v>7.6630406081676483E-2</v>
      </c>
      <c r="K1619">
        <v>19331</v>
      </c>
      <c r="L1619">
        <v>17734.059636999998</v>
      </c>
      <c r="M1619">
        <v>-0.21833665668964386</v>
      </c>
      <c r="N1619">
        <v>-0.31654617190361023</v>
      </c>
      <c r="O1619">
        <v>-0.25852164626121521</v>
      </c>
      <c r="P1619">
        <v>-0.21833665668964386</v>
      </c>
      <c r="Q1619">
        <v>-0.17815166711807251</v>
      </c>
      <c r="R1619">
        <v>-0.1201271265745163</v>
      </c>
      <c r="S1619" t="s">
        <v>39</v>
      </c>
      <c r="Z1619" s="3"/>
    </row>
    <row r="1620" spans="1:26" hidden="1" x14ac:dyDescent="0.25">
      <c r="A1620" s="10" t="str">
        <f t="shared" si="25"/>
        <v>2016Greater Fresno Area1-in-10June PeakPGE21</v>
      </c>
      <c r="B1620" s="10" t="s">
        <v>57</v>
      </c>
      <c r="C1620" s="10" t="s">
        <v>37</v>
      </c>
      <c r="D1620" s="10" t="s">
        <v>4</v>
      </c>
      <c r="E1620" s="10" t="s">
        <v>1</v>
      </c>
      <c r="F1620">
        <v>21</v>
      </c>
      <c r="G1620">
        <v>2.9622006416320801</v>
      </c>
      <c r="H1620">
        <v>3.2006523609161377</v>
      </c>
      <c r="I1620">
        <v>99.625</v>
      </c>
      <c r="J1620">
        <v>7.6630406081676483E-2</v>
      </c>
      <c r="K1620">
        <v>19331</v>
      </c>
      <c r="L1620">
        <v>17734.059636999998</v>
      </c>
      <c r="M1620">
        <v>-0.23845180869102478</v>
      </c>
      <c r="N1620">
        <v>-0.33666133880615234</v>
      </c>
      <c r="O1620">
        <v>-0.27863678336143494</v>
      </c>
      <c r="P1620">
        <v>-0.23845180869102478</v>
      </c>
      <c r="Q1620">
        <v>-0.19826681911945343</v>
      </c>
      <c r="R1620">
        <v>-0.14024227857589722</v>
      </c>
      <c r="S1620" t="s">
        <v>38</v>
      </c>
      <c r="Z1620" s="3"/>
    </row>
    <row r="1621" spans="1:26" hidden="1" x14ac:dyDescent="0.25">
      <c r="A1621" s="10" t="str">
        <f t="shared" si="25"/>
        <v>2016Greater Fresno Area1-in-2June PeakPGE21</v>
      </c>
      <c r="B1621" s="10" t="s">
        <v>57</v>
      </c>
      <c r="C1621" s="10" t="s">
        <v>37</v>
      </c>
      <c r="D1621" s="10" t="s">
        <v>4</v>
      </c>
      <c r="E1621" s="10" t="s">
        <v>9</v>
      </c>
      <c r="F1621">
        <v>21</v>
      </c>
      <c r="G1621">
        <v>3.0388092994689941</v>
      </c>
      <c r="H1621">
        <v>3.2941837310791016</v>
      </c>
      <c r="I1621">
        <v>99.375</v>
      </c>
      <c r="J1621">
        <v>7.6630406081676483E-2</v>
      </c>
      <c r="K1621">
        <v>19331</v>
      </c>
      <c r="L1621">
        <v>17734.059636999998</v>
      </c>
      <c r="M1621">
        <v>-0.2553744912147522</v>
      </c>
      <c r="N1621">
        <v>-0.35358402132987976</v>
      </c>
      <c r="O1621">
        <v>-0.29555946588516235</v>
      </c>
      <c r="P1621">
        <v>-0.2553744912147522</v>
      </c>
      <c r="Q1621">
        <v>-0.21518950164318085</v>
      </c>
      <c r="R1621">
        <v>-0.15716496109962463</v>
      </c>
      <c r="S1621" t="s">
        <v>38</v>
      </c>
      <c r="Z1621" s="3"/>
    </row>
    <row r="1622" spans="1:26" hidden="1" x14ac:dyDescent="0.25">
      <c r="A1622" s="10" t="str">
        <f t="shared" si="25"/>
        <v>2016Greater Fresno Area1-in-10June PeakCAISO22</v>
      </c>
      <c r="B1622" s="10" t="s">
        <v>57</v>
      </c>
      <c r="C1622" s="10" t="s">
        <v>37</v>
      </c>
      <c r="D1622" s="10" t="s">
        <v>4</v>
      </c>
      <c r="E1622" s="10" t="s">
        <v>1</v>
      </c>
      <c r="F1622">
        <v>22</v>
      </c>
      <c r="G1622">
        <v>2.6422362327575684</v>
      </c>
      <c r="H1622">
        <v>2.7972743511199951</v>
      </c>
      <c r="I1622">
        <v>94.125</v>
      </c>
      <c r="J1622">
        <v>6.3674606382846832E-2</v>
      </c>
      <c r="K1622">
        <v>19331</v>
      </c>
      <c r="L1622">
        <v>17734.059636999998</v>
      </c>
      <c r="M1622">
        <v>-0.15503822267055511</v>
      </c>
      <c r="N1622">
        <v>-0.23664359748363495</v>
      </c>
      <c r="O1622">
        <v>-0.18842919170856476</v>
      </c>
      <c r="P1622">
        <v>-0.15503822267055511</v>
      </c>
      <c r="Q1622">
        <v>-0.12164726108312607</v>
      </c>
      <c r="R1622">
        <v>-7.3432847857475281E-2</v>
      </c>
      <c r="S1622" t="s">
        <v>39</v>
      </c>
      <c r="Z1622" s="3"/>
    </row>
    <row r="1623" spans="1:26" hidden="1" x14ac:dyDescent="0.25">
      <c r="A1623" s="10" t="str">
        <f t="shared" si="25"/>
        <v>2016Greater Fresno Area1-in-2June PeakCAISO22</v>
      </c>
      <c r="B1623" s="10" t="s">
        <v>57</v>
      </c>
      <c r="C1623" s="10" t="s">
        <v>37</v>
      </c>
      <c r="D1623" s="10" t="s">
        <v>4</v>
      </c>
      <c r="E1623" s="10" t="s">
        <v>9</v>
      </c>
      <c r="F1623">
        <v>22</v>
      </c>
      <c r="G1623">
        <v>2.5843560695648193</v>
      </c>
      <c r="H1623">
        <v>2.7222962379455566</v>
      </c>
      <c r="I1623">
        <v>95</v>
      </c>
      <c r="J1623">
        <v>6.3674606382846832E-2</v>
      </c>
      <c r="K1623">
        <v>19331</v>
      </c>
      <c r="L1623">
        <v>17734.059636999998</v>
      </c>
      <c r="M1623">
        <v>-0.13794021308422089</v>
      </c>
      <c r="N1623">
        <v>-0.21954558789730072</v>
      </c>
      <c r="O1623">
        <v>-0.17133118212223053</v>
      </c>
      <c r="P1623">
        <v>-0.13794021308422089</v>
      </c>
      <c r="Q1623">
        <v>-0.10454925149679184</v>
      </c>
      <c r="R1623">
        <v>-5.6334838271141052E-2</v>
      </c>
      <c r="S1623" t="s">
        <v>39</v>
      </c>
      <c r="Z1623" s="3"/>
    </row>
    <row r="1624" spans="1:26" hidden="1" x14ac:dyDescent="0.25">
      <c r="A1624" s="10" t="str">
        <f t="shared" si="25"/>
        <v>2016Greater Fresno Area1-in-10June PeakPGE22</v>
      </c>
      <c r="B1624" s="10" t="s">
        <v>57</v>
      </c>
      <c r="C1624" s="10" t="s">
        <v>37</v>
      </c>
      <c r="D1624" s="10" t="s">
        <v>4</v>
      </c>
      <c r="E1624" s="10" t="s">
        <v>1</v>
      </c>
      <c r="F1624">
        <v>22</v>
      </c>
      <c r="G1624">
        <v>2.679328441619873</v>
      </c>
      <c r="H1624">
        <v>2.837012767791748</v>
      </c>
      <c r="I1624">
        <v>96.125</v>
      </c>
      <c r="J1624">
        <v>6.3674606382846832E-2</v>
      </c>
      <c r="K1624">
        <v>19331</v>
      </c>
      <c r="L1624">
        <v>17734.059636999998</v>
      </c>
      <c r="M1624">
        <v>-0.15768431127071381</v>
      </c>
      <c r="N1624">
        <v>-0.23928968608379364</v>
      </c>
      <c r="O1624">
        <v>-0.19107528030872345</v>
      </c>
      <c r="P1624">
        <v>-0.15768431127071381</v>
      </c>
      <c r="Q1624">
        <v>-0.12429334968328476</v>
      </c>
      <c r="R1624">
        <v>-7.6078936457633972E-2</v>
      </c>
      <c r="S1624" t="s">
        <v>38</v>
      </c>
      <c r="Z1624" s="3"/>
    </row>
    <row r="1625" spans="1:26" hidden="1" x14ac:dyDescent="0.25">
      <c r="A1625" s="10" t="str">
        <f t="shared" si="25"/>
        <v>2016Greater Fresno Area1-in-2June PeakPGE22</v>
      </c>
      <c r="B1625" s="10" t="s">
        <v>57</v>
      </c>
      <c r="C1625" s="10" t="s">
        <v>37</v>
      </c>
      <c r="D1625" s="10" t="s">
        <v>4</v>
      </c>
      <c r="E1625" s="10" t="s">
        <v>9</v>
      </c>
      <c r="F1625">
        <v>22</v>
      </c>
      <c r="G1625">
        <v>2.7486214637756348</v>
      </c>
      <c r="H1625">
        <v>2.923405647277832</v>
      </c>
      <c r="I1625">
        <v>95.875</v>
      </c>
      <c r="J1625">
        <v>6.3674606382846832E-2</v>
      </c>
      <c r="K1625">
        <v>19331</v>
      </c>
      <c r="L1625">
        <v>17734.059636999998</v>
      </c>
      <c r="M1625">
        <v>-0.17478421330451965</v>
      </c>
      <c r="N1625">
        <v>-0.25638958811759949</v>
      </c>
      <c r="O1625">
        <v>-0.2081751823425293</v>
      </c>
      <c r="P1625">
        <v>-0.17478421330451965</v>
      </c>
      <c r="Q1625">
        <v>-0.14139324426651001</v>
      </c>
      <c r="R1625">
        <v>-9.3178838491439819E-2</v>
      </c>
      <c r="S1625" t="s">
        <v>38</v>
      </c>
      <c r="Z1625" s="3"/>
    </row>
    <row r="1626" spans="1:26" hidden="1" x14ac:dyDescent="0.25">
      <c r="A1626" s="10" t="str">
        <f t="shared" si="25"/>
        <v>2016Greater Fresno Area1-in-10June PeakCAISO23</v>
      </c>
      <c r="B1626" s="10" t="s">
        <v>57</v>
      </c>
      <c r="C1626" s="10" t="s">
        <v>37</v>
      </c>
      <c r="D1626" s="10" t="s">
        <v>4</v>
      </c>
      <c r="E1626" s="10" t="s">
        <v>1</v>
      </c>
      <c r="F1626">
        <v>23</v>
      </c>
      <c r="G1626">
        <v>2.1995551586151123</v>
      </c>
      <c r="H1626">
        <v>2.3097820281982422</v>
      </c>
      <c r="I1626">
        <v>91.5</v>
      </c>
      <c r="J1626">
        <v>5.8387260884046555E-2</v>
      </c>
      <c r="K1626">
        <v>19331</v>
      </c>
      <c r="L1626">
        <v>17734.059636999998</v>
      </c>
      <c r="M1626">
        <v>-0.11022686213254929</v>
      </c>
      <c r="N1626">
        <v>-0.18505597114562988</v>
      </c>
      <c r="O1626">
        <v>-0.14084513485431671</v>
      </c>
      <c r="P1626">
        <v>-0.11022686213254929</v>
      </c>
      <c r="Q1626">
        <v>-7.9608581960201263E-2</v>
      </c>
      <c r="R1626">
        <v>-3.5397749394178391E-2</v>
      </c>
      <c r="S1626" t="s">
        <v>39</v>
      </c>
      <c r="Z1626" s="3"/>
    </row>
    <row r="1627" spans="1:26" hidden="1" x14ac:dyDescent="0.25">
      <c r="A1627" s="10" t="str">
        <f t="shared" si="25"/>
        <v>2016Greater Fresno Area1-in-2June PeakCAISO23</v>
      </c>
      <c r="B1627" s="10" t="s">
        <v>57</v>
      </c>
      <c r="C1627" s="10" t="s">
        <v>37</v>
      </c>
      <c r="D1627" s="10" t="s">
        <v>4</v>
      </c>
      <c r="E1627" s="10" t="s">
        <v>9</v>
      </c>
      <c r="F1627">
        <v>23</v>
      </c>
      <c r="G1627">
        <v>2.1513721942901611</v>
      </c>
      <c r="H1627">
        <v>2.2525970935821533</v>
      </c>
      <c r="I1627">
        <v>92.25</v>
      </c>
      <c r="J1627">
        <v>5.8387260884046555E-2</v>
      </c>
      <c r="K1627">
        <v>19331</v>
      </c>
      <c r="L1627">
        <v>17734.059636999998</v>
      </c>
      <c r="M1627">
        <v>-0.10122488439083099</v>
      </c>
      <c r="N1627">
        <v>-0.17605400085449219</v>
      </c>
      <c r="O1627">
        <v>-0.13184316456317902</v>
      </c>
      <c r="P1627">
        <v>-0.10122488439083099</v>
      </c>
      <c r="Q1627">
        <v>-7.0606604218482971E-2</v>
      </c>
      <c r="R1627">
        <v>-2.6395771652460098E-2</v>
      </c>
      <c r="S1627" t="s">
        <v>39</v>
      </c>
      <c r="Z1627" s="3"/>
    </row>
    <row r="1628" spans="1:26" hidden="1" x14ac:dyDescent="0.25">
      <c r="A1628" s="10" t="str">
        <f t="shared" si="25"/>
        <v>2016Greater Fresno Area1-in-2June PeakPGE23</v>
      </c>
      <c r="B1628" s="10" t="s">
        <v>57</v>
      </c>
      <c r="C1628" s="10" t="s">
        <v>37</v>
      </c>
      <c r="D1628" s="10" t="s">
        <v>4</v>
      </c>
      <c r="E1628" s="10" t="s">
        <v>9</v>
      </c>
      <c r="F1628">
        <v>23</v>
      </c>
      <c r="G1628">
        <v>2.2881166934967041</v>
      </c>
      <c r="H1628">
        <v>2.4126338958740234</v>
      </c>
      <c r="I1628">
        <v>91.75</v>
      </c>
      <c r="J1628">
        <v>5.8387260884046555E-2</v>
      </c>
      <c r="K1628">
        <v>19331</v>
      </c>
      <c r="L1628">
        <v>17734.059636999998</v>
      </c>
      <c r="M1628">
        <v>-0.12451730668544769</v>
      </c>
      <c r="N1628">
        <v>-0.19934642314910889</v>
      </c>
      <c r="O1628">
        <v>-0.15513558685779572</v>
      </c>
      <c r="P1628">
        <v>-0.12451730668544769</v>
      </c>
      <c r="Q1628">
        <v>-9.389902651309967E-2</v>
      </c>
      <c r="R1628">
        <v>-4.9688193947076797E-2</v>
      </c>
      <c r="S1628" t="s">
        <v>38</v>
      </c>
      <c r="Z1628" s="3"/>
    </row>
    <row r="1629" spans="1:26" hidden="1" x14ac:dyDescent="0.25">
      <c r="A1629" s="10" t="str">
        <f t="shared" si="25"/>
        <v>2016Greater Fresno Area1-in-10June PeakPGE23</v>
      </c>
      <c r="B1629" s="10" t="s">
        <v>57</v>
      </c>
      <c r="C1629" s="10" t="s">
        <v>37</v>
      </c>
      <c r="D1629" s="10" t="s">
        <v>4</v>
      </c>
      <c r="E1629" s="10" t="s">
        <v>1</v>
      </c>
      <c r="F1629">
        <v>23</v>
      </c>
      <c r="G1629">
        <v>2.2304329872131348</v>
      </c>
      <c r="H1629">
        <v>2.3431868553161621</v>
      </c>
      <c r="I1629">
        <v>93.75</v>
      </c>
      <c r="J1629">
        <v>5.8387260884046555E-2</v>
      </c>
      <c r="K1629">
        <v>19331</v>
      </c>
      <c r="L1629">
        <v>17734.059636999998</v>
      </c>
      <c r="M1629">
        <v>-0.11275394260883331</v>
      </c>
      <c r="N1629">
        <v>-0.18758305907249451</v>
      </c>
      <c r="O1629">
        <v>-0.14337222278118134</v>
      </c>
      <c r="P1629">
        <v>-0.11275394260883331</v>
      </c>
      <c r="Q1629">
        <v>-8.2135662436485291E-2</v>
      </c>
      <c r="R1629">
        <v>-3.7924829870462418E-2</v>
      </c>
      <c r="S1629" t="s">
        <v>38</v>
      </c>
      <c r="Z1629" s="3"/>
    </row>
    <row r="1630" spans="1:26" hidden="1" x14ac:dyDescent="0.25">
      <c r="A1630" s="10" t="str">
        <f t="shared" si="25"/>
        <v>2016Greater Fresno Area1-in-10June PeakCAISO24</v>
      </c>
      <c r="B1630" s="10" t="s">
        <v>57</v>
      </c>
      <c r="C1630" s="10" t="s">
        <v>37</v>
      </c>
      <c r="D1630" s="10" t="s">
        <v>4</v>
      </c>
      <c r="E1630" s="10" t="s">
        <v>1</v>
      </c>
      <c r="F1630">
        <v>24</v>
      </c>
      <c r="G1630">
        <v>1.7778635025024414</v>
      </c>
      <c r="H1630">
        <v>1.8680033683776855</v>
      </c>
      <c r="I1630">
        <v>88.625</v>
      </c>
      <c r="J1630">
        <v>4.4309847056865692E-2</v>
      </c>
      <c r="K1630">
        <v>19331</v>
      </c>
      <c r="L1630">
        <v>17734.059636999998</v>
      </c>
      <c r="M1630">
        <v>-9.0139813721179962E-2</v>
      </c>
      <c r="N1630">
        <v>-0.14692731201648712</v>
      </c>
      <c r="O1630">
        <v>-0.11337589472532272</v>
      </c>
      <c r="P1630">
        <v>-9.0139813721179962E-2</v>
      </c>
      <c r="Q1630">
        <v>-6.6903732717037201E-2</v>
      </c>
      <c r="R1630">
        <v>-3.3352315425872803E-2</v>
      </c>
      <c r="S1630" t="s">
        <v>39</v>
      </c>
      <c r="Z1630" s="3"/>
    </row>
    <row r="1631" spans="1:26" hidden="1" x14ac:dyDescent="0.25">
      <c r="A1631" s="10" t="str">
        <f t="shared" si="25"/>
        <v>2016Greater Fresno Area1-in-2June PeakCAISO24</v>
      </c>
      <c r="B1631" s="10" t="s">
        <v>57</v>
      </c>
      <c r="C1631" s="10" t="s">
        <v>37</v>
      </c>
      <c r="D1631" s="10" t="s">
        <v>4</v>
      </c>
      <c r="E1631" s="10" t="s">
        <v>9</v>
      </c>
      <c r="F1631">
        <v>24</v>
      </c>
      <c r="G1631">
        <v>1.7389179468154907</v>
      </c>
      <c r="H1631">
        <v>1.8242571353912354</v>
      </c>
      <c r="I1631">
        <v>88.5</v>
      </c>
      <c r="J1631">
        <v>4.4309847056865692E-2</v>
      </c>
      <c r="K1631">
        <v>19331</v>
      </c>
      <c r="L1631">
        <v>17734.059636999998</v>
      </c>
      <c r="M1631">
        <v>-8.5339166224002838E-2</v>
      </c>
      <c r="N1631">
        <v>-0.14212666451931</v>
      </c>
      <c r="O1631">
        <v>-0.1085752472281456</v>
      </c>
      <c r="P1631">
        <v>-8.5339166224002838E-2</v>
      </c>
      <c r="Q1631">
        <v>-6.2103081494569778E-2</v>
      </c>
      <c r="R1631">
        <v>-2.8551666066050529E-2</v>
      </c>
      <c r="S1631" t="s">
        <v>39</v>
      </c>
      <c r="Z1631" s="3"/>
    </row>
    <row r="1632" spans="1:26" hidden="1" x14ac:dyDescent="0.25">
      <c r="A1632" s="10" t="str">
        <f t="shared" si="25"/>
        <v>2016Greater Fresno Area1-in-2June PeakPGE24</v>
      </c>
      <c r="B1632" s="10" t="s">
        <v>57</v>
      </c>
      <c r="C1632" s="10" t="s">
        <v>37</v>
      </c>
      <c r="D1632" s="10" t="s">
        <v>4</v>
      </c>
      <c r="E1632" s="10" t="s">
        <v>9</v>
      </c>
      <c r="F1632">
        <v>24</v>
      </c>
      <c r="G1632">
        <v>1.8494460582733154</v>
      </c>
      <c r="H1632">
        <v>1.9482018947601318</v>
      </c>
      <c r="I1632">
        <v>88.375</v>
      </c>
      <c r="J1632">
        <v>4.4309847056865692E-2</v>
      </c>
      <c r="K1632">
        <v>19331</v>
      </c>
      <c r="L1632">
        <v>17734.059636999998</v>
      </c>
      <c r="M1632">
        <v>-9.8755896091461182E-2</v>
      </c>
      <c r="N1632">
        <v>-0.15554340183734894</v>
      </c>
      <c r="O1632">
        <v>-0.12199197709560394</v>
      </c>
      <c r="P1632">
        <v>-9.8755896091461182E-2</v>
      </c>
      <c r="Q1632">
        <v>-7.551981508731842E-2</v>
      </c>
      <c r="R1632">
        <v>-4.1968397796154022E-2</v>
      </c>
      <c r="S1632" t="s">
        <v>38</v>
      </c>
      <c r="Z1632" s="3"/>
    </row>
    <row r="1633" spans="1:26" hidden="1" x14ac:dyDescent="0.25">
      <c r="A1633" s="10" t="str">
        <f t="shared" si="25"/>
        <v>2016Greater Fresno Area1-in-10June PeakPGE24</v>
      </c>
      <c r="B1633" s="10" t="s">
        <v>57</v>
      </c>
      <c r="C1633" s="10" t="s">
        <v>37</v>
      </c>
      <c r="D1633" s="10" t="s">
        <v>4</v>
      </c>
      <c r="E1633" s="10" t="s">
        <v>1</v>
      </c>
      <c r="F1633">
        <v>24</v>
      </c>
      <c r="G1633">
        <v>1.8028213977813721</v>
      </c>
      <c r="H1633">
        <v>1.8965506553649902</v>
      </c>
      <c r="I1633">
        <v>91.25</v>
      </c>
      <c r="J1633">
        <v>4.4309847056865692E-2</v>
      </c>
      <c r="K1633">
        <v>19331</v>
      </c>
      <c r="L1633">
        <v>17734.059636999998</v>
      </c>
      <c r="M1633">
        <v>-9.3729272484779358E-2</v>
      </c>
      <c r="N1633">
        <v>-0.15051677823066711</v>
      </c>
      <c r="O1633">
        <v>-0.11696535348892212</v>
      </c>
      <c r="P1633">
        <v>-9.3729272484779358E-2</v>
      </c>
      <c r="Q1633">
        <v>-7.0493191480636597E-2</v>
      </c>
      <c r="R1633">
        <v>-3.6941774189472198E-2</v>
      </c>
      <c r="S1633" t="s">
        <v>38</v>
      </c>
      <c r="Z1633" s="3"/>
    </row>
    <row r="1634" spans="1:26" hidden="1" x14ac:dyDescent="0.25">
      <c r="A1634" s="10" t="str">
        <f t="shared" si="25"/>
        <v>2016Greater Fresno Area1-in-10May PeakCAISO1</v>
      </c>
      <c r="B1634" s="10" t="s">
        <v>57</v>
      </c>
      <c r="C1634" s="10" t="s">
        <v>37</v>
      </c>
      <c r="D1634" s="10" t="s">
        <v>5</v>
      </c>
      <c r="E1634" s="10" t="s">
        <v>1</v>
      </c>
      <c r="F1634">
        <v>1</v>
      </c>
      <c r="G1634">
        <v>1.2175934314727783</v>
      </c>
      <c r="H1634">
        <v>1.2175934314727783</v>
      </c>
      <c r="I1634">
        <v>79.25</v>
      </c>
      <c r="J1634">
        <v>0</v>
      </c>
      <c r="K1634">
        <v>19331</v>
      </c>
      <c r="L1634">
        <v>17736.879465999999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 t="s">
        <v>39</v>
      </c>
      <c r="Z1634" s="3"/>
    </row>
    <row r="1635" spans="1:26" hidden="1" x14ac:dyDescent="0.25">
      <c r="A1635" s="10" t="str">
        <f t="shared" si="25"/>
        <v>2016Greater Fresno Area1-in-2May PeakCAISO1</v>
      </c>
      <c r="B1635" s="10" t="s">
        <v>57</v>
      </c>
      <c r="C1635" s="10" t="s">
        <v>37</v>
      </c>
      <c r="D1635" s="10" t="s">
        <v>5</v>
      </c>
      <c r="E1635" s="10" t="s">
        <v>9</v>
      </c>
      <c r="F1635">
        <v>1</v>
      </c>
      <c r="G1635">
        <v>1.1721798181533813</v>
      </c>
      <c r="H1635">
        <v>1.1721798181533813</v>
      </c>
      <c r="I1635">
        <v>80.25</v>
      </c>
      <c r="J1635">
        <v>0</v>
      </c>
      <c r="K1635">
        <v>19331</v>
      </c>
      <c r="L1635">
        <v>17736.879465999999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 t="s">
        <v>39</v>
      </c>
      <c r="Z1635" s="3"/>
    </row>
    <row r="1636" spans="1:26" hidden="1" x14ac:dyDescent="0.25">
      <c r="A1636" s="10" t="str">
        <f t="shared" si="25"/>
        <v>2016Greater Fresno Area1-in-2May PeakPGE1</v>
      </c>
      <c r="B1636" s="10" t="s">
        <v>57</v>
      </c>
      <c r="C1636" s="10" t="s">
        <v>37</v>
      </c>
      <c r="D1636" s="10" t="s">
        <v>5</v>
      </c>
      <c r="E1636" s="10" t="s">
        <v>9</v>
      </c>
      <c r="F1636">
        <v>1</v>
      </c>
      <c r="G1636">
        <v>1.1478654146194458</v>
      </c>
      <c r="H1636">
        <v>1.1478654146194458</v>
      </c>
      <c r="I1636">
        <v>77.5</v>
      </c>
      <c r="J1636">
        <v>0</v>
      </c>
      <c r="K1636">
        <v>19331</v>
      </c>
      <c r="L1636">
        <v>17736.879465999999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 t="s">
        <v>38</v>
      </c>
      <c r="Z1636" s="3"/>
    </row>
    <row r="1637" spans="1:26" hidden="1" x14ac:dyDescent="0.25">
      <c r="A1637" s="10" t="str">
        <f t="shared" si="25"/>
        <v>2016Greater Fresno Area1-in-10May PeakPGE1</v>
      </c>
      <c r="B1637" s="10" t="s">
        <v>57</v>
      </c>
      <c r="C1637" s="10" t="s">
        <v>37</v>
      </c>
      <c r="D1637" s="10" t="s">
        <v>5</v>
      </c>
      <c r="E1637" s="10" t="s">
        <v>1</v>
      </c>
      <c r="F1637">
        <v>1</v>
      </c>
      <c r="G1637">
        <v>1.2589879035949707</v>
      </c>
      <c r="H1637">
        <v>1.2589879035949707</v>
      </c>
      <c r="I1637">
        <v>81.125</v>
      </c>
      <c r="J1637">
        <v>0</v>
      </c>
      <c r="K1637">
        <v>19331</v>
      </c>
      <c r="L1637">
        <v>17736.879465999999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 t="s">
        <v>38</v>
      </c>
      <c r="Z1637" s="3"/>
    </row>
    <row r="1638" spans="1:26" hidden="1" x14ac:dyDescent="0.25">
      <c r="A1638" s="10" t="str">
        <f t="shared" si="25"/>
        <v>2016Greater Fresno Area1-in-2May PeakCAISO2</v>
      </c>
      <c r="B1638" s="10" t="s">
        <v>57</v>
      </c>
      <c r="C1638" s="10" t="s">
        <v>37</v>
      </c>
      <c r="D1638" s="10" t="s">
        <v>5</v>
      </c>
      <c r="E1638" s="10" t="s">
        <v>9</v>
      </c>
      <c r="F1638">
        <v>2</v>
      </c>
      <c r="G1638">
        <v>0.99667596817016602</v>
      </c>
      <c r="H1638">
        <v>0.99667596817016602</v>
      </c>
      <c r="I1638">
        <v>76.75</v>
      </c>
      <c r="J1638">
        <v>0</v>
      </c>
      <c r="K1638">
        <v>19331</v>
      </c>
      <c r="L1638">
        <v>17736.879465999999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 t="s">
        <v>39</v>
      </c>
      <c r="Z1638" s="3"/>
    </row>
    <row r="1639" spans="1:26" hidden="1" x14ac:dyDescent="0.25">
      <c r="A1639" s="10" t="str">
        <f t="shared" si="25"/>
        <v>2016Greater Fresno Area1-in-10May PeakCAISO2</v>
      </c>
      <c r="B1639" s="10" t="s">
        <v>57</v>
      </c>
      <c r="C1639" s="10" t="s">
        <v>37</v>
      </c>
      <c r="D1639" s="10" t="s">
        <v>5</v>
      </c>
      <c r="E1639" s="10" t="s">
        <v>1</v>
      </c>
      <c r="F1639">
        <v>2</v>
      </c>
      <c r="G1639">
        <v>1.035290002822876</v>
      </c>
      <c r="H1639">
        <v>1.035290002822876</v>
      </c>
      <c r="I1639">
        <v>77.125</v>
      </c>
      <c r="J1639">
        <v>0</v>
      </c>
      <c r="K1639">
        <v>19331</v>
      </c>
      <c r="L1639">
        <v>17736.879465999999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 t="s">
        <v>39</v>
      </c>
      <c r="Z1639" s="3"/>
    </row>
    <row r="1640" spans="1:26" hidden="1" x14ac:dyDescent="0.25">
      <c r="A1640" s="10" t="str">
        <f t="shared" si="25"/>
        <v>2016Greater Fresno Area1-in-10May PeakPGE2</v>
      </c>
      <c r="B1640" s="10" t="s">
        <v>57</v>
      </c>
      <c r="C1640" s="10" t="s">
        <v>37</v>
      </c>
      <c r="D1640" s="10" t="s">
        <v>5</v>
      </c>
      <c r="E1640" s="10" t="s">
        <v>1</v>
      </c>
      <c r="F1640">
        <v>2</v>
      </c>
      <c r="G1640">
        <v>1.0704867839813232</v>
      </c>
      <c r="H1640">
        <v>1.0704867839813232</v>
      </c>
      <c r="I1640">
        <v>79.125</v>
      </c>
      <c r="J1640">
        <v>0</v>
      </c>
      <c r="K1640">
        <v>19331</v>
      </c>
      <c r="L1640">
        <v>17736.879465999999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 t="s">
        <v>38</v>
      </c>
      <c r="Z1640" s="3"/>
    </row>
    <row r="1641" spans="1:26" hidden="1" x14ac:dyDescent="0.25">
      <c r="A1641" s="10" t="str">
        <f t="shared" si="25"/>
        <v>2016Greater Fresno Area1-in-2May PeakPGE2</v>
      </c>
      <c r="B1641" s="10" t="s">
        <v>57</v>
      </c>
      <c r="C1641" s="10" t="s">
        <v>37</v>
      </c>
      <c r="D1641" s="10" t="s">
        <v>5</v>
      </c>
      <c r="E1641" s="10" t="s">
        <v>9</v>
      </c>
      <c r="F1641">
        <v>2</v>
      </c>
      <c r="G1641">
        <v>0.976002037525177</v>
      </c>
      <c r="H1641">
        <v>0.976002037525177</v>
      </c>
      <c r="I1641">
        <v>74.875</v>
      </c>
      <c r="J1641">
        <v>0</v>
      </c>
      <c r="K1641">
        <v>19331</v>
      </c>
      <c r="L1641">
        <v>17736.879465999999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 t="s">
        <v>38</v>
      </c>
      <c r="Z1641" s="3"/>
    </row>
    <row r="1642" spans="1:26" hidden="1" x14ac:dyDescent="0.25">
      <c r="A1642" s="10" t="str">
        <f t="shared" si="25"/>
        <v>2016Greater Fresno Area1-in-10May PeakCAISO3</v>
      </c>
      <c r="B1642" s="10" t="s">
        <v>57</v>
      </c>
      <c r="C1642" s="10" t="s">
        <v>37</v>
      </c>
      <c r="D1642" s="10" t="s">
        <v>5</v>
      </c>
      <c r="E1642" s="10" t="s">
        <v>1</v>
      </c>
      <c r="F1642">
        <v>3</v>
      </c>
      <c r="G1642">
        <v>0.91083931922912598</v>
      </c>
      <c r="H1642">
        <v>0.91083931922912598</v>
      </c>
      <c r="I1642">
        <v>75</v>
      </c>
      <c r="J1642">
        <v>0</v>
      </c>
      <c r="K1642">
        <v>19331</v>
      </c>
      <c r="L1642">
        <v>17736.879465999999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 t="s">
        <v>39</v>
      </c>
      <c r="Z1642" s="3"/>
    </row>
    <row r="1643" spans="1:26" hidden="1" x14ac:dyDescent="0.25">
      <c r="A1643" s="10" t="str">
        <f t="shared" si="25"/>
        <v>2016Greater Fresno Area1-in-2May PeakCAISO3</v>
      </c>
      <c r="B1643" s="10" t="s">
        <v>57</v>
      </c>
      <c r="C1643" s="10" t="s">
        <v>37</v>
      </c>
      <c r="D1643" s="10" t="s">
        <v>5</v>
      </c>
      <c r="E1643" s="10" t="s">
        <v>9</v>
      </c>
      <c r="F1643">
        <v>3</v>
      </c>
      <c r="G1643">
        <v>0.87686693668365479</v>
      </c>
      <c r="H1643">
        <v>0.87686693668365479</v>
      </c>
      <c r="I1643">
        <v>75.75</v>
      </c>
      <c r="J1643">
        <v>0</v>
      </c>
      <c r="K1643">
        <v>19331</v>
      </c>
      <c r="L1643">
        <v>17736.879465999999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 t="s">
        <v>39</v>
      </c>
      <c r="Z1643" s="3"/>
    </row>
    <row r="1644" spans="1:26" hidden="1" x14ac:dyDescent="0.25">
      <c r="A1644" s="10" t="str">
        <f t="shared" si="25"/>
        <v>2016Greater Fresno Area1-in-2May PeakPGE3</v>
      </c>
      <c r="B1644" s="10" t="s">
        <v>57</v>
      </c>
      <c r="C1644" s="10" t="s">
        <v>37</v>
      </c>
      <c r="D1644" s="10" t="s">
        <v>5</v>
      </c>
      <c r="E1644" s="10" t="s">
        <v>9</v>
      </c>
      <c r="F1644">
        <v>3</v>
      </c>
      <c r="G1644">
        <v>0.85867822170257568</v>
      </c>
      <c r="H1644">
        <v>0.85867822170257568</v>
      </c>
      <c r="I1644">
        <v>73.5</v>
      </c>
      <c r="J1644">
        <v>0</v>
      </c>
      <c r="K1644">
        <v>19331</v>
      </c>
      <c r="L1644">
        <v>17736.879465999999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 t="s">
        <v>38</v>
      </c>
      <c r="Z1644" s="3"/>
    </row>
    <row r="1645" spans="1:26" hidden="1" x14ac:dyDescent="0.25">
      <c r="A1645" s="10" t="str">
        <f t="shared" si="25"/>
        <v>2016Greater Fresno Area1-in-10May PeakPGE3</v>
      </c>
      <c r="B1645" s="10" t="s">
        <v>57</v>
      </c>
      <c r="C1645" s="10" t="s">
        <v>37</v>
      </c>
      <c r="D1645" s="10" t="s">
        <v>5</v>
      </c>
      <c r="E1645" s="10" t="s">
        <v>1</v>
      </c>
      <c r="F1645">
        <v>3</v>
      </c>
      <c r="G1645">
        <v>0.94180512428283691</v>
      </c>
      <c r="H1645">
        <v>0.94180512428283691</v>
      </c>
      <c r="I1645">
        <v>76.5</v>
      </c>
      <c r="J1645">
        <v>0</v>
      </c>
      <c r="K1645">
        <v>19331</v>
      </c>
      <c r="L1645">
        <v>17736.879465999999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 t="s">
        <v>38</v>
      </c>
      <c r="Z1645" s="3"/>
    </row>
    <row r="1646" spans="1:26" hidden="1" x14ac:dyDescent="0.25">
      <c r="A1646" s="10" t="str">
        <f t="shared" si="25"/>
        <v>2016Greater Fresno Area1-in-10May PeakCAISO4</v>
      </c>
      <c r="B1646" s="10" t="s">
        <v>57</v>
      </c>
      <c r="C1646" s="10" t="s">
        <v>37</v>
      </c>
      <c r="D1646" s="10" t="s">
        <v>5</v>
      </c>
      <c r="E1646" s="10" t="s">
        <v>1</v>
      </c>
      <c r="F1646">
        <v>4</v>
      </c>
      <c r="G1646">
        <v>0.82962417602539063</v>
      </c>
      <c r="H1646">
        <v>0.82962417602539063</v>
      </c>
      <c r="I1646">
        <v>73.125</v>
      </c>
      <c r="J1646">
        <v>0</v>
      </c>
      <c r="K1646">
        <v>19331</v>
      </c>
      <c r="L1646">
        <v>17736.879465999999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 t="s">
        <v>39</v>
      </c>
      <c r="Z1646" s="3"/>
    </row>
    <row r="1647" spans="1:26" hidden="1" x14ac:dyDescent="0.25">
      <c r="A1647" s="10" t="str">
        <f t="shared" si="25"/>
        <v>2016Greater Fresno Area1-in-2May PeakCAISO4</v>
      </c>
      <c r="B1647" s="10" t="s">
        <v>57</v>
      </c>
      <c r="C1647" s="10" t="s">
        <v>37</v>
      </c>
      <c r="D1647" s="10" t="s">
        <v>5</v>
      </c>
      <c r="E1647" s="10" t="s">
        <v>9</v>
      </c>
      <c r="F1647">
        <v>4</v>
      </c>
      <c r="G1647">
        <v>0.79868096113204956</v>
      </c>
      <c r="H1647">
        <v>0.79868096113204956</v>
      </c>
      <c r="I1647">
        <v>73.75</v>
      </c>
      <c r="J1647">
        <v>0</v>
      </c>
      <c r="K1647">
        <v>19331</v>
      </c>
      <c r="L1647">
        <v>17736.879465999999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 t="s">
        <v>39</v>
      </c>
      <c r="Z1647" s="3"/>
    </row>
    <row r="1648" spans="1:26" hidden="1" x14ac:dyDescent="0.25">
      <c r="A1648" s="10" t="str">
        <f t="shared" si="25"/>
        <v>2016Greater Fresno Area1-in-10May PeakPGE4</v>
      </c>
      <c r="B1648" s="10" t="s">
        <v>57</v>
      </c>
      <c r="C1648" s="10" t="s">
        <v>37</v>
      </c>
      <c r="D1648" s="10" t="s">
        <v>5</v>
      </c>
      <c r="E1648" s="10" t="s">
        <v>1</v>
      </c>
      <c r="F1648">
        <v>4</v>
      </c>
      <c r="G1648">
        <v>0.85782891511917114</v>
      </c>
      <c r="H1648">
        <v>0.85782891511917114</v>
      </c>
      <c r="I1648">
        <v>74.375</v>
      </c>
      <c r="J1648">
        <v>0</v>
      </c>
      <c r="K1648">
        <v>19331</v>
      </c>
      <c r="L1648">
        <v>17736.879465999999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 t="s">
        <v>38</v>
      </c>
      <c r="Z1648" s="3"/>
    </row>
    <row r="1649" spans="1:26" hidden="1" x14ac:dyDescent="0.25">
      <c r="A1649" s="10" t="str">
        <f t="shared" si="25"/>
        <v>2016Greater Fresno Area1-in-2May PeakPGE4</v>
      </c>
      <c r="B1649" s="10" t="s">
        <v>57</v>
      </c>
      <c r="C1649" s="10" t="s">
        <v>37</v>
      </c>
      <c r="D1649" s="10" t="s">
        <v>5</v>
      </c>
      <c r="E1649" s="10" t="s">
        <v>9</v>
      </c>
      <c r="F1649">
        <v>4</v>
      </c>
      <c r="G1649">
        <v>0.78211402893066406</v>
      </c>
      <c r="H1649">
        <v>0.78211402893066406</v>
      </c>
      <c r="I1649">
        <v>71</v>
      </c>
      <c r="J1649">
        <v>0</v>
      </c>
      <c r="K1649">
        <v>19331</v>
      </c>
      <c r="L1649">
        <v>17736.879465999999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 t="s">
        <v>38</v>
      </c>
      <c r="Z1649" s="3"/>
    </row>
    <row r="1650" spans="1:26" hidden="1" x14ac:dyDescent="0.25">
      <c r="A1650" s="10" t="str">
        <f t="shared" si="25"/>
        <v>2016Greater Fresno Area1-in-2May PeakCAISO5</v>
      </c>
      <c r="B1650" s="10" t="s">
        <v>57</v>
      </c>
      <c r="C1650" s="10" t="s">
        <v>37</v>
      </c>
      <c r="D1650" s="10" t="s">
        <v>5</v>
      </c>
      <c r="E1650" s="10" t="s">
        <v>9</v>
      </c>
      <c r="F1650">
        <v>5</v>
      </c>
      <c r="G1650">
        <v>0.76076006889343262</v>
      </c>
      <c r="H1650">
        <v>0.76076006889343262</v>
      </c>
      <c r="I1650">
        <v>72.125</v>
      </c>
      <c r="J1650">
        <v>0</v>
      </c>
      <c r="K1650">
        <v>19331</v>
      </c>
      <c r="L1650">
        <v>17736.879465999999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 t="s">
        <v>39</v>
      </c>
      <c r="Z1650" s="3"/>
    </row>
    <row r="1651" spans="1:26" hidden="1" x14ac:dyDescent="0.25">
      <c r="A1651" s="10" t="str">
        <f t="shared" si="25"/>
        <v>2016Greater Fresno Area1-in-10May PeakCAISO5</v>
      </c>
      <c r="B1651" s="10" t="s">
        <v>57</v>
      </c>
      <c r="C1651" s="10" t="s">
        <v>37</v>
      </c>
      <c r="D1651" s="10" t="s">
        <v>5</v>
      </c>
      <c r="E1651" s="10" t="s">
        <v>1</v>
      </c>
      <c r="F1651">
        <v>5</v>
      </c>
      <c r="G1651">
        <v>0.79023414850234985</v>
      </c>
      <c r="H1651">
        <v>0.79023414850234985</v>
      </c>
      <c r="I1651">
        <v>71</v>
      </c>
      <c r="J1651">
        <v>0</v>
      </c>
      <c r="K1651">
        <v>19331</v>
      </c>
      <c r="L1651">
        <v>17736.879465999999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 t="s">
        <v>39</v>
      </c>
      <c r="Z1651" s="3"/>
    </row>
    <row r="1652" spans="1:26" hidden="1" x14ac:dyDescent="0.25">
      <c r="A1652" s="10" t="str">
        <f t="shared" si="25"/>
        <v>2016Greater Fresno Area1-in-2May PeakPGE5</v>
      </c>
      <c r="B1652" s="10" t="s">
        <v>57</v>
      </c>
      <c r="C1652" s="10" t="s">
        <v>37</v>
      </c>
      <c r="D1652" s="10" t="s">
        <v>5</v>
      </c>
      <c r="E1652" s="10" t="s">
        <v>9</v>
      </c>
      <c r="F1652">
        <v>5</v>
      </c>
      <c r="G1652">
        <v>0.74497973918914795</v>
      </c>
      <c r="H1652">
        <v>0.74497973918914795</v>
      </c>
      <c r="I1652">
        <v>69.625</v>
      </c>
      <c r="J1652">
        <v>0</v>
      </c>
      <c r="K1652">
        <v>19331</v>
      </c>
      <c r="L1652">
        <v>17736.879465999999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 t="s">
        <v>38</v>
      </c>
      <c r="Z1652" s="3"/>
    </row>
    <row r="1653" spans="1:26" hidden="1" x14ac:dyDescent="0.25">
      <c r="A1653" s="10" t="str">
        <f t="shared" si="25"/>
        <v>2016Greater Fresno Area1-in-10May PeakPGE5</v>
      </c>
      <c r="B1653" s="10" t="s">
        <v>57</v>
      </c>
      <c r="C1653" s="10" t="s">
        <v>37</v>
      </c>
      <c r="D1653" s="10" t="s">
        <v>5</v>
      </c>
      <c r="E1653" s="10" t="s">
        <v>1</v>
      </c>
      <c r="F1653">
        <v>5</v>
      </c>
      <c r="G1653">
        <v>0.81709969043731689</v>
      </c>
      <c r="H1653">
        <v>0.81709969043731689</v>
      </c>
      <c r="I1653">
        <v>73</v>
      </c>
      <c r="J1653">
        <v>0</v>
      </c>
      <c r="K1653">
        <v>19331</v>
      </c>
      <c r="L1653">
        <v>17736.879465999999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 t="s">
        <v>38</v>
      </c>
      <c r="Z1653" s="3"/>
    </row>
    <row r="1654" spans="1:26" hidden="1" x14ac:dyDescent="0.25">
      <c r="A1654" s="10" t="str">
        <f t="shared" si="25"/>
        <v>2016Greater Fresno Area1-in-2May PeakCAISO6</v>
      </c>
      <c r="B1654" s="10" t="s">
        <v>57</v>
      </c>
      <c r="C1654" s="10" t="s">
        <v>37</v>
      </c>
      <c r="D1654" s="10" t="s">
        <v>5</v>
      </c>
      <c r="E1654" s="10" t="s">
        <v>9</v>
      </c>
      <c r="F1654">
        <v>6</v>
      </c>
      <c r="G1654">
        <v>0.76889842748641968</v>
      </c>
      <c r="H1654">
        <v>0.76889842748641968</v>
      </c>
      <c r="I1654">
        <v>71.125</v>
      </c>
      <c r="J1654">
        <v>0</v>
      </c>
      <c r="K1654">
        <v>19331</v>
      </c>
      <c r="L1654">
        <v>17736.879465999999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 t="s">
        <v>39</v>
      </c>
      <c r="Z1654" s="3"/>
    </row>
    <row r="1655" spans="1:26" hidden="1" x14ac:dyDescent="0.25">
      <c r="A1655" s="10" t="str">
        <f t="shared" si="25"/>
        <v>2016Greater Fresno Area1-in-10May PeakCAISO6</v>
      </c>
      <c r="B1655" s="10" t="s">
        <v>57</v>
      </c>
      <c r="C1655" s="10" t="s">
        <v>37</v>
      </c>
      <c r="D1655" s="10" t="s">
        <v>5</v>
      </c>
      <c r="E1655" s="10" t="s">
        <v>1</v>
      </c>
      <c r="F1655">
        <v>6</v>
      </c>
      <c r="G1655">
        <v>0.79868775606155396</v>
      </c>
      <c r="H1655">
        <v>0.79868775606155396</v>
      </c>
      <c r="I1655">
        <v>69.375</v>
      </c>
      <c r="J1655">
        <v>0</v>
      </c>
      <c r="K1655">
        <v>19331</v>
      </c>
      <c r="L1655">
        <v>17736.879465999999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 t="s">
        <v>39</v>
      </c>
      <c r="Z1655" s="3"/>
    </row>
    <row r="1656" spans="1:26" hidden="1" x14ac:dyDescent="0.25">
      <c r="A1656" s="10" t="str">
        <f t="shared" si="25"/>
        <v>2016Greater Fresno Area1-in-2May PeakPGE6</v>
      </c>
      <c r="B1656" s="10" t="s">
        <v>57</v>
      </c>
      <c r="C1656" s="10" t="s">
        <v>37</v>
      </c>
      <c r="D1656" s="10" t="s">
        <v>5</v>
      </c>
      <c r="E1656" s="10" t="s">
        <v>9</v>
      </c>
      <c r="F1656">
        <v>6</v>
      </c>
      <c r="G1656">
        <v>0.75294923782348633</v>
      </c>
      <c r="H1656">
        <v>0.75294923782348633</v>
      </c>
      <c r="I1656">
        <v>68.375</v>
      </c>
      <c r="J1656">
        <v>0</v>
      </c>
      <c r="K1656">
        <v>19331</v>
      </c>
      <c r="L1656">
        <v>17736.879465999999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 t="s">
        <v>38</v>
      </c>
      <c r="Z1656" s="3"/>
    </row>
    <row r="1657" spans="1:26" hidden="1" x14ac:dyDescent="0.25">
      <c r="A1657" s="10" t="str">
        <f t="shared" si="25"/>
        <v>2016Greater Fresno Area1-in-10May PeakPGE6</v>
      </c>
      <c r="B1657" s="10" t="s">
        <v>57</v>
      </c>
      <c r="C1657" s="10" t="s">
        <v>37</v>
      </c>
      <c r="D1657" s="10" t="s">
        <v>5</v>
      </c>
      <c r="E1657" s="10" t="s">
        <v>1</v>
      </c>
      <c r="F1657">
        <v>6</v>
      </c>
      <c r="G1657">
        <v>0.82584077119827271</v>
      </c>
      <c r="H1657">
        <v>0.82584077119827271</v>
      </c>
      <c r="I1657">
        <v>71.625</v>
      </c>
      <c r="J1657">
        <v>0</v>
      </c>
      <c r="K1657">
        <v>19331</v>
      </c>
      <c r="L1657">
        <v>17736.879465999999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 t="s">
        <v>38</v>
      </c>
      <c r="Z1657" s="3"/>
    </row>
    <row r="1658" spans="1:26" hidden="1" x14ac:dyDescent="0.25">
      <c r="A1658" s="10" t="str">
        <f t="shared" si="25"/>
        <v>2016Greater Fresno Area1-in-10May PeakCAISO7</v>
      </c>
      <c r="B1658" s="10" t="s">
        <v>57</v>
      </c>
      <c r="C1658" s="10" t="s">
        <v>37</v>
      </c>
      <c r="D1658" s="10" t="s">
        <v>5</v>
      </c>
      <c r="E1658" s="10" t="s">
        <v>1</v>
      </c>
      <c r="F1658">
        <v>7</v>
      </c>
      <c r="G1658">
        <v>0.85397839546203613</v>
      </c>
      <c r="H1658">
        <v>0.85397839546203613</v>
      </c>
      <c r="I1658">
        <v>69.375</v>
      </c>
      <c r="J1658">
        <v>0</v>
      </c>
      <c r="K1658">
        <v>19331</v>
      </c>
      <c r="L1658">
        <v>17736.879465999999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 t="s">
        <v>39</v>
      </c>
      <c r="Z1658" s="3"/>
    </row>
    <row r="1659" spans="1:26" hidden="1" x14ac:dyDescent="0.25">
      <c r="A1659" s="10" t="str">
        <f t="shared" si="25"/>
        <v>2016Greater Fresno Area1-in-2May PeakCAISO7</v>
      </c>
      <c r="B1659" s="10" t="s">
        <v>57</v>
      </c>
      <c r="C1659" s="10" t="s">
        <v>37</v>
      </c>
      <c r="D1659" s="10" t="s">
        <v>5</v>
      </c>
      <c r="E1659" s="10" t="s">
        <v>9</v>
      </c>
      <c r="F1659">
        <v>7</v>
      </c>
      <c r="G1659">
        <v>0.82212686538696289</v>
      </c>
      <c r="H1659">
        <v>0.82212686538696289</v>
      </c>
      <c r="I1659">
        <v>70.5</v>
      </c>
      <c r="J1659">
        <v>0</v>
      </c>
      <c r="K1659">
        <v>19331</v>
      </c>
      <c r="L1659">
        <v>17736.879465999999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 t="s">
        <v>39</v>
      </c>
      <c r="Z1659" s="3"/>
    </row>
    <row r="1660" spans="1:26" hidden="1" x14ac:dyDescent="0.25">
      <c r="A1660" s="10" t="str">
        <f t="shared" si="25"/>
        <v>2016Greater Fresno Area1-in-10May PeakPGE7</v>
      </c>
      <c r="B1660" s="10" t="s">
        <v>57</v>
      </c>
      <c r="C1660" s="10" t="s">
        <v>37</v>
      </c>
      <c r="D1660" s="10" t="s">
        <v>5</v>
      </c>
      <c r="E1660" s="10" t="s">
        <v>1</v>
      </c>
      <c r="F1660">
        <v>7</v>
      </c>
      <c r="G1660">
        <v>0.8830111026763916</v>
      </c>
      <c r="H1660">
        <v>0.8830111026763916</v>
      </c>
      <c r="I1660">
        <v>71.75</v>
      </c>
      <c r="J1660">
        <v>0</v>
      </c>
      <c r="K1660">
        <v>19331</v>
      </c>
      <c r="L1660">
        <v>17736.879465999999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 t="s">
        <v>38</v>
      </c>
      <c r="Z1660" s="3"/>
    </row>
    <row r="1661" spans="1:26" hidden="1" x14ac:dyDescent="0.25">
      <c r="A1661" s="10" t="str">
        <f t="shared" si="25"/>
        <v>2016Greater Fresno Area1-in-2May PeakPGE7</v>
      </c>
      <c r="B1661" s="10" t="s">
        <v>57</v>
      </c>
      <c r="C1661" s="10" t="s">
        <v>37</v>
      </c>
      <c r="D1661" s="10" t="s">
        <v>5</v>
      </c>
      <c r="E1661" s="10" t="s">
        <v>9</v>
      </c>
      <c r="F1661">
        <v>7</v>
      </c>
      <c r="G1661">
        <v>0.80507355928421021</v>
      </c>
      <c r="H1661">
        <v>0.80507355928421021</v>
      </c>
      <c r="I1661">
        <v>68.625</v>
      </c>
      <c r="J1661">
        <v>0</v>
      </c>
      <c r="K1661">
        <v>19331</v>
      </c>
      <c r="L1661">
        <v>17736.879465999999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 t="s">
        <v>38</v>
      </c>
      <c r="Z1661" s="3"/>
    </row>
    <row r="1662" spans="1:26" hidden="1" x14ac:dyDescent="0.25">
      <c r="A1662" s="10" t="str">
        <f t="shared" si="25"/>
        <v>2016Greater Fresno Area1-in-10May PeakCAISO8</v>
      </c>
      <c r="B1662" s="10" t="s">
        <v>57</v>
      </c>
      <c r="C1662" s="10" t="s">
        <v>37</v>
      </c>
      <c r="D1662" s="10" t="s">
        <v>5</v>
      </c>
      <c r="E1662" s="10" t="s">
        <v>1</v>
      </c>
      <c r="F1662">
        <v>8</v>
      </c>
      <c r="G1662">
        <v>0.87546175718307495</v>
      </c>
      <c r="H1662">
        <v>0.87546175718307495</v>
      </c>
      <c r="I1662">
        <v>72.875</v>
      </c>
      <c r="J1662">
        <v>0</v>
      </c>
      <c r="K1662">
        <v>19331</v>
      </c>
      <c r="L1662">
        <v>17736.879465999999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 t="s">
        <v>39</v>
      </c>
      <c r="Z1662" s="3"/>
    </row>
    <row r="1663" spans="1:26" hidden="1" x14ac:dyDescent="0.25">
      <c r="A1663" s="10" t="str">
        <f t="shared" si="25"/>
        <v>2016Greater Fresno Area1-in-2May PeakCAISO8</v>
      </c>
      <c r="B1663" s="10" t="s">
        <v>57</v>
      </c>
      <c r="C1663" s="10" t="s">
        <v>37</v>
      </c>
      <c r="D1663" s="10" t="s">
        <v>5</v>
      </c>
      <c r="E1663" s="10" t="s">
        <v>9</v>
      </c>
      <c r="F1663">
        <v>8</v>
      </c>
      <c r="G1663">
        <v>0.84280896186828613</v>
      </c>
      <c r="H1663">
        <v>0.84280896186828613</v>
      </c>
      <c r="I1663">
        <v>74.125</v>
      </c>
      <c r="J1663">
        <v>0</v>
      </c>
      <c r="K1663">
        <v>19331</v>
      </c>
      <c r="L1663">
        <v>17736.879465999999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 t="s">
        <v>39</v>
      </c>
      <c r="Z1663" s="3"/>
    </row>
    <row r="1664" spans="1:26" hidden="1" x14ac:dyDescent="0.25">
      <c r="A1664" s="10" t="str">
        <f t="shared" si="25"/>
        <v>2016Greater Fresno Area1-in-2May PeakPGE8</v>
      </c>
      <c r="B1664" s="10" t="s">
        <v>57</v>
      </c>
      <c r="C1664" s="10" t="s">
        <v>37</v>
      </c>
      <c r="D1664" s="10" t="s">
        <v>5</v>
      </c>
      <c r="E1664" s="10" t="s">
        <v>9</v>
      </c>
      <c r="F1664">
        <v>8</v>
      </c>
      <c r="G1664">
        <v>0.82532662153244019</v>
      </c>
      <c r="H1664">
        <v>0.82532662153244019</v>
      </c>
      <c r="I1664">
        <v>72.625</v>
      </c>
      <c r="J1664">
        <v>0</v>
      </c>
      <c r="K1664">
        <v>19331</v>
      </c>
      <c r="L1664">
        <v>17736.879465999999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 t="s">
        <v>38</v>
      </c>
      <c r="Z1664" s="3"/>
    </row>
    <row r="1665" spans="1:26" hidden="1" x14ac:dyDescent="0.25">
      <c r="A1665" s="10" t="str">
        <f t="shared" si="25"/>
        <v>2016Greater Fresno Area1-in-10May PeakPGE8</v>
      </c>
      <c r="B1665" s="10" t="s">
        <v>57</v>
      </c>
      <c r="C1665" s="10" t="s">
        <v>37</v>
      </c>
      <c r="D1665" s="10" t="s">
        <v>5</v>
      </c>
      <c r="E1665" s="10" t="s">
        <v>1</v>
      </c>
      <c r="F1665">
        <v>8</v>
      </c>
      <c r="G1665">
        <v>0.90522485971450806</v>
      </c>
      <c r="H1665">
        <v>0.90522485971450806</v>
      </c>
      <c r="I1665">
        <v>75.375</v>
      </c>
      <c r="J1665">
        <v>0</v>
      </c>
      <c r="K1665">
        <v>19331</v>
      </c>
      <c r="L1665">
        <v>17736.879465999999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 t="s">
        <v>38</v>
      </c>
      <c r="Z1665" s="3"/>
    </row>
    <row r="1666" spans="1:26" hidden="1" x14ac:dyDescent="0.25">
      <c r="A1666" s="10" t="str">
        <f t="shared" ref="A1666:A1729" si="26">CONCATENATE(B1666,C1666,E1666,D1666,S1666,F1666)</f>
        <v>2016Greater Fresno Area1-in-2May PeakCAISO9</v>
      </c>
      <c r="B1666" s="10" t="s">
        <v>57</v>
      </c>
      <c r="C1666" s="10" t="s">
        <v>37</v>
      </c>
      <c r="D1666" s="10" t="s">
        <v>5</v>
      </c>
      <c r="E1666" s="10" t="s">
        <v>9</v>
      </c>
      <c r="F1666">
        <v>9</v>
      </c>
      <c r="G1666">
        <v>0.83149135112762451</v>
      </c>
      <c r="H1666">
        <v>0.83149135112762451</v>
      </c>
      <c r="I1666">
        <v>78</v>
      </c>
      <c r="J1666">
        <v>0</v>
      </c>
      <c r="K1666">
        <v>19331</v>
      </c>
      <c r="L1666">
        <v>17736.879465999999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 t="s">
        <v>39</v>
      </c>
      <c r="Z1666" s="3"/>
    </row>
    <row r="1667" spans="1:26" hidden="1" x14ac:dyDescent="0.25">
      <c r="A1667" s="10" t="str">
        <f t="shared" si="26"/>
        <v>2016Greater Fresno Area1-in-10May PeakCAISO9</v>
      </c>
      <c r="B1667" s="10" t="s">
        <v>57</v>
      </c>
      <c r="C1667" s="10" t="s">
        <v>37</v>
      </c>
      <c r="D1667" s="10" t="s">
        <v>5</v>
      </c>
      <c r="E1667" s="10" t="s">
        <v>1</v>
      </c>
      <c r="F1667">
        <v>9</v>
      </c>
      <c r="G1667">
        <v>0.86370569467544556</v>
      </c>
      <c r="H1667">
        <v>0.86370569467544556</v>
      </c>
      <c r="I1667">
        <v>77.875</v>
      </c>
      <c r="J1667">
        <v>0</v>
      </c>
      <c r="K1667">
        <v>19331</v>
      </c>
      <c r="L1667">
        <v>17736.879465999999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 t="s">
        <v>39</v>
      </c>
      <c r="Z1667" s="3"/>
    </row>
    <row r="1668" spans="1:26" hidden="1" x14ac:dyDescent="0.25">
      <c r="A1668" s="10" t="str">
        <f t="shared" si="26"/>
        <v>2016Greater Fresno Area1-in-2May PeakPGE9</v>
      </c>
      <c r="B1668" s="10" t="s">
        <v>57</v>
      </c>
      <c r="C1668" s="10" t="s">
        <v>37</v>
      </c>
      <c r="D1668" s="10" t="s">
        <v>5</v>
      </c>
      <c r="E1668" s="10" t="s">
        <v>9</v>
      </c>
      <c r="F1668">
        <v>9</v>
      </c>
      <c r="G1668">
        <v>0.81424379348754883</v>
      </c>
      <c r="H1668">
        <v>0.81424379348754883</v>
      </c>
      <c r="I1668">
        <v>76.625</v>
      </c>
      <c r="J1668">
        <v>0</v>
      </c>
      <c r="K1668">
        <v>19331</v>
      </c>
      <c r="L1668">
        <v>17736.879465999999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 t="s">
        <v>38</v>
      </c>
      <c r="Z1668" s="3"/>
    </row>
    <row r="1669" spans="1:26" hidden="1" x14ac:dyDescent="0.25">
      <c r="A1669" s="10" t="str">
        <f t="shared" si="26"/>
        <v>2016Greater Fresno Area1-in-10May PeakPGE9</v>
      </c>
      <c r="B1669" s="10" t="s">
        <v>57</v>
      </c>
      <c r="C1669" s="10" t="s">
        <v>37</v>
      </c>
      <c r="D1669" s="10" t="s">
        <v>5</v>
      </c>
      <c r="E1669" s="10" t="s">
        <v>1</v>
      </c>
      <c r="F1669">
        <v>9</v>
      </c>
      <c r="G1669">
        <v>0.89306908845901489</v>
      </c>
      <c r="H1669">
        <v>0.89306908845901489</v>
      </c>
      <c r="I1669">
        <v>80.625</v>
      </c>
      <c r="J1669">
        <v>0</v>
      </c>
      <c r="K1669">
        <v>19331</v>
      </c>
      <c r="L1669">
        <v>17736.879465999999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 t="s">
        <v>38</v>
      </c>
      <c r="Z1669" s="3"/>
    </row>
    <row r="1670" spans="1:26" hidden="1" x14ac:dyDescent="0.25">
      <c r="A1670" s="10" t="str">
        <f t="shared" si="26"/>
        <v>2016Greater Fresno Area1-in-2May PeakCAISO10</v>
      </c>
      <c r="B1670" s="10" t="s">
        <v>57</v>
      </c>
      <c r="C1670" s="10" t="s">
        <v>37</v>
      </c>
      <c r="D1670" s="10" t="s">
        <v>5</v>
      </c>
      <c r="E1670" s="10" t="s">
        <v>9</v>
      </c>
      <c r="F1670">
        <v>10</v>
      </c>
      <c r="G1670">
        <v>0.87903016805648804</v>
      </c>
      <c r="H1670">
        <v>0.87903016805648804</v>
      </c>
      <c r="I1670">
        <v>81.625</v>
      </c>
      <c r="J1670">
        <v>0</v>
      </c>
      <c r="K1670">
        <v>19331</v>
      </c>
      <c r="L1670">
        <v>17736.879465999999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 t="s">
        <v>39</v>
      </c>
      <c r="Z1670" s="3"/>
    </row>
    <row r="1671" spans="1:26" hidden="1" x14ac:dyDescent="0.25">
      <c r="A1671" s="10" t="str">
        <f t="shared" si="26"/>
        <v>2016Greater Fresno Area1-in-10May PeakCAISO10</v>
      </c>
      <c r="B1671" s="10" t="s">
        <v>57</v>
      </c>
      <c r="C1671" s="10" t="s">
        <v>37</v>
      </c>
      <c r="D1671" s="10" t="s">
        <v>5</v>
      </c>
      <c r="E1671" s="10" t="s">
        <v>1</v>
      </c>
      <c r="F1671">
        <v>10</v>
      </c>
      <c r="G1671">
        <v>0.91308629512786865</v>
      </c>
      <c r="H1671">
        <v>0.91308629512786865</v>
      </c>
      <c r="I1671">
        <v>83.125</v>
      </c>
      <c r="J1671">
        <v>0</v>
      </c>
      <c r="K1671">
        <v>19331</v>
      </c>
      <c r="L1671">
        <v>17736.879465999999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 t="s">
        <v>39</v>
      </c>
      <c r="Z1671" s="3"/>
    </row>
    <row r="1672" spans="1:26" hidden="1" x14ac:dyDescent="0.25">
      <c r="A1672" s="10" t="str">
        <f t="shared" si="26"/>
        <v>2016Greater Fresno Area1-in-2May PeakPGE10</v>
      </c>
      <c r="B1672" s="10" t="s">
        <v>57</v>
      </c>
      <c r="C1672" s="10" t="s">
        <v>37</v>
      </c>
      <c r="D1672" s="10" t="s">
        <v>5</v>
      </c>
      <c r="E1672" s="10" t="s">
        <v>9</v>
      </c>
      <c r="F1672">
        <v>10</v>
      </c>
      <c r="G1672">
        <v>0.86079651117324829</v>
      </c>
      <c r="H1672">
        <v>0.86079651117324829</v>
      </c>
      <c r="I1672">
        <v>80.625</v>
      </c>
      <c r="J1672">
        <v>0</v>
      </c>
      <c r="K1672">
        <v>19331</v>
      </c>
      <c r="L1672">
        <v>17736.879465999999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 t="s">
        <v>38</v>
      </c>
      <c r="Z1672" s="3"/>
    </row>
    <row r="1673" spans="1:26" hidden="1" x14ac:dyDescent="0.25">
      <c r="A1673" s="10" t="str">
        <f t="shared" si="26"/>
        <v>2016Greater Fresno Area1-in-10May PeakPGE10</v>
      </c>
      <c r="B1673" s="10" t="s">
        <v>57</v>
      </c>
      <c r="C1673" s="10" t="s">
        <v>37</v>
      </c>
      <c r="D1673" s="10" t="s">
        <v>5</v>
      </c>
      <c r="E1673" s="10" t="s">
        <v>1</v>
      </c>
      <c r="F1673">
        <v>10</v>
      </c>
      <c r="G1673">
        <v>0.94412851333618164</v>
      </c>
      <c r="H1673">
        <v>0.94412851333618164</v>
      </c>
      <c r="I1673">
        <v>84.625</v>
      </c>
      <c r="J1673">
        <v>0</v>
      </c>
      <c r="K1673">
        <v>19331</v>
      </c>
      <c r="L1673">
        <v>17736.879465999999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 t="s">
        <v>38</v>
      </c>
      <c r="Z1673" s="3"/>
    </row>
    <row r="1674" spans="1:26" hidden="1" x14ac:dyDescent="0.25">
      <c r="A1674" s="10" t="str">
        <f t="shared" si="26"/>
        <v>2016Greater Fresno Area1-in-10May PeakCAISO11</v>
      </c>
      <c r="B1674" s="10" t="s">
        <v>57</v>
      </c>
      <c r="C1674" s="10" t="s">
        <v>37</v>
      </c>
      <c r="D1674" s="10" t="s">
        <v>5</v>
      </c>
      <c r="E1674" s="10" t="s">
        <v>1</v>
      </c>
      <c r="F1674">
        <v>11</v>
      </c>
      <c r="G1674">
        <v>1.0296648740768433</v>
      </c>
      <c r="H1674">
        <v>1.0296648740768433</v>
      </c>
      <c r="I1674">
        <v>87.125</v>
      </c>
      <c r="J1674">
        <v>0</v>
      </c>
      <c r="K1674">
        <v>19331</v>
      </c>
      <c r="L1674">
        <v>17736.879465999999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 t="s">
        <v>39</v>
      </c>
      <c r="Z1674" s="3"/>
    </row>
    <row r="1675" spans="1:26" hidden="1" x14ac:dyDescent="0.25">
      <c r="A1675" s="10" t="str">
        <f t="shared" si="26"/>
        <v>2016Greater Fresno Area1-in-2May PeakCAISO11</v>
      </c>
      <c r="B1675" s="10" t="s">
        <v>57</v>
      </c>
      <c r="C1675" s="10" t="s">
        <v>37</v>
      </c>
      <c r="D1675" s="10" t="s">
        <v>5</v>
      </c>
      <c r="E1675" s="10" t="s">
        <v>9</v>
      </c>
      <c r="F1675">
        <v>11</v>
      </c>
      <c r="G1675">
        <v>0.9912605881690979</v>
      </c>
      <c r="H1675">
        <v>0.9912605881690979</v>
      </c>
      <c r="I1675">
        <v>84.125</v>
      </c>
      <c r="J1675">
        <v>0</v>
      </c>
      <c r="K1675">
        <v>19331</v>
      </c>
      <c r="L1675">
        <v>17736.879465999999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 t="s">
        <v>39</v>
      </c>
      <c r="Z1675" s="3"/>
    </row>
    <row r="1676" spans="1:26" hidden="1" x14ac:dyDescent="0.25">
      <c r="A1676" s="10" t="str">
        <f t="shared" si="26"/>
        <v>2016Greater Fresno Area1-in-2May PeakPGE11</v>
      </c>
      <c r="B1676" s="10" t="s">
        <v>57</v>
      </c>
      <c r="C1676" s="10" t="s">
        <v>37</v>
      </c>
      <c r="D1676" s="10" t="s">
        <v>5</v>
      </c>
      <c r="E1676" s="10" t="s">
        <v>9</v>
      </c>
      <c r="F1676">
        <v>11</v>
      </c>
      <c r="G1676">
        <v>0.9706990122795105</v>
      </c>
      <c r="H1676">
        <v>0.9706990122795105</v>
      </c>
      <c r="I1676">
        <v>83.5</v>
      </c>
      <c r="J1676">
        <v>0</v>
      </c>
      <c r="K1676">
        <v>19331</v>
      </c>
      <c r="L1676">
        <v>17736.879465999999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 t="s">
        <v>38</v>
      </c>
      <c r="Z1676" s="3"/>
    </row>
    <row r="1677" spans="1:26" hidden="1" x14ac:dyDescent="0.25">
      <c r="A1677" s="10" t="str">
        <f t="shared" si="26"/>
        <v>2016Greater Fresno Area1-in-10May PeakPGE11</v>
      </c>
      <c r="B1677" s="10" t="s">
        <v>57</v>
      </c>
      <c r="C1677" s="10" t="s">
        <v>37</v>
      </c>
      <c r="D1677" s="10" t="s">
        <v>5</v>
      </c>
      <c r="E1677" s="10" t="s">
        <v>1</v>
      </c>
      <c r="F1677">
        <v>11</v>
      </c>
      <c r="G1677">
        <v>1.0646704435348511</v>
      </c>
      <c r="H1677">
        <v>1.0646704435348511</v>
      </c>
      <c r="I1677">
        <v>88</v>
      </c>
      <c r="J1677">
        <v>0</v>
      </c>
      <c r="K1677">
        <v>19331</v>
      </c>
      <c r="L1677">
        <v>17736.879465999999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 t="s">
        <v>38</v>
      </c>
      <c r="Z1677" s="3"/>
    </row>
    <row r="1678" spans="1:26" hidden="1" x14ac:dyDescent="0.25">
      <c r="A1678" s="10" t="str">
        <f t="shared" si="26"/>
        <v>2016Greater Fresno Area1-in-10May PeakCAISO12</v>
      </c>
      <c r="B1678" s="10" t="s">
        <v>57</v>
      </c>
      <c r="C1678" s="10" t="s">
        <v>37</v>
      </c>
      <c r="D1678" s="10" t="s">
        <v>5</v>
      </c>
      <c r="E1678" s="10" t="s">
        <v>1</v>
      </c>
      <c r="F1678">
        <v>12</v>
      </c>
      <c r="G1678">
        <v>1.2296711206436157</v>
      </c>
      <c r="H1678">
        <v>1.2296711206436157</v>
      </c>
      <c r="I1678">
        <v>90.625</v>
      </c>
      <c r="J1678">
        <v>0</v>
      </c>
      <c r="K1678">
        <v>19331</v>
      </c>
      <c r="L1678">
        <v>17736.879465999999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 t="s">
        <v>39</v>
      </c>
      <c r="Z1678" s="3"/>
    </row>
    <row r="1679" spans="1:26" hidden="1" x14ac:dyDescent="0.25">
      <c r="A1679" s="10" t="str">
        <f t="shared" si="26"/>
        <v>2016Greater Fresno Area1-in-2May PeakCAISO12</v>
      </c>
      <c r="B1679" s="10" t="s">
        <v>57</v>
      </c>
      <c r="C1679" s="10" t="s">
        <v>37</v>
      </c>
      <c r="D1679" s="10" t="s">
        <v>5</v>
      </c>
      <c r="E1679" s="10" t="s">
        <v>9</v>
      </c>
      <c r="F1679">
        <v>12</v>
      </c>
      <c r="G1679">
        <v>1.1838070154190063</v>
      </c>
      <c r="H1679">
        <v>1.1838070154190063</v>
      </c>
      <c r="I1679">
        <v>87.375</v>
      </c>
      <c r="J1679">
        <v>0</v>
      </c>
      <c r="K1679">
        <v>19331</v>
      </c>
      <c r="L1679">
        <v>17736.879465999999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 t="s">
        <v>39</v>
      </c>
      <c r="Z1679" s="3"/>
    </row>
    <row r="1680" spans="1:26" hidden="1" x14ac:dyDescent="0.25">
      <c r="A1680" s="10" t="str">
        <f t="shared" si="26"/>
        <v>2016Greater Fresno Area1-in-10May PeakPGE12</v>
      </c>
      <c r="B1680" s="10" t="s">
        <v>57</v>
      </c>
      <c r="C1680" s="10" t="s">
        <v>37</v>
      </c>
      <c r="D1680" s="10" t="s">
        <v>5</v>
      </c>
      <c r="E1680" s="10" t="s">
        <v>1</v>
      </c>
      <c r="F1680">
        <v>12</v>
      </c>
      <c r="G1680">
        <v>1.2714762687683105</v>
      </c>
      <c r="H1680">
        <v>1.2714762687683105</v>
      </c>
      <c r="I1680">
        <v>91.875</v>
      </c>
      <c r="J1680">
        <v>0</v>
      </c>
      <c r="K1680">
        <v>19331</v>
      </c>
      <c r="L1680">
        <v>17736.879465999999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 t="s">
        <v>38</v>
      </c>
      <c r="Z1680" s="3"/>
    </row>
    <row r="1681" spans="1:26" hidden="1" x14ac:dyDescent="0.25">
      <c r="A1681" s="10" t="str">
        <f t="shared" si="26"/>
        <v>2016Greater Fresno Area1-in-2May PeakPGE12</v>
      </c>
      <c r="B1681" s="10" t="s">
        <v>57</v>
      </c>
      <c r="C1681" s="10" t="s">
        <v>37</v>
      </c>
      <c r="D1681" s="10" t="s">
        <v>5</v>
      </c>
      <c r="E1681" s="10" t="s">
        <v>9</v>
      </c>
      <c r="F1681">
        <v>12</v>
      </c>
      <c r="G1681">
        <v>1.1592514514923096</v>
      </c>
      <c r="H1681">
        <v>1.1592514514923096</v>
      </c>
      <c r="I1681">
        <v>87.375</v>
      </c>
      <c r="J1681">
        <v>0</v>
      </c>
      <c r="K1681">
        <v>19331</v>
      </c>
      <c r="L1681">
        <v>17736.879465999999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 t="s">
        <v>38</v>
      </c>
      <c r="Z1681" s="3"/>
    </row>
    <row r="1682" spans="1:26" hidden="1" x14ac:dyDescent="0.25">
      <c r="A1682" s="10" t="str">
        <f t="shared" si="26"/>
        <v>2016Greater Fresno Area1-in-2May PeakCAISO13</v>
      </c>
      <c r="B1682" s="10" t="s">
        <v>57</v>
      </c>
      <c r="C1682" s="10" t="s">
        <v>37</v>
      </c>
      <c r="D1682" s="10" t="s">
        <v>5</v>
      </c>
      <c r="E1682" s="10" t="s">
        <v>9</v>
      </c>
      <c r="F1682">
        <v>13</v>
      </c>
      <c r="G1682">
        <v>1.4405266046524048</v>
      </c>
      <c r="H1682">
        <v>1.4405266046524048</v>
      </c>
      <c r="I1682">
        <v>90.25</v>
      </c>
      <c r="J1682">
        <v>0</v>
      </c>
      <c r="K1682">
        <v>19331</v>
      </c>
      <c r="L1682">
        <v>17736.879465999999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 t="s">
        <v>39</v>
      </c>
      <c r="Z1682" s="3"/>
    </row>
    <row r="1683" spans="1:26" hidden="1" x14ac:dyDescent="0.25">
      <c r="A1683" s="10" t="str">
        <f t="shared" si="26"/>
        <v>2016Greater Fresno Area1-in-10May PeakCAISO13</v>
      </c>
      <c r="B1683" s="10" t="s">
        <v>57</v>
      </c>
      <c r="C1683" s="10" t="s">
        <v>37</v>
      </c>
      <c r="D1683" s="10" t="s">
        <v>5</v>
      </c>
      <c r="E1683" s="10" t="s">
        <v>1</v>
      </c>
      <c r="F1683">
        <v>13</v>
      </c>
      <c r="G1683">
        <v>1.496336817741394</v>
      </c>
      <c r="H1683">
        <v>1.496336817741394</v>
      </c>
      <c r="I1683">
        <v>94.25</v>
      </c>
      <c r="J1683">
        <v>0</v>
      </c>
      <c r="K1683">
        <v>19331</v>
      </c>
      <c r="L1683">
        <v>17736.879465999999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 t="s">
        <v>39</v>
      </c>
      <c r="Z1683" s="3"/>
    </row>
    <row r="1684" spans="1:26" hidden="1" x14ac:dyDescent="0.25">
      <c r="A1684" s="10" t="str">
        <f t="shared" si="26"/>
        <v>2016Greater Fresno Area1-in-2May PeakPGE13</v>
      </c>
      <c r="B1684" s="10" t="s">
        <v>57</v>
      </c>
      <c r="C1684" s="10" t="s">
        <v>37</v>
      </c>
      <c r="D1684" s="10" t="s">
        <v>5</v>
      </c>
      <c r="E1684" s="10" t="s">
        <v>9</v>
      </c>
      <c r="F1684">
        <v>13</v>
      </c>
      <c r="G1684">
        <v>1.4106459617614746</v>
      </c>
      <c r="H1684">
        <v>1.4106459617614746</v>
      </c>
      <c r="I1684">
        <v>90.5</v>
      </c>
      <c r="J1684">
        <v>0</v>
      </c>
      <c r="K1684">
        <v>19331</v>
      </c>
      <c r="L1684">
        <v>17736.879465999999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 t="s">
        <v>38</v>
      </c>
      <c r="Z1684" s="3"/>
    </row>
    <row r="1685" spans="1:26" hidden="1" x14ac:dyDescent="0.25">
      <c r="A1685" s="10" t="str">
        <f t="shared" si="26"/>
        <v>2016Greater Fresno Area1-in-10May PeakPGE13</v>
      </c>
      <c r="B1685" s="10" t="s">
        <v>57</v>
      </c>
      <c r="C1685" s="10" t="s">
        <v>37</v>
      </c>
      <c r="D1685" s="10" t="s">
        <v>5</v>
      </c>
      <c r="E1685" s="10" t="s">
        <v>1</v>
      </c>
      <c r="F1685">
        <v>13</v>
      </c>
      <c r="G1685">
        <v>1.5472077131271362</v>
      </c>
      <c r="H1685">
        <v>1.5472077131271362</v>
      </c>
      <c r="I1685">
        <v>95.75</v>
      </c>
      <c r="J1685">
        <v>0</v>
      </c>
      <c r="K1685">
        <v>19331</v>
      </c>
      <c r="L1685">
        <v>17736.879465999999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 t="s">
        <v>38</v>
      </c>
      <c r="Z1685" s="3"/>
    </row>
    <row r="1686" spans="1:26" hidden="1" x14ac:dyDescent="0.25">
      <c r="A1686" s="10" t="str">
        <f t="shared" si="26"/>
        <v>2016Greater Fresno Area1-in-10May PeakCAISO14</v>
      </c>
      <c r="B1686" s="10" t="s">
        <v>57</v>
      </c>
      <c r="C1686" s="10" t="s">
        <v>37</v>
      </c>
      <c r="D1686" s="10" t="s">
        <v>5</v>
      </c>
      <c r="E1686" s="10" t="s">
        <v>1</v>
      </c>
      <c r="F1686">
        <v>14</v>
      </c>
      <c r="G1686">
        <v>1.816685676574707</v>
      </c>
      <c r="H1686">
        <v>1.4645195007324219</v>
      </c>
      <c r="I1686">
        <v>97</v>
      </c>
      <c r="J1686">
        <v>0.10273714363574982</v>
      </c>
      <c r="K1686">
        <v>19331</v>
      </c>
      <c r="L1686">
        <v>17736.879465999999</v>
      </c>
      <c r="M1686">
        <v>0.35216623544692993</v>
      </c>
      <c r="N1686">
        <v>0.22049830853939056</v>
      </c>
      <c r="O1686">
        <v>0.29829087853431702</v>
      </c>
      <c r="P1686">
        <v>0.35216623544692993</v>
      </c>
      <c r="Q1686">
        <v>0.40604159235954285</v>
      </c>
      <c r="R1686">
        <v>0.48383414745330811</v>
      </c>
      <c r="S1686" t="s">
        <v>39</v>
      </c>
      <c r="Z1686" s="3"/>
    </row>
    <row r="1687" spans="1:26" hidden="1" x14ac:dyDescent="0.25">
      <c r="A1687" s="10" t="str">
        <f t="shared" si="26"/>
        <v>2016Greater Fresno Area1-in-2May PeakCAISO14</v>
      </c>
      <c r="B1687" s="10" t="s">
        <v>57</v>
      </c>
      <c r="C1687" s="10" t="s">
        <v>37</v>
      </c>
      <c r="D1687" s="10" t="s">
        <v>5</v>
      </c>
      <c r="E1687" s="10" t="s">
        <v>9</v>
      </c>
      <c r="F1687">
        <v>14</v>
      </c>
      <c r="G1687">
        <v>1.7489272356033325</v>
      </c>
      <c r="H1687">
        <v>1.4498121738433838</v>
      </c>
      <c r="I1687">
        <v>92.25</v>
      </c>
      <c r="J1687">
        <v>0.10273714363574982</v>
      </c>
      <c r="K1687">
        <v>19331</v>
      </c>
      <c r="L1687">
        <v>17736.879465999999</v>
      </c>
      <c r="M1687">
        <v>0.29911509156227112</v>
      </c>
      <c r="N1687">
        <v>0.16744716465473175</v>
      </c>
      <c r="O1687">
        <v>0.2452397346496582</v>
      </c>
      <c r="P1687">
        <v>0.29911509156227112</v>
      </c>
      <c r="Q1687">
        <v>0.35299044847488403</v>
      </c>
      <c r="R1687">
        <v>0.43078300356864929</v>
      </c>
      <c r="S1687" t="s">
        <v>39</v>
      </c>
      <c r="Z1687" s="3"/>
    </row>
    <row r="1688" spans="1:26" hidden="1" x14ac:dyDescent="0.25">
      <c r="A1688" s="10" t="str">
        <f t="shared" si="26"/>
        <v>2016Greater Fresno Area1-in-2May PeakPGE14</v>
      </c>
      <c r="B1688" s="10" t="s">
        <v>57</v>
      </c>
      <c r="C1688" s="10" t="s">
        <v>37</v>
      </c>
      <c r="D1688" s="10" t="s">
        <v>5</v>
      </c>
      <c r="E1688" s="10" t="s">
        <v>9</v>
      </c>
      <c r="F1688">
        <v>14</v>
      </c>
      <c r="G1688">
        <v>1.7126494646072388</v>
      </c>
      <c r="H1688">
        <v>1.417631983757019</v>
      </c>
      <c r="I1688">
        <v>93.375</v>
      </c>
      <c r="J1688">
        <v>0.10273714363574982</v>
      </c>
      <c r="K1688">
        <v>19331</v>
      </c>
      <c r="L1688">
        <v>17736.879465999999</v>
      </c>
      <c r="M1688">
        <v>0.29501745104789734</v>
      </c>
      <c r="N1688">
        <v>0.16334952414035797</v>
      </c>
      <c r="O1688">
        <v>0.24114209413528442</v>
      </c>
      <c r="P1688">
        <v>0.29501745104789734</v>
      </c>
      <c r="Q1688">
        <v>0.34889280796051025</v>
      </c>
      <c r="R1688">
        <v>0.42668536305427551</v>
      </c>
      <c r="S1688" t="s">
        <v>38</v>
      </c>
      <c r="Z1688" s="3"/>
    </row>
    <row r="1689" spans="1:26" hidden="1" x14ac:dyDescent="0.25">
      <c r="A1689" s="10" t="str">
        <f t="shared" si="26"/>
        <v>2016Greater Fresno Area1-in-10May PeakPGE14</v>
      </c>
      <c r="B1689" s="10" t="s">
        <v>57</v>
      </c>
      <c r="C1689" s="10" t="s">
        <v>37</v>
      </c>
      <c r="D1689" s="10" t="s">
        <v>5</v>
      </c>
      <c r="E1689" s="10" t="s">
        <v>1</v>
      </c>
      <c r="F1689">
        <v>14</v>
      </c>
      <c r="G1689">
        <v>1.8784475326538086</v>
      </c>
      <c r="H1689">
        <v>1.4940181970596313</v>
      </c>
      <c r="I1689">
        <v>98.375</v>
      </c>
      <c r="J1689">
        <v>0.10273714363574982</v>
      </c>
      <c r="K1689">
        <v>19331</v>
      </c>
      <c r="L1689">
        <v>17736.879465999999</v>
      </c>
      <c r="M1689">
        <v>0.38442930579185486</v>
      </c>
      <c r="N1689">
        <v>0.25276139378547668</v>
      </c>
      <c r="O1689">
        <v>0.33055394887924194</v>
      </c>
      <c r="P1689">
        <v>0.38442930579185486</v>
      </c>
      <c r="Q1689">
        <v>0.43830466270446777</v>
      </c>
      <c r="R1689">
        <v>0.51609724760055542</v>
      </c>
      <c r="S1689" t="s">
        <v>38</v>
      </c>
      <c r="Z1689" s="3"/>
    </row>
    <row r="1690" spans="1:26" hidden="1" x14ac:dyDescent="0.25">
      <c r="A1690" s="10" t="str">
        <f t="shared" si="26"/>
        <v>2016Greater Fresno Area1-in-10May PeakCAISO15</v>
      </c>
      <c r="B1690" s="10" t="s">
        <v>57</v>
      </c>
      <c r="C1690" s="10" t="s">
        <v>37</v>
      </c>
      <c r="D1690" s="10" t="s">
        <v>5</v>
      </c>
      <c r="E1690" s="10" t="s">
        <v>1</v>
      </c>
      <c r="F1690">
        <v>15</v>
      </c>
      <c r="G1690">
        <v>2.1476240158081055</v>
      </c>
      <c r="H1690">
        <v>1.7096608877182007</v>
      </c>
      <c r="I1690">
        <v>99.375</v>
      </c>
      <c r="J1690">
        <v>0.1230589896440506</v>
      </c>
      <c r="K1690">
        <v>19331</v>
      </c>
      <c r="L1690">
        <v>17736.879465999999</v>
      </c>
      <c r="M1690">
        <v>0.43796312808990479</v>
      </c>
      <c r="N1690">
        <v>0.28025072813034058</v>
      </c>
      <c r="O1690">
        <v>0.373430997133255</v>
      </c>
      <c r="P1690">
        <v>0.43796312808990479</v>
      </c>
      <c r="Q1690">
        <v>0.50249528884887695</v>
      </c>
      <c r="R1690">
        <v>0.59567552804946899</v>
      </c>
      <c r="S1690" t="s">
        <v>39</v>
      </c>
      <c r="Z1690" s="3"/>
    </row>
    <row r="1691" spans="1:26" hidden="1" x14ac:dyDescent="0.25">
      <c r="A1691" s="10" t="str">
        <f t="shared" si="26"/>
        <v>2016Greater Fresno Area1-in-2May PeakCAISO15</v>
      </c>
      <c r="B1691" s="10" t="s">
        <v>57</v>
      </c>
      <c r="C1691" s="10" t="s">
        <v>37</v>
      </c>
      <c r="D1691" s="10" t="s">
        <v>5</v>
      </c>
      <c r="E1691" s="10" t="s">
        <v>9</v>
      </c>
      <c r="F1691">
        <v>15</v>
      </c>
      <c r="G1691">
        <v>2.0675220489501953</v>
      </c>
      <c r="H1691">
        <v>1.6955307722091675</v>
      </c>
      <c r="I1691">
        <v>93.625</v>
      </c>
      <c r="J1691">
        <v>0.1230589896440506</v>
      </c>
      <c r="K1691">
        <v>19331</v>
      </c>
      <c r="L1691">
        <v>17736.879465999999</v>
      </c>
      <c r="M1691">
        <v>0.37199127674102783</v>
      </c>
      <c r="N1691">
        <v>0.21427887678146362</v>
      </c>
      <c r="O1691">
        <v>0.30745914578437805</v>
      </c>
      <c r="P1691">
        <v>0.37199127674102783</v>
      </c>
      <c r="Q1691">
        <v>0.43652340769767761</v>
      </c>
      <c r="R1691">
        <v>0.52970367670059204</v>
      </c>
      <c r="S1691" t="s">
        <v>39</v>
      </c>
      <c r="Z1691" s="3"/>
    </row>
    <row r="1692" spans="1:26" hidden="1" x14ac:dyDescent="0.25">
      <c r="A1692" s="10" t="str">
        <f t="shared" si="26"/>
        <v>2016Greater Fresno Area1-in-2May PeakPGE15</v>
      </c>
      <c r="B1692" s="10" t="s">
        <v>57</v>
      </c>
      <c r="C1692" s="10" t="s">
        <v>37</v>
      </c>
      <c r="D1692" s="10" t="s">
        <v>5</v>
      </c>
      <c r="E1692" s="10" t="s">
        <v>9</v>
      </c>
      <c r="F1692">
        <v>15</v>
      </c>
      <c r="G1692">
        <v>2.0246357917785645</v>
      </c>
      <c r="H1692">
        <v>1.653836727142334</v>
      </c>
      <c r="I1692">
        <v>95.25</v>
      </c>
      <c r="J1692">
        <v>0.1230589896440506</v>
      </c>
      <c r="K1692">
        <v>19331</v>
      </c>
      <c r="L1692">
        <v>17736.879465999999</v>
      </c>
      <c r="M1692">
        <v>0.37079900503158569</v>
      </c>
      <c r="N1692">
        <v>0.21308660507202148</v>
      </c>
      <c r="O1692">
        <v>0.30626687407493591</v>
      </c>
      <c r="P1692">
        <v>0.37079900503158569</v>
      </c>
      <c r="Q1692">
        <v>0.43533113598823547</v>
      </c>
      <c r="R1692">
        <v>0.5285114049911499</v>
      </c>
      <c r="S1692" t="s">
        <v>38</v>
      </c>
      <c r="Z1692" s="3"/>
    </row>
    <row r="1693" spans="1:26" hidden="1" x14ac:dyDescent="0.25">
      <c r="A1693" s="10" t="str">
        <f t="shared" si="26"/>
        <v>2016Greater Fresno Area1-in-10May PeakPGE15</v>
      </c>
      <c r="B1693" s="10" t="s">
        <v>57</v>
      </c>
      <c r="C1693" s="10" t="s">
        <v>37</v>
      </c>
      <c r="D1693" s="10" t="s">
        <v>5</v>
      </c>
      <c r="E1693" s="10" t="s">
        <v>1</v>
      </c>
      <c r="F1693">
        <v>15</v>
      </c>
      <c r="G1693">
        <v>2.2206366062164307</v>
      </c>
      <c r="H1693">
        <v>1.7542928457260132</v>
      </c>
      <c r="I1693">
        <v>100</v>
      </c>
      <c r="J1693">
        <v>0.1230589896440506</v>
      </c>
      <c r="K1693">
        <v>19331</v>
      </c>
      <c r="L1693">
        <v>17736.879465999999</v>
      </c>
      <c r="M1693">
        <v>0.46634376049041748</v>
      </c>
      <c r="N1693">
        <v>0.30863136053085327</v>
      </c>
      <c r="O1693">
        <v>0.4018116295337677</v>
      </c>
      <c r="P1693">
        <v>0.46634376049041748</v>
      </c>
      <c r="Q1693">
        <v>0.53087592124938965</v>
      </c>
      <c r="R1693">
        <v>0.62405616044998169</v>
      </c>
      <c r="S1693" t="s">
        <v>38</v>
      </c>
      <c r="Z1693" s="3"/>
    </row>
    <row r="1694" spans="1:26" hidden="1" x14ac:dyDescent="0.25">
      <c r="A1694" s="10" t="str">
        <f t="shared" si="26"/>
        <v>2016Greater Fresno Area1-in-2May PeakCAISO16</v>
      </c>
      <c r="B1694" s="10" t="s">
        <v>57</v>
      </c>
      <c r="C1694" s="10" t="s">
        <v>37</v>
      </c>
      <c r="D1694" s="10" t="s">
        <v>5</v>
      </c>
      <c r="E1694" s="10" t="s">
        <v>9</v>
      </c>
      <c r="F1694">
        <v>16</v>
      </c>
      <c r="G1694">
        <v>2.405357837677002</v>
      </c>
      <c r="H1694">
        <v>1.9252361059188843</v>
      </c>
      <c r="I1694">
        <v>94.5</v>
      </c>
      <c r="J1694">
        <v>0.15615223348140717</v>
      </c>
      <c r="K1694">
        <v>19331</v>
      </c>
      <c r="L1694">
        <v>17736.879465999999</v>
      </c>
      <c r="M1694">
        <v>0.48012173175811768</v>
      </c>
      <c r="N1694">
        <v>0.27999702095985413</v>
      </c>
      <c r="O1694">
        <v>0.3982354998588562</v>
      </c>
      <c r="P1694">
        <v>0.48012173175811768</v>
      </c>
      <c r="Q1694">
        <v>0.56200796365737915</v>
      </c>
      <c r="R1694">
        <v>0.68024641275405884</v>
      </c>
      <c r="S1694" t="s">
        <v>39</v>
      </c>
      <c r="Z1694" s="3"/>
    </row>
    <row r="1695" spans="1:26" hidden="1" x14ac:dyDescent="0.25">
      <c r="A1695" s="10" t="str">
        <f t="shared" si="26"/>
        <v>2016Greater Fresno Area1-in-10May PeakCAISO16</v>
      </c>
      <c r="B1695" s="10" t="s">
        <v>57</v>
      </c>
      <c r="C1695" s="10" t="s">
        <v>37</v>
      </c>
      <c r="D1695" s="10" t="s">
        <v>5</v>
      </c>
      <c r="E1695" s="10" t="s">
        <v>1</v>
      </c>
      <c r="F1695">
        <v>16</v>
      </c>
      <c r="G1695">
        <v>2.4985482692718506</v>
      </c>
      <c r="H1695">
        <v>1.8593344688415527</v>
      </c>
      <c r="I1695">
        <v>101.125</v>
      </c>
      <c r="J1695">
        <v>0.15615223348140717</v>
      </c>
      <c r="K1695">
        <v>19331</v>
      </c>
      <c r="L1695">
        <v>17736.879465999999</v>
      </c>
      <c r="M1695">
        <v>0.63921386003494263</v>
      </c>
      <c r="N1695">
        <v>0.43908914923667908</v>
      </c>
      <c r="O1695">
        <v>0.55732762813568115</v>
      </c>
      <c r="P1695">
        <v>0.63921386003494263</v>
      </c>
      <c r="Q1695">
        <v>0.7211000919342041</v>
      </c>
      <c r="R1695">
        <v>0.83933854103088379</v>
      </c>
      <c r="S1695" t="s">
        <v>39</v>
      </c>
      <c r="Z1695" s="3"/>
    </row>
    <row r="1696" spans="1:26" hidden="1" x14ac:dyDescent="0.25">
      <c r="A1696" s="10" t="str">
        <f t="shared" si="26"/>
        <v>2016Greater Fresno Area1-in-2May PeakPGE16</v>
      </c>
      <c r="B1696" s="10" t="s">
        <v>57</v>
      </c>
      <c r="C1696" s="10" t="s">
        <v>37</v>
      </c>
      <c r="D1696" s="10" t="s">
        <v>5</v>
      </c>
      <c r="E1696" s="10" t="s">
        <v>9</v>
      </c>
      <c r="F1696">
        <v>16</v>
      </c>
      <c r="G1696">
        <v>2.3554637432098389</v>
      </c>
      <c r="H1696">
        <v>1.8509712219238281</v>
      </c>
      <c r="I1696">
        <v>96</v>
      </c>
      <c r="J1696">
        <v>0.15615223348140717</v>
      </c>
      <c r="K1696">
        <v>19331</v>
      </c>
      <c r="L1696">
        <v>17736.879465999999</v>
      </c>
      <c r="M1696">
        <v>0.50449252128601074</v>
      </c>
      <c r="N1696">
        <v>0.30436781048774719</v>
      </c>
      <c r="O1696">
        <v>0.42260628938674927</v>
      </c>
      <c r="P1696">
        <v>0.50449252128601074</v>
      </c>
      <c r="Q1696">
        <v>0.58637875318527222</v>
      </c>
      <c r="R1696">
        <v>0.7046172022819519</v>
      </c>
      <c r="S1696" t="s">
        <v>38</v>
      </c>
      <c r="Z1696" s="3"/>
    </row>
    <row r="1697" spans="1:26" hidden="1" x14ac:dyDescent="0.25">
      <c r="A1697" s="10" t="str">
        <f t="shared" si="26"/>
        <v>2016Greater Fresno Area1-in-10May PeakPGE16</v>
      </c>
      <c r="B1697" s="10" t="s">
        <v>57</v>
      </c>
      <c r="C1697" s="10" t="s">
        <v>37</v>
      </c>
      <c r="D1697" s="10" t="s">
        <v>5</v>
      </c>
      <c r="E1697" s="10" t="s">
        <v>1</v>
      </c>
      <c r="F1697">
        <v>16</v>
      </c>
      <c r="G1697">
        <v>2.5834915637969971</v>
      </c>
      <c r="H1697">
        <v>1.9276177883148193</v>
      </c>
      <c r="I1697">
        <v>101.25</v>
      </c>
      <c r="J1697">
        <v>0.15615223348140717</v>
      </c>
      <c r="K1697">
        <v>19331</v>
      </c>
      <c r="L1697">
        <v>17736.879465999999</v>
      </c>
      <c r="M1697">
        <v>0.65587383508682251</v>
      </c>
      <c r="N1697">
        <v>0.45574912428855896</v>
      </c>
      <c r="O1697">
        <v>0.57398760318756104</v>
      </c>
      <c r="P1697">
        <v>0.65587383508682251</v>
      </c>
      <c r="Q1697">
        <v>0.73776006698608398</v>
      </c>
      <c r="R1697">
        <v>0.85599851608276367</v>
      </c>
      <c r="S1697" t="s">
        <v>38</v>
      </c>
      <c r="Z1697" s="3"/>
    </row>
    <row r="1698" spans="1:26" hidden="1" x14ac:dyDescent="0.25">
      <c r="A1698" s="10" t="str">
        <f t="shared" si="26"/>
        <v>2016Greater Fresno Area1-in-10May PeakCAISO17</v>
      </c>
      <c r="B1698" s="10" t="s">
        <v>57</v>
      </c>
      <c r="C1698" s="10" t="s">
        <v>37</v>
      </c>
      <c r="D1698" s="10" t="s">
        <v>5</v>
      </c>
      <c r="E1698" s="10" t="s">
        <v>1</v>
      </c>
      <c r="F1698">
        <v>17</v>
      </c>
      <c r="G1698">
        <v>2.8133285045623779</v>
      </c>
      <c r="H1698">
        <v>2.0833590030670166</v>
      </c>
      <c r="I1698">
        <v>102.125</v>
      </c>
      <c r="J1698">
        <v>0.16046801209449768</v>
      </c>
      <c r="K1698">
        <v>19331</v>
      </c>
      <c r="L1698">
        <v>17736.879465999999</v>
      </c>
      <c r="M1698">
        <v>0.7299695611000061</v>
      </c>
      <c r="N1698">
        <v>0.52431374788284302</v>
      </c>
      <c r="O1698">
        <v>0.64582014083862305</v>
      </c>
      <c r="P1698">
        <v>0.7299695611000061</v>
      </c>
      <c r="Q1698">
        <v>0.81411898136138916</v>
      </c>
      <c r="R1698">
        <v>0.93562537431716919</v>
      </c>
      <c r="S1698" t="s">
        <v>39</v>
      </c>
      <c r="Z1698" s="3"/>
    </row>
    <row r="1699" spans="1:26" hidden="1" x14ac:dyDescent="0.25">
      <c r="A1699" s="10" t="str">
        <f t="shared" si="26"/>
        <v>2016Greater Fresno Area1-in-2May PeakCAISO17</v>
      </c>
      <c r="B1699" s="10" t="s">
        <v>57</v>
      </c>
      <c r="C1699" s="10" t="s">
        <v>37</v>
      </c>
      <c r="D1699" s="10" t="s">
        <v>5</v>
      </c>
      <c r="E1699" s="10" t="s">
        <v>9</v>
      </c>
      <c r="F1699">
        <v>17</v>
      </c>
      <c r="G1699">
        <v>2.708397388458252</v>
      </c>
      <c r="H1699">
        <v>2.097902774810791</v>
      </c>
      <c r="I1699">
        <v>95.375</v>
      </c>
      <c r="J1699">
        <v>0.16046801209449768</v>
      </c>
      <c r="K1699">
        <v>19331</v>
      </c>
      <c r="L1699">
        <v>17736.879465999999</v>
      </c>
      <c r="M1699">
        <v>0.61049461364746094</v>
      </c>
      <c r="N1699">
        <v>0.40483880043029785</v>
      </c>
      <c r="O1699">
        <v>0.52634519338607788</v>
      </c>
      <c r="P1699">
        <v>0.61049461364746094</v>
      </c>
      <c r="Q1699">
        <v>0.69464403390884399</v>
      </c>
      <c r="R1699">
        <v>0.81615042686462402</v>
      </c>
      <c r="S1699" t="s">
        <v>39</v>
      </c>
      <c r="Z1699" s="3"/>
    </row>
    <row r="1700" spans="1:26" hidden="1" x14ac:dyDescent="0.25">
      <c r="A1700" s="10" t="str">
        <f t="shared" si="26"/>
        <v>2016Greater Fresno Area1-in-10May PeakPGE17</v>
      </c>
      <c r="B1700" s="10" t="s">
        <v>57</v>
      </c>
      <c r="C1700" s="10" t="s">
        <v>37</v>
      </c>
      <c r="D1700" s="10" t="s">
        <v>5</v>
      </c>
      <c r="E1700" s="10" t="s">
        <v>1</v>
      </c>
      <c r="F1700">
        <v>17</v>
      </c>
      <c r="G1700">
        <v>2.908973217010498</v>
      </c>
      <c r="H1700">
        <v>2.1558957099914551</v>
      </c>
      <c r="I1700">
        <v>102.125</v>
      </c>
      <c r="J1700">
        <v>0.16046801209449768</v>
      </c>
      <c r="K1700">
        <v>19331</v>
      </c>
      <c r="L1700">
        <v>17736.879465999999</v>
      </c>
      <c r="M1700">
        <v>0.75307756662368774</v>
      </c>
      <c r="N1700">
        <v>0.54742175340652466</v>
      </c>
      <c r="O1700">
        <v>0.66892814636230469</v>
      </c>
      <c r="P1700">
        <v>0.75307756662368774</v>
      </c>
      <c r="Q1700">
        <v>0.8372269868850708</v>
      </c>
      <c r="R1700">
        <v>0.95873337984085083</v>
      </c>
      <c r="S1700" t="s">
        <v>38</v>
      </c>
      <c r="Z1700" s="3"/>
    </row>
    <row r="1701" spans="1:26" hidden="1" x14ac:dyDescent="0.25">
      <c r="A1701" s="10" t="str">
        <f t="shared" si="26"/>
        <v>2016Greater Fresno Area1-in-2May PeakPGE17</v>
      </c>
      <c r="B1701" s="10" t="s">
        <v>57</v>
      </c>
      <c r="C1701" s="10" t="s">
        <v>37</v>
      </c>
      <c r="D1701" s="10" t="s">
        <v>5</v>
      </c>
      <c r="E1701" s="10" t="s">
        <v>9</v>
      </c>
      <c r="F1701">
        <v>17</v>
      </c>
      <c r="G1701">
        <v>2.6522173881530762</v>
      </c>
      <c r="H1701">
        <v>2.0326366424560547</v>
      </c>
      <c r="I1701">
        <v>97</v>
      </c>
      <c r="J1701">
        <v>0.16046801209449768</v>
      </c>
      <c r="K1701">
        <v>19331</v>
      </c>
      <c r="L1701">
        <v>17736.879465999999</v>
      </c>
      <c r="M1701">
        <v>0.61958062648773193</v>
      </c>
      <c r="N1701">
        <v>0.41392481327056885</v>
      </c>
      <c r="O1701">
        <v>0.53543120622634888</v>
      </c>
      <c r="P1701">
        <v>0.61958062648773193</v>
      </c>
      <c r="Q1701">
        <v>0.70373004674911499</v>
      </c>
      <c r="R1701">
        <v>0.82523643970489502</v>
      </c>
      <c r="S1701" t="s">
        <v>38</v>
      </c>
      <c r="Z1701" s="3"/>
    </row>
    <row r="1702" spans="1:26" hidden="1" x14ac:dyDescent="0.25">
      <c r="A1702" s="10" t="str">
        <f t="shared" si="26"/>
        <v>2016Greater Fresno Area1-in-2May PeakCAISO18</v>
      </c>
      <c r="B1702" s="10" t="s">
        <v>57</v>
      </c>
      <c r="C1702" s="10" t="s">
        <v>37</v>
      </c>
      <c r="D1702" s="10" t="s">
        <v>5</v>
      </c>
      <c r="E1702" s="10" t="s">
        <v>9</v>
      </c>
      <c r="F1702">
        <v>18</v>
      </c>
      <c r="G1702">
        <v>2.9186723232269287</v>
      </c>
      <c r="H1702">
        <v>2.3258888721466064</v>
      </c>
      <c r="I1702">
        <v>95.375</v>
      </c>
      <c r="J1702">
        <v>0.13599415123462677</v>
      </c>
      <c r="K1702">
        <v>19331</v>
      </c>
      <c r="L1702">
        <v>17736.879465999999</v>
      </c>
      <c r="M1702">
        <v>0.59278339147567749</v>
      </c>
      <c r="N1702">
        <v>0.41849330067634583</v>
      </c>
      <c r="O1702">
        <v>0.52146804332733154</v>
      </c>
      <c r="P1702">
        <v>0.59278339147567749</v>
      </c>
      <c r="Q1702">
        <v>0.66409873962402344</v>
      </c>
      <c r="R1702">
        <v>0.76707351207733154</v>
      </c>
      <c r="S1702" t="s">
        <v>39</v>
      </c>
      <c r="Z1702" s="3"/>
    </row>
    <row r="1703" spans="1:26" hidden="1" x14ac:dyDescent="0.25">
      <c r="A1703" s="10" t="str">
        <f t="shared" si="26"/>
        <v>2016Greater Fresno Area1-in-10May PeakCAISO18</v>
      </c>
      <c r="B1703" s="10" t="s">
        <v>57</v>
      </c>
      <c r="C1703" s="10" t="s">
        <v>37</v>
      </c>
      <c r="D1703" s="10" t="s">
        <v>5</v>
      </c>
      <c r="E1703" s="10" t="s">
        <v>1</v>
      </c>
      <c r="F1703">
        <v>18</v>
      </c>
      <c r="G1703">
        <v>3.0317502021789551</v>
      </c>
      <c r="H1703">
        <v>2.2976164817810059</v>
      </c>
      <c r="I1703">
        <v>101.625</v>
      </c>
      <c r="J1703">
        <v>0.13599415123462677</v>
      </c>
      <c r="K1703">
        <v>19331</v>
      </c>
      <c r="L1703">
        <v>17736.879465999999</v>
      </c>
      <c r="M1703">
        <v>0.73413360118865967</v>
      </c>
      <c r="N1703">
        <v>0.55984348058700562</v>
      </c>
      <c r="O1703">
        <v>0.66281825304031372</v>
      </c>
      <c r="P1703">
        <v>0.73413360118865967</v>
      </c>
      <c r="Q1703">
        <v>0.80544894933700562</v>
      </c>
      <c r="R1703">
        <v>0.90842372179031372</v>
      </c>
      <c r="S1703" t="s">
        <v>39</v>
      </c>
      <c r="Z1703" s="3"/>
    </row>
    <row r="1704" spans="1:26" hidden="1" x14ac:dyDescent="0.25">
      <c r="A1704" s="10" t="str">
        <f t="shared" si="26"/>
        <v>2016Greater Fresno Area1-in-10May PeakPGE18</v>
      </c>
      <c r="B1704" s="10" t="s">
        <v>57</v>
      </c>
      <c r="C1704" s="10" t="s">
        <v>37</v>
      </c>
      <c r="D1704" s="10" t="s">
        <v>5</v>
      </c>
      <c r="E1704" s="10" t="s">
        <v>1</v>
      </c>
      <c r="F1704">
        <v>18</v>
      </c>
      <c r="G1704">
        <v>3.1348204612731934</v>
      </c>
      <c r="H1704">
        <v>2.4006028175354004</v>
      </c>
      <c r="I1704">
        <v>100.875</v>
      </c>
      <c r="J1704">
        <v>0.13599415123462677</v>
      </c>
      <c r="K1704">
        <v>19331</v>
      </c>
      <c r="L1704">
        <v>17736.879465999999</v>
      </c>
      <c r="M1704">
        <v>0.73421764373779297</v>
      </c>
      <c r="N1704">
        <v>0.55992752313613892</v>
      </c>
      <c r="O1704">
        <v>0.66290229558944702</v>
      </c>
      <c r="P1704">
        <v>0.73421764373779297</v>
      </c>
      <c r="Q1704">
        <v>0.80553299188613892</v>
      </c>
      <c r="R1704">
        <v>0.90850776433944702</v>
      </c>
      <c r="S1704" t="s">
        <v>38</v>
      </c>
      <c r="Z1704" s="3"/>
    </row>
    <row r="1705" spans="1:26" hidden="1" x14ac:dyDescent="0.25">
      <c r="A1705" s="10" t="str">
        <f t="shared" si="26"/>
        <v>2016Greater Fresno Area1-in-2May PeakPGE18</v>
      </c>
      <c r="B1705" s="10" t="s">
        <v>57</v>
      </c>
      <c r="C1705" s="10" t="s">
        <v>37</v>
      </c>
      <c r="D1705" s="10" t="s">
        <v>5</v>
      </c>
      <c r="E1705" s="10" t="s">
        <v>9</v>
      </c>
      <c r="F1705">
        <v>18</v>
      </c>
      <c r="G1705">
        <v>2.8581306934356689</v>
      </c>
      <c r="H1705">
        <v>2.2467334270477295</v>
      </c>
      <c r="I1705">
        <v>96.75</v>
      </c>
      <c r="J1705">
        <v>0.13599415123462677</v>
      </c>
      <c r="K1705">
        <v>19331</v>
      </c>
      <c r="L1705">
        <v>17736.879465999999</v>
      </c>
      <c r="M1705">
        <v>0.61139720678329468</v>
      </c>
      <c r="N1705">
        <v>0.43710711598396301</v>
      </c>
      <c r="O1705">
        <v>0.54008185863494873</v>
      </c>
      <c r="P1705">
        <v>0.61139720678329468</v>
      </c>
      <c r="Q1705">
        <v>0.68271255493164063</v>
      </c>
      <c r="R1705">
        <v>0.78568732738494873</v>
      </c>
      <c r="S1705" t="s">
        <v>38</v>
      </c>
      <c r="Z1705" s="3"/>
    </row>
    <row r="1706" spans="1:26" hidden="1" x14ac:dyDescent="0.25">
      <c r="A1706" s="10" t="str">
        <f t="shared" si="26"/>
        <v>2016Greater Fresno Area1-in-2May PeakCAISO19</v>
      </c>
      <c r="B1706" s="10" t="s">
        <v>57</v>
      </c>
      <c r="C1706" s="10" t="s">
        <v>37</v>
      </c>
      <c r="D1706" s="10" t="s">
        <v>5</v>
      </c>
      <c r="E1706" s="10" t="s">
        <v>9</v>
      </c>
      <c r="F1706">
        <v>19</v>
      </c>
      <c r="G1706">
        <v>2.9527475833892822</v>
      </c>
      <c r="H1706">
        <v>3.1934716701507568</v>
      </c>
      <c r="I1706">
        <v>94.25</v>
      </c>
      <c r="J1706">
        <v>0.11742977052927017</v>
      </c>
      <c r="K1706">
        <v>19331</v>
      </c>
      <c r="L1706">
        <v>17736.879465999999</v>
      </c>
      <c r="M1706">
        <v>-0.24072405695915222</v>
      </c>
      <c r="N1706">
        <v>-0.39122205972671509</v>
      </c>
      <c r="O1706">
        <v>-0.30230423808097839</v>
      </c>
      <c r="P1706">
        <v>-0.24072405695915222</v>
      </c>
      <c r="Q1706">
        <v>-0.17914389073848724</v>
      </c>
      <c r="R1706">
        <v>-9.0226061642169952E-2</v>
      </c>
      <c r="S1706" t="s">
        <v>39</v>
      </c>
      <c r="Z1706" s="3"/>
    </row>
    <row r="1707" spans="1:26" hidden="1" x14ac:dyDescent="0.25">
      <c r="A1707" s="10" t="str">
        <f t="shared" si="26"/>
        <v>2016Greater Fresno Area1-in-10May PeakCAISO19</v>
      </c>
      <c r="B1707" s="10" t="s">
        <v>57</v>
      </c>
      <c r="C1707" s="10" t="s">
        <v>37</v>
      </c>
      <c r="D1707" s="10" t="s">
        <v>5</v>
      </c>
      <c r="E1707" s="10" t="s">
        <v>1</v>
      </c>
      <c r="F1707">
        <v>19</v>
      </c>
      <c r="G1707">
        <v>3.0671455860137939</v>
      </c>
      <c r="H1707">
        <v>3.3066742420196533</v>
      </c>
      <c r="I1707">
        <v>100.125</v>
      </c>
      <c r="J1707">
        <v>0.11742977052927017</v>
      </c>
      <c r="K1707">
        <v>19331</v>
      </c>
      <c r="L1707">
        <v>17736.879465999999</v>
      </c>
      <c r="M1707">
        <v>-0.23952870070934296</v>
      </c>
      <c r="N1707">
        <v>-0.39002668857574463</v>
      </c>
      <c r="O1707">
        <v>-0.30110886693000793</v>
      </c>
      <c r="P1707">
        <v>-0.23952870070934296</v>
      </c>
      <c r="Q1707">
        <v>-0.17794853448867798</v>
      </c>
      <c r="R1707">
        <v>-8.9030705392360687E-2</v>
      </c>
      <c r="S1707" t="s">
        <v>39</v>
      </c>
      <c r="Z1707" s="3"/>
    </row>
    <row r="1708" spans="1:26" hidden="1" x14ac:dyDescent="0.25">
      <c r="A1708" s="10" t="str">
        <f t="shared" si="26"/>
        <v>2016Greater Fresno Area1-in-10May PeakPGE19</v>
      </c>
      <c r="B1708" s="10" t="s">
        <v>57</v>
      </c>
      <c r="C1708" s="10" t="s">
        <v>37</v>
      </c>
      <c r="D1708" s="10" t="s">
        <v>5</v>
      </c>
      <c r="E1708" s="10" t="s">
        <v>1</v>
      </c>
      <c r="F1708">
        <v>19</v>
      </c>
      <c r="G1708">
        <v>3.1714193820953369</v>
      </c>
      <c r="H1708">
        <v>3.4237563610076904</v>
      </c>
      <c r="I1708">
        <v>98.375</v>
      </c>
      <c r="J1708">
        <v>0.11742977052927017</v>
      </c>
      <c r="K1708">
        <v>19331</v>
      </c>
      <c r="L1708">
        <v>17736.879465999999</v>
      </c>
      <c r="M1708">
        <v>-0.25233688950538635</v>
      </c>
      <c r="N1708">
        <v>-0.40283489227294922</v>
      </c>
      <c r="O1708">
        <v>-0.31391707062721252</v>
      </c>
      <c r="P1708">
        <v>-0.25233688950538635</v>
      </c>
      <c r="Q1708">
        <v>-0.19075672328472137</v>
      </c>
      <c r="R1708">
        <v>-0.10183889418840408</v>
      </c>
      <c r="S1708" t="s">
        <v>38</v>
      </c>
      <c r="Z1708" s="3"/>
    </row>
    <row r="1709" spans="1:26" hidden="1" x14ac:dyDescent="0.25">
      <c r="A1709" s="10" t="str">
        <f t="shared" si="26"/>
        <v>2016Greater Fresno Area1-in-2May PeakPGE19</v>
      </c>
      <c r="B1709" s="10" t="s">
        <v>57</v>
      </c>
      <c r="C1709" s="10" t="s">
        <v>37</v>
      </c>
      <c r="D1709" s="10" t="s">
        <v>5</v>
      </c>
      <c r="E1709" s="10" t="s">
        <v>9</v>
      </c>
      <c r="F1709">
        <v>19</v>
      </c>
      <c r="G1709">
        <v>2.8914990425109863</v>
      </c>
      <c r="H1709">
        <v>3.1250932216644287</v>
      </c>
      <c r="I1709">
        <v>95.25</v>
      </c>
      <c r="J1709">
        <v>0.11742977052927017</v>
      </c>
      <c r="K1709">
        <v>19331</v>
      </c>
      <c r="L1709">
        <v>17736.879465999999</v>
      </c>
      <c r="M1709">
        <v>-0.23359419405460358</v>
      </c>
      <c r="N1709">
        <v>-0.38409218192100525</v>
      </c>
      <c r="O1709">
        <v>-0.29517436027526855</v>
      </c>
      <c r="P1709">
        <v>-0.23359419405460358</v>
      </c>
      <c r="Q1709">
        <v>-0.1720140278339386</v>
      </c>
      <c r="R1709">
        <v>-8.3096198737621307E-2</v>
      </c>
      <c r="S1709" t="s">
        <v>38</v>
      </c>
      <c r="Z1709" s="3"/>
    </row>
    <row r="1710" spans="1:26" hidden="1" x14ac:dyDescent="0.25">
      <c r="A1710" s="10" t="str">
        <f t="shared" si="26"/>
        <v>2016Greater Fresno Area1-in-2May PeakCAISO20</v>
      </c>
      <c r="B1710" s="10" t="s">
        <v>57</v>
      </c>
      <c r="C1710" s="10" t="s">
        <v>37</v>
      </c>
      <c r="D1710" s="10" t="s">
        <v>5</v>
      </c>
      <c r="E1710" s="10" t="s">
        <v>9</v>
      </c>
      <c r="F1710">
        <v>20</v>
      </c>
      <c r="G1710">
        <v>2.8208932876586914</v>
      </c>
      <c r="H1710">
        <v>3.1222343444824219</v>
      </c>
      <c r="I1710">
        <v>92.625</v>
      </c>
      <c r="J1710">
        <v>7.6294809579849243E-2</v>
      </c>
      <c r="K1710">
        <v>19331</v>
      </c>
      <c r="L1710">
        <v>17736.879465999999</v>
      </c>
      <c r="M1710">
        <v>-0.30134093761444092</v>
      </c>
      <c r="N1710">
        <v>-0.39912036061286926</v>
      </c>
      <c r="O1710">
        <v>-0.34134992957115173</v>
      </c>
      <c r="P1710">
        <v>-0.30134093761444092</v>
      </c>
      <c r="Q1710">
        <v>-0.2613319456577301</v>
      </c>
      <c r="R1710">
        <v>-0.20356151461601257</v>
      </c>
      <c r="S1710" t="s">
        <v>39</v>
      </c>
      <c r="Z1710" s="3"/>
    </row>
    <row r="1711" spans="1:26" hidden="1" x14ac:dyDescent="0.25">
      <c r="A1711" s="10" t="str">
        <f t="shared" si="26"/>
        <v>2016Greater Fresno Area1-in-10May PeakCAISO20</v>
      </c>
      <c r="B1711" s="10" t="s">
        <v>57</v>
      </c>
      <c r="C1711" s="10" t="s">
        <v>37</v>
      </c>
      <c r="D1711" s="10" t="s">
        <v>5</v>
      </c>
      <c r="E1711" s="10" t="s">
        <v>1</v>
      </c>
      <c r="F1711">
        <v>20</v>
      </c>
      <c r="G1711">
        <v>2.930182933807373</v>
      </c>
      <c r="H1711">
        <v>3.2550878524780273</v>
      </c>
      <c r="I1711">
        <v>97.625</v>
      </c>
      <c r="J1711">
        <v>7.6294809579849243E-2</v>
      </c>
      <c r="K1711">
        <v>19331</v>
      </c>
      <c r="L1711">
        <v>17736.879465999999</v>
      </c>
      <c r="M1711">
        <v>-0.32490500807762146</v>
      </c>
      <c r="N1711">
        <v>-0.4226844310760498</v>
      </c>
      <c r="O1711">
        <v>-0.36491400003433228</v>
      </c>
      <c r="P1711">
        <v>-0.32490500807762146</v>
      </c>
      <c r="Q1711">
        <v>-0.28489601612091064</v>
      </c>
      <c r="R1711">
        <v>-0.22712558507919312</v>
      </c>
      <c r="S1711" t="s">
        <v>39</v>
      </c>
      <c r="Z1711" s="3"/>
    </row>
    <row r="1712" spans="1:26" hidden="1" x14ac:dyDescent="0.25">
      <c r="A1712" s="10" t="str">
        <f t="shared" si="26"/>
        <v>2016Greater Fresno Area1-in-10May PeakPGE20</v>
      </c>
      <c r="B1712" s="10" t="s">
        <v>57</v>
      </c>
      <c r="C1712" s="10" t="s">
        <v>37</v>
      </c>
      <c r="D1712" s="10" t="s">
        <v>5</v>
      </c>
      <c r="E1712" s="10" t="s">
        <v>1</v>
      </c>
      <c r="F1712">
        <v>20</v>
      </c>
      <c r="G1712">
        <v>3.0298001766204834</v>
      </c>
      <c r="H1712">
        <v>3.3733887672424316</v>
      </c>
      <c r="I1712">
        <v>96.5</v>
      </c>
      <c r="J1712">
        <v>7.6294809579849243E-2</v>
      </c>
      <c r="K1712">
        <v>19331</v>
      </c>
      <c r="L1712">
        <v>17736.879465999999</v>
      </c>
      <c r="M1712">
        <v>-0.34358856081962585</v>
      </c>
      <c r="N1712">
        <v>-0.4413679838180542</v>
      </c>
      <c r="O1712">
        <v>-0.38359755277633667</v>
      </c>
      <c r="P1712">
        <v>-0.34358856081962585</v>
      </c>
      <c r="Q1712">
        <v>-0.30357956886291504</v>
      </c>
      <c r="R1712">
        <v>-0.24580913782119751</v>
      </c>
      <c r="S1712" t="s">
        <v>38</v>
      </c>
      <c r="Z1712" s="3"/>
    </row>
    <row r="1713" spans="1:26" hidden="1" x14ac:dyDescent="0.25">
      <c r="A1713" s="10" t="str">
        <f t="shared" si="26"/>
        <v>2016Greater Fresno Area1-in-2May PeakPGE20</v>
      </c>
      <c r="B1713" s="10" t="s">
        <v>57</v>
      </c>
      <c r="C1713" s="10" t="s">
        <v>37</v>
      </c>
      <c r="D1713" s="10" t="s">
        <v>5</v>
      </c>
      <c r="E1713" s="10" t="s">
        <v>9</v>
      </c>
      <c r="F1713">
        <v>20</v>
      </c>
      <c r="G1713">
        <v>2.7623798847198486</v>
      </c>
      <c r="H1713">
        <v>3.0532310009002686</v>
      </c>
      <c r="I1713">
        <v>93.875</v>
      </c>
      <c r="J1713">
        <v>7.6294809579849243E-2</v>
      </c>
      <c r="K1713">
        <v>19331</v>
      </c>
      <c r="L1713">
        <v>17736.879465999999</v>
      </c>
      <c r="M1713">
        <v>-0.29085120558738708</v>
      </c>
      <c r="N1713">
        <v>-0.38863062858581543</v>
      </c>
      <c r="O1713">
        <v>-0.3308601975440979</v>
      </c>
      <c r="P1713">
        <v>-0.29085120558738708</v>
      </c>
      <c r="Q1713">
        <v>-0.25084221363067627</v>
      </c>
      <c r="R1713">
        <v>-0.19307178258895874</v>
      </c>
      <c r="S1713" t="s">
        <v>38</v>
      </c>
      <c r="Z1713" s="3"/>
    </row>
    <row r="1714" spans="1:26" hidden="1" x14ac:dyDescent="0.25">
      <c r="A1714" s="10" t="str">
        <f t="shared" si="26"/>
        <v>2016Greater Fresno Area1-in-2May PeakCAISO21</v>
      </c>
      <c r="B1714" s="10" t="s">
        <v>57</v>
      </c>
      <c r="C1714" s="10" t="s">
        <v>37</v>
      </c>
      <c r="D1714" s="10" t="s">
        <v>5</v>
      </c>
      <c r="E1714" s="10" t="s">
        <v>9</v>
      </c>
      <c r="F1714">
        <v>21</v>
      </c>
      <c r="G1714">
        <v>2.6287281513214111</v>
      </c>
      <c r="H1714">
        <v>2.8112504482269287</v>
      </c>
      <c r="I1714">
        <v>90.625</v>
      </c>
      <c r="J1714">
        <v>7.6630406081676483E-2</v>
      </c>
      <c r="K1714">
        <v>19331</v>
      </c>
      <c r="L1714">
        <v>17736.879465999999</v>
      </c>
      <c r="M1714">
        <v>-0.18252226710319519</v>
      </c>
      <c r="N1714">
        <v>-0.28073179721832275</v>
      </c>
      <c r="O1714">
        <v>-0.22270725667476654</v>
      </c>
      <c r="P1714">
        <v>-0.18252226710319519</v>
      </c>
      <c r="Q1714">
        <v>-0.14233727753162384</v>
      </c>
      <c r="R1714">
        <v>-8.4312736988067627E-2</v>
      </c>
      <c r="S1714" t="s">
        <v>39</v>
      </c>
      <c r="Z1714" s="3"/>
    </row>
    <row r="1715" spans="1:26" hidden="1" x14ac:dyDescent="0.25">
      <c r="A1715" s="10" t="str">
        <f t="shared" si="26"/>
        <v>2016Greater Fresno Area1-in-10May PeakCAISO21</v>
      </c>
      <c r="B1715" s="10" t="s">
        <v>57</v>
      </c>
      <c r="C1715" s="10" t="s">
        <v>37</v>
      </c>
      <c r="D1715" s="10" t="s">
        <v>5</v>
      </c>
      <c r="E1715" s="10" t="s">
        <v>1</v>
      </c>
      <c r="F1715">
        <v>21</v>
      </c>
      <c r="G1715">
        <v>2.7305724620819092</v>
      </c>
      <c r="H1715">
        <v>2.9291608333587646</v>
      </c>
      <c r="I1715">
        <v>94.75</v>
      </c>
      <c r="J1715">
        <v>7.6630406081676483E-2</v>
      </c>
      <c r="K1715">
        <v>19331</v>
      </c>
      <c r="L1715">
        <v>17736.879465999999</v>
      </c>
      <c r="M1715">
        <v>-0.19858837127685547</v>
      </c>
      <c r="N1715">
        <v>-0.29679790139198303</v>
      </c>
      <c r="O1715">
        <v>-0.23877336084842682</v>
      </c>
      <c r="P1715">
        <v>-0.19858837127685547</v>
      </c>
      <c r="Q1715">
        <v>-0.15840338170528412</v>
      </c>
      <c r="R1715">
        <v>-0.10037884116172791</v>
      </c>
      <c r="S1715" t="s">
        <v>39</v>
      </c>
      <c r="Z1715" s="3"/>
    </row>
    <row r="1716" spans="1:26" hidden="1" x14ac:dyDescent="0.25">
      <c r="A1716" s="10" t="str">
        <f t="shared" si="26"/>
        <v>2016Greater Fresno Area1-in-2May PeakPGE21</v>
      </c>
      <c r="B1716" s="10" t="s">
        <v>57</v>
      </c>
      <c r="C1716" s="10" t="s">
        <v>37</v>
      </c>
      <c r="D1716" s="10" t="s">
        <v>5</v>
      </c>
      <c r="E1716" s="10" t="s">
        <v>9</v>
      </c>
      <c r="F1716">
        <v>21</v>
      </c>
      <c r="G1716">
        <v>2.5742006301879883</v>
      </c>
      <c r="H1716">
        <v>2.7449212074279785</v>
      </c>
      <c r="I1716">
        <v>91.125</v>
      </c>
      <c r="J1716">
        <v>7.6630406081676483E-2</v>
      </c>
      <c r="K1716">
        <v>19331</v>
      </c>
      <c r="L1716">
        <v>17736.879465999999</v>
      </c>
      <c r="M1716">
        <v>-0.17072062194347382</v>
      </c>
      <c r="N1716">
        <v>-0.26893013715744019</v>
      </c>
      <c r="O1716">
        <v>-0.21090561151504517</v>
      </c>
      <c r="P1716">
        <v>-0.17072062194347382</v>
      </c>
      <c r="Q1716">
        <v>-0.13053563237190247</v>
      </c>
      <c r="R1716">
        <v>-7.2511091828346252E-2</v>
      </c>
      <c r="S1716" t="s">
        <v>38</v>
      </c>
      <c r="Z1716" s="3"/>
    </row>
    <row r="1717" spans="1:26" hidden="1" x14ac:dyDescent="0.25">
      <c r="A1717" s="10" t="str">
        <f t="shared" si="26"/>
        <v>2016Greater Fresno Area1-in-10May PeakPGE21</v>
      </c>
      <c r="B1717" s="10" t="s">
        <v>57</v>
      </c>
      <c r="C1717" s="10" t="s">
        <v>37</v>
      </c>
      <c r="D1717" s="10" t="s">
        <v>5</v>
      </c>
      <c r="E1717" s="10" t="s">
        <v>1</v>
      </c>
      <c r="F1717">
        <v>21</v>
      </c>
      <c r="G1717">
        <v>2.8234038352966309</v>
      </c>
      <c r="H1717">
        <v>3.0439934730529785</v>
      </c>
      <c r="I1717">
        <v>93.625</v>
      </c>
      <c r="J1717">
        <v>7.6630406081676483E-2</v>
      </c>
      <c r="K1717">
        <v>19331</v>
      </c>
      <c r="L1717">
        <v>17736.879465999999</v>
      </c>
      <c r="M1717">
        <v>-0.22058956325054169</v>
      </c>
      <c r="N1717">
        <v>-0.31879907846450806</v>
      </c>
      <c r="O1717">
        <v>-0.26077455282211304</v>
      </c>
      <c r="P1717">
        <v>-0.22058956325054169</v>
      </c>
      <c r="Q1717">
        <v>-0.18040457367897034</v>
      </c>
      <c r="R1717">
        <v>-0.12238003313541412</v>
      </c>
      <c r="S1717" t="s">
        <v>38</v>
      </c>
      <c r="Z1717" s="3"/>
    </row>
    <row r="1718" spans="1:26" hidden="1" x14ac:dyDescent="0.25">
      <c r="A1718" s="10" t="str">
        <f t="shared" si="26"/>
        <v>2016Greater Fresno Area1-in-10May PeakCAISO22</v>
      </c>
      <c r="B1718" s="10" t="s">
        <v>57</v>
      </c>
      <c r="C1718" s="10" t="s">
        <v>37</v>
      </c>
      <c r="D1718" s="10" t="s">
        <v>5</v>
      </c>
      <c r="E1718" s="10" t="s">
        <v>1</v>
      </c>
      <c r="F1718">
        <v>22</v>
      </c>
      <c r="G1718">
        <v>2.4698195457458496</v>
      </c>
      <c r="H1718">
        <v>2.5901896953582764</v>
      </c>
      <c r="I1718">
        <v>91.75</v>
      </c>
      <c r="J1718">
        <v>6.3674606382846832E-2</v>
      </c>
      <c r="K1718">
        <v>19331</v>
      </c>
      <c r="L1718">
        <v>17736.879465999999</v>
      </c>
      <c r="M1718">
        <v>-0.120370052754879</v>
      </c>
      <c r="N1718">
        <v>-0.20197543501853943</v>
      </c>
      <c r="O1718">
        <v>-0.15376101434230804</v>
      </c>
      <c r="P1718">
        <v>-0.120370052754879</v>
      </c>
      <c r="Q1718">
        <v>-8.6979091167449951E-2</v>
      </c>
      <c r="R1718">
        <v>-3.8764677941799164E-2</v>
      </c>
      <c r="S1718" t="s">
        <v>39</v>
      </c>
      <c r="Z1718" s="3"/>
    </row>
    <row r="1719" spans="1:26" hidden="1" x14ac:dyDescent="0.25">
      <c r="A1719" s="10" t="str">
        <f t="shared" si="26"/>
        <v>2016Greater Fresno Area1-in-2May PeakCAISO22</v>
      </c>
      <c r="B1719" s="10" t="s">
        <v>57</v>
      </c>
      <c r="C1719" s="10" t="s">
        <v>37</v>
      </c>
      <c r="D1719" s="10" t="s">
        <v>5</v>
      </c>
      <c r="E1719" s="10" t="s">
        <v>9</v>
      </c>
      <c r="F1719">
        <v>22</v>
      </c>
      <c r="G1719">
        <v>2.3777005672454834</v>
      </c>
      <c r="H1719">
        <v>2.4851269721984863</v>
      </c>
      <c r="I1719">
        <v>87.75</v>
      </c>
      <c r="J1719">
        <v>6.3674606382846832E-2</v>
      </c>
      <c r="K1719">
        <v>19331</v>
      </c>
      <c r="L1719">
        <v>17736.879465999999</v>
      </c>
      <c r="M1719">
        <v>-0.10742649435997009</v>
      </c>
      <c r="N1719">
        <v>-0.18903186917304993</v>
      </c>
      <c r="O1719">
        <v>-0.14081746339797974</v>
      </c>
      <c r="P1719">
        <v>-0.10742649435997009</v>
      </c>
      <c r="Q1719">
        <v>-7.4035532772541046E-2</v>
      </c>
      <c r="R1719">
        <v>-2.5821119546890259E-2</v>
      </c>
      <c r="S1719" t="s">
        <v>39</v>
      </c>
      <c r="Z1719" s="3"/>
    </row>
    <row r="1720" spans="1:26" hidden="1" x14ac:dyDescent="0.25">
      <c r="A1720" s="10" t="str">
        <f t="shared" si="26"/>
        <v>2016Greater Fresno Area1-in-2May PeakPGE22</v>
      </c>
      <c r="B1720" s="10" t="s">
        <v>57</v>
      </c>
      <c r="C1720" s="10" t="s">
        <v>37</v>
      </c>
      <c r="D1720" s="10" t="s">
        <v>5</v>
      </c>
      <c r="E1720" s="10" t="s">
        <v>9</v>
      </c>
      <c r="F1720">
        <v>22</v>
      </c>
      <c r="G1720">
        <v>2.3283801078796387</v>
      </c>
      <c r="H1720">
        <v>2.4223430156707764</v>
      </c>
      <c r="I1720">
        <v>88.625</v>
      </c>
      <c r="J1720">
        <v>6.3674606382846832E-2</v>
      </c>
      <c r="K1720">
        <v>19331</v>
      </c>
      <c r="L1720">
        <v>17736.879465999999</v>
      </c>
      <c r="M1720">
        <v>-9.3962930142879486E-2</v>
      </c>
      <c r="N1720">
        <v>-0.17556831240653992</v>
      </c>
      <c r="O1720">
        <v>-0.12735389173030853</v>
      </c>
      <c r="P1720">
        <v>-9.3962930142879486E-2</v>
      </c>
      <c r="Q1720">
        <v>-6.0571964830160141E-2</v>
      </c>
      <c r="R1720">
        <v>-1.2357554398477077E-2</v>
      </c>
      <c r="S1720" t="s">
        <v>38</v>
      </c>
      <c r="Z1720" s="3"/>
    </row>
    <row r="1721" spans="1:26" hidden="1" x14ac:dyDescent="0.25">
      <c r="A1721" s="10" t="str">
        <f t="shared" si="26"/>
        <v>2016Greater Fresno Area1-in-10May PeakPGE22</v>
      </c>
      <c r="B1721" s="10" t="s">
        <v>57</v>
      </c>
      <c r="C1721" s="10" t="s">
        <v>37</v>
      </c>
      <c r="D1721" s="10" t="s">
        <v>5</v>
      </c>
      <c r="E1721" s="10" t="s">
        <v>1</v>
      </c>
      <c r="F1721">
        <v>22</v>
      </c>
      <c r="G1721">
        <v>2.5537858009338379</v>
      </c>
      <c r="H1721">
        <v>2.6941251754760742</v>
      </c>
      <c r="I1721">
        <v>91.5</v>
      </c>
      <c r="J1721">
        <v>6.3674606382846832E-2</v>
      </c>
      <c r="K1721">
        <v>19331</v>
      </c>
      <c r="L1721">
        <v>17736.879465999999</v>
      </c>
      <c r="M1721">
        <v>-0.14033925533294678</v>
      </c>
      <c r="N1721">
        <v>-0.22194463014602661</v>
      </c>
      <c r="O1721">
        <v>-0.17373022437095642</v>
      </c>
      <c r="P1721">
        <v>-0.14033925533294678</v>
      </c>
      <c r="Q1721">
        <v>-0.10694829374551773</v>
      </c>
      <c r="R1721">
        <v>-5.8733880519866943E-2</v>
      </c>
      <c r="S1721" t="s">
        <v>38</v>
      </c>
      <c r="Z1721" s="3"/>
    </row>
    <row r="1722" spans="1:26" hidden="1" x14ac:dyDescent="0.25">
      <c r="A1722" s="10" t="str">
        <f t="shared" si="26"/>
        <v>2016Greater Fresno Area1-in-2May PeakCAISO23</v>
      </c>
      <c r="B1722" s="10" t="s">
        <v>57</v>
      </c>
      <c r="C1722" s="10" t="s">
        <v>37</v>
      </c>
      <c r="D1722" s="10" t="s">
        <v>5</v>
      </c>
      <c r="E1722" s="10" t="s">
        <v>9</v>
      </c>
      <c r="F1722">
        <v>23</v>
      </c>
      <c r="G1722">
        <v>1.9793398380279541</v>
      </c>
      <c r="H1722">
        <v>2.057570219039917</v>
      </c>
      <c r="I1722">
        <v>85.625</v>
      </c>
      <c r="J1722">
        <v>5.8387260884046555E-2</v>
      </c>
      <c r="K1722">
        <v>19331</v>
      </c>
      <c r="L1722">
        <v>17736.879465999999</v>
      </c>
      <c r="M1722">
        <v>-7.8230492770671844E-2</v>
      </c>
      <c r="N1722">
        <v>-0.15305960178375244</v>
      </c>
      <c r="O1722">
        <v>-0.10884877294301987</v>
      </c>
      <c r="P1722">
        <v>-7.8230492770671844E-2</v>
      </c>
      <c r="Q1722">
        <v>-4.7612212598323822E-2</v>
      </c>
      <c r="R1722">
        <v>-3.4013793338090181E-3</v>
      </c>
      <c r="S1722" t="s">
        <v>39</v>
      </c>
      <c r="Z1722" s="3"/>
    </row>
    <row r="1723" spans="1:26" hidden="1" x14ac:dyDescent="0.25">
      <c r="A1723" s="10" t="str">
        <f t="shared" si="26"/>
        <v>2016Greater Fresno Area1-in-10May PeakCAISO23</v>
      </c>
      <c r="B1723" s="10" t="s">
        <v>57</v>
      </c>
      <c r="C1723" s="10" t="s">
        <v>37</v>
      </c>
      <c r="D1723" s="10" t="s">
        <v>5</v>
      </c>
      <c r="E1723" s="10" t="s">
        <v>1</v>
      </c>
      <c r="F1723">
        <v>23</v>
      </c>
      <c r="G1723">
        <v>2.0560252666473389</v>
      </c>
      <c r="H1723">
        <v>2.1457004547119141</v>
      </c>
      <c r="I1723">
        <v>88.5</v>
      </c>
      <c r="J1723">
        <v>5.8387260884046555E-2</v>
      </c>
      <c r="K1723">
        <v>19331</v>
      </c>
      <c r="L1723">
        <v>17736.879465999999</v>
      </c>
      <c r="M1723">
        <v>-8.9675277471542358E-2</v>
      </c>
      <c r="N1723">
        <v>-0.16450439393520355</v>
      </c>
      <c r="O1723">
        <v>-0.12029355764389038</v>
      </c>
      <c r="P1723">
        <v>-8.9675277471542358E-2</v>
      </c>
      <c r="Q1723">
        <v>-5.9056997299194336E-2</v>
      </c>
      <c r="R1723">
        <v>-1.4846163801848888E-2</v>
      </c>
      <c r="S1723" t="s">
        <v>39</v>
      </c>
      <c r="Z1723" s="3"/>
    </row>
    <row r="1724" spans="1:26" hidden="1" x14ac:dyDescent="0.25">
      <c r="A1724" s="10" t="str">
        <f t="shared" si="26"/>
        <v>2016Greater Fresno Area1-in-2May PeakPGE23</v>
      </c>
      <c r="B1724" s="10" t="s">
        <v>57</v>
      </c>
      <c r="C1724" s="10" t="s">
        <v>37</v>
      </c>
      <c r="D1724" s="10" t="s">
        <v>5</v>
      </c>
      <c r="E1724" s="10" t="s">
        <v>9</v>
      </c>
      <c r="F1724">
        <v>23</v>
      </c>
      <c r="G1724">
        <v>1.9382826089859009</v>
      </c>
      <c r="H1724">
        <v>2.0103631019592285</v>
      </c>
      <c r="I1724">
        <v>85.75</v>
      </c>
      <c r="J1724">
        <v>5.8387260884046555E-2</v>
      </c>
      <c r="K1724">
        <v>19331</v>
      </c>
      <c r="L1724">
        <v>17736.879465999999</v>
      </c>
      <c r="M1724">
        <v>-7.2080478072166443E-2</v>
      </c>
      <c r="N1724">
        <v>-0.14690959453582764</v>
      </c>
      <c r="O1724">
        <v>-0.10269875824451447</v>
      </c>
      <c r="P1724">
        <v>-7.2080478072166443E-2</v>
      </c>
      <c r="Q1724">
        <v>-4.146219789981842E-2</v>
      </c>
      <c r="R1724">
        <v>2.7486353646963835E-3</v>
      </c>
      <c r="S1724" t="s">
        <v>38</v>
      </c>
      <c r="Z1724" s="3"/>
    </row>
    <row r="1725" spans="1:26" hidden="1" x14ac:dyDescent="0.25">
      <c r="A1725" s="10" t="str">
        <f t="shared" si="26"/>
        <v>2016Greater Fresno Area1-in-10May PeakPGE23</v>
      </c>
      <c r="B1725" s="10" t="s">
        <v>57</v>
      </c>
      <c r="C1725" s="10" t="s">
        <v>37</v>
      </c>
      <c r="D1725" s="10" t="s">
        <v>5</v>
      </c>
      <c r="E1725" s="10" t="s">
        <v>1</v>
      </c>
      <c r="F1725">
        <v>23</v>
      </c>
      <c r="G1725">
        <v>2.1259238719940186</v>
      </c>
      <c r="H1725">
        <v>2.2266530990600586</v>
      </c>
      <c r="I1725">
        <v>88.375</v>
      </c>
      <c r="J1725">
        <v>5.8387260884046555E-2</v>
      </c>
      <c r="K1725">
        <v>19331</v>
      </c>
      <c r="L1725">
        <v>17736.879465999999</v>
      </c>
      <c r="M1725">
        <v>-0.10072929412126541</v>
      </c>
      <c r="N1725">
        <v>-0.17555840313434601</v>
      </c>
      <c r="O1725">
        <v>-0.13134756684303284</v>
      </c>
      <c r="P1725">
        <v>-0.10072929412126541</v>
      </c>
      <c r="Q1725">
        <v>-7.0111013948917389E-2</v>
      </c>
      <c r="R1725">
        <v>-2.5900181382894516E-2</v>
      </c>
      <c r="S1725" t="s">
        <v>38</v>
      </c>
      <c r="Z1725" s="3"/>
    </row>
    <row r="1726" spans="1:26" hidden="1" x14ac:dyDescent="0.25">
      <c r="A1726" s="10" t="str">
        <f t="shared" si="26"/>
        <v>2016Greater Fresno Area1-in-2May PeakCAISO24</v>
      </c>
      <c r="B1726" s="10" t="s">
        <v>57</v>
      </c>
      <c r="C1726" s="10" t="s">
        <v>37</v>
      </c>
      <c r="D1726" s="10" t="s">
        <v>5</v>
      </c>
      <c r="E1726" s="10" t="s">
        <v>9</v>
      </c>
      <c r="F1726">
        <v>24</v>
      </c>
      <c r="G1726">
        <v>1.5998671054840088</v>
      </c>
      <c r="H1726">
        <v>1.6658178567886353</v>
      </c>
      <c r="I1726">
        <v>83.25</v>
      </c>
      <c r="J1726">
        <v>4.4309847056865692E-2</v>
      </c>
      <c r="K1726">
        <v>19331</v>
      </c>
      <c r="L1726">
        <v>17736.879465999999</v>
      </c>
      <c r="M1726">
        <v>-6.5950728952884674E-2</v>
      </c>
      <c r="N1726">
        <v>-0.12273822724819183</v>
      </c>
      <c r="O1726">
        <v>-8.9186809957027435E-2</v>
      </c>
      <c r="P1726">
        <v>-6.5950728952884674E-2</v>
      </c>
      <c r="Q1726">
        <v>-4.2714644223451614E-2</v>
      </c>
      <c r="R1726">
        <v>-9.1632287949323654E-3</v>
      </c>
      <c r="S1726" t="s">
        <v>39</v>
      </c>
      <c r="Z1726" s="3"/>
    </row>
    <row r="1727" spans="1:26" hidden="1" x14ac:dyDescent="0.25">
      <c r="A1727" s="10" t="str">
        <f t="shared" si="26"/>
        <v>2016Greater Fresno Area1-in-10May PeakCAISO24</v>
      </c>
      <c r="B1727" s="10" t="s">
        <v>57</v>
      </c>
      <c r="C1727" s="10" t="s">
        <v>37</v>
      </c>
      <c r="D1727" s="10" t="s">
        <v>5</v>
      </c>
      <c r="E1727" s="10" t="s">
        <v>1</v>
      </c>
      <c r="F1727">
        <v>24</v>
      </c>
      <c r="G1727">
        <v>1.6618504524230957</v>
      </c>
      <c r="H1727">
        <v>1.7370997667312622</v>
      </c>
      <c r="I1727">
        <v>85.625</v>
      </c>
      <c r="J1727">
        <v>4.4309847056865692E-2</v>
      </c>
      <c r="K1727">
        <v>19331</v>
      </c>
      <c r="L1727">
        <v>17736.879465999999</v>
      </c>
      <c r="M1727">
        <v>-7.5249277055263519E-2</v>
      </c>
      <c r="N1727">
        <v>-0.13203677535057068</v>
      </c>
      <c r="O1727">
        <v>-9.8485358059406281E-2</v>
      </c>
      <c r="P1727">
        <v>-7.5249277055263519E-2</v>
      </c>
      <c r="Q1727">
        <v>-5.201319232583046E-2</v>
      </c>
      <c r="R1727">
        <v>-1.8461776897311211E-2</v>
      </c>
      <c r="S1727" t="s">
        <v>39</v>
      </c>
      <c r="Z1727" s="3"/>
    </row>
    <row r="1728" spans="1:26" hidden="1" x14ac:dyDescent="0.25">
      <c r="A1728" s="10" t="str">
        <f t="shared" si="26"/>
        <v>2016Greater Fresno Area1-in-2May PeakPGE24</v>
      </c>
      <c r="B1728" s="10" t="s">
        <v>57</v>
      </c>
      <c r="C1728" s="10" t="s">
        <v>37</v>
      </c>
      <c r="D1728" s="10" t="s">
        <v>5</v>
      </c>
      <c r="E1728" s="10" t="s">
        <v>9</v>
      </c>
      <c r="F1728">
        <v>24</v>
      </c>
      <c r="G1728">
        <v>1.5666811466217041</v>
      </c>
      <c r="H1728">
        <v>1.6289577484130859</v>
      </c>
      <c r="I1728">
        <v>82.5</v>
      </c>
      <c r="J1728">
        <v>4.4309847056865692E-2</v>
      </c>
      <c r="K1728">
        <v>19331</v>
      </c>
      <c r="L1728">
        <v>17736.879465999999</v>
      </c>
      <c r="M1728">
        <v>-6.2276564538478851E-2</v>
      </c>
      <c r="N1728">
        <v>-0.11906406283378601</v>
      </c>
      <c r="O1728">
        <v>-8.5512645542621613E-2</v>
      </c>
      <c r="P1728">
        <v>-6.2276564538478851E-2</v>
      </c>
      <c r="Q1728">
        <v>-3.9040479809045792E-2</v>
      </c>
      <c r="R1728">
        <v>-5.4890643805265427E-3</v>
      </c>
      <c r="S1728" t="s">
        <v>38</v>
      </c>
      <c r="Z1728" s="3"/>
    </row>
    <row r="1729" spans="1:26" hidden="1" x14ac:dyDescent="0.25">
      <c r="A1729" s="10" t="str">
        <f t="shared" si="26"/>
        <v>2016Greater Fresno Area1-in-10May PeakPGE24</v>
      </c>
      <c r="B1729" s="10" t="s">
        <v>57</v>
      </c>
      <c r="C1729" s="10" t="s">
        <v>37</v>
      </c>
      <c r="D1729" s="10" t="s">
        <v>5</v>
      </c>
      <c r="E1729" s="10" t="s">
        <v>1</v>
      </c>
      <c r="F1729">
        <v>24</v>
      </c>
      <c r="G1729">
        <v>1.7183483839035034</v>
      </c>
      <c r="H1729">
        <v>1.8001183271408081</v>
      </c>
      <c r="I1729">
        <v>86</v>
      </c>
      <c r="J1729">
        <v>4.4309847056865692E-2</v>
      </c>
      <c r="K1729">
        <v>19331</v>
      </c>
      <c r="L1729">
        <v>17736.879465999999</v>
      </c>
      <c r="M1729">
        <v>-8.1769905984401703E-2</v>
      </c>
      <c r="N1729">
        <v>-0.13855740427970886</v>
      </c>
      <c r="O1729">
        <v>-0.10500598698854446</v>
      </c>
      <c r="P1729">
        <v>-8.1769905984401703E-2</v>
      </c>
      <c r="Q1729">
        <v>-5.8533821254968643E-2</v>
      </c>
      <c r="R1729">
        <v>-2.4982405826449394E-2</v>
      </c>
      <c r="S1729" t="s">
        <v>38</v>
      </c>
      <c r="Z1729" s="3"/>
    </row>
    <row r="1730" spans="1:26" hidden="1" x14ac:dyDescent="0.25">
      <c r="A1730" s="10" t="str">
        <f t="shared" ref="A1730:A1793" si="27">CONCATENATE(B1730,C1730,E1730,D1730,S1730,F1730)</f>
        <v>2016Greater Fresno Area1-in-10October PeakCAISO1</v>
      </c>
      <c r="B1730" s="10" t="s">
        <v>57</v>
      </c>
      <c r="C1730" s="10" t="s">
        <v>37</v>
      </c>
      <c r="D1730" s="10" t="s">
        <v>6</v>
      </c>
      <c r="E1730" s="10" t="s">
        <v>1</v>
      </c>
      <c r="F1730">
        <v>1</v>
      </c>
      <c r="G1730">
        <v>1.126967191696167</v>
      </c>
      <c r="H1730">
        <v>1.126967191696167</v>
      </c>
      <c r="I1730">
        <v>77.375</v>
      </c>
      <c r="J1730">
        <v>0</v>
      </c>
      <c r="K1730">
        <v>19331</v>
      </c>
      <c r="L1730">
        <v>17723.594679999998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 t="s">
        <v>39</v>
      </c>
      <c r="Z1730" s="3"/>
    </row>
    <row r="1731" spans="1:26" hidden="1" x14ac:dyDescent="0.25">
      <c r="A1731" s="10" t="str">
        <f t="shared" si="27"/>
        <v>2016Greater Fresno Area1-in-2October PeakCAISO1</v>
      </c>
      <c r="B1731" s="10" t="s">
        <v>57</v>
      </c>
      <c r="C1731" s="10" t="s">
        <v>37</v>
      </c>
      <c r="D1731" s="10" t="s">
        <v>6</v>
      </c>
      <c r="E1731" s="10" t="s">
        <v>9</v>
      </c>
      <c r="F1731">
        <v>1</v>
      </c>
      <c r="G1731">
        <v>0.92481648921966553</v>
      </c>
      <c r="H1731">
        <v>0.92481648921966553</v>
      </c>
      <c r="I1731">
        <v>67</v>
      </c>
      <c r="J1731">
        <v>0</v>
      </c>
      <c r="K1731">
        <v>19331</v>
      </c>
      <c r="L1731">
        <v>17723.594679999998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 t="s">
        <v>39</v>
      </c>
      <c r="Z1731" s="3"/>
    </row>
    <row r="1732" spans="1:26" hidden="1" x14ac:dyDescent="0.25">
      <c r="A1732" s="10" t="str">
        <f t="shared" si="27"/>
        <v>2016Greater Fresno Area1-in-10October PeakPGE1</v>
      </c>
      <c r="B1732" s="10" t="s">
        <v>57</v>
      </c>
      <c r="C1732" s="10" t="s">
        <v>37</v>
      </c>
      <c r="D1732" s="10" t="s">
        <v>6</v>
      </c>
      <c r="E1732" s="10" t="s">
        <v>1</v>
      </c>
      <c r="F1732">
        <v>1</v>
      </c>
      <c r="G1732">
        <v>1.0767308473587036</v>
      </c>
      <c r="H1732">
        <v>1.0767308473587036</v>
      </c>
      <c r="I1732">
        <v>72.5</v>
      </c>
      <c r="J1732">
        <v>0</v>
      </c>
      <c r="K1732">
        <v>19331</v>
      </c>
      <c r="L1732">
        <v>17723.594679999998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 t="s">
        <v>38</v>
      </c>
      <c r="Z1732" s="3"/>
    </row>
    <row r="1733" spans="1:26" hidden="1" x14ac:dyDescent="0.25">
      <c r="A1733" s="10" t="str">
        <f t="shared" si="27"/>
        <v>2016Greater Fresno Area1-in-2October PeakPGE1</v>
      </c>
      <c r="B1733" s="10" t="s">
        <v>57</v>
      </c>
      <c r="C1733" s="10" t="s">
        <v>37</v>
      </c>
      <c r="D1733" s="10" t="s">
        <v>6</v>
      </c>
      <c r="E1733" s="10" t="s">
        <v>9</v>
      </c>
      <c r="F1733">
        <v>1</v>
      </c>
      <c r="G1733">
        <v>0.97002899646759033</v>
      </c>
      <c r="H1733">
        <v>0.97002899646759033</v>
      </c>
      <c r="I1733">
        <v>69.875</v>
      </c>
      <c r="J1733">
        <v>0</v>
      </c>
      <c r="K1733">
        <v>19331</v>
      </c>
      <c r="L1733">
        <v>17723.594679999998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 t="s">
        <v>38</v>
      </c>
      <c r="Z1733" s="3"/>
    </row>
    <row r="1734" spans="1:26" hidden="1" x14ac:dyDescent="0.25">
      <c r="A1734" s="10" t="str">
        <f t="shared" si="27"/>
        <v>2016Greater Fresno Area1-in-10October PeakCAISO2</v>
      </c>
      <c r="B1734" s="10" t="s">
        <v>57</v>
      </c>
      <c r="C1734" s="10" t="s">
        <v>37</v>
      </c>
      <c r="D1734" s="10" t="s">
        <v>6</v>
      </c>
      <c r="E1734" s="10" t="s">
        <v>1</v>
      </c>
      <c r="F1734">
        <v>2</v>
      </c>
      <c r="G1734">
        <v>0.95823276042938232</v>
      </c>
      <c r="H1734">
        <v>0.95823276042938232</v>
      </c>
      <c r="I1734">
        <v>75</v>
      </c>
      <c r="J1734">
        <v>0</v>
      </c>
      <c r="K1734">
        <v>19331</v>
      </c>
      <c r="L1734">
        <v>17723.594679999998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 t="s">
        <v>39</v>
      </c>
      <c r="Z1734" s="3"/>
    </row>
    <row r="1735" spans="1:26" hidden="1" x14ac:dyDescent="0.25">
      <c r="A1735" s="10" t="str">
        <f t="shared" si="27"/>
        <v>2016Greater Fresno Area1-in-2October PeakCAISO2</v>
      </c>
      <c r="B1735" s="10" t="s">
        <v>57</v>
      </c>
      <c r="C1735" s="10" t="s">
        <v>37</v>
      </c>
      <c r="D1735" s="10" t="s">
        <v>6</v>
      </c>
      <c r="E1735" s="10" t="s">
        <v>9</v>
      </c>
      <c r="F1735">
        <v>2</v>
      </c>
      <c r="G1735">
        <v>0.78634893894195557</v>
      </c>
      <c r="H1735">
        <v>0.78634893894195557</v>
      </c>
      <c r="I1735">
        <v>64.125</v>
      </c>
      <c r="J1735">
        <v>0</v>
      </c>
      <c r="K1735">
        <v>19331</v>
      </c>
      <c r="L1735">
        <v>17723.594679999998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 t="s">
        <v>39</v>
      </c>
      <c r="Z1735" s="3"/>
    </row>
    <row r="1736" spans="1:26" hidden="1" x14ac:dyDescent="0.25">
      <c r="A1736" s="10" t="str">
        <f t="shared" si="27"/>
        <v>2016Greater Fresno Area1-in-2October PeakPGE2</v>
      </c>
      <c r="B1736" s="10" t="s">
        <v>57</v>
      </c>
      <c r="C1736" s="10" t="s">
        <v>37</v>
      </c>
      <c r="D1736" s="10" t="s">
        <v>6</v>
      </c>
      <c r="E1736" s="10" t="s">
        <v>9</v>
      </c>
      <c r="F1736">
        <v>2</v>
      </c>
      <c r="G1736">
        <v>0.82479208707809448</v>
      </c>
      <c r="H1736">
        <v>0.82479208707809448</v>
      </c>
      <c r="I1736">
        <v>68</v>
      </c>
      <c r="J1736">
        <v>0</v>
      </c>
      <c r="K1736">
        <v>19331</v>
      </c>
      <c r="L1736">
        <v>17723.594679999998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 t="s">
        <v>38</v>
      </c>
      <c r="Z1736" s="3"/>
    </row>
    <row r="1737" spans="1:26" hidden="1" x14ac:dyDescent="0.25">
      <c r="A1737" s="10" t="str">
        <f t="shared" si="27"/>
        <v>2016Greater Fresno Area1-in-10October PeakPGE2</v>
      </c>
      <c r="B1737" s="10" t="s">
        <v>57</v>
      </c>
      <c r="C1737" s="10" t="s">
        <v>37</v>
      </c>
      <c r="D1737" s="10" t="s">
        <v>6</v>
      </c>
      <c r="E1737" s="10" t="s">
        <v>1</v>
      </c>
      <c r="F1737">
        <v>2</v>
      </c>
      <c r="G1737">
        <v>0.91551804542541504</v>
      </c>
      <c r="H1737">
        <v>0.91551804542541504</v>
      </c>
      <c r="I1737">
        <v>71</v>
      </c>
      <c r="J1737">
        <v>0</v>
      </c>
      <c r="K1737">
        <v>19331</v>
      </c>
      <c r="L1737">
        <v>17723.594679999998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 t="s">
        <v>38</v>
      </c>
      <c r="Z1737" s="3"/>
    </row>
    <row r="1738" spans="1:26" hidden="1" x14ac:dyDescent="0.25">
      <c r="A1738" s="10" t="str">
        <f t="shared" si="27"/>
        <v>2016Greater Fresno Area1-in-10October PeakCAISO3</v>
      </c>
      <c r="B1738" s="10" t="s">
        <v>57</v>
      </c>
      <c r="C1738" s="10" t="s">
        <v>37</v>
      </c>
      <c r="D1738" s="10" t="s">
        <v>6</v>
      </c>
      <c r="E1738" s="10" t="s">
        <v>1</v>
      </c>
      <c r="F1738">
        <v>3</v>
      </c>
      <c r="G1738">
        <v>0.84304499626159668</v>
      </c>
      <c r="H1738">
        <v>0.84304499626159668</v>
      </c>
      <c r="I1738">
        <v>73.75</v>
      </c>
      <c r="J1738">
        <v>0</v>
      </c>
      <c r="K1738">
        <v>19331</v>
      </c>
      <c r="L1738">
        <v>17723.594679999998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 t="s">
        <v>39</v>
      </c>
      <c r="Z1738" s="3"/>
    </row>
    <row r="1739" spans="1:26" hidden="1" x14ac:dyDescent="0.25">
      <c r="A1739" s="10" t="str">
        <f t="shared" si="27"/>
        <v>2016Greater Fresno Area1-in-2October PeakCAISO3</v>
      </c>
      <c r="B1739" s="10" t="s">
        <v>57</v>
      </c>
      <c r="C1739" s="10" t="s">
        <v>37</v>
      </c>
      <c r="D1739" s="10" t="s">
        <v>6</v>
      </c>
      <c r="E1739" s="10" t="s">
        <v>9</v>
      </c>
      <c r="F1739">
        <v>3</v>
      </c>
      <c r="G1739">
        <v>0.69182306528091431</v>
      </c>
      <c r="H1739">
        <v>0.69182306528091431</v>
      </c>
      <c r="I1739">
        <v>63.25</v>
      </c>
      <c r="J1739">
        <v>0</v>
      </c>
      <c r="K1739">
        <v>19331</v>
      </c>
      <c r="L1739">
        <v>17723.594679999998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 t="s">
        <v>39</v>
      </c>
      <c r="Z1739" s="3"/>
    </row>
    <row r="1740" spans="1:26" hidden="1" x14ac:dyDescent="0.25">
      <c r="A1740" s="10" t="str">
        <f t="shared" si="27"/>
        <v>2016Greater Fresno Area1-in-2October PeakPGE3</v>
      </c>
      <c r="B1740" s="10" t="s">
        <v>57</v>
      </c>
      <c r="C1740" s="10" t="s">
        <v>37</v>
      </c>
      <c r="D1740" s="10" t="s">
        <v>6</v>
      </c>
      <c r="E1740" s="10" t="s">
        <v>9</v>
      </c>
      <c r="F1740">
        <v>3</v>
      </c>
      <c r="G1740">
        <v>0.72564494609832764</v>
      </c>
      <c r="H1740">
        <v>0.72564494609832764</v>
      </c>
      <c r="I1740">
        <v>66.625</v>
      </c>
      <c r="J1740">
        <v>0</v>
      </c>
      <c r="K1740">
        <v>19331</v>
      </c>
      <c r="L1740">
        <v>17723.594679999998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 t="s">
        <v>38</v>
      </c>
      <c r="Z1740" s="3"/>
    </row>
    <row r="1741" spans="1:26" hidden="1" x14ac:dyDescent="0.25">
      <c r="A1741" s="10" t="str">
        <f t="shared" si="27"/>
        <v>2016Greater Fresno Area1-in-10October PeakPGE3</v>
      </c>
      <c r="B1741" s="10" t="s">
        <v>57</v>
      </c>
      <c r="C1741" s="10" t="s">
        <v>37</v>
      </c>
      <c r="D1741" s="10" t="s">
        <v>6</v>
      </c>
      <c r="E1741" s="10" t="s">
        <v>1</v>
      </c>
      <c r="F1741">
        <v>3</v>
      </c>
      <c r="G1741">
        <v>0.80546492338180542</v>
      </c>
      <c r="H1741">
        <v>0.80546492338180542</v>
      </c>
      <c r="I1741">
        <v>69.5</v>
      </c>
      <c r="J1741">
        <v>0</v>
      </c>
      <c r="K1741">
        <v>19331</v>
      </c>
      <c r="L1741">
        <v>17723.594679999998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 t="s">
        <v>38</v>
      </c>
      <c r="Z1741" s="3"/>
    </row>
    <row r="1742" spans="1:26" hidden="1" x14ac:dyDescent="0.25">
      <c r="A1742" s="10" t="str">
        <f t="shared" si="27"/>
        <v>2016Greater Fresno Area1-in-10October PeakCAISO4</v>
      </c>
      <c r="B1742" s="10" t="s">
        <v>57</v>
      </c>
      <c r="C1742" s="10" t="s">
        <v>37</v>
      </c>
      <c r="D1742" s="10" t="s">
        <v>6</v>
      </c>
      <c r="E1742" s="10" t="s">
        <v>1</v>
      </c>
      <c r="F1742">
        <v>4</v>
      </c>
      <c r="G1742">
        <v>0.76787471771240234</v>
      </c>
      <c r="H1742">
        <v>0.76787471771240234</v>
      </c>
      <c r="I1742">
        <v>72</v>
      </c>
      <c r="J1742">
        <v>0</v>
      </c>
      <c r="K1742">
        <v>19331</v>
      </c>
      <c r="L1742">
        <v>17723.594679999998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 t="s">
        <v>39</v>
      </c>
      <c r="Z1742" s="3"/>
    </row>
    <row r="1743" spans="1:26" hidden="1" x14ac:dyDescent="0.25">
      <c r="A1743" s="10" t="str">
        <f t="shared" si="27"/>
        <v>2016Greater Fresno Area1-in-2October PeakCAISO4</v>
      </c>
      <c r="B1743" s="10" t="s">
        <v>57</v>
      </c>
      <c r="C1743" s="10" t="s">
        <v>37</v>
      </c>
      <c r="D1743" s="10" t="s">
        <v>6</v>
      </c>
      <c r="E1743" s="10" t="s">
        <v>9</v>
      </c>
      <c r="F1743">
        <v>4</v>
      </c>
      <c r="G1743">
        <v>0.63013654947280884</v>
      </c>
      <c r="H1743">
        <v>0.63013654947280884</v>
      </c>
      <c r="I1743">
        <v>62.25</v>
      </c>
      <c r="J1743">
        <v>0</v>
      </c>
      <c r="K1743">
        <v>19331</v>
      </c>
      <c r="L1743">
        <v>17723.594679999998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 t="s">
        <v>39</v>
      </c>
      <c r="Z1743" s="3"/>
    </row>
    <row r="1744" spans="1:26" hidden="1" x14ac:dyDescent="0.25">
      <c r="A1744" s="10" t="str">
        <f t="shared" si="27"/>
        <v>2016Greater Fresno Area1-in-2October PeakPGE4</v>
      </c>
      <c r="B1744" s="10" t="s">
        <v>57</v>
      </c>
      <c r="C1744" s="10" t="s">
        <v>37</v>
      </c>
      <c r="D1744" s="10" t="s">
        <v>6</v>
      </c>
      <c r="E1744" s="10" t="s">
        <v>9</v>
      </c>
      <c r="F1744">
        <v>4</v>
      </c>
      <c r="G1744">
        <v>0.66094273328781128</v>
      </c>
      <c r="H1744">
        <v>0.66094273328781128</v>
      </c>
      <c r="I1744">
        <v>65.5</v>
      </c>
      <c r="J1744">
        <v>0</v>
      </c>
      <c r="K1744">
        <v>19331</v>
      </c>
      <c r="L1744">
        <v>17723.594679999998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 t="s">
        <v>38</v>
      </c>
      <c r="Z1744" s="3"/>
    </row>
    <row r="1745" spans="1:26" hidden="1" x14ac:dyDescent="0.25">
      <c r="A1745" s="10" t="str">
        <f t="shared" si="27"/>
        <v>2016Greater Fresno Area1-in-10October PeakPGE4</v>
      </c>
      <c r="B1745" s="10" t="s">
        <v>57</v>
      </c>
      <c r="C1745" s="10" t="s">
        <v>37</v>
      </c>
      <c r="D1745" s="10" t="s">
        <v>6</v>
      </c>
      <c r="E1745" s="10" t="s">
        <v>1</v>
      </c>
      <c r="F1745">
        <v>4</v>
      </c>
      <c r="G1745">
        <v>0.73364549875259399</v>
      </c>
      <c r="H1745">
        <v>0.73364549875259399</v>
      </c>
      <c r="I1745">
        <v>68.25</v>
      </c>
      <c r="J1745">
        <v>0</v>
      </c>
      <c r="K1745">
        <v>19331</v>
      </c>
      <c r="L1745">
        <v>17723.594679999998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 t="s">
        <v>38</v>
      </c>
      <c r="Z1745" s="3"/>
    </row>
    <row r="1746" spans="1:26" hidden="1" x14ac:dyDescent="0.25">
      <c r="A1746" s="10" t="str">
        <f t="shared" si="27"/>
        <v>2016Greater Fresno Area1-in-10October PeakCAISO5</v>
      </c>
      <c r="B1746" s="10" t="s">
        <v>57</v>
      </c>
      <c r="C1746" s="10" t="s">
        <v>37</v>
      </c>
      <c r="D1746" s="10" t="s">
        <v>6</v>
      </c>
      <c r="E1746" s="10" t="s">
        <v>1</v>
      </c>
      <c r="F1746">
        <v>5</v>
      </c>
      <c r="G1746">
        <v>0.73141652345657349</v>
      </c>
      <c r="H1746">
        <v>0.73141652345657349</v>
      </c>
      <c r="I1746">
        <v>70.375</v>
      </c>
      <c r="J1746">
        <v>0</v>
      </c>
      <c r="K1746">
        <v>19331</v>
      </c>
      <c r="L1746">
        <v>17723.594679999998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 t="s">
        <v>39</v>
      </c>
      <c r="Z1746" s="3"/>
    </row>
    <row r="1747" spans="1:26" hidden="1" x14ac:dyDescent="0.25">
      <c r="A1747" s="10" t="str">
        <f t="shared" si="27"/>
        <v>2016Greater Fresno Area1-in-2October PeakCAISO5</v>
      </c>
      <c r="B1747" s="10" t="s">
        <v>57</v>
      </c>
      <c r="C1747" s="10" t="s">
        <v>37</v>
      </c>
      <c r="D1747" s="10" t="s">
        <v>6</v>
      </c>
      <c r="E1747" s="10" t="s">
        <v>9</v>
      </c>
      <c r="F1747">
        <v>5</v>
      </c>
      <c r="G1747">
        <v>0.60021805763244629</v>
      </c>
      <c r="H1747">
        <v>0.60021805763244629</v>
      </c>
      <c r="I1747">
        <v>61.625</v>
      </c>
      <c r="J1747">
        <v>0</v>
      </c>
      <c r="K1747">
        <v>19331</v>
      </c>
      <c r="L1747">
        <v>17723.594679999998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 t="s">
        <v>39</v>
      </c>
      <c r="Z1747" s="3"/>
    </row>
    <row r="1748" spans="1:26" hidden="1" x14ac:dyDescent="0.25">
      <c r="A1748" s="10" t="str">
        <f t="shared" si="27"/>
        <v>2016Greater Fresno Area1-in-10October PeakPGE5</v>
      </c>
      <c r="B1748" s="10" t="s">
        <v>57</v>
      </c>
      <c r="C1748" s="10" t="s">
        <v>37</v>
      </c>
      <c r="D1748" s="10" t="s">
        <v>6</v>
      </c>
      <c r="E1748" s="10" t="s">
        <v>1</v>
      </c>
      <c r="F1748">
        <v>5</v>
      </c>
      <c r="G1748">
        <v>0.69881248474121094</v>
      </c>
      <c r="H1748">
        <v>0.69881248474121094</v>
      </c>
      <c r="I1748">
        <v>66.875</v>
      </c>
      <c r="J1748">
        <v>0</v>
      </c>
      <c r="K1748">
        <v>19331</v>
      </c>
      <c r="L1748">
        <v>17723.594679999998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 t="s">
        <v>38</v>
      </c>
      <c r="Z1748" s="3"/>
    </row>
    <row r="1749" spans="1:26" hidden="1" x14ac:dyDescent="0.25">
      <c r="A1749" s="10" t="str">
        <f t="shared" si="27"/>
        <v>2016Greater Fresno Area1-in-2October PeakPGE5</v>
      </c>
      <c r="B1749" s="10" t="s">
        <v>57</v>
      </c>
      <c r="C1749" s="10" t="s">
        <v>37</v>
      </c>
      <c r="D1749" s="10" t="s">
        <v>6</v>
      </c>
      <c r="E1749" s="10" t="s">
        <v>9</v>
      </c>
      <c r="F1749">
        <v>5</v>
      </c>
      <c r="G1749">
        <v>0.62956160306930542</v>
      </c>
      <c r="H1749">
        <v>0.62956160306930542</v>
      </c>
      <c r="I1749">
        <v>64.5</v>
      </c>
      <c r="J1749">
        <v>0</v>
      </c>
      <c r="K1749">
        <v>19331</v>
      </c>
      <c r="L1749">
        <v>17723.594679999998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 t="s">
        <v>38</v>
      </c>
      <c r="Z1749" s="3"/>
    </row>
    <row r="1750" spans="1:26" hidden="1" x14ac:dyDescent="0.25">
      <c r="A1750" s="10" t="str">
        <f t="shared" si="27"/>
        <v>2016Greater Fresno Area1-in-2October PeakCAISO6</v>
      </c>
      <c r="B1750" s="10" t="s">
        <v>57</v>
      </c>
      <c r="C1750" s="10" t="s">
        <v>37</v>
      </c>
      <c r="D1750" s="10" t="s">
        <v>6</v>
      </c>
      <c r="E1750" s="10" t="s">
        <v>9</v>
      </c>
      <c r="F1750">
        <v>6</v>
      </c>
      <c r="G1750">
        <v>0.60663896799087524</v>
      </c>
      <c r="H1750">
        <v>0.60663896799087524</v>
      </c>
      <c r="I1750">
        <v>60.5</v>
      </c>
      <c r="J1750">
        <v>0</v>
      </c>
      <c r="K1750">
        <v>19331</v>
      </c>
      <c r="L1750">
        <v>17723.594679999998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 t="s">
        <v>39</v>
      </c>
      <c r="Z1750" s="3"/>
    </row>
    <row r="1751" spans="1:26" hidden="1" x14ac:dyDescent="0.25">
      <c r="A1751" s="10" t="str">
        <f t="shared" si="27"/>
        <v>2016Greater Fresno Area1-in-10October PeakCAISO6</v>
      </c>
      <c r="B1751" s="10" t="s">
        <v>57</v>
      </c>
      <c r="C1751" s="10" t="s">
        <v>37</v>
      </c>
      <c r="D1751" s="10" t="s">
        <v>6</v>
      </c>
      <c r="E1751" s="10" t="s">
        <v>1</v>
      </c>
      <c r="F1751">
        <v>6</v>
      </c>
      <c r="G1751">
        <v>0.73924094438552856</v>
      </c>
      <c r="H1751">
        <v>0.73924094438552856</v>
      </c>
      <c r="I1751">
        <v>69</v>
      </c>
      <c r="J1751">
        <v>0</v>
      </c>
      <c r="K1751">
        <v>19331</v>
      </c>
      <c r="L1751">
        <v>17723.594679999998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 t="s">
        <v>39</v>
      </c>
      <c r="Z1751" s="3"/>
    </row>
    <row r="1752" spans="1:26" hidden="1" x14ac:dyDescent="0.25">
      <c r="A1752" s="10" t="str">
        <f t="shared" si="27"/>
        <v>2016Greater Fresno Area1-in-2October PeakPGE6</v>
      </c>
      <c r="B1752" s="10" t="s">
        <v>57</v>
      </c>
      <c r="C1752" s="10" t="s">
        <v>37</v>
      </c>
      <c r="D1752" s="10" t="s">
        <v>6</v>
      </c>
      <c r="E1752" s="10" t="s">
        <v>9</v>
      </c>
      <c r="F1752">
        <v>6</v>
      </c>
      <c r="G1752">
        <v>0.63629639148712158</v>
      </c>
      <c r="H1752">
        <v>0.63629639148712158</v>
      </c>
      <c r="I1752">
        <v>63.5</v>
      </c>
      <c r="J1752">
        <v>0</v>
      </c>
      <c r="K1752">
        <v>19331</v>
      </c>
      <c r="L1752">
        <v>17723.594679999998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t="s">
        <v>38</v>
      </c>
      <c r="Z1752" s="3"/>
    </row>
    <row r="1753" spans="1:26" hidden="1" x14ac:dyDescent="0.25">
      <c r="A1753" s="10" t="str">
        <f t="shared" si="27"/>
        <v>2016Greater Fresno Area1-in-10October PeakPGE6</v>
      </c>
      <c r="B1753" s="10" t="s">
        <v>57</v>
      </c>
      <c r="C1753" s="10" t="s">
        <v>37</v>
      </c>
      <c r="D1753" s="10" t="s">
        <v>6</v>
      </c>
      <c r="E1753" s="10" t="s">
        <v>1</v>
      </c>
      <c r="F1753">
        <v>6</v>
      </c>
      <c r="G1753">
        <v>0.70628809928894043</v>
      </c>
      <c r="H1753">
        <v>0.70628809928894043</v>
      </c>
      <c r="I1753">
        <v>65.625</v>
      </c>
      <c r="J1753">
        <v>0</v>
      </c>
      <c r="K1753">
        <v>19331</v>
      </c>
      <c r="L1753">
        <v>17723.594679999998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 t="s">
        <v>38</v>
      </c>
      <c r="Z1753" s="3"/>
    </row>
    <row r="1754" spans="1:26" hidden="1" x14ac:dyDescent="0.25">
      <c r="A1754" s="10" t="str">
        <f t="shared" si="27"/>
        <v>2016Greater Fresno Area1-in-2October PeakCAISO7</v>
      </c>
      <c r="B1754" s="10" t="s">
        <v>57</v>
      </c>
      <c r="C1754" s="10" t="s">
        <v>37</v>
      </c>
      <c r="D1754" s="10" t="s">
        <v>6</v>
      </c>
      <c r="E1754" s="10" t="s">
        <v>9</v>
      </c>
      <c r="F1754">
        <v>7</v>
      </c>
      <c r="G1754">
        <v>0.64863467216491699</v>
      </c>
      <c r="H1754">
        <v>0.64863467216491699</v>
      </c>
      <c r="I1754">
        <v>59.375</v>
      </c>
      <c r="J1754">
        <v>0</v>
      </c>
      <c r="K1754">
        <v>19331</v>
      </c>
      <c r="L1754">
        <v>17723.594679999998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t="s">
        <v>39</v>
      </c>
      <c r="Z1754" s="3"/>
    </row>
    <row r="1755" spans="1:26" hidden="1" x14ac:dyDescent="0.25">
      <c r="A1755" s="10" t="str">
        <f t="shared" si="27"/>
        <v>2016Greater Fresno Area1-in-10October PeakCAISO7</v>
      </c>
      <c r="B1755" s="10" t="s">
        <v>57</v>
      </c>
      <c r="C1755" s="10" t="s">
        <v>37</v>
      </c>
      <c r="D1755" s="10" t="s">
        <v>6</v>
      </c>
      <c r="E1755" s="10" t="s">
        <v>1</v>
      </c>
      <c r="F1755">
        <v>7</v>
      </c>
      <c r="G1755">
        <v>0.79041630029678345</v>
      </c>
      <c r="H1755">
        <v>0.79041630029678345</v>
      </c>
      <c r="I1755">
        <v>68.25</v>
      </c>
      <c r="J1755">
        <v>0</v>
      </c>
      <c r="K1755">
        <v>19331</v>
      </c>
      <c r="L1755">
        <v>17723.594679999998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t="s">
        <v>39</v>
      </c>
      <c r="Z1755" s="3"/>
    </row>
    <row r="1756" spans="1:26" hidden="1" x14ac:dyDescent="0.25">
      <c r="A1756" s="10" t="str">
        <f t="shared" si="27"/>
        <v>2016Greater Fresno Area1-in-2October PeakPGE7</v>
      </c>
      <c r="B1756" s="10" t="s">
        <v>57</v>
      </c>
      <c r="C1756" s="10" t="s">
        <v>37</v>
      </c>
      <c r="D1756" s="10" t="s">
        <v>6</v>
      </c>
      <c r="E1756" s="10" t="s">
        <v>9</v>
      </c>
      <c r="F1756">
        <v>7</v>
      </c>
      <c r="G1756">
        <v>0.68034517765045166</v>
      </c>
      <c r="H1756">
        <v>0.68034517765045166</v>
      </c>
      <c r="I1756">
        <v>62.5</v>
      </c>
      <c r="J1756">
        <v>0</v>
      </c>
      <c r="K1756">
        <v>19331</v>
      </c>
      <c r="L1756">
        <v>17723.594679999998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 t="s">
        <v>38</v>
      </c>
      <c r="Z1756" s="3"/>
    </row>
    <row r="1757" spans="1:26" hidden="1" x14ac:dyDescent="0.25">
      <c r="A1757" s="10" t="str">
        <f t="shared" si="27"/>
        <v>2016Greater Fresno Area1-in-10October PeakPGE7</v>
      </c>
      <c r="B1757" s="10" t="s">
        <v>57</v>
      </c>
      <c r="C1757" s="10" t="s">
        <v>37</v>
      </c>
      <c r="D1757" s="10" t="s">
        <v>6</v>
      </c>
      <c r="E1757" s="10" t="s">
        <v>1</v>
      </c>
      <c r="F1757">
        <v>7</v>
      </c>
      <c r="G1757">
        <v>0.75518220663070679</v>
      </c>
      <c r="H1757">
        <v>0.75518220663070679</v>
      </c>
      <c r="I1757">
        <v>64.875</v>
      </c>
      <c r="J1757">
        <v>0</v>
      </c>
      <c r="K1757">
        <v>19331</v>
      </c>
      <c r="L1757">
        <v>17723.594679999998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 t="s">
        <v>38</v>
      </c>
      <c r="Z1757" s="3"/>
    </row>
    <row r="1758" spans="1:26" hidden="1" x14ac:dyDescent="0.25">
      <c r="A1758" s="10" t="str">
        <f t="shared" si="27"/>
        <v>2016Greater Fresno Area1-in-2October PeakCAISO8</v>
      </c>
      <c r="B1758" s="10" t="s">
        <v>57</v>
      </c>
      <c r="C1758" s="10" t="s">
        <v>37</v>
      </c>
      <c r="D1758" s="10" t="s">
        <v>6</v>
      </c>
      <c r="E1758" s="10" t="s">
        <v>9</v>
      </c>
      <c r="F1758">
        <v>8</v>
      </c>
      <c r="G1758">
        <v>0.66495227813720703</v>
      </c>
      <c r="H1758">
        <v>0.66495227813720703</v>
      </c>
      <c r="I1758">
        <v>59.75</v>
      </c>
      <c r="J1758">
        <v>0</v>
      </c>
      <c r="K1758">
        <v>19331</v>
      </c>
      <c r="L1758">
        <v>17723.594679999998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 t="s">
        <v>39</v>
      </c>
      <c r="Z1758" s="3"/>
    </row>
    <row r="1759" spans="1:26" hidden="1" x14ac:dyDescent="0.25">
      <c r="A1759" s="10" t="str">
        <f t="shared" si="27"/>
        <v>2016Greater Fresno Area1-in-10October PeakCAISO8</v>
      </c>
      <c r="B1759" s="10" t="s">
        <v>57</v>
      </c>
      <c r="C1759" s="10" t="s">
        <v>37</v>
      </c>
      <c r="D1759" s="10" t="s">
        <v>6</v>
      </c>
      <c r="E1759" s="10" t="s">
        <v>1</v>
      </c>
      <c r="F1759">
        <v>8</v>
      </c>
      <c r="G1759">
        <v>0.81030058860778809</v>
      </c>
      <c r="H1759">
        <v>0.81030058860778809</v>
      </c>
      <c r="I1759">
        <v>69</v>
      </c>
      <c r="J1759">
        <v>0</v>
      </c>
      <c r="K1759">
        <v>19331</v>
      </c>
      <c r="L1759">
        <v>17723.594679999998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 t="s">
        <v>39</v>
      </c>
      <c r="Z1759" s="3"/>
    </row>
    <row r="1760" spans="1:26" hidden="1" x14ac:dyDescent="0.25">
      <c r="A1760" s="10" t="str">
        <f t="shared" si="27"/>
        <v>2016Greater Fresno Area1-in-2October PeakPGE8</v>
      </c>
      <c r="B1760" s="10" t="s">
        <v>57</v>
      </c>
      <c r="C1760" s="10" t="s">
        <v>37</v>
      </c>
      <c r="D1760" s="10" t="s">
        <v>6</v>
      </c>
      <c r="E1760" s="10" t="s">
        <v>9</v>
      </c>
      <c r="F1760">
        <v>8</v>
      </c>
      <c r="G1760">
        <v>0.69746053218841553</v>
      </c>
      <c r="H1760">
        <v>0.69746053218841553</v>
      </c>
      <c r="I1760">
        <v>62.875</v>
      </c>
      <c r="J1760">
        <v>0</v>
      </c>
      <c r="K1760">
        <v>19331</v>
      </c>
      <c r="L1760">
        <v>17723.594679999998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 t="s">
        <v>38</v>
      </c>
      <c r="Z1760" s="3"/>
    </row>
    <row r="1761" spans="1:26" hidden="1" x14ac:dyDescent="0.25">
      <c r="A1761" s="10" t="str">
        <f t="shared" si="27"/>
        <v>2016Greater Fresno Area1-in-10October PeakPGE8</v>
      </c>
      <c r="B1761" s="10" t="s">
        <v>57</v>
      </c>
      <c r="C1761" s="10" t="s">
        <v>37</v>
      </c>
      <c r="D1761" s="10" t="s">
        <v>6</v>
      </c>
      <c r="E1761" s="10" t="s">
        <v>1</v>
      </c>
      <c r="F1761">
        <v>8</v>
      </c>
      <c r="G1761">
        <v>0.77418017387390137</v>
      </c>
      <c r="H1761">
        <v>0.77418017387390137</v>
      </c>
      <c r="I1761">
        <v>65.375</v>
      </c>
      <c r="J1761">
        <v>0</v>
      </c>
      <c r="K1761">
        <v>19331</v>
      </c>
      <c r="L1761">
        <v>17723.594679999998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 t="s">
        <v>38</v>
      </c>
      <c r="Z1761" s="3"/>
    </row>
    <row r="1762" spans="1:26" hidden="1" x14ac:dyDescent="0.25">
      <c r="A1762" s="10" t="str">
        <f t="shared" si="27"/>
        <v>2016Greater Fresno Area1-in-10October PeakCAISO9</v>
      </c>
      <c r="B1762" s="10" t="s">
        <v>57</v>
      </c>
      <c r="C1762" s="10" t="s">
        <v>37</v>
      </c>
      <c r="D1762" s="10" t="s">
        <v>6</v>
      </c>
      <c r="E1762" s="10" t="s">
        <v>1</v>
      </c>
      <c r="F1762">
        <v>9</v>
      </c>
      <c r="G1762">
        <v>0.7994195818901062</v>
      </c>
      <c r="H1762">
        <v>0.7994195818901062</v>
      </c>
      <c r="I1762">
        <v>72.75</v>
      </c>
      <c r="J1762">
        <v>0</v>
      </c>
      <c r="K1762">
        <v>19331</v>
      </c>
      <c r="L1762">
        <v>17723.594679999998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 t="s">
        <v>39</v>
      </c>
      <c r="Z1762" s="3"/>
    </row>
    <row r="1763" spans="1:26" hidden="1" x14ac:dyDescent="0.25">
      <c r="A1763" s="10" t="str">
        <f t="shared" si="27"/>
        <v>2016Greater Fresno Area1-in-2October PeakCAISO9</v>
      </c>
      <c r="B1763" s="10" t="s">
        <v>57</v>
      </c>
      <c r="C1763" s="10" t="s">
        <v>37</v>
      </c>
      <c r="D1763" s="10" t="s">
        <v>6</v>
      </c>
      <c r="E1763" s="10" t="s">
        <v>9</v>
      </c>
      <c r="F1763">
        <v>9</v>
      </c>
      <c r="G1763">
        <v>0.65602302551269531</v>
      </c>
      <c r="H1763">
        <v>0.65602302551269531</v>
      </c>
      <c r="I1763">
        <v>64.25</v>
      </c>
      <c r="J1763">
        <v>0</v>
      </c>
      <c r="K1763">
        <v>19331</v>
      </c>
      <c r="L1763">
        <v>17723.594679999998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 t="s">
        <v>39</v>
      </c>
      <c r="Z1763" s="3"/>
    </row>
    <row r="1764" spans="1:26" hidden="1" x14ac:dyDescent="0.25">
      <c r="A1764" s="10" t="str">
        <f t="shared" si="27"/>
        <v>2016Greater Fresno Area1-in-10October PeakPGE9</v>
      </c>
      <c r="B1764" s="10" t="s">
        <v>57</v>
      </c>
      <c r="C1764" s="10" t="s">
        <v>37</v>
      </c>
      <c r="D1764" s="10" t="s">
        <v>6</v>
      </c>
      <c r="E1764" s="10" t="s">
        <v>1</v>
      </c>
      <c r="F1764">
        <v>9</v>
      </c>
      <c r="G1764">
        <v>0.76378417015075684</v>
      </c>
      <c r="H1764">
        <v>0.76378417015075684</v>
      </c>
      <c r="I1764">
        <v>69.875</v>
      </c>
      <c r="J1764">
        <v>0</v>
      </c>
      <c r="K1764">
        <v>19331</v>
      </c>
      <c r="L1764">
        <v>17723.594679999998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 t="s">
        <v>38</v>
      </c>
      <c r="Z1764" s="3"/>
    </row>
    <row r="1765" spans="1:26" hidden="1" x14ac:dyDescent="0.25">
      <c r="A1765" s="10" t="str">
        <f t="shared" si="27"/>
        <v>2016Greater Fresno Area1-in-2October PeakPGE9</v>
      </c>
      <c r="B1765" s="10" t="s">
        <v>57</v>
      </c>
      <c r="C1765" s="10" t="s">
        <v>37</v>
      </c>
      <c r="D1765" s="10" t="s">
        <v>6</v>
      </c>
      <c r="E1765" s="10" t="s">
        <v>9</v>
      </c>
      <c r="F1765">
        <v>9</v>
      </c>
      <c r="G1765">
        <v>0.68809473514556885</v>
      </c>
      <c r="H1765">
        <v>0.68809473514556885</v>
      </c>
      <c r="I1765">
        <v>66.625</v>
      </c>
      <c r="J1765">
        <v>0</v>
      </c>
      <c r="K1765">
        <v>19331</v>
      </c>
      <c r="L1765">
        <v>17723.594679999998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 t="s">
        <v>38</v>
      </c>
      <c r="Z1765" s="3"/>
    </row>
    <row r="1766" spans="1:26" hidden="1" x14ac:dyDescent="0.25">
      <c r="A1766" s="10" t="str">
        <f t="shared" si="27"/>
        <v>2016Greater Fresno Area1-in-10October PeakCAISO10</v>
      </c>
      <c r="B1766" s="10" t="s">
        <v>57</v>
      </c>
      <c r="C1766" s="10" t="s">
        <v>37</v>
      </c>
      <c r="D1766" s="10" t="s">
        <v>6</v>
      </c>
      <c r="E1766" s="10" t="s">
        <v>1</v>
      </c>
      <c r="F1766">
        <v>10</v>
      </c>
      <c r="G1766">
        <v>0.84512472152709961</v>
      </c>
      <c r="H1766">
        <v>0.84512472152709961</v>
      </c>
      <c r="I1766">
        <v>78.625</v>
      </c>
      <c r="J1766">
        <v>0</v>
      </c>
      <c r="K1766">
        <v>19331</v>
      </c>
      <c r="L1766">
        <v>17723.594679999998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 t="s">
        <v>39</v>
      </c>
      <c r="Z1766" s="3"/>
    </row>
    <row r="1767" spans="1:26" hidden="1" x14ac:dyDescent="0.25">
      <c r="A1767" s="10" t="str">
        <f t="shared" si="27"/>
        <v>2016Greater Fresno Area1-in-2October PeakCAISO10</v>
      </c>
      <c r="B1767" s="10" t="s">
        <v>57</v>
      </c>
      <c r="C1767" s="10" t="s">
        <v>37</v>
      </c>
      <c r="D1767" s="10" t="s">
        <v>6</v>
      </c>
      <c r="E1767" s="10" t="s">
        <v>9</v>
      </c>
      <c r="F1767">
        <v>10</v>
      </c>
      <c r="G1767">
        <v>0.69352978467941284</v>
      </c>
      <c r="H1767">
        <v>0.69352978467941284</v>
      </c>
      <c r="I1767">
        <v>71.125</v>
      </c>
      <c r="J1767">
        <v>0</v>
      </c>
      <c r="K1767">
        <v>19331</v>
      </c>
      <c r="L1767">
        <v>17723.594679999998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 t="s">
        <v>39</v>
      </c>
      <c r="Z1767" s="3"/>
    </row>
    <row r="1768" spans="1:26" hidden="1" x14ac:dyDescent="0.25">
      <c r="A1768" s="10" t="str">
        <f t="shared" si="27"/>
        <v>2016Greater Fresno Area1-in-10October PeakPGE10</v>
      </c>
      <c r="B1768" s="10" t="s">
        <v>57</v>
      </c>
      <c r="C1768" s="10" t="s">
        <v>37</v>
      </c>
      <c r="D1768" s="10" t="s">
        <v>6</v>
      </c>
      <c r="E1768" s="10" t="s">
        <v>1</v>
      </c>
      <c r="F1768">
        <v>10</v>
      </c>
      <c r="G1768">
        <v>0.80745196342468262</v>
      </c>
      <c r="H1768">
        <v>0.80745196342468262</v>
      </c>
      <c r="I1768">
        <v>76.125</v>
      </c>
      <c r="J1768">
        <v>0</v>
      </c>
      <c r="K1768">
        <v>19331</v>
      </c>
      <c r="L1768">
        <v>17723.594679999998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 t="s">
        <v>38</v>
      </c>
      <c r="Z1768" s="3"/>
    </row>
    <row r="1769" spans="1:26" hidden="1" x14ac:dyDescent="0.25">
      <c r="A1769" s="10" t="str">
        <f t="shared" si="27"/>
        <v>2016Greater Fresno Area1-in-2October PeakPGE10</v>
      </c>
      <c r="B1769" s="10" t="s">
        <v>57</v>
      </c>
      <c r="C1769" s="10" t="s">
        <v>37</v>
      </c>
      <c r="D1769" s="10" t="s">
        <v>6</v>
      </c>
      <c r="E1769" s="10" t="s">
        <v>9</v>
      </c>
      <c r="F1769">
        <v>10</v>
      </c>
      <c r="G1769">
        <v>0.72743511199951172</v>
      </c>
      <c r="H1769">
        <v>0.72743511199951172</v>
      </c>
      <c r="I1769">
        <v>72.125</v>
      </c>
      <c r="J1769">
        <v>0</v>
      </c>
      <c r="K1769">
        <v>19331</v>
      </c>
      <c r="L1769">
        <v>17723.594679999998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 t="s">
        <v>38</v>
      </c>
      <c r="Z1769" s="3"/>
    </row>
    <row r="1770" spans="1:26" hidden="1" x14ac:dyDescent="0.25">
      <c r="A1770" s="10" t="str">
        <f t="shared" si="27"/>
        <v>2016Greater Fresno Area1-in-2October PeakCAISO11</v>
      </c>
      <c r="B1770" s="10" t="s">
        <v>57</v>
      </c>
      <c r="C1770" s="10" t="s">
        <v>37</v>
      </c>
      <c r="D1770" s="10" t="s">
        <v>6</v>
      </c>
      <c r="E1770" s="10" t="s">
        <v>9</v>
      </c>
      <c r="F1770">
        <v>11</v>
      </c>
      <c r="G1770">
        <v>0.78207641839981079</v>
      </c>
      <c r="H1770">
        <v>0.78207641839981079</v>
      </c>
      <c r="I1770">
        <v>77.25</v>
      </c>
      <c r="J1770">
        <v>0</v>
      </c>
      <c r="K1770">
        <v>19331</v>
      </c>
      <c r="L1770">
        <v>17723.594679999998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 t="s">
        <v>39</v>
      </c>
      <c r="Z1770" s="3"/>
    </row>
    <row r="1771" spans="1:26" hidden="1" x14ac:dyDescent="0.25">
      <c r="A1771" s="10" t="str">
        <f t="shared" si="27"/>
        <v>2016Greater Fresno Area1-in-10October PeakCAISO11</v>
      </c>
      <c r="B1771" s="10" t="s">
        <v>57</v>
      </c>
      <c r="C1771" s="10" t="s">
        <v>37</v>
      </c>
      <c r="D1771" s="10" t="s">
        <v>6</v>
      </c>
      <c r="E1771" s="10" t="s">
        <v>1</v>
      </c>
      <c r="F1771">
        <v>11</v>
      </c>
      <c r="G1771">
        <v>0.95302629470825195</v>
      </c>
      <c r="H1771">
        <v>0.95302629470825195</v>
      </c>
      <c r="I1771">
        <v>82.875</v>
      </c>
      <c r="J1771">
        <v>0</v>
      </c>
      <c r="K1771">
        <v>19331</v>
      </c>
      <c r="L1771">
        <v>17723.594679999998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 t="s">
        <v>39</v>
      </c>
      <c r="Z1771" s="3"/>
    </row>
    <row r="1772" spans="1:26" hidden="1" x14ac:dyDescent="0.25">
      <c r="A1772" s="10" t="str">
        <f t="shared" si="27"/>
        <v>2016Greater Fresno Area1-in-2October PeakPGE11</v>
      </c>
      <c r="B1772" s="10" t="s">
        <v>57</v>
      </c>
      <c r="C1772" s="10" t="s">
        <v>37</v>
      </c>
      <c r="D1772" s="10" t="s">
        <v>6</v>
      </c>
      <c r="E1772" s="10" t="s">
        <v>9</v>
      </c>
      <c r="F1772">
        <v>11</v>
      </c>
      <c r="G1772">
        <v>0.82031059265136719</v>
      </c>
      <c r="H1772">
        <v>0.82031059265136719</v>
      </c>
      <c r="I1772">
        <v>77.125</v>
      </c>
      <c r="J1772">
        <v>0</v>
      </c>
      <c r="K1772">
        <v>19331</v>
      </c>
      <c r="L1772">
        <v>17723.594679999998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 t="s">
        <v>38</v>
      </c>
      <c r="Z1772" s="3"/>
    </row>
    <row r="1773" spans="1:26" hidden="1" x14ac:dyDescent="0.25">
      <c r="A1773" s="10" t="str">
        <f t="shared" si="27"/>
        <v>2016Greater Fresno Area1-in-10October PeakPGE11</v>
      </c>
      <c r="B1773" s="10" t="s">
        <v>57</v>
      </c>
      <c r="C1773" s="10" t="s">
        <v>37</v>
      </c>
      <c r="D1773" s="10" t="s">
        <v>6</v>
      </c>
      <c r="E1773" s="10" t="s">
        <v>1</v>
      </c>
      <c r="F1773">
        <v>11</v>
      </c>
      <c r="G1773">
        <v>0.91054362058639526</v>
      </c>
      <c r="H1773">
        <v>0.91054362058639526</v>
      </c>
      <c r="I1773">
        <v>82.375</v>
      </c>
      <c r="J1773">
        <v>0</v>
      </c>
      <c r="K1773">
        <v>19331</v>
      </c>
      <c r="L1773">
        <v>17723.594679999998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 t="s">
        <v>38</v>
      </c>
      <c r="Z1773" s="3"/>
    </row>
    <row r="1774" spans="1:26" hidden="1" x14ac:dyDescent="0.25">
      <c r="A1774" s="10" t="str">
        <f t="shared" si="27"/>
        <v>2016Greater Fresno Area1-in-10October PeakCAISO12</v>
      </c>
      <c r="B1774" s="10" t="s">
        <v>57</v>
      </c>
      <c r="C1774" s="10" t="s">
        <v>37</v>
      </c>
      <c r="D1774" s="10" t="s">
        <v>6</v>
      </c>
      <c r="E1774" s="10" t="s">
        <v>1</v>
      </c>
      <c r="F1774">
        <v>12</v>
      </c>
      <c r="G1774">
        <v>1.138145923614502</v>
      </c>
      <c r="H1774">
        <v>1.138145923614502</v>
      </c>
      <c r="I1774">
        <v>86.375</v>
      </c>
      <c r="J1774">
        <v>0</v>
      </c>
      <c r="K1774">
        <v>19331</v>
      </c>
      <c r="L1774">
        <v>17723.594679999998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 t="s">
        <v>39</v>
      </c>
      <c r="Z1774" s="3"/>
    </row>
    <row r="1775" spans="1:26" hidden="1" x14ac:dyDescent="0.25">
      <c r="A1775" s="10" t="str">
        <f t="shared" si="27"/>
        <v>2016Greater Fresno Area1-in-2October PeakCAISO12</v>
      </c>
      <c r="B1775" s="10" t="s">
        <v>57</v>
      </c>
      <c r="C1775" s="10" t="s">
        <v>37</v>
      </c>
      <c r="D1775" s="10" t="s">
        <v>6</v>
      </c>
      <c r="E1775" s="10" t="s">
        <v>9</v>
      </c>
      <c r="F1775">
        <v>12</v>
      </c>
      <c r="G1775">
        <v>0.93399006128311157</v>
      </c>
      <c r="H1775">
        <v>0.93399006128311157</v>
      </c>
      <c r="I1775">
        <v>81.375</v>
      </c>
      <c r="J1775">
        <v>0</v>
      </c>
      <c r="K1775">
        <v>19331</v>
      </c>
      <c r="L1775">
        <v>17723.594679999998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 t="s">
        <v>39</v>
      </c>
      <c r="Z1775" s="3"/>
    </row>
    <row r="1776" spans="1:26" hidden="1" x14ac:dyDescent="0.25">
      <c r="A1776" s="10" t="str">
        <f t="shared" si="27"/>
        <v>2016Greater Fresno Area1-in-2October PeakPGE12</v>
      </c>
      <c r="B1776" s="10" t="s">
        <v>57</v>
      </c>
      <c r="C1776" s="10" t="s">
        <v>37</v>
      </c>
      <c r="D1776" s="10" t="s">
        <v>6</v>
      </c>
      <c r="E1776" s="10" t="s">
        <v>9</v>
      </c>
      <c r="F1776">
        <v>12</v>
      </c>
      <c r="G1776">
        <v>0.97965109348297119</v>
      </c>
      <c r="H1776">
        <v>0.97965109348297119</v>
      </c>
      <c r="I1776">
        <v>81.375</v>
      </c>
      <c r="J1776">
        <v>0</v>
      </c>
      <c r="K1776">
        <v>19331</v>
      </c>
      <c r="L1776">
        <v>17723.594679999998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 t="s">
        <v>38</v>
      </c>
      <c r="Z1776" s="3"/>
    </row>
    <row r="1777" spans="1:26" hidden="1" x14ac:dyDescent="0.25">
      <c r="A1777" s="10" t="str">
        <f t="shared" si="27"/>
        <v>2016Greater Fresno Area1-in-10October PeakPGE12</v>
      </c>
      <c r="B1777" s="10" t="s">
        <v>57</v>
      </c>
      <c r="C1777" s="10" t="s">
        <v>37</v>
      </c>
      <c r="D1777" s="10" t="s">
        <v>6</v>
      </c>
      <c r="E1777" s="10" t="s">
        <v>1</v>
      </c>
      <c r="F1777">
        <v>12</v>
      </c>
      <c r="G1777">
        <v>1.0874112844467163</v>
      </c>
      <c r="H1777">
        <v>1.0874112844467163</v>
      </c>
      <c r="I1777">
        <v>87.125</v>
      </c>
      <c r="J1777">
        <v>0</v>
      </c>
      <c r="K1777">
        <v>19331</v>
      </c>
      <c r="L1777">
        <v>17723.594679999998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 t="s">
        <v>38</v>
      </c>
      <c r="Z1777" s="3"/>
    </row>
    <row r="1778" spans="1:26" hidden="1" x14ac:dyDescent="0.25">
      <c r="A1778" s="10" t="str">
        <f t="shared" si="27"/>
        <v>2016Greater Fresno Area1-in-10October PeakCAISO13</v>
      </c>
      <c r="B1778" s="10" t="s">
        <v>57</v>
      </c>
      <c r="C1778" s="10" t="s">
        <v>37</v>
      </c>
      <c r="D1778" s="10" t="s">
        <v>6</v>
      </c>
      <c r="E1778" s="10" t="s">
        <v>1</v>
      </c>
      <c r="F1778">
        <v>13</v>
      </c>
      <c r="G1778">
        <v>1.3849635124206543</v>
      </c>
      <c r="H1778">
        <v>1.3849635124206543</v>
      </c>
      <c r="I1778">
        <v>90.125</v>
      </c>
      <c r="J1778">
        <v>0</v>
      </c>
      <c r="K1778">
        <v>19331</v>
      </c>
      <c r="L1778">
        <v>17723.594679999998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 t="s">
        <v>39</v>
      </c>
      <c r="Z1778" s="3"/>
    </row>
    <row r="1779" spans="1:26" hidden="1" x14ac:dyDescent="0.25">
      <c r="A1779" s="10" t="str">
        <f t="shared" si="27"/>
        <v>2016Greater Fresno Area1-in-2October PeakCAISO13</v>
      </c>
      <c r="B1779" s="10" t="s">
        <v>57</v>
      </c>
      <c r="C1779" s="10" t="s">
        <v>37</v>
      </c>
      <c r="D1779" s="10" t="s">
        <v>6</v>
      </c>
      <c r="E1779" s="10" t="s">
        <v>9</v>
      </c>
      <c r="F1779">
        <v>13</v>
      </c>
      <c r="G1779">
        <v>1.136534571647644</v>
      </c>
      <c r="H1779">
        <v>1.136534571647644</v>
      </c>
      <c r="I1779">
        <v>84.75</v>
      </c>
      <c r="J1779">
        <v>0</v>
      </c>
      <c r="K1779">
        <v>19331</v>
      </c>
      <c r="L1779">
        <v>17723.594679999998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 t="s">
        <v>39</v>
      </c>
      <c r="Z1779" s="3"/>
    </row>
    <row r="1780" spans="1:26" hidden="1" x14ac:dyDescent="0.25">
      <c r="A1780" s="10" t="str">
        <f t="shared" si="27"/>
        <v>2016Greater Fresno Area1-in-2October PeakPGE13</v>
      </c>
      <c r="B1780" s="10" t="s">
        <v>57</v>
      </c>
      <c r="C1780" s="10" t="s">
        <v>37</v>
      </c>
      <c r="D1780" s="10" t="s">
        <v>6</v>
      </c>
      <c r="E1780" s="10" t="s">
        <v>9</v>
      </c>
      <c r="F1780">
        <v>13</v>
      </c>
      <c r="G1780">
        <v>1.192097544670105</v>
      </c>
      <c r="H1780">
        <v>1.192097544670105</v>
      </c>
      <c r="I1780">
        <v>85.125</v>
      </c>
      <c r="J1780">
        <v>0</v>
      </c>
      <c r="K1780">
        <v>19331</v>
      </c>
      <c r="L1780">
        <v>17723.594679999998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 t="s">
        <v>38</v>
      </c>
      <c r="Z1780" s="3"/>
    </row>
    <row r="1781" spans="1:26" hidden="1" x14ac:dyDescent="0.25">
      <c r="A1781" s="10" t="str">
        <f t="shared" si="27"/>
        <v>2016Greater Fresno Area1-in-10October PeakPGE13</v>
      </c>
      <c r="B1781" s="10" t="s">
        <v>57</v>
      </c>
      <c r="C1781" s="10" t="s">
        <v>37</v>
      </c>
      <c r="D1781" s="10" t="s">
        <v>6</v>
      </c>
      <c r="E1781" s="10" t="s">
        <v>1</v>
      </c>
      <c r="F1781">
        <v>13</v>
      </c>
      <c r="G1781">
        <v>1.3232265710830688</v>
      </c>
      <c r="H1781">
        <v>1.3232265710830688</v>
      </c>
      <c r="I1781">
        <v>90.625</v>
      </c>
      <c r="J1781">
        <v>0</v>
      </c>
      <c r="K1781">
        <v>19331</v>
      </c>
      <c r="L1781">
        <v>17723.594679999998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 t="s">
        <v>38</v>
      </c>
      <c r="Z1781" s="3"/>
    </row>
    <row r="1782" spans="1:26" hidden="1" x14ac:dyDescent="0.25">
      <c r="A1782" s="10" t="str">
        <f t="shared" si="27"/>
        <v>2016Greater Fresno Area1-in-10October PeakCAISO14</v>
      </c>
      <c r="B1782" s="10" t="s">
        <v>57</v>
      </c>
      <c r="C1782" s="10" t="s">
        <v>37</v>
      </c>
      <c r="D1782" s="10" t="s">
        <v>6</v>
      </c>
      <c r="E1782" s="10" t="s">
        <v>1</v>
      </c>
      <c r="F1782">
        <v>14</v>
      </c>
      <c r="G1782">
        <v>1.6814686059951782</v>
      </c>
      <c r="H1782">
        <v>1.4026086330413818</v>
      </c>
      <c r="I1782">
        <v>92.5</v>
      </c>
      <c r="J1782">
        <v>0.10273714363574982</v>
      </c>
      <c r="K1782">
        <v>19331</v>
      </c>
      <c r="L1782">
        <v>17723.594679999998</v>
      </c>
      <c r="M1782">
        <v>0.27886000275611877</v>
      </c>
      <c r="N1782">
        <v>0.14719207584857941</v>
      </c>
      <c r="O1782">
        <v>0.22498464584350586</v>
      </c>
      <c r="P1782">
        <v>0.27886000275611877</v>
      </c>
      <c r="Q1782">
        <v>0.33273535966873169</v>
      </c>
      <c r="R1782">
        <v>0.41052791476249695</v>
      </c>
      <c r="S1782" t="s">
        <v>39</v>
      </c>
      <c r="Z1782" s="3"/>
    </row>
    <row r="1783" spans="1:26" hidden="1" x14ac:dyDescent="0.25">
      <c r="A1783" s="10" t="str">
        <f t="shared" si="27"/>
        <v>2016Greater Fresno Area1-in-2October PeakCAISO14</v>
      </c>
      <c r="B1783" s="10" t="s">
        <v>57</v>
      </c>
      <c r="C1783" s="10" t="s">
        <v>37</v>
      </c>
      <c r="D1783" s="10" t="s">
        <v>6</v>
      </c>
      <c r="E1783" s="10" t="s">
        <v>9</v>
      </c>
      <c r="F1783">
        <v>14</v>
      </c>
      <c r="G1783">
        <v>1.3798538446426392</v>
      </c>
      <c r="H1783">
        <v>1.2317521572113037</v>
      </c>
      <c r="I1783">
        <v>87.875</v>
      </c>
      <c r="J1783">
        <v>0.10273714363574982</v>
      </c>
      <c r="K1783">
        <v>19331</v>
      </c>
      <c r="L1783">
        <v>17723.594679999998</v>
      </c>
      <c r="M1783">
        <v>0.14810167253017426</v>
      </c>
      <c r="N1783">
        <v>1.6433749347925186E-2</v>
      </c>
      <c r="O1783">
        <v>9.422631561756134E-2</v>
      </c>
      <c r="P1783">
        <v>0.14810167253017426</v>
      </c>
      <c r="Q1783">
        <v>0.20197702944278717</v>
      </c>
      <c r="R1783">
        <v>0.27976959943771362</v>
      </c>
      <c r="S1783" t="s">
        <v>39</v>
      </c>
      <c r="Z1783" s="3"/>
    </row>
    <row r="1784" spans="1:26" hidden="1" x14ac:dyDescent="0.25">
      <c r="A1784" s="10" t="str">
        <f t="shared" si="27"/>
        <v>2016Greater Fresno Area1-in-2October PeakPGE14</v>
      </c>
      <c r="B1784" s="10" t="s">
        <v>57</v>
      </c>
      <c r="C1784" s="10" t="s">
        <v>37</v>
      </c>
      <c r="D1784" s="10" t="s">
        <v>6</v>
      </c>
      <c r="E1784" s="10" t="s">
        <v>9</v>
      </c>
      <c r="F1784">
        <v>14</v>
      </c>
      <c r="G1784">
        <v>1.4473122358322144</v>
      </c>
      <c r="H1784">
        <v>1.2771881818771362</v>
      </c>
      <c r="I1784">
        <v>87.875</v>
      </c>
      <c r="J1784">
        <v>0.10273714363574982</v>
      </c>
      <c r="K1784">
        <v>19331</v>
      </c>
      <c r="L1784">
        <v>17723.594679999998</v>
      </c>
      <c r="M1784">
        <v>0.17012408375740051</v>
      </c>
      <c r="N1784">
        <v>3.8456160575151443E-2</v>
      </c>
      <c r="O1784">
        <v>0.1162487268447876</v>
      </c>
      <c r="P1784">
        <v>0.17012408375740051</v>
      </c>
      <c r="Q1784">
        <v>0.22399944067001343</v>
      </c>
      <c r="R1784">
        <v>0.30179199576377869</v>
      </c>
      <c r="S1784" t="s">
        <v>38</v>
      </c>
      <c r="Z1784" s="3"/>
    </row>
    <row r="1785" spans="1:26" hidden="1" x14ac:dyDescent="0.25">
      <c r="A1785" s="10" t="str">
        <f t="shared" si="27"/>
        <v>2016Greater Fresno Area1-in-10October PeakPGE14</v>
      </c>
      <c r="B1785" s="10" t="s">
        <v>57</v>
      </c>
      <c r="C1785" s="10" t="s">
        <v>37</v>
      </c>
      <c r="D1785" s="10" t="s">
        <v>6</v>
      </c>
      <c r="E1785" s="10" t="s">
        <v>1</v>
      </c>
      <c r="F1785">
        <v>14</v>
      </c>
      <c r="G1785">
        <v>1.606514573097229</v>
      </c>
      <c r="H1785">
        <v>1.3465486764907837</v>
      </c>
      <c r="I1785">
        <v>93.25</v>
      </c>
      <c r="J1785">
        <v>0.10273714363574982</v>
      </c>
      <c r="K1785">
        <v>19331</v>
      </c>
      <c r="L1785">
        <v>17723.594679999998</v>
      </c>
      <c r="M1785">
        <v>0.25996589660644531</v>
      </c>
      <c r="N1785">
        <v>0.12829796969890594</v>
      </c>
      <c r="O1785">
        <v>0.2060905396938324</v>
      </c>
      <c r="P1785">
        <v>0.25996589660644531</v>
      </c>
      <c r="Q1785">
        <v>0.31384125351905823</v>
      </c>
      <c r="R1785">
        <v>0.39163380861282349</v>
      </c>
      <c r="S1785" t="s">
        <v>38</v>
      </c>
      <c r="Z1785" s="3"/>
    </row>
    <row r="1786" spans="1:26" hidden="1" x14ac:dyDescent="0.25">
      <c r="A1786" s="10" t="str">
        <f t="shared" si="27"/>
        <v>2016Greater Fresno Area1-in-2October PeakCAISO15</v>
      </c>
      <c r="B1786" s="10" t="s">
        <v>57</v>
      </c>
      <c r="C1786" s="10" t="s">
        <v>37</v>
      </c>
      <c r="D1786" s="10" t="s">
        <v>6</v>
      </c>
      <c r="E1786" s="10" t="s">
        <v>9</v>
      </c>
      <c r="F1786">
        <v>15</v>
      </c>
      <c r="G1786">
        <v>1.6312161684036255</v>
      </c>
      <c r="H1786">
        <v>1.4250249862670898</v>
      </c>
      <c r="I1786">
        <v>89.75</v>
      </c>
      <c r="J1786">
        <v>0.1230589896440506</v>
      </c>
      <c r="K1786">
        <v>19331</v>
      </c>
      <c r="L1786">
        <v>17723.594679999998</v>
      </c>
      <c r="M1786">
        <v>0.20619115233421326</v>
      </c>
      <c r="N1786">
        <v>4.8478752374649048E-2</v>
      </c>
      <c r="O1786">
        <v>0.14165902137756348</v>
      </c>
      <c r="P1786">
        <v>0.20619115233421326</v>
      </c>
      <c r="Q1786">
        <v>0.27072328329086304</v>
      </c>
      <c r="R1786">
        <v>0.36390355229377747</v>
      </c>
      <c r="S1786" t="s">
        <v>39</v>
      </c>
      <c r="Z1786" s="3"/>
    </row>
    <row r="1787" spans="1:26" hidden="1" x14ac:dyDescent="0.25">
      <c r="A1787" s="10" t="str">
        <f t="shared" si="27"/>
        <v>2016Greater Fresno Area1-in-10October PeakCAISO15</v>
      </c>
      <c r="B1787" s="10" t="s">
        <v>57</v>
      </c>
      <c r="C1787" s="10" t="s">
        <v>37</v>
      </c>
      <c r="D1787" s="10" t="s">
        <v>6</v>
      </c>
      <c r="E1787" s="10" t="s">
        <v>1</v>
      </c>
      <c r="F1787">
        <v>15</v>
      </c>
      <c r="G1787">
        <v>1.9877749681472778</v>
      </c>
      <c r="H1787">
        <v>1.6334743499755859</v>
      </c>
      <c r="I1787">
        <v>94.5</v>
      </c>
      <c r="J1787">
        <v>0.1230589896440506</v>
      </c>
      <c r="K1787">
        <v>19331</v>
      </c>
      <c r="L1787">
        <v>17723.594679999998</v>
      </c>
      <c r="M1787">
        <v>0.35430058836936951</v>
      </c>
      <c r="N1787">
        <v>0.1965881884098053</v>
      </c>
      <c r="O1787">
        <v>0.28976845741271973</v>
      </c>
      <c r="P1787">
        <v>0.35430058836936951</v>
      </c>
      <c r="Q1787">
        <v>0.41883271932601929</v>
      </c>
      <c r="R1787">
        <v>0.5120130181312561</v>
      </c>
      <c r="S1787" t="s">
        <v>39</v>
      </c>
      <c r="Z1787" s="3"/>
    </row>
    <row r="1788" spans="1:26" hidden="1" x14ac:dyDescent="0.25">
      <c r="A1788" s="10" t="str">
        <f t="shared" si="27"/>
        <v>2016Greater Fresno Area1-in-10October PeakPGE15</v>
      </c>
      <c r="B1788" s="10" t="s">
        <v>57</v>
      </c>
      <c r="C1788" s="10" t="s">
        <v>37</v>
      </c>
      <c r="D1788" s="10" t="s">
        <v>6</v>
      </c>
      <c r="E1788" s="10" t="s">
        <v>1</v>
      </c>
      <c r="F1788">
        <v>15</v>
      </c>
      <c r="G1788">
        <v>1.8991667032241821</v>
      </c>
      <c r="H1788">
        <v>1.567901611328125</v>
      </c>
      <c r="I1788">
        <v>95.25</v>
      </c>
      <c r="J1788">
        <v>0.1230589896440506</v>
      </c>
      <c r="K1788">
        <v>19331</v>
      </c>
      <c r="L1788">
        <v>17723.594679999998</v>
      </c>
      <c r="M1788">
        <v>0.33126503229141235</v>
      </c>
      <c r="N1788">
        <v>0.17355263233184814</v>
      </c>
      <c r="O1788">
        <v>0.26673290133476257</v>
      </c>
      <c r="P1788">
        <v>0.33126503229141235</v>
      </c>
      <c r="Q1788">
        <v>0.39579716324806213</v>
      </c>
      <c r="R1788">
        <v>0.48897743225097656</v>
      </c>
      <c r="S1788" t="s">
        <v>38</v>
      </c>
      <c r="Z1788" s="3"/>
    </row>
    <row r="1789" spans="1:26" hidden="1" x14ac:dyDescent="0.25">
      <c r="A1789" s="10" t="str">
        <f t="shared" si="27"/>
        <v>2016Greater Fresno Area1-in-2October PeakPGE15</v>
      </c>
      <c r="B1789" s="10" t="s">
        <v>57</v>
      </c>
      <c r="C1789" s="10" t="s">
        <v>37</v>
      </c>
      <c r="D1789" s="10" t="s">
        <v>6</v>
      </c>
      <c r="E1789" s="10" t="s">
        <v>9</v>
      </c>
      <c r="F1789">
        <v>15</v>
      </c>
      <c r="G1789">
        <v>1.7109631299972534</v>
      </c>
      <c r="H1789">
        <v>1.4803006649017334</v>
      </c>
      <c r="I1789">
        <v>89.625</v>
      </c>
      <c r="J1789">
        <v>0.1230589896440506</v>
      </c>
      <c r="K1789">
        <v>19331</v>
      </c>
      <c r="L1789">
        <v>17723.594679999998</v>
      </c>
      <c r="M1789">
        <v>0.23066242039203644</v>
      </c>
      <c r="N1789">
        <v>7.2950020432472229E-2</v>
      </c>
      <c r="O1789">
        <v>0.16613028943538666</v>
      </c>
      <c r="P1789">
        <v>0.23066242039203644</v>
      </c>
      <c r="Q1789">
        <v>0.29519456624984741</v>
      </c>
      <c r="R1789">
        <v>0.38837483525276184</v>
      </c>
      <c r="S1789" t="s">
        <v>38</v>
      </c>
      <c r="Z1789" s="3"/>
    </row>
    <row r="1790" spans="1:26" hidden="1" x14ac:dyDescent="0.25">
      <c r="A1790" s="10" t="str">
        <f t="shared" si="27"/>
        <v>2016Greater Fresno Area1-in-10October PeakCAISO16</v>
      </c>
      <c r="B1790" s="10" t="s">
        <v>57</v>
      </c>
      <c r="C1790" s="10" t="s">
        <v>37</v>
      </c>
      <c r="D1790" s="10" t="s">
        <v>6</v>
      </c>
      <c r="E1790" s="10" t="s">
        <v>1</v>
      </c>
      <c r="F1790">
        <v>16</v>
      </c>
      <c r="G1790">
        <v>2.312579870223999</v>
      </c>
      <c r="H1790">
        <v>1.8282003402709961</v>
      </c>
      <c r="I1790">
        <v>95.375</v>
      </c>
      <c r="J1790">
        <v>0.15615223348140717</v>
      </c>
      <c r="K1790">
        <v>19331</v>
      </c>
      <c r="L1790">
        <v>17723.594679999998</v>
      </c>
      <c r="M1790">
        <v>0.48437950015068054</v>
      </c>
      <c r="N1790">
        <v>0.28425478935241699</v>
      </c>
      <c r="O1790">
        <v>0.40249326825141907</v>
      </c>
      <c r="P1790">
        <v>0.48437950015068054</v>
      </c>
      <c r="Q1790">
        <v>0.56626570224761963</v>
      </c>
      <c r="R1790">
        <v>0.68450421094894409</v>
      </c>
      <c r="S1790" t="s">
        <v>39</v>
      </c>
      <c r="Z1790" s="3"/>
    </row>
    <row r="1791" spans="1:26" hidden="1" x14ac:dyDescent="0.25">
      <c r="A1791" s="10" t="str">
        <f t="shared" si="27"/>
        <v>2016Greater Fresno Area1-in-2October PeakCAISO16</v>
      </c>
      <c r="B1791" s="10" t="s">
        <v>57</v>
      </c>
      <c r="C1791" s="10" t="s">
        <v>37</v>
      </c>
      <c r="D1791" s="10" t="s">
        <v>6</v>
      </c>
      <c r="E1791" s="10" t="s">
        <v>9</v>
      </c>
      <c r="F1791">
        <v>16</v>
      </c>
      <c r="G1791">
        <v>1.8977588415145874</v>
      </c>
      <c r="H1791">
        <v>1.5683207511901855</v>
      </c>
      <c r="I1791">
        <v>91.375</v>
      </c>
      <c r="J1791">
        <v>0.15615223348140717</v>
      </c>
      <c r="K1791">
        <v>19331</v>
      </c>
      <c r="L1791">
        <v>17723.594679999998</v>
      </c>
      <c r="M1791">
        <v>0.32943812012672424</v>
      </c>
      <c r="N1791">
        <v>0.12931342422962189</v>
      </c>
      <c r="O1791">
        <v>0.24755188822746277</v>
      </c>
      <c r="P1791">
        <v>0.32943812012672424</v>
      </c>
      <c r="Q1791">
        <v>0.41132435202598572</v>
      </c>
      <c r="R1791">
        <v>0.52956283092498779</v>
      </c>
      <c r="S1791" t="s">
        <v>39</v>
      </c>
      <c r="Z1791" s="3"/>
    </row>
    <row r="1792" spans="1:26" hidden="1" x14ac:dyDescent="0.25">
      <c r="A1792" s="10" t="str">
        <f t="shared" si="27"/>
        <v>2016Greater Fresno Area1-in-10October PeakPGE16</v>
      </c>
      <c r="B1792" s="10" t="s">
        <v>57</v>
      </c>
      <c r="C1792" s="10" t="s">
        <v>37</v>
      </c>
      <c r="D1792" s="10" t="s">
        <v>6</v>
      </c>
      <c r="E1792" s="10" t="s">
        <v>1</v>
      </c>
      <c r="F1792">
        <v>16</v>
      </c>
      <c r="G1792">
        <v>2.2094929218292236</v>
      </c>
      <c r="H1792">
        <v>1.7177145481109619</v>
      </c>
      <c r="I1792">
        <v>96.5</v>
      </c>
      <c r="J1792">
        <v>0.15615223348140717</v>
      </c>
      <c r="K1792">
        <v>19331</v>
      </c>
      <c r="L1792">
        <v>17723.594679999998</v>
      </c>
      <c r="M1792">
        <v>0.49177843332290649</v>
      </c>
      <c r="N1792">
        <v>0.29165372252464294</v>
      </c>
      <c r="O1792">
        <v>0.40989220142364502</v>
      </c>
      <c r="P1792">
        <v>0.49177843332290649</v>
      </c>
      <c r="Q1792">
        <v>0.57366466522216797</v>
      </c>
      <c r="R1792">
        <v>0.69190311431884766</v>
      </c>
      <c r="S1792" t="s">
        <v>38</v>
      </c>
      <c r="Z1792" s="3"/>
    </row>
    <row r="1793" spans="1:26" hidden="1" x14ac:dyDescent="0.25">
      <c r="A1793" s="10" t="str">
        <f t="shared" si="27"/>
        <v>2016Greater Fresno Area1-in-2October PeakPGE16</v>
      </c>
      <c r="B1793" s="10" t="s">
        <v>57</v>
      </c>
      <c r="C1793" s="10" t="s">
        <v>37</v>
      </c>
      <c r="D1793" s="10" t="s">
        <v>6</v>
      </c>
      <c r="E1793" s="10" t="s">
        <v>9</v>
      </c>
      <c r="F1793">
        <v>16</v>
      </c>
      <c r="G1793">
        <v>1.9905366897583008</v>
      </c>
      <c r="H1793">
        <v>1.6568722724914551</v>
      </c>
      <c r="I1793">
        <v>90.875</v>
      </c>
      <c r="J1793">
        <v>0.15615223348140717</v>
      </c>
      <c r="K1793">
        <v>19331</v>
      </c>
      <c r="L1793">
        <v>17723.594679999998</v>
      </c>
      <c r="M1793">
        <v>0.33366444706916809</v>
      </c>
      <c r="N1793">
        <v>0.13353975117206573</v>
      </c>
      <c r="O1793">
        <v>0.25177821516990662</v>
      </c>
      <c r="P1793">
        <v>0.33366444706916809</v>
      </c>
      <c r="Q1793">
        <v>0.41555067896842957</v>
      </c>
      <c r="R1793">
        <v>0.53378915786743164</v>
      </c>
      <c r="S1793" t="s">
        <v>38</v>
      </c>
      <c r="Z1793" s="3"/>
    </row>
    <row r="1794" spans="1:26" hidden="1" x14ac:dyDescent="0.25">
      <c r="A1794" s="10" t="str">
        <f t="shared" ref="A1794:A1857" si="28">CONCATENATE(B1794,C1794,E1794,D1794,S1794,F1794)</f>
        <v>2016Greater Fresno Area1-in-2October PeakCAISO17</v>
      </c>
      <c r="B1794" s="10" t="s">
        <v>57</v>
      </c>
      <c r="C1794" s="10" t="s">
        <v>37</v>
      </c>
      <c r="D1794" s="10" t="s">
        <v>6</v>
      </c>
      <c r="E1794" s="10" t="s">
        <v>9</v>
      </c>
      <c r="F1794">
        <v>17</v>
      </c>
      <c r="G1794">
        <v>2.1368484497070312</v>
      </c>
      <c r="H1794">
        <v>1.711503267288208</v>
      </c>
      <c r="I1794">
        <v>92</v>
      </c>
      <c r="J1794">
        <v>0.16046801209449768</v>
      </c>
      <c r="K1794">
        <v>19331</v>
      </c>
      <c r="L1794">
        <v>17723.594679999998</v>
      </c>
      <c r="M1794">
        <v>0.42534512281417847</v>
      </c>
      <c r="N1794">
        <v>0.21968932449817657</v>
      </c>
      <c r="O1794">
        <v>0.34119570255279541</v>
      </c>
      <c r="P1794">
        <v>0.42534512281417847</v>
      </c>
      <c r="Q1794">
        <v>0.50949454307556152</v>
      </c>
      <c r="R1794">
        <v>0.63100093603134155</v>
      </c>
      <c r="S1794" t="s">
        <v>39</v>
      </c>
      <c r="Z1794" s="3"/>
    </row>
    <row r="1795" spans="1:26" hidden="1" x14ac:dyDescent="0.25">
      <c r="A1795" s="10" t="str">
        <f t="shared" si="28"/>
        <v>2016Greater Fresno Area1-in-10October PeakCAISO17</v>
      </c>
      <c r="B1795" s="10" t="s">
        <v>57</v>
      </c>
      <c r="C1795" s="10" t="s">
        <v>37</v>
      </c>
      <c r="D1795" s="10" t="s">
        <v>6</v>
      </c>
      <c r="E1795" s="10" t="s">
        <v>1</v>
      </c>
      <c r="F1795">
        <v>17</v>
      </c>
      <c r="G1795">
        <v>2.6039307117462158</v>
      </c>
      <c r="H1795">
        <v>2.016932487487793</v>
      </c>
      <c r="I1795">
        <v>95.5</v>
      </c>
      <c r="J1795">
        <v>0.16046801209449768</v>
      </c>
      <c r="K1795">
        <v>19331</v>
      </c>
      <c r="L1795">
        <v>17723.594679999998</v>
      </c>
      <c r="M1795">
        <v>0.58699822425842285</v>
      </c>
      <c r="N1795">
        <v>0.38134241104125977</v>
      </c>
      <c r="O1795">
        <v>0.50284880399703979</v>
      </c>
      <c r="P1795">
        <v>0.58699822425842285</v>
      </c>
      <c r="Q1795">
        <v>0.67114764451980591</v>
      </c>
      <c r="R1795">
        <v>0.79265403747558594</v>
      </c>
      <c r="S1795" t="s">
        <v>39</v>
      </c>
      <c r="Z1795" s="3"/>
    </row>
    <row r="1796" spans="1:26" hidden="1" x14ac:dyDescent="0.25">
      <c r="A1796" s="10" t="str">
        <f t="shared" si="28"/>
        <v>2016Greater Fresno Area1-in-2October PeakPGE17</v>
      </c>
      <c r="B1796" s="10" t="s">
        <v>57</v>
      </c>
      <c r="C1796" s="10" t="s">
        <v>37</v>
      </c>
      <c r="D1796" s="10" t="s">
        <v>6</v>
      </c>
      <c r="E1796" s="10" t="s">
        <v>9</v>
      </c>
      <c r="F1796">
        <v>17</v>
      </c>
      <c r="G1796">
        <v>2.2413148880004883</v>
      </c>
      <c r="H1796">
        <v>1.79595947265625</v>
      </c>
      <c r="I1796">
        <v>91.625</v>
      </c>
      <c r="J1796">
        <v>0.16046801209449768</v>
      </c>
      <c r="K1796">
        <v>19331</v>
      </c>
      <c r="L1796">
        <v>17723.594679999998</v>
      </c>
      <c r="M1796">
        <v>0.44535544514656067</v>
      </c>
      <c r="N1796">
        <v>0.23969964683055878</v>
      </c>
      <c r="O1796">
        <v>0.36120602488517761</v>
      </c>
      <c r="P1796">
        <v>0.44535544514656067</v>
      </c>
      <c r="Q1796">
        <v>0.52950489521026611</v>
      </c>
      <c r="R1796">
        <v>0.65101122856140137</v>
      </c>
      <c r="S1796" t="s">
        <v>38</v>
      </c>
      <c r="Z1796" s="3"/>
    </row>
    <row r="1797" spans="1:26" hidden="1" x14ac:dyDescent="0.25">
      <c r="A1797" s="10" t="str">
        <f t="shared" si="28"/>
        <v>2016Greater Fresno Area1-in-10October PeakPGE17</v>
      </c>
      <c r="B1797" s="10" t="s">
        <v>57</v>
      </c>
      <c r="C1797" s="10" t="s">
        <v>37</v>
      </c>
      <c r="D1797" s="10" t="s">
        <v>6</v>
      </c>
      <c r="E1797" s="10" t="s">
        <v>1</v>
      </c>
      <c r="F1797">
        <v>17</v>
      </c>
      <c r="G1797">
        <v>2.487856388092041</v>
      </c>
      <c r="H1797">
        <v>1.9079858064651489</v>
      </c>
      <c r="I1797">
        <v>97</v>
      </c>
      <c r="J1797">
        <v>0.16046801209449768</v>
      </c>
      <c r="K1797">
        <v>19331</v>
      </c>
      <c r="L1797">
        <v>17723.594679999998</v>
      </c>
      <c r="M1797">
        <v>0.57987058162689209</v>
      </c>
      <c r="N1797">
        <v>0.374214768409729</v>
      </c>
      <c r="O1797">
        <v>0.49572116136550903</v>
      </c>
      <c r="P1797">
        <v>0.57987058162689209</v>
      </c>
      <c r="Q1797">
        <v>0.66402000188827515</v>
      </c>
      <c r="R1797">
        <v>0.78552639484405518</v>
      </c>
      <c r="S1797" t="s">
        <v>38</v>
      </c>
      <c r="Z1797" s="3"/>
    </row>
    <row r="1798" spans="1:26" hidden="1" x14ac:dyDescent="0.25">
      <c r="A1798" s="10" t="str">
        <f t="shared" si="28"/>
        <v>2016Greater Fresno Area1-in-10October PeakCAISO18</v>
      </c>
      <c r="B1798" s="10" t="s">
        <v>57</v>
      </c>
      <c r="C1798" s="10" t="s">
        <v>37</v>
      </c>
      <c r="D1798" s="10" t="s">
        <v>6</v>
      </c>
      <c r="E1798" s="10" t="s">
        <v>1</v>
      </c>
      <c r="F1798">
        <v>18</v>
      </c>
      <c r="G1798">
        <v>2.8060951232910156</v>
      </c>
      <c r="H1798">
        <v>2.2372534275054932</v>
      </c>
      <c r="I1798">
        <v>95</v>
      </c>
      <c r="J1798">
        <v>0.13599415123462677</v>
      </c>
      <c r="K1798">
        <v>19331</v>
      </c>
      <c r="L1798">
        <v>17723.594679999998</v>
      </c>
      <c r="M1798">
        <v>0.56884163618087769</v>
      </c>
      <c r="N1798">
        <v>0.39455154538154602</v>
      </c>
      <c r="O1798">
        <v>0.49752631783485413</v>
      </c>
      <c r="P1798">
        <v>0.56884163618087769</v>
      </c>
      <c r="Q1798">
        <v>0.64015698432922363</v>
      </c>
      <c r="R1798">
        <v>0.74313175678253174</v>
      </c>
      <c r="S1798" t="s">
        <v>39</v>
      </c>
      <c r="Z1798" s="3"/>
    </row>
    <row r="1799" spans="1:26" hidden="1" x14ac:dyDescent="0.25">
      <c r="A1799" s="10" t="str">
        <f t="shared" si="28"/>
        <v>2016Greater Fresno Area1-in-2October PeakCAISO18</v>
      </c>
      <c r="B1799" s="10" t="s">
        <v>57</v>
      </c>
      <c r="C1799" s="10" t="s">
        <v>37</v>
      </c>
      <c r="D1799" s="10" t="s">
        <v>6</v>
      </c>
      <c r="E1799" s="10" t="s">
        <v>9</v>
      </c>
      <c r="F1799">
        <v>18</v>
      </c>
      <c r="G1799">
        <v>2.3027493953704834</v>
      </c>
      <c r="H1799">
        <v>1.8948452472686768</v>
      </c>
      <c r="I1799">
        <v>90.625</v>
      </c>
      <c r="J1799">
        <v>0.13599415123462677</v>
      </c>
      <c r="K1799">
        <v>19331</v>
      </c>
      <c r="L1799">
        <v>17723.594679999998</v>
      </c>
      <c r="M1799">
        <v>0.40790414810180664</v>
      </c>
      <c r="N1799">
        <v>0.23361404240131378</v>
      </c>
      <c r="O1799">
        <v>0.33658882975578308</v>
      </c>
      <c r="P1799">
        <v>0.40790414810180664</v>
      </c>
      <c r="Q1799">
        <v>0.4792194664478302</v>
      </c>
      <c r="R1799">
        <v>0.58219426870346069</v>
      </c>
      <c r="S1799" t="s">
        <v>39</v>
      </c>
      <c r="Z1799" s="3"/>
    </row>
    <row r="1800" spans="1:26" hidden="1" x14ac:dyDescent="0.25">
      <c r="A1800" s="10" t="str">
        <f t="shared" si="28"/>
        <v>2016Greater Fresno Area1-in-10October PeakPGE18</v>
      </c>
      <c r="B1800" s="10" t="s">
        <v>57</v>
      </c>
      <c r="C1800" s="10" t="s">
        <v>37</v>
      </c>
      <c r="D1800" s="10" t="s">
        <v>6</v>
      </c>
      <c r="E1800" s="10" t="s">
        <v>1</v>
      </c>
      <c r="F1800">
        <v>18</v>
      </c>
      <c r="G1800">
        <v>2.68100905418396</v>
      </c>
      <c r="H1800">
        <v>2.1029863357543945</v>
      </c>
      <c r="I1800">
        <v>96.375</v>
      </c>
      <c r="J1800">
        <v>0.13599415123462677</v>
      </c>
      <c r="K1800">
        <v>19331</v>
      </c>
      <c r="L1800">
        <v>17723.594679999998</v>
      </c>
      <c r="M1800">
        <v>0.57802277803421021</v>
      </c>
      <c r="N1800">
        <v>0.40373268723487854</v>
      </c>
      <c r="O1800">
        <v>0.50670742988586426</v>
      </c>
      <c r="P1800">
        <v>0.57802277803421021</v>
      </c>
      <c r="Q1800">
        <v>0.64933812618255615</v>
      </c>
      <c r="R1800">
        <v>0.75231289863586426</v>
      </c>
      <c r="S1800" t="s">
        <v>38</v>
      </c>
      <c r="Z1800" s="3"/>
    </row>
    <row r="1801" spans="1:26" hidden="1" x14ac:dyDescent="0.25">
      <c r="A1801" s="10" t="str">
        <f t="shared" si="28"/>
        <v>2016Greater Fresno Area1-in-2October PeakPGE18</v>
      </c>
      <c r="B1801" s="10" t="s">
        <v>57</v>
      </c>
      <c r="C1801" s="10" t="s">
        <v>37</v>
      </c>
      <c r="D1801" s="10" t="s">
        <v>6</v>
      </c>
      <c r="E1801" s="10" t="s">
        <v>9</v>
      </c>
      <c r="F1801">
        <v>18</v>
      </c>
      <c r="G1801">
        <v>2.4153263568878174</v>
      </c>
      <c r="H1801">
        <v>1.9884732961654663</v>
      </c>
      <c r="I1801">
        <v>90.75</v>
      </c>
      <c r="J1801">
        <v>0.13599415123462677</v>
      </c>
      <c r="K1801">
        <v>19331</v>
      </c>
      <c r="L1801">
        <v>17723.594679999998</v>
      </c>
      <c r="M1801">
        <v>0.42685303092002869</v>
      </c>
      <c r="N1801">
        <v>0.25256294012069702</v>
      </c>
      <c r="O1801">
        <v>0.35553771257400513</v>
      </c>
      <c r="P1801">
        <v>0.42685303092002869</v>
      </c>
      <c r="Q1801">
        <v>0.49816834926605225</v>
      </c>
      <c r="R1801">
        <v>0.60114312171936035</v>
      </c>
      <c r="S1801" t="s">
        <v>38</v>
      </c>
      <c r="Z1801" s="3"/>
    </row>
    <row r="1802" spans="1:26" hidden="1" x14ac:dyDescent="0.25">
      <c r="A1802" s="10" t="str">
        <f t="shared" si="28"/>
        <v>2016Greater Fresno Area1-in-2October PeakCAISO19</v>
      </c>
      <c r="B1802" s="10" t="s">
        <v>57</v>
      </c>
      <c r="C1802" s="10" t="s">
        <v>37</v>
      </c>
      <c r="D1802" s="10" t="s">
        <v>6</v>
      </c>
      <c r="E1802" s="10" t="s">
        <v>9</v>
      </c>
      <c r="F1802">
        <v>19</v>
      </c>
      <c r="G1802">
        <v>2.3296339511871338</v>
      </c>
      <c r="H1802">
        <v>2.5317225456237793</v>
      </c>
      <c r="I1802">
        <v>86.625</v>
      </c>
      <c r="J1802">
        <v>0.11742977052927017</v>
      </c>
      <c r="K1802">
        <v>19331</v>
      </c>
      <c r="L1802">
        <v>17723.594679999998</v>
      </c>
      <c r="M1802">
        <v>-0.20208865404129028</v>
      </c>
      <c r="N1802">
        <v>-0.35258665680885315</v>
      </c>
      <c r="O1802">
        <v>-0.26366883516311646</v>
      </c>
      <c r="P1802">
        <v>-0.20208865404129028</v>
      </c>
      <c r="Q1802">
        <v>-0.14050848782062531</v>
      </c>
      <c r="R1802">
        <v>-5.1590658724308014E-2</v>
      </c>
      <c r="S1802" t="s">
        <v>39</v>
      </c>
      <c r="Z1802" s="3"/>
    </row>
    <row r="1803" spans="1:26" hidden="1" x14ac:dyDescent="0.25">
      <c r="A1803" s="10" t="str">
        <f t="shared" si="28"/>
        <v>2016Greater Fresno Area1-in-10October PeakCAISO19</v>
      </c>
      <c r="B1803" s="10" t="s">
        <v>57</v>
      </c>
      <c r="C1803" s="10" t="s">
        <v>37</v>
      </c>
      <c r="D1803" s="10" t="s">
        <v>6</v>
      </c>
      <c r="E1803" s="10" t="s">
        <v>1</v>
      </c>
      <c r="F1803">
        <v>19</v>
      </c>
      <c r="G1803">
        <v>2.8388559818267822</v>
      </c>
      <c r="H1803">
        <v>3.0729343891143799</v>
      </c>
      <c r="I1803">
        <v>92.75</v>
      </c>
      <c r="J1803">
        <v>0.11742977052927017</v>
      </c>
      <c r="K1803">
        <v>19331</v>
      </c>
      <c r="L1803">
        <v>17723.594679999998</v>
      </c>
      <c r="M1803">
        <v>-0.23407846689224243</v>
      </c>
      <c r="N1803">
        <v>-0.3845764696598053</v>
      </c>
      <c r="O1803">
        <v>-0.2956586480140686</v>
      </c>
      <c r="P1803">
        <v>-0.23407846689224243</v>
      </c>
      <c r="Q1803">
        <v>-0.17249830067157745</v>
      </c>
      <c r="R1803">
        <v>-8.3580471575260162E-2</v>
      </c>
      <c r="S1803" t="s">
        <v>39</v>
      </c>
      <c r="Z1803" s="3"/>
    </row>
    <row r="1804" spans="1:26" hidden="1" x14ac:dyDescent="0.25">
      <c r="A1804" s="10" t="str">
        <f t="shared" si="28"/>
        <v>2016Greater Fresno Area1-in-10October PeakPGE19</v>
      </c>
      <c r="B1804" s="10" t="s">
        <v>57</v>
      </c>
      <c r="C1804" s="10" t="s">
        <v>37</v>
      </c>
      <c r="D1804" s="10" t="s">
        <v>6</v>
      </c>
      <c r="E1804" s="10" t="s">
        <v>1</v>
      </c>
      <c r="F1804">
        <v>19</v>
      </c>
      <c r="G1804">
        <v>2.7123095989227295</v>
      </c>
      <c r="H1804">
        <v>2.9364116191864014</v>
      </c>
      <c r="I1804">
        <v>92.5</v>
      </c>
      <c r="J1804">
        <v>0.11742977052927017</v>
      </c>
      <c r="K1804">
        <v>19331</v>
      </c>
      <c r="L1804">
        <v>17723.594679999998</v>
      </c>
      <c r="M1804">
        <v>-0.22410210967063904</v>
      </c>
      <c r="N1804">
        <v>-0.3746001124382019</v>
      </c>
      <c r="O1804">
        <v>-0.28568229079246521</v>
      </c>
      <c r="P1804">
        <v>-0.22410210967063904</v>
      </c>
      <c r="Q1804">
        <v>-0.16252194344997406</v>
      </c>
      <c r="R1804">
        <v>-7.3604114353656769E-2</v>
      </c>
      <c r="S1804" t="s">
        <v>38</v>
      </c>
      <c r="Z1804" s="3"/>
    </row>
    <row r="1805" spans="1:26" hidden="1" x14ac:dyDescent="0.25">
      <c r="A1805" s="10" t="str">
        <f t="shared" si="28"/>
        <v>2016Greater Fresno Area1-in-2October PeakPGE19</v>
      </c>
      <c r="B1805" s="10" t="s">
        <v>57</v>
      </c>
      <c r="C1805" s="10" t="s">
        <v>37</v>
      </c>
      <c r="D1805" s="10" t="s">
        <v>6</v>
      </c>
      <c r="E1805" s="10" t="s">
        <v>9</v>
      </c>
      <c r="F1805">
        <v>19</v>
      </c>
      <c r="G1805">
        <v>2.4435250759124756</v>
      </c>
      <c r="H1805">
        <v>2.6547319889068604</v>
      </c>
      <c r="I1805">
        <v>87</v>
      </c>
      <c r="J1805">
        <v>0.11742977052927017</v>
      </c>
      <c r="K1805">
        <v>19331</v>
      </c>
      <c r="L1805">
        <v>17723.594679999998</v>
      </c>
      <c r="M1805">
        <v>-0.21120691299438477</v>
      </c>
      <c r="N1805">
        <v>-0.36170491576194763</v>
      </c>
      <c r="O1805">
        <v>-0.27278709411621094</v>
      </c>
      <c r="P1805">
        <v>-0.21120691299438477</v>
      </c>
      <c r="Q1805">
        <v>-0.14962674677371979</v>
      </c>
      <c r="R1805">
        <v>-6.0708917677402496E-2</v>
      </c>
      <c r="S1805" t="s">
        <v>38</v>
      </c>
      <c r="Z1805" s="3"/>
    </row>
    <row r="1806" spans="1:26" hidden="1" x14ac:dyDescent="0.25">
      <c r="A1806" s="10" t="str">
        <f t="shared" si="28"/>
        <v>2016Greater Fresno Area1-in-2October PeakCAISO20</v>
      </c>
      <c r="B1806" s="10" t="s">
        <v>57</v>
      </c>
      <c r="C1806" s="10" t="s">
        <v>37</v>
      </c>
      <c r="D1806" s="10" t="s">
        <v>6</v>
      </c>
      <c r="E1806" s="10" t="s">
        <v>9</v>
      </c>
      <c r="F1806">
        <v>20</v>
      </c>
      <c r="G1806">
        <v>2.2256045341491699</v>
      </c>
      <c r="H1806">
        <v>2.4146261215209961</v>
      </c>
      <c r="I1806">
        <v>81.375</v>
      </c>
      <c r="J1806">
        <v>7.6294809579849243E-2</v>
      </c>
      <c r="K1806">
        <v>19331</v>
      </c>
      <c r="L1806">
        <v>17723.594679999998</v>
      </c>
      <c r="M1806">
        <v>-0.18902161717414856</v>
      </c>
      <c r="N1806">
        <v>-0.2868010401725769</v>
      </c>
      <c r="O1806">
        <v>-0.22903060913085938</v>
      </c>
      <c r="P1806">
        <v>-0.18902161717414856</v>
      </c>
      <c r="Q1806">
        <v>-0.14901262521743774</v>
      </c>
      <c r="R1806">
        <v>-9.1242186725139618E-2</v>
      </c>
      <c r="S1806" t="s">
        <v>39</v>
      </c>
      <c r="Z1806" s="3"/>
    </row>
    <row r="1807" spans="1:26" hidden="1" x14ac:dyDescent="0.25">
      <c r="A1807" s="10" t="str">
        <f t="shared" si="28"/>
        <v>2016Greater Fresno Area1-in-10October PeakCAISO20</v>
      </c>
      <c r="B1807" s="10" t="s">
        <v>57</v>
      </c>
      <c r="C1807" s="10" t="s">
        <v>37</v>
      </c>
      <c r="D1807" s="10" t="s">
        <v>6</v>
      </c>
      <c r="E1807" s="10" t="s">
        <v>1</v>
      </c>
      <c r="F1807">
        <v>20</v>
      </c>
      <c r="G1807">
        <v>2.7120873928070068</v>
      </c>
      <c r="H1807">
        <v>2.9937067031860352</v>
      </c>
      <c r="I1807">
        <v>89.25</v>
      </c>
      <c r="J1807">
        <v>7.6294809579849243E-2</v>
      </c>
      <c r="K1807">
        <v>19331</v>
      </c>
      <c r="L1807">
        <v>17723.594679999998</v>
      </c>
      <c r="M1807">
        <v>-0.28161922097206116</v>
      </c>
      <c r="N1807">
        <v>-0.3793986439704895</v>
      </c>
      <c r="O1807">
        <v>-0.32162821292877197</v>
      </c>
      <c r="P1807">
        <v>-0.28161922097206116</v>
      </c>
      <c r="Q1807">
        <v>-0.24161022901535034</v>
      </c>
      <c r="R1807">
        <v>-0.18383979797363281</v>
      </c>
      <c r="S1807" t="s">
        <v>39</v>
      </c>
      <c r="Z1807" s="3"/>
    </row>
    <row r="1808" spans="1:26" hidden="1" x14ac:dyDescent="0.25">
      <c r="A1808" s="10" t="str">
        <f t="shared" si="28"/>
        <v>2016Greater Fresno Area1-in-10October PeakPGE20</v>
      </c>
      <c r="B1808" s="10" t="s">
        <v>57</v>
      </c>
      <c r="C1808" s="10" t="s">
        <v>37</v>
      </c>
      <c r="D1808" s="10" t="s">
        <v>6</v>
      </c>
      <c r="E1808" s="10" t="s">
        <v>1</v>
      </c>
      <c r="F1808">
        <v>20</v>
      </c>
      <c r="G1808">
        <v>2.5911920070648193</v>
      </c>
      <c r="H1808">
        <v>2.8514478206634521</v>
      </c>
      <c r="I1808">
        <v>87.75</v>
      </c>
      <c r="J1808">
        <v>7.6294809579849243E-2</v>
      </c>
      <c r="K1808">
        <v>19331</v>
      </c>
      <c r="L1808">
        <v>17723.594679999998</v>
      </c>
      <c r="M1808">
        <v>-0.26025572419166565</v>
      </c>
      <c r="N1808">
        <v>-0.35803514719009399</v>
      </c>
      <c r="O1808">
        <v>-0.30026471614837646</v>
      </c>
      <c r="P1808">
        <v>-0.26025572419166565</v>
      </c>
      <c r="Q1808">
        <v>-0.22024673223495483</v>
      </c>
      <c r="R1808">
        <v>-0.1624763011932373</v>
      </c>
      <c r="S1808" t="s">
        <v>38</v>
      </c>
      <c r="Z1808" s="3"/>
    </row>
    <row r="1809" spans="1:26" hidden="1" x14ac:dyDescent="0.25">
      <c r="A1809" s="10" t="str">
        <f t="shared" si="28"/>
        <v>2016Greater Fresno Area1-in-2October PeakPGE20</v>
      </c>
      <c r="B1809" s="10" t="s">
        <v>57</v>
      </c>
      <c r="C1809" s="10" t="s">
        <v>37</v>
      </c>
      <c r="D1809" s="10" t="s">
        <v>6</v>
      </c>
      <c r="E1809" s="10" t="s">
        <v>9</v>
      </c>
      <c r="F1809">
        <v>20</v>
      </c>
      <c r="G1809">
        <v>2.3344101905822754</v>
      </c>
      <c r="H1809">
        <v>2.5438597202301025</v>
      </c>
      <c r="I1809">
        <v>82.125</v>
      </c>
      <c r="J1809">
        <v>7.6294809579849243E-2</v>
      </c>
      <c r="K1809">
        <v>19331</v>
      </c>
      <c r="L1809">
        <v>17723.594679999998</v>
      </c>
      <c r="M1809">
        <v>-0.20944955945014954</v>
      </c>
      <c r="N1809">
        <v>-0.30722898244857788</v>
      </c>
      <c r="O1809">
        <v>-0.24945855140686035</v>
      </c>
      <c r="P1809">
        <v>-0.20944955945014954</v>
      </c>
      <c r="Q1809">
        <v>-0.16944056749343872</v>
      </c>
      <c r="R1809">
        <v>-0.11167012900114059</v>
      </c>
      <c r="S1809" t="s">
        <v>38</v>
      </c>
      <c r="Z1809" s="3"/>
    </row>
    <row r="1810" spans="1:26" hidden="1" x14ac:dyDescent="0.25">
      <c r="A1810" s="10" t="str">
        <f t="shared" si="28"/>
        <v>2016Greater Fresno Area1-in-10October PeakCAISO21</v>
      </c>
      <c r="B1810" s="10" t="s">
        <v>57</v>
      </c>
      <c r="C1810" s="10" t="s">
        <v>37</v>
      </c>
      <c r="D1810" s="10" t="s">
        <v>6</v>
      </c>
      <c r="E1810" s="10" t="s">
        <v>1</v>
      </c>
      <c r="F1810">
        <v>21</v>
      </c>
      <c r="G1810">
        <v>2.527334451675415</v>
      </c>
      <c r="H1810">
        <v>2.6971321105957031</v>
      </c>
      <c r="I1810">
        <v>87</v>
      </c>
      <c r="J1810">
        <v>7.6630406081676483E-2</v>
      </c>
      <c r="K1810">
        <v>19331</v>
      </c>
      <c r="L1810">
        <v>17723.594679999998</v>
      </c>
      <c r="M1810">
        <v>-0.16979776322841644</v>
      </c>
      <c r="N1810">
        <v>-0.26800727844238281</v>
      </c>
      <c r="O1810">
        <v>-0.20998275279998779</v>
      </c>
      <c r="P1810">
        <v>-0.16979776322841644</v>
      </c>
      <c r="Q1810">
        <v>-0.12961277365684509</v>
      </c>
      <c r="R1810">
        <v>-7.1588233113288879E-2</v>
      </c>
      <c r="S1810" t="s">
        <v>39</v>
      </c>
      <c r="Z1810" s="3"/>
    </row>
    <row r="1811" spans="1:26" hidden="1" x14ac:dyDescent="0.25">
      <c r="A1811" s="10" t="str">
        <f t="shared" si="28"/>
        <v>2016Greater Fresno Area1-in-2October PeakCAISO21</v>
      </c>
      <c r="B1811" s="10" t="s">
        <v>57</v>
      </c>
      <c r="C1811" s="10" t="s">
        <v>37</v>
      </c>
      <c r="D1811" s="10" t="s">
        <v>6</v>
      </c>
      <c r="E1811" s="10" t="s">
        <v>9</v>
      </c>
      <c r="F1811">
        <v>21</v>
      </c>
      <c r="G1811">
        <v>2.0739915370941162</v>
      </c>
      <c r="H1811">
        <v>2.1669931411743164</v>
      </c>
      <c r="I1811">
        <v>77.875</v>
      </c>
      <c r="J1811">
        <v>7.6630406081676483E-2</v>
      </c>
      <c r="K1811">
        <v>19331</v>
      </c>
      <c r="L1811">
        <v>17723.594679999998</v>
      </c>
      <c r="M1811">
        <v>-9.3001715838909149E-2</v>
      </c>
      <c r="N1811">
        <v>-0.19121123850345612</v>
      </c>
      <c r="O1811">
        <v>-0.1331866979598999</v>
      </c>
      <c r="P1811">
        <v>-9.3001715838909149E-2</v>
      </c>
      <c r="Q1811">
        <v>-5.2816729992628098E-2</v>
      </c>
      <c r="R1811">
        <v>5.2078124135732651E-3</v>
      </c>
      <c r="S1811" t="s">
        <v>39</v>
      </c>
      <c r="Z1811" s="3"/>
    </row>
    <row r="1812" spans="1:26" hidden="1" x14ac:dyDescent="0.25">
      <c r="A1812" s="10" t="str">
        <f t="shared" si="28"/>
        <v>2016Greater Fresno Area1-in-10October PeakPGE21</v>
      </c>
      <c r="B1812" s="10" t="s">
        <v>57</v>
      </c>
      <c r="C1812" s="10" t="s">
        <v>37</v>
      </c>
      <c r="D1812" s="10" t="s">
        <v>6</v>
      </c>
      <c r="E1812" s="10" t="s">
        <v>1</v>
      </c>
      <c r="F1812">
        <v>21</v>
      </c>
      <c r="G1812">
        <v>2.4146745204925537</v>
      </c>
      <c r="H1812">
        <v>2.5659723281860352</v>
      </c>
      <c r="I1812">
        <v>85.25</v>
      </c>
      <c r="J1812">
        <v>7.6630406081676483E-2</v>
      </c>
      <c r="K1812">
        <v>19331</v>
      </c>
      <c r="L1812">
        <v>17723.594679999998</v>
      </c>
      <c r="M1812">
        <v>-0.15129777789115906</v>
      </c>
      <c r="N1812">
        <v>-0.24950730800628662</v>
      </c>
      <c r="O1812">
        <v>-0.19148276746273041</v>
      </c>
      <c r="P1812">
        <v>-0.15129777789115906</v>
      </c>
      <c r="Q1812">
        <v>-0.1111127957701683</v>
      </c>
      <c r="R1812">
        <v>-5.3088247776031494E-2</v>
      </c>
      <c r="S1812" t="s">
        <v>38</v>
      </c>
      <c r="Z1812" s="3"/>
    </row>
    <row r="1813" spans="1:26" hidden="1" x14ac:dyDescent="0.25">
      <c r="A1813" s="10" t="str">
        <f t="shared" si="28"/>
        <v>2016Greater Fresno Area1-in-2October PeakPGE21</v>
      </c>
      <c r="B1813" s="10" t="s">
        <v>57</v>
      </c>
      <c r="C1813" s="10" t="s">
        <v>37</v>
      </c>
      <c r="D1813" s="10" t="s">
        <v>6</v>
      </c>
      <c r="E1813" s="10" t="s">
        <v>9</v>
      </c>
      <c r="F1813">
        <v>21</v>
      </c>
      <c r="G1813">
        <v>2.1753849983215332</v>
      </c>
      <c r="H1813">
        <v>2.2891030311584473</v>
      </c>
      <c r="I1813">
        <v>78.25</v>
      </c>
      <c r="J1813">
        <v>7.6630406081676483E-2</v>
      </c>
      <c r="K1813">
        <v>19331</v>
      </c>
      <c r="L1813">
        <v>17723.594679999998</v>
      </c>
      <c r="M1813">
        <v>-0.11371802538633347</v>
      </c>
      <c r="N1813">
        <v>-0.21192754805088043</v>
      </c>
      <c r="O1813">
        <v>-0.15390300750732422</v>
      </c>
      <c r="P1813">
        <v>-0.11371802538633347</v>
      </c>
      <c r="Q1813">
        <v>-7.3533043265342712E-2</v>
      </c>
      <c r="R1813">
        <v>-1.5508497133851051E-2</v>
      </c>
      <c r="S1813" t="s">
        <v>38</v>
      </c>
      <c r="Z1813" s="3"/>
    </row>
    <row r="1814" spans="1:26" hidden="1" x14ac:dyDescent="0.25">
      <c r="A1814" s="10" t="str">
        <f t="shared" si="28"/>
        <v>2016Greater Fresno Area1-in-2October PeakCAISO22</v>
      </c>
      <c r="B1814" s="10" t="s">
        <v>57</v>
      </c>
      <c r="C1814" s="10" t="s">
        <v>37</v>
      </c>
      <c r="D1814" s="10" t="s">
        <v>6</v>
      </c>
      <c r="E1814" s="10" t="s">
        <v>9</v>
      </c>
      <c r="F1814">
        <v>22</v>
      </c>
      <c r="G1814">
        <v>1.8759379386901855</v>
      </c>
      <c r="H1814">
        <v>1.9061397314071655</v>
      </c>
      <c r="I1814">
        <v>74.625</v>
      </c>
      <c r="J1814">
        <v>6.3674606382846832E-2</v>
      </c>
      <c r="K1814">
        <v>19331</v>
      </c>
      <c r="L1814">
        <v>17723.594679999998</v>
      </c>
      <c r="M1814">
        <v>-3.0201764777302742E-2</v>
      </c>
      <c r="N1814">
        <v>-0.11180713772773743</v>
      </c>
      <c r="O1814">
        <v>-6.3592731952667236E-2</v>
      </c>
      <c r="P1814">
        <v>-3.0201764777302742E-2</v>
      </c>
      <c r="Q1814">
        <v>3.1891989056020975E-3</v>
      </c>
      <c r="R1814">
        <v>5.1403611898422241E-2</v>
      </c>
      <c r="S1814" t="s">
        <v>39</v>
      </c>
      <c r="Z1814" s="3"/>
    </row>
    <row r="1815" spans="1:26" hidden="1" x14ac:dyDescent="0.25">
      <c r="A1815" s="10" t="str">
        <f t="shared" si="28"/>
        <v>2016Greater Fresno Area1-in-10October PeakCAISO22</v>
      </c>
      <c r="B1815" s="10" t="s">
        <v>57</v>
      </c>
      <c r="C1815" s="10" t="s">
        <v>37</v>
      </c>
      <c r="D1815" s="10" t="s">
        <v>6</v>
      </c>
      <c r="E1815" s="10" t="s">
        <v>1</v>
      </c>
      <c r="F1815">
        <v>22</v>
      </c>
      <c r="G1815">
        <v>2.2859892845153809</v>
      </c>
      <c r="H1815">
        <v>2.3804385662078857</v>
      </c>
      <c r="I1815">
        <v>85.125</v>
      </c>
      <c r="J1815">
        <v>6.3674606382846832E-2</v>
      </c>
      <c r="K1815">
        <v>19331</v>
      </c>
      <c r="L1815">
        <v>17723.594679999998</v>
      </c>
      <c r="M1815">
        <v>-9.4449177384376526E-2</v>
      </c>
      <c r="N1815">
        <v>-0.17605455219745636</v>
      </c>
      <c r="O1815">
        <v>-0.12784014642238617</v>
      </c>
      <c r="P1815">
        <v>-9.4449177384376526E-2</v>
      </c>
      <c r="Q1815">
        <v>-6.1058212071657181E-2</v>
      </c>
      <c r="R1815">
        <v>-1.2843801639974117E-2</v>
      </c>
      <c r="S1815" t="s">
        <v>39</v>
      </c>
      <c r="Z1815" s="3"/>
    </row>
    <row r="1816" spans="1:26" hidden="1" x14ac:dyDescent="0.25">
      <c r="A1816" s="10" t="str">
        <f t="shared" si="28"/>
        <v>2016Greater Fresno Area1-in-10October PeakPGE22</v>
      </c>
      <c r="B1816" s="10" t="s">
        <v>57</v>
      </c>
      <c r="C1816" s="10" t="s">
        <v>37</v>
      </c>
      <c r="D1816" s="10" t="s">
        <v>6</v>
      </c>
      <c r="E1816" s="10" t="s">
        <v>1</v>
      </c>
      <c r="F1816">
        <v>22</v>
      </c>
      <c r="G1816">
        <v>2.1840877532958984</v>
      </c>
      <c r="H1816">
        <v>2.264507532119751</v>
      </c>
      <c r="I1816">
        <v>82.5</v>
      </c>
      <c r="J1816">
        <v>6.3674606382846832E-2</v>
      </c>
      <c r="K1816">
        <v>19331</v>
      </c>
      <c r="L1816">
        <v>17723.594679999998</v>
      </c>
      <c r="M1816">
        <v>-8.0419741570949554E-2</v>
      </c>
      <c r="N1816">
        <v>-0.16202512383460999</v>
      </c>
      <c r="O1816">
        <v>-0.1138107031583786</v>
      </c>
      <c r="P1816">
        <v>-8.0419741570949554E-2</v>
      </c>
      <c r="Q1816">
        <v>-4.7028776258230209E-2</v>
      </c>
      <c r="R1816">
        <v>1.1856339406222105E-3</v>
      </c>
      <c r="S1816" t="s">
        <v>38</v>
      </c>
      <c r="Z1816" s="3"/>
    </row>
    <row r="1817" spans="1:26" hidden="1" x14ac:dyDescent="0.25">
      <c r="A1817" s="10" t="str">
        <f t="shared" si="28"/>
        <v>2016Greater Fresno Area1-in-2October PeakPGE22</v>
      </c>
      <c r="B1817" s="10" t="s">
        <v>57</v>
      </c>
      <c r="C1817" s="10" t="s">
        <v>37</v>
      </c>
      <c r="D1817" s="10" t="s">
        <v>6</v>
      </c>
      <c r="E1817" s="10" t="s">
        <v>9</v>
      </c>
      <c r="F1817">
        <v>22</v>
      </c>
      <c r="G1817">
        <v>1.967648983001709</v>
      </c>
      <c r="H1817">
        <v>2.0177841186523438</v>
      </c>
      <c r="I1817">
        <v>75.125</v>
      </c>
      <c r="J1817">
        <v>6.3674606382846832E-2</v>
      </c>
      <c r="K1817">
        <v>19331</v>
      </c>
      <c r="L1817">
        <v>17723.594679999998</v>
      </c>
      <c r="M1817">
        <v>-5.0135213881731033E-2</v>
      </c>
      <c r="N1817">
        <v>-0.13174058496952057</v>
      </c>
      <c r="O1817">
        <v>-8.3526179194450378E-2</v>
      </c>
      <c r="P1817">
        <v>-5.0135213881731033E-2</v>
      </c>
      <c r="Q1817">
        <v>-1.6744250431656837E-2</v>
      </c>
      <c r="R1817">
        <v>3.1470160931348801E-2</v>
      </c>
      <c r="S1817" t="s">
        <v>38</v>
      </c>
      <c r="Z1817" s="3"/>
    </row>
    <row r="1818" spans="1:26" hidden="1" x14ac:dyDescent="0.25">
      <c r="A1818" s="10" t="str">
        <f t="shared" si="28"/>
        <v>2016Greater Fresno Area1-in-2October PeakCAISO23</v>
      </c>
      <c r="B1818" s="10" t="s">
        <v>57</v>
      </c>
      <c r="C1818" s="10" t="s">
        <v>37</v>
      </c>
      <c r="D1818" s="10" t="s">
        <v>6</v>
      </c>
      <c r="E1818" s="10" t="s">
        <v>9</v>
      </c>
      <c r="F1818">
        <v>23</v>
      </c>
      <c r="G1818">
        <v>1.5616427659988403</v>
      </c>
      <c r="H1818">
        <v>1.5866663455963135</v>
      </c>
      <c r="I1818">
        <v>72.875</v>
      </c>
      <c r="J1818">
        <v>5.8387260884046555E-2</v>
      </c>
      <c r="K1818">
        <v>19331</v>
      </c>
      <c r="L1818">
        <v>17723.594679999998</v>
      </c>
      <c r="M1818">
        <v>-2.5023540481925011E-2</v>
      </c>
      <c r="N1818">
        <v>-9.9852651357650757E-2</v>
      </c>
      <c r="O1818">
        <v>-5.5641818791627884E-2</v>
      </c>
      <c r="P1818">
        <v>-2.5023540481925011E-2</v>
      </c>
      <c r="Q1818">
        <v>5.5947392247617245E-3</v>
      </c>
      <c r="R1818">
        <v>4.9805574119091034E-2</v>
      </c>
      <c r="S1818" t="s">
        <v>39</v>
      </c>
      <c r="Z1818" s="3"/>
    </row>
    <row r="1819" spans="1:26" hidden="1" x14ac:dyDescent="0.25">
      <c r="A1819" s="10" t="str">
        <f t="shared" si="28"/>
        <v>2016Greater Fresno Area1-in-10October PeakCAISO23</v>
      </c>
      <c r="B1819" s="10" t="s">
        <v>57</v>
      </c>
      <c r="C1819" s="10" t="s">
        <v>37</v>
      </c>
      <c r="D1819" s="10" t="s">
        <v>6</v>
      </c>
      <c r="E1819" s="10" t="s">
        <v>1</v>
      </c>
      <c r="F1819">
        <v>23</v>
      </c>
      <c r="G1819">
        <v>1.90299391746521</v>
      </c>
      <c r="H1819">
        <v>1.9731764793395996</v>
      </c>
      <c r="I1819">
        <v>82.125</v>
      </c>
      <c r="J1819">
        <v>5.8387260884046555E-2</v>
      </c>
      <c r="K1819">
        <v>19331</v>
      </c>
      <c r="L1819">
        <v>17723.594679999998</v>
      </c>
      <c r="M1819">
        <v>-7.0182599127292633E-2</v>
      </c>
      <c r="N1819">
        <v>-0.14501170814037323</v>
      </c>
      <c r="O1819">
        <v>-0.10080087929964066</v>
      </c>
      <c r="P1819">
        <v>-7.0182599127292633E-2</v>
      </c>
      <c r="Q1819">
        <v>-3.9564318954944611E-2</v>
      </c>
      <c r="R1819">
        <v>4.6465145424008369E-3</v>
      </c>
      <c r="S1819" t="s">
        <v>39</v>
      </c>
      <c r="Z1819" s="3"/>
    </row>
    <row r="1820" spans="1:26" hidden="1" x14ac:dyDescent="0.25">
      <c r="A1820" s="10" t="str">
        <f t="shared" si="28"/>
        <v>2016Greater Fresno Area1-in-10October PeakPGE23</v>
      </c>
      <c r="B1820" s="10" t="s">
        <v>57</v>
      </c>
      <c r="C1820" s="10" t="s">
        <v>37</v>
      </c>
      <c r="D1820" s="10" t="s">
        <v>6</v>
      </c>
      <c r="E1820" s="10" t="s">
        <v>1</v>
      </c>
      <c r="F1820">
        <v>23</v>
      </c>
      <c r="G1820">
        <v>1.8181649446487427</v>
      </c>
      <c r="H1820">
        <v>1.8789188861846924</v>
      </c>
      <c r="I1820">
        <v>79.25</v>
      </c>
      <c r="J1820">
        <v>5.8387260884046555E-2</v>
      </c>
      <c r="K1820">
        <v>19331</v>
      </c>
      <c r="L1820">
        <v>17723.594679999998</v>
      </c>
      <c r="M1820">
        <v>-6.0753952711820602E-2</v>
      </c>
      <c r="N1820">
        <v>-0.13558307290077209</v>
      </c>
      <c r="O1820">
        <v>-9.1372229158878326E-2</v>
      </c>
      <c r="P1820">
        <v>-6.0753952711820602E-2</v>
      </c>
      <c r="Q1820">
        <v>-3.013567253947258E-2</v>
      </c>
      <c r="R1820">
        <v>1.4075160957872868E-2</v>
      </c>
      <c r="S1820" t="s">
        <v>38</v>
      </c>
      <c r="Z1820" s="3"/>
    </row>
    <row r="1821" spans="1:26" hidden="1" x14ac:dyDescent="0.25">
      <c r="A1821" s="10" t="str">
        <f t="shared" si="28"/>
        <v>2016Greater Fresno Area1-in-2October PeakPGE23</v>
      </c>
      <c r="B1821" s="10" t="s">
        <v>57</v>
      </c>
      <c r="C1821" s="10" t="s">
        <v>37</v>
      </c>
      <c r="D1821" s="10" t="s">
        <v>6</v>
      </c>
      <c r="E1821" s="10" t="s">
        <v>9</v>
      </c>
      <c r="F1821">
        <v>23</v>
      </c>
      <c r="G1821">
        <v>1.6379885673522949</v>
      </c>
      <c r="H1821">
        <v>1.6756391525268555</v>
      </c>
      <c r="I1821">
        <v>72.625</v>
      </c>
      <c r="J1821">
        <v>5.8387260884046555E-2</v>
      </c>
      <c r="K1821">
        <v>19331</v>
      </c>
      <c r="L1821">
        <v>17723.594679999998</v>
      </c>
      <c r="M1821">
        <v>-3.7650611251592636E-2</v>
      </c>
      <c r="N1821">
        <v>-0.11247972398996353</v>
      </c>
      <c r="O1821">
        <v>-6.826888769865036E-2</v>
      </c>
      <c r="P1821">
        <v>-3.7650611251592636E-2</v>
      </c>
      <c r="Q1821">
        <v>-7.032331544905901E-3</v>
      </c>
      <c r="R1821">
        <v>3.7178501486778259E-2</v>
      </c>
      <c r="S1821" t="s">
        <v>38</v>
      </c>
      <c r="Z1821" s="3"/>
    </row>
    <row r="1822" spans="1:26" hidden="1" x14ac:dyDescent="0.25">
      <c r="A1822" s="10" t="str">
        <f t="shared" si="28"/>
        <v>2016Greater Fresno Area1-in-10October PeakCAISO24</v>
      </c>
      <c r="B1822" s="10" t="s">
        <v>57</v>
      </c>
      <c r="C1822" s="10" t="s">
        <v>37</v>
      </c>
      <c r="D1822" s="10" t="s">
        <v>6</v>
      </c>
      <c r="E1822" s="10" t="s">
        <v>1</v>
      </c>
      <c r="F1822">
        <v>24</v>
      </c>
      <c r="G1822">
        <v>1.5381579399108887</v>
      </c>
      <c r="H1822">
        <v>1.5960980653762817</v>
      </c>
      <c r="I1822">
        <v>79.25</v>
      </c>
      <c r="J1822">
        <v>4.4309847056865692E-2</v>
      </c>
      <c r="K1822">
        <v>19331</v>
      </c>
      <c r="L1822">
        <v>17723.594679999998</v>
      </c>
      <c r="M1822">
        <v>-5.7940158993005753E-2</v>
      </c>
      <c r="N1822">
        <v>-0.11472766101360321</v>
      </c>
      <c r="O1822">
        <v>-8.1176243722438812E-2</v>
      </c>
      <c r="P1822">
        <v>-5.7940158993005753E-2</v>
      </c>
      <c r="Q1822">
        <v>-3.4704074263572693E-2</v>
      </c>
      <c r="R1822">
        <v>-1.1526589514687657E-3</v>
      </c>
      <c r="S1822" t="s">
        <v>39</v>
      </c>
      <c r="Z1822" s="3"/>
    </row>
    <row r="1823" spans="1:26" hidden="1" x14ac:dyDescent="0.25">
      <c r="A1823" s="10" t="str">
        <f t="shared" si="28"/>
        <v>2016Greater Fresno Area1-in-2October PeakCAISO24</v>
      </c>
      <c r="B1823" s="10" t="s">
        <v>57</v>
      </c>
      <c r="C1823" s="10" t="s">
        <v>37</v>
      </c>
      <c r="D1823" s="10" t="s">
        <v>6</v>
      </c>
      <c r="E1823" s="10" t="s">
        <v>9</v>
      </c>
      <c r="F1823">
        <v>24</v>
      </c>
      <c r="G1823">
        <v>1.2622495889663696</v>
      </c>
      <c r="H1823">
        <v>1.2851718664169312</v>
      </c>
      <c r="I1823">
        <v>70.625</v>
      </c>
      <c r="J1823">
        <v>4.4309847056865692E-2</v>
      </c>
      <c r="K1823">
        <v>19331</v>
      </c>
      <c r="L1823">
        <v>17723.594679999998</v>
      </c>
      <c r="M1823">
        <v>-2.2922297939658165E-2</v>
      </c>
      <c r="N1823">
        <v>-7.9709798097610474E-2</v>
      </c>
      <c r="O1823">
        <v>-4.6158380806446075E-2</v>
      </c>
      <c r="P1823">
        <v>-2.2922297939658165E-2</v>
      </c>
      <c r="Q1823">
        <v>3.137858584523201E-4</v>
      </c>
      <c r="R1823">
        <v>3.3865202218294144E-2</v>
      </c>
      <c r="S1823" t="s">
        <v>39</v>
      </c>
      <c r="Z1823" s="3"/>
    </row>
    <row r="1824" spans="1:26" hidden="1" x14ac:dyDescent="0.25">
      <c r="A1824" s="10" t="str">
        <f t="shared" si="28"/>
        <v>2016Greater Fresno Area1-in-2October PeakPGE24</v>
      </c>
      <c r="B1824" s="10" t="s">
        <v>57</v>
      </c>
      <c r="C1824" s="10" t="s">
        <v>37</v>
      </c>
      <c r="D1824" s="10" t="s">
        <v>6</v>
      </c>
      <c r="E1824" s="10" t="s">
        <v>9</v>
      </c>
      <c r="F1824">
        <v>24</v>
      </c>
      <c r="G1824">
        <v>1.3239585161209106</v>
      </c>
      <c r="H1824">
        <v>1.3542009592056274</v>
      </c>
      <c r="I1824">
        <v>70.75</v>
      </c>
      <c r="J1824">
        <v>4.4309847056865692E-2</v>
      </c>
      <c r="K1824">
        <v>19331</v>
      </c>
      <c r="L1824">
        <v>17723.594679999998</v>
      </c>
      <c r="M1824">
        <v>-3.0242389068007469E-2</v>
      </c>
      <c r="N1824">
        <v>-8.7029889225959778E-2</v>
      </c>
      <c r="O1824">
        <v>-5.347847193479538E-2</v>
      </c>
      <c r="P1824">
        <v>-3.0242389068007469E-2</v>
      </c>
      <c r="Q1824">
        <v>-7.0063052698969841E-3</v>
      </c>
      <c r="R1824">
        <v>2.6545111089944839E-2</v>
      </c>
      <c r="S1824" t="s">
        <v>38</v>
      </c>
      <c r="Z1824" s="3"/>
    </row>
    <row r="1825" spans="1:26" hidden="1" x14ac:dyDescent="0.25">
      <c r="A1825" s="10" t="str">
        <f t="shared" si="28"/>
        <v>2016Greater Fresno Area1-in-10October PeakPGE24</v>
      </c>
      <c r="B1825" s="10" t="s">
        <v>57</v>
      </c>
      <c r="C1825" s="10" t="s">
        <v>37</v>
      </c>
      <c r="D1825" s="10" t="s">
        <v>6</v>
      </c>
      <c r="E1825" s="10" t="s">
        <v>1</v>
      </c>
      <c r="F1825">
        <v>24</v>
      </c>
      <c r="G1825">
        <v>1.4695920944213867</v>
      </c>
      <c r="H1825">
        <v>1.5192269086837769</v>
      </c>
      <c r="I1825">
        <v>75.625</v>
      </c>
      <c r="J1825">
        <v>4.4309847056865692E-2</v>
      </c>
      <c r="K1825">
        <v>19331</v>
      </c>
      <c r="L1825">
        <v>17723.594679999998</v>
      </c>
      <c r="M1825">
        <v>-4.9634836614131927E-2</v>
      </c>
      <c r="N1825">
        <v>-0.10642233490943909</v>
      </c>
      <c r="O1825">
        <v>-7.2870917618274689E-2</v>
      </c>
      <c r="P1825">
        <v>-4.9634836614131927E-2</v>
      </c>
      <c r="Q1825">
        <v>-2.6398753747344017E-2</v>
      </c>
      <c r="R1825">
        <v>7.1526635438203812E-3</v>
      </c>
      <c r="S1825" t="s">
        <v>38</v>
      </c>
      <c r="Z1825" s="3"/>
    </row>
    <row r="1826" spans="1:26" hidden="1" x14ac:dyDescent="0.25">
      <c r="A1826" s="10" t="str">
        <f t="shared" si="28"/>
        <v>2016Greater Fresno Area1-in-10September PeakCAISO1</v>
      </c>
      <c r="B1826" s="10" t="s">
        <v>57</v>
      </c>
      <c r="C1826" s="10" t="s">
        <v>37</v>
      </c>
      <c r="D1826" s="10" t="s">
        <v>7</v>
      </c>
      <c r="E1826" s="10" t="s">
        <v>1</v>
      </c>
      <c r="F1826">
        <v>1</v>
      </c>
      <c r="G1826">
        <v>1.2214112281799316</v>
      </c>
      <c r="H1826">
        <v>1.2214112281799316</v>
      </c>
      <c r="I1826">
        <v>79.75</v>
      </c>
      <c r="J1826">
        <v>0</v>
      </c>
      <c r="K1826">
        <v>19331</v>
      </c>
      <c r="L1826">
        <v>17726.090518000001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 t="s">
        <v>39</v>
      </c>
      <c r="Z1826" s="3"/>
    </row>
    <row r="1827" spans="1:26" hidden="1" x14ac:dyDescent="0.25">
      <c r="A1827" s="10" t="str">
        <f t="shared" si="28"/>
        <v>2016Greater Fresno Area1-in-2September PeakCAISO1</v>
      </c>
      <c r="B1827" s="10" t="s">
        <v>57</v>
      </c>
      <c r="C1827" s="10" t="s">
        <v>37</v>
      </c>
      <c r="D1827" s="10" t="s">
        <v>7</v>
      </c>
      <c r="E1827" s="10" t="s">
        <v>9</v>
      </c>
      <c r="F1827">
        <v>1</v>
      </c>
      <c r="G1827">
        <v>1.1886570453643799</v>
      </c>
      <c r="H1827">
        <v>1.1886570453643799</v>
      </c>
      <c r="I1827">
        <v>80.5</v>
      </c>
      <c r="J1827">
        <v>0</v>
      </c>
      <c r="K1827">
        <v>19331</v>
      </c>
      <c r="L1827">
        <v>17726.090518000001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 t="s">
        <v>39</v>
      </c>
      <c r="Z1827" s="3"/>
    </row>
    <row r="1828" spans="1:26" hidden="1" x14ac:dyDescent="0.25">
      <c r="A1828" s="10" t="str">
        <f t="shared" si="28"/>
        <v>2016Greater Fresno Area1-in-10September PeakPGE1</v>
      </c>
      <c r="B1828" s="10" t="s">
        <v>57</v>
      </c>
      <c r="C1828" s="10" t="s">
        <v>37</v>
      </c>
      <c r="D1828" s="10" t="s">
        <v>7</v>
      </c>
      <c r="E1828" s="10" t="s">
        <v>1</v>
      </c>
      <c r="F1828">
        <v>1</v>
      </c>
      <c r="G1828">
        <v>1.2071442604064941</v>
      </c>
      <c r="H1828">
        <v>1.2071442604064941</v>
      </c>
      <c r="I1828">
        <v>79.5</v>
      </c>
      <c r="J1828">
        <v>0</v>
      </c>
      <c r="K1828">
        <v>19331</v>
      </c>
      <c r="L1828">
        <v>17726.090518000001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 t="s">
        <v>38</v>
      </c>
      <c r="Z1828" s="3"/>
    </row>
    <row r="1829" spans="1:26" hidden="1" x14ac:dyDescent="0.25">
      <c r="A1829" s="10" t="str">
        <f t="shared" si="28"/>
        <v>2016Greater Fresno Area1-in-2September PeakPGE1</v>
      </c>
      <c r="B1829" s="10" t="s">
        <v>57</v>
      </c>
      <c r="C1829" s="10" t="s">
        <v>37</v>
      </c>
      <c r="D1829" s="10" t="s">
        <v>7</v>
      </c>
      <c r="E1829" s="10" t="s">
        <v>9</v>
      </c>
      <c r="F1829">
        <v>1</v>
      </c>
      <c r="G1829">
        <v>1.2593898773193359</v>
      </c>
      <c r="H1829">
        <v>1.2593898773193359</v>
      </c>
      <c r="I1829">
        <v>82.625</v>
      </c>
      <c r="J1829">
        <v>0</v>
      </c>
      <c r="K1829">
        <v>19331</v>
      </c>
      <c r="L1829">
        <v>17726.090518000001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 t="s">
        <v>38</v>
      </c>
      <c r="Z1829" s="3"/>
    </row>
    <row r="1830" spans="1:26" hidden="1" x14ac:dyDescent="0.25">
      <c r="A1830" s="10" t="str">
        <f t="shared" si="28"/>
        <v>2016Greater Fresno Area1-in-2September PeakCAISO2</v>
      </c>
      <c r="B1830" s="10" t="s">
        <v>57</v>
      </c>
      <c r="C1830" s="10" t="s">
        <v>37</v>
      </c>
      <c r="D1830" s="10" t="s">
        <v>7</v>
      </c>
      <c r="E1830" s="10" t="s">
        <v>9</v>
      </c>
      <c r="F1830">
        <v>2</v>
      </c>
      <c r="G1830">
        <v>1.0106861591339111</v>
      </c>
      <c r="H1830">
        <v>1.0106861591339111</v>
      </c>
      <c r="I1830">
        <v>78.625</v>
      </c>
      <c r="J1830">
        <v>0</v>
      </c>
      <c r="K1830">
        <v>19331</v>
      </c>
      <c r="L1830">
        <v>17726.090518000001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 t="s">
        <v>39</v>
      </c>
      <c r="Z1830" s="3"/>
    </row>
    <row r="1831" spans="1:26" hidden="1" x14ac:dyDescent="0.25">
      <c r="A1831" s="10" t="str">
        <f t="shared" si="28"/>
        <v>2016Greater Fresno Area1-in-10September PeakCAISO2</v>
      </c>
      <c r="B1831" s="10" t="s">
        <v>57</v>
      </c>
      <c r="C1831" s="10" t="s">
        <v>37</v>
      </c>
      <c r="D1831" s="10" t="s">
        <v>7</v>
      </c>
      <c r="E1831" s="10" t="s">
        <v>1</v>
      </c>
      <c r="F1831">
        <v>2</v>
      </c>
      <c r="G1831">
        <v>1.0385361909866333</v>
      </c>
      <c r="H1831">
        <v>1.0385361909866333</v>
      </c>
      <c r="I1831">
        <v>77.625</v>
      </c>
      <c r="J1831">
        <v>0</v>
      </c>
      <c r="K1831">
        <v>19331</v>
      </c>
      <c r="L1831">
        <v>17726.090518000001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 t="s">
        <v>39</v>
      </c>
      <c r="Z1831" s="3"/>
    </row>
    <row r="1832" spans="1:26" hidden="1" x14ac:dyDescent="0.25">
      <c r="A1832" s="10" t="str">
        <f t="shared" si="28"/>
        <v>2016Greater Fresno Area1-in-10September PeakPGE2</v>
      </c>
      <c r="B1832" s="10" t="s">
        <v>57</v>
      </c>
      <c r="C1832" s="10" t="s">
        <v>37</v>
      </c>
      <c r="D1832" s="10" t="s">
        <v>7</v>
      </c>
      <c r="E1832" s="10" t="s">
        <v>1</v>
      </c>
      <c r="F1832">
        <v>2</v>
      </c>
      <c r="G1832">
        <v>1.0264053344726562</v>
      </c>
      <c r="H1832">
        <v>1.0264053344726562</v>
      </c>
      <c r="I1832">
        <v>77.625</v>
      </c>
      <c r="J1832">
        <v>0</v>
      </c>
      <c r="K1832">
        <v>19331</v>
      </c>
      <c r="L1832">
        <v>17726.090518000001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 t="s">
        <v>38</v>
      </c>
      <c r="Z1832" s="3"/>
    </row>
    <row r="1833" spans="1:26" hidden="1" x14ac:dyDescent="0.25">
      <c r="A1833" s="10" t="str">
        <f t="shared" si="28"/>
        <v>2016Greater Fresno Area1-in-2September PeakPGE2</v>
      </c>
      <c r="B1833" s="10" t="s">
        <v>57</v>
      </c>
      <c r="C1833" s="10" t="s">
        <v>37</v>
      </c>
      <c r="D1833" s="10" t="s">
        <v>7</v>
      </c>
      <c r="E1833" s="10" t="s">
        <v>9</v>
      </c>
      <c r="F1833">
        <v>2</v>
      </c>
      <c r="G1833">
        <v>1.0708286762237549</v>
      </c>
      <c r="H1833">
        <v>1.0708286762237549</v>
      </c>
      <c r="I1833">
        <v>78.875</v>
      </c>
      <c r="J1833">
        <v>0</v>
      </c>
      <c r="K1833">
        <v>19331</v>
      </c>
      <c r="L1833">
        <v>17726.090518000001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 t="s">
        <v>38</v>
      </c>
      <c r="Z1833" s="3"/>
    </row>
    <row r="1834" spans="1:26" hidden="1" x14ac:dyDescent="0.25">
      <c r="A1834" s="10" t="str">
        <f t="shared" si="28"/>
        <v>2016Greater Fresno Area1-in-10September PeakCAISO3</v>
      </c>
      <c r="B1834" s="10" t="s">
        <v>57</v>
      </c>
      <c r="C1834" s="10" t="s">
        <v>37</v>
      </c>
      <c r="D1834" s="10" t="s">
        <v>7</v>
      </c>
      <c r="E1834" s="10" t="s">
        <v>1</v>
      </c>
      <c r="F1834">
        <v>3</v>
      </c>
      <c r="G1834">
        <v>0.91369527578353882</v>
      </c>
      <c r="H1834">
        <v>0.91369527578353882</v>
      </c>
      <c r="I1834">
        <v>75.625</v>
      </c>
      <c r="J1834">
        <v>0</v>
      </c>
      <c r="K1834">
        <v>19331</v>
      </c>
      <c r="L1834">
        <v>17726.090518000001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 t="s">
        <v>39</v>
      </c>
      <c r="Z1834" s="3"/>
    </row>
    <row r="1835" spans="1:26" hidden="1" x14ac:dyDescent="0.25">
      <c r="A1835" s="10" t="str">
        <f t="shared" si="28"/>
        <v>2016Greater Fresno Area1-in-2September PeakCAISO3</v>
      </c>
      <c r="B1835" s="10" t="s">
        <v>57</v>
      </c>
      <c r="C1835" s="10" t="s">
        <v>37</v>
      </c>
      <c r="D1835" s="10" t="s">
        <v>7</v>
      </c>
      <c r="E1835" s="10" t="s">
        <v>9</v>
      </c>
      <c r="F1835">
        <v>3</v>
      </c>
      <c r="G1835">
        <v>0.88919305801391602</v>
      </c>
      <c r="H1835">
        <v>0.88919305801391602</v>
      </c>
      <c r="I1835">
        <v>76.5</v>
      </c>
      <c r="J1835">
        <v>0</v>
      </c>
      <c r="K1835">
        <v>19331</v>
      </c>
      <c r="L1835">
        <v>17726.090518000001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 t="s">
        <v>39</v>
      </c>
      <c r="Z1835" s="3"/>
    </row>
    <row r="1836" spans="1:26" hidden="1" x14ac:dyDescent="0.25">
      <c r="A1836" s="10" t="str">
        <f t="shared" si="28"/>
        <v>2016Greater Fresno Area1-in-10September PeakPGE3</v>
      </c>
      <c r="B1836" s="10" t="s">
        <v>57</v>
      </c>
      <c r="C1836" s="10" t="s">
        <v>37</v>
      </c>
      <c r="D1836" s="10" t="s">
        <v>7</v>
      </c>
      <c r="E1836" s="10" t="s">
        <v>1</v>
      </c>
      <c r="F1836">
        <v>3</v>
      </c>
      <c r="G1836">
        <v>0.9030226469039917</v>
      </c>
      <c r="H1836">
        <v>0.9030226469039917</v>
      </c>
      <c r="I1836">
        <v>75.125</v>
      </c>
      <c r="J1836">
        <v>0</v>
      </c>
      <c r="K1836">
        <v>19331</v>
      </c>
      <c r="L1836">
        <v>17726.090518000001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 t="s">
        <v>38</v>
      </c>
      <c r="Z1836" s="3"/>
    </row>
    <row r="1837" spans="1:26" hidden="1" x14ac:dyDescent="0.25">
      <c r="A1837" s="10" t="str">
        <f t="shared" si="28"/>
        <v>2016Greater Fresno Area1-in-2September PeakPGE3</v>
      </c>
      <c r="B1837" s="10" t="s">
        <v>57</v>
      </c>
      <c r="C1837" s="10" t="s">
        <v>37</v>
      </c>
      <c r="D1837" s="10" t="s">
        <v>7</v>
      </c>
      <c r="E1837" s="10" t="s">
        <v>9</v>
      </c>
      <c r="F1837">
        <v>3</v>
      </c>
      <c r="G1837">
        <v>0.94210582971572876</v>
      </c>
      <c r="H1837">
        <v>0.94210582971572876</v>
      </c>
      <c r="I1837">
        <v>76.875</v>
      </c>
      <c r="J1837">
        <v>0</v>
      </c>
      <c r="K1837">
        <v>19331</v>
      </c>
      <c r="L1837">
        <v>17726.090518000001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 t="s">
        <v>38</v>
      </c>
      <c r="Z1837" s="3"/>
    </row>
    <row r="1838" spans="1:26" hidden="1" x14ac:dyDescent="0.25">
      <c r="A1838" s="10" t="str">
        <f t="shared" si="28"/>
        <v>2016Greater Fresno Area1-in-2September PeakCAISO4</v>
      </c>
      <c r="B1838" s="10" t="s">
        <v>57</v>
      </c>
      <c r="C1838" s="10" t="s">
        <v>37</v>
      </c>
      <c r="D1838" s="10" t="s">
        <v>7</v>
      </c>
      <c r="E1838" s="10" t="s">
        <v>9</v>
      </c>
      <c r="F1838">
        <v>4</v>
      </c>
      <c r="G1838">
        <v>0.80990797281265259</v>
      </c>
      <c r="H1838">
        <v>0.80990797281265259</v>
      </c>
      <c r="I1838">
        <v>74.25</v>
      </c>
      <c r="J1838">
        <v>0</v>
      </c>
      <c r="K1838">
        <v>19331</v>
      </c>
      <c r="L1838">
        <v>17726.090518000001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 t="s">
        <v>39</v>
      </c>
      <c r="Z1838" s="3"/>
    </row>
    <row r="1839" spans="1:26" hidden="1" x14ac:dyDescent="0.25">
      <c r="A1839" s="10" t="str">
        <f t="shared" si="28"/>
        <v>2016Greater Fresno Area1-in-10September PeakCAISO4</v>
      </c>
      <c r="B1839" s="10" t="s">
        <v>57</v>
      </c>
      <c r="C1839" s="10" t="s">
        <v>37</v>
      </c>
      <c r="D1839" s="10" t="s">
        <v>7</v>
      </c>
      <c r="E1839" s="10" t="s">
        <v>1</v>
      </c>
      <c r="F1839">
        <v>4</v>
      </c>
      <c r="G1839">
        <v>0.83222544193267822</v>
      </c>
      <c r="H1839">
        <v>0.83222544193267822</v>
      </c>
      <c r="I1839">
        <v>74.125</v>
      </c>
      <c r="J1839">
        <v>0</v>
      </c>
      <c r="K1839">
        <v>19331</v>
      </c>
      <c r="L1839">
        <v>17726.090518000001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 t="s">
        <v>39</v>
      </c>
      <c r="Z1839" s="3"/>
    </row>
    <row r="1840" spans="1:26" hidden="1" x14ac:dyDescent="0.25">
      <c r="A1840" s="10" t="str">
        <f t="shared" si="28"/>
        <v>2016Greater Fresno Area1-in-10September PeakPGE4</v>
      </c>
      <c r="B1840" s="10" t="s">
        <v>57</v>
      </c>
      <c r="C1840" s="10" t="s">
        <v>37</v>
      </c>
      <c r="D1840" s="10" t="s">
        <v>7</v>
      </c>
      <c r="E1840" s="10" t="s">
        <v>1</v>
      </c>
      <c r="F1840">
        <v>4</v>
      </c>
      <c r="G1840">
        <v>0.82250446081161499</v>
      </c>
      <c r="H1840">
        <v>0.82250446081161499</v>
      </c>
      <c r="I1840">
        <v>73</v>
      </c>
      <c r="J1840">
        <v>0</v>
      </c>
      <c r="K1840">
        <v>19331</v>
      </c>
      <c r="L1840">
        <v>17726.090518000001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 t="s">
        <v>38</v>
      </c>
      <c r="Z1840" s="3"/>
    </row>
    <row r="1841" spans="1:26" hidden="1" x14ac:dyDescent="0.25">
      <c r="A1841" s="10" t="str">
        <f t="shared" si="28"/>
        <v>2016Greater Fresno Area1-in-2September PeakPGE4</v>
      </c>
      <c r="B1841" s="10" t="s">
        <v>57</v>
      </c>
      <c r="C1841" s="10" t="s">
        <v>37</v>
      </c>
      <c r="D1841" s="10" t="s">
        <v>7</v>
      </c>
      <c r="E1841" s="10" t="s">
        <v>9</v>
      </c>
      <c r="F1841">
        <v>4</v>
      </c>
      <c r="G1841">
        <v>0.85810279846191406</v>
      </c>
      <c r="H1841">
        <v>0.85810279846191406</v>
      </c>
      <c r="I1841">
        <v>75.5</v>
      </c>
      <c r="J1841">
        <v>0</v>
      </c>
      <c r="K1841">
        <v>19331</v>
      </c>
      <c r="L1841">
        <v>17726.090518000001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 t="s">
        <v>38</v>
      </c>
      <c r="Z1841" s="3"/>
    </row>
    <row r="1842" spans="1:26" hidden="1" x14ac:dyDescent="0.25">
      <c r="A1842" s="10" t="str">
        <f t="shared" si="28"/>
        <v>2016Greater Fresno Area1-in-10September PeakCAISO5</v>
      </c>
      <c r="B1842" s="10" t="s">
        <v>57</v>
      </c>
      <c r="C1842" s="10" t="s">
        <v>37</v>
      </c>
      <c r="D1842" s="10" t="s">
        <v>7</v>
      </c>
      <c r="E1842" s="10" t="s">
        <v>1</v>
      </c>
      <c r="F1842">
        <v>5</v>
      </c>
      <c r="G1842">
        <v>0.79271191358566284</v>
      </c>
      <c r="H1842">
        <v>0.79271191358566284</v>
      </c>
      <c r="I1842">
        <v>72.75</v>
      </c>
      <c r="J1842">
        <v>0</v>
      </c>
      <c r="K1842">
        <v>19331</v>
      </c>
      <c r="L1842">
        <v>17726.090518000001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 t="s">
        <v>39</v>
      </c>
      <c r="Z1842" s="3"/>
    </row>
    <row r="1843" spans="1:26" hidden="1" x14ac:dyDescent="0.25">
      <c r="A1843" s="10" t="str">
        <f t="shared" si="28"/>
        <v>2016Greater Fresno Area1-in-2September PeakCAISO5</v>
      </c>
      <c r="B1843" s="10" t="s">
        <v>57</v>
      </c>
      <c r="C1843" s="10" t="s">
        <v>37</v>
      </c>
      <c r="D1843" s="10" t="s">
        <v>7</v>
      </c>
      <c r="E1843" s="10" t="s">
        <v>9</v>
      </c>
      <c r="F1843">
        <v>5</v>
      </c>
      <c r="G1843">
        <v>0.7714540958404541</v>
      </c>
      <c r="H1843">
        <v>0.7714540958404541</v>
      </c>
      <c r="I1843">
        <v>72.25</v>
      </c>
      <c r="J1843">
        <v>0</v>
      </c>
      <c r="K1843">
        <v>19331</v>
      </c>
      <c r="L1843">
        <v>17726.090518000001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t="s">
        <v>39</v>
      </c>
      <c r="Z1843" s="3"/>
    </row>
    <row r="1844" spans="1:26" hidden="1" x14ac:dyDescent="0.25">
      <c r="A1844" s="10" t="str">
        <f t="shared" si="28"/>
        <v>2016Greater Fresno Area1-in-10September PeakPGE5</v>
      </c>
      <c r="B1844" s="10" t="s">
        <v>57</v>
      </c>
      <c r="C1844" s="10" t="s">
        <v>37</v>
      </c>
      <c r="D1844" s="10" t="s">
        <v>7</v>
      </c>
      <c r="E1844" s="10" t="s">
        <v>1</v>
      </c>
      <c r="F1844">
        <v>5</v>
      </c>
      <c r="G1844">
        <v>0.78345251083374023</v>
      </c>
      <c r="H1844">
        <v>0.78345251083374023</v>
      </c>
      <c r="I1844">
        <v>71.875</v>
      </c>
      <c r="J1844">
        <v>0</v>
      </c>
      <c r="K1844">
        <v>19331</v>
      </c>
      <c r="L1844">
        <v>17726.090518000001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 t="s">
        <v>38</v>
      </c>
      <c r="Z1844" s="3"/>
    </row>
    <row r="1845" spans="1:26" hidden="1" x14ac:dyDescent="0.25">
      <c r="A1845" s="10" t="str">
        <f t="shared" si="28"/>
        <v>2016Greater Fresno Area1-in-2September PeakPGE5</v>
      </c>
      <c r="B1845" s="10" t="s">
        <v>57</v>
      </c>
      <c r="C1845" s="10" t="s">
        <v>37</v>
      </c>
      <c r="D1845" s="10" t="s">
        <v>7</v>
      </c>
      <c r="E1845" s="10" t="s">
        <v>9</v>
      </c>
      <c r="F1845">
        <v>5</v>
      </c>
      <c r="G1845">
        <v>0.81736063957214355</v>
      </c>
      <c r="H1845">
        <v>0.81736063957214355</v>
      </c>
      <c r="I1845">
        <v>74.25</v>
      </c>
      <c r="J1845">
        <v>0</v>
      </c>
      <c r="K1845">
        <v>19331</v>
      </c>
      <c r="L1845">
        <v>17726.090518000001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 t="s">
        <v>38</v>
      </c>
      <c r="Z1845" s="3"/>
    </row>
    <row r="1846" spans="1:26" hidden="1" x14ac:dyDescent="0.25">
      <c r="A1846" s="10" t="str">
        <f t="shared" si="28"/>
        <v>2016Greater Fresno Area1-in-2September PeakCAISO6</v>
      </c>
      <c r="B1846" s="10" t="s">
        <v>57</v>
      </c>
      <c r="C1846" s="10" t="s">
        <v>37</v>
      </c>
      <c r="D1846" s="10" t="s">
        <v>7</v>
      </c>
      <c r="E1846" s="10" t="s">
        <v>9</v>
      </c>
      <c r="F1846">
        <v>6</v>
      </c>
      <c r="G1846">
        <v>0.77970677614212036</v>
      </c>
      <c r="H1846">
        <v>0.77970677614212036</v>
      </c>
      <c r="I1846">
        <v>71.25</v>
      </c>
      <c r="J1846">
        <v>0</v>
      </c>
      <c r="K1846">
        <v>19331</v>
      </c>
      <c r="L1846">
        <v>17726.090518000001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 t="s">
        <v>39</v>
      </c>
      <c r="Z1846" s="3"/>
    </row>
    <row r="1847" spans="1:26" hidden="1" x14ac:dyDescent="0.25">
      <c r="A1847" s="10" t="str">
        <f t="shared" si="28"/>
        <v>2016Greater Fresno Area1-in-10September PeakCAISO6</v>
      </c>
      <c r="B1847" s="10" t="s">
        <v>57</v>
      </c>
      <c r="C1847" s="10" t="s">
        <v>37</v>
      </c>
      <c r="D1847" s="10" t="s">
        <v>7</v>
      </c>
      <c r="E1847" s="10" t="s">
        <v>1</v>
      </c>
      <c r="F1847">
        <v>6</v>
      </c>
      <c r="G1847">
        <v>0.80119204521179199</v>
      </c>
      <c r="H1847">
        <v>0.80119204521179199</v>
      </c>
      <c r="I1847">
        <v>71.75</v>
      </c>
      <c r="J1847">
        <v>0</v>
      </c>
      <c r="K1847">
        <v>19331</v>
      </c>
      <c r="L1847">
        <v>17726.090518000001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 t="s">
        <v>39</v>
      </c>
      <c r="Z1847" s="3"/>
    </row>
    <row r="1848" spans="1:26" hidden="1" x14ac:dyDescent="0.25">
      <c r="A1848" s="10" t="str">
        <f t="shared" si="28"/>
        <v>2016Greater Fresno Area1-in-10September PeakPGE6</v>
      </c>
      <c r="B1848" s="10" t="s">
        <v>57</v>
      </c>
      <c r="C1848" s="10" t="s">
        <v>37</v>
      </c>
      <c r="D1848" s="10" t="s">
        <v>7</v>
      </c>
      <c r="E1848" s="10" t="s">
        <v>1</v>
      </c>
      <c r="F1848">
        <v>6</v>
      </c>
      <c r="G1848">
        <v>0.79183357954025269</v>
      </c>
      <c r="H1848">
        <v>0.79183357954025269</v>
      </c>
      <c r="I1848">
        <v>70.625</v>
      </c>
      <c r="J1848">
        <v>0</v>
      </c>
      <c r="K1848">
        <v>19331</v>
      </c>
      <c r="L1848">
        <v>17726.090518000001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 t="s">
        <v>38</v>
      </c>
      <c r="Z1848" s="3"/>
    </row>
    <row r="1849" spans="1:26" hidden="1" x14ac:dyDescent="0.25">
      <c r="A1849" s="10" t="str">
        <f t="shared" si="28"/>
        <v>2016Greater Fresno Area1-in-2September PeakPGE6</v>
      </c>
      <c r="B1849" s="10" t="s">
        <v>57</v>
      </c>
      <c r="C1849" s="10" t="s">
        <v>37</v>
      </c>
      <c r="D1849" s="10" t="s">
        <v>7</v>
      </c>
      <c r="E1849" s="10" t="s">
        <v>9</v>
      </c>
      <c r="F1849">
        <v>6</v>
      </c>
      <c r="G1849">
        <v>0.82610446214675903</v>
      </c>
      <c r="H1849">
        <v>0.82610446214675903</v>
      </c>
      <c r="I1849">
        <v>73</v>
      </c>
      <c r="J1849">
        <v>0</v>
      </c>
      <c r="K1849">
        <v>19331</v>
      </c>
      <c r="L1849">
        <v>17726.090518000001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 t="s">
        <v>38</v>
      </c>
      <c r="Z1849" s="3"/>
    </row>
    <row r="1850" spans="1:26" hidden="1" x14ac:dyDescent="0.25">
      <c r="A1850" s="10" t="str">
        <f t="shared" si="28"/>
        <v>2016Greater Fresno Area1-in-2September PeakCAISO7</v>
      </c>
      <c r="B1850" s="10" t="s">
        <v>57</v>
      </c>
      <c r="C1850" s="10" t="s">
        <v>37</v>
      </c>
      <c r="D1850" s="10" t="s">
        <v>7</v>
      </c>
      <c r="E1850" s="10" t="s">
        <v>9</v>
      </c>
      <c r="F1850">
        <v>7</v>
      </c>
      <c r="G1850">
        <v>0.83368349075317383</v>
      </c>
      <c r="H1850">
        <v>0.83368349075317383</v>
      </c>
      <c r="I1850">
        <v>70.625</v>
      </c>
      <c r="J1850">
        <v>0</v>
      </c>
      <c r="K1850">
        <v>19331</v>
      </c>
      <c r="L1850">
        <v>17726.090518000001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 t="s">
        <v>39</v>
      </c>
      <c r="Z1850" s="3"/>
    </row>
    <row r="1851" spans="1:26" hidden="1" x14ac:dyDescent="0.25">
      <c r="A1851" s="10" t="str">
        <f t="shared" si="28"/>
        <v>2016Greater Fresno Area1-in-10September PeakCAISO7</v>
      </c>
      <c r="B1851" s="10" t="s">
        <v>57</v>
      </c>
      <c r="C1851" s="10" t="s">
        <v>37</v>
      </c>
      <c r="D1851" s="10" t="s">
        <v>7</v>
      </c>
      <c r="E1851" s="10" t="s">
        <v>1</v>
      </c>
      <c r="F1851">
        <v>7</v>
      </c>
      <c r="G1851">
        <v>0.85665607452392578</v>
      </c>
      <c r="H1851">
        <v>0.85665607452392578</v>
      </c>
      <c r="I1851">
        <v>71.25</v>
      </c>
      <c r="J1851">
        <v>0</v>
      </c>
      <c r="K1851">
        <v>19331</v>
      </c>
      <c r="L1851">
        <v>17726.090518000001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 t="s">
        <v>39</v>
      </c>
      <c r="Z1851" s="3"/>
    </row>
    <row r="1852" spans="1:26" hidden="1" x14ac:dyDescent="0.25">
      <c r="A1852" s="10" t="str">
        <f t="shared" si="28"/>
        <v>2016Greater Fresno Area1-in-10September PeakPGE7</v>
      </c>
      <c r="B1852" s="10" t="s">
        <v>57</v>
      </c>
      <c r="C1852" s="10" t="s">
        <v>37</v>
      </c>
      <c r="D1852" s="10" t="s">
        <v>7</v>
      </c>
      <c r="E1852" s="10" t="s">
        <v>1</v>
      </c>
      <c r="F1852">
        <v>7</v>
      </c>
      <c r="G1852">
        <v>0.84664976596832275</v>
      </c>
      <c r="H1852">
        <v>0.84664976596832275</v>
      </c>
      <c r="I1852">
        <v>69.75</v>
      </c>
      <c r="J1852">
        <v>0</v>
      </c>
      <c r="K1852">
        <v>19331</v>
      </c>
      <c r="L1852">
        <v>17726.090518000001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 t="s">
        <v>38</v>
      </c>
      <c r="Z1852" s="3"/>
    </row>
    <row r="1853" spans="1:26" hidden="1" x14ac:dyDescent="0.25">
      <c r="A1853" s="10" t="str">
        <f t="shared" si="28"/>
        <v>2016Greater Fresno Area1-in-2September PeakPGE7</v>
      </c>
      <c r="B1853" s="10" t="s">
        <v>57</v>
      </c>
      <c r="C1853" s="10" t="s">
        <v>37</v>
      </c>
      <c r="D1853" s="10" t="s">
        <v>7</v>
      </c>
      <c r="E1853" s="10" t="s">
        <v>9</v>
      </c>
      <c r="F1853">
        <v>7</v>
      </c>
      <c r="G1853">
        <v>0.88329309225082397</v>
      </c>
      <c r="H1853">
        <v>0.88329309225082397</v>
      </c>
      <c r="I1853">
        <v>72.125</v>
      </c>
      <c r="J1853">
        <v>0</v>
      </c>
      <c r="K1853">
        <v>19331</v>
      </c>
      <c r="L1853">
        <v>17726.090518000001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 t="s">
        <v>38</v>
      </c>
      <c r="Z1853" s="3"/>
    </row>
    <row r="1854" spans="1:26" hidden="1" x14ac:dyDescent="0.25">
      <c r="A1854" s="10" t="str">
        <f t="shared" si="28"/>
        <v>2016Greater Fresno Area1-in-2September PeakCAISO8</v>
      </c>
      <c r="B1854" s="10" t="s">
        <v>57</v>
      </c>
      <c r="C1854" s="10" t="s">
        <v>37</v>
      </c>
      <c r="D1854" s="10" t="s">
        <v>7</v>
      </c>
      <c r="E1854" s="10" t="s">
        <v>9</v>
      </c>
      <c r="F1854">
        <v>8</v>
      </c>
      <c r="G1854">
        <v>0.85465627908706665</v>
      </c>
      <c r="H1854">
        <v>0.85465627908706665</v>
      </c>
      <c r="I1854">
        <v>71.5</v>
      </c>
      <c r="J1854">
        <v>0</v>
      </c>
      <c r="K1854">
        <v>19331</v>
      </c>
      <c r="L1854">
        <v>17726.090518000001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 t="s">
        <v>39</v>
      </c>
      <c r="Z1854" s="3"/>
    </row>
    <row r="1855" spans="1:26" hidden="1" x14ac:dyDescent="0.25">
      <c r="A1855" s="10" t="str">
        <f t="shared" si="28"/>
        <v>2016Greater Fresno Area1-in-10September PeakCAISO8</v>
      </c>
      <c r="B1855" s="10" t="s">
        <v>57</v>
      </c>
      <c r="C1855" s="10" t="s">
        <v>37</v>
      </c>
      <c r="D1855" s="10" t="s">
        <v>7</v>
      </c>
      <c r="E1855" s="10" t="s">
        <v>1</v>
      </c>
      <c r="F1855">
        <v>8</v>
      </c>
      <c r="G1855">
        <v>0.87820678949356079</v>
      </c>
      <c r="H1855">
        <v>0.87820678949356079</v>
      </c>
      <c r="I1855">
        <v>72.625</v>
      </c>
      <c r="J1855">
        <v>0</v>
      </c>
      <c r="K1855">
        <v>19331</v>
      </c>
      <c r="L1855">
        <v>17726.090518000001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 t="s">
        <v>39</v>
      </c>
      <c r="Z1855" s="3"/>
    </row>
    <row r="1856" spans="1:26" hidden="1" x14ac:dyDescent="0.25">
      <c r="A1856" s="10" t="str">
        <f t="shared" si="28"/>
        <v>2016Greater Fresno Area1-in-10September PeakPGE8</v>
      </c>
      <c r="B1856" s="10" t="s">
        <v>57</v>
      </c>
      <c r="C1856" s="10" t="s">
        <v>37</v>
      </c>
      <c r="D1856" s="10" t="s">
        <v>7</v>
      </c>
      <c r="E1856" s="10" t="s">
        <v>1</v>
      </c>
      <c r="F1856">
        <v>8</v>
      </c>
      <c r="G1856">
        <v>0.86794871091842651</v>
      </c>
      <c r="H1856">
        <v>0.86794871091842651</v>
      </c>
      <c r="I1856">
        <v>70.125</v>
      </c>
      <c r="J1856">
        <v>0</v>
      </c>
      <c r="K1856">
        <v>19331</v>
      </c>
      <c r="L1856">
        <v>17726.090518000001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 t="s">
        <v>38</v>
      </c>
      <c r="Z1856" s="3"/>
    </row>
    <row r="1857" spans="1:26" hidden="1" x14ac:dyDescent="0.25">
      <c r="A1857" s="10" t="str">
        <f t="shared" si="28"/>
        <v>2016Greater Fresno Area1-in-2September PeakPGE8</v>
      </c>
      <c r="B1857" s="10" t="s">
        <v>57</v>
      </c>
      <c r="C1857" s="10" t="s">
        <v>37</v>
      </c>
      <c r="D1857" s="10" t="s">
        <v>7</v>
      </c>
      <c r="E1857" s="10" t="s">
        <v>9</v>
      </c>
      <c r="F1857">
        <v>8</v>
      </c>
      <c r="G1857">
        <v>0.90551388263702393</v>
      </c>
      <c r="H1857">
        <v>0.90551388263702393</v>
      </c>
      <c r="I1857">
        <v>73.125</v>
      </c>
      <c r="J1857">
        <v>0</v>
      </c>
      <c r="K1857">
        <v>19331</v>
      </c>
      <c r="L1857">
        <v>17726.090518000001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 t="s">
        <v>38</v>
      </c>
      <c r="Z1857" s="3"/>
    </row>
    <row r="1858" spans="1:26" hidden="1" x14ac:dyDescent="0.25">
      <c r="A1858" s="10" t="str">
        <f t="shared" ref="A1858:A1921" si="29">CONCATENATE(B1858,C1858,E1858,D1858,S1858,F1858)</f>
        <v>2016Greater Fresno Area1-in-2September PeakCAISO9</v>
      </c>
      <c r="B1858" s="10" t="s">
        <v>57</v>
      </c>
      <c r="C1858" s="10" t="s">
        <v>37</v>
      </c>
      <c r="D1858" s="10" t="s">
        <v>7</v>
      </c>
      <c r="E1858" s="10" t="s">
        <v>9</v>
      </c>
      <c r="F1858">
        <v>9</v>
      </c>
      <c r="G1858">
        <v>0.84317958354949951</v>
      </c>
      <c r="H1858">
        <v>0.84317958354949951</v>
      </c>
      <c r="I1858">
        <v>73.75</v>
      </c>
      <c r="J1858">
        <v>0</v>
      </c>
      <c r="K1858">
        <v>19331</v>
      </c>
      <c r="L1858">
        <v>17726.090518000001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 t="s">
        <v>39</v>
      </c>
      <c r="Z1858" s="3"/>
    </row>
    <row r="1859" spans="1:26" hidden="1" x14ac:dyDescent="0.25">
      <c r="A1859" s="10" t="str">
        <f t="shared" si="29"/>
        <v>2016Greater Fresno Area1-in-10September PeakCAISO9</v>
      </c>
      <c r="B1859" s="10" t="s">
        <v>57</v>
      </c>
      <c r="C1859" s="10" t="s">
        <v>37</v>
      </c>
      <c r="D1859" s="10" t="s">
        <v>7</v>
      </c>
      <c r="E1859" s="10" t="s">
        <v>1</v>
      </c>
      <c r="F1859">
        <v>9</v>
      </c>
      <c r="G1859">
        <v>0.86641389131546021</v>
      </c>
      <c r="H1859">
        <v>0.86641389131546021</v>
      </c>
      <c r="I1859">
        <v>76.125</v>
      </c>
      <c r="J1859">
        <v>0</v>
      </c>
      <c r="K1859">
        <v>19331</v>
      </c>
      <c r="L1859">
        <v>17726.090518000001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 t="s">
        <v>39</v>
      </c>
      <c r="Z1859" s="3"/>
    </row>
    <row r="1860" spans="1:26" hidden="1" x14ac:dyDescent="0.25">
      <c r="A1860" s="10" t="str">
        <f t="shared" si="29"/>
        <v>2016Greater Fresno Area1-in-10September PeakPGE9</v>
      </c>
      <c r="B1860" s="10" t="s">
        <v>57</v>
      </c>
      <c r="C1860" s="10" t="s">
        <v>37</v>
      </c>
      <c r="D1860" s="10" t="s">
        <v>7</v>
      </c>
      <c r="E1860" s="10" t="s">
        <v>1</v>
      </c>
      <c r="F1860">
        <v>9</v>
      </c>
      <c r="G1860">
        <v>0.85629355907440186</v>
      </c>
      <c r="H1860">
        <v>0.85629355907440186</v>
      </c>
      <c r="I1860">
        <v>74.625</v>
      </c>
      <c r="J1860">
        <v>0</v>
      </c>
      <c r="K1860">
        <v>19331</v>
      </c>
      <c r="L1860">
        <v>17726.090518000001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 t="s">
        <v>38</v>
      </c>
      <c r="Z1860" s="3"/>
    </row>
    <row r="1861" spans="1:26" hidden="1" x14ac:dyDescent="0.25">
      <c r="A1861" s="10" t="str">
        <f t="shared" si="29"/>
        <v>2016Greater Fresno Area1-in-2September PeakPGE9</v>
      </c>
      <c r="B1861" s="10" t="s">
        <v>57</v>
      </c>
      <c r="C1861" s="10" t="s">
        <v>37</v>
      </c>
      <c r="D1861" s="10" t="s">
        <v>7</v>
      </c>
      <c r="E1861" s="10" t="s">
        <v>9</v>
      </c>
      <c r="F1861">
        <v>9</v>
      </c>
      <c r="G1861">
        <v>0.89335429668426514</v>
      </c>
      <c r="H1861">
        <v>0.89335429668426514</v>
      </c>
      <c r="I1861">
        <v>77.5</v>
      </c>
      <c r="J1861">
        <v>0</v>
      </c>
      <c r="K1861">
        <v>19331</v>
      </c>
      <c r="L1861">
        <v>17726.090518000001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 t="s">
        <v>38</v>
      </c>
      <c r="Z1861" s="3"/>
    </row>
    <row r="1862" spans="1:26" hidden="1" x14ac:dyDescent="0.25">
      <c r="A1862" s="10" t="str">
        <f t="shared" si="29"/>
        <v>2016Greater Fresno Area1-in-2September PeakCAISO10</v>
      </c>
      <c r="B1862" s="10" t="s">
        <v>57</v>
      </c>
      <c r="C1862" s="10" t="s">
        <v>37</v>
      </c>
      <c r="D1862" s="10" t="s">
        <v>7</v>
      </c>
      <c r="E1862" s="10" t="s">
        <v>9</v>
      </c>
      <c r="F1862">
        <v>10</v>
      </c>
      <c r="G1862">
        <v>0.89138668775558472</v>
      </c>
      <c r="H1862">
        <v>0.89138668775558472</v>
      </c>
      <c r="I1862">
        <v>78.75</v>
      </c>
      <c r="J1862">
        <v>0</v>
      </c>
      <c r="K1862">
        <v>19331</v>
      </c>
      <c r="L1862">
        <v>17726.090518000001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 t="s">
        <v>39</v>
      </c>
      <c r="Z1862" s="3"/>
    </row>
    <row r="1863" spans="1:26" hidden="1" x14ac:dyDescent="0.25">
      <c r="A1863" s="10" t="str">
        <f t="shared" si="29"/>
        <v>2016Greater Fresno Area1-in-10September PeakCAISO10</v>
      </c>
      <c r="B1863" s="10" t="s">
        <v>57</v>
      </c>
      <c r="C1863" s="10" t="s">
        <v>37</v>
      </c>
      <c r="D1863" s="10" t="s">
        <v>7</v>
      </c>
      <c r="E1863" s="10" t="s">
        <v>1</v>
      </c>
      <c r="F1863">
        <v>10</v>
      </c>
      <c r="G1863">
        <v>0.91594934463500977</v>
      </c>
      <c r="H1863">
        <v>0.91594934463500977</v>
      </c>
      <c r="I1863">
        <v>81.875</v>
      </c>
      <c r="J1863">
        <v>0</v>
      </c>
      <c r="K1863">
        <v>19331</v>
      </c>
      <c r="L1863">
        <v>17726.090518000001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 t="s">
        <v>39</v>
      </c>
      <c r="Z1863" s="3"/>
    </row>
    <row r="1864" spans="1:26" hidden="1" x14ac:dyDescent="0.25">
      <c r="A1864" s="10" t="str">
        <f t="shared" si="29"/>
        <v>2016Greater Fresno Area1-in-2September PeakPGE10</v>
      </c>
      <c r="B1864" s="10" t="s">
        <v>57</v>
      </c>
      <c r="C1864" s="10" t="s">
        <v>37</v>
      </c>
      <c r="D1864" s="10" t="s">
        <v>7</v>
      </c>
      <c r="E1864" s="10" t="s">
        <v>9</v>
      </c>
      <c r="F1864">
        <v>10</v>
      </c>
      <c r="G1864">
        <v>0.94442999362945557</v>
      </c>
      <c r="H1864">
        <v>0.94442999362945557</v>
      </c>
      <c r="I1864">
        <v>83.5</v>
      </c>
      <c r="J1864">
        <v>0</v>
      </c>
      <c r="K1864">
        <v>19331</v>
      </c>
      <c r="L1864">
        <v>17726.090518000001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 t="s">
        <v>38</v>
      </c>
      <c r="Z1864" s="3"/>
    </row>
    <row r="1865" spans="1:26" hidden="1" x14ac:dyDescent="0.25">
      <c r="A1865" s="10" t="str">
        <f t="shared" si="29"/>
        <v>2016Greater Fresno Area1-in-10September PeakPGE10</v>
      </c>
      <c r="B1865" s="10" t="s">
        <v>57</v>
      </c>
      <c r="C1865" s="10" t="s">
        <v>37</v>
      </c>
      <c r="D1865" s="10" t="s">
        <v>7</v>
      </c>
      <c r="E1865" s="10" t="s">
        <v>1</v>
      </c>
      <c r="F1865">
        <v>10</v>
      </c>
      <c r="G1865">
        <v>0.90525037050247192</v>
      </c>
      <c r="H1865">
        <v>0.90525037050247192</v>
      </c>
      <c r="I1865">
        <v>81</v>
      </c>
      <c r="J1865">
        <v>0</v>
      </c>
      <c r="K1865">
        <v>19331</v>
      </c>
      <c r="L1865">
        <v>17726.090518000001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 t="s">
        <v>38</v>
      </c>
      <c r="Z1865" s="3"/>
    </row>
    <row r="1866" spans="1:26" hidden="1" x14ac:dyDescent="0.25">
      <c r="A1866" s="10" t="str">
        <f t="shared" si="29"/>
        <v>2016Greater Fresno Area1-in-10September PeakCAISO11</v>
      </c>
      <c r="B1866" s="10" t="s">
        <v>57</v>
      </c>
      <c r="C1866" s="10" t="s">
        <v>37</v>
      </c>
      <c r="D1866" s="10" t="s">
        <v>7</v>
      </c>
      <c r="E1866" s="10" t="s">
        <v>1</v>
      </c>
      <c r="F1866">
        <v>11</v>
      </c>
      <c r="G1866">
        <v>1.0328934192657471</v>
      </c>
      <c r="H1866">
        <v>1.0328934192657471</v>
      </c>
      <c r="I1866">
        <v>86.625</v>
      </c>
      <c r="J1866">
        <v>0</v>
      </c>
      <c r="K1866">
        <v>19331</v>
      </c>
      <c r="L1866">
        <v>17726.090518000001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 t="s">
        <v>39</v>
      </c>
      <c r="Z1866" s="3"/>
    </row>
    <row r="1867" spans="1:26" hidden="1" x14ac:dyDescent="0.25">
      <c r="A1867" s="10" t="str">
        <f t="shared" si="29"/>
        <v>2016Greater Fresno Area1-in-2September PeakCAISO11</v>
      </c>
      <c r="B1867" s="10" t="s">
        <v>57</v>
      </c>
      <c r="C1867" s="10" t="s">
        <v>37</v>
      </c>
      <c r="D1867" s="10" t="s">
        <v>7</v>
      </c>
      <c r="E1867" s="10" t="s">
        <v>9</v>
      </c>
      <c r="F1867">
        <v>11</v>
      </c>
      <c r="G1867">
        <v>1.0051947832107544</v>
      </c>
      <c r="H1867">
        <v>1.0051947832107544</v>
      </c>
      <c r="I1867">
        <v>83.75</v>
      </c>
      <c r="J1867">
        <v>0</v>
      </c>
      <c r="K1867">
        <v>19331</v>
      </c>
      <c r="L1867">
        <v>17726.090518000001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 t="s">
        <v>39</v>
      </c>
      <c r="Z1867" s="3"/>
    </row>
    <row r="1868" spans="1:26" hidden="1" x14ac:dyDescent="0.25">
      <c r="A1868" s="10" t="str">
        <f t="shared" si="29"/>
        <v>2016Greater Fresno Area1-in-2September PeakPGE11</v>
      </c>
      <c r="B1868" s="10" t="s">
        <v>57</v>
      </c>
      <c r="C1868" s="10" t="s">
        <v>37</v>
      </c>
      <c r="D1868" s="10" t="s">
        <v>7</v>
      </c>
      <c r="E1868" s="10" t="s">
        <v>9</v>
      </c>
      <c r="F1868">
        <v>11</v>
      </c>
      <c r="G1868">
        <v>1.0650103092193604</v>
      </c>
      <c r="H1868">
        <v>1.0650103092193604</v>
      </c>
      <c r="I1868">
        <v>88.5</v>
      </c>
      <c r="J1868">
        <v>0</v>
      </c>
      <c r="K1868">
        <v>19331</v>
      </c>
      <c r="L1868">
        <v>17726.090518000001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 t="s">
        <v>38</v>
      </c>
      <c r="Z1868" s="3"/>
    </row>
    <row r="1869" spans="1:26" hidden="1" x14ac:dyDescent="0.25">
      <c r="A1869" s="10" t="str">
        <f t="shared" si="29"/>
        <v>2016Greater Fresno Area1-in-10September PeakPGE11</v>
      </c>
      <c r="B1869" s="10" t="s">
        <v>57</v>
      </c>
      <c r="C1869" s="10" t="s">
        <v>37</v>
      </c>
      <c r="D1869" s="10" t="s">
        <v>7</v>
      </c>
      <c r="E1869" s="10" t="s">
        <v>1</v>
      </c>
      <c r="F1869">
        <v>11</v>
      </c>
      <c r="G1869">
        <v>1.0208284854888916</v>
      </c>
      <c r="H1869">
        <v>1.0208284854888916</v>
      </c>
      <c r="I1869">
        <v>86.375</v>
      </c>
      <c r="J1869">
        <v>0</v>
      </c>
      <c r="K1869">
        <v>19331</v>
      </c>
      <c r="L1869">
        <v>17726.090518000001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 t="s">
        <v>38</v>
      </c>
      <c r="Z1869" s="3"/>
    </row>
    <row r="1870" spans="1:26" hidden="1" x14ac:dyDescent="0.25">
      <c r="A1870" s="10" t="str">
        <f t="shared" si="29"/>
        <v>2016Greater Fresno Area1-in-10September PeakCAISO12</v>
      </c>
      <c r="B1870" s="10" t="s">
        <v>57</v>
      </c>
      <c r="C1870" s="10" t="s">
        <v>37</v>
      </c>
      <c r="D1870" s="10" t="s">
        <v>7</v>
      </c>
      <c r="E1870" s="10" t="s">
        <v>1</v>
      </c>
      <c r="F1870">
        <v>12</v>
      </c>
      <c r="G1870">
        <v>1.2335268259048462</v>
      </c>
      <c r="H1870">
        <v>1.2335268259048462</v>
      </c>
      <c r="I1870">
        <v>90.5</v>
      </c>
      <c r="J1870">
        <v>0</v>
      </c>
      <c r="K1870">
        <v>19331</v>
      </c>
      <c r="L1870">
        <v>17726.090518000001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 t="s">
        <v>39</v>
      </c>
      <c r="Z1870" s="3"/>
    </row>
    <row r="1871" spans="1:26" hidden="1" x14ac:dyDescent="0.25">
      <c r="A1871" s="10" t="str">
        <f t="shared" si="29"/>
        <v>2016Greater Fresno Area1-in-2September PeakCAISO12</v>
      </c>
      <c r="B1871" s="10" t="s">
        <v>57</v>
      </c>
      <c r="C1871" s="10" t="s">
        <v>37</v>
      </c>
      <c r="D1871" s="10" t="s">
        <v>7</v>
      </c>
      <c r="E1871" s="10" t="s">
        <v>9</v>
      </c>
      <c r="F1871">
        <v>12</v>
      </c>
      <c r="G1871">
        <v>1.2004477977752686</v>
      </c>
      <c r="H1871">
        <v>1.2004477977752686</v>
      </c>
      <c r="I1871">
        <v>87.875</v>
      </c>
      <c r="J1871">
        <v>0</v>
      </c>
      <c r="K1871">
        <v>19331</v>
      </c>
      <c r="L1871">
        <v>17726.090518000001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 t="s">
        <v>39</v>
      </c>
      <c r="Z1871" s="3"/>
    </row>
    <row r="1872" spans="1:26" hidden="1" x14ac:dyDescent="0.25">
      <c r="A1872" s="10" t="str">
        <f t="shared" si="29"/>
        <v>2016Greater Fresno Area1-in-2September PeakPGE12</v>
      </c>
      <c r="B1872" s="10" t="s">
        <v>57</v>
      </c>
      <c r="C1872" s="10" t="s">
        <v>37</v>
      </c>
      <c r="D1872" s="10" t="s">
        <v>7</v>
      </c>
      <c r="E1872" s="10" t="s">
        <v>9</v>
      </c>
      <c r="F1872">
        <v>12</v>
      </c>
      <c r="G1872">
        <v>1.2718822956085205</v>
      </c>
      <c r="H1872">
        <v>1.2718822956085205</v>
      </c>
      <c r="I1872">
        <v>92</v>
      </c>
      <c r="J1872">
        <v>0</v>
      </c>
      <c r="K1872">
        <v>19331</v>
      </c>
      <c r="L1872">
        <v>17726.090518000001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 t="s">
        <v>38</v>
      </c>
      <c r="Z1872" s="3"/>
    </row>
    <row r="1873" spans="1:26" hidden="1" x14ac:dyDescent="0.25">
      <c r="A1873" s="10" t="str">
        <f t="shared" si="29"/>
        <v>2016Greater Fresno Area1-in-10September PeakPGE12</v>
      </c>
      <c r="B1873" s="10" t="s">
        <v>57</v>
      </c>
      <c r="C1873" s="10" t="s">
        <v>37</v>
      </c>
      <c r="D1873" s="10" t="s">
        <v>7</v>
      </c>
      <c r="E1873" s="10" t="s">
        <v>1</v>
      </c>
      <c r="F1873">
        <v>12</v>
      </c>
      <c r="G1873">
        <v>1.2191183567047119</v>
      </c>
      <c r="H1873">
        <v>1.2191183567047119</v>
      </c>
      <c r="I1873">
        <v>90.125</v>
      </c>
      <c r="J1873">
        <v>0</v>
      </c>
      <c r="K1873">
        <v>19331</v>
      </c>
      <c r="L1873">
        <v>17726.090518000001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 t="s">
        <v>38</v>
      </c>
      <c r="Z1873" s="3"/>
    </row>
    <row r="1874" spans="1:26" hidden="1" x14ac:dyDescent="0.25">
      <c r="A1874" s="10" t="str">
        <f t="shared" si="29"/>
        <v>2016Greater Fresno Area1-in-10September PeakCAISO13</v>
      </c>
      <c r="B1874" s="10" t="s">
        <v>57</v>
      </c>
      <c r="C1874" s="10" t="s">
        <v>37</v>
      </c>
      <c r="D1874" s="10" t="s">
        <v>7</v>
      </c>
      <c r="E1874" s="10" t="s">
        <v>1</v>
      </c>
      <c r="F1874">
        <v>13</v>
      </c>
      <c r="G1874">
        <v>1.5010285377502441</v>
      </c>
      <c r="H1874">
        <v>1.5010285377502441</v>
      </c>
      <c r="I1874">
        <v>93.875</v>
      </c>
      <c r="J1874">
        <v>0</v>
      </c>
      <c r="K1874">
        <v>19331</v>
      </c>
      <c r="L1874">
        <v>17726.090518000001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 t="s">
        <v>39</v>
      </c>
      <c r="Z1874" s="3"/>
    </row>
    <row r="1875" spans="1:26" hidden="1" x14ac:dyDescent="0.25">
      <c r="A1875" s="10" t="str">
        <f t="shared" si="29"/>
        <v>2016Greater Fresno Area1-in-2September PeakCAISO13</v>
      </c>
      <c r="B1875" s="10" t="s">
        <v>57</v>
      </c>
      <c r="C1875" s="10" t="s">
        <v>37</v>
      </c>
      <c r="D1875" s="10" t="s">
        <v>7</v>
      </c>
      <c r="E1875" s="10" t="s">
        <v>9</v>
      </c>
      <c r="F1875">
        <v>13</v>
      </c>
      <c r="G1875">
        <v>1.4607760906219482</v>
      </c>
      <c r="H1875">
        <v>1.4607760906219482</v>
      </c>
      <c r="I1875">
        <v>91.375</v>
      </c>
      <c r="J1875">
        <v>0</v>
      </c>
      <c r="K1875">
        <v>19331</v>
      </c>
      <c r="L1875">
        <v>17726.090518000001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 t="s">
        <v>39</v>
      </c>
      <c r="Z1875" s="3"/>
    </row>
    <row r="1876" spans="1:26" hidden="1" x14ac:dyDescent="0.25">
      <c r="A1876" s="10" t="str">
        <f t="shared" si="29"/>
        <v>2016Greater Fresno Area1-in-2September PeakPGE13</v>
      </c>
      <c r="B1876" s="10" t="s">
        <v>57</v>
      </c>
      <c r="C1876" s="10" t="s">
        <v>37</v>
      </c>
      <c r="D1876" s="10" t="s">
        <v>7</v>
      </c>
      <c r="E1876" s="10" t="s">
        <v>9</v>
      </c>
      <c r="F1876">
        <v>13</v>
      </c>
      <c r="G1876">
        <v>1.5477018356323242</v>
      </c>
      <c r="H1876">
        <v>1.5477018356323242</v>
      </c>
      <c r="I1876">
        <v>95.375</v>
      </c>
      <c r="J1876">
        <v>0</v>
      </c>
      <c r="K1876">
        <v>19331</v>
      </c>
      <c r="L1876">
        <v>17726.090518000001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 t="s">
        <v>38</v>
      </c>
      <c r="Z1876" s="3"/>
    </row>
    <row r="1877" spans="1:26" hidden="1" x14ac:dyDescent="0.25">
      <c r="A1877" s="10" t="str">
        <f t="shared" si="29"/>
        <v>2016Greater Fresno Area1-in-10September PeakPGE13</v>
      </c>
      <c r="B1877" s="10" t="s">
        <v>57</v>
      </c>
      <c r="C1877" s="10" t="s">
        <v>37</v>
      </c>
      <c r="D1877" s="10" t="s">
        <v>7</v>
      </c>
      <c r="E1877" s="10" t="s">
        <v>1</v>
      </c>
      <c r="F1877">
        <v>13</v>
      </c>
      <c r="G1877">
        <v>1.4834954738616943</v>
      </c>
      <c r="H1877">
        <v>1.4834954738616943</v>
      </c>
      <c r="I1877">
        <v>93.625</v>
      </c>
      <c r="J1877">
        <v>0</v>
      </c>
      <c r="K1877">
        <v>19331</v>
      </c>
      <c r="L1877">
        <v>17726.090518000001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 t="s">
        <v>38</v>
      </c>
      <c r="Z1877" s="3"/>
    </row>
    <row r="1878" spans="1:26" hidden="1" x14ac:dyDescent="0.25">
      <c r="A1878" s="10" t="str">
        <f t="shared" si="29"/>
        <v>2016Greater Fresno Area1-in-10September PeakCAISO14</v>
      </c>
      <c r="B1878" s="10" t="s">
        <v>57</v>
      </c>
      <c r="C1878" s="10" t="s">
        <v>37</v>
      </c>
      <c r="D1878" s="10" t="s">
        <v>7</v>
      </c>
      <c r="E1878" s="10" t="s">
        <v>1</v>
      </c>
      <c r="F1878">
        <v>14</v>
      </c>
      <c r="G1878">
        <v>1.8223819732666016</v>
      </c>
      <c r="H1878">
        <v>1.4721437692642212</v>
      </c>
      <c r="I1878">
        <v>96.5</v>
      </c>
      <c r="J1878">
        <v>0.10273714363574982</v>
      </c>
      <c r="K1878">
        <v>19331</v>
      </c>
      <c r="L1878">
        <v>17726.090518000001</v>
      </c>
      <c r="M1878">
        <v>0.35023820400238037</v>
      </c>
      <c r="N1878">
        <v>0.218570277094841</v>
      </c>
      <c r="O1878">
        <v>0.29636284708976746</v>
      </c>
      <c r="P1878">
        <v>0.35023820400238037</v>
      </c>
      <c r="Q1878">
        <v>0.40411356091499329</v>
      </c>
      <c r="R1878">
        <v>0.48190611600875854</v>
      </c>
      <c r="S1878" t="s">
        <v>39</v>
      </c>
      <c r="Z1878" s="3"/>
    </row>
    <row r="1879" spans="1:26" hidden="1" x14ac:dyDescent="0.25">
      <c r="A1879" s="10" t="str">
        <f t="shared" si="29"/>
        <v>2016Greater Fresno Area1-in-2September PeakCAISO14</v>
      </c>
      <c r="B1879" s="10" t="s">
        <v>57</v>
      </c>
      <c r="C1879" s="10" t="s">
        <v>37</v>
      </c>
      <c r="D1879" s="10" t="s">
        <v>7</v>
      </c>
      <c r="E1879" s="10" t="s">
        <v>9</v>
      </c>
      <c r="F1879">
        <v>14</v>
      </c>
      <c r="G1879">
        <v>1.7735118865966797</v>
      </c>
      <c r="H1879">
        <v>1.451807975769043</v>
      </c>
      <c r="I1879">
        <v>94.75</v>
      </c>
      <c r="J1879">
        <v>0.10273714363574982</v>
      </c>
      <c r="K1879">
        <v>19331</v>
      </c>
      <c r="L1879">
        <v>17726.090518000001</v>
      </c>
      <c r="M1879">
        <v>0.32170397043228149</v>
      </c>
      <c r="N1879">
        <v>0.19003604352474213</v>
      </c>
      <c r="O1879">
        <v>0.26782861351966858</v>
      </c>
      <c r="P1879">
        <v>0.32170397043228149</v>
      </c>
      <c r="Q1879">
        <v>0.37557932734489441</v>
      </c>
      <c r="R1879">
        <v>0.45337188243865967</v>
      </c>
      <c r="S1879" t="s">
        <v>39</v>
      </c>
      <c r="Z1879" s="3"/>
    </row>
    <row r="1880" spans="1:26" hidden="1" x14ac:dyDescent="0.25">
      <c r="A1880" s="10" t="str">
        <f t="shared" si="29"/>
        <v>2016Greater Fresno Area1-in-10September PeakPGE14</v>
      </c>
      <c r="B1880" s="10" t="s">
        <v>57</v>
      </c>
      <c r="C1880" s="10" t="s">
        <v>37</v>
      </c>
      <c r="D1880" s="10" t="s">
        <v>7</v>
      </c>
      <c r="E1880" s="10" t="s">
        <v>1</v>
      </c>
      <c r="F1880">
        <v>14</v>
      </c>
      <c r="G1880">
        <v>1.8010952472686768</v>
      </c>
      <c r="H1880">
        <v>1.4592690467834473</v>
      </c>
      <c r="I1880">
        <v>96.5</v>
      </c>
      <c r="J1880">
        <v>0.10273714363574982</v>
      </c>
      <c r="K1880">
        <v>19331</v>
      </c>
      <c r="L1880">
        <v>17726.090518000001</v>
      </c>
      <c r="M1880">
        <v>0.34182623028755188</v>
      </c>
      <c r="N1880">
        <v>0.21015830338001251</v>
      </c>
      <c r="O1880">
        <v>0.28795087337493896</v>
      </c>
      <c r="P1880">
        <v>0.34182623028755188</v>
      </c>
      <c r="Q1880">
        <v>0.39570158720016479</v>
      </c>
      <c r="R1880">
        <v>0.47349414229393005</v>
      </c>
      <c r="S1880" t="s">
        <v>38</v>
      </c>
      <c r="Z1880" s="3"/>
    </row>
    <row r="1881" spans="1:26" hidden="1" x14ac:dyDescent="0.25">
      <c r="A1881" s="10" t="str">
        <f t="shared" si="29"/>
        <v>2016Greater Fresno Area1-in-2September PeakPGE14</v>
      </c>
      <c r="B1881" s="10" t="s">
        <v>57</v>
      </c>
      <c r="C1881" s="10" t="s">
        <v>37</v>
      </c>
      <c r="D1881" s="10" t="s">
        <v>7</v>
      </c>
      <c r="E1881" s="10" t="s">
        <v>9</v>
      </c>
      <c r="F1881">
        <v>14</v>
      </c>
      <c r="G1881">
        <v>1.8790473937988281</v>
      </c>
      <c r="H1881">
        <v>1.4963052272796631</v>
      </c>
      <c r="I1881">
        <v>98.25</v>
      </c>
      <c r="J1881">
        <v>0.10273714363574982</v>
      </c>
      <c r="K1881">
        <v>19331</v>
      </c>
      <c r="L1881">
        <v>17726.090518000001</v>
      </c>
      <c r="M1881">
        <v>0.38274216651916504</v>
      </c>
      <c r="N1881">
        <v>0.25107425451278687</v>
      </c>
      <c r="O1881">
        <v>0.32886680960655212</v>
      </c>
      <c r="P1881">
        <v>0.38274216651916504</v>
      </c>
      <c r="Q1881">
        <v>0.43661752343177795</v>
      </c>
      <c r="R1881">
        <v>0.51441007852554321</v>
      </c>
      <c r="S1881" t="s">
        <v>38</v>
      </c>
      <c r="Z1881" s="3"/>
    </row>
    <row r="1882" spans="1:26" hidden="1" x14ac:dyDescent="0.25">
      <c r="A1882" s="10" t="str">
        <f t="shared" si="29"/>
        <v>2016Greater Fresno Area1-in-10September PeakCAISO15</v>
      </c>
      <c r="B1882" s="10" t="s">
        <v>57</v>
      </c>
      <c r="C1882" s="10" t="s">
        <v>37</v>
      </c>
      <c r="D1882" s="10" t="s">
        <v>7</v>
      </c>
      <c r="E1882" s="10" t="s">
        <v>1</v>
      </c>
      <c r="F1882">
        <v>15</v>
      </c>
      <c r="G1882">
        <v>2.15435791015625</v>
      </c>
      <c r="H1882">
        <v>1.7154892683029175</v>
      </c>
      <c r="I1882">
        <v>99.125</v>
      </c>
      <c r="J1882">
        <v>0.1230589896440506</v>
      </c>
      <c r="K1882">
        <v>19331</v>
      </c>
      <c r="L1882">
        <v>17726.090518000001</v>
      </c>
      <c r="M1882">
        <v>0.43886864185333252</v>
      </c>
      <c r="N1882">
        <v>0.28115624189376831</v>
      </c>
      <c r="O1882">
        <v>0.37433651089668274</v>
      </c>
      <c r="P1882">
        <v>0.43886864185333252</v>
      </c>
      <c r="Q1882">
        <v>0.50340080261230469</v>
      </c>
      <c r="R1882">
        <v>0.59658104181289673</v>
      </c>
      <c r="S1882" t="s">
        <v>39</v>
      </c>
      <c r="Z1882" s="3"/>
    </row>
    <row r="1883" spans="1:26" hidden="1" x14ac:dyDescent="0.25">
      <c r="A1883" s="10" t="str">
        <f t="shared" si="29"/>
        <v>2016Greater Fresno Area1-in-2September PeakCAISO15</v>
      </c>
      <c r="B1883" s="10" t="s">
        <v>57</v>
      </c>
      <c r="C1883" s="10" t="s">
        <v>37</v>
      </c>
      <c r="D1883" s="10" t="s">
        <v>7</v>
      </c>
      <c r="E1883" s="10" t="s">
        <v>9</v>
      </c>
      <c r="F1883">
        <v>15</v>
      </c>
      <c r="G1883">
        <v>2.0965852737426758</v>
      </c>
      <c r="H1883">
        <v>1.6913318634033203</v>
      </c>
      <c r="I1883">
        <v>97.125</v>
      </c>
      <c r="J1883">
        <v>0.1230589896440506</v>
      </c>
      <c r="K1883">
        <v>19331</v>
      </c>
      <c r="L1883">
        <v>17726.090518000001</v>
      </c>
      <c r="M1883">
        <v>0.40525341033935547</v>
      </c>
      <c r="N1883">
        <v>0.24754101037979126</v>
      </c>
      <c r="O1883">
        <v>0.34072127938270569</v>
      </c>
      <c r="P1883">
        <v>0.40525341033935547</v>
      </c>
      <c r="Q1883">
        <v>0.46978554129600525</v>
      </c>
      <c r="R1883">
        <v>0.56296581029891968</v>
      </c>
      <c r="S1883" t="s">
        <v>39</v>
      </c>
      <c r="Z1883" s="3"/>
    </row>
    <row r="1884" spans="1:26" hidden="1" x14ac:dyDescent="0.25">
      <c r="A1884" s="10" t="str">
        <f t="shared" si="29"/>
        <v>2016Greater Fresno Area1-in-2September PeakPGE15</v>
      </c>
      <c r="B1884" s="10" t="s">
        <v>57</v>
      </c>
      <c r="C1884" s="10" t="s">
        <v>37</v>
      </c>
      <c r="D1884" s="10" t="s">
        <v>7</v>
      </c>
      <c r="E1884" s="10" t="s">
        <v>9</v>
      </c>
      <c r="F1884">
        <v>15</v>
      </c>
      <c r="G1884">
        <v>2.2213456630706787</v>
      </c>
      <c r="H1884">
        <v>1.7530362606048584</v>
      </c>
      <c r="I1884">
        <v>100.25</v>
      </c>
      <c r="J1884">
        <v>0.1230589896440506</v>
      </c>
      <c r="K1884">
        <v>19331</v>
      </c>
      <c r="L1884">
        <v>17726.090518000001</v>
      </c>
      <c r="M1884">
        <v>0.4683094322681427</v>
      </c>
      <c r="N1884">
        <v>0.31059703230857849</v>
      </c>
      <c r="O1884">
        <v>0.40377730131149292</v>
      </c>
      <c r="P1884">
        <v>0.4683094322681427</v>
      </c>
      <c r="Q1884">
        <v>0.53284156322479248</v>
      </c>
      <c r="R1884">
        <v>0.6260218620300293</v>
      </c>
      <c r="S1884" t="s">
        <v>38</v>
      </c>
      <c r="Z1884" s="3"/>
    </row>
    <row r="1885" spans="1:26" hidden="1" x14ac:dyDescent="0.25">
      <c r="A1885" s="10" t="str">
        <f t="shared" si="29"/>
        <v>2016Greater Fresno Area1-in-10September PeakPGE15</v>
      </c>
      <c r="B1885" s="10" t="s">
        <v>57</v>
      </c>
      <c r="C1885" s="10" t="s">
        <v>37</v>
      </c>
      <c r="D1885" s="10" t="s">
        <v>7</v>
      </c>
      <c r="E1885" s="10" t="s">
        <v>1</v>
      </c>
      <c r="F1885">
        <v>15</v>
      </c>
      <c r="G1885">
        <v>2.1291935443878174</v>
      </c>
      <c r="H1885">
        <v>1.6938585042953491</v>
      </c>
      <c r="I1885">
        <v>99.75</v>
      </c>
      <c r="J1885">
        <v>0.1230589896440506</v>
      </c>
      <c r="K1885">
        <v>19331</v>
      </c>
      <c r="L1885">
        <v>17726.090518000001</v>
      </c>
      <c r="M1885">
        <v>0.43533504009246826</v>
      </c>
      <c r="N1885">
        <v>0.27762264013290405</v>
      </c>
      <c r="O1885">
        <v>0.37080290913581848</v>
      </c>
      <c r="P1885">
        <v>0.43533504009246826</v>
      </c>
      <c r="Q1885">
        <v>0.49986717104911804</v>
      </c>
      <c r="R1885">
        <v>0.59304744005203247</v>
      </c>
      <c r="S1885" t="s">
        <v>38</v>
      </c>
      <c r="Z1885" s="3"/>
    </row>
    <row r="1886" spans="1:26" hidden="1" x14ac:dyDescent="0.25">
      <c r="A1886" s="10" t="str">
        <f t="shared" si="29"/>
        <v>2016Greater Fresno Area1-in-2September PeakCAISO16</v>
      </c>
      <c r="B1886" s="10" t="s">
        <v>57</v>
      </c>
      <c r="C1886" s="10" t="s">
        <v>37</v>
      </c>
      <c r="D1886" s="10" t="s">
        <v>7</v>
      </c>
      <c r="E1886" s="10" t="s">
        <v>9</v>
      </c>
      <c r="F1886">
        <v>16</v>
      </c>
      <c r="G1886">
        <v>2.4391698837280273</v>
      </c>
      <c r="H1886">
        <v>1.8557569980621338</v>
      </c>
      <c r="I1886">
        <v>99</v>
      </c>
      <c r="J1886">
        <v>0.15615223348140717</v>
      </c>
      <c r="K1886">
        <v>19331</v>
      </c>
      <c r="L1886">
        <v>17726.090518000001</v>
      </c>
      <c r="M1886">
        <v>0.58341294527053833</v>
      </c>
      <c r="N1886">
        <v>0.38328823447227478</v>
      </c>
      <c r="O1886">
        <v>0.50152671337127686</v>
      </c>
      <c r="P1886">
        <v>0.58341294527053833</v>
      </c>
      <c r="Q1886">
        <v>0.6652991771697998</v>
      </c>
      <c r="R1886">
        <v>0.78353762626647949</v>
      </c>
      <c r="S1886" t="s">
        <v>39</v>
      </c>
      <c r="Z1886" s="3"/>
    </row>
    <row r="1887" spans="1:26" hidden="1" x14ac:dyDescent="0.25">
      <c r="A1887" s="10" t="str">
        <f t="shared" si="29"/>
        <v>2016Greater Fresno Area1-in-10September PeakCAISO16</v>
      </c>
      <c r="B1887" s="10" t="s">
        <v>57</v>
      </c>
      <c r="C1887" s="10" t="s">
        <v>37</v>
      </c>
      <c r="D1887" s="10" t="s">
        <v>7</v>
      </c>
      <c r="E1887" s="10" t="s">
        <v>1</v>
      </c>
      <c r="F1887">
        <v>16</v>
      </c>
      <c r="G1887">
        <v>2.5063824653625488</v>
      </c>
      <c r="H1887">
        <v>1.8823180198669434</v>
      </c>
      <c r="I1887">
        <v>100.375</v>
      </c>
      <c r="J1887">
        <v>0.15615223348140717</v>
      </c>
      <c r="K1887">
        <v>19331</v>
      </c>
      <c r="L1887">
        <v>17726.090518000001</v>
      </c>
      <c r="M1887">
        <v>0.62406444549560547</v>
      </c>
      <c r="N1887">
        <v>0.42393973469734192</v>
      </c>
      <c r="O1887">
        <v>0.54217821359634399</v>
      </c>
      <c r="P1887">
        <v>0.62406444549560547</v>
      </c>
      <c r="Q1887">
        <v>0.70595067739486694</v>
      </c>
      <c r="R1887">
        <v>0.82418912649154663</v>
      </c>
      <c r="S1887" t="s">
        <v>39</v>
      </c>
      <c r="Z1887" s="3"/>
    </row>
    <row r="1888" spans="1:26" hidden="1" x14ac:dyDescent="0.25">
      <c r="A1888" s="10" t="str">
        <f t="shared" si="29"/>
        <v>2016Greater Fresno Area1-in-10September PeakPGE16</v>
      </c>
      <c r="B1888" s="10" t="s">
        <v>57</v>
      </c>
      <c r="C1888" s="10" t="s">
        <v>37</v>
      </c>
      <c r="D1888" s="10" t="s">
        <v>7</v>
      </c>
      <c r="E1888" s="10" t="s">
        <v>1</v>
      </c>
      <c r="F1888">
        <v>16</v>
      </c>
      <c r="G1888">
        <v>2.4771063327789307</v>
      </c>
      <c r="H1888">
        <v>1.8358964920043945</v>
      </c>
      <c r="I1888">
        <v>101.375</v>
      </c>
      <c r="J1888">
        <v>0.15615223348140717</v>
      </c>
      <c r="K1888">
        <v>19331</v>
      </c>
      <c r="L1888">
        <v>17726.090518000001</v>
      </c>
      <c r="M1888">
        <v>0.64120990037918091</v>
      </c>
      <c r="N1888">
        <v>0.44108518958091736</v>
      </c>
      <c r="O1888">
        <v>0.55932366847991943</v>
      </c>
      <c r="P1888">
        <v>0.64120990037918091</v>
      </c>
      <c r="Q1888">
        <v>0.72309613227844238</v>
      </c>
      <c r="R1888">
        <v>0.84133458137512207</v>
      </c>
      <c r="S1888" t="s">
        <v>38</v>
      </c>
      <c r="Z1888" s="3"/>
    </row>
    <row r="1889" spans="1:26" hidden="1" x14ac:dyDescent="0.25">
      <c r="A1889" s="10" t="str">
        <f t="shared" si="29"/>
        <v>2016Greater Fresno Area1-in-2September PeakPGE16</v>
      </c>
      <c r="B1889" s="10" t="s">
        <v>57</v>
      </c>
      <c r="C1889" s="10" t="s">
        <v>37</v>
      </c>
      <c r="D1889" s="10" t="s">
        <v>7</v>
      </c>
      <c r="E1889" s="10" t="s">
        <v>9</v>
      </c>
      <c r="F1889">
        <v>16</v>
      </c>
      <c r="G1889">
        <v>2.5843164920806885</v>
      </c>
      <c r="H1889">
        <v>1.920093297958374</v>
      </c>
      <c r="I1889">
        <v>101.625</v>
      </c>
      <c r="J1889">
        <v>0.15615223348140717</v>
      </c>
      <c r="K1889">
        <v>19331</v>
      </c>
      <c r="L1889">
        <v>17726.090518000001</v>
      </c>
      <c r="M1889">
        <v>0.66422319412231445</v>
      </c>
      <c r="N1889">
        <v>0.4640984833240509</v>
      </c>
      <c r="O1889">
        <v>0.58233696222305298</v>
      </c>
      <c r="P1889">
        <v>0.66422319412231445</v>
      </c>
      <c r="Q1889">
        <v>0.74610942602157593</v>
      </c>
      <c r="R1889">
        <v>0.86434787511825562</v>
      </c>
      <c r="S1889" t="s">
        <v>38</v>
      </c>
      <c r="Z1889" s="3"/>
    </row>
    <row r="1890" spans="1:26" hidden="1" x14ac:dyDescent="0.25">
      <c r="A1890" s="10" t="str">
        <f t="shared" si="29"/>
        <v>2016Greater Fresno Area1-in-10September PeakCAISO17</v>
      </c>
      <c r="B1890" s="10" t="s">
        <v>57</v>
      </c>
      <c r="C1890" s="10" t="s">
        <v>37</v>
      </c>
      <c r="D1890" s="10" t="s">
        <v>7</v>
      </c>
      <c r="E1890" s="10" t="s">
        <v>1</v>
      </c>
      <c r="F1890">
        <v>17</v>
      </c>
      <c r="G1890">
        <v>2.8221497535705566</v>
      </c>
      <c r="H1890">
        <v>2.0970211029052734</v>
      </c>
      <c r="I1890">
        <v>101.625</v>
      </c>
      <c r="J1890">
        <v>0.16046801209449768</v>
      </c>
      <c r="K1890">
        <v>19331</v>
      </c>
      <c r="L1890">
        <v>17726.090518000001</v>
      </c>
      <c r="M1890">
        <v>0.72512871026992798</v>
      </c>
      <c r="N1890">
        <v>0.51947289705276489</v>
      </c>
      <c r="O1890">
        <v>0.64097929000854492</v>
      </c>
      <c r="P1890">
        <v>0.72512871026992798</v>
      </c>
      <c r="Q1890">
        <v>0.80927813053131104</v>
      </c>
      <c r="R1890">
        <v>0.93078452348709106</v>
      </c>
      <c r="S1890" t="s">
        <v>39</v>
      </c>
      <c r="Z1890" s="3"/>
    </row>
    <row r="1891" spans="1:26" hidden="1" x14ac:dyDescent="0.25">
      <c r="A1891" s="10" t="str">
        <f t="shared" si="29"/>
        <v>2016Greater Fresno Area1-in-2September PeakCAISO17</v>
      </c>
      <c r="B1891" s="10" t="s">
        <v>57</v>
      </c>
      <c r="C1891" s="10" t="s">
        <v>37</v>
      </c>
      <c r="D1891" s="10" t="s">
        <v>7</v>
      </c>
      <c r="E1891" s="10" t="s">
        <v>9</v>
      </c>
      <c r="F1891">
        <v>17</v>
      </c>
      <c r="G1891">
        <v>2.746469259262085</v>
      </c>
      <c r="H1891">
        <v>2.0640275478363037</v>
      </c>
      <c r="I1891">
        <v>99.875</v>
      </c>
      <c r="J1891">
        <v>0.16046801209449768</v>
      </c>
      <c r="K1891">
        <v>19331</v>
      </c>
      <c r="L1891">
        <v>17726.090518000001</v>
      </c>
      <c r="M1891">
        <v>0.68244177103042603</v>
      </c>
      <c r="N1891">
        <v>0.47678595781326294</v>
      </c>
      <c r="O1891">
        <v>0.59829235076904297</v>
      </c>
      <c r="P1891">
        <v>0.68244177103042603</v>
      </c>
      <c r="Q1891">
        <v>0.76659119129180908</v>
      </c>
      <c r="R1891">
        <v>0.88809758424758911</v>
      </c>
      <c r="S1891" t="s">
        <v>39</v>
      </c>
      <c r="Z1891" s="3"/>
    </row>
    <row r="1892" spans="1:26" hidden="1" x14ac:dyDescent="0.25">
      <c r="A1892" s="10" t="str">
        <f t="shared" si="29"/>
        <v>2016Greater Fresno Area1-in-2September PeakPGE17</v>
      </c>
      <c r="B1892" s="10" t="s">
        <v>57</v>
      </c>
      <c r="C1892" s="10" t="s">
        <v>37</v>
      </c>
      <c r="D1892" s="10" t="s">
        <v>7</v>
      </c>
      <c r="E1892" s="10" t="s">
        <v>9</v>
      </c>
      <c r="F1892">
        <v>17</v>
      </c>
      <c r="G1892">
        <v>2.9099020957946777</v>
      </c>
      <c r="H1892">
        <v>2.1531140804290771</v>
      </c>
      <c r="I1892">
        <v>102.375</v>
      </c>
      <c r="J1892">
        <v>0.16046801209449768</v>
      </c>
      <c r="K1892">
        <v>19331</v>
      </c>
      <c r="L1892">
        <v>17726.090518000001</v>
      </c>
      <c r="M1892">
        <v>0.75678801536560059</v>
      </c>
      <c r="N1892">
        <v>0.5511322021484375</v>
      </c>
      <c r="O1892">
        <v>0.67263859510421753</v>
      </c>
      <c r="P1892">
        <v>0.75678801536560059</v>
      </c>
      <c r="Q1892">
        <v>0.84093743562698364</v>
      </c>
      <c r="R1892">
        <v>0.96244382858276367</v>
      </c>
      <c r="S1892" t="s">
        <v>38</v>
      </c>
      <c r="Z1892" s="3"/>
    </row>
    <row r="1893" spans="1:26" hidden="1" x14ac:dyDescent="0.25">
      <c r="A1893" s="10" t="str">
        <f t="shared" si="29"/>
        <v>2016Greater Fresno Area1-in-10September PeakPGE17</v>
      </c>
      <c r="B1893" s="10" t="s">
        <v>57</v>
      </c>
      <c r="C1893" s="10" t="s">
        <v>37</v>
      </c>
      <c r="D1893" s="10" t="s">
        <v>7</v>
      </c>
      <c r="E1893" s="10" t="s">
        <v>1</v>
      </c>
      <c r="F1893">
        <v>17</v>
      </c>
      <c r="G1893">
        <v>2.7891850471496582</v>
      </c>
      <c r="H1893">
        <v>2.0633056163787842</v>
      </c>
      <c r="I1893">
        <v>102.25</v>
      </c>
      <c r="J1893">
        <v>0.16046801209449768</v>
      </c>
      <c r="K1893">
        <v>19331</v>
      </c>
      <c r="L1893">
        <v>17726.090518000001</v>
      </c>
      <c r="M1893">
        <v>0.72587943077087402</v>
      </c>
      <c r="N1893">
        <v>0.52022361755371094</v>
      </c>
      <c r="O1893">
        <v>0.64173001050949097</v>
      </c>
      <c r="P1893">
        <v>0.72587943077087402</v>
      </c>
      <c r="Q1893">
        <v>0.81002885103225708</v>
      </c>
      <c r="R1893">
        <v>0.93153524398803711</v>
      </c>
      <c r="S1893" t="s">
        <v>38</v>
      </c>
      <c r="Z1893" s="3"/>
    </row>
    <row r="1894" spans="1:26" hidden="1" x14ac:dyDescent="0.25">
      <c r="A1894" s="10" t="str">
        <f t="shared" si="29"/>
        <v>2016Greater Fresno Area1-in-2September PeakCAISO18</v>
      </c>
      <c r="B1894" s="10" t="s">
        <v>57</v>
      </c>
      <c r="C1894" s="10" t="s">
        <v>37</v>
      </c>
      <c r="D1894" s="10" t="s">
        <v>7</v>
      </c>
      <c r="E1894" s="10" t="s">
        <v>9</v>
      </c>
      <c r="F1894">
        <v>18</v>
      </c>
      <c r="G1894">
        <v>2.9597001075744629</v>
      </c>
      <c r="H1894">
        <v>2.2710468769073486</v>
      </c>
      <c r="I1894">
        <v>99.875</v>
      </c>
      <c r="J1894">
        <v>0.13599415123462677</v>
      </c>
      <c r="K1894">
        <v>19331</v>
      </c>
      <c r="L1894">
        <v>17726.090518000001</v>
      </c>
      <c r="M1894">
        <v>0.68865323066711426</v>
      </c>
      <c r="N1894">
        <v>0.51436311006546021</v>
      </c>
      <c r="O1894">
        <v>0.61733788251876831</v>
      </c>
      <c r="P1894">
        <v>0.68865323066711426</v>
      </c>
      <c r="Q1894">
        <v>0.75996857881546021</v>
      </c>
      <c r="R1894">
        <v>0.86294335126876831</v>
      </c>
      <c r="S1894" t="s">
        <v>39</v>
      </c>
      <c r="Z1894" s="3"/>
    </row>
    <row r="1895" spans="1:26" hidden="1" x14ac:dyDescent="0.25">
      <c r="A1895" s="10" t="str">
        <f t="shared" si="29"/>
        <v>2016Greater Fresno Area1-in-10September PeakCAISO18</v>
      </c>
      <c r="B1895" s="10" t="s">
        <v>57</v>
      </c>
      <c r="C1895" s="10" t="s">
        <v>37</v>
      </c>
      <c r="D1895" s="10" t="s">
        <v>7</v>
      </c>
      <c r="E1895" s="10" t="s">
        <v>1</v>
      </c>
      <c r="F1895">
        <v>18</v>
      </c>
      <c r="G1895">
        <v>3.0412561893463135</v>
      </c>
      <c r="H1895">
        <v>2.3182158470153809</v>
      </c>
      <c r="I1895">
        <v>101</v>
      </c>
      <c r="J1895">
        <v>0.13599415123462677</v>
      </c>
      <c r="K1895">
        <v>19331</v>
      </c>
      <c r="L1895">
        <v>17726.090518000001</v>
      </c>
      <c r="M1895">
        <v>0.72304046154022217</v>
      </c>
      <c r="N1895">
        <v>0.54875034093856812</v>
      </c>
      <c r="O1895">
        <v>0.65172511339187622</v>
      </c>
      <c r="P1895">
        <v>0.72304046154022217</v>
      </c>
      <c r="Q1895">
        <v>0.79435580968856812</v>
      </c>
      <c r="R1895">
        <v>0.89733058214187622</v>
      </c>
      <c r="S1895" t="s">
        <v>39</v>
      </c>
      <c r="Z1895" s="3"/>
    </row>
    <row r="1896" spans="1:26" hidden="1" x14ac:dyDescent="0.25">
      <c r="A1896" s="10" t="str">
        <f t="shared" si="29"/>
        <v>2016Greater Fresno Area1-in-2September PeakPGE18</v>
      </c>
      <c r="B1896" s="10" t="s">
        <v>57</v>
      </c>
      <c r="C1896" s="10" t="s">
        <v>37</v>
      </c>
      <c r="D1896" s="10" t="s">
        <v>7</v>
      </c>
      <c r="E1896" s="10" t="s">
        <v>9</v>
      </c>
      <c r="F1896">
        <v>18</v>
      </c>
      <c r="G1896">
        <v>3.1358215808868408</v>
      </c>
      <c r="H1896">
        <v>2.37149977684021</v>
      </c>
      <c r="I1896">
        <v>102.375</v>
      </c>
      <c r="J1896">
        <v>0.13599415123462677</v>
      </c>
      <c r="K1896">
        <v>19331</v>
      </c>
      <c r="L1896">
        <v>17726.090518000001</v>
      </c>
      <c r="M1896">
        <v>0.76432186365127563</v>
      </c>
      <c r="N1896">
        <v>0.59003174304962158</v>
      </c>
      <c r="O1896">
        <v>0.69300651550292969</v>
      </c>
      <c r="P1896">
        <v>0.76432186365127563</v>
      </c>
      <c r="Q1896">
        <v>0.83563721179962158</v>
      </c>
      <c r="R1896">
        <v>0.93861198425292969</v>
      </c>
      <c r="S1896" t="s">
        <v>38</v>
      </c>
      <c r="Z1896" s="3"/>
    </row>
    <row r="1897" spans="1:26" hidden="1" x14ac:dyDescent="0.25">
      <c r="A1897" s="10" t="str">
        <f t="shared" si="29"/>
        <v>2016Greater Fresno Area1-in-10September PeakPGE18</v>
      </c>
      <c r="B1897" s="10" t="s">
        <v>57</v>
      </c>
      <c r="C1897" s="10" t="s">
        <v>37</v>
      </c>
      <c r="D1897" s="10" t="s">
        <v>7</v>
      </c>
      <c r="E1897" s="10" t="s">
        <v>1</v>
      </c>
      <c r="F1897">
        <v>18</v>
      </c>
      <c r="G1897">
        <v>3.0057322978973389</v>
      </c>
      <c r="H1897">
        <v>2.2704079151153564</v>
      </c>
      <c r="I1897">
        <v>101.875</v>
      </c>
      <c r="J1897">
        <v>0.13599415123462677</v>
      </c>
      <c r="K1897">
        <v>19331</v>
      </c>
      <c r="L1897">
        <v>17726.090518000001</v>
      </c>
      <c r="M1897">
        <v>0.73532432317733765</v>
      </c>
      <c r="N1897">
        <v>0.56103420257568359</v>
      </c>
      <c r="O1897">
        <v>0.6640089750289917</v>
      </c>
      <c r="P1897">
        <v>0.73532432317733765</v>
      </c>
      <c r="Q1897">
        <v>0.80663967132568359</v>
      </c>
      <c r="R1897">
        <v>0.9096144437789917</v>
      </c>
      <c r="S1897" t="s">
        <v>38</v>
      </c>
      <c r="Z1897" s="3"/>
    </row>
    <row r="1898" spans="1:26" hidden="1" x14ac:dyDescent="0.25">
      <c r="A1898" s="10" t="str">
        <f t="shared" si="29"/>
        <v>2016Greater Fresno Area1-in-2September PeakCAISO19</v>
      </c>
      <c r="B1898" s="10" t="s">
        <v>57</v>
      </c>
      <c r="C1898" s="10" t="s">
        <v>37</v>
      </c>
      <c r="D1898" s="10" t="s">
        <v>7</v>
      </c>
      <c r="E1898" s="10" t="s">
        <v>9</v>
      </c>
      <c r="F1898">
        <v>19</v>
      </c>
      <c r="G1898">
        <v>2.9942543506622314</v>
      </c>
      <c r="H1898">
        <v>3.23079514503479</v>
      </c>
      <c r="I1898">
        <v>98.375</v>
      </c>
      <c r="J1898">
        <v>0.11742977052927017</v>
      </c>
      <c r="K1898">
        <v>19331</v>
      </c>
      <c r="L1898">
        <v>17726.090518000001</v>
      </c>
      <c r="M1898">
        <v>-0.23654080927371979</v>
      </c>
      <c r="N1898">
        <v>-0.38703879714012146</v>
      </c>
      <c r="O1898">
        <v>-0.29812097549438477</v>
      </c>
      <c r="P1898">
        <v>-0.23654080927371979</v>
      </c>
      <c r="Q1898">
        <v>-0.17496064305305481</v>
      </c>
      <c r="R1898">
        <v>-8.6042813956737518E-2</v>
      </c>
      <c r="S1898" t="s">
        <v>39</v>
      </c>
      <c r="Z1898" s="3"/>
    </row>
    <row r="1899" spans="1:26" hidden="1" x14ac:dyDescent="0.25">
      <c r="A1899" s="10" t="str">
        <f t="shared" si="29"/>
        <v>2016Greater Fresno Area1-in-10September PeakCAISO19</v>
      </c>
      <c r="B1899" s="10" t="s">
        <v>57</v>
      </c>
      <c r="C1899" s="10" t="s">
        <v>37</v>
      </c>
      <c r="D1899" s="10" t="s">
        <v>7</v>
      </c>
      <c r="E1899" s="10" t="s">
        <v>1</v>
      </c>
      <c r="F1899">
        <v>19</v>
      </c>
      <c r="G1899">
        <v>3.0767626762390137</v>
      </c>
      <c r="H1899">
        <v>3.3200390338897705</v>
      </c>
      <c r="I1899">
        <v>98.75</v>
      </c>
      <c r="J1899">
        <v>0.11742977052927017</v>
      </c>
      <c r="K1899">
        <v>19331</v>
      </c>
      <c r="L1899">
        <v>17726.090518000001</v>
      </c>
      <c r="M1899">
        <v>-0.24327635765075684</v>
      </c>
      <c r="N1899">
        <v>-0.3937743604183197</v>
      </c>
      <c r="O1899">
        <v>-0.30485653877258301</v>
      </c>
      <c r="P1899">
        <v>-0.24327635765075684</v>
      </c>
      <c r="Q1899">
        <v>-0.18169619143009186</v>
      </c>
      <c r="R1899">
        <v>-9.2778362333774567E-2</v>
      </c>
      <c r="S1899" t="s">
        <v>39</v>
      </c>
      <c r="Z1899" s="3"/>
    </row>
    <row r="1900" spans="1:26" hidden="1" x14ac:dyDescent="0.25">
      <c r="A1900" s="10" t="str">
        <f t="shared" si="29"/>
        <v>2016Greater Fresno Area1-in-10September PeakPGE19</v>
      </c>
      <c r="B1900" s="10" t="s">
        <v>57</v>
      </c>
      <c r="C1900" s="10" t="s">
        <v>37</v>
      </c>
      <c r="D1900" s="10" t="s">
        <v>7</v>
      </c>
      <c r="E1900" s="10" t="s">
        <v>1</v>
      </c>
      <c r="F1900">
        <v>19</v>
      </c>
      <c r="G1900">
        <v>3.0408239364624023</v>
      </c>
      <c r="H1900">
        <v>3.279569149017334</v>
      </c>
      <c r="I1900">
        <v>99.5</v>
      </c>
      <c r="J1900">
        <v>0.11742977052927017</v>
      </c>
      <c r="K1900">
        <v>19331</v>
      </c>
      <c r="L1900">
        <v>17726.090518000001</v>
      </c>
      <c r="M1900">
        <v>-0.23874524235725403</v>
      </c>
      <c r="N1900">
        <v>-0.38924324512481689</v>
      </c>
      <c r="O1900">
        <v>-0.3003254234790802</v>
      </c>
      <c r="P1900">
        <v>-0.23874524235725403</v>
      </c>
      <c r="Q1900">
        <v>-0.17716507613658905</v>
      </c>
      <c r="R1900">
        <v>-8.8247247040271759E-2</v>
      </c>
      <c r="S1900" t="s">
        <v>38</v>
      </c>
      <c r="Z1900" s="3"/>
    </row>
    <row r="1901" spans="1:26" hidden="1" x14ac:dyDescent="0.25">
      <c r="A1901" s="10" t="str">
        <f t="shared" si="29"/>
        <v>2016Greater Fresno Area1-in-2September PeakPGE19</v>
      </c>
      <c r="B1901" s="10" t="s">
        <v>57</v>
      </c>
      <c r="C1901" s="10" t="s">
        <v>37</v>
      </c>
      <c r="D1901" s="10" t="s">
        <v>7</v>
      </c>
      <c r="E1901" s="10" t="s">
        <v>9</v>
      </c>
      <c r="F1901">
        <v>19</v>
      </c>
      <c r="G1901">
        <v>3.1724319458007812</v>
      </c>
      <c r="H1901">
        <v>3.4219720363616943</v>
      </c>
      <c r="I1901">
        <v>99.875</v>
      </c>
      <c r="J1901">
        <v>0.11742977052927017</v>
      </c>
      <c r="K1901">
        <v>19331</v>
      </c>
      <c r="L1901">
        <v>17726.090518000001</v>
      </c>
      <c r="M1901">
        <v>-0.24954012036323547</v>
      </c>
      <c r="N1901">
        <v>-0.40003812313079834</v>
      </c>
      <c r="O1901">
        <v>-0.31112030148506165</v>
      </c>
      <c r="P1901">
        <v>-0.24954012036323547</v>
      </c>
      <c r="Q1901">
        <v>-0.1879599541425705</v>
      </c>
      <c r="R1901">
        <v>-9.9042125046253204E-2</v>
      </c>
      <c r="S1901" t="s">
        <v>38</v>
      </c>
      <c r="Z1901" s="3"/>
    </row>
    <row r="1902" spans="1:26" hidden="1" x14ac:dyDescent="0.25">
      <c r="A1902" s="10" t="str">
        <f t="shared" si="29"/>
        <v>2016Greater Fresno Area1-in-10September PeakCAISO20</v>
      </c>
      <c r="B1902" s="10" t="s">
        <v>57</v>
      </c>
      <c r="C1902" s="10" t="s">
        <v>37</v>
      </c>
      <c r="D1902" s="10" t="s">
        <v>7</v>
      </c>
      <c r="E1902" s="10" t="s">
        <v>1</v>
      </c>
      <c r="F1902">
        <v>20</v>
      </c>
      <c r="G1902">
        <v>2.9393703937530518</v>
      </c>
      <c r="H1902">
        <v>3.2664880752563477</v>
      </c>
      <c r="I1902">
        <v>94.875</v>
      </c>
      <c r="J1902">
        <v>7.6294809579849243E-2</v>
      </c>
      <c r="K1902">
        <v>19331</v>
      </c>
      <c r="L1902">
        <v>17726.090518000001</v>
      </c>
      <c r="M1902">
        <v>-0.32711762189865112</v>
      </c>
      <c r="N1902">
        <v>-0.42489704489707947</v>
      </c>
      <c r="O1902">
        <v>-0.36712661385536194</v>
      </c>
      <c r="P1902">
        <v>-0.32711762189865112</v>
      </c>
      <c r="Q1902">
        <v>-0.28710862994194031</v>
      </c>
      <c r="R1902">
        <v>-0.22933819890022278</v>
      </c>
      <c r="S1902" t="s">
        <v>39</v>
      </c>
      <c r="Z1902" s="3"/>
    </row>
    <row r="1903" spans="1:26" hidden="1" x14ac:dyDescent="0.25">
      <c r="A1903" s="10" t="str">
        <f t="shared" si="29"/>
        <v>2016Greater Fresno Area1-in-2September PeakCAISO20</v>
      </c>
      <c r="B1903" s="10" t="s">
        <v>57</v>
      </c>
      <c r="C1903" s="10" t="s">
        <v>37</v>
      </c>
      <c r="D1903" s="10" t="s">
        <v>7</v>
      </c>
      <c r="E1903" s="10" t="s">
        <v>9</v>
      </c>
      <c r="F1903">
        <v>20</v>
      </c>
      <c r="G1903">
        <v>2.8605465888977051</v>
      </c>
      <c r="H1903">
        <v>3.172050952911377</v>
      </c>
      <c r="I1903">
        <v>94.5</v>
      </c>
      <c r="J1903">
        <v>7.6294809579849243E-2</v>
      </c>
      <c r="K1903">
        <v>19331</v>
      </c>
      <c r="L1903">
        <v>17726.090518000001</v>
      </c>
      <c r="M1903">
        <v>-0.31150445342063904</v>
      </c>
      <c r="N1903">
        <v>-0.40928387641906738</v>
      </c>
      <c r="O1903">
        <v>-0.35151344537734985</v>
      </c>
      <c r="P1903">
        <v>-0.31150445342063904</v>
      </c>
      <c r="Q1903">
        <v>-0.27149546146392822</v>
      </c>
      <c r="R1903">
        <v>-0.21372503042221069</v>
      </c>
      <c r="S1903" t="s">
        <v>39</v>
      </c>
      <c r="Z1903" s="3"/>
    </row>
    <row r="1904" spans="1:26" hidden="1" x14ac:dyDescent="0.25">
      <c r="A1904" s="10" t="str">
        <f t="shared" si="29"/>
        <v>2016Greater Fresno Area1-in-10September PeakPGE20</v>
      </c>
      <c r="B1904" s="10" t="s">
        <v>57</v>
      </c>
      <c r="C1904" s="10" t="s">
        <v>37</v>
      </c>
      <c r="D1904" s="10" t="s">
        <v>7</v>
      </c>
      <c r="E1904" s="10" t="s">
        <v>1</v>
      </c>
      <c r="F1904">
        <v>20</v>
      </c>
      <c r="G1904">
        <v>2.905036449432373</v>
      </c>
      <c r="H1904">
        <v>3.2260007858276367</v>
      </c>
      <c r="I1904">
        <v>95.75</v>
      </c>
      <c r="J1904">
        <v>7.6294809579849243E-2</v>
      </c>
      <c r="K1904">
        <v>19331</v>
      </c>
      <c r="L1904">
        <v>17726.090518000001</v>
      </c>
      <c r="M1904">
        <v>-0.32096445560455322</v>
      </c>
      <c r="N1904">
        <v>-0.41874387860298157</v>
      </c>
      <c r="O1904">
        <v>-0.36097344756126404</v>
      </c>
      <c r="P1904">
        <v>-0.32096445560455322</v>
      </c>
      <c r="Q1904">
        <v>-0.28095546364784241</v>
      </c>
      <c r="R1904">
        <v>-0.22318503260612488</v>
      </c>
      <c r="S1904" t="s">
        <v>38</v>
      </c>
      <c r="Z1904" s="3"/>
    </row>
    <row r="1905" spans="1:26" hidden="1" x14ac:dyDescent="0.25">
      <c r="A1905" s="10" t="str">
        <f t="shared" si="29"/>
        <v>2016Greater Fresno Area1-in-2September PeakPGE20</v>
      </c>
      <c r="B1905" s="10" t="s">
        <v>57</v>
      </c>
      <c r="C1905" s="10" t="s">
        <v>37</v>
      </c>
      <c r="D1905" s="10" t="s">
        <v>7</v>
      </c>
      <c r="E1905" s="10" t="s">
        <v>9</v>
      </c>
      <c r="F1905">
        <v>20</v>
      </c>
      <c r="G1905">
        <v>3.0307676792144775</v>
      </c>
      <c r="H1905">
        <v>3.3755104541778564</v>
      </c>
      <c r="I1905">
        <v>96.875</v>
      </c>
      <c r="J1905">
        <v>7.6294809579849243E-2</v>
      </c>
      <c r="K1905">
        <v>19331</v>
      </c>
      <c r="L1905">
        <v>17726.090518000001</v>
      </c>
      <c r="M1905">
        <v>-0.34474271535873413</v>
      </c>
      <c r="N1905">
        <v>-0.44252213835716248</v>
      </c>
      <c r="O1905">
        <v>-0.38475170731544495</v>
      </c>
      <c r="P1905">
        <v>-0.34474271535873413</v>
      </c>
      <c r="Q1905">
        <v>-0.30473372340202332</v>
      </c>
      <c r="R1905">
        <v>-0.24696329236030579</v>
      </c>
      <c r="S1905" t="s">
        <v>38</v>
      </c>
      <c r="Z1905" s="3"/>
    </row>
    <row r="1906" spans="1:26" hidden="1" x14ac:dyDescent="0.25">
      <c r="A1906" s="10" t="str">
        <f t="shared" si="29"/>
        <v>2016Greater Fresno Area1-in-2September PeakCAISO21</v>
      </c>
      <c r="B1906" s="10" t="s">
        <v>57</v>
      </c>
      <c r="C1906" s="10" t="s">
        <v>37</v>
      </c>
      <c r="D1906" s="10" t="s">
        <v>7</v>
      </c>
      <c r="E1906" s="10" t="s">
        <v>9</v>
      </c>
      <c r="F1906">
        <v>21</v>
      </c>
      <c r="G1906">
        <v>2.665679931640625</v>
      </c>
      <c r="H1906">
        <v>2.8576233386993408</v>
      </c>
      <c r="I1906">
        <v>91.375</v>
      </c>
      <c r="J1906">
        <v>7.6630406081676483E-2</v>
      </c>
      <c r="K1906">
        <v>19331</v>
      </c>
      <c r="L1906">
        <v>17726.090518000001</v>
      </c>
      <c r="M1906">
        <v>-0.19194331765174866</v>
      </c>
      <c r="N1906">
        <v>-0.29015284776687622</v>
      </c>
      <c r="O1906">
        <v>-0.23212830722332001</v>
      </c>
      <c r="P1906">
        <v>-0.19194331765174866</v>
      </c>
      <c r="Q1906">
        <v>-0.15175832808017731</v>
      </c>
      <c r="R1906">
        <v>-9.3733787536621094E-2</v>
      </c>
      <c r="S1906" t="s">
        <v>39</v>
      </c>
      <c r="Z1906" s="3"/>
    </row>
    <row r="1907" spans="1:26" hidden="1" x14ac:dyDescent="0.25">
      <c r="A1907" s="10" t="str">
        <f t="shared" si="29"/>
        <v>2016Greater Fresno Area1-in-10September PeakCAISO21</v>
      </c>
      <c r="B1907" s="10" t="s">
        <v>57</v>
      </c>
      <c r="C1907" s="10" t="s">
        <v>37</v>
      </c>
      <c r="D1907" s="10" t="s">
        <v>7</v>
      </c>
      <c r="E1907" s="10" t="s">
        <v>1</v>
      </c>
      <c r="F1907">
        <v>21</v>
      </c>
      <c r="G1907">
        <v>2.7391343116760254</v>
      </c>
      <c r="H1907">
        <v>2.9450445175170898</v>
      </c>
      <c r="I1907">
        <v>92.375</v>
      </c>
      <c r="J1907">
        <v>7.6630406081676483E-2</v>
      </c>
      <c r="K1907">
        <v>19331</v>
      </c>
      <c r="L1907">
        <v>17726.090518000001</v>
      </c>
      <c r="M1907">
        <v>-0.20591029524803162</v>
      </c>
      <c r="N1907">
        <v>-0.30411982536315918</v>
      </c>
      <c r="O1907">
        <v>-0.24609528481960297</v>
      </c>
      <c r="P1907">
        <v>-0.20591029524803162</v>
      </c>
      <c r="Q1907">
        <v>-0.16572530567646027</v>
      </c>
      <c r="R1907">
        <v>-0.10770076513290405</v>
      </c>
      <c r="S1907" t="s">
        <v>39</v>
      </c>
      <c r="Z1907" s="3"/>
    </row>
    <row r="1908" spans="1:26" hidden="1" x14ac:dyDescent="0.25">
      <c r="A1908" s="10" t="str">
        <f t="shared" si="29"/>
        <v>2016Greater Fresno Area1-in-10September PeakPGE21</v>
      </c>
      <c r="B1908" s="10" t="s">
        <v>57</v>
      </c>
      <c r="C1908" s="10" t="s">
        <v>37</v>
      </c>
      <c r="D1908" s="10" t="s">
        <v>7</v>
      </c>
      <c r="E1908" s="10" t="s">
        <v>1</v>
      </c>
      <c r="F1908">
        <v>21</v>
      </c>
      <c r="G1908">
        <v>2.707139253616333</v>
      </c>
      <c r="H1908">
        <v>2.9075450897216797</v>
      </c>
      <c r="I1908">
        <v>92.125</v>
      </c>
      <c r="J1908">
        <v>7.6630406081676483E-2</v>
      </c>
      <c r="K1908">
        <v>19331</v>
      </c>
      <c r="L1908">
        <v>17726.090518000001</v>
      </c>
      <c r="M1908">
        <v>-0.20040586590766907</v>
      </c>
      <c r="N1908">
        <v>-0.29861539602279663</v>
      </c>
      <c r="O1908">
        <v>-0.24059085547924042</v>
      </c>
      <c r="P1908">
        <v>-0.20040586590766907</v>
      </c>
      <c r="Q1908">
        <v>-0.16022087633609772</v>
      </c>
      <c r="R1908">
        <v>-0.1021963357925415</v>
      </c>
      <c r="S1908" t="s">
        <v>38</v>
      </c>
      <c r="Z1908" s="3"/>
    </row>
    <row r="1909" spans="1:26" hidden="1" x14ac:dyDescent="0.25">
      <c r="A1909" s="10" t="str">
        <f t="shared" si="29"/>
        <v>2016Greater Fresno Area1-in-2September PeakPGE21</v>
      </c>
      <c r="B1909" s="10" t="s">
        <v>57</v>
      </c>
      <c r="C1909" s="10" t="s">
        <v>37</v>
      </c>
      <c r="D1909" s="10" t="s">
        <v>7</v>
      </c>
      <c r="E1909" s="10" t="s">
        <v>9</v>
      </c>
      <c r="F1909">
        <v>21</v>
      </c>
      <c r="G1909">
        <v>2.8243052959442139</v>
      </c>
      <c r="H1909">
        <v>3.0468661785125732</v>
      </c>
      <c r="I1909">
        <v>93.375</v>
      </c>
      <c r="J1909">
        <v>7.6630406081676483E-2</v>
      </c>
      <c r="K1909">
        <v>19331</v>
      </c>
      <c r="L1909">
        <v>17726.090518000001</v>
      </c>
      <c r="M1909">
        <v>-0.22256085276603699</v>
      </c>
      <c r="N1909">
        <v>-0.32077038288116455</v>
      </c>
      <c r="O1909">
        <v>-0.26274582743644714</v>
      </c>
      <c r="P1909">
        <v>-0.22256085276603699</v>
      </c>
      <c r="Q1909">
        <v>-0.18237586319446564</v>
      </c>
      <c r="R1909">
        <v>-0.12435132265090942</v>
      </c>
      <c r="S1909" t="s">
        <v>38</v>
      </c>
      <c r="Z1909" s="3"/>
    </row>
    <row r="1910" spans="1:26" hidden="1" x14ac:dyDescent="0.25">
      <c r="A1910" s="10" t="str">
        <f t="shared" si="29"/>
        <v>2016Greater Fresno Area1-in-2September PeakCAISO22</v>
      </c>
      <c r="B1910" s="10" t="s">
        <v>57</v>
      </c>
      <c r="C1910" s="10" t="s">
        <v>37</v>
      </c>
      <c r="D1910" s="10" t="s">
        <v>7</v>
      </c>
      <c r="E1910" s="10" t="s">
        <v>9</v>
      </c>
      <c r="F1910">
        <v>22</v>
      </c>
      <c r="G1910">
        <v>2.4111237525939941</v>
      </c>
      <c r="H1910">
        <v>2.5285747051239014</v>
      </c>
      <c r="I1910">
        <v>88.125</v>
      </c>
      <c r="J1910">
        <v>6.3674606382846832E-2</v>
      </c>
      <c r="K1910">
        <v>19331</v>
      </c>
      <c r="L1910">
        <v>17726.090518000001</v>
      </c>
      <c r="M1910">
        <v>-0.11745104193687439</v>
      </c>
      <c r="N1910">
        <v>-0.19905641674995422</v>
      </c>
      <c r="O1910">
        <v>-0.15084201097488403</v>
      </c>
      <c r="P1910">
        <v>-0.11745104193687439</v>
      </c>
      <c r="Q1910">
        <v>-8.4060080349445343E-2</v>
      </c>
      <c r="R1910">
        <v>-3.5845667123794556E-2</v>
      </c>
      <c r="S1910" t="s">
        <v>39</v>
      </c>
      <c r="Z1910" s="3"/>
    </row>
    <row r="1911" spans="1:26" hidden="1" x14ac:dyDescent="0.25">
      <c r="A1911" s="10" t="str">
        <f t="shared" si="29"/>
        <v>2016Greater Fresno Area1-in-10September PeakCAISO22</v>
      </c>
      <c r="B1911" s="10" t="s">
        <v>57</v>
      </c>
      <c r="C1911" s="10" t="s">
        <v>37</v>
      </c>
      <c r="D1911" s="10" t="s">
        <v>7</v>
      </c>
      <c r="E1911" s="10" t="s">
        <v>1</v>
      </c>
      <c r="F1911">
        <v>22</v>
      </c>
      <c r="G1911">
        <v>2.4775636196136475</v>
      </c>
      <c r="H1911">
        <v>2.6072607040405273</v>
      </c>
      <c r="I1911">
        <v>89.375</v>
      </c>
      <c r="J1911">
        <v>6.3674606382846832E-2</v>
      </c>
      <c r="K1911">
        <v>19331</v>
      </c>
      <c r="L1911">
        <v>17726.090518000001</v>
      </c>
      <c r="M1911">
        <v>-0.12969715893268585</v>
      </c>
      <c r="N1911">
        <v>-0.21130253374576569</v>
      </c>
      <c r="O1911">
        <v>-0.1630881279706955</v>
      </c>
      <c r="P1911">
        <v>-0.12969715893268585</v>
      </c>
      <c r="Q1911">
        <v>-9.6306197345256805E-2</v>
      </c>
      <c r="R1911">
        <v>-4.8091784119606018E-2</v>
      </c>
      <c r="S1911" t="s">
        <v>39</v>
      </c>
      <c r="Z1911" s="3"/>
    </row>
    <row r="1912" spans="1:26" hidden="1" x14ac:dyDescent="0.25">
      <c r="A1912" s="10" t="str">
        <f t="shared" si="29"/>
        <v>2016Greater Fresno Area1-in-10September PeakPGE22</v>
      </c>
      <c r="B1912" s="10" t="s">
        <v>57</v>
      </c>
      <c r="C1912" s="10" t="s">
        <v>37</v>
      </c>
      <c r="D1912" s="10" t="s">
        <v>7</v>
      </c>
      <c r="E1912" s="10" t="s">
        <v>1</v>
      </c>
      <c r="F1912">
        <v>22</v>
      </c>
      <c r="G1912">
        <v>2.4486238956451416</v>
      </c>
      <c r="H1912">
        <v>2.5722000598907471</v>
      </c>
      <c r="I1912">
        <v>89.375</v>
      </c>
      <c r="J1912">
        <v>6.3674606382846832E-2</v>
      </c>
      <c r="K1912">
        <v>19331</v>
      </c>
      <c r="L1912">
        <v>17726.090518000001</v>
      </c>
      <c r="M1912">
        <v>-0.1235760897397995</v>
      </c>
      <c r="N1912">
        <v>-0.20518146455287933</v>
      </c>
      <c r="O1912">
        <v>-0.15696705877780914</v>
      </c>
      <c r="P1912">
        <v>-0.1235760897397995</v>
      </c>
      <c r="Q1912">
        <v>-9.0185128152370453E-2</v>
      </c>
      <c r="R1912">
        <v>-4.1970714926719666E-2</v>
      </c>
      <c r="S1912" t="s">
        <v>38</v>
      </c>
      <c r="Z1912" s="3"/>
    </row>
    <row r="1913" spans="1:26" hidden="1" x14ac:dyDescent="0.25">
      <c r="A1913" s="10" t="str">
        <f t="shared" si="29"/>
        <v>2016Greater Fresno Area1-in-2September PeakPGE22</v>
      </c>
      <c r="B1913" s="10" t="s">
        <v>57</v>
      </c>
      <c r="C1913" s="10" t="s">
        <v>37</v>
      </c>
      <c r="D1913" s="10" t="s">
        <v>7</v>
      </c>
      <c r="E1913" s="10" t="s">
        <v>9</v>
      </c>
      <c r="F1913">
        <v>22</v>
      </c>
      <c r="G1913">
        <v>2.5546014308929443</v>
      </c>
      <c r="H1913">
        <v>2.696279764175415</v>
      </c>
      <c r="I1913">
        <v>91.5</v>
      </c>
      <c r="J1913">
        <v>6.3674606382846832E-2</v>
      </c>
      <c r="K1913">
        <v>19331</v>
      </c>
      <c r="L1913">
        <v>17726.090518000001</v>
      </c>
      <c r="M1913">
        <v>-0.14167822897434235</v>
      </c>
      <c r="N1913">
        <v>-0.22328360378742218</v>
      </c>
      <c r="O1913">
        <v>-0.17506919801235199</v>
      </c>
      <c r="P1913">
        <v>-0.14167822897434235</v>
      </c>
      <c r="Q1913">
        <v>-0.1082872673869133</v>
      </c>
      <c r="R1913">
        <v>-6.0072854161262512E-2</v>
      </c>
      <c r="S1913" t="s">
        <v>38</v>
      </c>
      <c r="Z1913" s="3"/>
    </row>
    <row r="1914" spans="1:26" hidden="1" x14ac:dyDescent="0.25">
      <c r="A1914" s="10" t="str">
        <f t="shared" si="29"/>
        <v>2016Greater Fresno Area1-in-2September PeakCAISO23</v>
      </c>
      <c r="B1914" s="10" t="s">
        <v>57</v>
      </c>
      <c r="C1914" s="10" t="s">
        <v>37</v>
      </c>
      <c r="D1914" s="10" t="s">
        <v>7</v>
      </c>
      <c r="E1914" s="10" t="s">
        <v>9</v>
      </c>
      <c r="F1914">
        <v>23</v>
      </c>
      <c r="G1914">
        <v>2.0071632862091064</v>
      </c>
      <c r="H1914">
        <v>2.0919797420501709</v>
      </c>
      <c r="I1914">
        <v>85.5</v>
      </c>
      <c r="J1914">
        <v>5.8387260884046555E-2</v>
      </c>
      <c r="K1914">
        <v>19331</v>
      </c>
      <c r="L1914">
        <v>17726.090518000001</v>
      </c>
      <c r="M1914">
        <v>-8.4816500544548035E-2</v>
      </c>
      <c r="N1914">
        <v>-0.15964561700820923</v>
      </c>
      <c r="O1914">
        <v>-0.11543478071689606</v>
      </c>
      <c r="P1914">
        <v>-8.4816500544548035E-2</v>
      </c>
      <c r="Q1914">
        <v>-5.4198220372200012E-2</v>
      </c>
      <c r="R1914">
        <v>-9.9873868748545647E-3</v>
      </c>
      <c r="S1914" t="s">
        <v>39</v>
      </c>
      <c r="Z1914" s="3"/>
    </row>
    <row r="1915" spans="1:26" hidden="1" x14ac:dyDescent="0.25">
      <c r="A1915" s="10" t="str">
        <f t="shared" si="29"/>
        <v>2016Greater Fresno Area1-in-10September PeakCAISO23</v>
      </c>
      <c r="B1915" s="10" t="s">
        <v>57</v>
      </c>
      <c r="C1915" s="10" t="s">
        <v>37</v>
      </c>
      <c r="D1915" s="10" t="s">
        <v>7</v>
      </c>
      <c r="E1915" s="10" t="s">
        <v>1</v>
      </c>
      <c r="F1915">
        <v>23</v>
      </c>
      <c r="G1915">
        <v>2.062471866607666</v>
      </c>
      <c r="H1915">
        <v>2.1555664539337158</v>
      </c>
      <c r="I1915">
        <v>86.375</v>
      </c>
      <c r="J1915">
        <v>5.8387260884046555E-2</v>
      </c>
      <c r="K1915">
        <v>19331</v>
      </c>
      <c r="L1915">
        <v>17726.090518000001</v>
      </c>
      <c r="M1915">
        <v>-9.3094691634178162E-2</v>
      </c>
      <c r="N1915">
        <v>-0.16792380809783936</v>
      </c>
      <c r="O1915">
        <v>-0.12371297180652618</v>
      </c>
      <c r="P1915">
        <v>-9.3094691634178162E-2</v>
      </c>
      <c r="Q1915">
        <v>-6.2476411461830139E-2</v>
      </c>
      <c r="R1915">
        <v>-1.8265578895807266E-2</v>
      </c>
      <c r="S1915" t="s">
        <v>39</v>
      </c>
      <c r="Z1915" s="3"/>
    </row>
    <row r="1916" spans="1:26" hidden="1" x14ac:dyDescent="0.25">
      <c r="A1916" s="10" t="str">
        <f t="shared" si="29"/>
        <v>2016Greater Fresno Area1-in-10September PeakPGE23</v>
      </c>
      <c r="B1916" s="10" t="s">
        <v>57</v>
      </c>
      <c r="C1916" s="10" t="s">
        <v>37</v>
      </c>
      <c r="D1916" s="10" t="s">
        <v>7</v>
      </c>
      <c r="E1916" s="10" t="s">
        <v>1</v>
      </c>
      <c r="F1916">
        <v>23</v>
      </c>
      <c r="G1916">
        <v>2.0383808612823486</v>
      </c>
      <c r="H1916">
        <v>2.1284570693969727</v>
      </c>
      <c r="I1916">
        <v>86</v>
      </c>
      <c r="J1916">
        <v>5.8387260884046555E-2</v>
      </c>
      <c r="K1916">
        <v>19331</v>
      </c>
      <c r="L1916">
        <v>17726.090518000001</v>
      </c>
      <c r="M1916">
        <v>-9.0076223015785217E-2</v>
      </c>
      <c r="N1916">
        <v>-0.16490533947944641</v>
      </c>
      <c r="O1916">
        <v>-0.12069450318813324</v>
      </c>
      <c r="P1916">
        <v>-9.0076223015785217E-2</v>
      </c>
      <c r="Q1916">
        <v>-5.9457942843437195E-2</v>
      </c>
      <c r="R1916">
        <v>-1.5247109346091747E-2</v>
      </c>
      <c r="S1916" t="s">
        <v>38</v>
      </c>
      <c r="Z1916" s="3"/>
    </row>
    <row r="1917" spans="1:26" hidden="1" x14ac:dyDescent="0.25">
      <c r="A1917" s="10" t="str">
        <f t="shared" si="29"/>
        <v>2016Greater Fresno Area1-in-2September PeakPGE23</v>
      </c>
      <c r="B1917" s="10" t="s">
        <v>57</v>
      </c>
      <c r="C1917" s="10" t="s">
        <v>37</v>
      </c>
      <c r="D1917" s="10" t="s">
        <v>7</v>
      </c>
      <c r="E1917" s="10" t="s">
        <v>9</v>
      </c>
      <c r="F1917">
        <v>23</v>
      </c>
      <c r="G1917">
        <v>2.1266026496887207</v>
      </c>
      <c r="H1917">
        <v>2.2270009517669678</v>
      </c>
      <c r="I1917">
        <v>89.25</v>
      </c>
      <c r="J1917">
        <v>5.8387260884046555E-2</v>
      </c>
      <c r="K1917">
        <v>19331</v>
      </c>
      <c r="L1917">
        <v>17726.090518000001</v>
      </c>
      <c r="M1917">
        <v>-0.10039824992418289</v>
      </c>
      <c r="N1917">
        <v>-0.17522735893726349</v>
      </c>
      <c r="O1917">
        <v>-0.13101652264595032</v>
      </c>
      <c r="P1917">
        <v>-0.10039824992418289</v>
      </c>
      <c r="Q1917">
        <v>-6.9779969751834869E-2</v>
      </c>
      <c r="R1917">
        <v>-2.5569137185811996E-2</v>
      </c>
      <c r="S1917" t="s">
        <v>38</v>
      </c>
      <c r="Z1917" s="3"/>
    </row>
    <row r="1918" spans="1:26" hidden="1" x14ac:dyDescent="0.25">
      <c r="A1918" s="10" t="str">
        <f t="shared" si="29"/>
        <v>2016Greater Fresno Area1-in-10September PeakCAISO24</v>
      </c>
      <c r="B1918" s="10" t="s">
        <v>57</v>
      </c>
      <c r="C1918" s="10" t="s">
        <v>37</v>
      </c>
      <c r="D1918" s="10" t="s">
        <v>7</v>
      </c>
      <c r="E1918" s="10" t="s">
        <v>1</v>
      </c>
      <c r="F1918">
        <v>24</v>
      </c>
      <c r="G1918">
        <v>1.6670613288879395</v>
      </c>
      <c r="H1918">
        <v>1.7424397468566895</v>
      </c>
      <c r="I1918">
        <v>83.625</v>
      </c>
      <c r="J1918">
        <v>4.4309847056865692E-2</v>
      </c>
      <c r="K1918">
        <v>19331</v>
      </c>
      <c r="L1918">
        <v>17726.090518000001</v>
      </c>
      <c r="M1918">
        <v>-7.537841796875E-2</v>
      </c>
      <c r="N1918">
        <v>-0.13216592371463776</v>
      </c>
      <c r="O1918">
        <v>-9.8614498972892761E-2</v>
      </c>
      <c r="P1918">
        <v>-7.537841796875E-2</v>
      </c>
      <c r="Q1918">
        <v>-5.214233323931694E-2</v>
      </c>
      <c r="R1918">
        <v>-1.8590917810797691E-2</v>
      </c>
      <c r="S1918" t="s">
        <v>39</v>
      </c>
      <c r="Z1918" s="3"/>
    </row>
    <row r="1919" spans="1:26" hidden="1" x14ac:dyDescent="0.25">
      <c r="A1919" s="10" t="str">
        <f t="shared" si="29"/>
        <v>2016Greater Fresno Area1-in-2September PeakCAISO24</v>
      </c>
      <c r="B1919" s="10" t="s">
        <v>57</v>
      </c>
      <c r="C1919" s="10" t="s">
        <v>37</v>
      </c>
      <c r="D1919" s="10" t="s">
        <v>7</v>
      </c>
      <c r="E1919" s="10" t="s">
        <v>9</v>
      </c>
      <c r="F1919">
        <v>24</v>
      </c>
      <c r="G1919">
        <v>1.6223562955856323</v>
      </c>
      <c r="H1919">
        <v>1.691936731338501</v>
      </c>
      <c r="I1919">
        <v>82.125</v>
      </c>
      <c r="J1919">
        <v>4.4309847056865692E-2</v>
      </c>
      <c r="K1919">
        <v>19331</v>
      </c>
      <c r="L1919">
        <v>17726.090518000001</v>
      </c>
      <c r="M1919">
        <v>-6.9580473005771637E-2</v>
      </c>
      <c r="N1919">
        <v>-0.1263679713010788</v>
      </c>
      <c r="O1919">
        <v>-9.2816554009914398E-2</v>
      </c>
      <c r="P1919">
        <v>-6.9580473005771637E-2</v>
      </c>
      <c r="Q1919">
        <v>-4.6344388276338577E-2</v>
      </c>
      <c r="R1919">
        <v>-1.2792972847819328E-2</v>
      </c>
      <c r="S1919" t="s">
        <v>39</v>
      </c>
      <c r="Z1919" s="3"/>
    </row>
    <row r="1920" spans="1:26" hidden="1" x14ac:dyDescent="0.25">
      <c r="A1920" s="10" t="str">
        <f t="shared" si="29"/>
        <v>2016Greater Fresno Area1-in-10September PeakPGE24</v>
      </c>
      <c r="B1920" s="10" t="s">
        <v>57</v>
      </c>
      <c r="C1920" s="10" t="s">
        <v>37</v>
      </c>
      <c r="D1920" s="10" t="s">
        <v>7</v>
      </c>
      <c r="E1920" s="10" t="s">
        <v>1</v>
      </c>
      <c r="F1920">
        <v>24</v>
      </c>
      <c r="G1920">
        <v>1.647588849067688</v>
      </c>
      <c r="H1920">
        <v>1.7208596467971802</v>
      </c>
      <c r="I1920">
        <v>83.375</v>
      </c>
      <c r="J1920">
        <v>4.4309847056865692E-2</v>
      </c>
      <c r="K1920">
        <v>19331</v>
      </c>
      <c r="L1920">
        <v>17726.090518000001</v>
      </c>
      <c r="M1920">
        <v>-7.3270827531814575E-2</v>
      </c>
      <c r="N1920">
        <v>-0.13005833327770233</v>
      </c>
      <c r="O1920">
        <v>-9.6506908535957336E-2</v>
      </c>
      <c r="P1920">
        <v>-7.3270827531814575E-2</v>
      </c>
      <c r="Q1920">
        <v>-5.0034742802381516E-2</v>
      </c>
      <c r="R1920">
        <v>-1.6483327373862267E-2</v>
      </c>
      <c r="S1920" t="s">
        <v>38</v>
      </c>
      <c r="Z1920" s="3"/>
    </row>
    <row r="1921" spans="1:26" hidden="1" x14ac:dyDescent="0.25">
      <c r="A1921" s="10" t="str">
        <f t="shared" si="29"/>
        <v>2016Greater Fresno Area1-in-2September PeakPGE24</v>
      </c>
      <c r="B1921" s="10" t="s">
        <v>57</v>
      </c>
      <c r="C1921" s="10" t="s">
        <v>37</v>
      </c>
      <c r="D1921" s="10" t="s">
        <v>7</v>
      </c>
      <c r="E1921" s="10" t="s">
        <v>9</v>
      </c>
      <c r="F1921">
        <v>24</v>
      </c>
      <c r="G1921">
        <v>1.7188971042633057</v>
      </c>
      <c r="H1921">
        <v>1.8011393547058105</v>
      </c>
      <c r="I1921">
        <v>86.125</v>
      </c>
      <c r="J1921">
        <v>4.4309847056865692E-2</v>
      </c>
      <c r="K1921">
        <v>19331</v>
      </c>
      <c r="L1921">
        <v>17726.090518000001</v>
      </c>
      <c r="M1921">
        <v>-8.2242295145988464E-2</v>
      </c>
      <c r="N1921">
        <v>-0.13902980089187622</v>
      </c>
      <c r="O1921">
        <v>-0.10547837615013123</v>
      </c>
      <c r="P1921">
        <v>-8.2242295145988464E-2</v>
      </c>
      <c r="Q1921">
        <v>-5.9006210416555405E-2</v>
      </c>
      <c r="R1921">
        <v>-2.5454794988036156E-2</v>
      </c>
      <c r="S1921" t="s">
        <v>38</v>
      </c>
      <c r="Z1921" s="3"/>
    </row>
    <row r="1922" spans="1:26" hidden="1" x14ac:dyDescent="0.25">
      <c r="A1922" s="10" t="str">
        <f t="shared" ref="A1922:A1985" si="30">CONCATENATE(B1922,C1922,E1922,D1922,S1922,F1922)</f>
        <v>2016Greater Fresno Area1-in-2Typical Event DayCAISO1</v>
      </c>
      <c r="B1922" s="10" t="s">
        <v>57</v>
      </c>
      <c r="C1922" s="10" t="s">
        <v>37</v>
      </c>
      <c r="D1922" s="10" t="s">
        <v>8</v>
      </c>
      <c r="E1922" s="10" t="s">
        <v>9</v>
      </c>
      <c r="F1922">
        <v>1</v>
      </c>
      <c r="G1922">
        <v>1.2683318853378296</v>
      </c>
      <c r="H1922">
        <v>1.2683318853378296</v>
      </c>
      <c r="I1922">
        <v>83</v>
      </c>
      <c r="J1922">
        <v>0</v>
      </c>
      <c r="K1922">
        <v>19331</v>
      </c>
      <c r="L1922">
        <v>17730.1015625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t="s">
        <v>39</v>
      </c>
      <c r="Z1922" s="3"/>
    </row>
    <row r="1923" spans="1:26" hidden="1" x14ac:dyDescent="0.25">
      <c r="A1923" s="10" t="str">
        <f t="shared" si="30"/>
        <v>2016Greater Fresno Area1-in-10Typical Event DayCAISO1</v>
      </c>
      <c r="B1923" s="10" t="s">
        <v>57</v>
      </c>
      <c r="C1923" s="10" t="s">
        <v>37</v>
      </c>
      <c r="D1923" s="10" t="s">
        <v>8</v>
      </c>
      <c r="E1923" s="10" t="s">
        <v>1</v>
      </c>
      <c r="F1923">
        <v>1</v>
      </c>
      <c r="G1923">
        <v>1.3311775922775269</v>
      </c>
      <c r="H1923">
        <v>1.3311775922775269</v>
      </c>
      <c r="I1923">
        <v>84.15625</v>
      </c>
      <c r="J1923">
        <v>0</v>
      </c>
      <c r="K1923">
        <v>19331</v>
      </c>
      <c r="L1923">
        <v>17730.1015625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 t="s">
        <v>39</v>
      </c>
      <c r="Z1923" s="3"/>
    </row>
    <row r="1924" spans="1:26" hidden="1" x14ac:dyDescent="0.25">
      <c r="A1924" s="10" t="str">
        <f t="shared" si="30"/>
        <v>2016Greater Fresno Area1-in-10Typical Event DayPGE1</v>
      </c>
      <c r="B1924" s="10" t="s">
        <v>57</v>
      </c>
      <c r="C1924" s="10" t="s">
        <v>37</v>
      </c>
      <c r="D1924" s="10" t="s">
        <v>8</v>
      </c>
      <c r="E1924" s="10" t="s">
        <v>1</v>
      </c>
      <c r="F1924">
        <v>1</v>
      </c>
      <c r="G1924">
        <v>1.3536832332611084</v>
      </c>
      <c r="H1924">
        <v>1.3536832332611084</v>
      </c>
      <c r="I1924">
        <v>84.96875</v>
      </c>
      <c r="J1924">
        <v>0</v>
      </c>
      <c r="K1924">
        <v>19331</v>
      </c>
      <c r="L1924">
        <v>17730.1015625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 t="s">
        <v>38</v>
      </c>
      <c r="Z1924" s="3"/>
    </row>
    <row r="1925" spans="1:26" hidden="1" x14ac:dyDescent="0.25">
      <c r="A1925" s="10" t="str">
        <f t="shared" si="30"/>
        <v>2016Greater Fresno Area1-in-2Typical Event DayPGE1</v>
      </c>
      <c r="B1925" s="10" t="s">
        <v>57</v>
      </c>
      <c r="C1925" s="10" t="s">
        <v>37</v>
      </c>
      <c r="D1925" s="10" t="s">
        <v>8</v>
      </c>
      <c r="E1925" s="10" t="s">
        <v>9</v>
      </c>
      <c r="F1925">
        <v>1</v>
      </c>
      <c r="G1925">
        <v>1.3278617858886719</v>
      </c>
      <c r="H1925">
        <v>1.3278617858886719</v>
      </c>
      <c r="I1925">
        <v>84.40625</v>
      </c>
      <c r="J1925">
        <v>0</v>
      </c>
      <c r="K1925">
        <v>19331</v>
      </c>
      <c r="L1925">
        <v>17730.1015625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 t="s">
        <v>38</v>
      </c>
      <c r="Z1925" s="3"/>
    </row>
    <row r="1926" spans="1:26" hidden="1" x14ac:dyDescent="0.25">
      <c r="A1926" s="10" t="str">
        <f t="shared" si="30"/>
        <v>2016Greater Fresno Area1-in-10Typical Event DayCAISO2</v>
      </c>
      <c r="B1926" s="10" t="s">
        <v>57</v>
      </c>
      <c r="C1926" s="10" t="s">
        <v>37</v>
      </c>
      <c r="D1926" s="10" t="s">
        <v>8</v>
      </c>
      <c r="E1926" s="10" t="s">
        <v>1</v>
      </c>
      <c r="F1926">
        <v>2</v>
      </c>
      <c r="G1926">
        <v>1.1318678855895996</v>
      </c>
      <c r="H1926">
        <v>1.1318678855895996</v>
      </c>
      <c r="I1926">
        <v>81.71875</v>
      </c>
      <c r="J1926">
        <v>0</v>
      </c>
      <c r="K1926">
        <v>19331</v>
      </c>
      <c r="L1926">
        <v>17730.1015625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 t="s">
        <v>39</v>
      </c>
      <c r="Z1926" s="3"/>
    </row>
    <row r="1927" spans="1:26" hidden="1" x14ac:dyDescent="0.25">
      <c r="A1927" s="10" t="str">
        <f t="shared" si="30"/>
        <v>2016Greater Fresno Area1-in-2Typical Event DayCAISO2</v>
      </c>
      <c r="B1927" s="10" t="s">
        <v>57</v>
      </c>
      <c r="C1927" s="10" t="s">
        <v>37</v>
      </c>
      <c r="D1927" s="10" t="s">
        <v>8</v>
      </c>
      <c r="E1927" s="10" t="s">
        <v>9</v>
      </c>
      <c r="F1927">
        <v>2</v>
      </c>
      <c r="G1927">
        <v>1.0784317255020142</v>
      </c>
      <c r="H1927">
        <v>1.0784317255020142</v>
      </c>
      <c r="I1927">
        <v>80.625</v>
      </c>
      <c r="J1927">
        <v>0</v>
      </c>
      <c r="K1927">
        <v>19331</v>
      </c>
      <c r="L1927">
        <v>17730.1015625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t="s">
        <v>39</v>
      </c>
      <c r="Z1927" s="3"/>
    </row>
    <row r="1928" spans="1:26" hidden="1" x14ac:dyDescent="0.25">
      <c r="A1928" s="10" t="str">
        <f t="shared" si="30"/>
        <v>2016Greater Fresno Area1-in-2Typical Event DayPGE2</v>
      </c>
      <c r="B1928" s="10" t="s">
        <v>57</v>
      </c>
      <c r="C1928" s="10" t="s">
        <v>37</v>
      </c>
      <c r="D1928" s="10" t="s">
        <v>8</v>
      </c>
      <c r="E1928" s="10" t="s">
        <v>9</v>
      </c>
      <c r="F1928">
        <v>2</v>
      </c>
      <c r="G1928">
        <v>1.1290485858917236</v>
      </c>
      <c r="H1928">
        <v>1.1290485858917236</v>
      </c>
      <c r="I1928">
        <v>81.8125</v>
      </c>
      <c r="J1928">
        <v>0</v>
      </c>
      <c r="K1928">
        <v>19331</v>
      </c>
      <c r="L1928">
        <v>17730.1015625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 t="s">
        <v>38</v>
      </c>
      <c r="Z1928" s="3"/>
    </row>
    <row r="1929" spans="1:26" hidden="1" x14ac:dyDescent="0.25">
      <c r="A1929" s="10" t="str">
        <f t="shared" si="30"/>
        <v>2016Greater Fresno Area1-in-10Typical Event DayPGE2</v>
      </c>
      <c r="B1929" s="10" t="s">
        <v>57</v>
      </c>
      <c r="C1929" s="10" t="s">
        <v>37</v>
      </c>
      <c r="D1929" s="10" t="s">
        <v>8</v>
      </c>
      <c r="E1929" s="10" t="s">
        <v>1</v>
      </c>
      <c r="F1929">
        <v>2</v>
      </c>
      <c r="G1929">
        <v>1.1510038375854492</v>
      </c>
      <c r="H1929">
        <v>1.1510038375854492</v>
      </c>
      <c r="I1929">
        <v>82.75</v>
      </c>
      <c r="J1929">
        <v>0</v>
      </c>
      <c r="K1929">
        <v>19331</v>
      </c>
      <c r="L1929">
        <v>17730.1015625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 t="s">
        <v>38</v>
      </c>
      <c r="Z1929" s="3"/>
    </row>
    <row r="1930" spans="1:26" hidden="1" x14ac:dyDescent="0.25">
      <c r="A1930" s="10" t="str">
        <f t="shared" si="30"/>
        <v>2016Greater Fresno Area1-in-10Typical Event DayCAISO3</v>
      </c>
      <c r="B1930" s="10" t="s">
        <v>57</v>
      </c>
      <c r="C1930" s="10" t="s">
        <v>37</v>
      </c>
      <c r="D1930" s="10" t="s">
        <v>8</v>
      </c>
      <c r="E1930" s="10" t="s">
        <v>1</v>
      </c>
      <c r="F1930">
        <v>3</v>
      </c>
      <c r="G1930">
        <v>0.99580764770507813</v>
      </c>
      <c r="H1930">
        <v>0.99580764770507813</v>
      </c>
      <c r="I1930">
        <v>79.84375</v>
      </c>
      <c r="J1930">
        <v>0</v>
      </c>
      <c r="K1930">
        <v>19331</v>
      </c>
      <c r="L1930">
        <v>17730.1015625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 t="s">
        <v>39</v>
      </c>
      <c r="Z1930" s="3"/>
    </row>
    <row r="1931" spans="1:26" hidden="1" x14ac:dyDescent="0.25">
      <c r="A1931" s="10" t="str">
        <f t="shared" si="30"/>
        <v>2016Greater Fresno Area1-in-2Typical Event DayCAISO3</v>
      </c>
      <c r="B1931" s="10" t="s">
        <v>57</v>
      </c>
      <c r="C1931" s="10" t="s">
        <v>37</v>
      </c>
      <c r="D1931" s="10" t="s">
        <v>8</v>
      </c>
      <c r="E1931" s="10" t="s">
        <v>9</v>
      </c>
      <c r="F1931">
        <v>3</v>
      </c>
      <c r="G1931">
        <v>0.94879496097564697</v>
      </c>
      <c r="H1931">
        <v>0.94879496097564697</v>
      </c>
      <c r="I1931">
        <v>78.84375</v>
      </c>
      <c r="J1931">
        <v>0</v>
      </c>
      <c r="K1931">
        <v>19331</v>
      </c>
      <c r="L1931">
        <v>17730.1015625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 t="s">
        <v>39</v>
      </c>
      <c r="Z1931" s="3"/>
    </row>
    <row r="1932" spans="1:26" hidden="1" x14ac:dyDescent="0.25">
      <c r="A1932" s="10" t="str">
        <f t="shared" si="30"/>
        <v>2016Greater Fresno Area1-in-10Typical Event DayPGE3</v>
      </c>
      <c r="B1932" s="10" t="s">
        <v>57</v>
      </c>
      <c r="C1932" s="10" t="s">
        <v>37</v>
      </c>
      <c r="D1932" s="10" t="s">
        <v>8</v>
      </c>
      <c r="E1932" s="10" t="s">
        <v>1</v>
      </c>
      <c r="F1932">
        <v>3</v>
      </c>
      <c r="G1932">
        <v>1.0126433372497559</v>
      </c>
      <c r="H1932">
        <v>1.0126433372497559</v>
      </c>
      <c r="I1932">
        <v>81.03125</v>
      </c>
      <c r="J1932">
        <v>0</v>
      </c>
      <c r="K1932">
        <v>19331</v>
      </c>
      <c r="L1932">
        <v>17730.1015625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 t="s">
        <v>38</v>
      </c>
      <c r="Z1932" s="3"/>
    </row>
    <row r="1933" spans="1:26" hidden="1" x14ac:dyDescent="0.25">
      <c r="A1933" s="10" t="str">
        <f t="shared" si="30"/>
        <v>2016Greater Fresno Area1-in-2Typical Event DayPGE3</v>
      </c>
      <c r="B1933" s="10" t="s">
        <v>57</v>
      </c>
      <c r="C1933" s="10" t="s">
        <v>37</v>
      </c>
      <c r="D1933" s="10" t="s">
        <v>8</v>
      </c>
      <c r="E1933" s="10" t="s">
        <v>9</v>
      </c>
      <c r="F1933">
        <v>3</v>
      </c>
      <c r="G1933">
        <v>0.99332726001739502</v>
      </c>
      <c r="H1933">
        <v>0.99332726001739502</v>
      </c>
      <c r="I1933">
        <v>79.4375</v>
      </c>
      <c r="J1933">
        <v>0</v>
      </c>
      <c r="K1933">
        <v>19331</v>
      </c>
      <c r="L1933">
        <v>17730.1015625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 t="s">
        <v>38</v>
      </c>
      <c r="Z1933" s="3"/>
    </row>
    <row r="1934" spans="1:26" hidden="1" x14ac:dyDescent="0.25">
      <c r="A1934" s="10" t="str">
        <f t="shared" si="30"/>
        <v>2016Greater Fresno Area1-in-10Typical Event DayCAISO4</v>
      </c>
      <c r="B1934" s="10" t="s">
        <v>57</v>
      </c>
      <c r="C1934" s="10" t="s">
        <v>37</v>
      </c>
      <c r="D1934" s="10" t="s">
        <v>8</v>
      </c>
      <c r="E1934" s="10" t="s">
        <v>1</v>
      </c>
      <c r="F1934">
        <v>4</v>
      </c>
      <c r="G1934">
        <v>0.90701627731323242</v>
      </c>
      <c r="H1934">
        <v>0.90701627731323242</v>
      </c>
      <c r="I1934">
        <v>78.25</v>
      </c>
      <c r="J1934">
        <v>0</v>
      </c>
      <c r="K1934">
        <v>19331</v>
      </c>
      <c r="L1934">
        <v>17730.1015625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 t="s">
        <v>39</v>
      </c>
      <c r="Z1934" s="3"/>
    </row>
    <row r="1935" spans="1:26" hidden="1" x14ac:dyDescent="0.25">
      <c r="A1935" s="10" t="str">
        <f t="shared" si="30"/>
        <v>2016Greater Fresno Area1-in-2Typical Event DayCAISO4</v>
      </c>
      <c r="B1935" s="10" t="s">
        <v>57</v>
      </c>
      <c r="C1935" s="10" t="s">
        <v>37</v>
      </c>
      <c r="D1935" s="10" t="s">
        <v>8</v>
      </c>
      <c r="E1935" s="10" t="s">
        <v>9</v>
      </c>
      <c r="F1935">
        <v>4</v>
      </c>
      <c r="G1935">
        <v>0.86419552564620972</v>
      </c>
      <c r="H1935">
        <v>0.86419552564620972</v>
      </c>
      <c r="I1935">
        <v>76.71875</v>
      </c>
      <c r="J1935">
        <v>0</v>
      </c>
      <c r="K1935">
        <v>19331</v>
      </c>
      <c r="L1935">
        <v>17730.1015625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 t="s">
        <v>39</v>
      </c>
      <c r="Z1935" s="3"/>
    </row>
    <row r="1936" spans="1:26" hidden="1" x14ac:dyDescent="0.25">
      <c r="A1936" s="10" t="str">
        <f t="shared" si="30"/>
        <v>2016Greater Fresno Area1-in-10Typical Event DayPGE4</v>
      </c>
      <c r="B1936" s="10" t="s">
        <v>57</v>
      </c>
      <c r="C1936" s="10" t="s">
        <v>37</v>
      </c>
      <c r="D1936" s="10" t="s">
        <v>8</v>
      </c>
      <c r="E1936" s="10" t="s">
        <v>1</v>
      </c>
      <c r="F1936">
        <v>4</v>
      </c>
      <c r="G1936">
        <v>0.92235082387924194</v>
      </c>
      <c r="H1936">
        <v>0.92235082387924194</v>
      </c>
      <c r="I1936">
        <v>79.03125</v>
      </c>
      <c r="J1936">
        <v>0</v>
      </c>
      <c r="K1936">
        <v>19331</v>
      </c>
      <c r="L1936">
        <v>17730.1015625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 t="s">
        <v>38</v>
      </c>
      <c r="Z1936" s="3"/>
    </row>
    <row r="1937" spans="1:26" hidden="1" x14ac:dyDescent="0.25">
      <c r="A1937" s="10" t="str">
        <f t="shared" si="30"/>
        <v>2016Greater Fresno Area1-in-2Typical Event DayPGE4</v>
      </c>
      <c r="B1937" s="10" t="s">
        <v>57</v>
      </c>
      <c r="C1937" s="10" t="s">
        <v>37</v>
      </c>
      <c r="D1937" s="10" t="s">
        <v>8</v>
      </c>
      <c r="E1937" s="10" t="s">
        <v>9</v>
      </c>
      <c r="F1937">
        <v>4</v>
      </c>
      <c r="G1937">
        <v>0.90475702285766602</v>
      </c>
      <c r="H1937">
        <v>0.90475702285766602</v>
      </c>
      <c r="I1937">
        <v>77.625</v>
      </c>
      <c r="J1937">
        <v>0</v>
      </c>
      <c r="K1937">
        <v>19331</v>
      </c>
      <c r="L1937">
        <v>17730.1015625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 t="s">
        <v>38</v>
      </c>
      <c r="Z1937" s="3"/>
    </row>
    <row r="1938" spans="1:26" hidden="1" x14ac:dyDescent="0.25">
      <c r="A1938" s="10" t="str">
        <f t="shared" si="30"/>
        <v>2016Greater Fresno Area1-in-2Typical Event DayCAISO5</v>
      </c>
      <c r="B1938" s="10" t="s">
        <v>57</v>
      </c>
      <c r="C1938" s="10" t="s">
        <v>37</v>
      </c>
      <c r="D1938" s="10" t="s">
        <v>8</v>
      </c>
      <c r="E1938" s="10" t="s">
        <v>9</v>
      </c>
      <c r="F1938">
        <v>5</v>
      </c>
      <c r="G1938">
        <v>0.82316404581069946</v>
      </c>
      <c r="H1938">
        <v>0.82316404581069946</v>
      </c>
      <c r="I1938">
        <v>75.03125</v>
      </c>
      <c r="J1938">
        <v>0</v>
      </c>
      <c r="K1938">
        <v>19331</v>
      </c>
      <c r="L1938">
        <v>17730.1015625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 t="s">
        <v>39</v>
      </c>
      <c r="Z1938" s="3"/>
    </row>
    <row r="1939" spans="1:26" hidden="1" x14ac:dyDescent="0.25">
      <c r="A1939" s="10" t="str">
        <f t="shared" si="30"/>
        <v>2016Greater Fresno Area1-in-10Typical Event DayCAISO5</v>
      </c>
      <c r="B1939" s="10" t="s">
        <v>57</v>
      </c>
      <c r="C1939" s="10" t="s">
        <v>37</v>
      </c>
      <c r="D1939" s="10" t="s">
        <v>8</v>
      </c>
      <c r="E1939" s="10" t="s">
        <v>1</v>
      </c>
      <c r="F1939">
        <v>5</v>
      </c>
      <c r="G1939">
        <v>0.86395174264907837</v>
      </c>
      <c r="H1939">
        <v>0.86395174264907837</v>
      </c>
      <c r="I1939">
        <v>76.65625</v>
      </c>
      <c r="J1939">
        <v>0</v>
      </c>
      <c r="K1939">
        <v>19331</v>
      </c>
      <c r="L1939">
        <v>17730.1015625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 t="s">
        <v>39</v>
      </c>
      <c r="Z1939" s="3"/>
    </row>
    <row r="1940" spans="1:26" hidden="1" x14ac:dyDescent="0.25">
      <c r="A1940" s="10" t="str">
        <f t="shared" si="30"/>
        <v>2016Greater Fresno Area1-in-2Typical Event DayPGE5</v>
      </c>
      <c r="B1940" s="10" t="s">
        <v>57</v>
      </c>
      <c r="C1940" s="10" t="s">
        <v>37</v>
      </c>
      <c r="D1940" s="10" t="s">
        <v>8</v>
      </c>
      <c r="E1940" s="10" t="s">
        <v>9</v>
      </c>
      <c r="F1940">
        <v>5</v>
      </c>
      <c r="G1940">
        <v>0.86179977655410767</v>
      </c>
      <c r="H1940">
        <v>0.86179977655410767</v>
      </c>
      <c r="I1940">
        <v>76.03125</v>
      </c>
      <c r="J1940">
        <v>0</v>
      </c>
      <c r="K1940">
        <v>19331</v>
      </c>
      <c r="L1940">
        <v>17730.1015625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 t="s">
        <v>38</v>
      </c>
      <c r="Z1940" s="3"/>
    </row>
    <row r="1941" spans="1:26" hidden="1" x14ac:dyDescent="0.25">
      <c r="A1941" s="10" t="str">
        <f t="shared" si="30"/>
        <v>2016Greater Fresno Area1-in-10Typical Event DayPGE5</v>
      </c>
      <c r="B1941" s="10" t="s">
        <v>57</v>
      </c>
      <c r="C1941" s="10" t="s">
        <v>37</v>
      </c>
      <c r="D1941" s="10" t="s">
        <v>8</v>
      </c>
      <c r="E1941" s="10" t="s">
        <v>1</v>
      </c>
      <c r="F1941">
        <v>5</v>
      </c>
      <c r="G1941">
        <v>0.87855821847915649</v>
      </c>
      <c r="H1941">
        <v>0.87855821847915649</v>
      </c>
      <c r="I1941">
        <v>77.53125</v>
      </c>
      <c r="J1941">
        <v>0</v>
      </c>
      <c r="K1941">
        <v>19331</v>
      </c>
      <c r="L1941">
        <v>17730.1015625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 t="s">
        <v>38</v>
      </c>
      <c r="Z1941" s="3"/>
    </row>
    <row r="1942" spans="1:26" hidden="1" x14ac:dyDescent="0.25">
      <c r="A1942" s="10" t="str">
        <f t="shared" si="30"/>
        <v>2016Greater Fresno Area1-in-2Typical Event DayCAISO6</v>
      </c>
      <c r="B1942" s="10" t="s">
        <v>57</v>
      </c>
      <c r="C1942" s="10" t="s">
        <v>37</v>
      </c>
      <c r="D1942" s="10" t="s">
        <v>8</v>
      </c>
      <c r="E1942" s="10" t="s">
        <v>9</v>
      </c>
      <c r="F1942">
        <v>6</v>
      </c>
      <c r="G1942">
        <v>0.8319699764251709</v>
      </c>
      <c r="H1942">
        <v>0.8319699764251709</v>
      </c>
      <c r="I1942">
        <v>74.03125</v>
      </c>
      <c r="J1942">
        <v>0</v>
      </c>
      <c r="K1942">
        <v>19331</v>
      </c>
      <c r="L1942">
        <v>17730.1015625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 t="s">
        <v>39</v>
      </c>
      <c r="Z1942" s="3"/>
    </row>
    <row r="1943" spans="1:26" hidden="1" x14ac:dyDescent="0.25">
      <c r="A1943" s="10" t="str">
        <f t="shared" si="30"/>
        <v>2016Greater Fresno Area1-in-10Typical Event DayCAISO6</v>
      </c>
      <c r="B1943" s="10" t="s">
        <v>57</v>
      </c>
      <c r="C1943" s="10" t="s">
        <v>37</v>
      </c>
      <c r="D1943" s="10" t="s">
        <v>8</v>
      </c>
      <c r="E1943" s="10" t="s">
        <v>1</v>
      </c>
      <c r="F1943">
        <v>6</v>
      </c>
      <c r="G1943">
        <v>0.87319397926330566</v>
      </c>
      <c r="H1943">
        <v>0.87319397926330566</v>
      </c>
      <c r="I1943">
        <v>75.34375</v>
      </c>
      <c r="J1943">
        <v>0</v>
      </c>
      <c r="K1943">
        <v>19331</v>
      </c>
      <c r="L1943">
        <v>17730.1015625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 t="s">
        <v>39</v>
      </c>
      <c r="Z1943" s="3"/>
    </row>
    <row r="1944" spans="1:26" hidden="1" x14ac:dyDescent="0.25">
      <c r="A1944" s="10" t="str">
        <f t="shared" si="30"/>
        <v>2016Greater Fresno Area1-in-2Typical Event DayPGE6</v>
      </c>
      <c r="B1944" s="10" t="s">
        <v>57</v>
      </c>
      <c r="C1944" s="10" t="s">
        <v>37</v>
      </c>
      <c r="D1944" s="10" t="s">
        <v>8</v>
      </c>
      <c r="E1944" s="10" t="s">
        <v>9</v>
      </c>
      <c r="F1944">
        <v>6</v>
      </c>
      <c r="G1944">
        <v>0.87101894617080688</v>
      </c>
      <c r="H1944">
        <v>0.87101894617080688</v>
      </c>
      <c r="I1944">
        <v>74.96875</v>
      </c>
      <c r="J1944">
        <v>0</v>
      </c>
      <c r="K1944">
        <v>19331</v>
      </c>
      <c r="L1944">
        <v>17730.1015625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 t="s">
        <v>38</v>
      </c>
      <c r="Z1944" s="3"/>
    </row>
    <row r="1945" spans="1:26" hidden="1" x14ac:dyDescent="0.25">
      <c r="A1945" s="10" t="str">
        <f t="shared" si="30"/>
        <v>2016Greater Fresno Area1-in-10Typical Event DayPGE6</v>
      </c>
      <c r="B1945" s="10" t="s">
        <v>57</v>
      </c>
      <c r="C1945" s="10" t="s">
        <v>37</v>
      </c>
      <c r="D1945" s="10" t="s">
        <v>8</v>
      </c>
      <c r="E1945" s="10" t="s">
        <v>1</v>
      </c>
      <c r="F1945">
        <v>6</v>
      </c>
      <c r="G1945">
        <v>0.88795667886734009</v>
      </c>
      <c r="H1945">
        <v>0.88795667886734009</v>
      </c>
      <c r="I1945">
        <v>76.28125</v>
      </c>
      <c r="J1945">
        <v>0</v>
      </c>
      <c r="K1945">
        <v>19331</v>
      </c>
      <c r="L1945">
        <v>17730.1015625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 t="s">
        <v>38</v>
      </c>
      <c r="Z1945" s="3"/>
    </row>
    <row r="1946" spans="1:26" hidden="1" x14ac:dyDescent="0.25">
      <c r="A1946" s="10" t="str">
        <f t="shared" si="30"/>
        <v>2016Greater Fresno Area1-in-2Typical Event DayCAISO7</v>
      </c>
      <c r="B1946" s="10" t="s">
        <v>57</v>
      </c>
      <c r="C1946" s="10" t="s">
        <v>37</v>
      </c>
      <c r="D1946" s="10" t="s">
        <v>8</v>
      </c>
      <c r="E1946" s="10" t="s">
        <v>9</v>
      </c>
      <c r="F1946">
        <v>7</v>
      </c>
      <c r="G1946">
        <v>0.8895646333694458</v>
      </c>
      <c r="H1946">
        <v>0.8895646333694458</v>
      </c>
      <c r="I1946">
        <v>73.28125</v>
      </c>
      <c r="J1946">
        <v>0</v>
      </c>
      <c r="K1946">
        <v>19331</v>
      </c>
      <c r="L1946">
        <v>17730.1015625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t="s">
        <v>39</v>
      </c>
      <c r="Z1946" s="3"/>
    </row>
    <row r="1947" spans="1:26" hidden="1" x14ac:dyDescent="0.25">
      <c r="A1947" s="10" t="str">
        <f t="shared" si="30"/>
        <v>2016Greater Fresno Area1-in-10Typical Event DayCAISO7</v>
      </c>
      <c r="B1947" s="10" t="s">
        <v>57</v>
      </c>
      <c r="C1947" s="10" t="s">
        <v>37</v>
      </c>
      <c r="D1947" s="10" t="s">
        <v>8</v>
      </c>
      <c r="E1947" s="10" t="s">
        <v>1</v>
      </c>
      <c r="F1947">
        <v>7</v>
      </c>
      <c r="G1947">
        <v>0.93364244699478149</v>
      </c>
      <c r="H1947">
        <v>0.93364244699478149</v>
      </c>
      <c r="I1947">
        <v>75.03125</v>
      </c>
      <c r="J1947">
        <v>0</v>
      </c>
      <c r="K1947">
        <v>19331</v>
      </c>
      <c r="L1947">
        <v>17730.1015625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 t="s">
        <v>39</v>
      </c>
      <c r="Z1947" s="3"/>
    </row>
    <row r="1948" spans="1:26" hidden="1" x14ac:dyDescent="0.25">
      <c r="A1948" s="10" t="str">
        <f t="shared" si="30"/>
        <v>2016Greater Fresno Area1-in-2Typical Event DayPGE7</v>
      </c>
      <c r="B1948" s="10" t="s">
        <v>57</v>
      </c>
      <c r="C1948" s="10" t="s">
        <v>37</v>
      </c>
      <c r="D1948" s="10" t="s">
        <v>8</v>
      </c>
      <c r="E1948" s="10" t="s">
        <v>9</v>
      </c>
      <c r="F1948">
        <v>7</v>
      </c>
      <c r="G1948">
        <v>0.93131685256958008</v>
      </c>
      <c r="H1948">
        <v>0.93131685256958008</v>
      </c>
      <c r="I1948">
        <v>74.78125</v>
      </c>
      <c r="J1948">
        <v>0</v>
      </c>
      <c r="K1948">
        <v>19331</v>
      </c>
      <c r="L1948">
        <v>17730.1015625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 t="s">
        <v>38</v>
      </c>
      <c r="Z1948" s="3"/>
    </row>
    <row r="1949" spans="1:26" hidden="1" x14ac:dyDescent="0.25">
      <c r="A1949" s="10" t="str">
        <f t="shared" si="30"/>
        <v>2016Greater Fresno Area1-in-10Typical Event DayPGE7</v>
      </c>
      <c r="B1949" s="10" t="s">
        <v>57</v>
      </c>
      <c r="C1949" s="10" t="s">
        <v>37</v>
      </c>
      <c r="D1949" s="10" t="s">
        <v>8</v>
      </c>
      <c r="E1949" s="10" t="s">
        <v>1</v>
      </c>
      <c r="F1949">
        <v>7</v>
      </c>
      <c r="G1949">
        <v>0.94942712783813477</v>
      </c>
      <c r="H1949">
        <v>0.94942712783813477</v>
      </c>
      <c r="I1949">
        <v>75.71875</v>
      </c>
      <c r="J1949">
        <v>0</v>
      </c>
      <c r="K1949">
        <v>19331</v>
      </c>
      <c r="L1949">
        <v>17730.1015625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 t="s">
        <v>38</v>
      </c>
      <c r="Z1949" s="3"/>
    </row>
    <row r="1950" spans="1:26" hidden="1" x14ac:dyDescent="0.25">
      <c r="A1950" s="10" t="str">
        <f t="shared" si="30"/>
        <v>2016Greater Fresno Area1-in-2Typical Event DayCAISO8</v>
      </c>
      <c r="B1950" s="10" t="s">
        <v>57</v>
      </c>
      <c r="C1950" s="10" t="s">
        <v>37</v>
      </c>
      <c r="D1950" s="10" t="s">
        <v>8</v>
      </c>
      <c r="E1950" s="10" t="s">
        <v>9</v>
      </c>
      <c r="F1950">
        <v>8</v>
      </c>
      <c r="G1950">
        <v>0.91194325685501099</v>
      </c>
      <c r="H1950">
        <v>0.91194325685501099</v>
      </c>
      <c r="I1950">
        <v>75.03125</v>
      </c>
      <c r="J1950">
        <v>0</v>
      </c>
      <c r="K1950">
        <v>19331</v>
      </c>
      <c r="L1950">
        <v>17730.1015625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 t="s">
        <v>39</v>
      </c>
      <c r="Z1950" s="3"/>
    </row>
    <row r="1951" spans="1:26" hidden="1" x14ac:dyDescent="0.25">
      <c r="A1951" s="10" t="str">
        <f t="shared" si="30"/>
        <v>2016Greater Fresno Area1-in-10Typical Event DayCAISO8</v>
      </c>
      <c r="B1951" s="10" t="s">
        <v>57</v>
      </c>
      <c r="C1951" s="10" t="s">
        <v>37</v>
      </c>
      <c r="D1951" s="10" t="s">
        <v>8</v>
      </c>
      <c r="E1951" s="10" t="s">
        <v>1</v>
      </c>
      <c r="F1951">
        <v>8</v>
      </c>
      <c r="G1951">
        <v>0.95712989568710327</v>
      </c>
      <c r="H1951">
        <v>0.95712989568710327</v>
      </c>
      <c r="I1951">
        <v>77.375</v>
      </c>
      <c r="J1951">
        <v>0</v>
      </c>
      <c r="K1951">
        <v>19331</v>
      </c>
      <c r="L1951">
        <v>17730.1015625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 t="s">
        <v>39</v>
      </c>
      <c r="Z1951" s="3"/>
    </row>
    <row r="1952" spans="1:26" hidden="1" x14ac:dyDescent="0.25">
      <c r="A1952" s="10" t="str">
        <f t="shared" si="30"/>
        <v>2016Greater Fresno Area1-in-10Typical Event DayPGE8</v>
      </c>
      <c r="B1952" s="10" t="s">
        <v>57</v>
      </c>
      <c r="C1952" s="10" t="s">
        <v>37</v>
      </c>
      <c r="D1952" s="10" t="s">
        <v>8</v>
      </c>
      <c r="E1952" s="10" t="s">
        <v>1</v>
      </c>
      <c r="F1952">
        <v>8</v>
      </c>
      <c r="G1952">
        <v>0.97331172227859497</v>
      </c>
      <c r="H1952">
        <v>0.97331172227859497</v>
      </c>
      <c r="I1952">
        <v>77.875</v>
      </c>
      <c r="J1952">
        <v>0</v>
      </c>
      <c r="K1952">
        <v>19331</v>
      </c>
      <c r="L1952">
        <v>17730.1015625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 t="s">
        <v>38</v>
      </c>
      <c r="Z1952" s="3"/>
    </row>
    <row r="1953" spans="1:26" hidden="1" x14ac:dyDescent="0.25">
      <c r="A1953" s="10" t="str">
        <f t="shared" si="30"/>
        <v>2016Greater Fresno Area1-in-2Typical Event DayPGE8</v>
      </c>
      <c r="B1953" s="10" t="s">
        <v>57</v>
      </c>
      <c r="C1953" s="10" t="s">
        <v>37</v>
      </c>
      <c r="D1953" s="10" t="s">
        <v>8</v>
      </c>
      <c r="E1953" s="10" t="s">
        <v>9</v>
      </c>
      <c r="F1953">
        <v>8</v>
      </c>
      <c r="G1953">
        <v>0.9547458291053772</v>
      </c>
      <c r="H1953">
        <v>0.9547458291053772</v>
      </c>
      <c r="I1953">
        <v>77.21875</v>
      </c>
      <c r="J1953">
        <v>0</v>
      </c>
      <c r="K1953">
        <v>19331</v>
      </c>
      <c r="L1953">
        <v>17730.1015625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 t="s">
        <v>38</v>
      </c>
      <c r="Z1953" s="3"/>
    </row>
    <row r="1954" spans="1:26" hidden="1" x14ac:dyDescent="0.25">
      <c r="A1954" s="10" t="str">
        <f t="shared" si="30"/>
        <v>2016Greater Fresno Area1-in-2Typical Event DayCAISO9</v>
      </c>
      <c r="B1954" s="10" t="s">
        <v>57</v>
      </c>
      <c r="C1954" s="10" t="s">
        <v>37</v>
      </c>
      <c r="D1954" s="10" t="s">
        <v>8</v>
      </c>
      <c r="E1954" s="10" t="s">
        <v>9</v>
      </c>
      <c r="F1954">
        <v>9</v>
      </c>
      <c r="G1954">
        <v>0.89969730377197266</v>
      </c>
      <c r="H1954">
        <v>0.89969730377197266</v>
      </c>
      <c r="I1954">
        <v>78.4375</v>
      </c>
      <c r="J1954">
        <v>0</v>
      </c>
      <c r="K1954">
        <v>19331</v>
      </c>
      <c r="L1954">
        <v>17730.1015625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 t="s">
        <v>39</v>
      </c>
      <c r="Z1954" s="3"/>
    </row>
    <row r="1955" spans="1:26" hidden="1" x14ac:dyDescent="0.25">
      <c r="A1955" s="10" t="str">
        <f t="shared" si="30"/>
        <v>2016Greater Fresno Area1-in-10Typical Event DayCAISO9</v>
      </c>
      <c r="B1955" s="10" t="s">
        <v>57</v>
      </c>
      <c r="C1955" s="10" t="s">
        <v>37</v>
      </c>
      <c r="D1955" s="10" t="s">
        <v>8</v>
      </c>
      <c r="E1955" s="10" t="s">
        <v>1</v>
      </c>
      <c r="F1955">
        <v>9</v>
      </c>
      <c r="G1955">
        <v>0.94427716732025146</v>
      </c>
      <c r="H1955">
        <v>0.94427716732025146</v>
      </c>
      <c r="I1955">
        <v>81.40625</v>
      </c>
      <c r="J1955">
        <v>0</v>
      </c>
      <c r="K1955">
        <v>19331</v>
      </c>
      <c r="L1955">
        <v>17730.1015625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 t="s">
        <v>39</v>
      </c>
      <c r="Z1955" s="3"/>
    </row>
    <row r="1956" spans="1:26" hidden="1" x14ac:dyDescent="0.25">
      <c r="A1956" s="10" t="str">
        <f t="shared" si="30"/>
        <v>2016Greater Fresno Area1-in-10Typical Event DayPGE9</v>
      </c>
      <c r="B1956" s="10" t="s">
        <v>57</v>
      </c>
      <c r="C1956" s="10" t="s">
        <v>37</v>
      </c>
      <c r="D1956" s="10" t="s">
        <v>8</v>
      </c>
      <c r="E1956" s="10" t="s">
        <v>1</v>
      </c>
      <c r="F1956">
        <v>9</v>
      </c>
      <c r="G1956">
        <v>0.96024167537689209</v>
      </c>
      <c r="H1956">
        <v>0.96024167537689209</v>
      </c>
      <c r="I1956">
        <v>82.21875</v>
      </c>
      <c r="J1956">
        <v>0</v>
      </c>
      <c r="K1956">
        <v>19331</v>
      </c>
      <c r="L1956">
        <v>17730.1015625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 t="s">
        <v>38</v>
      </c>
      <c r="Z1956" s="3"/>
    </row>
    <row r="1957" spans="1:26" hidden="1" x14ac:dyDescent="0.25">
      <c r="A1957" s="10" t="str">
        <f t="shared" si="30"/>
        <v>2016Greater Fresno Area1-in-2Typical Event DayPGE9</v>
      </c>
      <c r="B1957" s="10" t="s">
        <v>57</v>
      </c>
      <c r="C1957" s="10" t="s">
        <v>37</v>
      </c>
      <c r="D1957" s="10" t="s">
        <v>8</v>
      </c>
      <c r="E1957" s="10" t="s">
        <v>9</v>
      </c>
      <c r="F1957">
        <v>9</v>
      </c>
      <c r="G1957">
        <v>0.94192510843276978</v>
      </c>
      <c r="H1957">
        <v>0.94192510843276978</v>
      </c>
      <c r="I1957">
        <v>81.6875</v>
      </c>
      <c r="J1957">
        <v>0</v>
      </c>
      <c r="K1957">
        <v>19331</v>
      </c>
      <c r="L1957">
        <v>17730.1015625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 t="s">
        <v>38</v>
      </c>
      <c r="Z1957" s="3"/>
    </row>
    <row r="1958" spans="1:26" hidden="1" x14ac:dyDescent="0.25">
      <c r="A1958" s="10" t="str">
        <f t="shared" si="30"/>
        <v>2016Greater Fresno Area1-in-10Typical Event DayCAISO10</v>
      </c>
      <c r="B1958" s="10" t="s">
        <v>57</v>
      </c>
      <c r="C1958" s="10" t="s">
        <v>37</v>
      </c>
      <c r="D1958" s="10" t="s">
        <v>8</v>
      </c>
      <c r="E1958" s="10" t="s">
        <v>1</v>
      </c>
      <c r="F1958">
        <v>10</v>
      </c>
      <c r="G1958">
        <v>0.99826431274414063</v>
      </c>
      <c r="H1958">
        <v>0.99826431274414063</v>
      </c>
      <c r="I1958">
        <v>86.25</v>
      </c>
      <c r="J1958">
        <v>0</v>
      </c>
      <c r="K1958">
        <v>19331</v>
      </c>
      <c r="L1958">
        <v>17730.1015625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 t="s">
        <v>39</v>
      </c>
      <c r="Z1958" s="3"/>
    </row>
    <row r="1959" spans="1:26" hidden="1" x14ac:dyDescent="0.25">
      <c r="A1959" s="10" t="str">
        <f t="shared" si="30"/>
        <v>2016Greater Fresno Area1-in-2Typical Event DayCAISO10</v>
      </c>
      <c r="B1959" s="10" t="s">
        <v>57</v>
      </c>
      <c r="C1959" s="10" t="s">
        <v>37</v>
      </c>
      <c r="D1959" s="10" t="s">
        <v>8</v>
      </c>
      <c r="E1959" s="10" t="s">
        <v>9</v>
      </c>
      <c r="F1959">
        <v>10</v>
      </c>
      <c r="G1959">
        <v>0.95113563537597656</v>
      </c>
      <c r="H1959">
        <v>0.95113563537597656</v>
      </c>
      <c r="I1959">
        <v>82.59375</v>
      </c>
      <c r="J1959">
        <v>0</v>
      </c>
      <c r="K1959">
        <v>19331</v>
      </c>
      <c r="L1959">
        <v>17730.1015625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 t="s">
        <v>39</v>
      </c>
      <c r="Z1959" s="3"/>
    </row>
    <row r="1960" spans="1:26" hidden="1" x14ac:dyDescent="0.25">
      <c r="A1960" s="10" t="str">
        <f t="shared" si="30"/>
        <v>2016Greater Fresno Area1-in-10Typical Event DayPGE10</v>
      </c>
      <c r="B1960" s="10" t="s">
        <v>57</v>
      </c>
      <c r="C1960" s="10" t="s">
        <v>37</v>
      </c>
      <c r="D1960" s="10" t="s">
        <v>8</v>
      </c>
      <c r="E1960" s="10" t="s">
        <v>1</v>
      </c>
      <c r="F1960">
        <v>10</v>
      </c>
      <c r="G1960">
        <v>1.015141487121582</v>
      </c>
      <c r="H1960">
        <v>1.015141487121582</v>
      </c>
      <c r="I1960">
        <v>87.21875</v>
      </c>
      <c r="J1960">
        <v>0</v>
      </c>
      <c r="K1960">
        <v>19331</v>
      </c>
      <c r="L1960">
        <v>17730.1015625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 t="s">
        <v>38</v>
      </c>
      <c r="Z1960" s="3"/>
    </row>
    <row r="1961" spans="1:26" hidden="1" x14ac:dyDescent="0.25">
      <c r="A1961" s="10" t="str">
        <f t="shared" si="30"/>
        <v>2016Greater Fresno Area1-in-2Typical Event DayPGE10</v>
      </c>
      <c r="B1961" s="10" t="s">
        <v>57</v>
      </c>
      <c r="C1961" s="10" t="s">
        <v>37</v>
      </c>
      <c r="D1961" s="10" t="s">
        <v>8</v>
      </c>
      <c r="E1961" s="10" t="s">
        <v>9</v>
      </c>
      <c r="F1961">
        <v>10</v>
      </c>
      <c r="G1961">
        <v>0.99577772617340088</v>
      </c>
      <c r="H1961">
        <v>0.99577772617340088</v>
      </c>
      <c r="I1961">
        <v>86.4375</v>
      </c>
      <c r="J1961">
        <v>0</v>
      </c>
      <c r="K1961">
        <v>19331</v>
      </c>
      <c r="L1961">
        <v>17730.1015625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 t="s">
        <v>38</v>
      </c>
      <c r="Z1961" s="3"/>
    </row>
    <row r="1962" spans="1:26" hidden="1" x14ac:dyDescent="0.25">
      <c r="A1962" s="10" t="str">
        <f t="shared" si="30"/>
        <v>2016Greater Fresno Area1-in-2Typical Event DayCAISO11</v>
      </c>
      <c r="B1962" s="10" t="s">
        <v>57</v>
      </c>
      <c r="C1962" s="10" t="s">
        <v>37</v>
      </c>
      <c r="D1962" s="10" t="s">
        <v>8</v>
      </c>
      <c r="E1962" s="10" t="s">
        <v>9</v>
      </c>
      <c r="F1962">
        <v>11</v>
      </c>
      <c r="G1962">
        <v>1.0725721120834351</v>
      </c>
      <c r="H1962">
        <v>1.0725721120834351</v>
      </c>
      <c r="I1962">
        <v>86.84375</v>
      </c>
      <c r="J1962">
        <v>0</v>
      </c>
      <c r="K1962">
        <v>19331</v>
      </c>
      <c r="L1962">
        <v>17730.1015625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 t="s">
        <v>39</v>
      </c>
      <c r="Z1962" s="3"/>
    </row>
    <row r="1963" spans="1:26" hidden="1" x14ac:dyDescent="0.25">
      <c r="A1963" s="10" t="str">
        <f t="shared" si="30"/>
        <v>2016Greater Fresno Area1-in-10Typical Event DayCAISO11</v>
      </c>
      <c r="B1963" s="10" t="s">
        <v>57</v>
      </c>
      <c r="C1963" s="10" t="s">
        <v>37</v>
      </c>
      <c r="D1963" s="10" t="s">
        <v>8</v>
      </c>
      <c r="E1963" s="10" t="s">
        <v>1</v>
      </c>
      <c r="F1963">
        <v>11</v>
      </c>
      <c r="G1963">
        <v>1.1257179975509644</v>
      </c>
      <c r="H1963">
        <v>1.1257179975509644</v>
      </c>
      <c r="I1963">
        <v>90.28125</v>
      </c>
      <c r="J1963">
        <v>0</v>
      </c>
      <c r="K1963">
        <v>19331</v>
      </c>
      <c r="L1963">
        <v>17730.1015625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 t="s">
        <v>39</v>
      </c>
      <c r="Z1963" s="3"/>
    </row>
    <row r="1964" spans="1:26" hidden="1" x14ac:dyDescent="0.25">
      <c r="A1964" s="10" t="str">
        <f t="shared" si="30"/>
        <v>2016Greater Fresno Area1-in-10Typical Event DayPGE11</v>
      </c>
      <c r="B1964" s="10" t="s">
        <v>57</v>
      </c>
      <c r="C1964" s="10" t="s">
        <v>37</v>
      </c>
      <c r="D1964" s="10" t="s">
        <v>8</v>
      </c>
      <c r="E1964" s="10" t="s">
        <v>1</v>
      </c>
      <c r="F1964">
        <v>11</v>
      </c>
      <c r="G1964">
        <v>1.1447499990463257</v>
      </c>
      <c r="H1964">
        <v>1.1447499990463257</v>
      </c>
      <c r="I1964">
        <v>91.21875</v>
      </c>
      <c r="J1964">
        <v>0</v>
      </c>
      <c r="K1964">
        <v>19331</v>
      </c>
      <c r="L1964">
        <v>17730.1015625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 t="s">
        <v>38</v>
      </c>
      <c r="Z1964" s="3"/>
    </row>
    <row r="1965" spans="1:26" hidden="1" x14ac:dyDescent="0.25">
      <c r="A1965" s="10" t="str">
        <f t="shared" si="30"/>
        <v>2016Greater Fresno Area1-in-2Typical Event DayPGE11</v>
      </c>
      <c r="B1965" s="10" t="s">
        <v>57</v>
      </c>
      <c r="C1965" s="10" t="s">
        <v>37</v>
      </c>
      <c r="D1965" s="10" t="s">
        <v>8</v>
      </c>
      <c r="E1965" s="10" t="s">
        <v>9</v>
      </c>
      <c r="F1965">
        <v>11</v>
      </c>
      <c r="G1965">
        <v>1.1229139566421509</v>
      </c>
      <c r="H1965">
        <v>1.1229139566421509</v>
      </c>
      <c r="I1965">
        <v>90.59375</v>
      </c>
      <c r="J1965">
        <v>0</v>
      </c>
      <c r="K1965">
        <v>19331</v>
      </c>
      <c r="L1965">
        <v>17730.1015625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 t="s">
        <v>38</v>
      </c>
      <c r="Z1965" s="3"/>
    </row>
    <row r="1966" spans="1:26" hidden="1" x14ac:dyDescent="0.25">
      <c r="A1966" s="10" t="str">
        <f t="shared" si="30"/>
        <v>2016Greater Fresno Area1-in-10Typical Event DayCAISO12</v>
      </c>
      <c r="B1966" s="10" t="s">
        <v>57</v>
      </c>
      <c r="C1966" s="10" t="s">
        <v>37</v>
      </c>
      <c r="D1966" s="10" t="s">
        <v>8</v>
      </c>
      <c r="E1966" s="10" t="s">
        <v>1</v>
      </c>
      <c r="F1966">
        <v>12</v>
      </c>
      <c r="G1966">
        <v>1.3443820476531982</v>
      </c>
      <c r="H1966">
        <v>1.3443820476531982</v>
      </c>
      <c r="I1966">
        <v>93.75</v>
      </c>
      <c r="J1966">
        <v>0</v>
      </c>
      <c r="K1966">
        <v>19331</v>
      </c>
      <c r="L1966">
        <v>17730.1015625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 t="s">
        <v>39</v>
      </c>
      <c r="Z1966" s="3"/>
    </row>
    <row r="1967" spans="1:26" hidden="1" x14ac:dyDescent="0.25">
      <c r="A1967" s="10" t="str">
        <f t="shared" si="30"/>
        <v>2016Greater Fresno Area1-in-2Typical Event DayCAISO12</v>
      </c>
      <c r="B1967" s="10" t="s">
        <v>57</v>
      </c>
      <c r="C1967" s="10" t="s">
        <v>37</v>
      </c>
      <c r="D1967" s="10" t="s">
        <v>8</v>
      </c>
      <c r="E1967" s="10" t="s">
        <v>9</v>
      </c>
      <c r="F1967">
        <v>12</v>
      </c>
      <c r="G1967">
        <v>1.2809128761291504</v>
      </c>
      <c r="H1967">
        <v>1.2809128761291504</v>
      </c>
      <c r="I1967">
        <v>90.6875</v>
      </c>
      <c r="J1967">
        <v>0</v>
      </c>
      <c r="K1967">
        <v>19331</v>
      </c>
      <c r="L1967">
        <v>17730.1015625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 t="s">
        <v>39</v>
      </c>
      <c r="Z1967" s="3"/>
    </row>
    <row r="1968" spans="1:26" hidden="1" x14ac:dyDescent="0.25">
      <c r="A1968" s="10" t="str">
        <f t="shared" si="30"/>
        <v>2016Greater Fresno Area1-in-10Typical Event DayPGE12</v>
      </c>
      <c r="B1968" s="10" t="s">
        <v>57</v>
      </c>
      <c r="C1968" s="10" t="s">
        <v>37</v>
      </c>
      <c r="D1968" s="10" t="s">
        <v>8</v>
      </c>
      <c r="E1968" s="10" t="s">
        <v>1</v>
      </c>
      <c r="F1968">
        <v>12</v>
      </c>
      <c r="G1968">
        <v>1.3671108484268188</v>
      </c>
      <c r="H1968">
        <v>1.3671108484268188</v>
      </c>
      <c r="I1968">
        <v>94.6875</v>
      </c>
      <c r="J1968">
        <v>0</v>
      </c>
      <c r="K1968">
        <v>19331</v>
      </c>
      <c r="L1968">
        <v>17730.1015625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 t="s">
        <v>38</v>
      </c>
      <c r="Z1968" s="3"/>
    </row>
    <row r="1969" spans="1:26" hidden="1" x14ac:dyDescent="0.25">
      <c r="A1969" s="10" t="str">
        <f t="shared" si="30"/>
        <v>2016Greater Fresno Area1-in-2Typical Event DayPGE12</v>
      </c>
      <c r="B1969" s="10" t="s">
        <v>57</v>
      </c>
      <c r="C1969" s="10" t="s">
        <v>37</v>
      </c>
      <c r="D1969" s="10" t="s">
        <v>8</v>
      </c>
      <c r="E1969" s="10" t="s">
        <v>9</v>
      </c>
      <c r="F1969">
        <v>12</v>
      </c>
      <c r="G1969">
        <v>1.3410333395004272</v>
      </c>
      <c r="H1969">
        <v>1.3410333395004272</v>
      </c>
      <c r="I1969">
        <v>94.125</v>
      </c>
      <c r="J1969">
        <v>0</v>
      </c>
      <c r="K1969">
        <v>19331</v>
      </c>
      <c r="L1969">
        <v>17730.1015625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 t="s">
        <v>38</v>
      </c>
      <c r="Z1969" s="3"/>
    </row>
    <row r="1970" spans="1:26" hidden="1" x14ac:dyDescent="0.25">
      <c r="A1970" s="10" t="str">
        <f t="shared" si="30"/>
        <v>2016Greater Fresno Area1-in-10Typical Event DayCAISO13</v>
      </c>
      <c r="B1970" s="10" t="s">
        <v>57</v>
      </c>
      <c r="C1970" s="10" t="s">
        <v>37</v>
      </c>
      <c r="D1970" s="10" t="s">
        <v>8</v>
      </c>
      <c r="E1970" s="10" t="s">
        <v>1</v>
      </c>
      <c r="F1970">
        <v>13</v>
      </c>
      <c r="G1970">
        <v>1.6359237432479858</v>
      </c>
      <c r="H1970">
        <v>1.6359237432479858</v>
      </c>
      <c r="I1970">
        <v>97.25</v>
      </c>
      <c r="J1970">
        <v>0</v>
      </c>
      <c r="K1970">
        <v>19331</v>
      </c>
      <c r="L1970">
        <v>17730.1015625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 t="s">
        <v>39</v>
      </c>
      <c r="Z1970" s="3"/>
    </row>
    <row r="1971" spans="1:26" hidden="1" x14ac:dyDescent="0.25">
      <c r="A1971" s="10" t="str">
        <f t="shared" si="30"/>
        <v>2016Greater Fresno Area1-in-2Typical Event DayCAISO13</v>
      </c>
      <c r="B1971" s="10" t="s">
        <v>57</v>
      </c>
      <c r="C1971" s="10" t="s">
        <v>37</v>
      </c>
      <c r="D1971" s="10" t="s">
        <v>8</v>
      </c>
      <c r="E1971" s="10" t="s">
        <v>9</v>
      </c>
      <c r="F1971">
        <v>13</v>
      </c>
      <c r="G1971">
        <v>1.5586907863616943</v>
      </c>
      <c r="H1971">
        <v>1.5586907863616943</v>
      </c>
      <c r="I1971">
        <v>94.4375</v>
      </c>
      <c r="J1971">
        <v>0</v>
      </c>
      <c r="K1971">
        <v>19331</v>
      </c>
      <c r="L1971">
        <v>17730.1015625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 t="s">
        <v>39</v>
      </c>
      <c r="Z1971" s="3"/>
    </row>
    <row r="1972" spans="1:26" hidden="1" x14ac:dyDescent="0.25">
      <c r="A1972" s="10" t="str">
        <f t="shared" si="30"/>
        <v>2016Greater Fresno Area1-in-10Typical Event DayPGE13</v>
      </c>
      <c r="B1972" s="10" t="s">
        <v>57</v>
      </c>
      <c r="C1972" s="10" t="s">
        <v>37</v>
      </c>
      <c r="D1972" s="10" t="s">
        <v>8</v>
      </c>
      <c r="E1972" s="10" t="s">
        <v>1</v>
      </c>
      <c r="F1972">
        <v>13</v>
      </c>
      <c r="G1972">
        <v>1.6635816097259521</v>
      </c>
      <c r="H1972">
        <v>1.6635816097259521</v>
      </c>
      <c r="I1972">
        <v>98.03125</v>
      </c>
      <c r="J1972">
        <v>0</v>
      </c>
      <c r="K1972">
        <v>19331</v>
      </c>
      <c r="L1972">
        <v>17730.1015625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 t="s">
        <v>38</v>
      </c>
      <c r="Z1972" s="3"/>
    </row>
    <row r="1973" spans="1:26" hidden="1" x14ac:dyDescent="0.25">
      <c r="A1973" s="10" t="str">
        <f t="shared" si="30"/>
        <v>2016Greater Fresno Area1-in-2Typical Event DayPGE13</v>
      </c>
      <c r="B1973" s="10" t="s">
        <v>57</v>
      </c>
      <c r="C1973" s="10" t="s">
        <v>37</v>
      </c>
      <c r="D1973" s="10" t="s">
        <v>8</v>
      </c>
      <c r="E1973" s="10" t="s">
        <v>9</v>
      </c>
      <c r="F1973">
        <v>13</v>
      </c>
      <c r="G1973">
        <v>1.6318488121032715</v>
      </c>
      <c r="H1973">
        <v>1.6318488121032715</v>
      </c>
      <c r="I1973">
        <v>97.53125</v>
      </c>
      <c r="J1973">
        <v>0</v>
      </c>
      <c r="K1973">
        <v>19331</v>
      </c>
      <c r="L1973">
        <v>17730.1015625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 t="s">
        <v>38</v>
      </c>
      <c r="Z1973" s="3"/>
    </row>
    <row r="1974" spans="1:26" hidden="1" x14ac:dyDescent="0.25">
      <c r="A1974" s="10" t="str">
        <f t="shared" si="30"/>
        <v>2016Greater Fresno Area1-in-2Typical Event DayCAISO14</v>
      </c>
      <c r="B1974" s="10" t="s">
        <v>57</v>
      </c>
      <c r="C1974" s="10" t="s">
        <v>37</v>
      </c>
      <c r="D1974" s="10" t="s">
        <v>8</v>
      </c>
      <c r="E1974" s="10" t="s">
        <v>9</v>
      </c>
      <c r="F1974">
        <v>14</v>
      </c>
      <c r="G1974">
        <v>1.8923889398574829</v>
      </c>
      <c r="H1974">
        <v>1.5097825527191162</v>
      </c>
      <c r="I1974">
        <v>97.78125</v>
      </c>
      <c r="J1974">
        <v>0.10273714363574982</v>
      </c>
      <c r="K1974">
        <v>19331</v>
      </c>
      <c r="L1974">
        <v>17730.1015625</v>
      </c>
      <c r="M1974">
        <v>0.38260644674301147</v>
      </c>
      <c r="N1974">
        <v>0.2509385347366333</v>
      </c>
      <c r="O1974">
        <v>0.32873108983039856</v>
      </c>
      <c r="P1974">
        <v>0.38260644674301147</v>
      </c>
      <c r="Q1974">
        <v>0.43648180365562439</v>
      </c>
      <c r="R1974">
        <v>0.51427435874938965</v>
      </c>
      <c r="S1974" t="s">
        <v>39</v>
      </c>
      <c r="Z1974" s="3"/>
    </row>
    <row r="1975" spans="1:26" hidden="1" x14ac:dyDescent="0.25">
      <c r="A1975" s="10" t="str">
        <f t="shared" si="30"/>
        <v>2016Greater Fresno Area1-in-10Typical Event DayCAISO14</v>
      </c>
      <c r="B1975" s="10" t="s">
        <v>57</v>
      </c>
      <c r="C1975" s="10" t="s">
        <v>37</v>
      </c>
      <c r="D1975" s="10" t="s">
        <v>8</v>
      </c>
      <c r="E1975" s="10" t="s">
        <v>1</v>
      </c>
      <c r="F1975">
        <v>14</v>
      </c>
      <c r="G1975">
        <v>1.986156702041626</v>
      </c>
      <c r="H1975">
        <v>1.5573687553405762</v>
      </c>
      <c r="I1975">
        <v>100.1875</v>
      </c>
      <c r="J1975">
        <v>0.10273714363574982</v>
      </c>
      <c r="K1975">
        <v>19331</v>
      </c>
      <c r="L1975">
        <v>17730.1015625</v>
      </c>
      <c r="M1975">
        <v>0.42878800630569458</v>
      </c>
      <c r="N1975">
        <v>0.29712009429931641</v>
      </c>
      <c r="O1975">
        <v>0.37491264939308167</v>
      </c>
      <c r="P1975">
        <v>0.42878800630569458</v>
      </c>
      <c r="Q1975">
        <v>0.4826633632183075</v>
      </c>
      <c r="R1975">
        <v>0.56045591831207275</v>
      </c>
      <c r="S1975" t="s">
        <v>39</v>
      </c>
      <c r="Z1975" s="3"/>
    </row>
    <row r="1976" spans="1:26" hidden="1" x14ac:dyDescent="0.25">
      <c r="A1976" s="10" t="str">
        <f t="shared" si="30"/>
        <v>2016Greater Fresno Area1-in-10Typical Event DayPGE14</v>
      </c>
      <c r="B1976" s="10" t="s">
        <v>57</v>
      </c>
      <c r="C1976" s="10" t="s">
        <v>37</v>
      </c>
      <c r="D1976" s="10" t="s">
        <v>8</v>
      </c>
      <c r="E1976" s="10" t="s">
        <v>1</v>
      </c>
      <c r="F1976">
        <v>14</v>
      </c>
      <c r="G1976">
        <v>2.0197358131408691</v>
      </c>
      <c r="H1976">
        <v>1.5749144554138184</v>
      </c>
      <c r="I1976">
        <v>100.90625</v>
      </c>
      <c r="J1976">
        <v>0.10273714363574982</v>
      </c>
      <c r="K1976">
        <v>19331</v>
      </c>
      <c r="L1976">
        <v>17730.1015625</v>
      </c>
      <c r="M1976">
        <v>0.44482141733169556</v>
      </c>
      <c r="N1976">
        <v>0.31315350532531738</v>
      </c>
      <c r="O1976">
        <v>0.39094606041908264</v>
      </c>
      <c r="P1976">
        <v>0.44482141733169556</v>
      </c>
      <c r="Q1976">
        <v>0.49869677424430847</v>
      </c>
      <c r="R1976">
        <v>0.57648932933807373</v>
      </c>
      <c r="S1976" t="s">
        <v>38</v>
      </c>
      <c r="Z1976" s="3"/>
    </row>
    <row r="1977" spans="1:26" hidden="1" x14ac:dyDescent="0.25">
      <c r="A1977" s="10" t="str">
        <f t="shared" si="30"/>
        <v>2016Greater Fresno Area1-in-2Typical Event DayPGE14</v>
      </c>
      <c r="B1977" s="10" t="s">
        <v>57</v>
      </c>
      <c r="C1977" s="10" t="s">
        <v>37</v>
      </c>
      <c r="D1977" s="10" t="s">
        <v>8</v>
      </c>
      <c r="E1977" s="10" t="s">
        <v>9</v>
      </c>
      <c r="F1977">
        <v>14</v>
      </c>
      <c r="G1977">
        <v>1.981209397315979</v>
      </c>
      <c r="H1977">
        <v>1.5522630214691162</v>
      </c>
      <c r="I1977">
        <v>100.25</v>
      </c>
      <c r="J1977">
        <v>0.10273714363574982</v>
      </c>
      <c r="K1977">
        <v>19331</v>
      </c>
      <c r="L1977">
        <v>17730.1015625</v>
      </c>
      <c r="M1977">
        <v>0.42894634604454041</v>
      </c>
      <c r="N1977">
        <v>0.29727843403816223</v>
      </c>
      <c r="O1977">
        <v>0.37507098913192749</v>
      </c>
      <c r="P1977">
        <v>0.42894634604454041</v>
      </c>
      <c r="Q1977">
        <v>0.48282170295715332</v>
      </c>
      <c r="R1977">
        <v>0.56061428785324097</v>
      </c>
      <c r="S1977" t="s">
        <v>38</v>
      </c>
      <c r="Z1977" s="3"/>
    </row>
    <row r="1978" spans="1:26" hidden="1" x14ac:dyDescent="0.25">
      <c r="A1978" s="10" t="str">
        <f t="shared" si="30"/>
        <v>2016Greater Fresno Area1-in-10Typical Event DayCAISO15</v>
      </c>
      <c r="B1978" s="10" t="s">
        <v>57</v>
      </c>
      <c r="C1978" s="10" t="s">
        <v>37</v>
      </c>
      <c r="D1978" s="10" t="s">
        <v>8</v>
      </c>
      <c r="E1978" s="10" t="s">
        <v>1</v>
      </c>
      <c r="F1978">
        <v>15</v>
      </c>
      <c r="G1978">
        <v>2.3479666709899902</v>
      </c>
      <c r="H1978">
        <v>1.8229897022247314</v>
      </c>
      <c r="I1978">
        <v>102.71875</v>
      </c>
      <c r="J1978">
        <v>0.1230589896440506</v>
      </c>
      <c r="K1978">
        <v>19331</v>
      </c>
      <c r="L1978">
        <v>17730.1015625</v>
      </c>
      <c r="M1978">
        <v>0.52497696876525879</v>
      </c>
      <c r="N1978">
        <v>0.36726456880569458</v>
      </c>
      <c r="O1978">
        <v>0.46044483780860901</v>
      </c>
      <c r="P1978">
        <v>0.52497696876525879</v>
      </c>
      <c r="Q1978">
        <v>0.58950912952423096</v>
      </c>
      <c r="R1978">
        <v>0.682689368724823</v>
      </c>
      <c r="S1978" t="s">
        <v>39</v>
      </c>
      <c r="Z1978" s="3"/>
    </row>
    <row r="1979" spans="1:26" hidden="1" x14ac:dyDescent="0.25">
      <c r="A1979" s="10" t="str">
        <f t="shared" si="30"/>
        <v>2016Greater Fresno Area1-in-2Typical Event DayCAISO15</v>
      </c>
      <c r="B1979" s="10" t="s">
        <v>57</v>
      </c>
      <c r="C1979" s="10" t="s">
        <v>37</v>
      </c>
      <c r="D1979" s="10" t="s">
        <v>8</v>
      </c>
      <c r="E1979" s="10" t="s">
        <v>9</v>
      </c>
      <c r="F1979">
        <v>15</v>
      </c>
      <c r="G1979">
        <v>2.2371177673339844</v>
      </c>
      <c r="H1979">
        <v>1.7645899057388306</v>
      </c>
      <c r="I1979">
        <v>100.15625</v>
      </c>
      <c r="J1979">
        <v>0.1230589896440506</v>
      </c>
      <c r="K1979">
        <v>19331</v>
      </c>
      <c r="L1979">
        <v>17730.1015625</v>
      </c>
      <c r="M1979">
        <v>0.47252783179283142</v>
      </c>
      <c r="N1979">
        <v>0.31481543183326721</v>
      </c>
      <c r="O1979">
        <v>0.40799570083618164</v>
      </c>
      <c r="P1979">
        <v>0.47252783179283142</v>
      </c>
      <c r="Q1979">
        <v>0.5370599627494812</v>
      </c>
      <c r="R1979">
        <v>0.63024026155471802</v>
      </c>
      <c r="S1979" t="s">
        <v>39</v>
      </c>
      <c r="Z1979" s="3"/>
    </row>
    <row r="1980" spans="1:26" hidden="1" x14ac:dyDescent="0.25">
      <c r="A1980" s="10" t="str">
        <f t="shared" si="30"/>
        <v>2016Greater Fresno Area1-in-10Typical Event DayPGE15</v>
      </c>
      <c r="B1980" s="10" t="s">
        <v>57</v>
      </c>
      <c r="C1980" s="10" t="s">
        <v>37</v>
      </c>
      <c r="D1980" s="10" t="s">
        <v>8</v>
      </c>
      <c r="E1980" s="10" t="s">
        <v>1</v>
      </c>
      <c r="F1980">
        <v>15</v>
      </c>
      <c r="G1980">
        <v>2.3876628875732422</v>
      </c>
      <c r="H1980">
        <v>1.8432996273040771</v>
      </c>
      <c r="I1980">
        <v>103.59375</v>
      </c>
      <c r="J1980">
        <v>0.1230589896440506</v>
      </c>
      <c r="K1980">
        <v>19331</v>
      </c>
      <c r="L1980">
        <v>17730.1015625</v>
      </c>
      <c r="M1980">
        <v>0.54436320066452026</v>
      </c>
      <c r="N1980">
        <v>0.38665080070495605</v>
      </c>
      <c r="O1980">
        <v>0.47983106970787048</v>
      </c>
      <c r="P1980">
        <v>0.54436320066452026</v>
      </c>
      <c r="Q1980">
        <v>0.60889536142349243</v>
      </c>
      <c r="R1980">
        <v>0.70207560062408447</v>
      </c>
      <c r="S1980" t="s">
        <v>38</v>
      </c>
      <c r="Z1980" s="3"/>
    </row>
    <row r="1981" spans="1:26" hidden="1" x14ac:dyDescent="0.25">
      <c r="A1981" s="10" t="str">
        <f t="shared" si="30"/>
        <v>2016Greater Fresno Area1-in-2Typical Event DayPGE15</v>
      </c>
      <c r="B1981" s="10" t="s">
        <v>57</v>
      </c>
      <c r="C1981" s="10" t="s">
        <v>37</v>
      </c>
      <c r="D1981" s="10" t="s">
        <v>8</v>
      </c>
      <c r="E1981" s="10" t="s">
        <v>9</v>
      </c>
      <c r="F1981">
        <v>15</v>
      </c>
      <c r="G1981">
        <v>2.3421182632446289</v>
      </c>
      <c r="H1981">
        <v>1.8195542097091675</v>
      </c>
      <c r="I1981">
        <v>102.53125</v>
      </c>
      <c r="J1981">
        <v>0.1230589896440506</v>
      </c>
      <c r="K1981">
        <v>19331</v>
      </c>
      <c r="L1981">
        <v>17730.1015625</v>
      </c>
      <c r="M1981">
        <v>0.52256405353546143</v>
      </c>
      <c r="N1981">
        <v>0.36485165357589722</v>
      </c>
      <c r="O1981">
        <v>0.45803192257881165</v>
      </c>
      <c r="P1981">
        <v>0.52256405353546143</v>
      </c>
      <c r="Q1981">
        <v>0.58709621429443359</v>
      </c>
      <c r="R1981">
        <v>0.68027645349502563</v>
      </c>
      <c r="S1981" t="s">
        <v>38</v>
      </c>
      <c r="Z1981" s="3"/>
    </row>
    <row r="1982" spans="1:26" hidden="1" x14ac:dyDescent="0.25">
      <c r="A1982" s="10" t="str">
        <f t="shared" si="30"/>
        <v>2016Greater Fresno Area1-in-10Typical Event DayCAISO16</v>
      </c>
      <c r="B1982" s="10" t="s">
        <v>57</v>
      </c>
      <c r="C1982" s="10" t="s">
        <v>37</v>
      </c>
      <c r="D1982" s="10" t="s">
        <v>8</v>
      </c>
      <c r="E1982" s="10" t="s">
        <v>1</v>
      </c>
      <c r="F1982">
        <v>16</v>
      </c>
      <c r="G1982">
        <v>2.7316272258758545</v>
      </c>
      <c r="H1982">
        <v>1.9796864986419678</v>
      </c>
      <c r="I1982">
        <v>104.5625</v>
      </c>
      <c r="J1982">
        <v>0.15615223348140717</v>
      </c>
      <c r="K1982">
        <v>19331</v>
      </c>
      <c r="L1982">
        <v>17730.1015625</v>
      </c>
      <c r="M1982">
        <v>0.75194078683853149</v>
      </c>
      <c r="N1982">
        <v>0.55181610584259033</v>
      </c>
      <c r="O1982">
        <v>0.67005455493927002</v>
      </c>
      <c r="P1982">
        <v>0.75194078683853149</v>
      </c>
      <c r="Q1982">
        <v>0.83382701873779297</v>
      </c>
      <c r="R1982">
        <v>0.95206546783447266</v>
      </c>
      <c r="S1982" t="s">
        <v>39</v>
      </c>
      <c r="Z1982" s="3"/>
    </row>
    <row r="1983" spans="1:26" hidden="1" x14ac:dyDescent="0.25">
      <c r="A1983" s="10" t="str">
        <f t="shared" si="30"/>
        <v>2016Greater Fresno Area1-in-2Typical Event DayCAISO16</v>
      </c>
      <c r="B1983" s="10" t="s">
        <v>57</v>
      </c>
      <c r="C1983" s="10" t="s">
        <v>37</v>
      </c>
      <c r="D1983" s="10" t="s">
        <v>8</v>
      </c>
      <c r="E1983" s="10" t="s">
        <v>9</v>
      </c>
      <c r="F1983">
        <v>16</v>
      </c>
      <c r="G1983">
        <v>2.6026656627655029</v>
      </c>
      <c r="H1983">
        <v>1.9396195411682129</v>
      </c>
      <c r="I1983">
        <v>101.4375</v>
      </c>
      <c r="J1983">
        <v>0.15615223348140717</v>
      </c>
      <c r="K1983">
        <v>19331</v>
      </c>
      <c r="L1983">
        <v>17730.1015625</v>
      </c>
      <c r="M1983">
        <v>0.66304618120193481</v>
      </c>
      <c r="N1983">
        <v>0.46292147040367126</v>
      </c>
      <c r="O1983">
        <v>0.58115994930267334</v>
      </c>
      <c r="P1983">
        <v>0.66304618120193481</v>
      </c>
      <c r="Q1983">
        <v>0.74493241310119629</v>
      </c>
      <c r="R1983">
        <v>0.86317086219787598</v>
      </c>
      <c r="S1983" t="s">
        <v>39</v>
      </c>
      <c r="Z1983" s="3"/>
    </row>
    <row r="1984" spans="1:26" hidden="1" x14ac:dyDescent="0.25">
      <c r="A1984" s="10" t="str">
        <f t="shared" si="30"/>
        <v>2016Greater Fresno Area1-in-10Typical Event DayPGE16</v>
      </c>
      <c r="B1984" s="10" t="s">
        <v>57</v>
      </c>
      <c r="C1984" s="10" t="s">
        <v>37</v>
      </c>
      <c r="D1984" s="10" t="s">
        <v>8</v>
      </c>
      <c r="E1984" s="10" t="s">
        <v>1</v>
      </c>
      <c r="F1984">
        <v>16</v>
      </c>
      <c r="G1984">
        <v>2.7778098583221436</v>
      </c>
      <c r="H1984">
        <v>2.0068328380584717</v>
      </c>
      <c r="I1984">
        <v>105.09375</v>
      </c>
      <c r="J1984">
        <v>0.15615223348140717</v>
      </c>
      <c r="K1984">
        <v>19331</v>
      </c>
      <c r="L1984">
        <v>17730.1015625</v>
      </c>
      <c r="M1984">
        <v>0.7709769606590271</v>
      </c>
      <c r="N1984">
        <v>0.57085227966308594</v>
      </c>
      <c r="O1984">
        <v>0.68909072875976563</v>
      </c>
      <c r="P1984">
        <v>0.7709769606590271</v>
      </c>
      <c r="Q1984">
        <v>0.85286319255828857</v>
      </c>
      <c r="R1984">
        <v>0.97110164165496826</v>
      </c>
      <c r="S1984" t="s">
        <v>38</v>
      </c>
      <c r="Z1984" s="3"/>
    </row>
    <row r="1985" spans="1:26" hidden="1" x14ac:dyDescent="0.25">
      <c r="A1985" s="10" t="str">
        <f t="shared" si="30"/>
        <v>2016Greater Fresno Area1-in-2Typical Event DayPGE16</v>
      </c>
      <c r="B1985" s="10" t="s">
        <v>57</v>
      </c>
      <c r="C1985" s="10" t="s">
        <v>37</v>
      </c>
      <c r="D1985" s="10" t="s">
        <v>8</v>
      </c>
      <c r="E1985" s="10" t="s">
        <v>9</v>
      </c>
      <c r="F1985">
        <v>16</v>
      </c>
      <c r="G1985">
        <v>2.7248232364654541</v>
      </c>
      <c r="H1985">
        <v>1.9861307144165039</v>
      </c>
      <c r="I1985">
        <v>104</v>
      </c>
      <c r="J1985">
        <v>0.15615223348140717</v>
      </c>
      <c r="K1985">
        <v>19331</v>
      </c>
      <c r="L1985">
        <v>17730.1015625</v>
      </c>
      <c r="M1985">
        <v>0.73869258165359497</v>
      </c>
      <c r="N1985">
        <v>0.53856790065765381</v>
      </c>
      <c r="O1985">
        <v>0.6568063497543335</v>
      </c>
      <c r="P1985">
        <v>0.73869258165359497</v>
      </c>
      <c r="Q1985">
        <v>0.82057881355285645</v>
      </c>
      <c r="R1985">
        <v>0.93881726264953613</v>
      </c>
      <c r="S1985" t="s">
        <v>38</v>
      </c>
      <c r="Z1985" s="3"/>
    </row>
    <row r="1986" spans="1:26" hidden="1" x14ac:dyDescent="0.25">
      <c r="A1986" s="10" t="str">
        <f t="shared" ref="A1986:A2049" si="31">CONCATENATE(B1986,C1986,E1986,D1986,S1986,F1986)</f>
        <v>2016Greater Fresno Area1-in-10Typical Event DayCAISO17</v>
      </c>
      <c r="B1986" s="10" t="s">
        <v>57</v>
      </c>
      <c r="C1986" s="10" t="s">
        <v>37</v>
      </c>
      <c r="D1986" s="10" t="s">
        <v>8</v>
      </c>
      <c r="E1986" s="10" t="s">
        <v>1</v>
      </c>
      <c r="F1986">
        <v>17</v>
      </c>
      <c r="G1986">
        <v>3.0757720470428467</v>
      </c>
      <c r="H1986">
        <v>2.2335906028747559</v>
      </c>
      <c r="I1986">
        <v>105.625</v>
      </c>
      <c r="J1986">
        <v>0.16046801209449768</v>
      </c>
      <c r="K1986">
        <v>19331</v>
      </c>
      <c r="L1986">
        <v>17730.1015625</v>
      </c>
      <c r="M1986">
        <v>0.84218132495880127</v>
      </c>
      <c r="N1986">
        <v>0.63652551174163818</v>
      </c>
      <c r="O1986">
        <v>0.75803190469741821</v>
      </c>
      <c r="P1986">
        <v>0.84218132495880127</v>
      </c>
      <c r="Q1986">
        <v>0.92633074522018433</v>
      </c>
      <c r="R1986">
        <v>1.0478371381759644</v>
      </c>
      <c r="S1986" t="s">
        <v>39</v>
      </c>
      <c r="Z1986" s="3"/>
    </row>
    <row r="1987" spans="1:26" hidden="1" x14ac:dyDescent="0.25">
      <c r="A1987" s="10" t="str">
        <f t="shared" si="31"/>
        <v>2016Greater Fresno Area1-in-2Typical Event DayCAISO17</v>
      </c>
      <c r="B1987" s="10" t="s">
        <v>57</v>
      </c>
      <c r="C1987" s="10" t="s">
        <v>37</v>
      </c>
      <c r="D1987" s="10" t="s">
        <v>8</v>
      </c>
      <c r="E1987" s="10" t="s">
        <v>9</v>
      </c>
      <c r="F1987">
        <v>17</v>
      </c>
      <c r="G1987">
        <v>2.9305629730224609</v>
      </c>
      <c r="H1987">
        <v>2.1687831878662109</v>
      </c>
      <c r="I1987">
        <v>102.375</v>
      </c>
      <c r="J1987">
        <v>0.16046801209449768</v>
      </c>
      <c r="K1987">
        <v>19331</v>
      </c>
      <c r="L1987">
        <v>17730.1015625</v>
      </c>
      <c r="M1987">
        <v>0.76177984476089478</v>
      </c>
      <c r="N1987">
        <v>0.55612403154373169</v>
      </c>
      <c r="O1987">
        <v>0.67763042449951172</v>
      </c>
      <c r="P1987">
        <v>0.76177984476089478</v>
      </c>
      <c r="Q1987">
        <v>0.84592926502227783</v>
      </c>
      <c r="R1987">
        <v>0.96743565797805786</v>
      </c>
      <c r="S1987" t="s">
        <v>39</v>
      </c>
      <c r="Z1987" s="3"/>
    </row>
    <row r="1988" spans="1:26" hidden="1" x14ac:dyDescent="0.25">
      <c r="A1988" s="10" t="str">
        <f t="shared" si="31"/>
        <v>2016Greater Fresno Area1-in-10Typical Event DayPGE17</v>
      </c>
      <c r="B1988" s="10" t="s">
        <v>57</v>
      </c>
      <c r="C1988" s="10" t="s">
        <v>37</v>
      </c>
      <c r="D1988" s="10" t="s">
        <v>8</v>
      </c>
      <c r="E1988" s="10" t="s">
        <v>1</v>
      </c>
      <c r="F1988">
        <v>17</v>
      </c>
      <c r="G1988">
        <v>3.1277728080749512</v>
      </c>
      <c r="H1988">
        <v>2.264312744140625</v>
      </c>
      <c r="I1988">
        <v>106.25</v>
      </c>
      <c r="J1988">
        <v>0.16046801209449768</v>
      </c>
      <c r="K1988">
        <v>19331</v>
      </c>
      <c r="L1988">
        <v>17730.1015625</v>
      </c>
      <c r="M1988">
        <v>0.8634600043296814</v>
      </c>
      <c r="N1988">
        <v>0.65780419111251831</v>
      </c>
      <c r="O1988">
        <v>0.77931058406829834</v>
      </c>
      <c r="P1988">
        <v>0.8634600043296814</v>
      </c>
      <c r="Q1988">
        <v>0.94760942459106445</v>
      </c>
      <c r="R1988">
        <v>1.0691157579421997</v>
      </c>
      <c r="S1988" t="s">
        <v>38</v>
      </c>
      <c r="Z1988" s="3"/>
    </row>
    <row r="1989" spans="1:26" hidden="1" x14ac:dyDescent="0.25">
      <c r="A1989" s="10" t="str">
        <f t="shared" si="31"/>
        <v>2016Greater Fresno Area1-in-2Typical Event DayPGE17</v>
      </c>
      <c r="B1989" s="10" t="s">
        <v>57</v>
      </c>
      <c r="C1989" s="10" t="s">
        <v>37</v>
      </c>
      <c r="D1989" s="10" t="s">
        <v>8</v>
      </c>
      <c r="E1989" s="10" t="s">
        <v>9</v>
      </c>
      <c r="F1989">
        <v>17</v>
      </c>
      <c r="G1989">
        <v>3.0681107044219971</v>
      </c>
      <c r="H1989">
        <v>2.2378027439117432</v>
      </c>
      <c r="I1989">
        <v>104.90625</v>
      </c>
      <c r="J1989">
        <v>0.16046801209449768</v>
      </c>
      <c r="K1989">
        <v>19331</v>
      </c>
      <c r="L1989">
        <v>17730.1015625</v>
      </c>
      <c r="M1989">
        <v>0.83030790090560913</v>
      </c>
      <c r="N1989">
        <v>0.62465208768844604</v>
      </c>
      <c r="O1989">
        <v>0.74615848064422607</v>
      </c>
      <c r="P1989">
        <v>0.83030790090560913</v>
      </c>
      <c r="Q1989">
        <v>0.91445732116699219</v>
      </c>
      <c r="R1989">
        <v>1.0359636545181274</v>
      </c>
      <c r="S1989" t="s">
        <v>38</v>
      </c>
      <c r="Z1989" s="3"/>
    </row>
    <row r="1990" spans="1:26" hidden="1" x14ac:dyDescent="0.25">
      <c r="A1990" s="10" t="str">
        <f t="shared" si="31"/>
        <v>2016Greater Fresno Area1-in-2Typical Event DayCAISO18</v>
      </c>
      <c r="B1990" s="10" t="s">
        <v>57</v>
      </c>
      <c r="C1990" s="10" t="s">
        <v>37</v>
      </c>
      <c r="D1990" s="10" t="s">
        <v>8</v>
      </c>
      <c r="E1990" s="10" t="s">
        <v>9</v>
      </c>
      <c r="F1990">
        <v>18</v>
      </c>
      <c r="G1990">
        <v>3.1580865383148193</v>
      </c>
      <c r="H1990">
        <v>2.3986244201660156</v>
      </c>
      <c r="I1990">
        <v>101.96875</v>
      </c>
      <c r="J1990">
        <v>0.13599415123462677</v>
      </c>
      <c r="K1990">
        <v>19331</v>
      </c>
      <c r="L1990">
        <v>17730.1015625</v>
      </c>
      <c r="M1990">
        <v>0.75946217775344849</v>
      </c>
      <c r="N1990">
        <v>0.58517205715179443</v>
      </c>
      <c r="O1990">
        <v>0.68814682960510254</v>
      </c>
      <c r="P1990">
        <v>0.75946217775344849</v>
      </c>
      <c r="Q1990">
        <v>0.83077752590179443</v>
      </c>
      <c r="R1990">
        <v>0.93375229835510254</v>
      </c>
      <c r="S1990" t="s">
        <v>39</v>
      </c>
      <c r="Z1990" s="3"/>
    </row>
    <row r="1991" spans="1:26" hidden="1" x14ac:dyDescent="0.25">
      <c r="A1991" s="10" t="str">
        <f t="shared" si="31"/>
        <v>2016Greater Fresno Area1-in-10Typical Event DayCAISO18</v>
      </c>
      <c r="B1991" s="10" t="s">
        <v>57</v>
      </c>
      <c r="C1991" s="10" t="s">
        <v>37</v>
      </c>
      <c r="D1991" s="10" t="s">
        <v>8</v>
      </c>
      <c r="E1991" s="10" t="s">
        <v>1</v>
      </c>
      <c r="F1991">
        <v>18</v>
      </c>
      <c r="G1991">
        <v>3.3145692348480225</v>
      </c>
      <c r="H1991">
        <v>2.4610881805419922</v>
      </c>
      <c r="I1991">
        <v>105.53125</v>
      </c>
      <c r="J1991">
        <v>0.13599415123462677</v>
      </c>
      <c r="K1991">
        <v>19331</v>
      </c>
      <c r="L1991">
        <v>17730.1015625</v>
      </c>
      <c r="M1991">
        <v>0.85348093509674072</v>
      </c>
      <c r="N1991">
        <v>0.67919081449508667</v>
      </c>
      <c r="O1991">
        <v>0.78216558694839478</v>
      </c>
      <c r="P1991">
        <v>0.85348093509674072</v>
      </c>
      <c r="Q1991">
        <v>0.92479628324508667</v>
      </c>
      <c r="R1991">
        <v>1.02777099609375</v>
      </c>
      <c r="S1991" t="s">
        <v>39</v>
      </c>
      <c r="Z1991" s="3"/>
    </row>
    <row r="1992" spans="1:26" hidden="1" x14ac:dyDescent="0.25">
      <c r="A1992" s="10" t="str">
        <f t="shared" si="31"/>
        <v>2016Greater Fresno Area1-in-2Typical Event DayPGE18</v>
      </c>
      <c r="B1992" s="10" t="s">
        <v>57</v>
      </c>
      <c r="C1992" s="10" t="s">
        <v>37</v>
      </c>
      <c r="D1992" s="10" t="s">
        <v>8</v>
      </c>
      <c r="E1992" s="10" t="s">
        <v>9</v>
      </c>
      <c r="F1992">
        <v>18</v>
      </c>
      <c r="G1992">
        <v>3.3063130378723145</v>
      </c>
      <c r="H1992">
        <v>2.4646487236022949</v>
      </c>
      <c r="I1992">
        <v>105</v>
      </c>
      <c r="J1992">
        <v>0.13599415123462677</v>
      </c>
      <c r="K1992">
        <v>19331</v>
      </c>
      <c r="L1992">
        <v>17730.1015625</v>
      </c>
      <c r="M1992">
        <v>0.84166431427001953</v>
      </c>
      <c r="N1992">
        <v>0.66737419366836548</v>
      </c>
      <c r="O1992">
        <v>0.77034896612167358</v>
      </c>
      <c r="P1992">
        <v>0.84166431427001953</v>
      </c>
      <c r="Q1992">
        <v>0.91297966241836548</v>
      </c>
      <c r="R1992">
        <v>1.0159543752670288</v>
      </c>
      <c r="S1992" t="s">
        <v>38</v>
      </c>
      <c r="Z1992" s="3"/>
    </row>
    <row r="1993" spans="1:26" hidden="1" x14ac:dyDescent="0.25">
      <c r="A1993" s="10" t="str">
        <f t="shared" si="31"/>
        <v>2016Greater Fresno Area1-in-10Typical Event DayPGE18</v>
      </c>
      <c r="B1993" s="10" t="s">
        <v>57</v>
      </c>
      <c r="C1993" s="10" t="s">
        <v>37</v>
      </c>
      <c r="D1993" s="10" t="s">
        <v>8</v>
      </c>
      <c r="E1993" s="10" t="s">
        <v>1</v>
      </c>
      <c r="F1993">
        <v>18</v>
      </c>
      <c r="G1993">
        <v>3.3706073760986328</v>
      </c>
      <c r="H1993">
        <v>2.5001990795135498</v>
      </c>
      <c r="I1993">
        <v>105.96875</v>
      </c>
      <c r="J1993">
        <v>0.13599415123462677</v>
      </c>
      <c r="K1993">
        <v>19331</v>
      </c>
      <c r="L1993">
        <v>17730.1015625</v>
      </c>
      <c r="M1993">
        <v>0.87040829658508301</v>
      </c>
      <c r="N1993">
        <v>0.69611817598342896</v>
      </c>
      <c r="O1993">
        <v>0.79909294843673706</v>
      </c>
      <c r="P1993">
        <v>0.87040829658508301</v>
      </c>
      <c r="Q1993">
        <v>0.94172364473342896</v>
      </c>
      <c r="R1993">
        <v>1.0446983575820923</v>
      </c>
      <c r="S1993" t="s">
        <v>38</v>
      </c>
      <c r="Z1993" s="3"/>
    </row>
    <row r="1994" spans="1:26" hidden="1" x14ac:dyDescent="0.25">
      <c r="A1994" s="10" t="str">
        <f t="shared" si="31"/>
        <v>2016Greater Fresno Area1-in-10Typical Event DayCAISO19</v>
      </c>
      <c r="B1994" s="10" t="s">
        <v>57</v>
      </c>
      <c r="C1994" s="10" t="s">
        <v>37</v>
      </c>
      <c r="D1994" s="10" t="s">
        <v>8</v>
      </c>
      <c r="E1994" s="10" t="s">
        <v>1</v>
      </c>
      <c r="F1994">
        <v>19</v>
      </c>
      <c r="G1994">
        <v>3.353266716003418</v>
      </c>
      <c r="H1994">
        <v>3.6107921600341797</v>
      </c>
      <c r="I1994">
        <v>103.78125</v>
      </c>
      <c r="J1994">
        <v>0.11742977052927017</v>
      </c>
      <c r="K1994">
        <v>19331</v>
      </c>
      <c r="L1994">
        <v>17730.1015625</v>
      </c>
      <c r="M1994">
        <v>-0.25752538442611694</v>
      </c>
      <c r="N1994">
        <v>-0.40802338719367981</v>
      </c>
      <c r="O1994">
        <v>-0.31910556554794312</v>
      </c>
      <c r="P1994">
        <v>-0.25752538442611694</v>
      </c>
      <c r="Q1994">
        <v>-0.19594521820545197</v>
      </c>
      <c r="R1994">
        <v>-0.10702738910913467</v>
      </c>
      <c r="S1994" t="s">
        <v>39</v>
      </c>
      <c r="Z1994" s="3"/>
    </row>
    <row r="1995" spans="1:26" hidden="1" x14ac:dyDescent="0.25">
      <c r="A1995" s="10" t="str">
        <f t="shared" si="31"/>
        <v>2016Greater Fresno Area1-in-2Typical Event DayCAISO19</v>
      </c>
      <c r="B1995" s="10" t="s">
        <v>57</v>
      </c>
      <c r="C1995" s="10" t="s">
        <v>37</v>
      </c>
      <c r="D1995" s="10" t="s">
        <v>8</v>
      </c>
      <c r="E1995" s="10" t="s">
        <v>9</v>
      </c>
      <c r="F1995">
        <v>19</v>
      </c>
      <c r="G1995">
        <v>3.1949567794799805</v>
      </c>
      <c r="H1995">
        <v>3.4448943138122559</v>
      </c>
      <c r="I1995">
        <v>100.5</v>
      </c>
      <c r="J1995">
        <v>0.11742977052927017</v>
      </c>
      <c r="K1995">
        <v>19331</v>
      </c>
      <c r="L1995">
        <v>17730.1015625</v>
      </c>
      <c r="M1995">
        <v>-0.2499375194311142</v>
      </c>
      <c r="N1995">
        <v>-0.40043550729751587</v>
      </c>
      <c r="O1995">
        <v>-0.31151768565177917</v>
      </c>
      <c r="P1995">
        <v>-0.2499375194311142</v>
      </c>
      <c r="Q1995">
        <v>-0.18835735321044922</v>
      </c>
      <c r="R1995">
        <v>-9.9439524114131927E-2</v>
      </c>
      <c r="S1995" t="s">
        <v>39</v>
      </c>
      <c r="Z1995" s="3"/>
    </row>
    <row r="1996" spans="1:26" hidden="1" x14ac:dyDescent="0.25">
      <c r="A1996" s="10" t="str">
        <f t="shared" si="31"/>
        <v>2016Greater Fresno Area1-in-2Typical Event DayPGE19</v>
      </c>
      <c r="B1996" s="10" t="s">
        <v>57</v>
      </c>
      <c r="C1996" s="10" t="s">
        <v>37</v>
      </c>
      <c r="D1996" s="10" t="s">
        <v>8</v>
      </c>
      <c r="E1996" s="10" t="s">
        <v>9</v>
      </c>
      <c r="F1996">
        <v>19</v>
      </c>
      <c r="G1996">
        <v>3.3449141979217529</v>
      </c>
      <c r="H1996">
        <v>3.6028757095336914</v>
      </c>
      <c r="I1996">
        <v>103.1875</v>
      </c>
      <c r="J1996">
        <v>0.11742977052927017</v>
      </c>
      <c r="K1996">
        <v>19331</v>
      </c>
      <c r="L1996">
        <v>17730.1015625</v>
      </c>
      <c r="M1996">
        <v>-0.25796139240264893</v>
      </c>
      <c r="N1996">
        <v>-0.40845939517021179</v>
      </c>
      <c r="O1996">
        <v>-0.3195415735244751</v>
      </c>
      <c r="P1996">
        <v>-0.25796139240264893</v>
      </c>
      <c r="Q1996">
        <v>-0.19638122618198395</v>
      </c>
      <c r="R1996">
        <v>-0.10746339708566666</v>
      </c>
      <c r="S1996" t="s">
        <v>38</v>
      </c>
      <c r="Z1996" s="3"/>
    </row>
    <row r="1997" spans="1:26" hidden="1" x14ac:dyDescent="0.25">
      <c r="A1997" s="10" t="str">
        <f t="shared" si="31"/>
        <v>2016Greater Fresno Area1-in-10Typical Event DayPGE19</v>
      </c>
      <c r="B1997" s="10" t="s">
        <v>57</v>
      </c>
      <c r="C1997" s="10" t="s">
        <v>37</v>
      </c>
      <c r="D1997" s="10" t="s">
        <v>8</v>
      </c>
      <c r="E1997" s="10" t="s">
        <v>1</v>
      </c>
      <c r="F1997">
        <v>19</v>
      </c>
      <c r="G1997">
        <v>3.4099588394165039</v>
      </c>
      <c r="H1997">
        <v>3.6714422702789307</v>
      </c>
      <c r="I1997">
        <v>104.28125</v>
      </c>
      <c r="J1997">
        <v>0.11742977052927017</v>
      </c>
      <c r="K1997">
        <v>19331</v>
      </c>
      <c r="L1997">
        <v>17730.1015625</v>
      </c>
      <c r="M1997">
        <v>-0.26148346066474915</v>
      </c>
      <c r="N1997">
        <v>-0.41198146343231201</v>
      </c>
      <c r="O1997">
        <v>-0.32306364178657532</v>
      </c>
      <c r="P1997">
        <v>-0.26148346066474915</v>
      </c>
      <c r="Q1997">
        <v>-0.19990329444408417</v>
      </c>
      <c r="R1997">
        <v>-0.11098546534776688</v>
      </c>
      <c r="S1997" t="s">
        <v>38</v>
      </c>
      <c r="Z1997" s="3"/>
    </row>
    <row r="1998" spans="1:26" hidden="1" x14ac:dyDescent="0.25">
      <c r="A1998" s="10" t="str">
        <f t="shared" si="31"/>
        <v>2016Greater Fresno Area1-in-10Typical Event DayCAISO20</v>
      </c>
      <c r="B1998" s="10" t="s">
        <v>57</v>
      </c>
      <c r="C1998" s="10" t="s">
        <v>37</v>
      </c>
      <c r="D1998" s="10" t="s">
        <v>8</v>
      </c>
      <c r="E1998" s="10" t="s">
        <v>1</v>
      </c>
      <c r="F1998">
        <v>20</v>
      </c>
      <c r="G1998">
        <v>3.2035272121429443</v>
      </c>
      <c r="H1998">
        <v>3.581834077835083</v>
      </c>
      <c r="I1998">
        <v>101.125</v>
      </c>
      <c r="J1998">
        <v>7.6294809579849243E-2</v>
      </c>
      <c r="K1998">
        <v>19331</v>
      </c>
      <c r="L1998">
        <v>17730.1015625</v>
      </c>
      <c r="M1998">
        <v>-0.37830686569213867</v>
      </c>
      <c r="N1998">
        <v>-0.47608628869056702</v>
      </c>
      <c r="O1998">
        <v>-0.41831585764884949</v>
      </c>
      <c r="P1998">
        <v>-0.37830686569213867</v>
      </c>
      <c r="Q1998">
        <v>-0.33829787373542786</v>
      </c>
      <c r="R1998">
        <v>-0.28052744269371033</v>
      </c>
      <c r="S1998" t="s">
        <v>39</v>
      </c>
      <c r="Z1998" s="3"/>
    </row>
    <row r="1999" spans="1:26" hidden="1" x14ac:dyDescent="0.25">
      <c r="A1999" s="10" t="str">
        <f t="shared" si="31"/>
        <v>2016Greater Fresno Area1-in-2Typical Event DayCAISO20</v>
      </c>
      <c r="B1999" s="10" t="s">
        <v>57</v>
      </c>
      <c r="C1999" s="10" t="s">
        <v>37</v>
      </c>
      <c r="D1999" s="10" t="s">
        <v>8</v>
      </c>
      <c r="E1999" s="10" t="s">
        <v>9</v>
      </c>
      <c r="F1999">
        <v>20</v>
      </c>
      <c r="G1999">
        <v>3.0522868633270264</v>
      </c>
      <c r="H1999">
        <v>3.4004340171813965</v>
      </c>
      <c r="I1999">
        <v>97.96875</v>
      </c>
      <c r="J1999">
        <v>7.6294809579849243E-2</v>
      </c>
      <c r="K1999">
        <v>19331</v>
      </c>
      <c r="L1999">
        <v>17730.1015625</v>
      </c>
      <c r="M1999">
        <v>-0.3481471836566925</v>
      </c>
      <c r="N1999">
        <v>-0.44592660665512085</v>
      </c>
      <c r="O1999">
        <v>-0.38815617561340332</v>
      </c>
      <c r="P1999">
        <v>-0.3481471836566925</v>
      </c>
      <c r="Q1999">
        <v>-0.30813819169998169</v>
      </c>
      <c r="R1999">
        <v>-0.25036776065826416</v>
      </c>
      <c r="S1999" t="s">
        <v>39</v>
      </c>
      <c r="Z1999" s="3"/>
    </row>
    <row r="2000" spans="1:26" hidden="1" x14ac:dyDescent="0.25">
      <c r="A2000" s="10" t="str">
        <f t="shared" si="31"/>
        <v>2016Greater Fresno Area1-in-2Typical Event DayPGE20</v>
      </c>
      <c r="B2000" s="10" t="s">
        <v>57</v>
      </c>
      <c r="C2000" s="10" t="s">
        <v>37</v>
      </c>
      <c r="D2000" s="10" t="s">
        <v>8</v>
      </c>
      <c r="E2000" s="10" t="s">
        <v>9</v>
      </c>
      <c r="F2000">
        <v>20</v>
      </c>
      <c r="G2000">
        <v>3.1955475807189941</v>
      </c>
      <c r="H2000">
        <v>3.5722942352294922</v>
      </c>
      <c r="I2000">
        <v>100.125</v>
      </c>
      <c r="J2000">
        <v>7.6294809579849243E-2</v>
      </c>
      <c r="K2000">
        <v>19331</v>
      </c>
      <c r="L2000">
        <v>17730.1015625</v>
      </c>
      <c r="M2000">
        <v>-0.37674668431282043</v>
      </c>
      <c r="N2000">
        <v>-0.47452610731124878</v>
      </c>
      <c r="O2000">
        <v>-0.41675567626953125</v>
      </c>
      <c r="P2000">
        <v>-0.37674668431282043</v>
      </c>
      <c r="Q2000">
        <v>-0.33673769235610962</v>
      </c>
      <c r="R2000">
        <v>-0.27896726131439209</v>
      </c>
      <c r="S2000" t="s">
        <v>38</v>
      </c>
      <c r="Z2000" s="3"/>
    </row>
    <row r="2001" spans="1:26" hidden="1" x14ac:dyDescent="0.25">
      <c r="A2001" s="10" t="str">
        <f t="shared" si="31"/>
        <v>2016Greater Fresno Area1-in-10Typical Event DayPGE20</v>
      </c>
      <c r="B2001" s="10" t="s">
        <v>57</v>
      </c>
      <c r="C2001" s="10" t="s">
        <v>37</v>
      </c>
      <c r="D2001" s="10" t="s">
        <v>8</v>
      </c>
      <c r="E2001" s="10" t="s">
        <v>1</v>
      </c>
      <c r="F2001">
        <v>20</v>
      </c>
      <c r="G2001">
        <v>3.2576878070831299</v>
      </c>
      <c r="H2001">
        <v>3.6462998390197754</v>
      </c>
      <c r="I2001">
        <v>101.90625</v>
      </c>
      <c r="J2001">
        <v>7.6294809579849243E-2</v>
      </c>
      <c r="K2001">
        <v>19331</v>
      </c>
      <c r="L2001">
        <v>17730.1015625</v>
      </c>
      <c r="M2001">
        <v>-0.38861200213432312</v>
      </c>
      <c r="N2001">
        <v>-0.48639142513275146</v>
      </c>
      <c r="O2001">
        <v>-0.42862099409103394</v>
      </c>
      <c r="P2001">
        <v>-0.38861200213432312</v>
      </c>
      <c r="Q2001">
        <v>-0.3486030101776123</v>
      </c>
      <c r="R2001">
        <v>-0.29083257913589478</v>
      </c>
      <c r="S2001" t="s">
        <v>38</v>
      </c>
      <c r="Z2001" s="3"/>
    </row>
    <row r="2002" spans="1:26" hidden="1" x14ac:dyDescent="0.25">
      <c r="A2002" s="10" t="str">
        <f t="shared" si="31"/>
        <v>2016Greater Fresno Area1-in-2Typical Event DayCAISO21</v>
      </c>
      <c r="B2002" s="10" t="s">
        <v>57</v>
      </c>
      <c r="C2002" s="10" t="s">
        <v>37</v>
      </c>
      <c r="D2002" s="10" t="s">
        <v>8</v>
      </c>
      <c r="E2002" s="10" t="s">
        <v>9</v>
      </c>
      <c r="F2002">
        <v>21</v>
      </c>
      <c r="G2002">
        <v>2.8443584442138672</v>
      </c>
      <c r="H2002">
        <v>3.0666236877441406</v>
      </c>
      <c r="I2002">
        <v>95.0625</v>
      </c>
      <c r="J2002">
        <v>7.6630406081676483E-2</v>
      </c>
      <c r="K2002">
        <v>19331</v>
      </c>
      <c r="L2002">
        <v>17730.1015625</v>
      </c>
      <c r="M2002">
        <v>-0.22226534783840179</v>
      </c>
      <c r="N2002">
        <v>-0.32047486305236816</v>
      </c>
      <c r="O2002">
        <v>-0.26245033740997314</v>
      </c>
      <c r="P2002">
        <v>-0.22226534783840179</v>
      </c>
      <c r="Q2002">
        <v>-0.18208035826683044</v>
      </c>
      <c r="R2002">
        <v>-0.12405581772327423</v>
      </c>
      <c r="S2002" t="s">
        <v>39</v>
      </c>
      <c r="Z2002" s="3"/>
    </row>
    <row r="2003" spans="1:26" hidden="1" x14ac:dyDescent="0.25">
      <c r="A2003" s="10" t="str">
        <f t="shared" si="31"/>
        <v>2016Greater Fresno Area1-in-10Typical Event DayCAISO21</v>
      </c>
      <c r="B2003" s="10" t="s">
        <v>57</v>
      </c>
      <c r="C2003" s="10" t="s">
        <v>37</v>
      </c>
      <c r="D2003" s="10" t="s">
        <v>8</v>
      </c>
      <c r="E2003" s="10" t="s">
        <v>1</v>
      </c>
      <c r="F2003">
        <v>21</v>
      </c>
      <c r="G2003">
        <v>2.9852962493896484</v>
      </c>
      <c r="H2003">
        <v>3.2331862449645996</v>
      </c>
      <c r="I2003">
        <v>97.875</v>
      </c>
      <c r="J2003">
        <v>7.6630406081676483E-2</v>
      </c>
      <c r="K2003">
        <v>19331</v>
      </c>
      <c r="L2003">
        <v>17730.1015625</v>
      </c>
      <c r="M2003">
        <v>-0.24788990616798401</v>
      </c>
      <c r="N2003">
        <v>-0.34609943628311157</v>
      </c>
      <c r="O2003">
        <v>-0.28807488083839417</v>
      </c>
      <c r="P2003">
        <v>-0.24788990616798401</v>
      </c>
      <c r="Q2003">
        <v>-0.20770491659641266</v>
      </c>
      <c r="R2003">
        <v>-0.14968037605285645</v>
      </c>
      <c r="S2003" t="s">
        <v>39</v>
      </c>
      <c r="Z2003" s="3"/>
    </row>
    <row r="2004" spans="1:26" hidden="1" x14ac:dyDescent="0.25">
      <c r="A2004" s="10" t="str">
        <f t="shared" si="31"/>
        <v>2016Greater Fresno Area1-in-2Typical Event DayPGE21</v>
      </c>
      <c r="B2004" s="10" t="s">
        <v>57</v>
      </c>
      <c r="C2004" s="10" t="s">
        <v>37</v>
      </c>
      <c r="D2004" s="10" t="s">
        <v>8</v>
      </c>
      <c r="E2004" s="10" t="s">
        <v>9</v>
      </c>
      <c r="F2004">
        <v>21</v>
      </c>
      <c r="G2004">
        <v>2.9778602123260498</v>
      </c>
      <c r="H2004">
        <v>3.2263579368591309</v>
      </c>
      <c r="I2004">
        <v>96.84375</v>
      </c>
      <c r="J2004">
        <v>7.6630406081676483E-2</v>
      </c>
      <c r="K2004">
        <v>19331</v>
      </c>
      <c r="L2004">
        <v>17730.1015625</v>
      </c>
      <c r="M2004">
        <v>-0.24849781394004822</v>
      </c>
      <c r="N2004">
        <v>-0.34670734405517578</v>
      </c>
      <c r="O2004">
        <v>-0.28868278861045837</v>
      </c>
      <c r="P2004">
        <v>-0.24849781394004822</v>
      </c>
      <c r="Q2004">
        <v>-0.20831282436847687</v>
      </c>
      <c r="R2004">
        <v>-0.15028828382492065</v>
      </c>
      <c r="S2004" t="s">
        <v>38</v>
      </c>
      <c r="Z2004" s="3"/>
    </row>
    <row r="2005" spans="1:26" hidden="1" x14ac:dyDescent="0.25">
      <c r="A2005" s="10" t="str">
        <f t="shared" si="31"/>
        <v>2016Greater Fresno Area1-in-10Typical Event DayPGE21</v>
      </c>
      <c r="B2005" s="10" t="s">
        <v>57</v>
      </c>
      <c r="C2005" s="10" t="s">
        <v>37</v>
      </c>
      <c r="D2005" s="10" t="s">
        <v>8</v>
      </c>
      <c r="E2005" s="10" t="s">
        <v>1</v>
      </c>
      <c r="F2005">
        <v>21</v>
      </c>
      <c r="G2005">
        <v>3.0357673168182373</v>
      </c>
      <c r="H2005">
        <v>3.2931532859802246</v>
      </c>
      <c r="I2005">
        <v>98.5</v>
      </c>
      <c r="J2005">
        <v>7.6630406081676483E-2</v>
      </c>
      <c r="K2005">
        <v>19331</v>
      </c>
      <c r="L2005">
        <v>17730.1015625</v>
      </c>
      <c r="M2005">
        <v>-0.25738605856895447</v>
      </c>
      <c r="N2005">
        <v>-0.35559558868408203</v>
      </c>
      <c r="O2005">
        <v>-0.29757103323936462</v>
      </c>
      <c r="P2005">
        <v>-0.25738605856895447</v>
      </c>
      <c r="Q2005">
        <v>-0.21720106899738312</v>
      </c>
      <c r="R2005">
        <v>-0.1591765284538269</v>
      </c>
      <c r="S2005" t="s">
        <v>38</v>
      </c>
      <c r="Z2005" s="3"/>
    </row>
    <row r="2006" spans="1:26" hidden="1" x14ac:dyDescent="0.25">
      <c r="A2006" s="10" t="str">
        <f t="shared" si="31"/>
        <v>2016Greater Fresno Area1-in-2Typical Event DayCAISO22</v>
      </c>
      <c r="B2006" s="10" t="s">
        <v>57</v>
      </c>
      <c r="C2006" s="10" t="s">
        <v>37</v>
      </c>
      <c r="D2006" s="10" t="s">
        <v>8</v>
      </c>
      <c r="E2006" s="10" t="s">
        <v>9</v>
      </c>
      <c r="F2006">
        <v>22</v>
      </c>
      <c r="G2006">
        <v>2.5727396011352539</v>
      </c>
      <c r="H2006">
        <v>2.7176272869110107</v>
      </c>
      <c r="I2006">
        <v>91.71875</v>
      </c>
      <c r="J2006">
        <v>6.3674606382846832E-2</v>
      </c>
      <c r="K2006">
        <v>19331</v>
      </c>
      <c r="L2006">
        <v>17730.1015625</v>
      </c>
      <c r="M2006">
        <v>-0.14488774538040161</v>
      </c>
      <c r="N2006">
        <v>-0.22649312019348145</v>
      </c>
      <c r="O2006">
        <v>-0.17827871441841125</v>
      </c>
      <c r="P2006">
        <v>-0.14488774538040161</v>
      </c>
      <c r="Q2006">
        <v>-0.11149678379297256</v>
      </c>
      <c r="R2006">
        <v>-6.3282370567321777E-2</v>
      </c>
      <c r="S2006" t="s">
        <v>39</v>
      </c>
      <c r="Z2006" s="3"/>
    </row>
    <row r="2007" spans="1:26" hidden="1" x14ac:dyDescent="0.25">
      <c r="A2007" s="10" t="str">
        <f t="shared" si="31"/>
        <v>2016Greater Fresno Area1-in-10Typical Event DayCAISO22</v>
      </c>
      <c r="B2007" s="10" t="s">
        <v>57</v>
      </c>
      <c r="C2007" s="10" t="s">
        <v>37</v>
      </c>
      <c r="D2007" s="10" t="s">
        <v>8</v>
      </c>
      <c r="E2007" s="10" t="s">
        <v>1</v>
      </c>
      <c r="F2007">
        <v>22</v>
      </c>
      <c r="G2007">
        <v>2.7002184391021729</v>
      </c>
      <c r="H2007">
        <v>2.8673384189605713</v>
      </c>
      <c r="I2007">
        <v>94.8125</v>
      </c>
      <c r="J2007">
        <v>6.3674606382846832E-2</v>
      </c>
      <c r="K2007">
        <v>19331</v>
      </c>
      <c r="L2007">
        <v>17730.1015625</v>
      </c>
      <c r="M2007">
        <v>-0.16711993515491486</v>
      </c>
      <c r="N2007">
        <v>-0.24872530996799469</v>
      </c>
      <c r="O2007">
        <v>-0.2005109041929245</v>
      </c>
      <c r="P2007">
        <v>-0.16711993515491486</v>
      </c>
      <c r="Q2007">
        <v>-0.13372896611690521</v>
      </c>
      <c r="R2007">
        <v>-8.5514560341835022E-2</v>
      </c>
      <c r="S2007" t="s">
        <v>39</v>
      </c>
      <c r="Z2007" s="3"/>
    </row>
    <row r="2008" spans="1:26" hidden="1" x14ac:dyDescent="0.25">
      <c r="A2008" s="10" t="str">
        <f t="shared" si="31"/>
        <v>2016Greater Fresno Area1-in-2Typical Event DayPGE22</v>
      </c>
      <c r="B2008" s="10" t="s">
        <v>57</v>
      </c>
      <c r="C2008" s="10" t="s">
        <v>37</v>
      </c>
      <c r="D2008" s="10" t="s">
        <v>8</v>
      </c>
      <c r="E2008" s="10" t="s">
        <v>9</v>
      </c>
      <c r="F2008">
        <v>22</v>
      </c>
      <c r="G2008">
        <v>2.6934926509857178</v>
      </c>
      <c r="H2008">
        <v>2.8600995540618896</v>
      </c>
      <c r="I2008">
        <v>94.375</v>
      </c>
      <c r="J2008">
        <v>6.3674606382846832E-2</v>
      </c>
      <c r="K2008">
        <v>19331</v>
      </c>
      <c r="L2008">
        <v>17730.1015625</v>
      </c>
      <c r="M2008">
        <v>-0.16660687327384949</v>
      </c>
      <c r="N2008">
        <v>-0.24821224808692932</v>
      </c>
      <c r="O2008">
        <v>-0.19999784231185913</v>
      </c>
      <c r="P2008">
        <v>-0.16660687327384949</v>
      </c>
      <c r="Q2008">
        <v>-0.13321590423583984</v>
      </c>
      <c r="R2008">
        <v>-8.5001498460769653E-2</v>
      </c>
      <c r="S2008" t="s">
        <v>38</v>
      </c>
      <c r="Z2008" s="3"/>
    </row>
    <row r="2009" spans="1:26" hidden="1" x14ac:dyDescent="0.25">
      <c r="A2009" s="10" t="str">
        <f t="shared" si="31"/>
        <v>2016Greater Fresno Area1-in-10Typical Event DayPGE22</v>
      </c>
      <c r="B2009" s="10" t="s">
        <v>57</v>
      </c>
      <c r="C2009" s="10" t="s">
        <v>37</v>
      </c>
      <c r="D2009" s="10" t="s">
        <v>8</v>
      </c>
      <c r="E2009" s="10" t="s">
        <v>1</v>
      </c>
      <c r="F2009">
        <v>22</v>
      </c>
      <c r="G2009">
        <v>2.7458698749542236</v>
      </c>
      <c r="H2009">
        <v>2.9211986064910889</v>
      </c>
      <c r="I2009">
        <v>95.65625</v>
      </c>
      <c r="J2009">
        <v>6.3674606382846832E-2</v>
      </c>
      <c r="K2009">
        <v>19331</v>
      </c>
      <c r="L2009">
        <v>17730.1015625</v>
      </c>
      <c r="M2009">
        <v>-0.17532873153686523</v>
      </c>
      <c r="N2009">
        <v>-0.25693410634994507</v>
      </c>
      <c r="O2009">
        <v>-0.20871970057487488</v>
      </c>
      <c r="P2009">
        <v>-0.17532873153686523</v>
      </c>
      <c r="Q2009">
        <v>-0.14193776249885559</v>
      </c>
      <c r="R2009">
        <v>-9.37233567237854E-2</v>
      </c>
      <c r="S2009" t="s">
        <v>38</v>
      </c>
      <c r="Z2009" s="3"/>
    </row>
    <row r="2010" spans="1:26" hidden="1" x14ac:dyDescent="0.25">
      <c r="A2010" s="10" t="str">
        <f t="shared" si="31"/>
        <v>2016Greater Fresno Area1-in-2Typical Event DayCAISO23</v>
      </c>
      <c r="B2010" s="10" t="s">
        <v>57</v>
      </c>
      <c r="C2010" s="10" t="s">
        <v>37</v>
      </c>
      <c r="D2010" s="10" t="s">
        <v>8</v>
      </c>
      <c r="E2010" s="10" t="s">
        <v>9</v>
      </c>
      <c r="F2010">
        <v>23</v>
      </c>
      <c r="G2010">
        <v>2.1417019367218018</v>
      </c>
      <c r="H2010">
        <v>2.2449338436126709</v>
      </c>
      <c r="I2010">
        <v>88.78125</v>
      </c>
      <c r="J2010">
        <v>5.8387260884046555E-2</v>
      </c>
      <c r="K2010">
        <v>19331</v>
      </c>
      <c r="L2010">
        <v>17730.1015625</v>
      </c>
      <c r="M2010">
        <v>-0.10323194414377213</v>
      </c>
      <c r="N2010">
        <v>-0.17806105315685272</v>
      </c>
      <c r="O2010">
        <v>-0.13385021686553955</v>
      </c>
      <c r="P2010">
        <v>-0.10323194414377213</v>
      </c>
      <c r="Q2010">
        <v>-7.2613663971424103E-2</v>
      </c>
      <c r="R2010">
        <v>-2.840283140540123E-2</v>
      </c>
      <c r="S2010" t="s">
        <v>39</v>
      </c>
      <c r="Z2010" s="3"/>
    </row>
    <row r="2011" spans="1:26" hidden="1" x14ac:dyDescent="0.25">
      <c r="A2011" s="10" t="str">
        <f t="shared" si="31"/>
        <v>2016Greater Fresno Area1-in-10Typical Event DayCAISO23</v>
      </c>
      <c r="B2011" s="10" t="s">
        <v>57</v>
      </c>
      <c r="C2011" s="10" t="s">
        <v>37</v>
      </c>
      <c r="D2011" s="10" t="s">
        <v>8</v>
      </c>
      <c r="E2011" s="10" t="s">
        <v>1</v>
      </c>
      <c r="F2011">
        <v>23</v>
      </c>
      <c r="G2011">
        <v>2.2478229999542236</v>
      </c>
      <c r="H2011">
        <v>2.3661332130432129</v>
      </c>
      <c r="I2011">
        <v>91.59375</v>
      </c>
      <c r="J2011">
        <v>5.8387260884046555E-2</v>
      </c>
      <c r="K2011">
        <v>19331</v>
      </c>
      <c r="L2011">
        <v>17730.1015625</v>
      </c>
      <c r="M2011">
        <v>-0.11831020563840866</v>
      </c>
      <c r="N2011">
        <v>-0.19313931465148926</v>
      </c>
      <c r="O2011">
        <v>-0.14892847836017609</v>
      </c>
      <c r="P2011">
        <v>-0.11831020563840866</v>
      </c>
      <c r="Q2011">
        <v>-8.7691925466060638E-2</v>
      </c>
      <c r="R2011">
        <v>-4.3481092900037766E-2</v>
      </c>
      <c r="S2011" t="s">
        <v>39</v>
      </c>
      <c r="Z2011" s="3"/>
    </row>
    <row r="2012" spans="1:26" hidden="1" x14ac:dyDescent="0.25">
      <c r="A2012" s="10" t="str">
        <f t="shared" si="31"/>
        <v>2016Greater Fresno Area1-in-10Typical Event DayPGE23</v>
      </c>
      <c r="B2012" s="10" t="s">
        <v>57</v>
      </c>
      <c r="C2012" s="10" t="s">
        <v>37</v>
      </c>
      <c r="D2012" s="10" t="s">
        <v>8</v>
      </c>
      <c r="E2012" s="10" t="s">
        <v>1</v>
      </c>
      <c r="F2012">
        <v>23</v>
      </c>
      <c r="G2012">
        <v>2.2858259677886963</v>
      </c>
      <c r="H2012">
        <v>2.4089841842651367</v>
      </c>
      <c r="I2012">
        <v>92.75</v>
      </c>
      <c r="J2012">
        <v>5.8387260884046555E-2</v>
      </c>
      <c r="K2012">
        <v>19331</v>
      </c>
      <c r="L2012">
        <v>17730.1015625</v>
      </c>
      <c r="M2012">
        <v>-0.12315820157527924</v>
      </c>
      <c r="N2012">
        <v>-0.19798731803894043</v>
      </c>
      <c r="O2012">
        <v>-0.15377648174762726</v>
      </c>
      <c r="P2012">
        <v>-0.12315820157527924</v>
      </c>
      <c r="Q2012">
        <v>-9.2539921402931213E-2</v>
      </c>
      <c r="R2012">
        <v>-4.832908883690834E-2</v>
      </c>
      <c r="S2012" t="s">
        <v>38</v>
      </c>
      <c r="Z2012" s="3"/>
    </row>
    <row r="2013" spans="1:26" hidden="1" x14ac:dyDescent="0.25">
      <c r="A2013" s="10" t="str">
        <f t="shared" si="31"/>
        <v>2016Greater Fresno Area1-in-2Typical Event DayPGE23</v>
      </c>
      <c r="B2013" s="10" t="s">
        <v>57</v>
      </c>
      <c r="C2013" s="10" t="s">
        <v>37</v>
      </c>
      <c r="D2013" s="10" t="s">
        <v>8</v>
      </c>
      <c r="E2013" s="10" t="s">
        <v>9</v>
      </c>
      <c r="F2013">
        <v>23</v>
      </c>
      <c r="G2013">
        <v>2.2422239780426025</v>
      </c>
      <c r="H2013">
        <v>2.3590519428253174</v>
      </c>
      <c r="I2013">
        <v>91.875</v>
      </c>
      <c r="J2013">
        <v>5.8387260884046555E-2</v>
      </c>
      <c r="K2013">
        <v>19331</v>
      </c>
      <c r="L2013">
        <v>17730.1015625</v>
      </c>
      <c r="M2013">
        <v>-0.11682796478271484</v>
      </c>
      <c r="N2013">
        <v>-0.19165708124637604</v>
      </c>
      <c r="O2013">
        <v>-0.14744624495506287</v>
      </c>
      <c r="P2013">
        <v>-0.11682796478271484</v>
      </c>
      <c r="Q2013">
        <v>-8.6209684610366821E-2</v>
      </c>
      <c r="R2013">
        <v>-4.1998852044343948E-2</v>
      </c>
      <c r="S2013" t="s">
        <v>38</v>
      </c>
      <c r="Z2013" s="3"/>
    </row>
    <row r="2014" spans="1:26" hidden="1" x14ac:dyDescent="0.25">
      <c r="A2014" s="10" t="str">
        <f t="shared" si="31"/>
        <v>2016Greater Fresno Area1-in-2Typical Event DayCAISO24</v>
      </c>
      <c r="B2014" s="10" t="s">
        <v>57</v>
      </c>
      <c r="C2014" s="10" t="s">
        <v>37</v>
      </c>
      <c r="D2014" s="10" t="s">
        <v>8</v>
      </c>
      <c r="E2014" s="10" t="s">
        <v>9</v>
      </c>
      <c r="F2014">
        <v>24</v>
      </c>
      <c r="G2014">
        <v>1.7311016321182251</v>
      </c>
      <c r="H2014">
        <v>1.814605712890625</v>
      </c>
      <c r="I2014">
        <v>85.6875</v>
      </c>
      <c r="J2014">
        <v>4.4309847056865692E-2</v>
      </c>
      <c r="K2014">
        <v>19331</v>
      </c>
      <c r="L2014">
        <v>17730.1015625</v>
      </c>
      <c r="M2014">
        <v>-8.3504028618335724E-2</v>
      </c>
      <c r="N2014">
        <v>-0.14029152691364288</v>
      </c>
      <c r="O2014">
        <v>-0.10674010962247849</v>
      </c>
      <c r="P2014">
        <v>-8.3504028618335724E-2</v>
      </c>
      <c r="Q2014">
        <v>-6.0267943888902664E-2</v>
      </c>
      <c r="R2014">
        <v>-2.6716528460383415E-2</v>
      </c>
      <c r="S2014" t="s">
        <v>39</v>
      </c>
      <c r="Z2014" s="3"/>
    </row>
    <row r="2015" spans="1:26" hidden="1" x14ac:dyDescent="0.25">
      <c r="A2015" s="10" t="str">
        <f t="shared" si="31"/>
        <v>2016Greater Fresno Area1-in-10Typical Event DayCAISO24</v>
      </c>
      <c r="B2015" s="10" t="s">
        <v>57</v>
      </c>
      <c r="C2015" s="10" t="s">
        <v>37</v>
      </c>
      <c r="D2015" s="10" t="s">
        <v>8</v>
      </c>
      <c r="E2015" s="10" t="s">
        <v>1</v>
      </c>
      <c r="F2015">
        <v>24</v>
      </c>
      <c r="G2015">
        <v>1.8168774843215942</v>
      </c>
      <c r="H2015">
        <v>1.9119290113449097</v>
      </c>
      <c r="I2015">
        <v>88.9375</v>
      </c>
      <c r="J2015">
        <v>4.4309847056865692E-2</v>
      </c>
      <c r="K2015">
        <v>19331</v>
      </c>
      <c r="L2015">
        <v>17730.1015625</v>
      </c>
      <c r="M2015">
        <v>-9.5051474869251251E-2</v>
      </c>
      <c r="N2015">
        <v>-0.15183897316455841</v>
      </c>
      <c r="O2015">
        <v>-0.11828755587339401</v>
      </c>
      <c r="P2015">
        <v>-9.5051474869251251E-2</v>
      </c>
      <c r="Q2015">
        <v>-7.181539386510849E-2</v>
      </c>
      <c r="R2015">
        <v>-3.8263976573944092E-2</v>
      </c>
      <c r="S2015" t="s">
        <v>39</v>
      </c>
      <c r="Z2015" s="3"/>
    </row>
    <row r="2016" spans="1:26" hidden="1" x14ac:dyDescent="0.25">
      <c r="A2016" s="10" t="str">
        <f t="shared" si="31"/>
        <v>2016Greater Fresno Area1-in-2Typical Event DayPGE24</v>
      </c>
      <c r="B2016" s="10" t="s">
        <v>57</v>
      </c>
      <c r="C2016" s="10" t="s">
        <v>37</v>
      </c>
      <c r="D2016" s="10" t="s">
        <v>8</v>
      </c>
      <c r="E2016" s="10" t="s">
        <v>9</v>
      </c>
      <c r="F2016">
        <v>24</v>
      </c>
      <c r="G2016">
        <v>1.8123519420623779</v>
      </c>
      <c r="H2016">
        <v>1.9066574573516846</v>
      </c>
      <c r="I2016">
        <v>88.46875</v>
      </c>
      <c r="J2016">
        <v>4.4309847056865692E-2</v>
      </c>
      <c r="K2016">
        <v>19331</v>
      </c>
      <c r="L2016">
        <v>17730.1015625</v>
      </c>
      <c r="M2016">
        <v>-9.4305530190467834E-2</v>
      </c>
      <c r="N2016">
        <v>-0.15109303593635559</v>
      </c>
      <c r="O2016">
        <v>-0.1175416111946106</v>
      </c>
      <c r="P2016">
        <v>-9.4305530190467834E-2</v>
      </c>
      <c r="Q2016">
        <v>-7.1069449186325073E-2</v>
      </c>
      <c r="R2016">
        <v>-3.7518031895160675E-2</v>
      </c>
      <c r="S2016" t="s">
        <v>38</v>
      </c>
      <c r="Z2016" s="3"/>
    </row>
    <row r="2017" spans="1:26" hidden="1" x14ac:dyDescent="0.25">
      <c r="A2017" s="10" t="str">
        <f t="shared" si="31"/>
        <v>2016Greater Fresno Area1-in-10Typical Event DayPGE24</v>
      </c>
      <c r="B2017" s="10" t="s">
        <v>57</v>
      </c>
      <c r="C2017" s="10" t="s">
        <v>37</v>
      </c>
      <c r="D2017" s="10" t="s">
        <v>8</v>
      </c>
      <c r="E2017" s="10" t="s">
        <v>1</v>
      </c>
      <c r="F2017">
        <v>24</v>
      </c>
      <c r="G2017">
        <v>1.8475947380065918</v>
      </c>
      <c r="H2017">
        <v>1.9465939998626709</v>
      </c>
      <c r="I2017">
        <v>90.28125</v>
      </c>
      <c r="J2017">
        <v>4.4309847056865692E-2</v>
      </c>
      <c r="K2017">
        <v>19331</v>
      </c>
      <c r="L2017">
        <v>17730.1015625</v>
      </c>
      <c r="M2017">
        <v>-9.8999232053756714E-2</v>
      </c>
      <c r="N2017">
        <v>-0.15578673779964447</v>
      </c>
      <c r="O2017">
        <v>-0.12223531305789948</v>
      </c>
      <c r="P2017">
        <v>-9.8999232053756714E-2</v>
      </c>
      <c r="Q2017">
        <v>-7.5763151049613953E-2</v>
      </c>
      <c r="R2017">
        <v>-4.2211733758449554E-2</v>
      </c>
      <c r="S2017" t="s">
        <v>38</v>
      </c>
      <c r="Z2017" s="3"/>
    </row>
    <row r="2018" spans="1:26" hidden="1" x14ac:dyDescent="0.25">
      <c r="A2018" s="10" t="str">
        <f t="shared" si="31"/>
        <v>2016Humboldt1-in-2August PeakCAISO1</v>
      </c>
      <c r="B2018" s="10" t="s">
        <v>57</v>
      </c>
      <c r="C2018" s="10" t="s">
        <v>53</v>
      </c>
      <c r="D2018" s="10" t="s">
        <v>2</v>
      </c>
      <c r="E2018" s="10" t="s">
        <v>9</v>
      </c>
      <c r="F2018">
        <v>1</v>
      </c>
      <c r="G2018">
        <v>0.58962363004684448</v>
      </c>
      <c r="H2018">
        <v>0.58962363004684448</v>
      </c>
      <c r="I2018">
        <v>58.375</v>
      </c>
      <c r="J2018">
        <v>0</v>
      </c>
      <c r="K2018">
        <v>967</v>
      </c>
      <c r="L2018">
        <v>924.75909978000004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 t="s">
        <v>39</v>
      </c>
      <c r="Z2018" s="3"/>
    </row>
    <row r="2019" spans="1:26" hidden="1" x14ac:dyDescent="0.25">
      <c r="A2019" s="10" t="str">
        <f t="shared" si="31"/>
        <v>2016Humboldt1-in-10August PeakCAISO1</v>
      </c>
      <c r="B2019" s="10" t="s">
        <v>57</v>
      </c>
      <c r="C2019" s="10" t="s">
        <v>53</v>
      </c>
      <c r="D2019" s="10" t="s">
        <v>2</v>
      </c>
      <c r="E2019" s="10" t="s">
        <v>1</v>
      </c>
      <c r="F2019">
        <v>1</v>
      </c>
      <c r="G2019">
        <v>0.77679151296615601</v>
      </c>
      <c r="H2019">
        <v>0.77679151296615601</v>
      </c>
      <c r="I2019">
        <v>60.3125</v>
      </c>
      <c r="J2019">
        <v>0</v>
      </c>
      <c r="K2019">
        <v>967</v>
      </c>
      <c r="L2019">
        <v>924.75909978000004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 t="s">
        <v>39</v>
      </c>
      <c r="Z2019" s="3"/>
    </row>
    <row r="2020" spans="1:26" hidden="1" x14ac:dyDescent="0.25">
      <c r="A2020" s="10" t="str">
        <f t="shared" si="31"/>
        <v>2016Humboldt1-in-10August PeakPGE1</v>
      </c>
      <c r="B2020" s="10" t="s">
        <v>57</v>
      </c>
      <c r="C2020" s="10" t="s">
        <v>53</v>
      </c>
      <c r="D2020" s="10" t="s">
        <v>2</v>
      </c>
      <c r="E2020" s="10" t="s">
        <v>1</v>
      </c>
      <c r="F2020">
        <v>1</v>
      </c>
      <c r="G2020">
        <v>0.80752700567245483</v>
      </c>
      <c r="H2020">
        <v>0.80752700567245483</v>
      </c>
      <c r="I2020">
        <v>61.5625</v>
      </c>
      <c r="J2020">
        <v>0</v>
      </c>
      <c r="K2020">
        <v>967</v>
      </c>
      <c r="L2020">
        <v>924.75909978000004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 t="s">
        <v>38</v>
      </c>
      <c r="Z2020" s="3"/>
    </row>
    <row r="2021" spans="1:26" hidden="1" x14ac:dyDescent="0.25">
      <c r="A2021" s="10" t="str">
        <f t="shared" si="31"/>
        <v>2016Humboldt1-in-2August PeakPGE1</v>
      </c>
      <c r="B2021" s="10" t="s">
        <v>57</v>
      </c>
      <c r="C2021" s="10" t="s">
        <v>53</v>
      </c>
      <c r="D2021" s="10" t="s">
        <v>2</v>
      </c>
      <c r="E2021" s="10" t="s">
        <v>9</v>
      </c>
      <c r="F2021">
        <v>1</v>
      </c>
      <c r="G2021">
        <v>0.73081421852111816</v>
      </c>
      <c r="H2021">
        <v>0.73081421852111816</v>
      </c>
      <c r="I2021">
        <v>60.5</v>
      </c>
      <c r="J2021">
        <v>0</v>
      </c>
      <c r="K2021">
        <v>967</v>
      </c>
      <c r="L2021">
        <v>924.75909978000004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 t="s">
        <v>38</v>
      </c>
      <c r="Z2021" s="3"/>
    </row>
    <row r="2022" spans="1:26" hidden="1" x14ac:dyDescent="0.25">
      <c r="A2022" s="10" t="str">
        <f t="shared" si="31"/>
        <v>2016Humboldt1-in-2August PeakCAISO2</v>
      </c>
      <c r="B2022" s="10" t="s">
        <v>57</v>
      </c>
      <c r="C2022" s="10" t="s">
        <v>53</v>
      </c>
      <c r="D2022" s="10" t="s">
        <v>2</v>
      </c>
      <c r="E2022" s="10" t="s">
        <v>9</v>
      </c>
      <c r="F2022">
        <v>2</v>
      </c>
      <c r="G2022">
        <v>0.54162448644638062</v>
      </c>
      <c r="H2022">
        <v>0.54162448644638062</v>
      </c>
      <c r="I2022">
        <v>57.0625</v>
      </c>
      <c r="J2022">
        <v>0</v>
      </c>
      <c r="K2022">
        <v>967</v>
      </c>
      <c r="L2022">
        <v>924.75909978000004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 t="s">
        <v>39</v>
      </c>
      <c r="Z2022" s="3"/>
    </row>
    <row r="2023" spans="1:26" hidden="1" x14ac:dyDescent="0.25">
      <c r="A2023" s="10" t="str">
        <f t="shared" si="31"/>
        <v>2016Humboldt1-in-10August PeakCAISO2</v>
      </c>
      <c r="B2023" s="10" t="s">
        <v>57</v>
      </c>
      <c r="C2023" s="10" t="s">
        <v>53</v>
      </c>
      <c r="D2023" s="10" t="s">
        <v>2</v>
      </c>
      <c r="E2023" s="10" t="s">
        <v>1</v>
      </c>
      <c r="F2023">
        <v>2</v>
      </c>
      <c r="G2023">
        <v>0.71355569362640381</v>
      </c>
      <c r="H2023">
        <v>0.71355569362640381</v>
      </c>
      <c r="I2023">
        <v>59.25</v>
      </c>
      <c r="J2023">
        <v>0</v>
      </c>
      <c r="K2023">
        <v>967</v>
      </c>
      <c r="L2023">
        <v>924.75909978000004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 t="s">
        <v>39</v>
      </c>
      <c r="Z2023" s="3"/>
    </row>
    <row r="2024" spans="1:26" hidden="1" x14ac:dyDescent="0.25">
      <c r="A2024" s="10" t="str">
        <f t="shared" si="31"/>
        <v>2016Humboldt1-in-2August PeakPGE2</v>
      </c>
      <c r="B2024" s="10" t="s">
        <v>57</v>
      </c>
      <c r="C2024" s="10" t="s">
        <v>53</v>
      </c>
      <c r="D2024" s="10" t="s">
        <v>2</v>
      </c>
      <c r="E2024" s="10" t="s">
        <v>9</v>
      </c>
      <c r="F2024">
        <v>2</v>
      </c>
      <c r="G2024">
        <v>0.67132127285003662</v>
      </c>
      <c r="H2024">
        <v>0.67132127285003662</v>
      </c>
      <c r="I2024">
        <v>59.1875</v>
      </c>
      <c r="J2024">
        <v>0</v>
      </c>
      <c r="K2024">
        <v>967</v>
      </c>
      <c r="L2024">
        <v>924.75909978000004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 t="s">
        <v>38</v>
      </c>
      <c r="Z2024" s="3"/>
    </row>
    <row r="2025" spans="1:26" hidden="1" x14ac:dyDescent="0.25">
      <c r="A2025" s="10" t="str">
        <f t="shared" si="31"/>
        <v>2016Humboldt1-in-10August PeakPGE2</v>
      </c>
      <c r="B2025" s="10" t="s">
        <v>57</v>
      </c>
      <c r="C2025" s="10" t="s">
        <v>53</v>
      </c>
      <c r="D2025" s="10" t="s">
        <v>2</v>
      </c>
      <c r="E2025" s="10" t="s">
        <v>1</v>
      </c>
      <c r="F2025">
        <v>2</v>
      </c>
      <c r="G2025">
        <v>0.74178904294967651</v>
      </c>
      <c r="H2025">
        <v>0.74178904294967651</v>
      </c>
      <c r="I2025">
        <v>60.1875</v>
      </c>
      <c r="J2025">
        <v>0</v>
      </c>
      <c r="K2025">
        <v>967</v>
      </c>
      <c r="L2025">
        <v>924.75909978000004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 t="s">
        <v>38</v>
      </c>
      <c r="Z2025" s="3"/>
    </row>
    <row r="2026" spans="1:26" hidden="1" x14ac:dyDescent="0.25">
      <c r="A2026" s="10" t="str">
        <f t="shared" si="31"/>
        <v>2016Humboldt1-in-10August PeakCAISO3</v>
      </c>
      <c r="B2026" s="10" t="s">
        <v>57</v>
      </c>
      <c r="C2026" s="10" t="s">
        <v>53</v>
      </c>
      <c r="D2026" s="10" t="s">
        <v>2</v>
      </c>
      <c r="E2026" s="10" t="s">
        <v>1</v>
      </c>
      <c r="F2026">
        <v>3</v>
      </c>
      <c r="G2026">
        <v>0.6592789888381958</v>
      </c>
      <c r="H2026">
        <v>0.6592789888381958</v>
      </c>
      <c r="I2026">
        <v>58.375</v>
      </c>
      <c r="J2026">
        <v>0</v>
      </c>
      <c r="K2026">
        <v>967</v>
      </c>
      <c r="L2026">
        <v>924.75909978000004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 t="s">
        <v>39</v>
      </c>
      <c r="Z2026" s="3"/>
    </row>
    <row r="2027" spans="1:26" hidden="1" x14ac:dyDescent="0.25">
      <c r="A2027" s="10" t="str">
        <f t="shared" si="31"/>
        <v>2016Humboldt1-in-2August PeakCAISO3</v>
      </c>
      <c r="B2027" s="10" t="s">
        <v>57</v>
      </c>
      <c r="C2027" s="10" t="s">
        <v>53</v>
      </c>
      <c r="D2027" s="10" t="s">
        <v>2</v>
      </c>
      <c r="E2027" s="10" t="s">
        <v>9</v>
      </c>
      <c r="F2027">
        <v>3</v>
      </c>
      <c r="G2027">
        <v>0.50042575597763062</v>
      </c>
      <c r="H2027">
        <v>0.50042575597763062</v>
      </c>
      <c r="I2027">
        <v>56</v>
      </c>
      <c r="J2027">
        <v>0</v>
      </c>
      <c r="K2027">
        <v>967</v>
      </c>
      <c r="L2027">
        <v>924.75909978000004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 t="s">
        <v>39</v>
      </c>
      <c r="Z2027" s="3"/>
    </row>
    <row r="2028" spans="1:26" hidden="1" x14ac:dyDescent="0.25">
      <c r="A2028" s="10" t="str">
        <f t="shared" si="31"/>
        <v>2016Humboldt1-in-2August PeakPGE3</v>
      </c>
      <c r="B2028" s="10" t="s">
        <v>57</v>
      </c>
      <c r="C2028" s="10" t="s">
        <v>53</v>
      </c>
      <c r="D2028" s="10" t="s">
        <v>2</v>
      </c>
      <c r="E2028" s="10" t="s">
        <v>9</v>
      </c>
      <c r="F2028">
        <v>3</v>
      </c>
      <c r="G2028">
        <v>0.62025713920593262</v>
      </c>
      <c r="H2028">
        <v>0.62025713920593262</v>
      </c>
      <c r="I2028">
        <v>58.125</v>
      </c>
      <c r="J2028">
        <v>0</v>
      </c>
      <c r="K2028">
        <v>967</v>
      </c>
      <c r="L2028">
        <v>924.75909978000004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 t="s">
        <v>38</v>
      </c>
      <c r="Z2028" s="3"/>
    </row>
    <row r="2029" spans="1:26" hidden="1" x14ac:dyDescent="0.25">
      <c r="A2029" s="10" t="str">
        <f t="shared" si="31"/>
        <v>2016Humboldt1-in-10August PeakPGE3</v>
      </c>
      <c r="B2029" s="10" t="s">
        <v>57</v>
      </c>
      <c r="C2029" s="10" t="s">
        <v>53</v>
      </c>
      <c r="D2029" s="10" t="s">
        <v>2</v>
      </c>
      <c r="E2029" s="10" t="s">
        <v>1</v>
      </c>
      <c r="F2029">
        <v>3</v>
      </c>
      <c r="G2029">
        <v>0.68536478281021118</v>
      </c>
      <c r="H2029">
        <v>0.68536478281021118</v>
      </c>
      <c r="I2029">
        <v>59.5625</v>
      </c>
      <c r="J2029">
        <v>0</v>
      </c>
      <c r="K2029">
        <v>967</v>
      </c>
      <c r="L2029">
        <v>924.75909978000004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 t="s">
        <v>38</v>
      </c>
      <c r="Z2029" s="3"/>
    </row>
    <row r="2030" spans="1:26" hidden="1" x14ac:dyDescent="0.25">
      <c r="A2030" s="10" t="str">
        <f t="shared" si="31"/>
        <v>2016Humboldt1-in-2August PeakCAISO4</v>
      </c>
      <c r="B2030" s="10" t="s">
        <v>57</v>
      </c>
      <c r="C2030" s="10" t="s">
        <v>53</v>
      </c>
      <c r="D2030" s="10" t="s">
        <v>2</v>
      </c>
      <c r="E2030" s="10" t="s">
        <v>9</v>
      </c>
      <c r="F2030">
        <v>4</v>
      </c>
      <c r="G2030">
        <v>0.48492148518562317</v>
      </c>
      <c r="H2030">
        <v>0.48492148518562317</v>
      </c>
      <c r="I2030">
        <v>55.1875</v>
      </c>
      <c r="J2030">
        <v>0</v>
      </c>
      <c r="K2030">
        <v>967</v>
      </c>
      <c r="L2030">
        <v>924.75909978000004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 t="s">
        <v>39</v>
      </c>
      <c r="Z2030" s="3"/>
    </row>
    <row r="2031" spans="1:26" hidden="1" x14ac:dyDescent="0.25">
      <c r="A2031" s="10" t="str">
        <f t="shared" si="31"/>
        <v>2016Humboldt1-in-10August PeakCAISO4</v>
      </c>
      <c r="B2031" s="10" t="s">
        <v>57</v>
      </c>
      <c r="C2031" s="10" t="s">
        <v>53</v>
      </c>
      <c r="D2031" s="10" t="s">
        <v>2</v>
      </c>
      <c r="E2031" s="10" t="s">
        <v>1</v>
      </c>
      <c r="F2031">
        <v>4</v>
      </c>
      <c r="G2031">
        <v>0.63885319232940674</v>
      </c>
      <c r="H2031">
        <v>0.63885319232940674</v>
      </c>
      <c r="I2031">
        <v>57.4375</v>
      </c>
      <c r="J2031">
        <v>0</v>
      </c>
      <c r="K2031">
        <v>967</v>
      </c>
      <c r="L2031">
        <v>924.75909978000004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 t="s">
        <v>39</v>
      </c>
      <c r="Z2031" s="3"/>
    </row>
    <row r="2032" spans="1:26" hidden="1" x14ac:dyDescent="0.25">
      <c r="A2032" s="10" t="str">
        <f t="shared" si="31"/>
        <v>2016Humboldt1-in-10August PeakPGE4</v>
      </c>
      <c r="B2032" s="10" t="s">
        <v>57</v>
      </c>
      <c r="C2032" s="10" t="s">
        <v>53</v>
      </c>
      <c r="D2032" s="10" t="s">
        <v>2</v>
      </c>
      <c r="E2032" s="10" t="s">
        <v>1</v>
      </c>
      <c r="F2032">
        <v>4</v>
      </c>
      <c r="G2032">
        <v>0.6641308069229126</v>
      </c>
      <c r="H2032">
        <v>0.6641308069229126</v>
      </c>
      <c r="I2032">
        <v>58.75</v>
      </c>
      <c r="J2032">
        <v>0</v>
      </c>
      <c r="K2032">
        <v>967</v>
      </c>
      <c r="L2032">
        <v>924.75909978000004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 t="s">
        <v>38</v>
      </c>
      <c r="Z2032" s="3"/>
    </row>
    <row r="2033" spans="1:26" hidden="1" x14ac:dyDescent="0.25">
      <c r="A2033" s="10" t="str">
        <f t="shared" si="31"/>
        <v>2016Humboldt1-in-2August PeakPGE4</v>
      </c>
      <c r="B2033" s="10" t="s">
        <v>57</v>
      </c>
      <c r="C2033" s="10" t="s">
        <v>53</v>
      </c>
      <c r="D2033" s="10" t="s">
        <v>2</v>
      </c>
      <c r="E2033" s="10" t="s">
        <v>9</v>
      </c>
      <c r="F2033">
        <v>4</v>
      </c>
      <c r="G2033">
        <v>0.6010403037071228</v>
      </c>
      <c r="H2033">
        <v>0.6010403037071228</v>
      </c>
      <c r="I2033">
        <v>57</v>
      </c>
      <c r="J2033">
        <v>0</v>
      </c>
      <c r="K2033">
        <v>967</v>
      </c>
      <c r="L2033">
        <v>924.75909978000004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 t="s">
        <v>38</v>
      </c>
      <c r="Z2033" s="3"/>
    </row>
    <row r="2034" spans="1:26" hidden="1" x14ac:dyDescent="0.25">
      <c r="A2034" s="10" t="str">
        <f t="shared" si="31"/>
        <v>2016Humboldt1-in-2August PeakCAISO5</v>
      </c>
      <c r="B2034" s="10" t="s">
        <v>57</v>
      </c>
      <c r="C2034" s="10" t="s">
        <v>53</v>
      </c>
      <c r="D2034" s="10" t="s">
        <v>2</v>
      </c>
      <c r="E2034" s="10" t="s">
        <v>9</v>
      </c>
      <c r="F2034">
        <v>5</v>
      </c>
      <c r="G2034">
        <v>0.48083308339118958</v>
      </c>
      <c r="H2034">
        <v>0.48083308339118958</v>
      </c>
      <c r="I2034">
        <v>54.8125</v>
      </c>
      <c r="J2034">
        <v>0</v>
      </c>
      <c r="K2034">
        <v>967</v>
      </c>
      <c r="L2034">
        <v>924.75909978000004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 t="s">
        <v>39</v>
      </c>
      <c r="Z2034" s="3"/>
    </row>
    <row r="2035" spans="1:26" hidden="1" x14ac:dyDescent="0.25">
      <c r="A2035" s="10" t="str">
        <f t="shared" si="31"/>
        <v>2016Humboldt1-in-10August PeakCAISO5</v>
      </c>
      <c r="B2035" s="10" t="s">
        <v>57</v>
      </c>
      <c r="C2035" s="10" t="s">
        <v>53</v>
      </c>
      <c r="D2035" s="10" t="s">
        <v>2</v>
      </c>
      <c r="E2035" s="10" t="s">
        <v>1</v>
      </c>
      <c r="F2035">
        <v>5</v>
      </c>
      <c r="G2035">
        <v>0.63346695899963379</v>
      </c>
      <c r="H2035">
        <v>0.63346695899963379</v>
      </c>
      <c r="I2035">
        <v>56.6875</v>
      </c>
      <c r="J2035">
        <v>0</v>
      </c>
      <c r="K2035">
        <v>967</v>
      </c>
      <c r="L2035">
        <v>924.75909978000004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 t="s">
        <v>39</v>
      </c>
      <c r="Z2035" s="3"/>
    </row>
    <row r="2036" spans="1:26" hidden="1" x14ac:dyDescent="0.25">
      <c r="A2036" s="10" t="str">
        <f t="shared" si="31"/>
        <v>2016Humboldt1-in-10August PeakPGE5</v>
      </c>
      <c r="B2036" s="10" t="s">
        <v>57</v>
      </c>
      <c r="C2036" s="10" t="s">
        <v>53</v>
      </c>
      <c r="D2036" s="10" t="s">
        <v>2</v>
      </c>
      <c r="E2036" s="10" t="s">
        <v>1</v>
      </c>
      <c r="F2036">
        <v>5</v>
      </c>
      <c r="G2036">
        <v>0.65853142738342285</v>
      </c>
      <c r="H2036">
        <v>0.65853142738342285</v>
      </c>
      <c r="I2036">
        <v>58</v>
      </c>
      <c r="J2036">
        <v>0</v>
      </c>
      <c r="K2036">
        <v>967</v>
      </c>
      <c r="L2036">
        <v>924.75909978000004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 t="s">
        <v>38</v>
      </c>
      <c r="Z2036" s="3"/>
    </row>
    <row r="2037" spans="1:26" hidden="1" x14ac:dyDescent="0.25">
      <c r="A2037" s="10" t="str">
        <f t="shared" si="31"/>
        <v>2016Humboldt1-in-2August PeakPGE5</v>
      </c>
      <c r="B2037" s="10" t="s">
        <v>57</v>
      </c>
      <c r="C2037" s="10" t="s">
        <v>53</v>
      </c>
      <c r="D2037" s="10" t="s">
        <v>2</v>
      </c>
      <c r="E2037" s="10" t="s">
        <v>9</v>
      </c>
      <c r="F2037">
        <v>5</v>
      </c>
      <c r="G2037">
        <v>0.59597289562225342</v>
      </c>
      <c r="H2037">
        <v>0.59597289562225342</v>
      </c>
      <c r="I2037">
        <v>56.3125</v>
      </c>
      <c r="J2037">
        <v>0</v>
      </c>
      <c r="K2037">
        <v>967</v>
      </c>
      <c r="L2037">
        <v>924.75909978000004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 t="s">
        <v>38</v>
      </c>
      <c r="Z2037" s="3"/>
    </row>
    <row r="2038" spans="1:26" hidden="1" x14ac:dyDescent="0.25">
      <c r="A2038" s="10" t="str">
        <f t="shared" si="31"/>
        <v>2016Humboldt1-in-2August PeakCAISO6</v>
      </c>
      <c r="B2038" s="10" t="s">
        <v>57</v>
      </c>
      <c r="C2038" s="10" t="s">
        <v>53</v>
      </c>
      <c r="D2038" s="10" t="s">
        <v>2</v>
      </c>
      <c r="E2038" s="10" t="s">
        <v>9</v>
      </c>
      <c r="F2038">
        <v>6</v>
      </c>
      <c r="G2038">
        <v>0.51850169897079468</v>
      </c>
      <c r="H2038">
        <v>0.51850169897079468</v>
      </c>
      <c r="I2038">
        <v>54.3125</v>
      </c>
      <c r="J2038">
        <v>0</v>
      </c>
      <c r="K2038">
        <v>967</v>
      </c>
      <c r="L2038">
        <v>924.75909978000004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 t="s">
        <v>39</v>
      </c>
      <c r="Z2038" s="3"/>
    </row>
    <row r="2039" spans="1:26" hidden="1" x14ac:dyDescent="0.25">
      <c r="A2039" s="10" t="str">
        <f t="shared" si="31"/>
        <v>2016Humboldt1-in-10August PeakCAISO6</v>
      </c>
      <c r="B2039" s="10" t="s">
        <v>57</v>
      </c>
      <c r="C2039" s="10" t="s">
        <v>53</v>
      </c>
      <c r="D2039" s="10" t="s">
        <v>2</v>
      </c>
      <c r="E2039" s="10" t="s">
        <v>1</v>
      </c>
      <c r="F2039">
        <v>6</v>
      </c>
      <c r="G2039">
        <v>0.68309295177459717</v>
      </c>
      <c r="H2039">
        <v>0.68309295177459717</v>
      </c>
      <c r="I2039">
        <v>56.3125</v>
      </c>
      <c r="J2039">
        <v>0</v>
      </c>
      <c r="K2039">
        <v>967</v>
      </c>
      <c r="L2039">
        <v>924.75909978000004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 t="s">
        <v>39</v>
      </c>
      <c r="Z2039" s="3"/>
    </row>
    <row r="2040" spans="1:26" hidden="1" x14ac:dyDescent="0.25">
      <c r="A2040" s="10" t="str">
        <f t="shared" si="31"/>
        <v>2016Humboldt1-in-10August PeakPGE6</v>
      </c>
      <c r="B2040" s="10" t="s">
        <v>57</v>
      </c>
      <c r="C2040" s="10" t="s">
        <v>53</v>
      </c>
      <c r="D2040" s="10" t="s">
        <v>2</v>
      </c>
      <c r="E2040" s="10" t="s">
        <v>1</v>
      </c>
      <c r="F2040">
        <v>6</v>
      </c>
      <c r="G2040">
        <v>0.7101210355758667</v>
      </c>
      <c r="H2040">
        <v>0.7101210355758667</v>
      </c>
      <c r="I2040">
        <v>57.5625</v>
      </c>
      <c r="J2040">
        <v>0</v>
      </c>
      <c r="K2040">
        <v>967</v>
      </c>
      <c r="L2040">
        <v>924.75909978000004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 t="s">
        <v>38</v>
      </c>
      <c r="Z2040" s="3"/>
    </row>
    <row r="2041" spans="1:26" hidden="1" x14ac:dyDescent="0.25">
      <c r="A2041" s="10" t="str">
        <f t="shared" si="31"/>
        <v>2016Humboldt1-in-2August PeakPGE6</v>
      </c>
      <c r="B2041" s="10" t="s">
        <v>57</v>
      </c>
      <c r="C2041" s="10" t="s">
        <v>53</v>
      </c>
      <c r="D2041" s="10" t="s">
        <v>2</v>
      </c>
      <c r="E2041" s="10" t="s">
        <v>9</v>
      </c>
      <c r="F2041">
        <v>6</v>
      </c>
      <c r="G2041">
        <v>0.64266157150268555</v>
      </c>
      <c r="H2041">
        <v>0.64266157150268555</v>
      </c>
      <c r="I2041">
        <v>55.625</v>
      </c>
      <c r="J2041">
        <v>0</v>
      </c>
      <c r="K2041">
        <v>967</v>
      </c>
      <c r="L2041">
        <v>924.75909978000004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 t="s">
        <v>38</v>
      </c>
      <c r="Z2041" s="3"/>
    </row>
    <row r="2042" spans="1:26" hidden="1" x14ac:dyDescent="0.25">
      <c r="A2042" s="10" t="str">
        <f t="shared" si="31"/>
        <v>2016Humboldt1-in-10August PeakCAISO7</v>
      </c>
      <c r="B2042" s="10" t="s">
        <v>57</v>
      </c>
      <c r="C2042" s="10" t="s">
        <v>53</v>
      </c>
      <c r="D2042" s="10" t="s">
        <v>2</v>
      </c>
      <c r="E2042" s="10" t="s">
        <v>1</v>
      </c>
      <c r="F2042">
        <v>7</v>
      </c>
      <c r="G2042">
        <v>0.80834776163101196</v>
      </c>
      <c r="H2042">
        <v>0.80834776163101196</v>
      </c>
      <c r="I2042">
        <v>55.9375</v>
      </c>
      <c r="J2042">
        <v>0</v>
      </c>
      <c r="K2042">
        <v>967</v>
      </c>
      <c r="L2042">
        <v>924.75909978000004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 t="s">
        <v>39</v>
      </c>
      <c r="Z2042" s="3"/>
    </row>
    <row r="2043" spans="1:26" hidden="1" x14ac:dyDescent="0.25">
      <c r="A2043" s="10" t="str">
        <f t="shared" si="31"/>
        <v>2016Humboldt1-in-2August PeakCAISO7</v>
      </c>
      <c r="B2043" s="10" t="s">
        <v>57</v>
      </c>
      <c r="C2043" s="10" t="s">
        <v>53</v>
      </c>
      <c r="D2043" s="10" t="s">
        <v>2</v>
      </c>
      <c r="E2043" s="10" t="s">
        <v>9</v>
      </c>
      <c r="F2043">
        <v>7</v>
      </c>
      <c r="G2043">
        <v>0.61357647180557251</v>
      </c>
      <c r="H2043">
        <v>0.61357647180557251</v>
      </c>
      <c r="I2043">
        <v>53.8125</v>
      </c>
      <c r="J2043">
        <v>0</v>
      </c>
      <c r="K2043">
        <v>967</v>
      </c>
      <c r="L2043">
        <v>924.75909978000004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 t="s">
        <v>39</v>
      </c>
      <c r="Z2043" s="3"/>
    </row>
    <row r="2044" spans="1:26" hidden="1" x14ac:dyDescent="0.25">
      <c r="A2044" s="10" t="str">
        <f t="shared" si="31"/>
        <v>2016Humboldt1-in-2August PeakPGE7</v>
      </c>
      <c r="B2044" s="10" t="s">
        <v>57</v>
      </c>
      <c r="C2044" s="10" t="s">
        <v>53</v>
      </c>
      <c r="D2044" s="10" t="s">
        <v>2</v>
      </c>
      <c r="E2044" s="10" t="s">
        <v>9</v>
      </c>
      <c r="F2044">
        <v>7</v>
      </c>
      <c r="G2044">
        <v>0.76050275564193726</v>
      </c>
      <c r="H2044">
        <v>0.76050275564193726</v>
      </c>
      <c r="I2044">
        <v>55.4375</v>
      </c>
      <c r="J2044">
        <v>0</v>
      </c>
      <c r="K2044">
        <v>967</v>
      </c>
      <c r="L2044">
        <v>924.75909978000004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 t="s">
        <v>38</v>
      </c>
      <c r="Z2044" s="3"/>
    </row>
    <row r="2045" spans="1:26" hidden="1" x14ac:dyDescent="0.25">
      <c r="A2045" s="10" t="str">
        <f t="shared" si="31"/>
        <v>2016Humboldt1-in-10August PeakPGE7</v>
      </c>
      <c r="B2045" s="10" t="s">
        <v>57</v>
      </c>
      <c r="C2045" s="10" t="s">
        <v>53</v>
      </c>
      <c r="D2045" s="10" t="s">
        <v>2</v>
      </c>
      <c r="E2045" s="10" t="s">
        <v>1</v>
      </c>
      <c r="F2045">
        <v>7</v>
      </c>
      <c r="G2045">
        <v>0.8403317928314209</v>
      </c>
      <c r="H2045">
        <v>0.8403317928314209</v>
      </c>
      <c r="I2045">
        <v>57</v>
      </c>
      <c r="J2045">
        <v>0</v>
      </c>
      <c r="K2045">
        <v>967</v>
      </c>
      <c r="L2045">
        <v>924.75909978000004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 t="s">
        <v>38</v>
      </c>
      <c r="Z2045" s="3"/>
    </row>
    <row r="2046" spans="1:26" hidden="1" x14ac:dyDescent="0.25">
      <c r="A2046" s="10" t="str">
        <f t="shared" si="31"/>
        <v>2016Humboldt1-in-2August PeakCAISO8</v>
      </c>
      <c r="B2046" s="10" t="s">
        <v>57</v>
      </c>
      <c r="C2046" s="10" t="s">
        <v>53</v>
      </c>
      <c r="D2046" s="10" t="s">
        <v>2</v>
      </c>
      <c r="E2046" s="10" t="s">
        <v>9</v>
      </c>
      <c r="F2046">
        <v>8</v>
      </c>
      <c r="G2046">
        <v>0.66606330871582031</v>
      </c>
      <c r="H2046">
        <v>0.66606330871582031</v>
      </c>
      <c r="I2046">
        <v>55.875</v>
      </c>
      <c r="J2046">
        <v>0</v>
      </c>
      <c r="K2046">
        <v>967</v>
      </c>
      <c r="L2046">
        <v>924.75909978000004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 t="s">
        <v>39</v>
      </c>
      <c r="Z2046" s="3"/>
    </row>
    <row r="2047" spans="1:26" hidden="1" x14ac:dyDescent="0.25">
      <c r="A2047" s="10" t="str">
        <f t="shared" si="31"/>
        <v>2016Humboldt1-in-10August PeakCAISO8</v>
      </c>
      <c r="B2047" s="10" t="s">
        <v>57</v>
      </c>
      <c r="C2047" s="10" t="s">
        <v>53</v>
      </c>
      <c r="D2047" s="10" t="s">
        <v>2</v>
      </c>
      <c r="E2047" s="10" t="s">
        <v>1</v>
      </c>
      <c r="F2047">
        <v>8</v>
      </c>
      <c r="G2047">
        <v>0.87749588489532471</v>
      </c>
      <c r="H2047">
        <v>0.87749588489532471</v>
      </c>
      <c r="I2047">
        <v>58.5</v>
      </c>
      <c r="J2047">
        <v>0</v>
      </c>
      <c r="K2047">
        <v>967</v>
      </c>
      <c r="L2047">
        <v>924.75909978000004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 t="s">
        <v>39</v>
      </c>
      <c r="Z2047" s="3"/>
    </row>
    <row r="2048" spans="1:26" hidden="1" x14ac:dyDescent="0.25">
      <c r="A2048" s="10" t="str">
        <f t="shared" si="31"/>
        <v>2016Humboldt1-in-2August PeakPGE8</v>
      </c>
      <c r="B2048" s="10" t="s">
        <v>57</v>
      </c>
      <c r="C2048" s="10" t="s">
        <v>53</v>
      </c>
      <c r="D2048" s="10" t="s">
        <v>2</v>
      </c>
      <c r="E2048" s="10" t="s">
        <v>9</v>
      </c>
      <c r="F2048">
        <v>8</v>
      </c>
      <c r="G2048">
        <v>0.8255581259727478</v>
      </c>
      <c r="H2048">
        <v>0.8255581259727478</v>
      </c>
      <c r="I2048">
        <v>58.0625</v>
      </c>
      <c r="J2048">
        <v>0</v>
      </c>
      <c r="K2048">
        <v>967</v>
      </c>
      <c r="L2048">
        <v>924.75909978000004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 t="s">
        <v>38</v>
      </c>
      <c r="Z2048" s="3"/>
    </row>
    <row r="2049" spans="1:26" hidden="1" x14ac:dyDescent="0.25">
      <c r="A2049" s="10" t="str">
        <f t="shared" si="31"/>
        <v>2016Humboldt1-in-10August PeakPGE8</v>
      </c>
      <c r="B2049" s="10" t="s">
        <v>57</v>
      </c>
      <c r="C2049" s="10" t="s">
        <v>53</v>
      </c>
      <c r="D2049" s="10" t="s">
        <v>2</v>
      </c>
      <c r="E2049" s="10" t="s">
        <v>1</v>
      </c>
      <c r="F2049">
        <v>8</v>
      </c>
      <c r="G2049">
        <v>0.9122159481048584</v>
      </c>
      <c r="H2049">
        <v>0.9122159481048584</v>
      </c>
      <c r="I2049">
        <v>59.5</v>
      </c>
      <c r="J2049">
        <v>0</v>
      </c>
      <c r="K2049">
        <v>967</v>
      </c>
      <c r="L2049">
        <v>924.75909978000004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 t="s">
        <v>38</v>
      </c>
      <c r="Z2049" s="3"/>
    </row>
    <row r="2050" spans="1:26" hidden="1" x14ac:dyDescent="0.25">
      <c r="A2050" s="10" t="str">
        <f t="shared" ref="A2050:A2113" si="32">CONCATENATE(B2050,C2050,E2050,D2050,S2050,F2050)</f>
        <v>2016Humboldt1-in-10August PeakCAISO9</v>
      </c>
      <c r="B2050" s="10" t="s">
        <v>57</v>
      </c>
      <c r="C2050" s="10" t="s">
        <v>53</v>
      </c>
      <c r="D2050" s="10" t="s">
        <v>2</v>
      </c>
      <c r="E2050" s="10" t="s">
        <v>1</v>
      </c>
      <c r="F2050">
        <v>9</v>
      </c>
      <c r="G2050">
        <v>0.84567075967788696</v>
      </c>
      <c r="H2050">
        <v>0.84567075967788696</v>
      </c>
      <c r="I2050">
        <v>63.25</v>
      </c>
      <c r="J2050">
        <v>0</v>
      </c>
      <c r="K2050">
        <v>967</v>
      </c>
      <c r="L2050">
        <v>924.75909978000004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 t="s">
        <v>39</v>
      </c>
      <c r="Z2050" s="3"/>
    </row>
    <row r="2051" spans="1:26" hidden="1" x14ac:dyDescent="0.25">
      <c r="A2051" s="10" t="str">
        <f t="shared" si="32"/>
        <v>2016Humboldt1-in-2August PeakCAISO9</v>
      </c>
      <c r="B2051" s="10" t="s">
        <v>57</v>
      </c>
      <c r="C2051" s="10" t="s">
        <v>53</v>
      </c>
      <c r="D2051" s="10" t="s">
        <v>2</v>
      </c>
      <c r="E2051" s="10" t="s">
        <v>9</v>
      </c>
      <c r="F2051">
        <v>9</v>
      </c>
      <c r="G2051">
        <v>0.64190644025802612</v>
      </c>
      <c r="H2051">
        <v>0.64190644025802612</v>
      </c>
      <c r="I2051">
        <v>59.5</v>
      </c>
      <c r="J2051">
        <v>0</v>
      </c>
      <c r="K2051">
        <v>967</v>
      </c>
      <c r="L2051">
        <v>924.75909978000004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 t="s">
        <v>39</v>
      </c>
      <c r="Z2051" s="3"/>
    </row>
    <row r="2052" spans="1:26" hidden="1" x14ac:dyDescent="0.25">
      <c r="A2052" s="10" t="str">
        <f t="shared" si="32"/>
        <v>2016Humboldt1-in-10August PeakPGE9</v>
      </c>
      <c r="B2052" s="10" t="s">
        <v>57</v>
      </c>
      <c r="C2052" s="10" t="s">
        <v>53</v>
      </c>
      <c r="D2052" s="10" t="s">
        <v>2</v>
      </c>
      <c r="E2052" s="10" t="s">
        <v>1</v>
      </c>
      <c r="F2052">
        <v>9</v>
      </c>
      <c r="G2052">
        <v>0.87913155555725098</v>
      </c>
      <c r="H2052">
        <v>0.87913155555725098</v>
      </c>
      <c r="I2052">
        <v>65.75</v>
      </c>
      <c r="J2052">
        <v>0</v>
      </c>
      <c r="K2052">
        <v>967</v>
      </c>
      <c r="L2052">
        <v>924.75909978000004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 t="s">
        <v>38</v>
      </c>
      <c r="Z2052" s="3"/>
    </row>
    <row r="2053" spans="1:26" hidden="1" x14ac:dyDescent="0.25">
      <c r="A2053" s="10" t="str">
        <f t="shared" si="32"/>
        <v>2016Humboldt1-in-2August PeakPGE9</v>
      </c>
      <c r="B2053" s="10" t="s">
        <v>57</v>
      </c>
      <c r="C2053" s="10" t="s">
        <v>53</v>
      </c>
      <c r="D2053" s="10" t="s">
        <v>2</v>
      </c>
      <c r="E2053" s="10" t="s">
        <v>9</v>
      </c>
      <c r="F2053">
        <v>9</v>
      </c>
      <c r="G2053">
        <v>0.79561662673950195</v>
      </c>
      <c r="H2053">
        <v>0.79561662673950195</v>
      </c>
      <c r="I2053">
        <v>63.5625</v>
      </c>
      <c r="J2053">
        <v>0</v>
      </c>
      <c r="K2053">
        <v>967</v>
      </c>
      <c r="L2053">
        <v>924.75909978000004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 t="s">
        <v>38</v>
      </c>
      <c r="Z2053" s="3"/>
    </row>
    <row r="2054" spans="1:26" hidden="1" x14ac:dyDescent="0.25">
      <c r="A2054" s="10" t="str">
        <f t="shared" si="32"/>
        <v>2016Humboldt1-in-10August PeakCAISO10</v>
      </c>
      <c r="B2054" s="10" t="s">
        <v>57</v>
      </c>
      <c r="C2054" s="10" t="s">
        <v>53</v>
      </c>
      <c r="D2054" s="10" t="s">
        <v>2</v>
      </c>
      <c r="E2054" s="10" t="s">
        <v>1</v>
      </c>
      <c r="F2054">
        <v>10</v>
      </c>
      <c r="G2054">
        <v>0.88699585199356079</v>
      </c>
      <c r="H2054">
        <v>0.88699585199356079</v>
      </c>
      <c r="I2054">
        <v>68.5</v>
      </c>
      <c r="J2054">
        <v>0</v>
      </c>
      <c r="K2054">
        <v>967</v>
      </c>
      <c r="L2054">
        <v>924.75909978000004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 t="s">
        <v>39</v>
      </c>
      <c r="Z2054" s="3"/>
    </row>
    <row r="2055" spans="1:26" hidden="1" x14ac:dyDescent="0.25">
      <c r="A2055" s="10" t="str">
        <f t="shared" si="32"/>
        <v>2016Humboldt1-in-2August PeakCAISO10</v>
      </c>
      <c r="B2055" s="10" t="s">
        <v>57</v>
      </c>
      <c r="C2055" s="10" t="s">
        <v>53</v>
      </c>
      <c r="D2055" s="10" t="s">
        <v>2</v>
      </c>
      <c r="E2055" s="10" t="s">
        <v>9</v>
      </c>
      <c r="F2055">
        <v>10</v>
      </c>
      <c r="G2055">
        <v>0.67327427864074707</v>
      </c>
      <c r="H2055">
        <v>0.67327427864074707</v>
      </c>
      <c r="I2055">
        <v>62.875</v>
      </c>
      <c r="J2055">
        <v>0</v>
      </c>
      <c r="K2055">
        <v>967</v>
      </c>
      <c r="L2055">
        <v>924.75909978000004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 t="s">
        <v>39</v>
      </c>
      <c r="Z2055" s="3"/>
    </row>
    <row r="2056" spans="1:26" hidden="1" x14ac:dyDescent="0.25">
      <c r="A2056" s="10" t="str">
        <f t="shared" si="32"/>
        <v>2016Humboldt1-in-2August PeakPGE10</v>
      </c>
      <c r="B2056" s="10" t="s">
        <v>57</v>
      </c>
      <c r="C2056" s="10" t="s">
        <v>53</v>
      </c>
      <c r="D2056" s="10" t="s">
        <v>2</v>
      </c>
      <c r="E2056" s="10" t="s">
        <v>9</v>
      </c>
      <c r="F2056">
        <v>10</v>
      </c>
      <c r="G2056">
        <v>0.83449572324752808</v>
      </c>
      <c r="H2056">
        <v>0.83449572324752808</v>
      </c>
      <c r="I2056">
        <v>68.6875</v>
      </c>
      <c r="J2056">
        <v>0</v>
      </c>
      <c r="K2056">
        <v>967</v>
      </c>
      <c r="L2056">
        <v>924.75909978000004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 t="s">
        <v>38</v>
      </c>
      <c r="Z2056" s="3"/>
    </row>
    <row r="2057" spans="1:26" hidden="1" x14ac:dyDescent="0.25">
      <c r="A2057" s="10" t="str">
        <f t="shared" si="32"/>
        <v>2016Humboldt1-in-10August PeakPGE10</v>
      </c>
      <c r="B2057" s="10" t="s">
        <v>57</v>
      </c>
      <c r="C2057" s="10" t="s">
        <v>53</v>
      </c>
      <c r="D2057" s="10" t="s">
        <v>2</v>
      </c>
      <c r="E2057" s="10" t="s">
        <v>1</v>
      </c>
      <c r="F2057">
        <v>10</v>
      </c>
      <c r="G2057">
        <v>0.9220917820930481</v>
      </c>
      <c r="H2057">
        <v>0.9220917820930481</v>
      </c>
      <c r="I2057">
        <v>70.8125</v>
      </c>
      <c r="J2057">
        <v>0</v>
      </c>
      <c r="K2057">
        <v>967</v>
      </c>
      <c r="L2057">
        <v>924.75909978000004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 t="s">
        <v>38</v>
      </c>
      <c r="Z2057" s="3"/>
    </row>
    <row r="2058" spans="1:26" hidden="1" x14ac:dyDescent="0.25">
      <c r="A2058" s="10" t="str">
        <f t="shared" si="32"/>
        <v>2016Humboldt1-in-2August PeakCAISO11</v>
      </c>
      <c r="B2058" s="10" t="s">
        <v>57</v>
      </c>
      <c r="C2058" s="10" t="s">
        <v>53</v>
      </c>
      <c r="D2058" s="10" t="s">
        <v>2</v>
      </c>
      <c r="E2058" s="10" t="s">
        <v>9</v>
      </c>
      <c r="F2058">
        <v>11</v>
      </c>
      <c r="G2058">
        <v>0.71364414691925049</v>
      </c>
      <c r="H2058">
        <v>0.71364414691925049</v>
      </c>
      <c r="I2058">
        <v>66.5625</v>
      </c>
      <c r="J2058">
        <v>0</v>
      </c>
      <c r="K2058">
        <v>967</v>
      </c>
      <c r="L2058">
        <v>924.75909978000004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 t="s">
        <v>39</v>
      </c>
      <c r="Z2058" s="3"/>
    </row>
    <row r="2059" spans="1:26" hidden="1" x14ac:dyDescent="0.25">
      <c r="A2059" s="10" t="str">
        <f t="shared" si="32"/>
        <v>2016Humboldt1-in-10August PeakCAISO11</v>
      </c>
      <c r="B2059" s="10" t="s">
        <v>57</v>
      </c>
      <c r="C2059" s="10" t="s">
        <v>53</v>
      </c>
      <c r="D2059" s="10" t="s">
        <v>2</v>
      </c>
      <c r="E2059" s="10" t="s">
        <v>1</v>
      </c>
      <c r="F2059">
        <v>11</v>
      </c>
      <c r="G2059">
        <v>0.94018059968948364</v>
      </c>
      <c r="H2059">
        <v>0.94018059968948364</v>
      </c>
      <c r="I2059">
        <v>72.75</v>
      </c>
      <c r="J2059">
        <v>0</v>
      </c>
      <c r="K2059">
        <v>967</v>
      </c>
      <c r="L2059">
        <v>924.75909978000004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 t="s">
        <v>39</v>
      </c>
      <c r="Z2059" s="3"/>
    </row>
    <row r="2060" spans="1:26" hidden="1" x14ac:dyDescent="0.25">
      <c r="A2060" s="10" t="str">
        <f t="shared" si="32"/>
        <v>2016Humboldt1-in-10August PeakPGE11</v>
      </c>
      <c r="B2060" s="10" t="s">
        <v>57</v>
      </c>
      <c r="C2060" s="10" t="s">
        <v>53</v>
      </c>
      <c r="D2060" s="10" t="s">
        <v>2</v>
      </c>
      <c r="E2060" s="10" t="s">
        <v>1</v>
      </c>
      <c r="F2060">
        <v>11</v>
      </c>
      <c r="G2060">
        <v>0.97738093137741089</v>
      </c>
      <c r="H2060">
        <v>0.97738093137741089</v>
      </c>
      <c r="I2060">
        <v>75.5625</v>
      </c>
      <c r="J2060">
        <v>0</v>
      </c>
      <c r="K2060">
        <v>967</v>
      </c>
      <c r="L2060">
        <v>924.75909978000004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 t="s">
        <v>38</v>
      </c>
      <c r="Z2060" s="3"/>
    </row>
    <row r="2061" spans="1:26" hidden="1" x14ac:dyDescent="0.25">
      <c r="A2061" s="10" t="str">
        <f t="shared" si="32"/>
        <v>2016Humboldt1-in-2August PeakPGE11</v>
      </c>
      <c r="B2061" s="10" t="s">
        <v>57</v>
      </c>
      <c r="C2061" s="10" t="s">
        <v>53</v>
      </c>
      <c r="D2061" s="10" t="s">
        <v>2</v>
      </c>
      <c r="E2061" s="10" t="s">
        <v>9</v>
      </c>
      <c r="F2061">
        <v>11</v>
      </c>
      <c r="G2061">
        <v>0.88453257083892822</v>
      </c>
      <c r="H2061">
        <v>0.88453257083892822</v>
      </c>
      <c r="I2061">
        <v>73.1875</v>
      </c>
      <c r="J2061">
        <v>0</v>
      </c>
      <c r="K2061">
        <v>967</v>
      </c>
      <c r="L2061">
        <v>924.75909978000004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 t="s">
        <v>38</v>
      </c>
      <c r="Z2061" s="3"/>
    </row>
    <row r="2062" spans="1:26" hidden="1" x14ac:dyDescent="0.25">
      <c r="A2062" s="10" t="str">
        <f t="shared" si="32"/>
        <v>2016Humboldt1-in-10August PeakCAISO12</v>
      </c>
      <c r="B2062" s="10" t="s">
        <v>57</v>
      </c>
      <c r="C2062" s="10" t="s">
        <v>53</v>
      </c>
      <c r="D2062" s="10" t="s">
        <v>2</v>
      </c>
      <c r="E2062" s="10" t="s">
        <v>1</v>
      </c>
      <c r="F2062">
        <v>12</v>
      </c>
      <c r="G2062">
        <v>1.0959731340408325</v>
      </c>
      <c r="H2062">
        <v>1.0959731340408325</v>
      </c>
      <c r="I2062">
        <v>77.125</v>
      </c>
      <c r="J2062">
        <v>0</v>
      </c>
      <c r="K2062">
        <v>967</v>
      </c>
      <c r="L2062">
        <v>924.75909978000004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 t="s">
        <v>39</v>
      </c>
      <c r="Z2062" s="3"/>
    </row>
    <row r="2063" spans="1:26" hidden="1" x14ac:dyDescent="0.25">
      <c r="A2063" s="10" t="str">
        <f t="shared" si="32"/>
        <v>2016Humboldt1-in-2August PeakCAISO12</v>
      </c>
      <c r="B2063" s="10" t="s">
        <v>57</v>
      </c>
      <c r="C2063" s="10" t="s">
        <v>53</v>
      </c>
      <c r="D2063" s="10" t="s">
        <v>2</v>
      </c>
      <c r="E2063" s="10" t="s">
        <v>9</v>
      </c>
      <c r="F2063">
        <v>12</v>
      </c>
      <c r="G2063">
        <v>0.83189845085144043</v>
      </c>
      <c r="H2063">
        <v>0.83189845085144043</v>
      </c>
      <c r="I2063">
        <v>70.75</v>
      </c>
      <c r="J2063">
        <v>0</v>
      </c>
      <c r="K2063">
        <v>967</v>
      </c>
      <c r="L2063">
        <v>924.75909978000004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 t="s">
        <v>39</v>
      </c>
      <c r="Z2063" s="3"/>
    </row>
    <row r="2064" spans="1:26" hidden="1" x14ac:dyDescent="0.25">
      <c r="A2064" s="10" t="str">
        <f t="shared" si="32"/>
        <v>2016Humboldt1-in-2August PeakPGE12</v>
      </c>
      <c r="B2064" s="10" t="s">
        <v>57</v>
      </c>
      <c r="C2064" s="10" t="s">
        <v>53</v>
      </c>
      <c r="D2064" s="10" t="s">
        <v>2</v>
      </c>
      <c r="E2064" s="10" t="s">
        <v>9</v>
      </c>
      <c r="F2064">
        <v>12</v>
      </c>
      <c r="G2064">
        <v>1.0311038494110107</v>
      </c>
      <c r="H2064">
        <v>1.0311038494110107</v>
      </c>
      <c r="I2064">
        <v>77.125</v>
      </c>
      <c r="J2064">
        <v>0</v>
      </c>
      <c r="K2064">
        <v>967</v>
      </c>
      <c r="L2064">
        <v>924.75909978000004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 t="s">
        <v>38</v>
      </c>
      <c r="Z2064" s="3"/>
    </row>
    <row r="2065" spans="1:26" hidden="1" x14ac:dyDescent="0.25">
      <c r="A2065" s="10" t="str">
        <f t="shared" si="32"/>
        <v>2016Humboldt1-in-10August PeakPGE12</v>
      </c>
      <c r="B2065" s="10" t="s">
        <v>57</v>
      </c>
      <c r="C2065" s="10" t="s">
        <v>53</v>
      </c>
      <c r="D2065" s="10" t="s">
        <v>2</v>
      </c>
      <c r="E2065" s="10" t="s">
        <v>1</v>
      </c>
      <c r="F2065">
        <v>12</v>
      </c>
      <c r="G2065">
        <v>1.1393376588821411</v>
      </c>
      <c r="H2065">
        <v>1.1393376588821411</v>
      </c>
      <c r="I2065">
        <v>79.5625</v>
      </c>
      <c r="J2065">
        <v>0</v>
      </c>
      <c r="K2065">
        <v>967</v>
      </c>
      <c r="L2065">
        <v>924.75909978000004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 t="s">
        <v>38</v>
      </c>
      <c r="Z2065" s="3"/>
    </row>
    <row r="2066" spans="1:26" hidden="1" x14ac:dyDescent="0.25">
      <c r="A2066" s="10" t="str">
        <f t="shared" si="32"/>
        <v>2016Humboldt1-in-2August PeakCAISO13</v>
      </c>
      <c r="B2066" s="10" t="s">
        <v>57</v>
      </c>
      <c r="C2066" s="10" t="s">
        <v>53</v>
      </c>
      <c r="D2066" s="10" t="s">
        <v>2</v>
      </c>
      <c r="E2066" s="10" t="s">
        <v>9</v>
      </c>
      <c r="F2066">
        <v>13</v>
      </c>
      <c r="G2066">
        <v>1.0245954990386963</v>
      </c>
      <c r="H2066">
        <v>1.0245954990386963</v>
      </c>
      <c r="I2066">
        <v>74.75</v>
      </c>
      <c r="J2066">
        <v>0</v>
      </c>
      <c r="K2066">
        <v>967</v>
      </c>
      <c r="L2066">
        <v>924.75909978000004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 t="s">
        <v>39</v>
      </c>
      <c r="Z2066" s="3"/>
    </row>
    <row r="2067" spans="1:26" hidden="1" x14ac:dyDescent="0.25">
      <c r="A2067" s="10" t="str">
        <f t="shared" si="32"/>
        <v>2016Humboldt1-in-10August PeakCAISO13</v>
      </c>
      <c r="B2067" s="10" t="s">
        <v>57</v>
      </c>
      <c r="C2067" s="10" t="s">
        <v>53</v>
      </c>
      <c r="D2067" s="10" t="s">
        <v>2</v>
      </c>
      <c r="E2067" s="10" t="s">
        <v>1</v>
      </c>
      <c r="F2067">
        <v>13</v>
      </c>
      <c r="G2067">
        <v>1.3498392105102539</v>
      </c>
      <c r="H2067">
        <v>1.3498392105102539</v>
      </c>
      <c r="I2067">
        <v>80.4375</v>
      </c>
      <c r="J2067">
        <v>0</v>
      </c>
      <c r="K2067">
        <v>967</v>
      </c>
      <c r="L2067">
        <v>924.75909978000004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 t="s">
        <v>39</v>
      </c>
      <c r="Z2067" s="3"/>
    </row>
    <row r="2068" spans="1:26" hidden="1" x14ac:dyDescent="0.25">
      <c r="A2068" s="10" t="str">
        <f t="shared" si="32"/>
        <v>2016Humboldt1-in-10August PeakPGE13</v>
      </c>
      <c r="B2068" s="10" t="s">
        <v>57</v>
      </c>
      <c r="C2068" s="10" t="s">
        <v>53</v>
      </c>
      <c r="D2068" s="10" t="s">
        <v>2</v>
      </c>
      <c r="E2068" s="10" t="s">
        <v>1</v>
      </c>
      <c r="F2068">
        <v>13</v>
      </c>
      <c r="G2068">
        <v>1.4032485485076904</v>
      </c>
      <c r="H2068">
        <v>1.4032485485076904</v>
      </c>
      <c r="I2068">
        <v>82.625</v>
      </c>
      <c r="J2068">
        <v>0</v>
      </c>
      <c r="K2068">
        <v>967</v>
      </c>
      <c r="L2068">
        <v>924.75909978000004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 t="s">
        <v>38</v>
      </c>
      <c r="Z2068" s="3"/>
    </row>
    <row r="2069" spans="1:26" hidden="1" x14ac:dyDescent="0.25">
      <c r="A2069" s="10" t="str">
        <f t="shared" si="32"/>
        <v>2016Humboldt1-in-2August PeakPGE13</v>
      </c>
      <c r="B2069" s="10" t="s">
        <v>57</v>
      </c>
      <c r="C2069" s="10" t="s">
        <v>53</v>
      </c>
      <c r="D2069" s="10" t="s">
        <v>2</v>
      </c>
      <c r="E2069" s="10" t="s">
        <v>9</v>
      </c>
      <c r="F2069">
        <v>13</v>
      </c>
      <c r="G2069">
        <v>1.2699440717697144</v>
      </c>
      <c r="H2069">
        <v>1.2699440717697144</v>
      </c>
      <c r="I2069">
        <v>80.9375</v>
      </c>
      <c r="J2069">
        <v>0</v>
      </c>
      <c r="K2069">
        <v>967</v>
      </c>
      <c r="L2069">
        <v>924.75909978000004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 t="s">
        <v>38</v>
      </c>
      <c r="Z2069" s="3"/>
    </row>
    <row r="2070" spans="1:26" hidden="1" x14ac:dyDescent="0.25">
      <c r="A2070" s="10" t="str">
        <f t="shared" si="32"/>
        <v>2016Humboldt1-in-2August PeakCAISO14</v>
      </c>
      <c r="B2070" s="10" t="s">
        <v>57</v>
      </c>
      <c r="C2070" s="10" t="s">
        <v>53</v>
      </c>
      <c r="D2070" s="10" t="s">
        <v>2</v>
      </c>
      <c r="E2070" s="10" t="s">
        <v>9</v>
      </c>
      <c r="F2070">
        <v>14</v>
      </c>
      <c r="G2070">
        <v>1.2635607719421387</v>
      </c>
      <c r="H2070">
        <v>1.2908316850662231</v>
      </c>
      <c r="I2070">
        <v>77.875</v>
      </c>
      <c r="J2070">
        <v>0.10273714363574982</v>
      </c>
      <c r="K2070">
        <v>967</v>
      </c>
      <c r="L2070">
        <v>924.75909978000004</v>
      </c>
      <c r="M2070">
        <v>-2.7270898222923279E-2</v>
      </c>
      <c r="N2070">
        <v>-0.15893882513046265</v>
      </c>
      <c r="O2070">
        <v>-8.1146255135536194E-2</v>
      </c>
      <c r="P2070">
        <v>-2.7270898222923279E-2</v>
      </c>
      <c r="Q2070">
        <v>2.6604460552334785E-2</v>
      </c>
      <c r="R2070">
        <v>0.10439702868461609</v>
      </c>
      <c r="S2070" t="s">
        <v>39</v>
      </c>
      <c r="Z2070" s="3"/>
    </row>
    <row r="2071" spans="1:26" hidden="1" x14ac:dyDescent="0.25">
      <c r="A2071" s="10" t="str">
        <f t="shared" si="32"/>
        <v>2016Humboldt1-in-10August PeakCAISO14</v>
      </c>
      <c r="B2071" s="10" t="s">
        <v>57</v>
      </c>
      <c r="C2071" s="10" t="s">
        <v>53</v>
      </c>
      <c r="D2071" s="10" t="s">
        <v>2</v>
      </c>
      <c r="E2071" s="10" t="s">
        <v>1</v>
      </c>
      <c r="F2071">
        <v>14</v>
      </c>
      <c r="G2071">
        <v>1.6646606922149658</v>
      </c>
      <c r="H2071">
        <v>1.6116155385971069</v>
      </c>
      <c r="I2071">
        <v>83</v>
      </c>
      <c r="J2071">
        <v>0.10273714363574982</v>
      </c>
      <c r="K2071">
        <v>967</v>
      </c>
      <c r="L2071">
        <v>924.75909978000004</v>
      </c>
      <c r="M2071">
        <v>5.3045112639665604E-2</v>
      </c>
      <c r="N2071">
        <v>-7.8622810542583466E-2</v>
      </c>
      <c r="O2071">
        <v>-8.3024549530819058E-4</v>
      </c>
      <c r="P2071">
        <v>5.3045112639665604E-2</v>
      </c>
      <c r="Q2071">
        <v>0.10692047327756882</v>
      </c>
      <c r="R2071">
        <v>0.18471303582191467</v>
      </c>
      <c r="S2071" t="s">
        <v>39</v>
      </c>
      <c r="Z2071" s="3"/>
    </row>
    <row r="2072" spans="1:26" hidden="1" x14ac:dyDescent="0.25">
      <c r="A2072" s="10" t="str">
        <f t="shared" si="32"/>
        <v>2016Humboldt1-in-2August PeakPGE14</v>
      </c>
      <c r="B2072" s="10" t="s">
        <v>57</v>
      </c>
      <c r="C2072" s="10" t="s">
        <v>53</v>
      </c>
      <c r="D2072" s="10" t="s">
        <v>2</v>
      </c>
      <c r="E2072" s="10" t="s">
        <v>9</v>
      </c>
      <c r="F2072">
        <v>14</v>
      </c>
      <c r="G2072">
        <v>1.5661317110061646</v>
      </c>
      <c r="H2072">
        <v>1.5066725015640259</v>
      </c>
      <c r="I2072">
        <v>83.75</v>
      </c>
      <c r="J2072">
        <v>0.10273714363574982</v>
      </c>
      <c r="K2072">
        <v>967</v>
      </c>
      <c r="L2072">
        <v>924.75909978000004</v>
      </c>
      <c r="M2072">
        <v>5.9459224343299866E-2</v>
      </c>
      <c r="N2072">
        <v>-7.2208702564239502E-2</v>
      </c>
      <c r="O2072">
        <v>5.5838660337030888E-3</v>
      </c>
      <c r="P2072">
        <v>5.9459224343299866E-2</v>
      </c>
      <c r="Q2072">
        <v>0.11333458125591278</v>
      </c>
      <c r="R2072">
        <v>0.19112715125083923</v>
      </c>
      <c r="S2072" t="s">
        <v>38</v>
      </c>
      <c r="Z2072" s="3"/>
    </row>
    <row r="2073" spans="1:26" hidden="1" x14ac:dyDescent="0.25">
      <c r="A2073" s="10" t="str">
        <f t="shared" si="32"/>
        <v>2016Humboldt1-in-10August PeakPGE14</v>
      </c>
      <c r="B2073" s="10" t="s">
        <v>57</v>
      </c>
      <c r="C2073" s="10" t="s">
        <v>53</v>
      </c>
      <c r="D2073" s="10" t="s">
        <v>2</v>
      </c>
      <c r="E2073" s="10" t="s">
        <v>1</v>
      </c>
      <c r="F2073">
        <v>14</v>
      </c>
      <c r="G2073">
        <v>1.7305266857147217</v>
      </c>
      <c r="H2073">
        <v>1.6397711038589478</v>
      </c>
      <c r="I2073">
        <v>85.375</v>
      </c>
      <c r="J2073">
        <v>0.10273714363574982</v>
      </c>
      <c r="K2073">
        <v>967</v>
      </c>
      <c r="L2073">
        <v>924.75909978000004</v>
      </c>
      <c r="M2073">
        <v>9.0755626559257507E-2</v>
      </c>
      <c r="N2073">
        <v>-4.0912296622991562E-2</v>
      </c>
      <c r="O2073">
        <v>3.6880269646644592E-2</v>
      </c>
      <c r="P2073">
        <v>9.0755626559257507E-2</v>
      </c>
      <c r="Q2073">
        <v>0.14463098347187042</v>
      </c>
      <c r="R2073">
        <v>0.22242355346679688</v>
      </c>
      <c r="S2073" t="s">
        <v>38</v>
      </c>
      <c r="Z2073" s="3"/>
    </row>
    <row r="2074" spans="1:26" hidden="1" x14ac:dyDescent="0.25">
      <c r="A2074" s="10" t="str">
        <f t="shared" si="32"/>
        <v>2016Humboldt1-in-10August PeakCAISO15</v>
      </c>
      <c r="B2074" s="10" t="s">
        <v>57</v>
      </c>
      <c r="C2074" s="10" t="s">
        <v>53</v>
      </c>
      <c r="D2074" s="10" t="s">
        <v>2</v>
      </c>
      <c r="E2074" s="10" t="s">
        <v>1</v>
      </c>
      <c r="F2074">
        <v>15</v>
      </c>
      <c r="G2074">
        <v>2.0579500198364258</v>
      </c>
      <c r="H2074">
        <v>1.9482399225234985</v>
      </c>
      <c r="I2074">
        <v>84.625</v>
      </c>
      <c r="J2074">
        <v>0.1230589896440506</v>
      </c>
      <c r="K2074">
        <v>967</v>
      </c>
      <c r="L2074">
        <v>924.75909978000004</v>
      </c>
      <c r="M2074">
        <v>0.10971014201641083</v>
      </c>
      <c r="N2074">
        <v>-4.8002257943153381E-2</v>
      </c>
      <c r="O2074">
        <v>4.5178007334470749E-2</v>
      </c>
      <c r="P2074">
        <v>0.10971014201641083</v>
      </c>
      <c r="Q2074">
        <v>0.17424227297306061</v>
      </c>
      <c r="R2074">
        <v>0.26742255687713623</v>
      </c>
      <c r="S2074" t="s">
        <v>39</v>
      </c>
      <c r="Z2074" s="3"/>
    </row>
    <row r="2075" spans="1:26" hidden="1" x14ac:dyDescent="0.25">
      <c r="A2075" s="10" t="str">
        <f t="shared" si="32"/>
        <v>2016Humboldt1-in-2August PeakCAISO15</v>
      </c>
      <c r="B2075" s="10" t="s">
        <v>57</v>
      </c>
      <c r="C2075" s="10" t="s">
        <v>53</v>
      </c>
      <c r="D2075" s="10" t="s">
        <v>2</v>
      </c>
      <c r="E2075" s="10" t="s">
        <v>9</v>
      </c>
      <c r="F2075">
        <v>15</v>
      </c>
      <c r="G2075">
        <v>1.5620870590209961</v>
      </c>
      <c r="H2075">
        <v>1.5450813770294189</v>
      </c>
      <c r="I2075">
        <v>80.25</v>
      </c>
      <c r="J2075">
        <v>0.1230589896440506</v>
      </c>
      <c r="K2075">
        <v>967</v>
      </c>
      <c r="L2075">
        <v>924.75909978000004</v>
      </c>
      <c r="M2075">
        <v>1.7005644738674164E-2</v>
      </c>
      <c r="N2075">
        <v>-0.14070676267147064</v>
      </c>
      <c r="O2075">
        <v>-4.7526489943265915E-2</v>
      </c>
      <c r="P2075">
        <v>1.7005644738674164E-2</v>
      </c>
      <c r="Q2075">
        <v>8.1537775695323944E-2</v>
      </c>
      <c r="R2075">
        <v>0.17471805214881897</v>
      </c>
      <c r="S2075" t="s">
        <v>39</v>
      </c>
      <c r="Z2075" s="3"/>
    </row>
    <row r="2076" spans="1:26" hidden="1" x14ac:dyDescent="0.25">
      <c r="A2076" s="10" t="str">
        <f t="shared" si="32"/>
        <v>2016Humboldt1-in-2August PeakPGE15</v>
      </c>
      <c r="B2076" s="10" t="s">
        <v>57</v>
      </c>
      <c r="C2076" s="10" t="s">
        <v>53</v>
      </c>
      <c r="D2076" s="10" t="s">
        <v>2</v>
      </c>
      <c r="E2076" s="10" t="s">
        <v>9</v>
      </c>
      <c r="F2076">
        <v>15</v>
      </c>
      <c r="G2076">
        <v>1.9361426830291748</v>
      </c>
      <c r="H2076">
        <v>1.8241380453109741</v>
      </c>
      <c r="I2076">
        <v>84.875</v>
      </c>
      <c r="J2076">
        <v>0.1230589896440506</v>
      </c>
      <c r="K2076">
        <v>967</v>
      </c>
      <c r="L2076">
        <v>924.75909978000004</v>
      </c>
      <c r="M2076">
        <v>0.11200463026762009</v>
      </c>
      <c r="N2076">
        <v>-4.5707769691944122E-2</v>
      </c>
      <c r="O2076">
        <v>4.7472495585680008E-2</v>
      </c>
      <c r="P2076">
        <v>0.11200463026762009</v>
      </c>
      <c r="Q2076">
        <v>0.17653676867485046</v>
      </c>
      <c r="R2076">
        <v>0.26971703767776489</v>
      </c>
      <c r="S2076" t="s">
        <v>38</v>
      </c>
      <c r="Z2076" s="3"/>
    </row>
    <row r="2077" spans="1:26" hidden="1" x14ac:dyDescent="0.25">
      <c r="A2077" s="10" t="str">
        <f t="shared" si="32"/>
        <v>2016Humboldt1-in-10August PeakPGE15</v>
      </c>
      <c r="B2077" s="10" t="s">
        <v>57</v>
      </c>
      <c r="C2077" s="10" t="s">
        <v>53</v>
      </c>
      <c r="D2077" s="10" t="s">
        <v>2</v>
      </c>
      <c r="E2077" s="10" t="s">
        <v>1</v>
      </c>
      <c r="F2077">
        <v>15</v>
      </c>
      <c r="G2077">
        <v>2.1393773555755615</v>
      </c>
      <c r="H2077">
        <v>1.9830367565155029</v>
      </c>
      <c r="I2077">
        <v>86.9375</v>
      </c>
      <c r="J2077">
        <v>0.1230589896440506</v>
      </c>
      <c r="K2077">
        <v>967</v>
      </c>
      <c r="L2077">
        <v>924.75909978000004</v>
      </c>
      <c r="M2077">
        <v>0.15634053945541382</v>
      </c>
      <c r="N2077">
        <v>-1.3718616683036089E-3</v>
      </c>
      <c r="O2077">
        <v>9.1808408498764038E-2</v>
      </c>
      <c r="P2077">
        <v>0.15634053945541382</v>
      </c>
      <c r="Q2077">
        <v>0.2208726704120636</v>
      </c>
      <c r="R2077">
        <v>0.31405293941497803</v>
      </c>
      <c r="S2077" t="s">
        <v>38</v>
      </c>
      <c r="Z2077" s="3"/>
    </row>
    <row r="2078" spans="1:26" hidden="1" x14ac:dyDescent="0.25">
      <c r="A2078" s="10" t="str">
        <f t="shared" si="32"/>
        <v>2016Humboldt1-in-10August PeakCAISO16</v>
      </c>
      <c r="B2078" s="10" t="s">
        <v>57</v>
      </c>
      <c r="C2078" s="10" t="s">
        <v>53</v>
      </c>
      <c r="D2078" s="10" t="s">
        <v>2</v>
      </c>
      <c r="E2078" s="10" t="s">
        <v>1</v>
      </c>
      <c r="F2078">
        <v>16</v>
      </c>
      <c r="G2078">
        <v>2.4299507141113281</v>
      </c>
      <c r="H2078">
        <v>2.3032982349395752</v>
      </c>
      <c r="I2078">
        <v>84.125</v>
      </c>
      <c r="J2078">
        <v>0.15615223348140717</v>
      </c>
      <c r="K2078">
        <v>967</v>
      </c>
      <c r="L2078">
        <v>924.75909978000004</v>
      </c>
      <c r="M2078">
        <v>0.12665246427059174</v>
      </c>
      <c r="N2078">
        <v>-7.3472239077091217E-2</v>
      </c>
      <c r="O2078">
        <v>4.4766232371330261E-2</v>
      </c>
      <c r="P2078">
        <v>0.12665246427059174</v>
      </c>
      <c r="Q2078">
        <v>0.20853869616985321</v>
      </c>
      <c r="R2078">
        <v>0.32677716016769409</v>
      </c>
      <c r="S2078" t="s">
        <v>39</v>
      </c>
      <c r="Z2078" s="3"/>
    </row>
    <row r="2079" spans="1:26" hidden="1" x14ac:dyDescent="0.25">
      <c r="A2079" s="10" t="str">
        <f t="shared" si="32"/>
        <v>2016Humboldt1-in-2August PeakCAISO16</v>
      </c>
      <c r="B2079" s="10" t="s">
        <v>57</v>
      </c>
      <c r="C2079" s="10" t="s">
        <v>53</v>
      </c>
      <c r="D2079" s="10" t="s">
        <v>2</v>
      </c>
      <c r="E2079" s="10" t="s">
        <v>9</v>
      </c>
      <c r="F2079">
        <v>16</v>
      </c>
      <c r="G2079">
        <v>1.8444541692733765</v>
      </c>
      <c r="H2079">
        <v>1.82763671875</v>
      </c>
      <c r="I2079">
        <v>80.4375</v>
      </c>
      <c r="J2079">
        <v>0.15615223348140717</v>
      </c>
      <c r="K2079">
        <v>967</v>
      </c>
      <c r="L2079">
        <v>924.75909978000004</v>
      </c>
      <c r="M2079">
        <v>1.6817428171634674E-2</v>
      </c>
      <c r="N2079">
        <v>-0.18330727517604828</v>
      </c>
      <c r="O2079">
        <v>-6.5068803727626801E-2</v>
      </c>
      <c r="P2079">
        <v>1.6817428171634674E-2</v>
      </c>
      <c r="Q2079">
        <v>9.8703660070896149E-2</v>
      </c>
      <c r="R2079">
        <v>0.21694213151931763</v>
      </c>
      <c r="S2079" t="s">
        <v>39</v>
      </c>
      <c r="Z2079" s="3"/>
    </row>
    <row r="2080" spans="1:26" hidden="1" x14ac:dyDescent="0.25">
      <c r="A2080" s="10" t="str">
        <f t="shared" si="32"/>
        <v>2016Humboldt1-in-2August PeakPGE16</v>
      </c>
      <c r="B2080" s="10" t="s">
        <v>57</v>
      </c>
      <c r="C2080" s="10" t="s">
        <v>53</v>
      </c>
      <c r="D2080" s="10" t="s">
        <v>2</v>
      </c>
      <c r="E2080" s="10" t="s">
        <v>9</v>
      </c>
      <c r="F2080">
        <v>16</v>
      </c>
      <c r="G2080">
        <v>2.2861251831054687</v>
      </c>
      <c r="H2080">
        <v>2.1305639743804932</v>
      </c>
      <c r="I2080">
        <v>85.4375</v>
      </c>
      <c r="J2080">
        <v>0.15615223348140717</v>
      </c>
      <c r="K2080">
        <v>967</v>
      </c>
      <c r="L2080">
        <v>924.75909978000004</v>
      </c>
      <c r="M2080">
        <v>0.1555611789226532</v>
      </c>
      <c r="N2080">
        <v>-4.4563524425029755E-2</v>
      </c>
      <c r="O2080">
        <v>7.3674947023391724E-2</v>
      </c>
      <c r="P2080">
        <v>0.1555611789226532</v>
      </c>
      <c r="Q2080">
        <v>0.23744741082191467</v>
      </c>
      <c r="R2080">
        <v>0.35568588972091675</v>
      </c>
      <c r="S2080" t="s">
        <v>38</v>
      </c>
      <c r="Z2080" s="3"/>
    </row>
    <row r="2081" spans="1:26" hidden="1" x14ac:dyDescent="0.25">
      <c r="A2081" s="10" t="str">
        <f t="shared" si="32"/>
        <v>2016Humboldt1-in-10August PeakPGE16</v>
      </c>
      <c r="B2081" s="10" t="s">
        <v>57</v>
      </c>
      <c r="C2081" s="10" t="s">
        <v>53</v>
      </c>
      <c r="D2081" s="10" t="s">
        <v>2</v>
      </c>
      <c r="E2081" s="10" t="s">
        <v>1</v>
      </c>
      <c r="F2081">
        <v>16</v>
      </c>
      <c r="G2081">
        <v>2.5260970592498779</v>
      </c>
      <c r="H2081">
        <v>2.3250429630279541</v>
      </c>
      <c r="I2081">
        <v>86.875</v>
      </c>
      <c r="J2081">
        <v>0.15615223348140717</v>
      </c>
      <c r="K2081">
        <v>967</v>
      </c>
      <c r="L2081">
        <v>924.75909978000004</v>
      </c>
      <c r="M2081">
        <v>0.20105409622192383</v>
      </c>
      <c r="N2081">
        <v>9.2939380556344986E-4</v>
      </c>
      <c r="O2081">
        <v>0.11916786432266235</v>
      </c>
      <c r="P2081">
        <v>0.20105409622192383</v>
      </c>
      <c r="Q2081">
        <v>0.2829403281211853</v>
      </c>
      <c r="R2081">
        <v>0.40117880702018738</v>
      </c>
      <c r="S2081" t="s">
        <v>38</v>
      </c>
      <c r="Z2081" s="3"/>
    </row>
    <row r="2082" spans="1:26" hidden="1" x14ac:dyDescent="0.25">
      <c r="A2082" s="10" t="str">
        <f t="shared" si="32"/>
        <v>2016Humboldt1-in-2August PeakCAISO17</v>
      </c>
      <c r="B2082" s="10" t="s">
        <v>57</v>
      </c>
      <c r="C2082" s="10" t="s">
        <v>53</v>
      </c>
      <c r="D2082" s="10" t="s">
        <v>2</v>
      </c>
      <c r="E2082" s="10" t="s">
        <v>9</v>
      </c>
      <c r="F2082">
        <v>17</v>
      </c>
      <c r="G2082">
        <v>2.0648059844970703</v>
      </c>
      <c r="H2082">
        <v>1.9317226409912109</v>
      </c>
      <c r="I2082">
        <v>80.375</v>
      </c>
      <c r="J2082">
        <v>0.16046801209449768</v>
      </c>
      <c r="K2082">
        <v>967</v>
      </c>
      <c r="L2082">
        <v>924.75909978000004</v>
      </c>
      <c r="M2082">
        <v>0.13308335840702057</v>
      </c>
      <c r="N2082">
        <v>-7.257244735956192E-2</v>
      </c>
      <c r="O2082">
        <v>4.8933934420347214E-2</v>
      </c>
      <c r="P2082">
        <v>0.13308335840702057</v>
      </c>
      <c r="Q2082">
        <v>0.21723277866840363</v>
      </c>
      <c r="R2082">
        <v>0.33873915672302246</v>
      </c>
      <c r="S2082" t="s">
        <v>39</v>
      </c>
      <c r="Z2082" s="3"/>
    </row>
    <row r="2083" spans="1:26" hidden="1" x14ac:dyDescent="0.25">
      <c r="A2083" s="10" t="str">
        <f t="shared" si="32"/>
        <v>2016Humboldt1-in-10August PeakCAISO17</v>
      </c>
      <c r="B2083" s="10" t="s">
        <v>57</v>
      </c>
      <c r="C2083" s="10" t="s">
        <v>53</v>
      </c>
      <c r="D2083" s="10" t="s">
        <v>2</v>
      </c>
      <c r="E2083" s="10" t="s">
        <v>1</v>
      </c>
      <c r="F2083">
        <v>17</v>
      </c>
      <c r="G2083">
        <v>2.720250129699707</v>
      </c>
      <c r="H2083">
        <v>2.5032260417938232</v>
      </c>
      <c r="I2083">
        <v>82.75</v>
      </c>
      <c r="J2083">
        <v>0.16046801209449768</v>
      </c>
      <c r="K2083">
        <v>967</v>
      </c>
      <c r="L2083">
        <v>924.75909978000004</v>
      </c>
      <c r="M2083">
        <v>0.21702399849891663</v>
      </c>
      <c r="N2083">
        <v>1.1368194594979286E-2</v>
      </c>
      <c r="O2083">
        <v>0.13287457823753357</v>
      </c>
      <c r="P2083">
        <v>0.21702399849891663</v>
      </c>
      <c r="Q2083">
        <v>0.30117341876029968</v>
      </c>
      <c r="R2083">
        <v>0.42267981171607971</v>
      </c>
      <c r="S2083" t="s">
        <v>39</v>
      </c>
      <c r="Z2083" s="3"/>
    </row>
    <row r="2084" spans="1:26" hidden="1" x14ac:dyDescent="0.25">
      <c r="A2084" s="10" t="str">
        <f t="shared" si="32"/>
        <v>2016Humboldt1-in-10August PeakPGE17</v>
      </c>
      <c r="B2084" s="10" t="s">
        <v>57</v>
      </c>
      <c r="C2084" s="10" t="s">
        <v>53</v>
      </c>
      <c r="D2084" s="10" t="s">
        <v>2</v>
      </c>
      <c r="E2084" s="10" t="s">
        <v>1</v>
      </c>
      <c r="F2084">
        <v>17</v>
      </c>
      <c r="G2084">
        <v>2.8278827667236328</v>
      </c>
      <c r="H2084">
        <v>2.5467140674591064</v>
      </c>
      <c r="I2084">
        <v>85.5</v>
      </c>
      <c r="J2084">
        <v>0.16046801209449768</v>
      </c>
      <c r="K2084">
        <v>967</v>
      </c>
      <c r="L2084">
        <v>924.75909978000004</v>
      </c>
      <c r="M2084">
        <v>0.28116875886917114</v>
      </c>
      <c r="N2084">
        <v>7.5512953102588654E-2</v>
      </c>
      <c r="O2084">
        <v>0.19701933860778809</v>
      </c>
      <c r="P2084">
        <v>0.28116875886917114</v>
      </c>
      <c r="Q2084">
        <v>0.3653181791305542</v>
      </c>
      <c r="R2084">
        <v>0.48682457208633423</v>
      </c>
      <c r="S2084" t="s">
        <v>38</v>
      </c>
      <c r="Z2084" s="3"/>
    </row>
    <row r="2085" spans="1:26" hidden="1" x14ac:dyDescent="0.25">
      <c r="A2085" s="10" t="str">
        <f t="shared" si="32"/>
        <v>2016Humboldt1-in-2August PeakPGE17</v>
      </c>
      <c r="B2085" s="10" t="s">
        <v>57</v>
      </c>
      <c r="C2085" s="10" t="s">
        <v>53</v>
      </c>
      <c r="D2085" s="10" t="s">
        <v>2</v>
      </c>
      <c r="E2085" s="10" t="s">
        <v>9</v>
      </c>
      <c r="F2085">
        <v>17</v>
      </c>
      <c r="G2085">
        <v>2.5592422485351563</v>
      </c>
      <c r="H2085">
        <v>2.3216109275817871</v>
      </c>
      <c r="I2085">
        <v>84.125</v>
      </c>
      <c r="J2085">
        <v>0.16046801209449768</v>
      </c>
      <c r="K2085">
        <v>967</v>
      </c>
      <c r="L2085">
        <v>924.75909978000004</v>
      </c>
      <c r="M2085">
        <v>0.23763126134872437</v>
      </c>
      <c r="N2085">
        <v>3.1975455582141876E-2</v>
      </c>
      <c r="O2085">
        <v>0.15348184108734131</v>
      </c>
      <c r="P2085">
        <v>0.23763126134872437</v>
      </c>
      <c r="Q2085">
        <v>0.32178068161010742</v>
      </c>
      <c r="R2085">
        <v>0.44328707456588745</v>
      </c>
      <c r="S2085" t="s">
        <v>38</v>
      </c>
      <c r="Z2085" s="3"/>
    </row>
    <row r="2086" spans="1:26" hidden="1" x14ac:dyDescent="0.25">
      <c r="A2086" s="10" t="str">
        <f t="shared" si="32"/>
        <v>2016Humboldt1-in-10August PeakCAISO18</v>
      </c>
      <c r="B2086" s="10" t="s">
        <v>57</v>
      </c>
      <c r="C2086" s="10" t="s">
        <v>53</v>
      </c>
      <c r="D2086" s="10" t="s">
        <v>2</v>
      </c>
      <c r="E2086" s="10" t="s">
        <v>1</v>
      </c>
      <c r="F2086">
        <v>18</v>
      </c>
      <c r="G2086">
        <v>2.8982710838317871</v>
      </c>
      <c r="H2086">
        <v>2.722877025604248</v>
      </c>
      <c r="I2086">
        <v>81.5625</v>
      </c>
      <c r="J2086">
        <v>0.13599415123462677</v>
      </c>
      <c r="K2086">
        <v>967</v>
      </c>
      <c r="L2086">
        <v>924.75909978000004</v>
      </c>
      <c r="M2086">
        <v>0.17539414763450623</v>
      </c>
      <c r="N2086">
        <v>1.1040434474125504E-3</v>
      </c>
      <c r="O2086">
        <v>0.10407881438732147</v>
      </c>
      <c r="P2086">
        <v>0.17539414763450623</v>
      </c>
      <c r="Q2086">
        <v>0.24670948088169098</v>
      </c>
      <c r="R2086">
        <v>0.34968423843383789</v>
      </c>
      <c r="S2086" t="s">
        <v>39</v>
      </c>
      <c r="Z2086" s="3"/>
    </row>
    <row r="2087" spans="1:26" hidden="1" x14ac:dyDescent="0.25">
      <c r="A2087" s="10" t="str">
        <f t="shared" si="32"/>
        <v>2016Humboldt1-in-2August PeakCAISO18</v>
      </c>
      <c r="B2087" s="10" t="s">
        <v>57</v>
      </c>
      <c r="C2087" s="10" t="s">
        <v>53</v>
      </c>
      <c r="D2087" s="10" t="s">
        <v>2</v>
      </c>
      <c r="E2087" s="10" t="s">
        <v>9</v>
      </c>
      <c r="F2087">
        <v>18</v>
      </c>
      <c r="G2087">
        <v>2.1999328136444092</v>
      </c>
      <c r="H2087">
        <v>2.1446602344512939</v>
      </c>
      <c r="I2087">
        <v>77.125</v>
      </c>
      <c r="J2087">
        <v>0.13599415123462677</v>
      </c>
      <c r="K2087">
        <v>967</v>
      </c>
      <c r="L2087">
        <v>924.75909978000004</v>
      </c>
      <c r="M2087">
        <v>5.5272523313760757E-2</v>
      </c>
      <c r="N2087">
        <v>-0.1190175786614418</v>
      </c>
      <c r="O2087">
        <v>-1.6042809933423996E-2</v>
      </c>
      <c r="P2087">
        <v>5.5272523313760757E-2</v>
      </c>
      <c r="Q2087">
        <v>0.12658785283565521</v>
      </c>
      <c r="R2087">
        <v>0.22956262528896332</v>
      </c>
      <c r="S2087" t="s">
        <v>39</v>
      </c>
      <c r="Z2087" s="3"/>
    </row>
    <row r="2088" spans="1:26" hidden="1" x14ac:dyDescent="0.25">
      <c r="A2088" s="10" t="str">
        <f t="shared" si="32"/>
        <v>2016Humboldt1-in-10August PeakPGE18</v>
      </c>
      <c r="B2088" s="10" t="s">
        <v>57</v>
      </c>
      <c r="C2088" s="10" t="s">
        <v>53</v>
      </c>
      <c r="D2088" s="10" t="s">
        <v>2</v>
      </c>
      <c r="E2088" s="10" t="s">
        <v>1</v>
      </c>
      <c r="F2088">
        <v>18</v>
      </c>
      <c r="G2088">
        <v>3.0129477977752686</v>
      </c>
      <c r="H2088">
        <v>2.7663869857788086</v>
      </c>
      <c r="I2088">
        <v>84.3125</v>
      </c>
      <c r="J2088">
        <v>0.13599415123462677</v>
      </c>
      <c r="K2088">
        <v>967</v>
      </c>
      <c r="L2088">
        <v>924.75909978000004</v>
      </c>
      <c r="M2088">
        <v>0.24656075239181519</v>
      </c>
      <c r="N2088">
        <v>7.2270646691322327E-2</v>
      </c>
      <c r="O2088">
        <v>0.17524541914463043</v>
      </c>
      <c r="P2088">
        <v>0.24656075239181519</v>
      </c>
      <c r="Q2088">
        <v>0.31787607073783875</v>
      </c>
      <c r="R2088">
        <v>0.42085084319114685</v>
      </c>
      <c r="S2088" t="s">
        <v>38</v>
      </c>
      <c r="Z2088" s="3"/>
    </row>
    <row r="2089" spans="1:26" hidden="1" x14ac:dyDescent="0.25">
      <c r="A2089" s="10" t="str">
        <f t="shared" si="32"/>
        <v>2016Humboldt1-in-2August PeakPGE18</v>
      </c>
      <c r="B2089" s="10" t="s">
        <v>57</v>
      </c>
      <c r="C2089" s="10" t="s">
        <v>53</v>
      </c>
      <c r="D2089" s="10" t="s">
        <v>2</v>
      </c>
      <c r="E2089" s="10" t="s">
        <v>9</v>
      </c>
      <c r="F2089">
        <v>18</v>
      </c>
      <c r="G2089">
        <v>2.7267262935638428</v>
      </c>
      <c r="H2089">
        <v>2.5317504405975342</v>
      </c>
      <c r="I2089">
        <v>82.5</v>
      </c>
      <c r="J2089">
        <v>0.13599415123462677</v>
      </c>
      <c r="K2089">
        <v>967</v>
      </c>
      <c r="L2089">
        <v>924.75909978000004</v>
      </c>
      <c r="M2089">
        <v>0.19497595727443695</v>
      </c>
      <c r="N2089">
        <v>2.0685853436589241E-2</v>
      </c>
      <c r="O2089">
        <v>0.1236606240272522</v>
      </c>
      <c r="P2089">
        <v>0.19497595727443695</v>
      </c>
      <c r="Q2089">
        <v>0.2662912905216217</v>
      </c>
      <c r="R2089">
        <v>0.36926606297492981</v>
      </c>
      <c r="S2089" t="s">
        <v>38</v>
      </c>
      <c r="Z2089" s="3"/>
    </row>
    <row r="2090" spans="1:26" hidden="1" x14ac:dyDescent="0.25">
      <c r="A2090" s="10" t="str">
        <f t="shared" si="32"/>
        <v>2016Humboldt1-in-10August PeakCAISO19</v>
      </c>
      <c r="B2090" s="10" t="s">
        <v>57</v>
      </c>
      <c r="C2090" s="10" t="s">
        <v>53</v>
      </c>
      <c r="D2090" s="10" t="s">
        <v>2</v>
      </c>
      <c r="E2090" s="10" t="s">
        <v>1</v>
      </c>
      <c r="F2090">
        <v>19</v>
      </c>
      <c r="G2090">
        <v>2.8968591690063477</v>
      </c>
      <c r="H2090">
        <v>3.0860538482666016</v>
      </c>
      <c r="I2090">
        <v>78.75</v>
      </c>
      <c r="J2090">
        <v>0.11742977052927017</v>
      </c>
      <c r="K2090">
        <v>967</v>
      </c>
      <c r="L2090">
        <v>924.75909978000004</v>
      </c>
      <c r="M2090">
        <v>-0.18919461965560913</v>
      </c>
      <c r="N2090">
        <v>-0.339692622423172</v>
      </c>
      <c r="O2090">
        <v>-0.2507748007774353</v>
      </c>
      <c r="P2090">
        <v>-0.18919461965560913</v>
      </c>
      <c r="Q2090">
        <v>-0.12761445343494415</v>
      </c>
      <c r="R2090">
        <v>-3.8696624338626862E-2</v>
      </c>
      <c r="S2090" t="s">
        <v>39</v>
      </c>
      <c r="Z2090" s="3"/>
    </row>
    <row r="2091" spans="1:26" hidden="1" x14ac:dyDescent="0.25">
      <c r="A2091" s="10" t="str">
        <f t="shared" si="32"/>
        <v>2016Humboldt1-in-2August PeakCAISO19</v>
      </c>
      <c r="B2091" s="10" t="s">
        <v>57</v>
      </c>
      <c r="C2091" s="10" t="s">
        <v>53</v>
      </c>
      <c r="D2091" s="10" t="s">
        <v>2</v>
      </c>
      <c r="E2091" s="10" t="s">
        <v>9</v>
      </c>
      <c r="F2091">
        <v>19</v>
      </c>
      <c r="G2091">
        <v>2.1988611221313477</v>
      </c>
      <c r="H2091">
        <v>2.3745014667510986</v>
      </c>
      <c r="I2091">
        <v>74.625</v>
      </c>
      <c r="J2091">
        <v>0.11742977052927017</v>
      </c>
      <c r="K2091">
        <v>967</v>
      </c>
      <c r="L2091">
        <v>924.75909978000004</v>
      </c>
      <c r="M2091">
        <v>-0.17564040422439575</v>
      </c>
      <c r="N2091">
        <v>-0.32613840699195862</v>
      </c>
      <c r="O2091">
        <v>-0.23722057044506073</v>
      </c>
      <c r="P2091">
        <v>-0.17564040422439575</v>
      </c>
      <c r="Q2091">
        <v>-0.11406023055315018</v>
      </c>
      <c r="R2091">
        <v>-2.5142410770058632E-2</v>
      </c>
      <c r="S2091" t="s">
        <v>39</v>
      </c>
      <c r="Z2091" s="3"/>
    </row>
    <row r="2092" spans="1:26" hidden="1" x14ac:dyDescent="0.25">
      <c r="A2092" s="10" t="str">
        <f t="shared" si="32"/>
        <v>2016Humboldt1-in-2August PeakPGE19</v>
      </c>
      <c r="B2092" s="10" t="s">
        <v>57</v>
      </c>
      <c r="C2092" s="10" t="s">
        <v>53</v>
      </c>
      <c r="D2092" s="10" t="s">
        <v>2</v>
      </c>
      <c r="E2092" s="10" t="s">
        <v>9</v>
      </c>
      <c r="F2092">
        <v>19</v>
      </c>
      <c r="G2092">
        <v>2.725398063659668</v>
      </c>
      <c r="H2092">
        <v>2.9121291637420654</v>
      </c>
      <c r="I2092">
        <v>80.375</v>
      </c>
      <c r="J2092">
        <v>0.11742977052927017</v>
      </c>
      <c r="K2092">
        <v>967</v>
      </c>
      <c r="L2092">
        <v>924.75909978000004</v>
      </c>
      <c r="M2092">
        <v>-0.18673104047775269</v>
      </c>
      <c r="N2092">
        <v>-0.33722904324531555</v>
      </c>
      <c r="O2092">
        <v>-0.24831120669841766</v>
      </c>
      <c r="P2092">
        <v>-0.18673104047775269</v>
      </c>
      <c r="Q2092">
        <v>-0.12515087425708771</v>
      </c>
      <c r="R2092">
        <v>-3.6233045160770416E-2</v>
      </c>
      <c r="S2092" t="s">
        <v>38</v>
      </c>
      <c r="Z2092" s="3"/>
    </row>
    <row r="2093" spans="1:26" hidden="1" x14ac:dyDescent="0.25">
      <c r="A2093" s="10" t="str">
        <f t="shared" si="32"/>
        <v>2016Humboldt1-in-10August PeakPGE19</v>
      </c>
      <c r="B2093" s="10" t="s">
        <v>57</v>
      </c>
      <c r="C2093" s="10" t="s">
        <v>53</v>
      </c>
      <c r="D2093" s="10" t="s">
        <v>2</v>
      </c>
      <c r="E2093" s="10" t="s">
        <v>1</v>
      </c>
      <c r="F2093">
        <v>19</v>
      </c>
      <c r="G2093">
        <v>3.0114798545837402</v>
      </c>
      <c r="H2093">
        <v>3.2057390213012695</v>
      </c>
      <c r="I2093">
        <v>81.875</v>
      </c>
      <c r="J2093">
        <v>0.11742977052927017</v>
      </c>
      <c r="K2093">
        <v>967</v>
      </c>
      <c r="L2093">
        <v>924.75909978000004</v>
      </c>
      <c r="M2093">
        <v>-0.19425910711288452</v>
      </c>
      <c r="N2093">
        <v>-0.34475710988044739</v>
      </c>
      <c r="O2093">
        <v>-0.25583928823471069</v>
      </c>
      <c r="P2093">
        <v>-0.19425910711288452</v>
      </c>
      <c r="Q2093">
        <v>-0.13267894089221954</v>
      </c>
      <c r="R2093">
        <v>-4.3761111795902252E-2</v>
      </c>
      <c r="S2093" t="s">
        <v>38</v>
      </c>
      <c r="Z2093" s="3"/>
    </row>
    <row r="2094" spans="1:26" hidden="1" x14ac:dyDescent="0.25">
      <c r="A2094" s="10" t="str">
        <f t="shared" si="32"/>
        <v>2016Humboldt1-in-2August PeakCAISO20</v>
      </c>
      <c r="B2094" s="10" t="s">
        <v>57</v>
      </c>
      <c r="C2094" s="10" t="s">
        <v>53</v>
      </c>
      <c r="D2094" s="10" t="s">
        <v>2</v>
      </c>
      <c r="E2094" s="10" t="s">
        <v>9</v>
      </c>
      <c r="F2094">
        <v>20</v>
      </c>
      <c r="G2094">
        <v>2.0194582939147949</v>
      </c>
      <c r="H2094">
        <v>2.1003375053405762</v>
      </c>
      <c r="I2094">
        <v>71.4375</v>
      </c>
      <c r="J2094">
        <v>7.6294809579849243E-2</v>
      </c>
      <c r="K2094">
        <v>967</v>
      </c>
      <c r="L2094">
        <v>924.75909978000004</v>
      </c>
      <c r="M2094">
        <v>-8.0879241228103638E-2</v>
      </c>
      <c r="N2094">
        <v>-0.17865866422653198</v>
      </c>
      <c r="O2094">
        <v>-0.12088824063539505</v>
      </c>
      <c r="P2094">
        <v>-8.0879241228103638E-2</v>
      </c>
      <c r="Q2094">
        <v>-4.0870241820812225E-2</v>
      </c>
      <c r="R2094">
        <v>1.6900187358260155E-2</v>
      </c>
      <c r="S2094" t="s">
        <v>39</v>
      </c>
      <c r="Z2094" s="3"/>
    </row>
    <row r="2095" spans="1:26" hidden="1" x14ac:dyDescent="0.25">
      <c r="A2095" s="10" t="str">
        <f t="shared" si="32"/>
        <v>2016Humboldt1-in-10August PeakCAISO20</v>
      </c>
      <c r="B2095" s="10" t="s">
        <v>57</v>
      </c>
      <c r="C2095" s="10" t="s">
        <v>53</v>
      </c>
      <c r="D2095" s="10" t="s">
        <v>2</v>
      </c>
      <c r="E2095" s="10" t="s">
        <v>1</v>
      </c>
      <c r="F2095">
        <v>20</v>
      </c>
      <c r="G2095">
        <v>2.6605076789855957</v>
      </c>
      <c r="H2095">
        <v>2.7879362106323242</v>
      </c>
      <c r="I2095">
        <v>74.5</v>
      </c>
      <c r="J2095">
        <v>7.6294809579849243E-2</v>
      </c>
      <c r="K2095">
        <v>967</v>
      </c>
      <c r="L2095">
        <v>924.75909978000004</v>
      </c>
      <c r="M2095">
        <v>-0.12742854654788971</v>
      </c>
      <c r="N2095">
        <v>-0.22520796954631805</v>
      </c>
      <c r="O2095">
        <v>-0.16743753850460052</v>
      </c>
      <c r="P2095">
        <v>-0.12742854654788971</v>
      </c>
      <c r="Q2095">
        <v>-8.7419547140598297E-2</v>
      </c>
      <c r="R2095">
        <v>-2.9649117961525917E-2</v>
      </c>
      <c r="S2095" t="s">
        <v>39</v>
      </c>
      <c r="Z2095" s="3"/>
    </row>
    <row r="2096" spans="1:26" hidden="1" x14ac:dyDescent="0.25">
      <c r="A2096" s="10" t="str">
        <f t="shared" si="32"/>
        <v>2016Humboldt1-in-10August PeakPGE20</v>
      </c>
      <c r="B2096" s="10" t="s">
        <v>57</v>
      </c>
      <c r="C2096" s="10" t="s">
        <v>53</v>
      </c>
      <c r="D2096" s="10" t="s">
        <v>2</v>
      </c>
      <c r="E2096" s="10" t="s">
        <v>1</v>
      </c>
      <c r="F2096">
        <v>20</v>
      </c>
      <c r="G2096">
        <v>2.7657763957977295</v>
      </c>
      <c r="H2096">
        <v>2.9173405170440674</v>
      </c>
      <c r="I2096">
        <v>77.8125</v>
      </c>
      <c r="J2096">
        <v>7.6294809579849243E-2</v>
      </c>
      <c r="K2096">
        <v>967</v>
      </c>
      <c r="L2096">
        <v>924.75909978000004</v>
      </c>
      <c r="M2096">
        <v>-0.1515640914440155</v>
      </c>
      <c r="N2096">
        <v>-0.24934351444244385</v>
      </c>
      <c r="O2096">
        <v>-0.19157308340072632</v>
      </c>
      <c r="P2096">
        <v>-0.1515640914440155</v>
      </c>
      <c r="Q2096">
        <v>-0.11155509203672409</v>
      </c>
      <c r="R2096">
        <v>-5.378466472029686E-2</v>
      </c>
      <c r="S2096" t="s">
        <v>38</v>
      </c>
      <c r="Z2096" s="3"/>
    </row>
    <row r="2097" spans="1:26" hidden="1" x14ac:dyDescent="0.25">
      <c r="A2097" s="10" t="str">
        <f t="shared" si="32"/>
        <v>2016Humboldt1-in-2August PeakPGE20</v>
      </c>
      <c r="B2097" s="10" t="s">
        <v>57</v>
      </c>
      <c r="C2097" s="10" t="s">
        <v>53</v>
      </c>
      <c r="D2097" s="10" t="s">
        <v>2</v>
      </c>
      <c r="E2097" s="10" t="s">
        <v>9</v>
      </c>
      <c r="F2097">
        <v>20</v>
      </c>
      <c r="G2097">
        <v>2.5030355453491211</v>
      </c>
      <c r="H2097">
        <v>2.6322855949401855</v>
      </c>
      <c r="I2097">
        <v>76.6875</v>
      </c>
      <c r="J2097">
        <v>7.6294809579849243E-2</v>
      </c>
      <c r="K2097">
        <v>967</v>
      </c>
      <c r="L2097">
        <v>924.75909978000004</v>
      </c>
      <c r="M2097">
        <v>-0.12924997508525848</v>
      </c>
      <c r="N2097">
        <v>-0.22702939808368683</v>
      </c>
      <c r="O2097">
        <v>-0.1692589670419693</v>
      </c>
      <c r="P2097">
        <v>-0.12924997508525848</v>
      </c>
      <c r="Q2097">
        <v>-8.9240975677967072E-2</v>
      </c>
      <c r="R2097">
        <v>-3.1470548361539841E-2</v>
      </c>
      <c r="S2097" t="s">
        <v>38</v>
      </c>
      <c r="Z2097" s="3"/>
    </row>
    <row r="2098" spans="1:26" hidden="1" x14ac:dyDescent="0.25">
      <c r="A2098" s="10" t="str">
        <f t="shared" si="32"/>
        <v>2016Humboldt1-in-10August PeakCAISO21</v>
      </c>
      <c r="B2098" s="10" t="s">
        <v>57</v>
      </c>
      <c r="C2098" s="10" t="s">
        <v>53</v>
      </c>
      <c r="D2098" s="10" t="s">
        <v>2</v>
      </c>
      <c r="E2098" s="10" t="s">
        <v>1</v>
      </c>
      <c r="F2098">
        <v>21</v>
      </c>
      <c r="G2098">
        <v>2.2724978923797607</v>
      </c>
      <c r="H2098">
        <v>2.3155496120452881</v>
      </c>
      <c r="I2098">
        <v>71.125</v>
      </c>
      <c r="J2098">
        <v>7.6630406081676483E-2</v>
      </c>
      <c r="K2098">
        <v>967</v>
      </c>
      <c r="L2098">
        <v>924.75909978000004</v>
      </c>
      <c r="M2098">
        <v>-4.3051768094301224E-2</v>
      </c>
      <c r="N2098">
        <v>-0.14126129448413849</v>
      </c>
      <c r="O2098">
        <v>-8.3236753940582275E-2</v>
      </c>
      <c r="P2098">
        <v>-4.3051768094301224E-2</v>
      </c>
      <c r="Q2098">
        <v>-2.8667831793427467E-3</v>
      </c>
      <c r="R2098">
        <v>5.515776202082634E-2</v>
      </c>
      <c r="S2098" t="s">
        <v>39</v>
      </c>
      <c r="Z2098" s="3"/>
    </row>
    <row r="2099" spans="1:26" hidden="1" x14ac:dyDescent="0.25">
      <c r="A2099" s="10" t="str">
        <f t="shared" si="32"/>
        <v>2016Humboldt1-in-2August PeakCAISO21</v>
      </c>
      <c r="B2099" s="10" t="s">
        <v>57</v>
      </c>
      <c r="C2099" s="10" t="s">
        <v>53</v>
      </c>
      <c r="D2099" s="10" t="s">
        <v>2</v>
      </c>
      <c r="E2099" s="10" t="s">
        <v>9</v>
      </c>
      <c r="F2099">
        <v>21</v>
      </c>
      <c r="G2099">
        <v>1.7249395847320557</v>
      </c>
      <c r="H2099">
        <v>1.7247627973556519</v>
      </c>
      <c r="I2099">
        <v>68.5</v>
      </c>
      <c r="J2099">
        <v>7.6630406081676483E-2</v>
      </c>
      <c r="K2099">
        <v>967</v>
      </c>
      <c r="L2099">
        <v>924.75909978000004</v>
      </c>
      <c r="M2099">
        <v>1.7677366849966347E-4</v>
      </c>
      <c r="N2099">
        <v>-9.8032757639884949E-2</v>
      </c>
      <c r="O2099">
        <v>-4.0008209645748138E-2</v>
      </c>
      <c r="P2099">
        <v>1.7677366849966347E-4</v>
      </c>
      <c r="Q2099">
        <v>4.0361758321523666E-2</v>
      </c>
      <c r="R2099">
        <v>9.8386302590370178E-2</v>
      </c>
      <c r="S2099" t="s">
        <v>39</v>
      </c>
      <c r="Z2099" s="3"/>
    </row>
    <row r="2100" spans="1:26" hidden="1" x14ac:dyDescent="0.25">
      <c r="A2100" s="10" t="str">
        <f t="shared" si="32"/>
        <v>2016Humboldt1-in-2August PeakPGE21</v>
      </c>
      <c r="B2100" s="10" t="s">
        <v>57</v>
      </c>
      <c r="C2100" s="10" t="s">
        <v>53</v>
      </c>
      <c r="D2100" s="10" t="s">
        <v>2</v>
      </c>
      <c r="E2100" s="10" t="s">
        <v>9</v>
      </c>
      <c r="F2100">
        <v>21</v>
      </c>
      <c r="G2100">
        <v>2.1379916667938232</v>
      </c>
      <c r="H2100">
        <v>2.1801073551177979</v>
      </c>
      <c r="I2100">
        <v>72.5625</v>
      </c>
      <c r="J2100">
        <v>7.6630406081676483E-2</v>
      </c>
      <c r="K2100">
        <v>967</v>
      </c>
      <c r="L2100">
        <v>924.75909978000004</v>
      </c>
      <c r="M2100">
        <v>-4.2115785181522369E-2</v>
      </c>
      <c r="N2100">
        <v>-0.14032530784606934</v>
      </c>
      <c r="O2100">
        <v>-8.2300767302513123E-2</v>
      </c>
      <c r="P2100">
        <v>-4.2115785181522369E-2</v>
      </c>
      <c r="Q2100">
        <v>-1.9308002665638924E-3</v>
      </c>
      <c r="R2100">
        <v>5.6093744933605194E-2</v>
      </c>
      <c r="S2100" t="s">
        <v>38</v>
      </c>
      <c r="Z2100" s="3"/>
    </row>
    <row r="2101" spans="1:26" hidden="1" x14ac:dyDescent="0.25">
      <c r="A2101" s="10" t="str">
        <f t="shared" si="32"/>
        <v>2016Humboldt1-in-10August PeakPGE21</v>
      </c>
      <c r="B2101" s="10" t="s">
        <v>57</v>
      </c>
      <c r="C2101" s="10" t="s">
        <v>53</v>
      </c>
      <c r="D2101" s="10" t="s">
        <v>2</v>
      </c>
      <c r="E2101" s="10" t="s">
        <v>1</v>
      </c>
      <c r="F2101">
        <v>21</v>
      </c>
      <c r="G2101">
        <v>2.3624143600463867</v>
      </c>
      <c r="H2101">
        <v>2.4262533187866211</v>
      </c>
      <c r="I2101">
        <v>73.375</v>
      </c>
      <c r="J2101">
        <v>7.6630406081676483E-2</v>
      </c>
      <c r="K2101">
        <v>967</v>
      </c>
      <c r="L2101">
        <v>924.75909978000004</v>
      </c>
      <c r="M2101">
        <v>-6.3838936388492584E-2</v>
      </c>
      <c r="N2101">
        <v>-0.16204845905303955</v>
      </c>
      <c r="O2101">
        <v>-0.10402391850948334</v>
      </c>
      <c r="P2101">
        <v>-6.3838936388492584E-2</v>
      </c>
      <c r="Q2101">
        <v>-2.3653950542211533E-2</v>
      </c>
      <c r="R2101">
        <v>3.4370593726634979E-2</v>
      </c>
      <c r="S2101" t="s">
        <v>38</v>
      </c>
      <c r="Z2101" s="3"/>
    </row>
    <row r="2102" spans="1:26" hidden="1" x14ac:dyDescent="0.25">
      <c r="A2102" s="10" t="str">
        <f t="shared" si="32"/>
        <v>2016Humboldt1-in-10August PeakCAISO22</v>
      </c>
      <c r="B2102" s="10" t="s">
        <v>57</v>
      </c>
      <c r="C2102" s="10" t="s">
        <v>53</v>
      </c>
      <c r="D2102" s="10" t="s">
        <v>2</v>
      </c>
      <c r="E2102" s="10" t="s">
        <v>1</v>
      </c>
      <c r="F2102">
        <v>22</v>
      </c>
      <c r="G2102">
        <v>1.8180356025695801</v>
      </c>
      <c r="H2102">
        <v>1.8041346073150635</v>
      </c>
      <c r="I2102">
        <v>67.875</v>
      </c>
      <c r="J2102">
        <v>6.3674606382846832E-2</v>
      </c>
      <c r="K2102">
        <v>967</v>
      </c>
      <c r="L2102">
        <v>924.75909978000004</v>
      </c>
      <c r="M2102">
        <v>1.3901018537580967E-2</v>
      </c>
      <c r="N2102">
        <v>-6.7704357206821442E-2</v>
      </c>
      <c r="O2102">
        <v>-1.9489945843815804E-2</v>
      </c>
      <c r="P2102">
        <v>1.3901018537580967E-2</v>
      </c>
      <c r="Q2102">
        <v>4.7291982918977737E-2</v>
      </c>
      <c r="R2102">
        <v>9.5506392419338226E-2</v>
      </c>
      <c r="S2102" t="s">
        <v>39</v>
      </c>
      <c r="Z2102" s="3"/>
    </row>
    <row r="2103" spans="1:26" hidden="1" x14ac:dyDescent="0.25">
      <c r="A2103" s="10" t="str">
        <f t="shared" si="32"/>
        <v>2016Humboldt1-in-2August PeakCAISO22</v>
      </c>
      <c r="B2103" s="10" t="s">
        <v>57</v>
      </c>
      <c r="C2103" s="10" t="s">
        <v>53</v>
      </c>
      <c r="D2103" s="10" t="s">
        <v>2</v>
      </c>
      <c r="E2103" s="10" t="s">
        <v>9</v>
      </c>
      <c r="F2103">
        <v>22</v>
      </c>
      <c r="G2103">
        <v>1.3799800872802734</v>
      </c>
      <c r="H2103">
        <v>1.3237028121948242</v>
      </c>
      <c r="I2103">
        <v>65.6875</v>
      </c>
      <c r="J2103">
        <v>6.3674606382846832E-2</v>
      </c>
      <c r="K2103">
        <v>967</v>
      </c>
      <c r="L2103">
        <v>924.75909978000004</v>
      </c>
      <c r="M2103">
        <v>5.6277286261320114E-2</v>
      </c>
      <c r="N2103">
        <v>-2.532808855175972E-2</v>
      </c>
      <c r="O2103">
        <v>2.2886322811245918E-2</v>
      </c>
      <c r="P2103">
        <v>5.6277286261320114E-2</v>
      </c>
      <c r="Q2103">
        <v>8.9668251574039459E-2</v>
      </c>
      <c r="R2103">
        <v>0.13788266479969025</v>
      </c>
      <c r="S2103" t="s">
        <v>39</v>
      </c>
      <c r="Z2103" s="3"/>
    </row>
    <row r="2104" spans="1:26" hidden="1" x14ac:dyDescent="0.25">
      <c r="A2104" s="10" t="str">
        <f t="shared" si="32"/>
        <v>2016Humboldt1-in-10August PeakPGE22</v>
      </c>
      <c r="B2104" s="10" t="s">
        <v>57</v>
      </c>
      <c r="C2104" s="10" t="s">
        <v>53</v>
      </c>
      <c r="D2104" s="10" t="s">
        <v>2</v>
      </c>
      <c r="E2104" s="10" t="s">
        <v>1</v>
      </c>
      <c r="F2104">
        <v>22</v>
      </c>
      <c r="G2104">
        <v>1.8899701833724976</v>
      </c>
      <c r="H2104">
        <v>1.8953189849853516</v>
      </c>
      <c r="I2104">
        <v>70</v>
      </c>
      <c r="J2104">
        <v>6.3674606382846832E-2</v>
      </c>
      <c r="K2104">
        <v>967</v>
      </c>
      <c r="L2104">
        <v>924.75909978000004</v>
      </c>
      <c r="M2104">
        <v>-5.3488528355956078E-3</v>
      </c>
      <c r="N2104">
        <v>-8.6954228579998016E-2</v>
      </c>
      <c r="O2104">
        <v>-3.8739815354347229E-2</v>
      </c>
      <c r="P2104">
        <v>-5.3488528355956078E-3</v>
      </c>
      <c r="Q2104">
        <v>2.8042111545801163E-2</v>
      </c>
      <c r="R2104">
        <v>7.6256521046161652E-2</v>
      </c>
      <c r="S2104" t="s">
        <v>38</v>
      </c>
      <c r="Z2104" s="3"/>
    </row>
    <row r="2105" spans="1:26" hidden="1" x14ac:dyDescent="0.25">
      <c r="A2105" s="10" t="str">
        <f t="shared" si="32"/>
        <v>2016Humboldt1-in-2August PeakPGE22</v>
      </c>
      <c r="B2105" s="10" t="s">
        <v>57</v>
      </c>
      <c r="C2105" s="10" t="s">
        <v>53</v>
      </c>
      <c r="D2105" s="10" t="s">
        <v>2</v>
      </c>
      <c r="E2105" s="10" t="s">
        <v>9</v>
      </c>
      <c r="F2105">
        <v>22</v>
      </c>
      <c r="G2105">
        <v>1.7104285955429077</v>
      </c>
      <c r="H2105">
        <v>1.6966829299926758</v>
      </c>
      <c r="I2105">
        <v>68.625</v>
      </c>
      <c r="J2105">
        <v>6.3674606382846832E-2</v>
      </c>
      <c r="K2105">
        <v>967</v>
      </c>
      <c r="L2105">
        <v>924.75909978000004</v>
      </c>
      <c r="M2105">
        <v>1.3745632953941822E-2</v>
      </c>
      <c r="N2105">
        <v>-6.7859739065170288E-2</v>
      </c>
      <c r="O2105">
        <v>-1.9645331427454948E-2</v>
      </c>
      <c r="P2105">
        <v>1.3745632953941822E-2</v>
      </c>
      <c r="Q2105">
        <v>4.7136597335338593E-2</v>
      </c>
      <c r="R2105">
        <v>9.535101056098938E-2</v>
      </c>
      <c r="S2105" t="s">
        <v>38</v>
      </c>
      <c r="Z2105" s="3"/>
    </row>
    <row r="2106" spans="1:26" hidden="1" x14ac:dyDescent="0.25">
      <c r="A2106" s="10" t="str">
        <f t="shared" si="32"/>
        <v>2016Humboldt1-in-2August PeakCAISO23</v>
      </c>
      <c r="B2106" s="10" t="s">
        <v>57</v>
      </c>
      <c r="C2106" s="10" t="s">
        <v>53</v>
      </c>
      <c r="D2106" s="10" t="s">
        <v>2</v>
      </c>
      <c r="E2106" s="10" t="s">
        <v>9</v>
      </c>
      <c r="F2106">
        <v>23</v>
      </c>
      <c r="G2106">
        <v>1.0350716114044189</v>
      </c>
      <c r="H2106">
        <v>1.0054987668991089</v>
      </c>
      <c r="I2106">
        <v>63.4375</v>
      </c>
      <c r="J2106">
        <v>5.8387260884046555E-2</v>
      </c>
      <c r="K2106">
        <v>967</v>
      </c>
      <c r="L2106">
        <v>924.75909978000004</v>
      </c>
      <c r="M2106">
        <v>2.9572805389761925E-2</v>
      </c>
      <c r="N2106">
        <v>-4.525630921125412E-2</v>
      </c>
      <c r="O2106">
        <v>-1.0454742005094886E-3</v>
      </c>
      <c r="P2106">
        <v>2.9572805389761925E-2</v>
      </c>
      <c r="Q2106">
        <v>6.0191083699464798E-2</v>
      </c>
      <c r="R2106">
        <v>0.10440191626548767</v>
      </c>
      <c r="S2106" t="s">
        <v>39</v>
      </c>
      <c r="Z2106" s="3"/>
    </row>
    <row r="2107" spans="1:26" hidden="1" x14ac:dyDescent="0.25">
      <c r="A2107" s="10" t="str">
        <f t="shared" si="32"/>
        <v>2016Humboldt1-in-10August PeakCAISO23</v>
      </c>
      <c r="B2107" s="10" t="s">
        <v>57</v>
      </c>
      <c r="C2107" s="10" t="s">
        <v>53</v>
      </c>
      <c r="D2107" s="10" t="s">
        <v>2</v>
      </c>
      <c r="E2107" s="10" t="s">
        <v>1</v>
      </c>
      <c r="F2107">
        <v>23</v>
      </c>
      <c r="G2107">
        <v>1.3636407852172852</v>
      </c>
      <c r="H2107">
        <v>1.3599799871444702</v>
      </c>
      <c r="I2107">
        <v>65.375</v>
      </c>
      <c r="J2107">
        <v>5.8387260884046555E-2</v>
      </c>
      <c r="K2107">
        <v>967</v>
      </c>
      <c r="L2107">
        <v>924.75909978000004</v>
      </c>
      <c r="M2107">
        <v>3.6607917863875628E-3</v>
      </c>
      <c r="N2107">
        <v>-7.1168318390846252E-2</v>
      </c>
      <c r="O2107">
        <v>-2.6957487687468529E-2</v>
      </c>
      <c r="P2107">
        <v>3.6607917863875628E-3</v>
      </c>
      <c r="Q2107">
        <v>3.4279070794582367E-2</v>
      </c>
      <c r="R2107">
        <v>7.8489907085895538E-2</v>
      </c>
      <c r="S2107" t="s">
        <v>39</v>
      </c>
      <c r="Z2107" s="3"/>
    </row>
    <row r="2108" spans="1:26" hidden="1" x14ac:dyDescent="0.25">
      <c r="A2108" s="10" t="str">
        <f t="shared" si="32"/>
        <v>2016Humboldt1-in-10August PeakPGE23</v>
      </c>
      <c r="B2108" s="10" t="s">
        <v>57</v>
      </c>
      <c r="C2108" s="10" t="s">
        <v>53</v>
      </c>
      <c r="D2108" s="10" t="s">
        <v>2</v>
      </c>
      <c r="E2108" s="10" t="s">
        <v>1</v>
      </c>
      <c r="F2108">
        <v>23</v>
      </c>
      <c r="G2108">
        <v>1.4175962209701538</v>
      </c>
      <c r="H2108">
        <v>1.427255392074585</v>
      </c>
      <c r="I2108">
        <v>66.75</v>
      </c>
      <c r="J2108">
        <v>5.8387260884046555E-2</v>
      </c>
      <c r="K2108">
        <v>967</v>
      </c>
      <c r="L2108">
        <v>924.75909978000004</v>
      </c>
      <c r="M2108">
        <v>-9.659159928560257E-3</v>
      </c>
      <c r="N2108">
        <v>-8.4488272666931152E-2</v>
      </c>
      <c r="O2108">
        <v>-4.0277440100908279E-2</v>
      </c>
      <c r="P2108">
        <v>-9.659159928560257E-3</v>
      </c>
      <c r="Q2108">
        <v>2.0959120243787766E-2</v>
      </c>
      <c r="R2108">
        <v>6.5169952809810638E-2</v>
      </c>
      <c r="S2108" t="s">
        <v>38</v>
      </c>
      <c r="Z2108" s="3"/>
    </row>
    <row r="2109" spans="1:26" hidden="1" x14ac:dyDescent="0.25">
      <c r="A2109" s="10" t="str">
        <f t="shared" si="32"/>
        <v>2016Humboldt1-in-2August PeakPGE23</v>
      </c>
      <c r="B2109" s="10" t="s">
        <v>57</v>
      </c>
      <c r="C2109" s="10" t="s">
        <v>53</v>
      </c>
      <c r="D2109" s="10" t="s">
        <v>2</v>
      </c>
      <c r="E2109" s="10" t="s">
        <v>9</v>
      </c>
      <c r="F2109">
        <v>23</v>
      </c>
      <c r="G2109">
        <v>1.2829287052154541</v>
      </c>
      <c r="H2109">
        <v>1.2809498310089111</v>
      </c>
      <c r="I2109">
        <v>65.25</v>
      </c>
      <c r="J2109">
        <v>5.8387260884046555E-2</v>
      </c>
      <c r="K2109">
        <v>967</v>
      </c>
      <c r="L2109">
        <v>924.75909978000004</v>
      </c>
      <c r="M2109">
        <v>1.9788476638495922E-3</v>
      </c>
      <c r="N2109">
        <v>-7.2850264608860016E-2</v>
      </c>
      <c r="O2109">
        <v>-2.8639432042837143E-2</v>
      </c>
      <c r="P2109">
        <v>1.9788476638495922E-3</v>
      </c>
      <c r="Q2109">
        <v>3.2597128301858902E-2</v>
      </c>
      <c r="R2109">
        <v>7.6807960867881775E-2</v>
      </c>
      <c r="S2109" t="s">
        <v>38</v>
      </c>
      <c r="Z2109" s="3"/>
    </row>
    <row r="2110" spans="1:26" hidden="1" x14ac:dyDescent="0.25">
      <c r="A2110" s="10" t="str">
        <f t="shared" si="32"/>
        <v>2016Humboldt1-in-10August PeakCAISO24</v>
      </c>
      <c r="B2110" s="10" t="s">
        <v>57</v>
      </c>
      <c r="C2110" s="10" t="s">
        <v>53</v>
      </c>
      <c r="D2110" s="10" t="s">
        <v>2</v>
      </c>
      <c r="E2110" s="10" t="s">
        <v>1</v>
      </c>
      <c r="F2110">
        <v>24</v>
      </c>
      <c r="G2110">
        <v>1.0345222949981689</v>
      </c>
      <c r="H2110">
        <v>1.0337420701980591</v>
      </c>
      <c r="I2110">
        <v>63.5625</v>
      </c>
      <c r="J2110">
        <v>4.4309847056865692E-2</v>
      </c>
      <c r="K2110">
        <v>967</v>
      </c>
      <c r="L2110">
        <v>924.75909978000004</v>
      </c>
      <c r="M2110">
        <v>7.8028085408732295E-4</v>
      </c>
      <c r="N2110">
        <v>-5.6007217615842819E-2</v>
      </c>
      <c r="O2110">
        <v>-2.245580218732357E-2</v>
      </c>
      <c r="P2110">
        <v>7.8028085408732295E-4</v>
      </c>
      <c r="Q2110">
        <v>2.40163654088974E-2</v>
      </c>
      <c r="R2110">
        <v>5.7567782700061798E-2</v>
      </c>
      <c r="S2110" t="s">
        <v>39</v>
      </c>
      <c r="Z2110" s="3"/>
    </row>
    <row r="2111" spans="1:26" hidden="1" x14ac:dyDescent="0.25">
      <c r="A2111" s="10" t="str">
        <f t="shared" si="32"/>
        <v>2016Humboldt1-in-2August PeakCAISO24</v>
      </c>
      <c r="B2111" s="10" t="s">
        <v>57</v>
      </c>
      <c r="C2111" s="10" t="s">
        <v>53</v>
      </c>
      <c r="D2111" s="10" t="s">
        <v>2</v>
      </c>
      <c r="E2111" s="10" t="s">
        <v>9</v>
      </c>
      <c r="F2111">
        <v>24</v>
      </c>
      <c r="G2111">
        <v>0.78525424003601074</v>
      </c>
      <c r="H2111">
        <v>0.76740521192550659</v>
      </c>
      <c r="I2111">
        <v>61.875</v>
      </c>
      <c r="J2111">
        <v>4.4309847056865692E-2</v>
      </c>
      <c r="K2111">
        <v>967</v>
      </c>
      <c r="L2111">
        <v>924.75909978000004</v>
      </c>
      <c r="M2111">
        <v>1.7849013209342957E-2</v>
      </c>
      <c r="N2111">
        <v>-3.8938485085964203E-2</v>
      </c>
      <c r="O2111">
        <v>-5.3870705887675285E-3</v>
      </c>
      <c r="P2111">
        <v>1.7849013209342957E-2</v>
      </c>
      <c r="Q2111">
        <v>4.1085097938776016E-2</v>
      </c>
      <c r="R2111">
        <v>7.4636511504650116E-2</v>
      </c>
      <c r="S2111" t="s">
        <v>39</v>
      </c>
      <c r="Z2111" s="3"/>
    </row>
    <row r="2112" spans="1:26" hidden="1" x14ac:dyDescent="0.25">
      <c r="A2112" s="10" t="str">
        <f t="shared" si="32"/>
        <v>2016Humboldt1-in-2August PeakPGE24</v>
      </c>
      <c r="B2112" s="10" t="s">
        <v>57</v>
      </c>
      <c r="C2112" s="10" t="s">
        <v>53</v>
      </c>
      <c r="D2112" s="10" t="s">
        <v>2</v>
      </c>
      <c r="E2112" s="10" t="s">
        <v>9</v>
      </c>
      <c r="F2112">
        <v>24</v>
      </c>
      <c r="G2112">
        <v>0.97329038381576538</v>
      </c>
      <c r="H2112">
        <v>0.97342461347579956</v>
      </c>
      <c r="I2112">
        <v>63.625</v>
      </c>
      <c r="J2112">
        <v>4.4309847056865692E-2</v>
      </c>
      <c r="K2112">
        <v>967</v>
      </c>
      <c r="L2112">
        <v>924.75909978000004</v>
      </c>
      <c r="M2112">
        <v>-1.3421605399344116E-4</v>
      </c>
      <c r="N2112">
        <v>-5.6921716779470444E-2</v>
      </c>
      <c r="O2112">
        <v>-2.3370299488306046E-2</v>
      </c>
      <c r="P2112">
        <v>-1.3421605399344116E-4</v>
      </c>
      <c r="Q2112">
        <v>2.3101868107914925E-2</v>
      </c>
      <c r="R2112">
        <v>5.6653283536434174E-2</v>
      </c>
      <c r="S2112" t="s">
        <v>38</v>
      </c>
      <c r="Z2112" s="3"/>
    </row>
    <row r="2113" spans="1:26" hidden="1" x14ac:dyDescent="0.25">
      <c r="A2113" s="10" t="str">
        <f t="shared" si="32"/>
        <v>2016Humboldt1-in-10August PeakPGE24</v>
      </c>
      <c r="B2113" s="10" t="s">
        <v>57</v>
      </c>
      <c r="C2113" s="10" t="s">
        <v>53</v>
      </c>
      <c r="D2113" s="10" t="s">
        <v>2</v>
      </c>
      <c r="E2113" s="10" t="s">
        <v>1</v>
      </c>
      <c r="F2113">
        <v>24</v>
      </c>
      <c r="G2113">
        <v>1.0754554271697998</v>
      </c>
      <c r="H2113">
        <v>1.0837111473083496</v>
      </c>
      <c r="I2113">
        <v>64.3125</v>
      </c>
      <c r="J2113">
        <v>4.4309847056865692E-2</v>
      </c>
      <c r="K2113">
        <v>967</v>
      </c>
      <c r="L2113">
        <v>924.75909978000004</v>
      </c>
      <c r="M2113">
        <v>-8.2557452842593193E-3</v>
      </c>
      <c r="N2113">
        <v>-6.5043248236179352E-2</v>
      </c>
      <c r="O2113">
        <v>-3.1491827219724655E-2</v>
      </c>
      <c r="P2113">
        <v>-8.2557452842593193E-3</v>
      </c>
      <c r="Q2113">
        <v>1.4980338513851166E-2</v>
      </c>
      <c r="R2113">
        <v>4.8531755805015564E-2</v>
      </c>
      <c r="S2113" t="s">
        <v>38</v>
      </c>
      <c r="Z2113" s="3"/>
    </row>
    <row r="2114" spans="1:26" hidden="1" x14ac:dyDescent="0.25">
      <c r="A2114" s="10" t="str">
        <f t="shared" ref="A2114:A2177" si="33">CONCATENATE(B2114,C2114,E2114,D2114,S2114,F2114)</f>
        <v>2016Humboldt1-in-2July PeakCAISO1</v>
      </c>
      <c r="B2114" s="10" t="s">
        <v>57</v>
      </c>
      <c r="C2114" s="10" t="s">
        <v>53</v>
      </c>
      <c r="D2114" s="10" t="s">
        <v>3</v>
      </c>
      <c r="E2114" s="10" t="s">
        <v>9</v>
      </c>
      <c r="F2114">
        <v>1</v>
      </c>
      <c r="G2114">
        <v>0.72988444566726685</v>
      </c>
      <c r="H2114">
        <v>0.72988444566726685</v>
      </c>
      <c r="I2114">
        <v>61.9375</v>
      </c>
      <c r="J2114">
        <v>0</v>
      </c>
      <c r="K2114">
        <v>967</v>
      </c>
      <c r="L2114">
        <v>926.02810137999995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 t="s">
        <v>39</v>
      </c>
      <c r="Z2114" s="3"/>
    </row>
    <row r="2115" spans="1:26" hidden="1" x14ac:dyDescent="0.25">
      <c r="A2115" s="10" t="str">
        <f t="shared" si="33"/>
        <v>2016Humboldt1-in-10July PeakCAISO1</v>
      </c>
      <c r="B2115" s="10" t="s">
        <v>57</v>
      </c>
      <c r="C2115" s="10" t="s">
        <v>53</v>
      </c>
      <c r="D2115" s="10" t="s">
        <v>3</v>
      </c>
      <c r="E2115" s="10" t="s">
        <v>1</v>
      </c>
      <c r="F2115">
        <v>1</v>
      </c>
      <c r="G2115">
        <v>0.816631019115448</v>
      </c>
      <c r="H2115">
        <v>0.816631019115448</v>
      </c>
      <c r="I2115">
        <v>63.125</v>
      </c>
      <c r="J2115">
        <v>0</v>
      </c>
      <c r="K2115">
        <v>967</v>
      </c>
      <c r="L2115">
        <v>926.02810137999995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 t="s">
        <v>39</v>
      </c>
      <c r="Z2115" s="3"/>
    </row>
    <row r="2116" spans="1:26" hidden="1" x14ac:dyDescent="0.25">
      <c r="A2116" s="10" t="str">
        <f t="shared" si="33"/>
        <v>2016Humboldt1-in-2July PeakPGE1</v>
      </c>
      <c r="B2116" s="10" t="s">
        <v>57</v>
      </c>
      <c r="C2116" s="10" t="s">
        <v>53</v>
      </c>
      <c r="D2116" s="10" t="s">
        <v>3</v>
      </c>
      <c r="E2116" s="10" t="s">
        <v>9</v>
      </c>
      <c r="F2116">
        <v>1</v>
      </c>
      <c r="G2116">
        <v>0.75756645202636719</v>
      </c>
      <c r="H2116">
        <v>0.75756645202636719</v>
      </c>
      <c r="I2116">
        <v>61.5</v>
      </c>
      <c r="J2116">
        <v>0</v>
      </c>
      <c r="K2116">
        <v>967</v>
      </c>
      <c r="L2116">
        <v>926.02810137999995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 t="s">
        <v>38</v>
      </c>
      <c r="Z2116" s="3"/>
    </row>
    <row r="2117" spans="1:26" hidden="1" x14ac:dyDescent="0.25">
      <c r="A2117" s="10" t="str">
        <f t="shared" si="33"/>
        <v>2016Humboldt1-in-10July PeakPGE1</v>
      </c>
      <c r="B2117" s="10" t="s">
        <v>57</v>
      </c>
      <c r="C2117" s="10" t="s">
        <v>53</v>
      </c>
      <c r="D2117" s="10" t="s">
        <v>3</v>
      </c>
      <c r="E2117" s="10" t="s">
        <v>1</v>
      </c>
      <c r="F2117">
        <v>1</v>
      </c>
      <c r="G2117">
        <v>0.86394435167312622</v>
      </c>
      <c r="H2117">
        <v>0.86394435167312622</v>
      </c>
      <c r="I2117">
        <v>62.625</v>
      </c>
      <c r="J2117">
        <v>0</v>
      </c>
      <c r="K2117">
        <v>967</v>
      </c>
      <c r="L2117">
        <v>926.02810137999995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 t="s">
        <v>38</v>
      </c>
      <c r="Z2117" s="3"/>
    </row>
    <row r="2118" spans="1:26" hidden="1" x14ac:dyDescent="0.25">
      <c r="A2118" s="10" t="str">
        <f t="shared" si="33"/>
        <v>2016Humboldt1-in-10July PeakCAISO2</v>
      </c>
      <c r="B2118" s="10" t="s">
        <v>57</v>
      </c>
      <c r="C2118" s="10" t="s">
        <v>53</v>
      </c>
      <c r="D2118" s="10" t="s">
        <v>3</v>
      </c>
      <c r="E2118" s="10" t="s">
        <v>1</v>
      </c>
      <c r="F2118">
        <v>2</v>
      </c>
      <c r="G2118">
        <v>0.75015193223953247</v>
      </c>
      <c r="H2118">
        <v>0.75015193223953247</v>
      </c>
      <c r="I2118">
        <v>61.4375</v>
      </c>
      <c r="J2118">
        <v>0</v>
      </c>
      <c r="K2118">
        <v>967</v>
      </c>
      <c r="L2118">
        <v>926.02810137999995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 t="s">
        <v>39</v>
      </c>
      <c r="Z2118" s="3"/>
    </row>
    <row r="2119" spans="1:26" hidden="1" x14ac:dyDescent="0.25">
      <c r="A2119" s="10" t="str">
        <f t="shared" si="33"/>
        <v>2016Humboldt1-in-2July PeakCAISO2</v>
      </c>
      <c r="B2119" s="10" t="s">
        <v>57</v>
      </c>
      <c r="C2119" s="10" t="s">
        <v>53</v>
      </c>
      <c r="D2119" s="10" t="s">
        <v>3</v>
      </c>
      <c r="E2119" s="10" t="s">
        <v>9</v>
      </c>
      <c r="F2119">
        <v>2</v>
      </c>
      <c r="G2119">
        <v>0.67046713829040527</v>
      </c>
      <c r="H2119">
        <v>0.67046713829040527</v>
      </c>
      <c r="I2119">
        <v>60.8125</v>
      </c>
      <c r="J2119">
        <v>0</v>
      </c>
      <c r="K2119">
        <v>967</v>
      </c>
      <c r="L2119">
        <v>926.02810137999995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 t="s">
        <v>39</v>
      </c>
      <c r="Z2119" s="3"/>
    </row>
    <row r="2120" spans="1:26" hidden="1" x14ac:dyDescent="0.25">
      <c r="A2120" s="10" t="str">
        <f t="shared" si="33"/>
        <v>2016Humboldt1-in-10July PeakPGE2</v>
      </c>
      <c r="B2120" s="10" t="s">
        <v>57</v>
      </c>
      <c r="C2120" s="10" t="s">
        <v>53</v>
      </c>
      <c r="D2120" s="10" t="s">
        <v>3</v>
      </c>
      <c r="E2120" s="10" t="s">
        <v>1</v>
      </c>
      <c r="F2120">
        <v>2</v>
      </c>
      <c r="G2120">
        <v>0.7936137318611145</v>
      </c>
      <c r="H2120">
        <v>0.7936137318611145</v>
      </c>
      <c r="I2120">
        <v>61.125</v>
      </c>
      <c r="J2120">
        <v>0</v>
      </c>
      <c r="K2120">
        <v>967</v>
      </c>
      <c r="L2120">
        <v>926.02810137999995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 t="s">
        <v>38</v>
      </c>
      <c r="Z2120" s="3"/>
    </row>
    <row r="2121" spans="1:26" hidden="1" x14ac:dyDescent="0.25">
      <c r="A2121" s="10" t="str">
        <f t="shared" si="33"/>
        <v>2016Humboldt1-in-2July PeakPGE2</v>
      </c>
      <c r="B2121" s="10" t="s">
        <v>57</v>
      </c>
      <c r="C2121" s="10" t="s">
        <v>53</v>
      </c>
      <c r="D2121" s="10" t="s">
        <v>3</v>
      </c>
      <c r="E2121" s="10" t="s">
        <v>9</v>
      </c>
      <c r="F2121">
        <v>2</v>
      </c>
      <c r="G2121">
        <v>0.69589567184448242</v>
      </c>
      <c r="H2121">
        <v>0.69589567184448242</v>
      </c>
      <c r="I2121">
        <v>59.75</v>
      </c>
      <c r="J2121">
        <v>0</v>
      </c>
      <c r="K2121">
        <v>967</v>
      </c>
      <c r="L2121">
        <v>926.02810137999995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 t="s">
        <v>38</v>
      </c>
      <c r="Z2121" s="3"/>
    </row>
    <row r="2122" spans="1:26" hidden="1" x14ac:dyDescent="0.25">
      <c r="A2122" s="10" t="str">
        <f t="shared" si="33"/>
        <v>2016Humboldt1-in-2July PeakCAISO3</v>
      </c>
      <c r="B2122" s="10" t="s">
        <v>57</v>
      </c>
      <c r="C2122" s="10" t="s">
        <v>53</v>
      </c>
      <c r="D2122" s="10" t="s">
        <v>3</v>
      </c>
      <c r="E2122" s="10" t="s">
        <v>9</v>
      </c>
      <c r="F2122">
        <v>3</v>
      </c>
      <c r="G2122">
        <v>0.61946797370910645</v>
      </c>
      <c r="H2122">
        <v>0.61946797370910645</v>
      </c>
      <c r="I2122">
        <v>59.8125</v>
      </c>
      <c r="J2122">
        <v>0</v>
      </c>
      <c r="K2122">
        <v>967</v>
      </c>
      <c r="L2122">
        <v>926.02810137999995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 t="s">
        <v>39</v>
      </c>
      <c r="Z2122" s="3"/>
    </row>
    <row r="2123" spans="1:26" hidden="1" x14ac:dyDescent="0.25">
      <c r="A2123" s="10" t="str">
        <f t="shared" si="33"/>
        <v>2016Humboldt1-in-10July PeakCAISO3</v>
      </c>
      <c r="B2123" s="10" t="s">
        <v>57</v>
      </c>
      <c r="C2123" s="10" t="s">
        <v>53</v>
      </c>
      <c r="D2123" s="10" t="s">
        <v>3</v>
      </c>
      <c r="E2123" s="10" t="s">
        <v>1</v>
      </c>
      <c r="F2123">
        <v>3</v>
      </c>
      <c r="G2123">
        <v>0.69309157133102417</v>
      </c>
      <c r="H2123">
        <v>0.69309157133102417</v>
      </c>
      <c r="I2123">
        <v>60.5625</v>
      </c>
      <c r="J2123">
        <v>0</v>
      </c>
      <c r="K2123">
        <v>967</v>
      </c>
      <c r="L2123">
        <v>926.02810137999995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 t="s">
        <v>39</v>
      </c>
      <c r="Z2123" s="3"/>
    </row>
    <row r="2124" spans="1:26" hidden="1" x14ac:dyDescent="0.25">
      <c r="A2124" s="10" t="str">
        <f t="shared" si="33"/>
        <v>2016Humboldt1-in-10July PeakPGE3</v>
      </c>
      <c r="B2124" s="10" t="s">
        <v>57</v>
      </c>
      <c r="C2124" s="10" t="s">
        <v>53</v>
      </c>
      <c r="D2124" s="10" t="s">
        <v>3</v>
      </c>
      <c r="E2124" s="10" t="s">
        <v>1</v>
      </c>
      <c r="F2124">
        <v>3</v>
      </c>
      <c r="G2124">
        <v>0.73324739933013916</v>
      </c>
      <c r="H2124">
        <v>0.73324739933013916</v>
      </c>
      <c r="I2124">
        <v>59.75</v>
      </c>
      <c r="J2124">
        <v>0</v>
      </c>
      <c r="K2124">
        <v>967</v>
      </c>
      <c r="L2124">
        <v>926.02810137999995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 t="s">
        <v>38</v>
      </c>
      <c r="Z2124" s="3"/>
    </row>
    <row r="2125" spans="1:26" hidden="1" x14ac:dyDescent="0.25">
      <c r="A2125" s="10" t="str">
        <f t="shared" si="33"/>
        <v>2016Humboldt1-in-2July PeakPGE3</v>
      </c>
      <c r="B2125" s="10" t="s">
        <v>57</v>
      </c>
      <c r="C2125" s="10" t="s">
        <v>53</v>
      </c>
      <c r="D2125" s="10" t="s">
        <v>3</v>
      </c>
      <c r="E2125" s="10" t="s">
        <v>9</v>
      </c>
      <c r="F2125">
        <v>3</v>
      </c>
      <c r="G2125">
        <v>0.64296227693557739</v>
      </c>
      <c r="H2125">
        <v>0.64296227693557739</v>
      </c>
      <c r="I2125">
        <v>58.4375</v>
      </c>
      <c r="J2125">
        <v>0</v>
      </c>
      <c r="K2125">
        <v>967</v>
      </c>
      <c r="L2125">
        <v>926.02810137999995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 t="s">
        <v>38</v>
      </c>
      <c r="Z2125" s="3"/>
    </row>
    <row r="2126" spans="1:26" hidden="1" x14ac:dyDescent="0.25">
      <c r="A2126" s="10" t="str">
        <f t="shared" si="33"/>
        <v>2016Humboldt1-in-2July PeakCAISO4</v>
      </c>
      <c r="B2126" s="10" t="s">
        <v>57</v>
      </c>
      <c r="C2126" s="10" t="s">
        <v>53</v>
      </c>
      <c r="D2126" s="10" t="s">
        <v>3</v>
      </c>
      <c r="E2126" s="10" t="s">
        <v>9</v>
      </c>
      <c r="F2126">
        <v>4</v>
      </c>
      <c r="G2126">
        <v>0.60027557611465454</v>
      </c>
      <c r="H2126">
        <v>0.60027557611465454</v>
      </c>
      <c r="I2126">
        <v>58.5625</v>
      </c>
      <c r="J2126">
        <v>0</v>
      </c>
      <c r="K2126">
        <v>967</v>
      </c>
      <c r="L2126">
        <v>926.02810137999995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 t="s">
        <v>39</v>
      </c>
      <c r="Z2126" s="3"/>
    </row>
    <row r="2127" spans="1:26" hidden="1" x14ac:dyDescent="0.25">
      <c r="A2127" s="10" t="str">
        <f t="shared" si="33"/>
        <v>2016Humboldt1-in-10July PeakCAISO4</v>
      </c>
      <c r="B2127" s="10" t="s">
        <v>57</v>
      </c>
      <c r="C2127" s="10" t="s">
        <v>53</v>
      </c>
      <c r="D2127" s="10" t="s">
        <v>3</v>
      </c>
      <c r="E2127" s="10" t="s">
        <v>1</v>
      </c>
      <c r="F2127">
        <v>4</v>
      </c>
      <c r="G2127">
        <v>0.67161816358566284</v>
      </c>
      <c r="H2127">
        <v>0.67161816358566284</v>
      </c>
      <c r="I2127">
        <v>59.875</v>
      </c>
      <c r="J2127">
        <v>0</v>
      </c>
      <c r="K2127">
        <v>967</v>
      </c>
      <c r="L2127">
        <v>926.02810137999995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 t="s">
        <v>39</v>
      </c>
      <c r="Z2127" s="3"/>
    </row>
    <row r="2128" spans="1:26" hidden="1" x14ac:dyDescent="0.25">
      <c r="A2128" s="10" t="str">
        <f t="shared" si="33"/>
        <v>2016Humboldt1-in-10July PeakPGE4</v>
      </c>
      <c r="B2128" s="10" t="s">
        <v>57</v>
      </c>
      <c r="C2128" s="10" t="s">
        <v>53</v>
      </c>
      <c r="D2128" s="10" t="s">
        <v>3</v>
      </c>
      <c r="E2128" s="10" t="s">
        <v>1</v>
      </c>
      <c r="F2128">
        <v>4</v>
      </c>
      <c r="G2128">
        <v>0.7105298638343811</v>
      </c>
      <c r="H2128">
        <v>0.7105298638343811</v>
      </c>
      <c r="I2128">
        <v>59.25</v>
      </c>
      <c r="J2128">
        <v>0</v>
      </c>
      <c r="K2128">
        <v>967</v>
      </c>
      <c r="L2128">
        <v>926.02810137999995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 t="s">
        <v>38</v>
      </c>
      <c r="Z2128" s="3"/>
    </row>
    <row r="2129" spans="1:26" hidden="1" x14ac:dyDescent="0.25">
      <c r="A2129" s="10" t="str">
        <f t="shared" si="33"/>
        <v>2016Humboldt1-in-2July PeakPGE4</v>
      </c>
      <c r="B2129" s="10" t="s">
        <v>57</v>
      </c>
      <c r="C2129" s="10" t="s">
        <v>53</v>
      </c>
      <c r="D2129" s="10" t="s">
        <v>3</v>
      </c>
      <c r="E2129" s="10" t="s">
        <v>9</v>
      </c>
      <c r="F2129">
        <v>4</v>
      </c>
      <c r="G2129">
        <v>0.62304198741912842</v>
      </c>
      <c r="H2129">
        <v>0.62304198741912842</v>
      </c>
      <c r="I2129">
        <v>57.9375</v>
      </c>
      <c r="J2129">
        <v>0</v>
      </c>
      <c r="K2129">
        <v>967</v>
      </c>
      <c r="L2129">
        <v>926.02810137999995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 t="s">
        <v>38</v>
      </c>
      <c r="Z2129" s="3"/>
    </row>
    <row r="2130" spans="1:26" hidden="1" x14ac:dyDescent="0.25">
      <c r="A2130" s="10" t="str">
        <f t="shared" si="33"/>
        <v>2016Humboldt1-in-10July PeakCAISO5</v>
      </c>
      <c r="B2130" s="10" t="s">
        <v>57</v>
      </c>
      <c r="C2130" s="10" t="s">
        <v>53</v>
      </c>
      <c r="D2130" s="10" t="s">
        <v>3</v>
      </c>
      <c r="E2130" s="10" t="s">
        <v>1</v>
      </c>
      <c r="F2130">
        <v>5</v>
      </c>
      <c r="G2130">
        <v>0.66595572233200073</v>
      </c>
      <c r="H2130">
        <v>0.66595572233200073</v>
      </c>
      <c r="I2130">
        <v>59.125</v>
      </c>
      <c r="J2130">
        <v>0</v>
      </c>
      <c r="K2130">
        <v>967</v>
      </c>
      <c r="L2130">
        <v>926.02810137999995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 t="s">
        <v>39</v>
      </c>
      <c r="Z2130" s="3"/>
    </row>
    <row r="2131" spans="1:26" hidden="1" x14ac:dyDescent="0.25">
      <c r="A2131" s="10" t="str">
        <f t="shared" si="33"/>
        <v>2016Humboldt1-in-2July PeakCAISO5</v>
      </c>
      <c r="B2131" s="10" t="s">
        <v>57</v>
      </c>
      <c r="C2131" s="10" t="s">
        <v>53</v>
      </c>
      <c r="D2131" s="10" t="s">
        <v>3</v>
      </c>
      <c r="E2131" s="10" t="s">
        <v>9</v>
      </c>
      <c r="F2131">
        <v>5</v>
      </c>
      <c r="G2131">
        <v>0.5952146053314209</v>
      </c>
      <c r="H2131">
        <v>0.5952146053314209</v>
      </c>
      <c r="I2131">
        <v>57.875</v>
      </c>
      <c r="J2131">
        <v>0</v>
      </c>
      <c r="K2131">
        <v>967</v>
      </c>
      <c r="L2131">
        <v>926.02810137999995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 t="s">
        <v>39</v>
      </c>
      <c r="Z2131" s="3"/>
    </row>
    <row r="2132" spans="1:26" hidden="1" x14ac:dyDescent="0.25">
      <c r="A2132" s="10" t="str">
        <f t="shared" si="33"/>
        <v>2016Humboldt1-in-2July PeakPGE5</v>
      </c>
      <c r="B2132" s="10" t="s">
        <v>57</v>
      </c>
      <c r="C2132" s="10" t="s">
        <v>53</v>
      </c>
      <c r="D2132" s="10" t="s">
        <v>3</v>
      </c>
      <c r="E2132" s="10" t="s">
        <v>9</v>
      </c>
      <c r="F2132">
        <v>5</v>
      </c>
      <c r="G2132">
        <v>0.61778903007507324</v>
      </c>
      <c r="H2132">
        <v>0.61778903007507324</v>
      </c>
      <c r="I2132">
        <v>56.9375</v>
      </c>
      <c r="J2132">
        <v>0</v>
      </c>
      <c r="K2132">
        <v>967</v>
      </c>
      <c r="L2132">
        <v>926.02810137999995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 t="s">
        <v>38</v>
      </c>
      <c r="Z2132" s="3"/>
    </row>
    <row r="2133" spans="1:26" hidden="1" x14ac:dyDescent="0.25">
      <c r="A2133" s="10" t="str">
        <f t="shared" si="33"/>
        <v>2016Humboldt1-in-10July PeakPGE5</v>
      </c>
      <c r="B2133" s="10" t="s">
        <v>57</v>
      </c>
      <c r="C2133" s="10" t="s">
        <v>53</v>
      </c>
      <c r="D2133" s="10" t="s">
        <v>3</v>
      </c>
      <c r="E2133" s="10" t="s">
        <v>1</v>
      </c>
      <c r="F2133">
        <v>5</v>
      </c>
      <c r="G2133">
        <v>0.70453935861587524</v>
      </c>
      <c r="H2133">
        <v>0.70453935861587524</v>
      </c>
      <c r="I2133">
        <v>58.5</v>
      </c>
      <c r="J2133">
        <v>0</v>
      </c>
      <c r="K2133">
        <v>967</v>
      </c>
      <c r="L2133">
        <v>926.02810137999995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 t="s">
        <v>38</v>
      </c>
      <c r="Z2133" s="3"/>
    </row>
    <row r="2134" spans="1:26" hidden="1" x14ac:dyDescent="0.25">
      <c r="A2134" s="10" t="str">
        <f t="shared" si="33"/>
        <v>2016Humboldt1-in-10July PeakCAISO6</v>
      </c>
      <c r="B2134" s="10" t="s">
        <v>57</v>
      </c>
      <c r="C2134" s="10" t="s">
        <v>53</v>
      </c>
      <c r="D2134" s="10" t="s">
        <v>3</v>
      </c>
      <c r="E2134" s="10" t="s">
        <v>1</v>
      </c>
      <c r="F2134">
        <v>6</v>
      </c>
      <c r="G2134">
        <v>0.71812689304351807</v>
      </c>
      <c r="H2134">
        <v>0.71812689304351807</v>
      </c>
      <c r="I2134">
        <v>58.875</v>
      </c>
      <c r="J2134">
        <v>0</v>
      </c>
      <c r="K2134">
        <v>967</v>
      </c>
      <c r="L2134">
        <v>926.02810137999995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 t="s">
        <v>39</v>
      </c>
      <c r="Z2134" s="3"/>
    </row>
    <row r="2135" spans="1:26" hidden="1" x14ac:dyDescent="0.25">
      <c r="A2135" s="10" t="str">
        <f t="shared" si="33"/>
        <v>2016Humboldt1-in-2July PeakCAISO6</v>
      </c>
      <c r="B2135" s="10" t="s">
        <v>57</v>
      </c>
      <c r="C2135" s="10" t="s">
        <v>53</v>
      </c>
      <c r="D2135" s="10" t="s">
        <v>3</v>
      </c>
      <c r="E2135" s="10" t="s">
        <v>9</v>
      </c>
      <c r="F2135">
        <v>6</v>
      </c>
      <c r="G2135">
        <v>0.64184391498565674</v>
      </c>
      <c r="H2135">
        <v>0.64184391498565674</v>
      </c>
      <c r="I2135">
        <v>56.9375</v>
      </c>
      <c r="J2135">
        <v>0</v>
      </c>
      <c r="K2135">
        <v>967</v>
      </c>
      <c r="L2135">
        <v>926.02810137999995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 t="s">
        <v>39</v>
      </c>
      <c r="Z2135" s="3"/>
    </row>
    <row r="2136" spans="1:26" hidden="1" x14ac:dyDescent="0.25">
      <c r="A2136" s="10" t="str">
        <f t="shared" si="33"/>
        <v>2016Humboldt1-in-10July PeakPGE6</v>
      </c>
      <c r="B2136" s="10" t="s">
        <v>57</v>
      </c>
      <c r="C2136" s="10" t="s">
        <v>53</v>
      </c>
      <c r="D2136" s="10" t="s">
        <v>3</v>
      </c>
      <c r="E2136" s="10" t="s">
        <v>1</v>
      </c>
      <c r="F2136">
        <v>6</v>
      </c>
      <c r="G2136">
        <v>0.75973320007324219</v>
      </c>
      <c r="H2136">
        <v>0.75973320007324219</v>
      </c>
      <c r="I2136">
        <v>57.75</v>
      </c>
      <c r="J2136">
        <v>0</v>
      </c>
      <c r="K2136">
        <v>967</v>
      </c>
      <c r="L2136">
        <v>926.02810137999995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 t="s">
        <v>38</v>
      </c>
      <c r="Z2136" s="3"/>
    </row>
    <row r="2137" spans="1:26" hidden="1" x14ac:dyDescent="0.25">
      <c r="A2137" s="10" t="str">
        <f t="shared" si="33"/>
        <v>2016Humboldt1-in-2July PeakPGE6</v>
      </c>
      <c r="B2137" s="10" t="s">
        <v>57</v>
      </c>
      <c r="C2137" s="10" t="s">
        <v>53</v>
      </c>
      <c r="D2137" s="10" t="s">
        <v>3</v>
      </c>
      <c r="E2137" s="10" t="s">
        <v>9</v>
      </c>
      <c r="F2137">
        <v>6</v>
      </c>
      <c r="G2137">
        <v>0.6661868691444397</v>
      </c>
      <c r="H2137">
        <v>0.6661868691444397</v>
      </c>
      <c r="I2137">
        <v>56.25</v>
      </c>
      <c r="J2137">
        <v>0</v>
      </c>
      <c r="K2137">
        <v>967</v>
      </c>
      <c r="L2137">
        <v>926.02810137999995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 t="s">
        <v>38</v>
      </c>
      <c r="Z2137" s="3"/>
    </row>
    <row r="2138" spans="1:26" hidden="1" x14ac:dyDescent="0.25">
      <c r="A2138" s="10" t="str">
        <f t="shared" si="33"/>
        <v>2016Humboldt1-in-2July PeakCAISO7</v>
      </c>
      <c r="B2138" s="10" t="s">
        <v>57</v>
      </c>
      <c r="C2138" s="10" t="s">
        <v>53</v>
      </c>
      <c r="D2138" s="10" t="s">
        <v>3</v>
      </c>
      <c r="E2138" s="10" t="s">
        <v>9</v>
      </c>
      <c r="F2138">
        <v>7</v>
      </c>
      <c r="G2138">
        <v>0.75953513383865356</v>
      </c>
      <c r="H2138">
        <v>0.75953513383865356</v>
      </c>
      <c r="I2138">
        <v>57.4375</v>
      </c>
      <c r="J2138">
        <v>0</v>
      </c>
      <c r="K2138">
        <v>967</v>
      </c>
      <c r="L2138">
        <v>926.02810137999995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 t="s">
        <v>39</v>
      </c>
      <c r="Z2138" s="3"/>
    </row>
    <row r="2139" spans="1:26" hidden="1" x14ac:dyDescent="0.25">
      <c r="A2139" s="10" t="str">
        <f t="shared" si="33"/>
        <v>2016Humboldt1-in-10July PeakCAISO7</v>
      </c>
      <c r="B2139" s="10" t="s">
        <v>57</v>
      </c>
      <c r="C2139" s="10" t="s">
        <v>53</v>
      </c>
      <c r="D2139" s="10" t="s">
        <v>3</v>
      </c>
      <c r="E2139" s="10" t="s">
        <v>1</v>
      </c>
      <c r="F2139">
        <v>7</v>
      </c>
      <c r="G2139">
        <v>0.84980577230453491</v>
      </c>
      <c r="H2139">
        <v>0.84980577230453491</v>
      </c>
      <c r="I2139">
        <v>59.25</v>
      </c>
      <c r="J2139">
        <v>0</v>
      </c>
      <c r="K2139">
        <v>967</v>
      </c>
      <c r="L2139">
        <v>926.02810137999995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 t="s">
        <v>39</v>
      </c>
      <c r="Z2139" s="3"/>
    </row>
    <row r="2140" spans="1:26" hidden="1" x14ac:dyDescent="0.25">
      <c r="A2140" s="10" t="str">
        <f t="shared" si="33"/>
        <v>2016Humboldt1-in-10July PeakPGE7</v>
      </c>
      <c r="B2140" s="10" t="s">
        <v>57</v>
      </c>
      <c r="C2140" s="10" t="s">
        <v>53</v>
      </c>
      <c r="D2140" s="10" t="s">
        <v>3</v>
      </c>
      <c r="E2140" s="10" t="s">
        <v>1</v>
      </c>
      <c r="F2140">
        <v>7</v>
      </c>
      <c r="G2140">
        <v>0.89904111623764038</v>
      </c>
      <c r="H2140">
        <v>0.89904111623764038</v>
      </c>
      <c r="I2140">
        <v>58.625</v>
      </c>
      <c r="J2140">
        <v>0</v>
      </c>
      <c r="K2140">
        <v>967</v>
      </c>
      <c r="L2140">
        <v>926.02810137999995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 t="s">
        <v>38</v>
      </c>
      <c r="Z2140" s="3"/>
    </row>
    <row r="2141" spans="1:26" hidden="1" x14ac:dyDescent="0.25">
      <c r="A2141" s="10" t="str">
        <f t="shared" si="33"/>
        <v>2016Humboldt1-in-2July PeakPGE7</v>
      </c>
      <c r="B2141" s="10" t="s">
        <v>57</v>
      </c>
      <c r="C2141" s="10" t="s">
        <v>53</v>
      </c>
      <c r="D2141" s="10" t="s">
        <v>3</v>
      </c>
      <c r="E2141" s="10" t="s">
        <v>9</v>
      </c>
      <c r="F2141">
        <v>7</v>
      </c>
      <c r="G2141">
        <v>0.78834176063537598</v>
      </c>
      <c r="H2141">
        <v>0.78834176063537598</v>
      </c>
      <c r="I2141">
        <v>56.6875</v>
      </c>
      <c r="J2141">
        <v>0</v>
      </c>
      <c r="K2141">
        <v>967</v>
      </c>
      <c r="L2141">
        <v>926.02810137999995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 t="s">
        <v>38</v>
      </c>
      <c r="Z2141" s="3"/>
    </row>
    <row r="2142" spans="1:26" hidden="1" x14ac:dyDescent="0.25">
      <c r="A2142" s="10" t="str">
        <f t="shared" si="33"/>
        <v>2016Humboldt1-in-10July PeakCAISO8</v>
      </c>
      <c r="B2142" s="10" t="s">
        <v>57</v>
      </c>
      <c r="C2142" s="10" t="s">
        <v>53</v>
      </c>
      <c r="D2142" s="10" t="s">
        <v>3</v>
      </c>
      <c r="E2142" s="10" t="s">
        <v>1</v>
      </c>
      <c r="F2142">
        <v>8</v>
      </c>
      <c r="G2142">
        <v>0.92250031232833862</v>
      </c>
      <c r="H2142">
        <v>0.92250031232833862</v>
      </c>
      <c r="I2142">
        <v>62.25</v>
      </c>
      <c r="J2142">
        <v>0</v>
      </c>
      <c r="K2142">
        <v>967</v>
      </c>
      <c r="L2142">
        <v>926.02810137999995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 t="s">
        <v>39</v>
      </c>
      <c r="Z2142" s="3"/>
    </row>
    <row r="2143" spans="1:26" hidden="1" x14ac:dyDescent="0.25">
      <c r="A2143" s="10" t="str">
        <f t="shared" si="33"/>
        <v>2016Humboldt1-in-2July PeakCAISO8</v>
      </c>
      <c r="B2143" s="10" t="s">
        <v>57</v>
      </c>
      <c r="C2143" s="10" t="s">
        <v>53</v>
      </c>
      <c r="D2143" s="10" t="s">
        <v>3</v>
      </c>
      <c r="E2143" s="10" t="s">
        <v>9</v>
      </c>
      <c r="F2143">
        <v>8</v>
      </c>
      <c r="G2143">
        <v>0.82450777292251587</v>
      </c>
      <c r="H2143">
        <v>0.82450777292251587</v>
      </c>
      <c r="I2143">
        <v>60.0625</v>
      </c>
      <c r="J2143">
        <v>0</v>
      </c>
      <c r="K2143">
        <v>967</v>
      </c>
      <c r="L2143">
        <v>926.02810137999995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 t="s">
        <v>39</v>
      </c>
      <c r="Z2143" s="3"/>
    </row>
    <row r="2144" spans="1:26" hidden="1" x14ac:dyDescent="0.25">
      <c r="A2144" s="10" t="str">
        <f t="shared" si="33"/>
        <v>2016Humboldt1-in-10July PeakPGE8</v>
      </c>
      <c r="B2144" s="10" t="s">
        <v>57</v>
      </c>
      <c r="C2144" s="10" t="s">
        <v>53</v>
      </c>
      <c r="D2144" s="10" t="s">
        <v>3</v>
      </c>
      <c r="E2144" s="10" t="s">
        <v>1</v>
      </c>
      <c r="F2144">
        <v>8</v>
      </c>
      <c r="G2144">
        <v>0.97594738006591797</v>
      </c>
      <c r="H2144">
        <v>0.97594738006591797</v>
      </c>
      <c r="I2144">
        <v>62.6875</v>
      </c>
      <c r="J2144">
        <v>0</v>
      </c>
      <c r="K2144">
        <v>967</v>
      </c>
      <c r="L2144">
        <v>926.02810137999995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 t="s">
        <v>38</v>
      </c>
      <c r="Z2144" s="3"/>
    </row>
    <row r="2145" spans="1:26" hidden="1" x14ac:dyDescent="0.25">
      <c r="A2145" s="10" t="str">
        <f t="shared" si="33"/>
        <v>2016Humboldt1-in-2July PeakPGE8</v>
      </c>
      <c r="B2145" s="10" t="s">
        <v>57</v>
      </c>
      <c r="C2145" s="10" t="s">
        <v>53</v>
      </c>
      <c r="D2145" s="10" t="s">
        <v>3</v>
      </c>
      <c r="E2145" s="10" t="s">
        <v>9</v>
      </c>
      <c r="F2145">
        <v>8</v>
      </c>
      <c r="G2145">
        <v>0.85577851533889771</v>
      </c>
      <c r="H2145">
        <v>0.85577851533889771</v>
      </c>
      <c r="I2145">
        <v>59.875</v>
      </c>
      <c r="J2145">
        <v>0</v>
      </c>
      <c r="K2145">
        <v>967</v>
      </c>
      <c r="L2145">
        <v>926.02810137999995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 t="s">
        <v>38</v>
      </c>
      <c r="Z2145" s="3"/>
    </row>
    <row r="2146" spans="1:26" hidden="1" x14ac:dyDescent="0.25">
      <c r="A2146" s="10" t="str">
        <f t="shared" si="33"/>
        <v>2016Humboldt1-in-10July PeakCAISO9</v>
      </c>
      <c r="B2146" s="10" t="s">
        <v>57</v>
      </c>
      <c r="C2146" s="10" t="s">
        <v>53</v>
      </c>
      <c r="D2146" s="10" t="s">
        <v>3</v>
      </c>
      <c r="E2146" s="10" t="s">
        <v>1</v>
      </c>
      <c r="F2146">
        <v>9</v>
      </c>
      <c r="G2146">
        <v>0.88904291391372681</v>
      </c>
      <c r="H2146">
        <v>0.88904291391372681</v>
      </c>
      <c r="I2146">
        <v>66.5</v>
      </c>
      <c r="J2146">
        <v>0</v>
      </c>
      <c r="K2146">
        <v>967</v>
      </c>
      <c r="L2146">
        <v>926.02810137999995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 t="s">
        <v>39</v>
      </c>
      <c r="Z2146" s="3"/>
    </row>
    <row r="2147" spans="1:26" hidden="1" x14ac:dyDescent="0.25">
      <c r="A2147" s="10" t="str">
        <f t="shared" si="33"/>
        <v>2016Humboldt1-in-2July PeakCAISO9</v>
      </c>
      <c r="B2147" s="10" t="s">
        <v>57</v>
      </c>
      <c r="C2147" s="10" t="s">
        <v>53</v>
      </c>
      <c r="D2147" s="10" t="s">
        <v>3</v>
      </c>
      <c r="E2147" s="10" t="s">
        <v>9</v>
      </c>
      <c r="F2147">
        <v>9</v>
      </c>
      <c r="G2147">
        <v>0.79460436105728149</v>
      </c>
      <c r="H2147">
        <v>0.79460436105728149</v>
      </c>
      <c r="I2147">
        <v>63.125</v>
      </c>
      <c r="J2147">
        <v>0</v>
      </c>
      <c r="K2147">
        <v>967</v>
      </c>
      <c r="L2147">
        <v>926.02810137999995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 t="s">
        <v>39</v>
      </c>
      <c r="Z2147" s="3"/>
    </row>
    <row r="2148" spans="1:26" hidden="1" x14ac:dyDescent="0.25">
      <c r="A2148" s="10" t="str">
        <f t="shared" si="33"/>
        <v>2016Humboldt1-in-10July PeakPGE9</v>
      </c>
      <c r="B2148" s="10" t="s">
        <v>57</v>
      </c>
      <c r="C2148" s="10" t="s">
        <v>53</v>
      </c>
      <c r="D2148" s="10" t="s">
        <v>3</v>
      </c>
      <c r="E2148" s="10" t="s">
        <v>1</v>
      </c>
      <c r="F2148">
        <v>9</v>
      </c>
      <c r="G2148">
        <v>0.94055157899856567</v>
      </c>
      <c r="H2148">
        <v>0.94055157899856567</v>
      </c>
      <c r="I2148">
        <v>67.375</v>
      </c>
      <c r="J2148">
        <v>0</v>
      </c>
      <c r="K2148">
        <v>967</v>
      </c>
      <c r="L2148">
        <v>926.02810137999995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 t="s">
        <v>38</v>
      </c>
      <c r="Z2148" s="3"/>
    </row>
    <row r="2149" spans="1:26" hidden="1" x14ac:dyDescent="0.25">
      <c r="A2149" s="10" t="str">
        <f t="shared" si="33"/>
        <v>2016Humboldt1-in-2July PeakPGE9</v>
      </c>
      <c r="B2149" s="10" t="s">
        <v>57</v>
      </c>
      <c r="C2149" s="10" t="s">
        <v>53</v>
      </c>
      <c r="D2149" s="10" t="s">
        <v>3</v>
      </c>
      <c r="E2149" s="10" t="s">
        <v>9</v>
      </c>
      <c r="F2149">
        <v>9</v>
      </c>
      <c r="G2149">
        <v>0.82474100589752197</v>
      </c>
      <c r="H2149">
        <v>0.82474100589752197</v>
      </c>
      <c r="I2149">
        <v>63.75</v>
      </c>
      <c r="J2149">
        <v>0</v>
      </c>
      <c r="K2149">
        <v>967</v>
      </c>
      <c r="L2149">
        <v>926.02810137999995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 t="s">
        <v>38</v>
      </c>
      <c r="Z2149" s="3"/>
    </row>
    <row r="2150" spans="1:26" hidden="1" x14ac:dyDescent="0.25">
      <c r="A2150" s="10" t="str">
        <f t="shared" si="33"/>
        <v>2016Humboldt1-in-2July PeakCAISO10</v>
      </c>
      <c r="B2150" s="10" t="s">
        <v>57</v>
      </c>
      <c r="C2150" s="10" t="s">
        <v>53</v>
      </c>
      <c r="D2150" s="10" t="s">
        <v>3</v>
      </c>
      <c r="E2150" s="10" t="s">
        <v>9</v>
      </c>
      <c r="F2150">
        <v>10</v>
      </c>
      <c r="G2150">
        <v>0.83343398571014404</v>
      </c>
      <c r="H2150">
        <v>0.83343398571014404</v>
      </c>
      <c r="I2150">
        <v>66.5625</v>
      </c>
      <c r="J2150">
        <v>0</v>
      </c>
      <c r="K2150">
        <v>967</v>
      </c>
      <c r="L2150">
        <v>926.02810137999995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 t="s">
        <v>39</v>
      </c>
      <c r="Z2150" s="3"/>
    </row>
    <row r="2151" spans="1:26" hidden="1" x14ac:dyDescent="0.25">
      <c r="A2151" s="10" t="str">
        <f t="shared" si="33"/>
        <v>2016Humboldt1-in-10July PeakCAISO10</v>
      </c>
      <c r="B2151" s="10" t="s">
        <v>57</v>
      </c>
      <c r="C2151" s="10" t="s">
        <v>53</v>
      </c>
      <c r="D2151" s="10" t="s">
        <v>3</v>
      </c>
      <c r="E2151" s="10" t="s">
        <v>1</v>
      </c>
      <c r="F2151">
        <v>10</v>
      </c>
      <c r="G2151">
        <v>0.93248742818832397</v>
      </c>
      <c r="H2151">
        <v>0.93248742818832397</v>
      </c>
      <c r="I2151">
        <v>70.4375</v>
      </c>
      <c r="J2151">
        <v>0</v>
      </c>
      <c r="K2151">
        <v>967</v>
      </c>
      <c r="L2151">
        <v>926.02810137999995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 t="s">
        <v>39</v>
      </c>
      <c r="Z2151" s="3"/>
    </row>
    <row r="2152" spans="1:26" hidden="1" x14ac:dyDescent="0.25">
      <c r="A2152" s="10" t="str">
        <f t="shared" si="33"/>
        <v>2016Humboldt1-in-2July PeakPGE10</v>
      </c>
      <c r="B2152" s="10" t="s">
        <v>57</v>
      </c>
      <c r="C2152" s="10" t="s">
        <v>53</v>
      </c>
      <c r="D2152" s="10" t="s">
        <v>3</v>
      </c>
      <c r="E2152" s="10" t="s">
        <v>9</v>
      </c>
      <c r="F2152">
        <v>10</v>
      </c>
      <c r="G2152">
        <v>0.86504334211349487</v>
      </c>
      <c r="H2152">
        <v>0.86504334211349487</v>
      </c>
      <c r="I2152">
        <v>67.5</v>
      </c>
      <c r="J2152">
        <v>0</v>
      </c>
      <c r="K2152">
        <v>967</v>
      </c>
      <c r="L2152">
        <v>926.02810137999995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 t="s">
        <v>38</v>
      </c>
      <c r="Z2152" s="3"/>
    </row>
    <row r="2153" spans="1:26" hidden="1" x14ac:dyDescent="0.25">
      <c r="A2153" s="10" t="str">
        <f t="shared" si="33"/>
        <v>2016Humboldt1-in-10July PeakPGE10</v>
      </c>
      <c r="B2153" s="10" t="s">
        <v>57</v>
      </c>
      <c r="C2153" s="10" t="s">
        <v>53</v>
      </c>
      <c r="D2153" s="10" t="s">
        <v>3</v>
      </c>
      <c r="E2153" s="10" t="s">
        <v>1</v>
      </c>
      <c r="F2153">
        <v>10</v>
      </c>
      <c r="G2153">
        <v>0.98651313781738281</v>
      </c>
      <c r="H2153">
        <v>0.98651313781738281</v>
      </c>
      <c r="I2153">
        <v>72.1875</v>
      </c>
      <c r="J2153">
        <v>0</v>
      </c>
      <c r="K2153">
        <v>967</v>
      </c>
      <c r="L2153">
        <v>926.02810137999995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 t="s">
        <v>38</v>
      </c>
      <c r="Z2153" s="3"/>
    </row>
    <row r="2154" spans="1:26" hidden="1" x14ac:dyDescent="0.25">
      <c r="A2154" s="10" t="str">
        <f t="shared" si="33"/>
        <v>2016Humboldt1-in-2July PeakCAISO11</v>
      </c>
      <c r="B2154" s="10" t="s">
        <v>57</v>
      </c>
      <c r="C2154" s="10" t="s">
        <v>53</v>
      </c>
      <c r="D2154" s="10" t="s">
        <v>3</v>
      </c>
      <c r="E2154" s="10" t="s">
        <v>9</v>
      </c>
      <c r="F2154">
        <v>11</v>
      </c>
      <c r="G2154">
        <v>0.88340717554092407</v>
      </c>
      <c r="H2154">
        <v>0.88340717554092407</v>
      </c>
      <c r="I2154">
        <v>70.3125</v>
      </c>
      <c r="J2154">
        <v>0</v>
      </c>
      <c r="K2154">
        <v>967</v>
      </c>
      <c r="L2154">
        <v>926.02810137999995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 t="s">
        <v>39</v>
      </c>
      <c r="Z2154" s="3"/>
    </row>
    <row r="2155" spans="1:26" hidden="1" x14ac:dyDescent="0.25">
      <c r="A2155" s="10" t="str">
        <f t="shared" si="33"/>
        <v>2016Humboldt1-in-10July PeakCAISO11</v>
      </c>
      <c r="B2155" s="10" t="s">
        <v>57</v>
      </c>
      <c r="C2155" s="10" t="s">
        <v>53</v>
      </c>
      <c r="D2155" s="10" t="s">
        <v>3</v>
      </c>
      <c r="E2155" s="10" t="s">
        <v>1</v>
      </c>
      <c r="F2155">
        <v>11</v>
      </c>
      <c r="G2155">
        <v>0.9883999228477478</v>
      </c>
      <c r="H2155">
        <v>0.9883999228477478</v>
      </c>
      <c r="I2155">
        <v>75.75</v>
      </c>
      <c r="J2155">
        <v>0</v>
      </c>
      <c r="K2155">
        <v>967</v>
      </c>
      <c r="L2155">
        <v>926.02810137999995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 t="s">
        <v>39</v>
      </c>
      <c r="Z2155" s="3"/>
    </row>
    <row r="2156" spans="1:26" hidden="1" x14ac:dyDescent="0.25">
      <c r="A2156" s="10" t="str">
        <f t="shared" si="33"/>
        <v>2016Humboldt1-in-2July PeakPGE11</v>
      </c>
      <c r="B2156" s="10" t="s">
        <v>57</v>
      </c>
      <c r="C2156" s="10" t="s">
        <v>53</v>
      </c>
      <c r="D2156" s="10" t="s">
        <v>3</v>
      </c>
      <c r="E2156" s="10" t="s">
        <v>9</v>
      </c>
      <c r="F2156">
        <v>11</v>
      </c>
      <c r="G2156">
        <v>0.916911780834198</v>
      </c>
      <c r="H2156">
        <v>0.916911780834198</v>
      </c>
      <c r="I2156">
        <v>71.25</v>
      </c>
      <c r="J2156">
        <v>0</v>
      </c>
      <c r="K2156">
        <v>967</v>
      </c>
      <c r="L2156">
        <v>926.02810137999995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 t="s">
        <v>38</v>
      </c>
      <c r="Z2156" s="3"/>
    </row>
    <row r="2157" spans="1:26" hidden="1" x14ac:dyDescent="0.25">
      <c r="A2157" s="10" t="str">
        <f t="shared" si="33"/>
        <v>2016Humboldt1-in-10July PeakPGE11</v>
      </c>
      <c r="B2157" s="10" t="s">
        <v>57</v>
      </c>
      <c r="C2157" s="10" t="s">
        <v>53</v>
      </c>
      <c r="D2157" s="10" t="s">
        <v>3</v>
      </c>
      <c r="E2157" s="10" t="s">
        <v>1</v>
      </c>
      <c r="F2157">
        <v>11</v>
      </c>
      <c r="G2157">
        <v>1.0456650257110596</v>
      </c>
      <c r="H2157">
        <v>1.0456650257110596</v>
      </c>
      <c r="I2157">
        <v>76.625</v>
      </c>
      <c r="J2157">
        <v>0</v>
      </c>
      <c r="K2157">
        <v>967</v>
      </c>
      <c r="L2157">
        <v>926.02810137999995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 t="s">
        <v>38</v>
      </c>
      <c r="Z2157" s="3"/>
    </row>
    <row r="2158" spans="1:26" hidden="1" x14ac:dyDescent="0.25">
      <c r="A2158" s="10" t="str">
        <f t="shared" si="33"/>
        <v>2016Humboldt1-in-10July PeakCAISO12</v>
      </c>
      <c r="B2158" s="10" t="s">
        <v>57</v>
      </c>
      <c r="C2158" s="10" t="s">
        <v>53</v>
      </c>
      <c r="D2158" s="10" t="s">
        <v>3</v>
      </c>
      <c r="E2158" s="10" t="s">
        <v>1</v>
      </c>
      <c r="F2158">
        <v>12</v>
      </c>
      <c r="G2158">
        <v>1.1521825790405273</v>
      </c>
      <c r="H2158">
        <v>1.1521825790405273</v>
      </c>
      <c r="I2158">
        <v>79.5625</v>
      </c>
      <c r="J2158">
        <v>0</v>
      </c>
      <c r="K2158">
        <v>967</v>
      </c>
      <c r="L2158">
        <v>926.02810137999995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 t="s">
        <v>39</v>
      </c>
      <c r="Z2158" s="3"/>
    </row>
    <row r="2159" spans="1:26" hidden="1" x14ac:dyDescent="0.25">
      <c r="A2159" s="10" t="str">
        <f t="shared" si="33"/>
        <v>2016Humboldt1-in-2July PeakCAISO12</v>
      </c>
      <c r="B2159" s="10" t="s">
        <v>57</v>
      </c>
      <c r="C2159" s="10" t="s">
        <v>53</v>
      </c>
      <c r="D2159" s="10" t="s">
        <v>3</v>
      </c>
      <c r="E2159" s="10" t="s">
        <v>9</v>
      </c>
      <c r="F2159">
        <v>12</v>
      </c>
      <c r="G2159">
        <v>1.0297920703887939</v>
      </c>
      <c r="H2159">
        <v>1.0297920703887939</v>
      </c>
      <c r="I2159">
        <v>74.3125</v>
      </c>
      <c r="J2159">
        <v>0</v>
      </c>
      <c r="K2159">
        <v>967</v>
      </c>
      <c r="L2159">
        <v>926.02810137999995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 t="s">
        <v>39</v>
      </c>
      <c r="Z2159" s="3"/>
    </row>
    <row r="2160" spans="1:26" hidden="1" x14ac:dyDescent="0.25">
      <c r="A2160" s="10" t="str">
        <f t="shared" si="33"/>
        <v>2016Humboldt1-in-2July PeakPGE12</v>
      </c>
      <c r="B2160" s="10" t="s">
        <v>57</v>
      </c>
      <c r="C2160" s="10" t="s">
        <v>53</v>
      </c>
      <c r="D2160" s="10" t="s">
        <v>3</v>
      </c>
      <c r="E2160" s="10" t="s">
        <v>9</v>
      </c>
      <c r="F2160">
        <v>12</v>
      </c>
      <c r="G2160">
        <v>1.0688484907150269</v>
      </c>
      <c r="H2160">
        <v>1.0688484907150269</v>
      </c>
      <c r="I2160">
        <v>75.0625</v>
      </c>
      <c r="J2160">
        <v>0</v>
      </c>
      <c r="K2160">
        <v>967</v>
      </c>
      <c r="L2160">
        <v>926.02810137999995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 t="s">
        <v>38</v>
      </c>
      <c r="Z2160" s="3"/>
    </row>
    <row r="2161" spans="1:26" hidden="1" x14ac:dyDescent="0.25">
      <c r="A2161" s="10" t="str">
        <f t="shared" si="33"/>
        <v>2016Humboldt1-in-10July PeakPGE12</v>
      </c>
      <c r="B2161" s="10" t="s">
        <v>57</v>
      </c>
      <c r="C2161" s="10" t="s">
        <v>53</v>
      </c>
      <c r="D2161" s="10" t="s">
        <v>3</v>
      </c>
      <c r="E2161" s="10" t="s">
        <v>1</v>
      </c>
      <c r="F2161">
        <v>12</v>
      </c>
      <c r="G2161">
        <v>1.2189368009567261</v>
      </c>
      <c r="H2161">
        <v>1.2189368009567261</v>
      </c>
      <c r="I2161">
        <v>81.0625</v>
      </c>
      <c r="J2161">
        <v>0</v>
      </c>
      <c r="K2161">
        <v>967</v>
      </c>
      <c r="L2161">
        <v>926.02810137999995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 t="s">
        <v>38</v>
      </c>
      <c r="Z2161" s="3"/>
    </row>
    <row r="2162" spans="1:26" hidden="1" x14ac:dyDescent="0.25">
      <c r="A2162" s="10" t="str">
        <f t="shared" si="33"/>
        <v>2016Humboldt1-in-10July PeakCAISO13</v>
      </c>
      <c r="B2162" s="10" t="s">
        <v>57</v>
      </c>
      <c r="C2162" s="10" t="s">
        <v>53</v>
      </c>
      <c r="D2162" s="10" t="s">
        <v>3</v>
      </c>
      <c r="E2162" s="10" t="s">
        <v>1</v>
      </c>
      <c r="F2162">
        <v>13</v>
      </c>
      <c r="G2162">
        <v>1.4190688133239746</v>
      </c>
      <c r="H2162">
        <v>1.4190688133239746</v>
      </c>
      <c r="I2162">
        <v>81.9375</v>
      </c>
      <c r="J2162">
        <v>0</v>
      </c>
      <c r="K2162">
        <v>967</v>
      </c>
      <c r="L2162">
        <v>926.02810137999995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 t="s">
        <v>39</v>
      </c>
      <c r="Z2162" s="3"/>
    </row>
    <row r="2163" spans="1:26" hidden="1" x14ac:dyDescent="0.25">
      <c r="A2163" s="10" t="str">
        <f t="shared" si="33"/>
        <v>2016Humboldt1-in-2July PeakCAISO13</v>
      </c>
      <c r="B2163" s="10" t="s">
        <v>57</v>
      </c>
      <c r="C2163" s="10" t="s">
        <v>53</v>
      </c>
      <c r="D2163" s="10" t="s">
        <v>3</v>
      </c>
      <c r="E2163" s="10" t="s">
        <v>9</v>
      </c>
      <c r="F2163">
        <v>13</v>
      </c>
      <c r="G2163">
        <v>1.2683281898498535</v>
      </c>
      <c r="H2163">
        <v>1.2683281898498535</v>
      </c>
      <c r="I2163">
        <v>76.5</v>
      </c>
      <c r="J2163">
        <v>0</v>
      </c>
      <c r="K2163">
        <v>967</v>
      </c>
      <c r="L2163">
        <v>926.02810137999995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 t="s">
        <v>39</v>
      </c>
      <c r="Z2163" s="3"/>
    </row>
    <row r="2164" spans="1:26" hidden="1" x14ac:dyDescent="0.25">
      <c r="A2164" s="10" t="str">
        <f t="shared" si="33"/>
        <v>2016Humboldt1-in-10July PeakPGE13</v>
      </c>
      <c r="B2164" s="10" t="s">
        <v>57</v>
      </c>
      <c r="C2164" s="10" t="s">
        <v>53</v>
      </c>
      <c r="D2164" s="10" t="s">
        <v>3</v>
      </c>
      <c r="E2164" s="10" t="s">
        <v>1</v>
      </c>
      <c r="F2164">
        <v>13</v>
      </c>
      <c r="G2164">
        <v>1.5012856721878052</v>
      </c>
      <c r="H2164">
        <v>1.5012856721878052</v>
      </c>
      <c r="I2164">
        <v>84.3125</v>
      </c>
      <c r="J2164">
        <v>0</v>
      </c>
      <c r="K2164">
        <v>967</v>
      </c>
      <c r="L2164">
        <v>926.02810137999995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 t="s">
        <v>38</v>
      </c>
      <c r="Z2164" s="3"/>
    </row>
    <row r="2165" spans="1:26" hidden="1" x14ac:dyDescent="0.25">
      <c r="A2165" s="10" t="str">
        <f t="shared" si="33"/>
        <v>2016Humboldt1-in-2July PeakPGE13</v>
      </c>
      <c r="B2165" s="10" t="s">
        <v>57</v>
      </c>
      <c r="C2165" s="10" t="s">
        <v>53</v>
      </c>
      <c r="D2165" s="10" t="s">
        <v>3</v>
      </c>
      <c r="E2165" s="10" t="s">
        <v>9</v>
      </c>
      <c r="F2165">
        <v>13</v>
      </c>
      <c r="G2165">
        <v>1.3164316415786743</v>
      </c>
      <c r="H2165">
        <v>1.3164316415786743</v>
      </c>
      <c r="I2165">
        <v>78.9375</v>
      </c>
      <c r="J2165">
        <v>0</v>
      </c>
      <c r="K2165">
        <v>967</v>
      </c>
      <c r="L2165">
        <v>926.02810137999995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 t="s">
        <v>38</v>
      </c>
      <c r="Z2165" s="3"/>
    </row>
    <row r="2166" spans="1:26" hidden="1" x14ac:dyDescent="0.25">
      <c r="A2166" s="10" t="str">
        <f t="shared" si="33"/>
        <v>2016Humboldt1-in-10July PeakCAISO14</v>
      </c>
      <c r="B2166" s="10" t="s">
        <v>57</v>
      </c>
      <c r="C2166" s="10" t="s">
        <v>53</v>
      </c>
      <c r="D2166" s="10" t="s">
        <v>3</v>
      </c>
      <c r="E2166" s="10" t="s">
        <v>1</v>
      </c>
      <c r="F2166">
        <v>14</v>
      </c>
      <c r="G2166">
        <v>1.7500365972518921</v>
      </c>
      <c r="H2166">
        <v>1.6537950038909912</v>
      </c>
      <c r="I2166">
        <v>85.0625</v>
      </c>
      <c r="J2166">
        <v>0.10273714363574982</v>
      </c>
      <c r="K2166">
        <v>967</v>
      </c>
      <c r="L2166">
        <v>926.02810137999995</v>
      </c>
      <c r="M2166">
        <v>9.6241585910320282E-2</v>
      </c>
      <c r="N2166">
        <v>-3.5426337271928787E-2</v>
      </c>
      <c r="O2166">
        <v>4.2366228997707367E-2</v>
      </c>
      <c r="P2166">
        <v>9.6241585910320282E-2</v>
      </c>
      <c r="Q2166">
        <v>0.15011695027351379</v>
      </c>
      <c r="R2166">
        <v>0.22790950536727905</v>
      </c>
      <c r="S2166" t="s">
        <v>39</v>
      </c>
      <c r="Z2166" s="3"/>
    </row>
    <row r="2167" spans="1:26" hidden="1" x14ac:dyDescent="0.25">
      <c r="A2167" s="10" t="str">
        <f t="shared" si="33"/>
        <v>2016Humboldt1-in-2July PeakCAISO14</v>
      </c>
      <c r="B2167" s="10" t="s">
        <v>57</v>
      </c>
      <c r="C2167" s="10" t="s">
        <v>53</v>
      </c>
      <c r="D2167" s="10" t="s">
        <v>3</v>
      </c>
      <c r="E2167" s="10" t="s">
        <v>9</v>
      </c>
      <c r="F2167">
        <v>14</v>
      </c>
      <c r="G2167">
        <v>1.5641391277313232</v>
      </c>
      <c r="H2167">
        <v>1.5564842224121094</v>
      </c>
      <c r="I2167">
        <v>78.3125</v>
      </c>
      <c r="J2167">
        <v>0.10273714363574982</v>
      </c>
      <c r="K2167">
        <v>967</v>
      </c>
      <c r="L2167">
        <v>926.02810137999995</v>
      </c>
      <c r="M2167">
        <v>7.6548857614398003E-3</v>
      </c>
      <c r="N2167">
        <v>-0.12401303648948669</v>
      </c>
      <c r="O2167">
        <v>-4.6220473945140839E-2</v>
      </c>
      <c r="P2167">
        <v>7.6548857614398003E-3</v>
      </c>
      <c r="Q2167">
        <v>6.153024360537529E-2</v>
      </c>
      <c r="R2167">
        <v>0.13932280242443085</v>
      </c>
      <c r="S2167" t="s">
        <v>39</v>
      </c>
      <c r="Z2167" s="3"/>
    </row>
    <row r="2168" spans="1:26" hidden="1" x14ac:dyDescent="0.25">
      <c r="A2168" s="10" t="str">
        <f t="shared" si="33"/>
        <v>2016Humboldt1-in-10July PeakPGE14</v>
      </c>
      <c r="B2168" s="10" t="s">
        <v>57</v>
      </c>
      <c r="C2168" s="10" t="s">
        <v>53</v>
      </c>
      <c r="D2168" s="10" t="s">
        <v>3</v>
      </c>
      <c r="E2168" s="10" t="s">
        <v>1</v>
      </c>
      <c r="F2168">
        <v>14</v>
      </c>
      <c r="G2168">
        <v>1.8514289855957031</v>
      </c>
      <c r="H2168">
        <v>1.7331987619400024</v>
      </c>
      <c r="I2168">
        <v>87.125</v>
      </c>
      <c r="J2168">
        <v>0.10273714363574982</v>
      </c>
      <c r="K2168">
        <v>967</v>
      </c>
      <c r="L2168">
        <v>926.02810137999995</v>
      </c>
      <c r="M2168">
        <v>0.11823020875453949</v>
      </c>
      <c r="N2168">
        <v>-1.3437714427709579E-2</v>
      </c>
      <c r="O2168">
        <v>6.4354851841926575E-2</v>
      </c>
      <c r="P2168">
        <v>0.11823020875453949</v>
      </c>
      <c r="Q2168">
        <v>0.1721055656671524</v>
      </c>
      <c r="R2168">
        <v>0.24989813566207886</v>
      </c>
      <c r="S2168" t="s">
        <v>38</v>
      </c>
      <c r="Z2168" s="3"/>
    </row>
    <row r="2169" spans="1:26" hidden="1" x14ac:dyDescent="0.25">
      <c r="A2169" s="10" t="str">
        <f t="shared" si="33"/>
        <v>2016Humboldt1-in-2July PeakPGE14</v>
      </c>
      <c r="B2169" s="10" t="s">
        <v>57</v>
      </c>
      <c r="C2169" s="10" t="s">
        <v>53</v>
      </c>
      <c r="D2169" s="10" t="s">
        <v>3</v>
      </c>
      <c r="E2169" s="10" t="s">
        <v>9</v>
      </c>
      <c r="F2169">
        <v>14</v>
      </c>
      <c r="G2169">
        <v>1.6234614849090576</v>
      </c>
      <c r="H2169">
        <v>1.5842963457107544</v>
      </c>
      <c r="I2169">
        <v>81.625</v>
      </c>
      <c r="J2169">
        <v>0.10273714363574982</v>
      </c>
      <c r="K2169">
        <v>967</v>
      </c>
      <c r="L2169">
        <v>926.02810137999995</v>
      </c>
      <c r="M2169">
        <v>3.9165135473012924E-2</v>
      </c>
      <c r="N2169">
        <v>-9.2502787709236145E-2</v>
      </c>
      <c r="O2169">
        <v>-1.4710222370922565E-2</v>
      </c>
      <c r="P2169">
        <v>3.9165135473012924E-2</v>
      </c>
      <c r="Q2169">
        <v>9.3040496110916138E-2</v>
      </c>
      <c r="R2169">
        <v>0.17083306610584259</v>
      </c>
      <c r="S2169" t="s">
        <v>38</v>
      </c>
      <c r="Z2169" s="3"/>
    </row>
    <row r="2170" spans="1:26" hidden="1" x14ac:dyDescent="0.25">
      <c r="A2170" s="10" t="str">
        <f t="shared" si="33"/>
        <v>2016Humboldt1-in-10July PeakCAISO15</v>
      </c>
      <c r="B2170" s="10" t="s">
        <v>57</v>
      </c>
      <c r="C2170" s="10" t="s">
        <v>53</v>
      </c>
      <c r="D2170" s="10" t="s">
        <v>3</v>
      </c>
      <c r="E2170" s="10" t="s">
        <v>1</v>
      </c>
      <c r="F2170">
        <v>15</v>
      </c>
      <c r="G2170">
        <v>2.1634964942932129</v>
      </c>
      <c r="H2170">
        <v>2.0007131099700928</v>
      </c>
      <c r="I2170">
        <v>86.5</v>
      </c>
      <c r="J2170">
        <v>0.1230589896440506</v>
      </c>
      <c r="K2170">
        <v>967</v>
      </c>
      <c r="L2170">
        <v>926.02810137999995</v>
      </c>
      <c r="M2170">
        <v>0.1627834290266037</v>
      </c>
      <c r="N2170">
        <v>5.0710276700556278E-3</v>
      </c>
      <c r="O2170">
        <v>9.8251298069953918E-2</v>
      </c>
      <c r="P2170">
        <v>0.1627834290266037</v>
      </c>
      <c r="Q2170">
        <v>0.22731555998325348</v>
      </c>
      <c r="R2170">
        <v>0.3204958438873291</v>
      </c>
      <c r="S2170" t="s">
        <v>39</v>
      </c>
      <c r="Z2170" s="3"/>
    </row>
    <row r="2171" spans="1:26" hidden="1" x14ac:dyDescent="0.25">
      <c r="A2171" s="10" t="str">
        <f t="shared" si="33"/>
        <v>2016Humboldt1-in-2July PeakCAISO15</v>
      </c>
      <c r="B2171" s="10" t="s">
        <v>57</v>
      </c>
      <c r="C2171" s="10" t="s">
        <v>53</v>
      </c>
      <c r="D2171" s="10" t="s">
        <v>3</v>
      </c>
      <c r="E2171" s="10" t="s">
        <v>9</v>
      </c>
      <c r="F2171">
        <v>15</v>
      </c>
      <c r="G2171">
        <v>1.9336793422698975</v>
      </c>
      <c r="H2171">
        <v>1.8856991529464722</v>
      </c>
      <c r="I2171">
        <v>79.25</v>
      </c>
      <c r="J2171">
        <v>0.1230589896440506</v>
      </c>
      <c r="K2171">
        <v>967</v>
      </c>
      <c r="L2171">
        <v>926.02810137999995</v>
      </c>
      <c r="M2171">
        <v>4.7980159521102905E-2</v>
      </c>
      <c r="N2171">
        <v>-0.1097322404384613</v>
      </c>
      <c r="O2171">
        <v>-1.6551975160837173E-2</v>
      </c>
      <c r="P2171">
        <v>4.7980159521102905E-2</v>
      </c>
      <c r="Q2171">
        <v>0.11251229047775269</v>
      </c>
      <c r="R2171">
        <v>0.20569255948066711</v>
      </c>
      <c r="S2171" t="s">
        <v>39</v>
      </c>
      <c r="Z2171" s="3"/>
    </row>
    <row r="2172" spans="1:26" hidden="1" x14ac:dyDescent="0.25">
      <c r="A2172" s="10" t="str">
        <f t="shared" si="33"/>
        <v>2016Humboldt1-in-2July PeakPGE15</v>
      </c>
      <c r="B2172" s="10" t="s">
        <v>57</v>
      </c>
      <c r="C2172" s="10" t="s">
        <v>53</v>
      </c>
      <c r="D2172" s="10" t="s">
        <v>3</v>
      </c>
      <c r="E2172" s="10" t="s">
        <v>9</v>
      </c>
      <c r="F2172">
        <v>15</v>
      </c>
      <c r="G2172">
        <v>2.0070171356201172</v>
      </c>
      <c r="H2172">
        <v>1.9140403270721436</v>
      </c>
      <c r="I2172">
        <v>83.25</v>
      </c>
      <c r="J2172">
        <v>0.1230589896440506</v>
      </c>
      <c r="K2172">
        <v>967</v>
      </c>
      <c r="L2172">
        <v>926.02810137999995</v>
      </c>
      <c r="M2172">
        <v>9.2976868152618408E-2</v>
      </c>
      <c r="N2172">
        <v>-6.4735531806945801E-2</v>
      </c>
      <c r="O2172">
        <v>2.8444733470678329E-2</v>
      </c>
      <c r="P2172">
        <v>9.2976868152618408E-2</v>
      </c>
      <c r="Q2172">
        <v>0.15750899910926819</v>
      </c>
      <c r="R2172">
        <v>0.25068926811218262</v>
      </c>
      <c r="S2172" t="s">
        <v>38</v>
      </c>
      <c r="Z2172" s="3"/>
    </row>
    <row r="2173" spans="1:26" hidden="1" x14ac:dyDescent="0.25">
      <c r="A2173" s="10" t="str">
        <f t="shared" si="33"/>
        <v>2016Humboldt1-in-10July PeakPGE15</v>
      </c>
      <c r="B2173" s="10" t="s">
        <v>57</v>
      </c>
      <c r="C2173" s="10" t="s">
        <v>53</v>
      </c>
      <c r="D2173" s="10" t="s">
        <v>3</v>
      </c>
      <c r="E2173" s="10" t="s">
        <v>1</v>
      </c>
      <c r="F2173">
        <v>15</v>
      </c>
      <c r="G2173">
        <v>2.2888436317443848</v>
      </c>
      <c r="H2173">
        <v>2.1053407192230225</v>
      </c>
      <c r="I2173">
        <v>88</v>
      </c>
      <c r="J2173">
        <v>0.1230589896440506</v>
      </c>
      <c r="K2173">
        <v>967</v>
      </c>
      <c r="L2173">
        <v>926.02810137999995</v>
      </c>
      <c r="M2173">
        <v>0.18350294232368469</v>
      </c>
      <c r="N2173">
        <v>2.5790540501475334E-2</v>
      </c>
      <c r="O2173">
        <v>0.11897081136703491</v>
      </c>
      <c r="P2173">
        <v>0.18350294232368469</v>
      </c>
      <c r="Q2173">
        <v>0.24803507328033447</v>
      </c>
      <c r="R2173">
        <v>0.3412153422832489</v>
      </c>
      <c r="S2173" t="s">
        <v>38</v>
      </c>
      <c r="Z2173" s="3"/>
    </row>
    <row r="2174" spans="1:26" hidden="1" x14ac:dyDescent="0.25">
      <c r="A2174" s="10" t="str">
        <f t="shared" si="33"/>
        <v>2016Humboldt1-in-2July PeakCAISO16</v>
      </c>
      <c r="B2174" s="10" t="s">
        <v>57</v>
      </c>
      <c r="C2174" s="10" t="s">
        <v>53</v>
      </c>
      <c r="D2174" s="10" t="s">
        <v>3</v>
      </c>
      <c r="E2174" s="10" t="s">
        <v>9</v>
      </c>
      <c r="F2174">
        <v>16</v>
      </c>
      <c r="G2174">
        <v>2.2832164764404297</v>
      </c>
      <c r="H2174">
        <v>2.2794148921966553</v>
      </c>
      <c r="I2174">
        <v>78.8125</v>
      </c>
      <c r="J2174">
        <v>0.15615223348140717</v>
      </c>
      <c r="K2174">
        <v>967</v>
      </c>
      <c r="L2174">
        <v>926.02810137999995</v>
      </c>
      <c r="M2174">
        <v>3.8014866877347231E-3</v>
      </c>
      <c r="N2174">
        <v>-0.1963232159614563</v>
      </c>
      <c r="O2174">
        <v>-7.8084744513034821E-2</v>
      </c>
      <c r="P2174">
        <v>3.8014866877347231E-3</v>
      </c>
      <c r="Q2174">
        <v>8.5687719285488129E-2</v>
      </c>
      <c r="R2174">
        <v>0.20392619073390961</v>
      </c>
      <c r="S2174" t="s">
        <v>39</v>
      </c>
      <c r="Z2174" s="3"/>
    </row>
    <row r="2175" spans="1:26" hidden="1" x14ac:dyDescent="0.25">
      <c r="A2175" s="10" t="str">
        <f t="shared" si="33"/>
        <v>2016Humboldt1-in-10July PeakCAISO16</v>
      </c>
      <c r="B2175" s="10" t="s">
        <v>57</v>
      </c>
      <c r="C2175" s="10" t="s">
        <v>53</v>
      </c>
      <c r="D2175" s="10" t="s">
        <v>3</v>
      </c>
      <c r="E2175" s="10" t="s">
        <v>1</v>
      </c>
      <c r="F2175">
        <v>16</v>
      </c>
      <c r="G2175">
        <v>2.5545763969421387</v>
      </c>
      <c r="H2175">
        <v>2.3420040607452393</v>
      </c>
      <c r="I2175">
        <v>87.125</v>
      </c>
      <c r="J2175">
        <v>0.15615223348140717</v>
      </c>
      <c r="K2175">
        <v>967</v>
      </c>
      <c r="L2175">
        <v>926.02810137999995</v>
      </c>
      <c r="M2175">
        <v>0.2125723659992218</v>
      </c>
      <c r="N2175">
        <v>1.2447663582861423E-2</v>
      </c>
      <c r="O2175">
        <v>0.13068613409996033</v>
      </c>
      <c r="P2175">
        <v>0.2125723659992218</v>
      </c>
      <c r="Q2175">
        <v>0.29445859789848328</v>
      </c>
      <c r="R2175">
        <v>0.41269707679748535</v>
      </c>
      <c r="S2175" t="s">
        <v>39</v>
      </c>
      <c r="Z2175" s="3"/>
    </row>
    <row r="2176" spans="1:26" hidden="1" x14ac:dyDescent="0.25">
      <c r="A2176" s="10" t="str">
        <f t="shared" si="33"/>
        <v>2016Humboldt1-in-10July PeakPGE16</v>
      </c>
      <c r="B2176" s="10" t="s">
        <v>57</v>
      </c>
      <c r="C2176" s="10" t="s">
        <v>53</v>
      </c>
      <c r="D2176" s="10" t="s">
        <v>3</v>
      </c>
      <c r="E2176" s="10" t="s">
        <v>1</v>
      </c>
      <c r="F2176">
        <v>16</v>
      </c>
      <c r="G2176">
        <v>2.7025814056396484</v>
      </c>
      <c r="H2176">
        <v>2.4644122123718262</v>
      </c>
      <c r="I2176">
        <v>88.125</v>
      </c>
      <c r="J2176">
        <v>0.15615223348140717</v>
      </c>
      <c r="K2176">
        <v>967</v>
      </c>
      <c r="L2176">
        <v>926.02810137999995</v>
      </c>
      <c r="M2176">
        <v>0.23816914856433868</v>
      </c>
      <c r="N2176">
        <v>3.8044445216655731E-2</v>
      </c>
      <c r="O2176">
        <v>0.15628291666507721</v>
      </c>
      <c r="P2176">
        <v>0.23816914856433868</v>
      </c>
      <c r="Q2176">
        <v>0.32005536556243896</v>
      </c>
      <c r="R2176">
        <v>0.43829384446144104</v>
      </c>
      <c r="S2176" t="s">
        <v>38</v>
      </c>
      <c r="Z2176" s="3"/>
    </row>
    <row r="2177" spans="1:26" hidden="1" x14ac:dyDescent="0.25">
      <c r="A2177" s="10" t="str">
        <f t="shared" si="33"/>
        <v>2016Humboldt1-in-2July PeakPGE16</v>
      </c>
      <c r="B2177" s="10" t="s">
        <v>57</v>
      </c>
      <c r="C2177" s="10" t="s">
        <v>53</v>
      </c>
      <c r="D2177" s="10" t="s">
        <v>3</v>
      </c>
      <c r="E2177" s="10" t="s">
        <v>9</v>
      </c>
      <c r="F2177">
        <v>16</v>
      </c>
      <c r="G2177">
        <v>2.3698110580444336</v>
      </c>
      <c r="H2177">
        <v>2.2740888595581055</v>
      </c>
      <c r="I2177">
        <v>82.8125</v>
      </c>
      <c r="J2177">
        <v>0.15615223348140717</v>
      </c>
      <c r="K2177">
        <v>967</v>
      </c>
      <c r="L2177">
        <v>926.02810137999995</v>
      </c>
      <c r="M2177">
        <v>9.5722198486328125E-2</v>
      </c>
      <c r="N2177">
        <v>-0.10440250486135483</v>
      </c>
      <c r="O2177">
        <v>1.3835967518389225E-2</v>
      </c>
      <c r="P2177">
        <v>9.5722198486328125E-2</v>
      </c>
      <c r="Q2177">
        <v>0.1776084303855896</v>
      </c>
      <c r="R2177">
        <v>0.29584690928459167</v>
      </c>
      <c r="S2177" t="s">
        <v>38</v>
      </c>
      <c r="Z2177" s="3"/>
    </row>
    <row r="2178" spans="1:26" hidden="1" x14ac:dyDescent="0.25">
      <c r="A2178" s="10" t="str">
        <f t="shared" ref="A2178:A2241" si="34">CONCATENATE(B2178,C2178,E2178,D2178,S2178,F2178)</f>
        <v>2016Humboldt1-in-2July PeakCAISO17</v>
      </c>
      <c r="B2178" s="10" t="s">
        <v>57</v>
      </c>
      <c r="C2178" s="10" t="s">
        <v>53</v>
      </c>
      <c r="D2178" s="10" t="s">
        <v>3</v>
      </c>
      <c r="E2178" s="10" t="s">
        <v>9</v>
      </c>
      <c r="F2178">
        <v>17</v>
      </c>
      <c r="G2178">
        <v>2.5559861660003662</v>
      </c>
      <c r="H2178">
        <v>2.4168369770050049</v>
      </c>
      <c r="I2178">
        <v>78.25</v>
      </c>
      <c r="J2178">
        <v>0.16046801209449768</v>
      </c>
      <c r="K2178">
        <v>967</v>
      </c>
      <c r="L2178">
        <v>926.02810137999995</v>
      </c>
      <c r="M2178">
        <v>0.1391492635011673</v>
      </c>
      <c r="N2178">
        <v>-6.6506542265415192E-2</v>
      </c>
      <c r="O2178">
        <v>5.4999839514493942E-2</v>
      </c>
      <c r="P2178">
        <v>0.1391492635011673</v>
      </c>
      <c r="Q2178">
        <v>0.22329868376255035</v>
      </c>
      <c r="R2178">
        <v>0.34480506181716919</v>
      </c>
      <c r="S2178" t="s">
        <v>39</v>
      </c>
      <c r="Z2178" s="3"/>
    </row>
    <row r="2179" spans="1:26" hidden="1" x14ac:dyDescent="0.25">
      <c r="A2179" s="10" t="str">
        <f t="shared" si="34"/>
        <v>2016Humboldt1-in-10July PeakCAISO17</v>
      </c>
      <c r="B2179" s="10" t="s">
        <v>57</v>
      </c>
      <c r="C2179" s="10" t="s">
        <v>53</v>
      </c>
      <c r="D2179" s="10" t="s">
        <v>3</v>
      </c>
      <c r="E2179" s="10" t="s">
        <v>1</v>
      </c>
      <c r="F2179">
        <v>17</v>
      </c>
      <c r="G2179">
        <v>2.8597643375396729</v>
      </c>
      <c r="H2179">
        <v>2.5720369815826416</v>
      </c>
      <c r="I2179">
        <v>85.25</v>
      </c>
      <c r="J2179">
        <v>0.16046801209449768</v>
      </c>
      <c r="K2179">
        <v>967</v>
      </c>
      <c r="L2179">
        <v>926.02810137999995</v>
      </c>
      <c r="M2179">
        <v>0.28772729635238647</v>
      </c>
      <c r="N2179">
        <v>8.2071490585803986E-2</v>
      </c>
      <c r="O2179">
        <v>0.20357787609100342</v>
      </c>
      <c r="P2179">
        <v>0.28772729635238647</v>
      </c>
      <c r="Q2179">
        <v>0.37187671661376953</v>
      </c>
      <c r="R2179">
        <v>0.49338310956954956</v>
      </c>
      <c r="S2179" t="s">
        <v>39</v>
      </c>
      <c r="Z2179" s="3"/>
    </row>
    <row r="2180" spans="1:26" hidden="1" x14ac:dyDescent="0.25">
      <c r="A2180" s="10" t="str">
        <f t="shared" si="34"/>
        <v>2016Humboldt1-in-10July PeakPGE17</v>
      </c>
      <c r="B2180" s="10" t="s">
        <v>57</v>
      </c>
      <c r="C2180" s="10" t="s">
        <v>53</v>
      </c>
      <c r="D2180" s="10" t="s">
        <v>3</v>
      </c>
      <c r="E2180" s="10" t="s">
        <v>1</v>
      </c>
      <c r="F2180">
        <v>17</v>
      </c>
      <c r="G2180">
        <v>3.0254511833190918</v>
      </c>
      <c r="H2180">
        <v>2.713245153427124</v>
      </c>
      <c r="I2180">
        <v>86.5</v>
      </c>
      <c r="J2180">
        <v>0.16046801209449768</v>
      </c>
      <c r="K2180">
        <v>967</v>
      </c>
      <c r="L2180">
        <v>926.02810137999995</v>
      </c>
      <c r="M2180">
        <v>0.31220600008964539</v>
      </c>
      <c r="N2180">
        <v>0.1065501943230629</v>
      </c>
      <c r="O2180">
        <v>0.22805657982826233</v>
      </c>
      <c r="P2180">
        <v>0.31220600008964539</v>
      </c>
      <c r="Q2180">
        <v>0.39635542035102844</v>
      </c>
      <c r="R2180">
        <v>0.51786178350448608</v>
      </c>
      <c r="S2180" t="s">
        <v>38</v>
      </c>
      <c r="Z2180" s="3"/>
    </row>
    <row r="2181" spans="1:26" hidden="1" x14ac:dyDescent="0.25">
      <c r="A2181" s="10" t="str">
        <f t="shared" si="34"/>
        <v>2016Humboldt1-in-2July PeakPGE17</v>
      </c>
      <c r="B2181" s="10" t="s">
        <v>57</v>
      </c>
      <c r="C2181" s="10" t="s">
        <v>53</v>
      </c>
      <c r="D2181" s="10" t="s">
        <v>3</v>
      </c>
      <c r="E2181" s="10" t="s">
        <v>9</v>
      </c>
      <c r="F2181">
        <v>17</v>
      </c>
      <c r="G2181">
        <v>2.652925968170166</v>
      </c>
      <c r="H2181">
        <v>2.4580659866333008</v>
      </c>
      <c r="I2181">
        <v>81.5</v>
      </c>
      <c r="J2181">
        <v>0.16046801209449768</v>
      </c>
      <c r="K2181">
        <v>967</v>
      </c>
      <c r="L2181">
        <v>926.02810137999995</v>
      </c>
      <c r="M2181">
        <v>0.19485986232757568</v>
      </c>
      <c r="N2181">
        <v>-1.0795941576361656E-2</v>
      </c>
      <c r="O2181">
        <v>0.11071043461561203</v>
      </c>
      <c r="P2181">
        <v>0.19485986232757568</v>
      </c>
      <c r="Q2181">
        <v>0.27900928258895874</v>
      </c>
      <c r="R2181">
        <v>0.40051567554473877</v>
      </c>
      <c r="S2181" t="s">
        <v>38</v>
      </c>
      <c r="Z2181" s="3"/>
    </row>
    <row r="2182" spans="1:26" hidden="1" x14ac:dyDescent="0.25">
      <c r="A2182" s="10" t="str">
        <f t="shared" si="34"/>
        <v>2016Humboldt1-in-10July PeakCAISO18</v>
      </c>
      <c r="B2182" s="10" t="s">
        <v>57</v>
      </c>
      <c r="C2182" s="10" t="s">
        <v>53</v>
      </c>
      <c r="D2182" s="10" t="s">
        <v>3</v>
      </c>
      <c r="E2182" s="10" t="s">
        <v>1</v>
      </c>
      <c r="F2182">
        <v>18</v>
      </c>
      <c r="G2182">
        <v>3.0469155311584473</v>
      </c>
      <c r="H2182">
        <v>2.8180146217346191</v>
      </c>
      <c r="I2182">
        <v>83.0625</v>
      </c>
      <c r="J2182">
        <v>0.13599415123462677</v>
      </c>
      <c r="K2182">
        <v>967</v>
      </c>
      <c r="L2182">
        <v>926.02810137999995</v>
      </c>
      <c r="M2182">
        <v>0.22890098392963409</v>
      </c>
      <c r="N2182">
        <v>5.4610878229141235E-2</v>
      </c>
      <c r="O2182">
        <v>0.15758565068244934</v>
      </c>
      <c r="P2182">
        <v>0.22890098392963409</v>
      </c>
      <c r="Q2182">
        <v>0.30021631717681885</v>
      </c>
      <c r="R2182">
        <v>0.40319108963012695</v>
      </c>
      <c r="S2182" t="s">
        <v>39</v>
      </c>
      <c r="Z2182" s="3"/>
    </row>
    <row r="2183" spans="1:26" hidden="1" x14ac:dyDescent="0.25">
      <c r="A2183" s="10" t="str">
        <f t="shared" si="34"/>
        <v>2016Humboldt1-in-2July PeakCAISO18</v>
      </c>
      <c r="B2183" s="10" t="s">
        <v>57</v>
      </c>
      <c r="C2183" s="10" t="s">
        <v>53</v>
      </c>
      <c r="D2183" s="10" t="s">
        <v>3</v>
      </c>
      <c r="E2183" s="10" t="s">
        <v>9</v>
      </c>
      <c r="F2183">
        <v>18</v>
      </c>
      <c r="G2183">
        <v>2.723257303237915</v>
      </c>
      <c r="H2183">
        <v>2.6392486095428467</v>
      </c>
      <c r="I2183">
        <v>77.4375</v>
      </c>
      <c r="J2183">
        <v>0.13599415123462677</v>
      </c>
      <c r="K2183">
        <v>967</v>
      </c>
      <c r="L2183">
        <v>926.02810137999995</v>
      </c>
      <c r="M2183">
        <v>8.4008656442165375E-2</v>
      </c>
      <c r="N2183">
        <v>-9.0281449258327484E-2</v>
      </c>
      <c r="O2183">
        <v>1.2693323194980621E-2</v>
      </c>
      <c r="P2183">
        <v>8.4008656442165375E-2</v>
      </c>
      <c r="Q2183">
        <v>0.15532398223876953</v>
      </c>
      <c r="R2183">
        <v>0.25829875469207764</v>
      </c>
      <c r="S2183" t="s">
        <v>39</v>
      </c>
      <c r="Z2183" s="3"/>
    </row>
    <row r="2184" spans="1:26" hidden="1" x14ac:dyDescent="0.25">
      <c r="A2184" s="10" t="str">
        <f t="shared" si="34"/>
        <v>2016Humboldt1-in-2July PeakPGE18</v>
      </c>
      <c r="B2184" s="10" t="s">
        <v>57</v>
      </c>
      <c r="C2184" s="10" t="s">
        <v>53</v>
      </c>
      <c r="D2184" s="10" t="s">
        <v>3</v>
      </c>
      <c r="E2184" s="10" t="s">
        <v>9</v>
      </c>
      <c r="F2184">
        <v>18</v>
      </c>
      <c r="G2184">
        <v>2.8265409469604492</v>
      </c>
      <c r="H2184">
        <v>2.6873569488525391</v>
      </c>
      <c r="I2184">
        <v>79.875</v>
      </c>
      <c r="J2184">
        <v>0.13599415123462677</v>
      </c>
      <c r="K2184">
        <v>967</v>
      </c>
      <c r="L2184">
        <v>926.02810137999995</v>
      </c>
      <c r="M2184">
        <v>0.1391838937997818</v>
      </c>
      <c r="N2184">
        <v>-3.510621190071106E-2</v>
      </c>
      <c r="O2184">
        <v>6.7868560552597046E-2</v>
      </c>
      <c r="P2184">
        <v>0.1391838937997818</v>
      </c>
      <c r="Q2184">
        <v>0.21049922704696655</v>
      </c>
      <c r="R2184">
        <v>0.31347399950027466</v>
      </c>
      <c r="S2184" t="s">
        <v>38</v>
      </c>
      <c r="Z2184" s="3"/>
    </row>
    <row r="2185" spans="1:26" hidden="1" x14ac:dyDescent="0.25">
      <c r="A2185" s="10" t="str">
        <f t="shared" si="34"/>
        <v>2016Humboldt1-in-10July PeakPGE18</v>
      </c>
      <c r="B2185" s="10" t="s">
        <v>57</v>
      </c>
      <c r="C2185" s="10" t="s">
        <v>53</v>
      </c>
      <c r="D2185" s="10" t="s">
        <v>3</v>
      </c>
      <c r="E2185" s="10" t="s">
        <v>1</v>
      </c>
      <c r="F2185">
        <v>18</v>
      </c>
      <c r="G2185">
        <v>3.2234456539154053</v>
      </c>
      <c r="H2185">
        <v>2.9616470336914062</v>
      </c>
      <c r="I2185">
        <v>84.5</v>
      </c>
      <c r="J2185">
        <v>0.13599415123462677</v>
      </c>
      <c r="K2185">
        <v>967</v>
      </c>
      <c r="L2185">
        <v>926.02810137999995</v>
      </c>
      <c r="M2185">
        <v>0.26179873943328857</v>
      </c>
      <c r="N2185">
        <v>8.7508633732795715E-2</v>
      </c>
      <c r="O2185">
        <v>0.19048340618610382</v>
      </c>
      <c r="P2185">
        <v>0.26179873943328857</v>
      </c>
      <c r="Q2185">
        <v>0.33311405777931213</v>
      </c>
      <c r="R2185">
        <v>0.43608883023262024</v>
      </c>
      <c r="S2185" t="s">
        <v>38</v>
      </c>
      <c r="Z2185" s="3"/>
    </row>
    <row r="2186" spans="1:26" hidden="1" x14ac:dyDescent="0.25">
      <c r="A2186" s="10" t="str">
        <f t="shared" si="34"/>
        <v>2016Humboldt1-in-10July PeakCAISO19</v>
      </c>
      <c r="B2186" s="10" t="s">
        <v>57</v>
      </c>
      <c r="C2186" s="10" t="s">
        <v>53</v>
      </c>
      <c r="D2186" s="10" t="s">
        <v>3</v>
      </c>
      <c r="E2186" s="10" t="s">
        <v>1</v>
      </c>
      <c r="F2186">
        <v>19</v>
      </c>
      <c r="G2186">
        <v>3.04543137550354</v>
      </c>
      <c r="H2186">
        <v>3.2450158596038818</v>
      </c>
      <c r="I2186">
        <v>81.125</v>
      </c>
      <c r="J2186">
        <v>0.11742977052927017</v>
      </c>
      <c r="K2186">
        <v>967</v>
      </c>
      <c r="L2186">
        <v>926.02810137999995</v>
      </c>
      <c r="M2186">
        <v>-0.1995844841003418</v>
      </c>
      <c r="N2186">
        <v>-0.35008248686790466</v>
      </c>
      <c r="O2186">
        <v>-0.26116466522216797</v>
      </c>
      <c r="P2186">
        <v>-0.1995844841003418</v>
      </c>
      <c r="Q2186">
        <v>-0.13800431787967682</v>
      </c>
      <c r="R2186">
        <v>-4.9086488783359528E-2</v>
      </c>
      <c r="S2186" t="s">
        <v>39</v>
      </c>
      <c r="Z2186" s="3"/>
    </row>
    <row r="2187" spans="1:26" hidden="1" x14ac:dyDescent="0.25">
      <c r="A2187" s="10" t="str">
        <f t="shared" si="34"/>
        <v>2016Humboldt1-in-2July PeakCAISO19</v>
      </c>
      <c r="B2187" s="10" t="s">
        <v>57</v>
      </c>
      <c r="C2187" s="10" t="s">
        <v>53</v>
      </c>
      <c r="D2187" s="10" t="s">
        <v>3</v>
      </c>
      <c r="E2187" s="10" t="s">
        <v>9</v>
      </c>
      <c r="F2187">
        <v>19</v>
      </c>
      <c r="G2187">
        <v>2.7219305038452148</v>
      </c>
      <c r="H2187">
        <v>2.9091196060180664</v>
      </c>
      <c r="I2187">
        <v>75.8125</v>
      </c>
      <c r="J2187">
        <v>0.11742977052927017</v>
      </c>
      <c r="K2187">
        <v>967</v>
      </c>
      <c r="L2187">
        <v>926.02810137999995</v>
      </c>
      <c r="M2187">
        <v>-0.18718902766704559</v>
      </c>
      <c r="N2187">
        <v>-0.33768701553344727</v>
      </c>
      <c r="O2187">
        <v>-0.24876919388771057</v>
      </c>
      <c r="P2187">
        <v>-0.18718902766704559</v>
      </c>
      <c r="Q2187">
        <v>-0.12560886144638062</v>
      </c>
      <c r="R2187">
        <v>-3.6691032350063324E-2</v>
      </c>
      <c r="S2187" t="s">
        <v>39</v>
      </c>
      <c r="Z2187" s="3"/>
    </row>
    <row r="2188" spans="1:26" hidden="1" x14ac:dyDescent="0.25">
      <c r="A2188" s="10" t="str">
        <f t="shared" si="34"/>
        <v>2016Humboldt1-in-2July PeakPGE19</v>
      </c>
      <c r="B2188" s="10" t="s">
        <v>57</v>
      </c>
      <c r="C2188" s="10" t="s">
        <v>53</v>
      </c>
      <c r="D2188" s="10" t="s">
        <v>3</v>
      </c>
      <c r="E2188" s="10" t="s">
        <v>9</v>
      </c>
      <c r="F2188">
        <v>19</v>
      </c>
      <c r="G2188">
        <v>2.8251640796661377</v>
      </c>
      <c r="H2188">
        <v>3.0132420063018799</v>
      </c>
      <c r="I2188">
        <v>78</v>
      </c>
      <c r="J2188">
        <v>0.11742977052927017</v>
      </c>
      <c r="K2188">
        <v>967</v>
      </c>
      <c r="L2188">
        <v>926.02810137999995</v>
      </c>
      <c r="M2188">
        <v>-0.18807798624038696</v>
      </c>
      <c r="N2188">
        <v>-0.33857598900794983</v>
      </c>
      <c r="O2188">
        <v>-0.24965815246105194</v>
      </c>
      <c r="P2188">
        <v>-0.18807798624038696</v>
      </c>
      <c r="Q2188">
        <v>-0.12649782001972198</v>
      </c>
      <c r="R2188">
        <v>-3.7579990923404694E-2</v>
      </c>
      <c r="S2188" t="s">
        <v>38</v>
      </c>
      <c r="Z2188" s="3"/>
    </row>
    <row r="2189" spans="1:26" hidden="1" x14ac:dyDescent="0.25">
      <c r="A2189" s="10" t="str">
        <f t="shared" si="34"/>
        <v>2016Humboldt1-in-10July PeakPGE19</v>
      </c>
      <c r="B2189" s="10" t="s">
        <v>57</v>
      </c>
      <c r="C2189" s="10" t="s">
        <v>53</v>
      </c>
      <c r="D2189" s="10" t="s">
        <v>3</v>
      </c>
      <c r="E2189" s="10" t="s">
        <v>1</v>
      </c>
      <c r="F2189">
        <v>19</v>
      </c>
      <c r="G2189">
        <v>3.2218751907348633</v>
      </c>
      <c r="H2189">
        <v>3.422440767288208</v>
      </c>
      <c r="I2189">
        <v>82.3125</v>
      </c>
      <c r="J2189">
        <v>0.11742977052927017</v>
      </c>
      <c r="K2189">
        <v>967</v>
      </c>
      <c r="L2189">
        <v>926.02810137999995</v>
      </c>
      <c r="M2189">
        <v>-0.20056562125682831</v>
      </c>
      <c r="N2189">
        <v>-0.35106360912322998</v>
      </c>
      <c r="O2189">
        <v>-0.26214578747749329</v>
      </c>
      <c r="P2189">
        <v>-0.20056562125682831</v>
      </c>
      <c r="Q2189">
        <v>-0.13898545503616333</v>
      </c>
      <c r="R2189">
        <v>-5.0067625939846039E-2</v>
      </c>
      <c r="S2189" t="s">
        <v>38</v>
      </c>
      <c r="Z2189" s="3"/>
    </row>
    <row r="2190" spans="1:26" hidden="1" x14ac:dyDescent="0.25">
      <c r="A2190" s="10" t="str">
        <f t="shared" si="34"/>
        <v>2016Humboldt1-in-2July PeakCAISO20</v>
      </c>
      <c r="B2190" s="10" t="s">
        <v>57</v>
      </c>
      <c r="C2190" s="10" t="s">
        <v>53</v>
      </c>
      <c r="D2190" s="10" t="s">
        <v>3</v>
      </c>
      <c r="E2190" s="10" t="s">
        <v>9</v>
      </c>
      <c r="F2190">
        <v>20</v>
      </c>
      <c r="G2190">
        <v>2.4998509883880615</v>
      </c>
      <c r="H2190">
        <v>2.6095266342163086</v>
      </c>
      <c r="I2190">
        <v>73.6875</v>
      </c>
      <c r="J2190">
        <v>7.6294809579849243E-2</v>
      </c>
      <c r="K2190">
        <v>967</v>
      </c>
      <c r="L2190">
        <v>926.02810137999995</v>
      </c>
      <c r="M2190">
        <v>-0.10967570543289185</v>
      </c>
      <c r="N2190">
        <v>-0.20745512843132019</v>
      </c>
      <c r="O2190">
        <v>-0.14968469738960266</v>
      </c>
      <c r="P2190">
        <v>-0.10967570543289185</v>
      </c>
      <c r="Q2190">
        <v>-6.9666706025600433E-2</v>
      </c>
      <c r="R2190">
        <v>-1.1896277777850628E-2</v>
      </c>
      <c r="S2190" t="s">
        <v>39</v>
      </c>
      <c r="Z2190" s="3"/>
    </row>
    <row r="2191" spans="1:26" hidden="1" x14ac:dyDescent="0.25">
      <c r="A2191" s="10" t="str">
        <f t="shared" si="34"/>
        <v>2016Humboldt1-in-10July PeakCAISO20</v>
      </c>
      <c r="B2191" s="10" t="s">
        <v>57</v>
      </c>
      <c r="C2191" s="10" t="s">
        <v>53</v>
      </c>
      <c r="D2191" s="10" t="s">
        <v>3</v>
      </c>
      <c r="E2191" s="10" t="s">
        <v>1</v>
      </c>
      <c r="F2191">
        <v>20</v>
      </c>
      <c r="G2191">
        <v>2.7969577312469482</v>
      </c>
      <c r="H2191">
        <v>2.9558990001678467</v>
      </c>
      <c r="I2191">
        <v>78.1875</v>
      </c>
      <c r="J2191">
        <v>7.6294809579849243E-2</v>
      </c>
      <c r="K2191">
        <v>967</v>
      </c>
      <c r="L2191">
        <v>926.02810137999995</v>
      </c>
      <c r="M2191">
        <v>-0.15894120931625366</v>
      </c>
      <c r="N2191">
        <v>-0.25672063231468201</v>
      </c>
      <c r="O2191">
        <v>-0.19895020127296448</v>
      </c>
      <c r="P2191">
        <v>-0.15894120931625366</v>
      </c>
      <c r="Q2191">
        <v>-0.11893220990896225</v>
      </c>
      <c r="R2191">
        <v>-6.1161782592535019E-2</v>
      </c>
      <c r="S2191" t="s">
        <v>39</v>
      </c>
      <c r="Z2191" s="3"/>
    </row>
    <row r="2192" spans="1:26" hidden="1" x14ac:dyDescent="0.25">
      <c r="A2192" s="10" t="str">
        <f t="shared" si="34"/>
        <v>2016Humboldt1-in-2July PeakPGE20</v>
      </c>
      <c r="B2192" s="10" t="s">
        <v>57</v>
      </c>
      <c r="C2192" s="10" t="s">
        <v>53</v>
      </c>
      <c r="D2192" s="10" t="s">
        <v>3</v>
      </c>
      <c r="E2192" s="10" t="s">
        <v>9</v>
      </c>
      <c r="F2192">
        <v>20</v>
      </c>
      <c r="G2192">
        <v>2.5946619510650635</v>
      </c>
      <c r="H2192">
        <v>2.7158102989196777</v>
      </c>
      <c r="I2192">
        <v>75.75</v>
      </c>
      <c r="J2192">
        <v>7.6294809579849243E-2</v>
      </c>
      <c r="K2192">
        <v>967</v>
      </c>
      <c r="L2192">
        <v>926.02810137999995</v>
      </c>
      <c r="M2192">
        <v>-0.12114837765693665</v>
      </c>
      <c r="N2192">
        <v>-0.21892780065536499</v>
      </c>
      <c r="O2192">
        <v>-0.16115736961364746</v>
      </c>
      <c r="P2192">
        <v>-0.12114837765693665</v>
      </c>
      <c r="Q2192">
        <v>-8.1139378249645233E-2</v>
      </c>
      <c r="R2192">
        <v>-2.3368949070572853E-2</v>
      </c>
      <c r="S2192" t="s">
        <v>38</v>
      </c>
      <c r="Z2192" s="3"/>
    </row>
    <row r="2193" spans="1:26" hidden="1" x14ac:dyDescent="0.25">
      <c r="A2193" s="10" t="str">
        <f t="shared" si="34"/>
        <v>2016Humboldt1-in-10July PeakPGE20</v>
      </c>
      <c r="B2193" s="10" t="s">
        <v>57</v>
      </c>
      <c r="C2193" s="10" t="s">
        <v>53</v>
      </c>
      <c r="D2193" s="10" t="s">
        <v>3</v>
      </c>
      <c r="E2193" s="10" t="s">
        <v>1</v>
      </c>
      <c r="F2193">
        <v>20</v>
      </c>
      <c r="G2193">
        <v>2.95900559425354</v>
      </c>
      <c r="H2193">
        <v>3.1251859664916992</v>
      </c>
      <c r="I2193">
        <v>79.375</v>
      </c>
      <c r="J2193">
        <v>7.6294809579849243E-2</v>
      </c>
      <c r="K2193">
        <v>967</v>
      </c>
      <c r="L2193">
        <v>926.02810137999995</v>
      </c>
      <c r="M2193">
        <v>-0.16618025302886963</v>
      </c>
      <c r="N2193">
        <v>-0.26395967602729797</v>
      </c>
      <c r="O2193">
        <v>-0.20618924498558044</v>
      </c>
      <c r="P2193">
        <v>-0.16618025302886963</v>
      </c>
      <c r="Q2193">
        <v>-0.12617126107215881</v>
      </c>
      <c r="R2193">
        <v>-6.8400822579860687E-2</v>
      </c>
      <c r="S2193" t="s">
        <v>38</v>
      </c>
      <c r="Z2193" s="3"/>
    </row>
    <row r="2194" spans="1:26" hidden="1" x14ac:dyDescent="0.25">
      <c r="A2194" s="10" t="str">
        <f t="shared" si="34"/>
        <v>2016Humboldt1-in-10July PeakCAISO21</v>
      </c>
      <c r="B2194" s="10" t="s">
        <v>57</v>
      </c>
      <c r="C2194" s="10" t="s">
        <v>53</v>
      </c>
      <c r="D2194" s="10" t="s">
        <v>3</v>
      </c>
      <c r="E2194" s="10" t="s">
        <v>1</v>
      </c>
      <c r="F2194">
        <v>21</v>
      </c>
      <c r="G2194">
        <v>2.3890480995178223</v>
      </c>
      <c r="H2194">
        <v>2.4593298435211182</v>
      </c>
      <c r="I2194">
        <v>73.9375</v>
      </c>
      <c r="J2194">
        <v>7.6630406081676483E-2</v>
      </c>
      <c r="K2194">
        <v>967</v>
      </c>
      <c r="L2194">
        <v>926.02810137999995</v>
      </c>
      <c r="M2194">
        <v>-7.0281773805618286E-2</v>
      </c>
      <c r="N2194">
        <v>-0.16849130392074585</v>
      </c>
      <c r="O2194">
        <v>-0.11046675592660904</v>
      </c>
      <c r="P2194">
        <v>-7.0281773805618286E-2</v>
      </c>
      <c r="Q2194">
        <v>-3.0096787959337234E-2</v>
      </c>
      <c r="R2194">
        <v>2.7927754446864128E-2</v>
      </c>
      <c r="S2194" t="s">
        <v>39</v>
      </c>
      <c r="Z2194" s="3"/>
    </row>
    <row r="2195" spans="1:26" hidden="1" x14ac:dyDescent="0.25">
      <c r="A2195" s="10" t="str">
        <f t="shared" si="34"/>
        <v>2016Humboldt1-in-2July PeakCAISO21</v>
      </c>
      <c r="B2195" s="10" t="s">
        <v>57</v>
      </c>
      <c r="C2195" s="10" t="s">
        <v>53</v>
      </c>
      <c r="D2195" s="10" t="s">
        <v>3</v>
      </c>
      <c r="E2195" s="10" t="s">
        <v>9</v>
      </c>
      <c r="F2195">
        <v>21</v>
      </c>
      <c r="G2195">
        <v>2.1352715492248535</v>
      </c>
      <c r="H2195">
        <v>2.1618027687072754</v>
      </c>
      <c r="I2195">
        <v>70.1875</v>
      </c>
      <c r="J2195">
        <v>7.6630406081676483E-2</v>
      </c>
      <c r="K2195">
        <v>967</v>
      </c>
      <c r="L2195">
        <v>926.02810137999995</v>
      </c>
      <c r="M2195">
        <v>-2.653130516409874E-2</v>
      </c>
      <c r="N2195">
        <v>-0.124740831553936</v>
      </c>
      <c r="O2195">
        <v>-6.6716291010379791E-2</v>
      </c>
      <c r="P2195">
        <v>-2.653130516409874E-2</v>
      </c>
      <c r="Q2195">
        <v>1.3653679750859737E-2</v>
      </c>
      <c r="R2195">
        <v>7.1678221225738525E-2</v>
      </c>
      <c r="S2195" t="s">
        <v>39</v>
      </c>
      <c r="Z2195" s="3"/>
    </row>
    <row r="2196" spans="1:26" hidden="1" x14ac:dyDescent="0.25">
      <c r="A2196" s="10" t="str">
        <f t="shared" si="34"/>
        <v>2016Humboldt1-in-10July PeakPGE21</v>
      </c>
      <c r="B2196" s="10" t="s">
        <v>57</v>
      </c>
      <c r="C2196" s="10" t="s">
        <v>53</v>
      </c>
      <c r="D2196" s="10" t="s">
        <v>3</v>
      </c>
      <c r="E2196" s="10" t="s">
        <v>1</v>
      </c>
      <c r="F2196">
        <v>21</v>
      </c>
      <c r="G2196">
        <v>2.5274629592895508</v>
      </c>
      <c r="H2196">
        <v>2.6037015914916992</v>
      </c>
      <c r="I2196">
        <v>74.75</v>
      </c>
      <c r="J2196">
        <v>7.6630406081676483E-2</v>
      </c>
      <c r="K2196">
        <v>967</v>
      </c>
      <c r="L2196">
        <v>926.02810137999995</v>
      </c>
      <c r="M2196">
        <v>-7.6238751411437988E-2</v>
      </c>
      <c r="N2196">
        <v>-0.17444828152656555</v>
      </c>
      <c r="O2196">
        <v>-0.11642373353242874</v>
      </c>
      <c r="P2196">
        <v>-7.6238751411437988E-2</v>
      </c>
      <c r="Q2196">
        <v>-3.6053765565156937E-2</v>
      </c>
      <c r="R2196">
        <v>2.1970776841044426E-2</v>
      </c>
      <c r="S2196" t="s">
        <v>38</v>
      </c>
      <c r="Z2196" s="3"/>
    </row>
    <row r="2197" spans="1:26" hidden="1" x14ac:dyDescent="0.25">
      <c r="A2197" s="10" t="str">
        <f t="shared" si="34"/>
        <v>2016Humboldt1-in-2July PeakPGE21</v>
      </c>
      <c r="B2197" s="10" t="s">
        <v>57</v>
      </c>
      <c r="C2197" s="10" t="s">
        <v>53</v>
      </c>
      <c r="D2197" s="10" t="s">
        <v>3</v>
      </c>
      <c r="E2197" s="10" t="s">
        <v>9</v>
      </c>
      <c r="F2197">
        <v>21</v>
      </c>
      <c r="G2197">
        <v>2.2162551879882813</v>
      </c>
      <c r="H2197">
        <v>2.2487666606903076</v>
      </c>
      <c r="I2197">
        <v>72.875</v>
      </c>
      <c r="J2197">
        <v>7.6630406081676483E-2</v>
      </c>
      <c r="K2197">
        <v>967</v>
      </c>
      <c r="L2197">
        <v>926.02810137999995</v>
      </c>
      <c r="M2197">
        <v>-3.2511439174413681E-2</v>
      </c>
      <c r="N2197">
        <v>-0.13072097301483154</v>
      </c>
      <c r="O2197">
        <v>-7.2696425020694733E-2</v>
      </c>
      <c r="P2197">
        <v>-3.2511439174413681E-2</v>
      </c>
      <c r="Q2197">
        <v>7.673545740544796E-3</v>
      </c>
      <c r="R2197">
        <v>6.5698087215423584E-2</v>
      </c>
      <c r="S2197" t="s">
        <v>38</v>
      </c>
      <c r="Z2197" s="3"/>
    </row>
    <row r="2198" spans="1:26" hidden="1" x14ac:dyDescent="0.25">
      <c r="A2198" s="10" t="str">
        <f t="shared" si="34"/>
        <v>2016Humboldt1-in-2July PeakCAISO22</v>
      </c>
      <c r="B2198" s="10" t="s">
        <v>57</v>
      </c>
      <c r="C2198" s="10" t="s">
        <v>53</v>
      </c>
      <c r="D2198" s="10" t="s">
        <v>3</v>
      </c>
      <c r="E2198" s="10" t="s">
        <v>9</v>
      </c>
      <c r="F2198">
        <v>22</v>
      </c>
      <c r="G2198">
        <v>1.7082524299621582</v>
      </c>
      <c r="H2198">
        <v>1.680134654045105</v>
      </c>
      <c r="I2198">
        <v>66.5</v>
      </c>
      <c r="J2198">
        <v>6.3674606382846832E-2</v>
      </c>
      <c r="K2198">
        <v>967</v>
      </c>
      <c r="L2198">
        <v>926.02810137999995</v>
      </c>
      <c r="M2198">
        <v>2.8117800131440163E-2</v>
      </c>
      <c r="N2198">
        <v>-5.3487576544284821E-2</v>
      </c>
      <c r="O2198">
        <v>-5.2731633186340332E-3</v>
      </c>
      <c r="P2198">
        <v>2.8117800131440163E-2</v>
      </c>
      <c r="Q2198">
        <v>6.1508763581514359E-2</v>
      </c>
      <c r="R2198">
        <v>0.10972317308187485</v>
      </c>
      <c r="S2198" t="s">
        <v>39</v>
      </c>
      <c r="Z2198" s="3"/>
    </row>
    <row r="2199" spans="1:26" hidden="1" x14ac:dyDescent="0.25">
      <c r="A2199" s="10" t="str">
        <f t="shared" si="34"/>
        <v>2016Humboldt1-in-10July PeakCAISO22</v>
      </c>
      <c r="B2199" s="10" t="s">
        <v>57</v>
      </c>
      <c r="C2199" s="10" t="s">
        <v>53</v>
      </c>
      <c r="D2199" s="10" t="s">
        <v>3</v>
      </c>
      <c r="E2199" s="10" t="s">
        <v>1</v>
      </c>
      <c r="F2199">
        <v>22</v>
      </c>
      <c r="G2199">
        <v>1.9112776517868042</v>
      </c>
      <c r="H2199">
        <v>1.9229977130889893</v>
      </c>
      <c r="I2199">
        <v>70.4375</v>
      </c>
      <c r="J2199">
        <v>6.3674606382846832E-2</v>
      </c>
      <c r="K2199">
        <v>967</v>
      </c>
      <c r="L2199">
        <v>926.02810137999995</v>
      </c>
      <c r="M2199">
        <v>-1.1720077134668827E-2</v>
      </c>
      <c r="N2199">
        <v>-9.3325451016426086E-2</v>
      </c>
      <c r="O2199">
        <v>-4.5111041516065598E-2</v>
      </c>
      <c r="P2199">
        <v>-1.1720077134668827E-2</v>
      </c>
      <c r="Q2199">
        <v>2.1670887246727943E-2</v>
      </c>
      <c r="R2199">
        <v>6.9885298609733582E-2</v>
      </c>
      <c r="S2199" t="s">
        <v>39</v>
      </c>
      <c r="Z2199" s="3"/>
    </row>
    <row r="2200" spans="1:26" hidden="1" x14ac:dyDescent="0.25">
      <c r="A2200" s="10" t="str">
        <f t="shared" si="34"/>
        <v>2016Humboldt1-in-2July PeakPGE22</v>
      </c>
      <c r="B2200" s="10" t="s">
        <v>57</v>
      </c>
      <c r="C2200" s="10" t="s">
        <v>53</v>
      </c>
      <c r="D2200" s="10" t="s">
        <v>3</v>
      </c>
      <c r="E2200" s="10" t="s">
        <v>9</v>
      </c>
      <c r="F2200">
        <v>22</v>
      </c>
      <c r="G2200">
        <v>1.7730405330657959</v>
      </c>
      <c r="H2200">
        <v>1.7500754594802856</v>
      </c>
      <c r="I2200">
        <v>68.75</v>
      </c>
      <c r="J2200">
        <v>6.3674606382846832E-2</v>
      </c>
      <c r="K2200">
        <v>967</v>
      </c>
      <c r="L2200">
        <v>926.02810137999995</v>
      </c>
      <c r="M2200">
        <v>2.2965071722865105E-2</v>
      </c>
      <c r="N2200">
        <v>-5.8640304952859879E-2</v>
      </c>
      <c r="O2200">
        <v>-1.0425891727209091E-2</v>
      </c>
      <c r="P2200">
        <v>2.2965071722865105E-2</v>
      </c>
      <c r="Q2200">
        <v>5.6356035172939301E-2</v>
      </c>
      <c r="R2200">
        <v>0.10457044839859009</v>
      </c>
      <c r="S2200" t="s">
        <v>38</v>
      </c>
      <c r="Z2200" s="3"/>
    </row>
    <row r="2201" spans="1:26" hidden="1" x14ac:dyDescent="0.25">
      <c r="A2201" s="10" t="str">
        <f t="shared" si="34"/>
        <v>2016Humboldt1-in-10July PeakPGE22</v>
      </c>
      <c r="B2201" s="10" t="s">
        <v>57</v>
      </c>
      <c r="C2201" s="10" t="s">
        <v>53</v>
      </c>
      <c r="D2201" s="10" t="s">
        <v>3</v>
      </c>
      <c r="E2201" s="10" t="s">
        <v>1</v>
      </c>
      <c r="F2201">
        <v>22</v>
      </c>
      <c r="G2201">
        <v>2.0220119953155518</v>
      </c>
      <c r="H2201">
        <v>2.0412976741790771</v>
      </c>
      <c r="I2201">
        <v>70.5625</v>
      </c>
      <c r="J2201">
        <v>6.3674606382846832E-2</v>
      </c>
      <c r="K2201">
        <v>967</v>
      </c>
      <c r="L2201">
        <v>926.02810137999995</v>
      </c>
      <c r="M2201">
        <v>-1.9285691902041435E-2</v>
      </c>
      <c r="N2201">
        <v>-0.10089106857776642</v>
      </c>
      <c r="O2201">
        <v>-5.2676655352115631E-2</v>
      </c>
      <c r="P2201">
        <v>-1.9285691902041435E-2</v>
      </c>
      <c r="Q2201">
        <v>1.4105271548032761E-2</v>
      </c>
      <c r="R2201">
        <v>6.2319684773683548E-2</v>
      </c>
      <c r="S2201" t="s">
        <v>38</v>
      </c>
      <c r="Z2201" s="3"/>
    </row>
    <row r="2202" spans="1:26" hidden="1" x14ac:dyDescent="0.25">
      <c r="A2202" s="10" t="str">
        <f t="shared" si="34"/>
        <v>2016Humboldt1-in-2July PeakCAISO23</v>
      </c>
      <c r="B2202" s="10" t="s">
        <v>57</v>
      </c>
      <c r="C2202" s="10" t="s">
        <v>53</v>
      </c>
      <c r="D2202" s="10" t="s">
        <v>3</v>
      </c>
      <c r="E2202" s="10" t="s">
        <v>9</v>
      </c>
      <c r="F2202">
        <v>23</v>
      </c>
      <c r="G2202">
        <v>1.2812964916229248</v>
      </c>
      <c r="H2202">
        <v>1.2684640884399414</v>
      </c>
      <c r="I2202">
        <v>64.125</v>
      </c>
      <c r="J2202">
        <v>5.8387260884046555E-2</v>
      </c>
      <c r="K2202">
        <v>967</v>
      </c>
      <c r="L2202">
        <v>926.02810137999995</v>
      </c>
      <c r="M2202">
        <v>1.2832424603402615E-2</v>
      </c>
      <c r="N2202">
        <v>-6.1996687203645706E-2</v>
      </c>
      <c r="O2202">
        <v>-1.7785854637622833E-2</v>
      </c>
      <c r="P2202">
        <v>1.2832424603402615E-2</v>
      </c>
      <c r="Q2202">
        <v>4.3450705707073212E-2</v>
      </c>
      <c r="R2202">
        <v>8.7661534547805786E-2</v>
      </c>
      <c r="S2202" t="s">
        <v>39</v>
      </c>
      <c r="Z2202" s="3"/>
    </row>
    <row r="2203" spans="1:26" hidden="1" x14ac:dyDescent="0.25">
      <c r="A2203" s="10" t="str">
        <f t="shared" si="34"/>
        <v>2016Humboldt1-in-10July PeakCAISO23</v>
      </c>
      <c r="B2203" s="10" t="s">
        <v>57</v>
      </c>
      <c r="C2203" s="10" t="s">
        <v>53</v>
      </c>
      <c r="D2203" s="10" t="s">
        <v>3</v>
      </c>
      <c r="E2203" s="10" t="s">
        <v>1</v>
      </c>
      <c r="F2203">
        <v>23</v>
      </c>
      <c r="G2203">
        <v>1.4335781335830688</v>
      </c>
      <c r="H2203">
        <v>1.4467678070068359</v>
      </c>
      <c r="I2203">
        <v>67.5</v>
      </c>
      <c r="J2203">
        <v>5.8387260884046555E-2</v>
      </c>
      <c r="K2203">
        <v>967</v>
      </c>
      <c r="L2203">
        <v>926.02810137999995</v>
      </c>
      <c r="M2203">
        <v>-1.3189680874347687E-2</v>
      </c>
      <c r="N2203">
        <v>-8.8018797338008881E-2</v>
      </c>
      <c r="O2203">
        <v>-4.3807961046695709E-2</v>
      </c>
      <c r="P2203">
        <v>-1.3189680874347687E-2</v>
      </c>
      <c r="Q2203">
        <v>1.7428599298000336E-2</v>
      </c>
      <c r="R2203">
        <v>6.1639431864023209E-2</v>
      </c>
      <c r="S2203" t="s">
        <v>39</v>
      </c>
      <c r="Z2203" s="3"/>
    </row>
    <row r="2204" spans="1:26" hidden="1" x14ac:dyDescent="0.25">
      <c r="A2204" s="10" t="str">
        <f t="shared" si="34"/>
        <v>2016Humboldt1-in-10July PeakPGE23</v>
      </c>
      <c r="B2204" s="10" t="s">
        <v>57</v>
      </c>
      <c r="C2204" s="10" t="s">
        <v>53</v>
      </c>
      <c r="D2204" s="10" t="s">
        <v>3</v>
      </c>
      <c r="E2204" s="10" t="s">
        <v>1</v>
      </c>
      <c r="F2204">
        <v>23</v>
      </c>
      <c r="G2204">
        <v>1.5166357755661011</v>
      </c>
      <c r="H2204">
        <v>1.5354691743850708</v>
      </c>
      <c r="I2204">
        <v>66.625</v>
      </c>
      <c r="J2204">
        <v>5.8387260884046555E-2</v>
      </c>
      <c r="K2204">
        <v>967</v>
      </c>
      <c r="L2204">
        <v>926.02810137999995</v>
      </c>
      <c r="M2204">
        <v>-1.8833350390195847E-2</v>
      </c>
      <c r="N2204">
        <v>-9.3662463128566742E-2</v>
      </c>
      <c r="O2204">
        <v>-4.9451630562543869E-2</v>
      </c>
      <c r="P2204">
        <v>-1.8833350390195847E-2</v>
      </c>
      <c r="Q2204">
        <v>1.1784928850829601E-2</v>
      </c>
      <c r="R2204">
        <v>5.5995762348175049E-2</v>
      </c>
      <c r="S2204" t="s">
        <v>38</v>
      </c>
      <c r="Z2204" s="3"/>
    </row>
    <row r="2205" spans="1:26" hidden="1" x14ac:dyDescent="0.25">
      <c r="A2205" s="10" t="str">
        <f t="shared" si="34"/>
        <v>2016Humboldt1-in-2July PeakPGE23</v>
      </c>
      <c r="B2205" s="10" t="s">
        <v>57</v>
      </c>
      <c r="C2205" s="10" t="s">
        <v>53</v>
      </c>
      <c r="D2205" s="10" t="s">
        <v>3</v>
      </c>
      <c r="E2205" s="10" t="s">
        <v>9</v>
      </c>
      <c r="F2205">
        <v>23</v>
      </c>
      <c r="G2205">
        <v>1.329891562461853</v>
      </c>
      <c r="H2205">
        <v>1.322040319442749</v>
      </c>
      <c r="I2205">
        <v>65.9375</v>
      </c>
      <c r="J2205">
        <v>5.8387260884046555E-2</v>
      </c>
      <c r="K2205">
        <v>967</v>
      </c>
      <c r="L2205">
        <v>926.02810137999995</v>
      </c>
      <c r="M2205">
        <v>7.8512765467166901E-3</v>
      </c>
      <c r="N2205">
        <v>-6.6977836191654205E-2</v>
      </c>
      <c r="O2205">
        <v>-2.2767003625631332E-2</v>
      </c>
      <c r="P2205">
        <v>7.8512765467166901E-3</v>
      </c>
      <c r="Q2205">
        <v>3.8469556719064713E-2</v>
      </c>
      <c r="R2205">
        <v>8.2680389285087585E-2</v>
      </c>
      <c r="S2205" t="s">
        <v>38</v>
      </c>
      <c r="Z2205" s="3"/>
    </row>
    <row r="2206" spans="1:26" hidden="1" x14ac:dyDescent="0.25">
      <c r="A2206" s="10" t="str">
        <f t="shared" si="34"/>
        <v>2016Humboldt1-in-10July PeakCAISO24</v>
      </c>
      <c r="B2206" s="10" t="s">
        <v>57</v>
      </c>
      <c r="C2206" s="10" t="s">
        <v>53</v>
      </c>
      <c r="D2206" s="10" t="s">
        <v>3</v>
      </c>
      <c r="E2206" s="10" t="s">
        <v>1</v>
      </c>
      <c r="F2206">
        <v>24</v>
      </c>
      <c r="G2206">
        <v>1.0875800848007202</v>
      </c>
      <c r="H2206">
        <v>1.0985854864120483</v>
      </c>
      <c r="I2206">
        <v>64.9375</v>
      </c>
      <c r="J2206">
        <v>4.4309847056865692E-2</v>
      </c>
      <c r="K2206">
        <v>967</v>
      </c>
      <c r="L2206">
        <v>926.02810137999995</v>
      </c>
      <c r="M2206">
        <v>-1.1005355976521969E-2</v>
      </c>
      <c r="N2206">
        <v>-6.7792855203151703E-2</v>
      </c>
      <c r="O2206">
        <v>-3.4241437911987305E-2</v>
      </c>
      <c r="P2206">
        <v>-1.1005355976521969E-2</v>
      </c>
      <c r="Q2206">
        <v>1.2230727821588516E-2</v>
      </c>
      <c r="R2206">
        <v>4.5782145112752914E-2</v>
      </c>
      <c r="S2206" t="s">
        <v>39</v>
      </c>
      <c r="Z2206" s="3"/>
    </row>
    <row r="2207" spans="1:26" hidden="1" x14ac:dyDescent="0.25">
      <c r="A2207" s="10" t="str">
        <f t="shared" si="34"/>
        <v>2016Humboldt1-in-2July PeakCAISO24</v>
      </c>
      <c r="B2207" s="10" t="s">
        <v>57</v>
      </c>
      <c r="C2207" s="10" t="s">
        <v>53</v>
      </c>
      <c r="D2207" s="10" t="s">
        <v>3</v>
      </c>
      <c r="E2207" s="10" t="s">
        <v>9</v>
      </c>
      <c r="F2207">
        <v>24</v>
      </c>
      <c r="G2207">
        <v>0.97205197811126709</v>
      </c>
      <c r="H2207">
        <v>0.96472680568695068</v>
      </c>
      <c r="I2207">
        <v>62.4375</v>
      </c>
      <c r="J2207">
        <v>4.4309847056865692E-2</v>
      </c>
      <c r="K2207">
        <v>967</v>
      </c>
      <c r="L2207">
        <v>926.02810137999995</v>
      </c>
      <c r="M2207">
        <v>7.3251747526228428E-3</v>
      </c>
      <c r="N2207">
        <v>-4.9462325870990753E-2</v>
      </c>
      <c r="O2207">
        <v>-1.5910908579826355E-2</v>
      </c>
      <c r="P2207">
        <v>7.3251747526228428E-3</v>
      </c>
      <c r="Q2207">
        <v>3.0561259016394615E-2</v>
      </c>
      <c r="R2207">
        <v>6.4112678170204163E-2</v>
      </c>
      <c r="S2207" t="s">
        <v>39</v>
      </c>
      <c r="Z2207" s="3"/>
    </row>
    <row r="2208" spans="1:26" hidden="1" x14ac:dyDescent="0.25">
      <c r="A2208" s="10" t="str">
        <f t="shared" si="34"/>
        <v>2016Humboldt1-in-10July PeakPGE24</v>
      </c>
      <c r="B2208" s="10" t="s">
        <v>57</v>
      </c>
      <c r="C2208" s="10" t="s">
        <v>53</v>
      </c>
      <c r="D2208" s="10" t="s">
        <v>3</v>
      </c>
      <c r="E2208" s="10" t="s">
        <v>1</v>
      </c>
      <c r="F2208">
        <v>24</v>
      </c>
      <c r="G2208">
        <v>1.1505916118621826</v>
      </c>
      <c r="H2208">
        <v>1.1643344163894653</v>
      </c>
      <c r="I2208">
        <v>65.1875</v>
      </c>
      <c r="J2208">
        <v>4.4309847056865692E-2</v>
      </c>
      <c r="K2208">
        <v>967</v>
      </c>
      <c r="L2208">
        <v>926.02810137999995</v>
      </c>
      <c r="M2208">
        <v>-1.3742796145379543E-2</v>
      </c>
      <c r="N2208">
        <v>-7.0530295372009277E-2</v>
      </c>
      <c r="O2208">
        <v>-3.6978878080844879E-2</v>
      </c>
      <c r="P2208">
        <v>-1.3742796145379543E-2</v>
      </c>
      <c r="Q2208">
        <v>9.4932876527309418E-3</v>
      </c>
      <c r="R2208">
        <v>4.304470494389534E-2</v>
      </c>
      <c r="S2208" t="s">
        <v>38</v>
      </c>
      <c r="Z2208" s="3"/>
    </row>
    <row r="2209" spans="1:26" hidden="1" x14ac:dyDescent="0.25">
      <c r="A2209" s="10" t="str">
        <f t="shared" si="34"/>
        <v>2016Humboldt1-in-2July PeakPGE24</v>
      </c>
      <c r="B2209" s="10" t="s">
        <v>57</v>
      </c>
      <c r="C2209" s="10" t="s">
        <v>53</v>
      </c>
      <c r="D2209" s="10" t="s">
        <v>3</v>
      </c>
      <c r="E2209" s="10" t="s">
        <v>9</v>
      </c>
      <c r="F2209">
        <v>24</v>
      </c>
      <c r="G2209">
        <v>1.0089186429977417</v>
      </c>
      <c r="H2209">
        <v>1.0061317682266235</v>
      </c>
      <c r="I2209">
        <v>63.9375</v>
      </c>
      <c r="J2209">
        <v>4.4309847056865692E-2</v>
      </c>
      <c r="K2209">
        <v>967</v>
      </c>
      <c r="L2209">
        <v>926.02810137999995</v>
      </c>
      <c r="M2209">
        <v>2.7869201730936766E-3</v>
      </c>
      <c r="N2209">
        <v>-5.4000578820705414E-2</v>
      </c>
      <c r="O2209">
        <v>-2.0449163392186165E-2</v>
      </c>
      <c r="P2209">
        <v>2.7869201730936766E-3</v>
      </c>
      <c r="Q2209">
        <v>2.6023004204034805E-2</v>
      </c>
      <c r="R2209">
        <v>5.9574421495199203E-2</v>
      </c>
      <c r="S2209" t="s">
        <v>38</v>
      </c>
      <c r="Z2209" s="3"/>
    </row>
    <row r="2210" spans="1:26" hidden="1" x14ac:dyDescent="0.25">
      <c r="A2210" s="10" t="str">
        <f t="shared" si="34"/>
        <v>2016Humboldt1-in-2June PeakCAISO1</v>
      </c>
      <c r="B2210" s="10" t="s">
        <v>57</v>
      </c>
      <c r="C2210" s="10" t="s">
        <v>53</v>
      </c>
      <c r="D2210" s="10" t="s">
        <v>4</v>
      </c>
      <c r="E2210" s="10" t="s">
        <v>9</v>
      </c>
      <c r="F2210">
        <v>1</v>
      </c>
      <c r="G2210">
        <v>0.71790617704391479</v>
      </c>
      <c r="H2210">
        <v>0.71790617704391479</v>
      </c>
      <c r="I2210">
        <v>59.1875</v>
      </c>
      <c r="J2210">
        <v>0</v>
      </c>
      <c r="K2210">
        <v>967</v>
      </c>
      <c r="L2210">
        <v>927.31383860999995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 t="s">
        <v>39</v>
      </c>
      <c r="Z2210" s="3"/>
    </row>
    <row r="2211" spans="1:26" hidden="1" x14ac:dyDescent="0.25">
      <c r="A2211" s="10" t="str">
        <f t="shared" si="34"/>
        <v>2016Humboldt1-in-10June PeakCAISO1</v>
      </c>
      <c r="B2211" s="10" t="s">
        <v>57</v>
      </c>
      <c r="C2211" s="10" t="s">
        <v>53</v>
      </c>
      <c r="D2211" s="10" t="s">
        <v>4</v>
      </c>
      <c r="E2211" s="10" t="s">
        <v>1</v>
      </c>
      <c r="F2211">
        <v>1</v>
      </c>
      <c r="G2211">
        <v>0.69744813442230225</v>
      </c>
      <c r="H2211">
        <v>0.69744813442230225</v>
      </c>
      <c r="I2211">
        <v>60.625</v>
      </c>
      <c r="J2211">
        <v>0</v>
      </c>
      <c r="K2211">
        <v>967</v>
      </c>
      <c r="L2211">
        <v>927.31383860999995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 t="s">
        <v>39</v>
      </c>
      <c r="Z2211" s="3"/>
    </row>
    <row r="2212" spans="1:26" hidden="1" x14ac:dyDescent="0.25">
      <c r="A2212" s="10" t="str">
        <f t="shared" si="34"/>
        <v>2016Humboldt1-in-2June PeakPGE1</v>
      </c>
      <c r="B2212" s="10" t="s">
        <v>57</v>
      </c>
      <c r="C2212" s="10" t="s">
        <v>53</v>
      </c>
      <c r="D2212" s="10" t="s">
        <v>4</v>
      </c>
      <c r="E2212" s="10" t="s">
        <v>9</v>
      </c>
      <c r="F2212">
        <v>1</v>
      </c>
      <c r="G2212">
        <v>0.75935310125350952</v>
      </c>
      <c r="H2212">
        <v>0.75935310125350952</v>
      </c>
      <c r="I2212">
        <v>59.75</v>
      </c>
      <c r="J2212">
        <v>0</v>
      </c>
      <c r="K2212">
        <v>967</v>
      </c>
      <c r="L2212">
        <v>927.31383860999995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 t="s">
        <v>38</v>
      </c>
      <c r="Z2212" s="3"/>
    </row>
    <row r="2213" spans="1:26" hidden="1" x14ac:dyDescent="0.25">
      <c r="A2213" s="10" t="str">
        <f t="shared" si="34"/>
        <v>2016Humboldt1-in-10June PeakPGE1</v>
      </c>
      <c r="B2213" s="10" t="s">
        <v>57</v>
      </c>
      <c r="C2213" s="10" t="s">
        <v>53</v>
      </c>
      <c r="D2213" s="10" t="s">
        <v>4</v>
      </c>
      <c r="E2213" s="10" t="s">
        <v>1</v>
      </c>
      <c r="F2213">
        <v>1</v>
      </c>
      <c r="G2213">
        <v>0.75737768411636353</v>
      </c>
      <c r="H2213">
        <v>0.75737768411636353</v>
      </c>
      <c r="I2213">
        <v>60.0625</v>
      </c>
      <c r="J2213">
        <v>0</v>
      </c>
      <c r="K2213">
        <v>967</v>
      </c>
      <c r="L2213">
        <v>927.31383860999995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 t="s">
        <v>38</v>
      </c>
      <c r="Z2213" s="3"/>
    </row>
    <row r="2214" spans="1:26" hidden="1" x14ac:dyDescent="0.25">
      <c r="A2214" s="10" t="str">
        <f t="shared" si="34"/>
        <v>2016Humboldt1-in-2June PeakCAISO2</v>
      </c>
      <c r="B2214" s="10" t="s">
        <v>57</v>
      </c>
      <c r="C2214" s="10" t="s">
        <v>53</v>
      </c>
      <c r="D2214" s="10" t="s">
        <v>4</v>
      </c>
      <c r="E2214" s="10" t="s">
        <v>9</v>
      </c>
      <c r="F2214">
        <v>2</v>
      </c>
      <c r="G2214">
        <v>0.65946394205093384</v>
      </c>
      <c r="H2214">
        <v>0.65946394205093384</v>
      </c>
      <c r="I2214">
        <v>57.625</v>
      </c>
      <c r="J2214">
        <v>0</v>
      </c>
      <c r="K2214">
        <v>967</v>
      </c>
      <c r="L2214">
        <v>927.31383860999995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 t="s">
        <v>39</v>
      </c>
      <c r="Z2214" s="3"/>
    </row>
    <row r="2215" spans="1:26" hidden="1" x14ac:dyDescent="0.25">
      <c r="A2215" s="10" t="str">
        <f t="shared" si="34"/>
        <v>2016Humboldt1-in-10June PeakCAISO2</v>
      </c>
      <c r="B2215" s="10" t="s">
        <v>57</v>
      </c>
      <c r="C2215" s="10" t="s">
        <v>53</v>
      </c>
      <c r="D2215" s="10" t="s">
        <v>4</v>
      </c>
      <c r="E2215" s="10" t="s">
        <v>1</v>
      </c>
      <c r="F2215">
        <v>2</v>
      </c>
      <c r="G2215">
        <v>0.64067131280899048</v>
      </c>
      <c r="H2215">
        <v>0.64067131280899048</v>
      </c>
      <c r="I2215">
        <v>59.0625</v>
      </c>
      <c r="J2215">
        <v>0</v>
      </c>
      <c r="K2215">
        <v>967</v>
      </c>
      <c r="L2215">
        <v>927.31383860999995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 t="s">
        <v>39</v>
      </c>
      <c r="Z2215" s="3"/>
    </row>
    <row r="2216" spans="1:26" hidden="1" x14ac:dyDescent="0.25">
      <c r="A2216" s="10" t="str">
        <f t="shared" si="34"/>
        <v>2016Humboldt1-in-2June PeakPGE2</v>
      </c>
      <c r="B2216" s="10" t="s">
        <v>57</v>
      </c>
      <c r="C2216" s="10" t="s">
        <v>53</v>
      </c>
      <c r="D2216" s="10" t="s">
        <v>4</v>
      </c>
      <c r="E2216" s="10" t="s">
        <v>9</v>
      </c>
      <c r="F2216">
        <v>2</v>
      </c>
      <c r="G2216">
        <v>0.69753682613372803</v>
      </c>
      <c r="H2216">
        <v>0.69753682613372803</v>
      </c>
      <c r="I2216">
        <v>58</v>
      </c>
      <c r="J2216">
        <v>0</v>
      </c>
      <c r="K2216">
        <v>967</v>
      </c>
      <c r="L2216">
        <v>927.31383860999995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 t="s">
        <v>38</v>
      </c>
      <c r="Z2216" s="3"/>
    </row>
    <row r="2217" spans="1:26" hidden="1" x14ac:dyDescent="0.25">
      <c r="A2217" s="10" t="str">
        <f t="shared" si="34"/>
        <v>2016Humboldt1-in-10June PeakPGE2</v>
      </c>
      <c r="B2217" s="10" t="s">
        <v>57</v>
      </c>
      <c r="C2217" s="10" t="s">
        <v>53</v>
      </c>
      <c r="D2217" s="10" t="s">
        <v>4</v>
      </c>
      <c r="E2217" s="10" t="s">
        <v>1</v>
      </c>
      <c r="F2217">
        <v>2</v>
      </c>
      <c r="G2217">
        <v>0.69572228193283081</v>
      </c>
      <c r="H2217">
        <v>0.69572228193283081</v>
      </c>
      <c r="I2217">
        <v>58.875</v>
      </c>
      <c r="J2217">
        <v>0</v>
      </c>
      <c r="K2217">
        <v>967</v>
      </c>
      <c r="L2217">
        <v>927.31383860999995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 t="s">
        <v>38</v>
      </c>
      <c r="Z2217" s="3"/>
    </row>
    <row r="2218" spans="1:26" hidden="1" x14ac:dyDescent="0.25">
      <c r="A2218" s="10" t="str">
        <f t="shared" si="34"/>
        <v>2016Humboldt1-in-10June PeakCAISO3</v>
      </c>
      <c r="B2218" s="10" t="s">
        <v>57</v>
      </c>
      <c r="C2218" s="10" t="s">
        <v>53</v>
      </c>
      <c r="D2218" s="10" t="s">
        <v>4</v>
      </c>
      <c r="E2218" s="10" t="s">
        <v>1</v>
      </c>
      <c r="F2218">
        <v>3</v>
      </c>
      <c r="G2218">
        <v>0.59193861484527588</v>
      </c>
      <c r="H2218">
        <v>0.59193861484527588</v>
      </c>
      <c r="I2218">
        <v>57.6875</v>
      </c>
      <c r="J2218">
        <v>0</v>
      </c>
      <c r="K2218">
        <v>967</v>
      </c>
      <c r="L2218">
        <v>927.31383860999995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 t="s">
        <v>39</v>
      </c>
      <c r="Z2218" s="3"/>
    </row>
    <row r="2219" spans="1:26" hidden="1" x14ac:dyDescent="0.25">
      <c r="A2219" s="10" t="str">
        <f t="shared" si="34"/>
        <v>2016Humboldt1-in-2June PeakCAISO3</v>
      </c>
      <c r="B2219" s="10" t="s">
        <v>57</v>
      </c>
      <c r="C2219" s="10" t="s">
        <v>53</v>
      </c>
      <c r="D2219" s="10" t="s">
        <v>4</v>
      </c>
      <c r="E2219" s="10" t="s">
        <v>9</v>
      </c>
      <c r="F2219">
        <v>3</v>
      </c>
      <c r="G2219">
        <v>0.60930174589157104</v>
      </c>
      <c r="H2219">
        <v>0.60930174589157104</v>
      </c>
      <c r="I2219">
        <v>56.3125</v>
      </c>
      <c r="J2219">
        <v>0</v>
      </c>
      <c r="K2219">
        <v>967</v>
      </c>
      <c r="L2219">
        <v>927.31383860999995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 t="s">
        <v>39</v>
      </c>
      <c r="Z2219" s="3"/>
    </row>
    <row r="2220" spans="1:26" hidden="1" x14ac:dyDescent="0.25">
      <c r="A2220" s="10" t="str">
        <f t="shared" si="34"/>
        <v>2016Humboldt1-in-10June PeakPGE3</v>
      </c>
      <c r="B2220" s="10" t="s">
        <v>57</v>
      </c>
      <c r="C2220" s="10" t="s">
        <v>53</v>
      </c>
      <c r="D2220" s="10" t="s">
        <v>4</v>
      </c>
      <c r="E2220" s="10" t="s">
        <v>1</v>
      </c>
      <c r="F2220">
        <v>3</v>
      </c>
      <c r="G2220">
        <v>0.64280211925506592</v>
      </c>
      <c r="H2220">
        <v>0.64280211925506592</v>
      </c>
      <c r="I2220">
        <v>57.625</v>
      </c>
      <c r="J2220">
        <v>0</v>
      </c>
      <c r="K2220">
        <v>967</v>
      </c>
      <c r="L2220">
        <v>927.31383860999995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 t="s">
        <v>38</v>
      </c>
      <c r="Z2220" s="3"/>
    </row>
    <row r="2221" spans="1:26" hidden="1" x14ac:dyDescent="0.25">
      <c r="A2221" s="10" t="str">
        <f t="shared" si="34"/>
        <v>2016Humboldt1-in-2June PeakPGE3</v>
      </c>
      <c r="B2221" s="10" t="s">
        <v>57</v>
      </c>
      <c r="C2221" s="10" t="s">
        <v>53</v>
      </c>
      <c r="D2221" s="10" t="s">
        <v>4</v>
      </c>
      <c r="E2221" s="10" t="s">
        <v>9</v>
      </c>
      <c r="F2221">
        <v>3</v>
      </c>
      <c r="G2221">
        <v>0.64447861909866333</v>
      </c>
      <c r="H2221">
        <v>0.64447861909866333</v>
      </c>
      <c r="I2221">
        <v>56.9375</v>
      </c>
      <c r="J2221">
        <v>0</v>
      </c>
      <c r="K2221">
        <v>967</v>
      </c>
      <c r="L2221">
        <v>927.31383860999995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 t="s">
        <v>38</v>
      </c>
      <c r="Z2221" s="3"/>
    </row>
    <row r="2222" spans="1:26" hidden="1" x14ac:dyDescent="0.25">
      <c r="A2222" s="10" t="str">
        <f t="shared" si="34"/>
        <v>2016Humboldt1-in-2June PeakCAISO4</v>
      </c>
      <c r="B2222" s="10" t="s">
        <v>57</v>
      </c>
      <c r="C2222" s="10" t="s">
        <v>53</v>
      </c>
      <c r="D2222" s="10" t="s">
        <v>4</v>
      </c>
      <c r="E2222" s="10" t="s">
        <v>9</v>
      </c>
      <c r="F2222">
        <v>4</v>
      </c>
      <c r="G2222">
        <v>0.5904242992401123</v>
      </c>
      <c r="H2222">
        <v>0.5904242992401123</v>
      </c>
      <c r="I2222">
        <v>55.4375</v>
      </c>
      <c r="J2222">
        <v>0</v>
      </c>
      <c r="K2222">
        <v>967</v>
      </c>
      <c r="L2222">
        <v>927.31383860999995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 t="s">
        <v>39</v>
      </c>
      <c r="Z2222" s="3"/>
    </row>
    <row r="2223" spans="1:26" hidden="1" x14ac:dyDescent="0.25">
      <c r="A2223" s="10" t="str">
        <f t="shared" si="34"/>
        <v>2016Humboldt1-in-10June PeakCAISO4</v>
      </c>
      <c r="B2223" s="10" t="s">
        <v>57</v>
      </c>
      <c r="C2223" s="10" t="s">
        <v>53</v>
      </c>
      <c r="D2223" s="10" t="s">
        <v>4</v>
      </c>
      <c r="E2223" s="10" t="s">
        <v>1</v>
      </c>
      <c r="F2223">
        <v>4</v>
      </c>
      <c r="G2223">
        <v>0.57359915971755981</v>
      </c>
      <c r="H2223">
        <v>0.57359915971755981</v>
      </c>
      <c r="I2223">
        <v>56.25</v>
      </c>
      <c r="J2223">
        <v>0</v>
      </c>
      <c r="K2223">
        <v>967</v>
      </c>
      <c r="L2223">
        <v>927.31383860999995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 t="s">
        <v>39</v>
      </c>
      <c r="Z2223" s="3"/>
    </row>
    <row r="2224" spans="1:26" hidden="1" x14ac:dyDescent="0.25">
      <c r="A2224" s="10" t="str">
        <f t="shared" si="34"/>
        <v>2016Humboldt1-in-10June PeakPGE4</v>
      </c>
      <c r="B2224" s="10" t="s">
        <v>57</v>
      </c>
      <c r="C2224" s="10" t="s">
        <v>53</v>
      </c>
      <c r="D2224" s="10" t="s">
        <v>4</v>
      </c>
      <c r="E2224" s="10" t="s">
        <v>1</v>
      </c>
      <c r="F2224">
        <v>4</v>
      </c>
      <c r="G2224">
        <v>0.6228867769241333</v>
      </c>
      <c r="H2224">
        <v>0.6228867769241333</v>
      </c>
      <c r="I2224">
        <v>56.25</v>
      </c>
      <c r="J2224">
        <v>0</v>
      </c>
      <c r="K2224">
        <v>967</v>
      </c>
      <c r="L2224">
        <v>927.31383860999995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 t="s">
        <v>38</v>
      </c>
      <c r="Z2224" s="3"/>
    </row>
    <row r="2225" spans="1:26" hidden="1" x14ac:dyDescent="0.25">
      <c r="A2225" s="10" t="str">
        <f t="shared" si="34"/>
        <v>2016Humboldt1-in-2June PeakPGE4</v>
      </c>
      <c r="B2225" s="10" t="s">
        <v>57</v>
      </c>
      <c r="C2225" s="10" t="s">
        <v>53</v>
      </c>
      <c r="D2225" s="10" t="s">
        <v>4</v>
      </c>
      <c r="E2225" s="10" t="s">
        <v>9</v>
      </c>
      <c r="F2225">
        <v>4</v>
      </c>
      <c r="G2225">
        <v>0.62451130151748657</v>
      </c>
      <c r="H2225">
        <v>0.62451130151748657</v>
      </c>
      <c r="I2225">
        <v>55.125</v>
      </c>
      <c r="J2225">
        <v>0</v>
      </c>
      <c r="K2225">
        <v>967</v>
      </c>
      <c r="L2225">
        <v>927.31383860999995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 t="s">
        <v>38</v>
      </c>
      <c r="Z2225" s="3"/>
    </row>
    <row r="2226" spans="1:26" hidden="1" x14ac:dyDescent="0.25">
      <c r="A2226" s="10" t="str">
        <f t="shared" si="34"/>
        <v>2016Humboldt1-in-2June PeakCAISO5</v>
      </c>
      <c r="B2226" s="10" t="s">
        <v>57</v>
      </c>
      <c r="C2226" s="10" t="s">
        <v>53</v>
      </c>
      <c r="D2226" s="10" t="s">
        <v>4</v>
      </c>
      <c r="E2226" s="10" t="s">
        <v>9</v>
      </c>
      <c r="F2226">
        <v>5</v>
      </c>
      <c r="G2226">
        <v>0.58544641733169556</v>
      </c>
      <c r="H2226">
        <v>0.58544641733169556</v>
      </c>
      <c r="I2226">
        <v>54.5625</v>
      </c>
      <c r="J2226">
        <v>0</v>
      </c>
      <c r="K2226">
        <v>967</v>
      </c>
      <c r="L2226">
        <v>927.31383860999995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 t="s">
        <v>39</v>
      </c>
      <c r="Z2226" s="3"/>
    </row>
    <row r="2227" spans="1:26" hidden="1" x14ac:dyDescent="0.25">
      <c r="A2227" s="10" t="str">
        <f t="shared" si="34"/>
        <v>2016Humboldt1-in-10June PeakCAISO5</v>
      </c>
      <c r="B2227" s="10" t="s">
        <v>57</v>
      </c>
      <c r="C2227" s="10" t="s">
        <v>53</v>
      </c>
      <c r="D2227" s="10" t="s">
        <v>4</v>
      </c>
      <c r="E2227" s="10" t="s">
        <v>1</v>
      </c>
      <c r="F2227">
        <v>5</v>
      </c>
      <c r="G2227">
        <v>0.56876307725906372</v>
      </c>
      <c r="H2227">
        <v>0.56876307725906372</v>
      </c>
      <c r="I2227">
        <v>55.0625</v>
      </c>
      <c r="J2227">
        <v>0</v>
      </c>
      <c r="K2227">
        <v>967</v>
      </c>
      <c r="L2227">
        <v>927.31383860999995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 t="s">
        <v>39</v>
      </c>
      <c r="Z2227" s="3"/>
    </row>
    <row r="2228" spans="1:26" hidden="1" x14ac:dyDescent="0.25">
      <c r="A2228" s="10" t="str">
        <f t="shared" si="34"/>
        <v>2016Humboldt1-in-10June PeakPGE5</v>
      </c>
      <c r="B2228" s="10" t="s">
        <v>57</v>
      </c>
      <c r="C2228" s="10" t="s">
        <v>53</v>
      </c>
      <c r="D2228" s="10" t="s">
        <v>4</v>
      </c>
      <c r="E2228" s="10" t="s">
        <v>1</v>
      </c>
      <c r="F2228">
        <v>5</v>
      </c>
      <c r="G2228">
        <v>0.61763513088226318</v>
      </c>
      <c r="H2228">
        <v>0.61763513088226318</v>
      </c>
      <c r="I2228">
        <v>55.1875</v>
      </c>
      <c r="J2228">
        <v>0</v>
      </c>
      <c r="K2228">
        <v>967</v>
      </c>
      <c r="L2228">
        <v>927.31383860999995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 t="s">
        <v>38</v>
      </c>
      <c r="Z2228" s="3"/>
    </row>
    <row r="2229" spans="1:26" hidden="1" x14ac:dyDescent="0.25">
      <c r="A2229" s="10" t="str">
        <f t="shared" si="34"/>
        <v>2016Humboldt1-in-2June PeakPGE5</v>
      </c>
      <c r="B2229" s="10" t="s">
        <v>57</v>
      </c>
      <c r="C2229" s="10" t="s">
        <v>53</v>
      </c>
      <c r="D2229" s="10" t="s">
        <v>4</v>
      </c>
      <c r="E2229" s="10" t="s">
        <v>9</v>
      </c>
      <c r="F2229">
        <v>5</v>
      </c>
      <c r="G2229">
        <v>0.61924600601196289</v>
      </c>
      <c r="H2229">
        <v>0.61924600601196289</v>
      </c>
      <c r="I2229">
        <v>54.0625</v>
      </c>
      <c r="J2229">
        <v>0</v>
      </c>
      <c r="K2229">
        <v>967</v>
      </c>
      <c r="L2229">
        <v>927.31383860999995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 t="s">
        <v>38</v>
      </c>
      <c r="Z2229" s="3"/>
    </row>
    <row r="2230" spans="1:26" hidden="1" x14ac:dyDescent="0.25">
      <c r="A2230" s="10" t="str">
        <f t="shared" si="34"/>
        <v>2016Humboldt1-in-10June PeakCAISO6</v>
      </c>
      <c r="B2230" s="10" t="s">
        <v>57</v>
      </c>
      <c r="C2230" s="10" t="s">
        <v>53</v>
      </c>
      <c r="D2230" s="10" t="s">
        <v>4</v>
      </c>
      <c r="E2230" s="10" t="s">
        <v>1</v>
      </c>
      <c r="F2230">
        <v>6</v>
      </c>
      <c r="G2230">
        <v>0.61332017183303833</v>
      </c>
      <c r="H2230">
        <v>0.61332017183303833</v>
      </c>
      <c r="I2230">
        <v>54.25</v>
      </c>
      <c r="J2230">
        <v>0</v>
      </c>
      <c r="K2230">
        <v>967</v>
      </c>
      <c r="L2230">
        <v>927.31383860999995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 t="s">
        <v>39</v>
      </c>
      <c r="Z2230" s="3"/>
    </row>
    <row r="2231" spans="1:26" hidden="1" x14ac:dyDescent="0.25">
      <c r="A2231" s="10" t="str">
        <f t="shared" si="34"/>
        <v>2016Humboldt1-in-2June PeakCAISO6</v>
      </c>
      <c r="B2231" s="10" t="s">
        <v>57</v>
      </c>
      <c r="C2231" s="10" t="s">
        <v>53</v>
      </c>
      <c r="D2231" s="10" t="s">
        <v>4</v>
      </c>
      <c r="E2231" s="10" t="s">
        <v>9</v>
      </c>
      <c r="F2231">
        <v>6</v>
      </c>
      <c r="G2231">
        <v>0.63131046295166016</v>
      </c>
      <c r="H2231">
        <v>0.63131046295166016</v>
      </c>
      <c r="I2231">
        <v>53.625</v>
      </c>
      <c r="J2231">
        <v>0</v>
      </c>
      <c r="K2231">
        <v>967</v>
      </c>
      <c r="L2231">
        <v>927.31383860999995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 t="s">
        <v>39</v>
      </c>
      <c r="Z2231" s="3"/>
    </row>
    <row r="2232" spans="1:26" hidden="1" x14ac:dyDescent="0.25">
      <c r="A2232" s="10" t="str">
        <f t="shared" si="34"/>
        <v>2016Humboldt1-in-10June PeakPGE6</v>
      </c>
      <c r="B2232" s="10" t="s">
        <v>57</v>
      </c>
      <c r="C2232" s="10" t="s">
        <v>53</v>
      </c>
      <c r="D2232" s="10" t="s">
        <v>4</v>
      </c>
      <c r="E2232" s="10" t="s">
        <v>1</v>
      </c>
      <c r="F2232">
        <v>6</v>
      </c>
      <c r="G2232">
        <v>0.66602092981338501</v>
      </c>
      <c r="H2232">
        <v>0.66602092981338501</v>
      </c>
      <c r="I2232">
        <v>54.4375</v>
      </c>
      <c r="J2232">
        <v>0</v>
      </c>
      <c r="K2232">
        <v>967</v>
      </c>
      <c r="L2232">
        <v>927.31383860999995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 t="s">
        <v>38</v>
      </c>
      <c r="Z2232" s="3"/>
    </row>
    <row r="2233" spans="1:26" hidden="1" x14ac:dyDescent="0.25">
      <c r="A2233" s="10" t="str">
        <f t="shared" si="34"/>
        <v>2016Humboldt1-in-2June PeakPGE6</v>
      </c>
      <c r="B2233" s="10" t="s">
        <v>57</v>
      </c>
      <c r="C2233" s="10" t="s">
        <v>53</v>
      </c>
      <c r="D2233" s="10" t="s">
        <v>4</v>
      </c>
      <c r="E2233" s="10" t="s">
        <v>9</v>
      </c>
      <c r="F2233">
        <v>6</v>
      </c>
      <c r="G2233">
        <v>0.66775792837142944</v>
      </c>
      <c r="H2233">
        <v>0.66775792837142944</v>
      </c>
      <c r="I2233">
        <v>53.5625</v>
      </c>
      <c r="J2233">
        <v>0</v>
      </c>
      <c r="K2233">
        <v>967</v>
      </c>
      <c r="L2233">
        <v>927.31383860999995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 t="s">
        <v>38</v>
      </c>
      <c r="Z2233" s="3"/>
    </row>
    <row r="2234" spans="1:26" hidden="1" x14ac:dyDescent="0.25">
      <c r="A2234" s="10" t="str">
        <f t="shared" si="34"/>
        <v>2016Humboldt1-in-10June PeakCAISO7</v>
      </c>
      <c r="B2234" s="10" t="s">
        <v>57</v>
      </c>
      <c r="C2234" s="10" t="s">
        <v>53</v>
      </c>
      <c r="D2234" s="10" t="s">
        <v>4</v>
      </c>
      <c r="E2234" s="10" t="s">
        <v>1</v>
      </c>
      <c r="F2234">
        <v>7</v>
      </c>
      <c r="G2234">
        <v>0.72578120231628418</v>
      </c>
      <c r="H2234">
        <v>0.72578120231628418</v>
      </c>
      <c r="I2234">
        <v>54.875</v>
      </c>
      <c r="J2234">
        <v>0</v>
      </c>
      <c r="K2234">
        <v>967</v>
      </c>
      <c r="L2234">
        <v>927.31383860999995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 t="s">
        <v>39</v>
      </c>
      <c r="Z2234" s="3"/>
    </row>
    <row r="2235" spans="1:26" hidden="1" x14ac:dyDescent="0.25">
      <c r="A2235" s="10" t="str">
        <f t="shared" si="34"/>
        <v>2016Humboldt1-in-2June PeakCAISO7</v>
      </c>
      <c r="B2235" s="10" t="s">
        <v>57</v>
      </c>
      <c r="C2235" s="10" t="s">
        <v>53</v>
      </c>
      <c r="D2235" s="10" t="s">
        <v>4</v>
      </c>
      <c r="E2235" s="10" t="s">
        <v>9</v>
      </c>
      <c r="F2235">
        <v>7</v>
      </c>
      <c r="G2235">
        <v>0.7470703125</v>
      </c>
      <c r="H2235">
        <v>0.7470703125</v>
      </c>
      <c r="I2235">
        <v>54.3125</v>
      </c>
      <c r="J2235">
        <v>0</v>
      </c>
      <c r="K2235">
        <v>967</v>
      </c>
      <c r="L2235">
        <v>927.31383860999995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 t="s">
        <v>39</v>
      </c>
      <c r="Z2235" s="3"/>
    </row>
    <row r="2236" spans="1:26" hidden="1" x14ac:dyDescent="0.25">
      <c r="A2236" s="10" t="str">
        <f t="shared" si="34"/>
        <v>2016Humboldt1-in-2June PeakPGE7</v>
      </c>
      <c r="B2236" s="10" t="s">
        <v>57</v>
      </c>
      <c r="C2236" s="10" t="s">
        <v>53</v>
      </c>
      <c r="D2236" s="10" t="s">
        <v>4</v>
      </c>
      <c r="E2236" s="10" t="s">
        <v>9</v>
      </c>
      <c r="F2236">
        <v>7</v>
      </c>
      <c r="G2236">
        <v>0.79020094871520996</v>
      </c>
      <c r="H2236">
        <v>0.79020094871520996</v>
      </c>
      <c r="I2236">
        <v>53.875</v>
      </c>
      <c r="J2236">
        <v>0</v>
      </c>
      <c r="K2236">
        <v>967</v>
      </c>
      <c r="L2236">
        <v>927.31383860999995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 t="s">
        <v>38</v>
      </c>
      <c r="Z2236" s="3"/>
    </row>
    <row r="2237" spans="1:26" hidden="1" x14ac:dyDescent="0.25">
      <c r="A2237" s="10" t="str">
        <f t="shared" si="34"/>
        <v>2016Humboldt1-in-10June PeakPGE7</v>
      </c>
      <c r="B2237" s="10" t="s">
        <v>57</v>
      </c>
      <c r="C2237" s="10" t="s">
        <v>53</v>
      </c>
      <c r="D2237" s="10" t="s">
        <v>4</v>
      </c>
      <c r="E2237" s="10" t="s">
        <v>1</v>
      </c>
      <c r="F2237">
        <v>7</v>
      </c>
      <c r="G2237">
        <v>0.78814536333084106</v>
      </c>
      <c r="H2237">
        <v>0.78814536333084106</v>
      </c>
      <c r="I2237">
        <v>55.5625</v>
      </c>
      <c r="J2237">
        <v>0</v>
      </c>
      <c r="K2237">
        <v>967</v>
      </c>
      <c r="L2237">
        <v>927.31383860999995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 t="s">
        <v>38</v>
      </c>
      <c r="Z2237" s="3"/>
    </row>
    <row r="2238" spans="1:26" hidden="1" x14ac:dyDescent="0.25">
      <c r="A2238" s="10" t="str">
        <f t="shared" si="34"/>
        <v>2016Humboldt1-in-2June PeakCAISO8</v>
      </c>
      <c r="B2238" s="10" t="s">
        <v>57</v>
      </c>
      <c r="C2238" s="10" t="s">
        <v>53</v>
      </c>
      <c r="D2238" s="10" t="s">
        <v>4</v>
      </c>
      <c r="E2238" s="10" t="s">
        <v>9</v>
      </c>
      <c r="F2238">
        <v>8</v>
      </c>
      <c r="G2238">
        <v>0.81097656488418579</v>
      </c>
      <c r="H2238">
        <v>0.81097656488418579</v>
      </c>
      <c r="I2238">
        <v>58</v>
      </c>
      <c r="J2238">
        <v>0</v>
      </c>
      <c r="K2238">
        <v>967</v>
      </c>
      <c r="L2238">
        <v>927.31383860999995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 t="s">
        <v>39</v>
      </c>
      <c r="Z2238" s="3"/>
    </row>
    <row r="2239" spans="1:26" hidden="1" x14ac:dyDescent="0.25">
      <c r="A2239" s="10" t="str">
        <f t="shared" si="34"/>
        <v>2016Humboldt1-in-10June PeakCAISO8</v>
      </c>
      <c r="B2239" s="10" t="s">
        <v>57</v>
      </c>
      <c r="C2239" s="10" t="s">
        <v>53</v>
      </c>
      <c r="D2239" s="10" t="s">
        <v>4</v>
      </c>
      <c r="E2239" s="10" t="s">
        <v>1</v>
      </c>
      <c r="F2239">
        <v>8</v>
      </c>
      <c r="G2239">
        <v>0.78786635398864746</v>
      </c>
      <c r="H2239">
        <v>0.78786635398864746</v>
      </c>
      <c r="I2239">
        <v>57.9375</v>
      </c>
      <c r="J2239">
        <v>0</v>
      </c>
      <c r="K2239">
        <v>967</v>
      </c>
      <c r="L2239">
        <v>927.31383860999995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 t="s">
        <v>39</v>
      </c>
      <c r="Z2239" s="3"/>
    </row>
    <row r="2240" spans="1:26" hidden="1" x14ac:dyDescent="0.25">
      <c r="A2240" s="10" t="str">
        <f t="shared" si="34"/>
        <v>2016Humboldt1-in-10June PeakPGE8</v>
      </c>
      <c r="B2240" s="10" t="s">
        <v>57</v>
      </c>
      <c r="C2240" s="10" t="s">
        <v>53</v>
      </c>
      <c r="D2240" s="10" t="s">
        <v>4</v>
      </c>
      <c r="E2240" s="10" t="s">
        <v>1</v>
      </c>
      <c r="F2240">
        <v>8</v>
      </c>
      <c r="G2240">
        <v>0.85556530952453613</v>
      </c>
      <c r="H2240">
        <v>0.85556530952453613</v>
      </c>
      <c r="I2240">
        <v>60</v>
      </c>
      <c r="J2240">
        <v>0</v>
      </c>
      <c r="K2240">
        <v>967</v>
      </c>
      <c r="L2240">
        <v>927.31383860999995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 t="s">
        <v>38</v>
      </c>
      <c r="Z2240" s="3"/>
    </row>
    <row r="2241" spans="1:26" hidden="1" x14ac:dyDescent="0.25">
      <c r="A2241" s="10" t="str">
        <f t="shared" si="34"/>
        <v>2016Humboldt1-in-2June PeakPGE8</v>
      </c>
      <c r="B2241" s="10" t="s">
        <v>57</v>
      </c>
      <c r="C2241" s="10" t="s">
        <v>53</v>
      </c>
      <c r="D2241" s="10" t="s">
        <v>4</v>
      </c>
      <c r="E2241" s="10" t="s">
        <v>9</v>
      </c>
      <c r="F2241">
        <v>8</v>
      </c>
      <c r="G2241">
        <v>0.85779672861099243</v>
      </c>
      <c r="H2241">
        <v>0.85779672861099243</v>
      </c>
      <c r="I2241">
        <v>58.25</v>
      </c>
      <c r="J2241">
        <v>0</v>
      </c>
      <c r="K2241">
        <v>967</v>
      </c>
      <c r="L2241">
        <v>927.31383860999995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 t="s">
        <v>38</v>
      </c>
      <c r="Z2241" s="3"/>
    </row>
    <row r="2242" spans="1:26" hidden="1" x14ac:dyDescent="0.25">
      <c r="A2242" s="10" t="str">
        <f t="shared" ref="A2242:A2305" si="35">CONCATENATE(B2242,C2242,E2242,D2242,S2242,F2242)</f>
        <v>2016Humboldt1-in-2June PeakCAISO9</v>
      </c>
      <c r="B2242" s="10" t="s">
        <v>57</v>
      </c>
      <c r="C2242" s="10" t="s">
        <v>53</v>
      </c>
      <c r="D2242" s="10" t="s">
        <v>4</v>
      </c>
      <c r="E2242" s="10" t="s">
        <v>9</v>
      </c>
      <c r="F2242">
        <v>9</v>
      </c>
      <c r="G2242">
        <v>0.78156393766403198</v>
      </c>
      <c r="H2242">
        <v>0.78156393766403198</v>
      </c>
      <c r="I2242">
        <v>62.375</v>
      </c>
      <c r="J2242">
        <v>0</v>
      </c>
      <c r="K2242">
        <v>967</v>
      </c>
      <c r="L2242">
        <v>927.31383860999995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 t="s">
        <v>39</v>
      </c>
      <c r="Z2242" s="3"/>
    </row>
    <row r="2243" spans="1:26" hidden="1" x14ac:dyDescent="0.25">
      <c r="A2243" s="10" t="str">
        <f t="shared" si="35"/>
        <v>2016Humboldt1-in-10June PeakCAISO9</v>
      </c>
      <c r="B2243" s="10" t="s">
        <v>57</v>
      </c>
      <c r="C2243" s="10" t="s">
        <v>53</v>
      </c>
      <c r="D2243" s="10" t="s">
        <v>4</v>
      </c>
      <c r="E2243" s="10" t="s">
        <v>1</v>
      </c>
      <c r="F2243">
        <v>9</v>
      </c>
      <c r="G2243">
        <v>0.75929194688796997</v>
      </c>
      <c r="H2243">
        <v>0.75929194688796997</v>
      </c>
      <c r="I2243">
        <v>61.5</v>
      </c>
      <c r="J2243">
        <v>0</v>
      </c>
      <c r="K2243">
        <v>967</v>
      </c>
      <c r="L2243">
        <v>927.31383860999995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 t="s">
        <v>39</v>
      </c>
      <c r="Z2243" s="3"/>
    </row>
    <row r="2244" spans="1:26" hidden="1" x14ac:dyDescent="0.25">
      <c r="A2244" s="10" t="str">
        <f t="shared" si="35"/>
        <v>2016Humboldt1-in-10June PeakPGE9</v>
      </c>
      <c r="B2244" s="10" t="s">
        <v>57</v>
      </c>
      <c r="C2244" s="10" t="s">
        <v>53</v>
      </c>
      <c r="D2244" s="10" t="s">
        <v>4</v>
      </c>
      <c r="E2244" s="10" t="s">
        <v>1</v>
      </c>
      <c r="F2244">
        <v>9</v>
      </c>
      <c r="G2244">
        <v>0.8245355486869812</v>
      </c>
      <c r="H2244">
        <v>0.8245355486869812</v>
      </c>
      <c r="I2244">
        <v>64.5625</v>
      </c>
      <c r="J2244">
        <v>0</v>
      </c>
      <c r="K2244">
        <v>967</v>
      </c>
      <c r="L2244">
        <v>927.31383860999995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 t="s">
        <v>38</v>
      </c>
      <c r="Z2244" s="3"/>
    </row>
    <row r="2245" spans="1:26" hidden="1" x14ac:dyDescent="0.25">
      <c r="A2245" s="10" t="str">
        <f t="shared" si="35"/>
        <v>2016Humboldt1-in-2June PeakPGE9</v>
      </c>
      <c r="B2245" s="10" t="s">
        <v>57</v>
      </c>
      <c r="C2245" s="10" t="s">
        <v>53</v>
      </c>
      <c r="D2245" s="10" t="s">
        <v>4</v>
      </c>
      <c r="E2245" s="10" t="s">
        <v>9</v>
      </c>
      <c r="F2245">
        <v>9</v>
      </c>
      <c r="G2245">
        <v>0.82668602466583252</v>
      </c>
      <c r="H2245">
        <v>0.82668602466583252</v>
      </c>
      <c r="I2245">
        <v>62.875</v>
      </c>
      <c r="J2245">
        <v>0</v>
      </c>
      <c r="K2245">
        <v>967</v>
      </c>
      <c r="L2245">
        <v>927.31383860999995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 t="s">
        <v>38</v>
      </c>
      <c r="Z2245" s="3"/>
    </row>
    <row r="2246" spans="1:26" hidden="1" x14ac:dyDescent="0.25">
      <c r="A2246" s="10" t="str">
        <f t="shared" si="35"/>
        <v>2016Humboldt1-in-10June PeakCAISO10</v>
      </c>
      <c r="B2246" s="10" t="s">
        <v>57</v>
      </c>
      <c r="C2246" s="10" t="s">
        <v>53</v>
      </c>
      <c r="D2246" s="10" t="s">
        <v>4</v>
      </c>
      <c r="E2246" s="10" t="s">
        <v>1</v>
      </c>
      <c r="F2246">
        <v>10</v>
      </c>
      <c r="G2246">
        <v>0.79639595746994019</v>
      </c>
      <c r="H2246">
        <v>0.79639595746994019</v>
      </c>
      <c r="I2246">
        <v>65.8125</v>
      </c>
      <c r="J2246">
        <v>0</v>
      </c>
      <c r="K2246">
        <v>967</v>
      </c>
      <c r="L2246">
        <v>927.31383860999995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 t="s">
        <v>39</v>
      </c>
      <c r="Z2246" s="3"/>
    </row>
    <row r="2247" spans="1:26" hidden="1" x14ac:dyDescent="0.25">
      <c r="A2247" s="10" t="str">
        <f t="shared" si="35"/>
        <v>2016Humboldt1-in-2June PeakCAISO10</v>
      </c>
      <c r="B2247" s="10" t="s">
        <v>57</v>
      </c>
      <c r="C2247" s="10" t="s">
        <v>53</v>
      </c>
      <c r="D2247" s="10" t="s">
        <v>4</v>
      </c>
      <c r="E2247" s="10" t="s">
        <v>9</v>
      </c>
      <c r="F2247">
        <v>10</v>
      </c>
      <c r="G2247">
        <v>0.81975632905960083</v>
      </c>
      <c r="H2247">
        <v>0.81975632905960083</v>
      </c>
      <c r="I2247">
        <v>66.75</v>
      </c>
      <c r="J2247">
        <v>0</v>
      </c>
      <c r="K2247">
        <v>967</v>
      </c>
      <c r="L2247">
        <v>927.31383860999995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 t="s">
        <v>39</v>
      </c>
      <c r="Z2247" s="3"/>
    </row>
    <row r="2248" spans="1:26" hidden="1" x14ac:dyDescent="0.25">
      <c r="A2248" s="10" t="str">
        <f t="shared" si="35"/>
        <v>2016Humboldt1-in-2June PeakPGE10</v>
      </c>
      <c r="B2248" s="10" t="s">
        <v>57</v>
      </c>
      <c r="C2248" s="10" t="s">
        <v>53</v>
      </c>
      <c r="D2248" s="10" t="s">
        <v>4</v>
      </c>
      <c r="E2248" s="10" t="s">
        <v>9</v>
      </c>
      <c r="F2248">
        <v>10</v>
      </c>
      <c r="G2248">
        <v>0.86708337068557739</v>
      </c>
      <c r="H2248">
        <v>0.86708337068557739</v>
      </c>
      <c r="I2248">
        <v>67.4375</v>
      </c>
      <c r="J2248">
        <v>0</v>
      </c>
      <c r="K2248">
        <v>967</v>
      </c>
      <c r="L2248">
        <v>927.31383860999995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 t="s">
        <v>38</v>
      </c>
      <c r="Z2248" s="3"/>
    </row>
    <row r="2249" spans="1:26" hidden="1" x14ac:dyDescent="0.25">
      <c r="A2249" s="10" t="str">
        <f t="shared" si="35"/>
        <v>2016Humboldt1-in-10June PeakPGE10</v>
      </c>
      <c r="B2249" s="10" t="s">
        <v>57</v>
      </c>
      <c r="C2249" s="10" t="s">
        <v>53</v>
      </c>
      <c r="D2249" s="10" t="s">
        <v>4</v>
      </c>
      <c r="E2249" s="10" t="s">
        <v>1</v>
      </c>
      <c r="F2249">
        <v>10</v>
      </c>
      <c r="G2249">
        <v>0.86482775211334229</v>
      </c>
      <c r="H2249">
        <v>0.86482775211334229</v>
      </c>
      <c r="I2249">
        <v>69.1875</v>
      </c>
      <c r="J2249">
        <v>0</v>
      </c>
      <c r="K2249">
        <v>967</v>
      </c>
      <c r="L2249">
        <v>927.31383860999995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 t="s">
        <v>38</v>
      </c>
      <c r="Z2249" s="3"/>
    </row>
    <row r="2250" spans="1:26" hidden="1" x14ac:dyDescent="0.25">
      <c r="A2250" s="10" t="str">
        <f t="shared" si="35"/>
        <v>2016Humboldt1-in-2June PeakCAISO11</v>
      </c>
      <c r="B2250" s="10" t="s">
        <v>57</v>
      </c>
      <c r="C2250" s="10" t="s">
        <v>53</v>
      </c>
      <c r="D2250" s="10" t="s">
        <v>4</v>
      </c>
      <c r="E2250" s="10" t="s">
        <v>9</v>
      </c>
      <c r="F2250">
        <v>11</v>
      </c>
      <c r="G2250">
        <v>0.86890935897827148</v>
      </c>
      <c r="H2250">
        <v>0.86890935897827148</v>
      </c>
      <c r="I2250">
        <v>70.75</v>
      </c>
      <c r="J2250">
        <v>0</v>
      </c>
      <c r="K2250">
        <v>967</v>
      </c>
      <c r="L2250">
        <v>927.31383860999995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 t="s">
        <v>39</v>
      </c>
      <c r="Z2250" s="3"/>
    </row>
    <row r="2251" spans="1:26" hidden="1" x14ac:dyDescent="0.25">
      <c r="A2251" s="10" t="str">
        <f t="shared" si="35"/>
        <v>2016Humboldt1-in-10June PeakCAISO11</v>
      </c>
      <c r="B2251" s="10" t="s">
        <v>57</v>
      </c>
      <c r="C2251" s="10" t="s">
        <v>53</v>
      </c>
      <c r="D2251" s="10" t="s">
        <v>4</v>
      </c>
      <c r="E2251" s="10" t="s">
        <v>1</v>
      </c>
      <c r="F2251">
        <v>11</v>
      </c>
      <c r="G2251">
        <v>0.84414827823638916</v>
      </c>
      <c r="H2251">
        <v>0.84414827823638916</v>
      </c>
      <c r="I2251">
        <v>69.6875</v>
      </c>
      <c r="J2251">
        <v>0</v>
      </c>
      <c r="K2251">
        <v>967</v>
      </c>
      <c r="L2251">
        <v>927.31383860999995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 t="s">
        <v>39</v>
      </c>
      <c r="Z2251" s="3"/>
    </row>
    <row r="2252" spans="1:26" hidden="1" x14ac:dyDescent="0.25">
      <c r="A2252" s="10" t="str">
        <f t="shared" si="35"/>
        <v>2016Humboldt1-in-2June PeakPGE11</v>
      </c>
      <c r="B2252" s="10" t="s">
        <v>57</v>
      </c>
      <c r="C2252" s="10" t="s">
        <v>53</v>
      </c>
      <c r="D2252" s="10" t="s">
        <v>4</v>
      </c>
      <c r="E2252" s="10" t="s">
        <v>9</v>
      </c>
      <c r="F2252">
        <v>11</v>
      </c>
      <c r="G2252">
        <v>0.91907417774200439</v>
      </c>
      <c r="H2252">
        <v>0.91907417774200439</v>
      </c>
      <c r="I2252">
        <v>71.1875</v>
      </c>
      <c r="J2252">
        <v>0</v>
      </c>
      <c r="K2252">
        <v>967</v>
      </c>
      <c r="L2252">
        <v>927.31383860999995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 t="s">
        <v>38</v>
      </c>
      <c r="Z2252" s="3"/>
    </row>
    <row r="2253" spans="1:26" hidden="1" x14ac:dyDescent="0.25">
      <c r="A2253" s="10" t="str">
        <f t="shared" si="35"/>
        <v>2016Humboldt1-in-10June PeakPGE11</v>
      </c>
      <c r="B2253" s="10" t="s">
        <v>57</v>
      </c>
      <c r="C2253" s="10" t="s">
        <v>53</v>
      </c>
      <c r="D2253" s="10" t="s">
        <v>4</v>
      </c>
      <c r="E2253" s="10" t="s">
        <v>1</v>
      </c>
      <c r="F2253">
        <v>11</v>
      </c>
      <c r="G2253">
        <v>0.9166833758354187</v>
      </c>
      <c r="H2253">
        <v>0.9166833758354187</v>
      </c>
      <c r="I2253">
        <v>73.8125</v>
      </c>
      <c r="J2253">
        <v>0</v>
      </c>
      <c r="K2253">
        <v>967</v>
      </c>
      <c r="L2253">
        <v>927.31383860999995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 t="s">
        <v>38</v>
      </c>
      <c r="Z2253" s="3"/>
    </row>
    <row r="2254" spans="1:26" hidden="1" x14ac:dyDescent="0.25">
      <c r="A2254" s="10" t="str">
        <f t="shared" si="35"/>
        <v>2016Humboldt1-in-2June PeakCAISO12</v>
      </c>
      <c r="B2254" s="10" t="s">
        <v>57</v>
      </c>
      <c r="C2254" s="10" t="s">
        <v>53</v>
      </c>
      <c r="D2254" s="10" t="s">
        <v>4</v>
      </c>
      <c r="E2254" s="10" t="s">
        <v>9</v>
      </c>
      <c r="F2254">
        <v>12</v>
      </c>
      <c r="G2254">
        <v>1.0128918886184692</v>
      </c>
      <c r="H2254">
        <v>1.0128918886184692</v>
      </c>
      <c r="I2254">
        <v>74.875</v>
      </c>
      <c r="J2254">
        <v>0</v>
      </c>
      <c r="K2254">
        <v>967</v>
      </c>
      <c r="L2254">
        <v>927.31383860999995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 t="s">
        <v>39</v>
      </c>
      <c r="Z2254" s="3"/>
    </row>
    <row r="2255" spans="1:26" hidden="1" x14ac:dyDescent="0.25">
      <c r="A2255" s="10" t="str">
        <f t="shared" si="35"/>
        <v>2016Humboldt1-in-10June PeakCAISO12</v>
      </c>
      <c r="B2255" s="10" t="s">
        <v>57</v>
      </c>
      <c r="C2255" s="10" t="s">
        <v>53</v>
      </c>
      <c r="D2255" s="10" t="s">
        <v>4</v>
      </c>
      <c r="E2255" s="10" t="s">
        <v>1</v>
      </c>
      <c r="F2255">
        <v>12</v>
      </c>
      <c r="G2255">
        <v>0.98402774333953857</v>
      </c>
      <c r="H2255">
        <v>0.98402774333953857</v>
      </c>
      <c r="I2255">
        <v>73.75</v>
      </c>
      <c r="J2255">
        <v>0</v>
      </c>
      <c r="K2255">
        <v>967</v>
      </c>
      <c r="L2255">
        <v>927.31383860999995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 t="s">
        <v>39</v>
      </c>
      <c r="Z2255" s="3"/>
    </row>
    <row r="2256" spans="1:26" hidden="1" x14ac:dyDescent="0.25">
      <c r="A2256" s="10" t="str">
        <f t="shared" si="35"/>
        <v>2016Humboldt1-in-2June PeakPGE12</v>
      </c>
      <c r="B2256" s="10" t="s">
        <v>57</v>
      </c>
      <c r="C2256" s="10" t="s">
        <v>53</v>
      </c>
      <c r="D2256" s="10" t="s">
        <v>4</v>
      </c>
      <c r="E2256" s="10" t="s">
        <v>9</v>
      </c>
      <c r="F2256">
        <v>12</v>
      </c>
      <c r="G2256">
        <v>1.0713691711425781</v>
      </c>
      <c r="H2256">
        <v>1.0713691711425781</v>
      </c>
      <c r="I2256">
        <v>75.125</v>
      </c>
      <c r="J2256">
        <v>0</v>
      </c>
      <c r="K2256">
        <v>967</v>
      </c>
      <c r="L2256">
        <v>927.31383860999995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 t="s">
        <v>38</v>
      </c>
      <c r="Z2256" s="3"/>
    </row>
    <row r="2257" spans="1:26" hidden="1" x14ac:dyDescent="0.25">
      <c r="A2257" s="10" t="str">
        <f t="shared" si="35"/>
        <v>2016Humboldt1-in-10June PeakPGE12</v>
      </c>
      <c r="B2257" s="10" t="s">
        <v>57</v>
      </c>
      <c r="C2257" s="10" t="s">
        <v>53</v>
      </c>
      <c r="D2257" s="10" t="s">
        <v>4</v>
      </c>
      <c r="E2257" s="10" t="s">
        <v>1</v>
      </c>
      <c r="F2257">
        <v>12</v>
      </c>
      <c r="G2257">
        <v>1.0685821771621704</v>
      </c>
      <c r="H2257">
        <v>1.0685821771621704</v>
      </c>
      <c r="I2257">
        <v>78.5</v>
      </c>
      <c r="J2257">
        <v>0</v>
      </c>
      <c r="K2257">
        <v>967</v>
      </c>
      <c r="L2257">
        <v>927.31383860999995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 t="s">
        <v>38</v>
      </c>
      <c r="Z2257" s="3"/>
    </row>
    <row r="2258" spans="1:26" hidden="1" x14ac:dyDescent="0.25">
      <c r="A2258" s="10" t="str">
        <f t="shared" si="35"/>
        <v>2016Humboldt1-in-10June PeakCAISO13</v>
      </c>
      <c r="B2258" s="10" t="s">
        <v>57</v>
      </c>
      <c r="C2258" s="10" t="s">
        <v>53</v>
      </c>
      <c r="D2258" s="10" t="s">
        <v>4</v>
      </c>
      <c r="E2258" s="10" t="s">
        <v>1</v>
      </c>
      <c r="F2258">
        <v>13</v>
      </c>
      <c r="G2258">
        <v>1.2119632959365845</v>
      </c>
      <c r="H2258">
        <v>1.2119632959365845</v>
      </c>
      <c r="I2258">
        <v>77.125</v>
      </c>
      <c r="J2258">
        <v>0</v>
      </c>
      <c r="K2258">
        <v>967</v>
      </c>
      <c r="L2258">
        <v>927.31383860999995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 t="s">
        <v>39</v>
      </c>
      <c r="Z2258" s="3"/>
    </row>
    <row r="2259" spans="1:26" hidden="1" x14ac:dyDescent="0.25">
      <c r="A2259" s="10" t="str">
        <f t="shared" si="35"/>
        <v>2016Humboldt1-in-2June PeakCAISO13</v>
      </c>
      <c r="B2259" s="10" t="s">
        <v>57</v>
      </c>
      <c r="C2259" s="10" t="s">
        <v>53</v>
      </c>
      <c r="D2259" s="10" t="s">
        <v>4</v>
      </c>
      <c r="E2259" s="10" t="s">
        <v>9</v>
      </c>
      <c r="F2259">
        <v>13</v>
      </c>
      <c r="G2259">
        <v>1.2475135326385498</v>
      </c>
      <c r="H2259">
        <v>1.2475135326385498</v>
      </c>
      <c r="I2259">
        <v>77.5625</v>
      </c>
      <c r="J2259">
        <v>0</v>
      </c>
      <c r="K2259">
        <v>967</v>
      </c>
      <c r="L2259">
        <v>927.31383860999995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 t="s">
        <v>39</v>
      </c>
      <c r="Z2259" s="3"/>
    </row>
    <row r="2260" spans="1:26" hidden="1" x14ac:dyDescent="0.25">
      <c r="A2260" s="10" t="str">
        <f t="shared" si="35"/>
        <v>2016Humboldt1-in-2June PeakPGE13</v>
      </c>
      <c r="B2260" s="10" t="s">
        <v>57</v>
      </c>
      <c r="C2260" s="10" t="s">
        <v>53</v>
      </c>
      <c r="D2260" s="10" t="s">
        <v>4</v>
      </c>
      <c r="E2260" s="10" t="s">
        <v>9</v>
      </c>
      <c r="F2260">
        <v>13</v>
      </c>
      <c r="G2260">
        <v>1.3195362091064453</v>
      </c>
      <c r="H2260">
        <v>1.3195362091064453</v>
      </c>
      <c r="I2260">
        <v>77.375</v>
      </c>
      <c r="J2260">
        <v>0</v>
      </c>
      <c r="K2260">
        <v>967</v>
      </c>
      <c r="L2260">
        <v>927.31383860999995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 t="s">
        <v>38</v>
      </c>
      <c r="Z2260" s="3"/>
    </row>
    <row r="2261" spans="1:26" hidden="1" x14ac:dyDescent="0.25">
      <c r="A2261" s="10" t="str">
        <f t="shared" si="35"/>
        <v>2016Humboldt1-in-10June PeakPGE13</v>
      </c>
      <c r="B2261" s="10" t="s">
        <v>57</v>
      </c>
      <c r="C2261" s="10" t="s">
        <v>53</v>
      </c>
      <c r="D2261" s="10" t="s">
        <v>4</v>
      </c>
      <c r="E2261" s="10" t="s">
        <v>1</v>
      </c>
      <c r="F2261">
        <v>13</v>
      </c>
      <c r="G2261">
        <v>1.3161035776138306</v>
      </c>
      <c r="H2261">
        <v>1.3161035776138306</v>
      </c>
      <c r="I2261">
        <v>82.125</v>
      </c>
      <c r="J2261">
        <v>0</v>
      </c>
      <c r="K2261">
        <v>967</v>
      </c>
      <c r="L2261">
        <v>927.31383860999995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 t="s">
        <v>38</v>
      </c>
      <c r="Z2261" s="3"/>
    </row>
    <row r="2262" spans="1:26" hidden="1" x14ac:dyDescent="0.25">
      <c r="A2262" s="10" t="str">
        <f t="shared" si="35"/>
        <v>2016Humboldt1-in-2June PeakCAISO14</v>
      </c>
      <c r="B2262" s="10" t="s">
        <v>57</v>
      </c>
      <c r="C2262" s="10" t="s">
        <v>53</v>
      </c>
      <c r="D2262" s="10" t="s">
        <v>4</v>
      </c>
      <c r="E2262" s="10" t="s">
        <v>9</v>
      </c>
      <c r="F2262">
        <v>14</v>
      </c>
      <c r="G2262">
        <v>1.538469672203064</v>
      </c>
      <c r="H2262">
        <v>1.537064790725708</v>
      </c>
      <c r="I2262">
        <v>79.3125</v>
      </c>
      <c r="J2262">
        <v>0.10273714363574982</v>
      </c>
      <c r="K2262">
        <v>967</v>
      </c>
      <c r="L2262">
        <v>927.31383860999995</v>
      </c>
      <c r="M2262">
        <v>1.4048322336748242E-3</v>
      </c>
      <c r="N2262">
        <v>-0.13026309013366699</v>
      </c>
      <c r="O2262">
        <v>-5.2470527589321136E-2</v>
      </c>
      <c r="P2262">
        <v>1.4048322336748242E-3</v>
      </c>
      <c r="Q2262">
        <v>5.5280189961194992E-2</v>
      </c>
      <c r="R2262">
        <v>0.13307274878025055</v>
      </c>
      <c r="S2262" t="s">
        <v>39</v>
      </c>
      <c r="Z2262" s="3"/>
    </row>
    <row r="2263" spans="1:26" hidden="1" x14ac:dyDescent="0.25">
      <c r="A2263" s="10" t="str">
        <f t="shared" si="35"/>
        <v>2016Humboldt1-in-10June PeakCAISO14</v>
      </c>
      <c r="B2263" s="10" t="s">
        <v>57</v>
      </c>
      <c r="C2263" s="10" t="s">
        <v>53</v>
      </c>
      <c r="D2263" s="10" t="s">
        <v>4</v>
      </c>
      <c r="E2263" s="10" t="s">
        <v>1</v>
      </c>
      <c r="F2263">
        <v>14</v>
      </c>
      <c r="G2263">
        <v>1.4946283102035522</v>
      </c>
      <c r="H2263">
        <v>1.4934636354446411</v>
      </c>
      <c r="I2263">
        <v>79.125</v>
      </c>
      <c r="J2263">
        <v>0.10273714363574982</v>
      </c>
      <c r="K2263">
        <v>967</v>
      </c>
      <c r="L2263">
        <v>927.31383860999995</v>
      </c>
      <c r="M2263">
        <v>1.1646476341411471E-3</v>
      </c>
      <c r="N2263">
        <v>-0.13050328195095062</v>
      </c>
      <c r="O2263">
        <v>-5.271071195602417E-2</v>
      </c>
      <c r="P2263">
        <v>1.1646476341411471E-3</v>
      </c>
      <c r="Q2263">
        <v>5.5040005594491959E-2</v>
      </c>
      <c r="R2263">
        <v>0.13283257186412811</v>
      </c>
      <c r="S2263" t="s">
        <v>39</v>
      </c>
      <c r="Z2263" s="3"/>
    </row>
    <row r="2264" spans="1:26" hidden="1" x14ac:dyDescent="0.25">
      <c r="A2264" s="10" t="str">
        <f t="shared" si="35"/>
        <v>2016Humboldt1-in-2June PeakPGE14</v>
      </c>
      <c r="B2264" s="10" t="s">
        <v>57</v>
      </c>
      <c r="C2264" s="10" t="s">
        <v>53</v>
      </c>
      <c r="D2264" s="10" t="s">
        <v>4</v>
      </c>
      <c r="E2264" s="10" t="s">
        <v>9</v>
      </c>
      <c r="F2264">
        <v>14</v>
      </c>
      <c r="G2264">
        <v>1.6272902488708496</v>
      </c>
      <c r="H2264">
        <v>1.6345609426498413</v>
      </c>
      <c r="I2264">
        <v>78.25</v>
      </c>
      <c r="J2264">
        <v>0.10273714363574982</v>
      </c>
      <c r="K2264">
        <v>967</v>
      </c>
      <c r="L2264">
        <v>927.31383860999995</v>
      </c>
      <c r="M2264">
        <v>-7.2706760838627815E-3</v>
      </c>
      <c r="N2264">
        <v>-0.13893860578536987</v>
      </c>
      <c r="O2264">
        <v>-6.114603579044342E-2</v>
      </c>
      <c r="P2264">
        <v>-7.2706760838627815E-3</v>
      </c>
      <c r="Q2264">
        <v>4.6604681760072708E-2</v>
      </c>
      <c r="R2264">
        <v>0.12439724802970886</v>
      </c>
      <c r="S2264" t="s">
        <v>38</v>
      </c>
      <c r="Z2264" s="3"/>
    </row>
    <row r="2265" spans="1:26" hidden="1" x14ac:dyDescent="0.25">
      <c r="A2265" s="10" t="str">
        <f t="shared" si="35"/>
        <v>2016Humboldt1-in-10June PeakPGE14</v>
      </c>
      <c r="B2265" s="10" t="s">
        <v>57</v>
      </c>
      <c r="C2265" s="10" t="s">
        <v>53</v>
      </c>
      <c r="D2265" s="10" t="s">
        <v>4</v>
      </c>
      <c r="E2265" s="10" t="s">
        <v>1</v>
      </c>
      <c r="F2265">
        <v>14</v>
      </c>
      <c r="G2265">
        <v>1.6230571269989014</v>
      </c>
      <c r="H2265">
        <v>1.5487223863601685</v>
      </c>
      <c r="I2265">
        <v>85.125</v>
      </c>
      <c r="J2265">
        <v>0.10273714363574982</v>
      </c>
      <c r="K2265">
        <v>967</v>
      </c>
      <c r="L2265">
        <v>927.31383860999995</v>
      </c>
      <c r="M2265">
        <v>7.4334733188152313E-2</v>
      </c>
      <c r="N2265">
        <v>-5.7333189994096756E-2</v>
      </c>
      <c r="O2265">
        <v>2.0459374412894249E-2</v>
      </c>
      <c r="P2265">
        <v>7.4334733188152313E-2</v>
      </c>
      <c r="Q2265">
        <v>0.12821009755134583</v>
      </c>
      <c r="R2265">
        <v>0.20600265264511108</v>
      </c>
      <c r="S2265" t="s">
        <v>38</v>
      </c>
      <c r="Z2265" s="3"/>
    </row>
    <row r="2266" spans="1:26" hidden="1" x14ac:dyDescent="0.25">
      <c r="A2266" s="10" t="str">
        <f t="shared" si="35"/>
        <v>2016Humboldt1-in-2June PeakCAISO15</v>
      </c>
      <c r="B2266" s="10" t="s">
        <v>57</v>
      </c>
      <c r="C2266" s="10" t="s">
        <v>53</v>
      </c>
      <c r="D2266" s="10" t="s">
        <v>4</v>
      </c>
      <c r="E2266" s="10" t="s">
        <v>9</v>
      </c>
      <c r="F2266">
        <v>15</v>
      </c>
      <c r="G2266">
        <v>1.9019452333450317</v>
      </c>
      <c r="H2266">
        <v>1.8722624778747559</v>
      </c>
      <c r="I2266">
        <v>79.4375</v>
      </c>
      <c r="J2266">
        <v>0.1230589896440506</v>
      </c>
      <c r="K2266">
        <v>967</v>
      </c>
      <c r="L2266">
        <v>927.31383860999995</v>
      </c>
      <c r="M2266">
        <v>2.9682714492082596E-2</v>
      </c>
      <c r="N2266">
        <v>-0.12802968919277191</v>
      </c>
      <c r="O2266">
        <v>-3.4849420189857483E-2</v>
      </c>
      <c r="P2266">
        <v>2.9682714492082596E-2</v>
      </c>
      <c r="Q2266">
        <v>9.4214849174022675E-2</v>
      </c>
      <c r="R2266">
        <v>0.18739511072635651</v>
      </c>
      <c r="S2266" t="s">
        <v>39</v>
      </c>
      <c r="Z2266" s="3"/>
    </row>
    <row r="2267" spans="1:26" hidden="1" x14ac:dyDescent="0.25">
      <c r="A2267" s="10" t="str">
        <f t="shared" si="35"/>
        <v>2016Humboldt1-in-10June PeakCAISO15</v>
      </c>
      <c r="B2267" s="10" t="s">
        <v>57</v>
      </c>
      <c r="C2267" s="10" t="s">
        <v>53</v>
      </c>
      <c r="D2267" s="10" t="s">
        <v>4</v>
      </c>
      <c r="E2267" s="10" t="s">
        <v>1</v>
      </c>
      <c r="F2267">
        <v>15</v>
      </c>
      <c r="G2267">
        <v>1.8477460145950317</v>
      </c>
      <c r="H2267">
        <v>1.804922342300415</v>
      </c>
      <c r="I2267">
        <v>80.5</v>
      </c>
      <c r="J2267">
        <v>0.1230589896440506</v>
      </c>
      <c r="K2267">
        <v>967</v>
      </c>
      <c r="L2267">
        <v>927.31383860999995</v>
      </c>
      <c r="M2267">
        <v>4.282369464635849E-2</v>
      </c>
      <c r="N2267">
        <v>-0.11488870531320572</v>
      </c>
      <c r="O2267">
        <v>-2.1708440035581589E-2</v>
      </c>
      <c r="P2267">
        <v>4.282369464635849E-2</v>
      </c>
      <c r="Q2267">
        <v>0.10735582560300827</v>
      </c>
      <c r="R2267">
        <v>0.2005361020565033</v>
      </c>
      <c r="S2267" t="s">
        <v>39</v>
      </c>
      <c r="Z2267" s="3"/>
    </row>
    <row r="2268" spans="1:26" hidden="1" x14ac:dyDescent="0.25">
      <c r="A2268" s="10" t="str">
        <f t="shared" si="35"/>
        <v>2016Humboldt1-in-10June PeakPGE15</v>
      </c>
      <c r="B2268" s="10" t="s">
        <v>57</v>
      </c>
      <c r="C2268" s="10" t="s">
        <v>53</v>
      </c>
      <c r="D2268" s="10" t="s">
        <v>4</v>
      </c>
      <c r="E2268" s="10" t="s">
        <v>1</v>
      </c>
      <c r="F2268">
        <v>15</v>
      </c>
      <c r="G2268">
        <v>2.0065171718597412</v>
      </c>
      <c r="H2268">
        <v>1.8718229532241821</v>
      </c>
      <c r="I2268">
        <v>86.6875</v>
      </c>
      <c r="J2268">
        <v>0.1230589896440506</v>
      </c>
      <c r="K2268">
        <v>967</v>
      </c>
      <c r="L2268">
        <v>927.31383860999995</v>
      </c>
      <c r="M2268">
        <v>0.13469420373439789</v>
      </c>
      <c r="N2268">
        <v>-2.301819808781147E-2</v>
      </c>
      <c r="O2268">
        <v>7.0162072777748108E-2</v>
      </c>
      <c r="P2268">
        <v>0.13469420373439789</v>
      </c>
      <c r="Q2268">
        <v>0.19922633469104767</v>
      </c>
      <c r="R2268">
        <v>0.29240661859512329</v>
      </c>
      <c r="S2268" t="s">
        <v>38</v>
      </c>
      <c r="Z2268" s="3"/>
    </row>
    <row r="2269" spans="1:26" hidden="1" x14ac:dyDescent="0.25">
      <c r="A2269" s="10" t="str">
        <f t="shared" si="35"/>
        <v>2016Humboldt1-in-2June PeakPGE15</v>
      </c>
      <c r="B2269" s="10" t="s">
        <v>57</v>
      </c>
      <c r="C2269" s="10" t="s">
        <v>53</v>
      </c>
      <c r="D2269" s="10" t="s">
        <v>4</v>
      </c>
      <c r="E2269" s="10" t="s">
        <v>9</v>
      </c>
      <c r="F2269">
        <v>15</v>
      </c>
      <c r="G2269">
        <v>2.0117504596710205</v>
      </c>
      <c r="H2269">
        <v>1.9863089323043823</v>
      </c>
      <c r="I2269">
        <v>78.9375</v>
      </c>
      <c r="J2269">
        <v>0.1230589896440506</v>
      </c>
      <c r="K2269">
        <v>967</v>
      </c>
      <c r="L2269">
        <v>927.31383860999995</v>
      </c>
      <c r="M2269">
        <v>2.5441499426960945E-2</v>
      </c>
      <c r="N2269">
        <v>-0.13227090239524841</v>
      </c>
      <c r="O2269">
        <v>-3.9090633392333984E-2</v>
      </c>
      <c r="P2269">
        <v>2.5441499426960945E-2</v>
      </c>
      <c r="Q2269">
        <v>8.9973635971546173E-2</v>
      </c>
      <c r="R2269">
        <v>0.18315389752388</v>
      </c>
      <c r="S2269" t="s">
        <v>38</v>
      </c>
      <c r="Z2269" s="3"/>
    </row>
    <row r="2270" spans="1:26" hidden="1" x14ac:dyDescent="0.25">
      <c r="A2270" s="10" t="str">
        <f t="shared" si="35"/>
        <v>2016Humboldt1-in-10June PeakCAISO16</v>
      </c>
      <c r="B2270" s="10" t="s">
        <v>57</v>
      </c>
      <c r="C2270" s="10" t="s">
        <v>53</v>
      </c>
      <c r="D2270" s="10" t="s">
        <v>4</v>
      </c>
      <c r="E2270" s="10" t="s">
        <v>1</v>
      </c>
      <c r="F2270">
        <v>16</v>
      </c>
      <c r="G2270">
        <v>2.1817495822906494</v>
      </c>
      <c r="H2270">
        <v>2.1503796577453613</v>
      </c>
      <c r="I2270">
        <v>80.5</v>
      </c>
      <c r="J2270">
        <v>0.15615223348140717</v>
      </c>
      <c r="K2270">
        <v>967</v>
      </c>
      <c r="L2270">
        <v>927.31383860999995</v>
      </c>
      <c r="M2270">
        <v>3.1369809061288834E-2</v>
      </c>
      <c r="N2270">
        <v>-0.16875489056110382</v>
      </c>
      <c r="O2270">
        <v>-5.0516422837972641E-2</v>
      </c>
      <c r="P2270">
        <v>3.1369809061288834E-2</v>
      </c>
      <c r="Q2270">
        <v>0.11325603723526001</v>
      </c>
      <c r="R2270">
        <v>0.23149451613426208</v>
      </c>
      <c r="S2270" t="s">
        <v>39</v>
      </c>
      <c r="Z2270" s="3"/>
    </row>
    <row r="2271" spans="1:26" hidden="1" x14ac:dyDescent="0.25">
      <c r="A2271" s="10" t="str">
        <f t="shared" si="35"/>
        <v>2016Humboldt1-in-2June PeakCAISO16</v>
      </c>
      <c r="B2271" s="10" t="s">
        <v>57</v>
      </c>
      <c r="C2271" s="10" t="s">
        <v>53</v>
      </c>
      <c r="D2271" s="10" t="s">
        <v>4</v>
      </c>
      <c r="E2271" s="10" t="s">
        <v>9</v>
      </c>
      <c r="F2271">
        <v>16</v>
      </c>
      <c r="G2271">
        <v>2.2457461357116699</v>
      </c>
      <c r="H2271">
        <v>2.2436008453369141</v>
      </c>
      <c r="I2271">
        <v>79.25</v>
      </c>
      <c r="J2271">
        <v>0.15615223348140717</v>
      </c>
      <c r="K2271">
        <v>967</v>
      </c>
      <c r="L2271">
        <v>927.31383860999995</v>
      </c>
      <c r="M2271">
        <v>2.1453122608363628E-3</v>
      </c>
      <c r="N2271">
        <v>-0.1979793906211853</v>
      </c>
      <c r="O2271">
        <v>-7.9740919172763824E-2</v>
      </c>
      <c r="P2271">
        <v>2.1453122608363628E-3</v>
      </c>
      <c r="Q2271">
        <v>8.4031544625759125E-2</v>
      </c>
      <c r="R2271">
        <v>0.2022700160741806</v>
      </c>
      <c r="S2271" t="s">
        <v>39</v>
      </c>
      <c r="Z2271" s="3"/>
    </row>
    <row r="2272" spans="1:26" hidden="1" x14ac:dyDescent="0.25">
      <c r="A2272" s="10" t="str">
        <f t="shared" si="35"/>
        <v>2016Humboldt1-in-2June PeakPGE16</v>
      </c>
      <c r="B2272" s="10" t="s">
        <v>57</v>
      </c>
      <c r="C2272" s="10" t="s">
        <v>53</v>
      </c>
      <c r="D2272" s="10" t="s">
        <v>4</v>
      </c>
      <c r="E2272" s="10" t="s">
        <v>9</v>
      </c>
      <c r="F2272">
        <v>16</v>
      </c>
      <c r="G2272">
        <v>2.3753998279571533</v>
      </c>
      <c r="H2272">
        <v>2.3839662075042725</v>
      </c>
      <c r="I2272">
        <v>78.75</v>
      </c>
      <c r="J2272">
        <v>0.15615223348140717</v>
      </c>
      <c r="K2272">
        <v>967</v>
      </c>
      <c r="L2272">
        <v>927.31383860999995</v>
      </c>
      <c r="M2272">
        <v>-8.5663171485066414E-3</v>
      </c>
      <c r="N2272">
        <v>-0.20869101583957672</v>
      </c>
      <c r="O2272">
        <v>-9.045255184173584E-2</v>
      </c>
      <c r="P2272">
        <v>-8.5663171485066414E-3</v>
      </c>
      <c r="Q2272">
        <v>7.3319911956787109E-2</v>
      </c>
      <c r="R2272">
        <v>0.19155839085578918</v>
      </c>
      <c r="S2272" t="s">
        <v>38</v>
      </c>
      <c r="Z2272" s="3"/>
    </row>
    <row r="2273" spans="1:26" hidden="1" x14ac:dyDescent="0.25">
      <c r="A2273" s="10" t="str">
        <f t="shared" si="35"/>
        <v>2016Humboldt1-in-10June PeakPGE16</v>
      </c>
      <c r="B2273" s="10" t="s">
        <v>57</v>
      </c>
      <c r="C2273" s="10" t="s">
        <v>53</v>
      </c>
      <c r="D2273" s="10" t="s">
        <v>4</v>
      </c>
      <c r="E2273" s="10" t="s">
        <v>1</v>
      </c>
      <c r="F2273">
        <v>16</v>
      </c>
      <c r="G2273">
        <v>2.3692207336425781</v>
      </c>
      <c r="H2273">
        <v>2.1734728813171387</v>
      </c>
      <c r="I2273">
        <v>87.125</v>
      </c>
      <c r="J2273">
        <v>0.15615223348140717</v>
      </c>
      <c r="K2273">
        <v>967</v>
      </c>
      <c r="L2273">
        <v>927.31383860999995</v>
      </c>
      <c r="M2273">
        <v>0.19574786722660065</v>
      </c>
      <c r="N2273">
        <v>-4.3768351897597313E-3</v>
      </c>
      <c r="O2273">
        <v>0.11386163532733917</v>
      </c>
      <c r="P2273">
        <v>0.19574786722660065</v>
      </c>
      <c r="Q2273">
        <v>0.27763408422470093</v>
      </c>
      <c r="R2273">
        <v>0.395872563123703</v>
      </c>
      <c r="S2273" t="s">
        <v>38</v>
      </c>
      <c r="Z2273" s="3"/>
    </row>
    <row r="2274" spans="1:26" hidden="1" x14ac:dyDescent="0.25">
      <c r="A2274" s="10" t="str">
        <f t="shared" si="35"/>
        <v>2016Humboldt1-in-10June PeakCAISO17</v>
      </c>
      <c r="B2274" s="10" t="s">
        <v>57</v>
      </c>
      <c r="C2274" s="10" t="s">
        <v>53</v>
      </c>
      <c r="D2274" s="10" t="s">
        <v>4</v>
      </c>
      <c r="E2274" s="10" t="s">
        <v>1</v>
      </c>
      <c r="F2274">
        <v>17</v>
      </c>
      <c r="G2274">
        <v>2.4423973560333252</v>
      </c>
      <c r="H2274">
        <v>2.2928555011749268</v>
      </c>
      <c r="I2274">
        <v>80</v>
      </c>
      <c r="J2274">
        <v>0.16046801209449768</v>
      </c>
      <c r="K2274">
        <v>967</v>
      </c>
      <c r="L2274">
        <v>927.31383860999995</v>
      </c>
      <c r="M2274">
        <v>0.1495419442653656</v>
      </c>
      <c r="N2274">
        <v>-5.6113861501216888E-2</v>
      </c>
      <c r="O2274">
        <v>6.5392516553401947E-2</v>
      </c>
      <c r="P2274">
        <v>0.1495419442653656</v>
      </c>
      <c r="Q2274">
        <v>0.23369136452674866</v>
      </c>
      <c r="R2274">
        <v>0.35519775748252869</v>
      </c>
      <c r="S2274" t="s">
        <v>39</v>
      </c>
      <c r="Z2274" s="3"/>
    </row>
    <row r="2275" spans="1:26" hidden="1" x14ac:dyDescent="0.25">
      <c r="A2275" s="10" t="str">
        <f t="shared" si="35"/>
        <v>2016Humboldt1-in-2June PeakCAISO17</v>
      </c>
      <c r="B2275" s="10" t="s">
        <v>57</v>
      </c>
      <c r="C2275" s="10" t="s">
        <v>53</v>
      </c>
      <c r="D2275" s="10" t="s">
        <v>4</v>
      </c>
      <c r="E2275" s="10" t="s">
        <v>9</v>
      </c>
      <c r="F2275">
        <v>17</v>
      </c>
      <c r="G2275">
        <v>2.5140392780303955</v>
      </c>
      <c r="H2275">
        <v>2.3914105892181396</v>
      </c>
      <c r="I2275">
        <v>78.375</v>
      </c>
      <c r="J2275">
        <v>0.16046801209449768</v>
      </c>
      <c r="K2275">
        <v>967</v>
      </c>
      <c r="L2275">
        <v>927.31383860999995</v>
      </c>
      <c r="M2275">
        <v>0.12262860685586929</v>
      </c>
      <c r="N2275">
        <v>-8.3027198910713196E-2</v>
      </c>
      <c r="O2275">
        <v>3.8479182869195938E-2</v>
      </c>
      <c r="P2275">
        <v>0.12262860685586929</v>
      </c>
      <c r="Q2275">
        <v>0.20677803456783295</v>
      </c>
      <c r="R2275">
        <v>0.32828441262245178</v>
      </c>
      <c r="S2275" t="s">
        <v>39</v>
      </c>
      <c r="Z2275" s="3"/>
    </row>
    <row r="2276" spans="1:26" hidden="1" x14ac:dyDescent="0.25">
      <c r="A2276" s="10" t="str">
        <f t="shared" si="35"/>
        <v>2016Humboldt1-in-2June PeakPGE17</v>
      </c>
      <c r="B2276" s="10" t="s">
        <v>57</v>
      </c>
      <c r="C2276" s="10" t="s">
        <v>53</v>
      </c>
      <c r="D2276" s="10" t="s">
        <v>4</v>
      </c>
      <c r="E2276" s="10" t="s">
        <v>9</v>
      </c>
      <c r="F2276">
        <v>17</v>
      </c>
      <c r="G2276">
        <v>2.6591823101043701</v>
      </c>
      <c r="H2276">
        <v>2.5426774024963379</v>
      </c>
      <c r="I2276">
        <v>77.9375</v>
      </c>
      <c r="J2276">
        <v>0.16046801209449768</v>
      </c>
      <c r="K2276">
        <v>967</v>
      </c>
      <c r="L2276">
        <v>927.31383860999995</v>
      </c>
      <c r="M2276">
        <v>0.11650485545396805</v>
      </c>
      <c r="N2276">
        <v>-8.9150950312614441E-2</v>
      </c>
      <c r="O2276">
        <v>3.2355431467294693E-2</v>
      </c>
      <c r="P2276">
        <v>0.11650485545396805</v>
      </c>
      <c r="Q2276">
        <v>0.2006542831659317</v>
      </c>
      <c r="R2276">
        <v>0.32216066122055054</v>
      </c>
      <c r="S2276" t="s">
        <v>38</v>
      </c>
      <c r="Z2276" s="3"/>
    </row>
    <row r="2277" spans="1:26" hidden="1" x14ac:dyDescent="0.25">
      <c r="A2277" s="10" t="str">
        <f t="shared" si="35"/>
        <v>2016Humboldt1-in-10June PeakPGE17</v>
      </c>
      <c r="B2277" s="10" t="s">
        <v>57</v>
      </c>
      <c r="C2277" s="10" t="s">
        <v>53</v>
      </c>
      <c r="D2277" s="10" t="s">
        <v>4</v>
      </c>
      <c r="E2277" s="10" t="s">
        <v>1</v>
      </c>
      <c r="F2277">
        <v>17</v>
      </c>
      <c r="G2277">
        <v>2.6522648334503174</v>
      </c>
      <c r="H2277">
        <v>2.3691666126251221</v>
      </c>
      <c r="I2277">
        <v>86.875</v>
      </c>
      <c r="J2277">
        <v>0.16046801209449768</v>
      </c>
      <c r="K2277">
        <v>967</v>
      </c>
      <c r="L2277">
        <v>927.31383860999995</v>
      </c>
      <c r="M2277">
        <v>0.28309816122055054</v>
      </c>
      <c r="N2277">
        <v>7.7442355453968048E-2</v>
      </c>
      <c r="O2277">
        <v>0.19894874095916748</v>
      </c>
      <c r="P2277">
        <v>0.28309816122055054</v>
      </c>
      <c r="Q2277">
        <v>0.36724758148193359</v>
      </c>
      <c r="R2277">
        <v>0.48875397443771362</v>
      </c>
      <c r="S2277" t="s">
        <v>38</v>
      </c>
      <c r="Z2277" s="3"/>
    </row>
    <row r="2278" spans="1:26" hidden="1" x14ac:dyDescent="0.25">
      <c r="A2278" s="10" t="str">
        <f t="shared" si="35"/>
        <v>2016Humboldt1-in-2June PeakCAISO18</v>
      </c>
      <c r="B2278" s="10" t="s">
        <v>57</v>
      </c>
      <c r="C2278" s="10" t="s">
        <v>53</v>
      </c>
      <c r="D2278" s="10" t="s">
        <v>4</v>
      </c>
      <c r="E2278" s="10" t="s">
        <v>9</v>
      </c>
      <c r="F2278">
        <v>18</v>
      </c>
      <c r="G2278">
        <v>2.6785652637481689</v>
      </c>
      <c r="H2278">
        <v>2.6016876697540283</v>
      </c>
      <c r="I2278">
        <v>77.6875</v>
      </c>
      <c r="J2278">
        <v>0.13599415123462677</v>
      </c>
      <c r="K2278">
        <v>967</v>
      </c>
      <c r="L2278">
        <v>927.31383860999995</v>
      </c>
      <c r="M2278">
        <v>7.6877519488334656E-2</v>
      </c>
      <c r="N2278">
        <v>-9.7412586212158203E-2</v>
      </c>
      <c r="O2278">
        <v>5.5621867068111897E-3</v>
      </c>
      <c r="P2278">
        <v>7.6877519488334656E-2</v>
      </c>
      <c r="Q2278">
        <v>0.14819285273551941</v>
      </c>
      <c r="R2278">
        <v>0.25116762518882751</v>
      </c>
      <c r="S2278" t="s">
        <v>39</v>
      </c>
      <c r="Z2278" s="3"/>
    </row>
    <row r="2279" spans="1:26" hidden="1" x14ac:dyDescent="0.25">
      <c r="A2279" s="10" t="str">
        <f t="shared" si="35"/>
        <v>2016Humboldt1-in-10June PeakCAISO18</v>
      </c>
      <c r="B2279" s="10" t="s">
        <v>57</v>
      </c>
      <c r="C2279" s="10" t="s">
        <v>53</v>
      </c>
      <c r="D2279" s="10" t="s">
        <v>4</v>
      </c>
      <c r="E2279" s="10" t="s">
        <v>1</v>
      </c>
      <c r="F2279">
        <v>18</v>
      </c>
      <c r="G2279">
        <v>2.6022348403930664</v>
      </c>
      <c r="H2279">
        <v>2.501410961151123</v>
      </c>
      <c r="I2279">
        <v>78.75</v>
      </c>
      <c r="J2279">
        <v>0.13599415123462677</v>
      </c>
      <c r="K2279">
        <v>967</v>
      </c>
      <c r="L2279">
        <v>927.31383860999995</v>
      </c>
      <c r="M2279">
        <v>0.10082389414310455</v>
      </c>
      <c r="N2279">
        <v>-7.3466211557388306E-2</v>
      </c>
      <c r="O2279">
        <v>2.95085608959198E-2</v>
      </c>
      <c r="P2279">
        <v>0.10082389414310455</v>
      </c>
      <c r="Q2279">
        <v>0.17213922739028931</v>
      </c>
      <c r="R2279">
        <v>0.27511399984359741</v>
      </c>
      <c r="S2279" t="s">
        <v>39</v>
      </c>
      <c r="Z2279" s="3"/>
    </row>
    <row r="2280" spans="1:26" hidden="1" x14ac:dyDescent="0.25">
      <c r="A2280" s="10" t="str">
        <f t="shared" si="35"/>
        <v>2016Humboldt1-in-10June PeakPGE18</v>
      </c>
      <c r="B2280" s="10" t="s">
        <v>57</v>
      </c>
      <c r="C2280" s="10" t="s">
        <v>53</v>
      </c>
      <c r="D2280" s="10" t="s">
        <v>4</v>
      </c>
      <c r="E2280" s="10" t="s">
        <v>1</v>
      </c>
      <c r="F2280">
        <v>18</v>
      </c>
      <c r="G2280">
        <v>2.8258366584777832</v>
      </c>
      <c r="H2280">
        <v>2.5623090267181396</v>
      </c>
      <c r="I2280">
        <v>85.75</v>
      </c>
      <c r="J2280">
        <v>0.13599415123462677</v>
      </c>
      <c r="K2280">
        <v>967</v>
      </c>
      <c r="L2280">
        <v>927.31383860999995</v>
      </c>
      <c r="M2280">
        <v>0.26352763175964355</v>
      </c>
      <c r="N2280">
        <v>8.9237526059150696E-2</v>
      </c>
      <c r="O2280">
        <v>0.1922122985124588</v>
      </c>
      <c r="P2280">
        <v>0.26352763175964355</v>
      </c>
      <c r="Q2280">
        <v>0.33484295010566711</v>
      </c>
      <c r="R2280">
        <v>0.43781772255897522</v>
      </c>
      <c r="S2280" t="s">
        <v>38</v>
      </c>
      <c r="Z2280" s="3"/>
    </row>
    <row r="2281" spans="1:26" hidden="1" x14ac:dyDescent="0.25">
      <c r="A2281" s="10" t="str">
        <f t="shared" si="35"/>
        <v>2016Humboldt1-in-2June PeakPGE18</v>
      </c>
      <c r="B2281" s="10" t="s">
        <v>57</v>
      </c>
      <c r="C2281" s="10" t="s">
        <v>53</v>
      </c>
      <c r="D2281" s="10" t="s">
        <v>4</v>
      </c>
      <c r="E2281" s="10" t="s">
        <v>9</v>
      </c>
      <c r="F2281">
        <v>18</v>
      </c>
      <c r="G2281">
        <v>2.8332068920135498</v>
      </c>
      <c r="H2281">
        <v>2.7722194194793701</v>
      </c>
      <c r="I2281">
        <v>76.875</v>
      </c>
      <c r="J2281">
        <v>0.13599415123462677</v>
      </c>
      <c r="K2281">
        <v>967</v>
      </c>
      <c r="L2281">
        <v>927.31383860999995</v>
      </c>
      <c r="M2281">
        <v>6.0987528413534164E-2</v>
      </c>
      <c r="N2281">
        <v>-0.1133025735616684</v>
      </c>
      <c r="O2281">
        <v>-1.0327804833650589E-2</v>
      </c>
      <c r="P2281">
        <v>6.0987528413534164E-2</v>
      </c>
      <c r="Q2281">
        <v>0.13230286538600922</v>
      </c>
      <c r="R2281">
        <v>0.23527763783931732</v>
      </c>
      <c r="S2281" t="s">
        <v>38</v>
      </c>
      <c r="Z2281" s="3"/>
    </row>
    <row r="2282" spans="1:26" hidden="1" x14ac:dyDescent="0.25">
      <c r="A2282" s="10" t="str">
        <f t="shared" si="35"/>
        <v>2016Humboldt1-in-10June PeakCAISO19</v>
      </c>
      <c r="B2282" s="10" t="s">
        <v>57</v>
      </c>
      <c r="C2282" s="10" t="s">
        <v>53</v>
      </c>
      <c r="D2282" s="10" t="s">
        <v>4</v>
      </c>
      <c r="E2282" s="10" t="s">
        <v>1</v>
      </c>
      <c r="F2282">
        <v>19</v>
      </c>
      <c r="G2282">
        <v>2.6009671688079834</v>
      </c>
      <c r="H2282">
        <v>2.78043532371521</v>
      </c>
      <c r="I2282">
        <v>77.0625</v>
      </c>
      <c r="J2282">
        <v>0.11742977052927017</v>
      </c>
      <c r="K2282">
        <v>967</v>
      </c>
      <c r="L2282">
        <v>927.31383860999995</v>
      </c>
      <c r="M2282">
        <v>-0.17946805059909821</v>
      </c>
      <c r="N2282">
        <v>-0.32996603846549988</v>
      </c>
      <c r="O2282">
        <v>-0.24104821681976318</v>
      </c>
      <c r="P2282">
        <v>-0.17946805059909821</v>
      </c>
      <c r="Q2282">
        <v>-0.11788787692785263</v>
      </c>
      <c r="R2282">
        <v>-2.8970057144761086E-2</v>
      </c>
      <c r="S2282" t="s">
        <v>39</v>
      </c>
      <c r="Z2282" s="3"/>
    </row>
    <row r="2283" spans="1:26" hidden="1" x14ac:dyDescent="0.25">
      <c r="A2283" s="10" t="str">
        <f t="shared" si="35"/>
        <v>2016Humboldt1-in-2June PeakCAISO19</v>
      </c>
      <c r="B2283" s="10" t="s">
        <v>57</v>
      </c>
      <c r="C2283" s="10" t="s">
        <v>53</v>
      </c>
      <c r="D2283" s="10" t="s">
        <v>4</v>
      </c>
      <c r="E2283" s="10" t="s">
        <v>9</v>
      </c>
      <c r="F2283">
        <v>19</v>
      </c>
      <c r="G2283">
        <v>2.6772603988647461</v>
      </c>
      <c r="H2283">
        <v>2.8556580543518066</v>
      </c>
      <c r="I2283">
        <v>76.4375</v>
      </c>
      <c r="J2283">
        <v>0.11742977052927017</v>
      </c>
      <c r="K2283">
        <v>967</v>
      </c>
      <c r="L2283">
        <v>927.31383860999995</v>
      </c>
      <c r="M2283">
        <v>-0.1783977597951889</v>
      </c>
      <c r="N2283">
        <v>-0.32889574766159058</v>
      </c>
      <c r="O2283">
        <v>-0.23997792601585388</v>
      </c>
      <c r="P2283">
        <v>-0.1783977597951889</v>
      </c>
      <c r="Q2283">
        <v>-0.11681758612394333</v>
      </c>
      <c r="R2283">
        <v>-2.7899766340851784E-2</v>
      </c>
      <c r="S2283" t="s">
        <v>39</v>
      </c>
      <c r="Z2283" s="3"/>
    </row>
    <row r="2284" spans="1:26" hidden="1" x14ac:dyDescent="0.25">
      <c r="A2284" s="10" t="str">
        <f t="shared" si="35"/>
        <v>2016Humboldt1-in-2June PeakPGE19</v>
      </c>
      <c r="B2284" s="10" t="s">
        <v>57</v>
      </c>
      <c r="C2284" s="10" t="s">
        <v>53</v>
      </c>
      <c r="D2284" s="10" t="s">
        <v>4</v>
      </c>
      <c r="E2284" s="10" t="s">
        <v>9</v>
      </c>
      <c r="F2284">
        <v>19</v>
      </c>
      <c r="G2284">
        <v>2.8318266868591309</v>
      </c>
      <c r="H2284">
        <v>3.01139235496521</v>
      </c>
      <c r="I2284">
        <v>75.75</v>
      </c>
      <c r="J2284">
        <v>0.11742977052927017</v>
      </c>
      <c r="K2284">
        <v>967</v>
      </c>
      <c r="L2284">
        <v>927.31383860999995</v>
      </c>
      <c r="M2284">
        <v>-0.17956562340259552</v>
      </c>
      <c r="N2284">
        <v>-0.33006361126899719</v>
      </c>
      <c r="O2284">
        <v>-0.2411457896232605</v>
      </c>
      <c r="P2284">
        <v>-0.17956562340259552</v>
      </c>
      <c r="Q2284">
        <v>-0.11798544973134995</v>
      </c>
      <c r="R2284">
        <v>-2.90676299482584E-2</v>
      </c>
      <c r="S2284" t="s">
        <v>38</v>
      </c>
      <c r="Z2284" s="3"/>
    </row>
    <row r="2285" spans="1:26" hidden="1" x14ac:dyDescent="0.25">
      <c r="A2285" s="10" t="str">
        <f t="shared" si="35"/>
        <v>2016Humboldt1-in-10June PeakPGE19</v>
      </c>
      <c r="B2285" s="10" t="s">
        <v>57</v>
      </c>
      <c r="C2285" s="10" t="s">
        <v>53</v>
      </c>
      <c r="D2285" s="10" t="s">
        <v>4</v>
      </c>
      <c r="E2285" s="10" t="s">
        <v>1</v>
      </c>
      <c r="F2285">
        <v>19</v>
      </c>
      <c r="G2285">
        <v>2.8244600296020508</v>
      </c>
      <c r="H2285">
        <v>3.0069272518157959</v>
      </c>
      <c r="I2285">
        <v>84.3125</v>
      </c>
      <c r="J2285">
        <v>0.11742977052927017</v>
      </c>
      <c r="K2285">
        <v>967</v>
      </c>
      <c r="L2285">
        <v>927.31383860999995</v>
      </c>
      <c r="M2285">
        <v>-0.18246716260910034</v>
      </c>
      <c r="N2285">
        <v>-0.33296516537666321</v>
      </c>
      <c r="O2285">
        <v>-0.24404732882976532</v>
      </c>
      <c r="P2285">
        <v>-0.18246716260910034</v>
      </c>
      <c r="Q2285">
        <v>-0.12088698893785477</v>
      </c>
      <c r="R2285">
        <v>-3.1969167292118073E-2</v>
      </c>
      <c r="S2285" t="s">
        <v>38</v>
      </c>
      <c r="Z2285" s="3"/>
    </row>
    <row r="2286" spans="1:26" hidden="1" x14ac:dyDescent="0.25">
      <c r="A2286" s="10" t="str">
        <f t="shared" si="35"/>
        <v>2016Humboldt1-in-10June PeakCAISO20</v>
      </c>
      <c r="B2286" s="10" t="s">
        <v>57</v>
      </c>
      <c r="C2286" s="10" t="s">
        <v>53</v>
      </c>
      <c r="D2286" s="10" t="s">
        <v>4</v>
      </c>
      <c r="E2286" s="10" t="s">
        <v>1</v>
      </c>
      <c r="F2286">
        <v>20</v>
      </c>
      <c r="G2286">
        <v>2.3887569904327393</v>
      </c>
      <c r="H2286">
        <v>2.4880242347717285</v>
      </c>
      <c r="I2286">
        <v>74.5625</v>
      </c>
      <c r="J2286">
        <v>7.6294809579849243E-2</v>
      </c>
      <c r="K2286">
        <v>967</v>
      </c>
      <c r="L2286">
        <v>927.31383860999995</v>
      </c>
      <c r="M2286">
        <v>-9.9267236888408661E-2</v>
      </c>
      <c r="N2286">
        <v>-0.1970466673374176</v>
      </c>
      <c r="O2286">
        <v>-0.13927623629570007</v>
      </c>
      <c r="P2286">
        <v>-9.9267236888408661E-2</v>
      </c>
      <c r="Q2286">
        <v>-5.9258237481117249E-2</v>
      </c>
      <c r="R2286">
        <v>-1.4878088841214776E-3</v>
      </c>
      <c r="S2286" t="s">
        <v>39</v>
      </c>
      <c r="Z2286" s="3"/>
    </row>
    <row r="2287" spans="1:26" hidden="1" x14ac:dyDescent="0.25">
      <c r="A2287" s="10" t="str">
        <f t="shared" si="35"/>
        <v>2016Humboldt1-in-2June PeakCAISO20</v>
      </c>
      <c r="B2287" s="10" t="s">
        <v>57</v>
      </c>
      <c r="C2287" s="10" t="s">
        <v>53</v>
      </c>
      <c r="D2287" s="10" t="s">
        <v>4</v>
      </c>
      <c r="E2287" s="10" t="s">
        <v>9</v>
      </c>
      <c r="F2287">
        <v>20</v>
      </c>
      <c r="G2287">
        <v>2.4588255882263184</v>
      </c>
      <c r="H2287">
        <v>2.5531973838806152</v>
      </c>
      <c r="I2287">
        <v>73.75</v>
      </c>
      <c r="J2287">
        <v>7.6294809579849243E-2</v>
      </c>
      <c r="K2287">
        <v>967</v>
      </c>
      <c r="L2287">
        <v>927.31383860999995</v>
      </c>
      <c r="M2287">
        <v>-9.4371914863586426E-2</v>
      </c>
      <c r="N2287">
        <v>-0.19215133786201477</v>
      </c>
      <c r="O2287">
        <v>-0.13438090682029724</v>
      </c>
      <c r="P2287">
        <v>-9.4371914863586426E-2</v>
      </c>
      <c r="Q2287">
        <v>-5.4362915456295013E-2</v>
      </c>
      <c r="R2287">
        <v>3.4075130242854357E-3</v>
      </c>
      <c r="S2287" t="s">
        <v>39</v>
      </c>
      <c r="Z2287" s="3"/>
    </row>
    <row r="2288" spans="1:26" hidden="1" x14ac:dyDescent="0.25">
      <c r="A2288" s="10" t="str">
        <f t="shared" si="35"/>
        <v>2016Humboldt1-in-2June PeakPGE20</v>
      </c>
      <c r="B2288" s="10" t="s">
        <v>57</v>
      </c>
      <c r="C2288" s="10" t="s">
        <v>53</v>
      </c>
      <c r="D2288" s="10" t="s">
        <v>4</v>
      </c>
      <c r="E2288" s="10" t="s">
        <v>9</v>
      </c>
      <c r="F2288">
        <v>20</v>
      </c>
      <c r="G2288">
        <v>2.6007809638977051</v>
      </c>
      <c r="H2288">
        <v>2.6944351196289063</v>
      </c>
      <c r="I2288">
        <v>73.4375</v>
      </c>
      <c r="J2288">
        <v>7.6294809579849243E-2</v>
      </c>
      <c r="K2288">
        <v>967</v>
      </c>
      <c r="L2288">
        <v>927.31383860999995</v>
      </c>
      <c r="M2288">
        <v>-9.3654148280620575E-2</v>
      </c>
      <c r="N2288">
        <v>-0.19143357872962952</v>
      </c>
      <c r="O2288">
        <v>-0.13366314768791199</v>
      </c>
      <c r="P2288">
        <v>-9.3654148280620575E-2</v>
      </c>
      <c r="Q2288">
        <v>-5.3645148873329163E-2</v>
      </c>
      <c r="R2288">
        <v>4.1252798400819302E-3</v>
      </c>
      <c r="S2288" t="s">
        <v>38</v>
      </c>
      <c r="Z2288" s="3"/>
    </row>
    <row r="2289" spans="1:26" hidden="1" x14ac:dyDescent="0.25">
      <c r="A2289" s="10" t="str">
        <f t="shared" si="35"/>
        <v>2016Humboldt1-in-10June PeakPGE20</v>
      </c>
      <c r="B2289" s="10" t="s">
        <v>57</v>
      </c>
      <c r="C2289" s="10" t="s">
        <v>53</v>
      </c>
      <c r="D2289" s="10" t="s">
        <v>4</v>
      </c>
      <c r="E2289" s="10" t="s">
        <v>1</v>
      </c>
      <c r="F2289">
        <v>20</v>
      </c>
      <c r="G2289">
        <v>2.5940155982971191</v>
      </c>
      <c r="H2289">
        <v>2.731487512588501</v>
      </c>
      <c r="I2289">
        <v>81.1875</v>
      </c>
      <c r="J2289">
        <v>7.6294809579849243E-2</v>
      </c>
      <c r="K2289">
        <v>967</v>
      </c>
      <c r="L2289">
        <v>927.31383860999995</v>
      </c>
      <c r="M2289">
        <v>-0.13747195899486542</v>
      </c>
      <c r="N2289">
        <v>-0.23525138199329376</v>
      </c>
      <c r="O2289">
        <v>-0.17748095095157623</v>
      </c>
      <c r="P2289">
        <v>-0.13747195899486542</v>
      </c>
      <c r="Q2289">
        <v>-9.7462959587574005E-2</v>
      </c>
      <c r="R2289">
        <v>-3.9692532271146774E-2</v>
      </c>
      <c r="S2289" t="s">
        <v>38</v>
      </c>
      <c r="Z2289" s="3"/>
    </row>
    <row r="2290" spans="1:26" hidden="1" x14ac:dyDescent="0.25">
      <c r="A2290" s="10" t="str">
        <f t="shared" si="35"/>
        <v>2016Humboldt1-in-10June PeakCAISO21</v>
      </c>
      <c r="B2290" s="10" t="s">
        <v>57</v>
      </c>
      <c r="C2290" s="10" t="s">
        <v>53</v>
      </c>
      <c r="D2290" s="10" t="s">
        <v>4</v>
      </c>
      <c r="E2290" s="10" t="s">
        <v>1</v>
      </c>
      <c r="F2290">
        <v>21</v>
      </c>
      <c r="G2290">
        <v>2.0403792858123779</v>
      </c>
      <c r="H2290">
        <v>2.0530152320861816</v>
      </c>
      <c r="I2290">
        <v>71.5</v>
      </c>
      <c r="J2290">
        <v>7.6630406081676483E-2</v>
      </c>
      <c r="K2290">
        <v>967</v>
      </c>
      <c r="L2290">
        <v>927.31383860999995</v>
      </c>
      <c r="M2290">
        <v>-1.2635926716029644E-2</v>
      </c>
      <c r="N2290">
        <v>-0.11084545403718948</v>
      </c>
      <c r="O2290">
        <v>-5.282091349363327E-2</v>
      </c>
      <c r="P2290">
        <v>-1.2635926716029644E-2</v>
      </c>
      <c r="Q2290">
        <v>2.7549058198928833E-2</v>
      </c>
      <c r="R2290">
        <v>8.5573598742485046E-2</v>
      </c>
      <c r="S2290" t="s">
        <v>39</v>
      </c>
      <c r="Z2290" s="3"/>
    </row>
    <row r="2291" spans="1:26" hidden="1" x14ac:dyDescent="0.25">
      <c r="A2291" s="10" t="str">
        <f t="shared" si="35"/>
        <v>2016Humboldt1-in-2June PeakCAISO21</v>
      </c>
      <c r="B2291" s="10" t="s">
        <v>57</v>
      </c>
      <c r="C2291" s="10" t="s">
        <v>53</v>
      </c>
      <c r="D2291" s="10" t="s">
        <v>4</v>
      </c>
      <c r="E2291" s="10" t="s">
        <v>9</v>
      </c>
      <c r="F2291">
        <v>21</v>
      </c>
      <c r="G2291">
        <v>2.1002292633056641</v>
      </c>
      <c r="H2291">
        <v>2.1112270355224609</v>
      </c>
      <c r="I2291">
        <v>70</v>
      </c>
      <c r="J2291">
        <v>7.6630406081676483E-2</v>
      </c>
      <c r="K2291">
        <v>967</v>
      </c>
      <c r="L2291">
        <v>927.31383860999995</v>
      </c>
      <c r="M2291">
        <v>-1.0997694917023182E-2</v>
      </c>
      <c r="N2291">
        <v>-0.10920722037553787</v>
      </c>
      <c r="O2291">
        <v>-5.1182679831981659E-2</v>
      </c>
      <c r="P2291">
        <v>-1.0997694917023182E-2</v>
      </c>
      <c r="Q2291">
        <v>2.9187289997935295E-2</v>
      </c>
      <c r="R2291">
        <v>8.7211832404136658E-2</v>
      </c>
      <c r="S2291" t="s">
        <v>39</v>
      </c>
      <c r="Z2291" s="3"/>
    </row>
    <row r="2292" spans="1:26" hidden="1" x14ac:dyDescent="0.25">
      <c r="A2292" s="10" t="str">
        <f t="shared" si="35"/>
        <v>2016Humboldt1-in-10June PeakPGE21</v>
      </c>
      <c r="B2292" s="10" t="s">
        <v>57</v>
      </c>
      <c r="C2292" s="10" t="s">
        <v>53</v>
      </c>
      <c r="D2292" s="10" t="s">
        <v>4</v>
      </c>
      <c r="E2292" s="10" t="s">
        <v>1</v>
      </c>
      <c r="F2292">
        <v>21</v>
      </c>
      <c r="G2292">
        <v>2.215703010559082</v>
      </c>
      <c r="H2292">
        <v>2.2584264278411865</v>
      </c>
      <c r="I2292">
        <v>76.375</v>
      </c>
      <c r="J2292">
        <v>7.6630406081676483E-2</v>
      </c>
      <c r="K2292">
        <v>967</v>
      </c>
      <c r="L2292">
        <v>927.31383860999995</v>
      </c>
      <c r="M2292">
        <v>-4.2723376303911209E-2</v>
      </c>
      <c r="N2292">
        <v>-0.14093290269374847</v>
      </c>
      <c r="O2292">
        <v>-8.2908362150192261E-2</v>
      </c>
      <c r="P2292">
        <v>-4.2723376303911209E-2</v>
      </c>
      <c r="Q2292">
        <v>-2.5383913889527321E-3</v>
      </c>
      <c r="R2292">
        <v>5.5486153811216354E-2</v>
      </c>
      <c r="S2292" t="s">
        <v>38</v>
      </c>
      <c r="Z2292" s="3"/>
    </row>
    <row r="2293" spans="1:26" hidden="1" x14ac:dyDescent="0.25">
      <c r="A2293" s="10" t="str">
        <f t="shared" si="35"/>
        <v>2016Humboldt1-in-2June PeakPGE21</v>
      </c>
      <c r="B2293" s="10" t="s">
        <v>57</v>
      </c>
      <c r="C2293" s="10" t="s">
        <v>53</v>
      </c>
      <c r="D2293" s="10" t="s">
        <v>4</v>
      </c>
      <c r="E2293" s="10" t="s">
        <v>9</v>
      </c>
      <c r="F2293">
        <v>21</v>
      </c>
      <c r="G2293">
        <v>2.2214818000793457</v>
      </c>
      <c r="H2293">
        <v>2.2317743301391602</v>
      </c>
      <c r="I2293">
        <v>69.9375</v>
      </c>
      <c r="J2293">
        <v>7.6630406081676483E-2</v>
      </c>
      <c r="K2293">
        <v>967</v>
      </c>
      <c r="L2293">
        <v>927.31383860999995</v>
      </c>
      <c r="M2293">
        <v>-1.0292481631040573E-2</v>
      </c>
      <c r="N2293">
        <v>-0.10850200802087784</v>
      </c>
      <c r="O2293">
        <v>-5.0477467477321625E-2</v>
      </c>
      <c r="P2293">
        <v>-1.0292481631040573E-2</v>
      </c>
      <c r="Q2293">
        <v>2.9892504215240479E-2</v>
      </c>
      <c r="R2293">
        <v>8.7917044758796692E-2</v>
      </c>
      <c r="S2293" t="s">
        <v>38</v>
      </c>
      <c r="Z2293" s="3"/>
    </row>
    <row r="2294" spans="1:26" hidden="1" x14ac:dyDescent="0.25">
      <c r="A2294" s="10" t="str">
        <f t="shared" si="35"/>
        <v>2016Humboldt1-in-10June PeakCAISO22</v>
      </c>
      <c r="B2294" s="10" t="s">
        <v>57</v>
      </c>
      <c r="C2294" s="10" t="s">
        <v>53</v>
      </c>
      <c r="D2294" s="10" t="s">
        <v>4</v>
      </c>
      <c r="E2294" s="10" t="s">
        <v>1</v>
      </c>
      <c r="F2294">
        <v>22</v>
      </c>
      <c r="G2294">
        <v>1.6323370933532715</v>
      </c>
      <c r="H2294">
        <v>1.5869240760803223</v>
      </c>
      <c r="I2294">
        <v>68.5</v>
      </c>
      <c r="J2294">
        <v>6.3674606382846832E-2</v>
      </c>
      <c r="K2294">
        <v>967</v>
      </c>
      <c r="L2294">
        <v>927.31383860999995</v>
      </c>
      <c r="M2294">
        <v>4.5413017272949219E-2</v>
      </c>
      <c r="N2294">
        <v>-3.6192357540130615E-2</v>
      </c>
      <c r="O2294">
        <v>1.2022053822875023E-2</v>
      </c>
      <c r="P2294">
        <v>4.5413017272949219E-2</v>
      </c>
      <c r="Q2294">
        <v>7.8803978860378265E-2</v>
      </c>
      <c r="R2294">
        <v>0.12701839208602905</v>
      </c>
      <c r="S2294" t="s">
        <v>39</v>
      </c>
      <c r="Z2294" s="3"/>
    </row>
    <row r="2295" spans="1:26" hidden="1" x14ac:dyDescent="0.25">
      <c r="A2295" s="10" t="str">
        <f t="shared" si="35"/>
        <v>2016Humboldt1-in-2June PeakCAISO22</v>
      </c>
      <c r="B2295" s="10" t="s">
        <v>57</v>
      </c>
      <c r="C2295" s="10" t="s">
        <v>53</v>
      </c>
      <c r="D2295" s="10" t="s">
        <v>4</v>
      </c>
      <c r="E2295" s="10" t="s">
        <v>9</v>
      </c>
      <c r="F2295">
        <v>22</v>
      </c>
      <c r="G2295">
        <v>1.6802178621292114</v>
      </c>
      <c r="H2295">
        <v>1.6401219367980957</v>
      </c>
      <c r="I2295">
        <v>65.3125</v>
      </c>
      <c r="J2295">
        <v>6.3674606382846832E-2</v>
      </c>
      <c r="K2295">
        <v>967</v>
      </c>
      <c r="L2295">
        <v>927.31383860999995</v>
      </c>
      <c r="M2295">
        <v>4.0095929056406021E-2</v>
      </c>
      <c r="N2295">
        <v>-4.1509445756673813E-2</v>
      </c>
      <c r="O2295">
        <v>6.7049656063318253E-3</v>
      </c>
      <c r="P2295">
        <v>4.0095929056406021E-2</v>
      </c>
      <c r="Q2295">
        <v>7.3486894369125366E-2</v>
      </c>
      <c r="R2295">
        <v>0.12170130759477615</v>
      </c>
      <c r="S2295" t="s">
        <v>39</v>
      </c>
      <c r="Z2295" s="3"/>
    </row>
    <row r="2296" spans="1:26" hidden="1" x14ac:dyDescent="0.25">
      <c r="A2296" s="10" t="str">
        <f t="shared" si="35"/>
        <v>2016Humboldt1-in-2June PeakPGE22</v>
      </c>
      <c r="B2296" s="10" t="s">
        <v>57</v>
      </c>
      <c r="C2296" s="10" t="s">
        <v>53</v>
      </c>
      <c r="D2296" s="10" t="s">
        <v>4</v>
      </c>
      <c r="E2296" s="10" t="s">
        <v>9</v>
      </c>
      <c r="F2296">
        <v>22</v>
      </c>
      <c r="G2296">
        <v>1.7772219181060791</v>
      </c>
      <c r="H2296">
        <v>1.7335324287414551</v>
      </c>
      <c r="I2296">
        <v>66.125</v>
      </c>
      <c r="J2296">
        <v>6.3674606382846832E-2</v>
      </c>
      <c r="K2296">
        <v>967</v>
      </c>
      <c r="L2296">
        <v>927.31383860999995</v>
      </c>
      <c r="M2296">
        <v>4.3689485639333725E-2</v>
      </c>
      <c r="N2296">
        <v>-3.7915889173746109E-2</v>
      </c>
      <c r="O2296">
        <v>1.0298522189259529E-2</v>
      </c>
      <c r="P2296">
        <v>4.3689485639333725E-2</v>
      </c>
      <c r="Q2296">
        <v>7.708045095205307E-2</v>
      </c>
      <c r="R2296">
        <v>0.12529486417770386</v>
      </c>
      <c r="S2296" t="s">
        <v>38</v>
      </c>
      <c r="Z2296" s="3"/>
    </row>
    <row r="2297" spans="1:26" hidden="1" x14ac:dyDescent="0.25">
      <c r="A2297" s="10" t="str">
        <f t="shared" si="35"/>
        <v>2016Humboldt1-in-10June PeakPGE22</v>
      </c>
      <c r="B2297" s="10" t="s">
        <v>57</v>
      </c>
      <c r="C2297" s="10" t="s">
        <v>53</v>
      </c>
      <c r="D2297" s="10" t="s">
        <v>4</v>
      </c>
      <c r="E2297" s="10" t="s">
        <v>1</v>
      </c>
      <c r="F2297">
        <v>22</v>
      </c>
      <c r="G2297">
        <v>1.7725987434387207</v>
      </c>
      <c r="H2297">
        <v>1.7614712715148926</v>
      </c>
      <c r="I2297">
        <v>70.875</v>
      </c>
      <c r="J2297">
        <v>6.3674606382846832E-2</v>
      </c>
      <c r="K2297">
        <v>967</v>
      </c>
      <c r="L2297">
        <v>927.31383860999995</v>
      </c>
      <c r="M2297">
        <v>1.1127427220344543E-2</v>
      </c>
      <c r="N2297">
        <v>-7.0477947592735291E-2</v>
      </c>
      <c r="O2297">
        <v>-2.2263536229729652E-2</v>
      </c>
      <c r="P2297">
        <v>1.1127427220344543E-2</v>
      </c>
      <c r="Q2297">
        <v>4.4518392533063889E-2</v>
      </c>
      <c r="R2297">
        <v>9.2732802033424377E-2</v>
      </c>
      <c r="S2297" t="s">
        <v>38</v>
      </c>
      <c r="Z2297" s="3"/>
    </row>
    <row r="2298" spans="1:26" hidden="1" x14ac:dyDescent="0.25">
      <c r="A2298" s="10" t="str">
        <f t="shared" si="35"/>
        <v>2016Humboldt1-in-2June PeakCAISO23</v>
      </c>
      <c r="B2298" s="10" t="s">
        <v>57</v>
      </c>
      <c r="C2298" s="10" t="s">
        <v>53</v>
      </c>
      <c r="D2298" s="10" t="s">
        <v>4</v>
      </c>
      <c r="E2298" s="10" t="s">
        <v>9</v>
      </c>
      <c r="F2298">
        <v>23</v>
      </c>
      <c r="G2298">
        <v>1.2602688074111938</v>
      </c>
      <c r="H2298">
        <v>1.2398993968963623</v>
      </c>
      <c r="I2298">
        <v>62.875</v>
      </c>
      <c r="J2298">
        <v>5.8387260884046555E-2</v>
      </c>
      <c r="K2298">
        <v>967</v>
      </c>
      <c r="L2298">
        <v>927.31383860999995</v>
      </c>
      <c r="M2298">
        <v>2.0369371399283409E-2</v>
      </c>
      <c r="N2298">
        <v>-5.4459743201732635E-2</v>
      </c>
      <c r="O2298">
        <v>-1.0248907841742039E-2</v>
      </c>
      <c r="P2298">
        <v>2.0369371399283409E-2</v>
      </c>
      <c r="Q2298">
        <v>5.0987649708986282E-2</v>
      </c>
      <c r="R2298">
        <v>9.5198482275009155E-2</v>
      </c>
      <c r="S2298" t="s">
        <v>39</v>
      </c>
      <c r="Z2298" s="3"/>
    </row>
    <row r="2299" spans="1:26" hidden="1" x14ac:dyDescent="0.25">
      <c r="A2299" s="10" t="str">
        <f t="shared" si="35"/>
        <v>2016Humboldt1-in-10June PeakCAISO23</v>
      </c>
      <c r="B2299" s="10" t="s">
        <v>57</v>
      </c>
      <c r="C2299" s="10" t="s">
        <v>53</v>
      </c>
      <c r="D2299" s="10" t="s">
        <v>4</v>
      </c>
      <c r="E2299" s="10" t="s">
        <v>1</v>
      </c>
      <c r="F2299">
        <v>23</v>
      </c>
      <c r="G2299">
        <v>1.2243552207946777</v>
      </c>
      <c r="H2299">
        <v>1.2045642137527466</v>
      </c>
      <c r="I2299">
        <v>64.875</v>
      </c>
      <c r="J2299">
        <v>5.8387260884046555E-2</v>
      </c>
      <c r="K2299">
        <v>967</v>
      </c>
      <c r="L2299">
        <v>927.31383860999995</v>
      </c>
      <c r="M2299">
        <v>1.9791025668382645E-2</v>
      </c>
      <c r="N2299">
        <v>-5.5038087069988251E-2</v>
      </c>
      <c r="O2299">
        <v>-1.0827253572642803E-2</v>
      </c>
      <c r="P2299">
        <v>1.9791025668382645E-2</v>
      </c>
      <c r="Q2299">
        <v>5.0409305840730667E-2</v>
      </c>
      <c r="R2299">
        <v>9.462013840675354E-2</v>
      </c>
      <c r="S2299" t="s">
        <v>39</v>
      </c>
      <c r="Z2299" s="3"/>
    </row>
    <row r="2300" spans="1:26" hidden="1" x14ac:dyDescent="0.25">
      <c r="A2300" s="10" t="str">
        <f t="shared" si="35"/>
        <v>2016Humboldt1-in-10June PeakPGE23</v>
      </c>
      <c r="B2300" s="10" t="s">
        <v>57</v>
      </c>
      <c r="C2300" s="10" t="s">
        <v>53</v>
      </c>
      <c r="D2300" s="10" t="s">
        <v>4</v>
      </c>
      <c r="E2300" s="10" t="s">
        <v>1</v>
      </c>
      <c r="F2300">
        <v>23</v>
      </c>
      <c r="G2300">
        <v>1.3295602798461914</v>
      </c>
      <c r="H2300">
        <v>1.3311185836791992</v>
      </c>
      <c r="I2300">
        <v>67.0625</v>
      </c>
      <c r="J2300">
        <v>5.8387260884046555E-2</v>
      </c>
      <c r="K2300">
        <v>967</v>
      </c>
      <c r="L2300">
        <v>927.31383860999995</v>
      </c>
      <c r="M2300">
        <v>-1.5583385247737169E-3</v>
      </c>
      <c r="N2300">
        <v>-7.6387450098991394E-2</v>
      </c>
      <c r="O2300">
        <v>-3.2176617532968521E-2</v>
      </c>
      <c r="P2300">
        <v>-1.5583385247737169E-3</v>
      </c>
      <c r="Q2300">
        <v>2.9059940949082375E-2</v>
      </c>
      <c r="R2300">
        <v>7.3270775377750397E-2</v>
      </c>
      <c r="S2300" t="s">
        <v>38</v>
      </c>
      <c r="Z2300" s="3"/>
    </row>
    <row r="2301" spans="1:26" hidden="1" x14ac:dyDescent="0.25">
      <c r="A2301" s="10" t="str">
        <f t="shared" si="35"/>
        <v>2016Humboldt1-in-2June PeakPGE23</v>
      </c>
      <c r="B2301" s="10" t="s">
        <v>57</v>
      </c>
      <c r="C2301" s="10" t="s">
        <v>53</v>
      </c>
      <c r="D2301" s="10" t="s">
        <v>4</v>
      </c>
      <c r="E2301" s="10" t="s">
        <v>9</v>
      </c>
      <c r="F2301">
        <v>23</v>
      </c>
      <c r="G2301">
        <v>1.3330279588699341</v>
      </c>
      <c r="H2301">
        <v>1.3114650249481201</v>
      </c>
      <c r="I2301">
        <v>63.4375</v>
      </c>
      <c r="J2301">
        <v>5.8387260884046555E-2</v>
      </c>
      <c r="K2301">
        <v>967</v>
      </c>
      <c r="L2301">
        <v>927.31383860999995</v>
      </c>
      <c r="M2301">
        <v>2.1562980487942696E-2</v>
      </c>
      <c r="N2301">
        <v>-5.3266134113073349E-2</v>
      </c>
      <c r="O2301">
        <v>-9.0552987530827522E-3</v>
      </c>
      <c r="P2301">
        <v>2.1562980487942696E-2</v>
      </c>
      <c r="Q2301">
        <v>5.2181258797645569E-2</v>
      </c>
      <c r="R2301">
        <v>9.639209508895874E-2</v>
      </c>
      <c r="S2301" t="s">
        <v>38</v>
      </c>
      <c r="Z2301" s="3"/>
    </row>
    <row r="2302" spans="1:26" hidden="1" x14ac:dyDescent="0.25">
      <c r="A2302" s="10" t="str">
        <f t="shared" si="35"/>
        <v>2016Humboldt1-in-2June PeakCAISO24</v>
      </c>
      <c r="B2302" s="10" t="s">
        <v>57</v>
      </c>
      <c r="C2302" s="10" t="s">
        <v>53</v>
      </c>
      <c r="D2302" s="10" t="s">
        <v>4</v>
      </c>
      <c r="E2302" s="10" t="s">
        <v>9</v>
      </c>
      <c r="F2302">
        <v>24</v>
      </c>
      <c r="G2302">
        <v>0.95609945058822632</v>
      </c>
      <c r="H2302">
        <v>0.94311761856079102</v>
      </c>
      <c r="I2302">
        <v>60.8125</v>
      </c>
      <c r="J2302">
        <v>4.4309847056865692E-2</v>
      </c>
      <c r="K2302">
        <v>967</v>
      </c>
      <c r="L2302">
        <v>927.31383860999995</v>
      </c>
      <c r="M2302">
        <v>1.2981812469661236E-2</v>
      </c>
      <c r="N2302">
        <v>-4.3805688619613647E-2</v>
      </c>
      <c r="O2302">
        <v>-1.0254271328449249E-2</v>
      </c>
      <c r="P2302">
        <v>1.2981812469661236E-2</v>
      </c>
      <c r="Q2302">
        <v>3.6217894405126572E-2</v>
      </c>
      <c r="R2302">
        <v>6.9769315421581268E-2</v>
      </c>
      <c r="S2302" t="s">
        <v>39</v>
      </c>
      <c r="Z2302" s="3"/>
    </row>
    <row r="2303" spans="1:26" hidden="1" x14ac:dyDescent="0.25">
      <c r="A2303" s="10" t="str">
        <f t="shared" si="35"/>
        <v>2016Humboldt1-in-10June PeakCAISO24</v>
      </c>
      <c r="B2303" s="10" t="s">
        <v>57</v>
      </c>
      <c r="C2303" s="10" t="s">
        <v>53</v>
      </c>
      <c r="D2303" s="10" t="s">
        <v>4</v>
      </c>
      <c r="E2303" s="10" t="s">
        <v>1</v>
      </c>
      <c r="F2303">
        <v>24</v>
      </c>
      <c r="G2303">
        <v>0.92885369062423706</v>
      </c>
      <c r="H2303">
        <v>0.9180300235748291</v>
      </c>
      <c r="I2303">
        <v>62.875</v>
      </c>
      <c r="J2303">
        <v>4.4309847056865692E-2</v>
      </c>
      <c r="K2303">
        <v>967</v>
      </c>
      <c r="L2303">
        <v>927.31383860999995</v>
      </c>
      <c r="M2303">
        <v>1.0823671706020832E-2</v>
      </c>
      <c r="N2303">
        <v>-4.5963827520608902E-2</v>
      </c>
      <c r="O2303">
        <v>-1.2412412092089653E-2</v>
      </c>
      <c r="P2303">
        <v>1.0823671706020832E-2</v>
      </c>
      <c r="Q2303">
        <v>3.4059755504131317E-2</v>
      </c>
      <c r="R2303">
        <v>6.7611172795295715E-2</v>
      </c>
      <c r="S2303" t="s">
        <v>39</v>
      </c>
      <c r="Z2303" s="3"/>
    </row>
    <row r="2304" spans="1:26" hidden="1" x14ac:dyDescent="0.25">
      <c r="A2304" s="10" t="str">
        <f t="shared" si="35"/>
        <v>2016Humboldt1-in-2June PeakPGE24</v>
      </c>
      <c r="B2304" s="10" t="s">
        <v>57</v>
      </c>
      <c r="C2304" s="10" t="s">
        <v>53</v>
      </c>
      <c r="D2304" s="10" t="s">
        <v>4</v>
      </c>
      <c r="E2304" s="10" t="s">
        <v>9</v>
      </c>
      <c r="F2304">
        <v>24</v>
      </c>
      <c r="G2304">
        <v>1.0112980604171753</v>
      </c>
      <c r="H2304">
        <v>0.99816685914993286</v>
      </c>
      <c r="I2304">
        <v>61.6875</v>
      </c>
      <c r="J2304">
        <v>4.4309847056865692E-2</v>
      </c>
      <c r="K2304">
        <v>967</v>
      </c>
      <c r="L2304">
        <v>927.31383860999995</v>
      </c>
      <c r="M2304">
        <v>1.3131176121532917E-2</v>
      </c>
      <c r="N2304">
        <v>-4.3656323105096817E-2</v>
      </c>
      <c r="O2304">
        <v>-1.0104907676577568E-2</v>
      </c>
      <c r="P2304">
        <v>1.3131176121532917E-2</v>
      </c>
      <c r="Q2304">
        <v>3.6367259919643402E-2</v>
      </c>
      <c r="R2304">
        <v>6.99186772108078E-2</v>
      </c>
      <c r="S2304" t="s">
        <v>38</v>
      </c>
      <c r="Z2304" s="3"/>
    </row>
    <row r="2305" spans="1:26" hidden="1" x14ac:dyDescent="0.25">
      <c r="A2305" s="10" t="str">
        <f t="shared" si="35"/>
        <v>2016Humboldt1-in-10June PeakPGE24</v>
      </c>
      <c r="B2305" s="10" t="s">
        <v>57</v>
      </c>
      <c r="C2305" s="10" t="s">
        <v>53</v>
      </c>
      <c r="D2305" s="10" t="s">
        <v>4</v>
      </c>
      <c r="E2305" s="10" t="s">
        <v>1</v>
      </c>
      <c r="F2305">
        <v>24</v>
      </c>
      <c r="G2305">
        <v>1.0086672306060791</v>
      </c>
      <c r="H2305">
        <v>1.0123727321624756</v>
      </c>
      <c r="I2305">
        <v>64.4375</v>
      </c>
      <c r="J2305">
        <v>4.4309847056865692E-2</v>
      </c>
      <c r="K2305">
        <v>967</v>
      </c>
      <c r="L2305">
        <v>927.31383860999995</v>
      </c>
      <c r="M2305">
        <v>-3.7054559215903282E-3</v>
      </c>
      <c r="N2305">
        <v>-6.0492955148220062E-2</v>
      </c>
      <c r="O2305">
        <v>-2.6941539719700813E-2</v>
      </c>
      <c r="P2305">
        <v>-3.7054559215903282E-3</v>
      </c>
      <c r="Q2305">
        <v>1.9530627876520157E-2</v>
      </c>
      <c r="R2305">
        <v>5.3082045167684555E-2</v>
      </c>
      <c r="S2305" t="s">
        <v>38</v>
      </c>
      <c r="Z2305" s="3"/>
    </row>
    <row r="2306" spans="1:26" hidden="1" x14ac:dyDescent="0.25">
      <c r="A2306" s="10" t="str">
        <f t="shared" ref="A2306:A2369" si="36">CONCATENATE(B2306,C2306,E2306,D2306,S2306,F2306)</f>
        <v>2016Humboldt1-in-2May PeakCAISO1</v>
      </c>
      <c r="B2306" s="10" t="s">
        <v>57</v>
      </c>
      <c r="C2306" s="10" t="s">
        <v>53</v>
      </c>
      <c r="D2306" s="10" t="s">
        <v>5</v>
      </c>
      <c r="E2306" s="10" t="s">
        <v>9</v>
      </c>
      <c r="F2306">
        <v>1</v>
      </c>
      <c r="G2306">
        <v>0.55897802114486694</v>
      </c>
      <c r="H2306">
        <v>0.55897802114486694</v>
      </c>
      <c r="I2306">
        <v>57.375</v>
      </c>
      <c r="J2306">
        <v>0</v>
      </c>
      <c r="K2306">
        <v>967</v>
      </c>
      <c r="L2306">
        <v>928.61649349000004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 t="s">
        <v>39</v>
      </c>
      <c r="Z2306" s="3"/>
    </row>
    <row r="2307" spans="1:26" hidden="1" x14ac:dyDescent="0.25">
      <c r="A2307" s="10" t="str">
        <f t="shared" si="36"/>
        <v>2016Humboldt1-in-10May PeakCAISO1</v>
      </c>
      <c r="B2307" s="10" t="s">
        <v>57</v>
      </c>
      <c r="C2307" s="10" t="s">
        <v>53</v>
      </c>
      <c r="D2307" s="10" t="s">
        <v>5</v>
      </c>
      <c r="E2307" s="10" t="s">
        <v>1</v>
      </c>
      <c r="F2307">
        <v>1</v>
      </c>
      <c r="G2307">
        <v>0.61361730098724365</v>
      </c>
      <c r="H2307">
        <v>0.61361730098724365</v>
      </c>
      <c r="I2307">
        <v>58.3125</v>
      </c>
      <c r="J2307">
        <v>0</v>
      </c>
      <c r="K2307">
        <v>967</v>
      </c>
      <c r="L2307">
        <v>928.61649349000004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 t="s">
        <v>39</v>
      </c>
      <c r="Z2307" s="3"/>
    </row>
    <row r="2308" spans="1:26" hidden="1" x14ac:dyDescent="0.25">
      <c r="A2308" s="10" t="str">
        <f t="shared" si="36"/>
        <v>2016Humboldt1-in-10May PeakPGE1</v>
      </c>
      <c r="B2308" s="10" t="s">
        <v>57</v>
      </c>
      <c r="C2308" s="10" t="s">
        <v>53</v>
      </c>
      <c r="D2308" s="10" t="s">
        <v>5</v>
      </c>
      <c r="E2308" s="10" t="s">
        <v>1</v>
      </c>
      <c r="F2308">
        <v>1</v>
      </c>
      <c r="G2308">
        <v>0.72163873910903931</v>
      </c>
      <c r="H2308">
        <v>0.72163873910903931</v>
      </c>
      <c r="I2308">
        <v>60.875</v>
      </c>
      <c r="J2308">
        <v>0</v>
      </c>
      <c r="K2308">
        <v>967</v>
      </c>
      <c r="L2308">
        <v>928.61649349000004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 t="s">
        <v>38</v>
      </c>
      <c r="Z2308" s="3"/>
    </row>
    <row r="2309" spans="1:26" hidden="1" x14ac:dyDescent="0.25">
      <c r="A2309" s="10" t="str">
        <f t="shared" si="36"/>
        <v>2016Humboldt1-in-2May PeakPGE1</v>
      </c>
      <c r="B2309" s="10" t="s">
        <v>57</v>
      </c>
      <c r="C2309" s="10" t="s">
        <v>53</v>
      </c>
      <c r="D2309" s="10" t="s">
        <v>5</v>
      </c>
      <c r="E2309" s="10" t="s">
        <v>9</v>
      </c>
      <c r="F2309">
        <v>1</v>
      </c>
      <c r="G2309">
        <v>0.55448806285858154</v>
      </c>
      <c r="H2309">
        <v>0.55448806285858154</v>
      </c>
      <c r="I2309">
        <v>55.75</v>
      </c>
      <c r="J2309">
        <v>0</v>
      </c>
      <c r="K2309">
        <v>967</v>
      </c>
      <c r="L2309">
        <v>928.61649349000004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 t="s">
        <v>38</v>
      </c>
      <c r="Z2309" s="3"/>
    </row>
    <row r="2310" spans="1:26" hidden="1" x14ac:dyDescent="0.25">
      <c r="A2310" s="10" t="str">
        <f t="shared" si="36"/>
        <v>2016Humboldt1-in-10May PeakCAISO2</v>
      </c>
      <c r="B2310" s="10" t="s">
        <v>57</v>
      </c>
      <c r="C2310" s="10" t="s">
        <v>53</v>
      </c>
      <c r="D2310" s="10" t="s">
        <v>5</v>
      </c>
      <c r="E2310" s="10" t="s">
        <v>1</v>
      </c>
      <c r="F2310">
        <v>2</v>
      </c>
      <c r="G2310">
        <v>0.56366491317749023</v>
      </c>
      <c r="H2310">
        <v>0.56366491317749023</v>
      </c>
      <c r="I2310">
        <v>57</v>
      </c>
      <c r="J2310">
        <v>0</v>
      </c>
      <c r="K2310">
        <v>967</v>
      </c>
      <c r="L2310">
        <v>928.61649349000004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 t="s">
        <v>39</v>
      </c>
      <c r="Z2310" s="3"/>
    </row>
    <row r="2311" spans="1:26" hidden="1" x14ac:dyDescent="0.25">
      <c r="A2311" s="10" t="str">
        <f t="shared" si="36"/>
        <v>2016Humboldt1-in-2May PeakCAISO2</v>
      </c>
      <c r="B2311" s="10" t="s">
        <v>57</v>
      </c>
      <c r="C2311" s="10" t="s">
        <v>53</v>
      </c>
      <c r="D2311" s="10" t="s">
        <v>5</v>
      </c>
      <c r="E2311" s="10" t="s">
        <v>9</v>
      </c>
      <c r="F2311">
        <v>2</v>
      </c>
      <c r="G2311">
        <v>0.51347357034683228</v>
      </c>
      <c r="H2311">
        <v>0.51347357034683228</v>
      </c>
      <c r="I2311">
        <v>56.4375</v>
      </c>
      <c r="J2311">
        <v>0</v>
      </c>
      <c r="K2311">
        <v>967</v>
      </c>
      <c r="L2311">
        <v>928.61649349000004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 t="s">
        <v>39</v>
      </c>
      <c r="Z2311" s="3"/>
    </row>
    <row r="2312" spans="1:26" hidden="1" x14ac:dyDescent="0.25">
      <c r="A2312" s="10" t="str">
        <f t="shared" si="36"/>
        <v>2016Humboldt1-in-10May PeakPGE2</v>
      </c>
      <c r="B2312" s="10" t="s">
        <v>57</v>
      </c>
      <c r="C2312" s="10" t="s">
        <v>53</v>
      </c>
      <c r="D2312" s="10" t="s">
        <v>5</v>
      </c>
      <c r="E2312" s="10" t="s">
        <v>1</v>
      </c>
      <c r="F2312">
        <v>2</v>
      </c>
      <c r="G2312">
        <v>0.66289263963699341</v>
      </c>
      <c r="H2312">
        <v>0.66289263963699341</v>
      </c>
      <c r="I2312">
        <v>59.5625</v>
      </c>
      <c r="J2312">
        <v>0</v>
      </c>
      <c r="K2312">
        <v>967</v>
      </c>
      <c r="L2312">
        <v>928.61649349000004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 t="s">
        <v>38</v>
      </c>
      <c r="Z2312" s="3"/>
    </row>
    <row r="2313" spans="1:26" hidden="1" x14ac:dyDescent="0.25">
      <c r="A2313" s="10" t="str">
        <f t="shared" si="36"/>
        <v>2016Humboldt1-in-2May PeakPGE2</v>
      </c>
      <c r="B2313" s="10" t="s">
        <v>57</v>
      </c>
      <c r="C2313" s="10" t="s">
        <v>53</v>
      </c>
      <c r="D2313" s="10" t="s">
        <v>5</v>
      </c>
      <c r="E2313" s="10" t="s">
        <v>9</v>
      </c>
      <c r="F2313">
        <v>2</v>
      </c>
      <c r="G2313">
        <v>0.50934916734695435</v>
      </c>
      <c r="H2313">
        <v>0.50934916734695435</v>
      </c>
      <c r="I2313">
        <v>54.625</v>
      </c>
      <c r="J2313">
        <v>0</v>
      </c>
      <c r="K2313">
        <v>967</v>
      </c>
      <c r="L2313">
        <v>928.61649349000004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 t="s">
        <v>38</v>
      </c>
      <c r="Z2313" s="3"/>
    </row>
    <row r="2314" spans="1:26" hidden="1" x14ac:dyDescent="0.25">
      <c r="A2314" s="10" t="str">
        <f t="shared" si="36"/>
        <v>2016Humboldt1-in-10May PeakCAISO3</v>
      </c>
      <c r="B2314" s="10" t="s">
        <v>57</v>
      </c>
      <c r="C2314" s="10" t="s">
        <v>53</v>
      </c>
      <c r="D2314" s="10" t="s">
        <v>5</v>
      </c>
      <c r="E2314" s="10" t="s">
        <v>1</v>
      </c>
      <c r="F2314">
        <v>3</v>
      </c>
      <c r="G2314">
        <v>0.52078968286514282</v>
      </c>
      <c r="H2314">
        <v>0.52078968286514282</v>
      </c>
      <c r="I2314">
        <v>55.8125</v>
      </c>
      <c r="J2314">
        <v>0</v>
      </c>
      <c r="K2314">
        <v>967</v>
      </c>
      <c r="L2314">
        <v>928.61649349000004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 t="s">
        <v>39</v>
      </c>
      <c r="Z2314" s="3"/>
    </row>
    <row r="2315" spans="1:26" hidden="1" x14ac:dyDescent="0.25">
      <c r="A2315" s="10" t="str">
        <f t="shared" si="36"/>
        <v>2016Humboldt1-in-2May PeakCAISO3</v>
      </c>
      <c r="B2315" s="10" t="s">
        <v>57</v>
      </c>
      <c r="C2315" s="10" t="s">
        <v>53</v>
      </c>
      <c r="D2315" s="10" t="s">
        <v>5</v>
      </c>
      <c r="E2315" s="10" t="s">
        <v>9</v>
      </c>
      <c r="F2315">
        <v>3</v>
      </c>
      <c r="G2315">
        <v>0.47441619634628296</v>
      </c>
      <c r="H2315">
        <v>0.47441619634628296</v>
      </c>
      <c r="I2315">
        <v>55.25</v>
      </c>
      <c r="J2315">
        <v>0</v>
      </c>
      <c r="K2315">
        <v>967</v>
      </c>
      <c r="L2315">
        <v>928.61649349000004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 t="s">
        <v>39</v>
      </c>
      <c r="Z2315" s="3"/>
    </row>
    <row r="2316" spans="1:26" hidden="1" x14ac:dyDescent="0.25">
      <c r="A2316" s="10" t="str">
        <f t="shared" si="36"/>
        <v>2016Humboldt1-in-2May PeakPGE3</v>
      </c>
      <c r="B2316" s="10" t="s">
        <v>57</v>
      </c>
      <c r="C2316" s="10" t="s">
        <v>53</v>
      </c>
      <c r="D2316" s="10" t="s">
        <v>5</v>
      </c>
      <c r="E2316" s="10" t="s">
        <v>9</v>
      </c>
      <c r="F2316">
        <v>3</v>
      </c>
      <c r="G2316">
        <v>0.47060546278953552</v>
      </c>
      <c r="H2316">
        <v>0.47060546278953552</v>
      </c>
      <c r="I2316">
        <v>53.25</v>
      </c>
      <c r="J2316">
        <v>0</v>
      </c>
      <c r="K2316">
        <v>967</v>
      </c>
      <c r="L2316">
        <v>928.61649349000004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 t="s">
        <v>38</v>
      </c>
      <c r="Z2316" s="3"/>
    </row>
    <row r="2317" spans="1:26" hidden="1" x14ac:dyDescent="0.25">
      <c r="A2317" s="10" t="str">
        <f t="shared" si="36"/>
        <v>2016Humboldt1-in-10May PeakPGE3</v>
      </c>
      <c r="B2317" s="10" t="s">
        <v>57</v>
      </c>
      <c r="C2317" s="10" t="s">
        <v>53</v>
      </c>
      <c r="D2317" s="10" t="s">
        <v>5</v>
      </c>
      <c r="E2317" s="10" t="s">
        <v>1</v>
      </c>
      <c r="F2317">
        <v>3</v>
      </c>
      <c r="G2317">
        <v>0.61246973276138306</v>
      </c>
      <c r="H2317">
        <v>0.61246973276138306</v>
      </c>
      <c r="I2317">
        <v>58.0625</v>
      </c>
      <c r="J2317">
        <v>0</v>
      </c>
      <c r="K2317">
        <v>967</v>
      </c>
      <c r="L2317">
        <v>928.61649349000004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 t="s">
        <v>38</v>
      </c>
      <c r="Z2317" s="3"/>
    </row>
    <row r="2318" spans="1:26" hidden="1" x14ac:dyDescent="0.25">
      <c r="A2318" s="10" t="str">
        <f t="shared" si="36"/>
        <v>2016Humboldt1-in-10May PeakCAISO4</v>
      </c>
      <c r="B2318" s="10" t="s">
        <v>57</v>
      </c>
      <c r="C2318" s="10" t="s">
        <v>53</v>
      </c>
      <c r="D2318" s="10" t="s">
        <v>5</v>
      </c>
      <c r="E2318" s="10" t="s">
        <v>1</v>
      </c>
      <c r="F2318">
        <v>4</v>
      </c>
      <c r="G2318">
        <v>0.50465452671051025</v>
      </c>
      <c r="H2318">
        <v>0.50465452671051025</v>
      </c>
      <c r="I2318">
        <v>55.125</v>
      </c>
      <c r="J2318">
        <v>0</v>
      </c>
      <c r="K2318">
        <v>967</v>
      </c>
      <c r="L2318">
        <v>928.61649349000004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 t="s">
        <v>39</v>
      </c>
      <c r="Z2318" s="3"/>
    </row>
    <row r="2319" spans="1:26" hidden="1" x14ac:dyDescent="0.25">
      <c r="A2319" s="10" t="str">
        <f t="shared" si="36"/>
        <v>2016Humboldt1-in-2May PeakCAISO4</v>
      </c>
      <c r="B2319" s="10" t="s">
        <v>57</v>
      </c>
      <c r="C2319" s="10" t="s">
        <v>53</v>
      </c>
      <c r="D2319" s="10" t="s">
        <v>5</v>
      </c>
      <c r="E2319" s="10" t="s">
        <v>9</v>
      </c>
      <c r="F2319">
        <v>4</v>
      </c>
      <c r="G2319">
        <v>0.45971778035163879</v>
      </c>
      <c r="H2319">
        <v>0.45971778035163879</v>
      </c>
      <c r="I2319">
        <v>54.625</v>
      </c>
      <c r="J2319">
        <v>0</v>
      </c>
      <c r="K2319">
        <v>967</v>
      </c>
      <c r="L2319">
        <v>928.61649349000004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 t="s">
        <v>39</v>
      </c>
      <c r="Z2319" s="3"/>
    </row>
    <row r="2320" spans="1:26" hidden="1" x14ac:dyDescent="0.25">
      <c r="A2320" s="10" t="str">
        <f t="shared" si="36"/>
        <v>2016Humboldt1-in-10May PeakPGE4</v>
      </c>
      <c r="B2320" s="10" t="s">
        <v>57</v>
      </c>
      <c r="C2320" s="10" t="s">
        <v>53</v>
      </c>
      <c r="D2320" s="10" t="s">
        <v>5</v>
      </c>
      <c r="E2320" s="10" t="s">
        <v>1</v>
      </c>
      <c r="F2320">
        <v>4</v>
      </c>
      <c r="G2320">
        <v>0.59349411725997925</v>
      </c>
      <c r="H2320">
        <v>0.59349411725997925</v>
      </c>
      <c r="I2320">
        <v>57.25</v>
      </c>
      <c r="J2320">
        <v>0</v>
      </c>
      <c r="K2320">
        <v>967</v>
      </c>
      <c r="L2320">
        <v>928.61649349000004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 t="s">
        <v>38</v>
      </c>
      <c r="Z2320" s="3"/>
    </row>
    <row r="2321" spans="1:26" hidden="1" x14ac:dyDescent="0.25">
      <c r="A2321" s="10" t="str">
        <f t="shared" si="36"/>
        <v>2016Humboldt1-in-2May PeakPGE4</v>
      </c>
      <c r="B2321" s="10" t="s">
        <v>57</v>
      </c>
      <c r="C2321" s="10" t="s">
        <v>53</v>
      </c>
      <c r="D2321" s="10" t="s">
        <v>5</v>
      </c>
      <c r="E2321" s="10" t="s">
        <v>9</v>
      </c>
      <c r="F2321">
        <v>4</v>
      </c>
      <c r="G2321">
        <v>0.45602512359619141</v>
      </c>
      <c r="H2321">
        <v>0.45602512359619141</v>
      </c>
      <c r="I2321">
        <v>52.625</v>
      </c>
      <c r="J2321">
        <v>0</v>
      </c>
      <c r="K2321">
        <v>967</v>
      </c>
      <c r="L2321">
        <v>928.61649349000004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 t="s">
        <v>38</v>
      </c>
      <c r="Z2321" s="3"/>
    </row>
    <row r="2322" spans="1:26" hidden="1" x14ac:dyDescent="0.25">
      <c r="A2322" s="10" t="str">
        <f t="shared" si="36"/>
        <v>2016Humboldt1-in-2May PeakCAISO5</v>
      </c>
      <c r="B2322" s="10" t="s">
        <v>57</v>
      </c>
      <c r="C2322" s="10" t="s">
        <v>53</v>
      </c>
      <c r="D2322" s="10" t="s">
        <v>5</v>
      </c>
      <c r="E2322" s="10" t="s">
        <v>9</v>
      </c>
      <c r="F2322">
        <v>5</v>
      </c>
      <c r="G2322">
        <v>0.45584183931350708</v>
      </c>
      <c r="H2322">
        <v>0.45584183931350708</v>
      </c>
      <c r="I2322">
        <v>53.875</v>
      </c>
      <c r="J2322">
        <v>0</v>
      </c>
      <c r="K2322">
        <v>967</v>
      </c>
      <c r="L2322">
        <v>928.61649349000004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 t="s">
        <v>39</v>
      </c>
      <c r="Z2322" s="3"/>
    </row>
    <row r="2323" spans="1:26" hidden="1" x14ac:dyDescent="0.25">
      <c r="A2323" s="10" t="str">
        <f t="shared" si="36"/>
        <v>2016Humboldt1-in-10May PeakCAISO5</v>
      </c>
      <c r="B2323" s="10" t="s">
        <v>57</v>
      </c>
      <c r="C2323" s="10" t="s">
        <v>53</v>
      </c>
      <c r="D2323" s="10" t="s">
        <v>5</v>
      </c>
      <c r="E2323" s="10" t="s">
        <v>1</v>
      </c>
      <c r="F2323">
        <v>5</v>
      </c>
      <c r="G2323">
        <v>0.50039976835250854</v>
      </c>
      <c r="H2323">
        <v>0.50039976835250854</v>
      </c>
      <c r="I2323">
        <v>54.25</v>
      </c>
      <c r="J2323">
        <v>0</v>
      </c>
      <c r="K2323">
        <v>967</v>
      </c>
      <c r="L2323">
        <v>928.61649349000004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 t="s">
        <v>39</v>
      </c>
      <c r="Z2323" s="3"/>
    </row>
    <row r="2324" spans="1:26" hidden="1" x14ac:dyDescent="0.25">
      <c r="A2324" s="10" t="str">
        <f t="shared" si="36"/>
        <v>2016Humboldt1-in-10May PeakPGE5</v>
      </c>
      <c r="B2324" s="10" t="s">
        <v>57</v>
      </c>
      <c r="C2324" s="10" t="s">
        <v>53</v>
      </c>
      <c r="D2324" s="10" t="s">
        <v>5</v>
      </c>
      <c r="E2324" s="10" t="s">
        <v>1</v>
      </c>
      <c r="F2324">
        <v>5</v>
      </c>
      <c r="G2324">
        <v>0.58849030733108521</v>
      </c>
      <c r="H2324">
        <v>0.58849030733108521</v>
      </c>
      <c r="I2324">
        <v>56.3125</v>
      </c>
      <c r="J2324">
        <v>0</v>
      </c>
      <c r="K2324">
        <v>967</v>
      </c>
      <c r="L2324">
        <v>928.61649349000004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 t="s">
        <v>38</v>
      </c>
      <c r="Z2324" s="3"/>
    </row>
    <row r="2325" spans="1:26" hidden="1" x14ac:dyDescent="0.25">
      <c r="A2325" s="10" t="str">
        <f t="shared" si="36"/>
        <v>2016Humboldt1-in-2May PeakPGE5</v>
      </c>
      <c r="B2325" s="10" t="s">
        <v>57</v>
      </c>
      <c r="C2325" s="10" t="s">
        <v>53</v>
      </c>
      <c r="D2325" s="10" t="s">
        <v>5</v>
      </c>
      <c r="E2325" s="10" t="s">
        <v>9</v>
      </c>
      <c r="F2325">
        <v>5</v>
      </c>
      <c r="G2325">
        <v>0.45218035578727722</v>
      </c>
      <c r="H2325">
        <v>0.45218035578727722</v>
      </c>
      <c r="I2325">
        <v>51.9375</v>
      </c>
      <c r="J2325">
        <v>0</v>
      </c>
      <c r="K2325">
        <v>967</v>
      </c>
      <c r="L2325">
        <v>928.61649349000004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 t="s">
        <v>38</v>
      </c>
      <c r="Z2325" s="3"/>
    </row>
    <row r="2326" spans="1:26" hidden="1" x14ac:dyDescent="0.25">
      <c r="A2326" s="10" t="str">
        <f t="shared" si="36"/>
        <v>2016Humboldt1-in-10May PeakCAISO6</v>
      </c>
      <c r="B2326" s="10" t="s">
        <v>57</v>
      </c>
      <c r="C2326" s="10" t="s">
        <v>53</v>
      </c>
      <c r="D2326" s="10" t="s">
        <v>5</v>
      </c>
      <c r="E2326" s="10" t="s">
        <v>1</v>
      </c>
      <c r="F2326">
        <v>6</v>
      </c>
      <c r="G2326">
        <v>0.53960120677947998</v>
      </c>
      <c r="H2326">
        <v>0.53960120677947998</v>
      </c>
      <c r="I2326">
        <v>53.4375</v>
      </c>
      <c r="J2326">
        <v>0</v>
      </c>
      <c r="K2326">
        <v>967</v>
      </c>
      <c r="L2326">
        <v>928.61649349000004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 t="s">
        <v>39</v>
      </c>
      <c r="Z2326" s="3"/>
    </row>
    <row r="2327" spans="1:26" hidden="1" x14ac:dyDescent="0.25">
      <c r="A2327" s="10" t="str">
        <f t="shared" si="36"/>
        <v>2016Humboldt1-in-2May PeakCAISO6</v>
      </c>
      <c r="B2327" s="10" t="s">
        <v>57</v>
      </c>
      <c r="C2327" s="10" t="s">
        <v>53</v>
      </c>
      <c r="D2327" s="10" t="s">
        <v>5</v>
      </c>
      <c r="E2327" s="10" t="s">
        <v>9</v>
      </c>
      <c r="F2327">
        <v>6</v>
      </c>
      <c r="G2327">
        <v>0.49155265092849731</v>
      </c>
      <c r="H2327">
        <v>0.49155265092849731</v>
      </c>
      <c r="I2327">
        <v>53.25</v>
      </c>
      <c r="J2327">
        <v>0</v>
      </c>
      <c r="K2327">
        <v>967</v>
      </c>
      <c r="L2327">
        <v>928.61649349000004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 t="s">
        <v>39</v>
      </c>
      <c r="Z2327" s="3"/>
    </row>
    <row r="2328" spans="1:26" hidden="1" x14ac:dyDescent="0.25">
      <c r="A2328" s="10" t="str">
        <f t="shared" si="36"/>
        <v>2016Humboldt1-in-10May PeakPGE6</v>
      </c>
      <c r="B2328" s="10" t="s">
        <v>57</v>
      </c>
      <c r="C2328" s="10" t="s">
        <v>53</v>
      </c>
      <c r="D2328" s="10" t="s">
        <v>5</v>
      </c>
      <c r="E2328" s="10" t="s">
        <v>1</v>
      </c>
      <c r="F2328">
        <v>6</v>
      </c>
      <c r="G2328">
        <v>0.63459283113479614</v>
      </c>
      <c r="H2328">
        <v>0.63459283113479614</v>
      </c>
      <c r="I2328">
        <v>56</v>
      </c>
      <c r="J2328">
        <v>0</v>
      </c>
      <c r="K2328">
        <v>967</v>
      </c>
      <c r="L2328">
        <v>928.61649349000004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 t="s">
        <v>38</v>
      </c>
      <c r="Z2328" s="3"/>
    </row>
    <row r="2329" spans="1:26" hidden="1" x14ac:dyDescent="0.25">
      <c r="A2329" s="10" t="str">
        <f t="shared" si="36"/>
        <v>2016Humboldt1-in-2May PeakPGE6</v>
      </c>
      <c r="B2329" s="10" t="s">
        <v>57</v>
      </c>
      <c r="C2329" s="10" t="s">
        <v>53</v>
      </c>
      <c r="D2329" s="10" t="s">
        <v>5</v>
      </c>
      <c r="E2329" s="10" t="s">
        <v>9</v>
      </c>
      <c r="F2329">
        <v>6</v>
      </c>
      <c r="G2329">
        <v>0.48760432004928589</v>
      </c>
      <c r="H2329">
        <v>0.48760432004928589</v>
      </c>
      <c r="I2329">
        <v>51.1875</v>
      </c>
      <c r="J2329">
        <v>0</v>
      </c>
      <c r="K2329">
        <v>967</v>
      </c>
      <c r="L2329">
        <v>928.61649349000004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 t="s">
        <v>38</v>
      </c>
      <c r="Z2329" s="3"/>
    </row>
    <row r="2330" spans="1:26" hidden="1" x14ac:dyDescent="0.25">
      <c r="A2330" s="10" t="str">
        <f t="shared" si="36"/>
        <v>2016Humboldt1-in-2May PeakCAISO7</v>
      </c>
      <c r="B2330" s="10" t="s">
        <v>57</v>
      </c>
      <c r="C2330" s="10" t="s">
        <v>53</v>
      </c>
      <c r="D2330" s="10" t="s">
        <v>5</v>
      </c>
      <c r="E2330" s="10" t="s">
        <v>9</v>
      </c>
      <c r="F2330">
        <v>7</v>
      </c>
      <c r="G2330">
        <v>0.58168584108352661</v>
      </c>
      <c r="H2330">
        <v>0.58168584108352661</v>
      </c>
      <c r="I2330">
        <v>53.6875</v>
      </c>
      <c r="J2330">
        <v>0</v>
      </c>
      <c r="K2330">
        <v>967</v>
      </c>
      <c r="L2330">
        <v>928.61649349000004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 t="s">
        <v>39</v>
      </c>
      <c r="Z2330" s="3"/>
    </row>
    <row r="2331" spans="1:26" hidden="1" x14ac:dyDescent="0.25">
      <c r="A2331" s="10" t="str">
        <f t="shared" si="36"/>
        <v>2016Humboldt1-in-10May PeakCAISO7</v>
      </c>
      <c r="B2331" s="10" t="s">
        <v>57</v>
      </c>
      <c r="C2331" s="10" t="s">
        <v>53</v>
      </c>
      <c r="D2331" s="10" t="s">
        <v>5</v>
      </c>
      <c r="E2331" s="10" t="s">
        <v>1</v>
      </c>
      <c r="F2331">
        <v>7</v>
      </c>
      <c r="G2331">
        <v>0.63854485750198364</v>
      </c>
      <c r="H2331">
        <v>0.63854485750198364</v>
      </c>
      <c r="I2331">
        <v>53.9375</v>
      </c>
      <c r="J2331">
        <v>0</v>
      </c>
      <c r="K2331">
        <v>967</v>
      </c>
      <c r="L2331">
        <v>928.61649349000004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 t="s">
        <v>39</v>
      </c>
      <c r="Z2331" s="3"/>
    </row>
    <row r="2332" spans="1:26" hidden="1" x14ac:dyDescent="0.25">
      <c r="A2332" s="10" t="str">
        <f t="shared" si="36"/>
        <v>2016Humboldt1-in-2May PeakPGE7</v>
      </c>
      <c r="B2332" s="10" t="s">
        <v>57</v>
      </c>
      <c r="C2332" s="10" t="s">
        <v>53</v>
      </c>
      <c r="D2332" s="10" t="s">
        <v>5</v>
      </c>
      <c r="E2332" s="10" t="s">
        <v>9</v>
      </c>
      <c r="F2332">
        <v>7</v>
      </c>
      <c r="G2332">
        <v>0.57701349258422852</v>
      </c>
      <c r="H2332">
        <v>0.57701349258422852</v>
      </c>
      <c r="I2332">
        <v>51.75</v>
      </c>
      <c r="J2332">
        <v>0</v>
      </c>
      <c r="K2332">
        <v>967</v>
      </c>
      <c r="L2332">
        <v>928.61649349000004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 t="s">
        <v>38</v>
      </c>
      <c r="Z2332" s="3"/>
    </row>
    <row r="2333" spans="1:26" hidden="1" x14ac:dyDescent="0.25">
      <c r="A2333" s="10" t="str">
        <f t="shared" si="36"/>
        <v>2016Humboldt1-in-10May PeakPGE7</v>
      </c>
      <c r="B2333" s="10" t="s">
        <v>57</v>
      </c>
      <c r="C2333" s="10" t="s">
        <v>53</v>
      </c>
      <c r="D2333" s="10" t="s">
        <v>5</v>
      </c>
      <c r="E2333" s="10" t="s">
        <v>1</v>
      </c>
      <c r="F2333">
        <v>7</v>
      </c>
      <c r="G2333">
        <v>0.75095450878143311</v>
      </c>
      <c r="H2333">
        <v>0.75095450878143311</v>
      </c>
      <c r="I2333">
        <v>56.4375</v>
      </c>
      <c r="J2333">
        <v>0</v>
      </c>
      <c r="K2333">
        <v>967</v>
      </c>
      <c r="L2333">
        <v>928.61649349000004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 t="s">
        <v>38</v>
      </c>
      <c r="Z2333" s="3"/>
    </row>
    <row r="2334" spans="1:26" hidden="1" x14ac:dyDescent="0.25">
      <c r="A2334" s="10" t="str">
        <f t="shared" si="36"/>
        <v>2016Humboldt1-in-2May PeakCAISO8</v>
      </c>
      <c r="B2334" s="10" t="s">
        <v>57</v>
      </c>
      <c r="C2334" s="10" t="s">
        <v>53</v>
      </c>
      <c r="D2334" s="10" t="s">
        <v>5</v>
      </c>
      <c r="E2334" s="10" t="s">
        <v>9</v>
      </c>
      <c r="F2334">
        <v>8</v>
      </c>
      <c r="G2334">
        <v>0.63144475221633911</v>
      </c>
      <c r="H2334">
        <v>0.63144475221633911</v>
      </c>
      <c r="I2334">
        <v>56.75</v>
      </c>
      <c r="J2334">
        <v>0</v>
      </c>
      <c r="K2334">
        <v>967</v>
      </c>
      <c r="L2334">
        <v>928.61649349000004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 t="s">
        <v>39</v>
      </c>
      <c r="Z2334" s="3"/>
    </row>
    <row r="2335" spans="1:26" hidden="1" x14ac:dyDescent="0.25">
      <c r="A2335" s="10" t="str">
        <f t="shared" si="36"/>
        <v>2016Humboldt1-in-10May PeakCAISO8</v>
      </c>
      <c r="B2335" s="10" t="s">
        <v>57</v>
      </c>
      <c r="C2335" s="10" t="s">
        <v>53</v>
      </c>
      <c r="D2335" s="10" t="s">
        <v>5</v>
      </c>
      <c r="E2335" s="10" t="s">
        <v>1</v>
      </c>
      <c r="F2335">
        <v>8</v>
      </c>
      <c r="G2335">
        <v>0.69316756725311279</v>
      </c>
      <c r="H2335">
        <v>0.69316756725311279</v>
      </c>
      <c r="I2335">
        <v>57.875</v>
      </c>
      <c r="J2335">
        <v>0</v>
      </c>
      <c r="K2335">
        <v>967</v>
      </c>
      <c r="L2335">
        <v>928.61649349000004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 t="s">
        <v>39</v>
      </c>
      <c r="Z2335" s="3"/>
    </row>
    <row r="2336" spans="1:26" hidden="1" x14ac:dyDescent="0.25">
      <c r="A2336" s="10" t="str">
        <f t="shared" si="36"/>
        <v>2016Humboldt1-in-2May PeakPGE8</v>
      </c>
      <c r="B2336" s="10" t="s">
        <v>57</v>
      </c>
      <c r="C2336" s="10" t="s">
        <v>53</v>
      </c>
      <c r="D2336" s="10" t="s">
        <v>5</v>
      </c>
      <c r="E2336" s="10" t="s">
        <v>9</v>
      </c>
      <c r="F2336">
        <v>8</v>
      </c>
      <c r="G2336">
        <v>0.62637269496917725</v>
      </c>
      <c r="H2336">
        <v>0.62637269496917725</v>
      </c>
      <c r="I2336">
        <v>55.875</v>
      </c>
      <c r="J2336">
        <v>0</v>
      </c>
      <c r="K2336">
        <v>967</v>
      </c>
      <c r="L2336">
        <v>928.61649349000004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 t="s">
        <v>38</v>
      </c>
      <c r="Z2336" s="3"/>
    </row>
    <row r="2337" spans="1:26" hidden="1" x14ac:dyDescent="0.25">
      <c r="A2337" s="10" t="str">
        <f t="shared" si="36"/>
        <v>2016Humboldt1-in-10May PeakPGE8</v>
      </c>
      <c r="B2337" s="10" t="s">
        <v>57</v>
      </c>
      <c r="C2337" s="10" t="s">
        <v>53</v>
      </c>
      <c r="D2337" s="10" t="s">
        <v>5</v>
      </c>
      <c r="E2337" s="10" t="s">
        <v>1</v>
      </c>
      <c r="F2337">
        <v>8</v>
      </c>
      <c r="G2337">
        <v>0.8151930570602417</v>
      </c>
      <c r="H2337">
        <v>0.8151930570602417</v>
      </c>
      <c r="I2337">
        <v>61.9375</v>
      </c>
      <c r="J2337">
        <v>0</v>
      </c>
      <c r="K2337">
        <v>967</v>
      </c>
      <c r="L2337">
        <v>928.61649349000004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 t="s">
        <v>38</v>
      </c>
      <c r="Z2337" s="3"/>
    </row>
    <row r="2338" spans="1:26" hidden="1" x14ac:dyDescent="0.25">
      <c r="A2338" s="10" t="str">
        <f t="shared" si="36"/>
        <v>2016Humboldt1-in-2May PeakCAISO9</v>
      </c>
      <c r="B2338" s="10" t="s">
        <v>57</v>
      </c>
      <c r="C2338" s="10" t="s">
        <v>53</v>
      </c>
      <c r="D2338" s="10" t="s">
        <v>5</v>
      </c>
      <c r="E2338" s="10" t="s">
        <v>9</v>
      </c>
      <c r="F2338">
        <v>9</v>
      </c>
      <c r="G2338">
        <v>0.60854345560073853</v>
      </c>
      <c r="H2338">
        <v>0.60854345560073853</v>
      </c>
      <c r="I2338">
        <v>60.3125</v>
      </c>
      <c r="J2338">
        <v>0</v>
      </c>
      <c r="K2338">
        <v>967</v>
      </c>
      <c r="L2338">
        <v>928.61649349000004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 t="s">
        <v>39</v>
      </c>
      <c r="Z2338" s="3"/>
    </row>
    <row r="2339" spans="1:26" hidden="1" x14ac:dyDescent="0.25">
      <c r="A2339" s="10" t="str">
        <f t="shared" si="36"/>
        <v>2016Humboldt1-in-10May PeakCAISO9</v>
      </c>
      <c r="B2339" s="10" t="s">
        <v>57</v>
      </c>
      <c r="C2339" s="10" t="s">
        <v>53</v>
      </c>
      <c r="D2339" s="10" t="s">
        <v>5</v>
      </c>
      <c r="E2339" s="10" t="s">
        <v>1</v>
      </c>
      <c r="F2339">
        <v>9</v>
      </c>
      <c r="G2339">
        <v>0.66802769899368286</v>
      </c>
      <c r="H2339">
        <v>0.66802769899368286</v>
      </c>
      <c r="I2339">
        <v>63.0625</v>
      </c>
      <c r="J2339">
        <v>0</v>
      </c>
      <c r="K2339">
        <v>967</v>
      </c>
      <c r="L2339">
        <v>928.61649349000004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 t="s">
        <v>39</v>
      </c>
      <c r="Z2339" s="3"/>
    </row>
    <row r="2340" spans="1:26" hidden="1" x14ac:dyDescent="0.25">
      <c r="A2340" s="10" t="str">
        <f t="shared" si="36"/>
        <v>2016Humboldt1-in-10May PeakPGE9</v>
      </c>
      <c r="B2340" s="10" t="s">
        <v>57</v>
      </c>
      <c r="C2340" s="10" t="s">
        <v>53</v>
      </c>
      <c r="D2340" s="10" t="s">
        <v>5</v>
      </c>
      <c r="E2340" s="10" t="s">
        <v>1</v>
      </c>
      <c r="F2340">
        <v>9</v>
      </c>
      <c r="G2340">
        <v>0.78562754392623901</v>
      </c>
      <c r="H2340">
        <v>0.78562754392623901</v>
      </c>
      <c r="I2340">
        <v>68.125</v>
      </c>
      <c r="J2340">
        <v>0</v>
      </c>
      <c r="K2340">
        <v>967</v>
      </c>
      <c r="L2340">
        <v>928.61649349000004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 t="s">
        <v>38</v>
      </c>
      <c r="Z2340" s="3"/>
    </row>
    <row r="2341" spans="1:26" hidden="1" x14ac:dyDescent="0.25">
      <c r="A2341" s="10" t="str">
        <f t="shared" si="36"/>
        <v>2016Humboldt1-in-2May PeakPGE9</v>
      </c>
      <c r="B2341" s="10" t="s">
        <v>57</v>
      </c>
      <c r="C2341" s="10" t="s">
        <v>53</v>
      </c>
      <c r="D2341" s="10" t="s">
        <v>5</v>
      </c>
      <c r="E2341" s="10" t="s">
        <v>9</v>
      </c>
      <c r="F2341">
        <v>9</v>
      </c>
      <c r="G2341">
        <v>0.60365533828735352</v>
      </c>
      <c r="H2341">
        <v>0.60365533828735352</v>
      </c>
      <c r="I2341">
        <v>60.4375</v>
      </c>
      <c r="J2341">
        <v>0</v>
      </c>
      <c r="K2341">
        <v>967</v>
      </c>
      <c r="L2341">
        <v>928.61649349000004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 t="s">
        <v>38</v>
      </c>
      <c r="Z2341" s="3"/>
    </row>
    <row r="2342" spans="1:26" hidden="1" x14ac:dyDescent="0.25">
      <c r="A2342" s="10" t="str">
        <f t="shared" si="36"/>
        <v>2016Humboldt1-in-10May PeakCAISO10</v>
      </c>
      <c r="B2342" s="10" t="s">
        <v>57</v>
      </c>
      <c r="C2342" s="10" t="s">
        <v>53</v>
      </c>
      <c r="D2342" s="10" t="s">
        <v>5</v>
      </c>
      <c r="E2342" s="10" t="s">
        <v>1</v>
      </c>
      <c r="F2342">
        <v>10</v>
      </c>
      <c r="G2342">
        <v>0.7006719708442688</v>
      </c>
      <c r="H2342">
        <v>0.7006719708442688</v>
      </c>
      <c r="I2342">
        <v>67.0625</v>
      </c>
      <c r="J2342">
        <v>0</v>
      </c>
      <c r="K2342">
        <v>967</v>
      </c>
      <c r="L2342">
        <v>928.61649349000004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 t="s">
        <v>39</v>
      </c>
      <c r="Z2342" s="3"/>
    </row>
    <row r="2343" spans="1:26" hidden="1" x14ac:dyDescent="0.25">
      <c r="A2343" s="10" t="str">
        <f t="shared" si="36"/>
        <v>2016Humboldt1-in-2May PeakCAISO10</v>
      </c>
      <c r="B2343" s="10" t="s">
        <v>57</v>
      </c>
      <c r="C2343" s="10" t="s">
        <v>53</v>
      </c>
      <c r="D2343" s="10" t="s">
        <v>5</v>
      </c>
      <c r="E2343" s="10" t="s">
        <v>9</v>
      </c>
      <c r="F2343">
        <v>10</v>
      </c>
      <c r="G2343">
        <v>0.63828086853027344</v>
      </c>
      <c r="H2343">
        <v>0.63828086853027344</v>
      </c>
      <c r="I2343">
        <v>63.6875</v>
      </c>
      <c r="J2343">
        <v>0</v>
      </c>
      <c r="K2343">
        <v>967</v>
      </c>
      <c r="L2343">
        <v>928.61649349000004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 t="s">
        <v>39</v>
      </c>
      <c r="Z2343" s="3"/>
    </row>
    <row r="2344" spans="1:26" hidden="1" x14ac:dyDescent="0.25">
      <c r="A2344" s="10" t="str">
        <f t="shared" si="36"/>
        <v>2016Humboldt1-in-10May PeakPGE10</v>
      </c>
      <c r="B2344" s="10" t="s">
        <v>57</v>
      </c>
      <c r="C2344" s="10" t="s">
        <v>53</v>
      </c>
      <c r="D2344" s="10" t="s">
        <v>5</v>
      </c>
      <c r="E2344" s="10" t="s">
        <v>1</v>
      </c>
      <c r="F2344">
        <v>10</v>
      </c>
      <c r="G2344">
        <v>0.82401847839355469</v>
      </c>
      <c r="H2344">
        <v>0.82401847839355469</v>
      </c>
      <c r="I2344">
        <v>73.0625</v>
      </c>
      <c r="J2344">
        <v>0</v>
      </c>
      <c r="K2344">
        <v>967</v>
      </c>
      <c r="L2344">
        <v>928.61649349000004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 t="s">
        <v>38</v>
      </c>
      <c r="Z2344" s="3"/>
    </row>
    <row r="2345" spans="1:26" hidden="1" x14ac:dyDescent="0.25">
      <c r="A2345" s="10" t="str">
        <f t="shared" si="36"/>
        <v>2016Humboldt1-in-2May PeakPGE10</v>
      </c>
      <c r="B2345" s="10" t="s">
        <v>57</v>
      </c>
      <c r="C2345" s="10" t="s">
        <v>53</v>
      </c>
      <c r="D2345" s="10" t="s">
        <v>5</v>
      </c>
      <c r="E2345" s="10" t="s">
        <v>9</v>
      </c>
      <c r="F2345">
        <v>10</v>
      </c>
      <c r="G2345">
        <v>0.63315397500991821</v>
      </c>
      <c r="H2345">
        <v>0.63315397500991821</v>
      </c>
      <c r="I2345">
        <v>64.25</v>
      </c>
      <c r="J2345">
        <v>0</v>
      </c>
      <c r="K2345">
        <v>967</v>
      </c>
      <c r="L2345">
        <v>928.61649349000004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 t="s">
        <v>38</v>
      </c>
      <c r="Z2345" s="3"/>
    </row>
    <row r="2346" spans="1:26" hidden="1" x14ac:dyDescent="0.25">
      <c r="A2346" s="10" t="str">
        <f t="shared" si="36"/>
        <v>2016Humboldt1-in-10May PeakCAISO11</v>
      </c>
      <c r="B2346" s="10" t="s">
        <v>57</v>
      </c>
      <c r="C2346" s="10" t="s">
        <v>53</v>
      </c>
      <c r="D2346" s="10" t="s">
        <v>5</v>
      </c>
      <c r="E2346" s="10" t="s">
        <v>1</v>
      </c>
      <c r="F2346">
        <v>11</v>
      </c>
      <c r="G2346">
        <v>0.74268466234207153</v>
      </c>
      <c r="H2346">
        <v>0.74268466234207153</v>
      </c>
      <c r="I2346">
        <v>70.0625</v>
      </c>
      <c r="J2346">
        <v>0</v>
      </c>
      <c r="K2346">
        <v>967</v>
      </c>
      <c r="L2346">
        <v>928.61649349000004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 t="s">
        <v>39</v>
      </c>
      <c r="Z2346" s="3"/>
    </row>
    <row r="2347" spans="1:26" hidden="1" x14ac:dyDescent="0.25">
      <c r="A2347" s="10" t="str">
        <f t="shared" si="36"/>
        <v>2016Humboldt1-in-2May PeakCAISO11</v>
      </c>
      <c r="B2347" s="10" t="s">
        <v>57</v>
      </c>
      <c r="C2347" s="10" t="s">
        <v>53</v>
      </c>
      <c r="D2347" s="10" t="s">
        <v>5</v>
      </c>
      <c r="E2347" s="10" t="s">
        <v>9</v>
      </c>
      <c r="F2347">
        <v>11</v>
      </c>
      <c r="G2347">
        <v>0.67655259370803833</v>
      </c>
      <c r="H2347">
        <v>0.67655259370803833</v>
      </c>
      <c r="I2347">
        <v>68</v>
      </c>
      <c r="J2347">
        <v>0</v>
      </c>
      <c r="K2347">
        <v>967</v>
      </c>
      <c r="L2347">
        <v>928.61649349000004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 t="s">
        <v>39</v>
      </c>
      <c r="Z2347" s="3"/>
    </row>
    <row r="2348" spans="1:26" hidden="1" x14ac:dyDescent="0.25">
      <c r="A2348" s="10" t="str">
        <f t="shared" si="36"/>
        <v>2016Humboldt1-in-10May PeakPGE11</v>
      </c>
      <c r="B2348" s="10" t="s">
        <v>57</v>
      </c>
      <c r="C2348" s="10" t="s">
        <v>53</v>
      </c>
      <c r="D2348" s="10" t="s">
        <v>5</v>
      </c>
      <c r="E2348" s="10" t="s">
        <v>1</v>
      </c>
      <c r="F2348">
        <v>11</v>
      </c>
      <c r="G2348">
        <v>0.87342709302902222</v>
      </c>
      <c r="H2348">
        <v>0.87342709302902222</v>
      </c>
      <c r="I2348">
        <v>76.8125</v>
      </c>
      <c r="J2348">
        <v>0</v>
      </c>
      <c r="K2348">
        <v>967</v>
      </c>
      <c r="L2348">
        <v>928.61649349000004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 t="s">
        <v>38</v>
      </c>
      <c r="Z2348" s="3"/>
    </row>
    <row r="2349" spans="1:26" hidden="1" x14ac:dyDescent="0.25">
      <c r="A2349" s="10" t="str">
        <f t="shared" si="36"/>
        <v>2016Humboldt1-in-2May PeakPGE11</v>
      </c>
      <c r="B2349" s="10" t="s">
        <v>57</v>
      </c>
      <c r="C2349" s="10" t="s">
        <v>53</v>
      </c>
      <c r="D2349" s="10" t="s">
        <v>5</v>
      </c>
      <c r="E2349" s="10" t="s">
        <v>9</v>
      </c>
      <c r="F2349">
        <v>11</v>
      </c>
      <c r="G2349">
        <v>0.67111819982528687</v>
      </c>
      <c r="H2349">
        <v>0.67111819982528687</v>
      </c>
      <c r="I2349">
        <v>68.125</v>
      </c>
      <c r="J2349">
        <v>0</v>
      </c>
      <c r="K2349">
        <v>967</v>
      </c>
      <c r="L2349">
        <v>928.61649349000004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 t="s">
        <v>38</v>
      </c>
      <c r="Z2349" s="3"/>
    </row>
    <row r="2350" spans="1:26" hidden="1" x14ac:dyDescent="0.25">
      <c r="A2350" s="10" t="str">
        <f t="shared" si="36"/>
        <v>2016Humboldt1-in-2May PeakCAISO12</v>
      </c>
      <c r="B2350" s="10" t="s">
        <v>57</v>
      </c>
      <c r="C2350" s="10" t="s">
        <v>53</v>
      </c>
      <c r="D2350" s="10" t="s">
        <v>5</v>
      </c>
      <c r="E2350" s="10" t="s">
        <v>9</v>
      </c>
      <c r="F2350">
        <v>12</v>
      </c>
      <c r="G2350">
        <v>0.78866058588027954</v>
      </c>
      <c r="H2350">
        <v>0.78866058588027954</v>
      </c>
      <c r="I2350">
        <v>71.25</v>
      </c>
      <c r="J2350">
        <v>0</v>
      </c>
      <c r="K2350">
        <v>967</v>
      </c>
      <c r="L2350">
        <v>928.61649349000004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 t="s">
        <v>39</v>
      </c>
      <c r="Z2350" s="3"/>
    </row>
    <row r="2351" spans="1:26" hidden="1" x14ac:dyDescent="0.25">
      <c r="A2351" s="10" t="str">
        <f t="shared" si="36"/>
        <v>2016Humboldt1-in-10May PeakCAISO12</v>
      </c>
      <c r="B2351" s="10" t="s">
        <v>57</v>
      </c>
      <c r="C2351" s="10" t="s">
        <v>53</v>
      </c>
      <c r="D2351" s="10" t="s">
        <v>5</v>
      </c>
      <c r="E2351" s="10" t="s">
        <v>1</v>
      </c>
      <c r="F2351">
        <v>12</v>
      </c>
      <c r="G2351">
        <v>0.86575108766555786</v>
      </c>
      <c r="H2351">
        <v>0.86575108766555786</v>
      </c>
      <c r="I2351">
        <v>73.375</v>
      </c>
      <c r="J2351">
        <v>0</v>
      </c>
      <c r="K2351">
        <v>967</v>
      </c>
      <c r="L2351">
        <v>928.61649349000004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 t="s">
        <v>39</v>
      </c>
      <c r="Z2351" s="3"/>
    </row>
    <row r="2352" spans="1:26" hidden="1" x14ac:dyDescent="0.25">
      <c r="A2352" s="10" t="str">
        <f t="shared" si="36"/>
        <v>2016Humboldt1-in-10May PeakPGE12</v>
      </c>
      <c r="B2352" s="10" t="s">
        <v>57</v>
      </c>
      <c r="C2352" s="10" t="s">
        <v>53</v>
      </c>
      <c r="D2352" s="10" t="s">
        <v>5</v>
      </c>
      <c r="E2352" s="10" t="s">
        <v>1</v>
      </c>
      <c r="F2352">
        <v>12</v>
      </c>
      <c r="G2352">
        <v>1.0181581974029541</v>
      </c>
      <c r="H2352">
        <v>1.0181581974029541</v>
      </c>
      <c r="I2352">
        <v>80.6875</v>
      </c>
      <c r="J2352">
        <v>0</v>
      </c>
      <c r="K2352">
        <v>967</v>
      </c>
      <c r="L2352">
        <v>928.61649349000004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 t="s">
        <v>38</v>
      </c>
      <c r="Z2352" s="3"/>
    </row>
    <row r="2353" spans="1:26" hidden="1" x14ac:dyDescent="0.25">
      <c r="A2353" s="10" t="str">
        <f t="shared" si="36"/>
        <v>2016Humboldt1-in-2May PeakPGE12</v>
      </c>
      <c r="B2353" s="10" t="s">
        <v>57</v>
      </c>
      <c r="C2353" s="10" t="s">
        <v>53</v>
      </c>
      <c r="D2353" s="10" t="s">
        <v>5</v>
      </c>
      <c r="E2353" s="10" t="s">
        <v>9</v>
      </c>
      <c r="F2353">
        <v>12</v>
      </c>
      <c r="G2353">
        <v>0.78232574462890625</v>
      </c>
      <c r="H2353">
        <v>0.78232574462890625</v>
      </c>
      <c r="I2353">
        <v>71.75</v>
      </c>
      <c r="J2353">
        <v>0</v>
      </c>
      <c r="K2353">
        <v>967</v>
      </c>
      <c r="L2353">
        <v>928.61649349000004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 t="s">
        <v>38</v>
      </c>
      <c r="Z2353" s="3"/>
    </row>
    <row r="2354" spans="1:26" hidden="1" x14ac:dyDescent="0.25">
      <c r="A2354" s="10" t="str">
        <f t="shared" si="36"/>
        <v>2016Humboldt1-in-2May PeakCAISO13</v>
      </c>
      <c r="B2354" s="10" t="s">
        <v>57</v>
      </c>
      <c r="C2354" s="10" t="s">
        <v>53</v>
      </c>
      <c r="D2354" s="10" t="s">
        <v>5</v>
      </c>
      <c r="E2354" s="10" t="s">
        <v>9</v>
      </c>
      <c r="F2354">
        <v>13</v>
      </c>
      <c r="G2354">
        <v>0.97134226560592651</v>
      </c>
      <c r="H2354">
        <v>0.97134226560592651</v>
      </c>
      <c r="I2354">
        <v>73.25</v>
      </c>
      <c r="J2354">
        <v>0</v>
      </c>
      <c r="K2354">
        <v>967</v>
      </c>
      <c r="L2354">
        <v>928.61649349000004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 t="s">
        <v>39</v>
      </c>
      <c r="Z2354" s="3"/>
    </row>
    <row r="2355" spans="1:26" hidden="1" x14ac:dyDescent="0.25">
      <c r="A2355" s="10" t="str">
        <f t="shared" si="36"/>
        <v>2016Humboldt1-in-10May PeakCAISO13</v>
      </c>
      <c r="B2355" s="10" t="s">
        <v>57</v>
      </c>
      <c r="C2355" s="10" t="s">
        <v>53</v>
      </c>
      <c r="D2355" s="10" t="s">
        <v>5</v>
      </c>
      <c r="E2355" s="10" t="s">
        <v>1</v>
      </c>
      <c r="F2355">
        <v>13</v>
      </c>
      <c r="G2355">
        <v>1.0662896633148193</v>
      </c>
      <c r="H2355">
        <v>1.0662896633148193</v>
      </c>
      <c r="I2355">
        <v>76.75</v>
      </c>
      <c r="J2355">
        <v>0</v>
      </c>
      <c r="K2355">
        <v>967</v>
      </c>
      <c r="L2355">
        <v>928.61649349000004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 t="s">
        <v>39</v>
      </c>
      <c r="Z2355" s="3"/>
    </row>
    <row r="2356" spans="1:26" hidden="1" x14ac:dyDescent="0.25">
      <c r="A2356" s="10" t="str">
        <f t="shared" si="36"/>
        <v>2016Humboldt1-in-10May PeakPGE13</v>
      </c>
      <c r="B2356" s="10" t="s">
        <v>57</v>
      </c>
      <c r="C2356" s="10" t="s">
        <v>53</v>
      </c>
      <c r="D2356" s="10" t="s">
        <v>5</v>
      </c>
      <c r="E2356" s="10" t="s">
        <v>1</v>
      </c>
      <c r="F2356">
        <v>13</v>
      </c>
      <c r="G2356">
        <v>1.2539997100830078</v>
      </c>
      <c r="H2356">
        <v>1.2539997100830078</v>
      </c>
      <c r="I2356">
        <v>83.6875</v>
      </c>
      <c r="J2356">
        <v>0</v>
      </c>
      <c r="K2356">
        <v>967</v>
      </c>
      <c r="L2356">
        <v>928.61649349000004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 t="s">
        <v>38</v>
      </c>
      <c r="Z2356" s="3"/>
    </row>
    <row r="2357" spans="1:26" hidden="1" x14ac:dyDescent="0.25">
      <c r="A2357" s="10" t="str">
        <f t="shared" si="36"/>
        <v>2016Humboldt1-in-2May PeakPGE13</v>
      </c>
      <c r="B2357" s="10" t="s">
        <v>57</v>
      </c>
      <c r="C2357" s="10" t="s">
        <v>53</v>
      </c>
      <c r="D2357" s="10" t="s">
        <v>5</v>
      </c>
      <c r="E2357" s="10" t="s">
        <v>9</v>
      </c>
      <c r="F2357">
        <v>13</v>
      </c>
      <c r="G2357">
        <v>0.96354001760482788</v>
      </c>
      <c r="H2357">
        <v>0.96354001760482788</v>
      </c>
      <c r="I2357">
        <v>74.5625</v>
      </c>
      <c r="J2357">
        <v>0</v>
      </c>
      <c r="K2357">
        <v>967</v>
      </c>
      <c r="L2357">
        <v>928.61649349000004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 t="s">
        <v>38</v>
      </c>
      <c r="Z2357" s="3"/>
    </row>
    <row r="2358" spans="1:26" hidden="1" x14ac:dyDescent="0.25">
      <c r="A2358" s="10" t="str">
        <f t="shared" si="36"/>
        <v>2016Humboldt1-in-10May PeakCAISO14</v>
      </c>
      <c r="B2358" s="10" t="s">
        <v>57</v>
      </c>
      <c r="C2358" s="10" t="s">
        <v>53</v>
      </c>
      <c r="D2358" s="10" t="s">
        <v>5</v>
      </c>
      <c r="E2358" s="10" t="s">
        <v>1</v>
      </c>
      <c r="F2358">
        <v>14</v>
      </c>
      <c r="G2358">
        <v>1.3149791955947876</v>
      </c>
      <c r="H2358">
        <v>1.3280429840087891</v>
      </c>
      <c r="I2358">
        <v>78.1875</v>
      </c>
      <c r="J2358">
        <v>0.10273714363574982</v>
      </c>
      <c r="K2358">
        <v>967</v>
      </c>
      <c r="L2358">
        <v>928.61649349000004</v>
      </c>
      <c r="M2358">
        <v>-1.306384801864624E-2</v>
      </c>
      <c r="N2358">
        <v>-0.14473177492618561</v>
      </c>
      <c r="O2358">
        <v>-6.6939204931259155E-2</v>
      </c>
      <c r="P2358">
        <v>-1.306384801864624E-2</v>
      </c>
      <c r="Q2358">
        <v>4.0811508893966675E-2</v>
      </c>
      <c r="R2358">
        <v>0.11860407888889313</v>
      </c>
      <c r="S2358" t="s">
        <v>39</v>
      </c>
      <c r="Z2358" s="3"/>
    </row>
    <row r="2359" spans="1:26" hidden="1" x14ac:dyDescent="0.25">
      <c r="A2359" s="10" t="str">
        <f t="shared" si="36"/>
        <v>2016Humboldt1-in-2May PeakCAISO14</v>
      </c>
      <c r="B2359" s="10" t="s">
        <v>57</v>
      </c>
      <c r="C2359" s="10" t="s">
        <v>53</v>
      </c>
      <c r="D2359" s="10" t="s">
        <v>5</v>
      </c>
      <c r="E2359" s="10" t="s">
        <v>9</v>
      </c>
      <c r="F2359">
        <v>14</v>
      </c>
      <c r="G2359">
        <v>1.1978874206542969</v>
      </c>
      <c r="H2359">
        <v>1.2518060207366943</v>
      </c>
      <c r="I2359">
        <v>75.25</v>
      </c>
      <c r="J2359">
        <v>0.10273714363574982</v>
      </c>
      <c r="K2359">
        <v>967</v>
      </c>
      <c r="L2359">
        <v>928.61649349000004</v>
      </c>
      <c r="M2359">
        <v>-5.3918633610010147E-2</v>
      </c>
      <c r="N2359">
        <v>-0.18558655679225922</v>
      </c>
      <c r="O2359">
        <v>-0.10779399424791336</v>
      </c>
      <c r="P2359">
        <v>-5.3918633610010147E-2</v>
      </c>
      <c r="Q2359">
        <v>-4.3275485950289294E-5</v>
      </c>
      <c r="R2359">
        <v>7.7749289572238922E-2</v>
      </c>
      <c r="S2359" t="s">
        <v>39</v>
      </c>
      <c r="Z2359" s="3"/>
    </row>
    <row r="2360" spans="1:26" hidden="1" x14ac:dyDescent="0.25">
      <c r="A2360" s="10" t="str">
        <f t="shared" si="36"/>
        <v>2016Humboldt1-in-2May PeakPGE14</v>
      </c>
      <c r="B2360" s="10" t="s">
        <v>57</v>
      </c>
      <c r="C2360" s="10" t="s">
        <v>53</v>
      </c>
      <c r="D2360" s="10" t="s">
        <v>5</v>
      </c>
      <c r="E2360" s="10" t="s">
        <v>9</v>
      </c>
      <c r="F2360">
        <v>14</v>
      </c>
      <c r="G2360">
        <v>1.1882654428482056</v>
      </c>
      <c r="H2360">
        <v>1.2370468378067017</v>
      </c>
      <c r="I2360">
        <v>76.625</v>
      </c>
      <c r="J2360">
        <v>0.10273714363574982</v>
      </c>
      <c r="K2360">
        <v>967</v>
      </c>
      <c r="L2360">
        <v>928.61649349000004</v>
      </c>
      <c r="M2360">
        <v>-4.8781421035528183E-2</v>
      </c>
      <c r="N2360">
        <v>-0.18044935166835785</v>
      </c>
      <c r="O2360">
        <v>-0.1026567816734314</v>
      </c>
      <c r="P2360">
        <v>-4.8781421035528183E-2</v>
      </c>
      <c r="Q2360">
        <v>5.093937274068594E-3</v>
      </c>
      <c r="R2360">
        <v>8.2886502146720886E-2</v>
      </c>
      <c r="S2360" t="s">
        <v>38</v>
      </c>
      <c r="Z2360" s="3"/>
    </row>
    <row r="2361" spans="1:26" hidden="1" x14ac:dyDescent="0.25">
      <c r="A2361" s="10" t="str">
        <f t="shared" si="36"/>
        <v>2016Humboldt1-in-10May PeakPGE14</v>
      </c>
      <c r="B2361" s="10" t="s">
        <v>57</v>
      </c>
      <c r="C2361" s="10" t="s">
        <v>53</v>
      </c>
      <c r="D2361" s="10" t="s">
        <v>5</v>
      </c>
      <c r="E2361" s="10" t="s">
        <v>1</v>
      </c>
      <c r="F2361">
        <v>14</v>
      </c>
      <c r="G2361">
        <v>1.5464686155319214</v>
      </c>
      <c r="H2361">
        <v>1.4528694152832031</v>
      </c>
      <c r="I2361">
        <v>85.5</v>
      </c>
      <c r="J2361">
        <v>0.10273714363574982</v>
      </c>
      <c r="K2361">
        <v>967</v>
      </c>
      <c r="L2361">
        <v>928.61649349000004</v>
      </c>
      <c r="M2361">
        <v>9.3599207699298859E-2</v>
      </c>
      <c r="N2361">
        <v>-3.8068715482950211E-2</v>
      </c>
      <c r="O2361">
        <v>3.9723850786685944E-2</v>
      </c>
      <c r="P2361">
        <v>9.3599207699298859E-2</v>
      </c>
      <c r="Q2361">
        <v>0.14747457206249237</v>
      </c>
      <c r="R2361">
        <v>0.22526712715625763</v>
      </c>
      <c r="S2361" t="s">
        <v>38</v>
      </c>
      <c r="Z2361" s="3"/>
    </row>
    <row r="2362" spans="1:26" hidden="1" x14ac:dyDescent="0.25">
      <c r="A2362" s="10" t="str">
        <f t="shared" si="36"/>
        <v>2016Humboldt1-in-2May PeakCAISO15</v>
      </c>
      <c r="B2362" s="10" t="s">
        <v>57</v>
      </c>
      <c r="C2362" s="10" t="s">
        <v>53</v>
      </c>
      <c r="D2362" s="10" t="s">
        <v>5</v>
      </c>
      <c r="E2362" s="10" t="s">
        <v>9</v>
      </c>
      <c r="F2362">
        <v>15</v>
      </c>
      <c r="G2362">
        <v>1.4808977842330933</v>
      </c>
      <c r="H2362">
        <v>1.5059454441070557</v>
      </c>
      <c r="I2362">
        <v>76.6875</v>
      </c>
      <c r="J2362">
        <v>0.1230589896440506</v>
      </c>
      <c r="K2362">
        <v>967</v>
      </c>
      <c r="L2362">
        <v>928.61649349000004</v>
      </c>
      <c r="M2362">
        <v>-2.5047702714800835E-2</v>
      </c>
      <c r="N2362">
        <v>-0.18276010453701019</v>
      </c>
      <c r="O2362">
        <v>-8.9579835534095764E-2</v>
      </c>
      <c r="P2362">
        <v>-2.5047702714800835E-2</v>
      </c>
      <c r="Q2362">
        <v>3.9484430104494095E-2</v>
      </c>
      <c r="R2362">
        <v>0.13266469538211823</v>
      </c>
      <c r="S2362" t="s">
        <v>39</v>
      </c>
      <c r="Z2362" s="3"/>
    </row>
    <row r="2363" spans="1:26" hidden="1" x14ac:dyDescent="0.25">
      <c r="A2363" s="10" t="str">
        <f t="shared" si="36"/>
        <v>2016Humboldt1-in-10May PeakCAISO15</v>
      </c>
      <c r="B2363" s="10" t="s">
        <v>57</v>
      </c>
      <c r="C2363" s="10" t="s">
        <v>53</v>
      </c>
      <c r="D2363" s="10" t="s">
        <v>5</v>
      </c>
      <c r="E2363" s="10" t="s">
        <v>1</v>
      </c>
      <c r="F2363">
        <v>15</v>
      </c>
      <c r="G2363">
        <v>1.6256533861160278</v>
      </c>
      <c r="H2363">
        <v>1.6105252504348755</v>
      </c>
      <c r="I2363">
        <v>78.625</v>
      </c>
      <c r="J2363">
        <v>0.1230589896440506</v>
      </c>
      <c r="K2363">
        <v>967</v>
      </c>
      <c r="L2363">
        <v>928.61649349000004</v>
      </c>
      <c r="M2363">
        <v>1.5128131024539471E-2</v>
      </c>
      <c r="N2363">
        <v>-0.14258426427841187</v>
      </c>
      <c r="O2363">
        <v>-4.9404002726078033E-2</v>
      </c>
      <c r="P2363">
        <v>1.5128131024539471E-2</v>
      </c>
      <c r="Q2363">
        <v>7.9660266637802124E-2</v>
      </c>
      <c r="R2363">
        <v>0.17284053564071655</v>
      </c>
      <c r="S2363" t="s">
        <v>39</v>
      </c>
      <c r="Z2363" s="3"/>
    </row>
    <row r="2364" spans="1:26" hidden="1" x14ac:dyDescent="0.25">
      <c r="A2364" s="10" t="str">
        <f t="shared" si="36"/>
        <v>2016Humboldt1-in-10May PeakPGE15</v>
      </c>
      <c r="B2364" s="10" t="s">
        <v>57</v>
      </c>
      <c r="C2364" s="10" t="s">
        <v>53</v>
      </c>
      <c r="D2364" s="10" t="s">
        <v>5</v>
      </c>
      <c r="E2364" s="10" t="s">
        <v>1</v>
      </c>
      <c r="F2364">
        <v>15</v>
      </c>
      <c r="G2364">
        <v>1.9118340015411377</v>
      </c>
      <c r="H2364">
        <v>1.7617626190185547</v>
      </c>
      <c r="I2364">
        <v>86.125</v>
      </c>
      <c r="J2364">
        <v>0.1230589896440506</v>
      </c>
      <c r="K2364">
        <v>967</v>
      </c>
      <c r="L2364">
        <v>928.61649349000004</v>
      </c>
      <c r="M2364">
        <v>0.15007133781909943</v>
      </c>
      <c r="N2364">
        <v>-7.6410635374486446E-3</v>
      </c>
      <c r="O2364">
        <v>8.5539206862449646E-2</v>
      </c>
      <c r="P2364">
        <v>0.15007133781909943</v>
      </c>
      <c r="Q2364">
        <v>0.21460346877574921</v>
      </c>
      <c r="R2364">
        <v>0.30778375267982483</v>
      </c>
      <c r="S2364" t="s">
        <v>38</v>
      </c>
      <c r="Z2364" s="3"/>
    </row>
    <row r="2365" spans="1:26" hidden="1" x14ac:dyDescent="0.25">
      <c r="A2365" s="10" t="str">
        <f t="shared" si="36"/>
        <v>2016Humboldt1-in-2May PeakPGE15</v>
      </c>
      <c r="B2365" s="10" t="s">
        <v>57</v>
      </c>
      <c r="C2365" s="10" t="s">
        <v>53</v>
      </c>
      <c r="D2365" s="10" t="s">
        <v>5</v>
      </c>
      <c r="E2365" s="10" t="s">
        <v>9</v>
      </c>
      <c r="F2365">
        <v>15</v>
      </c>
      <c r="G2365">
        <v>1.4690024852752686</v>
      </c>
      <c r="H2365">
        <v>1.4936444759368896</v>
      </c>
      <c r="I2365">
        <v>77.625</v>
      </c>
      <c r="J2365">
        <v>0.1230589896440506</v>
      </c>
      <c r="K2365">
        <v>967</v>
      </c>
      <c r="L2365">
        <v>928.61649349000004</v>
      </c>
      <c r="M2365">
        <v>-2.4641972035169601E-2</v>
      </c>
      <c r="N2365">
        <v>-0.18235437572002411</v>
      </c>
      <c r="O2365">
        <v>-8.917410671710968E-2</v>
      </c>
      <c r="P2365">
        <v>-2.4641972035169601E-2</v>
      </c>
      <c r="Q2365">
        <v>3.9890162646770477E-2</v>
      </c>
      <c r="R2365">
        <v>0.13307042419910431</v>
      </c>
      <c r="S2365" t="s">
        <v>38</v>
      </c>
      <c r="Z2365" s="3"/>
    </row>
    <row r="2366" spans="1:26" hidden="1" x14ac:dyDescent="0.25">
      <c r="A2366" s="10" t="str">
        <f t="shared" si="36"/>
        <v>2016Humboldt1-in-10May PeakCAISO16</v>
      </c>
      <c r="B2366" s="10" t="s">
        <v>57</v>
      </c>
      <c r="C2366" s="10" t="s">
        <v>53</v>
      </c>
      <c r="D2366" s="10" t="s">
        <v>5</v>
      </c>
      <c r="E2366" s="10" t="s">
        <v>1</v>
      </c>
      <c r="F2366">
        <v>16</v>
      </c>
      <c r="G2366">
        <v>1.919511079788208</v>
      </c>
      <c r="H2366">
        <v>1.9515016078948975</v>
      </c>
      <c r="I2366">
        <v>77.875</v>
      </c>
      <c r="J2366">
        <v>0.15615223348140717</v>
      </c>
      <c r="K2366">
        <v>967</v>
      </c>
      <c r="L2366">
        <v>928.61649349000004</v>
      </c>
      <c r="M2366">
        <v>-3.1990572810173035E-2</v>
      </c>
      <c r="N2366">
        <v>-0.23211526870727539</v>
      </c>
      <c r="O2366">
        <v>-0.11387680470943451</v>
      </c>
      <c r="P2366">
        <v>-3.1990572810173035E-2</v>
      </c>
      <c r="Q2366">
        <v>4.989565908908844E-2</v>
      </c>
      <c r="R2366">
        <v>0.16813412308692932</v>
      </c>
      <c r="S2366" t="s">
        <v>39</v>
      </c>
      <c r="Z2366" s="3"/>
    </row>
    <row r="2367" spans="1:26" hidden="1" x14ac:dyDescent="0.25">
      <c r="A2367" s="10" t="str">
        <f t="shared" si="36"/>
        <v>2016Humboldt1-in-2May PeakCAISO16</v>
      </c>
      <c r="B2367" s="10" t="s">
        <v>57</v>
      </c>
      <c r="C2367" s="10" t="s">
        <v>53</v>
      </c>
      <c r="D2367" s="10" t="s">
        <v>5</v>
      </c>
      <c r="E2367" s="10" t="s">
        <v>9</v>
      </c>
      <c r="F2367">
        <v>16</v>
      </c>
      <c r="G2367">
        <v>1.7485889196395874</v>
      </c>
      <c r="H2367">
        <v>1.8161312341690063</v>
      </c>
      <c r="I2367">
        <v>76.8125</v>
      </c>
      <c r="J2367">
        <v>0.15615223348140717</v>
      </c>
      <c r="K2367">
        <v>967</v>
      </c>
      <c r="L2367">
        <v>928.61649349000004</v>
      </c>
      <c r="M2367">
        <v>-6.7542336881160736E-2</v>
      </c>
      <c r="N2367">
        <v>-0.2676670253276825</v>
      </c>
      <c r="O2367">
        <v>-0.14942856132984161</v>
      </c>
      <c r="P2367">
        <v>-6.7542336881160736E-2</v>
      </c>
      <c r="Q2367">
        <v>1.4343894086778164E-2</v>
      </c>
      <c r="R2367">
        <v>0.13258236646652222</v>
      </c>
      <c r="S2367" t="s">
        <v>39</v>
      </c>
      <c r="Z2367" s="3"/>
    </row>
    <row r="2368" spans="1:26" hidden="1" x14ac:dyDescent="0.25">
      <c r="A2368" s="10" t="str">
        <f t="shared" si="36"/>
        <v>2016Humboldt1-in-10May PeakPGE16</v>
      </c>
      <c r="B2368" s="10" t="s">
        <v>57</v>
      </c>
      <c r="C2368" s="10" t="s">
        <v>53</v>
      </c>
      <c r="D2368" s="10" t="s">
        <v>5</v>
      </c>
      <c r="E2368" s="10" t="s">
        <v>1</v>
      </c>
      <c r="F2368">
        <v>16</v>
      </c>
      <c r="G2368">
        <v>2.2574224472045898</v>
      </c>
      <c r="H2368">
        <v>2.1051576137542725</v>
      </c>
      <c r="I2368">
        <v>84.625</v>
      </c>
      <c r="J2368">
        <v>0.15615223348140717</v>
      </c>
      <c r="K2368">
        <v>967</v>
      </c>
      <c r="L2368">
        <v>928.61649349000004</v>
      </c>
      <c r="M2368">
        <v>0.15226486325263977</v>
      </c>
      <c r="N2368">
        <v>-4.7859840095043182E-2</v>
      </c>
      <c r="O2368">
        <v>7.0378631353378296E-2</v>
      </c>
      <c r="P2368">
        <v>0.15226486325263977</v>
      </c>
      <c r="Q2368">
        <v>0.23415109515190125</v>
      </c>
      <c r="R2368">
        <v>0.35238957405090332</v>
      </c>
      <c r="S2368" t="s">
        <v>38</v>
      </c>
      <c r="Z2368" s="3"/>
    </row>
    <row r="2369" spans="1:26" hidden="1" x14ac:dyDescent="0.25">
      <c r="A2369" s="10" t="str">
        <f t="shared" si="36"/>
        <v>2016Humboldt1-in-2May PeakPGE16</v>
      </c>
      <c r="B2369" s="10" t="s">
        <v>57</v>
      </c>
      <c r="C2369" s="10" t="s">
        <v>53</v>
      </c>
      <c r="D2369" s="10" t="s">
        <v>5</v>
      </c>
      <c r="E2369" s="10" t="s">
        <v>9</v>
      </c>
      <c r="F2369">
        <v>16</v>
      </c>
      <c r="G2369">
        <v>1.7345434427261353</v>
      </c>
      <c r="H2369">
        <v>1.782109260559082</v>
      </c>
      <c r="I2369">
        <v>77.9375</v>
      </c>
      <c r="J2369">
        <v>0.15615223348140717</v>
      </c>
      <c r="K2369">
        <v>967</v>
      </c>
      <c r="L2369">
        <v>928.61649349000004</v>
      </c>
      <c r="M2369">
        <v>-4.756578803062439E-2</v>
      </c>
      <c r="N2369">
        <v>-0.24769048392772675</v>
      </c>
      <c r="O2369">
        <v>-0.12945201992988586</v>
      </c>
      <c r="P2369">
        <v>-4.756578803062439E-2</v>
      </c>
      <c r="Q2369">
        <v>3.4320443868637085E-2</v>
      </c>
      <c r="R2369">
        <v>0.15255890786647797</v>
      </c>
      <c r="S2369" t="s">
        <v>38</v>
      </c>
      <c r="Z2369" s="3"/>
    </row>
    <row r="2370" spans="1:26" hidden="1" x14ac:dyDescent="0.25">
      <c r="A2370" s="10" t="str">
        <f t="shared" ref="A2370:A2433" si="37">CONCATENATE(B2370,C2370,E2370,D2370,S2370,F2370)</f>
        <v>2016Humboldt1-in-2May PeakCAISO17</v>
      </c>
      <c r="B2370" s="10" t="s">
        <v>57</v>
      </c>
      <c r="C2370" s="10" t="s">
        <v>53</v>
      </c>
      <c r="D2370" s="10" t="s">
        <v>5</v>
      </c>
      <c r="E2370" s="10" t="s">
        <v>9</v>
      </c>
      <c r="F2370">
        <v>17</v>
      </c>
      <c r="G2370">
        <v>1.957487940788269</v>
      </c>
      <c r="H2370">
        <v>1.9005609750747681</v>
      </c>
      <c r="I2370">
        <v>75.75</v>
      </c>
      <c r="J2370">
        <v>0.16046801209449768</v>
      </c>
      <c r="K2370">
        <v>967</v>
      </c>
      <c r="L2370">
        <v>928.61649349000004</v>
      </c>
      <c r="M2370">
        <v>5.6927002966403961E-2</v>
      </c>
      <c r="N2370">
        <v>-0.14872880280017853</v>
      </c>
      <c r="O2370">
        <v>-2.7222422882914543E-2</v>
      </c>
      <c r="P2370">
        <v>5.6927002966403961E-2</v>
      </c>
      <c r="Q2370">
        <v>0.14107643067836761</v>
      </c>
      <c r="R2370">
        <v>0.26258280873298645</v>
      </c>
      <c r="S2370" t="s">
        <v>39</v>
      </c>
      <c r="Z2370" s="3"/>
    </row>
    <row r="2371" spans="1:26" hidden="1" x14ac:dyDescent="0.25">
      <c r="A2371" s="10" t="str">
        <f t="shared" si="37"/>
        <v>2016Humboldt1-in-10May PeakCAISO17</v>
      </c>
      <c r="B2371" s="10" t="s">
        <v>57</v>
      </c>
      <c r="C2371" s="10" t="s">
        <v>53</v>
      </c>
      <c r="D2371" s="10" t="s">
        <v>5</v>
      </c>
      <c r="E2371" s="10" t="s">
        <v>1</v>
      </c>
      <c r="F2371">
        <v>17</v>
      </c>
      <c r="G2371">
        <v>2.1488296985626221</v>
      </c>
      <c r="H2371">
        <v>2.064786434173584</v>
      </c>
      <c r="I2371">
        <v>76.1875</v>
      </c>
      <c r="J2371">
        <v>0.16046801209449768</v>
      </c>
      <c r="K2371">
        <v>967</v>
      </c>
      <c r="L2371">
        <v>928.61649349000004</v>
      </c>
      <c r="M2371">
        <v>8.404318243265152E-2</v>
      </c>
      <c r="N2371">
        <v>-0.12161262333393097</v>
      </c>
      <c r="O2371">
        <v>-1.0624311107676476E-4</v>
      </c>
      <c r="P2371">
        <v>8.404318243265152E-2</v>
      </c>
      <c r="Q2371">
        <v>0.16819261014461517</v>
      </c>
      <c r="R2371">
        <v>0.28969898819923401</v>
      </c>
      <c r="S2371" t="s">
        <v>39</v>
      </c>
      <c r="Z2371" s="3"/>
    </row>
    <row r="2372" spans="1:26" hidden="1" x14ac:dyDescent="0.25">
      <c r="A2372" s="10" t="str">
        <f t="shared" si="37"/>
        <v>2016Humboldt1-in-2May PeakPGE17</v>
      </c>
      <c r="B2372" s="10" t="s">
        <v>57</v>
      </c>
      <c r="C2372" s="10" t="s">
        <v>53</v>
      </c>
      <c r="D2372" s="10" t="s">
        <v>5</v>
      </c>
      <c r="E2372" s="10" t="s">
        <v>9</v>
      </c>
      <c r="F2372">
        <v>17</v>
      </c>
      <c r="G2372">
        <v>1.9417645931243896</v>
      </c>
      <c r="H2372">
        <v>1.8776456117630005</v>
      </c>
      <c r="I2372">
        <v>76.75</v>
      </c>
      <c r="J2372">
        <v>0.16046801209449768</v>
      </c>
      <c r="K2372">
        <v>967</v>
      </c>
      <c r="L2372">
        <v>928.61649349000004</v>
      </c>
      <c r="M2372">
        <v>6.4119033515453339E-2</v>
      </c>
      <c r="N2372">
        <v>-0.14153677225112915</v>
      </c>
      <c r="O2372">
        <v>-2.0030392333865166E-2</v>
      </c>
      <c r="P2372">
        <v>6.4119033515453339E-2</v>
      </c>
      <c r="Q2372">
        <v>0.14826846122741699</v>
      </c>
      <c r="R2372">
        <v>0.26977482438087463</v>
      </c>
      <c r="S2372" t="s">
        <v>38</v>
      </c>
      <c r="Z2372" s="3"/>
    </row>
    <row r="2373" spans="1:26" hidden="1" x14ac:dyDescent="0.25">
      <c r="A2373" s="10" t="str">
        <f t="shared" si="37"/>
        <v>2016Humboldt1-in-10May PeakPGE17</v>
      </c>
      <c r="B2373" s="10" t="s">
        <v>57</v>
      </c>
      <c r="C2373" s="10" t="s">
        <v>53</v>
      </c>
      <c r="D2373" s="10" t="s">
        <v>5</v>
      </c>
      <c r="E2373" s="10" t="s">
        <v>1</v>
      </c>
      <c r="F2373">
        <v>17</v>
      </c>
      <c r="G2373">
        <v>2.5271105766296387</v>
      </c>
      <c r="H2373">
        <v>2.2784738540649414</v>
      </c>
      <c r="I2373">
        <v>83.25</v>
      </c>
      <c r="J2373">
        <v>0.16046801209449768</v>
      </c>
      <c r="K2373">
        <v>967</v>
      </c>
      <c r="L2373">
        <v>928.61649349000004</v>
      </c>
      <c r="M2373">
        <v>0.24863678216934204</v>
      </c>
      <c r="N2373">
        <v>4.2980976402759552E-2</v>
      </c>
      <c r="O2373">
        <v>0.16448736190795898</v>
      </c>
      <c r="P2373">
        <v>0.24863678216934204</v>
      </c>
      <c r="Q2373">
        <v>0.3327862024307251</v>
      </c>
      <c r="R2373">
        <v>0.45429259538650513</v>
      </c>
      <c r="S2373" t="s">
        <v>38</v>
      </c>
      <c r="Z2373" s="3"/>
    </row>
    <row r="2374" spans="1:26" hidden="1" x14ac:dyDescent="0.25">
      <c r="A2374" s="10" t="str">
        <f t="shared" si="37"/>
        <v>2016Humboldt1-in-10May PeakCAISO18</v>
      </c>
      <c r="B2374" s="10" t="s">
        <v>57</v>
      </c>
      <c r="C2374" s="10" t="s">
        <v>53</v>
      </c>
      <c r="D2374" s="10" t="s">
        <v>5</v>
      </c>
      <c r="E2374" s="10" t="s">
        <v>1</v>
      </c>
      <c r="F2374">
        <v>18</v>
      </c>
      <c r="G2374">
        <v>2.2894554138183594</v>
      </c>
      <c r="H2374">
        <v>2.2815544605255127</v>
      </c>
      <c r="I2374">
        <v>74.4375</v>
      </c>
      <c r="J2374">
        <v>0.13599415123462677</v>
      </c>
      <c r="K2374">
        <v>967</v>
      </c>
      <c r="L2374">
        <v>928.61649349000004</v>
      </c>
      <c r="M2374">
        <v>7.9010492190718651E-3</v>
      </c>
      <c r="N2374">
        <v>-0.16638904809951782</v>
      </c>
      <c r="O2374">
        <v>-6.3414283096790314E-2</v>
      </c>
      <c r="P2374">
        <v>7.9010492190718651E-3</v>
      </c>
      <c r="Q2374">
        <v>7.9216383397579193E-2</v>
      </c>
      <c r="R2374">
        <v>0.1821911484003067</v>
      </c>
      <c r="S2374" t="s">
        <v>39</v>
      </c>
      <c r="Z2374" s="3"/>
    </row>
    <row r="2375" spans="1:26" hidden="1" x14ac:dyDescent="0.25">
      <c r="A2375" s="10" t="str">
        <f t="shared" si="37"/>
        <v>2016Humboldt1-in-2May PeakCAISO18</v>
      </c>
      <c r="B2375" s="10" t="s">
        <v>57</v>
      </c>
      <c r="C2375" s="10" t="s">
        <v>53</v>
      </c>
      <c r="D2375" s="10" t="s">
        <v>5</v>
      </c>
      <c r="E2375" s="10" t="s">
        <v>9</v>
      </c>
      <c r="F2375">
        <v>18</v>
      </c>
      <c r="G2375">
        <v>2.0855915546417236</v>
      </c>
      <c r="H2375">
        <v>2.1146395206451416</v>
      </c>
      <c r="I2375">
        <v>73.25</v>
      </c>
      <c r="J2375">
        <v>0.13599415123462677</v>
      </c>
      <c r="K2375">
        <v>967</v>
      </c>
      <c r="L2375">
        <v>928.61649349000004</v>
      </c>
      <c r="M2375">
        <v>-2.9047897085547447E-2</v>
      </c>
      <c r="N2375">
        <v>-0.20333799719810486</v>
      </c>
      <c r="O2375">
        <v>-0.10036323219537735</v>
      </c>
      <c r="P2375">
        <v>-2.9047897085547447E-2</v>
      </c>
      <c r="Q2375">
        <v>4.2267434298992157E-2</v>
      </c>
      <c r="R2375">
        <v>0.14524221420288086</v>
      </c>
      <c r="S2375" t="s">
        <v>39</v>
      </c>
      <c r="Z2375" s="3"/>
    </row>
    <row r="2376" spans="1:26" hidden="1" x14ac:dyDescent="0.25">
      <c r="A2376" s="10" t="str">
        <f t="shared" si="37"/>
        <v>2016Humboldt1-in-10May PeakPGE18</v>
      </c>
      <c r="B2376" s="10" t="s">
        <v>57</v>
      </c>
      <c r="C2376" s="10" t="s">
        <v>53</v>
      </c>
      <c r="D2376" s="10" t="s">
        <v>5</v>
      </c>
      <c r="E2376" s="10" t="s">
        <v>1</v>
      </c>
      <c r="F2376">
        <v>18</v>
      </c>
      <c r="G2376">
        <v>2.6924920082092285</v>
      </c>
      <c r="H2376">
        <v>2.5043327808380127</v>
      </c>
      <c r="I2376">
        <v>81.375</v>
      </c>
      <c r="J2376">
        <v>0.13599415123462677</v>
      </c>
      <c r="K2376">
        <v>967</v>
      </c>
      <c r="L2376">
        <v>928.61649349000004</v>
      </c>
      <c r="M2376">
        <v>0.18815922737121582</v>
      </c>
      <c r="N2376">
        <v>1.3869123533368111E-2</v>
      </c>
      <c r="O2376">
        <v>0.11684389412403107</v>
      </c>
      <c r="P2376">
        <v>0.18815922737121582</v>
      </c>
      <c r="Q2376">
        <v>0.25947454571723938</v>
      </c>
      <c r="R2376">
        <v>0.36244931817054749</v>
      </c>
      <c r="S2376" t="s">
        <v>38</v>
      </c>
      <c r="Z2376" s="3"/>
    </row>
    <row r="2377" spans="1:26" hidden="1" x14ac:dyDescent="0.25">
      <c r="A2377" s="10" t="str">
        <f t="shared" si="37"/>
        <v>2016Humboldt1-in-2May PeakPGE18</v>
      </c>
      <c r="B2377" s="10" t="s">
        <v>57</v>
      </c>
      <c r="C2377" s="10" t="s">
        <v>53</v>
      </c>
      <c r="D2377" s="10" t="s">
        <v>5</v>
      </c>
      <c r="E2377" s="10" t="s">
        <v>9</v>
      </c>
      <c r="F2377">
        <v>18</v>
      </c>
      <c r="G2377">
        <v>2.0688393115997314</v>
      </c>
      <c r="H2377">
        <v>2.0596542358398437</v>
      </c>
      <c r="I2377">
        <v>75.4375</v>
      </c>
      <c r="J2377">
        <v>0.13599415123462677</v>
      </c>
      <c r="K2377">
        <v>967</v>
      </c>
      <c r="L2377">
        <v>928.61649349000004</v>
      </c>
      <c r="M2377">
        <v>9.1850636526942253E-3</v>
      </c>
      <c r="N2377">
        <v>-0.16510504484176636</v>
      </c>
      <c r="O2377">
        <v>-6.2130268663167953E-2</v>
      </c>
      <c r="P2377">
        <v>9.1850636526942253E-3</v>
      </c>
      <c r="Q2377">
        <v>8.0500394105911255E-2</v>
      </c>
      <c r="R2377">
        <v>0.18347516655921936</v>
      </c>
      <c r="S2377" t="s">
        <v>38</v>
      </c>
      <c r="Z2377" s="3"/>
    </row>
    <row r="2378" spans="1:26" hidden="1" x14ac:dyDescent="0.25">
      <c r="A2378" s="10" t="str">
        <f t="shared" si="37"/>
        <v>2016Humboldt1-in-10May PeakCAISO19</v>
      </c>
      <c r="B2378" s="10" t="s">
        <v>57</v>
      </c>
      <c r="C2378" s="10" t="s">
        <v>53</v>
      </c>
      <c r="D2378" s="10" t="s">
        <v>5</v>
      </c>
      <c r="E2378" s="10" t="s">
        <v>1</v>
      </c>
      <c r="F2378">
        <v>19</v>
      </c>
      <c r="G2378">
        <v>2.2883400917053223</v>
      </c>
      <c r="H2378">
        <v>2.4697411060333252</v>
      </c>
      <c r="I2378">
        <v>72.9375</v>
      </c>
      <c r="J2378">
        <v>0.11742977052927017</v>
      </c>
      <c r="K2378">
        <v>967</v>
      </c>
      <c r="L2378">
        <v>928.61649349000004</v>
      </c>
      <c r="M2378">
        <v>-0.18140102922916412</v>
      </c>
      <c r="N2378">
        <v>-0.3318990170955658</v>
      </c>
      <c r="O2378">
        <v>-0.2429811954498291</v>
      </c>
      <c r="P2378">
        <v>-0.18140102922916412</v>
      </c>
      <c r="Q2378">
        <v>-0.11982085555791855</v>
      </c>
      <c r="R2378">
        <v>-3.0903035774827003E-2</v>
      </c>
      <c r="S2378" t="s">
        <v>39</v>
      </c>
      <c r="Z2378" s="3"/>
    </row>
    <row r="2379" spans="1:26" hidden="1" x14ac:dyDescent="0.25">
      <c r="A2379" s="10" t="str">
        <f t="shared" si="37"/>
        <v>2016Humboldt1-in-2May PeakCAISO19</v>
      </c>
      <c r="B2379" s="10" t="s">
        <v>57</v>
      </c>
      <c r="C2379" s="10" t="s">
        <v>53</v>
      </c>
      <c r="D2379" s="10" t="s">
        <v>5</v>
      </c>
      <c r="E2379" s="10" t="s">
        <v>9</v>
      </c>
      <c r="F2379">
        <v>19</v>
      </c>
      <c r="G2379">
        <v>2.0845756530761719</v>
      </c>
      <c r="H2379">
        <v>2.2616803646087646</v>
      </c>
      <c r="I2379">
        <v>70.8125</v>
      </c>
      <c r="J2379">
        <v>0.11742977052927017</v>
      </c>
      <c r="K2379">
        <v>967</v>
      </c>
      <c r="L2379">
        <v>928.61649349000004</v>
      </c>
      <c r="M2379">
        <v>-0.17710469663143158</v>
      </c>
      <c r="N2379">
        <v>-0.32760268449783325</v>
      </c>
      <c r="O2379">
        <v>-0.23868486285209656</v>
      </c>
      <c r="P2379">
        <v>-0.17710469663143158</v>
      </c>
      <c r="Q2379">
        <v>-0.115524522960186</v>
      </c>
      <c r="R2379">
        <v>-2.660670317709446E-2</v>
      </c>
      <c r="S2379" t="s">
        <v>39</v>
      </c>
      <c r="Z2379" s="3"/>
    </row>
    <row r="2380" spans="1:26" hidden="1" x14ac:dyDescent="0.25">
      <c r="A2380" s="10" t="str">
        <f t="shared" si="37"/>
        <v>2016Humboldt1-in-2May PeakPGE19</v>
      </c>
      <c r="B2380" s="10" t="s">
        <v>57</v>
      </c>
      <c r="C2380" s="10" t="s">
        <v>53</v>
      </c>
      <c r="D2380" s="10" t="s">
        <v>5</v>
      </c>
      <c r="E2380" s="10" t="s">
        <v>9</v>
      </c>
      <c r="F2380">
        <v>19</v>
      </c>
      <c r="G2380">
        <v>2.06783127784729</v>
      </c>
      <c r="H2380">
        <v>2.2366266250610352</v>
      </c>
      <c r="I2380">
        <v>73.6875</v>
      </c>
      <c r="J2380">
        <v>0.11742977052927017</v>
      </c>
      <c r="K2380">
        <v>967</v>
      </c>
      <c r="L2380">
        <v>928.61649349000004</v>
      </c>
      <c r="M2380">
        <v>-0.1687953770160675</v>
      </c>
      <c r="N2380">
        <v>-0.31929337978363037</v>
      </c>
      <c r="O2380">
        <v>-0.23037554323673248</v>
      </c>
      <c r="P2380">
        <v>-0.1687953770160675</v>
      </c>
      <c r="Q2380">
        <v>-0.10721520334482193</v>
      </c>
      <c r="R2380">
        <v>-1.8297383561730385E-2</v>
      </c>
      <c r="S2380" t="s">
        <v>38</v>
      </c>
      <c r="Z2380" s="3"/>
    </row>
    <row r="2381" spans="1:26" hidden="1" x14ac:dyDescent="0.25">
      <c r="A2381" s="10" t="str">
        <f t="shared" si="37"/>
        <v>2016Humboldt1-in-10May PeakPGE19</v>
      </c>
      <c r="B2381" s="10" t="s">
        <v>57</v>
      </c>
      <c r="C2381" s="10" t="s">
        <v>53</v>
      </c>
      <c r="D2381" s="10" t="s">
        <v>5</v>
      </c>
      <c r="E2381" s="10" t="s">
        <v>1</v>
      </c>
      <c r="F2381">
        <v>19</v>
      </c>
      <c r="G2381">
        <v>2.6911802291870117</v>
      </c>
      <c r="H2381">
        <v>2.8891005516052246</v>
      </c>
      <c r="I2381">
        <v>79.375</v>
      </c>
      <c r="J2381">
        <v>0.11742977052927017</v>
      </c>
      <c r="K2381">
        <v>967</v>
      </c>
      <c r="L2381">
        <v>928.61649349000004</v>
      </c>
      <c r="M2381">
        <v>-0.19792024791240692</v>
      </c>
      <c r="N2381">
        <v>-0.34841823577880859</v>
      </c>
      <c r="O2381">
        <v>-0.2595004141330719</v>
      </c>
      <c r="P2381">
        <v>-0.19792024791240692</v>
      </c>
      <c r="Q2381">
        <v>-0.13634008169174194</v>
      </c>
      <c r="R2381">
        <v>-4.7422252595424652E-2</v>
      </c>
      <c r="S2381" t="s">
        <v>38</v>
      </c>
      <c r="Z2381" s="3"/>
    </row>
    <row r="2382" spans="1:26" hidden="1" x14ac:dyDescent="0.25">
      <c r="A2382" s="10" t="str">
        <f t="shared" si="37"/>
        <v>2016Humboldt1-in-10May PeakCAISO20</v>
      </c>
      <c r="B2382" s="10" t="s">
        <v>57</v>
      </c>
      <c r="C2382" s="10" t="s">
        <v>53</v>
      </c>
      <c r="D2382" s="10" t="s">
        <v>5</v>
      </c>
      <c r="E2382" s="10" t="s">
        <v>1</v>
      </c>
      <c r="F2382">
        <v>20</v>
      </c>
      <c r="G2382">
        <v>2.1016368865966797</v>
      </c>
      <c r="H2382">
        <v>2.1868355274200439</v>
      </c>
      <c r="I2382">
        <v>70.4375</v>
      </c>
      <c r="J2382">
        <v>7.6294809579849243E-2</v>
      </c>
      <c r="K2382">
        <v>967</v>
      </c>
      <c r="L2382">
        <v>928.61649349000004</v>
      </c>
      <c r="M2382">
        <v>-8.5198685526847839E-2</v>
      </c>
      <c r="N2382">
        <v>-0.18297810852527618</v>
      </c>
      <c r="O2382">
        <v>-0.12520767748355865</v>
      </c>
      <c r="P2382">
        <v>-8.5198685526847839E-2</v>
      </c>
      <c r="Q2382">
        <v>-4.5189686119556427E-2</v>
      </c>
      <c r="R2382">
        <v>1.2580742128193378E-2</v>
      </c>
      <c r="S2382" t="s">
        <v>39</v>
      </c>
      <c r="Z2382" s="3"/>
    </row>
    <row r="2383" spans="1:26" hidden="1" x14ac:dyDescent="0.25">
      <c r="A2383" s="10" t="str">
        <f t="shared" si="37"/>
        <v>2016Humboldt1-in-2May PeakCAISO20</v>
      </c>
      <c r="B2383" s="10" t="s">
        <v>57</v>
      </c>
      <c r="C2383" s="10" t="s">
        <v>53</v>
      </c>
      <c r="D2383" s="10" t="s">
        <v>5</v>
      </c>
      <c r="E2383" s="10" t="s">
        <v>9</v>
      </c>
      <c r="F2383">
        <v>20</v>
      </c>
      <c r="G2383">
        <v>1.9144972562789917</v>
      </c>
      <c r="H2383">
        <v>1.9816842079162598</v>
      </c>
      <c r="I2383">
        <v>67.6875</v>
      </c>
      <c r="J2383">
        <v>7.6294809579849243E-2</v>
      </c>
      <c r="K2383">
        <v>967</v>
      </c>
      <c r="L2383">
        <v>928.61649349000004</v>
      </c>
      <c r="M2383">
        <v>-6.7186973989009857E-2</v>
      </c>
      <c r="N2383">
        <v>-0.1649664044380188</v>
      </c>
      <c r="O2383">
        <v>-0.10719597339630127</v>
      </c>
      <c r="P2383">
        <v>-6.7186973989009857E-2</v>
      </c>
      <c r="Q2383">
        <v>-2.7177976444363594E-2</v>
      </c>
      <c r="R2383">
        <v>3.0592454597353935E-2</v>
      </c>
      <c r="S2383" t="s">
        <v>39</v>
      </c>
      <c r="Z2383" s="3"/>
    </row>
    <row r="2384" spans="1:26" hidden="1" x14ac:dyDescent="0.25">
      <c r="A2384" s="10" t="str">
        <f t="shared" si="37"/>
        <v>2016Humboldt1-in-10May PeakPGE20</v>
      </c>
      <c r="B2384" s="10" t="s">
        <v>57</v>
      </c>
      <c r="C2384" s="10" t="s">
        <v>53</v>
      </c>
      <c r="D2384" s="10" t="s">
        <v>5</v>
      </c>
      <c r="E2384" s="10" t="s">
        <v>1</v>
      </c>
      <c r="F2384">
        <v>20</v>
      </c>
      <c r="G2384">
        <v>2.4716095924377441</v>
      </c>
      <c r="H2384">
        <v>2.6194510459899902</v>
      </c>
      <c r="I2384">
        <v>76.375</v>
      </c>
      <c r="J2384">
        <v>7.6294809579849243E-2</v>
      </c>
      <c r="K2384">
        <v>967</v>
      </c>
      <c r="L2384">
        <v>928.61649349000004</v>
      </c>
      <c r="M2384">
        <v>-0.14784140884876251</v>
      </c>
      <c r="N2384">
        <v>-0.24562083184719086</v>
      </c>
      <c r="O2384">
        <v>-0.18785040080547333</v>
      </c>
      <c r="P2384">
        <v>-0.14784140884876251</v>
      </c>
      <c r="Q2384">
        <v>-0.1078324094414711</v>
      </c>
      <c r="R2384">
        <v>-5.0061982125043869E-2</v>
      </c>
      <c r="S2384" t="s">
        <v>38</v>
      </c>
      <c r="Z2384" s="3"/>
    </row>
    <row r="2385" spans="1:26" hidden="1" x14ac:dyDescent="0.25">
      <c r="A2385" s="10" t="str">
        <f t="shared" si="37"/>
        <v>2016Humboldt1-in-2May PeakPGE20</v>
      </c>
      <c r="B2385" s="10" t="s">
        <v>57</v>
      </c>
      <c r="C2385" s="10" t="s">
        <v>53</v>
      </c>
      <c r="D2385" s="10" t="s">
        <v>5</v>
      </c>
      <c r="E2385" s="10" t="s">
        <v>9</v>
      </c>
      <c r="F2385">
        <v>20</v>
      </c>
      <c r="G2385">
        <v>1.8991191387176514</v>
      </c>
      <c r="H2385">
        <v>1.9614602327346802</v>
      </c>
      <c r="I2385">
        <v>71.1875</v>
      </c>
      <c r="J2385">
        <v>7.6294809579849243E-2</v>
      </c>
      <c r="K2385">
        <v>967</v>
      </c>
      <c r="L2385">
        <v>928.61649349000004</v>
      </c>
      <c r="M2385">
        <v>-6.2341038137674332E-2</v>
      </c>
      <c r="N2385">
        <v>-0.16012047231197357</v>
      </c>
      <c r="O2385">
        <v>-0.10235003381967545</v>
      </c>
      <c r="P2385">
        <v>-6.2341038137674332E-2</v>
      </c>
      <c r="Q2385">
        <v>-2.2332040593028069E-2</v>
      </c>
      <c r="R2385">
        <v>3.5438388586044312E-2</v>
      </c>
      <c r="S2385" t="s">
        <v>38</v>
      </c>
      <c r="Z2385" s="3"/>
    </row>
    <row r="2386" spans="1:26" hidden="1" x14ac:dyDescent="0.25">
      <c r="A2386" s="10" t="str">
        <f t="shared" si="37"/>
        <v>2016Humboldt1-in-2May PeakCAISO21</v>
      </c>
      <c r="B2386" s="10" t="s">
        <v>57</v>
      </c>
      <c r="C2386" s="10" t="s">
        <v>53</v>
      </c>
      <c r="D2386" s="10" t="s">
        <v>5</v>
      </c>
      <c r="E2386" s="10" t="s">
        <v>9</v>
      </c>
      <c r="F2386">
        <v>21</v>
      </c>
      <c r="G2386">
        <v>1.6352860927581787</v>
      </c>
      <c r="H2386">
        <v>1.6288813352584839</v>
      </c>
      <c r="I2386">
        <v>64.75</v>
      </c>
      <c r="J2386">
        <v>7.6630406081676483E-2</v>
      </c>
      <c r="K2386">
        <v>967</v>
      </c>
      <c r="L2386">
        <v>928.61649349000004</v>
      </c>
      <c r="M2386">
        <v>6.4048087224364281E-3</v>
      </c>
      <c r="N2386">
        <v>-9.1804720461368561E-2</v>
      </c>
      <c r="O2386">
        <v>-3.3780176192522049E-2</v>
      </c>
      <c r="P2386">
        <v>6.4048087224364281E-3</v>
      </c>
      <c r="Q2386">
        <v>4.6589795500040054E-2</v>
      </c>
      <c r="R2386">
        <v>0.10461433976888657</v>
      </c>
      <c r="S2386" t="s">
        <v>39</v>
      </c>
      <c r="Z2386" s="3"/>
    </row>
    <row r="2387" spans="1:26" hidden="1" x14ac:dyDescent="0.25">
      <c r="A2387" s="10" t="str">
        <f t="shared" si="37"/>
        <v>2016Humboldt1-in-10May PeakCAISO21</v>
      </c>
      <c r="B2387" s="10" t="s">
        <v>57</v>
      </c>
      <c r="C2387" s="10" t="s">
        <v>53</v>
      </c>
      <c r="D2387" s="10" t="s">
        <v>5</v>
      </c>
      <c r="E2387" s="10" t="s">
        <v>1</v>
      </c>
      <c r="F2387">
        <v>21</v>
      </c>
      <c r="G2387">
        <v>1.795133113861084</v>
      </c>
      <c r="H2387">
        <v>1.8019580841064453</v>
      </c>
      <c r="I2387">
        <v>67.375</v>
      </c>
      <c r="J2387">
        <v>7.6630406081676483E-2</v>
      </c>
      <c r="K2387">
        <v>967</v>
      </c>
      <c r="L2387">
        <v>928.61649349000004</v>
      </c>
      <c r="M2387">
        <v>-6.8250126205384731E-3</v>
      </c>
      <c r="N2387">
        <v>-0.10503453761339188</v>
      </c>
      <c r="O2387">
        <v>-4.7009997069835663E-2</v>
      </c>
      <c r="P2387">
        <v>-6.8250126205384731E-3</v>
      </c>
      <c r="Q2387">
        <v>3.3359970897436142E-2</v>
      </c>
      <c r="R2387">
        <v>9.1384515166282654E-2</v>
      </c>
      <c r="S2387" t="s">
        <v>39</v>
      </c>
      <c r="Z2387" s="3"/>
    </row>
    <row r="2388" spans="1:26" hidden="1" x14ac:dyDescent="0.25">
      <c r="A2388" s="10" t="str">
        <f t="shared" si="37"/>
        <v>2016Humboldt1-in-10May PeakPGE21</v>
      </c>
      <c r="B2388" s="10" t="s">
        <v>57</v>
      </c>
      <c r="C2388" s="10" t="s">
        <v>53</v>
      </c>
      <c r="D2388" s="10" t="s">
        <v>5</v>
      </c>
      <c r="E2388" s="10" t="s">
        <v>1</v>
      </c>
      <c r="F2388">
        <v>21</v>
      </c>
      <c r="G2388">
        <v>2.1111490726470947</v>
      </c>
      <c r="H2388">
        <v>2.1734118461608887</v>
      </c>
      <c r="I2388">
        <v>72.25</v>
      </c>
      <c r="J2388">
        <v>7.6630406081676483E-2</v>
      </c>
      <c r="K2388">
        <v>967</v>
      </c>
      <c r="L2388">
        <v>928.61649349000004</v>
      </c>
      <c r="M2388">
        <v>-6.2262888997793198E-2</v>
      </c>
      <c r="N2388">
        <v>-0.16047242283821106</v>
      </c>
      <c r="O2388">
        <v>-0.10244787484407425</v>
      </c>
      <c r="P2388">
        <v>-6.2262888997793198E-2</v>
      </c>
      <c r="Q2388">
        <v>-2.2077903151512146E-2</v>
      </c>
      <c r="R2388">
        <v>3.5946641117334366E-2</v>
      </c>
      <c r="S2388" t="s">
        <v>38</v>
      </c>
      <c r="Z2388" s="3"/>
    </row>
    <row r="2389" spans="1:26" hidden="1" x14ac:dyDescent="0.25">
      <c r="A2389" s="10" t="str">
        <f t="shared" si="37"/>
        <v>2016Humboldt1-in-2May PeakPGE21</v>
      </c>
      <c r="B2389" s="10" t="s">
        <v>57</v>
      </c>
      <c r="C2389" s="10" t="s">
        <v>53</v>
      </c>
      <c r="D2389" s="10" t="s">
        <v>5</v>
      </c>
      <c r="E2389" s="10" t="s">
        <v>9</v>
      </c>
      <c r="F2389">
        <v>21</v>
      </c>
      <c r="G2389">
        <v>1.6221507787704468</v>
      </c>
      <c r="H2389">
        <v>1.6051453351974487</v>
      </c>
      <c r="I2389">
        <v>67.4375</v>
      </c>
      <c r="J2389">
        <v>7.6630406081676483E-2</v>
      </c>
      <c r="K2389">
        <v>967</v>
      </c>
      <c r="L2389">
        <v>928.61649349000004</v>
      </c>
      <c r="M2389">
        <v>1.7005477100610733E-2</v>
      </c>
      <c r="N2389">
        <v>-8.1204049289226532E-2</v>
      </c>
      <c r="O2389">
        <v>-2.3179508745670319E-2</v>
      </c>
      <c r="P2389">
        <v>1.7005477100610733E-2</v>
      </c>
      <c r="Q2389">
        <v>5.7190462946891785E-2</v>
      </c>
      <c r="R2389">
        <v>0.115215003490448</v>
      </c>
      <c r="S2389" t="s">
        <v>38</v>
      </c>
      <c r="Z2389" s="3"/>
    </row>
    <row r="2390" spans="1:26" hidden="1" x14ac:dyDescent="0.25">
      <c r="A2390" s="10" t="str">
        <f t="shared" si="37"/>
        <v>2016Humboldt1-in-2May PeakCAISO22</v>
      </c>
      <c r="B2390" s="10" t="s">
        <v>57</v>
      </c>
      <c r="C2390" s="10" t="s">
        <v>53</v>
      </c>
      <c r="D2390" s="10" t="s">
        <v>5</v>
      </c>
      <c r="E2390" s="10" t="s">
        <v>9</v>
      </c>
      <c r="F2390">
        <v>22</v>
      </c>
      <c r="G2390">
        <v>1.3082557916641235</v>
      </c>
      <c r="H2390">
        <v>1.2512661218643188</v>
      </c>
      <c r="I2390">
        <v>61.25</v>
      </c>
      <c r="J2390">
        <v>6.3674606382846832E-2</v>
      </c>
      <c r="K2390">
        <v>967</v>
      </c>
      <c r="L2390">
        <v>928.61649349000004</v>
      </c>
      <c r="M2390">
        <v>5.6989636272192001E-2</v>
      </c>
      <c r="N2390">
        <v>-2.4615738540887833E-2</v>
      </c>
      <c r="O2390">
        <v>2.3598672822117805E-2</v>
      </c>
      <c r="P2390">
        <v>5.6989636272192001E-2</v>
      </c>
      <c r="Q2390">
        <v>9.0380601584911346E-2</v>
      </c>
      <c r="R2390">
        <v>0.13859501481056213</v>
      </c>
      <c r="S2390" t="s">
        <v>39</v>
      </c>
      <c r="Z2390" s="3"/>
    </row>
    <row r="2391" spans="1:26" hidden="1" x14ac:dyDescent="0.25">
      <c r="A2391" s="10" t="str">
        <f t="shared" si="37"/>
        <v>2016Humboldt1-in-10May PeakCAISO22</v>
      </c>
      <c r="B2391" s="10" t="s">
        <v>57</v>
      </c>
      <c r="C2391" s="10" t="s">
        <v>53</v>
      </c>
      <c r="D2391" s="10" t="s">
        <v>5</v>
      </c>
      <c r="E2391" s="10" t="s">
        <v>1</v>
      </c>
      <c r="F2391">
        <v>22</v>
      </c>
      <c r="G2391">
        <v>1.4361358880996704</v>
      </c>
      <c r="H2391">
        <v>1.3890640735626221</v>
      </c>
      <c r="I2391">
        <v>64.1875</v>
      </c>
      <c r="J2391">
        <v>6.3674606382846832E-2</v>
      </c>
      <c r="K2391">
        <v>967</v>
      </c>
      <c r="L2391">
        <v>928.61649349000004</v>
      </c>
      <c r="M2391">
        <v>4.7071799635887146E-2</v>
      </c>
      <c r="N2391">
        <v>-3.4533575177192688E-2</v>
      </c>
      <c r="O2391">
        <v>1.368083618581295E-2</v>
      </c>
      <c r="P2391">
        <v>4.7071799635887146E-2</v>
      </c>
      <c r="Q2391">
        <v>8.0462761223316193E-2</v>
      </c>
      <c r="R2391">
        <v>0.12867717444896698</v>
      </c>
      <c r="S2391" t="s">
        <v>39</v>
      </c>
      <c r="Z2391" s="3"/>
    </row>
    <row r="2392" spans="1:26" hidden="1" x14ac:dyDescent="0.25">
      <c r="A2392" s="10" t="str">
        <f t="shared" si="37"/>
        <v>2016Humboldt1-in-2May PeakPGE22</v>
      </c>
      <c r="B2392" s="10" t="s">
        <v>57</v>
      </c>
      <c r="C2392" s="10" t="s">
        <v>53</v>
      </c>
      <c r="D2392" s="10" t="s">
        <v>5</v>
      </c>
      <c r="E2392" s="10" t="s">
        <v>9</v>
      </c>
      <c r="F2392">
        <v>22</v>
      </c>
      <c r="G2392">
        <v>1.2977472543716431</v>
      </c>
      <c r="H2392">
        <v>1.2299948930740356</v>
      </c>
      <c r="I2392">
        <v>63.3125</v>
      </c>
      <c r="J2392">
        <v>6.3674606382846832E-2</v>
      </c>
      <c r="K2392">
        <v>967</v>
      </c>
      <c r="L2392">
        <v>928.61649349000004</v>
      </c>
      <c r="M2392">
        <v>6.7752324044704437E-2</v>
      </c>
      <c r="N2392">
        <v>-1.3853051699697971E-2</v>
      </c>
      <c r="O2392">
        <v>3.4361358731985092E-2</v>
      </c>
      <c r="P2392">
        <v>6.7752324044704437E-2</v>
      </c>
      <c r="Q2392">
        <v>0.10114328563213348</v>
      </c>
      <c r="R2392">
        <v>0.14935770630836487</v>
      </c>
      <c r="S2392" t="s">
        <v>38</v>
      </c>
      <c r="Z2392" s="3"/>
    </row>
    <row r="2393" spans="1:26" hidden="1" x14ac:dyDescent="0.25">
      <c r="A2393" s="10" t="str">
        <f t="shared" si="37"/>
        <v>2016Humboldt1-in-10May PeakPGE22</v>
      </c>
      <c r="B2393" s="10" t="s">
        <v>57</v>
      </c>
      <c r="C2393" s="10" t="s">
        <v>53</v>
      </c>
      <c r="D2393" s="10" t="s">
        <v>5</v>
      </c>
      <c r="E2393" s="10" t="s">
        <v>1</v>
      </c>
      <c r="F2393">
        <v>22</v>
      </c>
      <c r="G2393">
        <v>1.6889538764953613</v>
      </c>
      <c r="H2393">
        <v>1.6959993839263916</v>
      </c>
      <c r="I2393">
        <v>68.1875</v>
      </c>
      <c r="J2393">
        <v>6.3674606382846832E-2</v>
      </c>
      <c r="K2393">
        <v>967</v>
      </c>
      <c r="L2393">
        <v>928.61649349000004</v>
      </c>
      <c r="M2393">
        <v>-7.0455456152558327E-3</v>
      </c>
      <c r="N2393">
        <v>-8.8650919497013092E-2</v>
      </c>
      <c r="O2393">
        <v>-4.0436509996652603E-2</v>
      </c>
      <c r="P2393">
        <v>-7.0455456152558327E-3</v>
      </c>
      <c r="Q2393">
        <v>2.6345418766140938E-2</v>
      </c>
      <c r="R2393">
        <v>7.4559830129146576E-2</v>
      </c>
      <c r="S2393" t="s">
        <v>38</v>
      </c>
      <c r="Z2393" s="3"/>
    </row>
    <row r="2394" spans="1:26" hidden="1" x14ac:dyDescent="0.25">
      <c r="A2394" s="10" t="str">
        <f t="shared" si="37"/>
        <v>2016Humboldt1-in-10May PeakCAISO23</v>
      </c>
      <c r="B2394" s="10" t="s">
        <v>57</v>
      </c>
      <c r="C2394" s="10" t="s">
        <v>53</v>
      </c>
      <c r="D2394" s="10" t="s">
        <v>5</v>
      </c>
      <c r="E2394" s="10" t="s">
        <v>1</v>
      </c>
      <c r="F2394">
        <v>23</v>
      </c>
      <c r="G2394">
        <v>1.0771920680999756</v>
      </c>
      <c r="H2394">
        <v>1.0516302585601807</v>
      </c>
      <c r="I2394">
        <v>62.125</v>
      </c>
      <c r="J2394">
        <v>5.8387260884046555E-2</v>
      </c>
      <c r="K2394">
        <v>967</v>
      </c>
      <c r="L2394">
        <v>928.61649349000004</v>
      </c>
      <c r="M2394">
        <v>2.5561755523085594E-2</v>
      </c>
      <c r="N2394">
        <v>-4.926735907793045E-2</v>
      </c>
      <c r="O2394">
        <v>-5.056524183601141E-3</v>
      </c>
      <c r="P2394">
        <v>2.5561755523085594E-2</v>
      </c>
      <c r="Q2394">
        <v>5.6180033832788467E-2</v>
      </c>
      <c r="R2394">
        <v>0.10039086639881134</v>
      </c>
      <c r="S2394" t="s">
        <v>39</v>
      </c>
      <c r="Z2394" s="3"/>
    </row>
    <row r="2395" spans="1:26" hidden="1" x14ac:dyDescent="0.25">
      <c r="A2395" s="10" t="str">
        <f t="shared" si="37"/>
        <v>2016Humboldt1-in-2May PeakCAISO23</v>
      </c>
      <c r="B2395" s="10" t="s">
        <v>57</v>
      </c>
      <c r="C2395" s="10" t="s">
        <v>53</v>
      </c>
      <c r="D2395" s="10" t="s">
        <v>5</v>
      </c>
      <c r="E2395" s="10" t="s">
        <v>9</v>
      </c>
      <c r="F2395">
        <v>23</v>
      </c>
      <c r="G2395">
        <v>0.98127388954162598</v>
      </c>
      <c r="H2395">
        <v>0.94857406616210938</v>
      </c>
      <c r="I2395">
        <v>58.8125</v>
      </c>
      <c r="J2395">
        <v>5.8387260884046555E-2</v>
      </c>
      <c r="K2395">
        <v>967</v>
      </c>
      <c r="L2395">
        <v>928.61649349000004</v>
      </c>
      <c r="M2395">
        <v>3.26998271048069E-2</v>
      </c>
      <c r="N2395">
        <v>-4.2129285633563995E-2</v>
      </c>
      <c r="O2395">
        <v>2.0815473981201649E-3</v>
      </c>
      <c r="P2395">
        <v>3.26998271048069E-2</v>
      </c>
      <c r="Q2395">
        <v>6.3318103551864624E-2</v>
      </c>
      <c r="R2395">
        <v>0.1075289398431778</v>
      </c>
      <c r="S2395" t="s">
        <v>39</v>
      </c>
      <c r="Z2395" s="3"/>
    </row>
    <row r="2396" spans="1:26" hidden="1" x14ac:dyDescent="0.25">
      <c r="A2396" s="10" t="str">
        <f t="shared" si="37"/>
        <v>2016Humboldt1-in-10May PeakPGE23</v>
      </c>
      <c r="B2396" s="10" t="s">
        <v>57</v>
      </c>
      <c r="C2396" s="10" t="s">
        <v>53</v>
      </c>
      <c r="D2396" s="10" t="s">
        <v>5</v>
      </c>
      <c r="E2396" s="10" t="s">
        <v>1</v>
      </c>
      <c r="F2396">
        <v>23</v>
      </c>
      <c r="G2396">
        <v>1.2668213844299316</v>
      </c>
      <c r="H2396">
        <v>1.2762399911880493</v>
      </c>
      <c r="I2396">
        <v>64.9375</v>
      </c>
      <c r="J2396">
        <v>5.8387260884046555E-2</v>
      </c>
      <c r="K2396">
        <v>967</v>
      </c>
      <c r="L2396">
        <v>928.61649349000004</v>
      </c>
      <c r="M2396">
        <v>-9.4185834750533104E-3</v>
      </c>
      <c r="N2396">
        <v>-8.4247693419456482E-2</v>
      </c>
      <c r="O2396">
        <v>-4.0036864578723907E-2</v>
      </c>
      <c r="P2396">
        <v>-9.4185834750533104E-3</v>
      </c>
      <c r="Q2396">
        <v>2.1199695765972137E-2</v>
      </c>
      <c r="R2396">
        <v>6.5410532057285309E-2</v>
      </c>
      <c r="S2396" t="s">
        <v>38</v>
      </c>
      <c r="Z2396" s="3"/>
    </row>
    <row r="2397" spans="1:26" hidden="1" x14ac:dyDescent="0.25">
      <c r="A2397" s="10" t="str">
        <f t="shared" si="37"/>
        <v>2016Humboldt1-in-2May PeakPGE23</v>
      </c>
      <c r="B2397" s="10" t="s">
        <v>57</v>
      </c>
      <c r="C2397" s="10" t="s">
        <v>53</v>
      </c>
      <c r="D2397" s="10" t="s">
        <v>5</v>
      </c>
      <c r="E2397" s="10" t="s">
        <v>9</v>
      </c>
      <c r="F2397">
        <v>23</v>
      </c>
      <c r="G2397">
        <v>0.97339195013046265</v>
      </c>
      <c r="H2397">
        <v>0.93616855144500732</v>
      </c>
      <c r="I2397">
        <v>60.6875</v>
      </c>
      <c r="J2397">
        <v>5.8387260884046555E-2</v>
      </c>
      <c r="K2397">
        <v>967</v>
      </c>
      <c r="L2397">
        <v>928.61649349000004</v>
      </c>
      <c r="M2397">
        <v>3.7223391234874725E-2</v>
      </c>
      <c r="N2397">
        <v>-3.760572150349617E-2</v>
      </c>
      <c r="O2397">
        <v>6.6051115281879902E-3</v>
      </c>
      <c r="P2397">
        <v>3.7223391234874725E-2</v>
      </c>
      <c r="Q2397">
        <v>6.7841671407222748E-2</v>
      </c>
      <c r="R2397">
        <v>0.11205250769853592</v>
      </c>
      <c r="S2397" t="s">
        <v>38</v>
      </c>
      <c r="Z2397" s="3"/>
    </row>
    <row r="2398" spans="1:26" hidden="1" x14ac:dyDescent="0.25">
      <c r="A2398" s="10" t="str">
        <f t="shared" si="37"/>
        <v>2016Humboldt1-in-2May PeakCAISO24</v>
      </c>
      <c r="B2398" s="10" t="s">
        <v>57</v>
      </c>
      <c r="C2398" s="10" t="s">
        <v>53</v>
      </c>
      <c r="D2398" s="10" t="s">
        <v>5</v>
      </c>
      <c r="E2398" s="10" t="s">
        <v>9</v>
      </c>
      <c r="F2398">
        <v>24</v>
      </c>
      <c r="G2398">
        <v>0.74444073438644409</v>
      </c>
      <c r="H2398">
        <v>0.72053325176239014</v>
      </c>
      <c r="I2398">
        <v>57.0625</v>
      </c>
      <c r="J2398">
        <v>4.4309847056865692E-2</v>
      </c>
      <c r="K2398">
        <v>967</v>
      </c>
      <c r="L2398">
        <v>928.61649349000004</v>
      </c>
      <c r="M2398">
        <v>2.3907504975795746E-2</v>
      </c>
      <c r="N2398">
        <v>-3.2879993319511414E-2</v>
      </c>
      <c r="O2398">
        <v>6.7142117768526077E-4</v>
      </c>
      <c r="P2398">
        <v>2.3907504975795746E-2</v>
      </c>
      <c r="Q2398">
        <v>4.7143589705228806E-2</v>
      </c>
      <c r="R2398">
        <v>8.0695003271102905E-2</v>
      </c>
      <c r="S2398" t="s">
        <v>39</v>
      </c>
      <c r="Z2398" s="3"/>
    </row>
    <row r="2399" spans="1:26" hidden="1" x14ac:dyDescent="0.25">
      <c r="A2399" s="10" t="str">
        <f t="shared" si="37"/>
        <v>2016Humboldt1-in-10May PeakCAISO24</v>
      </c>
      <c r="B2399" s="10" t="s">
        <v>57</v>
      </c>
      <c r="C2399" s="10" t="s">
        <v>53</v>
      </c>
      <c r="D2399" s="10" t="s">
        <v>5</v>
      </c>
      <c r="E2399" s="10" t="s">
        <v>1</v>
      </c>
      <c r="F2399">
        <v>24</v>
      </c>
      <c r="G2399">
        <v>0.81720882654190063</v>
      </c>
      <c r="H2399">
        <v>0.8005528450012207</v>
      </c>
      <c r="I2399">
        <v>60.5625</v>
      </c>
      <c r="J2399">
        <v>4.4309847056865692E-2</v>
      </c>
      <c r="K2399">
        <v>967</v>
      </c>
      <c r="L2399">
        <v>928.61649349000004</v>
      </c>
      <c r="M2399">
        <v>1.6655981540679932E-2</v>
      </c>
      <c r="N2399">
        <v>-4.0131516754627228E-2</v>
      </c>
      <c r="O2399">
        <v>-6.5801022574305534E-3</v>
      </c>
      <c r="P2399">
        <v>1.6655981540679932E-2</v>
      </c>
      <c r="Q2399">
        <v>3.9892066270112991E-2</v>
      </c>
      <c r="R2399">
        <v>7.3443479835987091E-2</v>
      </c>
      <c r="S2399" t="s">
        <v>39</v>
      </c>
      <c r="Z2399" s="3"/>
    </row>
    <row r="2400" spans="1:26" hidden="1" x14ac:dyDescent="0.25">
      <c r="A2400" s="10" t="str">
        <f t="shared" si="37"/>
        <v>2016Humboldt1-in-2May PeakPGE24</v>
      </c>
      <c r="B2400" s="10" t="s">
        <v>57</v>
      </c>
      <c r="C2400" s="10" t="s">
        <v>53</v>
      </c>
      <c r="D2400" s="10" t="s">
        <v>5</v>
      </c>
      <c r="E2400" s="10" t="s">
        <v>9</v>
      </c>
      <c r="F2400">
        <v>24</v>
      </c>
      <c r="G2400">
        <v>0.73846107721328735</v>
      </c>
      <c r="H2400">
        <v>0.71347355842590332</v>
      </c>
      <c r="I2400">
        <v>58.375</v>
      </c>
      <c r="J2400">
        <v>4.4309847056865692E-2</v>
      </c>
      <c r="K2400">
        <v>967</v>
      </c>
      <c r="L2400">
        <v>928.61649349000004</v>
      </c>
      <c r="M2400">
        <v>2.4987496435642242E-2</v>
      </c>
      <c r="N2400">
        <v>-3.1800001859664917E-2</v>
      </c>
      <c r="O2400">
        <v>1.7514126375317574E-3</v>
      </c>
      <c r="P2400">
        <v>2.4987496435642242E-2</v>
      </c>
      <c r="Q2400">
        <v>4.8223581165075302E-2</v>
      </c>
      <c r="R2400">
        <v>8.1774994730949402E-2</v>
      </c>
      <c r="S2400" t="s">
        <v>38</v>
      </c>
      <c r="Z2400" s="3"/>
    </row>
    <row r="2401" spans="1:26" hidden="1" x14ac:dyDescent="0.25">
      <c r="A2401" s="10" t="str">
        <f t="shared" si="37"/>
        <v>2016Humboldt1-in-10May PeakPGE24</v>
      </c>
      <c r="B2401" s="10" t="s">
        <v>57</v>
      </c>
      <c r="C2401" s="10" t="s">
        <v>53</v>
      </c>
      <c r="D2401" s="10" t="s">
        <v>5</v>
      </c>
      <c r="E2401" s="10" t="s">
        <v>1</v>
      </c>
      <c r="F2401">
        <v>24</v>
      </c>
      <c r="G2401">
        <v>0.96107053756713867</v>
      </c>
      <c r="H2401">
        <v>0.96758806705474854</v>
      </c>
      <c r="I2401">
        <v>62.75</v>
      </c>
      <c r="J2401">
        <v>4.4309847056865692E-2</v>
      </c>
      <c r="K2401">
        <v>967</v>
      </c>
      <c r="L2401">
        <v>928.61649349000004</v>
      </c>
      <c r="M2401">
        <v>-6.517547182738781E-3</v>
      </c>
      <c r="N2401">
        <v>-6.3305050134658813E-2</v>
      </c>
      <c r="O2401">
        <v>-2.9753630980849266E-2</v>
      </c>
      <c r="P2401">
        <v>-6.517547182738781E-3</v>
      </c>
      <c r="Q2401">
        <v>1.6718536615371704E-2</v>
      </c>
      <c r="R2401">
        <v>5.0269953906536102E-2</v>
      </c>
      <c r="S2401" t="s">
        <v>38</v>
      </c>
      <c r="Z2401" s="3"/>
    </row>
    <row r="2402" spans="1:26" hidden="1" x14ac:dyDescent="0.25">
      <c r="A2402" s="10" t="str">
        <f t="shared" si="37"/>
        <v>2016Humboldt1-in-2October PeakCAISO1</v>
      </c>
      <c r="B2402" s="10" t="s">
        <v>57</v>
      </c>
      <c r="C2402" s="10" t="s">
        <v>53</v>
      </c>
      <c r="D2402" s="10" t="s">
        <v>6</v>
      </c>
      <c r="E2402" s="10" t="s">
        <v>9</v>
      </c>
      <c r="F2402">
        <v>1</v>
      </c>
      <c r="G2402">
        <v>0.42332926392555237</v>
      </c>
      <c r="H2402">
        <v>0.42332926392555237</v>
      </c>
      <c r="I2402">
        <v>54.125</v>
      </c>
      <c r="J2402">
        <v>0</v>
      </c>
      <c r="K2402">
        <v>967</v>
      </c>
      <c r="L2402">
        <v>922.27058506000003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 t="s">
        <v>39</v>
      </c>
      <c r="Z2402" s="3"/>
    </row>
    <row r="2403" spans="1:26" hidden="1" x14ac:dyDescent="0.25">
      <c r="A2403" s="10" t="str">
        <f t="shared" si="37"/>
        <v>2016Humboldt1-in-10October PeakCAISO1</v>
      </c>
      <c r="B2403" s="10" t="s">
        <v>57</v>
      </c>
      <c r="C2403" s="10" t="s">
        <v>53</v>
      </c>
      <c r="D2403" s="10" t="s">
        <v>6</v>
      </c>
      <c r="E2403" s="10" t="s">
        <v>1</v>
      </c>
      <c r="F2403">
        <v>1</v>
      </c>
      <c r="G2403">
        <v>0.55183565616607666</v>
      </c>
      <c r="H2403">
        <v>0.55183565616607666</v>
      </c>
      <c r="I2403">
        <v>55.8125</v>
      </c>
      <c r="J2403">
        <v>0</v>
      </c>
      <c r="K2403">
        <v>967</v>
      </c>
      <c r="L2403">
        <v>922.27058506000003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 t="s">
        <v>39</v>
      </c>
      <c r="Z2403" s="3"/>
    </row>
    <row r="2404" spans="1:26" hidden="1" x14ac:dyDescent="0.25">
      <c r="A2404" s="10" t="str">
        <f t="shared" si="37"/>
        <v>2016Humboldt1-in-10October PeakPGE1</v>
      </c>
      <c r="B2404" s="10" t="s">
        <v>57</v>
      </c>
      <c r="C2404" s="10" t="s">
        <v>53</v>
      </c>
      <c r="D2404" s="10" t="s">
        <v>6</v>
      </c>
      <c r="E2404" s="10" t="s">
        <v>1</v>
      </c>
      <c r="F2404">
        <v>1</v>
      </c>
      <c r="G2404">
        <v>0.57477128505706787</v>
      </c>
      <c r="H2404">
        <v>0.57477128505706787</v>
      </c>
      <c r="I2404">
        <v>56.375</v>
      </c>
      <c r="J2404">
        <v>0</v>
      </c>
      <c r="K2404">
        <v>967</v>
      </c>
      <c r="L2404">
        <v>922.27058506000003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 t="s">
        <v>38</v>
      </c>
      <c r="Z2404" s="3"/>
    </row>
    <row r="2405" spans="1:26" hidden="1" x14ac:dyDescent="0.25">
      <c r="A2405" s="10" t="str">
        <f t="shared" si="37"/>
        <v>2016Humboldt1-in-2October PeakPGE1</v>
      </c>
      <c r="B2405" s="10" t="s">
        <v>57</v>
      </c>
      <c r="C2405" s="10" t="s">
        <v>53</v>
      </c>
      <c r="D2405" s="10" t="s">
        <v>6</v>
      </c>
      <c r="E2405" s="10" t="s">
        <v>9</v>
      </c>
      <c r="F2405">
        <v>1</v>
      </c>
      <c r="G2405">
        <v>0.42812970280647278</v>
      </c>
      <c r="H2405">
        <v>0.42812970280647278</v>
      </c>
      <c r="I2405">
        <v>55</v>
      </c>
      <c r="J2405">
        <v>0</v>
      </c>
      <c r="K2405">
        <v>967</v>
      </c>
      <c r="L2405">
        <v>922.27058506000003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 t="s">
        <v>38</v>
      </c>
      <c r="Z2405" s="3"/>
    </row>
    <row r="2406" spans="1:26" hidden="1" x14ac:dyDescent="0.25">
      <c r="A2406" s="10" t="str">
        <f t="shared" si="37"/>
        <v>2016Humboldt1-in-10October PeakCAISO2</v>
      </c>
      <c r="B2406" s="10" t="s">
        <v>57</v>
      </c>
      <c r="C2406" s="10" t="s">
        <v>53</v>
      </c>
      <c r="D2406" s="10" t="s">
        <v>6</v>
      </c>
      <c r="E2406" s="10" t="s">
        <v>1</v>
      </c>
      <c r="F2406">
        <v>2</v>
      </c>
      <c r="G2406">
        <v>0.50691264867782593</v>
      </c>
      <c r="H2406">
        <v>0.50691264867782593</v>
      </c>
      <c r="I2406">
        <v>54.6875</v>
      </c>
      <c r="J2406">
        <v>0</v>
      </c>
      <c r="K2406">
        <v>967</v>
      </c>
      <c r="L2406">
        <v>922.27058506000003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 t="s">
        <v>39</v>
      </c>
      <c r="Z2406" s="3"/>
    </row>
    <row r="2407" spans="1:26" hidden="1" x14ac:dyDescent="0.25">
      <c r="A2407" s="10" t="str">
        <f t="shared" si="37"/>
        <v>2016Humboldt1-in-2October PeakCAISO2</v>
      </c>
      <c r="B2407" s="10" t="s">
        <v>57</v>
      </c>
      <c r="C2407" s="10" t="s">
        <v>53</v>
      </c>
      <c r="D2407" s="10" t="s">
        <v>6</v>
      </c>
      <c r="E2407" s="10" t="s">
        <v>9</v>
      </c>
      <c r="F2407">
        <v>2</v>
      </c>
      <c r="G2407">
        <v>0.38886752724647522</v>
      </c>
      <c r="H2407">
        <v>0.38886752724647522</v>
      </c>
      <c r="I2407">
        <v>52.1875</v>
      </c>
      <c r="J2407">
        <v>0</v>
      </c>
      <c r="K2407">
        <v>967</v>
      </c>
      <c r="L2407">
        <v>922.27058506000003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 t="s">
        <v>39</v>
      </c>
      <c r="Z2407" s="3"/>
    </row>
    <row r="2408" spans="1:26" hidden="1" x14ac:dyDescent="0.25">
      <c r="A2408" s="10" t="str">
        <f t="shared" si="37"/>
        <v>2016Humboldt1-in-2October PeakPGE2</v>
      </c>
      <c r="B2408" s="10" t="s">
        <v>57</v>
      </c>
      <c r="C2408" s="10" t="s">
        <v>53</v>
      </c>
      <c r="D2408" s="10" t="s">
        <v>6</v>
      </c>
      <c r="E2408" s="10" t="s">
        <v>9</v>
      </c>
      <c r="F2408">
        <v>2</v>
      </c>
      <c r="G2408">
        <v>0.39327716827392578</v>
      </c>
      <c r="H2408">
        <v>0.39327716827392578</v>
      </c>
      <c r="I2408">
        <v>54.0625</v>
      </c>
      <c r="J2408">
        <v>0</v>
      </c>
      <c r="K2408">
        <v>967</v>
      </c>
      <c r="L2408">
        <v>922.27058506000003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 t="s">
        <v>38</v>
      </c>
      <c r="Z2408" s="3"/>
    </row>
    <row r="2409" spans="1:26" hidden="1" x14ac:dyDescent="0.25">
      <c r="A2409" s="10" t="str">
        <f t="shared" si="37"/>
        <v>2016Humboldt1-in-10October PeakPGE2</v>
      </c>
      <c r="B2409" s="10" t="s">
        <v>57</v>
      </c>
      <c r="C2409" s="10" t="s">
        <v>53</v>
      </c>
      <c r="D2409" s="10" t="s">
        <v>6</v>
      </c>
      <c r="E2409" s="10" t="s">
        <v>1</v>
      </c>
      <c r="F2409">
        <v>2</v>
      </c>
      <c r="G2409">
        <v>0.52798116207122803</v>
      </c>
      <c r="H2409">
        <v>0.52798116207122803</v>
      </c>
      <c r="I2409">
        <v>54.9375</v>
      </c>
      <c r="J2409">
        <v>0</v>
      </c>
      <c r="K2409">
        <v>967</v>
      </c>
      <c r="L2409">
        <v>922.27058506000003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 t="s">
        <v>38</v>
      </c>
      <c r="Z2409" s="3"/>
    </row>
    <row r="2410" spans="1:26" hidden="1" x14ac:dyDescent="0.25">
      <c r="A2410" s="10" t="str">
        <f t="shared" si="37"/>
        <v>2016Humboldt1-in-10October PeakCAISO3</v>
      </c>
      <c r="B2410" s="10" t="s">
        <v>57</v>
      </c>
      <c r="C2410" s="10" t="s">
        <v>53</v>
      </c>
      <c r="D2410" s="10" t="s">
        <v>6</v>
      </c>
      <c r="E2410" s="10" t="s">
        <v>1</v>
      </c>
      <c r="F2410">
        <v>3</v>
      </c>
      <c r="G2410">
        <v>0.46835428476333618</v>
      </c>
      <c r="H2410">
        <v>0.46835428476333618</v>
      </c>
      <c r="I2410">
        <v>53.875</v>
      </c>
      <c r="J2410">
        <v>0</v>
      </c>
      <c r="K2410">
        <v>967</v>
      </c>
      <c r="L2410">
        <v>922.27058506000003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 t="s">
        <v>39</v>
      </c>
      <c r="Z2410" s="3"/>
    </row>
    <row r="2411" spans="1:26" hidden="1" x14ac:dyDescent="0.25">
      <c r="A2411" s="10" t="str">
        <f t="shared" si="37"/>
        <v>2016Humboldt1-in-2October PeakCAISO3</v>
      </c>
      <c r="B2411" s="10" t="s">
        <v>57</v>
      </c>
      <c r="C2411" s="10" t="s">
        <v>53</v>
      </c>
      <c r="D2411" s="10" t="s">
        <v>6</v>
      </c>
      <c r="E2411" s="10" t="s">
        <v>9</v>
      </c>
      <c r="F2411">
        <v>3</v>
      </c>
      <c r="G2411">
        <v>0.35928830504417419</v>
      </c>
      <c r="H2411">
        <v>0.35928830504417419</v>
      </c>
      <c r="I2411">
        <v>51.4375</v>
      </c>
      <c r="J2411">
        <v>0</v>
      </c>
      <c r="K2411">
        <v>967</v>
      </c>
      <c r="L2411">
        <v>922.27058506000003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 t="s">
        <v>39</v>
      </c>
      <c r="Z2411" s="3"/>
    </row>
    <row r="2412" spans="1:26" hidden="1" x14ac:dyDescent="0.25">
      <c r="A2412" s="10" t="str">
        <f t="shared" si="37"/>
        <v>2016Humboldt1-in-10October PeakPGE3</v>
      </c>
      <c r="B2412" s="10" t="s">
        <v>57</v>
      </c>
      <c r="C2412" s="10" t="s">
        <v>53</v>
      </c>
      <c r="D2412" s="10" t="s">
        <v>6</v>
      </c>
      <c r="E2412" s="10" t="s">
        <v>1</v>
      </c>
      <c r="F2412">
        <v>3</v>
      </c>
      <c r="G2412">
        <v>0.48782023787498474</v>
      </c>
      <c r="H2412">
        <v>0.48782023787498474</v>
      </c>
      <c r="I2412">
        <v>54.0625</v>
      </c>
      <c r="J2412">
        <v>0</v>
      </c>
      <c r="K2412">
        <v>967</v>
      </c>
      <c r="L2412">
        <v>922.27058506000003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 t="s">
        <v>38</v>
      </c>
      <c r="Z2412" s="3"/>
    </row>
    <row r="2413" spans="1:26" hidden="1" x14ac:dyDescent="0.25">
      <c r="A2413" s="10" t="str">
        <f t="shared" si="37"/>
        <v>2016Humboldt1-in-2October PeakPGE3</v>
      </c>
      <c r="B2413" s="10" t="s">
        <v>57</v>
      </c>
      <c r="C2413" s="10" t="s">
        <v>53</v>
      </c>
      <c r="D2413" s="10" t="s">
        <v>6</v>
      </c>
      <c r="E2413" s="10" t="s">
        <v>9</v>
      </c>
      <c r="F2413">
        <v>3</v>
      </c>
      <c r="G2413">
        <v>0.36336252093315125</v>
      </c>
      <c r="H2413">
        <v>0.36336252093315125</v>
      </c>
      <c r="I2413">
        <v>53.5625</v>
      </c>
      <c r="J2413">
        <v>0</v>
      </c>
      <c r="K2413">
        <v>967</v>
      </c>
      <c r="L2413">
        <v>922.27058506000003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 t="s">
        <v>38</v>
      </c>
      <c r="Z2413" s="3"/>
    </row>
    <row r="2414" spans="1:26" hidden="1" x14ac:dyDescent="0.25">
      <c r="A2414" s="10" t="str">
        <f t="shared" si="37"/>
        <v>2016Humboldt1-in-2October PeakCAISO4</v>
      </c>
      <c r="B2414" s="10" t="s">
        <v>57</v>
      </c>
      <c r="C2414" s="10" t="s">
        <v>53</v>
      </c>
      <c r="D2414" s="10" t="s">
        <v>6</v>
      </c>
      <c r="E2414" s="10" t="s">
        <v>9</v>
      </c>
      <c r="F2414">
        <v>4</v>
      </c>
      <c r="G2414">
        <v>0.34815678000450134</v>
      </c>
      <c r="H2414">
        <v>0.34815678000450134</v>
      </c>
      <c r="I2414">
        <v>50.4375</v>
      </c>
      <c r="J2414">
        <v>0</v>
      </c>
      <c r="K2414">
        <v>967</v>
      </c>
      <c r="L2414">
        <v>922.27058506000003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 t="s">
        <v>39</v>
      </c>
      <c r="Z2414" s="3"/>
    </row>
    <row r="2415" spans="1:26" hidden="1" x14ac:dyDescent="0.25">
      <c r="A2415" s="10" t="str">
        <f t="shared" si="37"/>
        <v>2016Humboldt1-in-10October PeakCAISO4</v>
      </c>
      <c r="B2415" s="10" t="s">
        <v>57</v>
      </c>
      <c r="C2415" s="10" t="s">
        <v>53</v>
      </c>
      <c r="D2415" s="10" t="s">
        <v>6</v>
      </c>
      <c r="E2415" s="10" t="s">
        <v>1</v>
      </c>
      <c r="F2415">
        <v>4</v>
      </c>
      <c r="G2415">
        <v>0.45384371280670166</v>
      </c>
      <c r="H2415">
        <v>0.45384371280670166</v>
      </c>
      <c r="I2415">
        <v>53.4375</v>
      </c>
      <c r="J2415">
        <v>0</v>
      </c>
      <c r="K2415">
        <v>967</v>
      </c>
      <c r="L2415">
        <v>922.27058506000003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 t="s">
        <v>39</v>
      </c>
      <c r="Z2415" s="3"/>
    </row>
    <row r="2416" spans="1:26" hidden="1" x14ac:dyDescent="0.25">
      <c r="A2416" s="10" t="str">
        <f t="shared" si="37"/>
        <v>2016Humboldt1-in-2October PeakPGE4</v>
      </c>
      <c r="B2416" s="10" t="s">
        <v>57</v>
      </c>
      <c r="C2416" s="10" t="s">
        <v>53</v>
      </c>
      <c r="D2416" s="10" t="s">
        <v>6</v>
      </c>
      <c r="E2416" s="10" t="s">
        <v>9</v>
      </c>
      <c r="F2416">
        <v>4</v>
      </c>
      <c r="G2416">
        <v>0.35210481286048889</v>
      </c>
      <c r="H2416">
        <v>0.35210481286048889</v>
      </c>
      <c r="I2416">
        <v>52.75</v>
      </c>
      <c r="J2416">
        <v>0</v>
      </c>
      <c r="K2416">
        <v>967</v>
      </c>
      <c r="L2416">
        <v>922.27058506000003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 t="s">
        <v>38</v>
      </c>
      <c r="Z2416" s="3"/>
    </row>
    <row r="2417" spans="1:26" hidden="1" x14ac:dyDescent="0.25">
      <c r="A2417" s="10" t="str">
        <f t="shared" si="37"/>
        <v>2016Humboldt1-in-10October PeakPGE4</v>
      </c>
      <c r="B2417" s="10" t="s">
        <v>57</v>
      </c>
      <c r="C2417" s="10" t="s">
        <v>53</v>
      </c>
      <c r="D2417" s="10" t="s">
        <v>6</v>
      </c>
      <c r="E2417" s="10" t="s">
        <v>1</v>
      </c>
      <c r="F2417">
        <v>4</v>
      </c>
      <c r="G2417">
        <v>0.47270658612251282</v>
      </c>
      <c r="H2417">
        <v>0.47270658612251282</v>
      </c>
      <c r="I2417">
        <v>53.5625</v>
      </c>
      <c r="J2417">
        <v>0</v>
      </c>
      <c r="K2417">
        <v>967</v>
      </c>
      <c r="L2417">
        <v>922.27058506000003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 t="s">
        <v>38</v>
      </c>
      <c r="Z2417" s="3"/>
    </row>
    <row r="2418" spans="1:26" hidden="1" x14ac:dyDescent="0.25">
      <c r="A2418" s="10" t="str">
        <f t="shared" si="37"/>
        <v>2016Humboldt1-in-2October PeakCAISO5</v>
      </c>
      <c r="B2418" s="10" t="s">
        <v>57</v>
      </c>
      <c r="C2418" s="10" t="s">
        <v>53</v>
      </c>
      <c r="D2418" s="10" t="s">
        <v>6</v>
      </c>
      <c r="E2418" s="10" t="s">
        <v>9</v>
      </c>
      <c r="F2418">
        <v>5</v>
      </c>
      <c r="G2418">
        <v>0.34522143006324768</v>
      </c>
      <c r="H2418">
        <v>0.34522143006324768</v>
      </c>
      <c r="I2418">
        <v>50.0625</v>
      </c>
      <c r="J2418">
        <v>0</v>
      </c>
      <c r="K2418">
        <v>967</v>
      </c>
      <c r="L2418">
        <v>922.27058506000003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 t="s">
        <v>39</v>
      </c>
      <c r="Z2418" s="3"/>
    </row>
    <row r="2419" spans="1:26" hidden="1" x14ac:dyDescent="0.25">
      <c r="A2419" s="10" t="str">
        <f t="shared" si="37"/>
        <v>2016Humboldt1-in-10October PeakCAISO5</v>
      </c>
      <c r="B2419" s="10" t="s">
        <v>57</v>
      </c>
      <c r="C2419" s="10" t="s">
        <v>53</v>
      </c>
      <c r="D2419" s="10" t="s">
        <v>6</v>
      </c>
      <c r="E2419" s="10" t="s">
        <v>1</v>
      </c>
      <c r="F2419">
        <v>5</v>
      </c>
      <c r="G2419">
        <v>0.45001727342605591</v>
      </c>
      <c r="H2419">
        <v>0.45001727342605591</v>
      </c>
      <c r="I2419">
        <v>52.4375</v>
      </c>
      <c r="J2419">
        <v>0</v>
      </c>
      <c r="K2419">
        <v>967</v>
      </c>
      <c r="L2419">
        <v>922.27058506000003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 t="s">
        <v>39</v>
      </c>
      <c r="Z2419" s="3"/>
    </row>
    <row r="2420" spans="1:26" hidden="1" x14ac:dyDescent="0.25">
      <c r="A2420" s="10" t="str">
        <f t="shared" si="37"/>
        <v>2016Humboldt1-in-2October PeakPGE5</v>
      </c>
      <c r="B2420" s="10" t="s">
        <v>57</v>
      </c>
      <c r="C2420" s="10" t="s">
        <v>53</v>
      </c>
      <c r="D2420" s="10" t="s">
        <v>6</v>
      </c>
      <c r="E2420" s="10" t="s">
        <v>9</v>
      </c>
      <c r="F2420">
        <v>5</v>
      </c>
      <c r="G2420">
        <v>0.34913617372512817</v>
      </c>
      <c r="H2420">
        <v>0.34913617372512817</v>
      </c>
      <c r="I2420">
        <v>52.1875</v>
      </c>
      <c r="J2420">
        <v>0</v>
      </c>
      <c r="K2420">
        <v>967</v>
      </c>
      <c r="L2420">
        <v>922.27058506000003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 t="s">
        <v>38</v>
      </c>
      <c r="Z2420" s="3"/>
    </row>
    <row r="2421" spans="1:26" hidden="1" x14ac:dyDescent="0.25">
      <c r="A2421" s="10" t="str">
        <f t="shared" si="37"/>
        <v>2016Humboldt1-in-10October PeakPGE5</v>
      </c>
      <c r="B2421" s="10" t="s">
        <v>57</v>
      </c>
      <c r="C2421" s="10" t="s">
        <v>53</v>
      </c>
      <c r="D2421" s="10" t="s">
        <v>6</v>
      </c>
      <c r="E2421" s="10" t="s">
        <v>1</v>
      </c>
      <c r="F2421">
        <v>5</v>
      </c>
      <c r="G2421">
        <v>0.46872115135192871</v>
      </c>
      <c r="H2421">
        <v>0.46872115135192871</v>
      </c>
      <c r="I2421">
        <v>52.375</v>
      </c>
      <c r="J2421">
        <v>0</v>
      </c>
      <c r="K2421">
        <v>967</v>
      </c>
      <c r="L2421">
        <v>922.27058506000003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 t="s">
        <v>38</v>
      </c>
      <c r="Z2421" s="3"/>
    </row>
    <row r="2422" spans="1:26" hidden="1" x14ac:dyDescent="0.25">
      <c r="A2422" s="10" t="str">
        <f t="shared" si="37"/>
        <v>2016Humboldt1-in-2October PeakCAISO6</v>
      </c>
      <c r="B2422" s="10" t="s">
        <v>57</v>
      </c>
      <c r="C2422" s="10" t="s">
        <v>53</v>
      </c>
      <c r="D2422" s="10" t="s">
        <v>6</v>
      </c>
      <c r="E2422" s="10" t="s">
        <v>9</v>
      </c>
      <c r="F2422">
        <v>6</v>
      </c>
      <c r="G2422">
        <v>0.37226623296737671</v>
      </c>
      <c r="H2422">
        <v>0.37226623296737671</v>
      </c>
      <c r="I2422">
        <v>49.625</v>
      </c>
      <c r="J2422">
        <v>0</v>
      </c>
      <c r="K2422">
        <v>967</v>
      </c>
      <c r="L2422">
        <v>922.27058506000003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 t="s">
        <v>39</v>
      </c>
      <c r="Z2422" s="3"/>
    </row>
    <row r="2423" spans="1:26" hidden="1" x14ac:dyDescent="0.25">
      <c r="A2423" s="10" t="str">
        <f t="shared" si="37"/>
        <v>2016Humboldt1-in-10October PeakCAISO6</v>
      </c>
      <c r="B2423" s="10" t="s">
        <v>57</v>
      </c>
      <c r="C2423" s="10" t="s">
        <v>53</v>
      </c>
      <c r="D2423" s="10" t="s">
        <v>6</v>
      </c>
      <c r="E2423" s="10" t="s">
        <v>1</v>
      </c>
      <c r="F2423">
        <v>6</v>
      </c>
      <c r="G2423">
        <v>0.48527178168296814</v>
      </c>
      <c r="H2423">
        <v>0.48527178168296814</v>
      </c>
      <c r="I2423">
        <v>51.875</v>
      </c>
      <c r="J2423">
        <v>0</v>
      </c>
      <c r="K2423">
        <v>967</v>
      </c>
      <c r="L2423">
        <v>922.27058506000003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 t="s">
        <v>39</v>
      </c>
      <c r="Z2423" s="3"/>
    </row>
    <row r="2424" spans="1:26" hidden="1" x14ac:dyDescent="0.25">
      <c r="A2424" s="10" t="str">
        <f t="shared" si="37"/>
        <v>2016Humboldt1-in-10October PeakPGE6</v>
      </c>
      <c r="B2424" s="10" t="s">
        <v>57</v>
      </c>
      <c r="C2424" s="10" t="s">
        <v>53</v>
      </c>
      <c r="D2424" s="10" t="s">
        <v>6</v>
      </c>
      <c r="E2424" s="10" t="s">
        <v>1</v>
      </c>
      <c r="F2424">
        <v>6</v>
      </c>
      <c r="G2424">
        <v>0.50544095039367676</v>
      </c>
      <c r="H2424">
        <v>0.50544095039367676</v>
      </c>
      <c r="I2424">
        <v>51.75</v>
      </c>
      <c r="J2424">
        <v>0</v>
      </c>
      <c r="K2424">
        <v>967</v>
      </c>
      <c r="L2424">
        <v>922.27058506000003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 t="s">
        <v>38</v>
      </c>
      <c r="Z2424" s="3"/>
    </row>
    <row r="2425" spans="1:26" hidden="1" x14ac:dyDescent="0.25">
      <c r="A2425" s="10" t="str">
        <f t="shared" si="37"/>
        <v>2016Humboldt1-in-2October PeakPGE6</v>
      </c>
      <c r="B2425" s="10" t="s">
        <v>57</v>
      </c>
      <c r="C2425" s="10" t="s">
        <v>53</v>
      </c>
      <c r="D2425" s="10" t="s">
        <v>6</v>
      </c>
      <c r="E2425" s="10" t="s">
        <v>9</v>
      </c>
      <c r="F2425">
        <v>6</v>
      </c>
      <c r="G2425">
        <v>0.3764876127243042</v>
      </c>
      <c r="H2425">
        <v>0.3764876127243042</v>
      </c>
      <c r="I2425">
        <v>52.625</v>
      </c>
      <c r="J2425">
        <v>0</v>
      </c>
      <c r="K2425">
        <v>967</v>
      </c>
      <c r="L2425">
        <v>922.27058506000003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 t="s">
        <v>38</v>
      </c>
      <c r="Z2425" s="3"/>
    </row>
    <row r="2426" spans="1:26" hidden="1" x14ac:dyDescent="0.25">
      <c r="A2426" s="10" t="str">
        <f t="shared" si="37"/>
        <v>2016Humboldt1-in-10October PeakCAISO7</v>
      </c>
      <c r="B2426" s="10" t="s">
        <v>57</v>
      </c>
      <c r="C2426" s="10" t="s">
        <v>53</v>
      </c>
      <c r="D2426" s="10" t="s">
        <v>6</v>
      </c>
      <c r="E2426" s="10" t="s">
        <v>1</v>
      </c>
      <c r="F2426">
        <v>7</v>
      </c>
      <c r="G2426">
        <v>0.57425332069396973</v>
      </c>
      <c r="H2426">
        <v>0.57425332069396973</v>
      </c>
      <c r="I2426">
        <v>51.6875</v>
      </c>
      <c r="J2426">
        <v>0</v>
      </c>
      <c r="K2426">
        <v>967</v>
      </c>
      <c r="L2426">
        <v>922.27058506000003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 t="s">
        <v>39</v>
      </c>
      <c r="Z2426" s="3"/>
    </row>
    <row r="2427" spans="1:26" hidden="1" x14ac:dyDescent="0.25">
      <c r="A2427" s="10" t="str">
        <f t="shared" si="37"/>
        <v>2016Humboldt1-in-2October PeakCAISO7</v>
      </c>
      <c r="B2427" s="10" t="s">
        <v>57</v>
      </c>
      <c r="C2427" s="10" t="s">
        <v>53</v>
      </c>
      <c r="D2427" s="10" t="s">
        <v>6</v>
      </c>
      <c r="E2427" s="10" t="s">
        <v>9</v>
      </c>
      <c r="F2427">
        <v>7</v>
      </c>
      <c r="G2427">
        <v>0.44052654504776001</v>
      </c>
      <c r="H2427">
        <v>0.44052654504776001</v>
      </c>
      <c r="I2427">
        <v>48.8125</v>
      </c>
      <c r="J2427">
        <v>0</v>
      </c>
      <c r="K2427">
        <v>967</v>
      </c>
      <c r="L2427">
        <v>922.27058506000003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 t="s">
        <v>39</v>
      </c>
      <c r="Z2427" s="3"/>
    </row>
    <row r="2428" spans="1:26" hidden="1" x14ac:dyDescent="0.25">
      <c r="A2428" s="10" t="str">
        <f t="shared" si="37"/>
        <v>2016Humboldt1-in-2October PeakPGE7</v>
      </c>
      <c r="B2428" s="10" t="s">
        <v>57</v>
      </c>
      <c r="C2428" s="10" t="s">
        <v>53</v>
      </c>
      <c r="D2428" s="10" t="s">
        <v>6</v>
      </c>
      <c r="E2428" s="10" t="s">
        <v>9</v>
      </c>
      <c r="F2428">
        <v>7</v>
      </c>
      <c r="G2428">
        <v>0.44552198052406311</v>
      </c>
      <c r="H2428">
        <v>0.44552198052406311</v>
      </c>
      <c r="I2428">
        <v>52.4375</v>
      </c>
      <c r="J2428">
        <v>0</v>
      </c>
      <c r="K2428">
        <v>967</v>
      </c>
      <c r="L2428">
        <v>922.27058506000003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 t="s">
        <v>38</v>
      </c>
      <c r="Z2428" s="3"/>
    </row>
    <row r="2429" spans="1:26" hidden="1" x14ac:dyDescent="0.25">
      <c r="A2429" s="10" t="str">
        <f t="shared" si="37"/>
        <v>2016Humboldt1-in-10October PeakPGE7</v>
      </c>
      <c r="B2429" s="10" t="s">
        <v>57</v>
      </c>
      <c r="C2429" s="10" t="s">
        <v>53</v>
      </c>
      <c r="D2429" s="10" t="s">
        <v>6</v>
      </c>
      <c r="E2429" s="10" t="s">
        <v>1</v>
      </c>
      <c r="F2429">
        <v>7</v>
      </c>
      <c r="G2429">
        <v>0.59812068939208984</v>
      </c>
      <c r="H2429">
        <v>0.59812068939208984</v>
      </c>
      <c r="I2429">
        <v>51.25</v>
      </c>
      <c r="J2429">
        <v>0</v>
      </c>
      <c r="K2429">
        <v>967</v>
      </c>
      <c r="L2429">
        <v>922.27058506000003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 t="s">
        <v>38</v>
      </c>
      <c r="Z2429" s="3"/>
    </row>
    <row r="2430" spans="1:26" hidden="1" x14ac:dyDescent="0.25">
      <c r="A2430" s="10" t="str">
        <f t="shared" si="37"/>
        <v>2016Humboldt1-in-2October PeakCAISO8</v>
      </c>
      <c r="B2430" s="10" t="s">
        <v>57</v>
      </c>
      <c r="C2430" s="10" t="s">
        <v>53</v>
      </c>
      <c r="D2430" s="10" t="s">
        <v>6</v>
      </c>
      <c r="E2430" s="10" t="s">
        <v>9</v>
      </c>
      <c r="F2430">
        <v>8</v>
      </c>
      <c r="G2430">
        <v>0.47821030020713806</v>
      </c>
      <c r="H2430">
        <v>0.47821030020713806</v>
      </c>
      <c r="I2430">
        <v>48.5625</v>
      </c>
      <c r="J2430">
        <v>0</v>
      </c>
      <c r="K2430">
        <v>967</v>
      </c>
      <c r="L2430">
        <v>922.27058506000003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 t="s">
        <v>39</v>
      </c>
      <c r="Z2430" s="3"/>
    </row>
    <row r="2431" spans="1:26" hidden="1" x14ac:dyDescent="0.25">
      <c r="A2431" s="10" t="str">
        <f t="shared" si="37"/>
        <v>2016Humboldt1-in-10October PeakCAISO8</v>
      </c>
      <c r="B2431" s="10" t="s">
        <v>57</v>
      </c>
      <c r="C2431" s="10" t="s">
        <v>53</v>
      </c>
      <c r="D2431" s="10" t="s">
        <v>6</v>
      </c>
      <c r="E2431" s="10" t="s">
        <v>1</v>
      </c>
      <c r="F2431">
        <v>8</v>
      </c>
      <c r="G2431">
        <v>0.62337636947631836</v>
      </c>
      <c r="H2431">
        <v>0.62337636947631836</v>
      </c>
      <c r="I2431">
        <v>51.875</v>
      </c>
      <c r="J2431">
        <v>0</v>
      </c>
      <c r="K2431">
        <v>967</v>
      </c>
      <c r="L2431">
        <v>922.27058506000003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 t="s">
        <v>39</v>
      </c>
      <c r="Z2431" s="3"/>
    </row>
    <row r="2432" spans="1:26" hidden="1" x14ac:dyDescent="0.25">
      <c r="A2432" s="10" t="str">
        <f t="shared" si="37"/>
        <v>2016Humboldt1-in-10October PeakPGE8</v>
      </c>
      <c r="B2432" s="10" t="s">
        <v>57</v>
      </c>
      <c r="C2432" s="10" t="s">
        <v>53</v>
      </c>
      <c r="D2432" s="10" t="s">
        <v>6</v>
      </c>
      <c r="E2432" s="10" t="s">
        <v>1</v>
      </c>
      <c r="F2432">
        <v>8</v>
      </c>
      <c r="G2432">
        <v>0.64928549528121948</v>
      </c>
      <c r="H2432">
        <v>0.64928549528121948</v>
      </c>
      <c r="I2432">
        <v>51.375</v>
      </c>
      <c r="J2432">
        <v>0</v>
      </c>
      <c r="K2432">
        <v>967</v>
      </c>
      <c r="L2432">
        <v>922.27058506000003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 t="s">
        <v>38</v>
      </c>
      <c r="Z2432" s="3"/>
    </row>
    <row r="2433" spans="1:26" hidden="1" x14ac:dyDescent="0.25">
      <c r="A2433" s="10" t="str">
        <f t="shared" si="37"/>
        <v>2016Humboldt1-in-2October PeakPGE8</v>
      </c>
      <c r="B2433" s="10" t="s">
        <v>57</v>
      </c>
      <c r="C2433" s="10" t="s">
        <v>53</v>
      </c>
      <c r="D2433" s="10" t="s">
        <v>6</v>
      </c>
      <c r="E2433" s="10" t="s">
        <v>9</v>
      </c>
      <c r="F2433">
        <v>8</v>
      </c>
      <c r="G2433">
        <v>0.48363310098648071</v>
      </c>
      <c r="H2433">
        <v>0.48363310098648071</v>
      </c>
      <c r="I2433">
        <v>52.75</v>
      </c>
      <c r="J2433">
        <v>0</v>
      </c>
      <c r="K2433">
        <v>967</v>
      </c>
      <c r="L2433">
        <v>922.27058506000003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 t="s">
        <v>38</v>
      </c>
      <c r="Z2433" s="3"/>
    </row>
    <row r="2434" spans="1:26" hidden="1" x14ac:dyDescent="0.25">
      <c r="A2434" s="10" t="str">
        <f t="shared" ref="A2434:A2497" si="38">CONCATENATE(B2434,C2434,E2434,D2434,S2434,F2434)</f>
        <v>2016Humboldt1-in-10October PeakCAISO9</v>
      </c>
      <c r="B2434" s="10" t="s">
        <v>57</v>
      </c>
      <c r="C2434" s="10" t="s">
        <v>53</v>
      </c>
      <c r="D2434" s="10" t="s">
        <v>6</v>
      </c>
      <c r="E2434" s="10" t="s">
        <v>1</v>
      </c>
      <c r="F2434">
        <v>9</v>
      </c>
      <c r="G2434">
        <v>0.60076773166656494</v>
      </c>
      <c r="H2434">
        <v>0.60076773166656494</v>
      </c>
      <c r="I2434">
        <v>56.9375</v>
      </c>
      <c r="J2434">
        <v>0</v>
      </c>
      <c r="K2434">
        <v>967</v>
      </c>
      <c r="L2434">
        <v>922.27058506000003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 t="s">
        <v>39</v>
      </c>
      <c r="Z2434" s="3"/>
    </row>
    <row r="2435" spans="1:26" hidden="1" x14ac:dyDescent="0.25">
      <c r="A2435" s="10" t="str">
        <f t="shared" si="38"/>
        <v>2016Humboldt1-in-2October PeakCAISO9</v>
      </c>
      <c r="B2435" s="10" t="s">
        <v>57</v>
      </c>
      <c r="C2435" s="10" t="s">
        <v>53</v>
      </c>
      <c r="D2435" s="10" t="s">
        <v>6</v>
      </c>
      <c r="E2435" s="10" t="s">
        <v>9</v>
      </c>
      <c r="F2435">
        <v>9</v>
      </c>
      <c r="G2435">
        <v>0.46086651086807251</v>
      </c>
      <c r="H2435">
        <v>0.46086651086807251</v>
      </c>
      <c r="I2435">
        <v>52.5625</v>
      </c>
      <c r="J2435">
        <v>0</v>
      </c>
      <c r="K2435">
        <v>967</v>
      </c>
      <c r="L2435">
        <v>922.27058506000003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 t="s">
        <v>39</v>
      </c>
      <c r="Z2435" s="3"/>
    </row>
    <row r="2436" spans="1:26" hidden="1" x14ac:dyDescent="0.25">
      <c r="A2436" s="10" t="str">
        <f t="shared" si="38"/>
        <v>2016Humboldt1-in-10October PeakPGE9</v>
      </c>
      <c r="B2436" s="10" t="s">
        <v>57</v>
      </c>
      <c r="C2436" s="10" t="s">
        <v>53</v>
      </c>
      <c r="D2436" s="10" t="s">
        <v>6</v>
      </c>
      <c r="E2436" s="10" t="s">
        <v>1</v>
      </c>
      <c r="F2436">
        <v>9</v>
      </c>
      <c r="G2436">
        <v>0.62573713064193726</v>
      </c>
      <c r="H2436">
        <v>0.62573713064193726</v>
      </c>
      <c r="I2436">
        <v>57.5</v>
      </c>
      <c r="J2436">
        <v>0</v>
      </c>
      <c r="K2436">
        <v>967</v>
      </c>
      <c r="L2436">
        <v>922.27058506000003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 t="s">
        <v>38</v>
      </c>
      <c r="Z2436" s="3"/>
    </row>
    <row r="2437" spans="1:26" hidden="1" x14ac:dyDescent="0.25">
      <c r="A2437" s="10" t="str">
        <f t="shared" si="38"/>
        <v>2016Humboldt1-in-2October PeakPGE9</v>
      </c>
      <c r="B2437" s="10" t="s">
        <v>57</v>
      </c>
      <c r="C2437" s="10" t="s">
        <v>53</v>
      </c>
      <c r="D2437" s="10" t="s">
        <v>6</v>
      </c>
      <c r="E2437" s="10" t="s">
        <v>9</v>
      </c>
      <c r="F2437">
        <v>9</v>
      </c>
      <c r="G2437">
        <v>0.46609261631965637</v>
      </c>
      <c r="H2437">
        <v>0.46609261631965637</v>
      </c>
      <c r="I2437">
        <v>55.4375</v>
      </c>
      <c r="J2437">
        <v>0</v>
      </c>
      <c r="K2437">
        <v>967</v>
      </c>
      <c r="L2437">
        <v>922.27058506000003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 t="s">
        <v>38</v>
      </c>
      <c r="Z2437" s="3"/>
    </row>
    <row r="2438" spans="1:26" hidden="1" x14ac:dyDescent="0.25">
      <c r="A2438" s="10" t="str">
        <f t="shared" si="38"/>
        <v>2016Humboldt1-in-2October PeakCAISO10</v>
      </c>
      <c r="B2438" s="10" t="s">
        <v>57</v>
      </c>
      <c r="C2438" s="10" t="s">
        <v>53</v>
      </c>
      <c r="D2438" s="10" t="s">
        <v>6</v>
      </c>
      <c r="E2438" s="10" t="s">
        <v>9</v>
      </c>
      <c r="F2438">
        <v>10</v>
      </c>
      <c r="G2438">
        <v>0.48338750004768372</v>
      </c>
      <c r="H2438">
        <v>0.48338750004768372</v>
      </c>
      <c r="I2438">
        <v>58.8125</v>
      </c>
      <c r="J2438">
        <v>0</v>
      </c>
      <c r="K2438">
        <v>967</v>
      </c>
      <c r="L2438">
        <v>922.27058506000003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 t="s">
        <v>39</v>
      </c>
      <c r="Z2438" s="3"/>
    </row>
    <row r="2439" spans="1:26" hidden="1" x14ac:dyDescent="0.25">
      <c r="A2439" s="10" t="str">
        <f t="shared" si="38"/>
        <v>2016Humboldt1-in-10October PeakCAISO10</v>
      </c>
      <c r="B2439" s="10" t="s">
        <v>57</v>
      </c>
      <c r="C2439" s="10" t="s">
        <v>53</v>
      </c>
      <c r="D2439" s="10" t="s">
        <v>6</v>
      </c>
      <c r="E2439" s="10" t="s">
        <v>1</v>
      </c>
      <c r="F2439">
        <v>10</v>
      </c>
      <c r="G2439">
        <v>0.63012516498565674</v>
      </c>
      <c r="H2439">
        <v>0.63012516498565674</v>
      </c>
      <c r="I2439">
        <v>62.875</v>
      </c>
      <c r="J2439">
        <v>0</v>
      </c>
      <c r="K2439">
        <v>967</v>
      </c>
      <c r="L2439">
        <v>922.27058506000003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 t="s">
        <v>39</v>
      </c>
      <c r="Z2439" s="3"/>
    </row>
    <row r="2440" spans="1:26" hidden="1" x14ac:dyDescent="0.25">
      <c r="A2440" s="10" t="str">
        <f t="shared" si="38"/>
        <v>2016Humboldt1-in-2October PeakPGE10</v>
      </c>
      <c r="B2440" s="10" t="s">
        <v>57</v>
      </c>
      <c r="C2440" s="10" t="s">
        <v>53</v>
      </c>
      <c r="D2440" s="10" t="s">
        <v>6</v>
      </c>
      <c r="E2440" s="10" t="s">
        <v>9</v>
      </c>
      <c r="F2440">
        <v>10</v>
      </c>
      <c r="G2440">
        <v>0.48886898159980774</v>
      </c>
      <c r="H2440">
        <v>0.48886898159980774</v>
      </c>
      <c r="I2440">
        <v>60.3125</v>
      </c>
      <c r="J2440">
        <v>0</v>
      </c>
      <c r="K2440">
        <v>967</v>
      </c>
      <c r="L2440">
        <v>922.27058506000003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 t="s">
        <v>38</v>
      </c>
      <c r="Z2440" s="3"/>
    </row>
    <row r="2441" spans="1:26" hidden="1" x14ac:dyDescent="0.25">
      <c r="A2441" s="10" t="str">
        <f t="shared" si="38"/>
        <v>2016Humboldt1-in-10October PeakPGE10</v>
      </c>
      <c r="B2441" s="10" t="s">
        <v>57</v>
      </c>
      <c r="C2441" s="10" t="s">
        <v>53</v>
      </c>
      <c r="D2441" s="10" t="s">
        <v>6</v>
      </c>
      <c r="E2441" s="10" t="s">
        <v>1</v>
      </c>
      <c r="F2441">
        <v>10</v>
      </c>
      <c r="G2441">
        <v>0.65631473064422607</v>
      </c>
      <c r="H2441">
        <v>0.65631473064422607</v>
      </c>
      <c r="I2441">
        <v>64.9375</v>
      </c>
      <c r="J2441">
        <v>0</v>
      </c>
      <c r="K2441">
        <v>967</v>
      </c>
      <c r="L2441">
        <v>922.27058506000003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 t="s">
        <v>38</v>
      </c>
      <c r="Z2441" s="3"/>
    </row>
    <row r="2442" spans="1:26" hidden="1" x14ac:dyDescent="0.25">
      <c r="A2442" s="10" t="str">
        <f t="shared" si="38"/>
        <v>2016Humboldt1-in-10October PeakCAISO11</v>
      </c>
      <c r="B2442" s="10" t="s">
        <v>57</v>
      </c>
      <c r="C2442" s="10" t="s">
        <v>53</v>
      </c>
      <c r="D2442" s="10" t="s">
        <v>6</v>
      </c>
      <c r="E2442" s="10" t="s">
        <v>1</v>
      </c>
      <c r="F2442">
        <v>11</v>
      </c>
      <c r="G2442">
        <v>0.66790783405303955</v>
      </c>
      <c r="H2442">
        <v>0.66790783405303955</v>
      </c>
      <c r="I2442">
        <v>68.4375</v>
      </c>
      <c r="J2442">
        <v>0</v>
      </c>
      <c r="K2442">
        <v>967</v>
      </c>
      <c r="L2442">
        <v>922.27058506000003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 t="s">
        <v>39</v>
      </c>
      <c r="Z2442" s="3"/>
    </row>
    <row r="2443" spans="1:26" hidden="1" x14ac:dyDescent="0.25">
      <c r="A2443" s="10" t="str">
        <f t="shared" si="38"/>
        <v>2016Humboldt1-in-2October PeakCAISO11</v>
      </c>
      <c r="B2443" s="10" t="s">
        <v>57</v>
      </c>
      <c r="C2443" s="10" t="s">
        <v>53</v>
      </c>
      <c r="D2443" s="10" t="s">
        <v>6</v>
      </c>
      <c r="E2443" s="10" t="s">
        <v>9</v>
      </c>
      <c r="F2443">
        <v>11</v>
      </c>
      <c r="G2443">
        <v>0.51237165927886963</v>
      </c>
      <c r="H2443">
        <v>0.51237165927886963</v>
      </c>
      <c r="I2443">
        <v>64.6875</v>
      </c>
      <c r="J2443">
        <v>0</v>
      </c>
      <c r="K2443">
        <v>967</v>
      </c>
      <c r="L2443">
        <v>922.27058506000003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 t="s">
        <v>39</v>
      </c>
      <c r="Z2443" s="3"/>
    </row>
    <row r="2444" spans="1:26" hidden="1" x14ac:dyDescent="0.25">
      <c r="A2444" s="10" t="str">
        <f t="shared" si="38"/>
        <v>2016Humboldt1-in-2October PeakPGE11</v>
      </c>
      <c r="B2444" s="10" t="s">
        <v>57</v>
      </c>
      <c r="C2444" s="10" t="s">
        <v>53</v>
      </c>
      <c r="D2444" s="10" t="s">
        <v>6</v>
      </c>
      <c r="E2444" s="10" t="s">
        <v>9</v>
      </c>
      <c r="F2444">
        <v>11</v>
      </c>
      <c r="G2444">
        <v>0.51818180084228516</v>
      </c>
      <c r="H2444">
        <v>0.51818180084228516</v>
      </c>
      <c r="I2444">
        <v>65.25</v>
      </c>
      <c r="J2444">
        <v>0</v>
      </c>
      <c r="K2444">
        <v>967</v>
      </c>
      <c r="L2444">
        <v>922.27058506000003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 t="s">
        <v>38</v>
      </c>
      <c r="Z2444" s="3"/>
    </row>
    <row r="2445" spans="1:26" hidden="1" x14ac:dyDescent="0.25">
      <c r="A2445" s="10" t="str">
        <f t="shared" si="38"/>
        <v>2016Humboldt1-in-10October PeakPGE11</v>
      </c>
      <c r="B2445" s="10" t="s">
        <v>57</v>
      </c>
      <c r="C2445" s="10" t="s">
        <v>53</v>
      </c>
      <c r="D2445" s="10" t="s">
        <v>6</v>
      </c>
      <c r="E2445" s="10" t="s">
        <v>1</v>
      </c>
      <c r="F2445">
        <v>11</v>
      </c>
      <c r="G2445">
        <v>0.6956678032875061</v>
      </c>
      <c r="H2445">
        <v>0.6956678032875061</v>
      </c>
      <c r="I2445">
        <v>71.75</v>
      </c>
      <c r="J2445">
        <v>0</v>
      </c>
      <c r="K2445">
        <v>967</v>
      </c>
      <c r="L2445">
        <v>922.27058506000003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 t="s">
        <v>38</v>
      </c>
      <c r="Z2445" s="3"/>
    </row>
    <row r="2446" spans="1:26" hidden="1" x14ac:dyDescent="0.25">
      <c r="A2446" s="10" t="str">
        <f t="shared" si="38"/>
        <v>2016Humboldt1-in-2October PeakCAISO12</v>
      </c>
      <c r="B2446" s="10" t="s">
        <v>57</v>
      </c>
      <c r="C2446" s="10" t="s">
        <v>53</v>
      </c>
      <c r="D2446" s="10" t="s">
        <v>6</v>
      </c>
      <c r="E2446" s="10" t="s">
        <v>9</v>
      </c>
      <c r="F2446">
        <v>12</v>
      </c>
      <c r="G2446">
        <v>0.59727418422698975</v>
      </c>
      <c r="H2446">
        <v>0.59727418422698975</v>
      </c>
      <c r="I2446">
        <v>69.3125</v>
      </c>
      <c r="J2446">
        <v>0</v>
      </c>
      <c r="K2446">
        <v>967</v>
      </c>
      <c r="L2446">
        <v>922.27058506000003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 t="s">
        <v>39</v>
      </c>
      <c r="Z2446" s="3"/>
    </row>
    <row r="2447" spans="1:26" hidden="1" x14ac:dyDescent="0.25">
      <c r="A2447" s="10" t="str">
        <f t="shared" si="38"/>
        <v>2016Humboldt1-in-10October PeakCAISO12</v>
      </c>
      <c r="B2447" s="10" t="s">
        <v>57</v>
      </c>
      <c r="C2447" s="10" t="s">
        <v>53</v>
      </c>
      <c r="D2447" s="10" t="s">
        <v>6</v>
      </c>
      <c r="E2447" s="10" t="s">
        <v>1</v>
      </c>
      <c r="F2447">
        <v>12</v>
      </c>
      <c r="G2447">
        <v>0.77858340740203857</v>
      </c>
      <c r="H2447">
        <v>0.77858340740203857</v>
      </c>
      <c r="I2447">
        <v>73.3125</v>
      </c>
      <c r="J2447">
        <v>0</v>
      </c>
      <c r="K2447">
        <v>967</v>
      </c>
      <c r="L2447">
        <v>922.27058506000003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 t="s">
        <v>39</v>
      </c>
      <c r="Z2447" s="3"/>
    </row>
    <row r="2448" spans="1:26" hidden="1" x14ac:dyDescent="0.25">
      <c r="A2448" s="10" t="str">
        <f t="shared" si="38"/>
        <v>2016Humboldt1-in-10October PeakPGE12</v>
      </c>
      <c r="B2448" s="10" t="s">
        <v>57</v>
      </c>
      <c r="C2448" s="10" t="s">
        <v>53</v>
      </c>
      <c r="D2448" s="10" t="s">
        <v>6</v>
      </c>
      <c r="E2448" s="10" t="s">
        <v>1</v>
      </c>
      <c r="F2448">
        <v>12</v>
      </c>
      <c r="G2448">
        <v>0.81094330549240112</v>
      </c>
      <c r="H2448">
        <v>0.81094330549240112</v>
      </c>
      <c r="I2448">
        <v>77.0625</v>
      </c>
      <c r="J2448">
        <v>0</v>
      </c>
      <c r="K2448">
        <v>967</v>
      </c>
      <c r="L2448">
        <v>922.27058506000003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 t="s">
        <v>38</v>
      </c>
      <c r="Z2448" s="3"/>
    </row>
    <row r="2449" spans="1:26" hidden="1" x14ac:dyDescent="0.25">
      <c r="A2449" s="10" t="str">
        <f t="shared" si="38"/>
        <v>2016Humboldt1-in-2October PeakPGE12</v>
      </c>
      <c r="B2449" s="10" t="s">
        <v>57</v>
      </c>
      <c r="C2449" s="10" t="s">
        <v>53</v>
      </c>
      <c r="D2449" s="10" t="s">
        <v>6</v>
      </c>
      <c r="E2449" s="10" t="s">
        <v>9</v>
      </c>
      <c r="F2449">
        <v>12</v>
      </c>
      <c r="G2449">
        <v>0.60404706001281738</v>
      </c>
      <c r="H2449">
        <v>0.60404706001281738</v>
      </c>
      <c r="I2449">
        <v>70.3125</v>
      </c>
      <c r="J2449">
        <v>0</v>
      </c>
      <c r="K2449">
        <v>967</v>
      </c>
      <c r="L2449">
        <v>922.27058506000003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 t="s">
        <v>38</v>
      </c>
      <c r="Z2449" s="3"/>
    </row>
    <row r="2450" spans="1:26" hidden="1" x14ac:dyDescent="0.25">
      <c r="A2450" s="10" t="str">
        <f t="shared" si="38"/>
        <v>2016Humboldt1-in-2October PeakCAISO13</v>
      </c>
      <c r="B2450" s="10" t="s">
        <v>57</v>
      </c>
      <c r="C2450" s="10" t="s">
        <v>53</v>
      </c>
      <c r="D2450" s="10" t="s">
        <v>6</v>
      </c>
      <c r="E2450" s="10" t="s">
        <v>9</v>
      </c>
      <c r="F2450">
        <v>13</v>
      </c>
      <c r="G2450">
        <v>0.73562395572662354</v>
      </c>
      <c r="H2450">
        <v>0.73562395572662354</v>
      </c>
      <c r="I2450">
        <v>72.8125</v>
      </c>
      <c r="J2450">
        <v>0</v>
      </c>
      <c r="K2450">
        <v>967</v>
      </c>
      <c r="L2450">
        <v>922.27058506000003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 t="s">
        <v>39</v>
      </c>
      <c r="Z2450" s="3"/>
    </row>
    <row r="2451" spans="1:26" hidden="1" x14ac:dyDescent="0.25">
      <c r="A2451" s="10" t="str">
        <f t="shared" si="38"/>
        <v>2016Humboldt1-in-10October PeakCAISO13</v>
      </c>
      <c r="B2451" s="10" t="s">
        <v>57</v>
      </c>
      <c r="C2451" s="10" t="s">
        <v>53</v>
      </c>
      <c r="D2451" s="10" t="s">
        <v>6</v>
      </c>
      <c r="E2451" s="10" t="s">
        <v>1</v>
      </c>
      <c r="F2451">
        <v>13</v>
      </c>
      <c r="G2451">
        <v>0.9589308500289917</v>
      </c>
      <c r="H2451">
        <v>0.9589308500289917</v>
      </c>
      <c r="I2451">
        <v>77.5</v>
      </c>
      <c r="J2451">
        <v>0</v>
      </c>
      <c r="K2451">
        <v>967</v>
      </c>
      <c r="L2451">
        <v>922.27058506000003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 t="s">
        <v>39</v>
      </c>
      <c r="Z2451" s="3"/>
    </row>
    <row r="2452" spans="1:26" hidden="1" x14ac:dyDescent="0.25">
      <c r="A2452" s="10" t="str">
        <f t="shared" si="38"/>
        <v>2016Humboldt1-in-10October PeakPGE13</v>
      </c>
      <c r="B2452" s="10" t="s">
        <v>57</v>
      </c>
      <c r="C2452" s="10" t="s">
        <v>53</v>
      </c>
      <c r="D2452" s="10" t="s">
        <v>6</v>
      </c>
      <c r="E2452" s="10" t="s">
        <v>1</v>
      </c>
      <c r="F2452">
        <v>13</v>
      </c>
      <c r="G2452">
        <v>0.99878638982772827</v>
      </c>
      <c r="H2452">
        <v>0.99878638982772827</v>
      </c>
      <c r="I2452">
        <v>81.5</v>
      </c>
      <c r="J2452">
        <v>0</v>
      </c>
      <c r="K2452">
        <v>967</v>
      </c>
      <c r="L2452">
        <v>922.27058506000003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 t="s">
        <v>38</v>
      </c>
      <c r="Z2452" s="3"/>
    </row>
    <row r="2453" spans="1:26" hidden="1" x14ac:dyDescent="0.25">
      <c r="A2453" s="10" t="str">
        <f t="shared" si="38"/>
        <v>2016Humboldt1-in-2October PeakPGE13</v>
      </c>
      <c r="B2453" s="10" t="s">
        <v>57</v>
      </c>
      <c r="C2453" s="10" t="s">
        <v>53</v>
      </c>
      <c r="D2453" s="10" t="s">
        <v>6</v>
      </c>
      <c r="E2453" s="10" t="s">
        <v>9</v>
      </c>
      <c r="F2453">
        <v>13</v>
      </c>
      <c r="G2453">
        <v>0.743965744972229</v>
      </c>
      <c r="H2453">
        <v>0.743965744972229</v>
      </c>
      <c r="I2453">
        <v>73.0625</v>
      </c>
      <c r="J2453">
        <v>0</v>
      </c>
      <c r="K2453">
        <v>967</v>
      </c>
      <c r="L2453">
        <v>922.27058506000003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 t="s">
        <v>38</v>
      </c>
      <c r="Z2453" s="3"/>
    </row>
    <row r="2454" spans="1:26" hidden="1" x14ac:dyDescent="0.25">
      <c r="A2454" s="10" t="str">
        <f t="shared" si="38"/>
        <v>2016Humboldt1-in-2October PeakCAISO14</v>
      </c>
      <c r="B2454" s="10" t="s">
        <v>57</v>
      </c>
      <c r="C2454" s="10" t="s">
        <v>53</v>
      </c>
      <c r="D2454" s="10" t="s">
        <v>6</v>
      </c>
      <c r="E2454" s="10" t="s">
        <v>9</v>
      </c>
      <c r="F2454">
        <v>14</v>
      </c>
      <c r="G2454">
        <v>0.90719270706176758</v>
      </c>
      <c r="H2454">
        <v>0.99632507562637329</v>
      </c>
      <c r="I2454">
        <v>75.5</v>
      </c>
      <c r="J2454">
        <v>0.10273714363574982</v>
      </c>
      <c r="K2454">
        <v>967</v>
      </c>
      <c r="L2454">
        <v>922.27058506000003</v>
      </c>
      <c r="M2454">
        <v>-8.9132383465766907E-2</v>
      </c>
      <c r="N2454">
        <v>-0.22080031037330627</v>
      </c>
      <c r="O2454">
        <v>-0.14300774037837982</v>
      </c>
      <c r="P2454">
        <v>-8.9132383465766907E-2</v>
      </c>
      <c r="Q2454">
        <v>-3.5257026553153992E-2</v>
      </c>
      <c r="R2454">
        <v>4.2535539716482162E-2</v>
      </c>
      <c r="S2454" t="s">
        <v>39</v>
      </c>
      <c r="Z2454" s="3"/>
    </row>
    <row r="2455" spans="1:26" hidden="1" x14ac:dyDescent="0.25">
      <c r="A2455" s="10" t="str">
        <f t="shared" si="38"/>
        <v>2016Humboldt1-in-10October PeakCAISO14</v>
      </c>
      <c r="B2455" s="10" t="s">
        <v>57</v>
      </c>
      <c r="C2455" s="10" t="s">
        <v>53</v>
      </c>
      <c r="D2455" s="10" t="s">
        <v>6</v>
      </c>
      <c r="E2455" s="10" t="s">
        <v>1</v>
      </c>
      <c r="F2455">
        <v>14</v>
      </c>
      <c r="G2455">
        <v>1.1825813055038452</v>
      </c>
      <c r="H2455">
        <v>1.1945507526397705</v>
      </c>
      <c r="I2455">
        <v>80.5625</v>
      </c>
      <c r="J2455">
        <v>0.10273714363574982</v>
      </c>
      <c r="K2455">
        <v>967</v>
      </c>
      <c r="L2455">
        <v>922.27058506000003</v>
      </c>
      <c r="M2455">
        <v>-1.1969397775828838E-2</v>
      </c>
      <c r="N2455">
        <v>-0.14363731443881989</v>
      </c>
      <c r="O2455">
        <v>-6.5844759345054626E-2</v>
      </c>
      <c r="P2455">
        <v>-1.1969397775828838E-2</v>
      </c>
      <c r="Q2455">
        <v>4.1905961930751801E-2</v>
      </c>
      <c r="R2455">
        <v>0.11969852447509766</v>
      </c>
      <c r="S2455" t="s">
        <v>39</v>
      </c>
      <c r="Z2455" s="3"/>
    </row>
    <row r="2456" spans="1:26" hidden="1" x14ac:dyDescent="0.25">
      <c r="A2456" s="10" t="str">
        <f t="shared" si="38"/>
        <v>2016Humboldt1-in-2October PeakPGE14</v>
      </c>
      <c r="B2456" s="10" t="s">
        <v>57</v>
      </c>
      <c r="C2456" s="10" t="s">
        <v>53</v>
      </c>
      <c r="D2456" s="10" t="s">
        <v>6</v>
      </c>
      <c r="E2456" s="10" t="s">
        <v>9</v>
      </c>
      <c r="F2456">
        <v>14</v>
      </c>
      <c r="G2456">
        <v>0.91748005151748657</v>
      </c>
      <c r="H2456">
        <v>0.98839098215103149</v>
      </c>
      <c r="I2456">
        <v>75.5</v>
      </c>
      <c r="J2456">
        <v>0.10273714363574982</v>
      </c>
      <c r="K2456">
        <v>967</v>
      </c>
      <c r="L2456">
        <v>922.27058506000003</v>
      </c>
      <c r="M2456">
        <v>-7.0910915732383728E-2</v>
      </c>
      <c r="N2456">
        <v>-0.2025788426399231</v>
      </c>
      <c r="O2456">
        <v>-0.12478627264499664</v>
      </c>
      <c r="P2456">
        <v>-7.0910915732383728E-2</v>
      </c>
      <c r="Q2456">
        <v>-1.7035556957125664E-2</v>
      </c>
      <c r="R2456">
        <v>6.0757007449865341E-2</v>
      </c>
      <c r="S2456" t="s">
        <v>38</v>
      </c>
      <c r="Z2456" s="3"/>
    </row>
    <row r="2457" spans="1:26" hidden="1" x14ac:dyDescent="0.25">
      <c r="A2457" s="10" t="str">
        <f t="shared" si="38"/>
        <v>2016Humboldt1-in-10October PeakPGE14</v>
      </c>
      <c r="B2457" s="10" t="s">
        <v>57</v>
      </c>
      <c r="C2457" s="10" t="s">
        <v>53</v>
      </c>
      <c r="D2457" s="10" t="s">
        <v>6</v>
      </c>
      <c r="E2457" s="10" t="s">
        <v>1</v>
      </c>
      <c r="F2457">
        <v>14</v>
      </c>
      <c r="G2457">
        <v>1.2317323684692383</v>
      </c>
      <c r="H2457">
        <v>1.1982572078704834</v>
      </c>
      <c r="I2457">
        <v>84.3125</v>
      </c>
      <c r="J2457">
        <v>0.10273714363574982</v>
      </c>
      <c r="K2457">
        <v>967</v>
      </c>
      <c r="L2457">
        <v>922.27058506000003</v>
      </c>
      <c r="M2457">
        <v>3.347516804933548E-2</v>
      </c>
      <c r="N2457">
        <v>-9.8192758858203888E-2</v>
      </c>
      <c r="O2457">
        <v>-2.0400190725922585E-2</v>
      </c>
      <c r="P2457">
        <v>3.347516804933548E-2</v>
      </c>
      <c r="Q2457">
        <v>8.7350524961948395E-2</v>
      </c>
      <c r="R2457">
        <v>0.16514308750629425</v>
      </c>
      <c r="S2457" t="s">
        <v>38</v>
      </c>
      <c r="Z2457" s="3"/>
    </row>
    <row r="2458" spans="1:26" hidden="1" x14ac:dyDescent="0.25">
      <c r="A2458" s="10" t="str">
        <f t="shared" si="38"/>
        <v>2016Humboldt1-in-10October PeakCAISO15</v>
      </c>
      <c r="B2458" s="10" t="s">
        <v>57</v>
      </c>
      <c r="C2458" s="10" t="s">
        <v>53</v>
      </c>
      <c r="D2458" s="10" t="s">
        <v>6</v>
      </c>
      <c r="E2458" s="10" t="s">
        <v>1</v>
      </c>
      <c r="F2458">
        <v>15</v>
      </c>
      <c r="G2458">
        <v>1.4619754552841187</v>
      </c>
      <c r="H2458">
        <v>1.4347025156021118</v>
      </c>
      <c r="I2458">
        <v>82.3125</v>
      </c>
      <c r="J2458">
        <v>0.1230589896440506</v>
      </c>
      <c r="K2458">
        <v>967</v>
      </c>
      <c r="L2458">
        <v>922.27058506000003</v>
      </c>
      <c r="M2458">
        <v>2.7272967621684074E-2</v>
      </c>
      <c r="N2458">
        <v>-0.13043943047523499</v>
      </c>
      <c r="O2458">
        <v>-3.7259165197610855E-2</v>
      </c>
      <c r="P2458">
        <v>2.7272967621684074E-2</v>
      </c>
      <c r="Q2458">
        <v>9.1805100440979004E-2</v>
      </c>
      <c r="R2458">
        <v>0.18498536944389343</v>
      </c>
      <c r="S2458" t="s">
        <v>39</v>
      </c>
      <c r="Z2458" s="3"/>
    </row>
    <row r="2459" spans="1:26" hidden="1" x14ac:dyDescent="0.25">
      <c r="A2459" s="10" t="str">
        <f t="shared" si="38"/>
        <v>2016Humboldt1-in-2October PeakCAISO15</v>
      </c>
      <c r="B2459" s="10" t="s">
        <v>57</v>
      </c>
      <c r="C2459" s="10" t="s">
        <v>53</v>
      </c>
      <c r="D2459" s="10" t="s">
        <v>6</v>
      </c>
      <c r="E2459" s="10" t="s">
        <v>9</v>
      </c>
      <c r="F2459">
        <v>15</v>
      </c>
      <c r="G2459">
        <v>1.1215242147445679</v>
      </c>
      <c r="H2459">
        <v>1.182158350944519</v>
      </c>
      <c r="I2459">
        <v>78.0625</v>
      </c>
      <c r="J2459">
        <v>0.1230589896440506</v>
      </c>
      <c r="K2459">
        <v>967</v>
      </c>
      <c r="L2459">
        <v>922.27058506000003</v>
      </c>
      <c r="M2459">
        <v>-6.0634121298789978E-2</v>
      </c>
      <c r="N2459">
        <v>-0.21834652125835419</v>
      </c>
      <c r="O2459">
        <v>-0.12516625225543976</v>
      </c>
      <c r="P2459">
        <v>-6.0634121298789978E-2</v>
      </c>
      <c r="Q2459">
        <v>3.8980129174888134E-3</v>
      </c>
      <c r="R2459">
        <v>9.7078278660774231E-2</v>
      </c>
      <c r="S2459" t="s">
        <v>39</v>
      </c>
      <c r="Z2459" s="3"/>
    </row>
    <row r="2460" spans="1:26" hidden="1" x14ac:dyDescent="0.25">
      <c r="A2460" s="10" t="str">
        <f t="shared" si="38"/>
        <v>2016Humboldt1-in-2October PeakPGE15</v>
      </c>
      <c r="B2460" s="10" t="s">
        <v>57</v>
      </c>
      <c r="C2460" s="10" t="s">
        <v>53</v>
      </c>
      <c r="D2460" s="10" t="s">
        <v>6</v>
      </c>
      <c r="E2460" s="10" t="s">
        <v>9</v>
      </c>
      <c r="F2460">
        <v>15</v>
      </c>
      <c r="G2460">
        <v>1.1342419385910034</v>
      </c>
      <c r="H2460">
        <v>1.1850149631500244</v>
      </c>
      <c r="I2460">
        <v>76.6875</v>
      </c>
      <c r="J2460">
        <v>0.1230589896440506</v>
      </c>
      <c r="K2460">
        <v>967</v>
      </c>
      <c r="L2460">
        <v>922.27058506000003</v>
      </c>
      <c r="M2460">
        <v>-5.0773024559020996E-2</v>
      </c>
      <c r="N2460">
        <v>-0.20848542451858521</v>
      </c>
      <c r="O2460">
        <v>-0.11530515551567078</v>
      </c>
      <c r="P2460">
        <v>-5.0773024559020996E-2</v>
      </c>
      <c r="Q2460">
        <v>1.3759109191596508E-2</v>
      </c>
      <c r="R2460">
        <v>0.10693937540054321</v>
      </c>
      <c r="S2460" t="s">
        <v>38</v>
      </c>
      <c r="Z2460" s="3"/>
    </row>
    <row r="2461" spans="1:26" hidden="1" x14ac:dyDescent="0.25">
      <c r="A2461" s="10" t="str">
        <f t="shared" si="38"/>
        <v>2016Humboldt1-in-10October PeakPGE15</v>
      </c>
      <c r="B2461" s="10" t="s">
        <v>57</v>
      </c>
      <c r="C2461" s="10" t="s">
        <v>53</v>
      </c>
      <c r="D2461" s="10" t="s">
        <v>6</v>
      </c>
      <c r="E2461" s="10" t="s">
        <v>1</v>
      </c>
      <c r="F2461">
        <v>15</v>
      </c>
      <c r="G2461">
        <v>1.5227388143539429</v>
      </c>
      <c r="H2461">
        <v>1.4403296709060669</v>
      </c>
      <c r="I2461">
        <v>86</v>
      </c>
      <c r="J2461">
        <v>0.1230589896440506</v>
      </c>
      <c r="K2461">
        <v>967</v>
      </c>
      <c r="L2461">
        <v>922.27058506000003</v>
      </c>
      <c r="M2461">
        <v>8.2409173250198364E-2</v>
      </c>
      <c r="N2461">
        <v>-7.5303226709365845E-2</v>
      </c>
      <c r="O2461">
        <v>1.7877038568258286E-2</v>
      </c>
      <c r="P2461">
        <v>8.2409173250198364E-2</v>
      </c>
      <c r="Q2461">
        <v>0.14694130420684814</v>
      </c>
      <c r="R2461">
        <v>0.24012157320976257</v>
      </c>
      <c r="S2461" t="s">
        <v>38</v>
      </c>
      <c r="Z2461" s="3"/>
    </row>
    <row r="2462" spans="1:26" hidden="1" x14ac:dyDescent="0.25">
      <c r="A2462" s="10" t="str">
        <f t="shared" si="38"/>
        <v>2016Humboldt1-in-2October PeakCAISO16</v>
      </c>
      <c r="B2462" s="10" t="s">
        <v>57</v>
      </c>
      <c r="C2462" s="10" t="s">
        <v>53</v>
      </c>
      <c r="D2462" s="10" t="s">
        <v>6</v>
      </c>
      <c r="E2462" s="10" t="s">
        <v>9</v>
      </c>
      <c r="F2462">
        <v>16</v>
      </c>
      <c r="G2462">
        <v>1.3242539167404175</v>
      </c>
      <c r="H2462">
        <v>1.3723726272583008</v>
      </c>
      <c r="I2462">
        <v>78.9375</v>
      </c>
      <c r="J2462">
        <v>0.15615223348140717</v>
      </c>
      <c r="K2462">
        <v>967</v>
      </c>
      <c r="L2462">
        <v>922.27058506000003</v>
      </c>
      <c r="M2462">
        <v>-4.8118714243173599E-2</v>
      </c>
      <c r="N2462">
        <v>-0.24824342131614685</v>
      </c>
      <c r="O2462">
        <v>-0.13000494241714478</v>
      </c>
      <c r="P2462">
        <v>-4.8118714243173599E-2</v>
      </c>
      <c r="Q2462">
        <v>3.3767517656087875E-2</v>
      </c>
      <c r="R2462">
        <v>0.15200598537921906</v>
      </c>
      <c r="S2462" t="s">
        <v>39</v>
      </c>
      <c r="Z2462" s="3"/>
    </row>
    <row r="2463" spans="1:26" hidden="1" x14ac:dyDescent="0.25">
      <c r="A2463" s="10" t="str">
        <f t="shared" si="38"/>
        <v>2016Humboldt1-in-10October PeakCAISO16</v>
      </c>
      <c r="B2463" s="10" t="s">
        <v>57</v>
      </c>
      <c r="C2463" s="10" t="s">
        <v>53</v>
      </c>
      <c r="D2463" s="10" t="s">
        <v>6</v>
      </c>
      <c r="E2463" s="10" t="s">
        <v>1</v>
      </c>
      <c r="F2463">
        <v>16</v>
      </c>
      <c r="G2463">
        <v>1.7262461185455322</v>
      </c>
      <c r="H2463">
        <v>1.6665513515472412</v>
      </c>
      <c r="I2463">
        <v>82.625</v>
      </c>
      <c r="J2463">
        <v>0.15615223348140717</v>
      </c>
      <c r="K2463">
        <v>967</v>
      </c>
      <c r="L2463">
        <v>922.27058506000003</v>
      </c>
      <c r="M2463">
        <v>5.9694774448871613E-2</v>
      </c>
      <c r="N2463">
        <v>-0.14042992889881134</v>
      </c>
      <c r="O2463">
        <v>-2.2191457450389862E-2</v>
      </c>
      <c r="P2463">
        <v>5.9694774448871613E-2</v>
      </c>
      <c r="Q2463">
        <v>0.14158099889755249</v>
      </c>
      <c r="R2463">
        <v>0.25981947779655457</v>
      </c>
      <c r="S2463" t="s">
        <v>39</v>
      </c>
      <c r="Z2463" s="3"/>
    </row>
    <row r="2464" spans="1:26" hidden="1" x14ac:dyDescent="0.25">
      <c r="A2464" s="10" t="str">
        <f t="shared" si="38"/>
        <v>2016Humboldt1-in-10October PeakPGE16</v>
      </c>
      <c r="B2464" s="10" t="s">
        <v>57</v>
      </c>
      <c r="C2464" s="10" t="s">
        <v>53</v>
      </c>
      <c r="D2464" s="10" t="s">
        <v>6</v>
      </c>
      <c r="E2464" s="10" t="s">
        <v>1</v>
      </c>
      <c r="F2464">
        <v>16</v>
      </c>
      <c r="G2464">
        <v>1.7979933023452759</v>
      </c>
      <c r="H2464">
        <v>1.663811206817627</v>
      </c>
      <c r="I2464">
        <v>85.5</v>
      </c>
      <c r="J2464">
        <v>0.15615223348140717</v>
      </c>
      <c r="K2464">
        <v>967</v>
      </c>
      <c r="L2464">
        <v>922.27058506000003</v>
      </c>
      <c r="M2464">
        <v>0.1341821551322937</v>
      </c>
      <c r="N2464">
        <v>-6.5942548215389252E-2</v>
      </c>
      <c r="O2464">
        <v>5.2295923233032227E-2</v>
      </c>
      <c r="P2464">
        <v>0.1341821551322937</v>
      </c>
      <c r="Q2464">
        <v>0.21606838703155518</v>
      </c>
      <c r="R2464">
        <v>0.33430686593055725</v>
      </c>
      <c r="S2464" t="s">
        <v>38</v>
      </c>
      <c r="Z2464" s="3"/>
    </row>
    <row r="2465" spans="1:26" hidden="1" x14ac:dyDescent="0.25">
      <c r="A2465" s="10" t="str">
        <f t="shared" si="38"/>
        <v>2016Humboldt1-in-2October PeakPGE16</v>
      </c>
      <c r="B2465" s="10" t="s">
        <v>57</v>
      </c>
      <c r="C2465" s="10" t="s">
        <v>53</v>
      </c>
      <c r="D2465" s="10" t="s">
        <v>6</v>
      </c>
      <c r="E2465" s="10" t="s">
        <v>9</v>
      </c>
      <c r="F2465">
        <v>16</v>
      </c>
      <c r="G2465">
        <v>1.3392707109451294</v>
      </c>
      <c r="H2465">
        <v>1.4074928760528564</v>
      </c>
      <c r="I2465">
        <v>77.4375</v>
      </c>
      <c r="J2465">
        <v>0.15615223348140717</v>
      </c>
      <c r="K2465">
        <v>967</v>
      </c>
      <c r="L2465">
        <v>922.27058506000003</v>
      </c>
      <c r="M2465">
        <v>-6.8222127854824066E-2</v>
      </c>
      <c r="N2465">
        <v>-0.26834681630134583</v>
      </c>
      <c r="O2465">
        <v>-0.15010835230350494</v>
      </c>
      <c r="P2465">
        <v>-6.8222127854824066E-2</v>
      </c>
      <c r="Q2465">
        <v>1.3664103113114834E-2</v>
      </c>
      <c r="R2465">
        <v>0.13190257549285889</v>
      </c>
      <c r="S2465" t="s">
        <v>38</v>
      </c>
      <c r="Z2465" s="3"/>
    </row>
    <row r="2466" spans="1:26" hidden="1" x14ac:dyDescent="0.25">
      <c r="A2466" s="10" t="str">
        <f t="shared" si="38"/>
        <v>2016Humboldt1-in-2October PeakCAISO17</v>
      </c>
      <c r="B2466" s="10" t="s">
        <v>57</v>
      </c>
      <c r="C2466" s="10" t="s">
        <v>53</v>
      </c>
      <c r="D2466" s="10" t="s">
        <v>6</v>
      </c>
      <c r="E2466" s="10" t="s">
        <v>9</v>
      </c>
      <c r="F2466">
        <v>17</v>
      </c>
      <c r="G2466">
        <v>1.4824589490890503</v>
      </c>
      <c r="H2466">
        <v>1.4307988882064819</v>
      </c>
      <c r="I2466">
        <v>78.4375</v>
      </c>
      <c r="J2466">
        <v>0.16046801209449768</v>
      </c>
      <c r="K2466">
        <v>967</v>
      </c>
      <c r="L2466">
        <v>922.27058506000003</v>
      </c>
      <c r="M2466">
        <v>5.1660113036632538E-2</v>
      </c>
      <c r="N2466">
        <v>-0.15399569272994995</v>
      </c>
      <c r="O2466">
        <v>-3.2489310950040817E-2</v>
      </c>
      <c r="P2466">
        <v>5.1660113036632538E-2</v>
      </c>
      <c r="Q2466">
        <v>0.13580954074859619</v>
      </c>
      <c r="R2466">
        <v>0.25731590390205383</v>
      </c>
      <c r="S2466" t="s">
        <v>39</v>
      </c>
      <c r="Z2466" s="3"/>
    </row>
    <row r="2467" spans="1:26" hidden="1" x14ac:dyDescent="0.25">
      <c r="A2467" s="10" t="str">
        <f t="shared" si="38"/>
        <v>2016Humboldt1-in-10October PeakCAISO17</v>
      </c>
      <c r="B2467" s="10" t="s">
        <v>57</v>
      </c>
      <c r="C2467" s="10" t="s">
        <v>53</v>
      </c>
      <c r="D2467" s="10" t="s">
        <v>6</v>
      </c>
      <c r="E2467" s="10" t="s">
        <v>1</v>
      </c>
      <c r="F2467">
        <v>17</v>
      </c>
      <c r="G2467">
        <v>1.9324760437011719</v>
      </c>
      <c r="H2467">
        <v>1.7984321117401123</v>
      </c>
      <c r="I2467">
        <v>80.9375</v>
      </c>
      <c r="J2467">
        <v>0.16046801209449768</v>
      </c>
      <c r="K2467">
        <v>967</v>
      </c>
      <c r="L2467">
        <v>922.27058506000003</v>
      </c>
      <c r="M2467">
        <v>0.13404390215873718</v>
      </c>
      <c r="N2467">
        <v>-7.1611903607845306E-2</v>
      </c>
      <c r="O2467">
        <v>4.9894478172063828E-2</v>
      </c>
      <c r="P2467">
        <v>0.13404390215873718</v>
      </c>
      <c r="Q2467">
        <v>0.21819332242012024</v>
      </c>
      <c r="R2467">
        <v>0.33969971537590027</v>
      </c>
      <c r="S2467" t="s">
        <v>39</v>
      </c>
      <c r="Z2467" s="3"/>
    </row>
    <row r="2468" spans="1:26" hidden="1" x14ac:dyDescent="0.25">
      <c r="A2468" s="10" t="str">
        <f t="shared" si="38"/>
        <v>2016Humboldt1-in-10October PeakPGE17</v>
      </c>
      <c r="B2468" s="10" t="s">
        <v>57</v>
      </c>
      <c r="C2468" s="10" t="s">
        <v>53</v>
      </c>
      <c r="D2468" s="10" t="s">
        <v>6</v>
      </c>
      <c r="E2468" s="10" t="s">
        <v>1</v>
      </c>
      <c r="F2468">
        <v>17</v>
      </c>
      <c r="G2468">
        <v>2.0127944946289062</v>
      </c>
      <c r="H2468">
        <v>1.8144608736038208</v>
      </c>
      <c r="I2468">
        <v>84</v>
      </c>
      <c r="J2468">
        <v>0.16046801209449768</v>
      </c>
      <c r="K2468">
        <v>967</v>
      </c>
      <c r="L2468">
        <v>922.27058506000003</v>
      </c>
      <c r="M2468">
        <v>0.19833357632160187</v>
      </c>
      <c r="N2468">
        <v>-7.3222280479967594E-3</v>
      </c>
      <c r="O2468">
        <v>0.11418414860963821</v>
      </c>
      <c r="P2468">
        <v>0.19833357632160187</v>
      </c>
      <c r="Q2468">
        <v>0.28248301148414612</v>
      </c>
      <c r="R2468">
        <v>0.40398937463760376</v>
      </c>
      <c r="S2468" t="s">
        <v>38</v>
      </c>
      <c r="Z2468" s="3"/>
    </row>
    <row r="2469" spans="1:26" hidden="1" x14ac:dyDescent="0.25">
      <c r="A2469" s="10" t="str">
        <f t="shared" si="38"/>
        <v>2016Humboldt1-in-2October PeakPGE17</v>
      </c>
      <c r="B2469" s="10" t="s">
        <v>57</v>
      </c>
      <c r="C2469" s="10" t="s">
        <v>53</v>
      </c>
      <c r="D2469" s="10" t="s">
        <v>6</v>
      </c>
      <c r="E2469" s="10" t="s">
        <v>9</v>
      </c>
      <c r="F2469">
        <v>17</v>
      </c>
      <c r="G2469">
        <v>1.4992696046829224</v>
      </c>
      <c r="H2469">
        <v>1.4559111595153809</v>
      </c>
      <c r="I2469">
        <v>76.4375</v>
      </c>
      <c r="J2469">
        <v>0.16046801209449768</v>
      </c>
      <c r="K2469">
        <v>967</v>
      </c>
      <c r="L2469">
        <v>922.27058506000003</v>
      </c>
      <c r="M2469">
        <v>4.3358456343412399E-2</v>
      </c>
      <c r="N2469">
        <v>-0.16229735314846039</v>
      </c>
      <c r="O2469">
        <v>-4.0790967643260956E-2</v>
      </c>
      <c r="P2469">
        <v>4.3358456343412399E-2</v>
      </c>
      <c r="Q2469">
        <v>0.12750788033008575</v>
      </c>
      <c r="R2469">
        <v>0.24901425838470459</v>
      </c>
      <c r="S2469" t="s">
        <v>38</v>
      </c>
      <c r="Z2469" s="3"/>
    </row>
    <row r="2470" spans="1:26" hidden="1" x14ac:dyDescent="0.25">
      <c r="A2470" s="10" t="str">
        <f t="shared" si="38"/>
        <v>2016Humboldt1-in-2October PeakCAISO18</v>
      </c>
      <c r="B2470" s="10" t="s">
        <v>57</v>
      </c>
      <c r="C2470" s="10" t="s">
        <v>53</v>
      </c>
      <c r="D2470" s="10" t="s">
        <v>6</v>
      </c>
      <c r="E2470" s="10" t="s">
        <v>9</v>
      </c>
      <c r="F2470">
        <v>18</v>
      </c>
      <c r="G2470">
        <v>1.5794754028320313</v>
      </c>
      <c r="H2470">
        <v>1.6090500354766846</v>
      </c>
      <c r="I2470">
        <v>74.625</v>
      </c>
      <c r="J2470">
        <v>0.13599415123462677</v>
      </c>
      <c r="K2470">
        <v>967</v>
      </c>
      <c r="L2470">
        <v>922.27058506000003</v>
      </c>
      <c r="M2470">
        <v>-2.9574692249298096E-2</v>
      </c>
      <c r="N2470">
        <v>-0.20386479794979095</v>
      </c>
      <c r="O2470">
        <v>-0.10089002549648285</v>
      </c>
      <c r="P2470">
        <v>-2.9574692249298096E-2</v>
      </c>
      <c r="Q2470">
        <v>4.1740640997886658E-2</v>
      </c>
      <c r="R2470">
        <v>0.14471541345119476</v>
      </c>
      <c r="S2470" t="s">
        <v>39</v>
      </c>
      <c r="Z2470" s="3"/>
    </row>
    <row r="2471" spans="1:26" hidden="1" x14ac:dyDescent="0.25">
      <c r="A2471" s="10" t="str">
        <f t="shared" si="38"/>
        <v>2016Humboldt1-in-10October PeakCAISO18</v>
      </c>
      <c r="B2471" s="10" t="s">
        <v>57</v>
      </c>
      <c r="C2471" s="10" t="s">
        <v>53</v>
      </c>
      <c r="D2471" s="10" t="s">
        <v>6</v>
      </c>
      <c r="E2471" s="10" t="s">
        <v>1</v>
      </c>
      <c r="F2471">
        <v>18</v>
      </c>
      <c r="G2471">
        <v>2.0589427947998047</v>
      </c>
      <c r="H2471">
        <v>1.9898589849472046</v>
      </c>
      <c r="I2471">
        <v>78.0625</v>
      </c>
      <c r="J2471">
        <v>0.13599415123462677</v>
      </c>
      <c r="K2471">
        <v>967</v>
      </c>
      <c r="L2471">
        <v>922.27058506000003</v>
      </c>
      <c r="M2471">
        <v>6.9083824753761292E-2</v>
      </c>
      <c r="N2471">
        <v>-0.10520628094673157</v>
      </c>
      <c r="O2471">
        <v>-2.2315082605928183E-3</v>
      </c>
      <c r="P2471">
        <v>6.9083824753761292E-2</v>
      </c>
      <c r="Q2471">
        <v>0.14039915800094604</v>
      </c>
      <c r="R2471">
        <v>0.24337393045425415</v>
      </c>
      <c r="S2471" t="s">
        <v>39</v>
      </c>
      <c r="Z2471" s="3"/>
    </row>
    <row r="2472" spans="1:26" hidden="1" x14ac:dyDescent="0.25">
      <c r="A2472" s="10" t="str">
        <f t="shared" si="38"/>
        <v>2016Humboldt1-in-10October PeakPGE18</v>
      </c>
      <c r="B2472" s="10" t="s">
        <v>57</v>
      </c>
      <c r="C2472" s="10" t="s">
        <v>53</v>
      </c>
      <c r="D2472" s="10" t="s">
        <v>6</v>
      </c>
      <c r="E2472" s="10" t="s">
        <v>1</v>
      </c>
      <c r="F2472">
        <v>18</v>
      </c>
      <c r="G2472">
        <v>2.1445176601409912</v>
      </c>
      <c r="H2472">
        <v>1.9887920618057251</v>
      </c>
      <c r="I2472">
        <v>81.75</v>
      </c>
      <c r="J2472">
        <v>0.13599415123462677</v>
      </c>
      <c r="K2472">
        <v>967</v>
      </c>
      <c r="L2472">
        <v>922.27058506000003</v>
      </c>
      <c r="M2472">
        <v>0.1557256281375885</v>
      </c>
      <c r="N2472">
        <v>-1.8564475700259209E-2</v>
      </c>
      <c r="O2472">
        <v>8.4410294890403748E-2</v>
      </c>
      <c r="P2472">
        <v>0.1557256281375885</v>
      </c>
      <c r="Q2472">
        <v>0.22704096138477325</v>
      </c>
      <c r="R2472">
        <v>0.33001571893692017</v>
      </c>
      <c r="S2472" t="s">
        <v>38</v>
      </c>
      <c r="Z2472" s="3"/>
    </row>
    <row r="2473" spans="1:26" hidden="1" x14ac:dyDescent="0.25">
      <c r="A2473" s="10" t="str">
        <f t="shared" si="38"/>
        <v>2016Humboldt1-in-2October PeakPGE18</v>
      </c>
      <c r="B2473" s="10" t="s">
        <v>57</v>
      </c>
      <c r="C2473" s="10" t="s">
        <v>53</v>
      </c>
      <c r="D2473" s="10" t="s">
        <v>6</v>
      </c>
      <c r="E2473" s="10" t="s">
        <v>9</v>
      </c>
      <c r="F2473">
        <v>18</v>
      </c>
      <c r="G2473">
        <v>1.5973862409591675</v>
      </c>
      <c r="H2473">
        <v>1.6486613750457764</v>
      </c>
      <c r="I2473">
        <v>72.875</v>
      </c>
      <c r="J2473">
        <v>0.13599415123462677</v>
      </c>
      <c r="K2473">
        <v>967</v>
      </c>
      <c r="L2473">
        <v>922.27058506000003</v>
      </c>
      <c r="M2473">
        <v>-5.1275108009576797E-2</v>
      </c>
      <c r="N2473">
        <v>-0.22556520998477936</v>
      </c>
      <c r="O2473">
        <v>-0.12259043753147125</v>
      </c>
      <c r="P2473">
        <v>-5.1275108009576797E-2</v>
      </c>
      <c r="Q2473">
        <v>2.0040225237607956E-2</v>
      </c>
      <c r="R2473">
        <v>0.12301499396562576</v>
      </c>
      <c r="S2473" t="s">
        <v>38</v>
      </c>
      <c r="Z2473" s="3"/>
    </row>
    <row r="2474" spans="1:26" hidden="1" x14ac:dyDescent="0.25">
      <c r="A2474" s="10" t="str">
        <f t="shared" si="38"/>
        <v>2016Humboldt1-in-10October PeakCAISO19</v>
      </c>
      <c r="B2474" s="10" t="s">
        <v>57</v>
      </c>
      <c r="C2474" s="10" t="s">
        <v>53</v>
      </c>
      <c r="D2474" s="10" t="s">
        <v>6</v>
      </c>
      <c r="E2474" s="10" t="s">
        <v>1</v>
      </c>
      <c r="F2474">
        <v>19</v>
      </c>
      <c r="G2474">
        <v>2.0579397678375244</v>
      </c>
      <c r="H2474">
        <v>2.2325000762939453</v>
      </c>
      <c r="I2474">
        <v>74.0625</v>
      </c>
      <c r="J2474">
        <v>0.11742977052927017</v>
      </c>
      <c r="K2474">
        <v>967</v>
      </c>
      <c r="L2474">
        <v>922.27058506000003</v>
      </c>
      <c r="M2474">
        <v>-0.17456023395061493</v>
      </c>
      <c r="N2474">
        <v>-0.3250582218170166</v>
      </c>
      <c r="O2474">
        <v>-0.23614040017127991</v>
      </c>
      <c r="P2474">
        <v>-0.17456023395061493</v>
      </c>
      <c r="Q2474">
        <v>-0.11298006027936935</v>
      </c>
      <c r="R2474">
        <v>-2.4062240496277809E-2</v>
      </c>
      <c r="S2474" t="s">
        <v>39</v>
      </c>
      <c r="Z2474" s="3"/>
    </row>
    <row r="2475" spans="1:26" hidden="1" x14ac:dyDescent="0.25">
      <c r="A2475" s="10" t="str">
        <f t="shared" si="38"/>
        <v>2016Humboldt1-in-2October PeakCAISO19</v>
      </c>
      <c r="B2475" s="10" t="s">
        <v>57</v>
      </c>
      <c r="C2475" s="10" t="s">
        <v>53</v>
      </c>
      <c r="D2475" s="10" t="s">
        <v>6</v>
      </c>
      <c r="E2475" s="10" t="s">
        <v>9</v>
      </c>
      <c r="F2475">
        <v>19</v>
      </c>
      <c r="G2475">
        <v>1.578705906867981</v>
      </c>
      <c r="H2475">
        <v>1.7443761825561523</v>
      </c>
      <c r="I2475">
        <v>68.625</v>
      </c>
      <c r="J2475">
        <v>0.11742977052927017</v>
      </c>
      <c r="K2475">
        <v>967</v>
      </c>
      <c r="L2475">
        <v>922.27058506000003</v>
      </c>
      <c r="M2475">
        <v>-0.16567032039165497</v>
      </c>
      <c r="N2475">
        <v>-0.31616830825805664</v>
      </c>
      <c r="O2475">
        <v>-0.22725048661231995</v>
      </c>
      <c r="P2475">
        <v>-0.16567032039165497</v>
      </c>
      <c r="Q2475">
        <v>-0.10409014672040939</v>
      </c>
      <c r="R2475">
        <v>-1.5172326937317848E-2</v>
      </c>
      <c r="S2475" t="s">
        <v>39</v>
      </c>
      <c r="Z2475" s="3"/>
    </row>
    <row r="2476" spans="1:26" hidden="1" x14ac:dyDescent="0.25">
      <c r="A2476" s="10" t="str">
        <f t="shared" si="38"/>
        <v>2016Humboldt1-in-10October PeakPGE19</v>
      </c>
      <c r="B2476" s="10" t="s">
        <v>57</v>
      </c>
      <c r="C2476" s="10" t="s">
        <v>53</v>
      </c>
      <c r="D2476" s="10" t="s">
        <v>6</v>
      </c>
      <c r="E2476" s="10" t="s">
        <v>1</v>
      </c>
      <c r="F2476">
        <v>19</v>
      </c>
      <c r="G2476">
        <v>2.1434729099273682</v>
      </c>
      <c r="H2476">
        <v>2.3224852085113525</v>
      </c>
      <c r="I2476">
        <v>76.875</v>
      </c>
      <c r="J2476">
        <v>0.11742977052927017</v>
      </c>
      <c r="K2476">
        <v>967</v>
      </c>
      <c r="L2476">
        <v>922.27058506000003</v>
      </c>
      <c r="M2476">
        <v>-0.17901235818862915</v>
      </c>
      <c r="N2476">
        <v>-0.32951036095619202</v>
      </c>
      <c r="O2476">
        <v>-0.24059252440929413</v>
      </c>
      <c r="P2476">
        <v>-0.17901235818862915</v>
      </c>
      <c r="Q2476">
        <v>-0.11743218451738358</v>
      </c>
      <c r="R2476">
        <v>-2.851436473429203E-2</v>
      </c>
      <c r="S2476" t="s">
        <v>38</v>
      </c>
      <c r="Z2476" s="3"/>
    </row>
    <row r="2477" spans="1:26" hidden="1" x14ac:dyDescent="0.25">
      <c r="A2477" s="10" t="str">
        <f t="shared" si="38"/>
        <v>2016Humboldt1-in-2October PeakPGE19</v>
      </c>
      <c r="B2477" s="10" t="s">
        <v>57</v>
      </c>
      <c r="C2477" s="10" t="s">
        <v>53</v>
      </c>
      <c r="D2477" s="10" t="s">
        <v>6</v>
      </c>
      <c r="E2477" s="10" t="s">
        <v>9</v>
      </c>
      <c r="F2477">
        <v>19</v>
      </c>
      <c r="G2477">
        <v>1.59660804271698</v>
      </c>
      <c r="H2477">
        <v>1.7719309329986572</v>
      </c>
      <c r="I2477">
        <v>67.4375</v>
      </c>
      <c r="J2477">
        <v>0.11742977052927017</v>
      </c>
      <c r="K2477">
        <v>967</v>
      </c>
      <c r="L2477">
        <v>922.27058506000003</v>
      </c>
      <c r="M2477">
        <v>-0.17532286047935486</v>
      </c>
      <c r="N2477">
        <v>-0.32582086324691772</v>
      </c>
      <c r="O2477">
        <v>-0.23690302670001984</v>
      </c>
      <c r="P2477">
        <v>-0.17532286047935486</v>
      </c>
      <c r="Q2477">
        <v>-0.11374268680810928</v>
      </c>
      <c r="R2477">
        <v>-2.4824867025017738E-2</v>
      </c>
      <c r="S2477" t="s">
        <v>38</v>
      </c>
      <c r="Z2477" s="3"/>
    </row>
    <row r="2478" spans="1:26" hidden="1" x14ac:dyDescent="0.25">
      <c r="A2478" s="10" t="str">
        <f t="shared" si="38"/>
        <v>2016Humboldt1-in-2October PeakCAISO20</v>
      </c>
      <c r="B2478" s="10" t="s">
        <v>57</v>
      </c>
      <c r="C2478" s="10" t="s">
        <v>53</v>
      </c>
      <c r="D2478" s="10" t="s">
        <v>6</v>
      </c>
      <c r="E2478" s="10" t="s">
        <v>9</v>
      </c>
      <c r="F2478">
        <v>20</v>
      </c>
      <c r="G2478">
        <v>1.4499008655548096</v>
      </c>
      <c r="H2478">
        <v>1.4839341640472412</v>
      </c>
      <c r="I2478">
        <v>65.0625</v>
      </c>
      <c r="J2478">
        <v>7.6294809579849243E-2</v>
      </c>
      <c r="K2478">
        <v>967</v>
      </c>
      <c r="L2478">
        <v>922.27058506000003</v>
      </c>
      <c r="M2478">
        <v>-3.4033328294754028E-2</v>
      </c>
      <c r="N2478">
        <v>-0.13181275129318237</v>
      </c>
      <c r="O2478">
        <v>-7.4042327702045441E-2</v>
      </c>
      <c r="P2478">
        <v>-3.4033328294754028E-2</v>
      </c>
      <c r="Q2478">
        <v>5.9756697155535221E-3</v>
      </c>
      <c r="R2478">
        <v>6.3746102154254913E-2</v>
      </c>
      <c r="S2478" t="s">
        <v>39</v>
      </c>
      <c r="Z2478" s="3"/>
    </row>
    <row r="2479" spans="1:26" hidden="1" x14ac:dyDescent="0.25">
      <c r="A2479" s="10" t="str">
        <f t="shared" si="38"/>
        <v>2016Humboldt1-in-10October PeakCAISO20</v>
      </c>
      <c r="B2479" s="10" t="s">
        <v>57</v>
      </c>
      <c r="C2479" s="10" t="s">
        <v>53</v>
      </c>
      <c r="D2479" s="10" t="s">
        <v>6</v>
      </c>
      <c r="E2479" s="10" t="s">
        <v>1</v>
      </c>
      <c r="F2479">
        <v>20</v>
      </c>
      <c r="G2479">
        <v>1.8900346755981445</v>
      </c>
      <c r="H2479">
        <v>1.9666742086410522</v>
      </c>
      <c r="I2479">
        <v>69.5</v>
      </c>
      <c r="J2479">
        <v>7.6294809579849243E-2</v>
      </c>
      <c r="K2479">
        <v>967</v>
      </c>
      <c r="L2479">
        <v>922.27058506000003</v>
      </c>
      <c r="M2479">
        <v>-7.6639533042907715E-2</v>
      </c>
      <c r="N2479">
        <v>-0.17441895604133606</v>
      </c>
      <c r="O2479">
        <v>-0.11664853245019913</v>
      </c>
      <c r="P2479">
        <v>-7.6639533042907715E-2</v>
      </c>
      <c r="Q2479">
        <v>-3.6630533635616302E-2</v>
      </c>
      <c r="R2479">
        <v>2.1139895543456078E-2</v>
      </c>
      <c r="S2479" t="s">
        <v>39</v>
      </c>
      <c r="Z2479" s="3"/>
    </row>
    <row r="2480" spans="1:26" hidden="1" x14ac:dyDescent="0.25">
      <c r="A2480" s="10" t="str">
        <f t="shared" si="38"/>
        <v>2016Humboldt1-in-2October PeakPGE20</v>
      </c>
      <c r="B2480" s="10" t="s">
        <v>57</v>
      </c>
      <c r="C2480" s="10" t="s">
        <v>53</v>
      </c>
      <c r="D2480" s="10" t="s">
        <v>6</v>
      </c>
      <c r="E2480" s="10" t="s">
        <v>9</v>
      </c>
      <c r="F2480">
        <v>20</v>
      </c>
      <c r="G2480">
        <v>1.4663424491882324</v>
      </c>
      <c r="H2480">
        <v>1.5151911973953247</v>
      </c>
      <c r="I2480">
        <v>63.875</v>
      </c>
      <c r="J2480">
        <v>7.6294809579849243E-2</v>
      </c>
      <c r="K2480">
        <v>967</v>
      </c>
      <c r="L2480">
        <v>922.27058506000003</v>
      </c>
      <c r="M2480">
        <v>-4.8848804086446762E-2</v>
      </c>
      <c r="N2480">
        <v>-0.14662823081016541</v>
      </c>
      <c r="O2480">
        <v>-8.8857799768447876E-2</v>
      </c>
      <c r="P2480">
        <v>-4.8848804086446762E-2</v>
      </c>
      <c r="Q2480">
        <v>-8.8398056104779243E-3</v>
      </c>
      <c r="R2480">
        <v>4.8930622637271881E-2</v>
      </c>
      <c r="S2480" t="s">
        <v>38</v>
      </c>
      <c r="Z2480" s="3"/>
    </row>
    <row r="2481" spans="1:26" hidden="1" x14ac:dyDescent="0.25">
      <c r="A2481" s="10" t="str">
        <f t="shared" si="38"/>
        <v>2016Humboldt1-in-10October PeakPGE20</v>
      </c>
      <c r="B2481" s="10" t="s">
        <v>57</v>
      </c>
      <c r="C2481" s="10" t="s">
        <v>53</v>
      </c>
      <c r="D2481" s="10" t="s">
        <v>6</v>
      </c>
      <c r="E2481" s="10" t="s">
        <v>1</v>
      </c>
      <c r="F2481">
        <v>20</v>
      </c>
      <c r="G2481">
        <v>1.968589186668396</v>
      </c>
      <c r="H2481">
        <v>2.0673596858978271</v>
      </c>
      <c r="I2481">
        <v>70.625</v>
      </c>
      <c r="J2481">
        <v>7.6294809579849243E-2</v>
      </c>
      <c r="K2481">
        <v>967</v>
      </c>
      <c r="L2481">
        <v>922.27058506000003</v>
      </c>
      <c r="M2481">
        <v>-9.8770566284656525E-2</v>
      </c>
      <c r="N2481">
        <v>-0.19654999673366547</v>
      </c>
      <c r="O2481">
        <v>-0.13877956569194794</v>
      </c>
      <c r="P2481">
        <v>-9.8770566284656525E-2</v>
      </c>
      <c r="Q2481">
        <v>-5.8761566877365112E-2</v>
      </c>
      <c r="R2481">
        <v>-9.9113828036934137E-4</v>
      </c>
      <c r="S2481" t="s">
        <v>38</v>
      </c>
      <c r="Z2481" s="3"/>
    </row>
    <row r="2482" spans="1:26" hidden="1" x14ac:dyDescent="0.25">
      <c r="A2482" s="10" t="str">
        <f t="shared" si="38"/>
        <v>2016Humboldt1-in-2October PeakCAISO21</v>
      </c>
      <c r="B2482" s="10" t="s">
        <v>57</v>
      </c>
      <c r="C2482" s="10" t="s">
        <v>53</v>
      </c>
      <c r="D2482" s="10" t="s">
        <v>6</v>
      </c>
      <c r="E2482" s="10" t="s">
        <v>9</v>
      </c>
      <c r="F2482">
        <v>21</v>
      </c>
      <c r="G2482">
        <v>1.2384467124938965</v>
      </c>
      <c r="H2482">
        <v>1.2044143676757813</v>
      </c>
      <c r="I2482">
        <v>61.5625</v>
      </c>
      <c r="J2482">
        <v>7.6630406081676483E-2</v>
      </c>
      <c r="K2482">
        <v>967</v>
      </c>
      <c r="L2482">
        <v>922.27058506000003</v>
      </c>
      <c r="M2482">
        <v>3.4032315015792847E-2</v>
      </c>
      <c r="N2482">
        <v>-6.4177215099334717E-2</v>
      </c>
      <c r="O2482">
        <v>-6.1526698991656303E-3</v>
      </c>
      <c r="P2482">
        <v>3.4032315015792847E-2</v>
      </c>
      <c r="Q2482">
        <v>7.42172971367836E-2</v>
      </c>
      <c r="R2482">
        <v>0.13224184513092041</v>
      </c>
      <c r="S2482" t="s">
        <v>39</v>
      </c>
      <c r="Z2482" s="3"/>
    </row>
    <row r="2483" spans="1:26" hidden="1" x14ac:dyDescent="0.25">
      <c r="A2483" s="10" t="str">
        <f t="shared" si="38"/>
        <v>2016Humboldt1-in-10October PeakCAISO21</v>
      </c>
      <c r="B2483" s="10" t="s">
        <v>57</v>
      </c>
      <c r="C2483" s="10" t="s">
        <v>53</v>
      </c>
      <c r="D2483" s="10" t="s">
        <v>6</v>
      </c>
      <c r="E2483" s="10" t="s">
        <v>1</v>
      </c>
      <c r="F2483">
        <v>21</v>
      </c>
      <c r="G2483">
        <v>1.6143910884857178</v>
      </c>
      <c r="H2483">
        <v>1.6156963109970093</v>
      </c>
      <c r="I2483">
        <v>65.875</v>
      </c>
      <c r="J2483">
        <v>7.6630406081676483E-2</v>
      </c>
      <c r="K2483">
        <v>967</v>
      </c>
      <c r="L2483">
        <v>922.27058506000003</v>
      </c>
      <c r="M2483">
        <v>-1.3052545255050063E-3</v>
      </c>
      <c r="N2483">
        <v>-9.9514782428741455E-2</v>
      </c>
      <c r="O2483">
        <v>-4.1490238159894943E-2</v>
      </c>
      <c r="P2483">
        <v>-1.3052545255050063E-3</v>
      </c>
      <c r="Q2483">
        <v>3.8879729807376862E-2</v>
      </c>
      <c r="R2483">
        <v>9.6904270350933075E-2</v>
      </c>
      <c r="S2483" t="s">
        <v>39</v>
      </c>
      <c r="Z2483" s="3"/>
    </row>
    <row r="2484" spans="1:26" hidden="1" x14ac:dyDescent="0.25">
      <c r="A2484" s="10" t="str">
        <f t="shared" si="38"/>
        <v>2016Humboldt1-in-10October PeakPGE21</v>
      </c>
      <c r="B2484" s="10" t="s">
        <v>57</v>
      </c>
      <c r="C2484" s="10" t="s">
        <v>53</v>
      </c>
      <c r="D2484" s="10" t="s">
        <v>6</v>
      </c>
      <c r="E2484" s="10" t="s">
        <v>1</v>
      </c>
      <c r="F2484">
        <v>21</v>
      </c>
      <c r="G2484">
        <v>1.6814892292022705</v>
      </c>
      <c r="H2484">
        <v>1.7074732780456543</v>
      </c>
      <c r="I2484">
        <v>65.4375</v>
      </c>
      <c r="J2484">
        <v>7.6630406081676483E-2</v>
      </c>
      <c r="K2484">
        <v>967</v>
      </c>
      <c r="L2484">
        <v>922.27058506000003</v>
      </c>
      <c r="M2484">
        <v>-2.5984102860093117E-2</v>
      </c>
      <c r="N2484">
        <v>-0.12419363111257553</v>
      </c>
      <c r="O2484">
        <v>-6.6169090569019318E-2</v>
      </c>
      <c r="P2484">
        <v>-2.5984102860093117E-2</v>
      </c>
      <c r="Q2484">
        <v>1.420088205486536E-2</v>
      </c>
      <c r="R2484">
        <v>7.2225429117679596E-2</v>
      </c>
      <c r="S2484" t="s">
        <v>38</v>
      </c>
      <c r="Z2484" s="3"/>
    </row>
    <row r="2485" spans="1:26" hidden="1" x14ac:dyDescent="0.25">
      <c r="A2485" s="10" t="str">
        <f t="shared" si="38"/>
        <v>2016Humboldt1-in-2October PeakPGE21</v>
      </c>
      <c r="B2485" s="10" t="s">
        <v>57</v>
      </c>
      <c r="C2485" s="10" t="s">
        <v>53</v>
      </c>
      <c r="D2485" s="10" t="s">
        <v>6</v>
      </c>
      <c r="E2485" s="10" t="s">
        <v>9</v>
      </c>
      <c r="F2485">
        <v>21</v>
      </c>
      <c r="G2485">
        <v>1.2524904012680054</v>
      </c>
      <c r="H2485">
        <v>1.2365434169769287</v>
      </c>
      <c r="I2485">
        <v>60.375</v>
      </c>
      <c r="J2485">
        <v>7.6630406081676483E-2</v>
      </c>
      <c r="K2485">
        <v>967</v>
      </c>
      <c r="L2485">
        <v>922.27058506000003</v>
      </c>
      <c r="M2485">
        <v>1.5947015956044197E-2</v>
      </c>
      <c r="N2485">
        <v>-8.2262516021728516E-2</v>
      </c>
      <c r="O2485">
        <v>-2.4237969890236855E-2</v>
      </c>
      <c r="P2485">
        <v>1.5947015956044197E-2</v>
      </c>
      <c r="Q2485">
        <v>5.6131999939680099E-2</v>
      </c>
      <c r="R2485">
        <v>0.11415654420852661</v>
      </c>
      <c r="S2485" t="s">
        <v>38</v>
      </c>
      <c r="Z2485" s="3"/>
    </row>
    <row r="2486" spans="1:26" hidden="1" x14ac:dyDescent="0.25">
      <c r="A2486" s="10" t="str">
        <f t="shared" si="38"/>
        <v>2016Humboldt1-in-10October PeakCAISO22</v>
      </c>
      <c r="B2486" s="10" t="s">
        <v>57</v>
      </c>
      <c r="C2486" s="10" t="s">
        <v>53</v>
      </c>
      <c r="D2486" s="10" t="s">
        <v>6</v>
      </c>
      <c r="E2486" s="10" t="s">
        <v>1</v>
      </c>
      <c r="F2486">
        <v>22</v>
      </c>
      <c r="G2486">
        <v>1.2915394306182861</v>
      </c>
      <c r="H2486">
        <v>1.2412866353988647</v>
      </c>
      <c r="I2486">
        <v>62.375</v>
      </c>
      <c r="J2486">
        <v>6.3674606382846832E-2</v>
      </c>
      <c r="K2486">
        <v>967</v>
      </c>
      <c r="L2486">
        <v>922.27058506000003</v>
      </c>
      <c r="M2486">
        <v>5.0252810120582581E-2</v>
      </c>
      <c r="N2486">
        <v>-3.1352564692497253E-2</v>
      </c>
      <c r="O2486">
        <v>1.6861846670508385E-2</v>
      </c>
      <c r="P2486">
        <v>5.0252810120582581E-2</v>
      </c>
      <c r="Q2486">
        <v>8.3643771708011627E-2</v>
      </c>
      <c r="R2486">
        <v>0.13185818493366241</v>
      </c>
      <c r="S2486" t="s">
        <v>39</v>
      </c>
      <c r="Z2486" s="3"/>
    </row>
    <row r="2487" spans="1:26" hidden="1" x14ac:dyDescent="0.25">
      <c r="A2487" s="10" t="str">
        <f t="shared" si="38"/>
        <v>2016Humboldt1-in-2October PeakCAISO22</v>
      </c>
      <c r="B2487" s="10" t="s">
        <v>57</v>
      </c>
      <c r="C2487" s="10" t="s">
        <v>53</v>
      </c>
      <c r="D2487" s="10" t="s">
        <v>6</v>
      </c>
      <c r="E2487" s="10" t="s">
        <v>9</v>
      </c>
      <c r="F2487">
        <v>22</v>
      </c>
      <c r="G2487">
        <v>0.99077767133712769</v>
      </c>
      <c r="H2487">
        <v>0.90956079959869385</v>
      </c>
      <c r="I2487">
        <v>57.875</v>
      </c>
      <c r="J2487">
        <v>6.3674606382846832E-2</v>
      </c>
      <c r="K2487">
        <v>967</v>
      </c>
      <c r="L2487">
        <v>922.27058506000003</v>
      </c>
      <c r="M2487">
        <v>8.1216871738433838E-2</v>
      </c>
      <c r="N2487">
        <v>-3.8850380224175751E-4</v>
      </c>
      <c r="O2487">
        <v>4.7825906425714493E-2</v>
      </c>
      <c r="P2487">
        <v>8.1216871738433838E-2</v>
      </c>
      <c r="Q2487">
        <v>0.11460783332586288</v>
      </c>
      <c r="R2487">
        <v>0.16282224655151367</v>
      </c>
      <c r="S2487" t="s">
        <v>39</v>
      </c>
      <c r="Z2487" s="3"/>
    </row>
    <row r="2488" spans="1:26" hidden="1" x14ac:dyDescent="0.25">
      <c r="A2488" s="10" t="str">
        <f t="shared" si="38"/>
        <v>2016Humboldt1-in-10October PeakPGE22</v>
      </c>
      <c r="B2488" s="10" t="s">
        <v>57</v>
      </c>
      <c r="C2488" s="10" t="s">
        <v>53</v>
      </c>
      <c r="D2488" s="10" t="s">
        <v>6</v>
      </c>
      <c r="E2488" s="10" t="s">
        <v>1</v>
      </c>
      <c r="F2488">
        <v>22</v>
      </c>
      <c r="G2488">
        <v>1.3452190160751343</v>
      </c>
      <c r="H2488">
        <v>1.3220677375793457</v>
      </c>
      <c r="I2488">
        <v>61.3125</v>
      </c>
      <c r="J2488">
        <v>6.3674606382846832E-2</v>
      </c>
      <c r="K2488">
        <v>967</v>
      </c>
      <c r="L2488">
        <v>922.27058506000003</v>
      </c>
      <c r="M2488">
        <v>2.3151332512497902E-2</v>
      </c>
      <c r="N2488">
        <v>-5.8454044163227081E-2</v>
      </c>
      <c r="O2488">
        <v>-1.0239630937576294E-2</v>
      </c>
      <c r="P2488">
        <v>2.3151332512497902E-2</v>
      </c>
      <c r="Q2488">
        <v>5.6542295962572098E-2</v>
      </c>
      <c r="R2488">
        <v>0.10475670546293259</v>
      </c>
      <c r="S2488" t="s">
        <v>38</v>
      </c>
      <c r="Z2488" s="3"/>
    </row>
    <row r="2489" spans="1:26" hidden="1" x14ac:dyDescent="0.25">
      <c r="A2489" s="10" t="str">
        <f t="shared" si="38"/>
        <v>2016Humboldt1-in-2October PeakPGE22</v>
      </c>
      <c r="B2489" s="10" t="s">
        <v>57</v>
      </c>
      <c r="C2489" s="10" t="s">
        <v>53</v>
      </c>
      <c r="D2489" s="10" t="s">
        <v>6</v>
      </c>
      <c r="E2489" s="10" t="s">
        <v>9</v>
      </c>
      <c r="F2489">
        <v>22</v>
      </c>
      <c r="G2489">
        <v>1.0020128488540649</v>
      </c>
      <c r="H2489">
        <v>0.93459832668304443</v>
      </c>
      <c r="I2489">
        <v>58.25</v>
      </c>
      <c r="J2489">
        <v>6.3674606382846832E-2</v>
      </c>
      <c r="K2489">
        <v>967</v>
      </c>
      <c r="L2489">
        <v>922.27058506000003</v>
      </c>
      <c r="M2489">
        <v>6.7414551973342896E-2</v>
      </c>
      <c r="N2489">
        <v>-1.4190823771059513E-2</v>
      </c>
      <c r="O2489">
        <v>3.402358666062355E-2</v>
      </c>
      <c r="P2489">
        <v>6.7414551973342896E-2</v>
      </c>
      <c r="Q2489">
        <v>0.10080551356077194</v>
      </c>
      <c r="R2489">
        <v>0.14901992678642273</v>
      </c>
      <c r="S2489" t="s">
        <v>38</v>
      </c>
      <c r="Z2489" s="3"/>
    </row>
    <row r="2490" spans="1:26" hidden="1" x14ac:dyDescent="0.25">
      <c r="A2490" s="10" t="str">
        <f t="shared" si="38"/>
        <v>2016Humboldt1-in-10October PeakCAISO23</v>
      </c>
      <c r="B2490" s="10" t="s">
        <v>57</v>
      </c>
      <c r="C2490" s="10" t="s">
        <v>53</v>
      </c>
      <c r="D2490" s="10" t="s">
        <v>6</v>
      </c>
      <c r="E2490" s="10" t="s">
        <v>1</v>
      </c>
      <c r="F2490">
        <v>23</v>
      </c>
      <c r="G2490">
        <v>0.96873551607131958</v>
      </c>
      <c r="H2490">
        <v>0.93890410661697388</v>
      </c>
      <c r="I2490">
        <v>61.3125</v>
      </c>
      <c r="J2490">
        <v>5.8387260884046555E-2</v>
      </c>
      <c r="K2490">
        <v>967</v>
      </c>
      <c r="L2490">
        <v>922.27058506000003</v>
      </c>
      <c r="M2490">
        <v>2.9831396415829659E-2</v>
      </c>
      <c r="N2490">
        <v>-4.4997718185186386E-2</v>
      </c>
      <c r="O2490">
        <v>-7.8688317444175482E-4</v>
      </c>
      <c r="P2490">
        <v>2.9831396415829659E-2</v>
      </c>
      <c r="Q2490">
        <v>6.0449674725532532E-2</v>
      </c>
      <c r="R2490">
        <v>0.1046605110168457</v>
      </c>
      <c r="S2490" t="s">
        <v>39</v>
      </c>
      <c r="Z2490" s="3"/>
    </row>
    <row r="2491" spans="1:26" hidden="1" x14ac:dyDescent="0.25">
      <c r="A2491" s="10" t="str">
        <f t="shared" si="38"/>
        <v>2016Humboldt1-in-2October PeakCAISO23</v>
      </c>
      <c r="B2491" s="10" t="s">
        <v>57</v>
      </c>
      <c r="C2491" s="10" t="s">
        <v>53</v>
      </c>
      <c r="D2491" s="10" t="s">
        <v>6</v>
      </c>
      <c r="E2491" s="10" t="s">
        <v>9</v>
      </c>
      <c r="F2491">
        <v>23</v>
      </c>
      <c r="G2491">
        <v>0.7431454062461853</v>
      </c>
      <c r="H2491">
        <v>0.69361364841461182</v>
      </c>
      <c r="I2491">
        <v>56.0625</v>
      </c>
      <c r="J2491">
        <v>5.8387260884046555E-2</v>
      </c>
      <c r="K2491">
        <v>967</v>
      </c>
      <c r="L2491">
        <v>922.27058506000003</v>
      </c>
      <c r="M2491">
        <v>4.9531761556863785E-2</v>
      </c>
      <c r="N2491">
        <v>-2.5297351181507111E-2</v>
      </c>
      <c r="O2491">
        <v>1.8913481384515762E-2</v>
      </c>
      <c r="P2491">
        <v>4.9531761556863785E-2</v>
      </c>
      <c r="Q2491">
        <v>8.0150038003921509E-2</v>
      </c>
      <c r="R2491">
        <v>0.12436087429523468</v>
      </c>
      <c r="S2491" t="s">
        <v>39</v>
      </c>
      <c r="Z2491" s="3"/>
    </row>
    <row r="2492" spans="1:26" hidden="1" x14ac:dyDescent="0.25">
      <c r="A2492" s="10" t="str">
        <f t="shared" si="38"/>
        <v>2016Humboldt1-in-10October PeakPGE23</v>
      </c>
      <c r="B2492" s="10" t="s">
        <v>57</v>
      </c>
      <c r="C2492" s="10" t="s">
        <v>53</v>
      </c>
      <c r="D2492" s="10" t="s">
        <v>6</v>
      </c>
      <c r="E2492" s="10" t="s">
        <v>1</v>
      </c>
      <c r="F2492">
        <v>23</v>
      </c>
      <c r="G2492">
        <v>1.0089986324310303</v>
      </c>
      <c r="H2492">
        <v>0.99608749151229858</v>
      </c>
      <c r="I2492">
        <v>58.5</v>
      </c>
      <c r="J2492">
        <v>5.8387260884046555E-2</v>
      </c>
      <c r="K2492">
        <v>967</v>
      </c>
      <c r="L2492">
        <v>922.27058506000003</v>
      </c>
      <c r="M2492">
        <v>1.2911123223602772E-2</v>
      </c>
      <c r="N2492">
        <v>-6.1917990446090698E-2</v>
      </c>
      <c r="O2492">
        <v>-1.7707156017422676E-2</v>
      </c>
      <c r="P2492">
        <v>1.2911123223602772E-2</v>
      </c>
      <c r="Q2492">
        <v>4.352940246462822E-2</v>
      </c>
      <c r="R2492">
        <v>8.7740235030651093E-2</v>
      </c>
      <c r="S2492" t="s">
        <v>38</v>
      </c>
      <c r="Z2492" s="3"/>
    </row>
    <row r="2493" spans="1:26" hidden="1" x14ac:dyDescent="0.25">
      <c r="A2493" s="10" t="str">
        <f t="shared" si="38"/>
        <v>2016Humboldt1-in-2October PeakPGE23</v>
      </c>
      <c r="B2493" s="10" t="s">
        <v>57</v>
      </c>
      <c r="C2493" s="10" t="s">
        <v>53</v>
      </c>
      <c r="D2493" s="10" t="s">
        <v>6</v>
      </c>
      <c r="E2493" s="10" t="s">
        <v>9</v>
      </c>
      <c r="F2493">
        <v>23</v>
      </c>
      <c r="G2493">
        <v>0.75157248973846436</v>
      </c>
      <c r="H2493">
        <v>0.71015393733978271</v>
      </c>
      <c r="I2493">
        <v>56.4375</v>
      </c>
      <c r="J2493">
        <v>5.8387260884046555E-2</v>
      </c>
      <c r="K2493">
        <v>967</v>
      </c>
      <c r="L2493">
        <v>922.27058506000003</v>
      </c>
      <c r="M2493">
        <v>4.1418571025133133E-2</v>
      </c>
      <c r="N2493">
        <v>-3.3410541713237762E-2</v>
      </c>
      <c r="O2493">
        <v>1.0800291784107685E-2</v>
      </c>
      <c r="P2493">
        <v>4.1418571025133133E-2</v>
      </c>
      <c r="Q2493">
        <v>7.2036847472190857E-2</v>
      </c>
      <c r="R2493">
        <v>0.11624768376350403</v>
      </c>
      <c r="S2493" t="s">
        <v>38</v>
      </c>
      <c r="Z2493" s="3"/>
    </row>
    <row r="2494" spans="1:26" hidden="1" x14ac:dyDescent="0.25">
      <c r="A2494" s="10" t="str">
        <f t="shared" si="38"/>
        <v>2016Humboldt1-in-10October PeakCAISO24</v>
      </c>
      <c r="B2494" s="10" t="s">
        <v>57</v>
      </c>
      <c r="C2494" s="10" t="s">
        <v>53</v>
      </c>
      <c r="D2494" s="10" t="s">
        <v>6</v>
      </c>
      <c r="E2494" s="10" t="s">
        <v>1</v>
      </c>
      <c r="F2494">
        <v>24</v>
      </c>
      <c r="G2494">
        <v>0.73492860794067383</v>
      </c>
      <c r="H2494">
        <v>0.71503853797912598</v>
      </c>
      <c r="I2494">
        <v>59.9375</v>
      </c>
      <c r="J2494">
        <v>4.4309847056865692E-2</v>
      </c>
      <c r="K2494">
        <v>967</v>
      </c>
      <c r="L2494">
        <v>922.27058506000003</v>
      </c>
      <c r="M2494">
        <v>1.989004947245121E-2</v>
      </c>
      <c r="N2494">
        <v>-3.6897450685501099E-2</v>
      </c>
      <c r="O2494">
        <v>-3.3460343256592751E-3</v>
      </c>
      <c r="P2494">
        <v>1.989004947245121E-2</v>
      </c>
      <c r="Q2494">
        <v>4.312613233923912E-2</v>
      </c>
      <c r="R2494">
        <v>7.667754590511322E-2</v>
      </c>
      <c r="S2494" t="s">
        <v>39</v>
      </c>
      <c r="Z2494" s="3"/>
    </row>
    <row r="2495" spans="1:26" hidden="1" x14ac:dyDescent="0.25">
      <c r="A2495" s="10" t="str">
        <f t="shared" si="38"/>
        <v>2016Humboldt1-in-2October PeakCAISO24</v>
      </c>
      <c r="B2495" s="10" t="s">
        <v>57</v>
      </c>
      <c r="C2495" s="10" t="s">
        <v>53</v>
      </c>
      <c r="D2495" s="10" t="s">
        <v>6</v>
      </c>
      <c r="E2495" s="10" t="s">
        <v>9</v>
      </c>
      <c r="F2495">
        <v>24</v>
      </c>
      <c r="G2495">
        <v>0.56378525495529175</v>
      </c>
      <c r="H2495">
        <v>0.52743804454803467</v>
      </c>
      <c r="I2495">
        <v>54.4375</v>
      </c>
      <c r="J2495">
        <v>4.4309847056865692E-2</v>
      </c>
      <c r="K2495">
        <v>967</v>
      </c>
      <c r="L2495">
        <v>922.27058506000003</v>
      </c>
      <c r="M2495">
        <v>3.6347236484289169E-2</v>
      </c>
      <c r="N2495">
        <v>-2.0440263673663139E-2</v>
      </c>
      <c r="O2495">
        <v>1.3111152686178684E-2</v>
      </c>
      <c r="P2495">
        <v>3.6347236484289169E-2</v>
      </c>
      <c r="Q2495">
        <v>5.9583321213722229E-2</v>
      </c>
      <c r="R2495">
        <v>9.3134738504886627E-2</v>
      </c>
      <c r="S2495" t="s">
        <v>39</v>
      </c>
      <c r="Z2495" s="3"/>
    </row>
    <row r="2496" spans="1:26" hidden="1" x14ac:dyDescent="0.25">
      <c r="A2496" s="10" t="str">
        <f t="shared" si="38"/>
        <v>2016Humboldt1-in-2October PeakPGE24</v>
      </c>
      <c r="B2496" s="10" t="s">
        <v>57</v>
      </c>
      <c r="C2496" s="10" t="s">
        <v>53</v>
      </c>
      <c r="D2496" s="10" t="s">
        <v>6</v>
      </c>
      <c r="E2496" s="10" t="s">
        <v>9</v>
      </c>
      <c r="F2496">
        <v>24</v>
      </c>
      <c r="G2496">
        <v>0.57017844915390015</v>
      </c>
      <c r="H2496">
        <v>0.53900939226150513</v>
      </c>
      <c r="I2496">
        <v>55</v>
      </c>
      <c r="J2496">
        <v>4.4309847056865692E-2</v>
      </c>
      <c r="K2496">
        <v>967</v>
      </c>
      <c r="L2496">
        <v>922.27058506000003</v>
      </c>
      <c r="M2496">
        <v>3.1169075518846512E-2</v>
      </c>
      <c r="N2496">
        <v>-2.5618424639105797E-2</v>
      </c>
      <c r="O2496">
        <v>7.9329917207360268E-3</v>
      </c>
      <c r="P2496">
        <v>3.1169075518846512E-2</v>
      </c>
      <c r="Q2496">
        <v>5.4405160248279572E-2</v>
      </c>
      <c r="R2496">
        <v>8.795657753944397E-2</v>
      </c>
      <c r="S2496" t="s">
        <v>38</v>
      </c>
      <c r="Z2496" s="3"/>
    </row>
    <row r="2497" spans="1:26" hidden="1" x14ac:dyDescent="0.25">
      <c r="A2497" s="10" t="str">
        <f t="shared" si="38"/>
        <v>2016Humboldt1-in-10October PeakPGE24</v>
      </c>
      <c r="B2497" s="10" t="s">
        <v>57</v>
      </c>
      <c r="C2497" s="10" t="s">
        <v>53</v>
      </c>
      <c r="D2497" s="10" t="s">
        <v>6</v>
      </c>
      <c r="E2497" s="10" t="s">
        <v>1</v>
      </c>
      <c r="F2497">
        <v>24</v>
      </c>
      <c r="G2497">
        <v>0.76547408103942871</v>
      </c>
      <c r="H2497">
        <v>0.7530251145362854</v>
      </c>
      <c r="I2497">
        <v>56.8125</v>
      </c>
      <c r="J2497">
        <v>4.4309847056865692E-2</v>
      </c>
      <c r="K2497">
        <v>967</v>
      </c>
      <c r="L2497">
        <v>922.27058506000003</v>
      </c>
      <c r="M2497">
        <v>1.2448974885046482E-2</v>
      </c>
      <c r="N2497">
        <v>-4.4338524341583252E-2</v>
      </c>
      <c r="O2497">
        <v>-1.0787108913064003E-2</v>
      </c>
      <c r="P2497">
        <v>1.2448974885046482E-2</v>
      </c>
      <c r="Q2497">
        <v>3.5685058683156967E-2</v>
      </c>
      <c r="R2497">
        <v>6.9236472249031067E-2</v>
      </c>
      <c r="S2497" t="s">
        <v>38</v>
      </c>
      <c r="Z2497" s="3"/>
    </row>
    <row r="2498" spans="1:26" hidden="1" x14ac:dyDescent="0.25">
      <c r="A2498" s="10" t="str">
        <f t="shared" ref="A2498:A2561" si="39">CONCATENATE(B2498,C2498,E2498,D2498,S2498,F2498)</f>
        <v>2016Humboldt1-in-2September PeakCAISO1</v>
      </c>
      <c r="B2498" s="10" t="s">
        <v>57</v>
      </c>
      <c r="C2498" s="10" t="s">
        <v>53</v>
      </c>
      <c r="D2498" s="10" t="s">
        <v>7</v>
      </c>
      <c r="E2498" s="10" t="s">
        <v>9</v>
      </c>
      <c r="F2498">
        <v>1</v>
      </c>
      <c r="G2498">
        <v>0.56499952077865601</v>
      </c>
      <c r="H2498">
        <v>0.56499952077865601</v>
      </c>
      <c r="I2498">
        <v>57.625</v>
      </c>
      <c r="J2498">
        <v>0</v>
      </c>
      <c r="K2498">
        <v>967</v>
      </c>
      <c r="L2498">
        <v>923.50665372000003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 t="s">
        <v>39</v>
      </c>
      <c r="Z2498" s="3"/>
    </row>
    <row r="2499" spans="1:26" hidden="1" x14ac:dyDescent="0.25">
      <c r="A2499" s="10" t="str">
        <f t="shared" si="39"/>
        <v>2016Humboldt1-in-10September PeakCAISO1</v>
      </c>
      <c r="B2499" s="10" t="s">
        <v>57</v>
      </c>
      <c r="C2499" s="10" t="s">
        <v>53</v>
      </c>
      <c r="D2499" s="10" t="s">
        <v>7</v>
      </c>
      <c r="E2499" s="10" t="s">
        <v>1</v>
      </c>
      <c r="F2499">
        <v>1</v>
      </c>
      <c r="G2499">
        <v>0.62898659706115723</v>
      </c>
      <c r="H2499">
        <v>0.62898659706115723</v>
      </c>
      <c r="I2499">
        <v>57.9375</v>
      </c>
      <c r="J2499">
        <v>0</v>
      </c>
      <c r="K2499">
        <v>967</v>
      </c>
      <c r="L2499">
        <v>923.50665372000003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 t="s">
        <v>39</v>
      </c>
      <c r="Z2499" s="3"/>
    </row>
    <row r="2500" spans="1:26" hidden="1" x14ac:dyDescent="0.25">
      <c r="A2500" s="10" t="str">
        <f t="shared" si="39"/>
        <v>2016Humboldt1-in-2September PeakPGE1</v>
      </c>
      <c r="B2500" s="10" t="s">
        <v>57</v>
      </c>
      <c r="C2500" s="10" t="s">
        <v>53</v>
      </c>
      <c r="D2500" s="10" t="s">
        <v>7</v>
      </c>
      <c r="E2500" s="10" t="s">
        <v>9</v>
      </c>
      <c r="F2500">
        <v>1</v>
      </c>
      <c r="G2500">
        <v>0.67960506677627563</v>
      </c>
      <c r="H2500">
        <v>0.67960506677627563</v>
      </c>
      <c r="I2500">
        <v>58.6875</v>
      </c>
      <c r="J2500">
        <v>0</v>
      </c>
      <c r="K2500">
        <v>967</v>
      </c>
      <c r="L2500">
        <v>923.50665372000003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 t="s">
        <v>38</v>
      </c>
      <c r="Z2500" s="3"/>
    </row>
    <row r="2501" spans="1:26" hidden="1" x14ac:dyDescent="0.25">
      <c r="A2501" s="10" t="str">
        <f t="shared" si="39"/>
        <v>2016Humboldt1-in-10September PeakPGE1</v>
      </c>
      <c r="B2501" s="10" t="s">
        <v>57</v>
      </c>
      <c r="C2501" s="10" t="s">
        <v>53</v>
      </c>
      <c r="D2501" s="10" t="s">
        <v>7</v>
      </c>
      <c r="E2501" s="10" t="s">
        <v>1</v>
      </c>
      <c r="F2501">
        <v>1</v>
      </c>
      <c r="G2501">
        <v>0.68620449304580688</v>
      </c>
      <c r="H2501">
        <v>0.68620449304580688</v>
      </c>
      <c r="I2501">
        <v>58.375</v>
      </c>
      <c r="J2501">
        <v>0</v>
      </c>
      <c r="K2501">
        <v>967</v>
      </c>
      <c r="L2501">
        <v>923.50665372000003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 t="s">
        <v>38</v>
      </c>
      <c r="Z2501" s="3"/>
    </row>
    <row r="2502" spans="1:26" hidden="1" x14ac:dyDescent="0.25">
      <c r="A2502" s="10" t="str">
        <f t="shared" si="39"/>
        <v>2016Humboldt1-in-10September PeakCAISO2</v>
      </c>
      <c r="B2502" s="10" t="s">
        <v>57</v>
      </c>
      <c r="C2502" s="10" t="s">
        <v>53</v>
      </c>
      <c r="D2502" s="10" t="s">
        <v>7</v>
      </c>
      <c r="E2502" s="10" t="s">
        <v>1</v>
      </c>
      <c r="F2502">
        <v>2</v>
      </c>
      <c r="G2502">
        <v>0.57778298854827881</v>
      </c>
      <c r="H2502">
        <v>0.57778298854827881</v>
      </c>
      <c r="I2502">
        <v>56.5</v>
      </c>
      <c r="J2502">
        <v>0</v>
      </c>
      <c r="K2502">
        <v>967</v>
      </c>
      <c r="L2502">
        <v>923.50665372000003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 t="s">
        <v>39</v>
      </c>
      <c r="Z2502" s="3"/>
    </row>
    <row r="2503" spans="1:26" hidden="1" x14ac:dyDescent="0.25">
      <c r="A2503" s="10" t="str">
        <f t="shared" si="39"/>
        <v>2016Humboldt1-in-2September PeakCAISO2</v>
      </c>
      <c r="B2503" s="10" t="s">
        <v>57</v>
      </c>
      <c r="C2503" s="10" t="s">
        <v>53</v>
      </c>
      <c r="D2503" s="10" t="s">
        <v>7</v>
      </c>
      <c r="E2503" s="10" t="s">
        <v>9</v>
      </c>
      <c r="F2503">
        <v>2</v>
      </c>
      <c r="G2503">
        <v>0.51900488138198853</v>
      </c>
      <c r="H2503">
        <v>0.51900488138198853</v>
      </c>
      <c r="I2503">
        <v>56.75</v>
      </c>
      <c r="J2503">
        <v>0</v>
      </c>
      <c r="K2503">
        <v>967</v>
      </c>
      <c r="L2503">
        <v>923.50665372000003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 t="s">
        <v>39</v>
      </c>
      <c r="Z2503" s="3"/>
    </row>
    <row r="2504" spans="1:26" hidden="1" x14ac:dyDescent="0.25">
      <c r="A2504" s="10" t="str">
        <f t="shared" si="39"/>
        <v>2016Humboldt1-in-10September PeakPGE2</v>
      </c>
      <c r="B2504" s="10" t="s">
        <v>57</v>
      </c>
      <c r="C2504" s="10" t="s">
        <v>53</v>
      </c>
      <c r="D2504" s="10" t="s">
        <v>7</v>
      </c>
      <c r="E2504" s="10" t="s">
        <v>1</v>
      </c>
      <c r="F2504">
        <v>2</v>
      </c>
      <c r="G2504">
        <v>0.63034301996231079</v>
      </c>
      <c r="H2504">
        <v>0.63034301996231079</v>
      </c>
      <c r="I2504">
        <v>57.3125</v>
      </c>
      <c r="J2504">
        <v>0</v>
      </c>
      <c r="K2504">
        <v>967</v>
      </c>
      <c r="L2504">
        <v>923.50665372000003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 t="s">
        <v>38</v>
      </c>
      <c r="Z2504" s="3"/>
    </row>
    <row r="2505" spans="1:26" hidden="1" x14ac:dyDescent="0.25">
      <c r="A2505" s="10" t="str">
        <f t="shared" si="39"/>
        <v>2016Humboldt1-in-2September PeakPGE2</v>
      </c>
      <c r="B2505" s="10" t="s">
        <v>57</v>
      </c>
      <c r="C2505" s="10" t="s">
        <v>53</v>
      </c>
      <c r="D2505" s="10" t="s">
        <v>7</v>
      </c>
      <c r="E2505" s="10" t="s">
        <v>9</v>
      </c>
      <c r="F2505">
        <v>2</v>
      </c>
      <c r="G2505">
        <v>0.62428075075149536</v>
      </c>
      <c r="H2505">
        <v>0.62428075075149536</v>
      </c>
      <c r="I2505">
        <v>57.4375</v>
      </c>
      <c r="J2505">
        <v>0</v>
      </c>
      <c r="K2505">
        <v>967</v>
      </c>
      <c r="L2505">
        <v>923.50665372000003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 t="s">
        <v>38</v>
      </c>
      <c r="Z2505" s="3"/>
    </row>
    <row r="2506" spans="1:26" hidden="1" x14ac:dyDescent="0.25">
      <c r="A2506" s="10" t="str">
        <f t="shared" si="39"/>
        <v>2016Humboldt1-in-10September PeakCAISO3</v>
      </c>
      <c r="B2506" s="10" t="s">
        <v>57</v>
      </c>
      <c r="C2506" s="10" t="s">
        <v>53</v>
      </c>
      <c r="D2506" s="10" t="s">
        <v>7</v>
      </c>
      <c r="E2506" s="10" t="s">
        <v>1</v>
      </c>
      <c r="F2506">
        <v>3</v>
      </c>
      <c r="G2506">
        <v>0.53383392095565796</v>
      </c>
      <c r="H2506">
        <v>0.53383392095565796</v>
      </c>
      <c r="I2506">
        <v>55.375</v>
      </c>
      <c r="J2506">
        <v>0</v>
      </c>
      <c r="K2506">
        <v>967</v>
      </c>
      <c r="L2506">
        <v>923.50665372000003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 t="s">
        <v>39</v>
      </c>
      <c r="Z2506" s="3"/>
    </row>
    <row r="2507" spans="1:26" hidden="1" x14ac:dyDescent="0.25">
      <c r="A2507" s="10" t="str">
        <f t="shared" si="39"/>
        <v>2016Humboldt1-in-2September PeakCAISO3</v>
      </c>
      <c r="B2507" s="10" t="s">
        <v>57</v>
      </c>
      <c r="C2507" s="10" t="s">
        <v>53</v>
      </c>
      <c r="D2507" s="10" t="s">
        <v>7</v>
      </c>
      <c r="E2507" s="10" t="s">
        <v>9</v>
      </c>
      <c r="F2507">
        <v>3</v>
      </c>
      <c r="G2507">
        <v>0.47952672839164734</v>
      </c>
      <c r="H2507">
        <v>0.47952672839164734</v>
      </c>
      <c r="I2507">
        <v>55.875</v>
      </c>
      <c r="J2507">
        <v>0</v>
      </c>
      <c r="K2507">
        <v>967</v>
      </c>
      <c r="L2507">
        <v>923.50665372000003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 t="s">
        <v>39</v>
      </c>
      <c r="Z2507" s="3"/>
    </row>
    <row r="2508" spans="1:26" hidden="1" x14ac:dyDescent="0.25">
      <c r="A2508" s="10" t="str">
        <f t="shared" si="39"/>
        <v>2016Humboldt1-in-10September PeakPGE3</v>
      </c>
      <c r="B2508" s="10" t="s">
        <v>57</v>
      </c>
      <c r="C2508" s="10" t="s">
        <v>53</v>
      </c>
      <c r="D2508" s="10" t="s">
        <v>7</v>
      </c>
      <c r="E2508" s="10" t="s">
        <v>1</v>
      </c>
      <c r="F2508">
        <v>3</v>
      </c>
      <c r="G2508">
        <v>0.58239591121673584</v>
      </c>
      <c r="H2508">
        <v>0.58239591121673584</v>
      </c>
      <c r="I2508">
        <v>56.6875</v>
      </c>
      <c r="J2508">
        <v>0</v>
      </c>
      <c r="K2508">
        <v>967</v>
      </c>
      <c r="L2508">
        <v>923.50665372000003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 t="s">
        <v>38</v>
      </c>
      <c r="Z2508" s="3"/>
    </row>
    <row r="2509" spans="1:26" hidden="1" x14ac:dyDescent="0.25">
      <c r="A2509" s="10" t="str">
        <f t="shared" si="39"/>
        <v>2016Humboldt1-in-2September PeakPGE3</v>
      </c>
      <c r="B2509" s="10" t="s">
        <v>57</v>
      </c>
      <c r="C2509" s="10" t="s">
        <v>53</v>
      </c>
      <c r="D2509" s="10" t="s">
        <v>7</v>
      </c>
      <c r="E2509" s="10" t="s">
        <v>9</v>
      </c>
      <c r="F2509">
        <v>3</v>
      </c>
      <c r="G2509">
        <v>0.57679486274719238</v>
      </c>
      <c r="H2509">
        <v>0.57679486274719238</v>
      </c>
      <c r="I2509">
        <v>56.5625</v>
      </c>
      <c r="J2509">
        <v>0</v>
      </c>
      <c r="K2509">
        <v>967</v>
      </c>
      <c r="L2509">
        <v>923.50665372000003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 t="s">
        <v>38</v>
      </c>
      <c r="Z2509" s="3"/>
    </row>
    <row r="2510" spans="1:26" hidden="1" x14ac:dyDescent="0.25">
      <c r="A2510" s="10" t="str">
        <f t="shared" si="39"/>
        <v>2016Humboldt1-in-2September PeakCAISO4</v>
      </c>
      <c r="B2510" s="10" t="s">
        <v>57</v>
      </c>
      <c r="C2510" s="10" t="s">
        <v>53</v>
      </c>
      <c r="D2510" s="10" t="s">
        <v>7</v>
      </c>
      <c r="E2510" s="10" t="s">
        <v>9</v>
      </c>
      <c r="F2510">
        <v>4</v>
      </c>
      <c r="G2510">
        <v>0.46467000246047974</v>
      </c>
      <c r="H2510">
        <v>0.46467000246047974</v>
      </c>
      <c r="I2510">
        <v>54.875</v>
      </c>
      <c r="J2510">
        <v>0</v>
      </c>
      <c r="K2510">
        <v>967</v>
      </c>
      <c r="L2510">
        <v>923.50665372000003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 t="s">
        <v>39</v>
      </c>
      <c r="Z2510" s="3"/>
    </row>
    <row r="2511" spans="1:26" hidden="1" x14ac:dyDescent="0.25">
      <c r="A2511" s="10" t="str">
        <f t="shared" si="39"/>
        <v>2016Humboldt1-in-10September PeakCAISO4</v>
      </c>
      <c r="B2511" s="10" t="s">
        <v>57</v>
      </c>
      <c r="C2511" s="10" t="s">
        <v>53</v>
      </c>
      <c r="D2511" s="10" t="s">
        <v>7</v>
      </c>
      <c r="E2511" s="10" t="s">
        <v>1</v>
      </c>
      <c r="F2511">
        <v>4</v>
      </c>
      <c r="G2511">
        <v>0.51729464530944824</v>
      </c>
      <c r="H2511">
        <v>0.51729464530944824</v>
      </c>
      <c r="I2511">
        <v>54.25</v>
      </c>
      <c r="J2511">
        <v>0</v>
      </c>
      <c r="K2511">
        <v>967</v>
      </c>
      <c r="L2511">
        <v>923.50665372000003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 t="s">
        <v>39</v>
      </c>
      <c r="Z2511" s="3"/>
    </row>
    <row r="2512" spans="1:26" hidden="1" x14ac:dyDescent="0.25">
      <c r="A2512" s="10" t="str">
        <f t="shared" si="39"/>
        <v>2016Humboldt1-in-2September PeakPGE4</v>
      </c>
      <c r="B2512" s="10" t="s">
        <v>57</v>
      </c>
      <c r="C2512" s="10" t="s">
        <v>53</v>
      </c>
      <c r="D2512" s="10" t="s">
        <v>7</v>
      </c>
      <c r="E2512" s="10" t="s">
        <v>9</v>
      </c>
      <c r="F2512">
        <v>4</v>
      </c>
      <c r="G2512">
        <v>0.55892455577850342</v>
      </c>
      <c r="H2512">
        <v>0.55892455577850342</v>
      </c>
      <c r="I2512">
        <v>55.375</v>
      </c>
      <c r="J2512">
        <v>0</v>
      </c>
      <c r="K2512">
        <v>967</v>
      </c>
      <c r="L2512">
        <v>923.50665372000003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 t="s">
        <v>38</v>
      </c>
      <c r="Z2512" s="3"/>
    </row>
    <row r="2513" spans="1:26" hidden="1" x14ac:dyDescent="0.25">
      <c r="A2513" s="10" t="str">
        <f t="shared" si="39"/>
        <v>2016Humboldt1-in-10September PeakPGE4</v>
      </c>
      <c r="B2513" s="10" t="s">
        <v>57</v>
      </c>
      <c r="C2513" s="10" t="s">
        <v>53</v>
      </c>
      <c r="D2513" s="10" t="s">
        <v>7</v>
      </c>
      <c r="E2513" s="10" t="s">
        <v>1</v>
      </c>
      <c r="F2513">
        <v>4</v>
      </c>
      <c r="G2513">
        <v>0.56435209512710571</v>
      </c>
      <c r="H2513">
        <v>0.56435209512710571</v>
      </c>
      <c r="I2513">
        <v>56</v>
      </c>
      <c r="J2513">
        <v>0</v>
      </c>
      <c r="K2513">
        <v>967</v>
      </c>
      <c r="L2513">
        <v>923.50665372000003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 t="s">
        <v>38</v>
      </c>
      <c r="Z2513" s="3"/>
    </row>
    <row r="2514" spans="1:26" hidden="1" x14ac:dyDescent="0.25">
      <c r="A2514" s="10" t="str">
        <f t="shared" si="39"/>
        <v>2016Humboldt1-in-10September PeakCAISO5</v>
      </c>
      <c r="B2514" s="10" t="s">
        <v>57</v>
      </c>
      <c r="C2514" s="10" t="s">
        <v>53</v>
      </c>
      <c r="D2514" s="10" t="s">
        <v>7</v>
      </c>
      <c r="E2514" s="10" t="s">
        <v>1</v>
      </c>
      <c r="F2514">
        <v>5</v>
      </c>
      <c r="G2514">
        <v>0.51293325424194336</v>
      </c>
      <c r="H2514">
        <v>0.51293325424194336</v>
      </c>
      <c r="I2514">
        <v>52.9375</v>
      </c>
      <c r="J2514">
        <v>0</v>
      </c>
      <c r="K2514">
        <v>967</v>
      </c>
      <c r="L2514">
        <v>923.50665372000003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 t="s">
        <v>39</v>
      </c>
      <c r="Z2514" s="3"/>
    </row>
    <row r="2515" spans="1:26" hidden="1" x14ac:dyDescent="0.25">
      <c r="A2515" s="10" t="str">
        <f t="shared" si="39"/>
        <v>2016Humboldt1-in-2September PeakCAISO5</v>
      </c>
      <c r="B2515" s="10" t="s">
        <v>57</v>
      </c>
      <c r="C2515" s="10" t="s">
        <v>53</v>
      </c>
      <c r="D2515" s="10" t="s">
        <v>7</v>
      </c>
      <c r="E2515" s="10" t="s">
        <v>9</v>
      </c>
      <c r="F2515">
        <v>5</v>
      </c>
      <c r="G2515">
        <v>0.46075236797332764</v>
      </c>
      <c r="H2515">
        <v>0.46075236797332764</v>
      </c>
      <c r="I2515">
        <v>54.125</v>
      </c>
      <c r="J2515">
        <v>0</v>
      </c>
      <c r="K2515">
        <v>967</v>
      </c>
      <c r="L2515">
        <v>923.50665372000003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 t="s">
        <v>39</v>
      </c>
      <c r="Z2515" s="3"/>
    </row>
    <row r="2516" spans="1:26" hidden="1" x14ac:dyDescent="0.25">
      <c r="A2516" s="10" t="str">
        <f t="shared" si="39"/>
        <v>2016Humboldt1-in-2September PeakPGE5</v>
      </c>
      <c r="B2516" s="10" t="s">
        <v>57</v>
      </c>
      <c r="C2516" s="10" t="s">
        <v>53</v>
      </c>
      <c r="D2516" s="10" t="s">
        <v>7</v>
      </c>
      <c r="E2516" s="10" t="s">
        <v>9</v>
      </c>
      <c r="F2516">
        <v>5</v>
      </c>
      <c r="G2516">
        <v>0.55421221256256104</v>
      </c>
      <c r="H2516">
        <v>0.55421221256256104</v>
      </c>
      <c r="I2516">
        <v>54.75</v>
      </c>
      <c r="J2516">
        <v>0</v>
      </c>
      <c r="K2516">
        <v>967</v>
      </c>
      <c r="L2516">
        <v>923.50665372000003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 t="s">
        <v>38</v>
      </c>
      <c r="Z2516" s="3"/>
    </row>
    <row r="2517" spans="1:26" hidden="1" x14ac:dyDescent="0.25">
      <c r="A2517" s="10" t="str">
        <f t="shared" si="39"/>
        <v>2016Humboldt1-in-10September PeakPGE5</v>
      </c>
      <c r="B2517" s="10" t="s">
        <v>57</v>
      </c>
      <c r="C2517" s="10" t="s">
        <v>53</v>
      </c>
      <c r="D2517" s="10" t="s">
        <v>7</v>
      </c>
      <c r="E2517" s="10" t="s">
        <v>1</v>
      </c>
      <c r="F2517">
        <v>5</v>
      </c>
      <c r="G2517">
        <v>0.55959397554397583</v>
      </c>
      <c r="H2517">
        <v>0.55959397554397583</v>
      </c>
      <c r="I2517">
        <v>55.4375</v>
      </c>
      <c r="J2517">
        <v>0</v>
      </c>
      <c r="K2517">
        <v>967</v>
      </c>
      <c r="L2517">
        <v>923.50665372000003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 t="s">
        <v>38</v>
      </c>
      <c r="Z2517" s="3"/>
    </row>
    <row r="2518" spans="1:26" hidden="1" x14ac:dyDescent="0.25">
      <c r="A2518" s="10" t="str">
        <f t="shared" si="39"/>
        <v>2016Humboldt1-in-2September PeakCAISO6</v>
      </c>
      <c r="B2518" s="10" t="s">
        <v>57</v>
      </c>
      <c r="C2518" s="10" t="s">
        <v>53</v>
      </c>
      <c r="D2518" s="10" t="s">
        <v>7</v>
      </c>
      <c r="E2518" s="10" t="s">
        <v>9</v>
      </c>
      <c r="F2518">
        <v>6</v>
      </c>
      <c r="G2518">
        <v>0.49684780836105347</v>
      </c>
      <c r="H2518">
        <v>0.49684780836105347</v>
      </c>
      <c r="I2518">
        <v>53.6875</v>
      </c>
      <c r="J2518">
        <v>0</v>
      </c>
      <c r="K2518">
        <v>967</v>
      </c>
      <c r="L2518">
        <v>923.50665372000003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 t="s">
        <v>39</v>
      </c>
      <c r="Z2518" s="3"/>
    </row>
    <row r="2519" spans="1:26" hidden="1" x14ac:dyDescent="0.25">
      <c r="A2519" s="10" t="str">
        <f t="shared" si="39"/>
        <v>2016Humboldt1-in-10September PeakCAISO6</v>
      </c>
      <c r="B2519" s="10" t="s">
        <v>57</v>
      </c>
      <c r="C2519" s="10" t="s">
        <v>53</v>
      </c>
      <c r="D2519" s="10" t="s">
        <v>7</v>
      </c>
      <c r="E2519" s="10" t="s">
        <v>1</v>
      </c>
      <c r="F2519">
        <v>6</v>
      </c>
      <c r="G2519">
        <v>0.55311667919158936</v>
      </c>
      <c r="H2519">
        <v>0.55311667919158936</v>
      </c>
      <c r="I2519">
        <v>52.3125</v>
      </c>
      <c r="J2519">
        <v>0</v>
      </c>
      <c r="K2519">
        <v>967</v>
      </c>
      <c r="L2519">
        <v>923.50665372000003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 t="s">
        <v>39</v>
      </c>
      <c r="Z2519" s="3"/>
    </row>
    <row r="2520" spans="1:26" hidden="1" x14ac:dyDescent="0.25">
      <c r="A2520" s="10" t="str">
        <f t="shared" si="39"/>
        <v>2016Humboldt1-in-2September PeakPGE6</v>
      </c>
      <c r="B2520" s="10" t="s">
        <v>57</v>
      </c>
      <c r="C2520" s="10" t="s">
        <v>53</v>
      </c>
      <c r="D2520" s="10" t="s">
        <v>7</v>
      </c>
      <c r="E2520" s="10" t="s">
        <v>9</v>
      </c>
      <c r="F2520">
        <v>6</v>
      </c>
      <c r="G2520">
        <v>0.5976293683052063</v>
      </c>
      <c r="H2520">
        <v>0.5976293683052063</v>
      </c>
      <c r="I2520">
        <v>54.0625</v>
      </c>
      <c r="J2520">
        <v>0</v>
      </c>
      <c r="K2520">
        <v>967</v>
      </c>
      <c r="L2520">
        <v>923.50665372000003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 t="s">
        <v>38</v>
      </c>
      <c r="Z2520" s="3"/>
    </row>
    <row r="2521" spans="1:26" hidden="1" x14ac:dyDescent="0.25">
      <c r="A2521" s="10" t="str">
        <f t="shared" si="39"/>
        <v>2016Humboldt1-in-10September PeakPGE6</v>
      </c>
      <c r="B2521" s="10" t="s">
        <v>57</v>
      </c>
      <c r="C2521" s="10" t="s">
        <v>53</v>
      </c>
      <c r="D2521" s="10" t="s">
        <v>7</v>
      </c>
      <c r="E2521" s="10" t="s">
        <v>1</v>
      </c>
      <c r="F2521">
        <v>6</v>
      </c>
      <c r="G2521">
        <v>0.60343277454376221</v>
      </c>
      <c r="H2521">
        <v>0.60343277454376221</v>
      </c>
      <c r="I2521">
        <v>54.8125</v>
      </c>
      <c r="J2521">
        <v>0</v>
      </c>
      <c r="K2521">
        <v>967</v>
      </c>
      <c r="L2521">
        <v>923.50665372000003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 t="s">
        <v>38</v>
      </c>
      <c r="Z2521" s="3"/>
    </row>
    <row r="2522" spans="1:26" hidden="1" x14ac:dyDescent="0.25">
      <c r="A2522" s="10" t="str">
        <f t="shared" si="39"/>
        <v>2016Humboldt1-in-2September PeakCAISO7</v>
      </c>
      <c r="B2522" s="10" t="s">
        <v>57</v>
      </c>
      <c r="C2522" s="10" t="s">
        <v>53</v>
      </c>
      <c r="D2522" s="10" t="s">
        <v>7</v>
      </c>
      <c r="E2522" s="10" t="s">
        <v>9</v>
      </c>
      <c r="F2522">
        <v>7</v>
      </c>
      <c r="G2522">
        <v>0.58795201778411865</v>
      </c>
      <c r="H2522">
        <v>0.58795201778411865</v>
      </c>
      <c r="I2522">
        <v>53.1875</v>
      </c>
      <c r="J2522">
        <v>0</v>
      </c>
      <c r="K2522">
        <v>967</v>
      </c>
      <c r="L2522">
        <v>923.50665372000003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 t="s">
        <v>39</v>
      </c>
      <c r="Z2522" s="3"/>
    </row>
    <row r="2523" spans="1:26" hidden="1" x14ac:dyDescent="0.25">
      <c r="A2523" s="10" t="str">
        <f t="shared" si="39"/>
        <v>2016Humboldt1-in-10September PeakCAISO7</v>
      </c>
      <c r="B2523" s="10" t="s">
        <v>57</v>
      </c>
      <c r="C2523" s="10" t="s">
        <v>53</v>
      </c>
      <c r="D2523" s="10" t="s">
        <v>7</v>
      </c>
      <c r="E2523" s="10" t="s">
        <v>1</v>
      </c>
      <c r="F2523">
        <v>7</v>
      </c>
      <c r="G2523">
        <v>0.65453851222991943</v>
      </c>
      <c r="H2523">
        <v>0.65453851222991943</v>
      </c>
      <c r="I2523">
        <v>51.6875</v>
      </c>
      <c r="J2523">
        <v>0</v>
      </c>
      <c r="K2523">
        <v>967</v>
      </c>
      <c r="L2523">
        <v>923.50665372000003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 t="s">
        <v>39</v>
      </c>
      <c r="Z2523" s="3"/>
    </row>
    <row r="2524" spans="1:26" hidden="1" x14ac:dyDescent="0.25">
      <c r="A2524" s="10" t="str">
        <f t="shared" si="39"/>
        <v>2016Humboldt1-in-2September PeakPGE7</v>
      </c>
      <c r="B2524" s="10" t="s">
        <v>57</v>
      </c>
      <c r="C2524" s="10" t="s">
        <v>53</v>
      </c>
      <c r="D2524" s="10" t="s">
        <v>7</v>
      </c>
      <c r="E2524" s="10" t="s">
        <v>9</v>
      </c>
      <c r="F2524">
        <v>7</v>
      </c>
      <c r="G2524">
        <v>0.70721322298049927</v>
      </c>
      <c r="H2524">
        <v>0.70721322298049927</v>
      </c>
      <c r="I2524">
        <v>53.5625</v>
      </c>
      <c r="J2524">
        <v>0</v>
      </c>
      <c r="K2524">
        <v>967</v>
      </c>
      <c r="L2524">
        <v>923.50665372000003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 t="s">
        <v>38</v>
      </c>
      <c r="Z2524" s="3"/>
    </row>
    <row r="2525" spans="1:26" hidden="1" x14ac:dyDescent="0.25">
      <c r="A2525" s="10" t="str">
        <f t="shared" si="39"/>
        <v>2016Humboldt1-in-10September PeakPGE7</v>
      </c>
      <c r="B2525" s="10" t="s">
        <v>57</v>
      </c>
      <c r="C2525" s="10" t="s">
        <v>53</v>
      </c>
      <c r="D2525" s="10" t="s">
        <v>7</v>
      </c>
      <c r="E2525" s="10" t="s">
        <v>1</v>
      </c>
      <c r="F2525">
        <v>7</v>
      </c>
      <c r="G2525">
        <v>0.714080810546875</v>
      </c>
      <c r="H2525">
        <v>0.714080810546875</v>
      </c>
      <c r="I2525">
        <v>54.5</v>
      </c>
      <c r="J2525">
        <v>0</v>
      </c>
      <c r="K2525">
        <v>967</v>
      </c>
      <c r="L2525">
        <v>923.50665372000003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 t="s">
        <v>38</v>
      </c>
      <c r="Z2525" s="3"/>
    </row>
    <row r="2526" spans="1:26" hidden="1" x14ac:dyDescent="0.25">
      <c r="A2526" s="10" t="str">
        <f t="shared" si="39"/>
        <v>2016Humboldt1-in-10September PeakCAISO8</v>
      </c>
      <c r="B2526" s="10" t="s">
        <v>57</v>
      </c>
      <c r="C2526" s="10" t="s">
        <v>53</v>
      </c>
      <c r="D2526" s="10" t="s">
        <v>7</v>
      </c>
      <c r="E2526" s="10" t="s">
        <v>1</v>
      </c>
      <c r="F2526">
        <v>8</v>
      </c>
      <c r="G2526">
        <v>0.7105293869972229</v>
      </c>
      <c r="H2526">
        <v>0.7105293869972229</v>
      </c>
      <c r="I2526">
        <v>53.125</v>
      </c>
      <c r="J2526">
        <v>0</v>
      </c>
      <c r="K2526">
        <v>967</v>
      </c>
      <c r="L2526">
        <v>923.50665372000003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 t="s">
        <v>39</v>
      </c>
      <c r="Z2526" s="3"/>
    </row>
    <row r="2527" spans="1:26" hidden="1" x14ac:dyDescent="0.25">
      <c r="A2527" s="10" t="str">
        <f t="shared" si="39"/>
        <v>2016Humboldt1-in-2September PeakCAISO8</v>
      </c>
      <c r="B2527" s="10" t="s">
        <v>57</v>
      </c>
      <c r="C2527" s="10" t="s">
        <v>53</v>
      </c>
      <c r="D2527" s="10" t="s">
        <v>7</v>
      </c>
      <c r="E2527" s="10" t="s">
        <v>9</v>
      </c>
      <c r="F2527">
        <v>8</v>
      </c>
      <c r="G2527">
        <v>0.63824689388275146</v>
      </c>
      <c r="H2527">
        <v>0.63824689388275146</v>
      </c>
      <c r="I2527">
        <v>54.5</v>
      </c>
      <c r="J2527">
        <v>0</v>
      </c>
      <c r="K2527">
        <v>967</v>
      </c>
      <c r="L2527">
        <v>923.50665372000003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 t="s">
        <v>39</v>
      </c>
      <c r="Z2527" s="3"/>
    </row>
    <row r="2528" spans="1:26" hidden="1" x14ac:dyDescent="0.25">
      <c r="A2528" s="10" t="str">
        <f t="shared" si="39"/>
        <v>2016Humboldt1-in-2September PeakPGE8</v>
      </c>
      <c r="B2528" s="10" t="s">
        <v>57</v>
      </c>
      <c r="C2528" s="10" t="s">
        <v>53</v>
      </c>
      <c r="D2528" s="10" t="s">
        <v>7</v>
      </c>
      <c r="E2528" s="10" t="s">
        <v>9</v>
      </c>
      <c r="F2528">
        <v>8</v>
      </c>
      <c r="G2528">
        <v>0.76771008968353271</v>
      </c>
      <c r="H2528">
        <v>0.76771008968353271</v>
      </c>
      <c r="I2528">
        <v>55.4375</v>
      </c>
      <c r="J2528">
        <v>0</v>
      </c>
      <c r="K2528">
        <v>967</v>
      </c>
      <c r="L2528">
        <v>923.50665372000003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 t="s">
        <v>38</v>
      </c>
      <c r="Z2528" s="3"/>
    </row>
    <row r="2529" spans="1:26" hidden="1" x14ac:dyDescent="0.25">
      <c r="A2529" s="10" t="str">
        <f t="shared" si="39"/>
        <v>2016Humboldt1-in-10September PeakPGE8</v>
      </c>
      <c r="B2529" s="10" t="s">
        <v>57</v>
      </c>
      <c r="C2529" s="10" t="s">
        <v>53</v>
      </c>
      <c r="D2529" s="10" t="s">
        <v>7</v>
      </c>
      <c r="E2529" s="10" t="s">
        <v>1</v>
      </c>
      <c r="F2529">
        <v>8</v>
      </c>
      <c r="G2529">
        <v>0.77516508102416992</v>
      </c>
      <c r="H2529">
        <v>0.77516508102416992</v>
      </c>
      <c r="I2529">
        <v>55.625</v>
      </c>
      <c r="J2529">
        <v>0</v>
      </c>
      <c r="K2529">
        <v>967</v>
      </c>
      <c r="L2529">
        <v>923.50665372000003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 t="s">
        <v>38</v>
      </c>
      <c r="Z2529" s="3"/>
    </row>
    <row r="2530" spans="1:26" hidden="1" x14ac:dyDescent="0.25">
      <c r="A2530" s="10" t="str">
        <f t="shared" si="39"/>
        <v>2016Humboldt1-in-10September PeakCAISO9</v>
      </c>
      <c r="B2530" s="10" t="s">
        <v>57</v>
      </c>
      <c r="C2530" s="10" t="s">
        <v>53</v>
      </c>
      <c r="D2530" s="10" t="s">
        <v>7</v>
      </c>
      <c r="E2530" s="10" t="s">
        <v>1</v>
      </c>
      <c r="F2530">
        <v>9</v>
      </c>
      <c r="G2530">
        <v>0.68475979566574097</v>
      </c>
      <c r="H2530">
        <v>0.68475979566574097</v>
      </c>
      <c r="I2530">
        <v>58.6875</v>
      </c>
      <c r="J2530">
        <v>0</v>
      </c>
      <c r="K2530">
        <v>967</v>
      </c>
      <c r="L2530">
        <v>923.50665372000003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 t="s">
        <v>39</v>
      </c>
      <c r="Z2530" s="3"/>
    </row>
    <row r="2531" spans="1:26" hidden="1" x14ac:dyDescent="0.25">
      <c r="A2531" s="10" t="str">
        <f t="shared" si="39"/>
        <v>2016Humboldt1-in-2September PeakCAISO9</v>
      </c>
      <c r="B2531" s="10" t="s">
        <v>57</v>
      </c>
      <c r="C2531" s="10" t="s">
        <v>53</v>
      </c>
      <c r="D2531" s="10" t="s">
        <v>7</v>
      </c>
      <c r="E2531" s="10" t="s">
        <v>9</v>
      </c>
      <c r="F2531">
        <v>9</v>
      </c>
      <c r="G2531">
        <v>0.61509889364242554</v>
      </c>
      <c r="H2531">
        <v>0.61509889364242554</v>
      </c>
      <c r="I2531">
        <v>58.125</v>
      </c>
      <c r="J2531">
        <v>0</v>
      </c>
      <c r="K2531">
        <v>967</v>
      </c>
      <c r="L2531">
        <v>923.50665372000003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 t="s">
        <v>39</v>
      </c>
      <c r="Z2531" s="3"/>
    </row>
    <row r="2532" spans="1:26" hidden="1" x14ac:dyDescent="0.25">
      <c r="A2532" s="10" t="str">
        <f t="shared" si="39"/>
        <v>2016Humboldt1-in-10September PeakPGE9</v>
      </c>
      <c r="B2532" s="10" t="s">
        <v>57</v>
      </c>
      <c r="C2532" s="10" t="s">
        <v>53</v>
      </c>
      <c r="D2532" s="10" t="s">
        <v>7</v>
      </c>
      <c r="E2532" s="10" t="s">
        <v>1</v>
      </c>
      <c r="F2532">
        <v>9</v>
      </c>
      <c r="G2532">
        <v>0.74705129861831665</v>
      </c>
      <c r="H2532">
        <v>0.74705129861831665</v>
      </c>
      <c r="I2532">
        <v>62.0625</v>
      </c>
      <c r="J2532">
        <v>0</v>
      </c>
      <c r="K2532">
        <v>967</v>
      </c>
      <c r="L2532">
        <v>923.50665372000003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 t="s">
        <v>38</v>
      </c>
      <c r="Z2532" s="3"/>
    </row>
    <row r="2533" spans="1:26" hidden="1" x14ac:dyDescent="0.25">
      <c r="A2533" s="10" t="str">
        <f t="shared" si="39"/>
        <v>2016Humboldt1-in-2September PeakPGE9</v>
      </c>
      <c r="B2533" s="10" t="s">
        <v>57</v>
      </c>
      <c r="C2533" s="10" t="s">
        <v>53</v>
      </c>
      <c r="D2533" s="10" t="s">
        <v>7</v>
      </c>
      <c r="E2533" s="10" t="s">
        <v>9</v>
      </c>
      <c r="F2533">
        <v>9</v>
      </c>
      <c r="G2533">
        <v>0.73986661434173584</v>
      </c>
      <c r="H2533">
        <v>0.73986661434173584</v>
      </c>
      <c r="I2533">
        <v>61.6875</v>
      </c>
      <c r="J2533">
        <v>0</v>
      </c>
      <c r="K2533">
        <v>967</v>
      </c>
      <c r="L2533">
        <v>923.50665372000003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 t="s">
        <v>38</v>
      </c>
      <c r="Z2533" s="3"/>
    </row>
    <row r="2534" spans="1:26" hidden="1" x14ac:dyDescent="0.25">
      <c r="A2534" s="10" t="str">
        <f t="shared" si="39"/>
        <v>2016Humboldt1-in-2September PeakCAISO10</v>
      </c>
      <c r="B2534" s="10" t="s">
        <v>57</v>
      </c>
      <c r="C2534" s="10" t="s">
        <v>53</v>
      </c>
      <c r="D2534" s="10" t="s">
        <v>7</v>
      </c>
      <c r="E2534" s="10" t="s">
        <v>9</v>
      </c>
      <c r="F2534">
        <v>10</v>
      </c>
      <c r="G2534">
        <v>0.64515668153762817</v>
      </c>
      <c r="H2534">
        <v>0.64515668153762817</v>
      </c>
      <c r="I2534">
        <v>61.875</v>
      </c>
      <c r="J2534">
        <v>0</v>
      </c>
      <c r="K2534">
        <v>967</v>
      </c>
      <c r="L2534">
        <v>923.50665372000003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 t="s">
        <v>39</v>
      </c>
      <c r="Z2534" s="3"/>
    </row>
    <row r="2535" spans="1:26" hidden="1" x14ac:dyDescent="0.25">
      <c r="A2535" s="10" t="str">
        <f t="shared" si="39"/>
        <v>2016Humboldt1-in-10September PeakCAISO10</v>
      </c>
      <c r="B2535" s="10" t="s">
        <v>57</v>
      </c>
      <c r="C2535" s="10" t="s">
        <v>53</v>
      </c>
      <c r="D2535" s="10" t="s">
        <v>7</v>
      </c>
      <c r="E2535" s="10" t="s">
        <v>1</v>
      </c>
      <c r="F2535">
        <v>10</v>
      </c>
      <c r="G2535">
        <v>0.71822166442871094</v>
      </c>
      <c r="H2535">
        <v>0.71822166442871094</v>
      </c>
      <c r="I2535">
        <v>64.25</v>
      </c>
      <c r="J2535">
        <v>0</v>
      </c>
      <c r="K2535">
        <v>967</v>
      </c>
      <c r="L2535">
        <v>923.50665372000003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 t="s">
        <v>39</v>
      </c>
      <c r="Z2535" s="3"/>
    </row>
    <row r="2536" spans="1:26" hidden="1" x14ac:dyDescent="0.25">
      <c r="A2536" s="10" t="str">
        <f t="shared" si="39"/>
        <v>2016Humboldt1-in-2September PeakPGE10</v>
      </c>
      <c r="B2536" s="10" t="s">
        <v>57</v>
      </c>
      <c r="C2536" s="10" t="s">
        <v>53</v>
      </c>
      <c r="D2536" s="10" t="s">
        <v>7</v>
      </c>
      <c r="E2536" s="10" t="s">
        <v>9</v>
      </c>
      <c r="F2536">
        <v>10</v>
      </c>
      <c r="G2536">
        <v>0.77602142095565796</v>
      </c>
      <c r="H2536">
        <v>0.77602142095565796</v>
      </c>
      <c r="I2536">
        <v>67.4375</v>
      </c>
      <c r="J2536">
        <v>0</v>
      </c>
      <c r="K2536">
        <v>967</v>
      </c>
      <c r="L2536">
        <v>923.50665372000003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 t="s">
        <v>38</v>
      </c>
      <c r="Z2536" s="3"/>
    </row>
    <row r="2537" spans="1:26" hidden="1" x14ac:dyDescent="0.25">
      <c r="A2537" s="10" t="str">
        <f t="shared" si="39"/>
        <v>2016Humboldt1-in-10September PeakPGE10</v>
      </c>
      <c r="B2537" s="10" t="s">
        <v>57</v>
      </c>
      <c r="C2537" s="10" t="s">
        <v>53</v>
      </c>
      <c r="D2537" s="10" t="s">
        <v>7</v>
      </c>
      <c r="E2537" s="10" t="s">
        <v>1</v>
      </c>
      <c r="F2537">
        <v>10</v>
      </c>
      <c r="G2537">
        <v>0.78355711698532104</v>
      </c>
      <c r="H2537">
        <v>0.78355711698532104</v>
      </c>
      <c r="I2537">
        <v>68.875</v>
      </c>
      <c r="J2537">
        <v>0</v>
      </c>
      <c r="K2537">
        <v>967</v>
      </c>
      <c r="L2537">
        <v>923.50665372000003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 t="s">
        <v>38</v>
      </c>
      <c r="Z2537" s="3"/>
    </row>
    <row r="2538" spans="1:26" hidden="1" x14ac:dyDescent="0.25">
      <c r="A2538" s="10" t="str">
        <f t="shared" si="39"/>
        <v>2016Humboldt1-in-10September PeakCAISO11</v>
      </c>
      <c r="B2538" s="10" t="s">
        <v>57</v>
      </c>
      <c r="C2538" s="10" t="s">
        <v>53</v>
      </c>
      <c r="D2538" s="10" t="s">
        <v>7</v>
      </c>
      <c r="E2538" s="10" t="s">
        <v>1</v>
      </c>
      <c r="F2538">
        <v>11</v>
      </c>
      <c r="G2538">
        <v>0.76128661632537842</v>
      </c>
      <c r="H2538">
        <v>0.76128661632537842</v>
      </c>
      <c r="I2538">
        <v>69.125</v>
      </c>
      <c r="J2538">
        <v>0</v>
      </c>
      <c r="K2538">
        <v>967</v>
      </c>
      <c r="L2538">
        <v>923.50665372000003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 t="s">
        <v>39</v>
      </c>
      <c r="Z2538" s="3"/>
    </row>
    <row r="2539" spans="1:26" hidden="1" x14ac:dyDescent="0.25">
      <c r="A2539" s="10" t="str">
        <f t="shared" si="39"/>
        <v>2016Humboldt1-in-2September PeakCAISO11</v>
      </c>
      <c r="B2539" s="10" t="s">
        <v>57</v>
      </c>
      <c r="C2539" s="10" t="s">
        <v>53</v>
      </c>
      <c r="D2539" s="10" t="s">
        <v>7</v>
      </c>
      <c r="E2539" s="10" t="s">
        <v>9</v>
      </c>
      <c r="F2539">
        <v>11</v>
      </c>
      <c r="G2539">
        <v>0.68384063243865967</v>
      </c>
      <c r="H2539">
        <v>0.68384063243865967</v>
      </c>
      <c r="I2539">
        <v>65.8125</v>
      </c>
      <c r="J2539">
        <v>0</v>
      </c>
      <c r="K2539">
        <v>967</v>
      </c>
      <c r="L2539">
        <v>923.50665372000003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 t="s">
        <v>39</v>
      </c>
      <c r="Z2539" s="3"/>
    </row>
    <row r="2540" spans="1:26" hidden="1" x14ac:dyDescent="0.25">
      <c r="A2540" s="10" t="str">
        <f t="shared" si="39"/>
        <v>2016Humboldt1-in-10September PeakPGE11</v>
      </c>
      <c r="B2540" s="10" t="s">
        <v>57</v>
      </c>
      <c r="C2540" s="10" t="s">
        <v>53</v>
      </c>
      <c r="D2540" s="10" t="s">
        <v>7</v>
      </c>
      <c r="E2540" s="10" t="s">
        <v>1</v>
      </c>
      <c r="F2540">
        <v>11</v>
      </c>
      <c r="G2540">
        <v>0.83053970336914063</v>
      </c>
      <c r="H2540">
        <v>0.83053970336914063</v>
      </c>
      <c r="I2540">
        <v>74.4375</v>
      </c>
      <c r="J2540">
        <v>0</v>
      </c>
      <c r="K2540">
        <v>967</v>
      </c>
      <c r="L2540">
        <v>923.50665372000003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 t="s">
        <v>38</v>
      </c>
      <c r="Z2540" s="3"/>
    </row>
    <row r="2541" spans="1:26" hidden="1" x14ac:dyDescent="0.25">
      <c r="A2541" s="10" t="str">
        <f t="shared" si="39"/>
        <v>2016Humboldt1-in-2September PeakPGE11</v>
      </c>
      <c r="B2541" s="10" t="s">
        <v>57</v>
      </c>
      <c r="C2541" s="10" t="s">
        <v>53</v>
      </c>
      <c r="D2541" s="10" t="s">
        <v>7</v>
      </c>
      <c r="E2541" s="10" t="s">
        <v>9</v>
      </c>
      <c r="F2541">
        <v>11</v>
      </c>
      <c r="G2541">
        <v>0.8225521445274353</v>
      </c>
      <c r="H2541">
        <v>0.8225521445274353</v>
      </c>
      <c r="I2541">
        <v>72.8125</v>
      </c>
      <c r="J2541">
        <v>0</v>
      </c>
      <c r="K2541">
        <v>967</v>
      </c>
      <c r="L2541">
        <v>923.50665372000003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 t="s">
        <v>38</v>
      </c>
      <c r="Z2541" s="3"/>
    </row>
    <row r="2542" spans="1:26" hidden="1" x14ac:dyDescent="0.25">
      <c r="A2542" s="10" t="str">
        <f t="shared" si="39"/>
        <v>2016Humboldt1-in-10September PeakCAISO12</v>
      </c>
      <c r="B2542" s="10" t="s">
        <v>57</v>
      </c>
      <c r="C2542" s="10" t="s">
        <v>53</v>
      </c>
      <c r="D2542" s="10" t="s">
        <v>7</v>
      </c>
      <c r="E2542" s="10" t="s">
        <v>1</v>
      </c>
      <c r="F2542">
        <v>12</v>
      </c>
      <c r="G2542">
        <v>0.88743549585342407</v>
      </c>
      <c r="H2542">
        <v>0.88743549585342407</v>
      </c>
      <c r="I2542">
        <v>73.25</v>
      </c>
      <c r="J2542">
        <v>0</v>
      </c>
      <c r="K2542">
        <v>967</v>
      </c>
      <c r="L2542">
        <v>923.50665372000003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 t="s">
        <v>39</v>
      </c>
      <c r="Z2542" s="3"/>
    </row>
    <row r="2543" spans="1:26" hidden="1" x14ac:dyDescent="0.25">
      <c r="A2543" s="10" t="str">
        <f t="shared" si="39"/>
        <v>2016Humboldt1-in-2September PeakCAISO12</v>
      </c>
      <c r="B2543" s="10" t="s">
        <v>57</v>
      </c>
      <c r="C2543" s="10" t="s">
        <v>53</v>
      </c>
      <c r="D2543" s="10" t="s">
        <v>7</v>
      </c>
      <c r="E2543" s="10" t="s">
        <v>9</v>
      </c>
      <c r="F2543">
        <v>12</v>
      </c>
      <c r="G2543">
        <v>0.79715633392333984</v>
      </c>
      <c r="H2543">
        <v>0.79715633392333984</v>
      </c>
      <c r="I2543">
        <v>70.125</v>
      </c>
      <c r="J2543">
        <v>0</v>
      </c>
      <c r="K2543">
        <v>967</v>
      </c>
      <c r="L2543">
        <v>923.50665372000003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 t="s">
        <v>39</v>
      </c>
      <c r="Z2543" s="3"/>
    </row>
    <row r="2544" spans="1:26" hidden="1" x14ac:dyDescent="0.25">
      <c r="A2544" s="10" t="str">
        <f t="shared" si="39"/>
        <v>2016Humboldt1-in-10September PeakPGE12</v>
      </c>
      <c r="B2544" s="10" t="s">
        <v>57</v>
      </c>
      <c r="C2544" s="10" t="s">
        <v>53</v>
      </c>
      <c r="D2544" s="10" t="s">
        <v>7</v>
      </c>
      <c r="E2544" s="10" t="s">
        <v>1</v>
      </c>
      <c r="F2544">
        <v>12</v>
      </c>
      <c r="G2544">
        <v>0.96816414594650269</v>
      </c>
      <c r="H2544">
        <v>0.96816414594650269</v>
      </c>
      <c r="I2544">
        <v>79.25</v>
      </c>
      <c r="J2544">
        <v>0</v>
      </c>
      <c r="K2544">
        <v>967</v>
      </c>
      <c r="L2544">
        <v>923.50665372000003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 t="s">
        <v>38</v>
      </c>
      <c r="Z2544" s="3"/>
    </row>
    <row r="2545" spans="1:26" hidden="1" x14ac:dyDescent="0.25">
      <c r="A2545" s="10" t="str">
        <f t="shared" si="39"/>
        <v>2016Humboldt1-in-2September PeakPGE12</v>
      </c>
      <c r="B2545" s="10" t="s">
        <v>57</v>
      </c>
      <c r="C2545" s="10" t="s">
        <v>53</v>
      </c>
      <c r="D2545" s="10" t="s">
        <v>7</v>
      </c>
      <c r="E2545" s="10" t="s">
        <v>9</v>
      </c>
      <c r="F2545">
        <v>12</v>
      </c>
      <c r="G2545">
        <v>0.95885294675827026</v>
      </c>
      <c r="H2545">
        <v>0.95885294675827026</v>
      </c>
      <c r="I2545">
        <v>77.5</v>
      </c>
      <c r="J2545">
        <v>0</v>
      </c>
      <c r="K2545">
        <v>967</v>
      </c>
      <c r="L2545">
        <v>923.50665372000003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 t="s">
        <v>38</v>
      </c>
      <c r="Z2545" s="3"/>
    </row>
    <row r="2546" spans="1:26" hidden="1" x14ac:dyDescent="0.25">
      <c r="A2546" s="10" t="str">
        <f t="shared" si="39"/>
        <v>2016Humboldt1-in-2September PeakCAISO13</v>
      </c>
      <c r="B2546" s="10" t="s">
        <v>57</v>
      </c>
      <c r="C2546" s="10" t="s">
        <v>53</v>
      </c>
      <c r="D2546" s="10" t="s">
        <v>7</v>
      </c>
      <c r="E2546" s="10" t="s">
        <v>9</v>
      </c>
      <c r="F2546">
        <v>13</v>
      </c>
      <c r="G2546">
        <v>0.98180598020553589</v>
      </c>
      <c r="H2546">
        <v>0.98180598020553589</v>
      </c>
      <c r="I2546">
        <v>74.1875</v>
      </c>
      <c r="J2546">
        <v>0</v>
      </c>
      <c r="K2546">
        <v>967</v>
      </c>
      <c r="L2546">
        <v>923.50665372000003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 t="s">
        <v>39</v>
      </c>
      <c r="Z2546" s="3"/>
    </row>
    <row r="2547" spans="1:26" hidden="1" x14ac:dyDescent="0.25">
      <c r="A2547" s="10" t="str">
        <f t="shared" si="39"/>
        <v>2016Humboldt1-in-10September PeakCAISO13</v>
      </c>
      <c r="B2547" s="10" t="s">
        <v>57</v>
      </c>
      <c r="C2547" s="10" t="s">
        <v>53</v>
      </c>
      <c r="D2547" s="10" t="s">
        <v>7</v>
      </c>
      <c r="E2547" s="10" t="s">
        <v>1</v>
      </c>
      <c r="F2547">
        <v>13</v>
      </c>
      <c r="G2547">
        <v>1.0929969549179077</v>
      </c>
      <c r="H2547">
        <v>1.0929969549179077</v>
      </c>
      <c r="I2547">
        <v>76.0625</v>
      </c>
      <c r="J2547">
        <v>0</v>
      </c>
      <c r="K2547">
        <v>967</v>
      </c>
      <c r="L2547">
        <v>923.50665372000003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 t="s">
        <v>39</v>
      </c>
      <c r="Z2547" s="3"/>
    </row>
    <row r="2548" spans="1:26" hidden="1" x14ac:dyDescent="0.25">
      <c r="A2548" s="10" t="str">
        <f t="shared" si="39"/>
        <v>2016Humboldt1-in-10September PeakPGE13</v>
      </c>
      <c r="B2548" s="10" t="s">
        <v>57</v>
      </c>
      <c r="C2548" s="10" t="s">
        <v>53</v>
      </c>
      <c r="D2548" s="10" t="s">
        <v>7</v>
      </c>
      <c r="E2548" s="10" t="s">
        <v>1</v>
      </c>
      <c r="F2548">
        <v>13</v>
      </c>
      <c r="G2548">
        <v>1.1924251317977905</v>
      </c>
      <c r="H2548">
        <v>1.1924251317977905</v>
      </c>
      <c r="I2548">
        <v>84</v>
      </c>
      <c r="J2548">
        <v>0</v>
      </c>
      <c r="K2548">
        <v>967</v>
      </c>
      <c r="L2548">
        <v>923.50665372000003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 t="s">
        <v>38</v>
      </c>
      <c r="Z2548" s="3"/>
    </row>
    <row r="2549" spans="1:26" hidden="1" x14ac:dyDescent="0.25">
      <c r="A2549" s="10" t="str">
        <f t="shared" si="39"/>
        <v>2016Humboldt1-in-2September PeakPGE13</v>
      </c>
      <c r="B2549" s="10" t="s">
        <v>57</v>
      </c>
      <c r="C2549" s="10" t="s">
        <v>53</v>
      </c>
      <c r="D2549" s="10" t="s">
        <v>7</v>
      </c>
      <c r="E2549" s="10" t="s">
        <v>9</v>
      </c>
      <c r="F2549">
        <v>13</v>
      </c>
      <c r="G2549">
        <v>1.1809571981430054</v>
      </c>
      <c r="H2549">
        <v>1.1809571981430054</v>
      </c>
      <c r="I2549">
        <v>82.0625</v>
      </c>
      <c r="J2549">
        <v>0</v>
      </c>
      <c r="K2549">
        <v>967</v>
      </c>
      <c r="L2549">
        <v>923.50665372000003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 t="s">
        <v>38</v>
      </c>
      <c r="Z2549" s="3"/>
    </row>
    <row r="2550" spans="1:26" hidden="1" x14ac:dyDescent="0.25">
      <c r="A2550" s="10" t="str">
        <f t="shared" si="39"/>
        <v>2016Humboldt1-in-2September PeakCAISO14</v>
      </c>
      <c r="B2550" s="10" t="s">
        <v>57</v>
      </c>
      <c r="C2550" s="10" t="s">
        <v>53</v>
      </c>
      <c r="D2550" s="10" t="s">
        <v>7</v>
      </c>
      <c r="E2550" s="10" t="s">
        <v>9</v>
      </c>
      <c r="F2550">
        <v>14</v>
      </c>
      <c r="G2550">
        <v>1.2107914686203003</v>
      </c>
      <c r="H2550">
        <v>1.2473785877227783</v>
      </c>
      <c r="I2550">
        <v>77.5625</v>
      </c>
      <c r="J2550">
        <v>0.10273714363574982</v>
      </c>
      <c r="K2550">
        <v>967</v>
      </c>
      <c r="L2550">
        <v>923.50665372000003</v>
      </c>
      <c r="M2550">
        <v>-3.6587134003639221E-2</v>
      </c>
      <c r="N2550">
        <v>-0.16825506091117859</v>
      </c>
      <c r="O2550">
        <v>-9.0462490916252136E-2</v>
      </c>
      <c r="P2550">
        <v>-3.6587134003639221E-2</v>
      </c>
      <c r="Q2550">
        <v>1.7288224771618843E-2</v>
      </c>
      <c r="R2550">
        <v>9.5080792903900146E-2</v>
      </c>
      <c r="S2550" t="s">
        <v>39</v>
      </c>
      <c r="Z2550" s="3"/>
    </row>
    <row r="2551" spans="1:26" hidden="1" x14ac:dyDescent="0.25">
      <c r="A2551" s="10" t="str">
        <f t="shared" si="39"/>
        <v>2016Humboldt1-in-10September PeakCAISO14</v>
      </c>
      <c r="B2551" s="10" t="s">
        <v>57</v>
      </c>
      <c r="C2551" s="10" t="s">
        <v>53</v>
      </c>
      <c r="D2551" s="10" t="s">
        <v>7</v>
      </c>
      <c r="E2551" s="10" t="s">
        <v>1</v>
      </c>
      <c r="F2551">
        <v>14</v>
      </c>
      <c r="G2551">
        <v>1.3479155302047729</v>
      </c>
      <c r="H2551">
        <v>1.3746194839477539</v>
      </c>
      <c r="I2551">
        <v>78.25</v>
      </c>
      <c r="J2551">
        <v>0.10273714363574982</v>
      </c>
      <c r="K2551">
        <v>967</v>
      </c>
      <c r="L2551">
        <v>923.50665372000003</v>
      </c>
      <c r="M2551">
        <v>-2.6703989133238792E-2</v>
      </c>
      <c r="N2551">
        <v>-0.15837191045284271</v>
      </c>
      <c r="O2551">
        <v>-8.0579347908496857E-2</v>
      </c>
      <c r="P2551">
        <v>-2.6703989133238792E-2</v>
      </c>
      <c r="Q2551">
        <v>2.7171369642019272E-2</v>
      </c>
      <c r="R2551">
        <v>0.10496393591165543</v>
      </c>
      <c r="S2551" t="s">
        <v>39</v>
      </c>
      <c r="Z2551" s="3"/>
    </row>
    <row r="2552" spans="1:26" hidden="1" x14ac:dyDescent="0.25">
      <c r="A2552" s="10" t="str">
        <f t="shared" si="39"/>
        <v>2016Humboldt1-in-10September PeakPGE14</v>
      </c>
      <c r="B2552" s="10" t="s">
        <v>57</v>
      </c>
      <c r="C2552" s="10" t="s">
        <v>53</v>
      </c>
      <c r="D2552" s="10" t="s">
        <v>7</v>
      </c>
      <c r="E2552" s="10" t="s">
        <v>1</v>
      </c>
      <c r="F2552">
        <v>14</v>
      </c>
      <c r="G2552">
        <v>1.4705332517623901</v>
      </c>
      <c r="H2552">
        <v>1.3885142803192139</v>
      </c>
      <c r="I2552">
        <v>86.5625</v>
      </c>
      <c r="J2552">
        <v>0.10273714363574982</v>
      </c>
      <c r="K2552">
        <v>967</v>
      </c>
      <c r="L2552">
        <v>923.50665372000003</v>
      </c>
      <c r="M2552">
        <v>8.2019001245498657E-2</v>
      </c>
      <c r="N2552">
        <v>-4.9648921936750412E-2</v>
      </c>
      <c r="O2552">
        <v>2.8143642470240593E-2</v>
      </c>
      <c r="P2552">
        <v>8.2019001245498657E-2</v>
      </c>
      <c r="Q2552">
        <v>0.13589435815811157</v>
      </c>
      <c r="R2552">
        <v>0.21368692815303802</v>
      </c>
      <c r="S2552" t="s">
        <v>38</v>
      </c>
      <c r="Z2552" s="3"/>
    </row>
    <row r="2553" spans="1:26" hidden="1" x14ac:dyDescent="0.25">
      <c r="A2553" s="10" t="str">
        <f t="shared" si="39"/>
        <v>2016Humboldt1-in-2September PeakPGE14</v>
      </c>
      <c r="B2553" s="10" t="s">
        <v>57</v>
      </c>
      <c r="C2553" s="10" t="s">
        <v>53</v>
      </c>
      <c r="D2553" s="10" t="s">
        <v>7</v>
      </c>
      <c r="E2553" s="10" t="s">
        <v>9</v>
      </c>
      <c r="F2553">
        <v>14</v>
      </c>
      <c r="G2553">
        <v>1.4563906192779541</v>
      </c>
      <c r="H2553">
        <v>1.4034756422042847</v>
      </c>
      <c r="I2553">
        <v>84.25</v>
      </c>
      <c r="J2553">
        <v>0.10273714363574982</v>
      </c>
      <c r="K2553">
        <v>967</v>
      </c>
      <c r="L2553">
        <v>923.50665372000003</v>
      </c>
      <c r="M2553">
        <v>5.2914995700120926E-2</v>
      </c>
      <c r="N2553">
        <v>-7.8752927482128143E-2</v>
      </c>
      <c r="O2553">
        <v>-9.6036243485286832E-4</v>
      </c>
      <c r="P2553">
        <v>5.2914995700120926E-2</v>
      </c>
      <c r="Q2553">
        <v>0.10679035633802414</v>
      </c>
      <c r="R2553">
        <v>0.18458291888237</v>
      </c>
      <c r="S2553" t="s">
        <v>38</v>
      </c>
      <c r="Z2553" s="3"/>
    </row>
    <row r="2554" spans="1:26" hidden="1" x14ac:dyDescent="0.25">
      <c r="A2554" s="10" t="str">
        <f t="shared" si="39"/>
        <v>2016Humboldt1-in-2September PeakCAISO15</v>
      </c>
      <c r="B2554" s="10" t="s">
        <v>57</v>
      </c>
      <c r="C2554" s="10" t="s">
        <v>53</v>
      </c>
      <c r="D2554" s="10" t="s">
        <v>7</v>
      </c>
      <c r="E2554" s="10" t="s">
        <v>9</v>
      </c>
      <c r="F2554">
        <v>15</v>
      </c>
      <c r="G2554">
        <v>1.4968504905700684</v>
      </c>
      <c r="H2554">
        <v>1.4978411197662354</v>
      </c>
      <c r="I2554">
        <v>79.375</v>
      </c>
      <c r="J2554">
        <v>0.1230589896440506</v>
      </c>
      <c r="K2554">
        <v>967</v>
      </c>
      <c r="L2554">
        <v>923.50665372000003</v>
      </c>
      <c r="M2554">
        <v>-9.9062663502991199E-4</v>
      </c>
      <c r="N2554">
        <v>-0.1587030291557312</v>
      </c>
      <c r="O2554">
        <v>-6.5522760152816772E-2</v>
      </c>
      <c r="P2554">
        <v>-9.9062663502991199E-4</v>
      </c>
      <c r="Q2554">
        <v>6.3541509211063385E-2</v>
      </c>
      <c r="R2554">
        <v>0.15672177076339722</v>
      </c>
      <c r="S2554" t="s">
        <v>39</v>
      </c>
      <c r="Z2554" s="3"/>
    </row>
    <row r="2555" spans="1:26" hidden="1" x14ac:dyDescent="0.25">
      <c r="A2555" s="10" t="str">
        <f t="shared" si="39"/>
        <v>2016Humboldt1-in-10September PeakCAISO15</v>
      </c>
      <c r="B2555" s="10" t="s">
        <v>57</v>
      </c>
      <c r="C2555" s="10" t="s">
        <v>53</v>
      </c>
      <c r="D2555" s="10" t="s">
        <v>7</v>
      </c>
      <c r="E2555" s="10" t="s">
        <v>1</v>
      </c>
      <c r="F2555">
        <v>15</v>
      </c>
      <c r="G2555">
        <v>1.66637122631073</v>
      </c>
      <c r="H2555">
        <v>1.6623210906982422</v>
      </c>
      <c r="I2555">
        <v>79.375</v>
      </c>
      <c r="J2555">
        <v>0.1230589896440506</v>
      </c>
      <c r="K2555">
        <v>967</v>
      </c>
      <c r="L2555">
        <v>923.50665372000003</v>
      </c>
      <c r="M2555">
        <v>4.0501290932297707E-3</v>
      </c>
      <c r="N2555">
        <v>-0.15366227924823761</v>
      </c>
      <c r="O2555">
        <v>-6.0482006520032883E-2</v>
      </c>
      <c r="P2555">
        <v>4.0501290932297707E-3</v>
      </c>
      <c r="Q2555">
        <v>6.8582266569137573E-2</v>
      </c>
      <c r="R2555">
        <v>0.161762535572052</v>
      </c>
      <c r="S2555" t="s">
        <v>39</v>
      </c>
      <c r="Z2555" s="3"/>
    </row>
    <row r="2556" spans="1:26" hidden="1" x14ac:dyDescent="0.25">
      <c r="A2556" s="10" t="str">
        <f t="shared" si="39"/>
        <v>2016Humboldt1-in-10September PeakPGE15</v>
      </c>
      <c r="B2556" s="10" t="s">
        <v>57</v>
      </c>
      <c r="C2556" s="10" t="s">
        <v>53</v>
      </c>
      <c r="D2556" s="10" t="s">
        <v>7</v>
      </c>
      <c r="E2556" s="10" t="s">
        <v>1</v>
      </c>
      <c r="F2556">
        <v>15</v>
      </c>
      <c r="G2556">
        <v>1.8179582357406616</v>
      </c>
      <c r="H2556">
        <v>1.6881192922592163</v>
      </c>
      <c r="I2556">
        <v>86.875</v>
      </c>
      <c r="J2556">
        <v>0.1230589896440506</v>
      </c>
      <c r="K2556">
        <v>967</v>
      </c>
      <c r="L2556">
        <v>923.50665372000003</v>
      </c>
      <c r="M2556">
        <v>0.12983891367912292</v>
      </c>
      <c r="N2556">
        <v>-2.7873488143086433E-2</v>
      </c>
      <c r="O2556">
        <v>6.5306782722473145E-2</v>
      </c>
      <c r="P2556">
        <v>0.12983891367912292</v>
      </c>
      <c r="Q2556">
        <v>0.19437104463577271</v>
      </c>
      <c r="R2556">
        <v>0.28755131363868713</v>
      </c>
      <c r="S2556" t="s">
        <v>38</v>
      </c>
      <c r="Z2556" s="3"/>
    </row>
    <row r="2557" spans="1:26" hidden="1" x14ac:dyDescent="0.25">
      <c r="A2557" s="10" t="str">
        <f t="shared" si="39"/>
        <v>2016Humboldt1-in-2September PeakPGE15</v>
      </c>
      <c r="B2557" s="10" t="s">
        <v>57</v>
      </c>
      <c r="C2557" s="10" t="s">
        <v>53</v>
      </c>
      <c r="D2557" s="10" t="s">
        <v>7</v>
      </c>
      <c r="E2557" s="10" t="s">
        <v>9</v>
      </c>
      <c r="F2557">
        <v>15</v>
      </c>
      <c r="G2557">
        <v>1.8004742860794067</v>
      </c>
      <c r="H2557">
        <v>1.7071495056152344</v>
      </c>
      <c r="I2557">
        <v>84.5</v>
      </c>
      <c r="J2557">
        <v>0.1230589896440506</v>
      </c>
      <c r="K2557">
        <v>967</v>
      </c>
      <c r="L2557">
        <v>923.50665372000003</v>
      </c>
      <c r="M2557">
        <v>9.3324728310108185E-2</v>
      </c>
      <c r="N2557">
        <v>-6.4387671649456024E-2</v>
      </c>
      <c r="O2557">
        <v>2.8792593628168106E-2</v>
      </c>
      <c r="P2557">
        <v>9.3324728310108185E-2</v>
      </c>
      <c r="Q2557">
        <v>0.15785686671733856</v>
      </c>
      <c r="R2557">
        <v>0.2510371208190918</v>
      </c>
      <c r="S2557" t="s">
        <v>38</v>
      </c>
      <c r="Z2557" s="3"/>
    </row>
    <row r="2558" spans="1:26" hidden="1" x14ac:dyDescent="0.25">
      <c r="A2558" s="10" t="str">
        <f t="shared" si="39"/>
        <v>2016Humboldt1-in-2September PeakCAISO16</v>
      </c>
      <c r="B2558" s="10" t="s">
        <v>57</v>
      </c>
      <c r="C2558" s="10" t="s">
        <v>53</v>
      </c>
      <c r="D2558" s="10" t="s">
        <v>7</v>
      </c>
      <c r="E2558" s="10" t="s">
        <v>9</v>
      </c>
      <c r="F2558">
        <v>16</v>
      </c>
      <c r="G2558">
        <v>1.7674252986907959</v>
      </c>
      <c r="H2558">
        <v>1.778063178062439</v>
      </c>
      <c r="I2558">
        <v>79.4375</v>
      </c>
      <c r="J2558">
        <v>0.15615223348140717</v>
      </c>
      <c r="K2558">
        <v>967</v>
      </c>
      <c r="L2558">
        <v>923.50665372000003</v>
      </c>
      <c r="M2558">
        <v>-1.0637870989739895E-2</v>
      </c>
      <c r="N2558">
        <v>-0.21076257526874542</v>
      </c>
      <c r="O2558">
        <v>-9.2524103820323944E-2</v>
      </c>
      <c r="P2558">
        <v>-1.0637870989739895E-2</v>
      </c>
      <c r="Q2558">
        <v>7.1248359978199005E-2</v>
      </c>
      <c r="R2558">
        <v>0.18948683142662048</v>
      </c>
      <c r="S2558" t="s">
        <v>39</v>
      </c>
      <c r="Z2558" s="3"/>
    </row>
    <row r="2559" spans="1:26" hidden="1" x14ac:dyDescent="0.25">
      <c r="A2559" s="10" t="str">
        <f t="shared" si="39"/>
        <v>2016Humboldt1-in-10September PeakCAISO16</v>
      </c>
      <c r="B2559" s="10" t="s">
        <v>57</v>
      </c>
      <c r="C2559" s="10" t="s">
        <v>53</v>
      </c>
      <c r="D2559" s="10" t="s">
        <v>7</v>
      </c>
      <c r="E2559" s="10" t="s">
        <v>1</v>
      </c>
      <c r="F2559">
        <v>16</v>
      </c>
      <c r="G2559">
        <v>1.9675890207290649</v>
      </c>
      <c r="H2559">
        <v>1.9671119451522827</v>
      </c>
      <c r="I2559">
        <v>79.8125</v>
      </c>
      <c r="J2559">
        <v>0.15615223348140717</v>
      </c>
      <c r="K2559">
        <v>967</v>
      </c>
      <c r="L2559">
        <v>923.50665372000003</v>
      </c>
      <c r="M2559">
        <v>4.7708197962492704E-4</v>
      </c>
      <c r="N2559">
        <v>-0.19964762032032013</v>
      </c>
      <c r="O2559">
        <v>-8.1409148871898651E-2</v>
      </c>
      <c r="P2559">
        <v>4.7708197962492704E-4</v>
      </c>
      <c r="Q2559">
        <v>8.2363314926624298E-2</v>
      </c>
      <c r="R2559">
        <v>0.20060178637504578</v>
      </c>
      <c r="S2559" t="s">
        <v>39</v>
      </c>
      <c r="Z2559" s="3"/>
    </row>
    <row r="2560" spans="1:26" hidden="1" x14ac:dyDescent="0.25">
      <c r="A2560" s="10" t="str">
        <f t="shared" si="39"/>
        <v>2016Humboldt1-in-10September PeakPGE16</v>
      </c>
      <c r="B2560" s="10" t="s">
        <v>57</v>
      </c>
      <c r="C2560" s="10" t="s">
        <v>53</v>
      </c>
      <c r="D2560" s="10" t="s">
        <v>7</v>
      </c>
      <c r="E2560" s="10" t="s">
        <v>1</v>
      </c>
      <c r="F2560">
        <v>16</v>
      </c>
      <c r="G2560">
        <v>2.1465773582458496</v>
      </c>
      <c r="H2560">
        <v>1.9587182998657227</v>
      </c>
      <c r="I2560">
        <v>86.9375</v>
      </c>
      <c r="J2560">
        <v>0.15615223348140717</v>
      </c>
      <c r="K2560">
        <v>967</v>
      </c>
      <c r="L2560">
        <v>923.50665372000003</v>
      </c>
      <c r="M2560">
        <v>0.18785908818244934</v>
      </c>
      <c r="N2560">
        <v>-1.2265614233911037E-2</v>
      </c>
      <c r="O2560">
        <v>0.10597285628318787</v>
      </c>
      <c r="P2560">
        <v>0.18785908818244934</v>
      </c>
      <c r="Q2560">
        <v>0.26974532008171082</v>
      </c>
      <c r="R2560">
        <v>0.38798379898071289</v>
      </c>
      <c r="S2560" t="s">
        <v>38</v>
      </c>
      <c r="Z2560" s="3"/>
    </row>
    <row r="2561" spans="1:26" hidden="1" x14ac:dyDescent="0.25">
      <c r="A2561" s="10" t="str">
        <f t="shared" si="39"/>
        <v>2016Humboldt1-in-2September PeakPGE16</v>
      </c>
      <c r="B2561" s="10" t="s">
        <v>57</v>
      </c>
      <c r="C2561" s="10" t="s">
        <v>53</v>
      </c>
      <c r="D2561" s="10" t="s">
        <v>7</v>
      </c>
      <c r="E2561" s="10" t="s">
        <v>9</v>
      </c>
      <c r="F2561">
        <v>16</v>
      </c>
      <c r="G2561">
        <v>2.1259331703186035</v>
      </c>
      <c r="H2561">
        <v>1.9843683242797852</v>
      </c>
      <c r="I2561">
        <v>85.1875</v>
      </c>
      <c r="J2561">
        <v>0.15615223348140717</v>
      </c>
      <c r="K2561">
        <v>967</v>
      </c>
      <c r="L2561">
        <v>923.50665372000003</v>
      </c>
      <c r="M2561">
        <v>0.14156487584114075</v>
      </c>
      <c r="N2561">
        <v>-5.8559827506542206E-2</v>
      </c>
      <c r="O2561">
        <v>5.9678643941879272E-2</v>
      </c>
      <c r="P2561">
        <v>0.14156487584114075</v>
      </c>
      <c r="Q2561">
        <v>0.22345110774040222</v>
      </c>
      <c r="R2561">
        <v>0.3416895866394043</v>
      </c>
      <c r="S2561" t="s">
        <v>38</v>
      </c>
      <c r="Z2561" s="3"/>
    </row>
    <row r="2562" spans="1:26" hidden="1" x14ac:dyDescent="0.25">
      <c r="A2562" s="10" t="str">
        <f t="shared" ref="A2562:A2625" si="40">CONCATENATE(B2562,C2562,E2562,D2562,S2562,F2562)</f>
        <v>2016Humboldt1-in-10September PeakCAISO17</v>
      </c>
      <c r="B2562" s="10" t="s">
        <v>57</v>
      </c>
      <c r="C2562" s="10" t="s">
        <v>53</v>
      </c>
      <c r="D2562" s="10" t="s">
        <v>7</v>
      </c>
      <c r="E2562" s="10" t="s">
        <v>1</v>
      </c>
      <c r="F2562">
        <v>17</v>
      </c>
      <c r="G2562">
        <v>2.2026515007019043</v>
      </c>
      <c r="H2562">
        <v>2.0929994583129883</v>
      </c>
      <c r="I2562">
        <v>79.0625</v>
      </c>
      <c r="J2562">
        <v>0.16046801209449768</v>
      </c>
      <c r="K2562">
        <v>967</v>
      </c>
      <c r="L2562">
        <v>923.50665372000003</v>
      </c>
      <c r="M2562">
        <v>0.10965213924646378</v>
      </c>
      <c r="N2562">
        <v>-9.6003666520118713E-2</v>
      </c>
      <c r="O2562">
        <v>2.5502713397145271E-2</v>
      </c>
      <c r="P2562">
        <v>0.10965213924646378</v>
      </c>
      <c r="Q2562">
        <v>0.19380156695842743</v>
      </c>
      <c r="R2562">
        <v>0.31530794501304626</v>
      </c>
      <c r="S2562" t="s">
        <v>39</v>
      </c>
      <c r="Z2562" s="3"/>
    </row>
    <row r="2563" spans="1:26" hidden="1" x14ac:dyDescent="0.25">
      <c r="A2563" s="10" t="str">
        <f t="shared" si="40"/>
        <v>2016Humboldt1-in-2September PeakCAISO17</v>
      </c>
      <c r="B2563" s="10" t="s">
        <v>57</v>
      </c>
      <c r="C2563" s="10" t="s">
        <v>53</v>
      </c>
      <c r="D2563" s="10" t="s">
        <v>7</v>
      </c>
      <c r="E2563" s="10" t="s">
        <v>9</v>
      </c>
      <c r="F2563">
        <v>17</v>
      </c>
      <c r="G2563">
        <v>1.9785747528076172</v>
      </c>
      <c r="H2563">
        <v>1.8712577819824219</v>
      </c>
      <c r="I2563">
        <v>79.25</v>
      </c>
      <c r="J2563">
        <v>0.16046801209449768</v>
      </c>
      <c r="K2563">
        <v>967</v>
      </c>
      <c r="L2563">
        <v>923.50665372000003</v>
      </c>
      <c r="M2563">
        <v>0.10731692612171173</v>
      </c>
      <c r="N2563">
        <v>-9.8338879644870758E-2</v>
      </c>
      <c r="O2563">
        <v>2.3167500272393227E-2</v>
      </c>
      <c r="P2563">
        <v>0.10731692612171173</v>
      </c>
      <c r="Q2563">
        <v>0.19146634638309479</v>
      </c>
      <c r="R2563">
        <v>0.31297272443771362</v>
      </c>
      <c r="S2563" t="s">
        <v>39</v>
      </c>
      <c r="Z2563" s="3"/>
    </row>
    <row r="2564" spans="1:26" hidden="1" x14ac:dyDescent="0.25">
      <c r="A2564" s="10" t="str">
        <f t="shared" si="40"/>
        <v>2016Humboldt1-in-10September PeakPGE17</v>
      </c>
      <c r="B2564" s="10" t="s">
        <v>57</v>
      </c>
      <c r="C2564" s="10" t="s">
        <v>53</v>
      </c>
      <c r="D2564" s="10" t="s">
        <v>7</v>
      </c>
      <c r="E2564" s="10" t="s">
        <v>1</v>
      </c>
      <c r="F2564">
        <v>17</v>
      </c>
      <c r="G2564">
        <v>2.4030232429504395</v>
      </c>
      <c r="H2564">
        <v>2.1485319137573242</v>
      </c>
      <c r="I2564">
        <v>85.3125</v>
      </c>
      <c r="J2564">
        <v>0.16046801209449768</v>
      </c>
      <c r="K2564">
        <v>967</v>
      </c>
      <c r="L2564">
        <v>923.50665372000003</v>
      </c>
      <c r="M2564">
        <v>0.2544914186000824</v>
      </c>
      <c r="N2564">
        <v>4.8835612833499908E-2</v>
      </c>
      <c r="O2564">
        <v>0.17034199833869934</v>
      </c>
      <c r="P2564">
        <v>0.2544914186000824</v>
      </c>
      <c r="Q2564">
        <v>0.33864083886146545</v>
      </c>
      <c r="R2564">
        <v>0.46014723181724548</v>
      </c>
      <c r="S2564" t="s">
        <v>38</v>
      </c>
      <c r="Z2564" s="3"/>
    </row>
    <row r="2565" spans="1:26" hidden="1" x14ac:dyDescent="0.25">
      <c r="A2565" s="10" t="str">
        <f t="shared" si="40"/>
        <v>2016Humboldt1-in-2September PeakPGE17</v>
      </c>
      <c r="B2565" s="10" t="s">
        <v>57</v>
      </c>
      <c r="C2565" s="10" t="s">
        <v>53</v>
      </c>
      <c r="D2565" s="10" t="s">
        <v>7</v>
      </c>
      <c r="E2565" s="10" t="s">
        <v>9</v>
      </c>
      <c r="F2565">
        <v>17</v>
      </c>
      <c r="G2565">
        <v>2.3799123764038086</v>
      </c>
      <c r="H2565">
        <v>2.1520404815673828</v>
      </c>
      <c r="I2565">
        <v>84.4375</v>
      </c>
      <c r="J2565">
        <v>0.16046801209449768</v>
      </c>
      <c r="K2565">
        <v>967</v>
      </c>
      <c r="L2565">
        <v>923.50665372000003</v>
      </c>
      <c r="M2565">
        <v>0.22787199914455414</v>
      </c>
      <c r="N2565">
        <v>2.2216195240616798E-2</v>
      </c>
      <c r="O2565">
        <v>0.14372257888317108</v>
      </c>
      <c r="P2565">
        <v>0.22787199914455414</v>
      </c>
      <c r="Q2565">
        <v>0.31202143430709839</v>
      </c>
      <c r="R2565">
        <v>0.43352779746055603</v>
      </c>
      <c r="S2565" t="s">
        <v>38</v>
      </c>
      <c r="Z2565" s="3"/>
    </row>
    <row r="2566" spans="1:26" hidden="1" x14ac:dyDescent="0.25">
      <c r="A2566" s="10" t="str">
        <f t="shared" si="40"/>
        <v>2016Humboldt1-in-2September PeakCAISO18</v>
      </c>
      <c r="B2566" s="10" t="s">
        <v>57</v>
      </c>
      <c r="C2566" s="10" t="s">
        <v>53</v>
      </c>
      <c r="D2566" s="10" t="s">
        <v>7</v>
      </c>
      <c r="E2566" s="10" t="s">
        <v>9</v>
      </c>
      <c r="F2566">
        <v>18</v>
      </c>
      <c r="G2566">
        <v>2.1080584526062012</v>
      </c>
      <c r="H2566">
        <v>2.0549962520599365</v>
      </c>
      <c r="I2566">
        <v>77.375</v>
      </c>
      <c r="J2566">
        <v>0.13599415123462677</v>
      </c>
      <c r="K2566">
        <v>967</v>
      </c>
      <c r="L2566">
        <v>923.50665372000003</v>
      </c>
      <c r="M2566">
        <v>5.306224524974823E-2</v>
      </c>
      <c r="N2566">
        <v>-0.12122786045074463</v>
      </c>
      <c r="O2566">
        <v>-1.8253087997436523E-2</v>
      </c>
      <c r="P2566">
        <v>5.306224524974823E-2</v>
      </c>
      <c r="Q2566">
        <v>0.12437757849693298</v>
      </c>
      <c r="R2566">
        <v>0.22735235095024109</v>
      </c>
      <c r="S2566" t="s">
        <v>39</v>
      </c>
      <c r="Z2566" s="3"/>
    </row>
    <row r="2567" spans="1:26" hidden="1" x14ac:dyDescent="0.25">
      <c r="A2567" s="10" t="str">
        <f t="shared" si="40"/>
        <v>2016Humboldt1-in-10September PeakCAISO18</v>
      </c>
      <c r="B2567" s="10" t="s">
        <v>57</v>
      </c>
      <c r="C2567" s="10" t="s">
        <v>53</v>
      </c>
      <c r="D2567" s="10" t="s">
        <v>7</v>
      </c>
      <c r="E2567" s="10" t="s">
        <v>1</v>
      </c>
      <c r="F2567">
        <v>18</v>
      </c>
      <c r="G2567">
        <v>2.346799373626709</v>
      </c>
      <c r="H2567">
        <v>2.2929682731628418</v>
      </c>
      <c r="I2567">
        <v>77.25</v>
      </c>
      <c r="J2567">
        <v>0.13599415123462677</v>
      </c>
      <c r="K2567">
        <v>967</v>
      </c>
      <c r="L2567">
        <v>923.50665372000003</v>
      </c>
      <c r="M2567">
        <v>5.38310706615448E-2</v>
      </c>
      <c r="N2567">
        <v>-0.12045903503894806</v>
      </c>
      <c r="O2567">
        <v>-1.7484262585639954E-2</v>
      </c>
      <c r="P2567">
        <v>5.38310706615448E-2</v>
      </c>
      <c r="Q2567">
        <v>0.12514640390872955</v>
      </c>
      <c r="R2567">
        <v>0.22812117636203766</v>
      </c>
      <c r="S2567" t="s">
        <v>39</v>
      </c>
      <c r="Z2567" s="3"/>
    </row>
    <row r="2568" spans="1:26" hidden="1" x14ac:dyDescent="0.25">
      <c r="A2568" s="10" t="str">
        <f t="shared" si="40"/>
        <v>2016Humboldt1-in-10September PeakPGE18</v>
      </c>
      <c r="B2568" s="10" t="s">
        <v>57</v>
      </c>
      <c r="C2568" s="10" t="s">
        <v>53</v>
      </c>
      <c r="D2568" s="10" t="s">
        <v>7</v>
      </c>
      <c r="E2568" s="10" t="s">
        <v>1</v>
      </c>
      <c r="F2568">
        <v>18</v>
      </c>
      <c r="G2568">
        <v>2.560283899307251</v>
      </c>
      <c r="H2568">
        <v>2.3622531890869141</v>
      </c>
      <c r="I2568">
        <v>82.625</v>
      </c>
      <c r="J2568">
        <v>0.13599415123462677</v>
      </c>
      <c r="K2568">
        <v>967</v>
      </c>
      <c r="L2568">
        <v>923.50665372000003</v>
      </c>
      <c r="M2568">
        <v>0.19803065061569214</v>
      </c>
      <c r="N2568">
        <v>2.3740546777844429E-2</v>
      </c>
      <c r="O2568">
        <v>0.12671531736850739</v>
      </c>
      <c r="P2568">
        <v>0.19803065061569214</v>
      </c>
      <c r="Q2568">
        <v>0.2693459689617157</v>
      </c>
      <c r="R2568">
        <v>0.3723207414150238</v>
      </c>
      <c r="S2568" t="s">
        <v>38</v>
      </c>
      <c r="Z2568" s="3"/>
    </row>
    <row r="2569" spans="1:26" hidden="1" x14ac:dyDescent="0.25">
      <c r="A2569" s="10" t="str">
        <f t="shared" si="40"/>
        <v>2016Humboldt1-in-2September PeakPGE18</v>
      </c>
      <c r="B2569" s="10" t="s">
        <v>57</v>
      </c>
      <c r="C2569" s="10" t="s">
        <v>53</v>
      </c>
      <c r="D2569" s="10" t="s">
        <v>7</v>
      </c>
      <c r="E2569" s="10" t="s">
        <v>9</v>
      </c>
      <c r="F2569">
        <v>18</v>
      </c>
      <c r="G2569">
        <v>2.5356607437133789</v>
      </c>
      <c r="H2569">
        <v>2.3776538372039795</v>
      </c>
      <c r="I2569">
        <v>81.0625</v>
      </c>
      <c r="J2569">
        <v>0.13599415123462677</v>
      </c>
      <c r="K2569">
        <v>967</v>
      </c>
      <c r="L2569">
        <v>923.50665372000003</v>
      </c>
      <c r="M2569">
        <v>0.15800696611404419</v>
      </c>
      <c r="N2569">
        <v>-1.628313772380352E-2</v>
      </c>
      <c r="O2569">
        <v>8.6691632866859436E-2</v>
      </c>
      <c r="P2569">
        <v>0.15800696611404419</v>
      </c>
      <c r="Q2569">
        <v>0.22932229936122894</v>
      </c>
      <c r="R2569">
        <v>0.33229705691337585</v>
      </c>
      <c r="S2569" t="s">
        <v>38</v>
      </c>
      <c r="Z2569" s="3"/>
    </row>
    <row r="2570" spans="1:26" hidden="1" x14ac:dyDescent="0.25">
      <c r="A2570" s="10" t="str">
        <f t="shared" si="40"/>
        <v>2016Humboldt1-in-10September PeakCAISO19</v>
      </c>
      <c r="B2570" s="10" t="s">
        <v>57</v>
      </c>
      <c r="C2570" s="10" t="s">
        <v>53</v>
      </c>
      <c r="D2570" s="10" t="s">
        <v>7</v>
      </c>
      <c r="E2570" s="10" t="s">
        <v>1</v>
      </c>
      <c r="F2570">
        <v>19</v>
      </c>
      <c r="G2570">
        <v>2.3456559181213379</v>
      </c>
      <c r="H2570">
        <v>2.520500659942627</v>
      </c>
      <c r="I2570">
        <v>73.9375</v>
      </c>
      <c r="J2570">
        <v>0.11742977052927017</v>
      </c>
      <c r="K2570">
        <v>967</v>
      </c>
      <c r="L2570">
        <v>923.50665372000003</v>
      </c>
      <c r="M2570">
        <v>-0.17484477162361145</v>
      </c>
      <c r="N2570">
        <v>-0.32534277439117432</v>
      </c>
      <c r="O2570">
        <v>-0.23642493784427643</v>
      </c>
      <c r="P2570">
        <v>-0.17484477162361145</v>
      </c>
      <c r="Q2570">
        <v>-0.11326459795236588</v>
      </c>
      <c r="R2570">
        <v>-2.434677816927433E-2</v>
      </c>
      <c r="S2570" t="s">
        <v>39</v>
      </c>
      <c r="Z2570" s="3"/>
    </row>
    <row r="2571" spans="1:26" hidden="1" x14ac:dyDescent="0.25">
      <c r="A2571" s="10" t="str">
        <f t="shared" si="40"/>
        <v>2016Humboldt1-in-2September PeakCAISO19</v>
      </c>
      <c r="B2571" s="10" t="s">
        <v>57</v>
      </c>
      <c r="C2571" s="10" t="s">
        <v>53</v>
      </c>
      <c r="D2571" s="10" t="s">
        <v>7</v>
      </c>
      <c r="E2571" s="10" t="s">
        <v>9</v>
      </c>
      <c r="F2571">
        <v>19</v>
      </c>
      <c r="G2571">
        <v>2.1070313453674316</v>
      </c>
      <c r="H2571">
        <v>2.2792234420776367</v>
      </c>
      <c r="I2571">
        <v>74.25</v>
      </c>
      <c r="J2571">
        <v>0.11742977052927017</v>
      </c>
      <c r="K2571">
        <v>967</v>
      </c>
      <c r="L2571">
        <v>923.50665372000003</v>
      </c>
      <c r="M2571">
        <v>-0.17219199240207672</v>
      </c>
      <c r="N2571">
        <v>-0.32268998026847839</v>
      </c>
      <c r="O2571">
        <v>-0.2337721586227417</v>
      </c>
      <c r="P2571">
        <v>-0.17219199240207672</v>
      </c>
      <c r="Q2571">
        <v>-0.11061181873083115</v>
      </c>
      <c r="R2571">
        <v>-2.1693998947739601E-2</v>
      </c>
      <c r="S2571" t="s">
        <v>39</v>
      </c>
      <c r="Z2571" s="3"/>
    </row>
    <row r="2572" spans="1:26" hidden="1" x14ac:dyDescent="0.25">
      <c r="A2572" s="10" t="str">
        <f t="shared" si="40"/>
        <v>2016Humboldt1-in-10September PeakPGE19</v>
      </c>
      <c r="B2572" s="10" t="s">
        <v>57</v>
      </c>
      <c r="C2572" s="10" t="s">
        <v>53</v>
      </c>
      <c r="D2572" s="10" t="s">
        <v>7</v>
      </c>
      <c r="E2572" s="10" t="s">
        <v>1</v>
      </c>
      <c r="F2572">
        <v>19</v>
      </c>
      <c r="G2572">
        <v>2.5590364933013916</v>
      </c>
      <c r="H2572">
        <v>2.7487697601318359</v>
      </c>
      <c r="I2572">
        <v>79.25</v>
      </c>
      <c r="J2572">
        <v>0.11742977052927017</v>
      </c>
      <c r="K2572">
        <v>967</v>
      </c>
      <c r="L2572">
        <v>923.50665372000003</v>
      </c>
      <c r="M2572">
        <v>-0.18973317742347717</v>
      </c>
      <c r="N2572">
        <v>-0.34023118019104004</v>
      </c>
      <c r="O2572">
        <v>-0.25131335854530334</v>
      </c>
      <c r="P2572">
        <v>-0.18973317742347717</v>
      </c>
      <c r="Q2572">
        <v>-0.12815301120281219</v>
      </c>
      <c r="R2572">
        <v>-3.9235182106494904E-2</v>
      </c>
      <c r="S2572" t="s">
        <v>38</v>
      </c>
      <c r="Z2572" s="3"/>
    </row>
    <row r="2573" spans="1:26" hidden="1" x14ac:dyDescent="0.25">
      <c r="A2573" s="10" t="str">
        <f t="shared" si="40"/>
        <v>2016Humboldt1-in-2September PeakPGE19</v>
      </c>
      <c r="B2573" s="10" t="s">
        <v>57</v>
      </c>
      <c r="C2573" s="10" t="s">
        <v>53</v>
      </c>
      <c r="D2573" s="10" t="s">
        <v>7</v>
      </c>
      <c r="E2573" s="10" t="s">
        <v>9</v>
      </c>
      <c r="F2573">
        <v>19</v>
      </c>
      <c r="G2573">
        <v>2.5344252586364746</v>
      </c>
      <c r="H2573">
        <v>2.7207679748535156</v>
      </c>
      <c r="I2573">
        <v>77.8125</v>
      </c>
      <c r="J2573">
        <v>0.11742977052927017</v>
      </c>
      <c r="K2573">
        <v>967</v>
      </c>
      <c r="L2573">
        <v>923.50665372000003</v>
      </c>
      <c r="M2573">
        <v>-0.1863427609205246</v>
      </c>
      <c r="N2573">
        <v>-0.33684074878692627</v>
      </c>
      <c r="O2573">
        <v>-0.24792292714118958</v>
      </c>
      <c r="P2573">
        <v>-0.1863427609205246</v>
      </c>
      <c r="Q2573">
        <v>-0.12476258724927902</v>
      </c>
      <c r="R2573">
        <v>-3.5844765603542328E-2</v>
      </c>
      <c r="S2573" t="s">
        <v>38</v>
      </c>
      <c r="Z2573" s="3"/>
    </row>
    <row r="2574" spans="1:26" hidden="1" x14ac:dyDescent="0.25">
      <c r="A2574" s="10" t="str">
        <f t="shared" si="40"/>
        <v>2016Humboldt1-in-2September PeakCAISO20</v>
      </c>
      <c r="B2574" s="10" t="s">
        <v>57</v>
      </c>
      <c r="C2574" s="10" t="s">
        <v>53</v>
      </c>
      <c r="D2574" s="10" t="s">
        <v>7</v>
      </c>
      <c r="E2574" s="10" t="s">
        <v>9</v>
      </c>
      <c r="F2574">
        <v>20</v>
      </c>
      <c r="G2574">
        <v>1.9351208209991455</v>
      </c>
      <c r="H2574">
        <v>2.0075008869171143</v>
      </c>
      <c r="I2574">
        <v>70.1875</v>
      </c>
      <c r="J2574">
        <v>7.6294809579849243E-2</v>
      </c>
      <c r="K2574">
        <v>967</v>
      </c>
      <c r="L2574">
        <v>923.50665372000003</v>
      </c>
      <c r="M2574">
        <v>-7.2380088269710541E-2</v>
      </c>
      <c r="N2574">
        <v>-0.17015951871871948</v>
      </c>
      <c r="O2574">
        <v>-0.11238908767700195</v>
      </c>
      <c r="P2574">
        <v>-7.2380088269710541E-2</v>
      </c>
      <c r="Q2574">
        <v>-3.2371088862419128E-2</v>
      </c>
      <c r="R2574">
        <v>2.5399340316653252E-2</v>
      </c>
      <c r="S2574" t="s">
        <v>39</v>
      </c>
      <c r="Z2574" s="3"/>
    </row>
    <row r="2575" spans="1:26" hidden="1" x14ac:dyDescent="0.25">
      <c r="A2575" s="10" t="str">
        <f t="shared" si="40"/>
        <v>2016Humboldt1-in-10September PeakCAISO20</v>
      </c>
      <c r="B2575" s="10" t="s">
        <v>57</v>
      </c>
      <c r="C2575" s="10" t="s">
        <v>53</v>
      </c>
      <c r="D2575" s="10" t="s">
        <v>7</v>
      </c>
      <c r="E2575" s="10" t="s">
        <v>1</v>
      </c>
      <c r="F2575">
        <v>20</v>
      </c>
      <c r="G2575">
        <v>2.1542763710021973</v>
      </c>
      <c r="H2575">
        <v>2.2309582233428955</v>
      </c>
      <c r="I2575">
        <v>69.375</v>
      </c>
      <c r="J2575">
        <v>7.6294809579849243E-2</v>
      </c>
      <c r="K2575">
        <v>967</v>
      </c>
      <c r="L2575">
        <v>923.50665372000003</v>
      </c>
      <c r="M2575">
        <v>-7.6681874692440033E-2</v>
      </c>
      <c r="N2575">
        <v>-0.17446130514144897</v>
      </c>
      <c r="O2575">
        <v>-0.11669087409973145</v>
      </c>
      <c r="P2575">
        <v>-7.6681874692440033E-2</v>
      </c>
      <c r="Q2575">
        <v>-3.6672875285148621E-2</v>
      </c>
      <c r="R2575">
        <v>2.1097553893923759E-2</v>
      </c>
      <c r="S2575" t="s">
        <v>39</v>
      </c>
      <c r="Z2575" s="3"/>
    </row>
    <row r="2576" spans="1:26" hidden="1" x14ac:dyDescent="0.25">
      <c r="A2576" s="10" t="str">
        <f t="shared" si="40"/>
        <v>2016Humboldt1-in-10September PeakPGE20</v>
      </c>
      <c r="B2576" s="10" t="s">
        <v>57</v>
      </c>
      <c r="C2576" s="10" t="s">
        <v>53</v>
      </c>
      <c r="D2576" s="10" t="s">
        <v>7</v>
      </c>
      <c r="E2576" s="10" t="s">
        <v>1</v>
      </c>
      <c r="F2576">
        <v>20</v>
      </c>
      <c r="G2576">
        <v>2.3502476215362549</v>
      </c>
      <c r="H2576">
        <v>2.481513500213623</v>
      </c>
      <c r="I2576">
        <v>73.4375</v>
      </c>
      <c r="J2576">
        <v>7.6294809579849243E-2</v>
      </c>
      <c r="K2576">
        <v>967</v>
      </c>
      <c r="L2576">
        <v>923.50665372000003</v>
      </c>
      <c r="M2576">
        <v>-0.13126596808433533</v>
      </c>
      <c r="N2576">
        <v>-0.22904539108276367</v>
      </c>
      <c r="O2576">
        <v>-0.17127496004104614</v>
      </c>
      <c r="P2576">
        <v>-0.13126596808433533</v>
      </c>
      <c r="Q2576">
        <v>-9.1256968677043915E-2</v>
      </c>
      <c r="R2576">
        <v>-3.3486541360616684E-2</v>
      </c>
      <c r="S2576" t="s">
        <v>38</v>
      </c>
      <c r="Z2576" s="3"/>
    </row>
    <row r="2577" spans="1:26" hidden="1" x14ac:dyDescent="0.25">
      <c r="A2577" s="10" t="str">
        <f t="shared" si="40"/>
        <v>2016Humboldt1-in-2September PeakPGE20</v>
      </c>
      <c r="B2577" s="10" t="s">
        <v>57</v>
      </c>
      <c r="C2577" s="10" t="s">
        <v>53</v>
      </c>
      <c r="D2577" s="10" t="s">
        <v>7</v>
      </c>
      <c r="E2577" s="10" t="s">
        <v>9</v>
      </c>
      <c r="F2577">
        <v>20</v>
      </c>
      <c r="G2577">
        <v>2.3276443481445313</v>
      </c>
      <c r="H2577">
        <v>2.4448802471160889</v>
      </c>
      <c r="I2577">
        <v>74.0625</v>
      </c>
      <c r="J2577">
        <v>7.6294809579849243E-2</v>
      </c>
      <c r="K2577">
        <v>967</v>
      </c>
      <c r="L2577">
        <v>923.50665372000003</v>
      </c>
      <c r="M2577">
        <v>-0.11723580211400986</v>
      </c>
      <c r="N2577">
        <v>-0.2150152325630188</v>
      </c>
      <c r="O2577">
        <v>-0.15724480152130127</v>
      </c>
      <c r="P2577">
        <v>-0.11723580211400986</v>
      </c>
      <c r="Q2577">
        <v>-7.7226802706718445E-2</v>
      </c>
      <c r="R2577">
        <v>-1.9456373527646065E-2</v>
      </c>
      <c r="S2577" t="s">
        <v>38</v>
      </c>
      <c r="Z2577" s="3"/>
    </row>
    <row r="2578" spans="1:26" hidden="1" x14ac:dyDescent="0.25">
      <c r="A2578" s="10" t="str">
        <f t="shared" si="40"/>
        <v>2016Humboldt1-in-10September PeakCAISO21</v>
      </c>
      <c r="B2578" s="10" t="s">
        <v>57</v>
      </c>
      <c r="C2578" s="10" t="s">
        <v>53</v>
      </c>
      <c r="D2578" s="10" t="s">
        <v>7</v>
      </c>
      <c r="E2578" s="10" t="s">
        <v>1</v>
      </c>
      <c r="F2578">
        <v>21</v>
      </c>
      <c r="G2578">
        <v>1.8400957584381104</v>
      </c>
      <c r="H2578">
        <v>1.8415583372116089</v>
      </c>
      <c r="I2578">
        <v>65.8125</v>
      </c>
      <c r="J2578">
        <v>7.6630406081676483E-2</v>
      </c>
      <c r="K2578">
        <v>967</v>
      </c>
      <c r="L2578">
        <v>923.50665372000003</v>
      </c>
      <c r="M2578">
        <v>-1.4626265037804842E-3</v>
      </c>
      <c r="N2578">
        <v>-9.967215359210968E-2</v>
      </c>
      <c r="O2578">
        <v>-4.1647613048553467E-2</v>
      </c>
      <c r="P2578">
        <v>-1.4626265037804842E-3</v>
      </c>
      <c r="Q2578">
        <v>3.8722358644008636E-2</v>
      </c>
      <c r="R2578">
        <v>9.674689918756485E-2</v>
      </c>
      <c r="S2578" t="s">
        <v>39</v>
      </c>
      <c r="Z2578" s="3"/>
    </row>
    <row r="2579" spans="1:26" hidden="1" x14ac:dyDescent="0.25">
      <c r="A2579" s="10" t="str">
        <f t="shared" si="40"/>
        <v>2016Humboldt1-in-2September PeakCAISO21</v>
      </c>
      <c r="B2579" s="10" t="s">
        <v>57</v>
      </c>
      <c r="C2579" s="10" t="s">
        <v>53</v>
      </c>
      <c r="D2579" s="10" t="s">
        <v>7</v>
      </c>
      <c r="E2579" s="10" t="s">
        <v>9</v>
      </c>
      <c r="F2579">
        <v>21</v>
      </c>
      <c r="G2579">
        <v>1.6529020071029663</v>
      </c>
      <c r="H2579">
        <v>1.6477869749069214</v>
      </c>
      <c r="I2579">
        <v>66.75</v>
      </c>
      <c r="J2579">
        <v>7.6630406081676483E-2</v>
      </c>
      <c r="K2579">
        <v>967</v>
      </c>
      <c r="L2579">
        <v>923.50665372000003</v>
      </c>
      <c r="M2579">
        <v>5.1150587387382984E-3</v>
      </c>
      <c r="N2579">
        <v>-9.3094468116760254E-2</v>
      </c>
      <c r="O2579">
        <v>-3.5069927573204041E-2</v>
      </c>
      <c r="P2579">
        <v>5.1150587387382984E-3</v>
      </c>
      <c r="Q2579">
        <v>4.5300044119358063E-2</v>
      </c>
      <c r="R2579">
        <v>0.10332458466291428</v>
      </c>
      <c r="S2579" t="s">
        <v>39</v>
      </c>
      <c r="Z2579" s="3"/>
    </row>
    <row r="2580" spans="1:26" hidden="1" x14ac:dyDescent="0.25">
      <c r="A2580" s="10" t="str">
        <f t="shared" si="40"/>
        <v>2016Humboldt1-in-2September PeakPGE21</v>
      </c>
      <c r="B2580" s="10" t="s">
        <v>57</v>
      </c>
      <c r="C2580" s="10" t="s">
        <v>53</v>
      </c>
      <c r="D2580" s="10" t="s">
        <v>7</v>
      </c>
      <c r="E2580" s="10" t="s">
        <v>9</v>
      </c>
      <c r="F2580">
        <v>21</v>
      </c>
      <c r="G2580">
        <v>1.9881795644760132</v>
      </c>
      <c r="H2580">
        <v>2.02622389793396</v>
      </c>
      <c r="I2580">
        <v>68.8125</v>
      </c>
      <c r="J2580">
        <v>7.6630406081676483E-2</v>
      </c>
      <c r="K2580">
        <v>967</v>
      </c>
      <c r="L2580">
        <v>923.50665372000003</v>
      </c>
      <c r="M2580">
        <v>-3.8044314831495285E-2</v>
      </c>
      <c r="N2580">
        <v>-0.13625384867191315</v>
      </c>
      <c r="O2580">
        <v>-7.8229300677776337E-2</v>
      </c>
      <c r="P2580">
        <v>-3.8044314831495285E-2</v>
      </c>
      <c r="Q2580">
        <v>2.140670083463192E-3</v>
      </c>
      <c r="R2580">
        <v>6.0165215283632278E-2</v>
      </c>
      <c r="S2580" t="s">
        <v>38</v>
      </c>
      <c r="Z2580" s="3"/>
    </row>
    <row r="2581" spans="1:26" hidden="1" x14ac:dyDescent="0.25">
      <c r="A2581" s="10" t="str">
        <f t="shared" si="40"/>
        <v>2016Humboldt1-in-10September PeakPGE21</v>
      </c>
      <c r="B2581" s="10" t="s">
        <v>57</v>
      </c>
      <c r="C2581" s="10" t="s">
        <v>53</v>
      </c>
      <c r="D2581" s="10" t="s">
        <v>7</v>
      </c>
      <c r="E2581" s="10" t="s">
        <v>1</v>
      </c>
      <c r="F2581">
        <v>21</v>
      </c>
      <c r="G2581">
        <v>2.0074863433837891</v>
      </c>
      <c r="H2581">
        <v>2.0595307350158691</v>
      </c>
      <c r="I2581">
        <v>69</v>
      </c>
      <c r="J2581">
        <v>7.6630406081676483E-2</v>
      </c>
      <c r="K2581">
        <v>967</v>
      </c>
      <c r="L2581">
        <v>923.50665372000003</v>
      </c>
      <c r="M2581">
        <v>-5.2044499665498734E-2</v>
      </c>
      <c r="N2581">
        <v>-0.150254026055336</v>
      </c>
      <c r="O2581">
        <v>-9.2229485511779785E-2</v>
      </c>
      <c r="P2581">
        <v>-5.2044499665498734E-2</v>
      </c>
      <c r="Q2581">
        <v>-1.1859514750540257E-2</v>
      </c>
      <c r="R2581">
        <v>4.616503044962883E-2</v>
      </c>
      <c r="S2581" t="s">
        <v>38</v>
      </c>
      <c r="Z2581" s="3"/>
    </row>
    <row r="2582" spans="1:26" hidden="1" x14ac:dyDescent="0.25">
      <c r="A2582" s="10" t="str">
        <f t="shared" si="40"/>
        <v>2016Humboldt1-in-10September PeakCAISO22</v>
      </c>
      <c r="B2582" s="10" t="s">
        <v>57</v>
      </c>
      <c r="C2582" s="10" t="s">
        <v>53</v>
      </c>
      <c r="D2582" s="10" t="s">
        <v>7</v>
      </c>
      <c r="E2582" s="10" t="s">
        <v>1</v>
      </c>
      <c r="F2582">
        <v>22</v>
      </c>
      <c r="G2582">
        <v>1.4721068143844604</v>
      </c>
      <c r="H2582">
        <v>1.4182803630828857</v>
      </c>
      <c r="I2582">
        <v>63.4375</v>
      </c>
      <c r="J2582">
        <v>6.3674606382846832E-2</v>
      </c>
      <c r="K2582">
        <v>967</v>
      </c>
      <c r="L2582">
        <v>923.50665372000003</v>
      </c>
      <c r="M2582">
        <v>5.382644385099411E-2</v>
      </c>
      <c r="N2582">
        <v>-2.7778930962085724E-2</v>
      </c>
      <c r="O2582">
        <v>2.0435480400919914E-2</v>
      </c>
      <c r="P2582">
        <v>5.382644385099411E-2</v>
      </c>
      <c r="Q2582">
        <v>8.7217405438423157E-2</v>
      </c>
      <c r="R2582">
        <v>0.13543182611465454</v>
      </c>
      <c r="S2582" t="s">
        <v>39</v>
      </c>
      <c r="Z2582" s="3"/>
    </row>
    <row r="2583" spans="1:26" hidden="1" x14ac:dyDescent="0.25">
      <c r="A2583" s="10" t="str">
        <f t="shared" si="40"/>
        <v>2016Humboldt1-in-2September PeakCAISO22</v>
      </c>
      <c r="B2583" s="10" t="s">
        <v>57</v>
      </c>
      <c r="C2583" s="10" t="s">
        <v>53</v>
      </c>
      <c r="D2583" s="10" t="s">
        <v>7</v>
      </c>
      <c r="E2583" s="10" t="s">
        <v>9</v>
      </c>
      <c r="F2583">
        <v>22</v>
      </c>
      <c r="G2583">
        <v>1.3223487138748169</v>
      </c>
      <c r="H2583">
        <v>1.2649446725845337</v>
      </c>
      <c r="I2583">
        <v>63.25</v>
      </c>
      <c r="J2583">
        <v>6.3674606382846832E-2</v>
      </c>
      <c r="K2583">
        <v>967</v>
      </c>
      <c r="L2583">
        <v>923.50665372000003</v>
      </c>
      <c r="M2583">
        <v>5.7404071092605591E-2</v>
      </c>
      <c r="N2583">
        <v>-2.4201303720474243E-2</v>
      </c>
      <c r="O2583">
        <v>2.4013107642531395E-2</v>
      </c>
      <c r="P2583">
        <v>5.7404071092605591E-2</v>
      </c>
      <c r="Q2583">
        <v>9.0795032680034637E-2</v>
      </c>
      <c r="R2583">
        <v>0.13900944590568542</v>
      </c>
      <c r="S2583" t="s">
        <v>39</v>
      </c>
      <c r="Z2583" s="3"/>
    </row>
    <row r="2584" spans="1:26" hidden="1" x14ac:dyDescent="0.25">
      <c r="A2584" s="10" t="str">
        <f t="shared" si="40"/>
        <v>2016Humboldt1-in-2September PeakPGE22</v>
      </c>
      <c r="B2584" s="10" t="s">
        <v>57</v>
      </c>
      <c r="C2584" s="10" t="s">
        <v>53</v>
      </c>
      <c r="D2584" s="10" t="s">
        <v>7</v>
      </c>
      <c r="E2584" s="10" t="s">
        <v>9</v>
      </c>
      <c r="F2584">
        <v>22</v>
      </c>
      <c r="G2584">
        <v>1.5905764102935791</v>
      </c>
      <c r="H2584">
        <v>1.5736458301544189</v>
      </c>
      <c r="I2584">
        <v>65.5625</v>
      </c>
      <c r="J2584">
        <v>6.3674606382846832E-2</v>
      </c>
      <c r="K2584">
        <v>967</v>
      </c>
      <c r="L2584">
        <v>923.50665372000003</v>
      </c>
      <c r="M2584">
        <v>1.6930636018514633E-2</v>
      </c>
      <c r="N2584">
        <v>-6.4674742519855499E-2</v>
      </c>
      <c r="O2584">
        <v>-1.6460327431559563E-2</v>
      </c>
      <c r="P2584">
        <v>1.6930636018514633E-2</v>
      </c>
      <c r="Q2584">
        <v>5.0321601331233978E-2</v>
      </c>
      <c r="R2584">
        <v>9.8536014556884766E-2</v>
      </c>
      <c r="S2584" t="s">
        <v>38</v>
      </c>
      <c r="Z2584" s="3"/>
    </row>
    <row r="2585" spans="1:26" hidden="1" x14ac:dyDescent="0.25">
      <c r="A2585" s="10" t="str">
        <f t="shared" si="40"/>
        <v>2016Humboldt1-in-10September PeakPGE22</v>
      </c>
      <c r="B2585" s="10" t="s">
        <v>57</v>
      </c>
      <c r="C2585" s="10" t="s">
        <v>53</v>
      </c>
      <c r="D2585" s="10" t="s">
        <v>7</v>
      </c>
      <c r="E2585" s="10" t="s">
        <v>1</v>
      </c>
      <c r="F2585">
        <v>22</v>
      </c>
      <c r="G2585">
        <v>1.6060220003128052</v>
      </c>
      <c r="H2585">
        <v>1.6033231019973755</v>
      </c>
      <c r="I2585">
        <v>65.625</v>
      </c>
      <c r="J2585">
        <v>6.3674606382846832E-2</v>
      </c>
      <c r="K2585">
        <v>967</v>
      </c>
      <c r="L2585">
        <v>923.50665372000003</v>
      </c>
      <c r="M2585">
        <v>2.698871772736311E-3</v>
      </c>
      <c r="N2585">
        <v>-7.8906506299972534E-2</v>
      </c>
      <c r="O2585">
        <v>-3.0692091211676598E-2</v>
      </c>
      <c r="P2585">
        <v>2.698871772736311E-3</v>
      </c>
      <c r="Q2585">
        <v>3.6089833825826645E-2</v>
      </c>
      <c r="R2585">
        <v>8.4304250776767731E-2</v>
      </c>
      <c r="S2585" t="s">
        <v>38</v>
      </c>
      <c r="Z2585" s="3"/>
    </row>
    <row r="2586" spans="1:26" hidden="1" x14ac:dyDescent="0.25">
      <c r="A2586" s="10" t="str">
        <f t="shared" si="40"/>
        <v>2016Humboldt1-in-2September PeakCAISO23</v>
      </c>
      <c r="B2586" s="10" t="s">
        <v>57</v>
      </c>
      <c r="C2586" s="10" t="s">
        <v>53</v>
      </c>
      <c r="D2586" s="10" t="s">
        <v>7</v>
      </c>
      <c r="E2586" s="10" t="s">
        <v>9</v>
      </c>
      <c r="F2586">
        <v>23</v>
      </c>
      <c r="G2586">
        <v>0.9918445348739624</v>
      </c>
      <c r="H2586">
        <v>0.95977187156677246</v>
      </c>
      <c r="I2586">
        <v>61.1875</v>
      </c>
      <c r="J2586">
        <v>5.8387260884046555E-2</v>
      </c>
      <c r="K2586">
        <v>967</v>
      </c>
      <c r="L2586">
        <v>923.50665372000003</v>
      </c>
      <c r="M2586">
        <v>3.2072652131319046E-2</v>
      </c>
      <c r="N2586">
        <v>-4.2756460607051849E-2</v>
      </c>
      <c r="O2586">
        <v>1.4543725410476327E-3</v>
      </c>
      <c r="P2586">
        <v>3.2072652131319046E-2</v>
      </c>
      <c r="Q2586">
        <v>6.269092857837677E-2</v>
      </c>
      <c r="R2586">
        <v>0.10690176486968994</v>
      </c>
      <c r="S2586" t="s">
        <v>39</v>
      </c>
      <c r="Z2586" s="3"/>
    </row>
    <row r="2587" spans="1:26" hidden="1" x14ac:dyDescent="0.25">
      <c r="A2587" s="10" t="str">
        <f t="shared" si="40"/>
        <v>2016Humboldt1-in-10September PeakCAISO23</v>
      </c>
      <c r="B2587" s="10" t="s">
        <v>57</v>
      </c>
      <c r="C2587" s="10" t="s">
        <v>53</v>
      </c>
      <c r="D2587" s="10" t="s">
        <v>7</v>
      </c>
      <c r="E2587" s="10" t="s">
        <v>1</v>
      </c>
      <c r="F2587">
        <v>23</v>
      </c>
      <c r="G2587">
        <v>1.1041724681854248</v>
      </c>
      <c r="H2587">
        <v>1.0748099088668823</v>
      </c>
      <c r="I2587">
        <v>60.9375</v>
      </c>
      <c r="J2587">
        <v>5.8387260884046555E-2</v>
      </c>
      <c r="K2587">
        <v>967</v>
      </c>
      <c r="L2587">
        <v>923.50665372000003</v>
      </c>
      <c r="M2587">
        <v>2.9362589120864868E-2</v>
      </c>
      <c r="N2587">
        <v>-4.5466523617506027E-2</v>
      </c>
      <c r="O2587">
        <v>-1.2556904694065452E-3</v>
      </c>
      <c r="P2587">
        <v>2.9362589120864868E-2</v>
      </c>
      <c r="Q2587">
        <v>5.9980869293212891E-2</v>
      </c>
      <c r="R2587">
        <v>0.10419170558452606</v>
      </c>
      <c r="S2587" t="s">
        <v>39</v>
      </c>
      <c r="Z2587" s="3"/>
    </row>
    <row r="2588" spans="1:26" hidden="1" x14ac:dyDescent="0.25">
      <c r="A2588" s="10" t="str">
        <f t="shared" si="40"/>
        <v>2016Humboldt1-in-10September PeakPGE23</v>
      </c>
      <c r="B2588" s="10" t="s">
        <v>57</v>
      </c>
      <c r="C2588" s="10" t="s">
        <v>53</v>
      </c>
      <c r="D2588" s="10" t="s">
        <v>7</v>
      </c>
      <c r="E2588" s="10" t="s">
        <v>1</v>
      </c>
      <c r="F2588">
        <v>23</v>
      </c>
      <c r="G2588">
        <v>1.2046172618865967</v>
      </c>
      <c r="H2588">
        <v>1.206230640411377</v>
      </c>
      <c r="I2588">
        <v>62.8125</v>
      </c>
      <c r="J2588">
        <v>5.8387260884046555E-2</v>
      </c>
      <c r="K2588">
        <v>967</v>
      </c>
      <c r="L2588">
        <v>923.50665372000003</v>
      </c>
      <c r="M2588">
        <v>-1.6133306780830026E-3</v>
      </c>
      <c r="N2588">
        <v>-7.6442442834377289E-2</v>
      </c>
      <c r="O2588">
        <v>-3.2231610268354416E-2</v>
      </c>
      <c r="P2588">
        <v>-1.6133306780830026E-3</v>
      </c>
      <c r="Q2588">
        <v>2.900494821369648E-2</v>
      </c>
      <c r="R2588">
        <v>7.3215782642364502E-2</v>
      </c>
      <c r="S2588" t="s">
        <v>38</v>
      </c>
      <c r="Z2588" s="3"/>
    </row>
    <row r="2589" spans="1:26" hidden="1" x14ac:dyDescent="0.25">
      <c r="A2589" s="10" t="str">
        <f t="shared" si="40"/>
        <v>2016Humboldt1-in-2September PeakPGE23</v>
      </c>
      <c r="B2589" s="10" t="s">
        <v>57</v>
      </c>
      <c r="C2589" s="10" t="s">
        <v>53</v>
      </c>
      <c r="D2589" s="10" t="s">
        <v>7</v>
      </c>
      <c r="E2589" s="10" t="s">
        <v>9</v>
      </c>
      <c r="F2589">
        <v>23</v>
      </c>
      <c r="G2589">
        <v>1.1930321455001831</v>
      </c>
      <c r="H2589">
        <v>1.1871989965438843</v>
      </c>
      <c r="I2589">
        <v>62.1875</v>
      </c>
      <c r="J2589">
        <v>5.8387260884046555E-2</v>
      </c>
      <c r="K2589">
        <v>967</v>
      </c>
      <c r="L2589">
        <v>923.50665372000003</v>
      </c>
      <c r="M2589">
        <v>5.8331713080406189E-3</v>
      </c>
      <c r="N2589">
        <v>-6.8995945155620575E-2</v>
      </c>
      <c r="O2589">
        <v>-2.4785108864307404E-2</v>
      </c>
      <c r="P2589">
        <v>5.8331713080406189E-3</v>
      </c>
      <c r="Q2589">
        <v>3.6451451480388641E-2</v>
      </c>
      <c r="R2589">
        <v>8.0662287771701813E-2</v>
      </c>
      <c r="S2589" t="s">
        <v>38</v>
      </c>
      <c r="Z2589" s="3"/>
    </row>
    <row r="2590" spans="1:26" hidden="1" x14ac:dyDescent="0.25">
      <c r="A2590" s="10" t="str">
        <f t="shared" si="40"/>
        <v>2016Humboldt1-in-2September PeakCAISO24</v>
      </c>
      <c r="B2590" s="10" t="s">
        <v>57</v>
      </c>
      <c r="C2590" s="10" t="s">
        <v>53</v>
      </c>
      <c r="D2590" s="10" t="s">
        <v>7</v>
      </c>
      <c r="E2590" s="10" t="s">
        <v>9</v>
      </c>
      <c r="F2590">
        <v>24</v>
      </c>
      <c r="G2590">
        <v>0.75246012210845947</v>
      </c>
      <c r="H2590">
        <v>0.73111855983734131</v>
      </c>
      <c r="I2590">
        <v>59.75</v>
      </c>
      <c r="J2590">
        <v>4.4309847056865692E-2</v>
      </c>
      <c r="K2590">
        <v>967</v>
      </c>
      <c r="L2590">
        <v>923.50665372000003</v>
      </c>
      <c r="M2590">
        <v>2.1341558545827866E-2</v>
      </c>
      <c r="N2590">
        <v>-3.5445939749479294E-2</v>
      </c>
      <c r="O2590">
        <v>-1.8945252522826195E-3</v>
      </c>
      <c r="P2590">
        <v>2.1341558545827866E-2</v>
      </c>
      <c r="Q2590">
        <v>4.4577643275260925E-2</v>
      </c>
      <c r="R2590">
        <v>7.8129060566425323E-2</v>
      </c>
      <c r="S2590" t="s">
        <v>39</v>
      </c>
      <c r="Z2590" s="3"/>
    </row>
    <row r="2591" spans="1:26" hidden="1" x14ac:dyDescent="0.25">
      <c r="A2591" s="10" t="str">
        <f t="shared" si="40"/>
        <v>2016Humboldt1-in-10September PeakCAISO24</v>
      </c>
      <c r="B2591" s="10" t="s">
        <v>57</v>
      </c>
      <c r="C2591" s="10" t="s">
        <v>53</v>
      </c>
      <c r="D2591" s="10" t="s">
        <v>7</v>
      </c>
      <c r="E2591" s="10" t="s">
        <v>1</v>
      </c>
      <c r="F2591">
        <v>24</v>
      </c>
      <c r="G2591">
        <v>0.83767735958099365</v>
      </c>
      <c r="H2591">
        <v>0.81762576103210449</v>
      </c>
      <c r="I2591">
        <v>58.9375</v>
      </c>
      <c r="J2591">
        <v>4.4309847056865692E-2</v>
      </c>
      <c r="K2591">
        <v>967</v>
      </c>
      <c r="L2591">
        <v>923.50665372000003</v>
      </c>
      <c r="M2591">
        <v>2.0051579922437668E-2</v>
      </c>
      <c r="N2591">
        <v>-3.6735918372869492E-2</v>
      </c>
      <c r="O2591">
        <v>-3.1845038756728172E-3</v>
      </c>
      <c r="P2591">
        <v>2.0051579922437668E-2</v>
      </c>
      <c r="Q2591">
        <v>4.3287664651870728E-2</v>
      </c>
      <c r="R2591">
        <v>7.6839081943035126E-2</v>
      </c>
      <c r="S2591" t="s">
        <v>39</v>
      </c>
      <c r="Z2591" s="3"/>
    </row>
    <row r="2592" spans="1:26" hidden="1" x14ac:dyDescent="0.25">
      <c r="A2592" s="10" t="str">
        <f t="shared" si="40"/>
        <v>2016Humboldt1-in-2September PeakPGE24</v>
      </c>
      <c r="B2592" s="10" t="s">
        <v>57</v>
      </c>
      <c r="C2592" s="10" t="s">
        <v>53</v>
      </c>
      <c r="D2592" s="10" t="s">
        <v>7</v>
      </c>
      <c r="E2592" s="10" t="s">
        <v>9</v>
      </c>
      <c r="F2592">
        <v>24</v>
      </c>
      <c r="G2592">
        <v>0.90509045124053955</v>
      </c>
      <c r="H2592">
        <v>0.90004438161849976</v>
      </c>
      <c r="I2592">
        <v>59.75</v>
      </c>
      <c r="J2592">
        <v>4.4309847056865692E-2</v>
      </c>
      <c r="K2592">
        <v>967</v>
      </c>
      <c r="L2592">
        <v>923.50665372000003</v>
      </c>
      <c r="M2592">
        <v>5.0460477359592915E-3</v>
      </c>
      <c r="N2592">
        <v>-5.1741451025009155E-2</v>
      </c>
      <c r="O2592">
        <v>-1.8190035596489906E-2</v>
      </c>
      <c r="P2592">
        <v>5.0460477359592915E-3</v>
      </c>
      <c r="Q2592">
        <v>2.8282131999731064E-2</v>
      </c>
      <c r="R2592">
        <v>6.1833549290895462E-2</v>
      </c>
      <c r="S2592" t="s">
        <v>38</v>
      </c>
      <c r="Z2592" s="3"/>
    </row>
    <row r="2593" spans="1:26" hidden="1" x14ac:dyDescent="0.25">
      <c r="A2593" s="10" t="str">
        <f t="shared" si="40"/>
        <v>2016Humboldt1-in-10September PeakPGE24</v>
      </c>
      <c r="B2593" s="10" t="s">
        <v>57</v>
      </c>
      <c r="C2593" s="10" t="s">
        <v>53</v>
      </c>
      <c r="D2593" s="10" t="s">
        <v>7</v>
      </c>
      <c r="E2593" s="10" t="s">
        <v>1</v>
      </c>
      <c r="F2593">
        <v>24</v>
      </c>
      <c r="G2593">
        <v>0.9138796329498291</v>
      </c>
      <c r="H2593">
        <v>0.91395324468612671</v>
      </c>
      <c r="I2593">
        <v>61.25</v>
      </c>
      <c r="J2593">
        <v>4.4309847056865692E-2</v>
      </c>
      <c r="K2593">
        <v>967</v>
      </c>
      <c r="L2593">
        <v>923.50665372000003</v>
      </c>
      <c r="M2593">
        <v>-7.3612631240393966E-5</v>
      </c>
      <c r="N2593">
        <v>-5.6861113756895065E-2</v>
      </c>
      <c r="O2593">
        <v>-2.3309696465730667E-2</v>
      </c>
      <c r="P2593">
        <v>-7.3612631240393966E-5</v>
      </c>
      <c r="Q2593">
        <v>2.3162471130490303E-2</v>
      </c>
      <c r="R2593">
        <v>5.6713886559009552E-2</v>
      </c>
      <c r="S2593" t="s">
        <v>38</v>
      </c>
      <c r="Z2593" s="3"/>
    </row>
    <row r="2594" spans="1:26" hidden="1" x14ac:dyDescent="0.25">
      <c r="A2594" s="10" t="str">
        <f t="shared" si="40"/>
        <v>2016Humboldt1-in-2Typical Event DayCAISO1</v>
      </c>
      <c r="B2594" s="10" t="s">
        <v>57</v>
      </c>
      <c r="C2594" s="10" t="s">
        <v>53</v>
      </c>
      <c r="D2594" s="10" t="s">
        <v>8</v>
      </c>
      <c r="E2594" s="10" t="s">
        <v>9</v>
      </c>
      <c r="F2594">
        <v>1</v>
      </c>
      <c r="G2594">
        <v>0.65060347318649292</v>
      </c>
      <c r="H2594">
        <v>0.65060347318649292</v>
      </c>
      <c r="I2594">
        <v>59.28125</v>
      </c>
      <c r="J2594">
        <v>0</v>
      </c>
      <c r="K2594">
        <v>967</v>
      </c>
      <c r="L2594">
        <v>925.415771484375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 t="s">
        <v>39</v>
      </c>
      <c r="Z2594" s="3"/>
    </row>
    <row r="2595" spans="1:26" hidden="1" x14ac:dyDescent="0.25">
      <c r="A2595" s="10" t="str">
        <f t="shared" si="40"/>
        <v>2016Humboldt1-in-10Typical Event DayCAISO1</v>
      </c>
      <c r="B2595" s="10" t="s">
        <v>57</v>
      </c>
      <c r="C2595" s="10" t="s">
        <v>53</v>
      </c>
      <c r="D2595" s="10" t="s">
        <v>8</v>
      </c>
      <c r="E2595" s="10" t="s">
        <v>1</v>
      </c>
      <c r="F2595">
        <v>1</v>
      </c>
      <c r="G2595">
        <v>0.72996437549591064</v>
      </c>
      <c r="H2595">
        <v>0.72996437549591064</v>
      </c>
      <c r="I2595">
        <v>60.5</v>
      </c>
      <c r="J2595">
        <v>0</v>
      </c>
      <c r="K2595">
        <v>967</v>
      </c>
      <c r="L2595">
        <v>925.415771484375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 t="s">
        <v>39</v>
      </c>
      <c r="Z2595" s="3"/>
    </row>
    <row r="2596" spans="1:26" hidden="1" x14ac:dyDescent="0.25">
      <c r="A2596" s="10" t="str">
        <f t="shared" si="40"/>
        <v>2016Humboldt1-in-2Typical Event DayPGE1</v>
      </c>
      <c r="B2596" s="10" t="s">
        <v>57</v>
      </c>
      <c r="C2596" s="10" t="s">
        <v>53</v>
      </c>
      <c r="D2596" s="10" t="s">
        <v>8</v>
      </c>
      <c r="E2596" s="10" t="s">
        <v>9</v>
      </c>
      <c r="F2596">
        <v>1</v>
      </c>
      <c r="G2596">
        <v>0.7318347692489624</v>
      </c>
      <c r="H2596">
        <v>0.7318347692489624</v>
      </c>
      <c r="I2596">
        <v>60.109375</v>
      </c>
      <c r="J2596">
        <v>0</v>
      </c>
      <c r="K2596">
        <v>967</v>
      </c>
      <c r="L2596">
        <v>925.415771484375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 t="s">
        <v>38</v>
      </c>
      <c r="Z2596" s="3"/>
    </row>
    <row r="2597" spans="1:26" hidden="1" x14ac:dyDescent="0.25">
      <c r="A2597" s="10" t="str">
        <f t="shared" si="40"/>
        <v>2016Humboldt1-in-10Typical Event DayPGE1</v>
      </c>
      <c r="B2597" s="10" t="s">
        <v>57</v>
      </c>
      <c r="C2597" s="10" t="s">
        <v>53</v>
      </c>
      <c r="D2597" s="10" t="s">
        <v>8</v>
      </c>
      <c r="E2597" s="10" t="s">
        <v>1</v>
      </c>
      <c r="F2597">
        <v>1</v>
      </c>
      <c r="G2597">
        <v>0.77876341342926025</v>
      </c>
      <c r="H2597">
        <v>0.77876341342926025</v>
      </c>
      <c r="I2597">
        <v>60.65625</v>
      </c>
      <c r="J2597">
        <v>0</v>
      </c>
      <c r="K2597">
        <v>967</v>
      </c>
      <c r="L2597">
        <v>925.415771484375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 t="s">
        <v>38</v>
      </c>
      <c r="Z2597" s="3"/>
    </row>
    <row r="2598" spans="1:26" hidden="1" x14ac:dyDescent="0.25">
      <c r="A2598" s="10" t="str">
        <f t="shared" si="40"/>
        <v>2016Humboldt1-in-2Typical Event DayCAISO2</v>
      </c>
      <c r="B2598" s="10" t="s">
        <v>57</v>
      </c>
      <c r="C2598" s="10" t="s">
        <v>53</v>
      </c>
      <c r="D2598" s="10" t="s">
        <v>8</v>
      </c>
      <c r="E2598" s="10" t="s">
        <v>9</v>
      </c>
      <c r="F2598">
        <v>2</v>
      </c>
      <c r="G2598">
        <v>0.59764003753662109</v>
      </c>
      <c r="H2598">
        <v>0.59764003753662109</v>
      </c>
      <c r="I2598">
        <v>58.0625</v>
      </c>
      <c r="J2598">
        <v>0</v>
      </c>
      <c r="K2598">
        <v>967</v>
      </c>
      <c r="L2598">
        <v>925.415771484375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 t="s">
        <v>39</v>
      </c>
      <c r="Z2598" s="3"/>
    </row>
    <row r="2599" spans="1:26" hidden="1" x14ac:dyDescent="0.25">
      <c r="A2599" s="10" t="str">
        <f t="shared" si="40"/>
        <v>2016Humboldt1-in-10Typical Event DayCAISO2</v>
      </c>
      <c r="B2599" s="10" t="s">
        <v>57</v>
      </c>
      <c r="C2599" s="10" t="s">
        <v>53</v>
      </c>
      <c r="D2599" s="10" t="s">
        <v>8</v>
      </c>
      <c r="E2599" s="10" t="s">
        <v>1</v>
      </c>
      <c r="F2599">
        <v>2</v>
      </c>
      <c r="G2599">
        <v>0.67054057121276855</v>
      </c>
      <c r="H2599">
        <v>0.67054057121276855</v>
      </c>
      <c r="I2599">
        <v>59.0625</v>
      </c>
      <c r="J2599">
        <v>0</v>
      </c>
      <c r="K2599">
        <v>967</v>
      </c>
      <c r="L2599">
        <v>925.415771484375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 t="s">
        <v>39</v>
      </c>
      <c r="Z2599" s="3"/>
    </row>
    <row r="2600" spans="1:26" hidden="1" x14ac:dyDescent="0.25">
      <c r="A2600" s="10" t="str">
        <f t="shared" si="40"/>
        <v>2016Humboldt1-in-2Typical Event DayPGE2</v>
      </c>
      <c r="B2600" s="10" t="s">
        <v>57</v>
      </c>
      <c r="C2600" s="10" t="s">
        <v>53</v>
      </c>
      <c r="D2600" s="10" t="s">
        <v>8</v>
      </c>
      <c r="E2600" s="10" t="s">
        <v>9</v>
      </c>
      <c r="F2600">
        <v>2</v>
      </c>
      <c r="G2600">
        <v>0.67225861549377441</v>
      </c>
      <c r="H2600">
        <v>0.67225861549377441</v>
      </c>
      <c r="I2600">
        <v>58.59375</v>
      </c>
      <c r="J2600">
        <v>0</v>
      </c>
      <c r="K2600">
        <v>967</v>
      </c>
      <c r="L2600">
        <v>925.415771484375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 t="s">
        <v>38</v>
      </c>
      <c r="Z2600" s="3"/>
    </row>
    <row r="2601" spans="1:26" hidden="1" x14ac:dyDescent="0.25">
      <c r="A2601" s="10" t="str">
        <f t="shared" si="40"/>
        <v>2016Humboldt1-in-10Typical Event DayPGE2</v>
      </c>
      <c r="B2601" s="10" t="s">
        <v>57</v>
      </c>
      <c r="C2601" s="10" t="s">
        <v>53</v>
      </c>
      <c r="D2601" s="10" t="s">
        <v>8</v>
      </c>
      <c r="E2601" s="10" t="s">
        <v>1</v>
      </c>
      <c r="F2601">
        <v>2</v>
      </c>
      <c r="G2601">
        <v>0.71536701917648315</v>
      </c>
      <c r="H2601">
        <v>0.71536701917648315</v>
      </c>
      <c r="I2601">
        <v>59.375</v>
      </c>
      <c r="J2601">
        <v>0</v>
      </c>
      <c r="K2601">
        <v>967</v>
      </c>
      <c r="L2601">
        <v>925.415771484375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 t="s">
        <v>38</v>
      </c>
      <c r="Z2601" s="3"/>
    </row>
    <row r="2602" spans="1:26" hidden="1" x14ac:dyDescent="0.25">
      <c r="A2602" s="10" t="str">
        <f t="shared" si="40"/>
        <v>2016Humboldt1-in-10Typical Event DayCAISO3</v>
      </c>
      <c r="B2602" s="10" t="s">
        <v>57</v>
      </c>
      <c r="C2602" s="10" t="s">
        <v>53</v>
      </c>
      <c r="D2602" s="10" t="s">
        <v>8</v>
      </c>
      <c r="E2602" s="10" t="s">
        <v>1</v>
      </c>
      <c r="F2602">
        <v>3</v>
      </c>
      <c r="G2602">
        <v>0.61953586339950562</v>
      </c>
      <c r="H2602">
        <v>0.61953586339950562</v>
      </c>
      <c r="I2602">
        <v>58</v>
      </c>
      <c r="J2602">
        <v>0</v>
      </c>
      <c r="K2602">
        <v>967</v>
      </c>
      <c r="L2602">
        <v>925.415771484375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 t="s">
        <v>39</v>
      </c>
      <c r="Z2602" s="3"/>
    </row>
    <row r="2603" spans="1:26" hidden="1" x14ac:dyDescent="0.25">
      <c r="A2603" s="10" t="str">
        <f t="shared" si="40"/>
        <v>2016Humboldt1-in-2Typical Event DayCAISO3</v>
      </c>
      <c r="B2603" s="10" t="s">
        <v>57</v>
      </c>
      <c r="C2603" s="10" t="s">
        <v>53</v>
      </c>
      <c r="D2603" s="10" t="s">
        <v>8</v>
      </c>
      <c r="E2603" s="10" t="s">
        <v>9</v>
      </c>
      <c r="F2603">
        <v>3</v>
      </c>
      <c r="G2603">
        <v>0.55218052864074707</v>
      </c>
      <c r="H2603">
        <v>0.55218052864074707</v>
      </c>
      <c r="I2603">
        <v>57</v>
      </c>
      <c r="J2603">
        <v>0</v>
      </c>
      <c r="K2603">
        <v>967</v>
      </c>
      <c r="L2603">
        <v>925.415771484375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 t="s">
        <v>39</v>
      </c>
      <c r="Z2603" s="3"/>
    </row>
    <row r="2604" spans="1:26" hidden="1" x14ac:dyDescent="0.25">
      <c r="A2604" s="10" t="str">
        <f t="shared" si="40"/>
        <v>2016Humboldt1-in-2Typical Event DayPGE3</v>
      </c>
      <c r="B2604" s="10" t="s">
        <v>57</v>
      </c>
      <c r="C2604" s="10" t="s">
        <v>53</v>
      </c>
      <c r="D2604" s="10" t="s">
        <v>8</v>
      </c>
      <c r="E2604" s="10" t="s">
        <v>9</v>
      </c>
      <c r="F2604">
        <v>3</v>
      </c>
      <c r="G2604">
        <v>0.62112325429916382</v>
      </c>
      <c r="H2604">
        <v>0.62112325429916382</v>
      </c>
      <c r="I2604">
        <v>57.515625</v>
      </c>
      <c r="J2604">
        <v>0</v>
      </c>
      <c r="K2604">
        <v>967</v>
      </c>
      <c r="L2604">
        <v>925.415771484375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 t="s">
        <v>38</v>
      </c>
      <c r="Z2604" s="3"/>
    </row>
    <row r="2605" spans="1:26" hidden="1" x14ac:dyDescent="0.25">
      <c r="A2605" s="10" t="str">
        <f t="shared" si="40"/>
        <v>2016Humboldt1-in-10Typical Event DayPGE3</v>
      </c>
      <c r="B2605" s="10" t="s">
        <v>57</v>
      </c>
      <c r="C2605" s="10" t="s">
        <v>53</v>
      </c>
      <c r="D2605" s="10" t="s">
        <v>8</v>
      </c>
      <c r="E2605" s="10" t="s">
        <v>1</v>
      </c>
      <c r="F2605">
        <v>3</v>
      </c>
      <c r="G2605">
        <v>0.66095256805419922</v>
      </c>
      <c r="H2605">
        <v>0.66095256805419922</v>
      </c>
      <c r="I2605">
        <v>58.40625</v>
      </c>
      <c r="J2605">
        <v>0</v>
      </c>
      <c r="K2605">
        <v>967</v>
      </c>
      <c r="L2605">
        <v>925.415771484375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 t="s">
        <v>38</v>
      </c>
      <c r="Z2605" s="3"/>
    </row>
    <row r="2606" spans="1:26" hidden="1" x14ac:dyDescent="0.25">
      <c r="A2606" s="10" t="str">
        <f t="shared" si="40"/>
        <v>2016Humboldt1-in-2Typical Event DayCAISO4</v>
      </c>
      <c r="B2606" s="10" t="s">
        <v>57</v>
      </c>
      <c r="C2606" s="10" t="s">
        <v>53</v>
      </c>
      <c r="D2606" s="10" t="s">
        <v>8</v>
      </c>
      <c r="E2606" s="10" t="s">
        <v>9</v>
      </c>
      <c r="F2606">
        <v>4</v>
      </c>
      <c r="G2606">
        <v>0.53507286310195923</v>
      </c>
      <c r="H2606">
        <v>0.53507286310195923</v>
      </c>
      <c r="I2606">
        <v>56.015625</v>
      </c>
      <c r="J2606">
        <v>0</v>
      </c>
      <c r="K2606">
        <v>967</v>
      </c>
      <c r="L2606">
        <v>925.415771484375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 t="s">
        <v>39</v>
      </c>
      <c r="Z2606" s="3"/>
    </row>
    <row r="2607" spans="1:26" hidden="1" x14ac:dyDescent="0.25">
      <c r="A2607" s="10" t="str">
        <f t="shared" si="40"/>
        <v>2016Humboldt1-in-10Typical Event DayCAISO4</v>
      </c>
      <c r="B2607" s="10" t="s">
        <v>57</v>
      </c>
      <c r="C2607" s="10" t="s">
        <v>53</v>
      </c>
      <c r="D2607" s="10" t="s">
        <v>8</v>
      </c>
      <c r="E2607" s="10" t="s">
        <v>1</v>
      </c>
      <c r="F2607">
        <v>4</v>
      </c>
      <c r="G2607">
        <v>0.6003413200378418</v>
      </c>
      <c r="H2607">
        <v>0.6003413200378418</v>
      </c>
      <c r="I2607">
        <v>56.953125</v>
      </c>
      <c r="J2607">
        <v>0</v>
      </c>
      <c r="K2607">
        <v>967</v>
      </c>
      <c r="L2607">
        <v>925.415771484375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 t="s">
        <v>39</v>
      </c>
      <c r="Z2607" s="3"/>
    </row>
    <row r="2608" spans="1:26" hidden="1" x14ac:dyDescent="0.25">
      <c r="A2608" s="10" t="str">
        <f t="shared" si="40"/>
        <v>2016Humboldt1-in-10Typical Event DayPGE4</v>
      </c>
      <c r="B2608" s="10" t="s">
        <v>57</v>
      </c>
      <c r="C2608" s="10" t="s">
        <v>53</v>
      </c>
      <c r="D2608" s="10" t="s">
        <v>8</v>
      </c>
      <c r="E2608" s="10" t="s">
        <v>1</v>
      </c>
      <c r="F2608">
        <v>4</v>
      </c>
      <c r="G2608">
        <v>0.64047491550445557</v>
      </c>
      <c r="H2608">
        <v>0.64047491550445557</v>
      </c>
      <c r="I2608">
        <v>57.5625</v>
      </c>
      <c r="J2608">
        <v>0</v>
      </c>
      <c r="K2608">
        <v>967</v>
      </c>
      <c r="L2608">
        <v>925.415771484375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 t="s">
        <v>38</v>
      </c>
      <c r="Z2608" s="3"/>
    </row>
    <row r="2609" spans="1:26" hidden="1" x14ac:dyDescent="0.25">
      <c r="A2609" s="10" t="str">
        <f t="shared" si="40"/>
        <v>2016Humboldt1-in-2Typical Event DayPGE4</v>
      </c>
      <c r="B2609" s="10" t="s">
        <v>57</v>
      </c>
      <c r="C2609" s="10" t="s">
        <v>53</v>
      </c>
      <c r="D2609" s="10" t="s">
        <v>8</v>
      </c>
      <c r="E2609" s="10" t="s">
        <v>9</v>
      </c>
      <c r="F2609">
        <v>4</v>
      </c>
      <c r="G2609">
        <v>0.6018795371055603</v>
      </c>
      <c r="H2609">
        <v>0.6018795371055603</v>
      </c>
      <c r="I2609">
        <v>56.359375</v>
      </c>
      <c r="J2609">
        <v>0</v>
      </c>
      <c r="K2609">
        <v>967</v>
      </c>
      <c r="L2609">
        <v>925.415771484375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 t="s">
        <v>38</v>
      </c>
      <c r="Z2609" s="3"/>
    </row>
    <row r="2610" spans="1:26" hidden="1" x14ac:dyDescent="0.25">
      <c r="A2610" s="10" t="str">
        <f t="shared" si="40"/>
        <v>2016Humboldt1-in-10Typical Event DayCAISO5</v>
      </c>
      <c r="B2610" s="10" t="s">
        <v>57</v>
      </c>
      <c r="C2610" s="10" t="s">
        <v>53</v>
      </c>
      <c r="D2610" s="10" t="s">
        <v>8</v>
      </c>
      <c r="E2610" s="10" t="s">
        <v>1</v>
      </c>
      <c r="F2610">
        <v>5</v>
      </c>
      <c r="G2610">
        <v>0.59527981281280518</v>
      </c>
      <c r="H2610">
        <v>0.59527981281280518</v>
      </c>
      <c r="I2610">
        <v>55.953125</v>
      </c>
      <c r="J2610">
        <v>0</v>
      </c>
      <c r="K2610">
        <v>967</v>
      </c>
      <c r="L2610">
        <v>925.415771484375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 t="s">
        <v>39</v>
      </c>
      <c r="Z2610" s="3"/>
    </row>
    <row r="2611" spans="1:26" hidden="1" x14ac:dyDescent="0.25">
      <c r="A2611" s="10" t="str">
        <f t="shared" si="40"/>
        <v>2016Humboldt1-in-2Typical Event DayCAISO5</v>
      </c>
      <c r="B2611" s="10" t="s">
        <v>57</v>
      </c>
      <c r="C2611" s="10" t="s">
        <v>53</v>
      </c>
      <c r="D2611" s="10" t="s">
        <v>8</v>
      </c>
      <c r="E2611" s="10" t="s">
        <v>9</v>
      </c>
      <c r="F2611">
        <v>5</v>
      </c>
      <c r="G2611">
        <v>0.53056162595748901</v>
      </c>
      <c r="H2611">
        <v>0.53056162595748901</v>
      </c>
      <c r="I2611">
        <v>55.34375</v>
      </c>
      <c r="J2611">
        <v>0</v>
      </c>
      <c r="K2611">
        <v>967</v>
      </c>
      <c r="L2611">
        <v>925.415771484375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 t="s">
        <v>39</v>
      </c>
      <c r="Z2611" s="3"/>
    </row>
    <row r="2612" spans="1:26" hidden="1" x14ac:dyDescent="0.25">
      <c r="A2612" s="10" t="str">
        <f t="shared" si="40"/>
        <v>2016Humboldt1-in-2Typical Event DayPGE5</v>
      </c>
      <c r="B2612" s="10" t="s">
        <v>57</v>
      </c>
      <c r="C2612" s="10" t="s">
        <v>53</v>
      </c>
      <c r="D2612" s="10" t="s">
        <v>8</v>
      </c>
      <c r="E2612" s="10" t="s">
        <v>9</v>
      </c>
      <c r="F2612">
        <v>5</v>
      </c>
      <c r="G2612">
        <v>0.59680509567260742</v>
      </c>
      <c r="H2612">
        <v>0.59680509567260742</v>
      </c>
      <c r="I2612">
        <v>55.515625</v>
      </c>
      <c r="J2612">
        <v>0</v>
      </c>
      <c r="K2612">
        <v>967</v>
      </c>
      <c r="L2612">
        <v>925.415771484375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 t="s">
        <v>38</v>
      </c>
      <c r="Z2612" s="3"/>
    </row>
    <row r="2613" spans="1:26" hidden="1" x14ac:dyDescent="0.25">
      <c r="A2613" s="10" t="str">
        <f t="shared" si="40"/>
        <v>2016Humboldt1-in-10Typical Event DayPGE5</v>
      </c>
      <c r="B2613" s="10" t="s">
        <v>57</v>
      </c>
      <c r="C2613" s="10" t="s">
        <v>53</v>
      </c>
      <c r="D2613" s="10" t="s">
        <v>8</v>
      </c>
      <c r="E2613" s="10" t="s">
        <v>1</v>
      </c>
      <c r="F2613">
        <v>5</v>
      </c>
      <c r="G2613">
        <v>0.63507497310638428</v>
      </c>
      <c r="H2613">
        <v>0.63507497310638428</v>
      </c>
      <c r="I2613">
        <v>56.78125</v>
      </c>
      <c r="J2613">
        <v>0</v>
      </c>
      <c r="K2613">
        <v>967</v>
      </c>
      <c r="L2613">
        <v>925.415771484375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 t="s">
        <v>38</v>
      </c>
      <c r="Z2613" s="3"/>
    </row>
    <row r="2614" spans="1:26" hidden="1" x14ac:dyDescent="0.25">
      <c r="A2614" s="10" t="str">
        <f t="shared" si="40"/>
        <v>2016Humboldt1-in-10Typical Event DayCAISO6</v>
      </c>
      <c r="B2614" s="10" t="s">
        <v>57</v>
      </c>
      <c r="C2614" s="10" t="s">
        <v>53</v>
      </c>
      <c r="D2614" s="10" t="s">
        <v>8</v>
      </c>
      <c r="E2614" s="10" t="s">
        <v>1</v>
      </c>
      <c r="F2614">
        <v>6</v>
      </c>
      <c r="G2614">
        <v>0.6419142484664917</v>
      </c>
      <c r="H2614">
        <v>0.6419142484664917</v>
      </c>
      <c r="I2614">
        <v>55.4375</v>
      </c>
      <c r="J2614">
        <v>0</v>
      </c>
      <c r="K2614">
        <v>967</v>
      </c>
      <c r="L2614">
        <v>925.415771484375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 t="s">
        <v>39</v>
      </c>
      <c r="Z2614" s="3"/>
    </row>
    <row r="2615" spans="1:26" hidden="1" x14ac:dyDescent="0.25">
      <c r="A2615" s="10" t="str">
        <f t="shared" si="40"/>
        <v>2016Humboldt1-in-2Typical Event DayCAISO6</v>
      </c>
      <c r="B2615" s="10" t="s">
        <v>57</v>
      </c>
      <c r="C2615" s="10" t="s">
        <v>53</v>
      </c>
      <c r="D2615" s="10" t="s">
        <v>8</v>
      </c>
      <c r="E2615" s="10" t="s">
        <v>9</v>
      </c>
      <c r="F2615">
        <v>6</v>
      </c>
      <c r="G2615">
        <v>0.57212597131729126</v>
      </c>
      <c r="H2615">
        <v>0.57212597131729126</v>
      </c>
      <c r="I2615">
        <v>54.640625</v>
      </c>
      <c r="J2615">
        <v>0</v>
      </c>
      <c r="K2615">
        <v>967</v>
      </c>
      <c r="L2615">
        <v>925.415771484375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 t="s">
        <v>39</v>
      </c>
      <c r="Z2615" s="3"/>
    </row>
    <row r="2616" spans="1:26" hidden="1" x14ac:dyDescent="0.25">
      <c r="A2616" s="10" t="str">
        <f t="shared" si="40"/>
        <v>2016Humboldt1-in-10Typical Event DayPGE6</v>
      </c>
      <c r="B2616" s="10" t="s">
        <v>57</v>
      </c>
      <c r="C2616" s="10" t="s">
        <v>53</v>
      </c>
      <c r="D2616" s="10" t="s">
        <v>8</v>
      </c>
      <c r="E2616" s="10" t="s">
        <v>1</v>
      </c>
      <c r="F2616">
        <v>6</v>
      </c>
      <c r="G2616">
        <v>0.68482697010040283</v>
      </c>
      <c r="H2616">
        <v>0.68482697010040283</v>
      </c>
      <c r="I2616">
        <v>56.140625</v>
      </c>
      <c r="J2616">
        <v>0</v>
      </c>
      <c r="K2616">
        <v>967</v>
      </c>
      <c r="L2616">
        <v>925.415771484375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 t="s">
        <v>38</v>
      </c>
      <c r="Z2616" s="3"/>
    </row>
    <row r="2617" spans="1:26" hidden="1" x14ac:dyDescent="0.25">
      <c r="A2617" s="10" t="str">
        <f t="shared" si="40"/>
        <v>2016Humboldt1-in-2Typical Event DayPGE6</v>
      </c>
      <c r="B2617" s="10" t="s">
        <v>57</v>
      </c>
      <c r="C2617" s="10" t="s">
        <v>53</v>
      </c>
      <c r="D2617" s="10" t="s">
        <v>8</v>
      </c>
      <c r="E2617" s="10" t="s">
        <v>9</v>
      </c>
      <c r="F2617">
        <v>6</v>
      </c>
      <c r="G2617">
        <v>0.64355897903442383</v>
      </c>
      <c r="H2617">
        <v>0.64355897903442383</v>
      </c>
      <c r="I2617">
        <v>54.875</v>
      </c>
      <c r="J2617">
        <v>0</v>
      </c>
      <c r="K2617">
        <v>967</v>
      </c>
      <c r="L2617">
        <v>925.415771484375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 t="s">
        <v>38</v>
      </c>
      <c r="Z2617" s="3"/>
    </row>
    <row r="2618" spans="1:26" hidden="1" x14ac:dyDescent="0.25">
      <c r="A2618" s="10" t="str">
        <f t="shared" si="40"/>
        <v>2016Humboldt1-in-10Typical Event DayCAISO7</v>
      </c>
      <c r="B2618" s="10" t="s">
        <v>57</v>
      </c>
      <c r="C2618" s="10" t="s">
        <v>53</v>
      </c>
      <c r="D2618" s="10" t="s">
        <v>8</v>
      </c>
      <c r="E2618" s="10" t="s">
        <v>1</v>
      </c>
      <c r="F2618">
        <v>7</v>
      </c>
      <c r="G2618">
        <v>0.75961834192276001</v>
      </c>
      <c r="H2618">
        <v>0.75961834192276001</v>
      </c>
      <c r="I2618">
        <v>55.4375</v>
      </c>
      <c r="J2618">
        <v>0</v>
      </c>
      <c r="K2618">
        <v>967</v>
      </c>
      <c r="L2618">
        <v>925.415771484375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 t="s">
        <v>39</v>
      </c>
      <c r="Z2618" s="3"/>
    </row>
    <row r="2619" spans="1:26" hidden="1" x14ac:dyDescent="0.25">
      <c r="A2619" s="10" t="str">
        <f t="shared" si="40"/>
        <v>2016Humboldt1-in-2Typical Event DayCAISO7</v>
      </c>
      <c r="B2619" s="10" t="s">
        <v>57</v>
      </c>
      <c r="C2619" s="10" t="s">
        <v>53</v>
      </c>
      <c r="D2619" s="10" t="s">
        <v>8</v>
      </c>
      <c r="E2619" s="10" t="s">
        <v>9</v>
      </c>
      <c r="F2619">
        <v>7</v>
      </c>
      <c r="G2619">
        <v>0.67703342437744141</v>
      </c>
      <c r="H2619">
        <v>0.67703342437744141</v>
      </c>
      <c r="I2619">
        <v>54.6875</v>
      </c>
      <c r="J2619">
        <v>0</v>
      </c>
      <c r="K2619">
        <v>967</v>
      </c>
      <c r="L2619">
        <v>925.415771484375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 t="s">
        <v>39</v>
      </c>
      <c r="Z2619" s="3"/>
    </row>
    <row r="2620" spans="1:26" hidden="1" x14ac:dyDescent="0.25">
      <c r="A2620" s="10" t="str">
        <f t="shared" si="40"/>
        <v>2016Humboldt1-in-2Typical Event DayPGE7</v>
      </c>
      <c r="B2620" s="10" t="s">
        <v>57</v>
      </c>
      <c r="C2620" s="10" t="s">
        <v>53</v>
      </c>
      <c r="D2620" s="10" t="s">
        <v>8</v>
      </c>
      <c r="E2620" s="10" t="s">
        <v>9</v>
      </c>
      <c r="F2620">
        <v>7</v>
      </c>
      <c r="G2620">
        <v>0.76156473159790039</v>
      </c>
      <c r="H2620">
        <v>0.76156473159790039</v>
      </c>
      <c r="I2620">
        <v>54.890625</v>
      </c>
      <c r="J2620">
        <v>0</v>
      </c>
      <c r="K2620">
        <v>967</v>
      </c>
      <c r="L2620">
        <v>925.415771484375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 t="s">
        <v>38</v>
      </c>
      <c r="Z2620" s="3"/>
    </row>
    <row r="2621" spans="1:26" hidden="1" x14ac:dyDescent="0.25">
      <c r="A2621" s="10" t="str">
        <f t="shared" si="40"/>
        <v>2016Humboldt1-in-10Typical Event DayPGE7</v>
      </c>
      <c r="B2621" s="10" t="s">
        <v>57</v>
      </c>
      <c r="C2621" s="10" t="s">
        <v>53</v>
      </c>
      <c r="D2621" s="10" t="s">
        <v>8</v>
      </c>
      <c r="E2621" s="10" t="s">
        <v>1</v>
      </c>
      <c r="F2621">
        <v>7</v>
      </c>
      <c r="G2621">
        <v>0.81039977073669434</v>
      </c>
      <c r="H2621">
        <v>0.81039977073669434</v>
      </c>
      <c r="I2621">
        <v>56.421875</v>
      </c>
      <c r="J2621">
        <v>0</v>
      </c>
      <c r="K2621">
        <v>967</v>
      </c>
      <c r="L2621">
        <v>925.415771484375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 t="s">
        <v>38</v>
      </c>
      <c r="Z2621" s="3"/>
    </row>
    <row r="2622" spans="1:26" hidden="1" x14ac:dyDescent="0.25">
      <c r="A2622" s="10" t="str">
        <f t="shared" si="40"/>
        <v>2016Humboldt1-in-10Typical Event DayCAISO8</v>
      </c>
      <c r="B2622" s="10" t="s">
        <v>57</v>
      </c>
      <c r="C2622" s="10" t="s">
        <v>53</v>
      </c>
      <c r="D2622" s="10" t="s">
        <v>8</v>
      </c>
      <c r="E2622" s="10" t="s">
        <v>1</v>
      </c>
      <c r="F2622">
        <v>8</v>
      </c>
      <c r="G2622">
        <v>0.82459807395935059</v>
      </c>
      <c r="H2622">
        <v>0.82459807395935059</v>
      </c>
      <c r="I2622">
        <v>57.953125</v>
      </c>
      <c r="J2622">
        <v>0</v>
      </c>
      <c r="K2622">
        <v>967</v>
      </c>
      <c r="L2622">
        <v>925.415771484375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 t="s">
        <v>39</v>
      </c>
      <c r="Z2622" s="3"/>
    </row>
    <row r="2623" spans="1:26" hidden="1" x14ac:dyDescent="0.25">
      <c r="A2623" s="10" t="str">
        <f t="shared" si="40"/>
        <v>2016Humboldt1-in-2Typical Event DayCAISO8</v>
      </c>
      <c r="B2623" s="10" t="s">
        <v>57</v>
      </c>
      <c r="C2623" s="10" t="s">
        <v>53</v>
      </c>
      <c r="D2623" s="10" t="s">
        <v>8</v>
      </c>
      <c r="E2623" s="10" t="s">
        <v>9</v>
      </c>
      <c r="F2623">
        <v>8</v>
      </c>
      <c r="G2623">
        <v>0.73494857549667358</v>
      </c>
      <c r="H2623">
        <v>0.73494857549667358</v>
      </c>
      <c r="I2623">
        <v>57.109375</v>
      </c>
      <c r="J2623">
        <v>0</v>
      </c>
      <c r="K2623">
        <v>967</v>
      </c>
      <c r="L2623">
        <v>925.415771484375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 t="s">
        <v>39</v>
      </c>
      <c r="Z2623" s="3"/>
    </row>
    <row r="2624" spans="1:26" hidden="1" x14ac:dyDescent="0.25">
      <c r="A2624" s="10" t="str">
        <f t="shared" si="40"/>
        <v>2016Humboldt1-in-2Typical Event DayPGE8</v>
      </c>
      <c r="B2624" s="10" t="s">
        <v>57</v>
      </c>
      <c r="C2624" s="10" t="s">
        <v>53</v>
      </c>
      <c r="D2624" s="10" t="s">
        <v>8</v>
      </c>
      <c r="E2624" s="10" t="s">
        <v>9</v>
      </c>
      <c r="F2624">
        <v>8</v>
      </c>
      <c r="G2624">
        <v>0.82671087980270386</v>
      </c>
      <c r="H2624">
        <v>0.82671087980270386</v>
      </c>
      <c r="I2624">
        <v>57.90625</v>
      </c>
      <c r="J2624">
        <v>0</v>
      </c>
      <c r="K2624">
        <v>967</v>
      </c>
      <c r="L2624">
        <v>925.415771484375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 t="s">
        <v>38</v>
      </c>
      <c r="Z2624" s="3"/>
    </row>
    <row r="2625" spans="1:26" hidden="1" x14ac:dyDescent="0.25">
      <c r="A2625" s="10" t="str">
        <f t="shared" si="40"/>
        <v>2016Humboldt1-in-10Typical Event DayPGE8</v>
      </c>
      <c r="B2625" s="10" t="s">
        <v>57</v>
      </c>
      <c r="C2625" s="10" t="s">
        <v>53</v>
      </c>
      <c r="D2625" s="10" t="s">
        <v>8</v>
      </c>
      <c r="E2625" s="10" t="s">
        <v>1</v>
      </c>
      <c r="F2625">
        <v>8</v>
      </c>
      <c r="G2625">
        <v>0.87972348928451538</v>
      </c>
      <c r="H2625">
        <v>0.87972348928451538</v>
      </c>
      <c r="I2625">
        <v>59.453125</v>
      </c>
      <c r="J2625">
        <v>0</v>
      </c>
      <c r="K2625">
        <v>967</v>
      </c>
      <c r="L2625">
        <v>925.415771484375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 t="s">
        <v>38</v>
      </c>
      <c r="Z2625" s="3"/>
    </row>
    <row r="2626" spans="1:26" hidden="1" x14ac:dyDescent="0.25">
      <c r="A2626" s="10" t="str">
        <f t="shared" ref="A2626:A2689" si="41">CONCATENATE(B2626,C2626,E2626,D2626,S2626,F2626)</f>
        <v>2016Humboldt1-in-2Typical Event DayCAISO9</v>
      </c>
      <c r="B2626" s="10" t="s">
        <v>57</v>
      </c>
      <c r="C2626" s="10" t="s">
        <v>53</v>
      </c>
      <c r="D2626" s="10" t="s">
        <v>8</v>
      </c>
      <c r="E2626" s="10" t="s">
        <v>9</v>
      </c>
      <c r="F2626">
        <v>9</v>
      </c>
      <c r="G2626">
        <v>0.7082933783531189</v>
      </c>
      <c r="H2626">
        <v>0.7082933783531189</v>
      </c>
      <c r="I2626">
        <v>60.78125</v>
      </c>
      <c r="J2626">
        <v>0</v>
      </c>
      <c r="K2626">
        <v>967</v>
      </c>
      <c r="L2626">
        <v>925.415771484375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 t="s">
        <v>39</v>
      </c>
      <c r="Z2626" s="3"/>
    </row>
    <row r="2627" spans="1:26" hidden="1" x14ac:dyDescent="0.25">
      <c r="A2627" s="10" t="str">
        <f t="shared" si="41"/>
        <v>2016Humboldt1-in-10Typical Event DayCAISO9</v>
      </c>
      <c r="B2627" s="10" t="s">
        <v>57</v>
      </c>
      <c r="C2627" s="10" t="s">
        <v>53</v>
      </c>
      <c r="D2627" s="10" t="s">
        <v>8</v>
      </c>
      <c r="E2627" s="10" t="s">
        <v>1</v>
      </c>
      <c r="F2627">
        <v>9</v>
      </c>
      <c r="G2627">
        <v>0.79469144344329834</v>
      </c>
      <c r="H2627">
        <v>0.79469144344329834</v>
      </c>
      <c r="I2627">
        <v>62.484375</v>
      </c>
      <c r="J2627">
        <v>0</v>
      </c>
      <c r="K2627">
        <v>967</v>
      </c>
      <c r="L2627">
        <v>925.415771484375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t="s">
        <v>39</v>
      </c>
      <c r="Z2627" s="3"/>
    </row>
    <row r="2628" spans="1:26" hidden="1" x14ac:dyDescent="0.25">
      <c r="A2628" s="10" t="str">
        <f t="shared" si="41"/>
        <v>2016Humboldt1-in-2Typical Event DayPGE9</v>
      </c>
      <c r="B2628" s="10" t="s">
        <v>57</v>
      </c>
      <c r="C2628" s="10" t="s">
        <v>53</v>
      </c>
      <c r="D2628" s="10" t="s">
        <v>8</v>
      </c>
      <c r="E2628" s="10" t="s">
        <v>9</v>
      </c>
      <c r="F2628">
        <v>9</v>
      </c>
      <c r="G2628">
        <v>0.79672759771347046</v>
      </c>
      <c r="H2628">
        <v>0.79672759771347046</v>
      </c>
      <c r="I2628">
        <v>62.96875</v>
      </c>
      <c r="J2628">
        <v>0</v>
      </c>
      <c r="K2628">
        <v>967</v>
      </c>
      <c r="L2628">
        <v>925.415771484375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 t="s">
        <v>38</v>
      </c>
      <c r="Z2628" s="3"/>
    </row>
    <row r="2629" spans="1:26" hidden="1" x14ac:dyDescent="0.25">
      <c r="A2629" s="10" t="str">
        <f t="shared" si="41"/>
        <v>2016Humboldt1-in-10Typical Event DayPGE9</v>
      </c>
      <c r="B2629" s="10" t="s">
        <v>57</v>
      </c>
      <c r="C2629" s="10" t="s">
        <v>53</v>
      </c>
      <c r="D2629" s="10" t="s">
        <v>8</v>
      </c>
      <c r="E2629" s="10" t="s">
        <v>1</v>
      </c>
      <c r="F2629">
        <v>9</v>
      </c>
      <c r="G2629">
        <v>0.84781754016876221</v>
      </c>
      <c r="H2629">
        <v>0.84781754016876221</v>
      </c>
      <c r="I2629">
        <v>64.9375</v>
      </c>
      <c r="J2629">
        <v>0</v>
      </c>
      <c r="K2629">
        <v>967</v>
      </c>
      <c r="L2629">
        <v>925.415771484375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 t="s">
        <v>38</v>
      </c>
      <c r="Z2629" s="3"/>
    </row>
    <row r="2630" spans="1:26" hidden="1" x14ac:dyDescent="0.25">
      <c r="A2630" s="10" t="str">
        <f t="shared" si="41"/>
        <v>2016Humboldt1-in-2Typical Event DayCAISO10</v>
      </c>
      <c r="B2630" s="10" t="s">
        <v>57</v>
      </c>
      <c r="C2630" s="10" t="s">
        <v>53</v>
      </c>
      <c r="D2630" s="10" t="s">
        <v>8</v>
      </c>
      <c r="E2630" s="10" t="s">
        <v>9</v>
      </c>
      <c r="F2630">
        <v>10</v>
      </c>
      <c r="G2630">
        <v>0.74290531873703003</v>
      </c>
      <c r="H2630">
        <v>0.74290531873703003</v>
      </c>
      <c r="I2630">
        <v>64.515625</v>
      </c>
      <c r="J2630">
        <v>0</v>
      </c>
      <c r="K2630">
        <v>967</v>
      </c>
      <c r="L2630">
        <v>925.415771484375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 t="s">
        <v>39</v>
      </c>
      <c r="Z2630" s="3"/>
    </row>
    <row r="2631" spans="1:26" hidden="1" x14ac:dyDescent="0.25">
      <c r="A2631" s="10" t="str">
        <f t="shared" si="41"/>
        <v>2016Humboldt1-in-10Typical Event DayCAISO10</v>
      </c>
      <c r="B2631" s="10" t="s">
        <v>57</v>
      </c>
      <c r="C2631" s="10" t="s">
        <v>53</v>
      </c>
      <c r="D2631" s="10" t="s">
        <v>8</v>
      </c>
      <c r="E2631" s="10" t="s">
        <v>1</v>
      </c>
      <c r="F2631">
        <v>10</v>
      </c>
      <c r="G2631">
        <v>0.83352530002593994</v>
      </c>
      <c r="H2631">
        <v>0.83352530002593994</v>
      </c>
      <c r="I2631">
        <v>67.25</v>
      </c>
      <c r="J2631">
        <v>0</v>
      </c>
      <c r="K2631">
        <v>967</v>
      </c>
      <c r="L2631">
        <v>925.415771484375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 t="s">
        <v>39</v>
      </c>
      <c r="Z2631" s="3"/>
    </row>
    <row r="2632" spans="1:26" hidden="1" x14ac:dyDescent="0.25">
      <c r="A2632" s="10" t="str">
        <f t="shared" si="41"/>
        <v>2016Humboldt1-in-2Typical Event DayPGE10</v>
      </c>
      <c r="B2632" s="10" t="s">
        <v>57</v>
      </c>
      <c r="C2632" s="10" t="s">
        <v>53</v>
      </c>
      <c r="D2632" s="10" t="s">
        <v>8</v>
      </c>
      <c r="E2632" s="10" t="s">
        <v>9</v>
      </c>
      <c r="F2632">
        <v>10</v>
      </c>
      <c r="G2632">
        <v>0.83566099405288696</v>
      </c>
      <c r="H2632">
        <v>0.83566099405288696</v>
      </c>
      <c r="I2632">
        <v>67.765625</v>
      </c>
      <c r="J2632">
        <v>0</v>
      </c>
      <c r="K2632">
        <v>967</v>
      </c>
      <c r="L2632">
        <v>925.415771484375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 t="s">
        <v>38</v>
      </c>
      <c r="Z2632" s="3"/>
    </row>
    <row r="2633" spans="1:26" hidden="1" x14ac:dyDescent="0.25">
      <c r="A2633" s="10" t="str">
        <f t="shared" si="41"/>
        <v>2016Humboldt1-in-10Typical Event DayPGE10</v>
      </c>
      <c r="B2633" s="10" t="s">
        <v>57</v>
      </c>
      <c r="C2633" s="10" t="s">
        <v>53</v>
      </c>
      <c r="D2633" s="10" t="s">
        <v>8</v>
      </c>
      <c r="E2633" s="10" t="s">
        <v>1</v>
      </c>
      <c r="F2633">
        <v>10</v>
      </c>
      <c r="G2633">
        <v>0.88924753665924072</v>
      </c>
      <c r="H2633">
        <v>0.88924753665924072</v>
      </c>
      <c r="I2633">
        <v>70.265625</v>
      </c>
      <c r="J2633">
        <v>0</v>
      </c>
      <c r="K2633">
        <v>967</v>
      </c>
      <c r="L2633">
        <v>925.415771484375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t="s">
        <v>38</v>
      </c>
      <c r="Z2633" s="3"/>
    </row>
    <row r="2634" spans="1:26" hidden="1" x14ac:dyDescent="0.25">
      <c r="A2634" s="10" t="str">
        <f t="shared" si="41"/>
        <v>2016Humboldt1-in-10Typical Event DayCAISO11</v>
      </c>
      <c r="B2634" s="10" t="s">
        <v>57</v>
      </c>
      <c r="C2634" s="10" t="s">
        <v>53</v>
      </c>
      <c r="D2634" s="10" t="s">
        <v>8</v>
      </c>
      <c r="E2634" s="10" t="s">
        <v>1</v>
      </c>
      <c r="F2634">
        <v>11</v>
      </c>
      <c r="G2634">
        <v>0.88350397348403931</v>
      </c>
      <c r="H2634">
        <v>0.88350397348403931</v>
      </c>
      <c r="I2634">
        <v>71.828125</v>
      </c>
      <c r="J2634">
        <v>0</v>
      </c>
      <c r="K2634">
        <v>967</v>
      </c>
      <c r="L2634">
        <v>925.415771484375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 t="s">
        <v>39</v>
      </c>
      <c r="Z2634" s="3"/>
    </row>
    <row r="2635" spans="1:26" hidden="1" x14ac:dyDescent="0.25">
      <c r="A2635" s="10" t="str">
        <f t="shared" si="41"/>
        <v>2016Humboldt1-in-2Typical Event DayCAISO11</v>
      </c>
      <c r="B2635" s="10" t="s">
        <v>57</v>
      </c>
      <c r="C2635" s="10" t="s">
        <v>53</v>
      </c>
      <c r="D2635" s="10" t="s">
        <v>8</v>
      </c>
      <c r="E2635" s="10" t="s">
        <v>9</v>
      </c>
      <c r="F2635">
        <v>11</v>
      </c>
      <c r="G2635">
        <v>0.78745031356811523</v>
      </c>
      <c r="H2635">
        <v>0.78745031356811523</v>
      </c>
      <c r="I2635">
        <v>68.359375</v>
      </c>
      <c r="J2635">
        <v>0</v>
      </c>
      <c r="K2635">
        <v>967</v>
      </c>
      <c r="L2635">
        <v>925.415771484375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 t="s">
        <v>39</v>
      </c>
      <c r="Z2635" s="3"/>
    </row>
    <row r="2636" spans="1:26" hidden="1" x14ac:dyDescent="0.25">
      <c r="A2636" s="10" t="str">
        <f t="shared" si="41"/>
        <v>2016Humboldt1-in-2Typical Event DayPGE11</v>
      </c>
      <c r="B2636" s="10" t="s">
        <v>57</v>
      </c>
      <c r="C2636" s="10" t="s">
        <v>53</v>
      </c>
      <c r="D2636" s="10" t="s">
        <v>8</v>
      </c>
      <c r="E2636" s="10" t="s">
        <v>9</v>
      </c>
      <c r="F2636">
        <v>11</v>
      </c>
      <c r="G2636">
        <v>0.88576769828796387</v>
      </c>
      <c r="H2636">
        <v>0.88576769828796387</v>
      </c>
      <c r="I2636">
        <v>72.109375</v>
      </c>
      <c r="J2636">
        <v>0</v>
      </c>
      <c r="K2636">
        <v>967</v>
      </c>
      <c r="L2636">
        <v>925.415771484375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 t="s">
        <v>38</v>
      </c>
      <c r="Z2636" s="3"/>
    </row>
    <row r="2637" spans="1:26" hidden="1" x14ac:dyDescent="0.25">
      <c r="A2637" s="10" t="str">
        <f t="shared" si="41"/>
        <v>2016Humboldt1-in-10Typical Event DayPGE11</v>
      </c>
      <c r="B2637" s="10" t="s">
        <v>57</v>
      </c>
      <c r="C2637" s="10" t="s">
        <v>53</v>
      </c>
      <c r="D2637" s="10" t="s">
        <v>8</v>
      </c>
      <c r="E2637" s="10" t="s">
        <v>1</v>
      </c>
      <c r="F2637">
        <v>11</v>
      </c>
      <c r="G2637">
        <v>0.94256728887557983</v>
      </c>
      <c r="H2637">
        <v>0.94256728887557983</v>
      </c>
      <c r="I2637">
        <v>75.109375</v>
      </c>
      <c r="J2637">
        <v>0</v>
      </c>
      <c r="K2637">
        <v>967</v>
      </c>
      <c r="L2637">
        <v>925.415771484375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 t="s">
        <v>38</v>
      </c>
      <c r="Z2637" s="3"/>
    </row>
    <row r="2638" spans="1:26" hidden="1" x14ac:dyDescent="0.25">
      <c r="A2638" s="10" t="str">
        <f t="shared" si="41"/>
        <v>2016Humboldt1-in-10Typical Event DayCAISO12</v>
      </c>
      <c r="B2638" s="10" t="s">
        <v>57</v>
      </c>
      <c r="C2638" s="10" t="s">
        <v>53</v>
      </c>
      <c r="D2638" s="10" t="s">
        <v>8</v>
      </c>
      <c r="E2638" s="10" t="s">
        <v>1</v>
      </c>
      <c r="F2638">
        <v>12</v>
      </c>
      <c r="G2638">
        <v>1.029904842376709</v>
      </c>
      <c r="H2638">
        <v>1.029904842376709</v>
      </c>
      <c r="I2638">
        <v>75.921875</v>
      </c>
      <c r="J2638">
        <v>0</v>
      </c>
      <c r="K2638">
        <v>967</v>
      </c>
      <c r="L2638">
        <v>925.415771484375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 t="s">
        <v>39</v>
      </c>
      <c r="Z2638" s="3"/>
    </row>
    <row r="2639" spans="1:26" hidden="1" x14ac:dyDescent="0.25">
      <c r="A2639" s="10" t="str">
        <f t="shared" si="41"/>
        <v>2016Humboldt1-in-2Typical Event DayCAISO12</v>
      </c>
      <c r="B2639" s="10" t="s">
        <v>57</v>
      </c>
      <c r="C2639" s="10" t="s">
        <v>53</v>
      </c>
      <c r="D2639" s="10" t="s">
        <v>8</v>
      </c>
      <c r="E2639" s="10" t="s">
        <v>9</v>
      </c>
      <c r="F2639">
        <v>12</v>
      </c>
      <c r="G2639">
        <v>0.91793465614318848</v>
      </c>
      <c r="H2639">
        <v>0.91793465614318848</v>
      </c>
      <c r="I2639">
        <v>72.515625</v>
      </c>
      <c r="J2639">
        <v>0</v>
      </c>
      <c r="K2639">
        <v>967</v>
      </c>
      <c r="L2639">
        <v>925.415771484375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 t="s">
        <v>39</v>
      </c>
      <c r="Z2639" s="3"/>
    </row>
    <row r="2640" spans="1:26" hidden="1" x14ac:dyDescent="0.25">
      <c r="A2640" s="10" t="str">
        <f t="shared" si="41"/>
        <v>2016Humboldt1-in-10Typical Event DayPGE12</v>
      </c>
      <c r="B2640" s="10" t="s">
        <v>57</v>
      </c>
      <c r="C2640" s="10" t="s">
        <v>53</v>
      </c>
      <c r="D2640" s="10" t="s">
        <v>8</v>
      </c>
      <c r="E2640" s="10" t="s">
        <v>1</v>
      </c>
      <c r="F2640">
        <v>12</v>
      </c>
      <c r="G2640">
        <v>1.0987552404403687</v>
      </c>
      <c r="H2640">
        <v>1.0987552404403687</v>
      </c>
      <c r="I2640">
        <v>79.59375</v>
      </c>
      <c r="J2640">
        <v>0</v>
      </c>
      <c r="K2640">
        <v>967</v>
      </c>
      <c r="L2640">
        <v>925.415771484375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 t="s">
        <v>38</v>
      </c>
      <c r="Z2640" s="3"/>
    </row>
    <row r="2641" spans="1:26" hidden="1" x14ac:dyDescent="0.25">
      <c r="A2641" s="10" t="str">
        <f t="shared" si="41"/>
        <v>2016Humboldt1-in-2Typical Event DayPGE12</v>
      </c>
      <c r="B2641" s="10" t="s">
        <v>57</v>
      </c>
      <c r="C2641" s="10" t="s">
        <v>53</v>
      </c>
      <c r="D2641" s="10" t="s">
        <v>8</v>
      </c>
      <c r="E2641" s="10" t="s">
        <v>9</v>
      </c>
      <c r="F2641">
        <v>12</v>
      </c>
      <c r="G2641">
        <v>1.0325436592102051</v>
      </c>
      <c r="H2641">
        <v>1.0325436592102051</v>
      </c>
      <c r="I2641">
        <v>76.203125</v>
      </c>
      <c r="J2641">
        <v>0</v>
      </c>
      <c r="K2641">
        <v>967</v>
      </c>
      <c r="L2641">
        <v>925.415771484375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 t="s">
        <v>38</v>
      </c>
      <c r="Z2641" s="3"/>
    </row>
    <row r="2642" spans="1:26" hidden="1" x14ac:dyDescent="0.25">
      <c r="A2642" s="10" t="str">
        <f t="shared" si="41"/>
        <v>2016Humboldt1-in-2Typical Event DayCAISO13</v>
      </c>
      <c r="B2642" s="10" t="s">
        <v>57</v>
      </c>
      <c r="C2642" s="10" t="s">
        <v>53</v>
      </c>
      <c r="D2642" s="10" t="s">
        <v>8</v>
      </c>
      <c r="E2642" s="10" t="s">
        <v>9</v>
      </c>
      <c r="F2642">
        <v>13</v>
      </c>
      <c r="G2642">
        <v>1.1305607557296753</v>
      </c>
      <c r="H2642">
        <v>1.1305607557296753</v>
      </c>
      <c r="I2642">
        <v>75.75</v>
      </c>
      <c r="J2642">
        <v>0</v>
      </c>
      <c r="K2642">
        <v>967</v>
      </c>
      <c r="L2642">
        <v>925.415771484375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 t="s">
        <v>39</v>
      </c>
      <c r="Z2642" s="3"/>
    </row>
    <row r="2643" spans="1:26" hidden="1" x14ac:dyDescent="0.25">
      <c r="A2643" s="10" t="str">
        <f t="shared" si="41"/>
        <v>2016Humboldt1-in-10Typical Event DayCAISO13</v>
      </c>
      <c r="B2643" s="10" t="s">
        <v>57</v>
      </c>
      <c r="C2643" s="10" t="s">
        <v>53</v>
      </c>
      <c r="D2643" s="10" t="s">
        <v>8</v>
      </c>
      <c r="E2643" s="10" t="s">
        <v>1</v>
      </c>
      <c r="F2643">
        <v>13</v>
      </c>
      <c r="G2643">
        <v>1.2684671878814697</v>
      </c>
      <c r="H2643">
        <v>1.2684671878814697</v>
      </c>
      <c r="I2643">
        <v>78.890625</v>
      </c>
      <c r="J2643">
        <v>0</v>
      </c>
      <c r="K2643">
        <v>967</v>
      </c>
      <c r="L2643">
        <v>925.415771484375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 t="s">
        <v>39</v>
      </c>
      <c r="Z2643" s="3"/>
    </row>
    <row r="2644" spans="1:26" hidden="1" x14ac:dyDescent="0.25">
      <c r="A2644" s="10" t="str">
        <f t="shared" si="41"/>
        <v>2016Humboldt1-in-10Typical Event DayPGE13</v>
      </c>
      <c r="B2644" s="10" t="s">
        <v>57</v>
      </c>
      <c r="C2644" s="10" t="s">
        <v>53</v>
      </c>
      <c r="D2644" s="10" t="s">
        <v>8</v>
      </c>
      <c r="E2644" s="10" t="s">
        <v>1</v>
      </c>
      <c r="F2644">
        <v>13</v>
      </c>
      <c r="G2644">
        <v>1.3532658815383911</v>
      </c>
      <c r="H2644">
        <v>1.3532658815383911</v>
      </c>
      <c r="I2644">
        <v>83.265625</v>
      </c>
      <c r="J2644">
        <v>0</v>
      </c>
      <c r="K2644">
        <v>967</v>
      </c>
      <c r="L2644">
        <v>925.415771484375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 t="s">
        <v>38</v>
      </c>
      <c r="Z2644" s="3"/>
    </row>
    <row r="2645" spans="1:26" hidden="1" x14ac:dyDescent="0.25">
      <c r="A2645" s="10" t="str">
        <f t="shared" si="41"/>
        <v>2016Humboldt1-in-2Typical Event DayPGE13</v>
      </c>
      <c r="B2645" s="10" t="s">
        <v>57</v>
      </c>
      <c r="C2645" s="10" t="s">
        <v>53</v>
      </c>
      <c r="D2645" s="10" t="s">
        <v>8</v>
      </c>
      <c r="E2645" s="10" t="s">
        <v>9</v>
      </c>
      <c r="F2645">
        <v>13</v>
      </c>
      <c r="G2645">
        <v>1.2717173099517822</v>
      </c>
      <c r="H2645">
        <v>1.2717173099517822</v>
      </c>
      <c r="I2645">
        <v>79.828125</v>
      </c>
      <c r="J2645">
        <v>0</v>
      </c>
      <c r="K2645">
        <v>967</v>
      </c>
      <c r="L2645">
        <v>925.415771484375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 t="s">
        <v>38</v>
      </c>
      <c r="Z2645" s="3"/>
    </row>
    <row r="2646" spans="1:26" hidden="1" x14ac:dyDescent="0.25">
      <c r="A2646" s="10" t="str">
        <f t="shared" si="41"/>
        <v>2016Humboldt1-in-10Typical Event DayCAISO14</v>
      </c>
      <c r="B2646" s="10" t="s">
        <v>57</v>
      </c>
      <c r="C2646" s="10" t="s">
        <v>53</v>
      </c>
      <c r="D2646" s="10" t="s">
        <v>8</v>
      </c>
      <c r="E2646" s="10" t="s">
        <v>1</v>
      </c>
      <c r="F2646">
        <v>14</v>
      </c>
      <c r="G2646">
        <v>1.5643104314804077</v>
      </c>
      <c r="H2646">
        <v>1.5333735942840576</v>
      </c>
      <c r="I2646">
        <v>81.359375</v>
      </c>
      <c r="J2646">
        <v>0.10273714363574982</v>
      </c>
      <c r="K2646">
        <v>967</v>
      </c>
      <c r="L2646">
        <v>925.415771484375</v>
      </c>
      <c r="M2646">
        <v>3.0936859548091888E-2</v>
      </c>
      <c r="N2646">
        <v>-0.10073106735944748</v>
      </c>
      <c r="O2646">
        <v>-2.2938499227166176E-2</v>
      </c>
      <c r="P2646">
        <v>3.0936859548091888E-2</v>
      </c>
      <c r="Q2646">
        <v>8.4812216460704803E-2</v>
      </c>
      <c r="R2646">
        <v>0.16260477900505066</v>
      </c>
      <c r="S2646" t="s">
        <v>39</v>
      </c>
      <c r="Z2646" s="3"/>
    </row>
    <row r="2647" spans="1:26" hidden="1" x14ac:dyDescent="0.25">
      <c r="A2647" s="10" t="str">
        <f t="shared" si="41"/>
        <v>2016Humboldt1-in-2Typical Event DayCAISO14</v>
      </c>
      <c r="B2647" s="10" t="s">
        <v>57</v>
      </c>
      <c r="C2647" s="10" t="s">
        <v>53</v>
      </c>
      <c r="D2647" s="10" t="s">
        <v>8</v>
      </c>
      <c r="E2647" s="10" t="s">
        <v>9</v>
      </c>
      <c r="F2647">
        <v>14</v>
      </c>
      <c r="G2647">
        <v>1.3942402601242065</v>
      </c>
      <c r="H2647">
        <v>1.4079397916793823</v>
      </c>
      <c r="I2647">
        <v>78.265625</v>
      </c>
      <c r="J2647">
        <v>0.10273714363574982</v>
      </c>
      <c r="K2647">
        <v>967</v>
      </c>
      <c r="L2647">
        <v>925.415771484375</v>
      </c>
      <c r="M2647">
        <v>-1.3699587434530258E-2</v>
      </c>
      <c r="N2647">
        <v>-0.14536751806735992</v>
      </c>
      <c r="O2647">
        <v>-6.7574948072433472E-2</v>
      </c>
      <c r="P2647">
        <v>-1.3699587434530258E-2</v>
      </c>
      <c r="Q2647">
        <v>4.0175769478082657E-2</v>
      </c>
      <c r="R2647">
        <v>0.11796833574771881</v>
      </c>
      <c r="S2647" t="s">
        <v>39</v>
      </c>
      <c r="Z2647" s="3"/>
    </row>
    <row r="2648" spans="1:26" hidden="1" x14ac:dyDescent="0.25">
      <c r="A2648" s="10" t="str">
        <f t="shared" si="41"/>
        <v>2016Humboldt1-in-2Typical Event DayPGE14</v>
      </c>
      <c r="B2648" s="10" t="s">
        <v>57</v>
      </c>
      <c r="C2648" s="10" t="s">
        <v>53</v>
      </c>
      <c r="D2648" s="10" t="s">
        <v>8</v>
      </c>
      <c r="E2648" s="10" t="s">
        <v>9</v>
      </c>
      <c r="F2648">
        <v>14</v>
      </c>
      <c r="G2648">
        <v>1.5683184862136841</v>
      </c>
      <c r="H2648">
        <v>1.5322513580322266</v>
      </c>
      <c r="I2648">
        <v>81.96875</v>
      </c>
      <c r="J2648">
        <v>0.10273714363574982</v>
      </c>
      <c r="K2648">
        <v>967</v>
      </c>
      <c r="L2648">
        <v>925.415771484375</v>
      </c>
      <c r="M2648">
        <v>3.6067161709070206E-2</v>
      </c>
      <c r="N2648">
        <v>-9.5600761473178864E-2</v>
      </c>
      <c r="O2648">
        <v>-1.7808197066187859E-2</v>
      </c>
      <c r="P2648">
        <v>3.6067161709070206E-2</v>
      </c>
      <c r="Q2648">
        <v>8.9942522346973419E-2</v>
      </c>
      <c r="R2648">
        <v>0.16773508489131927</v>
      </c>
      <c r="S2648" t="s">
        <v>38</v>
      </c>
      <c r="Z2648" s="3"/>
    </row>
    <row r="2649" spans="1:26" hidden="1" x14ac:dyDescent="0.25">
      <c r="A2649" s="10" t="str">
        <f t="shared" si="41"/>
        <v>2016Humboldt1-in-10Typical Event DayPGE14</v>
      </c>
      <c r="B2649" s="10" t="s">
        <v>57</v>
      </c>
      <c r="C2649" s="10" t="s">
        <v>53</v>
      </c>
      <c r="D2649" s="10" t="s">
        <v>8</v>
      </c>
      <c r="E2649" s="10" t="s">
        <v>1</v>
      </c>
      <c r="F2649">
        <v>14</v>
      </c>
      <c r="G2649">
        <v>1.6688865423202515</v>
      </c>
      <c r="H2649">
        <v>1.5775516033172607</v>
      </c>
      <c r="I2649">
        <v>86.046875</v>
      </c>
      <c r="J2649">
        <v>0.10273714363574982</v>
      </c>
      <c r="K2649">
        <v>967</v>
      </c>
      <c r="L2649">
        <v>925.415771484375</v>
      </c>
      <c r="M2649">
        <v>9.1334879398345947E-2</v>
      </c>
      <c r="N2649">
        <v>-4.0333043783903122E-2</v>
      </c>
      <c r="O2649">
        <v>3.7459522485733032E-2</v>
      </c>
      <c r="P2649">
        <v>9.1334879398345947E-2</v>
      </c>
      <c r="Q2649">
        <v>0.14521023631095886</v>
      </c>
      <c r="R2649">
        <v>0.22300280630588531</v>
      </c>
      <c r="S2649" t="s">
        <v>38</v>
      </c>
      <c r="Z2649" s="3"/>
    </row>
    <row r="2650" spans="1:26" hidden="1" x14ac:dyDescent="0.25">
      <c r="A2650" s="10" t="str">
        <f t="shared" si="41"/>
        <v>2016Humboldt1-in-10Typical Event DayCAISO15</v>
      </c>
      <c r="B2650" s="10" t="s">
        <v>57</v>
      </c>
      <c r="C2650" s="10" t="s">
        <v>53</v>
      </c>
      <c r="D2650" s="10" t="s">
        <v>8</v>
      </c>
      <c r="E2650" s="10" t="s">
        <v>1</v>
      </c>
      <c r="F2650">
        <v>15</v>
      </c>
      <c r="G2650">
        <v>1.9338910579681396</v>
      </c>
      <c r="H2650">
        <v>1.8540492057800293</v>
      </c>
      <c r="I2650">
        <v>82.75</v>
      </c>
      <c r="J2650">
        <v>0.1230589896440506</v>
      </c>
      <c r="K2650">
        <v>967</v>
      </c>
      <c r="L2650">
        <v>925.415771484375</v>
      </c>
      <c r="M2650">
        <v>7.9841829836368561E-2</v>
      </c>
      <c r="N2650">
        <v>-7.7870570123195648E-2</v>
      </c>
      <c r="O2650">
        <v>1.5309696085751057E-2</v>
      </c>
      <c r="P2650">
        <v>7.9841829836368561E-2</v>
      </c>
      <c r="Q2650">
        <v>0.14437396824359894</v>
      </c>
      <c r="R2650">
        <v>0.23755423724651337</v>
      </c>
      <c r="S2650" t="s">
        <v>39</v>
      </c>
      <c r="Z2650" s="3"/>
    </row>
    <row r="2651" spans="1:26" hidden="1" x14ac:dyDescent="0.25">
      <c r="A2651" s="10" t="str">
        <f t="shared" si="41"/>
        <v>2016Humboldt1-in-2Typical Event DayCAISO15</v>
      </c>
      <c r="B2651" s="10" t="s">
        <v>57</v>
      </c>
      <c r="C2651" s="10" t="s">
        <v>53</v>
      </c>
      <c r="D2651" s="10" t="s">
        <v>8</v>
      </c>
      <c r="E2651" s="10" t="s">
        <v>9</v>
      </c>
      <c r="F2651">
        <v>15</v>
      </c>
      <c r="G2651">
        <v>1.7236404418945312</v>
      </c>
      <c r="H2651">
        <v>1.7002209424972534</v>
      </c>
      <c r="I2651">
        <v>79.578125</v>
      </c>
      <c r="J2651">
        <v>0.1230589896440506</v>
      </c>
      <c r="K2651">
        <v>967</v>
      </c>
      <c r="L2651">
        <v>925.415771484375</v>
      </c>
      <c r="M2651">
        <v>2.3419447243213654E-2</v>
      </c>
      <c r="N2651">
        <v>-0.13429296016693115</v>
      </c>
      <c r="O2651">
        <v>-4.1112687438726425E-2</v>
      </c>
      <c r="P2651">
        <v>2.3419447243213654E-2</v>
      </c>
      <c r="Q2651">
        <v>8.7951578199863434E-2</v>
      </c>
      <c r="R2651">
        <v>0.18113185465335846</v>
      </c>
      <c r="S2651" t="s">
        <v>39</v>
      </c>
      <c r="Z2651" s="3"/>
    </row>
    <row r="2652" spans="1:26" hidden="1" x14ac:dyDescent="0.25">
      <c r="A2652" s="10" t="str">
        <f t="shared" si="41"/>
        <v>2016Humboldt1-in-10Typical Event DayPGE15</v>
      </c>
      <c r="B2652" s="10" t="s">
        <v>57</v>
      </c>
      <c r="C2652" s="10" t="s">
        <v>53</v>
      </c>
      <c r="D2652" s="10" t="s">
        <v>8</v>
      </c>
      <c r="E2652" s="10" t="s">
        <v>1</v>
      </c>
      <c r="F2652">
        <v>15</v>
      </c>
      <c r="G2652">
        <v>2.0631740093231201</v>
      </c>
      <c r="H2652">
        <v>1.9120798110961914</v>
      </c>
      <c r="I2652">
        <v>87.125</v>
      </c>
      <c r="J2652">
        <v>0.1230589896440506</v>
      </c>
      <c r="K2652">
        <v>967</v>
      </c>
      <c r="L2652">
        <v>925.415771484375</v>
      </c>
      <c r="M2652">
        <v>0.15109419822692871</v>
      </c>
      <c r="N2652">
        <v>-6.61820312961936E-3</v>
      </c>
      <c r="O2652">
        <v>8.6562067270278931E-2</v>
      </c>
      <c r="P2652">
        <v>0.15109419822692871</v>
      </c>
      <c r="Q2652">
        <v>0.21562632918357849</v>
      </c>
      <c r="R2652">
        <v>0.30880659818649292</v>
      </c>
      <c r="S2652" t="s">
        <v>38</v>
      </c>
      <c r="Z2652" s="3"/>
    </row>
    <row r="2653" spans="1:26" hidden="1" x14ac:dyDescent="0.25">
      <c r="A2653" s="10" t="str">
        <f t="shared" si="41"/>
        <v>2016Humboldt1-in-2Typical Event DayPGE15</v>
      </c>
      <c r="B2653" s="10" t="s">
        <v>57</v>
      </c>
      <c r="C2653" s="10" t="s">
        <v>53</v>
      </c>
      <c r="D2653" s="10" t="s">
        <v>8</v>
      </c>
      <c r="E2653" s="10" t="s">
        <v>9</v>
      </c>
      <c r="F2653">
        <v>15</v>
      </c>
      <c r="G2653">
        <v>1.9388461112976074</v>
      </c>
      <c r="H2653">
        <v>1.857909083366394</v>
      </c>
      <c r="I2653">
        <v>82.890625</v>
      </c>
      <c r="J2653">
        <v>0.1230589896440506</v>
      </c>
      <c r="K2653">
        <v>967</v>
      </c>
      <c r="L2653">
        <v>925.415771484375</v>
      </c>
      <c r="M2653">
        <v>8.0936990678310394E-2</v>
      </c>
      <c r="N2653">
        <v>-7.6775409281253815E-2</v>
      </c>
      <c r="O2653">
        <v>1.6404855996370316E-2</v>
      </c>
      <c r="P2653">
        <v>8.0936990678310394E-2</v>
      </c>
      <c r="Q2653">
        <v>0.14546912908554077</v>
      </c>
      <c r="R2653">
        <v>0.2386493980884552</v>
      </c>
      <c r="S2653" t="s">
        <v>38</v>
      </c>
      <c r="Z2653" s="3"/>
    </row>
    <row r="2654" spans="1:26" hidden="1" x14ac:dyDescent="0.25">
      <c r="A2654" s="10" t="str">
        <f t="shared" si="41"/>
        <v>2016Humboldt1-in-2Typical Event DayCAISO16</v>
      </c>
      <c r="B2654" s="10" t="s">
        <v>57</v>
      </c>
      <c r="C2654" s="10" t="s">
        <v>53</v>
      </c>
      <c r="D2654" s="10" t="s">
        <v>8</v>
      </c>
      <c r="E2654" s="10" t="s">
        <v>9</v>
      </c>
      <c r="F2654">
        <v>16</v>
      </c>
      <c r="G2654">
        <v>2.0352103710174561</v>
      </c>
      <c r="H2654">
        <v>2.0321788787841797</v>
      </c>
      <c r="I2654">
        <v>79.484375</v>
      </c>
      <c r="J2654">
        <v>0.15615223348140717</v>
      </c>
      <c r="K2654">
        <v>967</v>
      </c>
      <c r="L2654">
        <v>925.415771484375</v>
      </c>
      <c r="M2654">
        <v>3.0315888579934835E-3</v>
      </c>
      <c r="N2654">
        <v>-0.19709311425685883</v>
      </c>
      <c r="O2654">
        <v>-7.8854642808437347E-2</v>
      </c>
      <c r="P2654">
        <v>3.0315888579934835E-3</v>
      </c>
      <c r="Q2654">
        <v>8.4917820990085602E-2</v>
      </c>
      <c r="R2654">
        <v>0.20315629243850708</v>
      </c>
      <c r="S2654" t="s">
        <v>39</v>
      </c>
      <c r="Z2654" s="3"/>
    </row>
    <row r="2655" spans="1:26" hidden="1" x14ac:dyDescent="0.25">
      <c r="A2655" s="10" t="str">
        <f t="shared" si="41"/>
        <v>2016Humboldt1-in-10Typical Event DayCAISO16</v>
      </c>
      <c r="B2655" s="10" t="s">
        <v>57</v>
      </c>
      <c r="C2655" s="10" t="s">
        <v>53</v>
      </c>
      <c r="D2655" s="10" t="s">
        <v>8</v>
      </c>
      <c r="E2655" s="10" t="s">
        <v>1</v>
      </c>
      <c r="F2655">
        <v>16</v>
      </c>
      <c r="G2655">
        <v>2.2834665775299072</v>
      </c>
      <c r="H2655">
        <v>2.1906986236572266</v>
      </c>
      <c r="I2655">
        <v>82.890625</v>
      </c>
      <c r="J2655">
        <v>0.15615223348140717</v>
      </c>
      <c r="K2655">
        <v>967</v>
      </c>
      <c r="L2655">
        <v>925.415771484375</v>
      </c>
      <c r="M2655">
        <v>9.2767931520938873E-2</v>
      </c>
      <c r="N2655">
        <v>-0.10735677182674408</v>
      </c>
      <c r="O2655">
        <v>1.0881700552999973E-2</v>
      </c>
      <c r="P2655">
        <v>9.2767931520938873E-2</v>
      </c>
      <c r="Q2655">
        <v>0.17465415596961975</v>
      </c>
      <c r="R2655">
        <v>0.29289263486862183</v>
      </c>
      <c r="S2655" t="s">
        <v>39</v>
      </c>
      <c r="Z2655" s="3"/>
    </row>
    <row r="2656" spans="1:26" hidden="1" x14ac:dyDescent="0.25">
      <c r="A2656" s="10" t="str">
        <f t="shared" si="41"/>
        <v>2016Humboldt1-in-2Typical Event DayPGE16</v>
      </c>
      <c r="B2656" s="10" t="s">
        <v>57</v>
      </c>
      <c r="C2656" s="10" t="s">
        <v>53</v>
      </c>
      <c r="D2656" s="10" t="s">
        <v>8</v>
      </c>
      <c r="E2656" s="10" t="s">
        <v>9</v>
      </c>
      <c r="F2656">
        <v>16</v>
      </c>
      <c r="G2656">
        <v>2.2893173694610596</v>
      </c>
      <c r="H2656">
        <v>2.1932468414306641</v>
      </c>
      <c r="I2656">
        <v>83.046875</v>
      </c>
      <c r="J2656">
        <v>0.15615223348140717</v>
      </c>
      <c r="K2656">
        <v>967</v>
      </c>
      <c r="L2656">
        <v>925.415771484375</v>
      </c>
      <c r="M2656">
        <v>9.6070483326911926E-2</v>
      </c>
      <c r="N2656">
        <v>-0.10405422002077103</v>
      </c>
      <c r="O2656">
        <v>1.4184252358973026E-2</v>
      </c>
      <c r="P2656">
        <v>9.6070483326911926E-2</v>
      </c>
      <c r="Q2656">
        <v>0.1779567152261734</v>
      </c>
      <c r="R2656">
        <v>0.29619517922401428</v>
      </c>
      <c r="S2656" t="s">
        <v>38</v>
      </c>
      <c r="Z2656" s="3"/>
    </row>
    <row r="2657" spans="1:26" hidden="1" x14ac:dyDescent="0.25">
      <c r="A2657" s="10" t="str">
        <f t="shared" si="41"/>
        <v>2016Humboldt1-in-10Typical Event DayPGE16</v>
      </c>
      <c r="B2657" s="10" t="s">
        <v>57</v>
      </c>
      <c r="C2657" s="10" t="s">
        <v>53</v>
      </c>
      <c r="D2657" s="10" t="s">
        <v>8</v>
      </c>
      <c r="E2657" s="10" t="s">
        <v>1</v>
      </c>
      <c r="F2657">
        <v>16</v>
      </c>
      <c r="G2657">
        <v>2.4361193180084229</v>
      </c>
      <c r="H2657">
        <v>2.2304117679595947</v>
      </c>
      <c r="I2657">
        <v>87.265625</v>
      </c>
      <c r="J2657">
        <v>0.15615223348140717</v>
      </c>
      <c r="K2657">
        <v>967</v>
      </c>
      <c r="L2657">
        <v>925.415771484375</v>
      </c>
      <c r="M2657">
        <v>0.20570755004882813</v>
      </c>
      <c r="N2657">
        <v>5.5828476324677467E-3</v>
      </c>
      <c r="O2657">
        <v>0.12382131814956665</v>
      </c>
      <c r="P2657">
        <v>0.20570755004882813</v>
      </c>
      <c r="Q2657">
        <v>0.2875937819480896</v>
      </c>
      <c r="R2657">
        <v>0.40583226084709167</v>
      </c>
      <c r="S2657" t="s">
        <v>38</v>
      </c>
      <c r="Z2657" s="3"/>
    </row>
    <row r="2658" spans="1:26" hidden="1" x14ac:dyDescent="0.25">
      <c r="A2658" s="10" t="str">
        <f t="shared" si="41"/>
        <v>2016Humboldt1-in-10Typical Event DayCAISO17</v>
      </c>
      <c r="B2658" s="10" t="s">
        <v>57</v>
      </c>
      <c r="C2658" s="10" t="s">
        <v>53</v>
      </c>
      <c r="D2658" s="10" t="s">
        <v>8</v>
      </c>
      <c r="E2658" s="10" t="s">
        <v>1</v>
      </c>
      <c r="F2658">
        <v>17</v>
      </c>
      <c r="G2658">
        <v>2.5562660694122314</v>
      </c>
      <c r="H2658">
        <v>2.3652796745300293</v>
      </c>
      <c r="I2658">
        <v>81.765625</v>
      </c>
      <c r="J2658">
        <v>0.16046801209449768</v>
      </c>
      <c r="K2658">
        <v>967</v>
      </c>
      <c r="L2658">
        <v>925.415771484375</v>
      </c>
      <c r="M2658">
        <v>0.19098636507987976</v>
      </c>
      <c r="N2658">
        <v>-1.4669438824057579E-2</v>
      </c>
      <c r="O2658">
        <v>0.10683693736791611</v>
      </c>
      <c r="P2658">
        <v>0.19098636507987976</v>
      </c>
      <c r="Q2658">
        <v>0.27513578534126282</v>
      </c>
      <c r="R2658">
        <v>0.39664217829704285</v>
      </c>
      <c r="S2658" t="s">
        <v>39</v>
      </c>
      <c r="Z2658" s="3"/>
    </row>
    <row r="2659" spans="1:26" hidden="1" x14ac:dyDescent="0.25">
      <c r="A2659" s="10" t="str">
        <f t="shared" si="41"/>
        <v>2016Humboldt1-in-2Typical Event DayCAISO17</v>
      </c>
      <c r="B2659" s="10" t="s">
        <v>57</v>
      </c>
      <c r="C2659" s="10" t="s">
        <v>53</v>
      </c>
      <c r="D2659" s="10" t="s">
        <v>8</v>
      </c>
      <c r="E2659" s="10" t="s">
        <v>9</v>
      </c>
      <c r="F2659">
        <v>17</v>
      </c>
      <c r="G2659">
        <v>2.2783515453338623</v>
      </c>
      <c r="H2659">
        <v>2.1528069972991943</v>
      </c>
      <c r="I2659">
        <v>79.0625</v>
      </c>
      <c r="J2659">
        <v>0.16046801209449768</v>
      </c>
      <c r="K2659">
        <v>967</v>
      </c>
      <c r="L2659">
        <v>925.415771484375</v>
      </c>
      <c r="M2659">
        <v>0.12554451823234558</v>
      </c>
      <c r="N2659">
        <v>-8.0111287534236908E-2</v>
      </c>
      <c r="O2659">
        <v>4.1395094245672226E-2</v>
      </c>
      <c r="P2659">
        <v>0.12554451823234558</v>
      </c>
      <c r="Q2659">
        <v>0.20969393849372864</v>
      </c>
      <c r="R2659">
        <v>0.33120033144950867</v>
      </c>
      <c r="S2659" t="s">
        <v>39</v>
      </c>
      <c r="Z2659" s="3"/>
    </row>
    <row r="2660" spans="1:26" hidden="1" x14ac:dyDescent="0.25">
      <c r="A2660" s="10" t="str">
        <f t="shared" si="41"/>
        <v>2016Humboldt1-in-2Typical Event DayPGE17</v>
      </c>
      <c r="B2660" s="10" t="s">
        <v>57</v>
      </c>
      <c r="C2660" s="10" t="s">
        <v>53</v>
      </c>
      <c r="D2660" s="10" t="s">
        <v>8</v>
      </c>
      <c r="E2660" s="10" t="s">
        <v>9</v>
      </c>
      <c r="F2660">
        <v>17</v>
      </c>
      <c r="G2660">
        <v>2.5628159046173096</v>
      </c>
      <c r="H2660">
        <v>2.3685989379882812</v>
      </c>
      <c r="I2660">
        <v>82</v>
      </c>
      <c r="J2660">
        <v>0.16046801209449768</v>
      </c>
      <c r="K2660">
        <v>967</v>
      </c>
      <c r="L2660">
        <v>925.415771484375</v>
      </c>
      <c r="M2660">
        <v>0.19421696662902832</v>
      </c>
      <c r="N2660">
        <v>-1.1438837274909019E-2</v>
      </c>
      <c r="O2660">
        <v>0.11006753891706467</v>
      </c>
      <c r="P2660">
        <v>0.19421696662902832</v>
      </c>
      <c r="Q2660">
        <v>0.27836638689041138</v>
      </c>
      <c r="R2660">
        <v>0.39987277984619141</v>
      </c>
      <c r="S2660" t="s">
        <v>38</v>
      </c>
      <c r="Z2660" s="3"/>
    </row>
    <row r="2661" spans="1:26" hidden="1" x14ac:dyDescent="0.25">
      <c r="A2661" s="10" t="str">
        <f t="shared" si="41"/>
        <v>2016Humboldt1-in-10Typical Event DayPGE17</v>
      </c>
      <c r="B2661" s="10" t="s">
        <v>57</v>
      </c>
      <c r="C2661" s="10" t="s">
        <v>53</v>
      </c>
      <c r="D2661" s="10" t="s">
        <v>8</v>
      </c>
      <c r="E2661" s="10" t="s">
        <v>1</v>
      </c>
      <c r="F2661">
        <v>17</v>
      </c>
      <c r="G2661">
        <v>2.7271556854248047</v>
      </c>
      <c r="H2661">
        <v>2.4444146156311035</v>
      </c>
      <c r="I2661">
        <v>86.046875</v>
      </c>
      <c r="J2661">
        <v>0.16046801209449768</v>
      </c>
      <c r="K2661">
        <v>967</v>
      </c>
      <c r="L2661">
        <v>925.415771484375</v>
      </c>
      <c r="M2661">
        <v>0.28274106979370117</v>
      </c>
      <c r="N2661">
        <v>7.7085264027118683E-2</v>
      </c>
      <c r="O2661">
        <v>0.19859164953231812</v>
      </c>
      <c r="P2661">
        <v>0.28274106979370117</v>
      </c>
      <c r="Q2661">
        <v>0.36689049005508423</v>
      </c>
      <c r="R2661">
        <v>0.48839688301086426</v>
      </c>
      <c r="S2661" t="s">
        <v>38</v>
      </c>
      <c r="Z2661" s="3"/>
    </row>
    <row r="2662" spans="1:26" hidden="1" x14ac:dyDescent="0.25">
      <c r="A2662" s="10" t="str">
        <f t="shared" si="41"/>
        <v>2016Humboldt1-in-2Typical Event DayCAISO18</v>
      </c>
      <c r="B2662" s="10" t="s">
        <v>57</v>
      </c>
      <c r="C2662" s="10" t="s">
        <v>53</v>
      </c>
      <c r="D2662" s="10" t="s">
        <v>8</v>
      </c>
      <c r="E2662" s="10" t="s">
        <v>9</v>
      </c>
      <c r="F2662">
        <v>18</v>
      </c>
      <c r="G2662">
        <v>2.4274532794952393</v>
      </c>
      <c r="H2662">
        <v>2.3601479530334473</v>
      </c>
      <c r="I2662">
        <v>77.40625</v>
      </c>
      <c r="J2662">
        <v>0.13599415123462677</v>
      </c>
      <c r="K2662">
        <v>967</v>
      </c>
      <c r="L2662">
        <v>925.415771484375</v>
      </c>
      <c r="M2662">
        <v>6.7305237054824829E-2</v>
      </c>
      <c r="N2662">
        <v>-0.10698486864566803</v>
      </c>
      <c r="O2662">
        <v>-4.010095726698637E-3</v>
      </c>
      <c r="P2662">
        <v>6.7305237054824829E-2</v>
      </c>
      <c r="Q2662">
        <v>0.13862057030200958</v>
      </c>
      <c r="R2662">
        <v>0.24159534275531769</v>
      </c>
      <c r="S2662" t="s">
        <v>39</v>
      </c>
      <c r="Z2662" s="3"/>
    </row>
    <row r="2663" spans="1:26" hidden="1" x14ac:dyDescent="0.25">
      <c r="A2663" s="10" t="str">
        <f t="shared" si="41"/>
        <v>2016Humboldt1-in-10Typical Event DayCAISO18</v>
      </c>
      <c r="B2663" s="10" t="s">
        <v>57</v>
      </c>
      <c r="C2663" s="10" t="s">
        <v>53</v>
      </c>
      <c r="D2663" s="10" t="s">
        <v>8</v>
      </c>
      <c r="E2663" s="10" t="s">
        <v>1</v>
      </c>
      <c r="F2663">
        <v>18</v>
      </c>
      <c r="G2663">
        <v>2.7235555648803711</v>
      </c>
      <c r="H2663">
        <v>2.5838179588317871</v>
      </c>
      <c r="I2663">
        <v>80.15625</v>
      </c>
      <c r="J2663">
        <v>0.13599415123462677</v>
      </c>
      <c r="K2663">
        <v>967</v>
      </c>
      <c r="L2663">
        <v>925.415771484375</v>
      </c>
      <c r="M2663">
        <v>0.13973754644393921</v>
      </c>
      <c r="N2663">
        <v>-3.455255925655365E-2</v>
      </c>
      <c r="O2663">
        <v>6.8422213196754456E-2</v>
      </c>
      <c r="P2663">
        <v>0.13973754644393921</v>
      </c>
      <c r="Q2663">
        <v>0.21105287969112396</v>
      </c>
      <c r="R2663">
        <v>0.31402763724327087</v>
      </c>
      <c r="S2663" t="s">
        <v>39</v>
      </c>
      <c r="Z2663" s="3"/>
    </row>
    <row r="2664" spans="1:26" hidden="1" x14ac:dyDescent="0.25">
      <c r="A2664" s="10" t="str">
        <f t="shared" si="41"/>
        <v>2016Humboldt1-in-10Typical Event DayPGE18</v>
      </c>
      <c r="B2664" s="10" t="s">
        <v>57</v>
      </c>
      <c r="C2664" s="10" t="s">
        <v>53</v>
      </c>
      <c r="D2664" s="10" t="s">
        <v>8</v>
      </c>
      <c r="E2664" s="10" t="s">
        <v>1</v>
      </c>
      <c r="F2664">
        <v>18</v>
      </c>
      <c r="G2664">
        <v>2.9056286811828613</v>
      </c>
      <c r="H2664">
        <v>2.6631491184234619</v>
      </c>
      <c r="I2664">
        <v>84.296875</v>
      </c>
      <c r="J2664">
        <v>0.13599415123462677</v>
      </c>
      <c r="K2664">
        <v>967</v>
      </c>
      <c r="L2664">
        <v>925.415771484375</v>
      </c>
      <c r="M2664">
        <v>0.24247947335243225</v>
      </c>
      <c r="N2664">
        <v>6.8189367651939392E-2</v>
      </c>
      <c r="O2664">
        <v>0.1711641401052475</v>
      </c>
      <c r="P2664">
        <v>0.24247947335243225</v>
      </c>
      <c r="Q2664">
        <v>0.31379479169845581</v>
      </c>
      <c r="R2664">
        <v>0.41676956415176392</v>
      </c>
      <c r="S2664" t="s">
        <v>38</v>
      </c>
      <c r="Z2664" s="3"/>
    </row>
    <row r="2665" spans="1:26" hidden="1" x14ac:dyDescent="0.25">
      <c r="A2665" s="10" t="str">
        <f t="shared" si="41"/>
        <v>2016Humboldt1-in-2Typical Event DayPGE18</v>
      </c>
      <c r="B2665" s="10" t="s">
        <v>57</v>
      </c>
      <c r="C2665" s="10" t="s">
        <v>53</v>
      </c>
      <c r="D2665" s="10" t="s">
        <v>8</v>
      </c>
      <c r="E2665" s="10" t="s">
        <v>9</v>
      </c>
      <c r="F2665">
        <v>18</v>
      </c>
      <c r="G2665">
        <v>2.7305338382720947</v>
      </c>
      <c r="H2665">
        <v>2.59224534034729</v>
      </c>
      <c r="I2665">
        <v>80.078125</v>
      </c>
      <c r="J2665">
        <v>0.13599415123462677</v>
      </c>
      <c r="K2665">
        <v>967</v>
      </c>
      <c r="L2665">
        <v>925.415771484375</v>
      </c>
      <c r="M2665">
        <v>0.13828858733177185</v>
      </c>
      <c r="N2665">
        <v>-3.6001518368721008E-2</v>
      </c>
      <c r="O2665">
        <v>6.6973254084587097E-2</v>
      </c>
      <c r="P2665">
        <v>0.13828858733177185</v>
      </c>
      <c r="Q2665">
        <v>0.2096039205789566</v>
      </c>
      <c r="R2665">
        <v>0.31257867813110352</v>
      </c>
      <c r="S2665" t="s">
        <v>38</v>
      </c>
      <c r="Z2665" s="3"/>
    </row>
    <row r="2666" spans="1:26" hidden="1" x14ac:dyDescent="0.25">
      <c r="A2666" s="10" t="str">
        <f t="shared" si="41"/>
        <v>2016Humboldt1-in-2Typical Event DayCAISO19</v>
      </c>
      <c r="B2666" s="10" t="s">
        <v>57</v>
      </c>
      <c r="C2666" s="10" t="s">
        <v>53</v>
      </c>
      <c r="D2666" s="10" t="s">
        <v>8</v>
      </c>
      <c r="E2666" s="10" t="s">
        <v>9</v>
      </c>
      <c r="F2666">
        <v>19</v>
      </c>
      <c r="G2666">
        <v>2.4262707233428955</v>
      </c>
      <c r="H2666">
        <v>2.6046254634857178</v>
      </c>
      <c r="I2666">
        <v>75.28125</v>
      </c>
      <c r="J2666">
        <v>0.11742977052927017</v>
      </c>
      <c r="K2666">
        <v>967</v>
      </c>
      <c r="L2666">
        <v>925.415771484375</v>
      </c>
      <c r="M2666">
        <v>-0.17835479974746704</v>
      </c>
      <c r="N2666">
        <v>-0.32885280251502991</v>
      </c>
      <c r="O2666">
        <v>-0.23993496596813202</v>
      </c>
      <c r="P2666">
        <v>-0.17835479974746704</v>
      </c>
      <c r="Q2666">
        <v>-0.11677462607622147</v>
      </c>
      <c r="R2666">
        <v>-2.7856806293129921E-2</v>
      </c>
      <c r="S2666" t="s">
        <v>39</v>
      </c>
      <c r="Z2666" s="3"/>
    </row>
    <row r="2667" spans="1:26" hidden="1" x14ac:dyDescent="0.25">
      <c r="A2667" s="10" t="str">
        <f t="shared" si="41"/>
        <v>2016Humboldt1-in-10Typical Event DayCAISO19</v>
      </c>
      <c r="B2667" s="10" t="s">
        <v>57</v>
      </c>
      <c r="C2667" s="10" t="s">
        <v>53</v>
      </c>
      <c r="D2667" s="10" t="s">
        <v>8</v>
      </c>
      <c r="E2667" s="10" t="s">
        <v>1</v>
      </c>
      <c r="F2667">
        <v>19</v>
      </c>
      <c r="G2667">
        <v>2.7222285270690918</v>
      </c>
      <c r="H2667">
        <v>2.9080014228820801</v>
      </c>
      <c r="I2667">
        <v>77.71875</v>
      </c>
      <c r="J2667">
        <v>0.11742977052927017</v>
      </c>
      <c r="K2667">
        <v>967</v>
      </c>
      <c r="L2667">
        <v>925.415771484375</v>
      </c>
      <c r="M2667">
        <v>-0.18577300012111664</v>
      </c>
      <c r="N2667">
        <v>-0.33627098798751831</v>
      </c>
      <c r="O2667">
        <v>-0.24735316634178162</v>
      </c>
      <c r="P2667">
        <v>-0.18577300012111664</v>
      </c>
      <c r="Q2667">
        <v>-0.12419282644987106</v>
      </c>
      <c r="R2667">
        <v>-3.5275004804134369E-2</v>
      </c>
      <c r="S2667" t="s">
        <v>39</v>
      </c>
      <c r="Z2667" s="3"/>
    </row>
    <row r="2668" spans="1:26" hidden="1" x14ac:dyDescent="0.25">
      <c r="A2668" s="10" t="str">
        <f t="shared" si="41"/>
        <v>2016Humboldt1-in-2Typical Event DayPGE19</v>
      </c>
      <c r="B2668" s="10" t="s">
        <v>57</v>
      </c>
      <c r="C2668" s="10" t="s">
        <v>53</v>
      </c>
      <c r="D2668" s="10" t="s">
        <v>8</v>
      </c>
      <c r="E2668" s="10" t="s">
        <v>9</v>
      </c>
      <c r="F2668">
        <v>19</v>
      </c>
      <c r="G2668">
        <v>2.7292037010192871</v>
      </c>
      <c r="H2668">
        <v>2.9143829345703125</v>
      </c>
      <c r="I2668">
        <v>77.984375</v>
      </c>
      <c r="J2668">
        <v>0.11742977052927017</v>
      </c>
      <c r="K2668">
        <v>967</v>
      </c>
      <c r="L2668">
        <v>925.415771484375</v>
      </c>
      <c r="M2668">
        <v>-0.18517935276031494</v>
      </c>
      <c r="N2668">
        <v>-0.33567735552787781</v>
      </c>
      <c r="O2668">
        <v>-0.24675951898097992</v>
      </c>
      <c r="P2668">
        <v>-0.18517935276031494</v>
      </c>
      <c r="Q2668">
        <v>-0.12359917908906937</v>
      </c>
      <c r="R2668">
        <v>-3.4681357443332672E-2</v>
      </c>
      <c r="S2668" t="s">
        <v>38</v>
      </c>
      <c r="Z2668" s="3"/>
    </row>
    <row r="2669" spans="1:26" hidden="1" x14ac:dyDescent="0.25">
      <c r="A2669" s="10" t="str">
        <f t="shared" si="41"/>
        <v>2016Humboldt1-in-10Typical Event DayPGE19</v>
      </c>
      <c r="B2669" s="10" t="s">
        <v>57</v>
      </c>
      <c r="C2669" s="10" t="s">
        <v>53</v>
      </c>
      <c r="D2669" s="10" t="s">
        <v>8</v>
      </c>
      <c r="E2669" s="10" t="s">
        <v>1</v>
      </c>
      <c r="F2669">
        <v>19</v>
      </c>
      <c r="G2669">
        <v>2.9042129516601562</v>
      </c>
      <c r="H2669">
        <v>3.0959692001342773</v>
      </c>
      <c r="I2669">
        <v>81.9375</v>
      </c>
      <c r="J2669">
        <v>0.11742977052927017</v>
      </c>
      <c r="K2669">
        <v>967</v>
      </c>
      <c r="L2669">
        <v>925.415771484375</v>
      </c>
      <c r="M2669">
        <v>-0.19175629317760468</v>
      </c>
      <c r="N2669">
        <v>-0.34225428104400635</v>
      </c>
      <c r="O2669">
        <v>-0.25333645939826965</v>
      </c>
      <c r="P2669">
        <v>-0.19175629317760468</v>
      </c>
      <c r="Q2669">
        <v>-0.1301761269569397</v>
      </c>
      <c r="R2669">
        <v>-4.1258297860622406E-2</v>
      </c>
      <c r="S2669" t="s">
        <v>38</v>
      </c>
      <c r="Z2669" s="3"/>
    </row>
    <row r="2670" spans="1:26" hidden="1" x14ac:dyDescent="0.25">
      <c r="A2670" s="10" t="str">
        <f t="shared" si="41"/>
        <v>2016Humboldt1-in-2Typical Event DayCAISO20</v>
      </c>
      <c r="B2670" s="10" t="s">
        <v>57</v>
      </c>
      <c r="C2670" s="10" t="s">
        <v>53</v>
      </c>
      <c r="D2670" s="10" t="s">
        <v>8</v>
      </c>
      <c r="E2670" s="10" t="s">
        <v>9</v>
      </c>
      <c r="F2670">
        <v>20</v>
      </c>
      <c r="G2670">
        <v>2.2283139228820801</v>
      </c>
      <c r="H2670">
        <v>2.3176407814025879</v>
      </c>
      <c r="I2670">
        <v>72.265625</v>
      </c>
      <c r="J2670">
        <v>7.6294809579849243E-2</v>
      </c>
      <c r="K2670">
        <v>967</v>
      </c>
      <c r="L2670">
        <v>925.415771484375</v>
      </c>
      <c r="M2670">
        <v>-8.9326739311218262E-2</v>
      </c>
      <c r="N2670">
        <v>-0.18710616230964661</v>
      </c>
      <c r="O2670">
        <v>-0.12933573126792908</v>
      </c>
      <c r="P2670">
        <v>-8.9326739311218262E-2</v>
      </c>
      <c r="Q2670">
        <v>-4.9317739903926849E-2</v>
      </c>
      <c r="R2670">
        <v>8.4526883438229561E-3</v>
      </c>
      <c r="S2670" t="s">
        <v>39</v>
      </c>
      <c r="Z2670" s="3"/>
    </row>
    <row r="2671" spans="1:26" hidden="1" x14ac:dyDescent="0.25">
      <c r="A2671" s="10" t="str">
        <f t="shared" si="41"/>
        <v>2016Humboldt1-in-10Typical Event DayCAISO20</v>
      </c>
      <c r="B2671" s="10" t="s">
        <v>57</v>
      </c>
      <c r="C2671" s="10" t="s">
        <v>53</v>
      </c>
      <c r="D2671" s="10" t="s">
        <v>8</v>
      </c>
      <c r="E2671" s="10" t="s">
        <v>1</v>
      </c>
      <c r="F2671">
        <v>20</v>
      </c>
      <c r="G2671">
        <v>2.5001249313354492</v>
      </c>
      <c r="H2671">
        <v>2.6157047748565674</v>
      </c>
      <c r="I2671">
        <v>74.15625</v>
      </c>
      <c r="J2671">
        <v>7.6294809579849243E-2</v>
      </c>
      <c r="K2671">
        <v>967</v>
      </c>
      <c r="L2671">
        <v>925.415771484375</v>
      </c>
      <c r="M2671">
        <v>-0.11557973921298981</v>
      </c>
      <c r="N2671">
        <v>-0.21335916221141815</v>
      </c>
      <c r="O2671">
        <v>-0.15558873116970062</v>
      </c>
      <c r="P2671">
        <v>-0.11557973921298981</v>
      </c>
      <c r="Q2671">
        <v>-7.5570739805698395E-2</v>
      </c>
      <c r="R2671">
        <v>-1.7800310626626015E-2</v>
      </c>
      <c r="S2671" t="s">
        <v>39</v>
      </c>
      <c r="Z2671" s="3"/>
    </row>
    <row r="2672" spans="1:26" hidden="1" x14ac:dyDescent="0.25">
      <c r="A2672" s="10" t="str">
        <f t="shared" si="41"/>
        <v>2016Humboldt1-in-2Typical Event DayPGE20</v>
      </c>
      <c r="B2672" s="10" t="s">
        <v>57</v>
      </c>
      <c r="C2672" s="10" t="s">
        <v>53</v>
      </c>
      <c r="D2672" s="10" t="s">
        <v>8</v>
      </c>
      <c r="E2672" s="10" t="s">
        <v>9</v>
      </c>
      <c r="F2672">
        <v>20</v>
      </c>
      <c r="G2672">
        <v>2.5065310001373291</v>
      </c>
      <c r="H2672">
        <v>2.6218531131744385</v>
      </c>
      <c r="I2672">
        <v>74.984375</v>
      </c>
      <c r="J2672">
        <v>7.6294809579849243E-2</v>
      </c>
      <c r="K2672">
        <v>967</v>
      </c>
      <c r="L2672">
        <v>925.415771484375</v>
      </c>
      <c r="M2672">
        <v>-0.11532207578420639</v>
      </c>
      <c r="N2672">
        <v>-0.21310150623321533</v>
      </c>
      <c r="O2672">
        <v>-0.1553310751914978</v>
      </c>
      <c r="P2672">
        <v>-0.11532207578420639</v>
      </c>
      <c r="Q2672">
        <v>-7.5313076376914978E-2</v>
      </c>
      <c r="R2672">
        <v>-1.7542647197842598E-2</v>
      </c>
      <c r="S2672" t="s">
        <v>38</v>
      </c>
      <c r="Z2672" s="3"/>
    </row>
    <row r="2673" spans="1:26" hidden="1" x14ac:dyDescent="0.25">
      <c r="A2673" s="10" t="str">
        <f t="shared" si="41"/>
        <v>2016Humboldt1-in-10Typical Event DayPGE20</v>
      </c>
      <c r="B2673" s="10" t="s">
        <v>57</v>
      </c>
      <c r="C2673" s="10" t="s">
        <v>53</v>
      </c>
      <c r="D2673" s="10" t="s">
        <v>8</v>
      </c>
      <c r="E2673" s="10" t="s">
        <v>1</v>
      </c>
      <c r="F2673">
        <v>20</v>
      </c>
      <c r="G2673">
        <v>2.6672613620758057</v>
      </c>
      <c r="H2673">
        <v>2.8138818740844727</v>
      </c>
      <c r="I2673">
        <v>77.953125</v>
      </c>
      <c r="J2673">
        <v>7.6294809579849243E-2</v>
      </c>
      <c r="K2673">
        <v>967</v>
      </c>
      <c r="L2673">
        <v>925.415771484375</v>
      </c>
      <c r="M2673">
        <v>-0.14662061631679535</v>
      </c>
      <c r="N2673">
        <v>-0.24440003931522369</v>
      </c>
      <c r="O2673">
        <v>-0.18662960827350616</v>
      </c>
      <c r="P2673">
        <v>-0.14662061631679535</v>
      </c>
      <c r="Q2673">
        <v>-0.10661161690950394</v>
      </c>
      <c r="R2673">
        <v>-4.8841189593076706E-2</v>
      </c>
      <c r="S2673" t="s">
        <v>38</v>
      </c>
      <c r="Z2673" s="3"/>
    </row>
    <row r="2674" spans="1:26" hidden="1" x14ac:dyDescent="0.25">
      <c r="A2674" s="10" t="str">
        <f t="shared" si="41"/>
        <v>2016Humboldt1-in-2Typical Event DayCAISO21</v>
      </c>
      <c r="B2674" s="10" t="s">
        <v>57</v>
      </c>
      <c r="C2674" s="10" t="s">
        <v>53</v>
      </c>
      <c r="D2674" s="10" t="s">
        <v>8</v>
      </c>
      <c r="E2674" s="10" t="s">
        <v>9</v>
      </c>
      <c r="F2674">
        <v>21</v>
      </c>
      <c r="G2674">
        <v>1.9033355712890625</v>
      </c>
      <c r="H2674">
        <v>1.9113948345184326</v>
      </c>
      <c r="I2674">
        <v>68.859375</v>
      </c>
      <c r="J2674">
        <v>7.6630406081676483E-2</v>
      </c>
      <c r="K2674">
        <v>967</v>
      </c>
      <c r="L2674">
        <v>925.415771484375</v>
      </c>
      <c r="M2674">
        <v>-8.0592921003699303E-3</v>
      </c>
      <c r="N2674">
        <v>-0.10626882314682007</v>
      </c>
      <c r="O2674">
        <v>-4.8244278877973557E-2</v>
      </c>
      <c r="P2674">
        <v>-8.0592921003699303E-3</v>
      </c>
      <c r="Q2674">
        <v>3.2125692814588547E-2</v>
      </c>
      <c r="R2674">
        <v>9.0150237083435059E-2</v>
      </c>
      <c r="S2674" t="s">
        <v>39</v>
      </c>
      <c r="Z2674" s="3"/>
    </row>
    <row r="2675" spans="1:26" hidden="1" x14ac:dyDescent="0.25">
      <c r="A2675" s="10" t="str">
        <f t="shared" si="41"/>
        <v>2016Humboldt1-in-10Typical Event DayCAISO21</v>
      </c>
      <c r="B2675" s="10" t="s">
        <v>57</v>
      </c>
      <c r="C2675" s="10" t="s">
        <v>53</v>
      </c>
      <c r="D2675" s="10" t="s">
        <v>8</v>
      </c>
      <c r="E2675" s="10" t="s">
        <v>1</v>
      </c>
      <c r="F2675">
        <v>21</v>
      </c>
      <c r="G2675">
        <v>2.1355056762695313</v>
      </c>
      <c r="H2675">
        <v>2.1673636436462402</v>
      </c>
      <c r="I2675">
        <v>70.59375</v>
      </c>
      <c r="J2675">
        <v>7.6630406081676483E-2</v>
      </c>
      <c r="K2675">
        <v>967</v>
      </c>
      <c r="L2675">
        <v>925.415771484375</v>
      </c>
      <c r="M2675">
        <v>-3.1858049333095551E-2</v>
      </c>
      <c r="N2675">
        <v>-0.13006757199764252</v>
      </c>
      <c r="O2675">
        <v>-7.2043031454086304E-2</v>
      </c>
      <c r="P2675">
        <v>-3.1858049333095551E-2</v>
      </c>
      <c r="Q2675">
        <v>8.3269355818629265E-3</v>
      </c>
      <c r="R2675">
        <v>6.6351480782032013E-2</v>
      </c>
      <c r="S2675" t="s">
        <v>39</v>
      </c>
      <c r="Z2675" s="3"/>
    </row>
    <row r="2676" spans="1:26" hidden="1" x14ac:dyDescent="0.25">
      <c r="A2676" s="10" t="str">
        <f t="shared" si="41"/>
        <v>2016Humboldt1-in-10Typical Event DayPGE21</v>
      </c>
      <c r="B2676" s="10" t="s">
        <v>57</v>
      </c>
      <c r="C2676" s="10" t="s">
        <v>53</v>
      </c>
      <c r="D2676" s="10" t="s">
        <v>8</v>
      </c>
      <c r="E2676" s="10" t="s">
        <v>1</v>
      </c>
      <c r="F2676">
        <v>21</v>
      </c>
      <c r="G2676">
        <v>2.2782669067382812</v>
      </c>
      <c r="H2676">
        <v>2.3369784355163574</v>
      </c>
      <c r="I2676">
        <v>73.375</v>
      </c>
      <c r="J2676">
        <v>7.6630406081676483E-2</v>
      </c>
      <c r="K2676">
        <v>967</v>
      </c>
      <c r="L2676">
        <v>925.415771484375</v>
      </c>
      <c r="M2676">
        <v>-5.8711443096399307E-2</v>
      </c>
      <c r="N2676">
        <v>-0.15692096948623657</v>
      </c>
      <c r="O2676">
        <v>-9.8896428942680359E-2</v>
      </c>
      <c r="P2676">
        <v>-5.8711443096399307E-2</v>
      </c>
      <c r="Q2676">
        <v>-1.8526457250118256E-2</v>
      </c>
      <c r="R2676">
        <v>3.9498087018728256E-2</v>
      </c>
      <c r="S2676" t="s">
        <v>38</v>
      </c>
      <c r="Z2676" s="3"/>
    </row>
    <row r="2677" spans="1:26" hidden="1" x14ac:dyDescent="0.25">
      <c r="A2677" s="10" t="str">
        <f t="shared" si="41"/>
        <v>2016Humboldt1-in-2Typical Event DayPGE21</v>
      </c>
      <c r="B2677" s="10" t="s">
        <v>57</v>
      </c>
      <c r="C2677" s="10" t="s">
        <v>53</v>
      </c>
      <c r="D2677" s="10" t="s">
        <v>8</v>
      </c>
      <c r="E2677" s="10" t="s">
        <v>9</v>
      </c>
      <c r="F2677">
        <v>21</v>
      </c>
      <c r="G2677">
        <v>2.140977144241333</v>
      </c>
      <c r="H2677">
        <v>2.1717181205749512</v>
      </c>
      <c r="I2677">
        <v>71.046875</v>
      </c>
      <c r="J2677">
        <v>7.6630406081676483E-2</v>
      </c>
      <c r="K2677">
        <v>967</v>
      </c>
      <c r="L2677">
        <v>925.415771484375</v>
      </c>
      <c r="M2677">
        <v>-3.0741004273295403E-2</v>
      </c>
      <c r="N2677">
        <v>-0.12895053625106812</v>
      </c>
      <c r="O2677">
        <v>-7.0925988256931305E-2</v>
      </c>
      <c r="P2677">
        <v>-3.0741004273295403E-2</v>
      </c>
      <c r="Q2677">
        <v>9.4439806416630745E-3</v>
      </c>
      <c r="R2677">
        <v>6.7468523979187012E-2</v>
      </c>
      <c r="S2677" t="s">
        <v>38</v>
      </c>
      <c r="Z2677" s="3"/>
    </row>
    <row r="2678" spans="1:26" hidden="1" x14ac:dyDescent="0.25">
      <c r="A2678" s="10" t="str">
        <f t="shared" si="41"/>
        <v>2016Humboldt1-in-2Typical Event DayCAISO22</v>
      </c>
      <c r="B2678" s="10" t="s">
        <v>57</v>
      </c>
      <c r="C2678" s="10" t="s">
        <v>53</v>
      </c>
      <c r="D2678" s="10" t="s">
        <v>8</v>
      </c>
      <c r="E2678" s="10" t="s">
        <v>9</v>
      </c>
      <c r="F2678">
        <v>22</v>
      </c>
      <c r="G2678">
        <v>1.5226997137069702</v>
      </c>
      <c r="H2678">
        <v>1.4772258996963501</v>
      </c>
      <c r="I2678">
        <v>65.1875</v>
      </c>
      <c r="J2678">
        <v>6.3674606382846832E-2</v>
      </c>
      <c r="K2678">
        <v>967</v>
      </c>
      <c r="L2678">
        <v>925.415771484375</v>
      </c>
      <c r="M2678">
        <v>4.5473773032426834E-2</v>
      </c>
      <c r="N2678">
        <v>-3.6131601780653E-2</v>
      </c>
      <c r="O2678">
        <v>1.2082809582352638E-2</v>
      </c>
      <c r="P2678">
        <v>4.5473773032426834E-2</v>
      </c>
      <c r="Q2678">
        <v>7.8864738345146179E-2</v>
      </c>
      <c r="R2678">
        <v>0.12707914412021637</v>
      </c>
      <c r="S2678" t="s">
        <v>39</v>
      </c>
      <c r="Z2678" s="3"/>
    </row>
    <row r="2679" spans="1:26" hidden="1" x14ac:dyDescent="0.25">
      <c r="A2679" s="10" t="str">
        <f t="shared" si="41"/>
        <v>2016Humboldt1-in-10Typical Event DayCAISO22</v>
      </c>
      <c r="B2679" s="10" t="s">
        <v>57</v>
      </c>
      <c r="C2679" s="10" t="s">
        <v>53</v>
      </c>
      <c r="D2679" s="10" t="s">
        <v>8</v>
      </c>
      <c r="E2679" s="10" t="s">
        <v>1</v>
      </c>
      <c r="F2679">
        <v>22</v>
      </c>
      <c r="G2679">
        <v>1.7084395885467529</v>
      </c>
      <c r="H2679">
        <v>1.6830844879150391</v>
      </c>
      <c r="I2679">
        <v>67.5625</v>
      </c>
      <c r="J2679">
        <v>6.3674606382846832E-2</v>
      </c>
      <c r="K2679">
        <v>967</v>
      </c>
      <c r="L2679">
        <v>925.415771484375</v>
      </c>
      <c r="M2679">
        <v>2.5355074554681778E-2</v>
      </c>
      <c r="N2679">
        <v>-5.6250300258398056E-2</v>
      </c>
      <c r="O2679">
        <v>-8.0358888953924179E-3</v>
      </c>
      <c r="P2679">
        <v>2.5355074554681778E-2</v>
      </c>
      <c r="Q2679">
        <v>5.8746039867401123E-2</v>
      </c>
      <c r="R2679">
        <v>0.10696045309305191</v>
      </c>
      <c r="S2679" t="s">
        <v>39</v>
      </c>
      <c r="Z2679" s="3"/>
    </row>
    <row r="2680" spans="1:26" hidden="1" x14ac:dyDescent="0.25">
      <c r="A2680" s="10" t="str">
        <f t="shared" si="41"/>
        <v>2016Humboldt1-in-10Typical Event DayPGE22</v>
      </c>
      <c r="B2680" s="10" t="s">
        <v>57</v>
      </c>
      <c r="C2680" s="10" t="s">
        <v>53</v>
      </c>
      <c r="D2680" s="10" t="s">
        <v>8</v>
      </c>
      <c r="E2680" s="10" t="s">
        <v>1</v>
      </c>
      <c r="F2680">
        <v>22</v>
      </c>
      <c r="G2680">
        <v>1.822650671005249</v>
      </c>
      <c r="H2680">
        <v>1.8253527879714966</v>
      </c>
      <c r="I2680">
        <v>69.265625</v>
      </c>
      <c r="J2680">
        <v>6.3674606382846832E-2</v>
      </c>
      <c r="K2680">
        <v>967</v>
      </c>
      <c r="L2680">
        <v>925.415771484375</v>
      </c>
      <c r="M2680">
        <v>-2.7021141722798347E-3</v>
      </c>
      <c r="N2680">
        <v>-8.4307491779327393E-2</v>
      </c>
      <c r="O2680">
        <v>-3.6093078553676605E-2</v>
      </c>
      <c r="P2680">
        <v>-2.7021141722798347E-3</v>
      </c>
      <c r="Q2680">
        <v>3.0688850209116936E-2</v>
      </c>
      <c r="R2680">
        <v>7.8903257846832275E-2</v>
      </c>
      <c r="S2680" t="s">
        <v>38</v>
      </c>
      <c r="Z2680" s="3"/>
    </row>
    <row r="2681" spans="1:26" hidden="1" x14ac:dyDescent="0.25">
      <c r="A2681" s="10" t="str">
        <f t="shared" si="41"/>
        <v>2016Humboldt1-in-2Typical Event DayPGE22</v>
      </c>
      <c r="B2681" s="10" t="s">
        <v>57</v>
      </c>
      <c r="C2681" s="10" t="s">
        <v>53</v>
      </c>
      <c r="D2681" s="10" t="s">
        <v>8</v>
      </c>
      <c r="E2681" s="10" t="s">
        <v>9</v>
      </c>
      <c r="F2681">
        <v>22</v>
      </c>
      <c r="G2681">
        <v>1.7128168344497681</v>
      </c>
      <c r="H2681">
        <v>1.6884840726852417</v>
      </c>
      <c r="I2681">
        <v>67.265625</v>
      </c>
      <c r="J2681">
        <v>6.3674606382846832E-2</v>
      </c>
      <c r="K2681">
        <v>967</v>
      </c>
      <c r="L2681">
        <v>925.415771484375</v>
      </c>
      <c r="M2681">
        <v>2.4332707747817039E-2</v>
      </c>
      <c r="N2681">
        <v>-5.7272668927907944E-2</v>
      </c>
      <c r="O2681">
        <v>-9.0582557022571564E-3</v>
      </c>
      <c r="P2681">
        <v>2.4332707747817039E-2</v>
      </c>
      <c r="Q2681">
        <v>5.7723671197891235E-2</v>
      </c>
      <c r="R2681">
        <v>0.10593808442354202</v>
      </c>
      <c r="S2681" t="s">
        <v>38</v>
      </c>
      <c r="Z2681" s="3"/>
    </row>
    <row r="2682" spans="1:26" hidden="1" x14ac:dyDescent="0.25">
      <c r="A2682" s="10" t="str">
        <f t="shared" si="41"/>
        <v>2016Humboldt1-in-2Typical Event DayCAISO23</v>
      </c>
      <c r="B2682" s="10" t="s">
        <v>57</v>
      </c>
      <c r="C2682" s="10" t="s">
        <v>53</v>
      </c>
      <c r="D2682" s="10" t="s">
        <v>8</v>
      </c>
      <c r="E2682" s="10" t="s">
        <v>9</v>
      </c>
      <c r="F2682">
        <v>23</v>
      </c>
      <c r="G2682">
        <v>1.142120361328125</v>
      </c>
      <c r="H2682">
        <v>1.1184085607528687</v>
      </c>
      <c r="I2682">
        <v>62.90625</v>
      </c>
      <c r="J2682">
        <v>5.8387260884046555E-2</v>
      </c>
      <c r="K2682">
        <v>967</v>
      </c>
      <c r="L2682">
        <v>925.415771484375</v>
      </c>
      <c r="M2682">
        <v>2.3711813613772392E-2</v>
      </c>
      <c r="N2682">
        <v>-5.1117300987243652E-2</v>
      </c>
      <c r="O2682">
        <v>-6.9064660929143429E-3</v>
      </c>
      <c r="P2682">
        <v>2.3711813613772392E-2</v>
      </c>
      <c r="Q2682">
        <v>5.4330091923475266E-2</v>
      </c>
      <c r="R2682">
        <v>9.8540924489498138E-2</v>
      </c>
      <c r="S2682" t="s">
        <v>39</v>
      </c>
      <c r="Z2682" s="3"/>
    </row>
    <row r="2683" spans="1:26" hidden="1" x14ac:dyDescent="0.25">
      <c r="A2683" s="10" t="str">
        <f t="shared" si="41"/>
        <v>2016Humboldt1-in-10Typical Event DayCAISO23</v>
      </c>
      <c r="B2683" s="10" t="s">
        <v>57</v>
      </c>
      <c r="C2683" s="10" t="s">
        <v>53</v>
      </c>
      <c r="D2683" s="10" t="s">
        <v>8</v>
      </c>
      <c r="E2683" s="10" t="s">
        <v>1</v>
      </c>
      <c r="F2683">
        <v>23</v>
      </c>
      <c r="G2683">
        <v>1.2814368009567261</v>
      </c>
      <c r="H2683">
        <v>1.2715306282043457</v>
      </c>
      <c r="I2683">
        <v>64.671875</v>
      </c>
      <c r="J2683">
        <v>5.8387260884046555E-2</v>
      </c>
      <c r="K2683">
        <v>967</v>
      </c>
      <c r="L2683">
        <v>925.415771484375</v>
      </c>
      <c r="M2683">
        <v>9.9061662331223488E-3</v>
      </c>
      <c r="N2683">
        <v>-6.4922943711280823E-2</v>
      </c>
      <c r="O2683">
        <v>-2.0712113007903099E-2</v>
      </c>
      <c r="P2683">
        <v>9.9061662331223488E-3</v>
      </c>
      <c r="Q2683">
        <v>4.0524445474147797E-2</v>
      </c>
      <c r="R2683">
        <v>8.4735281765460968E-2</v>
      </c>
      <c r="S2683" t="s">
        <v>39</v>
      </c>
      <c r="Z2683" s="3"/>
    </row>
    <row r="2684" spans="1:26" hidden="1" x14ac:dyDescent="0.25">
      <c r="A2684" s="10" t="str">
        <f t="shared" si="41"/>
        <v>2016Humboldt1-in-10Typical Event DayPGE23</v>
      </c>
      <c r="B2684" s="10" t="s">
        <v>57</v>
      </c>
      <c r="C2684" s="10" t="s">
        <v>53</v>
      </c>
      <c r="D2684" s="10" t="s">
        <v>8</v>
      </c>
      <c r="E2684" s="10" t="s">
        <v>1</v>
      </c>
      <c r="F2684">
        <v>23</v>
      </c>
      <c r="G2684">
        <v>1.3671023845672607</v>
      </c>
      <c r="H2684">
        <v>1.3750184774398804</v>
      </c>
      <c r="I2684">
        <v>65.8125</v>
      </c>
      <c r="J2684">
        <v>5.8387260884046555E-2</v>
      </c>
      <c r="K2684">
        <v>967</v>
      </c>
      <c r="L2684">
        <v>925.415771484375</v>
      </c>
      <c r="M2684">
        <v>-7.9160751774907112E-3</v>
      </c>
      <c r="N2684">
        <v>-8.2745186984539032E-2</v>
      </c>
      <c r="O2684">
        <v>-3.8534354418516159E-2</v>
      </c>
      <c r="P2684">
        <v>-7.9160751774907112E-3</v>
      </c>
      <c r="Q2684">
        <v>2.2702204063534737E-2</v>
      </c>
      <c r="R2684">
        <v>6.6913038492202759E-2</v>
      </c>
      <c r="S2684" t="s">
        <v>38</v>
      </c>
      <c r="Z2684" s="3"/>
    </row>
    <row r="2685" spans="1:26" hidden="1" x14ac:dyDescent="0.25">
      <c r="A2685" s="10" t="str">
        <f t="shared" si="41"/>
        <v>2016Humboldt1-in-2Typical Event DayPGE23</v>
      </c>
      <c r="B2685" s="10" t="s">
        <v>57</v>
      </c>
      <c r="C2685" s="10" t="s">
        <v>53</v>
      </c>
      <c r="D2685" s="10" t="s">
        <v>8</v>
      </c>
      <c r="E2685" s="10" t="s">
        <v>9</v>
      </c>
      <c r="F2685">
        <v>23</v>
      </c>
      <c r="G2685">
        <v>1.2847201824188232</v>
      </c>
      <c r="H2685">
        <v>1.2754136323928833</v>
      </c>
      <c r="I2685">
        <v>64.203125</v>
      </c>
      <c r="J2685">
        <v>5.8387260884046555E-2</v>
      </c>
      <c r="K2685">
        <v>967</v>
      </c>
      <c r="L2685">
        <v>925.415771484375</v>
      </c>
      <c r="M2685">
        <v>9.3065686523914337E-3</v>
      </c>
      <c r="N2685">
        <v>-6.5522544085979462E-2</v>
      </c>
      <c r="O2685">
        <v>-2.1311711519956589E-2</v>
      </c>
      <c r="P2685">
        <v>9.3065686523914337E-3</v>
      </c>
      <c r="Q2685">
        <v>3.9924848824739456E-2</v>
      </c>
      <c r="R2685">
        <v>8.4135681390762329E-2</v>
      </c>
      <c r="S2685" t="s">
        <v>38</v>
      </c>
      <c r="Z2685" s="3"/>
    </row>
    <row r="2686" spans="1:26" hidden="1" x14ac:dyDescent="0.25">
      <c r="A2686" s="10" t="str">
        <f t="shared" si="41"/>
        <v>2016Humboldt1-in-10Typical Event DayCAISO24</v>
      </c>
      <c r="B2686" s="10" t="s">
        <v>57</v>
      </c>
      <c r="C2686" s="10" t="s">
        <v>53</v>
      </c>
      <c r="D2686" s="10" t="s">
        <v>8</v>
      </c>
      <c r="E2686" s="10" t="s">
        <v>1</v>
      </c>
      <c r="F2686">
        <v>24</v>
      </c>
      <c r="G2686">
        <v>0.97215855121612549</v>
      </c>
      <c r="H2686">
        <v>0.96699601411819458</v>
      </c>
      <c r="I2686">
        <v>62.578125</v>
      </c>
      <c r="J2686">
        <v>4.4309847056865692E-2</v>
      </c>
      <c r="K2686">
        <v>967</v>
      </c>
      <c r="L2686">
        <v>925.415771484375</v>
      </c>
      <c r="M2686">
        <v>5.162535235285759E-3</v>
      </c>
      <c r="N2686">
        <v>-5.162496492266655E-2</v>
      </c>
      <c r="O2686">
        <v>-1.8073547631502151E-2</v>
      </c>
      <c r="P2686">
        <v>5.162535235285759E-3</v>
      </c>
      <c r="Q2686">
        <v>2.8398618102073669E-2</v>
      </c>
      <c r="R2686">
        <v>6.1950035393238068E-2</v>
      </c>
      <c r="S2686" t="s">
        <v>39</v>
      </c>
      <c r="Z2686" s="3"/>
    </row>
    <row r="2687" spans="1:26" hidden="1" x14ac:dyDescent="0.25">
      <c r="A2687" s="10" t="str">
        <f t="shared" si="41"/>
        <v>2016Humboldt1-in-2Typical Event DayCAISO24</v>
      </c>
      <c r="B2687" s="10" t="s">
        <v>57</v>
      </c>
      <c r="C2687" s="10" t="s">
        <v>53</v>
      </c>
      <c r="D2687" s="10" t="s">
        <v>8</v>
      </c>
      <c r="E2687" s="10" t="s">
        <v>9</v>
      </c>
      <c r="F2687">
        <v>24</v>
      </c>
      <c r="G2687">
        <v>0.8664664626121521</v>
      </c>
      <c r="H2687">
        <v>0.85159206390380859</v>
      </c>
      <c r="I2687">
        <v>61.21875</v>
      </c>
      <c r="J2687">
        <v>4.4309847056865692E-2</v>
      </c>
      <c r="K2687">
        <v>967</v>
      </c>
      <c r="L2687">
        <v>925.415771484375</v>
      </c>
      <c r="M2687">
        <v>1.487438939511776E-2</v>
      </c>
      <c r="N2687">
        <v>-4.1913110762834549E-2</v>
      </c>
      <c r="O2687">
        <v>-8.3616944029927254E-3</v>
      </c>
      <c r="P2687">
        <v>1.487438939511776E-2</v>
      </c>
      <c r="Q2687">
        <v>3.811047226190567E-2</v>
      </c>
      <c r="R2687">
        <v>7.1661889553070068E-2</v>
      </c>
      <c r="S2687" t="s">
        <v>39</v>
      </c>
      <c r="Z2687" s="3"/>
    </row>
    <row r="2688" spans="1:26" hidden="1" x14ac:dyDescent="0.25">
      <c r="A2688" s="10" t="str">
        <f t="shared" si="41"/>
        <v>2016Humboldt1-in-2Typical Event DayPGE24</v>
      </c>
      <c r="B2688" s="10" t="s">
        <v>57</v>
      </c>
      <c r="C2688" s="10" t="s">
        <v>53</v>
      </c>
      <c r="D2688" s="10" t="s">
        <v>8</v>
      </c>
      <c r="E2688" s="10" t="s">
        <v>9</v>
      </c>
      <c r="F2688">
        <v>24</v>
      </c>
      <c r="G2688">
        <v>0.97464942932128906</v>
      </c>
      <c r="H2688">
        <v>0.96944195032119751</v>
      </c>
      <c r="I2688">
        <v>62.25</v>
      </c>
      <c r="J2688">
        <v>4.4309847056865692E-2</v>
      </c>
      <c r="K2688">
        <v>967</v>
      </c>
      <c r="L2688">
        <v>925.415771484375</v>
      </c>
      <c r="M2688">
        <v>5.2074817940592766E-3</v>
      </c>
      <c r="N2688">
        <v>-5.1580019295215607E-2</v>
      </c>
      <c r="O2688">
        <v>-1.8028602004051208E-2</v>
      </c>
      <c r="P2688">
        <v>5.2074817940592766E-3</v>
      </c>
      <c r="Q2688">
        <v>2.8443565592169762E-2</v>
      </c>
      <c r="R2688">
        <v>6.1994981020689011E-2</v>
      </c>
      <c r="S2688" t="s">
        <v>38</v>
      </c>
      <c r="Z2688" s="3"/>
    </row>
    <row r="2689" spans="1:26" hidden="1" x14ac:dyDescent="0.25">
      <c r="A2689" s="10" t="str">
        <f t="shared" si="41"/>
        <v>2016Humboldt1-in-10Typical Event DayPGE24</v>
      </c>
      <c r="B2689" s="10" t="s">
        <v>57</v>
      </c>
      <c r="C2689" s="10" t="s">
        <v>53</v>
      </c>
      <c r="D2689" s="10" t="s">
        <v>8</v>
      </c>
      <c r="E2689" s="10" t="s">
        <v>1</v>
      </c>
      <c r="F2689">
        <v>24</v>
      </c>
      <c r="G2689">
        <v>1.0371484756469727</v>
      </c>
      <c r="H2689">
        <v>1.0435929298400879</v>
      </c>
      <c r="I2689">
        <v>63.796875</v>
      </c>
      <c r="J2689">
        <v>4.4309847056865692E-2</v>
      </c>
      <c r="K2689">
        <v>967</v>
      </c>
      <c r="L2689">
        <v>925.415771484375</v>
      </c>
      <c r="M2689">
        <v>-6.4444201998412609E-3</v>
      </c>
      <c r="N2689">
        <v>-6.3231922686100006E-2</v>
      </c>
      <c r="O2689">
        <v>-2.9680503532290459E-2</v>
      </c>
      <c r="P2689">
        <v>-6.4444201998412609E-3</v>
      </c>
      <c r="Q2689">
        <v>1.6791664063930511E-2</v>
      </c>
      <c r="R2689">
        <v>5.034308135509491E-2</v>
      </c>
      <c r="S2689" t="s">
        <v>38</v>
      </c>
      <c r="Z2689" s="3"/>
    </row>
    <row r="2690" spans="1:26" ht="15.75" hidden="1" customHeight="1" x14ac:dyDescent="0.25">
      <c r="A2690" s="10" t="str">
        <f t="shared" ref="A2690:A2753" si="42">CONCATENATE(B2690,C2690,E2690,D2690,S2690,F2690)</f>
        <v>2016Kern1-in-2August PeakCAISO1</v>
      </c>
      <c r="B2690" s="10" t="s">
        <v>57</v>
      </c>
      <c r="C2690" s="10" t="s">
        <v>11</v>
      </c>
      <c r="D2690" s="10" t="s">
        <v>2</v>
      </c>
      <c r="E2690" s="10" t="s">
        <v>9</v>
      </c>
      <c r="F2690">
        <v>1</v>
      </c>
      <c r="G2690">
        <v>1.3790535926818848</v>
      </c>
      <c r="H2690">
        <v>1.3790535926818848</v>
      </c>
      <c r="I2690">
        <v>81.125</v>
      </c>
      <c r="J2690">
        <v>0</v>
      </c>
      <c r="K2690">
        <v>8707</v>
      </c>
      <c r="L2690">
        <v>8350.8213526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 t="s">
        <v>39</v>
      </c>
      <c r="Z2690" s="3"/>
    </row>
    <row r="2691" spans="1:26" hidden="1" x14ac:dyDescent="0.25">
      <c r="A2691" s="10" t="str">
        <f t="shared" si="42"/>
        <v>2016Kern1-in-10August PeakCAISO1</v>
      </c>
      <c r="B2691" s="10" t="s">
        <v>57</v>
      </c>
      <c r="C2691" s="10" t="s">
        <v>11</v>
      </c>
      <c r="D2691" s="10" t="s">
        <v>2</v>
      </c>
      <c r="E2691" s="10" t="s">
        <v>1</v>
      </c>
      <c r="F2691">
        <v>1</v>
      </c>
      <c r="G2691">
        <v>1.5229624509811401</v>
      </c>
      <c r="H2691">
        <v>1.5229624509811401</v>
      </c>
      <c r="I2691">
        <v>85.125</v>
      </c>
      <c r="J2691">
        <v>0</v>
      </c>
      <c r="K2691">
        <v>8707</v>
      </c>
      <c r="L2691">
        <v>8350.8213526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 t="s">
        <v>39</v>
      </c>
      <c r="Z2691" s="3"/>
    </row>
    <row r="2692" spans="1:26" hidden="1" x14ac:dyDescent="0.25">
      <c r="A2692" s="10" t="str">
        <f t="shared" si="42"/>
        <v>2016Kern1-in-2August PeakPGE1</v>
      </c>
      <c r="B2692" s="10" t="s">
        <v>57</v>
      </c>
      <c r="C2692" s="10" t="s">
        <v>11</v>
      </c>
      <c r="D2692" s="10" t="s">
        <v>2</v>
      </c>
      <c r="E2692" s="10" t="s">
        <v>9</v>
      </c>
      <c r="F2692">
        <v>1</v>
      </c>
      <c r="G2692">
        <v>1.4747024774551392</v>
      </c>
      <c r="H2692">
        <v>1.4747024774551392</v>
      </c>
      <c r="I2692">
        <v>83.25</v>
      </c>
      <c r="J2692">
        <v>0</v>
      </c>
      <c r="K2692">
        <v>8707</v>
      </c>
      <c r="L2692">
        <v>8350.8213526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 t="s">
        <v>38</v>
      </c>
      <c r="Z2692" s="3"/>
    </row>
    <row r="2693" spans="1:26" hidden="1" x14ac:dyDescent="0.25">
      <c r="A2693" s="10" t="str">
        <f t="shared" si="42"/>
        <v>2016Kern1-in-10August PeakPGE1</v>
      </c>
      <c r="B2693" s="10" t="s">
        <v>57</v>
      </c>
      <c r="C2693" s="10" t="s">
        <v>11</v>
      </c>
      <c r="D2693" s="10" t="s">
        <v>2</v>
      </c>
      <c r="E2693" s="10" t="s">
        <v>1</v>
      </c>
      <c r="F2693">
        <v>1</v>
      </c>
      <c r="G2693">
        <v>1.5490958690643311</v>
      </c>
      <c r="H2693">
        <v>1.5490958690643311</v>
      </c>
      <c r="I2693">
        <v>85.375</v>
      </c>
      <c r="J2693">
        <v>0</v>
      </c>
      <c r="K2693">
        <v>8707</v>
      </c>
      <c r="L2693">
        <v>8350.8213526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 t="s">
        <v>38</v>
      </c>
      <c r="Z2693" s="3"/>
    </row>
    <row r="2694" spans="1:26" hidden="1" x14ac:dyDescent="0.25">
      <c r="A2694" s="10" t="str">
        <f t="shared" si="42"/>
        <v>2016Kern1-in-10August PeakCAISO2</v>
      </c>
      <c r="B2694" s="10" t="s">
        <v>57</v>
      </c>
      <c r="C2694" s="10" t="s">
        <v>11</v>
      </c>
      <c r="D2694" s="10" t="s">
        <v>2</v>
      </c>
      <c r="E2694" s="10" t="s">
        <v>1</v>
      </c>
      <c r="F2694">
        <v>2</v>
      </c>
      <c r="G2694">
        <v>1.3041913509368896</v>
      </c>
      <c r="H2694">
        <v>1.3041913509368896</v>
      </c>
      <c r="I2694">
        <v>83.25</v>
      </c>
      <c r="J2694">
        <v>0</v>
      </c>
      <c r="K2694">
        <v>8707</v>
      </c>
      <c r="L2694">
        <v>8350.8213526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 t="s">
        <v>39</v>
      </c>
      <c r="Z2694" s="3"/>
    </row>
    <row r="2695" spans="1:26" hidden="1" x14ac:dyDescent="0.25">
      <c r="A2695" s="10" t="str">
        <f t="shared" si="42"/>
        <v>2016Kern1-in-2August PeakCAISO2</v>
      </c>
      <c r="B2695" s="10" t="s">
        <v>57</v>
      </c>
      <c r="C2695" s="10" t="s">
        <v>11</v>
      </c>
      <c r="D2695" s="10" t="s">
        <v>2</v>
      </c>
      <c r="E2695" s="10" t="s">
        <v>9</v>
      </c>
      <c r="F2695">
        <v>2</v>
      </c>
      <c r="G2695">
        <v>1.1809546947479248</v>
      </c>
      <c r="H2695">
        <v>1.1809546947479248</v>
      </c>
      <c r="I2695">
        <v>79.875</v>
      </c>
      <c r="J2695">
        <v>0</v>
      </c>
      <c r="K2695">
        <v>8707</v>
      </c>
      <c r="L2695">
        <v>8350.8213526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 t="s">
        <v>39</v>
      </c>
      <c r="Z2695" s="3"/>
    </row>
    <row r="2696" spans="1:26" hidden="1" x14ac:dyDescent="0.25">
      <c r="A2696" s="10" t="str">
        <f t="shared" si="42"/>
        <v>2016Kern1-in-2August PeakPGE2</v>
      </c>
      <c r="B2696" s="10" t="s">
        <v>57</v>
      </c>
      <c r="C2696" s="10" t="s">
        <v>11</v>
      </c>
      <c r="D2696" s="10" t="s">
        <v>2</v>
      </c>
      <c r="E2696" s="10" t="s">
        <v>9</v>
      </c>
      <c r="F2696">
        <v>2</v>
      </c>
      <c r="G2696">
        <v>1.2628637552261353</v>
      </c>
      <c r="H2696">
        <v>1.2628637552261353</v>
      </c>
      <c r="I2696">
        <v>81.25</v>
      </c>
      <c r="J2696">
        <v>0</v>
      </c>
      <c r="K2696">
        <v>8707</v>
      </c>
      <c r="L2696">
        <v>8350.8213526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 t="s">
        <v>38</v>
      </c>
      <c r="Z2696" s="3"/>
    </row>
    <row r="2697" spans="1:26" hidden="1" x14ac:dyDescent="0.25">
      <c r="A2697" s="10" t="str">
        <f t="shared" si="42"/>
        <v>2016Kern1-in-10August PeakPGE2</v>
      </c>
      <c r="B2697" s="10" t="s">
        <v>57</v>
      </c>
      <c r="C2697" s="10" t="s">
        <v>11</v>
      </c>
      <c r="D2697" s="10" t="s">
        <v>2</v>
      </c>
      <c r="E2697" s="10" t="s">
        <v>1</v>
      </c>
      <c r="F2697">
        <v>2</v>
      </c>
      <c r="G2697">
        <v>1.3265707492828369</v>
      </c>
      <c r="H2697">
        <v>1.3265707492828369</v>
      </c>
      <c r="I2697">
        <v>84.5</v>
      </c>
      <c r="J2697">
        <v>0</v>
      </c>
      <c r="K2697">
        <v>8707</v>
      </c>
      <c r="L2697">
        <v>8350.8213526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 t="s">
        <v>38</v>
      </c>
      <c r="Z2697" s="3"/>
    </row>
    <row r="2698" spans="1:26" hidden="1" x14ac:dyDescent="0.25">
      <c r="A2698" s="10" t="str">
        <f t="shared" si="42"/>
        <v>2016Kern1-in-10August PeakCAISO3</v>
      </c>
      <c r="B2698" s="10" t="s">
        <v>57</v>
      </c>
      <c r="C2698" s="10" t="s">
        <v>11</v>
      </c>
      <c r="D2698" s="10" t="s">
        <v>2</v>
      </c>
      <c r="E2698" s="10" t="s">
        <v>1</v>
      </c>
      <c r="F2698">
        <v>3</v>
      </c>
      <c r="G2698">
        <v>1.1400324106216431</v>
      </c>
      <c r="H2698">
        <v>1.1400324106216431</v>
      </c>
      <c r="I2698">
        <v>82.25</v>
      </c>
      <c r="J2698">
        <v>0</v>
      </c>
      <c r="K2698">
        <v>8707</v>
      </c>
      <c r="L2698">
        <v>8350.8213526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 t="s">
        <v>39</v>
      </c>
      <c r="Z2698" s="3"/>
    </row>
    <row r="2699" spans="1:26" hidden="1" x14ac:dyDescent="0.25">
      <c r="A2699" s="10" t="str">
        <f t="shared" si="42"/>
        <v>2016Kern1-in-2August PeakCAISO3</v>
      </c>
      <c r="B2699" s="10" t="s">
        <v>57</v>
      </c>
      <c r="C2699" s="10" t="s">
        <v>11</v>
      </c>
      <c r="D2699" s="10" t="s">
        <v>2</v>
      </c>
      <c r="E2699" s="10" t="s">
        <v>9</v>
      </c>
      <c r="F2699">
        <v>3</v>
      </c>
      <c r="G2699">
        <v>1.0323076248168945</v>
      </c>
      <c r="H2699">
        <v>1.0323076248168945</v>
      </c>
      <c r="I2699">
        <v>77.625</v>
      </c>
      <c r="J2699">
        <v>0</v>
      </c>
      <c r="K2699">
        <v>8707</v>
      </c>
      <c r="L2699">
        <v>8350.8213526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 t="s">
        <v>39</v>
      </c>
      <c r="Z2699" s="3"/>
    </row>
    <row r="2700" spans="1:26" hidden="1" x14ac:dyDescent="0.25">
      <c r="A2700" s="10" t="str">
        <f t="shared" si="42"/>
        <v>2016Kern1-in-2August PeakPGE3</v>
      </c>
      <c r="B2700" s="10" t="s">
        <v>57</v>
      </c>
      <c r="C2700" s="10" t="s">
        <v>11</v>
      </c>
      <c r="D2700" s="10" t="s">
        <v>2</v>
      </c>
      <c r="E2700" s="10" t="s">
        <v>9</v>
      </c>
      <c r="F2700">
        <v>3</v>
      </c>
      <c r="G2700">
        <v>1.1039067506790161</v>
      </c>
      <c r="H2700">
        <v>1.1039067506790161</v>
      </c>
      <c r="I2700">
        <v>79.75</v>
      </c>
      <c r="J2700">
        <v>0</v>
      </c>
      <c r="K2700">
        <v>8707</v>
      </c>
      <c r="L2700">
        <v>8350.8213526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 t="s">
        <v>38</v>
      </c>
      <c r="Z2700" s="3"/>
    </row>
    <row r="2701" spans="1:26" hidden="1" x14ac:dyDescent="0.25">
      <c r="A2701" s="10" t="str">
        <f t="shared" si="42"/>
        <v>2016Kern1-in-10August PeakPGE3</v>
      </c>
      <c r="B2701" s="10" t="s">
        <v>57</v>
      </c>
      <c r="C2701" s="10" t="s">
        <v>11</v>
      </c>
      <c r="D2701" s="10" t="s">
        <v>2</v>
      </c>
      <c r="E2701" s="10" t="s">
        <v>1</v>
      </c>
      <c r="F2701">
        <v>3</v>
      </c>
      <c r="G2701">
        <v>1.1595948934555054</v>
      </c>
      <c r="H2701">
        <v>1.1595948934555054</v>
      </c>
      <c r="I2701">
        <v>83.5</v>
      </c>
      <c r="J2701">
        <v>0</v>
      </c>
      <c r="K2701">
        <v>8707</v>
      </c>
      <c r="L2701">
        <v>8350.8213526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 t="s">
        <v>38</v>
      </c>
      <c r="Z2701" s="3"/>
    </row>
    <row r="2702" spans="1:26" hidden="1" x14ac:dyDescent="0.25">
      <c r="A2702" s="10" t="str">
        <f t="shared" si="42"/>
        <v>2016Kern1-in-2August PeakCAISO4</v>
      </c>
      <c r="B2702" s="10" t="s">
        <v>57</v>
      </c>
      <c r="C2702" s="10" t="s">
        <v>11</v>
      </c>
      <c r="D2702" s="10" t="s">
        <v>2</v>
      </c>
      <c r="E2702" s="10" t="s">
        <v>9</v>
      </c>
      <c r="F2702">
        <v>4</v>
      </c>
      <c r="G2702">
        <v>0.9336855411529541</v>
      </c>
      <c r="H2702">
        <v>0.9336855411529541</v>
      </c>
      <c r="I2702">
        <v>76</v>
      </c>
      <c r="J2702">
        <v>0</v>
      </c>
      <c r="K2702">
        <v>8707</v>
      </c>
      <c r="L2702">
        <v>8350.8213526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 t="s">
        <v>39</v>
      </c>
      <c r="Z2702" s="3"/>
    </row>
    <row r="2703" spans="1:26" hidden="1" x14ac:dyDescent="0.25">
      <c r="A2703" s="10" t="str">
        <f t="shared" si="42"/>
        <v>2016Kern1-in-10August PeakCAISO4</v>
      </c>
      <c r="B2703" s="10" t="s">
        <v>57</v>
      </c>
      <c r="C2703" s="10" t="s">
        <v>11</v>
      </c>
      <c r="D2703" s="10" t="s">
        <v>2</v>
      </c>
      <c r="E2703" s="10" t="s">
        <v>1</v>
      </c>
      <c r="F2703">
        <v>4</v>
      </c>
      <c r="G2703">
        <v>1.0311187505722046</v>
      </c>
      <c r="H2703">
        <v>1.0311187505722046</v>
      </c>
      <c r="I2703">
        <v>80.625</v>
      </c>
      <c r="J2703">
        <v>0</v>
      </c>
      <c r="K2703">
        <v>8707</v>
      </c>
      <c r="L2703">
        <v>8350.8213526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 t="s">
        <v>39</v>
      </c>
      <c r="Z2703" s="3"/>
    </row>
    <row r="2704" spans="1:26" hidden="1" x14ac:dyDescent="0.25">
      <c r="A2704" s="10" t="str">
        <f t="shared" si="42"/>
        <v>2016Kern1-in-10August PeakPGE4</v>
      </c>
      <c r="B2704" s="10" t="s">
        <v>57</v>
      </c>
      <c r="C2704" s="10" t="s">
        <v>11</v>
      </c>
      <c r="D2704" s="10" t="s">
        <v>2</v>
      </c>
      <c r="E2704" s="10" t="s">
        <v>1</v>
      </c>
      <c r="F2704">
        <v>4</v>
      </c>
      <c r="G2704">
        <v>1.0488122701644897</v>
      </c>
      <c r="H2704">
        <v>1.0488122701644897</v>
      </c>
      <c r="I2704">
        <v>82.75</v>
      </c>
      <c r="J2704">
        <v>0</v>
      </c>
      <c r="K2704">
        <v>8707</v>
      </c>
      <c r="L2704">
        <v>8350.8213526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 t="s">
        <v>38</v>
      </c>
      <c r="Z2704" s="3"/>
    </row>
    <row r="2705" spans="1:26" hidden="1" x14ac:dyDescent="0.25">
      <c r="A2705" s="10" t="str">
        <f t="shared" si="42"/>
        <v>2016Kern1-in-2August PeakPGE4</v>
      </c>
      <c r="B2705" s="10" t="s">
        <v>57</v>
      </c>
      <c r="C2705" s="10" t="s">
        <v>11</v>
      </c>
      <c r="D2705" s="10" t="s">
        <v>2</v>
      </c>
      <c r="E2705" s="10" t="s">
        <v>9</v>
      </c>
      <c r="F2705">
        <v>4</v>
      </c>
      <c r="G2705">
        <v>0.99844437837600708</v>
      </c>
      <c r="H2705">
        <v>0.99844437837600708</v>
      </c>
      <c r="I2705">
        <v>78.5</v>
      </c>
      <c r="J2705">
        <v>0</v>
      </c>
      <c r="K2705">
        <v>8707</v>
      </c>
      <c r="L2705">
        <v>8350.8213526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 t="s">
        <v>38</v>
      </c>
      <c r="Z2705" s="3"/>
    </row>
    <row r="2706" spans="1:26" hidden="1" x14ac:dyDescent="0.25">
      <c r="A2706" s="10" t="str">
        <f t="shared" si="42"/>
        <v>2016Kern1-in-2August PeakCAISO5</v>
      </c>
      <c r="B2706" s="10" t="s">
        <v>57</v>
      </c>
      <c r="C2706" s="10" t="s">
        <v>11</v>
      </c>
      <c r="D2706" s="10" t="s">
        <v>2</v>
      </c>
      <c r="E2706" s="10" t="s">
        <v>9</v>
      </c>
      <c r="F2706">
        <v>5</v>
      </c>
      <c r="G2706">
        <v>0.88099139928817749</v>
      </c>
      <c r="H2706">
        <v>0.88099139928817749</v>
      </c>
      <c r="I2706">
        <v>74.375</v>
      </c>
      <c r="J2706">
        <v>0</v>
      </c>
      <c r="K2706">
        <v>8707</v>
      </c>
      <c r="L2706">
        <v>8350.8213526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 t="s">
        <v>39</v>
      </c>
      <c r="Z2706" s="3"/>
    </row>
    <row r="2707" spans="1:26" hidden="1" x14ac:dyDescent="0.25">
      <c r="A2707" s="10" t="str">
        <f t="shared" si="42"/>
        <v>2016Kern1-in-10August PeakCAISO5</v>
      </c>
      <c r="B2707" s="10" t="s">
        <v>57</v>
      </c>
      <c r="C2707" s="10" t="s">
        <v>11</v>
      </c>
      <c r="D2707" s="10" t="s">
        <v>2</v>
      </c>
      <c r="E2707" s="10" t="s">
        <v>1</v>
      </c>
      <c r="F2707">
        <v>5</v>
      </c>
      <c r="G2707">
        <v>0.97292584180831909</v>
      </c>
      <c r="H2707">
        <v>0.97292584180831909</v>
      </c>
      <c r="I2707">
        <v>78.75</v>
      </c>
      <c r="J2707">
        <v>0</v>
      </c>
      <c r="K2707">
        <v>8707</v>
      </c>
      <c r="L2707">
        <v>8350.8213526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 t="s">
        <v>39</v>
      </c>
      <c r="Z2707" s="3"/>
    </row>
    <row r="2708" spans="1:26" hidden="1" x14ac:dyDescent="0.25">
      <c r="A2708" s="10" t="str">
        <f t="shared" si="42"/>
        <v>2016Kern1-in-2August PeakPGE5</v>
      </c>
      <c r="B2708" s="10" t="s">
        <v>57</v>
      </c>
      <c r="C2708" s="10" t="s">
        <v>11</v>
      </c>
      <c r="D2708" s="10" t="s">
        <v>2</v>
      </c>
      <c r="E2708" s="10" t="s">
        <v>9</v>
      </c>
      <c r="F2708">
        <v>5</v>
      </c>
      <c r="G2708">
        <v>0.94209551811218262</v>
      </c>
      <c r="H2708">
        <v>0.94209551811218262</v>
      </c>
      <c r="I2708">
        <v>77.5</v>
      </c>
      <c r="J2708">
        <v>0</v>
      </c>
      <c r="K2708">
        <v>8707</v>
      </c>
      <c r="L2708">
        <v>8350.8213526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 t="s">
        <v>38</v>
      </c>
      <c r="Z2708" s="3"/>
    </row>
    <row r="2709" spans="1:26" hidden="1" x14ac:dyDescent="0.25">
      <c r="A2709" s="10" t="str">
        <f t="shared" si="42"/>
        <v>2016Kern1-in-10August PeakPGE5</v>
      </c>
      <c r="B2709" s="10" t="s">
        <v>57</v>
      </c>
      <c r="C2709" s="10" t="s">
        <v>11</v>
      </c>
      <c r="D2709" s="10" t="s">
        <v>2</v>
      </c>
      <c r="E2709" s="10" t="s">
        <v>1</v>
      </c>
      <c r="F2709">
        <v>5</v>
      </c>
      <c r="G2709">
        <v>0.98962080478668213</v>
      </c>
      <c r="H2709">
        <v>0.98962080478668213</v>
      </c>
      <c r="I2709">
        <v>80.75</v>
      </c>
      <c r="J2709">
        <v>0</v>
      </c>
      <c r="K2709">
        <v>8707</v>
      </c>
      <c r="L2709">
        <v>8350.8213526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 t="s">
        <v>38</v>
      </c>
      <c r="Z2709" s="3"/>
    </row>
    <row r="2710" spans="1:26" hidden="1" x14ac:dyDescent="0.25">
      <c r="A2710" s="10" t="str">
        <f t="shared" si="42"/>
        <v>2016Kern1-in-10August PeakCAISO6</v>
      </c>
      <c r="B2710" s="10" t="s">
        <v>57</v>
      </c>
      <c r="C2710" s="10" t="s">
        <v>11</v>
      </c>
      <c r="D2710" s="10" t="s">
        <v>2</v>
      </c>
      <c r="E2710" s="10" t="s">
        <v>1</v>
      </c>
      <c r="F2710">
        <v>6</v>
      </c>
      <c r="G2710">
        <v>0.95201742649078369</v>
      </c>
      <c r="H2710">
        <v>0.95201742649078369</v>
      </c>
      <c r="I2710">
        <v>78.125</v>
      </c>
      <c r="J2710">
        <v>0</v>
      </c>
      <c r="K2710">
        <v>8707</v>
      </c>
      <c r="L2710">
        <v>8350.8213526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 t="s">
        <v>39</v>
      </c>
      <c r="Z2710" s="3"/>
    </row>
    <row r="2711" spans="1:26" hidden="1" x14ac:dyDescent="0.25">
      <c r="A2711" s="10" t="str">
        <f t="shared" si="42"/>
        <v>2016Kern1-in-2August PeakCAISO6</v>
      </c>
      <c r="B2711" s="10" t="s">
        <v>57</v>
      </c>
      <c r="C2711" s="10" t="s">
        <v>11</v>
      </c>
      <c r="D2711" s="10" t="s">
        <v>2</v>
      </c>
      <c r="E2711" s="10" t="s">
        <v>9</v>
      </c>
      <c r="F2711">
        <v>6</v>
      </c>
      <c r="G2711">
        <v>0.86205869913101196</v>
      </c>
      <c r="H2711">
        <v>0.86205869913101196</v>
      </c>
      <c r="I2711">
        <v>73.25</v>
      </c>
      <c r="J2711">
        <v>0</v>
      </c>
      <c r="K2711">
        <v>8707</v>
      </c>
      <c r="L2711">
        <v>8350.8213526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 t="s">
        <v>39</v>
      </c>
      <c r="Z2711" s="3"/>
    </row>
    <row r="2712" spans="1:26" hidden="1" x14ac:dyDescent="0.25">
      <c r="A2712" s="10" t="str">
        <f t="shared" si="42"/>
        <v>2016Kern1-in-10August PeakPGE6</v>
      </c>
      <c r="B2712" s="10" t="s">
        <v>57</v>
      </c>
      <c r="C2712" s="10" t="s">
        <v>11</v>
      </c>
      <c r="D2712" s="10" t="s">
        <v>2</v>
      </c>
      <c r="E2712" s="10" t="s">
        <v>1</v>
      </c>
      <c r="F2712">
        <v>6</v>
      </c>
      <c r="G2712">
        <v>0.96835362911224365</v>
      </c>
      <c r="H2712">
        <v>0.96835362911224365</v>
      </c>
      <c r="I2712">
        <v>79.125</v>
      </c>
      <c r="J2712">
        <v>0</v>
      </c>
      <c r="K2712">
        <v>8707</v>
      </c>
      <c r="L2712">
        <v>8350.8213526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 t="s">
        <v>38</v>
      </c>
      <c r="Z2712" s="3"/>
    </row>
    <row r="2713" spans="1:26" hidden="1" x14ac:dyDescent="0.25">
      <c r="A2713" s="10" t="str">
        <f t="shared" si="42"/>
        <v>2016Kern1-in-2August PeakPGE6</v>
      </c>
      <c r="B2713" s="10" t="s">
        <v>57</v>
      </c>
      <c r="C2713" s="10" t="s">
        <v>11</v>
      </c>
      <c r="D2713" s="10" t="s">
        <v>2</v>
      </c>
      <c r="E2713" s="10" t="s">
        <v>9</v>
      </c>
      <c r="F2713">
        <v>6</v>
      </c>
      <c r="G2713">
        <v>0.92184960842132568</v>
      </c>
      <c r="H2713">
        <v>0.92184960842132568</v>
      </c>
      <c r="I2713">
        <v>76.25</v>
      </c>
      <c r="J2713">
        <v>0</v>
      </c>
      <c r="K2713">
        <v>8707</v>
      </c>
      <c r="L2713">
        <v>8350.8213526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 t="s">
        <v>38</v>
      </c>
      <c r="Z2713" s="3"/>
    </row>
    <row r="2714" spans="1:26" hidden="1" x14ac:dyDescent="0.25">
      <c r="A2714" s="10" t="str">
        <f t="shared" si="42"/>
        <v>2016Kern1-in-2August PeakCAISO7</v>
      </c>
      <c r="B2714" s="10" t="s">
        <v>57</v>
      </c>
      <c r="C2714" s="10" t="s">
        <v>11</v>
      </c>
      <c r="D2714" s="10" t="s">
        <v>2</v>
      </c>
      <c r="E2714" s="10" t="s">
        <v>9</v>
      </c>
      <c r="F2714">
        <v>7</v>
      </c>
      <c r="G2714">
        <v>0.8943333625793457</v>
      </c>
      <c r="H2714">
        <v>0.8943333625793457</v>
      </c>
      <c r="I2714">
        <v>72.25</v>
      </c>
      <c r="J2714">
        <v>0</v>
      </c>
      <c r="K2714">
        <v>8707</v>
      </c>
      <c r="L2714">
        <v>8350.8213526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 t="s">
        <v>39</v>
      </c>
      <c r="Z2714" s="3"/>
    </row>
    <row r="2715" spans="1:26" hidden="1" x14ac:dyDescent="0.25">
      <c r="A2715" s="10" t="str">
        <f t="shared" si="42"/>
        <v>2016Kern1-in-10August PeakCAISO7</v>
      </c>
      <c r="B2715" s="10" t="s">
        <v>57</v>
      </c>
      <c r="C2715" s="10" t="s">
        <v>11</v>
      </c>
      <c r="D2715" s="10" t="s">
        <v>2</v>
      </c>
      <c r="E2715" s="10" t="s">
        <v>1</v>
      </c>
      <c r="F2715">
        <v>7</v>
      </c>
      <c r="G2715">
        <v>0.98766005039215088</v>
      </c>
      <c r="H2715">
        <v>0.98766005039215088</v>
      </c>
      <c r="I2715">
        <v>77.625</v>
      </c>
      <c r="J2715">
        <v>0</v>
      </c>
      <c r="K2715">
        <v>8707</v>
      </c>
      <c r="L2715">
        <v>8350.8213526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 t="s">
        <v>39</v>
      </c>
      <c r="Z2715" s="3"/>
    </row>
    <row r="2716" spans="1:26" hidden="1" x14ac:dyDescent="0.25">
      <c r="A2716" s="10" t="str">
        <f t="shared" si="42"/>
        <v>2016Kern1-in-10August PeakPGE7</v>
      </c>
      <c r="B2716" s="10" t="s">
        <v>57</v>
      </c>
      <c r="C2716" s="10" t="s">
        <v>11</v>
      </c>
      <c r="D2716" s="10" t="s">
        <v>2</v>
      </c>
      <c r="E2716" s="10" t="s">
        <v>1</v>
      </c>
      <c r="F2716">
        <v>7</v>
      </c>
      <c r="G2716">
        <v>1.0046079158782959</v>
      </c>
      <c r="H2716">
        <v>1.0046079158782959</v>
      </c>
      <c r="I2716">
        <v>78.625</v>
      </c>
      <c r="J2716">
        <v>0</v>
      </c>
      <c r="K2716">
        <v>8707</v>
      </c>
      <c r="L2716">
        <v>8350.8213526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 t="s">
        <v>38</v>
      </c>
      <c r="Z2716" s="3"/>
    </row>
    <row r="2717" spans="1:26" hidden="1" x14ac:dyDescent="0.25">
      <c r="A2717" s="10" t="str">
        <f t="shared" si="42"/>
        <v>2016Kern1-in-2August PeakPGE7</v>
      </c>
      <c r="B2717" s="10" t="s">
        <v>57</v>
      </c>
      <c r="C2717" s="10" t="s">
        <v>11</v>
      </c>
      <c r="D2717" s="10" t="s">
        <v>2</v>
      </c>
      <c r="E2717" s="10" t="s">
        <v>9</v>
      </c>
      <c r="F2717">
        <v>7</v>
      </c>
      <c r="G2717">
        <v>0.95636278390884399</v>
      </c>
      <c r="H2717">
        <v>0.95636278390884399</v>
      </c>
      <c r="I2717">
        <v>75.625</v>
      </c>
      <c r="J2717">
        <v>0</v>
      </c>
      <c r="K2717">
        <v>8707</v>
      </c>
      <c r="L2717">
        <v>8350.8213526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 t="s">
        <v>38</v>
      </c>
      <c r="Z2717" s="3"/>
    </row>
    <row r="2718" spans="1:26" hidden="1" x14ac:dyDescent="0.25">
      <c r="A2718" s="10" t="str">
        <f t="shared" si="42"/>
        <v>2016Kern1-in-10August PeakCAISO8</v>
      </c>
      <c r="B2718" s="10" t="s">
        <v>57</v>
      </c>
      <c r="C2718" s="10" t="s">
        <v>11</v>
      </c>
      <c r="D2718" s="10" t="s">
        <v>2</v>
      </c>
      <c r="E2718" s="10" t="s">
        <v>1</v>
      </c>
      <c r="F2718">
        <v>8</v>
      </c>
      <c r="G2718">
        <v>0.99417740106582642</v>
      </c>
      <c r="H2718">
        <v>0.99417740106582642</v>
      </c>
      <c r="I2718">
        <v>80.875</v>
      </c>
      <c r="J2718">
        <v>0</v>
      </c>
      <c r="K2718">
        <v>8707</v>
      </c>
      <c r="L2718">
        <v>8350.8213526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 t="s">
        <v>39</v>
      </c>
      <c r="Z2718" s="3"/>
    </row>
    <row r="2719" spans="1:26" hidden="1" x14ac:dyDescent="0.25">
      <c r="A2719" s="10" t="str">
        <f t="shared" si="42"/>
        <v>2016Kern1-in-2August PeakCAISO8</v>
      </c>
      <c r="B2719" s="10" t="s">
        <v>57</v>
      </c>
      <c r="C2719" s="10" t="s">
        <v>11</v>
      </c>
      <c r="D2719" s="10" t="s">
        <v>2</v>
      </c>
      <c r="E2719" s="10" t="s">
        <v>9</v>
      </c>
      <c r="F2719">
        <v>8</v>
      </c>
      <c r="G2719">
        <v>0.90023481845855713</v>
      </c>
      <c r="H2719">
        <v>0.90023481845855713</v>
      </c>
      <c r="I2719">
        <v>74.125</v>
      </c>
      <c r="J2719">
        <v>0</v>
      </c>
      <c r="K2719">
        <v>8707</v>
      </c>
      <c r="L2719">
        <v>8350.8213526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 t="s">
        <v>39</v>
      </c>
      <c r="Z2719" s="3"/>
    </row>
    <row r="2720" spans="1:26" hidden="1" x14ac:dyDescent="0.25">
      <c r="A2720" s="10" t="str">
        <f t="shared" si="42"/>
        <v>2016Kern1-in-2August PeakPGE8</v>
      </c>
      <c r="B2720" s="10" t="s">
        <v>57</v>
      </c>
      <c r="C2720" s="10" t="s">
        <v>11</v>
      </c>
      <c r="D2720" s="10" t="s">
        <v>2</v>
      </c>
      <c r="E2720" s="10" t="s">
        <v>9</v>
      </c>
      <c r="F2720">
        <v>8</v>
      </c>
      <c r="G2720">
        <v>0.9626736044883728</v>
      </c>
      <c r="H2720">
        <v>0.9626736044883728</v>
      </c>
      <c r="I2720">
        <v>77.875</v>
      </c>
      <c r="J2720">
        <v>0</v>
      </c>
      <c r="K2720">
        <v>8707</v>
      </c>
      <c r="L2720">
        <v>8350.8213526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 t="s">
        <v>38</v>
      </c>
      <c r="Z2720" s="3"/>
    </row>
    <row r="2721" spans="1:26" hidden="1" x14ac:dyDescent="0.25">
      <c r="A2721" s="10" t="str">
        <f t="shared" si="42"/>
        <v>2016Kern1-in-10August PeakPGE8</v>
      </c>
      <c r="B2721" s="10" t="s">
        <v>57</v>
      </c>
      <c r="C2721" s="10" t="s">
        <v>11</v>
      </c>
      <c r="D2721" s="10" t="s">
        <v>2</v>
      </c>
      <c r="E2721" s="10" t="s">
        <v>1</v>
      </c>
      <c r="F2721">
        <v>8</v>
      </c>
      <c r="G2721">
        <v>1.0112370252609253</v>
      </c>
      <c r="H2721">
        <v>1.0112370252609253</v>
      </c>
      <c r="I2721">
        <v>81.125</v>
      </c>
      <c r="J2721">
        <v>0</v>
      </c>
      <c r="K2721">
        <v>8707</v>
      </c>
      <c r="L2721">
        <v>8350.8213526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 t="s">
        <v>38</v>
      </c>
      <c r="Z2721" s="3"/>
    </row>
    <row r="2722" spans="1:26" hidden="1" x14ac:dyDescent="0.25">
      <c r="A2722" s="10" t="str">
        <f t="shared" si="42"/>
        <v>2016Kern1-in-2August PeakCAISO9</v>
      </c>
      <c r="B2722" s="10" t="s">
        <v>57</v>
      </c>
      <c r="C2722" s="10" t="s">
        <v>11</v>
      </c>
      <c r="D2722" s="10" t="s">
        <v>2</v>
      </c>
      <c r="E2722" s="10" t="s">
        <v>9</v>
      </c>
      <c r="F2722">
        <v>9</v>
      </c>
      <c r="G2722">
        <v>0.89979207515716553</v>
      </c>
      <c r="H2722">
        <v>0.89979207515716553</v>
      </c>
      <c r="I2722">
        <v>78</v>
      </c>
      <c r="J2722">
        <v>0</v>
      </c>
      <c r="K2722">
        <v>8707</v>
      </c>
      <c r="L2722">
        <v>8350.8213526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 t="s">
        <v>39</v>
      </c>
      <c r="Z2722" s="3"/>
    </row>
    <row r="2723" spans="1:26" hidden="1" x14ac:dyDescent="0.25">
      <c r="A2723" s="10" t="str">
        <f t="shared" si="42"/>
        <v>2016Kern1-in-10August PeakCAISO9</v>
      </c>
      <c r="B2723" s="10" t="s">
        <v>57</v>
      </c>
      <c r="C2723" s="10" t="s">
        <v>11</v>
      </c>
      <c r="D2723" s="10" t="s">
        <v>2</v>
      </c>
      <c r="E2723" s="10" t="s">
        <v>1</v>
      </c>
      <c r="F2723">
        <v>9</v>
      </c>
      <c r="G2723">
        <v>0.99368840456008911</v>
      </c>
      <c r="H2723">
        <v>0.99368840456008911</v>
      </c>
      <c r="I2723">
        <v>85.875</v>
      </c>
      <c r="J2723">
        <v>0</v>
      </c>
      <c r="K2723">
        <v>8707</v>
      </c>
      <c r="L2723">
        <v>8350.8213526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 t="s">
        <v>39</v>
      </c>
      <c r="Z2723" s="3"/>
    </row>
    <row r="2724" spans="1:26" hidden="1" x14ac:dyDescent="0.25">
      <c r="A2724" s="10" t="str">
        <f t="shared" si="42"/>
        <v>2016Kern1-in-10August PeakPGE9</v>
      </c>
      <c r="B2724" s="10" t="s">
        <v>57</v>
      </c>
      <c r="C2724" s="10" t="s">
        <v>11</v>
      </c>
      <c r="D2724" s="10" t="s">
        <v>2</v>
      </c>
      <c r="E2724" s="10" t="s">
        <v>1</v>
      </c>
      <c r="F2724">
        <v>9</v>
      </c>
      <c r="G2724">
        <v>1.0107396841049194</v>
      </c>
      <c r="H2724">
        <v>1.0107396841049194</v>
      </c>
      <c r="I2724">
        <v>86.625</v>
      </c>
      <c r="J2724">
        <v>0</v>
      </c>
      <c r="K2724">
        <v>8707</v>
      </c>
      <c r="L2724">
        <v>8350.8213526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 t="s">
        <v>38</v>
      </c>
      <c r="Z2724" s="3"/>
    </row>
    <row r="2725" spans="1:26" hidden="1" x14ac:dyDescent="0.25">
      <c r="A2725" s="10" t="str">
        <f t="shared" si="42"/>
        <v>2016Kern1-in-2August PeakPGE9</v>
      </c>
      <c r="B2725" s="10" t="s">
        <v>57</v>
      </c>
      <c r="C2725" s="10" t="s">
        <v>11</v>
      </c>
      <c r="D2725" s="10" t="s">
        <v>2</v>
      </c>
      <c r="E2725" s="10" t="s">
        <v>9</v>
      </c>
      <c r="F2725">
        <v>9</v>
      </c>
      <c r="G2725">
        <v>0.96220016479492188</v>
      </c>
      <c r="H2725">
        <v>0.96220016479492188</v>
      </c>
      <c r="I2725">
        <v>82.875</v>
      </c>
      <c r="J2725">
        <v>0</v>
      </c>
      <c r="K2725">
        <v>8707</v>
      </c>
      <c r="L2725">
        <v>8350.8213526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 t="s">
        <v>38</v>
      </c>
      <c r="Z2725" s="3"/>
    </row>
    <row r="2726" spans="1:26" hidden="1" x14ac:dyDescent="0.25">
      <c r="A2726" s="10" t="str">
        <f t="shared" si="42"/>
        <v>2016Kern1-in-2August PeakCAISO10</v>
      </c>
      <c r="B2726" s="10" t="s">
        <v>57</v>
      </c>
      <c r="C2726" s="10" t="s">
        <v>11</v>
      </c>
      <c r="D2726" s="10" t="s">
        <v>2</v>
      </c>
      <c r="E2726" s="10" t="s">
        <v>9</v>
      </c>
      <c r="F2726">
        <v>10</v>
      </c>
      <c r="G2726">
        <v>0.99649018049240112</v>
      </c>
      <c r="H2726">
        <v>0.99649018049240112</v>
      </c>
      <c r="I2726">
        <v>83.25</v>
      </c>
      <c r="J2726">
        <v>0</v>
      </c>
      <c r="K2726">
        <v>8707</v>
      </c>
      <c r="L2726">
        <v>8350.8213526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 t="s">
        <v>39</v>
      </c>
      <c r="Z2726" s="3"/>
    </row>
    <row r="2727" spans="1:26" hidden="1" x14ac:dyDescent="0.25">
      <c r="A2727" s="10" t="str">
        <f t="shared" si="42"/>
        <v>2016Kern1-in-10August PeakCAISO10</v>
      </c>
      <c r="B2727" s="10" t="s">
        <v>57</v>
      </c>
      <c r="C2727" s="10" t="s">
        <v>11</v>
      </c>
      <c r="D2727" s="10" t="s">
        <v>2</v>
      </c>
      <c r="E2727" s="10" t="s">
        <v>1</v>
      </c>
      <c r="F2727">
        <v>10</v>
      </c>
      <c r="G2727">
        <v>1.1004772186279297</v>
      </c>
      <c r="H2727">
        <v>1.1004772186279297</v>
      </c>
      <c r="I2727">
        <v>91</v>
      </c>
      <c r="J2727">
        <v>0</v>
      </c>
      <c r="K2727">
        <v>8707</v>
      </c>
      <c r="L2727">
        <v>8350.8213526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 t="s">
        <v>39</v>
      </c>
      <c r="Z2727" s="3"/>
    </row>
    <row r="2728" spans="1:26" hidden="1" x14ac:dyDescent="0.25">
      <c r="A2728" s="10" t="str">
        <f t="shared" si="42"/>
        <v>2016Kern1-in-2August PeakPGE10</v>
      </c>
      <c r="B2728" s="10" t="s">
        <v>57</v>
      </c>
      <c r="C2728" s="10" t="s">
        <v>11</v>
      </c>
      <c r="D2728" s="10" t="s">
        <v>2</v>
      </c>
      <c r="E2728" s="10" t="s">
        <v>9</v>
      </c>
      <c r="F2728">
        <v>10</v>
      </c>
      <c r="G2728">
        <v>1.0656050443649292</v>
      </c>
      <c r="H2728">
        <v>1.0656050443649292</v>
      </c>
      <c r="I2728">
        <v>88.375</v>
      </c>
      <c r="J2728">
        <v>0</v>
      </c>
      <c r="K2728">
        <v>8707</v>
      </c>
      <c r="L2728">
        <v>8350.8213526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 t="s">
        <v>38</v>
      </c>
      <c r="Z2728" s="3"/>
    </row>
    <row r="2729" spans="1:26" hidden="1" x14ac:dyDescent="0.25">
      <c r="A2729" s="10" t="str">
        <f t="shared" si="42"/>
        <v>2016Kern1-in-10August PeakPGE10</v>
      </c>
      <c r="B2729" s="10" t="s">
        <v>57</v>
      </c>
      <c r="C2729" s="10" t="s">
        <v>11</v>
      </c>
      <c r="D2729" s="10" t="s">
        <v>2</v>
      </c>
      <c r="E2729" s="10" t="s">
        <v>1</v>
      </c>
      <c r="F2729">
        <v>10</v>
      </c>
      <c r="G2729">
        <v>1.1193609237670898</v>
      </c>
      <c r="H2729">
        <v>1.1193609237670898</v>
      </c>
      <c r="I2729">
        <v>92.125</v>
      </c>
      <c r="J2729">
        <v>0</v>
      </c>
      <c r="K2729">
        <v>8707</v>
      </c>
      <c r="L2729">
        <v>8350.8213526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 t="s">
        <v>38</v>
      </c>
      <c r="Z2729" s="3"/>
    </row>
    <row r="2730" spans="1:26" hidden="1" x14ac:dyDescent="0.25">
      <c r="A2730" s="10" t="str">
        <f t="shared" si="42"/>
        <v>2016Kern1-in-2August PeakCAISO11</v>
      </c>
      <c r="B2730" s="10" t="s">
        <v>57</v>
      </c>
      <c r="C2730" s="10" t="s">
        <v>11</v>
      </c>
      <c r="D2730" s="10" t="s">
        <v>2</v>
      </c>
      <c r="E2730" s="10" t="s">
        <v>9</v>
      </c>
      <c r="F2730">
        <v>11</v>
      </c>
      <c r="G2730">
        <v>1.1747140884399414</v>
      </c>
      <c r="H2730">
        <v>1.1747140884399414</v>
      </c>
      <c r="I2730">
        <v>87.375</v>
      </c>
      <c r="J2730">
        <v>0</v>
      </c>
      <c r="K2730">
        <v>8707</v>
      </c>
      <c r="L2730">
        <v>8350.8213526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 t="s">
        <v>39</v>
      </c>
      <c r="Z2730" s="3"/>
    </row>
    <row r="2731" spans="1:26" hidden="1" x14ac:dyDescent="0.25">
      <c r="A2731" s="10" t="str">
        <f t="shared" si="42"/>
        <v>2016Kern1-in-10August PeakCAISO11</v>
      </c>
      <c r="B2731" s="10" t="s">
        <v>57</v>
      </c>
      <c r="C2731" s="10" t="s">
        <v>11</v>
      </c>
      <c r="D2731" s="10" t="s">
        <v>2</v>
      </c>
      <c r="E2731" s="10" t="s">
        <v>1</v>
      </c>
      <c r="F2731">
        <v>11</v>
      </c>
      <c r="G2731">
        <v>1.2972995042800903</v>
      </c>
      <c r="H2731">
        <v>1.2972995042800903</v>
      </c>
      <c r="I2731">
        <v>94.75</v>
      </c>
      <c r="J2731">
        <v>0</v>
      </c>
      <c r="K2731">
        <v>8707</v>
      </c>
      <c r="L2731">
        <v>8350.8213526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 t="s">
        <v>39</v>
      </c>
      <c r="Z2731" s="3"/>
    </row>
    <row r="2732" spans="1:26" hidden="1" x14ac:dyDescent="0.25">
      <c r="A2732" s="10" t="str">
        <f t="shared" si="42"/>
        <v>2016Kern1-in-10August PeakPGE11</v>
      </c>
      <c r="B2732" s="10" t="s">
        <v>57</v>
      </c>
      <c r="C2732" s="10" t="s">
        <v>11</v>
      </c>
      <c r="D2732" s="10" t="s">
        <v>2</v>
      </c>
      <c r="E2732" s="10" t="s">
        <v>1</v>
      </c>
      <c r="F2732">
        <v>11</v>
      </c>
      <c r="G2732">
        <v>1.3195605278015137</v>
      </c>
      <c r="H2732">
        <v>1.3195605278015137</v>
      </c>
      <c r="I2732">
        <v>96.875</v>
      </c>
      <c r="J2732">
        <v>0</v>
      </c>
      <c r="K2732">
        <v>8707</v>
      </c>
      <c r="L2732">
        <v>8350.8213526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 t="s">
        <v>38</v>
      </c>
      <c r="Z2732" s="3"/>
    </row>
    <row r="2733" spans="1:26" hidden="1" x14ac:dyDescent="0.25">
      <c r="A2733" s="10" t="str">
        <f t="shared" si="42"/>
        <v>2016Kern1-in-2August PeakPGE11</v>
      </c>
      <c r="B2733" s="10" t="s">
        <v>57</v>
      </c>
      <c r="C2733" s="10" t="s">
        <v>11</v>
      </c>
      <c r="D2733" s="10" t="s">
        <v>2</v>
      </c>
      <c r="E2733" s="10" t="s">
        <v>9</v>
      </c>
      <c r="F2733">
        <v>11</v>
      </c>
      <c r="G2733">
        <v>1.256190299987793</v>
      </c>
      <c r="H2733">
        <v>1.256190299987793</v>
      </c>
      <c r="I2733">
        <v>93</v>
      </c>
      <c r="J2733">
        <v>0</v>
      </c>
      <c r="K2733">
        <v>8707</v>
      </c>
      <c r="L2733">
        <v>8350.8213526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 t="s">
        <v>38</v>
      </c>
      <c r="Z2733" s="3"/>
    </row>
    <row r="2734" spans="1:26" hidden="1" x14ac:dyDescent="0.25">
      <c r="A2734" s="10" t="str">
        <f t="shared" si="42"/>
        <v>2016Kern1-in-2August PeakCAISO12</v>
      </c>
      <c r="B2734" s="10" t="s">
        <v>57</v>
      </c>
      <c r="C2734" s="10" t="s">
        <v>11</v>
      </c>
      <c r="D2734" s="10" t="s">
        <v>2</v>
      </c>
      <c r="E2734" s="10" t="s">
        <v>9</v>
      </c>
      <c r="F2734">
        <v>12</v>
      </c>
      <c r="G2734">
        <v>1.4576338529586792</v>
      </c>
      <c r="H2734">
        <v>1.4576338529586792</v>
      </c>
      <c r="I2734">
        <v>91.375</v>
      </c>
      <c r="J2734">
        <v>0</v>
      </c>
      <c r="K2734">
        <v>8707</v>
      </c>
      <c r="L2734">
        <v>8350.8213526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 t="s">
        <v>39</v>
      </c>
      <c r="Z2734" s="3"/>
    </row>
    <row r="2735" spans="1:26" hidden="1" x14ac:dyDescent="0.25">
      <c r="A2735" s="10" t="str">
        <f t="shared" si="42"/>
        <v>2016Kern1-in-10August PeakCAISO12</v>
      </c>
      <c r="B2735" s="10" t="s">
        <v>57</v>
      </c>
      <c r="C2735" s="10" t="s">
        <v>11</v>
      </c>
      <c r="D2735" s="10" t="s">
        <v>2</v>
      </c>
      <c r="E2735" s="10" t="s">
        <v>1</v>
      </c>
      <c r="F2735">
        <v>12</v>
      </c>
      <c r="G2735">
        <v>1.6097428798675537</v>
      </c>
      <c r="H2735">
        <v>1.6097428798675537</v>
      </c>
      <c r="I2735">
        <v>98.375</v>
      </c>
      <c r="J2735">
        <v>0</v>
      </c>
      <c r="K2735">
        <v>8707</v>
      </c>
      <c r="L2735">
        <v>8350.8213526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 t="s">
        <v>39</v>
      </c>
      <c r="Z2735" s="3"/>
    </row>
    <row r="2736" spans="1:26" hidden="1" x14ac:dyDescent="0.25">
      <c r="A2736" s="10" t="str">
        <f t="shared" si="42"/>
        <v>2016Kern1-in-10August PeakPGE12</v>
      </c>
      <c r="B2736" s="10" t="s">
        <v>57</v>
      </c>
      <c r="C2736" s="10" t="s">
        <v>11</v>
      </c>
      <c r="D2736" s="10" t="s">
        <v>2</v>
      </c>
      <c r="E2736" s="10" t="s">
        <v>1</v>
      </c>
      <c r="F2736">
        <v>12</v>
      </c>
      <c r="G2736">
        <v>1.6373653411865234</v>
      </c>
      <c r="H2736">
        <v>1.6373653411865234</v>
      </c>
      <c r="I2736">
        <v>100.125</v>
      </c>
      <c r="J2736">
        <v>0</v>
      </c>
      <c r="K2736">
        <v>8707</v>
      </c>
      <c r="L2736">
        <v>8350.8213526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 t="s">
        <v>38</v>
      </c>
      <c r="Z2736" s="3"/>
    </row>
    <row r="2737" spans="1:26" hidden="1" x14ac:dyDescent="0.25">
      <c r="A2737" s="10" t="str">
        <f t="shared" si="42"/>
        <v>2016Kern1-in-2August PeakPGE12</v>
      </c>
      <c r="B2737" s="10" t="s">
        <v>57</v>
      </c>
      <c r="C2737" s="10" t="s">
        <v>11</v>
      </c>
      <c r="D2737" s="10" t="s">
        <v>2</v>
      </c>
      <c r="E2737" s="10" t="s">
        <v>9</v>
      </c>
      <c r="F2737">
        <v>12</v>
      </c>
      <c r="G2737">
        <v>1.5587328672409058</v>
      </c>
      <c r="H2737">
        <v>1.5587328672409058</v>
      </c>
      <c r="I2737">
        <v>97.125</v>
      </c>
      <c r="J2737">
        <v>0</v>
      </c>
      <c r="K2737">
        <v>8707</v>
      </c>
      <c r="L2737">
        <v>8350.8213526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 t="s">
        <v>38</v>
      </c>
      <c r="Z2737" s="3"/>
    </row>
    <row r="2738" spans="1:26" hidden="1" x14ac:dyDescent="0.25">
      <c r="A2738" s="10" t="str">
        <f t="shared" si="42"/>
        <v>2016Kern1-in-10August PeakCAISO13</v>
      </c>
      <c r="B2738" s="10" t="s">
        <v>57</v>
      </c>
      <c r="C2738" s="10" t="s">
        <v>11</v>
      </c>
      <c r="D2738" s="10" t="s">
        <v>2</v>
      </c>
      <c r="E2738" s="10" t="s">
        <v>1</v>
      </c>
      <c r="F2738">
        <v>13</v>
      </c>
      <c r="G2738">
        <v>2.0061380863189697</v>
      </c>
      <c r="H2738">
        <v>2.0061380863189697</v>
      </c>
      <c r="I2738">
        <v>101.25</v>
      </c>
      <c r="J2738">
        <v>0</v>
      </c>
      <c r="K2738">
        <v>8707</v>
      </c>
      <c r="L2738">
        <v>8350.8213526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 t="s">
        <v>39</v>
      </c>
      <c r="Z2738" s="3"/>
    </row>
    <row r="2739" spans="1:26" hidden="1" x14ac:dyDescent="0.25">
      <c r="A2739" s="10" t="str">
        <f t="shared" si="42"/>
        <v>2016Kern1-in-2August PeakCAISO13</v>
      </c>
      <c r="B2739" s="10" t="s">
        <v>57</v>
      </c>
      <c r="C2739" s="10" t="s">
        <v>11</v>
      </c>
      <c r="D2739" s="10" t="s">
        <v>2</v>
      </c>
      <c r="E2739" s="10" t="s">
        <v>9</v>
      </c>
      <c r="F2739">
        <v>13</v>
      </c>
      <c r="G2739">
        <v>1.8165725469589233</v>
      </c>
      <c r="H2739">
        <v>1.8165725469589233</v>
      </c>
      <c r="I2739">
        <v>93.625</v>
      </c>
      <c r="J2739">
        <v>0</v>
      </c>
      <c r="K2739">
        <v>8707</v>
      </c>
      <c r="L2739">
        <v>8350.8213526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 t="s">
        <v>39</v>
      </c>
      <c r="Z2739" s="3"/>
    </row>
    <row r="2740" spans="1:26" hidden="1" x14ac:dyDescent="0.25">
      <c r="A2740" s="10" t="str">
        <f t="shared" si="42"/>
        <v>2016Kern1-in-2August PeakPGE13</v>
      </c>
      <c r="B2740" s="10" t="s">
        <v>57</v>
      </c>
      <c r="C2740" s="10" t="s">
        <v>11</v>
      </c>
      <c r="D2740" s="10" t="s">
        <v>2</v>
      </c>
      <c r="E2740" s="10" t="s">
        <v>9</v>
      </c>
      <c r="F2740">
        <v>13</v>
      </c>
      <c r="G2740">
        <v>1.942566990852356</v>
      </c>
      <c r="H2740">
        <v>1.942566990852356</v>
      </c>
      <c r="I2740">
        <v>99.625</v>
      </c>
      <c r="J2740">
        <v>0</v>
      </c>
      <c r="K2740">
        <v>8707</v>
      </c>
      <c r="L2740">
        <v>8350.8213526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 t="s">
        <v>38</v>
      </c>
      <c r="Z2740" s="3"/>
    </row>
    <row r="2741" spans="1:26" hidden="1" x14ac:dyDescent="0.25">
      <c r="A2741" s="10" t="str">
        <f t="shared" si="42"/>
        <v>2016Kern1-in-10August PeakPGE13</v>
      </c>
      <c r="B2741" s="10" t="s">
        <v>57</v>
      </c>
      <c r="C2741" s="10" t="s">
        <v>11</v>
      </c>
      <c r="D2741" s="10" t="s">
        <v>2</v>
      </c>
      <c r="E2741" s="10" t="s">
        <v>1</v>
      </c>
      <c r="F2741">
        <v>13</v>
      </c>
      <c r="G2741">
        <v>2.0405623912811279</v>
      </c>
      <c r="H2741">
        <v>2.0405623912811279</v>
      </c>
      <c r="I2741">
        <v>102.75</v>
      </c>
      <c r="J2741">
        <v>0</v>
      </c>
      <c r="K2741">
        <v>8707</v>
      </c>
      <c r="L2741">
        <v>8350.8213526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 t="s">
        <v>38</v>
      </c>
      <c r="Z2741" s="3"/>
    </row>
    <row r="2742" spans="1:26" hidden="1" x14ac:dyDescent="0.25">
      <c r="A2742" s="10" t="str">
        <f t="shared" si="42"/>
        <v>2016Kern1-in-10August PeakCAISO14</v>
      </c>
      <c r="B2742" s="10" t="s">
        <v>57</v>
      </c>
      <c r="C2742" s="10" t="s">
        <v>11</v>
      </c>
      <c r="D2742" s="10" t="s">
        <v>2</v>
      </c>
      <c r="E2742" s="10" t="s">
        <v>1</v>
      </c>
      <c r="F2742">
        <v>14</v>
      </c>
      <c r="G2742">
        <v>2.4209287166595459</v>
      </c>
      <c r="H2742">
        <v>1.9814648628234863</v>
      </c>
      <c r="I2742">
        <v>103</v>
      </c>
      <c r="J2742">
        <v>0.10273714363574982</v>
      </c>
      <c r="K2742">
        <v>8707</v>
      </c>
      <c r="L2742">
        <v>8350.8213526</v>
      </c>
      <c r="M2742">
        <v>0.43946385383605957</v>
      </c>
      <c r="N2742">
        <v>0.3077959418296814</v>
      </c>
      <c r="O2742">
        <v>0.38558849692344666</v>
      </c>
      <c r="P2742">
        <v>0.43946385383605957</v>
      </c>
      <c r="Q2742">
        <v>0.49333921074867249</v>
      </c>
      <c r="R2742">
        <v>0.57113176584243774</v>
      </c>
      <c r="S2742" t="s">
        <v>39</v>
      </c>
      <c r="Z2742" s="3"/>
    </row>
    <row r="2743" spans="1:26" hidden="1" x14ac:dyDescent="0.25">
      <c r="A2743" s="10" t="str">
        <f t="shared" si="42"/>
        <v>2016Kern1-in-2August PeakCAISO14</v>
      </c>
      <c r="B2743" s="10" t="s">
        <v>57</v>
      </c>
      <c r="C2743" s="10" t="s">
        <v>11</v>
      </c>
      <c r="D2743" s="10" t="s">
        <v>2</v>
      </c>
      <c r="E2743" s="10" t="s">
        <v>9</v>
      </c>
      <c r="F2743">
        <v>14</v>
      </c>
      <c r="G2743">
        <v>2.1921687126159668</v>
      </c>
      <c r="H2743">
        <v>1.8652892112731934</v>
      </c>
      <c r="I2743">
        <v>96.5</v>
      </c>
      <c r="J2743">
        <v>0.10273714363574982</v>
      </c>
      <c r="K2743">
        <v>8707</v>
      </c>
      <c r="L2743">
        <v>8350.8213526</v>
      </c>
      <c r="M2743">
        <v>0.32687944173812866</v>
      </c>
      <c r="N2743">
        <v>0.19521151483058929</v>
      </c>
      <c r="O2743">
        <v>0.27300408482551575</v>
      </c>
      <c r="P2743">
        <v>0.32687944173812866</v>
      </c>
      <c r="Q2743">
        <v>0.38075479865074158</v>
      </c>
      <c r="R2743">
        <v>0.45854735374450684</v>
      </c>
      <c r="S2743" t="s">
        <v>39</v>
      </c>
      <c r="Z2743" s="3"/>
    </row>
    <row r="2744" spans="1:26" hidden="1" x14ac:dyDescent="0.25">
      <c r="A2744" s="10" t="str">
        <f t="shared" si="42"/>
        <v>2016Kern1-in-2August PeakPGE14</v>
      </c>
      <c r="B2744" s="10" t="s">
        <v>57</v>
      </c>
      <c r="C2744" s="10" t="s">
        <v>11</v>
      </c>
      <c r="D2744" s="10" t="s">
        <v>2</v>
      </c>
      <c r="E2744" s="10" t="s">
        <v>9</v>
      </c>
      <c r="F2744">
        <v>14</v>
      </c>
      <c r="G2744">
        <v>2.3442137241363525</v>
      </c>
      <c r="H2744">
        <v>1.9371354579925537</v>
      </c>
      <c r="I2744">
        <v>101.5</v>
      </c>
      <c r="J2744">
        <v>0.10273714363574982</v>
      </c>
      <c r="K2744">
        <v>8707</v>
      </c>
      <c r="L2744">
        <v>8350.8213526</v>
      </c>
      <c r="M2744">
        <v>0.4070783257484436</v>
      </c>
      <c r="N2744">
        <v>0.27541041374206543</v>
      </c>
      <c r="O2744">
        <v>0.35320296883583069</v>
      </c>
      <c r="P2744">
        <v>0.4070783257484436</v>
      </c>
      <c r="Q2744">
        <v>0.46095368266105652</v>
      </c>
      <c r="R2744">
        <v>0.53874623775482178</v>
      </c>
      <c r="S2744" t="s">
        <v>38</v>
      </c>
      <c r="Z2744" s="3"/>
    </row>
    <row r="2745" spans="1:26" hidden="1" x14ac:dyDescent="0.25">
      <c r="A2745" s="10" t="str">
        <f t="shared" si="42"/>
        <v>2016Kern1-in-10August PeakPGE14</v>
      </c>
      <c r="B2745" s="10" t="s">
        <v>57</v>
      </c>
      <c r="C2745" s="10" t="s">
        <v>11</v>
      </c>
      <c r="D2745" s="10" t="s">
        <v>2</v>
      </c>
      <c r="E2745" s="10" t="s">
        <v>1</v>
      </c>
      <c r="F2745">
        <v>14</v>
      </c>
      <c r="G2745">
        <v>2.4624707698822021</v>
      </c>
      <c r="H2745">
        <v>1.9977579116821289</v>
      </c>
      <c r="I2745">
        <v>104.5</v>
      </c>
      <c r="J2745">
        <v>0.10273714363574982</v>
      </c>
      <c r="K2745">
        <v>8707</v>
      </c>
      <c r="L2745">
        <v>8350.8213526</v>
      </c>
      <c r="M2745">
        <v>0.46471288800239563</v>
      </c>
      <c r="N2745">
        <v>0.33304497599601746</v>
      </c>
      <c r="O2745">
        <v>0.41083753108978271</v>
      </c>
      <c r="P2745">
        <v>0.46471288800239563</v>
      </c>
      <c r="Q2745">
        <v>0.51858824491500854</v>
      </c>
      <c r="R2745">
        <v>0.59638082981109619</v>
      </c>
      <c r="S2745" t="s">
        <v>38</v>
      </c>
      <c r="Z2745" s="3"/>
    </row>
    <row r="2746" spans="1:26" hidden="1" x14ac:dyDescent="0.25">
      <c r="A2746" s="10" t="str">
        <f t="shared" si="42"/>
        <v>2016Kern1-in-2August PeakCAISO15</v>
      </c>
      <c r="B2746" s="10" t="s">
        <v>57</v>
      </c>
      <c r="C2746" s="10" t="s">
        <v>11</v>
      </c>
      <c r="D2746" s="10" t="s">
        <v>2</v>
      </c>
      <c r="E2746" s="10" t="s">
        <v>9</v>
      </c>
      <c r="F2746">
        <v>15</v>
      </c>
      <c r="G2746">
        <v>2.4786489009857178</v>
      </c>
      <c r="H2746">
        <v>2.0267930030822754</v>
      </c>
      <c r="I2746">
        <v>97.875</v>
      </c>
      <c r="J2746">
        <v>0.1230589896440506</v>
      </c>
      <c r="K2746">
        <v>8707</v>
      </c>
      <c r="L2746">
        <v>8350.8213526</v>
      </c>
      <c r="M2746">
        <v>0.45185580849647522</v>
      </c>
      <c r="N2746">
        <v>0.29414340853691101</v>
      </c>
      <c r="O2746">
        <v>0.38732367753982544</v>
      </c>
      <c r="P2746">
        <v>0.45185580849647522</v>
      </c>
      <c r="Q2746">
        <v>0.516387939453125</v>
      </c>
      <c r="R2746">
        <v>0.60956823825836182</v>
      </c>
      <c r="S2746" t="s">
        <v>39</v>
      </c>
      <c r="Z2746" s="3"/>
    </row>
    <row r="2747" spans="1:26" hidden="1" x14ac:dyDescent="0.25">
      <c r="A2747" s="10" t="str">
        <f t="shared" si="42"/>
        <v>2016Kern1-in-10August PeakCAISO15</v>
      </c>
      <c r="B2747" s="10" t="s">
        <v>57</v>
      </c>
      <c r="C2747" s="10" t="s">
        <v>11</v>
      </c>
      <c r="D2747" s="10" t="s">
        <v>2</v>
      </c>
      <c r="E2747" s="10" t="s">
        <v>1</v>
      </c>
      <c r="F2747">
        <v>15</v>
      </c>
      <c r="G2747">
        <v>2.7373044490814209</v>
      </c>
      <c r="H2747">
        <v>2.137906551361084</v>
      </c>
      <c r="I2747">
        <v>105</v>
      </c>
      <c r="J2747">
        <v>0.1230589896440506</v>
      </c>
      <c r="K2747">
        <v>8707</v>
      </c>
      <c r="L2747">
        <v>8350.8213526</v>
      </c>
      <c r="M2747">
        <v>0.59939801692962646</v>
      </c>
      <c r="N2747">
        <v>0.44168561697006226</v>
      </c>
      <c r="O2747">
        <v>0.5348658561706543</v>
      </c>
      <c r="P2747">
        <v>0.59939801692962646</v>
      </c>
      <c r="Q2747">
        <v>0.66393017768859863</v>
      </c>
      <c r="R2747">
        <v>0.75711041688919067</v>
      </c>
      <c r="S2747" t="s">
        <v>39</v>
      </c>
      <c r="Z2747" s="3"/>
    </row>
    <row r="2748" spans="1:26" hidden="1" x14ac:dyDescent="0.25">
      <c r="A2748" s="10" t="str">
        <f t="shared" si="42"/>
        <v>2016Kern1-in-2August PeakPGE15</v>
      </c>
      <c r="B2748" s="10" t="s">
        <v>57</v>
      </c>
      <c r="C2748" s="10" t="s">
        <v>11</v>
      </c>
      <c r="D2748" s="10" t="s">
        <v>2</v>
      </c>
      <c r="E2748" s="10" t="s">
        <v>9</v>
      </c>
      <c r="F2748">
        <v>15</v>
      </c>
      <c r="G2748">
        <v>2.6505639553070068</v>
      </c>
      <c r="H2748">
        <v>2.0961015224456787</v>
      </c>
      <c r="I2748">
        <v>103.125</v>
      </c>
      <c r="J2748">
        <v>0.1230589896440506</v>
      </c>
      <c r="K2748">
        <v>8707</v>
      </c>
      <c r="L2748">
        <v>8350.8213526</v>
      </c>
      <c r="M2748">
        <v>0.55446243286132813</v>
      </c>
      <c r="N2748">
        <v>0.39675003290176392</v>
      </c>
      <c r="O2748">
        <v>0.48993030190467834</v>
      </c>
      <c r="P2748">
        <v>0.55446243286132813</v>
      </c>
      <c r="Q2748">
        <v>0.61899459362030029</v>
      </c>
      <c r="R2748">
        <v>0.71217483282089233</v>
      </c>
      <c r="S2748" t="s">
        <v>38</v>
      </c>
      <c r="Z2748" s="3"/>
    </row>
    <row r="2749" spans="1:26" hidden="1" x14ac:dyDescent="0.25">
      <c r="A2749" s="10" t="str">
        <f t="shared" si="42"/>
        <v>2016Kern1-in-10August PeakPGE15</v>
      </c>
      <c r="B2749" s="10" t="s">
        <v>57</v>
      </c>
      <c r="C2749" s="10" t="s">
        <v>11</v>
      </c>
      <c r="D2749" s="10" t="s">
        <v>2</v>
      </c>
      <c r="E2749" s="10" t="s">
        <v>1</v>
      </c>
      <c r="F2749">
        <v>15</v>
      </c>
      <c r="G2749">
        <v>2.7842752933502197</v>
      </c>
      <c r="H2749">
        <v>2.1558613777160645</v>
      </c>
      <c r="I2749">
        <v>106.25</v>
      </c>
      <c r="J2749">
        <v>0.1230589896440506</v>
      </c>
      <c r="K2749">
        <v>8707</v>
      </c>
      <c r="L2749">
        <v>8350.8213526</v>
      </c>
      <c r="M2749">
        <v>0.62841403484344482</v>
      </c>
      <c r="N2749">
        <v>0.47070163488388062</v>
      </c>
      <c r="O2749">
        <v>0.56388187408447266</v>
      </c>
      <c r="P2749">
        <v>0.62841403484344482</v>
      </c>
      <c r="Q2749">
        <v>0.69294619560241699</v>
      </c>
      <c r="R2749">
        <v>0.78612643480300903</v>
      </c>
      <c r="S2749" t="s">
        <v>38</v>
      </c>
      <c r="Z2749" s="3"/>
    </row>
    <row r="2750" spans="1:26" hidden="1" x14ac:dyDescent="0.25">
      <c r="A2750" s="10" t="str">
        <f t="shared" si="42"/>
        <v>2016Kern1-in-10August PeakCAISO16</v>
      </c>
      <c r="B2750" s="10" t="s">
        <v>57</v>
      </c>
      <c r="C2750" s="10" t="s">
        <v>11</v>
      </c>
      <c r="D2750" s="10" t="s">
        <v>2</v>
      </c>
      <c r="E2750" s="10" t="s">
        <v>1</v>
      </c>
      <c r="F2750">
        <v>16</v>
      </c>
      <c r="G2750">
        <v>3.0742764472961426</v>
      </c>
      <c r="H2750">
        <v>2.2897789478302002</v>
      </c>
      <c r="I2750">
        <v>106.625</v>
      </c>
      <c r="J2750">
        <v>0.15615223348140717</v>
      </c>
      <c r="K2750">
        <v>8707</v>
      </c>
      <c r="L2750">
        <v>8350.8213526</v>
      </c>
      <c r="M2750">
        <v>0.78449743986129761</v>
      </c>
      <c r="N2750">
        <v>0.58437275886535645</v>
      </c>
      <c r="O2750">
        <v>0.70261120796203613</v>
      </c>
      <c r="P2750">
        <v>0.78449743986129761</v>
      </c>
      <c r="Q2750">
        <v>0.86638367176055908</v>
      </c>
      <c r="R2750">
        <v>0.98462212085723877</v>
      </c>
      <c r="S2750" t="s">
        <v>39</v>
      </c>
      <c r="Z2750" s="3"/>
    </row>
    <row r="2751" spans="1:26" hidden="1" x14ac:dyDescent="0.25">
      <c r="A2751" s="10" t="str">
        <f t="shared" si="42"/>
        <v>2016Kern1-in-2August PeakCAISO16</v>
      </c>
      <c r="B2751" s="10" t="s">
        <v>57</v>
      </c>
      <c r="C2751" s="10" t="s">
        <v>11</v>
      </c>
      <c r="D2751" s="10" t="s">
        <v>2</v>
      </c>
      <c r="E2751" s="10" t="s">
        <v>9</v>
      </c>
      <c r="F2751">
        <v>16</v>
      </c>
      <c r="G2751">
        <v>2.7837796211242676</v>
      </c>
      <c r="H2751">
        <v>2.2052955627441406</v>
      </c>
      <c r="I2751">
        <v>99.25</v>
      </c>
      <c r="J2751">
        <v>0.15615223348140717</v>
      </c>
      <c r="K2751">
        <v>8707</v>
      </c>
      <c r="L2751">
        <v>8350.8213526</v>
      </c>
      <c r="M2751">
        <v>0.57848405838012695</v>
      </c>
      <c r="N2751">
        <v>0.3783593475818634</v>
      </c>
      <c r="O2751">
        <v>0.49659782648086548</v>
      </c>
      <c r="P2751">
        <v>0.57848405838012695</v>
      </c>
      <c r="Q2751">
        <v>0.66037029027938843</v>
      </c>
      <c r="R2751">
        <v>0.77860873937606812</v>
      </c>
      <c r="S2751" t="s">
        <v>39</v>
      </c>
      <c r="Z2751" s="3"/>
    </row>
    <row r="2752" spans="1:26" hidden="1" x14ac:dyDescent="0.25">
      <c r="A2752" s="10" t="str">
        <f t="shared" si="42"/>
        <v>2016Kern1-in-10August PeakPGE16</v>
      </c>
      <c r="B2752" s="10" t="s">
        <v>57</v>
      </c>
      <c r="C2752" s="10" t="s">
        <v>11</v>
      </c>
      <c r="D2752" s="10" t="s">
        <v>2</v>
      </c>
      <c r="E2752" s="10" t="s">
        <v>1</v>
      </c>
      <c r="F2752">
        <v>16</v>
      </c>
      <c r="G2752">
        <v>3.1270296573638916</v>
      </c>
      <c r="H2752">
        <v>2.3354299068450928</v>
      </c>
      <c r="I2752">
        <v>106.5</v>
      </c>
      <c r="J2752">
        <v>0.15615223348140717</v>
      </c>
      <c r="K2752">
        <v>8707</v>
      </c>
      <c r="L2752">
        <v>8350.8213526</v>
      </c>
      <c r="M2752">
        <v>0.79159975051879883</v>
      </c>
      <c r="N2752">
        <v>0.59147506952285767</v>
      </c>
      <c r="O2752">
        <v>0.70971351861953735</v>
      </c>
      <c r="P2752">
        <v>0.79159975051879883</v>
      </c>
      <c r="Q2752">
        <v>0.8734859824180603</v>
      </c>
      <c r="R2752">
        <v>0.99172443151473999</v>
      </c>
      <c r="S2752" t="s">
        <v>38</v>
      </c>
      <c r="Z2752" s="3"/>
    </row>
    <row r="2753" spans="1:26" hidden="1" x14ac:dyDescent="0.25">
      <c r="A2753" s="10" t="str">
        <f t="shared" si="42"/>
        <v>2016Kern1-in-2August PeakPGE16</v>
      </c>
      <c r="B2753" s="10" t="s">
        <v>57</v>
      </c>
      <c r="C2753" s="10" t="s">
        <v>11</v>
      </c>
      <c r="D2753" s="10" t="s">
        <v>2</v>
      </c>
      <c r="E2753" s="10" t="s">
        <v>9</v>
      </c>
      <c r="F2753">
        <v>16</v>
      </c>
      <c r="G2753">
        <v>2.9768579006195068</v>
      </c>
      <c r="H2753">
        <v>2.2540476322174072</v>
      </c>
      <c r="I2753">
        <v>104.5</v>
      </c>
      <c r="J2753">
        <v>0.15615223348140717</v>
      </c>
      <c r="K2753">
        <v>8707</v>
      </c>
      <c r="L2753">
        <v>8350.8213526</v>
      </c>
      <c r="M2753">
        <v>0.72281026840209961</v>
      </c>
      <c r="N2753">
        <v>0.52268558740615845</v>
      </c>
      <c r="O2753">
        <v>0.64092403650283813</v>
      </c>
      <c r="P2753">
        <v>0.72281026840209961</v>
      </c>
      <c r="Q2753">
        <v>0.80469650030136108</v>
      </c>
      <c r="R2753">
        <v>0.92293494939804077</v>
      </c>
      <c r="S2753" t="s">
        <v>38</v>
      </c>
      <c r="Z2753" s="3"/>
    </row>
    <row r="2754" spans="1:26" hidden="1" x14ac:dyDescent="0.25">
      <c r="A2754" s="10" t="str">
        <f t="shared" ref="A2754:A2817" si="43">CONCATENATE(B2754,C2754,E2754,D2754,S2754,F2754)</f>
        <v>2016Kern1-in-10August PeakCAISO17</v>
      </c>
      <c r="B2754" s="10" t="s">
        <v>57</v>
      </c>
      <c r="C2754" s="10" t="s">
        <v>11</v>
      </c>
      <c r="D2754" s="10" t="s">
        <v>2</v>
      </c>
      <c r="E2754" s="10" t="s">
        <v>1</v>
      </c>
      <c r="F2754">
        <v>17</v>
      </c>
      <c r="G2754">
        <v>3.3339710235595703</v>
      </c>
      <c r="H2754">
        <v>2.4797787666320801</v>
      </c>
      <c r="I2754">
        <v>106.75</v>
      </c>
      <c r="J2754">
        <v>0.16046801209449768</v>
      </c>
      <c r="K2754">
        <v>8707</v>
      </c>
      <c r="L2754">
        <v>8350.8213526</v>
      </c>
      <c r="M2754">
        <v>0.85419237613677979</v>
      </c>
      <c r="N2754">
        <v>0.6485365629196167</v>
      </c>
      <c r="O2754">
        <v>0.77004295587539673</v>
      </c>
      <c r="P2754">
        <v>0.85419237613677979</v>
      </c>
      <c r="Q2754">
        <v>0.93834179639816284</v>
      </c>
      <c r="R2754">
        <v>1.0598481893539429</v>
      </c>
      <c r="S2754" t="s">
        <v>39</v>
      </c>
      <c r="Z2754" s="3"/>
    </row>
    <row r="2755" spans="1:26" hidden="1" x14ac:dyDescent="0.25">
      <c r="A2755" s="10" t="str">
        <f t="shared" si="43"/>
        <v>2016Kern1-in-2August PeakCAISO17</v>
      </c>
      <c r="B2755" s="10" t="s">
        <v>57</v>
      </c>
      <c r="C2755" s="10" t="s">
        <v>11</v>
      </c>
      <c r="D2755" s="10" t="s">
        <v>2</v>
      </c>
      <c r="E2755" s="10" t="s">
        <v>9</v>
      </c>
      <c r="F2755">
        <v>17</v>
      </c>
      <c r="G2755">
        <v>3.018934965133667</v>
      </c>
      <c r="H2755">
        <v>2.3400304317474365</v>
      </c>
      <c r="I2755">
        <v>100.125</v>
      </c>
      <c r="J2755">
        <v>0.16046801209449768</v>
      </c>
      <c r="K2755">
        <v>8707</v>
      </c>
      <c r="L2755">
        <v>8350.8213526</v>
      </c>
      <c r="M2755">
        <v>0.67890447378158569</v>
      </c>
      <c r="N2755">
        <v>0.47324866056442261</v>
      </c>
      <c r="O2755">
        <v>0.59475505352020264</v>
      </c>
      <c r="P2755">
        <v>0.67890447378158569</v>
      </c>
      <c r="Q2755">
        <v>0.76305389404296875</v>
      </c>
      <c r="R2755">
        <v>0.88456028699874878</v>
      </c>
      <c r="S2755" t="s">
        <v>39</v>
      </c>
      <c r="Z2755" s="3"/>
    </row>
    <row r="2756" spans="1:26" hidden="1" x14ac:dyDescent="0.25">
      <c r="A2756" s="10" t="str">
        <f t="shared" si="43"/>
        <v>2016Kern1-in-10August PeakPGE17</v>
      </c>
      <c r="B2756" s="10" t="s">
        <v>57</v>
      </c>
      <c r="C2756" s="10" t="s">
        <v>11</v>
      </c>
      <c r="D2756" s="10" t="s">
        <v>2</v>
      </c>
      <c r="E2756" s="10" t="s">
        <v>1</v>
      </c>
      <c r="F2756">
        <v>17</v>
      </c>
      <c r="G2756">
        <v>3.3911805152893066</v>
      </c>
      <c r="H2756">
        <v>2.5243508815765381</v>
      </c>
      <c r="I2756">
        <v>106.5</v>
      </c>
      <c r="J2756">
        <v>0.16046801209449768</v>
      </c>
      <c r="K2756">
        <v>8707</v>
      </c>
      <c r="L2756">
        <v>8350.8213526</v>
      </c>
      <c r="M2756">
        <v>0.86682969331741333</v>
      </c>
      <c r="N2756">
        <v>0.66117388010025024</v>
      </c>
      <c r="O2756">
        <v>0.78268027305603027</v>
      </c>
      <c r="P2756">
        <v>0.86682969331741333</v>
      </c>
      <c r="Q2756">
        <v>0.95097911357879639</v>
      </c>
      <c r="R2756">
        <v>1.0724854469299316</v>
      </c>
      <c r="S2756" t="s">
        <v>38</v>
      </c>
      <c r="Z2756" s="3"/>
    </row>
    <row r="2757" spans="1:26" hidden="1" x14ac:dyDescent="0.25">
      <c r="A2757" s="10" t="str">
        <f t="shared" si="43"/>
        <v>2016Kern1-in-2August PeakPGE17</v>
      </c>
      <c r="B2757" s="10" t="s">
        <v>57</v>
      </c>
      <c r="C2757" s="10" t="s">
        <v>11</v>
      </c>
      <c r="D2757" s="10" t="s">
        <v>2</v>
      </c>
      <c r="E2757" s="10" t="s">
        <v>9</v>
      </c>
      <c r="F2757">
        <v>17</v>
      </c>
      <c r="G2757">
        <v>3.228323221206665</v>
      </c>
      <c r="H2757">
        <v>2.4332876205444336</v>
      </c>
      <c r="I2757">
        <v>104.5</v>
      </c>
      <c r="J2757">
        <v>0.16046801209449768</v>
      </c>
      <c r="K2757">
        <v>8707</v>
      </c>
      <c r="L2757">
        <v>8350.8213526</v>
      </c>
      <c r="M2757">
        <v>0.79503560066223145</v>
      </c>
      <c r="N2757">
        <v>0.58937978744506836</v>
      </c>
      <c r="O2757">
        <v>0.71088618040084839</v>
      </c>
      <c r="P2757">
        <v>0.79503560066223145</v>
      </c>
      <c r="Q2757">
        <v>0.8791850209236145</v>
      </c>
      <c r="R2757">
        <v>1.0006914138793945</v>
      </c>
      <c r="S2757" t="s">
        <v>38</v>
      </c>
      <c r="Z2757" s="3"/>
    </row>
    <row r="2758" spans="1:26" hidden="1" x14ac:dyDescent="0.25">
      <c r="A2758" s="10" t="str">
        <f t="shared" si="43"/>
        <v>2016Kern1-in-10August PeakCAISO18</v>
      </c>
      <c r="B2758" s="10" t="s">
        <v>57</v>
      </c>
      <c r="C2758" s="10" t="s">
        <v>11</v>
      </c>
      <c r="D2758" s="10" t="s">
        <v>2</v>
      </c>
      <c r="E2758" s="10" t="s">
        <v>1</v>
      </c>
      <c r="F2758">
        <v>18</v>
      </c>
      <c r="G2758">
        <v>3.5083701610565186</v>
      </c>
      <c r="H2758">
        <v>2.6527891159057617</v>
      </c>
      <c r="I2758">
        <v>106.125</v>
      </c>
      <c r="J2758">
        <v>0.13599415123462677</v>
      </c>
      <c r="K2758">
        <v>8707</v>
      </c>
      <c r="L2758">
        <v>8350.8213526</v>
      </c>
      <c r="M2758">
        <v>0.85558116436004639</v>
      </c>
      <c r="N2758">
        <v>0.68129104375839233</v>
      </c>
      <c r="O2758">
        <v>0.78426581621170044</v>
      </c>
      <c r="P2758">
        <v>0.85558116436004639</v>
      </c>
      <c r="Q2758">
        <v>0.92689651250839233</v>
      </c>
      <c r="R2758">
        <v>1.0298712253570557</v>
      </c>
      <c r="S2758" t="s">
        <v>39</v>
      </c>
      <c r="Z2758" s="3"/>
    </row>
    <row r="2759" spans="1:26" hidden="1" x14ac:dyDescent="0.25">
      <c r="A2759" s="10" t="str">
        <f t="shared" si="43"/>
        <v>2016Kern1-in-2August PeakCAISO18</v>
      </c>
      <c r="B2759" s="10" t="s">
        <v>57</v>
      </c>
      <c r="C2759" s="10" t="s">
        <v>11</v>
      </c>
      <c r="D2759" s="10" t="s">
        <v>2</v>
      </c>
      <c r="E2759" s="10" t="s">
        <v>9</v>
      </c>
      <c r="F2759">
        <v>18</v>
      </c>
      <c r="G2759">
        <v>3.1768546104431152</v>
      </c>
      <c r="H2759">
        <v>2.4937753677368164</v>
      </c>
      <c r="I2759">
        <v>100.125</v>
      </c>
      <c r="J2759">
        <v>0.13599415123462677</v>
      </c>
      <c r="K2759">
        <v>8707</v>
      </c>
      <c r="L2759">
        <v>8350.8213526</v>
      </c>
      <c r="M2759">
        <v>0.68307936191558838</v>
      </c>
      <c r="N2759">
        <v>0.50878924131393433</v>
      </c>
      <c r="O2759">
        <v>0.61176401376724243</v>
      </c>
      <c r="P2759">
        <v>0.68307936191558838</v>
      </c>
      <c r="Q2759">
        <v>0.75439471006393433</v>
      </c>
      <c r="R2759">
        <v>0.85736948251724243</v>
      </c>
      <c r="S2759" t="s">
        <v>39</v>
      </c>
      <c r="Z2759" s="3"/>
    </row>
    <row r="2760" spans="1:26" hidden="1" x14ac:dyDescent="0.25">
      <c r="A2760" s="10" t="str">
        <f t="shared" si="43"/>
        <v>2016Kern1-in-10August PeakPGE18</v>
      </c>
      <c r="B2760" s="10" t="s">
        <v>57</v>
      </c>
      <c r="C2760" s="10" t="s">
        <v>11</v>
      </c>
      <c r="D2760" s="10" t="s">
        <v>2</v>
      </c>
      <c r="E2760" s="10" t="s">
        <v>1</v>
      </c>
      <c r="F2760">
        <v>18</v>
      </c>
      <c r="G2760">
        <v>3.5685722827911377</v>
      </c>
      <c r="H2760">
        <v>2.7072720527648926</v>
      </c>
      <c r="I2760">
        <v>105.875</v>
      </c>
      <c r="J2760">
        <v>0.13599415123462677</v>
      </c>
      <c r="K2760">
        <v>8707</v>
      </c>
      <c r="L2760">
        <v>8350.8213526</v>
      </c>
      <c r="M2760">
        <v>0.86130023002624512</v>
      </c>
      <c r="N2760">
        <v>0.68701010942459106</v>
      </c>
      <c r="O2760">
        <v>0.78998488187789917</v>
      </c>
      <c r="P2760">
        <v>0.86130023002624512</v>
      </c>
      <c r="Q2760">
        <v>0.93261557817459106</v>
      </c>
      <c r="R2760">
        <v>1.0355902910232544</v>
      </c>
      <c r="S2760" t="s">
        <v>38</v>
      </c>
      <c r="Z2760" s="3"/>
    </row>
    <row r="2761" spans="1:26" hidden="1" x14ac:dyDescent="0.25">
      <c r="A2761" s="10" t="str">
        <f t="shared" si="43"/>
        <v>2016Kern1-in-2August PeakPGE18</v>
      </c>
      <c r="B2761" s="10" t="s">
        <v>57</v>
      </c>
      <c r="C2761" s="10" t="s">
        <v>11</v>
      </c>
      <c r="D2761" s="10" t="s">
        <v>2</v>
      </c>
      <c r="E2761" s="10" t="s">
        <v>9</v>
      </c>
      <c r="F2761">
        <v>18</v>
      </c>
      <c r="G2761">
        <v>3.3971960544586182</v>
      </c>
      <c r="H2761">
        <v>2.6255159378051758</v>
      </c>
      <c r="I2761">
        <v>102.75</v>
      </c>
      <c r="J2761">
        <v>0.13599415123462677</v>
      </c>
      <c r="K2761">
        <v>8707</v>
      </c>
      <c r="L2761">
        <v>8350.8213526</v>
      </c>
      <c r="M2761">
        <v>0.77168005704879761</v>
      </c>
      <c r="N2761">
        <v>0.59738993644714355</v>
      </c>
      <c r="O2761">
        <v>0.70036470890045166</v>
      </c>
      <c r="P2761">
        <v>0.77168005704879761</v>
      </c>
      <c r="Q2761">
        <v>0.84299540519714355</v>
      </c>
      <c r="R2761">
        <v>0.94597017765045166</v>
      </c>
      <c r="S2761" t="s">
        <v>38</v>
      </c>
      <c r="Z2761" s="3"/>
    </row>
    <row r="2762" spans="1:26" hidden="1" x14ac:dyDescent="0.25">
      <c r="A2762" s="10" t="str">
        <f t="shared" si="43"/>
        <v>2016Kern1-in-2August PeakCAISO19</v>
      </c>
      <c r="B2762" s="10" t="s">
        <v>57</v>
      </c>
      <c r="C2762" s="10" t="s">
        <v>11</v>
      </c>
      <c r="D2762" s="10" t="s">
        <v>2</v>
      </c>
      <c r="E2762" s="10" t="s">
        <v>9</v>
      </c>
      <c r="F2762">
        <v>19</v>
      </c>
      <c r="G2762">
        <v>3.1707425117492676</v>
      </c>
      <c r="H2762">
        <v>3.4180386066436768</v>
      </c>
      <c r="I2762">
        <v>99</v>
      </c>
      <c r="J2762">
        <v>0.11742977052927017</v>
      </c>
      <c r="K2762">
        <v>8707</v>
      </c>
      <c r="L2762">
        <v>8350.8213526</v>
      </c>
      <c r="M2762">
        <v>-0.24729609489440918</v>
      </c>
      <c r="N2762">
        <v>-0.39779409766197205</v>
      </c>
      <c r="O2762">
        <v>-0.30887627601623535</v>
      </c>
      <c r="P2762">
        <v>-0.24729609489440918</v>
      </c>
      <c r="Q2762">
        <v>-0.1857159286737442</v>
      </c>
      <c r="R2762">
        <v>-9.679809957742691E-2</v>
      </c>
      <c r="S2762" t="s">
        <v>39</v>
      </c>
      <c r="Z2762" s="3"/>
    </row>
    <row r="2763" spans="1:26" hidden="1" x14ac:dyDescent="0.25">
      <c r="A2763" s="10" t="str">
        <f t="shared" si="43"/>
        <v>2016Kern1-in-10August PeakCAISO19</v>
      </c>
      <c r="B2763" s="10" t="s">
        <v>57</v>
      </c>
      <c r="C2763" s="10" t="s">
        <v>11</v>
      </c>
      <c r="D2763" s="10" t="s">
        <v>2</v>
      </c>
      <c r="E2763" s="10" t="s">
        <v>1</v>
      </c>
      <c r="F2763">
        <v>19</v>
      </c>
      <c r="G2763">
        <v>3.5016200542449951</v>
      </c>
      <c r="H2763">
        <v>3.7749600410461426</v>
      </c>
      <c r="I2763">
        <v>104.5</v>
      </c>
      <c r="J2763">
        <v>0.11742977052927017</v>
      </c>
      <c r="K2763">
        <v>8707</v>
      </c>
      <c r="L2763">
        <v>8350.8213526</v>
      </c>
      <c r="M2763">
        <v>-0.27333998680114746</v>
      </c>
      <c r="N2763">
        <v>-0.42383798956871033</v>
      </c>
      <c r="O2763">
        <v>-0.33492016792297363</v>
      </c>
      <c r="P2763">
        <v>-0.27333998680114746</v>
      </c>
      <c r="Q2763">
        <v>-0.21175982058048248</v>
      </c>
      <c r="R2763">
        <v>-0.12284199148416519</v>
      </c>
      <c r="S2763" t="s">
        <v>39</v>
      </c>
      <c r="Z2763" s="3"/>
    </row>
    <row r="2764" spans="1:26" hidden="1" x14ac:dyDescent="0.25">
      <c r="A2764" s="10" t="str">
        <f t="shared" si="43"/>
        <v>2016Kern1-in-10August PeakPGE19</v>
      </c>
      <c r="B2764" s="10" t="s">
        <v>57</v>
      </c>
      <c r="C2764" s="10" t="s">
        <v>11</v>
      </c>
      <c r="D2764" s="10" t="s">
        <v>2</v>
      </c>
      <c r="E2764" s="10" t="s">
        <v>1</v>
      </c>
      <c r="F2764">
        <v>19</v>
      </c>
      <c r="G2764">
        <v>3.5617063045501709</v>
      </c>
      <c r="H2764">
        <v>3.8432836532592773</v>
      </c>
      <c r="I2764">
        <v>103.75</v>
      </c>
      <c r="J2764">
        <v>0.11742977052927017</v>
      </c>
      <c r="K2764">
        <v>8707</v>
      </c>
      <c r="L2764">
        <v>8350.8213526</v>
      </c>
      <c r="M2764">
        <v>-0.281577467918396</v>
      </c>
      <c r="N2764">
        <v>-0.43207547068595886</v>
      </c>
      <c r="O2764">
        <v>-0.34315764904022217</v>
      </c>
      <c r="P2764">
        <v>-0.281577467918396</v>
      </c>
      <c r="Q2764">
        <v>-0.21999730169773102</v>
      </c>
      <c r="R2764">
        <v>-0.13107948005199432</v>
      </c>
      <c r="S2764" t="s">
        <v>38</v>
      </c>
      <c r="Z2764" s="3"/>
    </row>
    <row r="2765" spans="1:26" hidden="1" x14ac:dyDescent="0.25">
      <c r="A2765" s="10" t="str">
        <f t="shared" si="43"/>
        <v>2016Kern1-in-2August PeakPGE19</v>
      </c>
      <c r="B2765" s="10" t="s">
        <v>57</v>
      </c>
      <c r="C2765" s="10" t="s">
        <v>11</v>
      </c>
      <c r="D2765" s="10" t="s">
        <v>2</v>
      </c>
      <c r="E2765" s="10" t="s">
        <v>9</v>
      </c>
      <c r="F2765">
        <v>19</v>
      </c>
      <c r="G2765">
        <v>3.3906598091125488</v>
      </c>
      <c r="H2765">
        <v>3.6599762439727783</v>
      </c>
      <c r="I2765">
        <v>100.375</v>
      </c>
      <c r="J2765">
        <v>0.11742977052927017</v>
      </c>
      <c r="K2765">
        <v>8707</v>
      </c>
      <c r="L2765">
        <v>8350.8213526</v>
      </c>
      <c r="M2765">
        <v>-0.2693164050579071</v>
      </c>
      <c r="N2765">
        <v>-0.41981440782546997</v>
      </c>
      <c r="O2765">
        <v>-0.33089658617973328</v>
      </c>
      <c r="P2765">
        <v>-0.2693164050579071</v>
      </c>
      <c r="Q2765">
        <v>-0.20773623883724213</v>
      </c>
      <c r="R2765">
        <v>-0.11881840974092484</v>
      </c>
      <c r="S2765" t="s">
        <v>38</v>
      </c>
      <c r="Z2765" s="3"/>
    </row>
    <row r="2766" spans="1:26" hidden="1" x14ac:dyDescent="0.25">
      <c r="A2766" s="10" t="str">
        <f t="shared" si="43"/>
        <v>2016Kern1-in-10August PeakCAISO20</v>
      </c>
      <c r="B2766" s="10" t="s">
        <v>57</v>
      </c>
      <c r="C2766" s="10" t="s">
        <v>11</v>
      </c>
      <c r="D2766" s="10" t="s">
        <v>2</v>
      </c>
      <c r="E2766" s="10" t="s">
        <v>1</v>
      </c>
      <c r="F2766">
        <v>20</v>
      </c>
      <c r="G2766">
        <v>3.3656501770019531</v>
      </c>
      <c r="H2766">
        <v>3.7796423435211182</v>
      </c>
      <c r="I2766">
        <v>102.625</v>
      </c>
      <c r="J2766">
        <v>7.6294809579849243E-2</v>
      </c>
      <c r="K2766">
        <v>8707</v>
      </c>
      <c r="L2766">
        <v>8350.8213526</v>
      </c>
      <c r="M2766">
        <v>-0.41399213671684265</v>
      </c>
      <c r="N2766">
        <v>-0.511771559715271</v>
      </c>
      <c r="O2766">
        <v>-0.45400112867355347</v>
      </c>
      <c r="P2766">
        <v>-0.41399213671684265</v>
      </c>
      <c r="Q2766">
        <v>-0.37398314476013184</v>
      </c>
      <c r="R2766">
        <v>-0.31621271371841431</v>
      </c>
      <c r="S2766" t="s">
        <v>39</v>
      </c>
      <c r="Z2766" s="3"/>
    </row>
    <row r="2767" spans="1:26" hidden="1" x14ac:dyDescent="0.25">
      <c r="A2767" s="10" t="str">
        <f t="shared" si="43"/>
        <v>2016Kern1-in-2August PeakCAISO20</v>
      </c>
      <c r="B2767" s="10" t="s">
        <v>57</v>
      </c>
      <c r="C2767" s="10" t="s">
        <v>11</v>
      </c>
      <c r="D2767" s="10" t="s">
        <v>2</v>
      </c>
      <c r="E2767" s="10" t="s">
        <v>9</v>
      </c>
      <c r="F2767">
        <v>20</v>
      </c>
      <c r="G2767">
        <v>3.0476207733154297</v>
      </c>
      <c r="H2767">
        <v>3.3840439319610596</v>
      </c>
      <c r="I2767">
        <v>95.5</v>
      </c>
      <c r="J2767">
        <v>7.6294809579849243E-2</v>
      </c>
      <c r="K2767">
        <v>8707</v>
      </c>
      <c r="L2767">
        <v>8350.8213526</v>
      </c>
      <c r="M2767">
        <v>-0.33642324805259705</v>
      </c>
      <c r="N2767">
        <v>-0.43420267105102539</v>
      </c>
      <c r="O2767">
        <v>-0.37643224000930786</v>
      </c>
      <c r="P2767">
        <v>-0.33642324805259705</v>
      </c>
      <c r="Q2767">
        <v>-0.29641425609588623</v>
      </c>
      <c r="R2767">
        <v>-0.2386438250541687</v>
      </c>
      <c r="S2767" t="s">
        <v>39</v>
      </c>
      <c r="Z2767" s="3"/>
    </row>
    <row r="2768" spans="1:26" hidden="1" x14ac:dyDescent="0.25">
      <c r="A2768" s="10" t="str">
        <f t="shared" si="43"/>
        <v>2016Kern1-in-10August PeakPGE20</v>
      </c>
      <c r="B2768" s="10" t="s">
        <v>57</v>
      </c>
      <c r="C2768" s="10" t="s">
        <v>11</v>
      </c>
      <c r="D2768" s="10" t="s">
        <v>2</v>
      </c>
      <c r="E2768" s="10" t="s">
        <v>1</v>
      </c>
      <c r="F2768">
        <v>20</v>
      </c>
      <c r="G2768">
        <v>3.423403263092041</v>
      </c>
      <c r="H2768">
        <v>3.8516590595245361</v>
      </c>
      <c r="I2768">
        <v>100.5</v>
      </c>
      <c r="J2768">
        <v>7.6294809579849243E-2</v>
      </c>
      <c r="K2768">
        <v>8707</v>
      </c>
      <c r="L2768">
        <v>8350.8213526</v>
      </c>
      <c r="M2768">
        <v>-0.42825576663017273</v>
      </c>
      <c r="N2768">
        <v>-0.52603518962860107</v>
      </c>
      <c r="O2768">
        <v>-0.46826475858688354</v>
      </c>
      <c r="P2768">
        <v>-0.42825576663017273</v>
      </c>
      <c r="Q2768">
        <v>-0.38824677467346191</v>
      </c>
      <c r="R2768">
        <v>-0.33047634363174438</v>
      </c>
      <c r="S2768" t="s">
        <v>38</v>
      </c>
      <c r="Z2768" s="3"/>
    </row>
    <row r="2769" spans="1:26" hidden="1" x14ac:dyDescent="0.25">
      <c r="A2769" s="10" t="str">
        <f t="shared" si="43"/>
        <v>2016Kern1-in-2August PeakPGE20</v>
      </c>
      <c r="B2769" s="10" t="s">
        <v>57</v>
      </c>
      <c r="C2769" s="10" t="s">
        <v>11</v>
      </c>
      <c r="D2769" s="10" t="s">
        <v>2</v>
      </c>
      <c r="E2769" s="10" t="s">
        <v>9</v>
      </c>
      <c r="F2769">
        <v>20</v>
      </c>
      <c r="G2769">
        <v>3.2589986324310303</v>
      </c>
      <c r="H2769">
        <v>3.6464409828186035</v>
      </c>
      <c r="I2769">
        <v>98.875</v>
      </c>
      <c r="J2769">
        <v>7.6294809579849243E-2</v>
      </c>
      <c r="K2769">
        <v>8707</v>
      </c>
      <c r="L2769">
        <v>8350.8213526</v>
      </c>
      <c r="M2769">
        <v>-0.38744243979454041</v>
      </c>
      <c r="N2769">
        <v>-0.48522186279296875</v>
      </c>
      <c r="O2769">
        <v>-0.42745143175125122</v>
      </c>
      <c r="P2769">
        <v>-0.38744243979454041</v>
      </c>
      <c r="Q2769">
        <v>-0.34743344783782959</v>
      </c>
      <c r="R2769">
        <v>-0.28966301679611206</v>
      </c>
      <c r="S2769" t="s">
        <v>38</v>
      </c>
      <c r="Z2769" s="3"/>
    </row>
    <row r="2770" spans="1:26" hidden="1" x14ac:dyDescent="0.25">
      <c r="A2770" s="10" t="str">
        <f t="shared" si="43"/>
        <v>2016Kern1-in-10August PeakCAISO21</v>
      </c>
      <c r="B2770" s="10" t="s">
        <v>57</v>
      </c>
      <c r="C2770" s="10" t="s">
        <v>11</v>
      </c>
      <c r="D2770" s="10" t="s">
        <v>2</v>
      </c>
      <c r="E2770" s="10" t="s">
        <v>1</v>
      </c>
      <c r="F2770">
        <v>21</v>
      </c>
      <c r="G2770">
        <v>3.1759028434753418</v>
      </c>
      <c r="H2770">
        <v>3.4585511684417725</v>
      </c>
      <c r="I2770">
        <v>99.125</v>
      </c>
      <c r="J2770">
        <v>7.6630406081676483E-2</v>
      </c>
      <c r="K2770">
        <v>8707</v>
      </c>
      <c r="L2770">
        <v>8350.8213526</v>
      </c>
      <c r="M2770">
        <v>-0.28264829516410828</v>
      </c>
      <c r="N2770">
        <v>-0.38085782527923584</v>
      </c>
      <c r="O2770">
        <v>-0.32283326983451843</v>
      </c>
      <c r="P2770">
        <v>-0.28264829516410828</v>
      </c>
      <c r="Q2770">
        <v>-0.24246330559253693</v>
      </c>
      <c r="R2770">
        <v>-0.18443876504898071</v>
      </c>
      <c r="S2770" t="s">
        <v>39</v>
      </c>
      <c r="Z2770" s="3"/>
    </row>
    <row r="2771" spans="1:26" hidden="1" x14ac:dyDescent="0.25">
      <c r="A2771" s="10" t="str">
        <f t="shared" si="43"/>
        <v>2016Kern1-in-2August PeakCAISO21</v>
      </c>
      <c r="B2771" s="10" t="s">
        <v>57</v>
      </c>
      <c r="C2771" s="10" t="s">
        <v>11</v>
      </c>
      <c r="D2771" s="10" t="s">
        <v>2</v>
      </c>
      <c r="E2771" s="10" t="s">
        <v>9</v>
      </c>
      <c r="F2771">
        <v>21</v>
      </c>
      <c r="G2771">
        <v>2.8758029937744141</v>
      </c>
      <c r="H2771">
        <v>3.0926251411437988</v>
      </c>
      <c r="I2771">
        <v>92</v>
      </c>
      <c r="J2771">
        <v>7.6630406081676483E-2</v>
      </c>
      <c r="K2771">
        <v>8707</v>
      </c>
      <c r="L2771">
        <v>8350.8213526</v>
      </c>
      <c r="M2771">
        <v>-0.21682216227054596</v>
      </c>
      <c r="N2771">
        <v>-0.31503167748451233</v>
      </c>
      <c r="O2771">
        <v>-0.25700715184211731</v>
      </c>
      <c r="P2771">
        <v>-0.21682216227054596</v>
      </c>
      <c r="Q2771">
        <v>-0.17663717269897461</v>
      </c>
      <c r="R2771">
        <v>-0.1186126321554184</v>
      </c>
      <c r="S2771" t="s">
        <v>39</v>
      </c>
      <c r="Z2771" s="3"/>
    </row>
    <row r="2772" spans="1:26" hidden="1" x14ac:dyDescent="0.25">
      <c r="A2772" s="10" t="str">
        <f t="shared" si="43"/>
        <v>2016Kern1-in-10August PeakPGE21</v>
      </c>
      <c r="B2772" s="10" t="s">
        <v>57</v>
      </c>
      <c r="C2772" s="10" t="s">
        <v>11</v>
      </c>
      <c r="D2772" s="10" t="s">
        <v>2</v>
      </c>
      <c r="E2772" s="10" t="s">
        <v>1</v>
      </c>
      <c r="F2772">
        <v>21</v>
      </c>
      <c r="G2772">
        <v>3.2303998470306396</v>
      </c>
      <c r="H2772">
        <v>3.532583475112915</v>
      </c>
      <c r="I2772">
        <v>97</v>
      </c>
      <c r="J2772">
        <v>7.6630406081676483E-2</v>
      </c>
      <c r="K2772">
        <v>8707</v>
      </c>
      <c r="L2772">
        <v>8350.8213526</v>
      </c>
      <c r="M2772">
        <v>-0.30218365788459778</v>
      </c>
      <c r="N2772">
        <v>-0.40039318799972534</v>
      </c>
      <c r="O2772">
        <v>-0.34236863255500793</v>
      </c>
      <c r="P2772">
        <v>-0.30218365788459778</v>
      </c>
      <c r="Q2772">
        <v>-0.26199868321418762</v>
      </c>
      <c r="R2772">
        <v>-0.20397412776947021</v>
      </c>
      <c r="S2772" t="s">
        <v>38</v>
      </c>
      <c r="Z2772" s="3"/>
    </row>
    <row r="2773" spans="1:26" hidden="1" x14ac:dyDescent="0.25">
      <c r="A2773" s="10" t="str">
        <f t="shared" si="43"/>
        <v>2016Kern1-in-2August PeakPGE21</v>
      </c>
      <c r="B2773" s="10" t="s">
        <v>57</v>
      </c>
      <c r="C2773" s="10" t="s">
        <v>11</v>
      </c>
      <c r="D2773" s="10" t="s">
        <v>2</v>
      </c>
      <c r="E2773" s="10" t="s">
        <v>9</v>
      </c>
      <c r="F2773">
        <v>21</v>
      </c>
      <c r="G2773">
        <v>3.0752639770507813</v>
      </c>
      <c r="H2773">
        <v>3.3391625881195068</v>
      </c>
      <c r="I2773">
        <v>95</v>
      </c>
      <c r="J2773">
        <v>7.6630406081676483E-2</v>
      </c>
      <c r="K2773">
        <v>8707</v>
      </c>
      <c r="L2773">
        <v>8350.8213526</v>
      </c>
      <c r="M2773">
        <v>-0.26389870047569275</v>
      </c>
      <c r="N2773">
        <v>-0.36210823059082031</v>
      </c>
      <c r="O2773">
        <v>-0.30408367514610291</v>
      </c>
      <c r="P2773">
        <v>-0.26389870047569275</v>
      </c>
      <c r="Q2773">
        <v>-0.2237137109041214</v>
      </c>
      <c r="R2773">
        <v>-0.16568917036056519</v>
      </c>
      <c r="S2773" t="s">
        <v>38</v>
      </c>
      <c r="Z2773" s="3"/>
    </row>
    <row r="2774" spans="1:26" hidden="1" x14ac:dyDescent="0.25">
      <c r="A2774" s="10" t="str">
        <f t="shared" si="43"/>
        <v>2016Kern1-in-2August PeakCAISO22</v>
      </c>
      <c r="B2774" s="10" t="s">
        <v>57</v>
      </c>
      <c r="C2774" s="10" t="s">
        <v>11</v>
      </c>
      <c r="D2774" s="10" t="s">
        <v>2</v>
      </c>
      <c r="E2774" s="10" t="s">
        <v>9</v>
      </c>
      <c r="F2774">
        <v>22</v>
      </c>
      <c r="G2774">
        <v>2.6060974597930908</v>
      </c>
      <c r="H2774">
        <v>2.7482638359069824</v>
      </c>
      <c r="I2774">
        <v>88.625</v>
      </c>
      <c r="J2774">
        <v>6.3674606382846832E-2</v>
      </c>
      <c r="K2774">
        <v>8707</v>
      </c>
      <c r="L2774">
        <v>8350.8213526</v>
      </c>
      <c r="M2774">
        <v>-0.14216646552085876</v>
      </c>
      <c r="N2774">
        <v>-0.2237718403339386</v>
      </c>
      <c r="O2774">
        <v>-0.17555743455886841</v>
      </c>
      <c r="P2774">
        <v>-0.14216646552085876</v>
      </c>
      <c r="Q2774">
        <v>-0.10877550393342972</v>
      </c>
      <c r="R2774">
        <v>-6.0561090707778931E-2</v>
      </c>
      <c r="S2774" t="s">
        <v>39</v>
      </c>
      <c r="Z2774" s="3"/>
    </row>
    <row r="2775" spans="1:26" hidden="1" x14ac:dyDescent="0.25">
      <c r="A2775" s="10" t="str">
        <f t="shared" si="43"/>
        <v>2016Kern1-in-10August PeakCAISO22</v>
      </c>
      <c r="B2775" s="10" t="s">
        <v>57</v>
      </c>
      <c r="C2775" s="10" t="s">
        <v>11</v>
      </c>
      <c r="D2775" s="10" t="s">
        <v>2</v>
      </c>
      <c r="E2775" s="10" t="s">
        <v>1</v>
      </c>
      <c r="F2775">
        <v>22</v>
      </c>
      <c r="G2775">
        <v>2.8780524730682373</v>
      </c>
      <c r="H2775">
        <v>3.0781638622283936</v>
      </c>
      <c r="I2775">
        <v>96.25</v>
      </c>
      <c r="J2775">
        <v>6.3674606382846832E-2</v>
      </c>
      <c r="K2775">
        <v>8707</v>
      </c>
      <c r="L2775">
        <v>8350.8213526</v>
      </c>
      <c r="M2775">
        <v>-0.20011141896247864</v>
      </c>
      <c r="N2775">
        <v>-0.28171679377555847</v>
      </c>
      <c r="O2775">
        <v>-0.23350238800048828</v>
      </c>
      <c r="P2775">
        <v>-0.20011141896247864</v>
      </c>
      <c r="Q2775">
        <v>-0.16672044992446899</v>
      </c>
      <c r="R2775">
        <v>-0.1185060441493988</v>
      </c>
      <c r="S2775" t="s">
        <v>39</v>
      </c>
      <c r="Z2775" s="3"/>
    </row>
    <row r="2776" spans="1:26" hidden="1" x14ac:dyDescent="0.25">
      <c r="A2776" s="10" t="str">
        <f t="shared" si="43"/>
        <v>2016Kern1-in-2August PeakPGE22</v>
      </c>
      <c r="B2776" s="10" t="s">
        <v>57</v>
      </c>
      <c r="C2776" s="10" t="s">
        <v>11</v>
      </c>
      <c r="D2776" s="10" t="s">
        <v>2</v>
      </c>
      <c r="E2776" s="10" t="s">
        <v>9</v>
      </c>
      <c r="F2776">
        <v>22</v>
      </c>
      <c r="G2776">
        <v>2.7868518829345703</v>
      </c>
      <c r="H2776">
        <v>2.9717624187469482</v>
      </c>
      <c r="I2776">
        <v>92.125</v>
      </c>
      <c r="J2776">
        <v>6.3674606382846832E-2</v>
      </c>
      <c r="K2776">
        <v>8707</v>
      </c>
      <c r="L2776">
        <v>8350.8213526</v>
      </c>
      <c r="M2776">
        <v>-0.18491043150424957</v>
      </c>
      <c r="N2776">
        <v>-0.2665158212184906</v>
      </c>
      <c r="O2776">
        <v>-0.21830140054225922</v>
      </c>
      <c r="P2776">
        <v>-0.18491043150424957</v>
      </c>
      <c r="Q2776">
        <v>-0.15151946246623993</v>
      </c>
      <c r="R2776">
        <v>-0.10330505669116974</v>
      </c>
      <c r="S2776" t="s">
        <v>38</v>
      </c>
      <c r="Z2776" s="3"/>
    </row>
    <row r="2777" spans="1:26" hidden="1" x14ac:dyDescent="0.25">
      <c r="A2777" s="10" t="str">
        <f t="shared" si="43"/>
        <v>2016Kern1-in-10August PeakPGE22</v>
      </c>
      <c r="B2777" s="10" t="s">
        <v>57</v>
      </c>
      <c r="C2777" s="10" t="s">
        <v>11</v>
      </c>
      <c r="D2777" s="10" t="s">
        <v>2</v>
      </c>
      <c r="E2777" s="10" t="s">
        <v>1</v>
      </c>
      <c r="F2777">
        <v>22</v>
      </c>
      <c r="G2777">
        <v>2.9274387359619141</v>
      </c>
      <c r="H2777">
        <v>3.1488523483276367</v>
      </c>
      <c r="I2777">
        <v>94.125</v>
      </c>
      <c r="J2777">
        <v>6.3674606382846832E-2</v>
      </c>
      <c r="K2777">
        <v>8707</v>
      </c>
      <c r="L2777">
        <v>8350.8213526</v>
      </c>
      <c r="M2777">
        <v>-0.22141370177268982</v>
      </c>
      <c r="N2777">
        <v>-0.30301907658576965</v>
      </c>
      <c r="O2777">
        <v>-0.25480467081069946</v>
      </c>
      <c r="P2777">
        <v>-0.22141370177268982</v>
      </c>
      <c r="Q2777">
        <v>-0.18802273273468018</v>
      </c>
      <c r="R2777">
        <v>-0.13980832695960999</v>
      </c>
      <c r="S2777" t="s">
        <v>38</v>
      </c>
      <c r="Z2777" s="3"/>
    </row>
    <row r="2778" spans="1:26" hidden="1" x14ac:dyDescent="0.25">
      <c r="A2778" s="10" t="str">
        <f t="shared" si="43"/>
        <v>2016Kern1-in-2August PeakCAISO23</v>
      </c>
      <c r="B2778" s="10" t="s">
        <v>57</v>
      </c>
      <c r="C2778" s="10" t="s">
        <v>11</v>
      </c>
      <c r="D2778" s="10" t="s">
        <v>2</v>
      </c>
      <c r="E2778" s="10" t="s">
        <v>9</v>
      </c>
      <c r="F2778">
        <v>23</v>
      </c>
      <c r="G2778">
        <v>2.1950802803039551</v>
      </c>
      <c r="H2778">
        <v>2.2943105697631836</v>
      </c>
      <c r="I2778">
        <v>86</v>
      </c>
      <c r="J2778">
        <v>5.8387260884046555E-2</v>
      </c>
      <c r="K2778">
        <v>8707</v>
      </c>
      <c r="L2778">
        <v>8350.8213526</v>
      </c>
      <c r="M2778">
        <v>-9.9230334162712097E-2</v>
      </c>
      <c r="N2778">
        <v>-0.17405945062637329</v>
      </c>
      <c r="O2778">
        <v>-0.12984861433506012</v>
      </c>
      <c r="P2778">
        <v>-9.9230334162712097E-2</v>
      </c>
      <c r="Q2778">
        <v>-6.8612053990364075E-2</v>
      </c>
      <c r="R2778">
        <v>-2.4401221424341202E-2</v>
      </c>
      <c r="S2778" t="s">
        <v>39</v>
      </c>
      <c r="Z2778" s="3"/>
    </row>
    <row r="2779" spans="1:26" hidden="1" x14ac:dyDescent="0.25">
      <c r="A2779" s="10" t="str">
        <f t="shared" si="43"/>
        <v>2016Kern1-in-10August PeakCAISO23</v>
      </c>
      <c r="B2779" s="10" t="s">
        <v>57</v>
      </c>
      <c r="C2779" s="10" t="s">
        <v>11</v>
      </c>
      <c r="D2779" s="10" t="s">
        <v>2</v>
      </c>
      <c r="E2779" s="10" t="s">
        <v>1</v>
      </c>
      <c r="F2779">
        <v>23</v>
      </c>
      <c r="G2779">
        <v>2.4241442680358887</v>
      </c>
      <c r="H2779">
        <v>2.5624029636383057</v>
      </c>
      <c r="I2779">
        <v>92.875</v>
      </c>
      <c r="J2779">
        <v>5.8387260884046555E-2</v>
      </c>
      <c r="K2779">
        <v>8707</v>
      </c>
      <c r="L2779">
        <v>8350.8213526</v>
      </c>
      <c r="M2779">
        <v>-0.13825879991054535</v>
      </c>
      <c r="N2779">
        <v>-0.21308791637420654</v>
      </c>
      <c r="O2779">
        <v>-0.16887708008289337</v>
      </c>
      <c r="P2779">
        <v>-0.13825879991054535</v>
      </c>
      <c r="Q2779">
        <v>-0.10764051973819733</v>
      </c>
      <c r="R2779">
        <v>-6.3429683446884155E-2</v>
      </c>
      <c r="S2779" t="s">
        <v>39</v>
      </c>
      <c r="Z2779" s="3"/>
    </row>
    <row r="2780" spans="1:26" hidden="1" x14ac:dyDescent="0.25">
      <c r="A2780" s="10" t="str">
        <f t="shared" si="43"/>
        <v>2016Kern1-in-10August PeakPGE23</v>
      </c>
      <c r="B2780" s="10" t="s">
        <v>57</v>
      </c>
      <c r="C2780" s="10" t="s">
        <v>11</v>
      </c>
      <c r="D2780" s="10" t="s">
        <v>2</v>
      </c>
      <c r="E2780" s="10" t="s">
        <v>1</v>
      </c>
      <c r="F2780">
        <v>23</v>
      </c>
      <c r="G2780">
        <v>2.4657416343688965</v>
      </c>
      <c r="H2780">
        <v>2.6130023002624512</v>
      </c>
      <c r="I2780">
        <v>92.125</v>
      </c>
      <c r="J2780">
        <v>5.8387260884046555E-2</v>
      </c>
      <c r="K2780">
        <v>8707</v>
      </c>
      <c r="L2780">
        <v>8350.8213526</v>
      </c>
      <c r="M2780">
        <v>-0.14726078510284424</v>
      </c>
      <c r="N2780">
        <v>-0.22208990156650543</v>
      </c>
      <c r="O2780">
        <v>-0.17787906527519226</v>
      </c>
      <c r="P2780">
        <v>-0.14726078510284424</v>
      </c>
      <c r="Q2780">
        <v>-0.11664250493049622</v>
      </c>
      <c r="R2780">
        <v>-7.2431668639183044E-2</v>
      </c>
      <c r="S2780" t="s">
        <v>38</v>
      </c>
      <c r="Z2780" s="3"/>
    </row>
    <row r="2781" spans="1:26" hidden="1" x14ac:dyDescent="0.25">
      <c r="A2781" s="10" t="str">
        <f t="shared" si="43"/>
        <v>2016Kern1-in-2August PeakPGE23</v>
      </c>
      <c r="B2781" s="10" t="s">
        <v>57</v>
      </c>
      <c r="C2781" s="10" t="s">
        <v>11</v>
      </c>
      <c r="D2781" s="10" t="s">
        <v>2</v>
      </c>
      <c r="E2781" s="10" t="s">
        <v>9</v>
      </c>
      <c r="F2781">
        <v>23</v>
      </c>
      <c r="G2781">
        <v>2.3473272323608398</v>
      </c>
      <c r="H2781">
        <v>2.4732406139373779</v>
      </c>
      <c r="I2781">
        <v>89.5</v>
      </c>
      <c r="J2781">
        <v>5.8387260884046555E-2</v>
      </c>
      <c r="K2781">
        <v>8707</v>
      </c>
      <c r="L2781">
        <v>8350.8213526</v>
      </c>
      <c r="M2781">
        <v>-0.12591348588466644</v>
      </c>
      <c r="N2781">
        <v>-0.20074260234832764</v>
      </c>
      <c r="O2781">
        <v>-0.15653176605701447</v>
      </c>
      <c r="P2781">
        <v>-0.12591348588466644</v>
      </c>
      <c r="Q2781">
        <v>-9.529520571231842E-2</v>
      </c>
      <c r="R2781">
        <v>-5.1084373146295547E-2</v>
      </c>
      <c r="S2781" t="s">
        <v>38</v>
      </c>
      <c r="Z2781" s="3"/>
    </row>
    <row r="2782" spans="1:26" hidden="1" x14ac:dyDescent="0.25">
      <c r="A2782" s="10" t="str">
        <f t="shared" si="43"/>
        <v>2016Kern1-in-2August PeakCAISO24</v>
      </c>
      <c r="B2782" s="10" t="s">
        <v>57</v>
      </c>
      <c r="C2782" s="10" t="s">
        <v>11</v>
      </c>
      <c r="D2782" s="10" t="s">
        <v>2</v>
      </c>
      <c r="E2782" s="10" t="s">
        <v>9</v>
      </c>
      <c r="F2782">
        <v>24</v>
      </c>
      <c r="G2782">
        <v>1.7934455871582031</v>
      </c>
      <c r="H2782">
        <v>1.8721024990081787</v>
      </c>
      <c r="I2782">
        <v>83.125</v>
      </c>
      <c r="J2782">
        <v>4.4309847056865692E-2</v>
      </c>
      <c r="K2782">
        <v>8707</v>
      </c>
      <c r="L2782">
        <v>8350.8213526</v>
      </c>
      <c r="M2782">
        <v>-7.8656882047653198E-2</v>
      </c>
      <c r="N2782">
        <v>-0.13544438779354095</v>
      </c>
      <c r="O2782">
        <v>-0.10189296305179596</v>
      </c>
      <c r="P2782">
        <v>-7.8656882047653198E-2</v>
      </c>
      <c r="Q2782">
        <v>-5.5420797318220139E-2</v>
      </c>
      <c r="R2782">
        <v>-2.186938188970089E-2</v>
      </c>
      <c r="S2782" t="s">
        <v>39</v>
      </c>
      <c r="Z2782" s="3"/>
    </row>
    <row r="2783" spans="1:26" hidden="1" x14ac:dyDescent="0.25">
      <c r="A2783" s="10" t="str">
        <f t="shared" si="43"/>
        <v>2016Kern1-in-10August PeakCAISO24</v>
      </c>
      <c r="B2783" s="10" t="s">
        <v>57</v>
      </c>
      <c r="C2783" s="10" t="s">
        <v>11</v>
      </c>
      <c r="D2783" s="10" t="s">
        <v>2</v>
      </c>
      <c r="E2783" s="10" t="s">
        <v>1</v>
      </c>
      <c r="F2783">
        <v>24</v>
      </c>
      <c r="G2783">
        <v>1.9805977344512939</v>
      </c>
      <c r="H2783">
        <v>2.0886964797973633</v>
      </c>
      <c r="I2783">
        <v>90.625</v>
      </c>
      <c r="J2783">
        <v>4.4309847056865692E-2</v>
      </c>
      <c r="K2783">
        <v>8707</v>
      </c>
      <c r="L2783">
        <v>8350.8213526</v>
      </c>
      <c r="M2783">
        <v>-0.1080988422036171</v>
      </c>
      <c r="N2783">
        <v>-0.16488634049892426</v>
      </c>
      <c r="O2783">
        <v>-0.13133493065834045</v>
      </c>
      <c r="P2783">
        <v>-0.1080988422036171</v>
      </c>
      <c r="Q2783">
        <v>-8.4862761199474335E-2</v>
      </c>
      <c r="R2783">
        <v>-5.1311343908309937E-2</v>
      </c>
      <c r="S2783" t="s">
        <v>39</v>
      </c>
      <c r="Z2783" s="3"/>
    </row>
    <row r="2784" spans="1:26" hidden="1" x14ac:dyDescent="0.25">
      <c r="A2784" s="10" t="str">
        <f t="shared" si="43"/>
        <v>2016Kern1-in-10August PeakPGE24</v>
      </c>
      <c r="B2784" s="10" t="s">
        <v>57</v>
      </c>
      <c r="C2784" s="10" t="s">
        <v>11</v>
      </c>
      <c r="D2784" s="10" t="s">
        <v>2</v>
      </c>
      <c r="E2784" s="10" t="s">
        <v>1</v>
      </c>
      <c r="F2784">
        <v>24</v>
      </c>
      <c r="G2784">
        <v>2.0145838260650635</v>
      </c>
      <c r="H2784">
        <v>2.1273622512817383</v>
      </c>
      <c r="I2784">
        <v>90</v>
      </c>
      <c r="J2784">
        <v>4.4309847056865692E-2</v>
      </c>
      <c r="K2784">
        <v>8707</v>
      </c>
      <c r="L2784">
        <v>8350.8213526</v>
      </c>
      <c r="M2784">
        <v>-0.11277833580970764</v>
      </c>
      <c r="N2784">
        <v>-0.1695658415555954</v>
      </c>
      <c r="O2784">
        <v>-0.1360144168138504</v>
      </c>
      <c r="P2784">
        <v>-0.11277833580970764</v>
      </c>
      <c r="Q2784">
        <v>-8.954225480556488E-2</v>
      </c>
      <c r="R2784">
        <v>-5.5990837514400482E-2</v>
      </c>
      <c r="S2784" t="s">
        <v>38</v>
      </c>
      <c r="Z2784" s="3"/>
    </row>
    <row r="2785" spans="1:26" hidden="1" x14ac:dyDescent="0.25">
      <c r="A2785" s="10" t="str">
        <f t="shared" si="43"/>
        <v>2016Kern1-in-2August PeakPGE24</v>
      </c>
      <c r="B2785" s="10" t="s">
        <v>57</v>
      </c>
      <c r="C2785" s="10" t="s">
        <v>11</v>
      </c>
      <c r="D2785" s="10" t="s">
        <v>2</v>
      </c>
      <c r="E2785" s="10" t="s">
        <v>9</v>
      </c>
      <c r="F2785">
        <v>24</v>
      </c>
      <c r="G2785">
        <v>1.9178359508514404</v>
      </c>
      <c r="H2785">
        <v>2.0155904293060303</v>
      </c>
      <c r="I2785">
        <v>87.375</v>
      </c>
      <c r="J2785">
        <v>4.4309847056865692E-2</v>
      </c>
      <c r="K2785">
        <v>8707</v>
      </c>
      <c r="L2785">
        <v>8350.8213526</v>
      </c>
      <c r="M2785">
        <v>-9.7754582762718201E-2</v>
      </c>
      <c r="N2785">
        <v>-0.15454208850860596</v>
      </c>
      <c r="O2785">
        <v>-0.12099066376686096</v>
      </c>
      <c r="P2785">
        <v>-9.7754582762718201E-2</v>
      </c>
      <c r="Q2785">
        <v>-7.4518501758575439E-2</v>
      </c>
      <c r="R2785">
        <v>-4.0967084467411041E-2</v>
      </c>
      <c r="S2785" t="s">
        <v>38</v>
      </c>
      <c r="Z2785" s="3"/>
    </row>
    <row r="2786" spans="1:26" hidden="1" x14ac:dyDescent="0.25">
      <c r="A2786" s="10" t="str">
        <f t="shared" si="43"/>
        <v>2016Kern1-in-10July PeakCAISO1</v>
      </c>
      <c r="B2786" s="10" t="s">
        <v>57</v>
      </c>
      <c r="C2786" s="10" t="s">
        <v>11</v>
      </c>
      <c r="D2786" s="10" t="s">
        <v>3</v>
      </c>
      <c r="E2786" s="10" t="s">
        <v>1</v>
      </c>
      <c r="F2786">
        <v>1</v>
      </c>
      <c r="G2786">
        <v>1.5548454523086548</v>
      </c>
      <c r="H2786">
        <v>1.5548454523086548</v>
      </c>
      <c r="I2786">
        <v>88.5</v>
      </c>
      <c r="J2786">
        <v>0</v>
      </c>
      <c r="K2786">
        <v>8707</v>
      </c>
      <c r="L2786">
        <v>8330.0238945000001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 t="s">
        <v>39</v>
      </c>
      <c r="Z2786" s="3"/>
    </row>
    <row r="2787" spans="1:26" hidden="1" x14ac:dyDescent="0.25">
      <c r="A2787" s="10" t="str">
        <f t="shared" si="43"/>
        <v>2016Kern1-in-2July PeakCAISO1</v>
      </c>
      <c r="B2787" s="10" t="s">
        <v>57</v>
      </c>
      <c r="C2787" s="10" t="s">
        <v>11</v>
      </c>
      <c r="D2787" s="10" t="s">
        <v>3</v>
      </c>
      <c r="E2787" s="10" t="s">
        <v>9</v>
      </c>
      <c r="F2787">
        <v>1</v>
      </c>
      <c r="G2787">
        <v>1.5285376310348511</v>
      </c>
      <c r="H2787">
        <v>1.5285376310348511</v>
      </c>
      <c r="I2787">
        <v>86.75</v>
      </c>
      <c r="J2787">
        <v>0</v>
      </c>
      <c r="K2787">
        <v>8707</v>
      </c>
      <c r="L2787">
        <v>8330.0238945000001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 t="s">
        <v>39</v>
      </c>
      <c r="Z2787" s="3"/>
    </row>
    <row r="2788" spans="1:26" hidden="1" x14ac:dyDescent="0.25">
      <c r="A2788" s="10" t="str">
        <f t="shared" si="43"/>
        <v>2016Kern1-in-10July PeakPGE1</v>
      </c>
      <c r="B2788" s="10" t="s">
        <v>57</v>
      </c>
      <c r="C2788" s="10" t="s">
        <v>11</v>
      </c>
      <c r="D2788" s="10" t="s">
        <v>3</v>
      </c>
      <c r="E2788" s="10" t="s">
        <v>1</v>
      </c>
      <c r="F2788">
        <v>1</v>
      </c>
      <c r="G2788">
        <v>1.5978785753250122</v>
      </c>
      <c r="H2788">
        <v>1.5978785753250122</v>
      </c>
      <c r="I2788">
        <v>88.75</v>
      </c>
      <c r="J2788">
        <v>0</v>
      </c>
      <c r="K2788">
        <v>8707</v>
      </c>
      <c r="L2788">
        <v>8330.0238945000001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 t="s">
        <v>38</v>
      </c>
      <c r="Z2788" s="3"/>
    </row>
    <row r="2789" spans="1:26" hidden="1" x14ac:dyDescent="0.25">
      <c r="A2789" s="10" t="str">
        <f t="shared" si="43"/>
        <v>2016Kern1-in-2July PeakPGE1</v>
      </c>
      <c r="B2789" s="10" t="s">
        <v>57</v>
      </c>
      <c r="C2789" s="10" t="s">
        <v>11</v>
      </c>
      <c r="D2789" s="10" t="s">
        <v>3</v>
      </c>
      <c r="E2789" s="10" t="s">
        <v>9</v>
      </c>
      <c r="F2789">
        <v>1</v>
      </c>
      <c r="G2789">
        <v>1.5025781393051147</v>
      </c>
      <c r="H2789">
        <v>1.5025781393051147</v>
      </c>
      <c r="I2789">
        <v>84.25</v>
      </c>
      <c r="J2789">
        <v>0</v>
      </c>
      <c r="K2789">
        <v>8707</v>
      </c>
      <c r="L2789">
        <v>8330.0238945000001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 t="s">
        <v>38</v>
      </c>
      <c r="Z2789" s="3"/>
    </row>
    <row r="2790" spans="1:26" hidden="1" x14ac:dyDescent="0.25">
      <c r="A2790" s="10" t="str">
        <f t="shared" si="43"/>
        <v>2016Kern1-in-10July PeakCAISO2</v>
      </c>
      <c r="B2790" s="10" t="s">
        <v>57</v>
      </c>
      <c r="C2790" s="10" t="s">
        <v>11</v>
      </c>
      <c r="D2790" s="10" t="s">
        <v>3</v>
      </c>
      <c r="E2790" s="10" t="s">
        <v>1</v>
      </c>
      <c r="F2790">
        <v>2</v>
      </c>
      <c r="G2790">
        <v>1.3314943313598633</v>
      </c>
      <c r="H2790">
        <v>1.3314943313598633</v>
      </c>
      <c r="I2790">
        <v>84.875</v>
      </c>
      <c r="J2790">
        <v>0</v>
      </c>
      <c r="K2790">
        <v>8707</v>
      </c>
      <c r="L2790">
        <v>8330.0238945000001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 t="s">
        <v>39</v>
      </c>
      <c r="Z2790" s="3"/>
    </row>
    <row r="2791" spans="1:26" hidden="1" x14ac:dyDescent="0.25">
      <c r="A2791" s="10" t="str">
        <f t="shared" si="43"/>
        <v>2016Kern1-in-2July PeakCAISO2</v>
      </c>
      <c r="B2791" s="10" t="s">
        <v>57</v>
      </c>
      <c r="C2791" s="10" t="s">
        <v>11</v>
      </c>
      <c r="D2791" s="10" t="s">
        <v>3</v>
      </c>
      <c r="E2791" s="10" t="s">
        <v>9</v>
      </c>
      <c r="F2791">
        <v>2</v>
      </c>
      <c r="G2791">
        <v>1.3089655637741089</v>
      </c>
      <c r="H2791">
        <v>1.3089655637741089</v>
      </c>
      <c r="I2791">
        <v>84.75</v>
      </c>
      <c r="J2791">
        <v>0</v>
      </c>
      <c r="K2791">
        <v>8707</v>
      </c>
      <c r="L2791">
        <v>8330.0238945000001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 t="s">
        <v>39</v>
      </c>
      <c r="Z2791" s="3"/>
    </row>
    <row r="2792" spans="1:26" hidden="1" x14ac:dyDescent="0.25">
      <c r="A2792" s="10" t="str">
        <f t="shared" si="43"/>
        <v>2016Kern1-in-2July PeakPGE2</v>
      </c>
      <c r="B2792" s="10" t="s">
        <v>57</v>
      </c>
      <c r="C2792" s="10" t="s">
        <v>11</v>
      </c>
      <c r="D2792" s="10" t="s">
        <v>3</v>
      </c>
      <c r="E2792" s="10" t="s">
        <v>9</v>
      </c>
      <c r="F2792">
        <v>2</v>
      </c>
      <c r="G2792">
        <v>1.2867351770401001</v>
      </c>
      <c r="H2792">
        <v>1.2867351770401001</v>
      </c>
      <c r="I2792">
        <v>82.5</v>
      </c>
      <c r="J2792">
        <v>0</v>
      </c>
      <c r="K2792">
        <v>8707</v>
      </c>
      <c r="L2792">
        <v>8330.0238945000001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 t="s">
        <v>38</v>
      </c>
      <c r="Z2792" s="3"/>
    </row>
    <row r="2793" spans="1:26" hidden="1" x14ac:dyDescent="0.25">
      <c r="A2793" s="10" t="str">
        <f t="shared" si="43"/>
        <v>2016Kern1-in-10July PeakPGE2</v>
      </c>
      <c r="B2793" s="10" t="s">
        <v>57</v>
      </c>
      <c r="C2793" s="10" t="s">
        <v>11</v>
      </c>
      <c r="D2793" s="10" t="s">
        <v>3</v>
      </c>
      <c r="E2793" s="10" t="s">
        <v>1</v>
      </c>
      <c r="F2793">
        <v>2</v>
      </c>
      <c r="G2793">
        <v>1.3683458566665649</v>
      </c>
      <c r="H2793">
        <v>1.3683458566665649</v>
      </c>
      <c r="I2793">
        <v>87.25</v>
      </c>
      <c r="J2793">
        <v>0</v>
      </c>
      <c r="K2793">
        <v>8707</v>
      </c>
      <c r="L2793">
        <v>8330.0238945000001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 t="s">
        <v>38</v>
      </c>
      <c r="Z2793" s="3"/>
    </row>
    <row r="2794" spans="1:26" hidden="1" x14ac:dyDescent="0.25">
      <c r="A2794" s="10" t="str">
        <f t="shared" si="43"/>
        <v>2016Kern1-in-10July PeakCAISO3</v>
      </c>
      <c r="B2794" s="10" t="s">
        <v>57</v>
      </c>
      <c r="C2794" s="10" t="s">
        <v>11</v>
      </c>
      <c r="D2794" s="10" t="s">
        <v>3</v>
      </c>
      <c r="E2794" s="10" t="s">
        <v>1</v>
      </c>
      <c r="F2794">
        <v>3</v>
      </c>
      <c r="G2794">
        <v>1.1638988256454468</v>
      </c>
      <c r="H2794">
        <v>1.1638988256454468</v>
      </c>
      <c r="I2794">
        <v>83</v>
      </c>
      <c r="J2794">
        <v>0</v>
      </c>
      <c r="K2794">
        <v>8707</v>
      </c>
      <c r="L2794">
        <v>8330.0238945000001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 t="s">
        <v>39</v>
      </c>
      <c r="Z2794" s="3"/>
    </row>
    <row r="2795" spans="1:26" hidden="1" x14ac:dyDescent="0.25">
      <c r="A2795" s="10" t="str">
        <f t="shared" si="43"/>
        <v>2016Kern1-in-2July PeakCAISO3</v>
      </c>
      <c r="B2795" s="10" t="s">
        <v>57</v>
      </c>
      <c r="C2795" s="10" t="s">
        <v>11</v>
      </c>
      <c r="D2795" s="10" t="s">
        <v>3</v>
      </c>
      <c r="E2795" s="10" t="s">
        <v>9</v>
      </c>
      <c r="F2795">
        <v>3</v>
      </c>
      <c r="G2795">
        <v>1.1442056894302368</v>
      </c>
      <c r="H2795">
        <v>1.1442056894302368</v>
      </c>
      <c r="I2795">
        <v>83</v>
      </c>
      <c r="J2795">
        <v>0</v>
      </c>
      <c r="K2795">
        <v>8707</v>
      </c>
      <c r="L2795">
        <v>8330.0238945000001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 t="s">
        <v>39</v>
      </c>
      <c r="Z2795" s="3"/>
    </row>
    <row r="2796" spans="1:26" hidden="1" x14ac:dyDescent="0.25">
      <c r="A2796" s="10" t="str">
        <f t="shared" si="43"/>
        <v>2016Kern1-in-10July PeakPGE3</v>
      </c>
      <c r="B2796" s="10" t="s">
        <v>57</v>
      </c>
      <c r="C2796" s="10" t="s">
        <v>11</v>
      </c>
      <c r="D2796" s="10" t="s">
        <v>3</v>
      </c>
      <c r="E2796" s="10" t="s">
        <v>1</v>
      </c>
      <c r="F2796">
        <v>3</v>
      </c>
      <c r="G2796">
        <v>1.196111798286438</v>
      </c>
      <c r="H2796">
        <v>1.196111798286438</v>
      </c>
      <c r="I2796">
        <v>85.125</v>
      </c>
      <c r="J2796">
        <v>0</v>
      </c>
      <c r="K2796">
        <v>8707</v>
      </c>
      <c r="L2796">
        <v>8330.0238945000001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 t="s">
        <v>38</v>
      </c>
      <c r="Z2796" s="3"/>
    </row>
    <row r="2797" spans="1:26" hidden="1" x14ac:dyDescent="0.25">
      <c r="A2797" s="10" t="str">
        <f t="shared" si="43"/>
        <v>2016Kern1-in-2July PeakPGE3</v>
      </c>
      <c r="B2797" s="10" t="s">
        <v>57</v>
      </c>
      <c r="C2797" s="10" t="s">
        <v>11</v>
      </c>
      <c r="D2797" s="10" t="s">
        <v>3</v>
      </c>
      <c r="E2797" s="10" t="s">
        <v>9</v>
      </c>
      <c r="F2797">
        <v>3</v>
      </c>
      <c r="G2797">
        <v>1.1247735023498535</v>
      </c>
      <c r="H2797">
        <v>1.1247735023498535</v>
      </c>
      <c r="I2797">
        <v>81.25</v>
      </c>
      <c r="J2797">
        <v>0</v>
      </c>
      <c r="K2797">
        <v>8707</v>
      </c>
      <c r="L2797">
        <v>8330.0238945000001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 t="s">
        <v>38</v>
      </c>
      <c r="Z2797" s="3"/>
    </row>
    <row r="2798" spans="1:26" hidden="1" x14ac:dyDescent="0.25">
      <c r="A2798" s="10" t="str">
        <f t="shared" si="43"/>
        <v>2016Kern1-in-10July PeakCAISO4</v>
      </c>
      <c r="B2798" s="10" t="s">
        <v>57</v>
      </c>
      <c r="C2798" s="10" t="s">
        <v>11</v>
      </c>
      <c r="D2798" s="10" t="s">
        <v>3</v>
      </c>
      <c r="E2798" s="10" t="s">
        <v>1</v>
      </c>
      <c r="F2798">
        <v>4</v>
      </c>
      <c r="G2798">
        <v>1.0527050495147705</v>
      </c>
      <c r="H2798">
        <v>1.0527050495147705</v>
      </c>
      <c r="I2798">
        <v>81.625</v>
      </c>
      <c r="J2798">
        <v>0</v>
      </c>
      <c r="K2798">
        <v>8707</v>
      </c>
      <c r="L2798">
        <v>8330.0238945000001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 t="s">
        <v>39</v>
      </c>
      <c r="Z2798" s="3"/>
    </row>
    <row r="2799" spans="1:26" hidden="1" x14ac:dyDescent="0.25">
      <c r="A2799" s="10" t="str">
        <f t="shared" si="43"/>
        <v>2016Kern1-in-2July PeakCAISO4</v>
      </c>
      <c r="B2799" s="10" t="s">
        <v>57</v>
      </c>
      <c r="C2799" s="10" t="s">
        <v>11</v>
      </c>
      <c r="D2799" s="10" t="s">
        <v>3</v>
      </c>
      <c r="E2799" s="10" t="s">
        <v>9</v>
      </c>
      <c r="F2799">
        <v>4</v>
      </c>
      <c r="G2799">
        <v>1.0348933935165405</v>
      </c>
      <c r="H2799">
        <v>1.0348933935165405</v>
      </c>
      <c r="I2799">
        <v>82</v>
      </c>
      <c r="J2799">
        <v>0</v>
      </c>
      <c r="K2799">
        <v>8707</v>
      </c>
      <c r="L2799">
        <v>8330.0238945000001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 t="s">
        <v>39</v>
      </c>
      <c r="Z2799" s="3"/>
    </row>
    <row r="2800" spans="1:26" hidden="1" x14ac:dyDescent="0.25">
      <c r="A2800" s="10" t="str">
        <f t="shared" si="43"/>
        <v>2016Kern1-in-2July PeakPGE4</v>
      </c>
      <c r="B2800" s="10" t="s">
        <v>57</v>
      </c>
      <c r="C2800" s="10" t="s">
        <v>11</v>
      </c>
      <c r="D2800" s="10" t="s">
        <v>3</v>
      </c>
      <c r="E2800" s="10" t="s">
        <v>9</v>
      </c>
      <c r="F2800">
        <v>4</v>
      </c>
      <c r="G2800">
        <v>1.017317533493042</v>
      </c>
      <c r="H2800">
        <v>1.017317533493042</v>
      </c>
      <c r="I2800">
        <v>79.75</v>
      </c>
      <c r="J2800">
        <v>0</v>
      </c>
      <c r="K2800">
        <v>8707</v>
      </c>
      <c r="L2800">
        <v>8330.0238945000001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 t="s">
        <v>38</v>
      </c>
      <c r="Z2800" s="3"/>
    </row>
    <row r="2801" spans="1:26" hidden="1" x14ac:dyDescent="0.25">
      <c r="A2801" s="10" t="str">
        <f t="shared" si="43"/>
        <v>2016Kern1-in-10July PeakPGE4</v>
      </c>
      <c r="B2801" s="10" t="s">
        <v>57</v>
      </c>
      <c r="C2801" s="10" t="s">
        <v>11</v>
      </c>
      <c r="D2801" s="10" t="s">
        <v>3</v>
      </c>
      <c r="E2801" s="10" t="s">
        <v>1</v>
      </c>
      <c r="F2801">
        <v>4</v>
      </c>
      <c r="G2801">
        <v>1.0818405151367187</v>
      </c>
      <c r="H2801">
        <v>1.0818405151367187</v>
      </c>
      <c r="I2801">
        <v>84.25</v>
      </c>
      <c r="J2801">
        <v>0</v>
      </c>
      <c r="K2801">
        <v>8707</v>
      </c>
      <c r="L2801">
        <v>8330.0238945000001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 t="s">
        <v>38</v>
      </c>
      <c r="Z2801" s="3"/>
    </row>
    <row r="2802" spans="1:26" hidden="1" x14ac:dyDescent="0.25">
      <c r="A2802" s="10" t="str">
        <f t="shared" si="43"/>
        <v>2016Kern1-in-10July PeakCAISO5</v>
      </c>
      <c r="B2802" s="10" t="s">
        <v>57</v>
      </c>
      <c r="C2802" s="10" t="s">
        <v>11</v>
      </c>
      <c r="D2802" s="10" t="s">
        <v>3</v>
      </c>
      <c r="E2802" s="10" t="s">
        <v>1</v>
      </c>
      <c r="F2802">
        <v>5</v>
      </c>
      <c r="G2802">
        <v>0.9932938814163208</v>
      </c>
      <c r="H2802">
        <v>0.9932938814163208</v>
      </c>
      <c r="I2802">
        <v>80.5</v>
      </c>
      <c r="J2802">
        <v>0</v>
      </c>
      <c r="K2802">
        <v>8707</v>
      </c>
      <c r="L2802">
        <v>8330.0238945000001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 t="s">
        <v>39</v>
      </c>
      <c r="Z2802" s="3"/>
    </row>
    <row r="2803" spans="1:26" hidden="1" x14ac:dyDescent="0.25">
      <c r="A2803" s="10" t="str">
        <f t="shared" si="43"/>
        <v>2016Kern1-in-2July PeakCAISO5</v>
      </c>
      <c r="B2803" s="10" t="s">
        <v>57</v>
      </c>
      <c r="C2803" s="10" t="s">
        <v>11</v>
      </c>
      <c r="D2803" s="10" t="s">
        <v>3</v>
      </c>
      <c r="E2803" s="10" t="s">
        <v>9</v>
      </c>
      <c r="F2803">
        <v>5</v>
      </c>
      <c r="G2803">
        <v>0.97648745775222778</v>
      </c>
      <c r="H2803">
        <v>0.97648745775222778</v>
      </c>
      <c r="I2803">
        <v>81</v>
      </c>
      <c r="J2803">
        <v>0</v>
      </c>
      <c r="K2803">
        <v>8707</v>
      </c>
      <c r="L2803">
        <v>8330.0238945000001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 t="s">
        <v>39</v>
      </c>
      <c r="Z2803" s="3"/>
    </row>
    <row r="2804" spans="1:26" hidden="1" x14ac:dyDescent="0.25">
      <c r="A2804" s="10" t="str">
        <f t="shared" si="43"/>
        <v>2016Kern1-in-10July PeakPGE5</v>
      </c>
      <c r="B2804" s="10" t="s">
        <v>57</v>
      </c>
      <c r="C2804" s="10" t="s">
        <v>11</v>
      </c>
      <c r="D2804" s="10" t="s">
        <v>3</v>
      </c>
      <c r="E2804" s="10" t="s">
        <v>1</v>
      </c>
      <c r="F2804">
        <v>5</v>
      </c>
      <c r="G2804">
        <v>1.0207850933074951</v>
      </c>
      <c r="H2804">
        <v>1.0207850933074951</v>
      </c>
      <c r="I2804">
        <v>83.25</v>
      </c>
      <c r="J2804">
        <v>0</v>
      </c>
      <c r="K2804">
        <v>8707</v>
      </c>
      <c r="L2804">
        <v>8330.0238945000001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 t="s">
        <v>38</v>
      </c>
      <c r="Z2804" s="3"/>
    </row>
    <row r="2805" spans="1:26" hidden="1" x14ac:dyDescent="0.25">
      <c r="A2805" s="10" t="str">
        <f t="shared" si="43"/>
        <v>2016Kern1-in-2July PeakPGE5</v>
      </c>
      <c r="B2805" s="10" t="s">
        <v>57</v>
      </c>
      <c r="C2805" s="10" t="s">
        <v>11</v>
      </c>
      <c r="D2805" s="10" t="s">
        <v>3</v>
      </c>
      <c r="E2805" s="10" t="s">
        <v>9</v>
      </c>
      <c r="F2805">
        <v>5</v>
      </c>
      <c r="G2805">
        <v>0.9599035382270813</v>
      </c>
      <c r="H2805">
        <v>0.9599035382270813</v>
      </c>
      <c r="I2805">
        <v>78.125</v>
      </c>
      <c r="J2805">
        <v>0</v>
      </c>
      <c r="K2805">
        <v>8707</v>
      </c>
      <c r="L2805">
        <v>8330.0238945000001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 t="s">
        <v>38</v>
      </c>
      <c r="Z2805" s="3"/>
    </row>
    <row r="2806" spans="1:26" hidden="1" x14ac:dyDescent="0.25">
      <c r="A2806" s="10" t="str">
        <f t="shared" si="43"/>
        <v>2016Kern1-in-2July PeakCAISO6</v>
      </c>
      <c r="B2806" s="10" t="s">
        <v>57</v>
      </c>
      <c r="C2806" s="10" t="s">
        <v>11</v>
      </c>
      <c r="D2806" s="10" t="s">
        <v>3</v>
      </c>
      <c r="E2806" s="10" t="s">
        <v>9</v>
      </c>
      <c r="F2806">
        <v>6</v>
      </c>
      <c r="G2806">
        <v>0.95550245046615601</v>
      </c>
      <c r="H2806">
        <v>0.95550245046615601</v>
      </c>
      <c r="I2806">
        <v>79.75</v>
      </c>
      <c r="J2806">
        <v>0</v>
      </c>
      <c r="K2806">
        <v>8707</v>
      </c>
      <c r="L2806">
        <v>8330.0238945000001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 t="s">
        <v>39</v>
      </c>
      <c r="Z2806" s="3"/>
    </row>
    <row r="2807" spans="1:26" hidden="1" x14ac:dyDescent="0.25">
      <c r="A2807" s="10" t="str">
        <f t="shared" si="43"/>
        <v>2016Kern1-in-10July PeakCAISO6</v>
      </c>
      <c r="B2807" s="10" t="s">
        <v>57</v>
      </c>
      <c r="C2807" s="10" t="s">
        <v>11</v>
      </c>
      <c r="D2807" s="10" t="s">
        <v>3</v>
      </c>
      <c r="E2807" s="10" t="s">
        <v>1</v>
      </c>
      <c r="F2807">
        <v>6</v>
      </c>
      <c r="G2807">
        <v>0.97194772958755493</v>
      </c>
      <c r="H2807">
        <v>0.97194772958755493</v>
      </c>
      <c r="I2807">
        <v>78.75</v>
      </c>
      <c r="J2807">
        <v>0</v>
      </c>
      <c r="K2807">
        <v>8707</v>
      </c>
      <c r="L2807">
        <v>8330.0238945000001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 t="s">
        <v>39</v>
      </c>
      <c r="Z2807" s="3"/>
    </row>
    <row r="2808" spans="1:26" hidden="1" x14ac:dyDescent="0.25">
      <c r="A2808" s="10" t="str">
        <f t="shared" si="43"/>
        <v>2016Kern1-in-2July PeakPGE6</v>
      </c>
      <c r="B2808" s="10" t="s">
        <v>57</v>
      </c>
      <c r="C2808" s="10" t="s">
        <v>11</v>
      </c>
      <c r="D2808" s="10" t="s">
        <v>3</v>
      </c>
      <c r="E2808" s="10" t="s">
        <v>9</v>
      </c>
      <c r="F2808">
        <v>6</v>
      </c>
      <c r="G2808">
        <v>0.93927496671676636</v>
      </c>
      <c r="H2808">
        <v>0.93927496671676636</v>
      </c>
      <c r="I2808">
        <v>76.75</v>
      </c>
      <c r="J2808">
        <v>0</v>
      </c>
      <c r="K2808">
        <v>8707</v>
      </c>
      <c r="L2808">
        <v>8330.0238945000001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 t="s">
        <v>38</v>
      </c>
      <c r="Z2808" s="3"/>
    </row>
    <row r="2809" spans="1:26" hidden="1" x14ac:dyDescent="0.25">
      <c r="A2809" s="10" t="str">
        <f t="shared" si="43"/>
        <v>2016Kern1-in-10July PeakPGE6</v>
      </c>
      <c r="B2809" s="10" t="s">
        <v>57</v>
      </c>
      <c r="C2809" s="10" t="s">
        <v>11</v>
      </c>
      <c r="D2809" s="10" t="s">
        <v>3</v>
      </c>
      <c r="E2809" s="10" t="s">
        <v>1</v>
      </c>
      <c r="F2809">
        <v>6</v>
      </c>
      <c r="G2809">
        <v>0.99884814023971558</v>
      </c>
      <c r="H2809">
        <v>0.99884814023971558</v>
      </c>
      <c r="I2809">
        <v>81.875</v>
      </c>
      <c r="J2809">
        <v>0</v>
      </c>
      <c r="K2809">
        <v>8707</v>
      </c>
      <c r="L2809">
        <v>8330.0238945000001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 t="s">
        <v>38</v>
      </c>
      <c r="Z2809" s="3"/>
    </row>
    <row r="2810" spans="1:26" hidden="1" x14ac:dyDescent="0.25">
      <c r="A2810" s="10" t="str">
        <f t="shared" si="43"/>
        <v>2016Kern1-in-10July PeakCAISO7</v>
      </c>
      <c r="B2810" s="10" t="s">
        <v>57</v>
      </c>
      <c r="C2810" s="10" t="s">
        <v>11</v>
      </c>
      <c r="D2810" s="10" t="s">
        <v>3</v>
      </c>
      <c r="E2810" s="10" t="s">
        <v>1</v>
      </c>
      <c r="F2810">
        <v>7</v>
      </c>
      <c r="G2810">
        <v>1.0083365440368652</v>
      </c>
      <c r="H2810">
        <v>1.0083365440368652</v>
      </c>
      <c r="I2810">
        <v>78.75</v>
      </c>
      <c r="J2810">
        <v>0</v>
      </c>
      <c r="K2810">
        <v>8707</v>
      </c>
      <c r="L2810">
        <v>8330.0238945000001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 t="s">
        <v>39</v>
      </c>
      <c r="Z2810" s="3"/>
    </row>
    <row r="2811" spans="1:26" hidden="1" x14ac:dyDescent="0.25">
      <c r="A2811" s="10" t="str">
        <f t="shared" si="43"/>
        <v>2016Kern1-in-2July PeakCAISO7</v>
      </c>
      <c r="B2811" s="10" t="s">
        <v>57</v>
      </c>
      <c r="C2811" s="10" t="s">
        <v>11</v>
      </c>
      <c r="D2811" s="10" t="s">
        <v>3</v>
      </c>
      <c r="E2811" s="10" t="s">
        <v>9</v>
      </c>
      <c r="F2811">
        <v>7</v>
      </c>
      <c r="G2811">
        <v>0.99127554893493652</v>
      </c>
      <c r="H2811">
        <v>0.99127554893493652</v>
      </c>
      <c r="I2811">
        <v>79.75</v>
      </c>
      <c r="J2811">
        <v>0</v>
      </c>
      <c r="K2811">
        <v>8707</v>
      </c>
      <c r="L2811">
        <v>8330.0238945000001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 t="s">
        <v>39</v>
      </c>
      <c r="Z2811" s="3"/>
    </row>
    <row r="2812" spans="1:26" hidden="1" x14ac:dyDescent="0.25">
      <c r="A2812" s="10" t="str">
        <f t="shared" si="43"/>
        <v>2016Kern1-in-10July PeakPGE7</v>
      </c>
      <c r="B2812" s="10" t="s">
        <v>57</v>
      </c>
      <c r="C2812" s="10" t="s">
        <v>11</v>
      </c>
      <c r="D2812" s="10" t="s">
        <v>3</v>
      </c>
      <c r="E2812" s="10" t="s">
        <v>1</v>
      </c>
      <c r="F2812">
        <v>7</v>
      </c>
      <c r="G2812">
        <v>1.0362440347671509</v>
      </c>
      <c r="H2812">
        <v>1.0362440347671509</v>
      </c>
      <c r="I2812">
        <v>82.25</v>
      </c>
      <c r="J2812">
        <v>0</v>
      </c>
      <c r="K2812">
        <v>8707</v>
      </c>
      <c r="L2812">
        <v>8330.0238945000001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 t="s">
        <v>38</v>
      </c>
      <c r="Z2812" s="3"/>
    </row>
    <row r="2813" spans="1:26" hidden="1" x14ac:dyDescent="0.25">
      <c r="A2813" s="10" t="str">
        <f t="shared" si="43"/>
        <v>2016Kern1-in-2July PeakPGE7</v>
      </c>
      <c r="B2813" s="10" t="s">
        <v>57</v>
      </c>
      <c r="C2813" s="10" t="s">
        <v>11</v>
      </c>
      <c r="D2813" s="10" t="s">
        <v>3</v>
      </c>
      <c r="E2813" s="10" t="s">
        <v>9</v>
      </c>
      <c r="F2813">
        <v>7</v>
      </c>
      <c r="G2813">
        <v>0.97444057464599609</v>
      </c>
      <c r="H2813">
        <v>0.97444057464599609</v>
      </c>
      <c r="I2813">
        <v>77.375</v>
      </c>
      <c r="J2813">
        <v>0</v>
      </c>
      <c r="K2813">
        <v>8707</v>
      </c>
      <c r="L2813">
        <v>8330.0238945000001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 t="s">
        <v>38</v>
      </c>
      <c r="Z2813" s="3"/>
    </row>
    <row r="2814" spans="1:26" hidden="1" x14ac:dyDescent="0.25">
      <c r="A2814" s="10" t="str">
        <f t="shared" si="43"/>
        <v>2016Kern1-in-2July PeakCAISO8</v>
      </c>
      <c r="B2814" s="10" t="s">
        <v>57</v>
      </c>
      <c r="C2814" s="10" t="s">
        <v>11</v>
      </c>
      <c r="D2814" s="10" t="s">
        <v>3</v>
      </c>
      <c r="E2814" s="10" t="s">
        <v>9</v>
      </c>
      <c r="F2814">
        <v>8</v>
      </c>
      <c r="G2814">
        <v>0.99781674146652222</v>
      </c>
      <c r="H2814">
        <v>0.99781674146652222</v>
      </c>
      <c r="I2814">
        <v>83.25</v>
      </c>
      <c r="J2814">
        <v>0</v>
      </c>
      <c r="K2814">
        <v>8707</v>
      </c>
      <c r="L2814">
        <v>8330.0238945000001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 t="s">
        <v>39</v>
      </c>
      <c r="Z2814" s="3"/>
    </row>
    <row r="2815" spans="1:26" hidden="1" x14ac:dyDescent="0.25">
      <c r="A2815" s="10" t="str">
        <f t="shared" si="43"/>
        <v>2016Kern1-in-10July PeakCAISO8</v>
      </c>
      <c r="B2815" s="10" t="s">
        <v>57</v>
      </c>
      <c r="C2815" s="10" t="s">
        <v>11</v>
      </c>
      <c r="D2815" s="10" t="s">
        <v>3</v>
      </c>
      <c r="E2815" s="10" t="s">
        <v>1</v>
      </c>
      <c r="F2815">
        <v>8</v>
      </c>
      <c r="G2815">
        <v>1.0149903297424316</v>
      </c>
      <c r="H2815">
        <v>1.0149903297424316</v>
      </c>
      <c r="I2815">
        <v>82.125</v>
      </c>
      <c r="J2815">
        <v>0</v>
      </c>
      <c r="K2815">
        <v>8707</v>
      </c>
      <c r="L2815">
        <v>8330.0238945000001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 t="s">
        <v>39</v>
      </c>
      <c r="Z2815" s="3"/>
    </row>
    <row r="2816" spans="1:26" hidden="1" x14ac:dyDescent="0.25">
      <c r="A2816" s="10" t="str">
        <f t="shared" si="43"/>
        <v>2016Kern1-in-10July PeakPGE8</v>
      </c>
      <c r="B2816" s="10" t="s">
        <v>57</v>
      </c>
      <c r="C2816" s="10" t="s">
        <v>11</v>
      </c>
      <c r="D2816" s="10" t="s">
        <v>3</v>
      </c>
      <c r="E2816" s="10" t="s">
        <v>1</v>
      </c>
      <c r="F2816">
        <v>8</v>
      </c>
      <c r="G2816">
        <v>1.0430819988250732</v>
      </c>
      <c r="H2816">
        <v>1.0430819988250732</v>
      </c>
      <c r="I2816">
        <v>85</v>
      </c>
      <c r="J2816">
        <v>0</v>
      </c>
      <c r="K2816">
        <v>8707</v>
      </c>
      <c r="L2816">
        <v>8330.0238945000001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 t="s">
        <v>38</v>
      </c>
      <c r="Z2816" s="3"/>
    </row>
    <row r="2817" spans="1:26" hidden="1" x14ac:dyDescent="0.25">
      <c r="A2817" s="10" t="str">
        <f t="shared" si="43"/>
        <v>2016Kern1-in-2July PeakPGE8</v>
      </c>
      <c r="B2817" s="10" t="s">
        <v>57</v>
      </c>
      <c r="C2817" s="10" t="s">
        <v>11</v>
      </c>
      <c r="D2817" s="10" t="s">
        <v>3</v>
      </c>
      <c r="E2817" s="10" t="s">
        <v>9</v>
      </c>
      <c r="F2817">
        <v>8</v>
      </c>
      <c r="G2817">
        <v>0.98087066411972046</v>
      </c>
      <c r="H2817">
        <v>0.98087066411972046</v>
      </c>
      <c r="I2817">
        <v>80.375</v>
      </c>
      <c r="J2817">
        <v>0</v>
      </c>
      <c r="K2817">
        <v>8707</v>
      </c>
      <c r="L2817">
        <v>8330.0238945000001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 t="s">
        <v>38</v>
      </c>
      <c r="Z2817" s="3"/>
    </row>
    <row r="2818" spans="1:26" hidden="1" x14ac:dyDescent="0.25">
      <c r="A2818" s="10" t="str">
        <f t="shared" ref="A2818:A2881" si="44">CONCATENATE(B2818,C2818,E2818,D2818,S2818,F2818)</f>
        <v>2016Kern1-in-2July PeakCAISO9</v>
      </c>
      <c r="B2818" s="10" t="s">
        <v>57</v>
      </c>
      <c r="C2818" s="10" t="s">
        <v>11</v>
      </c>
      <c r="D2818" s="10" t="s">
        <v>3</v>
      </c>
      <c r="E2818" s="10" t="s">
        <v>9</v>
      </c>
      <c r="F2818">
        <v>9</v>
      </c>
      <c r="G2818">
        <v>0.99732601642608643</v>
      </c>
      <c r="H2818">
        <v>0.99732601642608643</v>
      </c>
      <c r="I2818">
        <v>87.875</v>
      </c>
      <c r="J2818">
        <v>0</v>
      </c>
      <c r="K2818">
        <v>8707</v>
      </c>
      <c r="L2818">
        <v>8330.0238945000001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 t="s">
        <v>39</v>
      </c>
      <c r="Z2818" s="3"/>
    </row>
    <row r="2819" spans="1:26" hidden="1" x14ac:dyDescent="0.25">
      <c r="A2819" s="10" t="str">
        <f t="shared" si="44"/>
        <v>2016Kern1-in-10July PeakCAISO9</v>
      </c>
      <c r="B2819" s="10" t="s">
        <v>57</v>
      </c>
      <c r="C2819" s="10" t="s">
        <v>11</v>
      </c>
      <c r="D2819" s="10" t="s">
        <v>3</v>
      </c>
      <c r="E2819" s="10" t="s">
        <v>1</v>
      </c>
      <c r="F2819">
        <v>9</v>
      </c>
      <c r="G2819">
        <v>1.014491081237793</v>
      </c>
      <c r="H2819">
        <v>1.014491081237793</v>
      </c>
      <c r="I2819">
        <v>87.75</v>
      </c>
      <c r="J2819">
        <v>0</v>
      </c>
      <c r="K2819">
        <v>8707</v>
      </c>
      <c r="L2819">
        <v>8330.0238945000001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 t="s">
        <v>39</v>
      </c>
      <c r="Z2819" s="3"/>
    </row>
    <row r="2820" spans="1:26" hidden="1" x14ac:dyDescent="0.25">
      <c r="A2820" s="10" t="str">
        <f t="shared" si="44"/>
        <v>2016Kern1-in-10July PeakPGE9</v>
      </c>
      <c r="B2820" s="10" t="s">
        <v>57</v>
      </c>
      <c r="C2820" s="10" t="s">
        <v>11</v>
      </c>
      <c r="D2820" s="10" t="s">
        <v>3</v>
      </c>
      <c r="E2820" s="10" t="s">
        <v>1</v>
      </c>
      <c r="F2820">
        <v>9</v>
      </c>
      <c r="G2820">
        <v>1.0425690412521362</v>
      </c>
      <c r="H2820">
        <v>1.0425690412521362</v>
      </c>
      <c r="I2820">
        <v>90</v>
      </c>
      <c r="J2820">
        <v>0</v>
      </c>
      <c r="K2820">
        <v>8707</v>
      </c>
      <c r="L2820">
        <v>8330.0238945000001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 t="s">
        <v>38</v>
      </c>
      <c r="Z2820" s="3"/>
    </row>
    <row r="2821" spans="1:26" hidden="1" x14ac:dyDescent="0.25">
      <c r="A2821" s="10" t="str">
        <f t="shared" si="44"/>
        <v>2016Kern1-in-2July PeakPGE9</v>
      </c>
      <c r="B2821" s="10" t="s">
        <v>57</v>
      </c>
      <c r="C2821" s="10" t="s">
        <v>11</v>
      </c>
      <c r="D2821" s="10" t="s">
        <v>3</v>
      </c>
      <c r="E2821" s="10" t="s">
        <v>9</v>
      </c>
      <c r="F2821">
        <v>9</v>
      </c>
      <c r="G2821">
        <v>0.98038822412490845</v>
      </c>
      <c r="H2821">
        <v>0.98038822412490845</v>
      </c>
      <c r="I2821">
        <v>85.375</v>
      </c>
      <c r="J2821">
        <v>0</v>
      </c>
      <c r="K2821">
        <v>8707</v>
      </c>
      <c r="L2821">
        <v>8330.0238945000001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 t="s">
        <v>38</v>
      </c>
      <c r="Z2821" s="3"/>
    </row>
    <row r="2822" spans="1:26" hidden="1" x14ac:dyDescent="0.25">
      <c r="A2822" s="10" t="str">
        <f t="shared" si="44"/>
        <v>2016Kern1-in-10July PeakCAISO10</v>
      </c>
      <c r="B2822" s="10" t="s">
        <v>57</v>
      </c>
      <c r="C2822" s="10" t="s">
        <v>11</v>
      </c>
      <c r="D2822" s="10" t="s">
        <v>3</v>
      </c>
      <c r="E2822" s="10" t="s">
        <v>1</v>
      </c>
      <c r="F2822">
        <v>10</v>
      </c>
      <c r="G2822">
        <v>1.1235156059265137</v>
      </c>
      <c r="H2822">
        <v>1.1235156059265137</v>
      </c>
      <c r="I2822">
        <v>92.375</v>
      </c>
      <c r="J2822">
        <v>0</v>
      </c>
      <c r="K2822">
        <v>8707</v>
      </c>
      <c r="L2822">
        <v>8330.0238945000001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 t="s">
        <v>39</v>
      </c>
      <c r="Z2822" s="3"/>
    </row>
    <row r="2823" spans="1:26" hidden="1" x14ac:dyDescent="0.25">
      <c r="A2823" s="10" t="str">
        <f t="shared" si="44"/>
        <v>2016Kern1-in-2July PeakCAISO10</v>
      </c>
      <c r="B2823" s="10" t="s">
        <v>57</v>
      </c>
      <c r="C2823" s="10" t="s">
        <v>11</v>
      </c>
      <c r="D2823" s="10" t="s">
        <v>3</v>
      </c>
      <c r="E2823" s="10" t="s">
        <v>9</v>
      </c>
      <c r="F2823">
        <v>10</v>
      </c>
      <c r="G2823">
        <v>1.1045057773590088</v>
      </c>
      <c r="H2823">
        <v>1.1045057773590088</v>
      </c>
      <c r="I2823">
        <v>92.25</v>
      </c>
      <c r="J2823">
        <v>0</v>
      </c>
      <c r="K2823">
        <v>8707</v>
      </c>
      <c r="L2823">
        <v>8330.0238945000001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 t="s">
        <v>39</v>
      </c>
      <c r="Z2823" s="3"/>
    </row>
    <row r="2824" spans="1:26" hidden="1" x14ac:dyDescent="0.25">
      <c r="A2824" s="10" t="str">
        <f t="shared" si="44"/>
        <v>2016Kern1-in-10July PeakPGE10</v>
      </c>
      <c r="B2824" s="10" t="s">
        <v>57</v>
      </c>
      <c r="C2824" s="10" t="s">
        <v>11</v>
      </c>
      <c r="D2824" s="10" t="s">
        <v>3</v>
      </c>
      <c r="E2824" s="10" t="s">
        <v>1</v>
      </c>
      <c r="F2824">
        <v>10</v>
      </c>
      <c r="G2824">
        <v>1.1546108722686768</v>
      </c>
      <c r="H2824">
        <v>1.1546108722686768</v>
      </c>
      <c r="I2824">
        <v>95.125</v>
      </c>
      <c r="J2824">
        <v>0</v>
      </c>
      <c r="K2824">
        <v>8707</v>
      </c>
      <c r="L2824">
        <v>8330.0238945000001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 t="s">
        <v>38</v>
      </c>
      <c r="Z2824" s="3"/>
    </row>
    <row r="2825" spans="1:26" hidden="1" x14ac:dyDescent="0.25">
      <c r="A2825" s="10" t="str">
        <f t="shared" si="44"/>
        <v>2016Kern1-in-2July PeakPGE10</v>
      </c>
      <c r="B2825" s="10" t="s">
        <v>57</v>
      </c>
      <c r="C2825" s="10" t="s">
        <v>11</v>
      </c>
      <c r="D2825" s="10" t="s">
        <v>3</v>
      </c>
      <c r="E2825" s="10" t="s">
        <v>9</v>
      </c>
      <c r="F2825">
        <v>10</v>
      </c>
      <c r="G2825">
        <v>1.0857477188110352</v>
      </c>
      <c r="H2825">
        <v>1.0857477188110352</v>
      </c>
      <c r="I2825">
        <v>90.5</v>
      </c>
      <c r="J2825">
        <v>0</v>
      </c>
      <c r="K2825">
        <v>8707</v>
      </c>
      <c r="L2825">
        <v>8330.0238945000001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 t="s">
        <v>38</v>
      </c>
      <c r="Z2825" s="3"/>
    </row>
    <row r="2826" spans="1:26" hidden="1" x14ac:dyDescent="0.25">
      <c r="A2826" s="10" t="str">
        <f t="shared" si="44"/>
        <v>2016Kern1-in-10July PeakCAISO11</v>
      </c>
      <c r="B2826" s="10" t="s">
        <v>57</v>
      </c>
      <c r="C2826" s="10" t="s">
        <v>11</v>
      </c>
      <c r="D2826" s="10" t="s">
        <v>3</v>
      </c>
      <c r="E2826" s="10" t="s">
        <v>1</v>
      </c>
      <c r="F2826">
        <v>11</v>
      </c>
      <c r="G2826">
        <v>1.324458122253418</v>
      </c>
      <c r="H2826">
        <v>1.324458122253418</v>
      </c>
      <c r="I2826">
        <v>96.625</v>
      </c>
      <c r="J2826">
        <v>0</v>
      </c>
      <c r="K2826">
        <v>8707</v>
      </c>
      <c r="L2826">
        <v>8330.0238945000001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 t="s">
        <v>39</v>
      </c>
      <c r="Z2826" s="3"/>
    </row>
    <row r="2827" spans="1:26" hidden="1" x14ac:dyDescent="0.25">
      <c r="A2827" s="10" t="str">
        <f t="shared" si="44"/>
        <v>2016Kern1-in-2July PeakCAISO11</v>
      </c>
      <c r="B2827" s="10" t="s">
        <v>57</v>
      </c>
      <c r="C2827" s="10" t="s">
        <v>11</v>
      </c>
      <c r="D2827" s="10" t="s">
        <v>3</v>
      </c>
      <c r="E2827" s="10" t="s">
        <v>9</v>
      </c>
      <c r="F2827">
        <v>11</v>
      </c>
      <c r="G2827">
        <v>1.3020484447479248</v>
      </c>
      <c r="H2827">
        <v>1.3020484447479248</v>
      </c>
      <c r="I2827">
        <v>95.75</v>
      </c>
      <c r="J2827">
        <v>0</v>
      </c>
      <c r="K2827">
        <v>8707</v>
      </c>
      <c r="L2827">
        <v>8330.0238945000001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 t="s">
        <v>39</v>
      </c>
      <c r="Z2827" s="3"/>
    </row>
    <row r="2828" spans="1:26" hidden="1" x14ac:dyDescent="0.25">
      <c r="A2828" s="10" t="str">
        <f t="shared" si="44"/>
        <v>2016Kern1-in-2July PeakPGE11</v>
      </c>
      <c r="B2828" s="10" t="s">
        <v>57</v>
      </c>
      <c r="C2828" s="10" t="s">
        <v>11</v>
      </c>
      <c r="D2828" s="10" t="s">
        <v>3</v>
      </c>
      <c r="E2828" s="10" t="s">
        <v>9</v>
      </c>
      <c r="F2828">
        <v>11</v>
      </c>
      <c r="G2828">
        <v>1.2799354791641235</v>
      </c>
      <c r="H2828">
        <v>1.2799354791641235</v>
      </c>
      <c r="I2828">
        <v>94.75</v>
      </c>
      <c r="J2828">
        <v>0</v>
      </c>
      <c r="K2828">
        <v>8707</v>
      </c>
      <c r="L2828">
        <v>8330.0238945000001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 t="s">
        <v>38</v>
      </c>
      <c r="Z2828" s="3"/>
    </row>
    <row r="2829" spans="1:26" hidden="1" x14ac:dyDescent="0.25">
      <c r="A2829" s="10" t="str">
        <f t="shared" si="44"/>
        <v>2016Kern1-in-10July PeakPGE11</v>
      </c>
      <c r="B2829" s="10" t="s">
        <v>57</v>
      </c>
      <c r="C2829" s="10" t="s">
        <v>11</v>
      </c>
      <c r="D2829" s="10" t="s">
        <v>3</v>
      </c>
      <c r="E2829" s="10" t="s">
        <v>1</v>
      </c>
      <c r="F2829">
        <v>11</v>
      </c>
      <c r="G2829">
        <v>1.3611149787902832</v>
      </c>
      <c r="H2829">
        <v>1.3611149787902832</v>
      </c>
      <c r="I2829">
        <v>99.75</v>
      </c>
      <c r="J2829">
        <v>0</v>
      </c>
      <c r="K2829">
        <v>8707</v>
      </c>
      <c r="L2829">
        <v>8330.0238945000001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 t="s">
        <v>38</v>
      </c>
      <c r="Z2829" s="3"/>
    </row>
    <row r="2830" spans="1:26" hidden="1" x14ac:dyDescent="0.25">
      <c r="A2830" s="10" t="str">
        <f t="shared" si="44"/>
        <v>2016Kern1-in-10July PeakCAISO12</v>
      </c>
      <c r="B2830" s="10" t="s">
        <v>57</v>
      </c>
      <c r="C2830" s="10" t="s">
        <v>11</v>
      </c>
      <c r="D2830" s="10" t="s">
        <v>3</v>
      </c>
      <c r="E2830" s="10" t="s">
        <v>1</v>
      </c>
      <c r="F2830">
        <v>12</v>
      </c>
      <c r="G2830">
        <v>1.6434425115585327</v>
      </c>
      <c r="H2830">
        <v>1.6434425115585327</v>
      </c>
      <c r="I2830">
        <v>100.375</v>
      </c>
      <c r="J2830">
        <v>0</v>
      </c>
      <c r="K2830">
        <v>8707</v>
      </c>
      <c r="L2830">
        <v>8330.0238945000001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 t="s">
        <v>39</v>
      </c>
      <c r="Z2830" s="3"/>
    </row>
    <row r="2831" spans="1:26" hidden="1" x14ac:dyDescent="0.25">
      <c r="A2831" s="10" t="str">
        <f t="shared" si="44"/>
        <v>2016Kern1-in-2July PeakCAISO12</v>
      </c>
      <c r="B2831" s="10" t="s">
        <v>57</v>
      </c>
      <c r="C2831" s="10" t="s">
        <v>11</v>
      </c>
      <c r="D2831" s="10" t="s">
        <v>3</v>
      </c>
      <c r="E2831" s="10" t="s">
        <v>9</v>
      </c>
      <c r="F2831">
        <v>12</v>
      </c>
      <c r="G2831">
        <v>1.6156356334686279</v>
      </c>
      <c r="H2831">
        <v>1.6156356334686279</v>
      </c>
      <c r="I2831">
        <v>98.625</v>
      </c>
      <c r="J2831">
        <v>0</v>
      </c>
      <c r="K2831">
        <v>8707</v>
      </c>
      <c r="L2831">
        <v>8330.0238945000001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 t="s">
        <v>39</v>
      </c>
      <c r="Z2831" s="3"/>
    </row>
    <row r="2832" spans="1:26" hidden="1" x14ac:dyDescent="0.25">
      <c r="A2832" s="10" t="str">
        <f t="shared" si="44"/>
        <v>2016Kern1-in-10July PeakPGE12</v>
      </c>
      <c r="B2832" s="10" t="s">
        <v>57</v>
      </c>
      <c r="C2832" s="10" t="s">
        <v>11</v>
      </c>
      <c r="D2832" s="10" t="s">
        <v>3</v>
      </c>
      <c r="E2832" s="10" t="s">
        <v>1</v>
      </c>
      <c r="F2832">
        <v>12</v>
      </c>
      <c r="G2832">
        <v>1.6889277696609497</v>
      </c>
      <c r="H2832">
        <v>1.6889277696609497</v>
      </c>
      <c r="I2832">
        <v>103.375</v>
      </c>
      <c r="J2832">
        <v>0</v>
      </c>
      <c r="K2832">
        <v>8707</v>
      </c>
      <c r="L2832">
        <v>8330.0238945000001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 t="s">
        <v>38</v>
      </c>
      <c r="Z2832" s="3"/>
    </row>
    <row r="2833" spans="1:26" hidden="1" x14ac:dyDescent="0.25">
      <c r="A2833" s="10" t="str">
        <f t="shared" si="44"/>
        <v>2016Kern1-in-2July PeakPGE12</v>
      </c>
      <c r="B2833" s="10" t="s">
        <v>57</v>
      </c>
      <c r="C2833" s="10" t="s">
        <v>11</v>
      </c>
      <c r="D2833" s="10" t="s">
        <v>3</v>
      </c>
      <c r="E2833" s="10" t="s">
        <v>9</v>
      </c>
      <c r="F2833">
        <v>12</v>
      </c>
      <c r="G2833">
        <v>1.5881969928741455</v>
      </c>
      <c r="H2833">
        <v>1.5881969928741455</v>
      </c>
      <c r="I2833">
        <v>97.5</v>
      </c>
      <c r="J2833">
        <v>0</v>
      </c>
      <c r="K2833">
        <v>8707</v>
      </c>
      <c r="L2833">
        <v>8330.0238945000001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 t="s">
        <v>38</v>
      </c>
      <c r="Z2833" s="3"/>
    </row>
    <row r="2834" spans="1:26" hidden="1" x14ac:dyDescent="0.25">
      <c r="A2834" s="10" t="str">
        <f t="shared" si="44"/>
        <v>2016Kern1-in-10July PeakCAISO13</v>
      </c>
      <c r="B2834" s="10" t="s">
        <v>57</v>
      </c>
      <c r="C2834" s="10" t="s">
        <v>11</v>
      </c>
      <c r="D2834" s="10" t="s">
        <v>3</v>
      </c>
      <c r="E2834" s="10" t="s">
        <v>1</v>
      </c>
      <c r="F2834">
        <v>13</v>
      </c>
      <c r="G2834">
        <v>2.0481362342834473</v>
      </c>
      <c r="H2834">
        <v>2.0481362342834473</v>
      </c>
      <c r="I2834">
        <v>102.875</v>
      </c>
      <c r="J2834">
        <v>0</v>
      </c>
      <c r="K2834">
        <v>8707</v>
      </c>
      <c r="L2834">
        <v>8330.0238945000001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 t="s">
        <v>39</v>
      </c>
      <c r="Z2834" s="3"/>
    </row>
    <row r="2835" spans="1:26" hidden="1" x14ac:dyDescent="0.25">
      <c r="A2835" s="10" t="str">
        <f t="shared" si="44"/>
        <v>2016Kern1-in-2July PeakCAISO13</v>
      </c>
      <c r="B2835" s="10" t="s">
        <v>57</v>
      </c>
      <c r="C2835" s="10" t="s">
        <v>11</v>
      </c>
      <c r="D2835" s="10" t="s">
        <v>3</v>
      </c>
      <c r="E2835" s="10" t="s">
        <v>9</v>
      </c>
      <c r="F2835">
        <v>13</v>
      </c>
      <c r="G2835">
        <v>2.0134818553924561</v>
      </c>
      <c r="H2835">
        <v>2.0134818553924561</v>
      </c>
      <c r="I2835">
        <v>101</v>
      </c>
      <c r="J2835">
        <v>0</v>
      </c>
      <c r="K2835">
        <v>8707</v>
      </c>
      <c r="L2835">
        <v>8330.0238945000001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 t="s">
        <v>39</v>
      </c>
      <c r="Z2835" s="3"/>
    </row>
    <row r="2836" spans="1:26" hidden="1" x14ac:dyDescent="0.25">
      <c r="A2836" s="10" t="str">
        <f t="shared" si="44"/>
        <v>2016Kern1-in-10July PeakPGE13</v>
      </c>
      <c r="B2836" s="10" t="s">
        <v>57</v>
      </c>
      <c r="C2836" s="10" t="s">
        <v>11</v>
      </c>
      <c r="D2836" s="10" t="s">
        <v>3</v>
      </c>
      <c r="E2836" s="10" t="s">
        <v>1</v>
      </c>
      <c r="F2836">
        <v>13</v>
      </c>
      <c r="G2836">
        <v>2.1048219203948975</v>
      </c>
      <c r="H2836">
        <v>2.1048219203948975</v>
      </c>
      <c r="I2836">
        <v>105.75</v>
      </c>
      <c r="J2836">
        <v>0</v>
      </c>
      <c r="K2836">
        <v>8707</v>
      </c>
      <c r="L2836">
        <v>8330.0238945000001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 t="s">
        <v>38</v>
      </c>
      <c r="Z2836" s="3"/>
    </row>
    <row r="2837" spans="1:26" hidden="1" x14ac:dyDescent="0.25">
      <c r="A2837" s="10" t="str">
        <f t="shared" si="44"/>
        <v>2016Kern1-in-2July PeakPGE13</v>
      </c>
      <c r="B2837" s="10" t="s">
        <v>57</v>
      </c>
      <c r="C2837" s="10" t="s">
        <v>11</v>
      </c>
      <c r="D2837" s="10" t="s">
        <v>3</v>
      </c>
      <c r="E2837" s="10" t="s">
        <v>9</v>
      </c>
      <c r="F2837">
        <v>13</v>
      </c>
      <c r="G2837">
        <v>1.9792865514755249</v>
      </c>
      <c r="H2837">
        <v>1.9792865514755249</v>
      </c>
      <c r="I2837">
        <v>100.25</v>
      </c>
      <c r="J2837">
        <v>0</v>
      </c>
      <c r="K2837">
        <v>8707</v>
      </c>
      <c r="L2837">
        <v>8330.0238945000001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 t="s">
        <v>38</v>
      </c>
      <c r="Z2837" s="3"/>
    </row>
    <row r="2838" spans="1:26" hidden="1" x14ac:dyDescent="0.25">
      <c r="A2838" s="10" t="str">
        <f t="shared" si="44"/>
        <v>2016Kern1-in-2July PeakCAISO14</v>
      </c>
      <c r="B2838" s="10" t="s">
        <v>57</v>
      </c>
      <c r="C2838" s="10" t="s">
        <v>11</v>
      </c>
      <c r="D2838" s="10" t="s">
        <v>3</v>
      </c>
      <c r="E2838" s="10" t="s">
        <v>9</v>
      </c>
      <c r="F2838">
        <v>14</v>
      </c>
      <c r="G2838">
        <v>2.4297909736633301</v>
      </c>
      <c r="H2838">
        <v>1.9828847646713257</v>
      </c>
      <c r="I2838">
        <v>102.5</v>
      </c>
      <c r="J2838">
        <v>0.10273714363574982</v>
      </c>
      <c r="K2838">
        <v>8707</v>
      </c>
      <c r="L2838">
        <v>8330.0238945000001</v>
      </c>
      <c r="M2838">
        <v>0.44690620899200439</v>
      </c>
      <c r="N2838">
        <v>0.31523829698562622</v>
      </c>
      <c r="O2838">
        <v>0.39303085207939148</v>
      </c>
      <c r="P2838">
        <v>0.44690620899200439</v>
      </c>
      <c r="Q2838">
        <v>0.5007815957069397</v>
      </c>
      <c r="R2838">
        <v>0.57857412099838257</v>
      </c>
      <c r="S2838" t="s">
        <v>39</v>
      </c>
      <c r="Z2838" s="3"/>
    </row>
    <row r="2839" spans="1:26" hidden="1" x14ac:dyDescent="0.25">
      <c r="A2839" s="10" t="str">
        <f t="shared" si="44"/>
        <v>2016Kern1-in-10July PeakCAISO14</v>
      </c>
      <c r="B2839" s="10" t="s">
        <v>57</v>
      </c>
      <c r="C2839" s="10" t="s">
        <v>11</v>
      </c>
      <c r="D2839" s="10" t="s">
        <v>3</v>
      </c>
      <c r="E2839" s="10" t="s">
        <v>1</v>
      </c>
      <c r="F2839">
        <v>14</v>
      </c>
      <c r="G2839">
        <v>2.4716105461120605</v>
      </c>
      <c r="H2839">
        <v>2.0030872821807861</v>
      </c>
      <c r="I2839">
        <v>104.625</v>
      </c>
      <c r="J2839">
        <v>0.10273714363574982</v>
      </c>
      <c r="K2839">
        <v>8707</v>
      </c>
      <c r="L2839">
        <v>8330.0238945000001</v>
      </c>
      <c r="M2839">
        <v>0.46852323412895203</v>
      </c>
      <c r="N2839">
        <v>0.33685532212257385</v>
      </c>
      <c r="O2839">
        <v>0.41464787721633911</v>
      </c>
      <c r="P2839">
        <v>0.46852323412895203</v>
      </c>
      <c r="Q2839">
        <v>0.52239859104156494</v>
      </c>
      <c r="R2839">
        <v>0.60019117593765259</v>
      </c>
      <c r="S2839" t="s">
        <v>39</v>
      </c>
      <c r="Z2839" s="3"/>
    </row>
    <row r="2840" spans="1:26" hidden="1" x14ac:dyDescent="0.25">
      <c r="A2840" s="10" t="str">
        <f t="shared" si="44"/>
        <v>2016Kern1-in-10July PeakPGE14</v>
      </c>
      <c r="B2840" s="10" t="s">
        <v>57</v>
      </c>
      <c r="C2840" s="10" t="s">
        <v>11</v>
      </c>
      <c r="D2840" s="10" t="s">
        <v>3</v>
      </c>
      <c r="E2840" s="10" t="s">
        <v>1</v>
      </c>
      <c r="F2840">
        <v>14</v>
      </c>
      <c r="G2840">
        <v>2.5400168895721436</v>
      </c>
      <c r="H2840">
        <v>2.0333437919616699</v>
      </c>
      <c r="I2840">
        <v>106.25</v>
      </c>
      <c r="J2840">
        <v>0.10273714363574982</v>
      </c>
      <c r="K2840">
        <v>8707</v>
      </c>
      <c r="L2840">
        <v>8330.0238945000001</v>
      </c>
      <c r="M2840">
        <v>0.50667303800582886</v>
      </c>
      <c r="N2840">
        <v>0.37500512599945068</v>
      </c>
      <c r="O2840">
        <v>0.45279768109321594</v>
      </c>
      <c r="P2840">
        <v>0.50667303800582886</v>
      </c>
      <c r="Q2840">
        <v>0.56054842472076416</v>
      </c>
      <c r="R2840">
        <v>0.63834095001220703</v>
      </c>
      <c r="S2840" t="s">
        <v>38</v>
      </c>
      <c r="Z2840" s="3"/>
    </row>
    <row r="2841" spans="1:26" hidden="1" x14ac:dyDescent="0.25">
      <c r="A2841" s="10" t="str">
        <f t="shared" si="44"/>
        <v>2016Kern1-in-2July PeakPGE14</v>
      </c>
      <c r="B2841" s="10" t="s">
        <v>57</v>
      </c>
      <c r="C2841" s="10" t="s">
        <v>11</v>
      </c>
      <c r="D2841" s="10" t="s">
        <v>3</v>
      </c>
      <c r="E2841" s="10" t="s">
        <v>9</v>
      </c>
      <c r="F2841">
        <v>14</v>
      </c>
      <c r="G2841">
        <v>2.3885254859924316</v>
      </c>
      <c r="H2841">
        <v>1.9635000228881836</v>
      </c>
      <c r="I2841">
        <v>102.125</v>
      </c>
      <c r="J2841">
        <v>0.10273714363574982</v>
      </c>
      <c r="K2841">
        <v>8707</v>
      </c>
      <c r="L2841">
        <v>8330.0238945000001</v>
      </c>
      <c r="M2841">
        <v>0.42502546310424805</v>
      </c>
      <c r="N2841">
        <v>0.29335755109786987</v>
      </c>
      <c r="O2841">
        <v>0.37115010619163513</v>
      </c>
      <c r="P2841">
        <v>0.42502546310424805</v>
      </c>
      <c r="Q2841">
        <v>0.47890082001686096</v>
      </c>
      <c r="R2841">
        <v>0.55669337511062622</v>
      </c>
      <c r="S2841" t="s">
        <v>38</v>
      </c>
      <c r="Z2841" s="3"/>
    </row>
    <row r="2842" spans="1:26" hidden="1" x14ac:dyDescent="0.25">
      <c r="A2842" s="10" t="str">
        <f t="shared" si="44"/>
        <v>2016Kern1-in-10July PeakCAISO15</v>
      </c>
      <c r="B2842" s="10" t="s">
        <v>57</v>
      </c>
      <c r="C2842" s="10" t="s">
        <v>11</v>
      </c>
      <c r="D2842" s="10" t="s">
        <v>3</v>
      </c>
      <c r="E2842" s="10" t="s">
        <v>1</v>
      </c>
      <c r="F2842">
        <v>15</v>
      </c>
      <c r="G2842">
        <v>2.7946093082427979</v>
      </c>
      <c r="H2842">
        <v>2.1651566028594971</v>
      </c>
      <c r="I2842">
        <v>106</v>
      </c>
      <c r="J2842">
        <v>0.1230589896440506</v>
      </c>
      <c r="K2842">
        <v>8707</v>
      </c>
      <c r="L2842">
        <v>8330.0238945000001</v>
      </c>
      <c r="M2842">
        <v>0.62945270538330078</v>
      </c>
      <c r="N2842">
        <v>0.47174030542373657</v>
      </c>
      <c r="O2842">
        <v>0.56492054462432861</v>
      </c>
      <c r="P2842">
        <v>0.62945270538330078</v>
      </c>
      <c r="Q2842">
        <v>0.69398486614227295</v>
      </c>
      <c r="R2842">
        <v>0.78716510534286499</v>
      </c>
      <c r="S2842" t="s">
        <v>39</v>
      </c>
      <c r="Z2842" s="3"/>
    </row>
    <row r="2843" spans="1:26" hidden="1" x14ac:dyDescent="0.25">
      <c r="A2843" s="10" t="str">
        <f t="shared" si="44"/>
        <v>2016Kern1-in-2July PeakCAISO15</v>
      </c>
      <c r="B2843" s="10" t="s">
        <v>57</v>
      </c>
      <c r="C2843" s="10" t="s">
        <v>11</v>
      </c>
      <c r="D2843" s="10" t="s">
        <v>3</v>
      </c>
      <c r="E2843" s="10" t="s">
        <v>9</v>
      </c>
      <c r="F2843">
        <v>15</v>
      </c>
      <c r="G2843">
        <v>2.7473249435424805</v>
      </c>
      <c r="H2843">
        <v>2.1747081279754639</v>
      </c>
      <c r="I2843">
        <v>100.875</v>
      </c>
      <c r="J2843">
        <v>0.1230589896440506</v>
      </c>
      <c r="K2843">
        <v>8707</v>
      </c>
      <c r="L2843">
        <v>8330.0238945000001</v>
      </c>
      <c r="M2843">
        <v>0.5726168155670166</v>
      </c>
      <c r="N2843">
        <v>0.41490441560745239</v>
      </c>
      <c r="O2843">
        <v>0.50808465480804443</v>
      </c>
      <c r="P2843">
        <v>0.5726168155670166</v>
      </c>
      <c r="Q2843">
        <v>0.63714897632598877</v>
      </c>
      <c r="R2843">
        <v>0.73032921552658081</v>
      </c>
      <c r="S2843" t="s">
        <v>39</v>
      </c>
      <c r="Z2843" s="3"/>
    </row>
    <row r="2844" spans="1:26" hidden="1" x14ac:dyDescent="0.25">
      <c r="A2844" s="10" t="str">
        <f t="shared" si="44"/>
        <v>2016Kern1-in-2July PeakPGE15</v>
      </c>
      <c r="B2844" s="10" t="s">
        <v>57</v>
      </c>
      <c r="C2844" s="10" t="s">
        <v>11</v>
      </c>
      <c r="D2844" s="10" t="s">
        <v>3</v>
      </c>
      <c r="E2844" s="10" t="s">
        <v>9</v>
      </c>
      <c r="F2844">
        <v>15</v>
      </c>
      <c r="G2844">
        <v>2.7006664276123047</v>
      </c>
      <c r="H2844">
        <v>2.1218845844268799</v>
      </c>
      <c r="I2844">
        <v>103.875</v>
      </c>
      <c r="J2844">
        <v>0.1230589896440506</v>
      </c>
      <c r="K2844">
        <v>8707</v>
      </c>
      <c r="L2844">
        <v>8330.0238945000001</v>
      </c>
      <c r="M2844">
        <v>0.57878178358078003</v>
      </c>
      <c r="N2844">
        <v>0.42106938362121582</v>
      </c>
      <c r="O2844">
        <v>0.51424962282180786</v>
      </c>
      <c r="P2844">
        <v>0.57878178358078003</v>
      </c>
      <c r="Q2844">
        <v>0.6433139443397522</v>
      </c>
      <c r="R2844">
        <v>0.73649418354034424</v>
      </c>
      <c r="S2844" t="s">
        <v>38</v>
      </c>
      <c r="Z2844" s="3"/>
    </row>
    <row r="2845" spans="1:26" hidden="1" x14ac:dyDescent="0.25">
      <c r="A2845" s="10" t="str">
        <f t="shared" si="44"/>
        <v>2016Kern1-in-10July PeakPGE15</v>
      </c>
      <c r="B2845" s="10" t="s">
        <v>57</v>
      </c>
      <c r="C2845" s="10" t="s">
        <v>11</v>
      </c>
      <c r="D2845" s="10" t="s">
        <v>3</v>
      </c>
      <c r="E2845" s="10" t="s">
        <v>1</v>
      </c>
      <c r="F2845">
        <v>15</v>
      </c>
      <c r="G2845">
        <v>2.8719551563262939</v>
      </c>
      <c r="H2845">
        <v>2.2261092662811279</v>
      </c>
      <c r="I2845">
        <v>104.5</v>
      </c>
      <c r="J2845">
        <v>0.1230589896440506</v>
      </c>
      <c r="K2845">
        <v>8707</v>
      </c>
      <c r="L2845">
        <v>8330.0238945000001</v>
      </c>
      <c r="M2845">
        <v>0.64584589004516602</v>
      </c>
      <c r="N2845">
        <v>0.48813349008560181</v>
      </c>
      <c r="O2845">
        <v>0.58131372928619385</v>
      </c>
      <c r="P2845">
        <v>0.64584589004516602</v>
      </c>
      <c r="Q2845">
        <v>0.71037805080413818</v>
      </c>
      <c r="R2845">
        <v>0.80355829000473022</v>
      </c>
      <c r="S2845" t="s">
        <v>38</v>
      </c>
      <c r="Z2845" s="3"/>
    </row>
    <row r="2846" spans="1:26" hidden="1" x14ac:dyDescent="0.25">
      <c r="A2846" s="10" t="str">
        <f t="shared" si="44"/>
        <v>2016Kern1-in-2July PeakCAISO16</v>
      </c>
      <c r="B2846" s="10" t="s">
        <v>57</v>
      </c>
      <c r="C2846" s="10" t="s">
        <v>11</v>
      </c>
      <c r="D2846" s="10" t="s">
        <v>3</v>
      </c>
      <c r="E2846" s="10" t="s">
        <v>9</v>
      </c>
      <c r="F2846">
        <v>16</v>
      </c>
      <c r="G2846">
        <v>3.0855302810668945</v>
      </c>
      <c r="H2846">
        <v>2.4082705974578857</v>
      </c>
      <c r="I2846">
        <v>101.375</v>
      </c>
      <c r="J2846">
        <v>0.15615223348140717</v>
      </c>
      <c r="K2846">
        <v>8707</v>
      </c>
      <c r="L2846">
        <v>8330.0238945000001</v>
      </c>
      <c r="M2846">
        <v>0.67725968360900879</v>
      </c>
      <c r="N2846">
        <v>0.47713497281074524</v>
      </c>
      <c r="O2846">
        <v>0.59537345170974731</v>
      </c>
      <c r="P2846">
        <v>0.67725968360900879</v>
      </c>
      <c r="Q2846">
        <v>0.75914591550827026</v>
      </c>
      <c r="R2846">
        <v>0.87738436460494995</v>
      </c>
      <c r="S2846" t="s">
        <v>39</v>
      </c>
      <c r="Z2846" s="3"/>
    </row>
    <row r="2847" spans="1:26" hidden="1" x14ac:dyDescent="0.25">
      <c r="A2847" s="10" t="str">
        <f t="shared" si="44"/>
        <v>2016Kern1-in-10July PeakCAISO16</v>
      </c>
      <c r="B2847" s="10" t="s">
        <v>57</v>
      </c>
      <c r="C2847" s="10" t="s">
        <v>11</v>
      </c>
      <c r="D2847" s="10" t="s">
        <v>3</v>
      </c>
      <c r="E2847" s="10" t="s">
        <v>1</v>
      </c>
      <c r="F2847">
        <v>16</v>
      </c>
      <c r="G2847">
        <v>3.1386358737945557</v>
      </c>
      <c r="H2847">
        <v>2.3423957824707031</v>
      </c>
      <c r="I2847">
        <v>106.625</v>
      </c>
      <c r="J2847">
        <v>0.15615223348140717</v>
      </c>
      <c r="K2847">
        <v>8707</v>
      </c>
      <c r="L2847">
        <v>8330.0238945000001</v>
      </c>
      <c r="M2847">
        <v>0.79623997211456299</v>
      </c>
      <c r="N2847">
        <v>0.59611529111862183</v>
      </c>
      <c r="O2847">
        <v>0.71435374021530151</v>
      </c>
      <c r="P2847">
        <v>0.79623997211456299</v>
      </c>
      <c r="Q2847">
        <v>0.87812620401382446</v>
      </c>
      <c r="R2847">
        <v>0.99636465311050415</v>
      </c>
      <c r="S2847" t="s">
        <v>39</v>
      </c>
      <c r="Z2847" s="3"/>
    </row>
    <row r="2848" spans="1:26" hidden="1" x14ac:dyDescent="0.25">
      <c r="A2848" s="10" t="str">
        <f t="shared" si="44"/>
        <v>2016Kern1-in-2July PeakPGE16</v>
      </c>
      <c r="B2848" s="10" t="s">
        <v>57</v>
      </c>
      <c r="C2848" s="10" t="s">
        <v>11</v>
      </c>
      <c r="D2848" s="10" t="s">
        <v>3</v>
      </c>
      <c r="E2848" s="10" t="s">
        <v>9</v>
      </c>
      <c r="F2848">
        <v>16</v>
      </c>
      <c r="G2848">
        <v>3.0331282615661621</v>
      </c>
      <c r="H2848">
        <v>2.2923548221588135</v>
      </c>
      <c r="I2848">
        <v>104.875</v>
      </c>
      <c r="J2848">
        <v>0.15615223348140717</v>
      </c>
      <c r="K2848">
        <v>8707</v>
      </c>
      <c r="L2848">
        <v>8330.0238945000001</v>
      </c>
      <c r="M2848">
        <v>0.74077343940734863</v>
      </c>
      <c r="N2848">
        <v>0.54064875841140747</v>
      </c>
      <c r="O2848">
        <v>0.65888720750808716</v>
      </c>
      <c r="P2848">
        <v>0.74077343940734863</v>
      </c>
      <c r="Q2848">
        <v>0.82265967130661011</v>
      </c>
      <c r="R2848">
        <v>0.94089812040328979</v>
      </c>
      <c r="S2848" t="s">
        <v>38</v>
      </c>
      <c r="Z2848" s="3"/>
    </row>
    <row r="2849" spans="1:26" hidden="1" x14ac:dyDescent="0.25">
      <c r="A2849" s="10" t="str">
        <f t="shared" si="44"/>
        <v>2016Kern1-in-10July PeakPGE16</v>
      </c>
      <c r="B2849" s="10" t="s">
        <v>57</v>
      </c>
      <c r="C2849" s="10" t="s">
        <v>11</v>
      </c>
      <c r="D2849" s="10" t="s">
        <v>3</v>
      </c>
      <c r="E2849" s="10" t="s">
        <v>1</v>
      </c>
      <c r="F2849">
        <v>16</v>
      </c>
      <c r="G2849">
        <v>3.2255032062530518</v>
      </c>
      <c r="H2849">
        <v>2.458096981048584</v>
      </c>
      <c r="I2849">
        <v>104.5</v>
      </c>
      <c r="J2849">
        <v>0.15615223348140717</v>
      </c>
      <c r="K2849">
        <v>8707</v>
      </c>
      <c r="L2849">
        <v>8330.0238945000001</v>
      </c>
      <c r="M2849">
        <v>0.767406165599823</v>
      </c>
      <c r="N2849">
        <v>0.56728148460388184</v>
      </c>
      <c r="O2849">
        <v>0.68551993370056152</v>
      </c>
      <c r="P2849">
        <v>0.767406165599823</v>
      </c>
      <c r="Q2849">
        <v>0.84929239749908447</v>
      </c>
      <c r="R2849">
        <v>0.96753084659576416</v>
      </c>
      <c r="S2849" t="s">
        <v>38</v>
      </c>
      <c r="Z2849" s="3"/>
    </row>
    <row r="2850" spans="1:26" hidden="1" x14ac:dyDescent="0.25">
      <c r="A2850" s="10" t="str">
        <f t="shared" si="44"/>
        <v>2016Kern1-in-2July PeakCAISO17</v>
      </c>
      <c r="B2850" s="10" t="s">
        <v>57</v>
      </c>
      <c r="C2850" s="10" t="s">
        <v>11</v>
      </c>
      <c r="D2850" s="10" t="s">
        <v>3</v>
      </c>
      <c r="E2850" s="10" t="s">
        <v>9</v>
      </c>
      <c r="F2850">
        <v>17</v>
      </c>
      <c r="G2850">
        <v>3.3461756706237793</v>
      </c>
      <c r="H2850">
        <v>2.5414209365844727</v>
      </c>
      <c r="I2850">
        <v>102.75</v>
      </c>
      <c r="J2850">
        <v>0.16046801209449768</v>
      </c>
      <c r="K2850">
        <v>8707</v>
      </c>
      <c r="L2850">
        <v>8330.0238945000001</v>
      </c>
      <c r="M2850">
        <v>0.80475479364395142</v>
      </c>
      <c r="N2850">
        <v>0.59909898042678833</v>
      </c>
      <c r="O2850">
        <v>0.72060537338256836</v>
      </c>
      <c r="P2850">
        <v>0.80475479364395142</v>
      </c>
      <c r="Q2850">
        <v>0.88890421390533447</v>
      </c>
      <c r="R2850">
        <v>1.0104105472564697</v>
      </c>
      <c r="S2850" t="s">
        <v>39</v>
      </c>
      <c r="Z2850" s="3"/>
    </row>
    <row r="2851" spans="1:26" hidden="1" x14ac:dyDescent="0.25">
      <c r="A2851" s="10" t="str">
        <f t="shared" si="44"/>
        <v>2016Kern1-in-10July PeakCAISO17</v>
      </c>
      <c r="B2851" s="10" t="s">
        <v>57</v>
      </c>
      <c r="C2851" s="10" t="s">
        <v>11</v>
      </c>
      <c r="D2851" s="10" t="s">
        <v>3</v>
      </c>
      <c r="E2851" s="10" t="s">
        <v>1</v>
      </c>
      <c r="F2851">
        <v>17</v>
      </c>
      <c r="G2851">
        <v>3.4037671089172363</v>
      </c>
      <c r="H2851">
        <v>2.5301282405853271</v>
      </c>
      <c r="I2851">
        <v>106.75</v>
      </c>
      <c r="J2851">
        <v>0.16046801209449768</v>
      </c>
      <c r="K2851">
        <v>8707</v>
      </c>
      <c r="L2851">
        <v>8330.0238945000001</v>
      </c>
      <c r="M2851">
        <v>0.87363886833190918</v>
      </c>
      <c r="N2851">
        <v>0.66798305511474609</v>
      </c>
      <c r="O2851">
        <v>0.78948944807052612</v>
      </c>
      <c r="P2851">
        <v>0.87363886833190918</v>
      </c>
      <c r="Q2851">
        <v>0.95778828859329224</v>
      </c>
      <c r="R2851">
        <v>1.0792946815490723</v>
      </c>
      <c r="S2851" t="s">
        <v>39</v>
      </c>
      <c r="Z2851" s="3"/>
    </row>
    <row r="2852" spans="1:26" hidden="1" x14ac:dyDescent="0.25">
      <c r="A2852" s="10" t="str">
        <f t="shared" si="44"/>
        <v>2016Kern1-in-10July PeakPGE17</v>
      </c>
      <c r="B2852" s="10" t="s">
        <v>57</v>
      </c>
      <c r="C2852" s="10" t="s">
        <v>11</v>
      </c>
      <c r="D2852" s="10" t="s">
        <v>3</v>
      </c>
      <c r="E2852" s="10" t="s">
        <v>1</v>
      </c>
      <c r="F2852">
        <v>17</v>
      </c>
      <c r="G2852">
        <v>3.4979724884033203</v>
      </c>
      <c r="H2852">
        <v>2.6079933643341064</v>
      </c>
      <c r="I2852">
        <v>106</v>
      </c>
      <c r="J2852">
        <v>0.16046801209449768</v>
      </c>
      <c r="K2852">
        <v>8707</v>
      </c>
      <c r="L2852">
        <v>8330.0238945000001</v>
      </c>
      <c r="M2852">
        <v>0.88997912406921387</v>
      </c>
      <c r="N2852">
        <v>0.68432331085205078</v>
      </c>
      <c r="O2852">
        <v>0.80582970380783081</v>
      </c>
      <c r="P2852">
        <v>0.88997912406921387</v>
      </c>
      <c r="Q2852">
        <v>0.97412854433059692</v>
      </c>
      <c r="R2852">
        <v>1.095634937286377</v>
      </c>
      <c r="S2852" t="s">
        <v>38</v>
      </c>
      <c r="Z2852" s="3"/>
    </row>
    <row r="2853" spans="1:26" hidden="1" x14ac:dyDescent="0.25">
      <c r="A2853" s="10" t="str">
        <f t="shared" si="44"/>
        <v>2016Kern1-in-2July PeakPGE17</v>
      </c>
      <c r="B2853" s="10" t="s">
        <v>57</v>
      </c>
      <c r="C2853" s="10" t="s">
        <v>11</v>
      </c>
      <c r="D2853" s="10" t="s">
        <v>3</v>
      </c>
      <c r="E2853" s="10" t="s">
        <v>9</v>
      </c>
      <c r="F2853">
        <v>17</v>
      </c>
      <c r="G2853">
        <v>3.2893469333648682</v>
      </c>
      <c r="H2853">
        <v>2.4707043170928955</v>
      </c>
      <c r="I2853">
        <v>105</v>
      </c>
      <c r="J2853">
        <v>0.16046801209449768</v>
      </c>
      <c r="K2853">
        <v>8707</v>
      </c>
      <c r="L2853">
        <v>8330.0238945000001</v>
      </c>
      <c r="M2853">
        <v>0.81864267587661743</v>
      </c>
      <c r="N2853">
        <v>0.61298686265945435</v>
      </c>
      <c r="O2853">
        <v>0.73449325561523438</v>
      </c>
      <c r="P2853">
        <v>0.81864267587661743</v>
      </c>
      <c r="Q2853">
        <v>0.90279209613800049</v>
      </c>
      <c r="R2853">
        <v>1.0242984294891357</v>
      </c>
      <c r="S2853" t="s">
        <v>38</v>
      </c>
      <c r="Z2853" s="3"/>
    </row>
    <row r="2854" spans="1:26" hidden="1" x14ac:dyDescent="0.25">
      <c r="A2854" s="10" t="str">
        <f t="shared" si="44"/>
        <v>2016Kern1-in-2July PeakCAISO18</v>
      </c>
      <c r="B2854" s="10" t="s">
        <v>57</v>
      </c>
      <c r="C2854" s="10" t="s">
        <v>11</v>
      </c>
      <c r="D2854" s="10" t="s">
        <v>3</v>
      </c>
      <c r="E2854" s="10" t="s">
        <v>9</v>
      </c>
      <c r="F2854">
        <v>18</v>
      </c>
      <c r="G2854">
        <v>3.5212132930755615</v>
      </c>
      <c r="H2854">
        <v>2.7231287956237793</v>
      </c>
      <c r="I2854">
        <v>103</v>
      </c>
      <c r="J2854">
        <v>0.13599415123462677</v>
      </c>
      <c r="K2854">
        <v>8707</v>
      </c>
      <c r="L2854">
        <v>8330.0238945000001</v>
      </c>
      <c r="M2854">
        <v>0.798084557056427</v>
      </c>
      <c r="N2854">
        <v>0.62379443645477295</v>
      </c>
      <c r="O2854">
        <v>0.72676920890808105</v>
      </c>
      <c r="P2854">
        <v>0.798084557056427</v>
      </c>
      <c r="Q2854">
        <v>0.86939990520477295</v>
      </c>
      <c r="R2854">
        <v>0.97237467765808105</v>
      </c>
      <c r="S2854" t="s">
        <v>39</v>
      </c>
      <c r="Z2854" s="3"/>
    </row>
    <row r="2855" spans="1:26" hidden="1" x14ac:dyDescent="0.25">
      <c r="A2855" s="10" t="str">
        <f t="shared" si="44"/>
        <v>2016Kern1-in-10July PeakCAISO18</v>
      </c>
      <c r="B2855" s="10" t="s">
        <v>57</v>
      </c>
      <c r="C2855" s="10" t="s">
        <v>11</v>
      </c>
      <c r="D2855" s="10" t="s">
        <v>3</v>
      </c>
      <c r="E2855" s="10" t="s">
        <v>1</v>
      </c>
      <c r="F2855">
        <v>18</v>
      </c>
      <c r="G2855">
        <v>3.5818173885345459</v>
      </c>
      <c r="H2855">
        <v>2.6990921497344971</v>
      </c>
      <c r="I2855">
        <v>106.875</v>
      </c>
      <c r="J2855">
        <v>0.13599415123462677</v>
      </c>
      <c r="K2855">
        <v>8707</v>
      </c>
      <c r="L2855">
        <v>8330.0238945000001</v>
      </c>
      <c r="M2855">
        <v>0.8827252984046936</v>
      </c>
      <c r="N2855">
        <v>0.70843517780303955</v>
      </c>
      <c r="O2855">
        <v>0.81140995025634766</v>
      </c>
      <c r="P2855">
        <v>0.8827252984046936</v>
      </c>
      <c r="Q2855">
        <v>0.95404064655303955</v>
      </c>
      <c r="R2855">
        <v>1.0570154190063477</v>
      </c>
      <c r="S2855" t="s">
        <v>39</v>
      </c>
      <c r="Z2855" s="3"/>
    </row>
    <row r="2856" spans="1:26" hidden="1" x14ac:dyDescent="0.25">
      <c r="A2856" s="10" t="str">
        <f t="shared" si="44"/>
        <v>2016Kern1-in-2July PeakPGE18</v>
      </c>
      <c r="B2856" s="10" t="s">
        <v>57</v>
      </c>
      <c r="C2856" s="10" t="s">
        <v>11</v>
      </c>
      <c r="D2856" s="10" t="s">
        <v>3</v>
      </c>
      <c r="E2856" s="10" t="s">
        <v>9</v>
      </c>
      <c r="F2856">
        <v>18</v>
      </c>
      <c r="G2856">
        <v>3.4614119529724121</v>
      </c>
      <c r="H2856">
        <v>2.637913703918457</v>
      </c>
      <c r="I2856">
        <v>104.875</v>
      </c>
      <c r="J2856">
        <v>0.13599415123462677</v>
      </c>
      <c r="K2856">
        <v>8707</v>
      </c>
      <c r="L2856">
        <v>8330.0238945000001</v>
      </c>
      <c r="M2856">
        <v>0.82349836826324463</v>
      </c>
      <c r="N2856">
        <v>0.64920824766159058</v>
      </c>
      <c r="O2856">
        <v>0.75218302011489868</v>
      </c>
      <c r="P2856">
        <v>0.82349836826324463</v>
      </c>
      <c r="Q2856">
        <v>0.89481371641159058</v>
      </c>
      <c r="R2856">
        <v>0.99778848886489868</v>
      </c>
      <c r="S2856" t="s">
        <v>38</v>
      </c>
      <c r="Z2856" s="3"/>
    </row>
    <row r="2857" spans="1:26" hidden="1" x14ac:dyDescent="0.25">
      <c r="A2857" s="10" t="str">
        <f t="shared" si="44"/>
        <v>2016Kern1-in-10July PeakPGE18</v>
      </c>
      <c r="B2857" s="10" t="s">
        <v>57</v>
      </c>
      <c r="C2857" s="10" t="s">
        <v>11</v>
      </c>
      <c r="D2857" s="10" t="s">
        <v>3</v>
      </c>
      <c r="E2857" s="10" t="s">
        <v>1</v>
      </c>
      <c r="F2857">
        <v>18</v>
      </c>
      <c r="G2857">
        <v>3.6809506416320801</v>
      </c>
      <c r="H2857">
        <v>2.8096122741699219</v>
      </c>
      <c r="I2857">
        <v>105.375</v>
      </c>
      <c r="J2857">
        <v>0.13599415123462677</v>
      </c>
      <c r="K2857">
        <v>8707</v>
      </c>
      <c r="L2857">
        <v>8330.0238945000001</v>
      </c>
      <c r="M2857">
        <v>0.87133848667144775</v>
      </c>
      <c r="N2857">
        <v>0.6970483660697937</v>
      </c>
      <c r="O2857">
        <v>0.80002313852310181</v>
      </c>
      <c r="P2857">
        <v>0.87133848667144775</v>
      </c>
      <c r="Q2857">
        <v>0.9426538348197937</v>
      </c>
      <c r="R2857">
        <v>1.045628547668457</v>
      </c>
      <c r="S2857" t="s">
        <v>38</v>
      </c>
      <c r="Z2857" s="3"/>
    </row>
    <row r="2858" spans="1:26" hidden="1" x14ac:dyDescent="0.25">
      <c r="A2858" s="10" t="str">
        <f t="shared" si="44"/>
        <v>2016Kern1-in-10July PeakCAISO19</v>
      </c>
      <c r="B2858" s="10" t="s">
        <v>57</v>
      </c>
      <c r="C2858" s="10" t="s">
        <v>11</v>
      </c>
      <c r="D2858" s="10" t="s">
        <v>3</v>
      </c>
      <c r="E2858" s="10" t="s">
        <v>1</v>
      </c>
      <c r="F2858">
        <v>19</v>
      </c>
      <c r="G2858">
        <v>3.5749258995056152</v>
      </c>
      <c r="H2858">
        <v>3.8520524501800537</v>
      </c>
      <c r="I2858">
        <v>106.5</v>
      </c>
      <c r="J2858">
        <v>0.11742977052927017</v>
      </c>
      <c r="K2858">
        <v>8707</v>
      </c>
      <c r="L2858">
        <v>8330.0238945000001</v>
      </c>
      <c r="M2858">
        <v>-0.27712664008140564</v>
      </c>
      <c r="N2858">
        <v>-0.42762464284896851</v>
      </c>
      <c r="O2858">
        <v>-0.33870682120323181</v>
      </c>
      <c r="P2858">
        <v>-0.27712664008140564</v>
      </c>
      <c r="Q2858">
        <v>-0.21554647386074066</v>
      </c>
      <c r="R2858">
        <v>-0.12662865221500397</v>
      </c>
      <c r="S2858" t="s">
        <v>39</v>
      </c>
      <c r="Z2858" s="3"/>
    </row>
    <row r="2859" spans="1:26" hidden="1" x14ac:dyDescent="0.25">
      <c r="A2859" s="10" t="str">
        <f t="shared" si="44"/>
        <v>2016Kern1-in-2July PeakCAISO19</v>
      </c>
      <c r="B2859" s="10" t="s">
        <v>57</v>
      </c>
      <c r="C2859" s="10" t="s">
        <v>11</v>
      </c>
      <c r="D2859" s="10" t="s">
        <v>3</v>
      </c>
      <c r="E2859" s="10" t="s">
        <v>9</v>
      </c>
      <c r="F2859">
        <v>19</v>
      </c>
      <c r="G2859">
        <v>3.5144383907318115</v>
      </c>
      <c r="H2859">
        <v>3.7926399707794189</v>
      </c>
      <c r="I2859">
        <v>102.5</v>
      </c>
      <c r="J2859">
        <v>0.11742977052927017</v>
      </c>
      <c r="K2859">
        <v>8707</v>
      </c>
      <c r="L2859">
        <v>8330.0238945000001</v>
      </c>
      <c r="M2859">
        <v>-0.27820152044296265</v>
      </c>
      <c r="N2859">
        <v>-0.42869952321052551</v>
      </c>
      <c r="O2859">
        <v>-0.33978170156478882</v>
      </c>
      <c r="P2859">
        <v>-0.27820152044296265</v>
      </c>
      <c r="Q2859">
        <v>-0.21662135422229767</v>
      </c>
      <c r="R2859">
        <v>-0.12770353257656097</v>
      </c>
      <c r="S2859" t="s">
        <v>39</v>
      </c>
      <c r="Z2859" s="3"/>
    </row>
    <row r="2860" spans="1:26" hidden="1" x14ac:dyDescent="0.25">
      <c r="A2860" s="10" t="str">
        <f t="shared" si="44"/>
        <v>2016Kern1-in-2July PeakPGE19</v>
      </c>
      <c r="B2860" s="10" t="s">
        <v>57</v>
      </c>
      <c r="C2860" s="10" t="s">
        <v>11</v>
      </c>
      <c r="D2860" s="10" t="s">
        <v>3</v>
      </c>
      <c r="E2860" s="10" t="s">
        <v>9</v>
      </c>
      <c r="F2860">
        <v>19</v>
      </c>
      <c r="G2860">
        <v>3.4547519683837891</v>
      </c>
      <c r="H2860">
        <v>3.7239110469818115</v>
      </c>
      <c r="I2860">
        <v>103.875</v>
      </c>
      <c r="J2860">
        <v>0.11742977052927017</v>
      </c>
      <c r="K2860">
        <v>8707</v>
      </c>
      <c r="L2860">
        <v>8330.0238945000001</v>
      </c>
      <c r="M2860">
        <v>-0.26915907859802246</v>
      </c>
      <c r="N2860">
        <v>-0.41965708136558533</v>
      </c>
      <c r="O2860">
        <v>-0.33073925971984863</v>
      </c>
      <c r="P2860">
        <v>-0.26915907859802246</v>
      </c>
      <c r="Q2860">
        <v>-0.20757891237735748</v>
      </c>
      <c r="R2860">
        <v>-0.11866108328104019</v>
      </c>
      <c r="S2860" t="s">
        <v>38</v>
      </c>
      <c r="Z2860" s="3"/>
    </row>
    <row r="2861" spans="1:26" hidden="1" x14ac:dyDescent="0.25">
      <c r="A2861" s="10" t="str">
        <f t="shared" si="44"/>
        <v>2016Kern1-in-10July PeakPGE19</v>
      </c>
      <c r="B2861" s="10" t="s">
        <v>57</v>
      </c>
      <c r="C2861" s="10" t="s">
        <v>11</v>
      </c>
      <c r="D2861" s="10" t="s">
        <v>3</v>
      </c>
      <c r="E2861" s="10" t="s">
        <v>1</v>
      </c>
      <c r="F2861">
        <v>19</v>
      </c>
      <c r="G2861">
        <v>3.6738684177398682</v>
      </c>
      <c r="H2861">
        <v>3.9653475284576416</v>
      </c>
      <c r="I2861">
        <v>104.75</v>
      </c>
      <c r="J2861">
        <v>0.11742977052927017</v>
      </c>
      <c r="K2861">
        <v>8707</v>
      </c>
      <c r="L2861">
        <v>8330.0238945000001</v>
      </c>
      <c r="M2861">
        <v>-0.29147914052009583</v>
      </c>
      <c r="N2861">
        <v>-0.44197714328765869</v>
      </c>
      <c r="O2861">
        <v>-0.353059321641922</v>
      </c>
      <c r="P2861">
        <v>-0.29147914052009583</v>
      </c>
      <c r="Q2861">
        <v>-0.22989897429943085</v>
      </c>
      <c r="R2861">
        <v>-0.14098115265369415</v>
      </c>
      <c r="S2861" t="s">
        <v>38</v>
      </c>
      <c r="Z2861" s="3"/>
    </row>
    <row r="2862" spans="1:26" hidden="1" x14ac:dyDescent="0.25">
      <c r="A2862" s="10" t="str">
        <f t="shared" si="44"/>
        <v>2016Kern1-in-10July PeakCAISO20</v>
      </c>
      <c r="B2862" s="10" t="s">
        <v>57</v>
      </c>
      <c r="C2862" s="10" t="s">
        <v>11</v>
      </c>
      <c r="D2862" s="10" t="s">
        <v>3</v>
      </c>
      <c r="E2862" s="10" t="s">
        <v>1</v>
      </c>
      <c r="F2862">
        <v>20</v>
      </c>
      <c r="G2862">
        <v>3.4361095428466797</v>
      </c>
      <c r="H2862">
        <v>3.866889476776123</v>
      </c>
      <c r="I2862">
        <v>104.125</v>
      </c>
      <c r="J2862">
        <v>7.6294809579849243E-2</v>
      </c>
      <c r="K2862">
        <v>8707</v>
      </c>
      <c r="L2862">
        <v>8330.0238945000001</v>
      </c>
      <c r="M2862">
        <v>-0.43077999353408813</v>
      </c>
      <c r="N2862">
        <v>-0.52855944633483887</v>
      </c>
      <c r="O2862">
        <v>-0.47078898549079895</v>
      </c>
      <c r="P2862">
        <v>-0.43077999353408813</v>
      </c>
      <c r="Q2862">
        <v>-0.39077100157737732</v>
      </c>
      <c r="R2862">
        <v>-0.33300057053565979</v>
      </c>
      <c r="S2862" t="s">
        <v>39</v>
      </c>
      <c r="Z2862" s="3"/>
    </row>
    <row r="2863" spans="1:26" hidden="1" x14ac:dyDescent="0.25">
      <c r="A2863" s="10" t="str">
        <f t="shared" si="44"/>
        <v>2016Kern1-in-2July PeakCAISO20</v>
      </c>
      <c r="B2863" s="10" t="s">
        <v>57</v>
      </c>
      <c r="C2863" s="10" t="s">
        <v>11</v>
      </c>
      <c r="D2863" s="10" t="s">
        <v>3</v>
      </c>
      <c r="E2863" s="10" t="s">
        <v>9</v>
      </c>
      <c r="F2863">
        <v>20</v>
      </c>
      <c r="G2863">
        <v>3.3779706954956055</v>
      </c>
      <c r="H2863">
        <v>3.793323278427124</v>
      </c>
      <c r="I2863">
        <v>100.5</v>
      </c>
      <c r="J2863">
        <v>7.6294809579849243E-2</v>
      </c>
      <c r="K2863">
        <v>8707</v>
      </c>
      <c r="L2863">
        <v>8330.0238945000001</v>
      </c>
      <c r="M2863">
        <v>-0.41535252332687378</v>
      </c>
      <c r="N2863">
        <v>-0.51313197612762451</v>
      </c>
      <c r="O2863">
        <v>-0.45536151528358459</v>
      </c>
      <c r="P2863">
        <v>-0.41535252332687378</v>
      </c>
      <c r="Q2863">
        <v>-0.37534353137016296</v>
      </c>
      <c r="R2863">
        <v>-0.31757310032844543</v>
      </c>
      <c r="S2863" t="s">
        <v>39</v>
      </c>
      <c r="Z2863" s="3"/>
    </row>
    <row r="2864" spans="1:26" hidden="1" x14ac:dyDescent="0.25">
      <c r="A2864" s="10" t="str">
        <f t="shared" si="44"/>
        <v>2016Kern1-in-2July PeakPGE20</v>
      </c>
      <c r="B2864" s="10" t="s">
        <v>57</v>
      </c>
      <c r="C2864" s="10" t="s">
        <v>11</v>
      </c>
      <c r="D2864" s="10" t="s">
        <v>3</v>
      </c>
      <c r="E2864" s="10" t="s">
        <v>9</v>
      </c>
      <c r="F2864">
        <v>20</v>
      </c>
      <c r="G2864">
        <v>3.3206021785736084</v>
      </c>
      <c r="H2864">
        <v>3.7233109474182129</v>
      </c>
      <c r="I2864">
        <v>101.625</v>
      </c>
      <c r="J2864">
        <v>7.6294809579849243E-2</v>
      </c>
      <c r="K2864">
        <v>8707</v>
      </c>
      <c r="L2864">
        <v>8330.0238945000001</v>
      </c>
      <c r="M2864">
        <v>-0.4027087390422821</v>
      </c>
      <c r="N2864">
        <v>-0.50048816204071045</v>
      </c>
      <c r="O2864">
        <v>-0.44271773099899292</v>
      </c>
      <c r="P2864">
        <v>-0.4027087390422821</v>
      </c>
      <c r="Q2864">
        <v>-0.36269974708557129</v>
      </c>
      <c r="R2864">
        <v>-0.30492931604385376</v>
      </c>
      <c r="S2864" t="s">
        <v>38</v>
      </c>
      <c r="Z2864" s="3"/>
    </row>
    <row r="2865" spans="1:26" hidden="1" x14ac:dyDescent="0.25">
      <c r="A2865" s="10" t="str">
        <f t="shared" si="44"/>
        <v>2016Kern1-in-10July PeakPGE20</v>
      </c>
      <c r="B2865" s="10" t="s">
        <v>57</v>
      </c>
      <c r="C2865" s="10" t="s">
        <v>11</v>
      </c>
      <c r="D2865" s="10" t="s">
        <v>3</v>
      </c>
      <c r="E2865" s="10" t="s">
        <v>1</v>
      </c>
      <c r="F2865">
        <v>20</v>
      </c>
      <c r="G2865">
        <v>3.5312099456787109</v>
      </c>
      <c r="H2865">
        <v>3.9838764667510986</v>
      </c>
      <c r="I2865">
        <v>103</v>
      </c>
      <c r="J2865">
        <v>7.6294809579849243E-2</v>
      </c>
      <c r="K2865">
        <v>8707</v>
      </c>
      <c r="L2865">
        <v>8330.0238945000001</v>
      </c>
      <c r="M2865">
        <v>-0.4526665210723877</v>
      </c>
      <c r="N2865">
        <v>-0.55044597387313843</v>
      </c>
      <c r="O2865">
        <v>-0.49267551302909851</v>
      </c>
      <c r="P2865">
        <v>-0.4526665210723877</v>
      </c>
      <c r="Q2865">
        <v>-0.41265752911567688</v>
      </c>
      <c r="R2865">
        <v>-0.35488709807395935</v>
      </c>
      <c r="S2865" t="s">
        <v>38</v>
      </c>
      <c r="Z2865" s="3"/>
    </row>
    <row r="2866" spans="1:26" hidden="1" x14ac:dyDescent="0.25">
      <c r="A2866" s="10" t="str">
        <f t="shared" si="44"/>
        <v>2016Kern1-in-2July PeakCAISO21</v>
      </c>
      <c r="B2866" s="10" t="s">
        <v>57</v>
      </c>
      <c r="C2866" s="10" t="s">
        <v>11</v>
      </c>
      <c r="D2866" s="10" t="s">
        <v>3</v>
      </c>
      <c r="E2866" s="10" t="s">
        <v>9</v>
      </c>
      <c r="F2866">
        <v>21</v>
      </c>
      <c r="G2866">
        <v>3.1875288486480713</v>
      </c>
      <c r="H2866">
        <v>3.4746251106262207</v>
      </c>
      <c r="I2866">
        <v>97.625</v>
      </c>
      <c r="J2866">
        <v>7.6630406081676483E-2</v>
      </c>
      <c r="K2866">
        <v>8707</v>
      </c>
      <c r="L2866">
        <v>8330.0238945000001</v>
      </c>
      <c r="M2866">
        <v>-0.28709617257118225</v>
      </c>
      <c r="N2866">
        <v>-0.38530570268630981</v>
      </c>
      <c r="O2866">
        <v>-0.32728114724159241</v>
      </c>
      <c r="P2866">
        <v>-0.28709617257118225</v>
      </c>
      <c r="Q2866">
        <v>-0.2469111829996109</v>
      </c>
      <c r="R2866">
        <v>-0.18888664245605469</v>
      </c>
      <c r="S2866" t="s">
        <v>39</v>
      </c>
      <c r="Z2866" s="3"/>
    </row>
    <row r="2867" spans="1:26" hidden="1" x14ac:dyDescent="0.25">
      <c r="A2867" s="10" t="str">
        <f t="shared" si="44"/>
        <v>2016Kern1-in-10July PeakCAISO21</v>
      </c>
      <c r="B2867" s="10" t="s">
        <v>57</v>
      </c>
      <c r="C2867" s="10" t="s">
        <v>11</v>
      </c>
      <c r="D2867" s="10" t="s">
        <v>3</v>
      </c>
      <c r="E2867" s="10" t="s">
        <v>1</v>
      </c>
      <c r="F2867">
        <v>21</v>
      </c>
      <c r="G2867">
        <v>3.2423899173736572</v>
      </c>
      <c r="H2867">
        <v>3.5390608310699463</v>
      </c>
      <c r="I2867">
        <v>100.75</v>
      </c>
      <c r="J2867">
        <v>7.6630406081676483E-2</v>
      </c>
      <c r="K2867">
        <v>8707</v>
      </c>
      <c r="L2867">
        <v>8330.0238945000001</v>
      </c>
      <c r="M2867">
        <v>-0.29667088389396667</v>
      </c>
      <c r="N2867">
        <v>-0.39488041400909424</v>
      </c>
      <c r="O2867">
        <v>-0.33685585856437683</v>
      </c>
      <c r="P2867">
        <v>-0.29667088389396667</v>
      </c>
      <c r="Q2867">
        <v>-0.25648590922355652</v>
      </c>
      <c r="R2867">
        <v>-0.19846135377883911</v>
      </c>
      <c r="S2867" t="s">
        <v>39</v>
      </c>
      <c r="Z2867" s="3"/>
    </row>
    <row r="2868" spans="1:26" hidden="1" x14ac:dyDescent="0.25">
      <c r="A2868" s="10" t="str">
        <f t="shared" si="44"/>
        <v>2016Kern1-in-2July PeakPGE21</v>
      </c>
      <c r="B2868" s="10" t="s">
        <v>57</v>
      </c>
      <c r="C2868" s="10" t="s">
        <v>11</v>
      </c>
      <c r="D2868" s="10" t="s">
        <v>3</v>
      </c>
      <c r="E2868" s="10" t="s">
        <v>9</v>
      </c>
      <c r="F2868">
        <v>21</v>
      </c>
      <c r="G2868">
        <v>3.1333944797515869</v>
      </c>
      <c r="H2868">
        <v>3.4054443836212158</v>
      </c>
      <c r="I2868">
        <v>98.5</v>
      </c>
      <c r="J2868">
        <v>7.6630406081676483E-2</v>
      </c>
      <c r="K2868">
        <v>8707</v>
      </c>
      <c r="L2868">
        <v>8330.0238945000001</v>
      </c>
      <c r="M2868">
        <v>-0.27204999327659607</v>
      </c>
      <c r="N2868">
        <v>-0.37025952339172363</v>
      </c>
      <c r="O2868">
        <v>-0.31223496794700623</v>
      </c>
      <c r="P2868">
        <v>-0.27204999327659607</v>
      </c>
      <c r="Q2868">
        <v>-0.23186500370502472</v>
      </c>
      <c r="R2868">
        <v>-0.17384046316146851</v>
      </c>
      <c r="S2868" t="s">
        <v>38</v>
      </c>
      <c r="Z2868" s="3"/>
    </row>
    <row r="2869" spans="1:26" hidden="1" x14ac:dyDescent="0.25">
      <c r="A2869" s="10" t="str">
        <f t="shared" si="44"/>
        <v>2016Kern1-in-10July PeakPGE21</v>
      </c>
      <c r="B2869" s="10" t="s">
        <v>57</v>
      </c>
      <c r="C2869" s="10" t="s">
        <v>11</v>
      </c>
      <c r="D2869" s="10" t="s">
        <v>3</v>
      </c>
      <c r="E2869" s="10" t="s">
        <v>1</v>
      </c>
      <c r="F2869">
        <v>21</v>
      </c>
      <c r="G2869">
        <v>3.3321287631988525</v>
      </c>
      <c r="H2869">
        <v>3.6522669792175293</v>
      </c>
      <c r="I2869">
        <v>100.375</v>
      </c>
      <c r="J2869">
        <v>7.6630406081676483E-2</v>
      </c>
      <c r="K2869">
        <v>8707</v>
      </c>
      <c r="L2869">
        <v>8330.0238945000001</v>
      </c>
      <c r="M2869">
        <v>-0.32013812661170959</v>
      </c>
      <c r="N2869">
        <v>-0.41834765672683716</v>
      </c>
      <c r="O2869">
        <v>-0.36032310128211975</v>
      </c>
      <c r="P2869">
        <v>-0.32013812661170959</v>
      </c>
      <c r="Q2869">
        <v>-0.27995315194129944</v>
      </c>
      <c r="R2869">
        <v>-0.22192859649658203</v>
      </c>
      <c r="S2869" t="s">
        <v>38</v>
      </c>
      <c r="Z2869" s="3"/>
    </row>
    <row r="2870" spans="1:26" hidden="1" x14ac:dyDescent="0.25">
      <c r="A2870" s="10" t="str">
        <f t="shared" si="44"/>
        <v>2016Kern1-in-10July PeakCAISO22</v>
      </c>
      <c r="B2870" s="10" t="s">
        <v>57</v>
      </c>
      <c r="C2870" s="10" t="s">
        <v>11</v>
      </c>
      <c r="D2870" s="10" t="s">
        <v>3</v>
      </c>
      <c r="E2870" s="10" t="s">
        <v>1</v>
      </c>
      <c r="F2870">
        <v>22</v>
      </c>
      <c r="G2870">
        <v>2.9383039474487305</v>
      </c>
      <c r="H2870">
        <v>3.1531281471252441</v>
      </c>
      <c r="I2870">
        <v>97.25</v>
      </c>
      <c r="J2870">
        <v>6.3674606382846832E-2</v>
      </c>
      <c r="K2870">
        <v>8707</v>
      </c>
      <c r="L2870">
        <v>8330.0238945000001</v>
      </c>
      <c r="M2870">
        <v>-0.21482431888580322</v>
      </c>
      <c r="N2870">
        <v>-0.29642969369888306</v>
      </c>
      <c r="O2870">
        <v>-0.24821528792381287</v>
      </c>
      <c r="P2870">
        <v>-0.21482431888580322</v>
      </c>
      <c r="Q2870">
        <v>-0.18143334984779358</v>
      </c>
      <c r="R2870">
        <v>-0.13321894407272339</v>
      </c>
      <c r="S2870" t="s">
        <v>39</v>
      </c>
      <c r="Z2870" s="3"/>
    </row>
    <row r="2871" spans="1:26" hidden="1" x14ac:dyDescent="0.25">
      <c r="A2871" s="10" t="str">
        <f t="shared" si="44"/>
        <v>2016Kern1-in-2July PeakCAISO22</v>
      </c>
      <c r="B2871" s="10" t="s">
        <v>57</v>
      </c>
      <c r="C2871" s="10" t="s">
        <v>11</v>
      </c>
      <c r="D2871" s="10" t="s">
        <v>3</v>
      </c>
      <c r="E2871" s="10" t="s">
        <v>9</v>
      </c>
      <c r="F2871">
        <v>22</v>
      </c>
      <c r="G2871">
        <v>2.8885881900787354</v>
      </c>
      <c r="H2871">
        <v>3.0952551364898682</v>
      </c>
      <c r="I2871">
        <v>94.5</v>
      </c>
      <c r="J2871">
        <v>6.3674606382846832E-2</v>
      </c>
      <c r="K2871">
        <v>8707</v>
      </c>
      <c r="L2871">
        <v>8330.0238945000001</v>
      </c>
      <c r="M2871">
        <v>-0.20666694641113281</v>
      </c>
      <c r="N2871">
        <v>-0.28827232122421265</v>
      </c>
      <c r="O2871">
        <v>-0.24005791544914246</v>
      </c>
      <c r="P2871">
        <v>-0.20666694641113281</v>
      </c>
      <c r="Q2871">
        <v>-0.17327597737312317</v>
      </c>
      <c r="R2871">
        <v>-0.12506157159805298</v>
      </c>
      <c r="S2871" t="s">
        <v>39</v>
      </c>
      <c r="Z2871" s="3"/>
    </row>
    <row r="2872" spans="1:26" hidden="1" x14ac:dyDescent="0.25">
      <c r="A2872" s="10" t="str">
        <f t="shared" si="44"/>
        <v>2016Kern1-in-10July PeakPGE22</v>
      </c>
      <c r="B2872" s="10" t="s">
        <v>57</v>
      </c>
      <c r="C2872" s="10" t="s">
        <v>11</v>
      </c>
      <c r="D2872" s="10" t="s">
        <v>3</v>
      </c>
      <c r="E2872" s="10" t="s">
        <v>1</v>
      </c>
      <c r="F2872">
        <v>22</v>
      </c>
      <c r="G2872">
        <v>3.0196268558502197</v>
      </c>
      <c r="H2872">
        <v>3.2556657791137695</v>
      </c>
      <c r="I2872">
        <v>97.625</v>
      </c>
      <c r="J2872">
        <v>6.3674606382846832E-2</v>
      </c>
      <c r="K2872">
        <v>8707</v>
      </c>
      <c r="L2872">
        <v>8330.0238945000001</v>
      </c>
      <c r="M2872">
        <v>-0.23603887856006622</v>
      </c>
      <c r="N2872">
        <v>-0.31764426827430725</v>
      </c>
      <c r="O2872">
        <v>-0.26942983269691467</v>
      </c>
      <c r="P2872">
        <v>-0.23603887856006622</v>
      </c>
      <c r="Q2872">
        <v>-0.20264790952205658</v>
      </c>
      <c r="R2872">
        <v>-0.15443350374698639</v>
      </c>
      <c r="S2872" t="s">
        <v>38</v>
      </c>
      <c r="Z2872" s="3"/>
    </row>
    <row r="2873" spans="1:26" hidden="1" x14ac:dyDescent="0.25">
      <c r="A2873" s="10" t="str">
        <f t="shared" si="44"/>
        <v>2016Kern1-in-2July PeakPGE22</v>
      </c>
      <c r="B2873" s="10" t="s">
        <v>57</v>
      </c>
      <c r="C2873" s="10" t="s">
        <v>11</v>
      </c>
      <c r="D2873" s="10" t="s">
        <v>3</v>
      </c>
      <c r="E2873" s="10" t="s">
        <v>9</v>
      </c>
      <c r="F2873">
        <v>22</v>
      </c>
      <c r="G2873">
        <v>2.8395307064056396</v>
      </c>
      <c r="H2873">
        <v>3.0300180912017822</v>
      </c>
      <c r="I2873">
        <v>95.5</v>
      </c>
      <c r="J2873">
        <v>6.3674606382846832E-2</v>
      </c>
      <c r="K2873">
        <v>8707</v>
      </c>
      <c r="L2873">
        <v>8330.0238945000001</v>
      </c>
      <c r="M2873">
        <v>-0.19048747420310974</v>
      </c>
      <c r="N2873">
        <v>-0.27209284901618958</v>
      </c>
      <c r="O2873">
        <v>-0.22387844324111938</v>
      </c>
      <c r="P2873">
        <v>-0.19048747420310974</v>
      </c>
      <c r="Q2873">
        <v>-0.1570965051651001</v>
      </c>
      <c r="R2873">
        <v>-0.10888209939002991</v>
      </c>
      <c r="S2873" t="s">
        <v>38</v>
      </c>
      <c r="Z2873" s="3"/>
    </row>
    <row r="2874" spans="1:26" hidden="1" x14ac:dyDescent="0.25">
      <c r="A2874" s="10" t="str">
        <f t="shared" si="44"/>
        <v>2016Kern1-in-10July PeakCAISO23</v>
      </c>
      <c r="B2874" s="10" t="s">
        <v>57</v>
      </c>
      <c r="C2874" s="10" t="s">
        <v>11</v>
      </c>
      <c r="D2874" s="10" t="s">
        <v>3</v>
      </c>
      <c r="E2874" s="10" t="s">
        <v>1</v>
      </c>
      <c r="F2874">
        <v>23</v>
      </c>
      <c r="G2874">
        <v>2.47489333152771</v>
      </c>
      <c r="H2874">
        <v>2.6209502220153809</v>
      </c>
      <c r="I2874">
        <v>94.875</v>
      </c>
      <c r="J2874">
        <v>5.8387260884046555E-2</v>
      </c>
      <c r="K2874">
        <v>8707</v>
      </c>
      <c r="L2874">
        <v>8330.0238945000001</v>
      </c>
      <c r="M2874">
        <v>-0.14605690538883209</v>
      </c>
      <c r="N2874">
        <v>-0.22088602185249329</v>
      </c>
      <c r="O2874">
        <v>-0.17667518556118011</v>
      </c>
      <c r="P2874">
        <v>-0.14605690538883209</v>
      </c>
      <c r="Q2874">
        <v>-0.11543862521648407</v>
      </c>
      <c r="R2874">
        <v>-7.1227788925170898E-2</v>
      </c>
      <c r="S2874" t="s">
        <v>39</v>
      </c>
      <c r="Z2874" s="3"/>
    </row>
    <row r="2875" spans="1:26" hidden="1" x14ac:dyDescent="0.25">
      <c r="A2875" s="10" t="str">
        <f t="shared" si="44"/>
        <v>2016Kern1-in-2July PeakCAISO23</v>
      </c>
      <c r="B2875" s="10" t="s">
        <v>57</v>
      </c>
      <c r="C2875" s="10" t="s">
        <v>11</v>
      </c>
      <c r="D2875" s="10" t="s">
        <v>3</v>
      </c>
      <c r="E2875" s="10" t="s">
        <v>9</v>
      </c>
      <c r="F2875">
        <v>23</v>
      </c>
      <c r="G2875">
        <v>2.4330184459686279</v>
      </c>
      <c r="H2875">
        <v>2.5732214450836182</v>
      </c>
      <c r="I2875">
        <v>91.625</v>
      </c>
      <c r="J2875">
        <v>5.8387260884046555E-2</v>
      </c>
      <c r="K2875">
        <v>8707</v>
      </c>
      <c r="L2875">
        <v>8330.0238945000001</v>
      </c>
      <c r="M2875">
        <v>-0.14020293951034546</v>
      </c>
      <c r="N2875">
        <v>-0.21503205597400665</v>
      </c>
      <c r="O2875">
        <v>-0.17082121968269348</v>
      </c>
      <c r="P2875">
        <v>-0.14020293951034546</v>
      </c>
      <c r="Q2875">
        <v>-0.10958465933799744</v>
      </c>
      <c r="R2875">
        <v>-6.5373823046684265E-2</v>
      </c>
      <c r="S2875" t="s">
        <v>39</v>
      </c>
      <c r="Z2875" s="3"/>
    </row>
    <row r="2876" spans="1:26" hidden="1" x14ac:dyDescent="0.25">
      <c r="A2876" s="10" t="str">
        <f t="shared" si="44"/>
        <v>2016Kern1-in-2July PeakPGE23</v>
      </c>
      <c r="B2876" s="10" t="s">
        <v>57</v>
      </c>
      <c r="C2876" s="10" t="s">
        <v>11</v>
      </c>
      <c r="D2876" s="10" t="s">
        <v>3</v>
      </c>
      <c r="E2876" s="10" t="s">
        <v>9</v>
      </c>
      <c r="F2876">
        <v>23</v>
      </c>
      <c r="G2876">
        <v>2.391697883605957</v>
      </c>
      <c r="H2876">
        <v>2.5239741802215576</v>
      </c>
      <c r="I2876">
        <v>92.125</v>
      </c>
      <c r="J2876">
        <v>5.8387260884046555E-2</v>
      </c>
      <c r="K2876">
        <v>8707</v>
      </c>
      <c r="L2876">
        <v>8330.0238945000001</v>
      </c>
      <c r="M2876">
        <v>-0.13227634131908417</v>
      </c>
      <c r="N2876">
        <v>-0.20710545778274536</v>
      </c>
      <c r="O2876">
        <v>-0.16289462149143219</v>
      </c>
      <c r="P2876">
        <v>-0.13227634131908417</v>
      </c>
      <c r="Q2876">
        <v>-0.10165806114673615</v>
      </c>
      <c r="R2876">
        <v>-5.7447228580713272E-2</v>
      </c>
      <c r="S2876" t="s">
        <v>38</v>
      </c>
      <c r="Z2876" s="3"/>
    </row>
    <row r="2877" spans="1:26" hidden="1" x14ac:dyDescent="0.25">
      <c r="A2877" s="10" t="str">
        <f t="shared" si="44"/>
        <v>2016Kern1-in-10July PeakPGE23</v>
      </c>
      <c r="B2877" s="10" t="s">
        <v>57</v>
      </c>
      <c r="C2877" s="10" t="s">
        <v>11</v>
      </c>
      <c r="D2877" s="10" t="s">
        <v>3</v>
      </c>
      <c r="E2877" s="10" t="s">
        <v>1</v>
      </c>
      <c r="F2877">
        <v>23</v>
      </c>
      <c r="G2877">
        <v>2.5433905124664307</v>
      </c>
      <c r="H2877">
        <v>2.7010021209716797</v>
      </c>
      <c r="I2877">
        <v>95.875</v>
      </c>
      <c r="J2877">
        <v>5.8387260884046555E-2</v>
      </c>
      <c r="K2877">
        <v>8707</v>
      </c>
      <c r="L2877">
        <v>8330.0238945000001</v>
      </c>
      <c r="M2877">
        <v>-0.15761162340641022</v>
      </c>
      <c r="N2877">
        <v>-0.23244073987007141</v>
      </c>
      <c r="O2877">
        <v>-0.18822990357875824</v>
      </c>
      <c r="P2877">
        <v>-0.15761162340641022</v>
      </c>
      <c r="Q2877">
        <v>-0.12699334323406219</v>
      </c>
      <c r="R2877">
        <v>-8.2782506942749023E-2</v>
      </c>
      <c r="S2877" t="s">
        <v>38</v>
      </c>
      <c r="Z2877" s="3"/>
    </row>
    <row r="2878" spans="1:26" hidden="1" x14ac:dyDescent="0.25">
      <c r="A2878" s="10" t="str">
        <f t="shared" si="44"/>
        <v>2016Kern1-in-10July PeakCAISO24</v>
      </c>
      <c r="B2878" s="10" t="s">
        <v>57</v>
      </c>
      <c r="C2878" s="10" t="s">
        <v>11</v>
      </c>
      <c r="D2878" s="10" t="s">
        <v>3</v>
      </c>
      <c r="E2878" s="10" t="s">
        <v>1</v>
      </c>
      <c r="F2878">
        <v>24</v>
      </c>
      <c r="G2878">
        <v>2.0220611095428467</v>
      </c>
      <c r="H2878">
        <v>2.1365070343017578</v>
      </c>
      <c r="I2878">
        <v>92.125</v>
      </c>
      <c r="J2878">
        <v>4.4309847056865692E-2</v>
      </c>
      <c r="K2878">
        <v>8707</v>
      </c>
      <c r="L2878">
        <v>8330.0238945000001</v>
      </c>
      <c r="M2878">
        <v>-0.11444589495658875</v>
      </c>
      <c r="N2878">
        <v>-0.1712334007024765</v>
      </c>
      <c r="O2878">
        <v>-0.13768197596073151</v>
      </c>
      <c r="P2878">
        <v>-0.11444589495658875</v>
      </c>
      <c r="Q2878">
        <v>-9.1209813952445984E-2</v>
      </c>
      <c r="R2878">
        <v>-5.7658396661281586E-2</v>
      </c>
      <c r="S2878" t="s">
        <v>39</v>
      </c>
      <c r="Z2878" s="3"/>
    </row>
    <row r="2879" spans="1:26" hidden="1" x14ac:dyDescent="0.25">
      <c r="A2879" s="10" t="str">
        <f t="shared" si="44"/>
        <v>2016Kern1-in-2July PeakCAISO24</v>
      </c>
      <c r="B2879" s="10" t="s">
        <v>57</v>
      </c>
      <c r="C2879" s="10" t="s">
        <v>11</v>
      </c>
      <c r="D2879" s="10" t="s">
        <v>3</v>
      </c>
      <c r="E2879" s="10" t="s">
        <v>9</v>
      </c>
      <c r="F2879">
        <v>24</v>
      </c>
      <c r="G2879">
        <v>1.9878480434417725</v>
      </c>
      <c r="H2879">
        <v>2.0959508419036865</v>
      </c>
      <c r="I2879">
        <v>89.25</v>
      </c>
      <c r="J2879">
        <v>4.4309847056865692E-2</v>
      </c>
      <c r="K2879">
        <v>8707</v>
      </c>
      <c r="L2879">
        <v>8330.0238945000001</v>
      </c>
      <c r="M2879">
        <v>-0.10810285061597824</v>
      </c>
      <c r="N2879">
        <v>-0.1648903489112854</v>
      </c>
      <c r="O2879">
        <v>-0.1313389390707016</v>
      </c>
      <c r="P2879">
        <v>-0.10810285061597824</v>
      </c>
      <c r="Q2879">
        <v>-8.486676961183548E-2</v>
      </c>
      <c r="R2879">
        <v>-5.1315352320671082E-2</v>
      </c>
      <c r="S2879" t="s">
        <v>39</v>
      </c>
      <c r="Z2879" s="3"/>
    </row>
    <row r="2880" spans="1:26" hidden="1" x14ac:dyDescent="0.25">
      <c r="A2880" s="10" t="str">
        <f t="shared" si="44"/>
        <v>2016Kern1-in-2July PeakPGE24</v>
      </c>
      <c r="B2880" s="10" t="s">
        <v>57</v>
      </c>
      <c r="C2880" s="10" t="s">
        <v>11</v>
      </c>
      <c r="D2880" s="10" t="s">
        <v>3</v>
      </c>
      <c r="E2880" s="10" t="s">
        <v>9</v>
      </c>
      <c r="F2880">
        <v>24</v>
      </c>
      <c r="G2880">
        <v>1.9540880918502808</v>
      </c>
      <c r="H2880">
        <v>2.0579433441162109</v>
      </c>
      <c r="I2880">
        <v>89.75</v>
      </c>
      <c r="J2880">
        <v>4.4309847056865692E-2</v>
      </c>
      <c r="K2880">
        <v>8707</v>
      </c>
      <c r="L2880">
        <v>8330.0238945000001</v>
      </c>
      <c r="M2880">
        <v>-0.10385536402463913</v>
      </c>
      <c r="N2880">
        <v>-0.16064286231994629</v>
      </c>
      <c r="O2880">
        <v>-0.12709145247936249</v>
      </c>
      <c r="P2880">
        <v>-0.10385536402463913</v>
      </c>
      <c r="Q2880">
        <v>-8.0619283020496368E-2</v>
      </c>
      <c r="R2880">
        <v>-4.706786572933197E-2</v>
      </c>
      <c r="S2880" t="s">
        <v>38</v>
      </c>
      <c r="Z2880" s="3"/>
    </row>
    <row r="2881" spans="1:26" hidden="1" x14ac:dyDescent="0.25">
      <c r="A2881" s="10" t="str">
        <f t="shared" si="44"/>
        <v>2016Kern1-in-10July PeakPGE24</v>
      </c>
      <c r="B2881" s="10" t="s">
        <v>57</v>
      </c>
      <c r="C2881" s="10" t="s">
        <v>11</v>
      </c>
      <c r="D2881" s="10" t="s">
        <v>3</v>
      </c>
      <c r="E2881" s="10" t="s">
        <v>1</v>
      </c>
      <c r="F2881">
        <v>24</v>
      </c>
      <c r="G2881">
        <v>2.0780253410339355</v>
      </c>
      <c r="H2881">
        <v>2.2002840042114258</v>
      </c>
      <c r="I2881">
        <v>93.5</v>
      </c>
      <c r="J2881">
        <v>4.4309847056865692E-2</v>
      </c>
      <c r="K2881">
        <v>8707</v>
      </c>
      <c r="L2881">
        <v>8330.0238945000001</v>
      </c>
      <c r="M2881">
        <v>-0.12225856631994247</v>
      </c>
      <c r="N2881">
        <v>-0.17904606461524963</v>
      </c>
      <c r="O2881">
        <v>-0.14549465477466583</v>
      </c>
      <c r="P2881">
        <v>-0.12225856631994247</v>
      </c>
      <c r="Q2881">
        <v>-9.9022485315799713E-2</v>
      </c>
      <c r="R2881">
        <v>-6.5471068024635315E-2</v>
      </c>
      <c r="S2881" t="s">
        <v>38</v>
      </c>
      <c r="Z2881" s="3"/>
    </row>
    <row r="2882" spans="1:26" hidden="1" x14ac:dyDescent="0.25">
      <c r="A2882" s="10" t="str">
        <f t="shared" ref="A2882:A2945" si="45">CONCATENATE(B2882,C2882,E2882,D2882,S2882,F2882)</f>
        <v>2016Kern1-in-2June PeakCAISO1</v>
      </c>
      <c r="B2882" s="10" t="s">
        <v>57</v>
      </c>
      <c r="C2882" s="10" t="s">
        <v>11</v>
      </c>
      <c r="D2882" s="10" t="s">
        <v>4</v>
      </c>
      <c r="E2882" s="10" t="s">
        <v>9</v>
      </c>
      <c r="F2882">
        <v>1</v>
      </c>
      <c r="G2882">
        <v>1.4410772323608398</v>
      </c>
      <c r="H2882">
        <v>1.4410772323608398</v>
      </c>
      <c r="I2882">
        <v>80.625</v>
      </c>
      <c r="J2882">
        <v>0</v>
      </c>
      <c r="K2882">
        <v>8707</v>
      </c>
      <c r="L2882">
        <v>8309.0282052000002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 t="s">
        <v>39</v>
      </c>
      <c r="Z2882" s="3"/>
    </row>
    <row r="2883" spans="1:26" hidden="1" x14ac:dyDescent="0.25">
      <c r="A2883" s="10" t="str">
        <f t="shared" si="45"/>
        <v>2016Kern1-in-10June PeakCAISO1</v>
      </c>
      <c r="B2883" s="10" t="s">
        <v>57</v>
      </c>
      <c r="C2883" s="10" t="s">
        <v>11</v>
      </c>
      <c r="D2883" s="10" t="s">
        <v>4</v>
      </c>
      <c r="E2883" s="10" t="s">
        <v>1</v>
      </c>
      <c r="F2883">
        <v>1</v>
      </c>
      <c r="G2883">
        <v>1.4583253860473633</v>
      </c>
      <c r="H2883">
        <v>1.4583253860473633</v>
      </c>
      <c r="I2883">
        <v>83.5</v>
      </c>
      <c r="J2883">
        <v>0</v>
      </c>
      <c r="K2883">
        <v>8707</v>
      </c>
      <c r="L2883">
        <v>8309.0282052000002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 t="s">
        <v>39</v>
      </c>
      <c r="Z2883" s="3"/>
    </row>
    <row r="2884" spans="1:26" hidden="1" x14ac:dyDescent="0.25">
      <c r="A2884" s="10" t="str">
        <f t="shared" si="45"/>
        <v>2016Kern1-in-2June PeakPGE1</v>
      </c>
      <c r="B2884" s="10" t="s">
        <v>57</v>
      </c>
      <c r="C2884" s="10" t="s">
        <v>11</v>
      </c>
      <c r="D2884" s="10" t="s">
        <v>4</v>
      </c>
      <c r="E2884" s="10" t="s">
        <v>9</v>
      </c>
      <c r="F2884">
        <v>1</v>
      </c>
      <c r="G2884">
        <v>1.5085017681121826</v>
      </c>
      <c r="H2884">
        <v>1.5085017681121826</v>
      </c>
      <c r="I2884">
        <v>83.75</v>
      </c>
      <c r="J2884">
        <v>0</v>
      </c>
      <c r="K2884">
        <v>8707</v>
      </c>
      <c r="L2884">
        <v>8309.0282052000002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 t="s">
        <v>38</v>
      </c>
      <c r="Z2884" s="3"/>
    </row>
    <row r="2885" spans="1:26" hidden="1" x14ac:dyDescent="0.25">
      <c r="A2885" s="10" t="str">
        <f t="shared" si="45"/>
        <v>2016Kern1-in-10June PeakPGE1</v>
      </c>
      <c r="B2885" s="10" t="s">
        <v>57</v>
      </c>
      <c r="C2885" s="10" t="s">
        <v>11</v>
      </c>
      <c r="D2885" s="10" t="s">
        <v>4</v>
      </c>
      <c r="E2885" s="10" t="s">
        <v>1</v>
      </c>
      <c r="F2885">
        <v>1</v>
      </c>
      <c r="G2885">
        <v>1.4497883319854736</v>
      </c>
      <c r="H2885">
        <v>1.4497883319854736</v>
      </c>
      <c r="I2885">
        <v>82.125</v>
      </c>
      <c r="J2885">
        <v>0</v>
      </c>
      <c r="K2885">
        <v>8707</v>
      </c>
      <c r="L2885">
        <v>8309.0282052000002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 t="s">
        <v>38</v>
      </c>
      <c r="Z2885" s="3"/>
    </row>
    <row r="2886" spans="1:26" hidden="1" x14ac:dyDescent="0.25">
      <c r="A2886" s="10" t="str">
        <f t="shared" si="45"/>
        <v>2016Kern1-in-2June PeakCAISO2</v>
      </c>
      <c r="B2886" s="10" t="s">
        <v>57</v>
      </c>
      <c r="C2886" s="10" t="s">
        <v>11</v>
      </c>
      <c r="D2886" s="10" t="s">
        <v>4</v>
      </c>
      <c r="E2886" s="10" t="s">
        <v>9</v>
      </c>
      <c r="F2886">
        <v>2</v>
      </c>
      <c r="G2886">
        <v>1.234068751335144</v>
      </c>
      <c r="H2886">
        <v>1.234068751335144</v>
      </c>
      <c r="I2886">
        <v>78.25</v>
      </c>
      <c r="J2886">
        <v>0</v>
      </c>
      <c r="K2886">
        <v>8707</v>
      </c>
      <c r="L2886">
        <v>8309.0282052000002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 t="s">
        <v>39</v>
      </c>
      <c r="Z2886" s="3"/>
    </row>
    <row r="2887" spans="1:26" hidden="1" x14ac:dyDescent="0.25">
      <c r="A2887" s="10" t="str">
        <f t="shared" si="45"/>
        <v>2016Kern1-in-10June PeakCAISO2</v>
      </c>
      <c r="B2887" s="10" t="s">
        <v>57</v>
      </c>
      <c r="C2887" s="10" t="s">
        <v>11</v>
      </c>
      <c r="D2887" s="10" t="s">
        <v>4</v>
      </c>
      <c r="E2887" s="10" t="s">
        <v>1</v>
      </c>
      <c r="F2887">
        <v>2</v>
      </c>
      <c r="G2887">
        <v>1.248839259147644</v>
      </c>
      <c r="H2887">
        <v>1.248839259147644</v>
      </c>
      <c r="I2887">
        <v>82.375</v>
      </c>
      <c r="J2887">
        <v>0</v>
      </c>
      <c r="K2887">
        <v>8707</v>
      </c>
      <c r="L2887">
        <v>8309.0282052000002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 t="s">
        <v>39</v>
      </c>
      <c r="Z2887" s="3"/>
    </row>
    <row r="2888" spans="1:26" hidden="1" x14ac:dyDescent="0.25">
      <c r="A2888" s="10" t="str">
        <f t="shared" si="45"/>
        <v>2016Kern1-in-10June PeakPGE2</v>
      </c>
      <c r="B2888" s="10" t="s">
        <v>57</v>
      </c>
      <c r="C2888" s="10" t="s">
        <v>11</v>
      </c>
      <c r="D2888" s="10" t="s">
        <v>4</v>
      </c>
      <c r="E2888" s="10" t="s">
        <v>1</v>
      </c>
      <c r="F2888">
        <v>2</v>
      </c>
      <c r="G2888">
        <v>1.2415285110473633</v>
      </c>
      <c r="H2888">
        <v>1.2415285110473633</v>
      </c>
      <c r="I2888">
        <v>80.75</v>
      </c>
      <c r="J2888">
        <v>0</v>
      </c>
      <c r="K2888">
        <v>8707</v>
      </c>
      <c r="L2888">
        <v>8309.0282052000002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 t="s">
        <v>38</v>
      </c>
      <c r="Z2888" s="3"/>
    </row>
    <row r="2889" spans="1:26" hidden="1" x14ac:dyDescent="0.25">
      <c r="A2889" s="10" t="str">
        <f t="shared" si="45"/>
        <v>2016Kern1-in-2June PeakPGE2</v>
      </c>
      <c r="B2889" s="10" t="s">
        <v>57</v>
      </c>
      <c r="C2889" s="10" t="s">
        <v>11</v>
      </c>
      <c r="D2889" s="10" t="s">
        <v>4</v>
      </c>
      <c r="E2889" s="10" t="s">
        <v>9</v>
      </c>
      <c r="F2889">
        <v>2</v>
      </c>
      <c r="G2889">
        <v>1.2918078899383545</v>
      </c>
      <c r="H2889">
        <v>1.2918078899383545</v>
      </c>
      <c r="I2889">
        <v>81.5</v>
      </c>
      <c r="J2889">
        <v>0</v>
      </c>
      <c r="K2889">
        <v>8707</v>
      </c>
      <c r="L2889">
        <v>8309.0282052000002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 t="s">
        <v>38</v>
      </c>
      <c r="Z2889" s="3"/>
    </row>
    <row r="2890" spans="1:26" hidden="1" x14ac:dyDescent="0.25">
      <c r="A2890" s="10" t="str">
        <f t="shared" si="45"/>
        <v>2016Kern1-in-2June PeakCAISO3</v>
      </c>
      <c r="B2890" s="10" t="s">
        <v>57</v>
      </c>
      <c r="C2890" s="10" t="s">
        <v>11</v>
      </c>
      <c r="D2890" s="10" t="s">
        <v>4</v>
      </c>
      <c r="E2890" s="10" t="s">
        <v>9</v>
      </c>
      <c r="F2890">
        <v>3</v>
      </c>
      <c r="G2890">
        <v>1.0787361860275269</v>
      </c>
      <c r="H2890">
        <v>1.0787361860275269</v>
      </c>
      <c r="I2890">
        <v>76.75</v>
      </c>
      <c r="J2890">
        <v>0</v>
      </c>
      <c r="K2890">
        <v>8707</v>
      </c>
      <c r="L2890">
        <v>8309.0282052000002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 t="s">
        <v>39</v>
      </c>
      <c r="Z2890" s="3"/>
    </row>
    <row r="2891" spans="1:26" hidden="1" x14ac:dyDescent="0.25">
      <c r="A2891" s="10" t="str">
        <f t="shared" si="45"/>
        <v>2016Kern1-in-10June PeakCAISO3</v>
      </c>
      <c r="B2891" s="10" t="s">
        <v>57</v>
      </c>
      <c r="C2891" s="10" t="s">
        <v>11</v>
      </c>
      <c r="D2891" s="10" t="s">
        <v>4</v>
      </c>
      <c r="E2891" s="10" t="s">
        <v>1</v>
      </c>
      <c r="F2891">
        <v>3</v>
      </c>
      <c r="G2891">
        <v>1.0916475057601929</v>
      </c>
      <c r="H2891">
        <v>1.0916475057601929</v>
      </c>
      <c r="I2891">
        <v>81</v>
      </c>
      <c r="J2891">
        <v>0</v>
      </c>
      <c r="K2891">
        <v>8707</v>
      </c>
      <c r="L2891">
        <v>8309.0282052000002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 t="s">
        <v>39</v>
      </c>
      <c r="Z2891" s="3"/>
    </row>
    <row r="2892" spans="1:26" hidden="1" x14ac:dyDescent="0.25">
      <c r="A2892" s="10" t="str">
        <f t="shared" si="45"/>
        <v>2016Kern1-in-10June PeakPGE3</v>
      </c>
      <c r="B2892" s="10" t="s">
        <v>57</v>
      </c>
      <c r="C2892" s="10" t="s">
        <v>11</v>
      </c>
      <c r="D2892" s="10" t="s">
        <v>4</v>
      </c>
      <c r="E2892" s="10" t="s">
        <v>1</v>
      </c>
      <c r="F2892">
        <v>3</v>
      </c>
      <c r="G2892">
        <v>1.0852569341659546</v>
      </c>
      <c r="H2892">
        <v>1.0852569341659546</v>
      </c>
      <c r="I2892">
        <v>78.75</v>
      </c>
      <c r="J2892">
        <v>0</v>
      </c>
      <c r="K2892">
        <v>8707</v>
      </c>
      <c r="L2892">
        <v>8309.0282052000002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 t="s">
        <v>38</v>
      </c>
      <c r="Z2892" s="3"/>
    </row>
    <row r="2893" spans="1:26" hidden="1" x14ac:dyDescent="0.25">
      <c r="A2893" s="10" t="str">
        <f t="shared" si="45"/>
        <v>2016Kern1-in-2June PeakPGE3</v>
      </c>
      <c r="B2893" s="10" t="s">
        <v>57</v>
      </c>
      <c r="C2893" s="10" t="s">
        <v>11</v>
      </c>
      <c r="D2893" s="10" t="s">
        <v>4</v>
      </c>
      <c r="E2893" s="10" t="s">
        <v>9</v>
      </c>
      <c r="F2893">
        <v>3</v>
      </c>
      <c r="G2893">
        <v>1.1292076110839844</v>
      </c>
      <c r="H2893">
        <v>1.1292076110839844</v>
      </c>
      <c r="I2893">
        <v>80.25</v>
      </c>
      <c r="J2893">
        <v>0</v>
      </c>
      <c r="K2893">
        <v>8707</v>
      </c>
      <c r="L2893">
        <v>8309.0282052000002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 t="s">
        <v>38</v>
      </c>
      <c r="Z2893" s="3"/>
    </row>
    <row r="2894" spans="1:26" hidden="1" x14ac:dyDescent="0.25">
      <c r="A2894" s="10" t="str">
        <f t="shared" si="45"/>
        <v>2016Kern1-in-2June PeakCAISO4</v>
      </c>
      <c r="B2894" s="10" t="s">
        <v>57</v>
      </c>
      <c r="C2894" s="10" t="s">
        <v>11</v>
      </c>
      <c r="D2894" s="10" t="s">
        <v>4</v>
      </c>
      <c r="E2894" s="10" t="s">
        <v>9</v>
      </c>
      <c r="F2894">
        <v>4</v>
      </c>
      <c r="G2894">
        <v>0.97567850351333618</v>
      </c>
      <c r="H2894">
        <v>0.97567850351333618</v>
      </c>
      <c r="I2894">
        <v>75.875</v>
      </c>
      <c r="J2894">
        <v>0</v>
      </c>
      <c r="K2894">
        <v>8707</v>
      </c>
      <c r="L2894">
        <v>8309.0282052000002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 t="s">
        <v>39</v>
      </c>
      <c r="Z2894" s="3"/>
    </row>
    <row r="2895" spans="1:26" hidden="1" x14ac:dyDescent="0.25">
      <c r="A2895" s="10" t="str">
        <f t="shared" si="45"/>
        <v>2016Kern1-in-10June PeakCAISO4</v>
      </c>
      <c r="B2895" s="10" t="s">
        <v>57</v>
      </c>
      <c r="C2895" s="10" t="s">
        <v>11</v>
      </c>
      <c r="D2895" s="10" t="s">
        <v>4</v>
      </c>
      <c r="E2895" s="10" t="s">
        <v>1</v>
      </c>
      <c r="F2895">
        <v>4</v>
      </c>
      <c r="G2895">
        <v>0.98735636472702026</v>
      </c>
      <c r="H2895">
        <v>0.98735636472702026</v>
      </c>
      <c r="I2895">
        <v>78.5</v>
      </c>
      <c r="J2895">
        <v>0</v>
      </c>
      <c r="K2895">
        <v>8707</v>
      </c>
      <c r="L2895">
        <v>8309.0282052000002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 t="s">
        <v>39</v>
      </c>
      <c r="Z2895" s="3"/>
    </row>
    <row r="2896" spans="1:26" hidden="1" x14ac:dyDescent="0.25">
      <c r="A2896" s="10" t="str">
        <f t="shared" si="45"/>
        <v>2016Kern1-in-10June PeakPGE4</v>
      </c>
      <c r="B2896" s="10" t="s">
        <v>57</v>
      </c>
      <c r="C2896" s="10" t="s">
        <v>11</v>
      </c>
      <c r="D2896" s="10" t="s">
        <v>4</v>
      </c>
      <c r="E2896" s="10" t="s">
        <v>1</v>
      </c>
      <c r="F2896">
        <v>4</v>
      </c>
      <c r="G2896">
        <v>0.98157632350921631</v>
      </c>
      <c r="H2896">
        <v>0.98157632350921631</v>
      </c>
      <c r="I2896">
        <v>76.75</v>
      </c>
      <c r="J2896">
        <v>0</v>
      </c>
      <c r="K2896">
        <v>8707</v>
      </c>
      <c r="L2896">
        <v>8309.0282052000002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 t="s">
        <v>38</v>
      </c>
      <c r="Z2896" s="3"/>
    </row>
    <row r="2897" spans="1:26" hidden="1" x14ac:dyDescent="0.25">
      <c r="A2897" s="10" t="str">
        <f t="shared" si="45"/>
        <v>2016Kern1-in-2June PeakPGE4</v>
      </c>
      <c r="B2897" s="10" t="s">
        <v>57</v>
      </c>
      <c r="C2897" s="10" t="s">
        <v>11</v>
      </c>
      <c r="D2897" s="10" t="s">
        <v>4</v>
      </c>
      <c r="E2897" s="10" t="s">
        <v>9</v>
      </c>
      <c r="F2897">
        <v>4</v>
      </c>
      <c r="G2897">
        <v>1.0213280916213989</v>
      </c>
      <c r="H2897">
        <v>1.0213280916213989</v>
      </c>
      <c r="I2897">
        <v>78.875</v>
      </c>
      <c r="J2897">
        <v>0</v>
      </c>
      <c r="K2897">
        <v>8707</v>
      </c>
      <c r="L2897">
        <v>8309.0282052000002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 t="s">
        <v>38</v>
      </c>
      <c r="Z2897" s="3"/>
    </row>
    <row r="2898" spans="1:26" hidden="1" x14ac:dyDescent="0.25">
      <c r="A2898" s="10" t="str">
        <f t="shared" si="45"/>
        <v>2016Kern1-in-2June PeakCAISO5</v>
      </c>
      <c r="B2898" s="10" t="s">
        <v>57</v>
      </c>
      <c r="C2898" s="10" t="s">
        <v>11</v>
      </c>
      <c r="D2898" s="10" t="s">
        <v>4</v>
      </c>
      <c r="E2898" s="10" t="s">
        <v>9</v>
      </c>
      <c r="F2898">
        <v>5</v>
      </c>
      <c r="G2898">
        <v>0.92061448097229004</v>
      </c>
      <c r="H2898">
        <v>0.92061448097229004</v>
      </c>
      <c r="I2898">
        <v>73.75</v>
      </c>
      <c r="J2898">
        <v>0</v>
      </c>
      <c r="K2898">
        <v>8707</v>
      </c>
      <c r="L2898">
        <v>8309.0282052000002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 t="s">
        <v>39</v>
      </c>
      <c r="Z2898" s="3"/>
    </row>
    <row r="2899" spans="1:26" hidden="1" x14ac:dyDescent="0.25">
      <c r="A2899" s="10" t="str">
        <f t="shared" si="45"/>
        <v>2016Kern1-in-10June PeakCAISO5</v>
      </c>
      <c r="B2899" s="10" t="s">
        <v>57</v>
      </c>
      <c r="C2899" s="10" t="s">
        <v>11</v>
      </c>
      <c r="D2899" s="10" t="s">
        <v>4</v>
      </c>
      <c r="E2899" s="10" t="s">
        <v>1</v>
      </c>
      <c r="F2899">
        <v>5</v>
      </c>
      <c r="G2899">
        <v>0.93163323402404785</v>
      </c>
      <c r="H2899">
        <v>0.93163323402404785</v>
      </c>
      <c r="I2899">
        <v>77</v>
      </c>
      <c r="J2899">
        <v>0</v>
      </c>
      <c r="K2899">
        <v>8707</v>
      </c>
      <c r="L2899">
        <v>8309.0282052000002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 t="s">
        <v>39</v>
      </c>
      <c r="Z2899" s="3"/>
    </row>
    <row r="2900" spans="1:26" hidden="1" x14ac:dyDescent="0.25">
      <c r="A2900" s="10" t="str">
        <f t="shared" si="45"/>
        <v>2016Kern1-in-10June PeakPGE5</v>
      </c>
      <c r="B2900" s="10" t="s">
        <v>57</v>
      </c>
      <c r="C2900" s="10" t="s">
        <v>11</v>
      </c>
      <c r="D2900" s="10" t="s">
        <v>4</v>
      </c>
      <c r="E2900" s="10" t="s">
        <v>1</v>
      </c>
      <c r="F2900">
        <v>5</v>
      </c>
      <c r="G2900">
        <v>0.92617940902709961</v>
      </c>
      <c r="H2900">
        <v>0.92617940902709961</v>
      </c>
      <c r="I2900">
        <v>75</v>
      </c>
      <c r="J2900">
        <v>0</v>
      </c>
      <c r="K2900">
        <v>8707</v>
      </c>
      <c r="L2900">
        <v>8309.0282052000002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 t="s">
        <v>38</v>
      </c>
      <c r="Z2900" s="3"/>
    </row>
    <row r="2901" spans="1:26" hidden="1" x14ac:dyDescent="0.25">
      <c r="A2901" s="10" t="str">
        <f t="shared" si="45"/>
        <v>2016Kern1-in-2June PeakPGE5</v>
      </c>
      <c r="B2901" s="10" t="s">
        <v>57</v>
      </c>
      <c r="C2901" s="10" t="s">
        <v>11</v>
      </c>
      <c r="D2901" s="10" t="s">
        <v>4</v>
      </c>
      <c r="E2901" s="10" t="s">
        <v>9</v>
      </c>
      <c r="F2901">
        <v>5</v>
      </c>
      <c r="G2901">
        <v>0.96368777751922607</v>
      </c>
      <c r="H2901">
        <v>0.96368777751922607</v>
      </c>
      <c r="I2901">
        <v>77.125</v>
      </c>
      <c r="J2901">
        <v>0</v>
      </c>
      <c r="K2901">
        <v>8707</v>
      </c>
      <c r="L2901">
        <v>8309.0282052000002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 t="s">
        <v>38</v>
      </c>
      <c r="Z2901" s="3"/>
    </row>
    <row r="2902" spans="1:26" hidden="1" x14ac:dyDescent="0.25">
      <c r="A2902" s="10" t="str">
        <f t="shared" si="45"/>
        <v>2016Kern1-in-2June PeakCAISO6</v>
      </c>
      <c r="B2902" s="10" t="s">
        <v>57</v>
      </c>
      <c r="C2902" s="10" t="s">
        <v>11</v>
      </c>
      <c r="D2902" s="10" t="s">
        <v>4</v>
      </c>
      <c r="E2902" s="10" t="s">
        <v>9</v>
      </c>
      <c r="F2902">
        <v>6</v>
      </c>
      <c r="G2902">
        <v>0.90083020925521851</v>
      </c>
      <c r="H2902">
        <v>0.90083020925521851</v>
      </c>
      <c r="I2902">
        <v>72.5</v>
      </c>
      <c r="J2902">
        <v>0</v>
      </c>
      <c r="K2902">
        <v>8707</v>
      </c>
      <c r="L2902">
        <v>8309.0282052000002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 t="s">
        <v>39</v>
      </c>
      <c r="Z2902" s="3"/>
    </row>
    <row r="2903" spans="1:26" hidden="1" x14ac:dyDescent="0.25">
      <c r="A2903" s="10" t="str">
        <f t="shared" si="45"/>
        <v>2016Kern1-in-10June PeakCAISO6</v>
      </c>
      <c r="B2903" s="10" t="s">
        <v>57</v>
      </c>
      <c r="C2903" s="10" t="s">
        <v>11</v>
      </c>
      <c r="D2903" s="10" t="s">
        <v>4</v>
      </c>
      <c r="E2903" s="10" t="s">
        <v>1</v>
      </c>
      <c r="F2903">
        <v>6</v>
      </c>
      <c r="G2903">
        <v>0.91161221265792847</v>
      </c>
      <c r="H2903">
        <v>0.91161221265792847</v>
      </c>
      <c r="I2903">
        <v>74.875</v>
      </c>
      <c r="J2903">
        <v>0</v>
      </c>
      <c r="K2903">
        <v>8707</v>
      </c>
      <c r="L2903">
        <v>8309.0282052000002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 t="s">
        <v>39</v>
      </c>
      <c r="Z2903" s="3"/>
    </row>
    <row r="2904" spans="1:26" hidden="1" x14ac:dyDescent="0.25">
      <c r="A2904" s="10" t="str">
        <f t="shared" si="45"/>
        <v>2016Kern1-in-10June PeakPGE6</v>
      </c>
      <c r="B2904" s="10" t="s">
        <v>57</v>
      </c>
      <c r="C2904" s="10" t="s">
        <v>11</v>
      </c>
      <c r="D2904" s="10" t="s">
        <v>4</v>
      </c>
      <c r="E2904" s="10" t="s">
        <v>1</v>
      </c>
      <c r="F2904">
        <v>6</v>
      </c>
      <c r="G2904">
        <v>0.90627557039260864</v>
      </c>
      <c r="H2904">
        <v>0.90627557039260864</v>
      </c>
      <c r="I2904">
        <v>73.625</v>
      </c>
      <c r="J2904">
        <v>0</v>
      </c>
      <c r="K2904">
        <v>8707</v>
      </c>
      <c r="L2904">
        <v>8309.0282052000002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 t="s">
        <v>38</v>
      </c>
      <c r="Z2904" s="3"/>
    </row>
    <row r="2905" spans="1:26" hidden="1" x14ac:dyDescent="0.25">
      <c r="A2905" s="10" t="str">
        <f t="shared" si="45"/>
        <v>2016Kern1-in-2June PeakPGE6</v>
      </c>
      <c r="B2905" s="10" t="s">
        <v>57</v>
      </c>
      <c r="C2905" s="10" t="s">
        <v>11</v>
      </c>
      <c r="D2905" s="10" t="s">
        <v>4</v>
      </c>
      <c r="E2905" s="10" t="s">
        <v>9</v>
      </c>
      <c r="F2905">
        <v>6</v>
      </c>
      <c r="G2905">
        <v>0.94297784566879272</v>
      </c>
      <c r="H2905">
        <v>0.94297784566879272</v>
      </c>
      <c r="I2905">
        <v>76.125</v>
      </c>
      <c r="J2905">
        <v>0</v>
      </c>
      <c r="K2905">
        <v>8707</v>
      </c>
      <c r="L2905">
        <v>8309.0282052000002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 t="s">
        <v>38</v>
      </c>
      <c r="Z2905" s="3"/>
    </row>
    <row r="2906" spans="1:26" hidden="1" x14ac:dyDescent="0.25">
      <c r="A2906" s="10" t="str">
        <f t="shared" si="45"/>
        <v>2016Kern1-in-10June PeakCAISO7</v>
      </c>
      <c r="B2906" s="10" t="s">
        <v>57</v>
      </c>
      <c r="C2906" s="10" t="s">
        <v>11</v>
      </c>
      <c r="D2906" s="10" t="s">
        <v>4</v>
      </c>
      <c r="E2906" s="10" t="s">
        <v>1</v>
      </c>
      <c r="F2906">
        <v>7</v>
      </c>
      <c r="G2906">
        <v>0.94574213027954102</v>
      </c>
      <c r="H2906">
        <v>0.94574213027954102</v>
      </c>
      <c r="I2906">
        <v>75.625</v>
      </c>
      <c r="J2906">
        <v>0</v>
      </c>
      <c r="K2906">
        <v>8707</v>
      </c>
      <c r="L2906">
        <v>8309.0282052000002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 t="s">
        <v>39</v>
      </c>
      <c r="Z2906" s="3"/>
    </row>
    <row r="2907" spans="1:26" hidden="1" x14ac:dyDescent="0.25">
      <c r="A2907" s="10" t="str">
        <f t="shared" si="45"/>
        <v>2016Kern1-in-2June PeakCAISO7</v>
      </c>
      <c r="B2907" s="10" t="s">
        <v>57</v>
      </c>
      <c r="C2907" s="10" t="s">
        <v>11</v>
      </c>
      <c r="D2907" s="10" t="s">
        <v>4</v>
      </c>
      <c r="E2907" s="10" t="s">
        <v>9</v>
      </c>
      <c r="F2907">
        <v>7</v>
      </c>
      <c r="G2907">
        <v>0.93455648422241211</v>
      </c>
      <c r="H2907">
        <v>0.93455648422241211</v>
      </c>
      <c r="I2907">
        <v>73.375</v>
      </c>
      <c r="J2907">
        <v>0</v>
      </c>
      <c r="K2907">
        <v>8707</v>
      </c>
      <c r="L2907">
        <v>8309.0282052000002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 t="s">
        <v>39</v>
      </c>
      <c r="Z2907" s="3"/>
    </row>
    <row r="2908" spans="1:26" hidden="1" x14ac:dyDescent="0.25">
      <c r="A2908" s="10" t="str">
        <f t="shared" si="45"/>
        <v>2016Kern1-in-2June PeakPGE7</v>
      </c>
      <c r="B2908" s="10" t="s">
        <v>57</v>
      </c>
      <c r="C2908" s="10" t="s">
        <v>11</v>
      </c>
      <c r="D2908" s="10" t="s">
        <v>4</v>
      </c>
      <c r="E2908" s="10" t="s">
        <v>9</v>
      </c>
      <c r="F2908">
        <v>7</v>
      </c>
      <c r="G2908">
        <v>0.97828209400177002</v>
      </c>
      <c r="H2908">
        <v>0.97828209400177002</v>
      </c>
      <c r="I2908">
        <v>77.5</v>
      </c>
      <c r="J2908">
        <v>0</v>
      </c>
      <c r="K2908">
        <v>8707</v>
      </c>
      <c r="L2908">
        <v>8309.0282052000002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 t="s">
        <v>38</v>
      </c>
      <c r="Z2908" s="3"/>
    </row>
    <row r="2909" spans="1:26" hidden="1" x14ac:dyDescent="0.25">
      <c r="A2909" s="10" t="str">
        <f t="shared" si="45"/>
        <v>2016Kern1-in-10June PeakPGE7</v>
      </c>
      <c r="B2909" s="10" t="s">
        <v>57</v>
      </c>
      <c r="C2909" s="10" t="s">
        <v>11</v>
      </c>
      <c r="D2909" s="10" t="s">
        <v>4</v>
      </c>
      <c r="E2909" s="10" t="s">
        <v>1</v>
      </c>
      <c r="F2909">
        <v>7</v>
      </c>
      <c r="G2909">
        <v>0.94020569324493408</v>
      </c>
      <c r="H2909">
        <v>0.94020569324493408</v>
      </c>
      <c r="I2909">
        <v>75</v>
      </c>
      <c r="J2909">
        <v>0</v>
      </c>
      <c r="K2909">
        <v>8707</v>
      </c>
      <c r="L2909">
        <v>8309.0282052000002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 t="s">
        <v>38</v>
      </c>
      <c r="Z2909" s="3"/>
    </row>
    <row r="2910" spans="1:26" hidden="1" x14ac:dyDescent="0.25">
      <c r="A2910" s="10" t="str">
        <f t="shared" si="45"/>
        <v>2016Kern1-in-2June PeakCAISO8</v>
      </c>
      <c r="B2910" s="10" t="s">
        <v>57</v>
      </c>
      <c r="C2910" s="10" t="s">
        <v>11</v>
      </c>
      <c r="D2910" s="10" t="s">
        <v>4</v>
      </c>
      <c r="E2910" s="10" t="s">
        <v>9</v>
      </c>
      <c r="F2910">
        <v>8</v>
      </c>
      <c r="G2910">
        <v>0.94072335958480835</v>
      </c>
      <c r="H2910">
        <v>0.94072335958480835</v>
      </c>
      <c r="I2910">
        <v>77.625</v>
      </c>
      <c r="J2910">
        <v>0</v>
      </c>
      <c r="K2910">
        <v>8707</v>
      </c>
      <c r="L2910">
        <v>8309.0282052000002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 t="s">
        <v>39</v>
      </c>
      <c r="Z2910" s="3"/>
    </row>
    <row r="2911" spans="1:26" hidden="1" x14ac:dyDescent="0.25">
      <c r="A2911" s="10" t="str">
        <f t="shared" si="45"/>
        <v>2016Kern1-in-10June PeakCAISO8</v>
      </c>
      <c r="B2911" s="10" t="s">
        <v>57</v>
      </c>
      <c r="C2911" s="10" t="s">
        <v>11</v>
      </c>
      <c r="D2911" s="10" t="s">
        <v>4</v>
      </c>
      <c r="E2911" s="10" t="s">
        <v>1</v>
      </c>
      <c r="F2911">
        <v>8</v>
      </c>
      <c r="G2911">
        <v>0.95198285579681396</v>
      </c>
      <c r="H2911">
        <v>0.95198285579681396</v>
      </c>
      <c r="I2911">
        <v>79.625</v>
      </c>
      <c r="J2911">
        <v>0</v>
      </c>
      <c r="K2911">
        <v>8707</v>
      </c>
      <c r="L2911">
        <v>8309.0282052000002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 t="s">
        <v>39</v>
      </c>
      <c r="Z2911" s="3"/>
    </row>
    <row r="2912" spans="1:26" hidden="1" x14ac:dyDescent="0.25">
      <c r="A2912" s="10" t="str">
        <f t="shared" si="45"/>
        <v>2016Kern1-in-2June PeakPGE8</v>
      </c>
      <c r="B2912" s="10" t="s">
        <v>57</v>
      </c>
      <c r="C2912" s="10" t="s">
        <v>11</v>
      </c>
      <c r="D2912" s="10" t="s">
        <v>4</v>
      </c>
      <c r="E2912" s="10" t="s">
        <v>9</v>
      </c>
      <c r="F2912">
        <v>8</v>
      </c>
      <c r="G2912">
        <v>0.98473751544952393</v>
      </c>
      <c r="H2912">
        <v>0.98473751544952393</v>
      </c>
      <c r="I2912">
        <v>81.25</v>
      </c>
      <c r="J2912">
        <v>0</v>
      </c>
      <c r="K2912">
        <v>8707</v>
      </c>
      <c r="L2912">
        <v>8309.0282052000002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 t="s">
        <v>38</v>
      </c>
      <c r="Z2912" s="3"/>
    </row>
    <row r="2913" spans="1:26" hidden="1" x14ac:dyDescent="0.25">
      <c r="A2913" s="10" t="str">
        <f t="shared" si="45"/>
        <v>2016Kern1-in-10June PeakPGE8</v>
      </c>
      <c r="B2913" s="10" t="s">
        <v>57</v>
      </c>
      <c r="C2913" s="10" t="s">
        <v>11</v>
      </c>
      <c r="D2913" s="10" t="s">
        <v>4</v>
      </c>
      <c r="E2913" s="10" t="s">
        <v>1</v>
      </c>
      <c r="F2913">
        <v>8</v>
      </c>
      <c r="G2913">
        <v>0.94640988111495972</v>
      </c>
      <c r="H2913">
        <v>0.94640988111495972</v>
      </c>
      <c r="I2913">
        <v>78.75</v>
      </c>
      <c r="J2913">
        <v>0</v>
      </c>
      <c r="K2913">
        <v>8707</v>
      </c>
      <c r="L2913">
        <v>8309.0282052000002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 t="s">
        <v>38</v>
      </c>
      <c r="Z2913" s="3"/>
    </row>
    <row r="2914" spans="1:26" hidden="1" x14ac:dyDescent="0.25">
      <c r="A2914" s="10" t="str">
        <f t="shared" si="45"/>
        <v>2016Kern1-in-10June PeakCAISO9</v>
      </c>
      <c r="B2914" s="10" t="s">
        <v>57</v>
      </c>
      <c r="C2914" s="10" t="s">
        <v>11</v>
      </c>
      <c r="D2914" s="10" t="s">
        <v>4</v>
      </c>
      <c r="E2914" s="10" t="s">
        <v>1</v>
      </c>
      <c r="F2914">
        <v>9</v>
      </c>
      <c r="G2914">
        <v>0.95151466131210327</v>
      </c>
      <c r="H2914">
        <v>0.95151466131210327</v>
      </c>
      <c r="I2914">
        <v>83.375</v>
      </c>
      <c r="J2914">
        <v>0</v>
      </c>
      <c r="K2914">
        <v>8707</v>
      </c>
      <c r="L2914">
        <v>8309.0282052000002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 t="s">
        <v>39</v>
      </c>
      <c r="Z2914" s="3"/>
    </row>
    <row r="2915" spans="1:26" hidden="1" x14ac:dyDescent="0.25">
      <c r="A2915" s="10" t="str">
        <f t="shared" si="45"/>
        <v>2016Kern1-in-2June PeakCAISO9</v>
      </c>
      <c r="B2915" s="10" t="s">
        <v>57</v>
      </c>
      <c r="C2915" s="10" t="s">
        <v>11</v>
      </c>
      <c r="D2915" s="10" t="s">
        <v>4</v>
      </c>
      <c r="E2915" s="10" t="s">
        <v>9</v>
      </c>
      <c r="F2915">
        <v>9</v>
      </c>
      <c r="G2915">
        <v>0.94026070833206177</v>
      </c>
      <c r="H2915">
        <v>0.94026070833206177</v>
      </c>
      <c r="I2915">
        <v>82.75</v>
      </c>
      <c r="J2915">
        <v>0</v>
      </c>
      <c r="K2915">
        <v>8707</v>
      </c>
      <c r="L2915">
        <v>8309.0282052000002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 t="s">
        <v>39</v>
      </c>
      <c r="Z2915" s="3"/>
    </row>
    <row r="2916" spans="1:26" hidden="1" x14ac:dyDescent="0.25">
      <c r="A2916" s="10" t="str">
        <f t="shared" si="45"/>
        <v>2016Kern1-in-10June PeakPGE9</v>
      </c>
      <c r="B2916" s="10" t="s">
        <v>57</v>
      </c>
      <c r="C2916" s="10" t="s">
        <v>11</v>
      </c>
      <c r="D2916" s="10" t="s">
        <v>4</v>
      </c>
      <c r="E2916" s="10" t="s">
        <v>1</v>
      </c>
      <c r="F2916">
        <v>9</v>
      </c>
      <c r="G2916">
        <v>0.94594442844390869</v>
      </c>
      <c r="H2916">
        <v>0.94594442844390869</v>
      </c>
      <c r="I2916">
        <v>82.875</v>
      </c>
      <c r="J2916">
        <v>0</v>
      </c>
      <c r="K2916">
        <v>8707</v>
      </c>
      <c r="L2916">
        <v>8309.0282052000002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 t="s">
        <v>38</v>
      </c>
      <c r="Z2916" s="3"/>
    </row>
    <row r="2917" spans="1:26" hidden="1" x14ac:dyDescent="0.25">
      <c r="A2917" s="10" t="str">
        <f t="shared" si="45"/>
        <v>2016Kern1-in-2June PeakPGE9</v>
      </c>
      <c r="B2917" s="10" t="s">
        <v>57</v>
      </c>
      <c r="C2917" s="10" t="s">
        <v>11</v>
      </c>
      <c r="D2917" s="10" t="s">
        <v>4</v>
      </c>
      <c r="E2917" s="10" t="s">
        <v>9</v>
      </c>
      <c r="F2917">
        <v>9</v>
      </c>
      <c r="G2917">
        <v>0.98425322771072388</v>
      </c>
      <c r="H2917">
        <v>0.98425322771072388</v>
      </c>
      <c r="I2917">
        <v>86.75</v>
      </c>
      <c r="J2917">
        <v>0</v>
      </c>
      <c r="K2917">
        <v>8707</v>
      </c>
      <c r="L2917">
        <v>8309.0282052000002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 t="s">
        <v>38</v>
      </c>
      <c r="Z2917" s="3"/>
    </row>
    <row r="2918" spans="1:26" hidden="1" x14ac:dyDescent="0.25">
      <c r="A2918" s="10" t="str">
        <f t="shared" si="45"/>
        <v>2016Kern1-in-10June PeakCAISO10</v>
      </c>
      <c r="B2918" s="10" t="s">
        <v>57</v>
      </c>
      <c r="C2918" s="10" t="s">
        <v>11</v>
      </c>
      <c r="D2918" s="10" t="s">
        <v>4</v>
      </c>
      <c r="E2918" s="10" t="s">
        <v>1</v>
      </c>
      <c r="F2918">
        <v>10</v>
      </c>
      <c r="G2918">
        <v>1.0537711381912231</v>
      </c>
      <c r="H2918">
        <v>1.0537711381912231</v>
      </c>
      <c r="I2918">
        <v>88.75</v>
      </c>
      <c r="J2918">
        <v>0</v>
      </c>
      <c r="K2918">
        <v>8707</v>
      </c>
      <c r="L2918">
        <v>8309.0282052000002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 t="s">
        <v>39</v>
      </c>
      <c r="Z2918" s="3"/>
    </row>
    <row r="2919" spans="1:26" hidden="1" x14ac:dyDescent="0.25">
      <c r="A2919" s="10" t="str">
        <f t="shared" si="45"/>
        <v>2016Kern1-in-2June PeakCAISO10</v>
      </c>
      <c r="B2919" s="10" t="s">
        <v>57</v>
      </c>
      <c r="C2919" s="10" t="s">
        <v>11</v>
      </c>
      <c r="D2919" s="10" t="s">
        <v>4</v>
      </c>
      <c r="E2919" s="10" t="s">
        <v>9</v>
      </c>
      <c r="F2919">
        <v>10</v>
      </c>
      <c r="G2919">
        <v>1.041307806968689</v>
      </c>
      <c r="H2919">
        <v>1.041307806968689</v>
      </c>
      <c r="I2919">
        <v>89.375</v>
      </c>
      <c r="J2919">
        <v>0</v>
      </c>
      <c r="K2919">
        <v>8707</v>
      </c>
      <c r="L2919">
        <v>8309.0282052000002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 t="s">
        <v>39</v>
      </c>
      <c r="Z2919" s="3"/>
    </row>
    <row r="2920" spans="1:26" hidden="1" x14ac:dyDescent="0.25">
      <c r="A2920" s="10" t="str">
        <f t="shared" si="45"/>
        <v>2016Kern1-in-10June PeakPGE10</v>
      </c>
      <c r="B2920" s="10" t="s">
        <v>57</v>
      </c>
      <c r="C2920" s="10" t="s">
        <v>11</v>
      </c>
      <c r="D2920" s="10" t="s">
        <v>4</v>
      </c>
      <c r="E2920" s="10" t="s">
        <v>1</v>
      </c>
      <c r="F2920">
        <v>10</v>
      </c>
      <c r="G2920">
        <v>1.0476022958755493</v>
      </c>
      <c r="H2920">
        <v>1.0476022958755493</v>
      </c>
      <c r="I2920">
        <v>88.5</v>
      </c>
      <c r="J2920">
        <v>0</v>
      </c>
      <c r="K2920">
        <v>8707</v>
      </c>
      <c r="L2920">
        <v>8309.0282052000002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 t="s">
        <v>38</v>
      </c>
      <c r="Z2920" s="3"/>
    </row>
    <row r="2921" spans="1:26" hidden="1" x14ac:dyDescent="0.25">
      <c r="A2921" s="10" t="str">
        <f t="shared" si="45"/>
        <v>2016Kern1-in-2June PeakPGE10</v>
      </c>
      <c r="B2921" s="10" t="s">
        <v>57</v>
      </c>
      <c r="C2921" s="10" t="s">
        <v>11</v>
      </c>
      <c r="D2921" s="10" t="s">
        <v>4</v>
      </c>
      <c r="E2921" s="10" t="s">
        <v>9</v>
      </c>
      <c r="F2921">
        <v>10</v>
      </c>
      <c r="G2921">
        <v>1.0900280475616455</v>
      </c>
      <c r="H2921">
        <v>1.0900280475616455</v>
      </c>
      <c r="I2921">
        <v>92.625</v>
      </c>
      <c r="J2921">
        <v>0</v>
      </c>
      <c r="K2921">
        <v>8707</v>
      </c>
      <c r="L2921">
        <v>8309.0282052000002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 t="s">
        <v>38</v>
      </c>
      <c r="Z2921" s="3"/>
    </row>
    <row r="2922" spans="1:26" hidden="1" x14ac:dyDescent="0.25">
      <c r="A2922" s="10" t="str">
        <f t="shared" si="45"/>
        <v>2016Kern1-in-2June PeakCAISO11</v>
      </c>
      <c r="B2922" s="10" t="s">
        <v>57</v>
      </c>
      <c r="C2922" s="10" t="s">
        <v>11</v>
      </c>
      <c r="D2922" s="10" t="s">
        <v>4</v>
      </c>
      <c r="E2922" s="10" t="s">
        <v>9</v>
      </c>
      <c r="F2922">
        <v>11</v>
      </c>
      <c r="G2922">
        <v>1.2275474071502686</v>
      </c>
      <c r="H2922">
        <v>1.2275474071502686</v>
      </c>
      <c r="I2922">
        <v>93.625</v>
      </c>
      <c r="J2922">
        <v>0</v>
      </c>
      <c r="K2922">
        <v>8707</v>
      </c>
      <c r="L2922">
        <v>8309.0282052000002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 t="s">
        <v>39</v>
      </c>
      <c r="Z2922" s="3"/>
    </row>
    <row r="2923" spans="1:26" hidden="1" x14ac:dyDescent="0.25">
      <c r="A2923" s="10" t="str">
        <f t="shared" si="45"/>
        <v>2016Kern1-in-10June PeakCAISO11</v>
      </c>
      <c r="B2923" s="10" t="s">
        <v>57</v>
      </c>
      <c r="C2923" s="10" t="s">
        <v>11</v>
      </c>
      <c r="D2923" s="10" t="s">
        <v>4</v>
      </c>
      <c r="E2923" s="10" t="s">
        <v>1</v>
      </c>
      <c r="F2923">
        <v>11</v>
      </c>
      <c r="G2923">
        <v>1.2422399520874023</v>
      </c>
      <c r="H2923">
        <v>1.2422399520874023</v>
      </c>
      <c r="I2923">
        <v>91.875</v>
      </c>
      <c r="J2923">
        <v>0</v>
      </c>
      <c r="K2923">
        <v>8707</v>
      </c>
      <c r="L2923">
        <v>8309.0282052000002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 t="s">
        <v>39</v>
      </c>
      <c r="Z2923" s="3"/>
    </row>
    <row r="2924" spans="1:26" hidden="1" x14ac:dyDescent="0.25">
      <c r="A2924" s="10" t="str">
        <f t="shared" si="45"/>
        <v>2016Kern1-in-10June PeakPGE11</v>
      </c>
      <c r="B2924" s="10" t="s">
        <v>57</v>
      </c>
      <c r="C2924" s="10" t="s">
        <v>11</v>
      </c>
      <c r="D2924" s="10" t="s">
        <v>4</v>
      </c>
      <c r="E2924" s="10" t="s">
        <v>1</v>
      </c>
      <c r="F2924">
        <v>11</v>
      </c>
      <c r="G2924">
        <v>1.2349677085876465</v>
      </c>
      <c r="H2924">
        <v>1.2349677085876465</v>
      </c>
      <c r="I2924">
        <v>92.125</v>
      </c>
      <c r="J2924">
        <v>0</v>
      </c>
      <c r="K2924">
        <v>8707</v>
      </c>
      <c r="L2924">
        <v>8309.0282052000002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 t="s">
        <v>38</v>
      </c>
      <c r="Z2924" s="3"/>
    </row>
    <row r="2925" spans="1:26" hidden="1" x14ac:dyDescent="0.25">
      <c r="A2925" s="10" t="str">
        <f t="shared" si="45"/>
        <v>2016Kern1-in-2June PeakPGE11</v>
      </c>
      <c r="B2925" s="10" t="s">
        <v>57</v>
      </c>
      <c r="C2925" s="10" t="s">
        <v>11</v>
      </c>
      <c r="D2925" s="10" t="s">
        <v>4</v>
      </c>
      <c r="E2925" s="10" t="s">
        <v>9</v>
      </c>
      <c r="F2925">
        <v>11</v>
      </c>
      <c r="G2925">
        <v>1.284981369972229</v>
      </c>
      <c r="H2925">
        <v>1.284981369972229</v>
      </c>
      <c r="I2925">
        <v>96.125</v>
      </c>
      <c r="J2925">
        <v>0</v>
      </c>
      <c r="K2925">
        <v>8707</v>
      </c>
      <c r="L2925">
        <v>8309.0282052000002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 t="s">
        <v>38</v>
      </c>
      <c r="Z2925" s="3"/>
    </row>
    <row r="2926" spans="1:26" hidden="1" x14ac:dyDescent="0.25">
      <c r="A2926" s="10" t="str">
        <f t="shared" si="45"/>
        <v>2016Kern1-in-2June PeakCAISO12</v>
      </c>
      <c r="B2926" s="10" t="s">
        <v>57</v>
      </c>
      <c r="C2926" s="10" t="s">
        <v>11</v>
      </c>
      <c r="D2926" s="10" t="s">
        <v>4</v>
      </c>
      <c r="E2926" s="10" t="s">
        <v>9</v>
      </c>
      <c r="F2926">
        <v>12</v>
      </c>
      <c r="G2926">
        <v>1.5231916904449463</v>
      </c>
      <c r="H2926">
        <v>1.5231916904449463</v>
      </c>
      <c r="I2926">
        <v>97</v>
      </c>
      <c r="J2926">
        <v>0</v>
      </c>
      <c r="K2926">
        <v>8707</v>
      </c>
      <c r="L2926">
        <v>8309.0282052000002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 t="s">
        <v>39</v>
      </c>
      <c r="Z2926" s="3"/>
    </row>
    <row r="2927" spans="1:26" hidden="1" x14ac:dyDescent="0.25">
      <c r="A2927" s="10" t="str">
        <f t="shared" si="45"/>
        <v>2016Kern1-in-10June PeakCAISO12</v>
      </c>
      <c r="B2927" s="10" t="s">
        <v>57</v>
      </c>
      <c r="C2927" s="10" t="s">
        <v>11</v>
      </c>
      <c r="D2927" s="10" t="s">
        <v>4</v>
      </c>
      <c r="E2927" s="10" t="s">
        <v>1</v>
      </c>
      <c r="F2927">
        <v>12</v>
      </c>
      <c r="G2927">
        <v>1.5414227247238159</v>
      </c>
      <c r="H2927">
        <v>1.5414227247238159</v>
      </c>
      <c r="I2927">
        <v>95</v>
      </c>
      <c r="J2927">
        <v>0</v>
      </c>
      <c r="K2927">
        <v>8707</v>
      </c>
      <c r="L2927">
        <v>8309.0282052000002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 t="s">
        <v>39</v>
      </c>
      <c r="Z2927" s="3"/>
    </row>
    <row r="2928" spans="1:26" hidden="1" x14ac:dyDescent="0.25">
      <c r="A2928" s="10" t="str">
        <f t="shared" si="45"/>
        <v>2016Kern1-in-2June PeakPGE12</v>
      </c>
      <c r="B2928" s="10" t="s">
        <v>57</v>
      </c>
      <c r="C2928" s="10" t="s">
        <v>11</v>
      </c>
      <c r="D2928" s="10" t="s">
        <v>4</v>
      </c>
      <c r="E2928" s="10" t="s">
        <v>9</v>
      </c>
      <c r="F2928">
        <v>12</v>
      </c>
      <c r="G2928">
        <v>1.5944581031799316</v>
      </c>
      <c r="H2928">
        <v>1.5944581031799316</v>
      </c>
      <c r="I2928">
        <v>98.5</v>
      </c>
      <c r="J2928">
        <v>0</v>
      </c>
      <c r="K2928">
        <v>8707</v>
      </c>
      <c r="L2928">
        <v>8309.0282052000002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 t="s">
        <v>38</v>
      </c>
      <c r="Z2928" s="3"/>
    </row>
    <row r="2929" spans="1:26" hidden="1" x14ac:dyDescent="0.25">
      <c r="A2929" s="10" t="str">
        <f t="shared" si="45"/>
        <v>2016Kern1-in-10June PeakPGE12</v>
      </c>
      <c r="B2929" s="10" t="s">
        <v>57</v>
      </c>
      <c r="C2929" s="10" t="s">
        <v>11</v>
      </c>
      <c r="D2929" s="10" t="s">
        <v>4</v>
      </c>
      <c r="E2929" s="10" t="s">
        <v>1</v>
      </c>
      <c r="F2929">
        <v>12</v>
      </c>
      <c r="G2929">
        <v>1.5323991775512695</v>
      </c>
      <c r="H2929">
        <v>1.5323991775512695</v>
      </c>
      <c r="I2929">
        <v>95.375</v>
      </c>
      <c r="J2929">
        <v>0</v>
      </c>
      <c r="K2929">
        <v>8707</v>
      </c>
      <c r="L2929">
        <v>8309.0282052000002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 t="s">
        <v>38</v>
      </c>
      <c r="Z2929" s="3"/>
    </row>
    <row r="2930" spans="1:26" hidden="1" x14ac:dyDescent="0.25">
      <c r="A2930" s="10" t="str">
        <f t="shared" si="45"/>
        <v>2016Kern1-in-2June PeakCAISO13</v>
      </c>
      <c r="B2930" s="10" t="s">
        <v>57</v>
      </c>
      <c r="C2930" s="10" t="s">
        <v>11</v>
      </c>
      <c r="D2930" s="10" t="s">
        <v>4</v>
      </c>
      <c r="E2930" s="10" t="s">
        <v>9</v>
      </c>
      <c r="F2930">
        <v>13</v>
      </c>
      <c r="G2930">
        <v>1.8982738256454468</v>
      </c>
      <c r="H2930">
        <v>1.8982738256454468</v>
      </c>
      <c r="I2930">
        <v>99.625</v>
      </c>
      <c r="J2930">
        <v>0</v>
      </c>
      <c r="K2930">
        <v>8707</v>
      </c>
      <c r="L2930">
        <v>8309.0282052000002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 t="s">
        <v>39</v>
      </c>
      <c r="Z2930" s="3"/>
    </row>
    <row r="2931" spans="1:26" hidden="1" x14ac:dyDescent="0.25">
      <c r="A2931" s="10" t="str">
        <f t="shared" si="45"/>
        <v>2016Kern1-in-10June PeakCAISO13</v>
      </c>
      <c r="B2931" s="10" t="s">
        <v>57</v>
      </c>
      <c r="C2931" s="10" t="s">
        <v>11</v>
      </c>
      <c r="D2931" s="10" t="s">
        <v>4</v>
      </c>
      <c r="E2931" s="10" t="s">
        <v>1</v>
      </c>
      <c r="F2931">
        <v>13</v>
      </c>
      <c r="G2931">
        <v>1.9209941625595093</v>
      </c>
      <c r="H2931">
        <v>1.9209941625595093</v>
      </c>
      <c r="I2931">
        <v>97.375</v>
      </c>
      <c r="J2931">
        <v>0</v>
      </c>
      <c r="K2931">
        <v>8707</v>
      </c>
      <c r="L2931">
        <v>8309.0282052000002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 t="s">
        <v>39</v>
      </c>
      <c r="Z2931" s="3"/>
    </row>
    <row r="2932" spans="1:26" hidden="1" x14ac:dyDescent="0.25">
      <c r="A2932" s="10" t="str">
        <f t="shared" si="45"/>
        <v>2016Kern1-in-10June PeakPGE13</v>
      </c>
      <c r="B2932" s="10" t="s">
        <v>57</v>
      </c>
      <c r="C2932" s="10" t="s">
        <v>11</v>
      </c>
      <c r="D2932" s="10" t="s">
        <v>4</v>
      </c>
      <c r="E2932" s="10" t="s">
        <v>1</v>
      </c>
      <c r="F2932">
        <v>13</v>
      </c>
      <c r="G2932">
        <v>1.9097485542297363</v>
      </c>
      <c r="H2932">
        <v>1.9097485542297363</v>
      </c>
      <c r="I2932">
        <v>98.125</v>
      </c>
      <c r="J2932">
        <v>0</v>
      </c>
      <c r="K2932">
        <v>8707</v>
      </c>
      <c r="L2932">
        <v>8309.0282052000002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 t="s">
        <v>38</v>
      </c>
      <c r="Z2932" s="3"/>
    </row>
    <row r="2933" spans="1:26" hidden="1" x14ac:dyDescent="0.25">
      <c r="A2933" s="10" t="str">
        <f t="shared" si="45"/>
        <v>2016Kern1-in-2June PeakPGE13</v>
      </c>
      <c r="B2933" s="10" t="s">
        <v>57</v>
      </c>
      <c r="C2933" s="10" t="s">
        <v>11</v>
      </c>
      <c r="D2933" s="10" t="s">
        <v>4</v>
      </c>
      <c r="E2933" s="10" t="s">
        <v>9</v>
      </c>
      <c r="F2933">
        <v>13</v>
      </c>
      <c r="G2933">
        <v>1.9870895147323608</v>
      </c>
      <c r="H2933">
        <v>1.9870895147323608</v>
      </c>
      <c r="I2933">
        <v>101</v>
      </c>
      <c r="J2933">
        <v>0</v>
      </c>
      <c r="K2933">
        <v>8707</v>
      </c>
      <c r="L2933">
        <v>8309.0282052000002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 t="s">
        <v>38</v>
      </c>
      <c r="Z2933" s="3"/>
    </row>
    <row r="2934" spans="1:26" hidden="1" x14ac:dyDescent="0.25">
      <c r="A2934" s="10" t="str">
        <f t="shared" si="45"/>
        <v>2016Kern1-in-10June PeakCAISO14</v>
      </c>
      <c r="B2934" s="10" t="s">
        <v>57</v>
      </c>
      <c r="C2934" s="10" t="s">
        <v>11</v>
      </c>
      <c r="D2934" s="10" t="s">
        <v>4</v>
      </c>
      <c r="E2934" s="10" t="s">
        <v>1</v>
      </c>
      <c r="F2934">
        <v>14</v>
      </c>
      <c r="G2934">
        <v>2.3181805610656738</v>
      </c>
      <c r="H2934">
        <v>1.9337259531021118</v>
      </c>
      <c r="I2934">
        <v>99.25</v>
      </c>
      <c r="J2934">
        <v>0.10273714363574982</v>
      </c>
      <c r="K2934">
        <v>8707</v>
      </c>
      <c r="L2934">
        <v>8309.0282052000002</v>
      </c>
      <c r="M2934">
        <v>0.38445460796356201</v>
      </c>
      <c r="N2934">
        <v>0.25278669595718384</v>
      </c>
      <c r="O2934">
        <v>0.3305792510509491</v>
      </c>
      <c r="P2934">
        <v>0.38445460796356201</v>
      </c>
      <c r="Q2934">
        <v>0.43832996487617493</v>
      </c>
      <c r="R2934">
        <v>0.51612251996994019</v>
      </c>
      <c r="S2934" t="s">
        <v>39</v>
      </c>
      <c r="Z2934" s="3"/>
    </row>
    <row r="2935" spans="1:26" hidden="1" x14ac:dyDescent="0.25">
      <c r="A2935" s="10" t="str">
        <f t="shared" si="45"/>
        <v>2016Kern1-in-2June PeakCAISO14</v>
      </c>
      <c r="B2935" s="10" t="s">
        <v>57</v>
      </c>
      <c r="C2935" s="10" t="s">
        <v>11</v>
      </c>
      <c r="D2935" s="10" t="s">
        <v>4</v>
      </c>
      <c r="E2935" s="10" t="s">
        <v>9</v>
      </c>
      <c r="F2935">
        <v>14</v>
      </c>
      <c r="G2935">
        <v>2.2907624244689941</v>
      </c>
      <c r="H2935">
        <v>1.9007222652435303</v>
      </c>
      <c r="I2935">
        <v>101.125</v>
      </c>
      <c r="J2935">
        <v>0.10273714363574982</v>
      </c>
      <c r="K2935">
        <v>8707</v>
      </c>
      <c r="L2935">
        <v>8309.0282052000002</v>
      </c>
      <c r="M2935">
        <v>0.39004009962081909</v>
      </c>
      <c r="N2935">
        <v>0.25837218761444092</v>
      </c>
      <c r="O2935">
        <v>0.33616474270820618</v>
      </c>
      <c r="P2935">
        <v>0.39004009962081909</v>
      </c>
      <c r="Q2935">
        <v>0.44391545653343201</v>
      </c>
      <c r="R2935">
        <v>0.52170801162719727</v>
      </c>
      <c r="S2935" t="s">
        <v>39</v>
      </c>
      <c r="Z2935" s="3"/>
    </row>
    <row r="2936" spans="1:26" hidden="1" x14ac:dyDescent="0.25">
      <c r="A2936" s="10" t="str">
        <f t="shared" si="45"/>
        <v>2016Kern1-in-2June PeakPGE14</v>
      </c>
      <c r="B2936" s="10" t="s">
        <v>57</v>
      </c>
      <c r="C2936" s="10" t="s">
        <v>11</v>
      </c>
      <c r="D2936" s="10" t="s">
        <v>4</v>
      </c>
      <c r="E2936" s="10" t="s">
        <v>9</v>
      </c>
      <c r="F2936">
        <v>14</v>
      </c>
      <c r="G2936">
        <v>2.3979418277740479</v>
      </c>
      <c r="H2936">
        <v>1.9652490615844727</v>
      </c>
      <c r="I2936">
        <v>102.75</v>
      </c>
      <c r="J2936">
        <v>0.10273714363574982</v>
      </c>
      <c r="K2936">
        <v>8707</v>
      </c>
      <c r="L2936">
        <v>8309.0282052000002</v>
      </c>
      <c r="M2936">
        <v>0.43269273638725281</v>
      </c>
      <c r="N2936">
        <v>0.30102482438087463</v>
      </c>
      <c r="O2936">
        <v>0.37881737947463989</v>
      </c>
      <c r="P2936">
        <v>0.43269273638725281</v>
      </c>
      <c r="Q2936">
        <v>0.48656809329986572</v>
      </c>
      <c r="R2936">
        <v>0.56436067819595337</v>
      </c>
      <c r="S2936" t="s">
        <v>38</v>
      </c>
      <c r="Z2936" s="3"/>
    </row>
    <row r="2937" spans="1:26" hidden="1" x14ac:dyDescent="0.25">
      <c r="A2937" s="10" t="str">
        <f t="shared" si="45"/>
        <v>2016Kern1-in-10June PeakPGE14</v>
      </c>
      <c r="B2937" s="10" t="s">
        <v>57</v>
      </c>
      <c r="C2937" s="10" t="s">
        <v>11</v>
      </c>
      <c r="D2937" s="10" t="s">
        <v>4</v>
      </c>
      <c r="E2937" s="10" t="s">
        <v>1</v>
      </c>
      <c r="F2937">
        <v>14</v>
      </c>
      <c r="G2937">
        <v>2.3046097755432129</v>
      </c>
      <c r="H2937">
        <v>1.9194799661636353</v>
      </c>
      <c r="I2937">
        <v>100.125</v>
      </c>
      <c r="J2937">
        <v>0.10273714363574982</v>
      </c>
      <c r="K2937">
        <v>8707</v>
      </c>
      <c r="L2937">
        <v>8309.0282052000002</v>
      </c>
      <c r="M2937">
        <v>0.38512977957725525</v>
      </c>
      <c r="N2937">
        <v>0.25346186757087708</v>
      </c>
      <c r="O2937">
        <v>0.33125442266464233</v>
      </c>
      <c r="P2937">
        <v>0.38512977957725525</v>
      </c>
      <c r="Q2937">
        <v>0.43900513648986816</v>
      </c>
      <c r="R2937">
        <v>0.51679772138595581</v>
      </c>
      <c r="S2937" t="s">
        <v>38</v>
      </c>
      <c r="Z2937" s="3"/>
    </row>
    <row r="2938" spans="1:26" hidden="1" x14ac:dyDescent="0.25">
      <c r="A2938" s="10" t="str">
        <f t="shared" si="45"/>
        <v>2016Kern1-in-2June PeakCAISO15</v>
      </c>
      <c r="B2938" s="10" t="s">
        <v>57</v>
      </c>
      <c r="C2938" s="10" t="s">
        <v>11</v>
      </c>
      <c r="D2938" s="10" t="s">
        <v>4</v>
      </c>
      <c r="E2938" s="10" t="s">
        <v>9</v>
      </c>
      <c r="F2938">
        <v>15</v>
      </c>
      <c r="G2938">
        <v>2.5901274681091309</v>
      </c>
      <c r="H2938">
        <v>2.0642518997192383</v>
      </c>
      <c r="I2938">
        <v>102.125</v>
      </c>
      <c r="J2938">
        <v>0.1230589896440506</v>
      </c>
      <c r="K2938">
        <v>8707</v>
      </c>
      <c r="L2938">
        <v>8309.0282052000002</v>
      </c>
      <c r="M2938">
        <v>0.52587544918060303</v>
      </c>
      <c r="N2938">
        <v>0.36816304922103882</v>
      </c>
      <c r="O2938">
        <v>0.46134331822395325</v>
      </c>
      <c r="P2938">
        <v>0.52587544918060303</v>
      </c>
      <c r="Q2938">
        <v>0.5904076099395752</v>
      </c>
      <c r="R2938">
        <v>0.68358784914016724</v>
      </c>
      <c r="S2938" t="s">
        <v>39</v>
      </c>
      <c r="Z2938" s="3"/>
    </row>
    <row r="2939" spans="1:26" hidden="1" x14ac:dyDescent="0.25">
      <c r="A2939" s="10" t="str">
        <f t="shared" si="45"/>
        <v>2016Kern1-in-10June PeakCAISO15</v>
      </c>
      <c r="B2939" s="10" t="s">
        <v>57</v>
      </c>
      <c r="C2939" s="10" t="s">
        <v>11</v>
      </c>
      <c r="D2939" s="10" t="s">
        <v>4</v>
      </c>
      <c r="E2939" s="10" t="s">
        <v>1</v>
      </c>
      <c r="F2939">
        <v>15</v>
      </c>
      <c r="G2939">
        <v>2.6211285591125488</v>
      </c>
      <c r="H2939">
        <v>2.0963599681854248</v>
      </c>
      <c r="I2939">
        <v>100.625</v>
      </c>
      <c r="J2939">
        <v>0.1230589896440506</v>
      </c>
      <c r="K2939">
        <v>8707</v>
      </c>
      <c r="L2939">
        <v>8309.0282052000002</v>
      </c>
      <c r="M2939">
        <v>0.5247686505317688</v>
      </c>
      <c r="N2939">
        <v>0.36705625057220459</v>
      </c>
      <c r="O2939">
        <v>0.46023651957511902</v>
      </c>
      <c r="P2939">
        <v>0.5247686505317688</v>
      </c>
      <c r="Q2939">
        <v>0.58930081129074097</v>
      </c>
      <c r="R2939">
        <v>0.68248105049133301</v>
      </c>
      <c r="S2939" t="s">
        <v>39</v>
      </c>
      <c r="Z2939" s="3"/>
    </row>
    <row r="2940" spans="1:26" hidden="1" x14ac:dyDescent="0.25">
      <c r="A2940" s="10" t="str">
        <f t="shared" si="45"/>
        <v>2016Kern1-in-2June PeakPGE15</v>
      </c>
      <c r="B2940" s="10" t="s">
        <v>57</v>
      </c>
      <c r="C2940" s="10" t="s">
        <v>11</v>
      </c>
      <c r="D2940" s="10" t="s">
        <v>4</v>
      </c>
      <c r="E2940" s="10" t="s">
        <v>9</v>
      </c>
      <c r="F2940">
        <v>15</v>
      </c>
      <c r="G2940">
        <v>2.7113132476806641</v>
      </c>
      <c r="H2940">
        <v>2.1270217895507813</v>
      </c>
      <c r="I2940">
        <v>104.125</v>
      </c>
      <c r="J2940">
        <v>0.1230589896440506</v>
      </c>
      <c r="K2940">
        <v>8707</v>
      </c>
      <c r="L2940">
        <v>8309.0282052000002</v>
      </c>
      <c r="M2940">
        <v>0.58429139852523804</v>
      </c>
      <c r="N2940">
        <v>0.42657899856567383</v>
      </c>
      <c r="O2940">
        <v>0.51975923776626587</v>
      </c>
      <c r="P2940">
        <v>0.58429139852523804</v>
      </c>
      <c r="Q2940">
        <v>0.64882355928421021</v>
      </c>
      <c r="R2940">
        <v>0.74200379848480225</v>
      </c>
      <c r="S2940" t="s">
        <v>38</v>
      </c>
      <c r="Z2940" s="3"/>
    </row>
    <row r="2941" spans="1:26" hidden="1" x14ac:dyDescent="0.25">
      <c r="A2941" s="10" t="str">
        <f t="shared" si="45"/>
        <v>2016Kern1-in-10June PeakPGE15</v>
      </c>
      <c r="B2941" s="10" t="s">
        <v>57</v>
      </c>
      <c r="C2941" s="10" t="s">
        <v>11</v>
      </c>
      <c r="D2941" s="10" t="s">
        <v>4</v>
      </c>
      <c r="E2941" s="10" t="s">
        <v>1</v>
      </c>
      <c r="F2941">
        <v>15</v>
      </c>
      <c r="G2941">
        <v>2.6057844161987305</v>
      </c>
      <c r="H2941">
        <v>2.0748283863067627</v>
      </c>
      <c r="I2941">
        <v>102.125</v>
      </c>
      <c r="J2941">
        <v>0.1230589896440506</v>
      </c>
      <c r="K2941">
        <v>8707</v>
      </c>
      <c r="L2941">
        <v>8309.0282052000002</v>
      </c>
      <c r="M2941">
        <v>0.53095602989196777</v>
      </c>
      <c r="N2941">
        <v>0.37324362993240356</v>
      </c>
      <c r="O2941">
        <v>0.46642389893531799</v>
      </c>
      <c r="P2941">
        <v>0.53095602989196777</v>
      </c>
      <c r="Q2941">
        <v>0.59548819065093994</v>
      </c>
      <c r="R2941">
        <v>0.68866842985153198</v>
      </c>
      <c r="S2941" t="s">
        <v>38</v>
      </c>
      <c r="Z2941" s="3"/>
    </row>
    <row r="2942" spans="1:26" hidden="1" x14ac:dyDescent="0.25">
      <c r="A2942" s="10" t="str">
        <f t="shared" si="45"/>
        <v>2016Kern1-in-10June PeakCAISO16</v>
      </c>
      <c r="B2942" s="10" t="s">
        <v>57</v>
      </c>
      <c r="C2942" s="10" t="s">
        <v>11</v>
      </c>
      <c r="D2942" s="10" t="s">
        <v>4</v>
      </c>
      <c r="E2942" s="10" t="s">
        <v>1</v>
      </c>
      <c r="F2942">
        <v>16</v>
      </c>
      <c r="G2942">
        <v>2.9437990188598633</v>
      </c>
      <c r="H2942">
        <v>2.2815375328063965</v>
      </c>
      <c r="I2942">
        <v>101.875</v>
      </c>
      <c r="J2942">
        <v>0.15615223348140717</v>
      </c>
      <c r="K2942">
        <v>8707</v>
      </c>
      <c r="L2942">
        <v>8309.0282052000002</v>
      </c>
      <c r="M2942">
        <v>0.66226136684417725</v>
      </c>
      <c r="N2942">
        <v>0.4621366560459137</v>
      </c>
      <c r="O2942">
        <v>0.58037513494491577</v>
      </c>
      <c r="P2942">
        <v>0.66226136684417725</v>
      </c>
      <c r="Q2942">
        <v>0.74414759874343872</v>
      </c>
      <c r="R2942">
        <v>0.86238604784011841</v>
      </c>
      <c r="S2942" t="s">
        <v>39</v>
      </c>
      <c r="Z2942" s="3"/>
    </row>
    <row r="2943" spans="1:26" hidden="1" x14ac:dyDescent="0.25">
      <c r="A2943" s="10" t="str">
        <f t="shared" si="45"/>
        <v>2016Kern1-in-2June PeakCAISO16</v>
      </c>
      <c r="B2943" s="10" t="s">
        <v>57</v>
      </c>
      <c r="C2943" s="10" t="s">
        <v>11</v>
      </c>
      <c r="D2943" s="10" t="s">
        <v>4</v>
      </c>
      <c r="E2943" s="10" t="s">
        <v>9</v>
      </c>
      <c r="F2943">
        <v>16</v>
      </c>
      <c r="G2943">
        <v>2.9089815616607666</v>
      </c>
      <c r="H2943">
        <v>2.2350928783416748</v>
      </c>
      <c r="I2943">
        <v>102.75</v>
      </c>
      <c r="J2943">
        <v>0.15615223348140717</v>
      </c>
      <c r="K2943">
        <v>8707</v>
      </c>
      <c r="L2943">
        <v>8309.0282052000002</v>
      </c>
      <c r="M2943">
        <v>0.67388874292373657</v>
      </c>
      <c r="N2943">
        <v>0.47376403212547302</v>
      </c>
      <c r="O2943">
        <v>0.5920025110244751</v>
      </c>
      <c r="P2943">
        <v>0.67388874292373657</v>
      </c>
      <c r="Q2943">
        <v>0.75577497482299805</v>
      </c>
      <c r="R2943">
        <v>0.87401342391967773</v>
      </c>
      <c r="S2943" t="s">
        <v>39</v>
      </c>
      <c r="Z2943" s="3"/>
    </row>
    <row r="2944" spans="1:26" hidden="1" x14ac:dyDescent="0.25">
      <c r="A2944" s="10" t="str">
        <f t="shared" si="45"/>
        <v>2016Kern1-in-2June PeakPGE16</v>
      </c>
      <c r="B2944" s="10" t="s">
        <v>57</v>
      </c>
      <c r="C2944" s="10" t="s">
        <v>11</v>
      </c>
      <c r="D2944" s="10" t="s">
        <v>4</v>
      </c>
      <c r="E2944" s="10" t="s">
        <v>9</v>
      </c>
      <c r="F2944">
        <v>16</v>
      </c>
      <c r="G2944">
        <v>3.0450856685638428</v>
      </c>
      <c r="H2944">
        <v>2.2970850467681885</v>
      </c>
      <c r="I2944">
        <v>105.125</v>
      </c>
      <c r="J2944">
        <v>0.15615223348140717</v>
      </c>
      <c r="K2944">
        <v>8707</v>
      </c>
      <c r="L2944">
        <v>8309.0282052000002</v>
      </c>
      <c r="M2944">
        <v>0.74800056219100952</v>
      </c>
      <c r="N2944">
        <v>0.54787588119506836</v>
      </c>
      <c r="O2944">
        <v>0.66611433029174805</v>
      </c>
      <c r="P2944">
        <v>0.74800056219100952</v>
      </c>
      <c r="Q2944">
        <v>0.829886794090271</v>
      </c>
      <c r="R2944">
        <v>0.94812524318695068</v>
      </c>
      <c r="S2944" t="s">
        <v>38</v>
      </c>
      <c r="Z2944" s="3"/>
    </row>
    <row r="2945" spans="1:26" hidden="1" x14ac:dyDescent="0.25">
      <c r="A2945" s="10" t="str">
        <f t="shared" si="45"/>
        <v>2016Kern1-in-10June PeakPGE16</v>
      </c>
      <c r="B2945" s="10" t="s">
        <v>57</v>
      </c>
      <c r="C2945" s="10" t="s">
        <v>11</v>
      </c>
      <c r="D2945" s="10" t="s">
        <v>4</v>
      </c>
      <c r="E2945" s="10" t="s">
        <v>1</v>
      </c>
      <c r="F2945">
        <v>16</v>
      </c>
      <c r="G2945">
        <v>2.9265658855438232</v>
      </c>
      <c r="H2945">
        <v>2.2389287948608398</v>
      </c>
      <c r="I2945">
        <v>103.25</v>
      </c>
      <c r="J2945">
        <v>0.15615223348140717</v>
      </c>
      <c r="K2945">
        <v>8707</v>
      </c>
      <c r="L2945">
        <v>8309.0282052000002</v>
      </c>
      <c r="M2945">
        <v>0.68763715028762817</v>
      </c>
      <c r="N2945">
        <v>0.48751243948936462</v>
      </c>
      <c r="O2945">
        <v>0.6057509183883667</v>
      </c>
      <c r="P2945">
        <v>0.68763715028762817</v>
      </c>
      <c r="Q2945">
        <v>0.76952338218688965</v>
      </c>
      <c r="R2945">
        <v>0.88776183128356934</v>
      </c>
      <c r="S2945" t="s">
        <v>38</v>
      </c>
      <c r="Z2945" s="3"/>
    </row>
    <row r="2946" spans="1:26" hidden="1" x14ac:dyDescent="0.25">
      <c r="A2946" s="10" t="str">
        <f t="shared" ref="A2946:A3009" si="46">CONCATENATE(B2946,C2946,E2946,D2946,S2946,F2946)</f>
        <v>2016Kern1-in-10June PeakCAISO17</v>
      </c>
      <c r="B2946" s="10" t="s">
        <v>57</v>
      </c>
      <c r="C2946" s="10" t="s">
        <v>11</v>
      </c>
      <c r="D2946" s="10" t="s">
        <v>4</v>
      </c>
      <c r="E2946" s="10" t="s">
        <v>1</v>
      </c>
      <c r="F2946">
        <v>17</v>
      </c>
      <c r="G2946">
        <v>3.1924717426300049</v>
      </c>
      <c r="H2946">
        <v>2.4371464252471924</v>
      </c>
      <c r="I2946">
        <v>102.25</v>
      </c>
      <c r="J2946">
        <v>0.16046801209449768</v>
      </c>
      <c r="K2946">
        <v>8707</v>
      </c>
      <c r="L2946">
        <v>8309.0282052000002</v>
      </c>
      <c r="M2946">
        <v>0.75532525777816772</v>
      </c>
      <c r="N2946">
        <v>0.54966944456100464</v>
      </c>
      <c r="O2946">
        <v>0.67117583751678467</v>
      </c>
      <c r="P2946">
        <v>0.75532525777816772</v>
      </c>
      <c r="Q2946">
        <v>0.83947467803955078</v>
      </c>
      <c r="R2946">
        <v>0.96098107099533081</v>
      </c>
      <c r="S2946" t="s">
        <v>39</v>
      </c>
      <c r="Z2946" s="3"/>
    </row>
    <row r="2947" spans="1:26" hidden="1" x14ac:dyDescent="0.25">
      <c r="A2947" s="10" t="str">
        <f t="shared" si="46"/>
        <v>2016Kern1-in-2June PeakCAISO17</v>
      </c>
      <c r="B2947" s="10" t="s">
        <v>57</v>
      </c>
      <c r="C2947" s="10" t="s">
        <v>11</v>
      </c>
      <c r="D2947" s="10" t="s">
        <v>4</v>
      </c>
      <c r="E2947" s="10" t="s">
        <v>9</v>
      </c>
      <c r="F2947">
        <v>17</v>
      </c>
      <c r="G2947">
        <v>3.1547131538391113</v>
      </c>
      <c r="H2947">
        <v>2.3950474262237549</v>
      </c>
      <c r="I2947">
        <v>103.375</v>
      </c>
      <c r="J2947">
        <v>0.16046801209449768</v>
      </c>
      <c r="K2947">
        <v>8707</v>
      </c>
      <c r="L2947">
        <v>8309.0282052000002</v>
      </c>
      <c r="M2947">
        <v>0.75966566801071167</v>
      </c>
      <c r="N2947">
        <v>0.55400985479354858</v>
      </c>
      <c r="O2947">
        <v>0.67551624774932861</v>
      </c>
      <c r="P2947">
        <v>0.75966566801071167</v>
      </c>
      <c r="Q2947">
        <v>0.84381508827209473</v>
      </c>
      <c r="R2947">
        <v>0.96532148122787476</v>
      </c>
      <c r="S2947" t="s">
        <v>39</v>
      </c>
      <c r="Z2947" s="3"/>
    </row>
    <row r="2948" spans="1:26" hidden="1" x14ac:dyDescent="0.25">
      <c r="A2948" s="10" t="str">
        <f t="shared" si="46"/>
        <v>2016Kern1-in-2June PeakPGE17</v>
      </c>
      <c r="B2948" s="10" t="s">
        <v>57</v>
      </c>
      <c r="C2948" s="10" t="s">
        <v>11</v>
      </c>
      <c r="D2948" s="10" t="s">
        <v>4</v>
      </c>
      <c r="E2948" s="10" t="s">
        <v>9</v>
      </c>
      <c r="F2948">
        <v>17</v>
      </c>
      <c r="G2948">
        <v>3.3023145198822021</v>
      </c>
      <c r="H2948">
        <v>2.4734539985656738</v>
      </c>
      <c r="I2948">
        <v>105.5</v>
      </c>
      <c r="J2948">
        <v>0.16046801209449768</v>
      </c>
      <c r="K2948">
        <v>8707</v>
      </c>
      <c r="L2948">
        <v>8309.0282052000002</v>
      </c>
      <c r="M2948">
        <v>0.82886040210723877</v>
      </c>
      <c r="N2948">
        <v>0.62320458889007568</v>
      </c>
      <c r="O2948">
        <v>0.74471098184585571</v>
      </c>
      <c r="P2948">
        <v>0.82886040210723877</v>
      </c>
      <c r="Q2948">
        <v>0.91300982236862183</v>
      </c>
      <c r="R2948">
        <v>1.0345162153244019</v>
      </c>
      <c r="S2948" t="s">
        <v>38</v>
      </c>
      <c r="Z2948" s="3"/>
    </row>
    <row r="2949" spans="1:26" hidden="1" x14ac:dyDescent="0.25">
      <c r="A2949" s="10" t="str">
        <f t="shared" si="46"/>
        <v>2016Kern1-in-10June PeakPGE17</v>
      </c>
      <c r="B2949" s="10" t="s">
        <v>57</v>
      </c>
      <c r="C2949" s="10" t="s">
        <v>11</v>
      </c>
      <c r="D2949" s="10" t="s">
        <v>4</v>
      </c>
      <c r="E2949" s="10" t="s">
        <v>1</v>
      </c>
      <c r="F2949">
        <v>17</v>
      </c>
      <c r="G2949">
        <v>3.1737828254699707</v>
      </c>
      <c r="H2949">
        <v>2.4071526527404785</v>
      </c>
      <c r="I2949">
        <v>103.5</v>
      </c>
      <c r="J2949">
        <v>0.16046801209449768</v>
      </c>
      <c r="K2949">
        <v>8707</v>
      </c>
      <c r="L2949">
        <v>8309.0282052000002</v>
      </c>
      <c r="M2949">
        <v>0.76663011312484741</v>
      </c>
      <c r="N2949">
        <v>0.56097429990768433</v>
      </c>
      <c r="O2949">
        <v>0.68248069286346436</v>
      </c>
      <c r="P2949">
        <v>0.76663011312484741</v>
      </c>
      <c r="Q2949">
        <v>0.85077953338623047</v>
      </c>
      <c r="R2949">
        <v>0.9722859263420105</v>
      </c>
      <c r="S2949" t="s">
        <v>38</v>
      </c>
      <c r="Z2949" s="3"/>
    </row>
    <row r="2950" spans="1:26" hidden="1" x14ac:dyDescent="0.25">
      <c r="A2950" s="10" t="str">
        <f t="shared" si="46"/>
        <v>2016Kern1-in-2June PeakCAISO18</v>
      </c>
      <c r="B2950" s="10" t="s">
        <v>57</v>
      </c>
      <c r="C2950" s="10" t="s">
        <v>11</v>
      </c>
      <c r="D2950" s="10" t="s">
        <v>4</v>
      </c>
      <c r="E2950" s="10" t="s">
        <v>9</v>
      </c>
      <c r="F2950">
        <v>18</v>
      </c>
      <c r="G2950">
        <v>3.3197355270385742</v>
      </c>
      <c r="H2950">
        <v>2.5448367595672607</v>
      </c>
      <c r="I2950">
        <v>103.625</v>
      </c>
      <c r="J2950">
        <v>0.13599415123462677</v>
      </c>
      <c r="K2950">
        <v>8707</v>
      </c>
      <c r="L2950">
        <v>8309.0282052000002</v>
      </c>
      <c r="M2950">
        <v>0.77489882707595825</v>
      </c>
      <c r="N2950">
        <v>0.6006087064743042</v>
      </c>
      <c r="O2950">
        <v>0.7035834789276123</v>
      </c>
      <c r="P2950">
        <v>0.77489882707595825</v>
      </c>
      <c r="Q2950">
        <v>0.8462141752243042</v>
      </c>
      <c r="R2950">
        <v>0.9491889476776123</v>
      </c>
      <c r="S2950" t="s">
        <v>39</v>
      </c>
      <c r="Z2950" s="3"/>
    </row>
    <row r="2951" spans="1:26" hidden="1" x14ac:dyDescent="0.25">
      <c r="A2951" s="10" t="str">
        <f t="shared" si="46"/>
        <v>2016Kern1-in-10June PeakCAISO18</v>
      </c>
      <c r="B2951" s="10" t="s">
        <v>57</v>
      </c>
      <c r="C2951" s="10" t="s">
        <v>11</v>
      </c>
      <c r="D2951" s="10" t="s">
        <v>4</v>
      </c>
      <c r="E2951" s="10" t="s">
        <v>1</v>
      </c>
      <c r="F2951">
        <v>18</v>
      </c>
      <c r="G2951">
        <v>3.3594691753387451</v>
      </c>
      <c r="H2951">
        <v>2.599146842956543</v>
      </c>
      <c r="I2951">
        <v>102.5</v>
      </c>
      <c r="J2951">
        <v>0.13599415123462677</v>
      </c>
      <c r="K2951">
        <v>8707</v>
      </c>
      <c r="L2951">
        <v>8309.0282052000002</v>
      </c>
      <c r="M2951">
        <v>0.7603224515914917</v>
      </c>
      <c r="N2951">
        <v>0.58603233098983765</v>
      </c>
      <c r="O2951">
        <v>0.68900710344314575</v>
      </c>
      <c r="P2951">
        <v>0.7603224515914917</v>
      </c>
      <c r="Q2951">
        <v>0.83163779973983765</v>
      </c>
      <c r="R2951">
        <v>0.93461257219314575</v>
      </c>
      <c r="S2951" t="s">
        <v>39</v>
      </c>
      <c r="Z2951" s="3"/>
    </row>
    <row r="2952" spans="1:26" hidden="1" x14ac:dyDescent="0.25">
      <c r="A2952" s="10" t="str">
        <f t="shared" si="46"/>
        <v>2016Kern1-in-10June PeakPGE18</v>
      </c>
      <c r="B2952" s="10" t="s">
        <v>57</v>
      </c>
      <c r="C2952" s="10" t="s">
        <v>11</v>
      </c>
      <c r="D2952" s="10" t="s">
        <v>4</v>
      </c>
      <c r="E2952" s="10" t="s">
        <v>1</v>
      </c>
      <c r="F2952">
        <v>18</v>
      </c>
      <c r="G2952">
        <v>3.3398025035858154</v>
      </c>
      <c r="H2952">
        <v>2.5614042282104492</v>
      </c>
      <c r="I2952">
        <v>103.625</v>
      </c>
      <c r="J2952">
        <v>0.13599415123462677</v>
      </c>
      <c r="K2952">
        <v>8707</v>
      </c>
      <c r="L2952">
        <v>8309.0282052000002</v>
      </c>
      <c r="M2952">
        <v>0.77839815616607666</v>
      </c>
      <c r="N2952">
        <v>0.60410803556442261</v>
      </c>
      <c r="O2952">
        <v>0.70708280801773071</v>
      </c>
      <c r="P2952">
        <v>0.77839815616607666</v>
      </c>
      <c r="Q2952">
        <v>0.84971350431442261</v>
      </c>
      <c r="R2952">
        <v>0.95268827676773071</v>
      </c>
      <c r="S2952" t="s">
        <v>38</v>
      </c>
      <c r="Z2952" s="3"/>
    </row>
    <row r="2953" spans="1:26" hidden="1" x14ac:dyDescent="0.25">
      <c r="A2953" s="10" t="str">
        <f t="shared" si="46"/>
        <v>2016Kern1-in-2June PeakPGE18</v>
      </c>
      <c r="B2953" s="10" t="s">
        <v>57</v>
      </c>
      <c r="C2953" s="10" t="s">
        <v>11</v>
      </c>
      <c r="D2953" s="10" t="s">
        <v>4</v>
      </c>
      <c r="E2953" s="10" t="s">
        <v>9</v>
      </c>
      <c r="F2953">
        <v>18</v>
      </c>
      <c r="G2953">
        <v>3.47505784034729</v>
      </c>
      <c r="H2953">
        <v>2.637232780456543</v>
      </c>
      <c r="I2953">
        <v>105.5</v>
      </c>
      <c r="J2953">
        <v>0.13599415123462677</v>
      </c>
      <c r="K2953">
        <v>8707</v>
      </c>
      <c r="L2953">
        <v>8309.0282052000002</v>
      </c>
      <c r="M2953">
        <v>0.83782517910003662</v>
      </c>
      <c r="N2953">
        <v>0.66353505849838257</v>
      </c>
      <c r="O2953">
        <v>0.76650983095169067</v>
      </c>
      <c r="P2953">
        <v>0.83782517910003662</v>
      </c>
      <c r="Q2953">
        <v>0.90914052724838257</v>
      </c>
      <c r="R2953">
        <v>1.0121152400970459</v>
      </c>
      <c r="S2953" t="s">
        <v>38</v>
      </c>
      <c r="Z2953" s="3"/>
    </row>
    <row r="2954" spans="1:26" hidden="1" x14ac:dyDescent="0.25">
      <c r="A2954" s="10" t="str">
        <f t="shared" si="46"/>
        <v>2016Kern1-in-2June PeakCAISO19</v>
      </c>
      <c r="B2954" s="10" t="s">
        <v>57</v>
      </c>
      <c r="C2954" s="10" t="s">
        <v>11</v>
      </c>
      <c r="D2954" s="10" t="s">
        <v>4</v>
      </c>
      <c r="E2954" s="10" t="s">
        <v>9</v>
      </c>
      <c r="F2954">
        <v>19</v>
      </c>
      <c r="G2954">
        <v>3.3133482933044434</v>
      </c>
      <c r="H2954">
        <v>3.5693359375</v>
      </c>
      <c r="I2954">
        <v>102.625</v>
      </c>
      <c r="J2954">
        <v>0.11742977052927017</v>
      </c>
      <c r="K2954">
        <v>8707</v>
      </c>
      <c r="L2954">
        <v>8309.0282052000002</v>
      </c>
      <c r="M2954">
        <v>-0.2559877336025238</v>
      </c>
      <c r="N2954">
        <v>-0.40648573637008667</v>
      </c>
      <c r="O2954">
        <v>-0.31756791472434998</v>
      </c>
      <c r="P2954">
        <v>-0.2559877336025238</v>
      </c>
      <c r="Q2954">
        <v>-0.19440756738185883</v>
      </c>
      <c r="R2954">
        <v>-0.10548973828554153</v>
      </c>
      <c r="S2954" t="s">
        <v>39</v>
      </c>
      <c r="Z2954" s="3"/>
    </row>
    <row r="2955" spans="1:26" hidden="1" x14ac:dyDescent="0.25">
      <c r="A2955" s="10" t="str">
        <f t="shared" si="46"/>
        <v>2016Kern1-in-10June PeakCAISO19</v>
      </c>
      <c r="B2955" s="10" t="s">
        <v>57</v>
      </c>
      <c r="C2955" s="10" t="s">
        <v>11</v>
      </c>
      <c r="D2955" s="10" t="s">
        <v>4</v>
      </c>
      <c r="E2955" s="10" t="s">
        <v>1</v>
      </c>
      <c r="F2955">
        <v>19</v>
      </c>
      <c r="G2955">
        <v>3.3530054092407227</v>
      </c>
      <c r="H2955">
        <v>3.614387035369873</v>
      </c>
      <c r="I2955">
        <v>102</v>
      </c>
      <c r="J2955">
        <v>0.11742977052927017</v>
      </c>
      <c r="K2955">
        <v>8707</v>
      </c>
      <c r="L2955">
        <v>8309.0282052000002</v>
      </c>
      <c r="M2955">
        <v>-0.26138150691986084</v>
      </c>
      <c r="N2955">
        <v>-0.41187950968742371</v>
      </c>
      <c r="O2955">
        <v>-0.32296168804168701</v>
      </c>
      <c r="P2955">
        <v>-0.26138150691986084</v>
      </c>
      <c r="Q2955">
        <v>-0.19980134069919586</v>
      </c>
      <c r="R2955">
        <v>-0.11088351160287857</v>
      </c>
      <c r="S2955" t="s">
        <v>39</v>
      </c>
      <c r="Z2955" s="3"/>
    </row>
    <row r="2956" spans="1:26" hidden="1" x14ac:dyDescent="0.25">
      <c r="A2956" s="10" t="str">
        <f t="shared" si="46"/>
        <v>2016Kern1-in-10June PeakPGE19</v>
      </c>
      <c r="B2956" s="10" t="s">
        <v>57</v>
      </c>
      <c r="C2956" s="10" t="s">
        <v>11</v>
      </c>
      <c r="D2956" s="10" t="s">
        <v>4</v>
      </c>
      <c r="E2956" s="10" t="s">
        <v>1</v>
      </c>
      <c r="F2956">
        <v>19</v>
      </c>
      <c r="G2956">
        <v>3.3333768844604492</v>
      </c>
      <c r="H2956">
        <v>3.590717077255249</v>
      </c>
      <c r="I2956">
        <v>103</v>
      </c>
      <c r="J2956">
        <v>0.11742977052927017</v>
      </c>
      <c r="K2956">
        <v>8707</v>
      </c>
      <c r="L2956">
        <v>8309.0282052000002</v>
      </c>
      <c r="M2956">
        <v>-0.25734025239944458</v>
      </c>
      <c r="N2956">
        <v>-0.40783825516700745</v>
      </c>
      <c r="O2956">
        <v>-0.31892043352127075</v>
      </c>
      <c r="P2956">
        <v>-0.25734025239944458</v>
      </c>
      <c r="Q2956">
        <v>-0.1957600861787796</v>
      </c>
      <c r="R2956">
        <v>-0.10684225708246231</v>
      </c>
      <c r="S2956" t="s">
        <v>38</v>
      </c>
      <c r="Z2956" s="3"/>
    </row>
    <row r="2957" spans="1:26" hidden="1" x14ac:dyDescent="0.25">
      <c r="A2957" s="10" t="str">
        <f t="shared" si="46"/>
        <v>2016Kern1-in-2June PeakPGE19</v>
      </c>
      <c r="B2957" s="10" t="s">
        <v>57</v>
      </c>
      <c r="C2957" s="10" t="s">
        <v>11</v>
      </c>
      <c r="D2957" s="10" t="s">
        <v>4</v>
      </c>
      <c r="E2957" s="10" t="s">
        <v>9</v>
      </c>
      <c r="F2957">
        <v>19</v>
      </c>
      <c r="G2957">
        <v>3.4683716297149658</v>
      </c>
      <c r="H2957">
        <v>3.7383978366851807</v>
      </c>
      <c r="I2957">
        <v>104.25</v>
      </c>
      <c r="J2957">
        <v>0.11742977052927017</v>
      </c>
      <c r="K2957">
        <v>8707</v>
      </c>
      <c r="L2957">
        <v>8309.0282052000002</v>
      </c>
      <c r="M2957">
        <v>-0.27002626657485962</v>
      </c>
      <c r="N2957">
        <v>-0.42052426934242249</v>
      </c>
      <c r="O2957">
        <v>-0.33160644769668579</v>
      </c>
      <c r="P2957">
        <v>-0.27002626657485962</v>
      </c>
      <c r="Q2957">
        <v>-0.20844610035419464</v>
      </c>
      <c r="R2957">
        <v>-0.11952827125787735</v>
      </c>
      <c r="S2957" t="s">
        <v>38</v>
      </c>
      <c r="Z2957" s="3"/>
    </row>
    <row r="2958" spans="1:26" hidden="1" x14ac:dyDescent="0.25">
      <c r="A2958" s="10" t="str">
        <f t="shared" si="46"/>
        <v>2016Kern1-in-10June PeakCAISO20</v>
      </c>
      <c r="B2958" s="10" t="s">
        <v>57</v>
      </c>
      <c r="C2958" s="10" t="s">
        <v>11</v>
      </c>
      <c r="D2958" s="10" t="s">
        <v>4</v>
      </c>
      <c r="E2958" s="10" t="s">
        <v>1</v>
      </c>
      <c r="F2958">
        <v>20</v>
      </c>
      <c r="G2958">
        <v>3.222806453704834</v>
      </c>
      <c r="H2958">
        <v>3.6010825634002686</v>
      </c>
      <c r="I2958">
        <v>100</v>
      </c>
      <c r="J2958">
        <v>7.6294809579849243E-2</v>
      </c>
      <c r="K2958">
        <v>8707</v>
      </c>
      <c r="L2958">
        <v>8309.0282052000002</v>
      </c>
      <c r="M2958">
        <v>-0.37827610969543457</v>
      </c>
      <c r="N2958">
        <v>-0.47605553269386292</v>
      </c>
      <c r="O2958">
        <v>-0.41828510165214539</v>
      </c>
      <c r="P2958">
        <v>-0.37827610969543457</v>
      </c>
      <c r="Q2958">
        <v>-0.33826711773872375</v>
      </c>
      <c r="R2958">
        <v>-0.28049668669700623</v>
      </c>
      <c r="S2958" t="s">
        <v>39</v>
      </c>
      <c r="Z2958" s="3"/>
    </row>
    <row r="2959" spans="1:26" hidden="1" x14ac:dyDescent="0.25">
      <c r="A2959" s="10" t="str">
        <f t="shared" si="46"/>
        <v>2016Kern1-in-2June PeakCAISO20</v>
      </c>
      <c r="B2959" s="10" t="s">
        <v>57</v>
      </c>
      <c r="C2959" s="10" t="s">
        <v>11</v>
      </c>
      <c r="D2959" s="10" t="s">
        <v>4</v>
      </c>
      <c r="E2959" s="10" t="s">
        <v>9</v>
      </c>
      <c r="F2959">
        <v>20</v>
      </c>
      <c r="G2959">
        <v>3.1846890449523926</v>
      </c>
      <c r="H2959">
        <v>3.5547289848327637</v>
      </c>
      <c r="I2959">
        <v>100</v>
      </c>
      <c r="J2959">
        <v>7.6294809579849243E-2</v>
      </c>
      <c r="K2959">
        <v>8707</v>
      </c>
      <c r="L2959">
        <v>8309.0282052000002</v>
      </c>
      <c r="M2959">
        <v>-0.37003993988037109</v>
      </c>
      <c r="N2959">
        <v>-0.46781936287879944</v>
      </c>
      <c r="O2959">
        <v>-0.41004893183708191</v>
      </c>
      <c r="P2959">
        <v>-0.37003993988037109</v>
      </c>
      <c r="Q2959">
        <v>-0.33003094792366028</v>
      </c>
      <c r="R2959">
        <v>-0.27226051688194275</v>
      </c>
      <c r="S2959" t="s">
        <v>39</v>
      </c>
      <c r="Z2959" s="3"/>
    </row>
    <row r="2960" spans="1:26" hidden="1" x14ac:dyDescent="0.25">
      <c r="A2960" s="10" t="str">
        <f t="shared" si="46"/>
        <v>2016Kern1-in-10June PeakPGE20</v>
      </c>
      <c r="B2960" s="10" t="s">
        <v>57</v>
      </c>
      <c r="C2960" s="10" t="s">
        <v>11</v>
      </c>
      <c r="D2960" s="10" t="s">
        <v>4</v>
      </c>
      <c r="E2960" s="10" t="s">
        <v>1</v>
      </c>
      <c r="F2960">
        <v>20</v>
      </c>
      <c r="G2960">
        <v>3.2039399147033691</v>
      </c>
      <c r="H2960">
        <v>3.5782167911529541</v>
      </c>
      <c r="I2960">
        <v>101</v>
      </c>
      <c r="J2960">
        <v>7.6294809579849243E-2</v>
      </c>
      <c r="K2960">
        <v>8707</v>
      </c>
      <c r="L2960">
        <v>8309.0282052000002</v>
      </c>
      <c r="M2960">
        <v>-0.37427687644958496</v>
      </c>
      <c r="N2960">
        <v>-0.47205629944801331</v>
      </c>
      <c r="O2960">
        <v>-0.41428586840629578</v>
      </c>
      <c r="P2960">
        <v>-0.37427687644958496</v>
      </c>
      <c r="Q2960">
        <v>-0.33426788449287415</v>
      </c>
      <c r="R2960">
        <v>-0.27649745345115662</v>
      </c>
      <c r="S2960" t="s">
        <v>38</v>
      </c>
      <c r="Z2960" s="3"/>
    </row>
    <row r="2961" spans="1:26" hidden="1" x14ac:dyDescent="0.25">
      <c r="A2961" s="10" t="str">
        <f t="shared" si="46"/>
        <v>2016Kern1-in-2June PeakPGE20</v>
      </c>
      <c r="B2961" s="10" t="s">
        <v>57</v>
      </c>
      <c r="C2961" s="10" t="s">
        <v>11</v>
      </c>
      <c r="D2961" s="10" t="s">
        <v>4</v>
      </c>
      <c r="E2961" s="10" t="s">
        <v>9</v>
      </c>
      <c r="F2961">
        <v>20</v>
      </c>
      <c r="G2961">
        <v>3.3336927890777588</v>
      </c>
      <c r="H2961">
        <v>3.7400975227355957</v>
      </c>
      <c r="I2961">
        <v>101.25</v>
      </c>
      <c r="J2961">
        <v>7.6294809579849243E-2</v>
      </c>
      <c r="K2961">
        <v>8707</v>
      </c>
      <c r="L2961">
        <v>8309.0282052000002</v>
      </c>
      <c r="M2961">
        <v>-0.4064047634601593</v>
      </c>
      <c r="N2961">
        <v>-0.50418418645858765</v>
      </c>
      <c r="O2961">
        <v>-0.44641375541687012</v>
      </c>
      <c r="P2961">
        <v>-0.4064047634601593</v>
      </c>
      <c r="Q2961">
        <v>-0.36639577150344849</v>
      </c>
      <c r="R2961">
        <v>-0.30862534046173096</v>
      </c>
      <c r="S2961" t="s">
        <v>38</v>
      </c>
      <c r="Z2961" s="3"/>
    </row>
    <row r="2962" spans="1:26" hidden="1" x14ac:dyDescent="0.25">
      <c r="A2962" s="10" t="str">
        <f t="shared" si="46"/>
        <v>2016Kern1-in-2June PeakCAISO21</v>
      </c>
      <c r="B2962" s="10" t="s">
        <v>57</v>
      </c>
      <c r="C2962" s="10" t="s">
        <v>11</v>
      </c>
      <c r="D2962" s="10" t="s">
        <v>4</v>
      </c>
      <c r="E2962" s="10" t="s">
        <v>9</v>
      </c>
      <c r="F2962">
        <v>21</v>
      </c>
      <c r="G2962">
        <v>3.0051438808441162</v>
      </c>
      <c r="H2962">
        <v>3.2505862712860107</v>
      </c>
      <c r="I2962">
        <v>95.25</v>
      </c>
      <c r="J2962">
        <v>7.6630406081676483E-2</v>
      </c>
      <c r="K2962">
        <v>8707</v>
      </c>
      <c r="L2962">
        <v>8309.0282052000002</v>
      </c>
      <c r="M2962">
        <v>-0.24544239044189453</v>
      </c>
      <c r="N2962">
        <v>-0.34365192055702209</v>
      </c>
      <c r="O2962">
        <v>-0.28562736511230469</v>
      </c>
      <c r="P2962">
        <v>-0.24544239044189453</v>
      </c>
      <c r="Q2962">
        <v>-0.20525740087032318</v>
      </c>
      <c r="R2962">
        <v>-0.14723286032676697</v>
      </c>
      <c r="S2962" t="s">
        <v>39</v>
      </c>
      <c r="Z2962" s="3"/>
    </row>
    <row r="2963" spans="1:26" hidden="1" x14ac:dyDescent="0.25">
      <c r="A2963" s="10" t="str">
        <f t="shared" si="46"/>
        <v>2016Kern1-in-10June PeakCAISO21</v>
      </c>
      <c r="B2963" s="10" t="s">
        <v>57</v>
      </c>
      <c r="C2963" s="10" t="s">
        <v>11</v>
      </c>
      <c r="D2963" s="10" t="s">
        <v>4</v>
      </c>
      <c r="E2963" s="10" t="s">
        <v>1</v>
      </c>
      <c r="F2963">
        <v>21</v>
      </c>
      <c r="G2963">
        <v>3.0411121845245361</v>
      </c>
      <c r="H2963">
        <v>3.2914035320281982</v>
      </c>
      <c r="I2963">
        <v>96.75</v>
      </c>
      <c r="J2963">
        <v>7.6630406081676483E-2</v>
      </c>
      <c r="K2963">
        <v>8707</v>
      </c>
      <c r="L2963">
        <v>8309.0282052000002</v>
      </c>
      <c r="M2963">
        <v>-0.25029131770133972</v>
      </c>
      <c r="N2963">
        <v>-0.34850084781646729</v>
      </c>
      <c r="O2963">
        <v>-0.29047629237174988</v>
      </c>
      <c r="P2963">
        <v>-0.25029131770133972</v>
      </c>
      <c r="Q2963">
        <v>-0.21010632812976837</v>
      </c>
      <c r="R2963">
        <v>-0.15208178758621216</v>
      </c>
      <c r="S2963" t="s">
        <v>39</v>
      </c>
      <c r="Z2963" s="3"/>
    </row>
    <row r="2964" spans="1:26" hidden="1" x14ac:dyDescent="0.25">
      <c r="A2964" s="10" t="str">
        <f t="shared" si="46"/>
        <v>2016Kern1-in-2June PeakPGE21</v>
      </c>
      <c r="B2964" s="10" t="s">
        <v>57</v>
      </c>
      <c r="C2964" s="10" t="s">
        <v>11</v>
      </c>
      <c r="D2964" s="10" t="s">
        <v>4</v>
      </c>
      <c r="E2964" s="10" t="s">
        <v>9</v>
      </c>
      <c r="F2964">
        <v>21</v>
      </c>
      <c r="G2964">
        <v>3.145747184753418</v>
      </c>
      <c r="H2964">
        <v>3.4249973297119141</v>
      </c>
      <c r="I2964">
        <v>97.125</v>
      </c>
      <c r="J2964">
        <v>7.6630406081676483E-2</v>
      </c>
      <c r="K2964">
        <v>8707</v>
      </c>
      <c r="L2964">
        <v>8309.0282052000002</v>
      </c>
      <c r="M2964">
        <v>-0.27925008535385132</v>
      </c>
      <c r="N2964">
        <v>-0.37745961546897888</v>
      </c>
      <c r="O2964">
        <v>-0.31943506002426147</v>
      </c>
      <c r="P2964">
        <v>-0.27925008535385132</v>
      </c>
      <c r="Q2964">
        <v>-0.23906509578227997</v>
      </c>
      <c r="R2964">
        <v>-0.18104055523872375</v>
      </c>
      <c r="S2964" t="s">
        <v>38</v>
      </c>
      <c r="Z2964" s="3"/>
    </row>
    <row r="2965" spans="1:26" hidden="1" x14ac:dyDescent="0.25">
      <c r="A2965" s="10" t="str">
        <f t="shared" si="46"/>
        <v>2016Kern1-in-10June PeakPGE21</v>
      </c>
      <c r="B2965" s="10" t="s">
        <v>57</v>
      </c>
      <c r="C2965" s="10" t="s">
        <v>11</v>
      </c>
      <c r="D2965" s="10" t="s">
        <v>4</v>
      </c>
      <c r="E2965" s="10" t="s">
        <v>1</v>
      </c>
      <c r="F2965">
        <v>21</v>
      </c>
      <c r="G2965">
        <v>3.0233094692230225</v>
      </c>
      <c r="H2965">
        <v>3.267878532409668</v>
      </c>
      <c r="I2965">
        <v>97.5</v>
      </c>
      <c r="J2965">
        <v>7.6630406081676483E-2</v>
      </c>
      <c r="K2965">
        <v>8707</v>
      </c>
      <c r="L2965">
        <v>8309.0282052000002</v>
      </c>
      <c r="M2965">
        <v>-0.24456912279129028</v>
      </c>
      <c r="N2965">
        <v>-0.34277865290641785</v>
      </c>
      <c r="O2965">
        <v>-0.28475409746170044</v>
      </c>
      <c r="P2965">
        <v>-0.24456912279129028</v>
      </c>
      <c r="Q2965">
        <v>-0.20438413321971893</v>
      </c>
      <c r="R2965">
        <v>-0.14635959267616272</v>
      </c>
      <c r="S2965" t="s">
        <v>38</v>
      </c>
      <c r="Z2965" s="3"/>
    </row>
    <row r="2966" spans="1:26" hidden="1" x14ac:dyDescent="0.25">
      <c r="A2966" s="10" t="str">
        <f t="shared" si="46"/>
        <v>2016Kern1-in-10June PeakCAISO22</v>
      </c>
      <c r="B2966" s="10" t="s">
        <v>57</v>
      </c>
      <c r="C2966" s="10" t="s">
        <v>11</v>
      </c>
      <c r="D2966" s="10" t="s">
        <v>4</v>
      </c>
      <c r="E2966" s="10" t="s">
        <v>1</v>
      </c>
      <c r="F2966">
        <v>22</v>
      </c>
      <c r="G2966">
        <v>2.7559032440185547</v>
      </c>
      <c r="H2966">
        <v>2.9274277687072754</v>
      </c>
      <c r="I2966">
        <v>93.375</v>
      </c>
      <c r="J2966">
        <v>6.3674606382846832E-2</v>
      </c>
      <c r="K2966">
        <v>8707</v>
      </c>
      <c r="L2966">
        <v>8309.0282052000002</v>
      </c>
      <c r="M2966">
        <v>-0.17152446508407593</v>
      </c>
      <c r="N2966">
        <v>-0.25312983989715576</v>
      </c>
      <c r="O2966">
        <v>-0.20491543412208557</v>
      </c>
      <c r="P2966">
        <v>-0.17152446508407593</v>
      </c>
      <c r="Q2966">
        <v>-0.13813349604606628</v>
      </c>
      <c r="R2966">
        <v>-8.9919090270996094E-2</v>
      </c>
      <c r="S2966" t="s">
        <v>39</v>
      </c>
      <c r="Z2966" s="3"/>
    </row>
    <row r="2967" spans="1:26" hidden="1" x14ac:dyDescent="0.25">
      <c r="A2967" s="10" t="str">
        <f t="shared" si="46"/>
        <v>2016Kern1-in-2June PeakCAISO22</v>
      </c>
      <c r="B2967" s="10" t="s">
        <v>57</v>
      </c>
      <c r="C2967" s="10" t="s">
        <v>11</v>
      </c>
      <c r="D2967" s="10" t="s">
        <v>4</v>
      </c>
      <c r="E2967" s="10" t="s">
        <v>9</v>
      </c>
      <c r="F2967">
        <v>22</v>
      </c>
      <c r="G2967">
        <v>2.7233080863952637</v>
      </c>
      <c r="H2967">
        <v>2.8916902542114258</v>
      </c>
      <c r="I2967">
        <v>91.75</v>
      </c>
      <c r="J2967">
        <v>6.3674606382846832E-2</v>
      </c>
      <c r="K2967">
        <v>8707</v>
      </c>
      <c r="L2967">
        <v>8309.0282052000002</v>
      </c>
      <c r="M2967">
        <v>-0.16838224232196808</v>
      </c>
      <c r="N2967">
        <v>-0.24998761713504791</v>
      </c>
      <c r="O2967">
        <v>-0.20177321135997772</v>
      </c>
      <c r="P2967">
        <v>-0.16838224232196808</v>
      </c>
      <c r="Q2967">
        <v>-0.13499127328395844</v>
      </c>
      <c r="R2967">
        <v>-8.6776867508888245E-2</v>
      </c>
      <c r="S2967" t="s">
        <v>39</v>
      </c>
      <c r="Z2967" s="3"/>
    </row>
    <row r="2968" spans="1:26" hidden="1" x14ac:dyDescent="0.25">
      <c r="A2968" s="10" t="str">
        <f t="shared" si="46"/>
        <v>2016Kern1-in-10June PeakPGE22</v>
      </c>
      <c r="B2968" s="10" t="s">
        <v>57</v>
      </c>
      <c r="C2968" s="10" t="s">
        <v>11</v>
      </c>
      <c r="D2968" s="10" t="s">
        <v>4</v>
      </c>
      <c r="E2968" s="10" t="s">
        <v>1</v>
      </c>
      <c r="F2968">
        <v>22</v>
      </c>
      <c r="G2968">
        <v>2.7397699356079102</v>
      </c>
      <c r="H2968">
        <v>2.9049460887908936</v>
      </c>
      <c r="I2968">
        <v>94.125</v>
      </c>
      <c r="J2968">
        <v>6.3674606382846832E-2</v>
      </c>
      <c r="K2968">
        <v>8707</v>
      </c>
      <c r="L2968">
        <v>8309.0282052000002</v>
      </c>
      <c r="M2968">
        <v>-0.16517621278762817</v>
      </c>
      <c r="N2968">
        <v>-0.24678158760070801</v>
      </c>
      <c r="O2968">
        <v>-0.19856718182563782</v>
      </c>
      <c r="P2968">
        <v>-0.16517621278762817</v>
      </c>
      <c r="Q2968">
        <v>-0.13178524374961853</v>
      </c>
      <c r="R2968">
        <v>-8.357083797454834E-2</v>
      </c>
      <c r="S2968" t="s">
        <v>38</v>
      </c>
      <c r="Z2968" s="3"/>
    </row>
    <row r="2969" spans="1:26" hidden="1" x14ac:dyDescent="0.25">
      <c r="A2969" s="10" t="str">
        <f t="shared" si="46"/>
        <v>2016Kern1-in-2June PeakPGE22</v>
      </c>
      <c r="B2969" s="10" t="s">
        <v>57</v>
      </c>
      <c r="C2969" s="10" t="s">
        <v>11</v>
      </c>
      <c r="D2969" s="10" t="s">
        <v>4</v>
      </c>
      <c r="E2969" s="10" t="s">
        <v>9</v>
      </c>
      <c r="F2969">
        <v>22</v>
      </c>
      <c r="G2969">
        <v>2.8507249355316162</v>
      </c>
      <c r="H2969">
        <v>3.0537714958190918</v>
      </c>
      <c r="I2969">
        <v>92.875</v>
      </c>
      <c r="J2969">
        <v>6.3674606382846832E-2</v>
      </c>
      <c r="K2969">
        <v>8707</v>
      </c>
      <c r="L2969">
        <v>8309.0282052000002</v>
      </c>
      <c r="M2969">
        <v>-0.2030465304851532</v>
      </c>
      <c r="N2969">
        <v>-0.28465190529823303</v>
      </c>
      <c r="O2969">
        <v>-0.23643749952316284</v>
      </c>
      <c r="P2969">
        <v>-0.2030465304851532</v>
      </c>
      <c r="Q2969">
        <v>-0.16965556144714355</v>
      </c>
      <c r="R2969">
        <v>-0.12144115567207336</v>
      </c>
      <c r="S2969" t="s">
        <v>38</v>
      </c>
      <c r="Z2969" s="3"/>
    </row>
    <row r="2970" spans="1:26" hidden="1" x14ac:dyDescent="0.25">
      <c r="A2970" s="10" t="str">
        <f t="shared" si="46"/>
        <v>2016Kern1-in-2June PeakCAISO23</v>
      </c>
      <c r="B2970" s="10" t="s">
        <v>57</v>
      </c>
      <c r="C2970" s="10" t="s">
        <v>11</v>
      </c>
      <c r="D2970" s="10" t="s">
        <v>4</v>
      </c>
      <c r="E2970" s="10" t="s">
        <v>9</v>
      </c>
      <c r="F2970">
        <v>23</v>
      </c>
      <c r="G2970">
        <v>2.2938051223754883</v>
      </c>
      <c r="H2970">
        <v>2.410677433013916</v>
      </c>
      <c r="I2970">
        <v>88.625</v>
      </c>
      <c r="J2970">
        <v>5.8387260884046555E-2</v>
      </c>
      <c r="K2970">
        <v>8707</v>
      </c>
      <c r="L2970">
        <v>8309.0282052000002</v>
      </c>
      <c r="M2970">
        <v>-0.1168723925948143</v>
      </c>
      <c r="N2970">
        <v>-0.1917015016078949</v>
      </c>
      <c r="O2970">
        <v>-0.14749066531658173</v>
      </c>
      <c r="P2970">
        <v>-0.1168723925948143</v>
      </c>
      <c r="Q2970">
        <v>-8.6254112422466278E-2</v>
      </c>
      <c r="R2970">
        <v>-4.2043279856443405E-2</v>
      </c>
      <c r="S2970" t="s">
        <v>39</v>
      </c>
      <c r="Z2970" s="3"/>
    </row>
    <row r="2971" spans="1:26" hidden="1" x14ac:dyDescent="0.25">
      <c r="A2971" s="10" t="str">
        <f t="shared" si="46"/>
        <v>2016Kern1-in-10June PeakCAISO23</v>
      </c>
      <c r="B2971" s="10" t="s">
        <v>57</v>
      </c>
      <c r="C2971" s="10" t="s">
        <v>11</v>
      </c>
      <c r="D2971" s="10" t="s">
        <v>4</v>
      </c>
      <c r="E2971" s="10" t="s">
        <v>1</v>
      </c>
      <c r="F2971">
        <v>23</v>
      </c>
      <c r="G2971">
        <v>2.3212594985961914</v>
      </c>
      <c r="H2971">
        <v>2.4410042762756348</v>
      </c>
      <c r="I2971">
        <v>90.25</v>
      </c>
      <c r="J2971">
        <v>5.8387260884046555E-2</v>
      </c>
      <c r="K2971">
        <v>8707</v>
      </c>
      <c r="L2971">
        <v>8309.0282052000002</v>
      </c>
      <c r="M2971">
        <v>-0.11974489688873291</v>
      </c>
      <c r="N2971">
        <v>-0.1945740133523941</v>
      </c>
      <c r="O2971">
        <v>-0.15036317706108093</v>
      </c>
      <c r="P2971">
        <v>-0.11974489688873291</v>
      </c>
      <c r="Q2971">
        <v>-8.9126616716384888E-2</v>
      </c>
      <c r="R2971">
        <v>-4.4915784150362015E-2</v>
      </c>
      <c r="S2971" t="s">
        <v>39</v>
      </c>
      <c r="Z2971" s="3"/>
    </row>
    <row r="2972" spans="1:26" hidden="1" x14ac:dyDescent="0.25">
      <c r="A2972" s="10" t="str">
        <f t="shared" si="46"/>
        <v>2016Kern1-in-2June PeakPGE23</v>
      </c>
      <c r="B2972" s="10" t="s">
        <v>57</v>
      </c>
      <c r="C2972" s="10" t="s">
        <v>11</v>
      </c>
      <c r="D2972" s="10" t="s">
        <v>4</v>
      </c>
      <c r="E2972" s="10" t="s">
        <v>9</v>
      </c>
      <c r="F2972">
        <v>23</v>
      </c>
      <c r="G2972">
        <v>2.4011266231536865</v>
      </c>
      <c r="H2972">
        <v>2.5389659404754639</v>
      </c>
      <c r="I2972">
        <v>89.375</v>
      </c>
      <c r="J2972">
        <v>5.8387260884046555E-2</v>
      </c>
      <c r="K2972">
        <v>8707</v>
      </c>
      <c r="L2972">
        <v>8309.0282052000002</v>
      </c>
      <c r="M2972">
        <v>-0.13783934712409973</v>
      </c>
      <c r="N2972">
        <v>-0.21266846358776093</v>
      </c>
      <c r="O2972">
        <v>-0.16845762729644775</v>
      </c>
      <c r="P2972">
        <v>-0.13783934712409973</v>
      </c>
      <c r="Q2972">
        <v>-0.10722106695175171</v>
      </c>
      <c r="R2972">
        <v>-6.3010230660438538E-2</v>
      </c>
      <c r="S2972" t="s">
        <v>38</v>
      </c>
      <c r="Z2972" s="3"/>
    </row>
    <row r="2973" spans="1:26" hidden="1" x14ac:dyDescent="0.25">
      <c r="A2973" s="10" t="str">
        <f t="shared" si="46"/>
        <v>2016Kern1-in-10June PeakPGE23</v>
      </c>
      <c r="B2973" s="10" t="s">
        <v>57</v>
      </c>
      <c r="C2973" s="10" t="s">
        <v>11</v>
      </c>
      <c r="D2973" s="10" t="s">
        <v>4</v>
      </c>
      <c r="E2973" s="10" t="s">
        <v>1</v>
      </c>
      <c r="F2973">
        <v>23</v>
      </c>
      <c r="G2973">
        <v>2.3076708316802979</v>
      </c>
      <c r="H2973">
        <v>2.424454927444458</v>
      </c>
      <c r="I2973">
        <v>90.875</v>
      </c>
      <c r="J2973">
        <v>5.8387260884046555E-2</v>
      </c>
      <c r="K2973">
        <v>8707</v>
      </c>
      <c r="L2973">
        <v>8309.0282052000002</v>
      </c>
      <c r="M2973">
        <v>-0.1167839914560318</v>
      </c>
      <c r="N2973">
        <v>-0.19161310791969299</v>
      </c>
      <c r="O2973">
        <v>-0.14740227162837982</v>
      </c>
      <c r="P2973">
        <v>-0.1167839914560318</v>
      </c>
      <c r="Q2973">
        <v>-8.6165711283683777E-2</v>
      </c>
      <c r="R2973">
        <v>-4.1954878717660904E-2</v>
      </c>
      <c r="S2973" t="s">
        <v>38</v>
      </c>
      <c r="Z2973" s="3"/>
    </row>
    <row r="2974" spans="1:26" hidden="1" x14ac:dyDescent="0.25">
      <c r="A2974" s="10" t="str">
        <f t="shared" si="46"/>
        <v>2016Kern1-in-10June PeakCAISO24</v>
      </c>
      <c r="B2974" s="10" t="s">
        <v>57</v>
      </c>
      <c r="C2974" s="10" t="s">
        <v>11</v>
      </c>
      <c r="D2974" s="10" t="s">
        <v>4</v>
      </c>
      <c r="E2974" s="10" t="s">
        <v>1</v>
      </c>
      <c r="F2974">
        <v>24</v>
      </c>
      <c r="G2974">
        <v>1.8965378999710083</v>
      </c>
      <c r="H2974">
        <v>1.9912521839141846</v>
      </c>
      <c r="I2974">
        <v>87.75</v>
      </c>
      <c r="J2974">
        <v>4.4309847056865692E-2</v>
      </c>
      <c r="K2974">
        <v>8707</v>
      </c>
      <c r="L2974">
        <v>8309.0282052000002</v>
      </c>
      <c r="M2974">
        <v>-9.471430629491806E-2</v>
      </c>
      <c r="N2974">
        <v>-0.15150180459022522</v>
      </c>
      <c r="O2974">
        <v>-0.11795038729906082</v>
      </c>
      <c r="P2974">
        <v>-9.471430629491806E-2</v>
      </c>
      <c r="Q2974">
        <v>-7.1478225290775299E-2</v>
      </c>
      <c r="R2974">
        <v>-3.7926807999610901E-2</v>
      </c>
      <c r="S2974" t="s">
        <v>39</v>
      </c>
      <c r="Z2974" s="3"/>
    </row>
    <row r="2975" spans="1:26" hidden="1" x14ac:dyDescent="0.25">
      <c r="A2975" s="10" t="str">
        <f t="shared" si="46"/>
        <v>2016Kern1-in-2June PeakCAISO24</v>
      </c>
      <c r="B2975" s="10" t="s">
        <v>57</v>
      </c>
      <c r="C2975" s="10" t="s">
        <v>11</v>
      </c>
      <c r="D2975" s="10" t="s">
        <v>4</v>
      </c>
      <c r="E2975" s="10" t="s">
        <v>9</v>
      </c>
      <c r="F2975">
        <v>24</v>
      </c>
      <c r="G2975">
        <v>1.874106764793396</v>
      </c>
      <c r="H2975">
        <v>1.965429425239563</v>
      </c>
      <c r="I2975">
        <v>84.75</v>
      </c>
      <c r="J2975">
        <v>4.4309847056865692E-2</v>
      </c>
      <c r="K2975">
        <v>8707</v>
      </c>
      <c r="L2975">
        <v>8309.0282052000002</v>
      </c>
      <c r="M2975">
        <v>-9.1322682797908783E-2</v>
      </c>
      <c r="N2975">
        <v>-0.14811018109321594</v>
      </c>
      <c r="O2975">
        <v>-0.11455876380205154</v>
      </c>
      <c r="P2975">
        <v>-9.1322682797908783E-2</v>
      </c>
      <c r="Q2975">
        <v>-6.8086601793766022E-2</v>
      </c>
      <c r="R2975">
        <v>-3.4535184502601624E-2</v>
      </c>
      <c r="S2975" t="s">
        <v>39</v>
      </c>
      <c r="Z2975" s="3"/>
    </row>
    <row r="2976" spans="1:26" hidden="1" x14ac:dyDescent="0.25">
      <c r="A2976" s="10" t="str">
        <f t="shared" si="46"/>
        <v>2016Kern1-in-2June PeakPGE24</v>
      </c>
      <c r="B2976" s="10" t="s">
        <v>57</v>
      </c>
      <c r="C2976" s="10" t="s">
        <v>11</v>
      </c>
      <c r="D2976" s="10" t="s">
        <v>4</v>
      </c>
      <c r="E2976" s="10" t="s">
        <v>9</v>
      </c>
      <c r="F2976">
        <v>24</v>
      </c>
      <c r="G2976">
        <v>1.9617916345596313</v>
      </c>
      <c r="H2976">
        <v>2.0663414001464844</v>
      </c>
      <c r="I2976">
        <v>86.25</v>
      </c>
      <c r="J2976">
        <v>4.4309847056865692E-2</v>
      </c>
      <c r="K2976">
        <v>8707</v>
      </c>
      <c r="L2976">
        <v>8309.0282052000002</v>
      </c>
      <c r="M2976">
        <v>-0.10454973578453064</v>
      </c>
      <c r="N2976">
        <v>-0.1613372415304184</v>
      </c>
      <c r="O2976">
        <v>-0.1277858167886734</v>
      </c>
      <c r="P2976">
        <v>-0.10454973578453064</v>
      </c>
      <c r="Q2976">
        <v>-8.1313654780387878E-2</v>
      </c>
      <c r="R2976">
        <v>-4.776223748922348E-2</v>
      </c>
      <c r="S2976" t="s">
        <v>38</v>
      </c>
      <c r="Z2976" s="3"/>
    </row>
    <row r="2977" spans="1:26" hidden="1" x14ac:dyDescent="0.25">
      <c r="A2977" s="10" t="str">
        <f t="shared" si="46"/>
        <v>2016Kern1-in-10June PeakPGE24</v>
      </c>
      <c r="B2977" s="10" t="s">
        <v>57</v>
      </c>
      <c r="C2977" s="10" t="s">
        <v>11</v>
      </c>
      <c r="D2977" s="10" t="s">
        <v>4</v>
      </c>
      <c r="E2977" s="10" t="s">
        <v>1</v>
      </c>
      <c r="F2977">
        <v>24</v>
      </c>
      <c r="G2977">
        <v>1.8854354619979858</v>
      </c>
      <c r="H2977">
        <v>1.978817343711853</v>
      </c>
      <c r="I2977">
        <v>87.5</v>
      </c>
      <c r="J2977">
        <v>4.4309847056865692E-2</v>
      </c>
      <c r="K2977">
        <v>8707</v>
      </c>
      <c r="L2977">
        <v>8309.0282052000002</v>
      </c>
      <c r="M2977">
        <v>-9.3381904065608978E-2</v>
      </c>
      <c r="N2977">
        <v>-0.15016940236091614</v>
      </c>
      <c r="O2977">
        <v>-0.11661798506975174</v>
      </c>
      <c r="P2977">
        <v>-9.3381904065608978E-2</v>
      </c>
      <c r="Q2977">
        <v>-7.0145823061466217E-2</v>
      </c>
      <c r="R2977">
        <v>-3.6594405770301819E-2</v>
      </c>
      <c r="S2977" t="s">
        <v>38</v>
      </c>
      <c r="Z2977" s="3"/>
    </row>
    <row r="2978" spans="1:26" hidden="1" x14ac:dyDescent="0.25">
      <c r="A2978" s="10" t="str">
        <f t="shared" si="46"/>
        <v>2016Kern1-in-2May PeakCAISO1</v>
      </c>
      <c r="B2978" s="10" t="s">
        <v>57</v>
      </c>
      <c r="C2978" s="10" t="s">
        <v>11</v>
      </c>
      <c r="D2978" s="10" t="s">
        <v>5</v>
      </c>
      <c r="E2978" s="10" t="s">
        <v>9</v>
      </c>
      <c r="F2978">
        <v>1</v>
      </c>
      <c r="G2978">
        <v>1.3226050138473511</v>
      </c>
      <c r="H2978">
        <v>1.3226050138473511</v>
      </c>
      <c r="I2978">
        <v>79.125</v>
      </c>
      <c r="J2978">
        <v>0</v>
      </c>
      <c r="K2978">
        <v>8707</v>
      </c>
      <c r="L2978">
        <v>8287.8321286999999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 t="s">
        <v>39</v>
      </c>
      <c r="Z2978" s="3"/>
    </row>
    <row r="2979" spans="1:26" hidden="1" x14ac:dyDescent="0.25">
      <c r="A2979" s="10" t="str">
        <f t="shared" si="46"/>
        <v>2016Kern1-in-10May PeakCAISO1</v>
      </c>
      <c r="B2979" s="10" t="s">
        <v>57</v>
      </c>
      <c r="C2979" s="10" t="s">
        <v>11</v>
      </c>
      <c r="D2979" s="10" t="s">
        <v>5</v>
      </c>
      <c r="E2979" s="10" t="s">
        <v>1</v>
      </c>
      <c r="F2979">
        <v>1</v>
      </c>
      <c r="G2979">
        <v>1.3872420787811279</v>
      </c>
      <c r="H2979">
        <v>1.3872420787811279</v>
      </c>
      <c r="I2979">
        <v>77.75</v>
      </c>
      <c r="J2979">
        <v>0</v>
      </c>
      <c r="K2979">
        <v>8707</v>
      </c>
      <c r="L2979">
        <v>8287.8321286999999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 t="s">
        <v>39</v>
      </c>
      <c r="Z2979" s="3"/>
    </row>
    <row r="2980" spans="1:26" hidden="1" x14ac:dyDescent="0.25">
      <c r="A2980" s="10" t="str">
        <f t="shared" si="46"/>
        <v>2016Kern1-in-10May PeakPGE1</v>
      </c>
      <c r="B2980" s="10" t="s">
        <v>57</v>
      </c>
      <c r="C2980" s="10" t="s">
        <v>11</v>
      </c>
      <c r="D2980" s="10" t="s">
        <v>5</v>
      </c>
      <c r="E2980" s="10" t="s">
        <v>1</v>
      </c>
      <c r="F2980">
        <v>1</v>
      </c>
      <c r="G2980">
        <v>1.4309722185134888</v>
      </c>
      <c r="H2980">
        <v>1.4309722185134888</v>
      </c>
      <c r="I2980">
        <v>78.5</v>
      </c>
      <c r="J2980">
        <v>0</v>
      </c>
      <c r="K2980">
        <v>8707</v>
      </c>
      <c r="L2980">
        <v>8287.8321286999999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 t="s">
        <v>38</v>
      </c>
      <c r="Z2980" s="3"/>
    </row>
    <row r="2981" spans="1:26" hidden="1" x14ac:dyDescent="0.25">
      <c r="A2981" s="10" t="str">
        <f t="shared" si="46"/>
        <v>2016Kern1-in-2May PeakPGE1</v>
      </c>
      <c r="B2981" s="10" t="s">
        <v>57</v>
      </c>
      <c r="C2981" s="10" t="s">
        <v>11</v>
      </c>
      <c r="D2981" s="10" t="s">
        <v>5</v>
      </c>
      <c r="E2981" s="10" t="s">
        <v>9</v>
      </c>
      <c r="F2981">
        <v>1</v>
      </c>
      <c r="G2981">
        <v>1.2659823894500732</v>
      </c>
      <c r="H2981">
        <v>1.2659823894500732</v>
      </c>
      <c r="I2981">
        <v>74.875</v>
      </c>
      <c r="J2981">
        <v>0</v>
      </c>
      <c r="K2981">
        <v>8707</v>
      </c>
      <c r="L2981">
        <v>8287.8321286999999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 t="s">
        <v>38</v>
      </c>
      <c r="Z2981" s="3"/>
    </row>
    <row r="2982" spans="1:26" hidden="1" x14ac:dyDescent="0.25">
      <c r="A2982" s="10" t="str">
        <f t="shared" si="46"/>
        <v>2016Kern1-in-10May PeakCAISO2</v>
      </c>
      <c r="B2982" s="10" t="s">
        <v>57</v>
      </c>
      <c r="C2982" s="10" t="s">
        <v>11</v>
      </c>
      <c r="D2982" s="10" t="s">
        <v>5</v>
      </c>
      <c r="E2982" s="10" t="s">
        <v>1</v>
      </c>
      <c r="F2982">
        <v>2</v>
      </c>
      <c r="G2982">
        <v>1.1879669427871704</v>
      </c>
      <c r="H2982">
        <v>1.1879669427871704</v>
      </c>
      <c r="I2982">
        <v>76.625</v>
      </c>
      <c r="J2982">
        <v>0</v>
      </c>
      <c r="K2982">
        <v>8707</v>
      </c>
      <c r="L2982">
        <v>8287.8321286999999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 t="s">
        <v>39</v>
      </c>
      <c r="Z2982" s="3"/>
    </row>
    <row r="2983" spans="1:26" hidden="1" x14ac:dyDescent="0.25">
      <c r="A2983" s="10" t="str">
        <f t="shared" si="46"/>
        <v>2016Kern1-in-2May PeakCAISO2</v>
      </c>
      <c r="B2983" s="10" t="s">
        <v>57</v>
      </c>
      <c r="C2983" s="10" t="s">
        <v>11</v>
      </c>
      <c r="D2983" s="10" t="s">
        <v>5</v>
      </c>
      <c r="E2983" s="10" t="s">
        <v>9</v>
      </c>
      <c r="F2983">
        <v>2</v>
      </c>
      <c r="G2983">
        <v>1.1326149702072144</v>
      </c>
      <c r="H2983">
        <v>1.1326149702072144</v>
      </c>
      <c r="I2983">
        <v>75.75</v>
      </c>
      <c r="J2983">
        <v>0</v>
      </c>
      <c r="K2983">
        <v>8707</v>
      </c>
      <c r="L2983">
        <v>8287.8321286999999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 t="s">
        <v>39</v>
      </c>
      <c r="Z2983" s="3"/>
    </row>
    <row r="2984" spans="1:26" hidden="1" x14ac:dyDescent="0.25">
      <c r="A2984" s="10" t="str">
        <f t="shared" si="46"/>
        <v>2016Kern1-in-10May PeakPGE2</v>
      </c>
      <c r="B2984" s="10" t="s">
        <v>57</v>
      </c>
      <c r="C2984" s="10" t="s">
        <v>11</v>
      </c>
      <c r="D2984" s="10" t="s">
        <v>5</v>
      </c>
      <c r="E2984" s="10" t="s">
        <v>1</v>
      </c>
      <c r="F2984">
        <v>2</v>
      </c>
      <c r="G2984">
        <v>1.2254153490066528</v>
      </c>
      <c r="H2984">
        <v>1.2254153490066528</v>
      </c>
      <c r="I2984">
        <v>76.875</v>
      </c>
      <c r="J2984">
        <v>0</v>
      </c>
      <c r="K2984">
        <v>8707</v>
      </c>
      <c r="L2984">
        <v>8287.8321286999999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 t="s">
        <v>38</v>
      </c>
      <c r="Z2984" s="3"/>
    </row>
    <row r="2985" spans="1:26" hidden="1" x14ac:dyDescent="0.25">
      <c r="A2985" s="10" t="str">
        <f t="shared" si="46"/>
        <v>2016Kern1-in-2May PeakPGE2</v>
      </c>
      <c r="B2985" s="10" t="s">
        <v>57</v>
      </c>
      <c r="C2985" s="10" t="s">
        <v>11</v>
      </c>
      <c r="D2985" s="10" t="s">
        <v>5</v>
      </c>
      <c r="E2985" s="10" t="s">
        <v>9</v>
      </c>
      <c r="F2985">
        <v>2</v>
      </c>
      <c r="G2985">
        <v>1.0841261148452759</v>
      </c>
      <c r="H2985">
        <v>1.0841261148452759</v>
      </c>
      <c r="I2985">
        <v>72.625</v>
      </c>
      <c r="J2985">
        <v>0</v>
      </c>
      <c r="K2985">
        <v>8707</v>
      </c>
      <c r="L2985">
        <v>8287.8321286999999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 t="s">
        <v>38</v>
      </c>
      <c r="Z2985" s="3"/>
    </row>
    <row r="2986" spans="1:26" hidden="1" x14ac:dyDescent="0.25">
      <c r="A2986" s="10" t="str">
        <f t="shared" si="46"/>
        <v>2016Kern1-in-10May PeakCAISO3</v>
      </c>
      <c r="B2986" s="10" t="s">
        <v>57</v>
      </c>
      <c r="C2986" s="10" t="s">
        <v>11</v>
      </c>
      <c r="D2986" s="10" t="s">
        <v>5</v>
      </c>
      <c r="E2986" s="10" t="s">
        <v>1</v>
      </c>
      <c r="F2986">
        <v>3</v>
      </c>
      <c r="G2986">
        <v>1.0384372472763062</v>
      </c>
      <c r="H2986">
        <v>1.0384372472763062</v>
      </c>
      <c r="I2986">
        <v>75</v>
      </c>
      <c r="J2986">
        <v>0</v>
      </c>
      <c r="K2986">
        <v>8707</v>
      </c>
      <c r="L2986">
        <v>8287.8321286999999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 t="s">
        <v>39</v>
      </c>
      <c r="Z2986" s="3"/>
    </row>
    <row r="2987" spans="1:26" hidden="1" x14ac:dyDescent="0.25">
      <c r="A2987" s="10" t="str">
        <f t="shared" si="46"/>
        <v>2016Kern1-in-2May PeakCAISO3</v>
      </c>
      <c r="B2987" s="10" t="s">
        <v>57</v>
      </c>
      <c r="C2987" s="10" t="s">
        <v>11</v>
      </c>
      <c r="D2987" s="10" t="s">
        <v>5</v>
      </c>
      <c r="E2987" s="10" t="s">
        <v>9</v>
      </c>
      <c r="F2987">
        <v>3</v>
      </c>
      <c r="G2987">
        <v>0.99005234241485596</v>
      </c>
      <c r="H2987">
        <v>0.99005234241485596</v>
      </c>
      <c r="I2987">
        <v>74.25</v>
      </c>
      <c r="J2987">
        <v>0</v>
      </c>
      <c r="K2987">
        <v>8707</v>
      </c>
      <c r="L2987">
        <v>8287.8321286999999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 t="s">
        <v>39</v>
      </c>
      <c r="Z2987" s="3"/>
    </row>
    <row r="2988" spans="1:26" hidden="1" x14ac:dyDescent="0.25">
      <c r="A2988" s="10" t="str">
        <f t="shared" si="46"/>
        <v>2016Kern1-in-2May PeakPGE3</v>
      </c>
      <c r="B2988" s="10" t="s">
        <v>57</v>
      </c>
      <c r="C2988" s="10" t="s">
        <v>11</v>
      </c>
      <c r="D2988" s="10" t="s">
        <v>5</v>
      </c>
      <c r="E2988" s="10" t="s">
        <v>9</v>
      </c>
      <c r="F2988">
        <v>3</v>
      </c>
      <c r="G2988">
        <v>0.94766682386398315</v>
      </c>
      <c r="H2988">
        <v>0.94766682386398315</v>
      </c>
      <c r="I2988">
        <v>71.125</v>
      </c>
      <c r="J2988">
        <v>0</v>
      </c>
      <c r="K2988">
        <v>8707</v>
      </c>
      <c r="L2988">
        <v>8287.8321286999999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 t="s">
        <v>38</v>
      </c>
      <c r="Z2988" s="3"/>
    </row>
    <row r="2989" spans="1:26" hidden="1" x14ac:dyDescent="0.25">
      <c r="A2989" s="10" t="str">
        <f t="shared" si="46"/>
        <v>2016Kern1-in-10May PeakPGE3</v>
      </c>
      <c r="B2989" s="10" t="s">
        <v>57</v>
      </c>
      <c r="C2989" s="10" t="s">
        <v>11</v>
      </c>
      <c r="D2989" s="10" t="s">
        <v>5</v>
      </c>
      <c r="E2989" s="10" t="s">
        <v>1</v>
      </c>
      <c r="F2989">
        <v>3</v>
      </c>
      <c r="G2989">
        <v>1.0711719989776611</v>
      </c>
      <c r="H2989">
        <v>1.0711719989776611</v>
      </c>
      <c r="I2989">
        <v>75.375</v>
      </c>
      <c r="J2989">
        <v>0</v>
      </c>
      <c r="K2989">
        <v>8707</v>
      </c>
      <c r="L2989">
        <v>8287.8321286999999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 t="s">
        <v>38</v>
      </c>
      <c r="Z2989" s="3"/>
    </row>
    <row r="2990" spans="1:26" hidden="1" x14ac:dyDescent="0.25">
      <c r="A2990" s="10" t="str">
        <f t="shared" si="46"/>
        <v>2016Kern1-in-10May PeakCAISO4</v>
      </c>
      <c r="B2990" s="10" t="s">
        <v>57</v>
      </c>
      <c r="C2990" s="10" t="s">
        <v>11</v>
      </c>
      <c r="D2990" s="10" t="s">
        <v>5</v>
      </c>
      <c r="E2990" s="10" t="s">
        <v>1</v>
      </c>
      <c r="F2990">
        <v>4</v>
      </c>
      <c r="G2990">
        <v>0.93922954797744751</v>
      </c>
      <c r="H2990">
        <v>0.93922954797744751</v>
      </c>
      <c r="I2990">
        <v>73.5</v>
      </c>
      <c r="J2990">
        <v>0</v>
      </c>
      <c r="K2990">
        <v>8707</v>
      </c>
      <c r="L2990">
        <v>8287.8321286999999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 t="s">
        <v>39</v>
      </c>
      <c r="Z2990" s="3"/>
    </row>
    <row r="2991" spans="1:26" hidden="1" x14ac:dyDescent="0.25">
      <c r="A2991" s="10" t="str">
        <f t="shared" si="46"/>
        <v>2016Kern1-in-2May PeakCAISO4</v>
      </c>
      <c r="B2991" s="10" t="s">
        <v>57</v>
      </c>
      <c r="C2991" s="10" t="s">
        <v>11</v>
      </c>
      <c r="D2991" s="10" t="s">
        <v>5</v>
      </c>
      <c r="E2991" s="10" t="s">
        <v>9</v>
      </c>
      <c r="F2991">
        <v>4</v>
      </c>
      <c r="G2991">
        <v>0.89546716213226318</v>
      </c>
      <c r="H2991">
        <v>0.89546716213226318</v>
      </c>
      <c r="I2991">
        <v>72.5</v>
      </c>
      <c r="J2991">
        <v>0</v>
      </c>
      <c r="K2991">
        <v>8707</v>
      </c>
      <c r="L2991">
        <v>8287.8321286999999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 t="s">
        <v>39</v>
      </c>
      <c r="Z2991" s="3"/>
    </row>
    <row r="2992" spans="1:26" hidden="1" x14ac:dyDescent="0.25">
      <c r="A2992" s="10" t="str">
        <f t="shared" si="46"/>
        <v>2016Kern1-in-2May PeakPGE4</v>
      </c>
      <c r="B2992" s="10" t="s">
        <v>57</v>
      </c>
      <c r="C2992" s="10" t="s">
        <v>11</v>
      </c>
      <c r="D2992" s="10" t="s">
        <v>5</v>
      </c>
      <c r="E2992" s="10" t="s">
        <v>9</v>
      </c>
      <c r="F2992">
        <v>4</v>
      </c>
      <c r="G2992">
        <v>0.85713094472885132</v>
      </c>
      <c r="H2992">
        <v>0.85713094472885132</v>
      </c>
      <c r="I2992">
        <v>69.125</v>
      </c>
      <c r="J2992">
        <v>0</v>
      </c>
      <c r="K2992">
        <v>8707</v>
      </c>
      <c r="L2992">
        <v>8287.8321286999999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 t="s">
        <v>38</v>
      </c>
      <c r="Z2992" s="3"/>
    </row>
    <row r="2993" spans="1:26" hidden="1" x14ac:dyDescent="0.25">
      <c r="A2993" s="10" t="str">
        <f t="shared" si="46"/>
        <v>2016Kern1-in-10May PeakPGE4</v>
      </c>
      <c r="B2993" s="10" t="s">
        <v>57</v>
      </c>
      <c r="C2993" s="10" t="s">
        <v>11</v>
      </c>
      <c r="D2993" s="10" t="s">
        <v>5</v>
      </c>
      <c r="E2993" s="10" t="s">
        <v>1</v>
      </c>
      <c r="F2993">
        <v>4</v>
      </c>
      <c r="G2993">
        <v>0.96883696317672729</v>
      </c>
      <c r="H2993">
        <v>0.96883696317672729</v>
      </c>
      <c r="I2993">
        <v>74.125</v>
      </c>
      <c r="J2993">
        <v>0</v>
      </c>
      <c r="K2993">
        <v>8707</v>
      </c>
      <c r="L2993">
        <v>8287.8321286999999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 t="s">
        <v>38</v>
      </c>
      <c r="Z2993" s="3"/>
    </row>
    <row r="2994" spans="1:26" hidden="1" x14ac:dyDescent="0.25">
      <c r="A2994" s="10" t="str">
        <f t="shared" si="46"/>
        <v>2016Kern1-in-2May PeakCAISO5</v>
      </c>
      <c r="B2994" s="10" t="s">
        <v>57</v>
      </c>
      <c r="C2994" s="10" t="s">
        <v>11</v>
      </c>
      <c r="D2994" s="10" t="s">
        <v>5</v>
      </c>
      <c r="E2994" s="10" t="s">
        <v>9</v>
      </c>
      <c r="F2994">
        <v>5</v>
      </c>
      <c r="G2994">
        <v>0.84492993354797363</v>
      </c>
      <c r="H2994">
        <v>0.84492993354797363</v>
      </c>
      <c r="I2994">
        <v>71.625</v>
      </c>
      <c r="J2994">
        <v>0</v>
      </c>
      <c r="K2994">
        <v>8707</v>
      </c>
      <c r="L2994">
        <v>8287.8321286999999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 t="s">
        <v>39</v>
      </c>
      <c r="Z2994" s="3"/>
    </row>
    <row r="2995" spans="1:26" hidden="1" x14ac:dyDescent="0.25">
      <c r="A2995" s="10" t="str">
        <f t="shared" si="46"/>
        <v>2016Kern1-in-10May PeakCAISO5</v>
      </c>
      <c r="B2995" s="10" t="s">
        <v>57</v>
      </c>
      <c r="C2995" s="10" t="s">
        <v>11</v>
      </c>
      <c r="D2995" s="10" t="s">
        <v>5</v>
      </c>
      <c r="E2995" s="10" t="s">
        <v>1</v>
      </c>
      <c r="F2995">
        <v>5</v>
      </c>
      <c r="G2995">
        <v>0.88622254133224487</v>
      </c>
      <c r="H2995">
        <v>0.88622254133224487</v>
      </c>
      <c r="I2995">
        <v>71.5</v>
      </c>
      <c r="J2995">
        <v>0</v>
      </c>
      <c r="K2995">
        <v>8707</v>
      </c>
      <c r="L2995">
        <v>8287.8321286999999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 t="s">
        <v>39</v>
      </c>
      <c r="Z2995" s="3"/>
    </row>
    <row r="2996" spans="1:26" hidden="1" x14ac:dyDescent="0.25">
      <c r="A2996" s="10" t="str">
        <f t="shared" si="46"/>
        <v>2016Kern1-in-2May PeakPGE5</v>
      </c>
      <c r="B2996" s="10" t="s">
        <v>57</v>
      </c>
      <c r="C2996" s="10" t="s">
        <v>11</v>
      </c>
      <c r="D2996" s="10" t="s">
        <v>5</v>
      </c>
      <c r="E2996" s="10" t="s">
        <v>9</v>
      </c>
      <c r="F2996">
        <v>5</v>
      </c>
      <c r="G2996">
        <v>0.80875730514526367</v>
      </c>
      <c r="H2996">
        <v>0.80875730514526367</v>
      </c>
      <c r="I2996">
        <v>68.75</v>
      </c>
      <c r="J2996">
        <v>0</v>
      </c>
      <c r="K2996">
        <v>8707</v>
      </c>
      <c r="L2996">
        <v>8287.8321286999999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 t="s">
        <v>38</v>
      </c>
      <c r="Z2996" s="3"/>
    </row>
    <row r="2997" spans="1:26" hidden="1" x14ac:dyDescent="0.25">
      <c r="A2997" s="10" t="str">
        <f t="shared" si="46"/>
        <v>2016Kern1-in-10May PeakPGE5</v>
      </c>
      <c r="B2997" s="10" t="s">
        <v>57</v>
      </c>
      <c r="C2997" s="10" t="s">
        <v>11</v>
      </c>
      <c r="D2997" s="10" t="s">
        <v>5</v>
      </c>
      <c r="E2997" s="10" t="s">
        <v>1</v>
      </c>
      <c r="F2997">
        <v>5</v>
      </c>
      <c r="G2997">
        <v>0.91415899991989136</v>
      </c>
      <c r="H2997">
        <v>0.91415899991989136</v>
      </c>
      <c r="I2997">
        <v>72.625</v>
      </c>
      <c r="J2997">
        <v>0</v>
      </c>
      <c r="K2997">
        <v>8707</v>
      </c>
      <c r="L2997">
        <v>8287.8321286999999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 t="s">
        <v>38</v>
      </c>
      <c r="Z2997" s="3"/>
    </row>
    <row r="2998" spans="1:26" hidden="1" x14ac:dyDescent="0.25">
      <c r="A2998" s="10" t="str">
        <f t="shared" si="46"/>
        <v>2016Kern1-in-2May PeakCAISO6</v>
      </c>
      <c r="B2998" s="10" t="s">
        <v>57</v>
      </c>
      <c r="C2998" s="10" t="s">
        <v>11</v>
      </c>
      <c r="D2998" s="10" t="s">
        <v>5</v>
      </c>
      <c r="E2998" s="10" t="s">
        <v>9</v>
      </c>
      <c r="F2998">
        <v>6</v>
      </c>
      <c r="G2998">
        <v>0.82677215337753296</v>
      </c>
      <c r="H2998">
        <v>0.82677215337753296</v>
      </c>
      <c r="I2998">
        <v>70.75</v>
      </c>
      <c r="J2998">
        <v>0</v>
      </c>
      <c r="K2998">
        <v>8707</v>
      </c>
      <c r="L2998">
        <v>8287.8321286999999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 t="s">
        <v>39</v>
      </c>
      <c r="Z2998" s="3"/>
    </row>
    <row r="2999" spans="1:26" hidden="1" x14ac:dyDescent="0.25">
      <c r="A2999" s="10" t="str">
        <f t="shared" si="46"/>
        <v>2016Kern1-in-10May PeakCAISO6</v>
      </c>
      <c r="B2999" s="10" t="s">
        <v>57</v>
      </c>
      <c r="C2999" s="10" t="s">
        <v>11</v>
      </c>
      <c r="D2999" s="10" t="s">
        <v>5</v>
      </c>
      <c r="E2999" s="10" t="s">
        <v>1</v>
      </c>
      <c r="F2999">
        <v>6</v>
      </c>
      <c r="G2999">
        <v>0.86717736721038818</v>
      </c>
      <c r="H2999">
        <v>0.86717736721038818</v>
      </c>
      <c r="I2999">
        <v>70</v>
      </c>
      <c r="J2999">
        <v>0</v>
      </c>
      <c r="K2999">
        <v>8707</v>
      </c>
      <c r="L2999">
        <v>8287.8321286999999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 t="s">
        <v>39</v>
      </c>
      <c r="Z2999" s="3"/>
    </row>
    <row r="3000" spans="1:26" hidden="1" x14ac:dyDescent="0.25">
      <c r="A3000" s="10" t="str">
        <f t="shared" si="46"/>
        <v>2016Kern1-in-10May PeakPGE6</v>
      </c>
      <c r="B3000" s="10" t="s">
        <v>57</v>
      </c>
      <c r="C3000" s="10" t="s">
        <v>11</v>
      </c>
      <c r="D3000" s="10" t="s">
        <v>5</v>
      </c>
      <c r="E3000" s="10" t="s">
        <v>1</v>
      </c>
      <c r="F3000">
        <v>6</v>
      </c>
      <c r="G3000">
        <v>0.89451348781585693</v>
      </c>
      <c r="H3000">
        <v>0.89451348781585693</v>
      </c>
      <c r="I3000">
        <v>71.5</v>
      </c>
      <c r="J3000">
        <v>0</v>
      </c>
      <c r="K3000">
        <v>8707</v>
      </c>
      <c r="L3000">
        <v>8287.8321286999999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 t="s">
        <v>38</v>
      </c>
      <c r="Z3000" s="3"/>
    </row>
    <row r="3001" spans="1:26" hidden="1" x14ac:dyDescent="0.25">
      <c r="A3001" s="10" t="str">
        <f t="shared" si="46"/>
        <v>2016Kern1-in-2May PeakPGE6</v>
      </c>
      <c r="B3001" s="10" t="s">
        <v>57</v>
      </c>
      <c r="C3001" s="10" t="s">
        <v>11</v>
      </c>
      <c r="D3001" s="10" t="s">
        <v>5</v>
      </c>
      <c r="E3001" s="10" t="s">
        <v>9</v>
      </c>
      <c r="F3001">
        <v>6</v>
      </c>
      <c r="G3001">
        <v>0.79137688875198364</v>
      </c>
      <c r="H3001">
        <v>0.79137688875198364</v>
      </c>
      <c r="I3001">
        <v>67.875</v>
      </c>
      <c r="J3001">
        <v>0</v>
      </c>
      <c r="K3001">
        <v>8707</v>
      </c>
      <c r="L3001">
        <v>8287.8321286999999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 t="s">
        <v>38</v>
      </c>
      <c r="Z3001" s="3"/>
    </row>
    <row r="3002" spans="1:26" hidden="1" x14ac:dyDescent="0.25">
      <c r="A3002" s="10" t="str">
        <f t="shared" si="46"/>
        <v>2016Kern1-in-2May PeakCAISO7</v>
      </c>
      <c r="B3002" s="10" t="s">
        <v>57</v>
      </c>
      <c r="C3002" s="10" t="s">
        <v>11</v>
      </c>
      <c r="D3002" s="10" t="s">
        <v>5</v>
      </c>
      <c r="E3002" s="10" t="s">
        <v>9</v>
      </c>
      <c r="F3002">
        <v>7</v>
      </c>
      <c r="G3002">
        <v>0.85772573947906494</v>
      </c>
      <c r="H3002">
        <v>0.85772573947906494</v>
      </c>
      <c r="I3002">
        <v>71.5</v>
      </c>
      <c r="J3002">
        <v>0</v>
      </c>
      <c r="K3002">
        <v>8707</v>
      </c>
      <c r="L3002">
        <v>8287.8321286999999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 t="s">
        <v>39</v>
      </c>
      <c r="Z3002" s="3"/>
    </row>
    <row r="3003" spans="1:26" hidden="1" x14ac:dyDescent="0.25">
      <c r="A3003" s="10" t="str">
        <f t="shared" si="46"/>
        <v>2016Kern1-in-10May PeakCAISO7</v>
      </c>
      <c r="B3003" s="10" t="s">
        <v>57</v>
      </c>
      <c r="C3003" s="10" t="s">
        <v>11</v>
      </c>
      <c r="D3003" s="10" t="s">
        <v>5</v>
      </c>
      <c r="E3003" s="10" t="s">
        <v>1</v>
      </c>
      <c r="F3003">
        <v>7</v>
      </c>
      <c r="G3003">
        <v>0.89964371919631958</v>
      </c>
      <c r="H3003">
        <v>0.89964371919631958</v>
      </c>
      <c r="I3003">
        <v>70.875</v>
      </c>
      <c r="J3003">
        <v>0</v>
      </c>
      <c r="K3003">
        <v>8707</v>
      </c>
      <c r="L3003">
        <v>8287.8321286999999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 t="s">
        <v>39</v>
      </c>
      <c r="Z3003" s="3"/>
    </row>
    <row r="3004" spans="1:26" hidden="1" x14ac:dyDescent="0.25">
      <c r="A3004" s="10" t="str">
        <f t="shared" si="46"/>
        <v>2016Kern1-in-2May PeakPGE7</v>
      </c>
      <c r="B3004" s="10" t="s">
        <v>57</v>
      </c>
      <c r="C3004" s="10" t="s">
        <v>11</v>
      </c>
      <c r="D3004" s="10" t="s">
        <v>5</v>
      </c>
      <c r="E3004" s="10" t="s">
        <v>9</v>
      </c>
      <c r="F3004">
        <v>7</v>
      </c>
      <c r="G3004">
        <v>0.82100528478622437</v>
      </c>
      <c r="H3004">
        <v>0.82100528478622437</v>
      </c>
      <c r="I3004">
        <v>68</v>
      </c>
      <c r="J3004">
        <v>0</v>
      </c>
      <c r="K3004">
        <v>8707</v>
      </c>
      <c r="L3004">
        <v>8287.8321286999999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 t="s">
        <v>38</v>
      </c>
      <c r="Z3004" s="3"/>
    </row>
    <row r="3005" spans="1:26" hidden="1" x14ac:dyDescent="0.25">
      <c r="A3005" s="10" t="str">
        <f t="shared" si="46"/>
        <v>2016Kern1-in-10May PeakPGE7</v>
      </c>
      <c r="B3005" s="10" t="s">
        <v>57</v>
      </c>
      <c r="C3005" s="10" t="s">
        <v>11</v>
      </c>
      <c r="D3005" s="10" t="s">
        <v>5</v>
      </c>
      <c r="E3005" s="10" t="s">
        <v>1</v>
      </c>
      <c r="F3005">
        <v>7</v>
      </c>
      <c r="G3005">
        <v>0.92800325155258179</v>
      </c>
      <c r="H3005">
        <v>0.92800325155258179</v>
      </c>
      <c r="I3005">
        <v>72.625</v>
      </c>
      <c r="J3005">
        <v>0</v>
      </c>
      <c r="K3005">
        <v>8707</v>
      </c>
      <c r="L3005">
        <v>8287.8321286999999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 t="s">
        <v>38</v>
      </c>
      <c r="Z3005" s="3"/>
    </row>
    <row r="3006" spans="1:26" hidden="1" x14ac:dyDescent="0.25">
      <c r="A3006" s="10" t="str">
        <f t="shared" si="46"/>
        <v>2016Kern1-in-10May PeakCAISO8</v>
      </c>
      <c r="B3006" s="10" t="s">
        <v>57</v>
      </c>
      <c r="C3006" s="10" t="s">
        <v>11</v>
      </c>
      <c r="D3006" s="10" t="s">
        <v>5</v>
      </c>
      <c r="E3006" s="10" t="s">
        <v>1</v>
      </c>
      <c r="F3006">
        <v>8</v>
      </c>
      <c r="G3006">
        <v>0.90558022260665894</v>
      </c>
      <c r="H3006">
        <v>0.90558022260665894</v>
      </c>
      <c r="I3006">
        <v>75.625</v>
      </c>
      <c r="J3006">
        <v>0</v>
      </c>
      <c r="K3006">
        <v>8707</v>
      </c>
      <c r="L3006">
        <v>8287.8321286999999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 t="s">
        <v>39</v>
      </c>
      <c r="Z3006" s="3"/>
    </row>
    <row r="3007" spans="1:26" hidden="1" x14ac:dyDescent="0.25">
      <c r="A3007" s="10" t="str">
        <f t="shared" si="46"/>
        <v>2016Kern1-in-2May PeakCAISO8</v>
      </c>
      <c r="B3007" s="10" t="s">
        <v>57</v>
      </c>
      <c r="C3007" s="10" t="s">
        <v>11</v>
      </c>
      <c r="D3007" s="10" t="s">
        <v>5</v>
      </c>
      <c r="E3007" s="10" t="s">
        <v>9</v>
      </c>
      <c r="F3007">
        <v>8</v>
      </c>
      <c r="G3007">
        <v>0.86338567733764648</v>
      </c>
      <c r="H3007">
        <v>0.86338567733764648</v>
      </c>
      <c r="I3007">
        <v>74.25</v>
      </c>
      <c r="J3007">
        <v>0</v>
      </c>
      <c r="K3007">
        <v>8707</v>
      </c>
      <c r="L3007">
        <v>8287.8321286999999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 t="s">
        <v>39</v>
      </c>
      <c r="Z3007" s="3"/>
    </row>
    <row r="3008" spans="1:26" hidden="1" x14ac:dyDescent="0.25">
      <c r="A3008" s="10" t="str">
        <f t="shared" si="46"/>
        <v>2016Kern1-in-2May PeakPGE8</v>
      </c>
      <c r="B3008" s="10" t="s">
        <v>57</v>
      </c>
      <c r="C3008" s="10" t="s">
        <v>11</v>
      </c>
      <c r="D3008" s="10" t="s">
        <v>5</v>
      </c>
      <c r="E3008" s="10" t="s">
        <v>9</v>
      </c>
      <c r="F3008">
        <v>8</v>
      </c>
      <c r="G3008">
        <v>0.82642292976379395</v>
      </c>
      <c r="H3008">
        <v>0.82642292976379395</v>
      </c>
      <c r="I3008">
        <v>71</v>
      </c>
      <c r="J3008">
        <v>0</v>
      </c>
      <c r="K3008">
        <v>8707</v>
      </c>
      <c r="L3008">
        <v>8287.8321286999999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 t="s">
        <v>38</v>
      </c>
      <c r="Z3008" s="3"/>
    </row>
    <row r="3009" spans="1:26" hidden="1" x14ac:dyDescent="0.25">
      <c r="A3009" s="10" t="str">
        <f t="shared" si="46"/>
        <v>2016Kern1-in-10May PeakPGE8</v>
      </c>
      <c r="B3009" s="10" t="s">
        <v>57</v>
      </c>
      <c r="C3009" s="10" t="s">
        <v>11</v>
      </c>
      <c r="D3009" s="10" t="s">
        <v>5</v>
      </c>
      <c r="E3009" s="10" t="s">
        <v>1</v>
      </c>
      <c r="F3009">
        <v>8</v>
      </c>
      <c r="G3009">
        <v>0.93412691354751587</v>
      </c>
      <c r="H3009">
        <v>0.93412691354751587</v>
      </c>
      <c r="I3009">
        <v>77.25</v>
      </c>
      <c r="J3009">
        <v>0</v>
      </c>
      <c r="K3009">
        <v>8707</v>
      </c>
      <c r="L3009">
        <v>8287.8321286999999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 t="s">
        <v>38</v>
      </c>
      <c r="Z3009" s="3"/>
    </row>
    <row r="3010" spans="1:26" hidden="1" x14ac:dyDescent="0.25">
      <c r="A3010" s="10" t="str">
        <f t="shared" ref="A3010:A3073" si="47">CONCATENATE(B3010,C3010,E3010,D3010,S3010,F3010)</f>
        <v>2016Kern1-in-10May PeakCAISO9</v>
      </c>
      <c r="B3010" s="10" t="s">
        <v>57</v>
      </c>
      <c r="C3010" s="10" t="s">
        <v>11</v>
      </c>
      <c r="D3010" s="10" t="s">
        <v>5</v>
      </c>
      <c r="E3010" s="10" t="s">
        <v>1</v>
      </c>
      <c r="F3010">
        <v>9</v>
      </c>
      <c r="G3010">
        <v>0.90513485670089722</v>
      </c>
      <c r="H3010">
        <v>0.90513485670089722</v>
      </c>
      <c r="I3010">
        <v>81.75</v>
      </c>
      <c r="J3010">
        <v>0</v>
      </c>
      <c r="K3010">
        <v>8707</v>
      </c>
      <c r="L3010">
        <v>8287.8321286999999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 t="s">
        <v>39</v>
      </c>
      <c r="Z3010" s="3"/>
    </row>
    <row r="3011" spans="1:26" hidden="1" x14ac:dyDescent="0.25">
      <c r="A3011" s="10" t="str">
        <f t="shared" si="47"/>
        <v>2016Kern1-in-2May PeakCAISO9</v>
      </c>
      <c r="B3011" s="10" t="s">
        <v>57</v>
      </c>
      <c r="C3011" s="10" t="s">
        <v>11</v>
      </c>
      <c r="D3011" s="10" t="s">
        <v>5</v>
      </c>
      <c r="E3011" s="10" t="s">
        <v>9</v>
      </c>
      <c r="F3011">
        <v>9</v>
      </c>
      <c r="G3011">
        <v>0.8629610538482666</v>
      </c>
      <c r="H3011">
        <v>0.8629610538482666</v>
      </c>
      <c r="I3011">
        <v>78.125</v>
      </c>
      <c r="J3011">
        <v>0</v>
      </c>
      <c r="K3011">
        <v>8707</v>
      </c>
      <c r="L3011">
        <v>8287.8321286999999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 t="s">
        <v>39</v>
      </c>
      <c r="Z3011" s="3"/>
    </row>
    <row r="3012" spans="1:26" hidden="1" x14ac:dyDescent="0.25">
      <c r="A3012" s="10" t="str">
        <f t="shared" si="47"/>
        <v>2016Kern1-in-10May PeakPGE9</v>
      </c>
      <c r="B3012" s="10" t="s">
        <v>57</v>
      </c>
      <c r="C3012" s="10" t="s">
        <v>11</v>
      </c>
      <c r="D3012" s="10" t="s">
        <v>5</v>
      </c>
      <c r="E3012" s="10" t="s">
        <v>1</v>
      </c>
      <c r="F3012">
        <v>9</v>
      </c>
      <c r="G3012">
        <v>0.93366748094558716</v>
      </c>
      <c r="H3012">
        <v>0.93366748094558716</v>
      </c>
      <c r="I3012">
        <v>84</v>
      </c>
      <c r="J3012">
        <v>0</v>
      </c>
      <c r="K3012">
        <v>8707</v>
      </c>
      <c r="L3012">
        <v>8287.8321286999999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 t="s">
        <v>38</v>
      </c>
      <c r="Z3012" s="3"/>
    </row>
    <row r="3013" spans="1:26" hidden="1" x14ac:dyDescent="0.25">
      <c r="A3013" s="10" t="str">
        <f t="shared" si="47"/>
        <v>2016Kern1-in-2May PeakPGE9</v>
      </c>
      <c r="B3013" s="10" t="s">
        <v>57</v>
      </c>
      <c r="C3013" s="10" t="s">
        <v>11</v>
      </c>
      <c r="D3013" s="10" t="s">
        <v>5</v>
      </c>
      <c r="E3013" s="10" t="s">
        <v>9</v>
      </c>
      <c r="F3013">
        <v>9</v>
      </c>
      <c r="G3013">
        <v>0.82601648569107056</v>
      </c>
      <c r="H3013">
        <v>0.82601648569107056</v>
      </c>
      <c r="I3013">
        <v>75</v>
      </c>
      <c r="J3013">
        <v>0</v>
      </c>
      <c r="K3013">
        <v>8707</v>
      </c>
      <c r="L3013">
        <v>8287.8321286999999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 t="s">
        <v>38</v>
      </c>
      <c r="Z3013" s="3"/>
    </row>
    <row r="3014" spans="1:26" hidden="1" x14ac:dyDescent="0.25">
      <c r="A3014" s="10" t="str">
        <f t="shared" si="47"/>
        <v>2016Kern1-in-10May PeakCAISO10</v>
      </c>
      <c r="B3014" s="10" t="s">
        <v>57</v>
      </c>
      <c r="C3014" s="10" t="s">
        <v>11</v>
      </c>
      <c r="D3014" s="10" t="s">
        <v>5</v>
      </c>
      <c r="E3014" s="10" t="s">
        <v>1</v>
      </c>
      <c r="F3014">
        <v>10</v>
      </c>
      <c r="G3014">
        <v>1.0024070739746094</v>
      </c>
      <c r="H3014">
        <v>1.0024070739746094</v>
      </c>
      <c r="I3014">
        <v>87.25</v>
      </c>
      <c r="J3014">
        <v>0</v>
      </c>
      <c r="K3014">
        <v>8707</v>
      </c>
      <c r="L3014">
        <v>8287.8321286999999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 t="s">
        <v>39</v>
      </c>
      <c r="Z3014" s="3"/>
    </row>
    <row r="3015" spans="1:26" hidden="1" x14ac:dyDescent="0.25">
      <c r="A3015" s="10" t="str">
        <f t="shared" si="47"/>
        <v>2016Kern1-in-2May PeakCAISO10</v>
      </c>
      <c r="B3015" s="10" t="s">
        <v>57</v>
      </c>
      <c r="C3015" s="10" t="s">
        <v>11</v>
      </c>
      <c r="D3015" s="10" t="s">
        <v>5</v>
      </c>
      <c r="E3015" s="10" t="s">
        <v>9</v>
      </c>
      <c r="F3015">
        <v>10</v>
      </c>
      <c r="G3015">
        <v>0.95570099353790283</v>
      </c>
      <c r="H3015">
        <v>0.95570099353790283</v>
      </c>
      <c r="I3015">
        <v>82.125</v>
      </c>
      <c r="J3015">
        <v>0</v>
      </c>
      <c r="K3015">
        <v>8707</v>
      </c>
      <c r="L3015">
        <v>8287.8321286999999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 t="s">
        <v>39</v>
      </c>
      <c r="Z3015" s="3"/>
    </row>
    <row r="3016" spans="1:26" hidden="1" x14ac:dyDescent="0.25">
      <c r="A3016" s="10" t="str">
        <f t="shared" si="47"/>
        <v>2016Kern1-in-10May PeakPGE10</v>
      </c>
      <c r="B3016" s="10" t="s">
        <v>57</v>
      </c>
      <c r="C3016" s="10" t="s">
        <v>11</v>
      </c>
      <c r="D3016" s="10" t="s">
        <v>5</v>
      </c>
      <c r="E3016" s="10" t="s">
        <v>1</v>
      </c>
      <c r="F3016">
        <v>10</v>
      </c>
      <c r="G3016">
        <v>1.0340059995651245</v>
      </c>
      <c r="H3016">
        <v>1.0340059995651245</v>
      </c>
      <c r="I3016">
        <v>90.625</v>
      </c>
      <c r="J3016">
        <v>0</v>
      </c>
      <c r="K3016">
        <v>8707</v>
      </c>
      <c r="L3016">
        <v>8287.8321286999999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 t="s">
        <v>38</v>
      </c>
      <c r="Z3016" s="3"/>
    </row>
    <row r="3017" spans="1:26" hidden="1" x14ac:dyDescent="0.25">
      <c r="A3017" s="10" t="str">
        <f t="shared" si="47"/>
        <v>2016Kern1-in-2May PeakPGE10</v>
      </c>
      <c r="B3017" s="10" t="s">
        <v>57</v>
      </c>
      <c r="C3017" s="10" t="s">
        <v>11</v>
      </c>
      <c r="D3017" s="10" t="s">
        <v>5</v>
      </c>
      <c r="E3017" s="10" t="s">
        <v>9</v>
      </c>
      <c r="F3017">
        <v>10</v>
      </c>
      <c r="G3017">
        <v>0.91478610038757324</v>
      </c>
      <c r="H3017">
        <v>0.91478610038757324</v>
      </c>
      <c r="I3017">
        <v>79.75</v>
      </c>
      <c r="J3017">
        <v>0</v>
      </c>
      <c r="K3017">
        <v>8707</v>
      </c>
      <c r="L3017">
        <v>8287.8321286999999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 t="s">
        <v>38</v>
      </c>
      <c r="Z3017" s="3"/>
    </row>
    <row r="3018" spans="1:26" hidden="1" x14ac:dyDescent="0.25">
      <c r="A3018" s="10" t="str">
        <f t="shared" si="47"/>
        <v>2016Kern1-in-10May PeakCAISO11</v>
      </c>
      <c r="B3018" s="10" t="s">
        <v>57</v>
      </c>
      <c r="C3018" s="10" t="s">
        <v>11</v>
      </c>
      <c r="D3018" s="10" t="s">
        <v>5</v>
      </c>
      <c r="E3018" s="10" t="s">
        <v>1</v>
      </c>
      <c r="F3018">
        <v>11</v>
      </c>
      <c r="G3018">
        <v>1.1816892623901367</v>
      </c>
      <c r="H3018">
        <v>1.1816892623901367</v>
      </c>
      <c r="I3018">
        <v>90.5</v>
      </c>
      <c r="J3018">
        <v>0</v>
      </c>
      <c r="K3018">
        <v>8707</v>
      </c>
      <c r="L3018">
        <v>8287.8321286999999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 t="s">
        <v>39</v>
      </c>
      <c r="Z3018" s="3"/>
    </row>
    <row r="3019" spans="1:26" hidden="1" x14ac:dyDescent="0.25">
      <c r="A3019" s="10" t="str">
        <f t="shared" si="47"/>
        <v>2016Kern1-in-2May PeakCAISO11</v>
      </c>
      <c r="B3019" s="10" t="s">
        <v>57</v>
      </c>
      <c r="C3019" s="10" t="s">
        <v>11</v>
      </c>
      <c r="D3019" s="10" t="s">
        <v>5</v>
      </c>
      <c r="E3019" s="10" t="s">
        <v>9</v>
      </c>
      <c r="F3019">
        <v>11</v>
      </c>
      <c r="G3019">
        <v>1.1266297101974487</v>
      </c>
      <c r="H3019">
        <v>1.1266297101974487</v>
      </c>
      <c r="I3019">
        <v>85.875</v>
      </c>
      <c r="J3019">
        <v>0</v>
      </c>
      <c r="K3019">
        <v>8707</v>
      </c>
      <c r="L3019">
        <v>8287.8321286999999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 t="s">
        <v>39</v>
      </c>
      <c r="Z3019" s="3"/>
    </row>
    <row r="3020" spans="1:26" hidden="1" x14ac:dyDescent="0.25">
      <c r="A3020" s="10" t="str">
        <f t="shared" si="47"/>
        <v>2016Kern1-in-2May PeakPGE11</v>
      </c>
      <c r="B3020" s="10" t="s">
        <v>57</v>
      </c>
      <c r="C3020" s="10" t="s">
        <v>11</v>
      </c>
      <c r="D3020" s="10" t="s">
        <v>5</v>
      </c>
      <c r="E3020" s="10" t="s">
        <v>9</v>
      </c>
      <c r="F3020">
        <v>11</v>
      </c>
      <c r="G3020">
        <v>1.0783970355987549</v>
      </c>
      <c r="H3020">
        <v>1.0783970355987549</v>
      </c>
      <c r="I3020">
        <v>84</v>
      </c>
      <c r="J3020">
        <v>0</v>
      </c>
      <c r="K3020">
        <v>8707</v>
      </c>
      <c r="L3020">
        <v>8287.8321286999999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 t="s">
        <v>38</v>
      </c>
      <c r="Z3020" s="3"/>
    </row>
    <row r="3021" spans="1:26" hidden="1" x14ac:dyDescent="0.25">
      <c r="A3021" s="10" t="str">
        <f t="shared" si="47"/>
        <v>2016Kern1-in-10May PeakPGE11</v>
      </c>
      <c r="B3021" s="10" t="s">
        <v>57</v>
      </c>
      <c r="C3021" s="10" t="s">
        <v>11</v>
      </c>
      <c r="D3021" s="10" t="s">
        <v>5</v>
      </c>
      <c r="E3021" s="10" t="s">
        <v>1</v>
      </c>
      <c r="F3021">
        <v>11</v>
      </c>
      <c r="G3021">
        <v>1.2189397811889648</v>
      </c>
      <c r="H3021">
        <v>1.2189397811889648</v>
      </c>
      <c r="I3021">
        <v>94.375</v>
      </c>
      <c r="J3021">
        <v>0</v>
      </c>
      <c r="K3021">
        <v>8707</v>
      </c>
      <c r="L3021">
        <v>8287.8321286999999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 t="s">
        <v>38</v>
      </c>
      <c r="Z3021" s="3"/>
    </row>
    <row r="3022" spans="1:26" hidden="1" x14ac:dyDescent="0.25">
      <c r="A3022" s="10" t="str">
        <f t="shared" si="47"/>
        <v>2016Kern1-in-2May PeakCAISO12</v>
      </c>
      <c r="B3022" s="10" t="s">
        <v>57</v>
      </c>
      <c r="C3022" s="10" t="s">
        <v>11</v>
      </c>
      <c r="D3022" s="10" t="s">
        <v>5</v>
      </c>
      <c r="E3022" s="10" t="s">
        <v>9</v>
      </c>
      <c r="F3022">
        <v>12</v>
      </c>
      <c r="G3022">
        <v>1.3979687690734863</v>
      </c>
      <c r="H3022">
        <v>1.3979687690734863</v>
      </c>
      <c r="I3022">
        <v>88.375</v>
      </c>
      <c r="J3022">
        <v>0</v>
      </c>
      <c r="K3022">
        <v>8707</v>
      </c>
      <c r="L3022">
        <v>8287.8321286999999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 t="s">
        <v>39</v>
      </c>
      <c r="Z3022" s="3"/>
    </row>
    <row r="3023" spans="1:26" hidden="1" x14ac:dyDescent="0.25">
      <c r="A3023" s="10" t="str">
        <f t="shared" si="47"/>
        <v>2016Kern1-in-10May PeakCAISO12</v>
      </c>
      <c r="B3023" s="10" t="s">
        <v>57</v>
      </c>
      <c r="C3023" s="10" t="s">
        <v>11</v>
      </c>
      <c r="D3023" s="10" t="s">
        <v>5</v>
      </c>
      <c r="E3023" s="10" t="s">
        <v>1</v>
      </c>
      <c r="F3023">
        <v>12</v>
      </c>
      <c r="G3023">
        <v>1.4662889242172241</v>
      </c>
      <c r="H3023">
        <v>1.4662889242172241</v>
      </c>
      <c r="I3023">
        <v>93.75</v>
      </c>
      <c r="J3023">
        <v>0</v>
      </c>
      <c r="K3023">
        <v>8707</v>
      </c>
      <c r="L3023">
        <v>8287.8321286999999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 t="s">
        <v>39</v>
      </c>
      <c r="Z3023" s="3"/>
    </row>
    <row r="3024" spans="1:26" hidden="1" x14ac:dyDescent="0.25">
      <c r="A3024" s="10" t="str">
        <f t="shared" si="47"/>
        <v>2016Kern1-in-2May PeakPGE12</v>
      </c>
      <c r="B3024" s="10" t="s">
        <v>57</v>
      </c>
      <c r="C3024" s="10" t="s">
        <v>11</v>
      </c>
      <c r="D3024" s="10" t="s">
        <v>5</v>
      </c>
      <c r="E3024" s="10" t="s">
        <v>9</v>
      </c>
      <c r="F3024">
        <v>12</v>
      </c>
      <c r="G3024">
        <v>1.3381197452545166</v>
      </c>
      <c r="H3024">
        <v>1.3381197452545166</v>
      </c>
      <c r="I3024">
        <v>87.375</v>
      </c>
      <c r="J3024">
        <v>0</v>
      </c>
      <c r="K3024">
        <v>8707</v>
      </c>
      <c r="L3024">
        <v>8287.8321286999999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 t="s">
        <v>38</v>
      </c>
      <c r="Z3024" s="3"/>
    </row>
    <row r="3025" spans="1:26" hidden="1" x14ac:dyDescent="0.25">
      <c r="A3025" s="10" t="str">
        <f t="shared" si="47"/>
        <v>2016Kern1-in-10May PeakPGE12</v>
      </c>
      <c r="B3025" s="10" t="s">
        <v>57</v>
      </c>
      <c r="C3025" s="10" t="s">
        <v>11</v>
      </c>
      <c r="D3025" s="10" t="s">
        <v>5</v>
      </c>
      <c r="E3025" s="10" t="s">
        <v>1</v>
      </c>
      <c r="F3025">
        <v>12</v>
      </c>
      <c r="G3025">
        <v>1.5125108957290649</v>
      </c>
      <c r="H3025">
        <v>1.5125108957290649</v>
      </c>
      <c r="I3025">
        <v>97.25</v>
      </c>
      <c r="J3025">
        <v>0</v>
      </c>
      <c r="K3025">
        <v>8707</v>
      </c>
      <c r="L3025">
        <v>8287.8321286999999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 t="s">
        <v>38</v>
      </c>
      <c r="Z3025" s="3"/>
    </row>
    <row r="3026" spans="1:26" hidden="1" x14ac:dyDescent="0.25">
      <c r="A3026" s="10" t="str">
        <f t="shared" si="47"/>
        <v>2016Kern1-in-2May PeakCAISO13</v>
      </c>
      <c r="B3026" s="10" t="s">
        <v>57</v>
      </c>
      <c r="C3026" s="10" t="s">
        <v>11</v>
      </c>
      <c r="D3026" s="10" t="s">
        <v>5</v>
      </c>
      <c r="E3026" s="10" t="s">
        <v>9</v>
      </c>
      <c r="F3026">
        <v>13</v>
      </c>
      <c r="G3026">
        <v>1.7422151565551758</v>
      </c>
      <c r="H3026">
        <v>1.7422151565551758</v>
      </c>
      <c r="I3026">
        <v>91.375</v>
      </c>
      <c r="J3026">
        <v>0</v>
      </c>
      <c r="K3026">
        <v>8707</v>
      </c>
      <c r="L3026">
        <v>8287.8321286999999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 t="s">
        <v>39</v>
      </c>
      <c r="Z3026" s="3"/>
    </row>
    <row r="3027" spans="1:26" hidden="1" x14ac:dyDescent="0.25">
      <c r="A3027" s="10" t="str">
        <f t="shared" si="47"/>
        <v>2016Kern1-in-10May PeakCAISO13</v>
      </c>
      <c r="B3027" s="10" t="s">
        <v>57</v>
      </c>
      <c r="C3027" s="10" t="s">
        <v>11</v>
      </c>
      <c r="D3027" s="10" t="s">
        <v>5</v>
      </c>
      <c r="E3027" s="10" t="s">
        <v>1</v>
      </c>
      <c r="F3027">
        <v>13</v>
      </c>
      <c r="G3027">
        <v>1.8273589611053467</v>
      </c>
      <c r="H3027">
        <v>1.8273589611053467</v>
      </c>
      <c r="I3027">
        <v>96.25</v>
      </c>
      <c r="J3027">
        <v>0</v>
      </c>
      <c r="K3027">
        <v>8707</v>
      </c>
      <c r="L3027">
        <v>8287.8321286999999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 t="s">
        <v>39</v>
      </c>
      <c r="Z3027" s="3"/>
    </row>
    <row r="3028" spans="1:26" hidden="1" x14ac:dyDescent="0.25">
      <c r="A3028" s="10" t="str">
        <f t="shared" si="47"/>
        <v>2016Kern1-in-10May PeakPGE13</v>
      </c>
      <c r="B3028" s="10" t="s">
        <v>57</v>
      </c>
      <c r="C3028" s="10" t="s">
        <v>11</v>
      </c>
      <c r="D3028" s="10" t="s">
        <v>5</v>
      </c>
      <c r="E3028" s="10" t="s">
        <v>1</v>
      </c>
      <c r="F3028">
        <v>13</v>
      </c>
      <c r="G3028">
        <v>1.8849629163742065</v>
      </c>
      <c r="H3028">
        <v>1.8849629163742065</v>
      </c>
      <c r="I3028">
        <v>99.5</v>
      </c>
      <c r="J3028">
        <v>0</v>
      </c>
      <c r="K3028">
        <v>8707</v>
      </c>
      <c r="L3028">
        <v>8287.8321286999999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 t="s">
        <v>38</v>
      </c>
      <c r="Z3028" s="3"/>
    </row>
    <row r="3029" spans="1:26" hidden="1" x14ac:dyDescent="0.25">
      <c r="A3029" s="10" t="str">
        <f t="shared" si="47"/>
        <v>2016Kern1-in-2May PeakPGE13</v>
      </c>
      <c r="B3029" s="10" t="s">
        <v>57</v>
      </c>
      <c r="C3029" s="10" t="s">
        <v>11</v>
      </c>
      <c r="D3029" s="10" t="s">
        <v>5</v>
      </c>
      <c r="E3029" s="10" t="s">
        <v>9</v>
      </c>
      <c r="F3029">
        <v>13</v>
      </c>
      <c r="G3029">
        <v>1.6676284074783325</v>
      </c>
      <c r="H3029">
        <v>1.6676284074783325</v>
      </c>
      <c r="I3029">
        <v>90.25</v>
      </c>
      <c r="J3029">
        <v>0</v>
      </c>
      <c r="K3029">
        <v>8707</v>
      </c>
      <c r="L3029">
        <v>8287.8321286999999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 t="s">
        <v>38</v>
      </c>
      <c r="Z3029" s="3"/>
    </row>
    <row r="3030" spans="1:26" hidden="1" x14ac:dyDescent="0.25">
      <c r="A3030" s="10" t="str">
        <f t="shared" si="47"/>
        <v>2016Kern1-in-2May PeakCAISO14</v>
      </c>
      <c r="B3030" s="10" t="s">
        <v>57</v>
      </c>
      <c r="C3030" s="10" t="s">
        <v>11</v>
      </c>
      <c r="D3030" s="10" t="s">
        <v>5</v>
      </c>
      <c r="E3030" s="10" t="s">
        <v>9</v>
      </c>
      <c r="F3030">
        <v>14</v>
      </c>
      <c r="G3030">
        <v>2.1024370193481445</v>
      </c>
      <c r="H3030">
        <v>1.8195395469665527</v>
      </c>
      <c r="I3030">
        <v>93.75</v>
      </c>
      <c r="J3030">
        <v>0.10273714363574982</v>
      </c>
      <c r="K3030">
        <v>8707</v>
      </c>
      <c r="L3030">
        <v>8287.8321286999999</v>
      </c>
      <c r="M3030">
        <v>0.28289750218391418</v>
      </c>
      <c r="N3030">
        <v>0.15122957527637482</v>
      </c>
      <c r="O3030">
        <v>0.22902214527130127</v>
      </c>
      <c r="P3030">
        <v>0.28289750218391418</v>
      </c>
      <c r="Q3030">
        <v>0.3367728590965271</v>
      </c>
      <c r="R3030">
        <v>0.41456541419029236</v>
      </c>
      <c r="S3030" t="s">
        <v>39</v>
      </c>
      <c r="Z3030" s="3"/>
    </row>
    <row r="3031" spans="1:26" hidden="1" x14ac:dyDescent="0.25">
      <c r="A3031" s="10" t="str">
        <f t="shared" si="47"/>
        <v>2016Kern1-in-10May PeakCAISO14</v>
      </c>
      <c r="B3031" s="10" t="s">
        <v>57</v>
      </c>
      <c r="C3031" s="10" t="s">
        <v>11</v>
      </c>
      <c r="D3031" s="10" t="s">
        <v>5</v>
      </c>
      <c r="E3031" s="10" t="s">
        <v>1</v>
      </c>
      <c r="F3031">
        <v>14</v>
      </c>
      <c r="G3031">
        <v>2.2051851749420166</v>
      </c>
      <c r="H3031">
        <v>1.8607540130615234</v>
      </c>
      <c r="I3031">
        <v>98.5</v>
      </c>
      <c r="J3031">
        <v>0.10273714363574982</v>
      </c>
      <c r="K3031">
        <v>8707</v>
      </c>
      <c r="L3031">
        <v>8287.8321286999999</v>
      </c>
      <c r="M3031">
        <v>0.34443119168281555</v>
      </c>
      <c r="N3031">
        <v>0.21276326477527618</v>
      </c>
      <c r="O3031">
        <v>0.29055583477020264</v>
      </c>
      <c r="P3031">
        <v>0.34443119168281555</v>
      </c>
      <c r="Q3031">
        <v>0.39830654859542847</v>
      </c>
      <c r="R3031">
        <v>0.47609910368919373</v>
      </c>
      <c r="S3031" t="s">
        <v>39</v>
      </c>
      <c r="Z3031" s="3"/>
    </row>
    <row r="3032" spans="1:26" hidden="1" x14ac:dyDescent="0.25">
      <c r="A3032" s="10" t="str">
        <f t="shared" si="47"/>
        <v>2016Kern1-in-10May PeakPGE14</v>
      </c>
      <c r="B3032" s="10" t="s">
        <v>57</v>
      </c>
      <c r="C3032" s="10" t="s">
        <v>11</v>
      </c>
      <c r="D3032" s="10" t="s">
        <v>5</v>
      </c>
      <c r="E3032" s="10" t="s">
        <v>1</v>
      </c>
      <c r="F3032">
        <v>14</v>
      </c>
      <c r="G3032">
        <v>2.2746994495391846</v>
      </c>
      <c r="H3032">
        <v>1.8890770673751831</v>
      </c>
      <c r="I3032">
        <v>101.125</v>
      </c>
      <c r="J3032">
        <v>0.10273714363574982</v>
      </c>
      <c r="K3032">
        <v>8707</v>
      </c>
      <c r="L3032">
        <v>8287.8321286999999</v>
      </c>
      <c r="M3032">
        <v>0.38562235236167908</v>
      </c>
      <c r="N3032">
        <v>0.2539544403553009</v>
      </c>
      <c r="O3032">
        <v>0.33174699544906616</v>
      </c>
      <c r="P3032">
        <v>0.38562235236167908</v>
      </c>
      <c r="Q3032">
        <v>0.43949770927429199</v>
      </c>
      <c r="R3032">
        <v>0.51729029417037964</v>
      </c>
      <c r="S3032" t="s">
        <v>38</v>
      </c>
      <c r="Z3032" s="3"/>
    </row>
    <row r="3033" spans="1:26" hidden="1" x14ac:dyDescent="0.25">
      <c r="A3033" s="10" t="str">
        <f t="shared" si="47"/>
        <v>2016Kern1-in-2May PeakPGE14</v>
      </c>
      <c r="B3033" s="10" t="s">
        <v>57</v>
      </c>
      <c r="C3033" s="10" t="s">
        <v>11</v>
      </c>
      <c r="D3033" s="10" t="s">
        <v>5</v>
      </c>
      <c r="E3033" s="10" t="s">
        <v>9</v>
      </c>
      <c r="F3033">
        <v>14</v>
      </c>
      <c r="G3033">
        <v>2.0124285221099854</v>
      </c>
      <c r="H3033">
        <v>1.7703866958618164</v>
      </c>
      <c r="I3033">
        <v>92</v>
      </c>
      <c r="J3033">
        <v>0.10273714363574982</v>
      </c>
      <c r="K3033">
        <v>8707</v>
      </c>
      <c r="L3033">
        <v>8287.8321286999999</v>
      </c>
      <c r="M3033">
        <v>0.24204178154468536</v>
      </c>
      <c r="N3033">
        <v>0.110373854637146</v>
      </c>
      <c r="O3033">
        <v>0.18816642463207245</v>
      </c>
      <c r="P3033">
        <v>0.24204178154468536</v>
      </c>
      <c r="Q3033">
        <v>0.29591715335845947</v>
      </c>
      <c r="R3033">
        <v>0.37370970845222473</v>
      </c>
      <c r="S3033" t="s">
        <v>38</v>
      </c>
      <c r="Z3033" s="3"/>
    </row>
    <row r="3034" spans="1:26" hidden="1" x14ac:dyDescent="0.25">
      <c r="A3034" s="10" t="str">
        <f t="shared" si="47"/>
        <v>2016Kern1-in-10May PeakCAISO15</v>
      </c>
      <c r="B3034" s="10" t="s">
        <v>57</v>
      </c>
      <c r="C3034" s="10" t="s">
        <v>11</v>
      </c>
      <c r="D3034" s="10" t="s">
        <v>5</v>
      </c>
      <c r="E3034" s="10" t="s">
        <v>1</v>
      </c>
      <c r="F3034">
        <v>15</v>
      </c>
      <c r="G3034">
        <v>2.4933667182922363</v>
      </c>
      <c r="H3034">
        <v>2.0156557559967041</v>
      </c>
      <c r="I3034">
        <v>100.375</v>
      </c>
      <c r="J3034">
        <v>0.1230589896440506</v>
      </c>
      <c r="K3034">
        <v>8707</v>
      </c>
      <c r="L3034">
        <v>8287.8321286999999</v>
      </c>
      <c r="M3034">
        <v>0.47771096229553223</v>
      </c>
      <c r="N3034">
        <v>0.31999856233596802</v>
      </c>
      <c r="O3034">
        <v>0.41317883133888245</v>
      </c>
      <c r="P3034">
        <v>0.47771096229553223</v>
      </c>
      <c r="Q3034">
        <v>0.54224312305450439</v>
      </c>
      <c r="R3034">
        <v>0.63542336225509644</v>
      </c>
      <c r="S3034" t="s">
        <v>39</v>
      </c>
      <c r="Z3034" s="3"/>
    </row>
    <row r="3035" spans="1:26" hidden="1" x14ac:dyDescent="0.25">
      <c r="A3035" s="10" t="str">
        <f t="shared" si="47"/>
        <v>2016Kern1-in-2May PeakCAISO15</v>
      </c>
      <c r="B3035" s="10" t="s">
        <v>57</v>
      </c>
      <c r="C3035" s="10" t="s">
        <v>11</v>
      </c>
      <c r="D3035" s="10" t="s">
        <v>5</v>
      </c>
      <c r="E3035" s="10" t="s">
        <v>9</v>
      </c>
      <c r="F3035">
        <v>15</v>
      </c>
      <c r="G3035">
        <v>2.3771908283233643</v>
      </c>
      <c r="H3035">
        <v>1.9840447902679443</v>
      </c>
      <c r="I3035">
        <v>94.75</v>
      </c>
      <c r="J3035">
        <v>0.1230589896440506</v>
      </c>
      <c r="K3035">
        <v>8707</v>
      </c>
      <c r="L3035">
        <v>8287.8321286999999</v>
      </c>
      <c r="M3035">
        <v>0.39314603805541992</v>
      </c>
      <c r="N3035">
        <v>0.23543363809585571</v>
      </c>
      <c r="O3035">
        <v>0.32861390709877014</v>
      </c>
      <c r="P3035">
        <v>0.39314603805541992</v>
      </c>
      <c r="Q3035">
        <v>0.4576781690120697</v>
      </c>
      <c r="R3035">
        <v>0.55085843801498413</v>
      </c>
      <c r="S3035" t="s">
        <v>39</v>
      </c>
      <c r="Z3035" s="3"/>
    </row>
    <row r="3036" spans="1:26" hidden="1" x14ac:dyDescent="0.25">
      <c r="A3036" s="10" t="str">
        <f t="shared" si="47"/>
        <v>2016Kern1-in-10May PeakPGE15</v>
      </c>
      <c r="B3036" s="10" t="s">
        <v>57</v>
      </c>
      <c r="C3036" s="10" t="s">
        <v>11</v>
      </c>
      <c r="D3036" s="10" t="s">
        <v>5</v>
      </c>
      <c r="E3036" s="10" t="s">
        <v>1</v>
      </c>
      <c r="F3036">
        <v>15</v>
      </c>
      <c r="G3036">
        <v>2.571965217590332</v>
      </c>
      <c r="H3036">
        <v>2.0519607067108154</v>
      </c>
      <c r="I3036">
        <v>102.125</v>
      </c>
      <c r="J3036">
        <v>0.1230589896440506</v>
      </c>
      <c r="K3036">
        <v>8707</v>
      </c>
      <c r="L3036">
        <v>8287.8321286999999</v>
      </c>
      <c r="M3036">
        <v>0.52000445127487183</v>
      </c>
      <c r="N3036">
        <v>0.36229205131530762</v>
      </c>
      <c r="O3036">
        <v>0.45547232031822205</v>
      </c>
      <c r="P3036">
        <v>0.52000445127487183</v>
      </c>
      <c r="Q3036">
        <v>0.58453661203384399</v>
      </c>
      <c r="R3036">
        <v>0.67771685123443604</v>
      </c>
      <c r="S3036" t="s">
        <v>38</v>
      </c>
      <c r="Z3036" s="3"/>
    </row>
    <row r="3037" spans="1:26" hidden="1" x14ac:dyDescent="0.25">
      <c r="A3037" s="10" t="str">
        <f t="shared" si="47"/>
        <v>2016Kern1-in-2May PeakPGE15</v>
      </c>
      <c r="B3037" s="10" t="s">
        <v>57</v>
      </c>
      <c r="C3037" s="10" t="s">
        <v>11</v>
      </c>
      <c r="D3037" s="10" t="s">
        <v>5</v>
      </c>
      <c r="E3037" s="10" t="s">
        <v>9</v>
      </c>
      <c r="F3037">
        <v>15</v>
      </c>
      <c r="G3037">
        <v>2.2754199504852295</v>
      </c>
      <c r="H3037">
        <v>1.9342770576477051</v>
      </c>
      <c r="I3037">
        <v>93</v>
      </c>
      <c r="J3037">
        <v>0.1230589896440506</v>
      </c>
      <c r="K3037">
        <v>8707</v>
      </c>
      <c r="L3037">
        <v>8287.8321286999999</v>
      </c>
      <c r="M3037">
        <v>0.34114286303520203</v>
      </c>
      <c r="N3037">
        <v>0.18343046307563782</v>
      </c>
      <c r="O3037">
        <v>0.27661073207855225</v>
      </c>
      <c r="P3037">
        <v>0.34114286303520203</v>
      </c>
      <c r="Q3037">
        <v>0.40567499399185181</v>
      </c>
      <c r="R3037">
        <v>0.49885526299476624</v>
      </c>
      <c r="S3037" t="s">
        <v>38</v>
      </c>
      <c r="Z3037" s="3"/>
    </row>
    <row r="3038" spans="1:26" hidden="1" x14ac:dyDescent="0.25">
      <c r="A3038" s="10" t="str">
        <f t="shared" si="47"/>
        <v>2016Kern1-in-2May PeakCAISO16</v>
      </c>
      <c r="B3038" s="10" t="s">
        <v>57</v>
      </c>
      <c r="C3038" s="10" t="s">
        <v>11</v>
      </c>
      <c r="D3038" s="10" t="s">
        <v>5</v>
      </c>
      <c r="E3038" s="10" t="s">
        <v>9</v>
      </c>
      <c r="F3038">
        <v>16</v>
      </c>
      <c r="G3038">
        <v>2.6698315143585205</v>
      </c>
      <c r="H3038">
        <v>2.186772346496582</v>
      </c>
      <c r="I3038">
        <v>95.625</v>
      </c>
      <c r="J3038">
        <v>0.15615223348140717</v>
      </c>
      <c r="K3038">
        <v>8707</v>
      </c>
      <c r="L3038">
        <v>8287.8321286999999</v>
      </c>
      <c r="M3038">
        <v>0.4830591082572937</v>
      </c>
      <c r="N3038">
        <v>0.28293439745903015</v>
      </c>
      <c r="O3038">
        <v>0.40117287635803223</v>
      </c>
      <c r="P3038">
        <v>0.4830591082572937</v>
      </c>
      <c r="Q3038">
        <v>0.56494534015655518</v>
      </c>
      <c r="R3038">
        <v>0.68318378925323486</v>
      </c>
      <c r="S3038" t="s">
        <v>39</v>
      </c>
      <c r="Z3038" s="3"/>
    </row>
    <row r="3039" spans="1:26" hidden="1" x14ac:dyDescent="0.25">
      <c r="A3039" s="10" t="str">
        <f t="shared" si="47"/>
        <v>2016Kern1-in-10May PeakCAISO16</v>
      </c>
      <c r="B3039" s="10" t="s">
        <v>57</v>
      </c>
      <c r="C3039" s="10" t="s">
        <v>11</v>
      </c>
      <c r="D3039" s="10" t="s">
        <v>5</v>
      </c>
      <c r="E3039" s="10" t="s">
        <v>1</v>
      </c>
      <c r="F3039">
        <v>16</v>
      </c>
      <c r="G3039">
        <v>2.8003089427947998</v>
      </c>
      <c r="H3039">
        <v>2.1797490119934082</v>
      </c>
      <c r="I3039">
        <v>101.125</v>
      </c>
      <c r="J3039">
        <v>0.15615223348140717</v>
      </c>
      <c r="K3039">
        <v>8707</v>
      </c>
      <c r="L3039">
        <v>8287.8321286999999</v>
      </c>
      <c r="M3039">
        <v>0.62055999040603638</v>
      </c>
      <c r="N3039">
        <v>0.42043527960777283</v>
      </c>
      <c r="O3039">
        <v>0.5386737585067749</v>
      </c>
      <c r="P3039">
        <v>0.62055999040603638</v>
      </c>
      <c r="Q3039">
        <v>0.70244622230529785</v>
      </c>
      <c r="R3039">
        <v>0.82068467140197754</v>
      </c>
      <c r="S3039" t="s">
        <v>39</v>
      </c>
      <c r="Z3039" s="3"/>
    </row>
    <row r="3040" spans="1:26" hidden="1" x14ac:dyDescent="0.25">
      <c r="A3040" s="10" t="str">
        <f t="shared" si="47"/>
        <v>2016Kern1-in-10May PeakPGE16</v>
      </c>
      <c r="B3040" s="10" t="s">
        <v>57</v>
      </c>
      <c r="C3040" s="10" t="s">
        <v>11</v>
      </c>
      <c r="D3040" s="10" t="s">
        <v>5</v>
      </c>
      <c r="E3040" s="10" t="s">
        <v>1</v>
      </c>
      <c r="F3040">
        <v>16</v>
      </c>
      <c r="G3040">
        <v>2.8885834217071533</v>
      </c>
      <c r="H3040">
        <v>2.2234618663787842</v>
      </c>
      <c r="I3040">
        <v>102.5</v>
      </c>
      <c r="J3040">
        <v>0.15615223348140717</v>
      </c>
      <c r="K3040">
        <v>8707</v>
      </c>
      <c r="L3040">
        <v>8287.8321286999999</v>
      </c>
      <c r="M3040">
        <v>0.66512161493301392</v>
      </c>
      <c r="N3040">
        <v>0.46499690413475037</v>
      </c>
      <c r="O3040">
        <v>0.58323538303375244</v>
      </c>
      <c r="P3040">
        <v>0.66512161493301392</v>
      </c>
      <c r="Q3040">
        <v>0.74700784683227539</v>
      </c>
      <c r="R3040">
        <v>0.86524629592895508</v>
      </c>
      <c r="S3040" t="s">
        <v>38</v>
      </c>
      <c r="Z3040" s="3"/>
    </row>
    <row r="3041" spans="1:26" hidden="1" x14ac:dyDescent="0.25">
      <c r="A3041" s="10" t="str">
        <f t="shared" si="47"/>
        <v>2016Kern1-in-2May PeakPGE16</v>
      </c>
      <c r="B3041" s="10" t="s">
        <v>57</v>
      </c>
      <c r="C3041" s="10" t="s">
        <v>11</v>
      </c>
      <c r="D3041" s="10" t="s">
        <v>5</v>
      </c>
      <c r="E3041" s="10" t="s">
        <v>9</v>
      </c>
      <c r="F3041">
        <v>16</v>
      </c>
      <c r="G3041">
        <v>2.5555322170257568</v>
      </c>
      <c r="H3041">
        <v>2.1171226501464844</v>
      </c>
      <c r="I3041">
        <v>94.5</v>
      </c>
      <c r="J3041">
        <v>0.15615223348140717</v>
      </c>
      <c r="K3041">
        <v>8707</v>
      </c>
      <c r="L3041">
        <v>8287.8321286999999</v>
      </c>
      <c r="M3041">
        <v>0.43840953707695007</v>
      </c>
      <c r="N3041">
        <v>0.23828484117984772</v>
      </c>
      <c r="O3041">
        <v>0.3565233051776886</v>
      </c>
      <c r="P3041">
        <v>0.43840953707695007</v>
      </c>
      <c r="Q3041">
        <v>0.52029573917388916</v>
      </c>
      <c r="R3041">
        <v>0.63853424787521362</v>
      </c>
      <c r="S3041" t="s">
        <v>38</v>
      </c>
      <c r="Z3041" s="3"/>
    </row>
    <row r="3042" spans="1:26" hidden="1" x14ac:dyDescent="0.25">
      <c r="A3042" s="10" t="str">
        <f t="shared" si="47"/>
        <v>2016Kern1-in-10May PeakCAISO17</v>
      </c>
      <c r="B3042" s="10" t="s">
        <v>57</v>
      </c>
      <c r="C3042" s="10" t="s">
        <v>11</v>
      </c>
      <c r="D3042" s="10" t="s">
        <v>5</v>
      </c>
      <c r="E3042" s="10" t="s">
        <v>1</v>
      </c>
      <c r="F3042">
        <v>17</v>
      </c>
      <c r="G3042">
        <v>3.0368607044219971</v>
      </c>
      <c r="H3042">
        <v>2.3347988128662109</v>
      </c>
      <c r="I3042">
        <v>101.5</v>
      </c>
      <c r="J3042">
        <v>0.16046801209449768</v>
      </c>
      <c r="K3042">
        <v>8707</v>
      </c>
      <c r="L3042">
        <v>8287.8321286999999</v>
      </c>
      <c r="M3042">
        <v>0.70206201076507568</v>
      </c>
      <c r="N3042">
        <v>0.4964061975479126</v>
      </c>
      <c r="O3042">
        <v>0.61791259050369263</v>
      </c>
      <c r="P3042">
        <v>0.70206201076507568</v>
      </c>
      <c r="Q3042">
        <v>0.78621143102645874</v>
      </c>
      <c r="R3042">
        <v>0.90771782398223877</v>
      </c>
      <c r="S3042" t="s">
        <v>39</v>
      </c>
      <c r="Z3042" s="3"/>
    </row>
    <row r="3043" spans="1:26" hidden="1" x14ac:dyDescent="0.25">
      <c r="A3043" s="10" t="str">
        <f t="shared" si="47"/>
        <v>2016Kern1-in-2May PeakCAISO17</v>
      </c>
      <c r="B3043" s="10" t="s">
        <v>57</v>
      </c>
      <c r="C3043" s="10" t="s">
        <v>11</v>
      </c>
      <c r="D3043" s="10" t="s">
        <v>5</v>
      </c>
      <c r="E3043" s="10" t="s">
        <v>9</v>
      </c>
      <c r="F3043">
        <v>17</v>
      </c>
      <c r="G3043">
        <v>2.8953614234924316</v>
      </c>
      <c r="H3043">
        <v>2.3086783885955811</v>
      </c>
      <c r="I3043">
        <v>95.75</v>
      </c>
      <c r="J3043">
        <v>0.16046801209449768</v>
      </c>
      <c r="K3043">
        <v>8707</v>
      </c>
      <c r="L3043">
        <v>8287.8321286999999</v>
      </c>
      <c r="M3043">
        <v>0.58668297529220581</v>
      </c>
      <c r="N3043">
        <v>0.38102716207504272</v>
      </c>
      <c r="O3043">
        <v>0.50253355503082275</v>
      </c>
      <c r="P3043">
        <v>0.58668297529220581</v>
      </c>
      <c r="Q3043">
        <v>0.67083239555358887</v>
      </c>
      <c r="R3043">
        <v>0.7923387885093689</v>
      </c>
      <c r="S3043" t="s">
        <v>39</v>
      </c>
      <c r="Z3043" s="3"/>
    </row>
    <row r="3044" spans="1:26" hidden="1" x14ac:dyDescent="0.25">
      <c r="A3044" s="10" t="str">
        <f t="shared" si="47"/>
        <v>2016Kern1-in-10May PeakPGE17</v>
      </c>
      <c r="B3044" s="10" t="s">
        <v>57</v>
      </c>
      <c r="C3044" s="10" t="s">
        <v>11</v>
      </c>
      <c r="D3044" s="10" t="s">
        <v>5</v>
      </c>
      <c r="E3044" s="10" t="s">
        <v>1</v>
      </c>
      <c r="F3044">
        <v>17</v>
      </c>
      <c r="G3044">
        <v>3.1325919628143311</v>
      </c>
      <c r="H3044">
        <v>2.3856945037841797</v>
      </c>
      <c r="I3044">
        <v>102.875</v>
      </c>
      <c r="J3044">
        <v>0.16046801209449768</v>
      </c>
      <c r="K3044">
        <v>8707</v>
      </c>
      <c r="L3044">
        <v>8287.8321286999999</v>
      </c>
      <c r="M3044">
        <v>0.74689757823944092</v>
      </c>
      <c r="N3044">
        <v>0.54124176502227783</v>
      </c>
      <c r="O3044">
        <v>0.66274815797805786</v>
      </c>
      <c r="P3044">
        <v>0.74689757823944092</v>
      </c>
      <c r="Q3044">
        <v>0.83104699850082397</v>
      </c>
      <c r="R3044">
        <v>0.952553391456604</v>
      </c>
      <c r="S3044" t="s">
        <v>38</v>
      </c>
      <c r="Z3044" s="3"/>
    </row>
    <row r="3045" spans="1:26" hidden="1" x14ac:dyDescent="0.25">
      <c r="A3045" s="10" t="str">
        <f t="shared" si="47"/>
        <v>2016Kern1-in-2May PeakPGE17</v>
      </c>
      <c r="B3045" s="10" t="s">
        <v>57</v>
      </c>
      <c r="C3045" s="10" t="s">
        <v>11</v>
      </c>
      <c r="D3045" s="10" t="s">
        <v>5</v>
      </c>
      <c r="E3045" s="10" t="s">
        <v>9</v>
      </c>
      <c r="F3045">
        <v>17</v>
      </c>
      <c r="G3045">
        <v>2.771406888961792</v>
      </c>
      <c r="H3045">
        <v>2.2209110260009766</v>
      </c>
      <c r="I3045">
        <v>95.625</v>
      </c>
      <c r="J3045">
        <v>0.16046801209449768</v>
      </c>
      <c r="K3045">
        <v>8707</v>
      </c>
      <c r="L3045">
        <v>8287.8321286999999</v>
      </c>
      <c r="M3045">
        <v>0.55049574375152588</v>
      </c>
      <c r="N3045">
        <v>0.34483993053436279</v>
      </c>
      <c r="O3045">
        <v>0.46634632349014282</v>
      </c>
      <c r="P3045">
        <v>0.55049574375152588</v>
      </c>
      <c r="Q3045">
        <v>0.63464516401290894</v>
      </c>
      <c r="R3045">
        <v>0.75615155696868896</v>
      </c>
      <c r="S3045" t="s">
        <v>38</v>
      </c>
      <c r="Z3045" s="3"/>
    </row>
    <row r="3046" spans="1:26" hidden="1" x14ac:dyDescent="0.25">
      <c r="A3046" s="10" t="str">
        <f t="shared" si="47"/>
        <v>2016Kern1-in-10May PeakCAISO18</v>
      </c>
      <c r="B3046" s="10" t="s">
        <v>57</v>
      </c>
      <c r="C3046" s="10" t="s">
        <v>11</v>
      </c>
      <c r="D3046" s="10" t="s">
        <v>5</v>
      </c>
      <c r="E3046" s="10" t="s">
        <v>1</v>
      </c>
      <c r="F3046">
        <v>18</v>
      </c>
      <c r="G3046">
        <v>3.1957180500030518</v>
      </c>
      <c r="H3046">
        <v>2.4950127601623535</v>
      </c>
      <c r="I3046">
        <v>100.875</v>
      </c>
      <c r="J3046">
        <v>0.13599415123462677</v>
      </c>
      <c r="K3046">
        <v>8707</v>
      </c>
      <c r="L3046">
        <v>8287.8321286999999</v>
      </c>
      <c r="M3046">
        <v>0.70070534944534302</v>
      </c>
      <c r="N3046">
        <v>0.52641522884368896</v>
      </c>
      <c r="O3046">
        <v>0.62939000129699707</v>
      </c>
      <c r="P3046">
        <v>0.70070534944534302</v>
      </c>
      <c r="Q3046">
        <v>0.77202069759368896</v>
      </c>
      <c r="R3046">
        <v>0.87499547004699707</v>
      </c>
      <c r="S3046" t="s">
        <v>39</v>
      </c>
      <c r="Z3046" s="3"/>
    </row>
    <row r="3047" spans="1:26" hidden="1" x14ac:dyDescent="0.25">
      <c r="A3047" s="10" t="str">
        <f t="shared" si="47"/>
        <v>2016Kern1-in-2May PeakCAISO18</v>
      </c>
      <c r="B3047" s="10" t="s">
        <v>57</v>
      </c>
      <c r="C3047" s="10" t="s">
        <v>11</v>
      </c>
      <c r="D3047" s="10" t="s">
        <v>5</v>
      </c>
      <c r="E3047" s="10" t="s">
        <v>9</v>
      </c>
      <c r="F3047">
        <v>18</v>
      </c>
      <c r="G3047">
        <v>3.0468170642852783</v>
      </c>
      <c r="H3047">
        <v>2.4772121906280518</v>
      </c>
      <c r="I3047">
        <v>95.375</v>
      </c>
      <c r="J3047">
        <v>0.13599415123462677</v>
      </c>
      <c r="K3047">
        <v>8707</v>
      </c>
      <c r="L3047">
        <v>8287.8321286999999</v>
      </c>
      <c r="M3047">
        <v>0.56960481405258179</v>
      </c>
      <c r="N3047">
        <v>0.39531472325325012</v>
      </c>
      <c r="O3047">
        <v>0.49828949570655823</v>
      </c>
      <c r="P3047">
        <v>0.56960481405258179</v>
      </c>
      <c r="Q3047">
        <v>0.64092016220092773</v>
      </c>
      <c r="R3047">
        <v>0.74389493465423584</v>
      </c>
      <c r="S3047" t="s">
        <v>39</v>
      </c>
      <c r="Z3047" s="3"/>
    </row>
    <row r="3048" spans="1:26" hidden="1" x14ac:dyDescent="0.25">
      <c r="A3048" s="10" t="str">
        <f t="shared" si="47"/>
        <v>2016Kern1-in-10May PeakPGE18</v>
      </c>
      <c r="B3048" s="10" t="s">
        <v>57</v>
      </c>
      <c r="C3048" s="10" t="s">
        <v>11</v>
      </c>
      <c r="D3048" s="10" t="s">
        <v>5</v>
      </c>
      <c r="E3048" s="10" t="s">
        <v>1</v>
      </c>
      <c r="F3048">
        <v>18</v>
      </c>
      <c r="G3048">
        <v>3.296457052230835</v>
      </c>
      <c r="H3048">
        <v>2.5638484954833984</v>
      </c>
      <c r="I3048">
        <v>101.625</v>
      </c>
      <c r="J3048">
        <v>0.13599415123462677</v>
      </c>
      <c r="K3048">
        <v>8707</v>
      </c>
      <c r="L3048">
        <v>8287.8321286999999</v>
      </c>
      <c r="M3048">
        <v>0.73260849714279175</v>
      </c>
      <c r="N3048">
        <v>0.5583183765411377</v>
      </c>
      <c r="O3048">
        <v>0.6612931489944458</v>
      </c>
      <c r="P3048">
        <v>0.73260849714279175</v>
      </c>
      <c r="Q3048">
        <v>0.8039238452911377</v>
      </c>
      <c r="R3048">
        <v>0.9068986177444458</v>
      </c>
      <c r="S3048" t="s">
        <v>38</v>
      </c>
      <c r="Z3048" s="3"/>
    </row>
    <row r="3049" spans="1:26" hidden="1" x14ac:dyDescent="0.25">
      <c r="A3049" s="10" t="str">
        <f t="shared" si="47"/>
        <v>2016Kern1-in-2May PeakPGE18</v>
      </c>
      <c r="B3049" s="10" t="s">
        <v>57</v>
      </c>
      <c r="C3049" s="10" t="s">
        <v>11</v>
      </c>
      <c r="D3049" s="10" t="s">
        <v>5</v>
      </c>
      <c r="E3049" s="10" t="s">
        <v>9</v>
      </c>
      <c r="F3049">
        <v>18</v>
      </c>
      <c r="G3049">
        <v>2.9163784980773926</v>
      </c>
      <c r="H3049">
        <v>2.3695192337036133</v>
      </c>
      <c r="I3049">
        <v>95.375</v>
      </c>
      <c r="J3049">
        <v>0.13599415123462677</v>
      </c>
      <c r="K3049">
        <v>8707</v>
      </c>
      <c r="L3049">
        <v>8287.8321286999999</v>
      </c>
      <c r="M3049">
        <v>0.54685938358306885</v>
      </c>
      <c r="N3049">
        <v>0.37256929278373718</v>
      </c>
      <c r="O3049">
        <v>0.47554406523704529</v>
      </c>
      <c r="P3049">
        <v>0.54685938358306885</v>
      </c>
      <c r="Q3049">
        <v>0.61817473173141479</v>
      </c>
      <c r="R3049">
        <v>0.7211495041847229</v>
      </c>
      <c r="S3049" t="s">
        <v>38</v>
      </c>
      <c r="Z3049" s="3"/>
    </row>
    <row r="3050" spans="1:26" hidden="1" x14ac:dyDescent="0.25">
      <c r="A3050" s="10" t="str">
        <f t="shared" si="47"/>
        <v>2016Kern1-in-10May PeakCAISO19</v>
      </c>
      <c r="B3050" s="10" t="s">
        <v>57</v>
      </c>
      <c r="C3050" s="10" t="s">
        <v>11</v>
      </c>
      <c r="D3050" s="10" t="s">
        <v>5</v>
      </c>
      <c r="E3050" s="10" t="s">
        <v>1</v>
      </c>
      <c r="F3050">
        <v>19</v>
      </c>
      <c r="G3050">
        <v>3.1895694732666016</v>
      </c>
      <c r="H3050">
        <v>3.4374969005584717</v>
      </c>
      <c r="I3050">
        <v>99.75</v>
      </c>
      <c r="J3050">
        <v>0.11742977052927017</v>
      </c>
      <c r="K3050">
        <v>8707</v>
      </c>
      <c r="L3050">
        <v>8287.8321286999999</v>
      </c>
      <c r="M3050">
        <v>-0.24792739748954773</v>
      </c>
      <c r="N3050">
        <v>-0.3984254002571106</v>
      </c>
      <c r="O3050">
        <v>-0.3095075786113739</v>
      </c>
      <c r="P3050">
        <v>-0.24792739748954773</v>
      </c>
      <c r="Q3050">
        <v>-0.18634723126888275</v>
      </c>
      <c r="R3050">
        <v>-9.742940217256546E-2</v>
      </c>
      <c r="S3050" t="s">
        <v>39</v>
      </c>
      <c r="Z3050" s="3"/>
    </row>
    <row r="3051" spans="1:26" hidden="1" x14ac:dyDescent="0.25">
      <c r="A3051" s="10" t="str">
        <f t="shared" si="47"/>
        <v>2016Kern1-in-2May PeakCAISO19</v>
      </c>
      <c r="B3051" s="10" t="s">
        <v>57</v>
      </c>
      <c r="C3051" s="10" t="s">
        <v>11</v>
      </c>
      <c r="D3051" s="10" t="s">
        <v>5</v>
      </c>
      <c r="E3051" s="10" t="s">
        <v>9</v>
      </c>
      <c r="F3051">
        <v>19</v>
      </c>
      <c r="G3051">
        <v>3.0409550666809082</v>
      </c>
      <c r="H3051">
        <v>3.2836601734161377</v>
      </c>
      <c r="I3051">
        <v>94</v>
      </c>
      <c r="J3051">
        <v>0.11742977052927017</v>
      </c>
      <c r="K3051">
        <v>8707</v>
      </c>
      <c r="L3051">
        <v>8287.8321286999999</v>
      </c>
      <c r="M3051">
        <v>-0.24270506203174591</v>
      </c>
      <c r="N3051">
        <v>-0.39320304989814758</v>
      </c>
      <c r="O3051">
        <v>-0.30428522825241089</v>
      </c>
      <c r="P3051">
        <v>-0.24270506203174591</v>
      </c>
      <c r="Q3051">
        <v>-0.18112489581108093</v>
      </c>
      <c r="R3051">
        <v>-9.2207066714763641E-2</v>
      </c>
      <c r="S3051" t="s">
        <v>39</v>
      </c>
      <c r="Z3051" s="3"/>
    </row>
    <row r="3052" spans="1:26" hidden="1" x14ac:dyDescent="0.25">
      <c r="A3052" s="10" t="str">
        <f t="shared" si="47"/>
        <v>2016Kern1-in-10May PeakPGE19</v>
      </c>
      <c r="B3052" s="10" t="s">
        <v>57</v>
      </c>
      <c r="C3052" s="10" t="s">
        <v>11</v>
      </c>
      <c r="D3052" s="10" t="s">
        <v>5</v>
      </c>
      <c r="E3052" s="10" t="s">
        <v>1</v>
      </c>
      <c r="F3052">
        <v>19</v>
      </c>
      <c r="G3052">
        <v>3.2901146411895752</v>
      </c>
      <c r="H3052">
        <v>3.5473899841308594</v>
      </c>
      <c r="I3052">
        <v>100.625</v>
      </c>
      <c r="J3052">
        <v>0.11742977052927017</v>
      </c>
      <c r="K3052">
        <v>8707</v>
      </c>
      <c r="L3052">
        <v>8287.8321286999999</v>
      </c>
      <c r="M3052">
        <v>-0.2572752833366394</v>
      </c>
      <c r="N3052">
        <v>-0.40777328610420227</v>
      </c>
      <c r="O3052">
        <v>-0.31885546445846558</v>
      </c>
      <c r="P3052">
        <v>-0.2572752833366394</v>
      </c>
      <c r="Q3052">
        <v>-0.19569511711597443</v>
      </c>
      <c r="R3052">
        <v>-0.10677728801965714</v>
      </c>
      <c r="S3052" t="s">
        <v>38</v>
      </c>
      <c r="Z3052" s="3"/>
    </row>
    <row r="3053" spans="1:26" hidden="1" x14ac:dyDescent="0.25">
      <c r="A3053" s="10" t="str">
        <f t="shared" si="47"/>
        <v>2016Kern1-in-2May PeakPGE19</v>
      </c>
      <c r="B3053" s="10" t="s">
        <v>57</v>
      </c>
      <c r="C3053" s="10" t="s">
        <v>11</v>
      </c>
      <c r="D3053" s="10" t="s">
        <v>5</v>
      </c>
      <c r="E3053" s="10" t="s">
        <v>9</v>
      </c>
      <c r="F3053">
        <v>19</v>
      </c>
      <c r="G3053">
        <v>2.9107673168182373</v>
      </c>
      <c r="H3053">
        <v>3.1368560791015625</v>
      </c>
      <c r="I3053">
        <v>95</v>
      </c>
      <c r="J3053">
        <v>0.11742977052927017</v>
      </c>
      <c r="K3053">
        <v>8707</v>
      </c>
      <c r="L3053">
        <v>8287.8321286999999</v>
      </c>
      <c r="M3053">
        <v>-0.22608871757984161</v>
      </c>
      <c r="N3053">
        <v>-0.37658670544624329</v>
      </c>
      <c r="O3053">
        <v>-0.28766888380050659</v>
      </c>
      <c r="P3053">
        <v>-0.22608871757984161</v>
      </c>
      <c r="Q3053">
        <v>-0.16450855135917664</v>
      </c>
      <c r="R3053">
        <v>-7.5590722262859344E-2</v>
      </c>
      <c r="S3053" t="s">
        <v>38</v>
      </c>
      <c r="Z3053" s="3"/>
    </row>
    <row r="3054" spans="1:26" hidden="1" x14ac:dyDescent="0.25">
      <c r="A3054" s="10" t="str">
        <f t="shared" si="47"/>
        <v>2016Kern1-in-2May PeakCAISO20</v>
      </c>
      <c r="B3054" s="10" t="s">
        <v>57</v>
      </c>
      <c r="C3054" s="10" t="s">
        <v>11</v>
      </c>
      <c r="D3054" s="10" t="s">
        <v>5</v>
      </c>
      <c r="E3054" s="10" t="s">
        <v>9</v>
      </c>
      <c r="F3054">
        <v>20</v>
      </c>
      <c r="G3054">
        <v>2.9228730201721191</v>
      </c>
      <c r="H3054">
        <v>3.2272269725799561</v>
      </c>
      <c r="I3054">
        <v>92.375</v>
      </c>
      <c r="J3054">
        <v>7.6294809579849243E-2</v>
      </c>
      <c r="K3054">
        <v>8707</v>
      </c>
      <c r="L3054">
        <v>8287.8321286999999</v>
      </c>
      <c r="M3054">
        <v>-0.30435401201248169</v>
      </c>
      <c r="N3054">
        <v>-0.40213343501091003</v>
      </c>
      <c r="O3054">
        <v>-0.3443630039691925</v>
      </c>
      <c r="P3054">
        <v>-0.30435401201248169</v>
      </c>
      <c r="Q3054">
        <v>-0.26434502005577087</v>
      </c>
      <c r="R3054">
        <v>-0.20657458901405334</v>
      </c>
      <c r="S3054" t="s">
        <v>39</v>
      </c>
      <c r="Z3054" s="3"/>
    </row>
    <row r="3055" spans="1:26" hidden="1" x14ac:dyDescent="0.25">
      <c r="A3055" s="10" t="str">
        <f t="shared" si="47"/>
        <v>2016Kern1-in-10May PeakCAISO20</v>
      </c>
      <c r="B3055" s="10" t="s">
        <v>57</v>
      </c>
      <c r="C3055" s="10" t="s">
        <v>11</v>
      </c>
      <c r="D3055" s="10" t="s">
        <v>5</v>
      </c>
      <c r="E3055" s="10" t="s">
        <v>1</v>
      </c>
      <c r="F3055">
        <v>20</v>
      </c>
      <c r="G3055">
        <v>3.0657167434692383</v>
      </c>
      <c r="H3055">
        <v>3.4064822196960449</v>
      </c>
      <c r="I3055">
        <v>97</v>
      </c>
      <c r="J3055">
        <v>7.6294809579849243E-2</v>
      </c>
      <c r="K3055">
        <v>8707</v>
      </c>
      <c r="L3055">
        <v>8287.8321286999999</v>
      </c>
      <c r="M3055">
        <v>-0.34076538681983948</v>
      </c>
      <c r="N3055">
        <v>-0.43854480981826782</v>
      </c>
      <c r="O3055">
        <v>-0.38077437877655029</v>
      </c>
      <c r="P3055">
        <v>-0.34076538681983948</v>
      </c>
      <c r="Q3055">
        <v>-0.30075639486312866</v>
      </c>
      <c r="R3055">
        <v>-0.24298596382141113</v>
      </c>
      <c r="S3055" t="s">
        <v>39</v>
      </c>
      <c r="Z3055" s="3"/>
    </row>
    <row r="3056" spans="1:26" hidden="1" x14ac:dyDescent="0.25">
      <c r="A3056" s="10" t="str">
        <f t="shared" si="47"/>
        <v>2016Kern1-in-2May PeakPGE20</v>
      </c>
      <c r="B3056" s="10" t="s">
        <v>57</v>
      </c>
      <c r="C3056" s="10" t="s">
        <v>11</v>
      </c>
      <c r="D3056" s="10" t="s">
        <v>5</v>
      </c>
      <c r="E3056" s="10" t="s">
        <v>9</v>
      </c>
      <c r="F3056">
        <v>20</v>
      </c>
      <c r="G3056">
        <v>2.7977406978607178</v>
      </c>
      <c r="H3056">
        <v>3.0721414089202881</v>
      </c>
      <c r="I3056">
        <v>93</v>
      </c>
      <c r="J3056">
        <v>7.6294809579849243E-2</v>
      </c>
      <c r="K3056">
        <v>8707</v>
      </c>
      <c r="L3056">
        <v>8287.8321286999999</v>
      </c>
      <c r="M3056">
        <v>-0.27440068125724792</v>
      </c>
      <c r="N3056">
        <v>-0.37218010425567627</v>
      </c>
      <c r="O3056">
        <v>-0.31440967321395874</v>
      </c>
      <c r="P3056">
        <v>-0.27440068125724792</v>
      </c>
      <c r="Q3056">
        <v>-0.23439168930053711</v>
      </c>
      <c r="R3056">
        <v>-0.17662125825881958</v>
      </c>
      <c r="S3056" t="s">
        <v>38</v>
      </c>
      <c r="Z3056" s="3"/>
    </row>
    <row r="3057" spans="1:26" hidden="1" x14ac:dyDescent="0.25">
      <c r="A3057" s="10" t="str">
        <f t="shared" si="47"/>
        <v>2016Kern1-in-10May PeakPGE20</v>
      </c>
      <c r="B3057" s="10" t="s">
        <v>57</v>
      </c>
      <c r="C3057" s="10" t="s">
        <v>11</v>
      </c>
      <c r="D3057" s="10" t="s">
        <v>5</v>
      </c>
      <c r="E3057" s="10" t="s">
        <v>1</v>
      </c>
      <c r="F3057">
        <v>20</v>
      </c>
      <c r="G3057">
        <v>3.1623575687408447</v>
      </c>
      <c r="H3057">
        <v>3.5263876914978027</v>
      </c>
      <c r="I3057">
        <v>97.75</v>
      </c>
      <c r="J3057">
        <v>7.6294809579849243E-2</v>
      </c>
      <c r="K3057">
        <v>8707</v>
      </c>
      <c r="L3057">
        <v>8287.8321286999999</v>
      </c>
      <c r="M3057">
        <v>-0.36403012275695801</v>
      </c>
      <c r="N3057">
        <v>-0.46180954575538635</v>
      </c>
      <c r="O3057">
        <v>-0.40403911471366882</v>
      </c>
      <c r="P3057">
        <v>-0.36403012275695801</v>
      </c>
      <c r="Q3057">
        <v>-0.32402113080024719</v>
      </c>
      <c r="R3057">
        <v>-0.26625069975852966</v>
      </c>
      <c r="S3057" t="s">
        <v>38</v>
      </c>
      <c r="Z3057" s="3"/>
    </row>
    <row r="3058" spans="1:26" hidden="1" x14ac:dyDescent="0.25">
      <c r="A3058" s="10" t="str">
        <f t="shared" si="47"/>
        <v>2016Kern1-in-2May PeakCAISO21</v>
      </c>
      <c r="B3058" s="10" t="s">
        <v>57</v>
      </c>
      <c r="C3058" s="10" t="s">
        <v>11</v>
      </c>
      <c r="D3058" s="10" t="s">
        <v>5</v>
      </c>
      <c r="E3058" s="10" t="s">
        <v>9</v>
      </c>
      <c r="F3058">
        <v>21</v>
      </c>
      <c r="G3058">
        <v>2.7580883502960205</v>
      </c>
      <c r="H3058">
        <v>2.9461956024169922</v>
      </c>
      <c r="I3058">
        <v>89.625</v>
      </c>
      <c r="J3058">
        <v>7.6630406081676483E-2</v>
      </c>
      <c r="K3058">
        <v>8707</v>
      </c>
      <c r="L3058">
        <v>8287.8321286999999</v>
      </c>
      <c r="M3058">
        <v>-0.18810716271400452</v>
      </c>
      <c r="N3058">
        <v>-0.28631669282913208</v>
      </c>
      <c r="O3058">
        <v>-0.22829215228557587</v>
      </c>
      <c r="P3058">
        <v>-0.18810716271400452</v>
      </c>
      <c r="Q3058">
        <v>-0.14792217314243317</v>
      </c>
      <c r="R3058">
        <v>-8.9897632598876953E-2</v>
      </c>
      <c r="S3058" t="s">
        <v>39</v>
      </c>
      <c r="Z3058" s="3"/>
    </row>
    <row r="3059" spans="1:26" hidden="1" x14ac:dyDescent="0.25">
      <c r="A3059" s="10" t="str">
        <f t="shared" si="47"/>
        <v>2016Kern1-in-10May PeakCAISO21</v>
      </c>
      <c r="B3059" s="10" t="s">
        <v>57</v>
      </c>
      <c r="C3059" s="10" t="s">
        <v>11</v>
      </c>
      <c r="D3059" s="10" t="s">
        <v>5</v>
      </c>
      <c r="E3059" s="10" t="s">
        <v>1</v>
      </c>
      <c r="F3059">
        <v>21</v>
      </c>
      <c r="G3059">
        <v>2.8928790092468262</v>
      </c>
      <c r="H3059">
        <v>3.11163330078125</v>
      </c>
      <c r="I3059">
        <v>93.25</v>
      </c>
      <c r="J3059">
        <v>7.6630406081676483E-2</v>
      </c>
      <c r="K3059">
        <v>8707</v>
      </c>
      <c r="L3059">
        <v>8287.8321286999999</v>
      </c>
      <c r="M3059">
        <v>-0.21875441074371338</v>
      </c>
      <c r="N3059">
        <v>-0.31696394085884094</v>
      </c>
      <c r="O3059">
        <v>-0.25893938541412354</v>
      </c>
      <c r="P3059">
        <v>-0.21875441074371338</v>
      </c>
      <c r="Q3059">
        <v>-0.17856942117214203</v>
      </c>
      <c r="R3059">
        <v>-0.12054488062858582</v>
      </c>
      <c r="S3059" t="s">
        <v>39</v>
      </c>
      <c r="Z3059" s="3"/>
    </row>
    <row r="3060" spans="1:26" hidden="1" x14ac:dyDescent="0.25">
      <c r="A3060" s="10" t="str">
        <f t="shared" si="47"/>
        <v>2016Kern1-in-10May PeakPGE21</v>
      </c>
      <c r="B3060" s="10" t="s">
        <v>57</v>
      </c>
      <c r="C3060" s="10" t="s">
        <v>11</v>
      </c>
      <c r="D3060" s="10" t="s">
        <v>5</v>
      </c>
      <c r="E3060" s="10" t="s">
        <v>1</v>
      </c>
      <c r="F3060">
        <v>21</v>
      </c>
      <c r="G3060">
        <v>2.9840714931488037</v>
      </c>
      <c r="H3060">
        <v>3.2255690097808838</v>
      </c>
      <c r="I3060">
        <v>94</v>
      </c>
      <c r="J3060">
        <v>7.6630406081676483E-2</v>
      </c>
      <c r="K3060">
        <v>8707</v>
      </c>
      <c r="L3060">
        <v>8287.8321286999999</v>
      </c>
      <c r="M3060">
        <v>-0.24149751663208008</v>
      </c>
      <c r="N3060">
        <v>-0.33970704674720764</v>
      </c>
      <c r="O3060">
        <v>-0.28168249130249023</v>
      </c>
      <c r="P3060">
        <v>-0.24149751663208008</v>
      </c>
      <c r="Q3060">
        <v>-0.20131252706050873</v>
      </c>
      <c r="R3060">
        <v>-0.14328798651695251</v>
      </c>
      <c r="S3060" t="s">
        <v>38</v>
      </c>
      <c r="Z3060" s="3"/>
    </row>
    <row r="3061" spans="1:26" hidden="1" x14ac:dyDescent="0.25">
      <c r="A3061" s="10" t="str">
        <f t="shared" si="47"/>
        <v>2016Kern1-in-2May PeakPGE21</v>
      </c>
      <c r="B3061" s="10" t="s">
        <v>57</v>
      </c>
      <c r="C3061" s="10" t="s">
        <v>11</v>
      </c>
      <c r="D3061" s="10" t="s">
        <v>5</v>
      </c>
      <c r="E3061" s="10" t="s">
        <v>9</v>
      </c>
      <c r="F3061">
        <v>21</v>
      </c>
      <c r="G3061">
        <v>2.6400105953216553</v>
      </c>
      <c r="H3061">
        <v>2.796654224395752</v>
      </c>
      <c r="I3061">
        <v>89.75</v>
      </c>
      <c r="J3061">
        <v>7.6630406081676483E-2</v>
      </c>
      <c r="K3061">
        <v>8707</v>
      </c>
      <c r="L3061">
        <v>8287.8321286999999</v>
      </c>
      <c r="M3061">
        <v>-0.15664355456829071</v>
      </c>
      <c r="N3061">
        <v>-0.25485306978225708</v>
      </c>
      <c r="O3061">
        <v>-0.19682854413986206</v>
      </c>
      <c r="P3061">
        <v>-0.15664355456829071</v>
      </c>
      <c r="Q3061">
        <v>-0.11645857244729996</v>
      </c>
      <c r="R3061">
        <v>-5.8434024453163147E-2</v>
      </c>
      <c r="S3061" t="s">
        <v>38</v>
      </c>
      <c r="Z3061" s="3"/>
    </row>
    <row r="3062" spans="1:26" hidden="1" x14ac:dyDescent="0.25">
      <c r="A3062" s="10" t="str">
        <f t="shared" si="47"/>
        <v>2016Kern1-in-10May PeakCAISO22</v>
      </c>
      <c r="B3062" s="10" t="s">
        <v>57</v>
      </c>
      <c r="C3062" s="10" t="s">
        <v>11</v>
      </c>
      <c r="D3062" s="10" t="s">
        <v>5</v>
      </c>
      <c r="E3062" s="10" t="s">
        <v>1</v>
      </c>
      <c r="F3062">
        <v>22</v>
      </c>
      <c r="G3062">
        <v>2.6215717792510986</v>
      </c>
      <c r="H3062">
        <v>2.7654438018798828</v>
      </c>
      <c r="I3062">
        <v>89.625</v>
      </c>
      <c r="J3062">
        <v>6.3674606382846832E-2</v>
      </c>
      <c r="K3062">
        <v>8707</v>
      </c>
      <c r="L3062">
        <v>8287.8321286999999</v>
      </c>
      <c r="M3062">
        <v>-0.14387209713459015</v>
      </c>
      <c r="N3062">
        <v>-0.22547747194766998</v>
      </c>
      <c r="O3062">
        <v>-0.17726306617259979</v>
      </c>
      <c r="P3062">
        <v>-0.14387209713459015</v>
      </c>
      <c r="Q3062">
        <v>-0.1104811355471611</v>
      </c>
      <c r="R3062">
        <v>-6.2266722321510315E-2</v>
      </c>
      <c r="S3062" t="s">
        <v>39</v>
      </c>
      <c r="Z3062" s="3"/>
    </row>
    <row r="3063" spans="1:26" hidden="1" x14ac:dyDescent="0.25">
      <c r="A3063" s="10" t="str">
        <f t="shared" si="47"/>
        <v>2016Kern1-in-2May PeakCAISO22</v>
      </c>
      <c r="B3063" s="10" t="s">
        <v>57</v>
      </c>
      <c r="C3063" s="10" t="s">
        <v>11</v>
      </c>
      <c r="D3063" s="10" t="s">
        <v>5</v>
      </c>
      <c r="E3063" s="10" t="s">
        <v>9</v>
      </c>
      <c r="F3063">
        <v>22</v>
      </c>
      <c r="G3063">
        <v>2.499422550201416</v>
      </c>
      <c r="H3063">
        <v>2.6153750419616699</v>
      </c>
      <c r="I3063">
        <v>86.125</v>
      </c>
      <c r="J3063">
        <v>6.3674606382846832E-2</v>
      </c>
      <c r="K3063">
        <v>8707</v>
      </c>
      <c r="L3063">
        <v>8287.8321286999999</v>
      </c>
      <c r="M3063">
        <v>-0.11595258116722107</v>
      </c>
      <c r="N3063">
        <v>-0.1975579559803009</v>
      </c>
      <c r="O3063">
        <v>-0.14934355020523071</v>
      </c>
      <c r="P3063">
        <v>-0.11595258116722107</v>
      </c>
      <c r="Q3063">
        <v>-8.2561619579792023E-2</v>
      </c>
      <c r="R3063">
        <v>-3.4347206354141235E-2</v>
      </c>
      <c r="S3063" t="s">
        <v>39</v>
      </c>
      <c r="Z3063" s="3"/>
    </row>
    <row r="3064" spans="1:26" hidden="1" x14ac:dyDescent="0.25">
      <c r="A3064" s="10" t="str">
        <f t="shared" si="47"/>
        <v>2016Kern1-in-2May PeakPGE22</v>
      </c>
      <c r="B3064" s="10" t="s">
        <v>57</v>
      </c>
      <c r="C3064" s="10" t="s">
        <v>11</v>
      </c>
      <c r="D3064" s="10" t="s">
        <v>5</v>
      </c>
      <c r="E3064" s="10" t="s">
        <v>9</v>
      </c>
      <c r="F3064">
        <v>22</v>
      </c>
      <c r="G3064">
        <v>2.3924186229705811</v>
      </c>
      <c r="H3064">
        <v>2.4747650623321533</v>
      </c>
      <c r="I3064">
        <v>86.875</v>
      </c>
      <c r="J3064">
        <v>6.3674606382846832E-2</v>
      </c>
      <c r="K3064">
        <v>8707</v>
      </c>
      <c r="L3064">
        <v>8287.8321286999999</v>
      </c>
      <c r="M3064">
        <v>-8.2346409559249878E-2</v>
      </c>
      <c r="N3064">
        <v>-0.16395178437232971</v>
      </c>
      <c r="O3064">
        <v>-0.11573737114667892</v>
      </c>
      <c r="P3064">
        <v>-8.2346409559249878E-2</v>
      </c>
      <c r="Q3064">
        <v>-4.8955444246530533E-2</v>
      </c>
      <c r="R3064">
        <v>-7.4103404767811298E-4</v>
      </c>
      <c r="S3064" t="s">
        <v>38</v>
      </c>
      <c r="Z3064" s="3"/>
    </row>
    <row r="3065" spans="1:26" hidden="1" x14ac:dyDescent="0.25">
      <c r="A3065" s="10" t="str">
        <f t="shared" si="47"/>
        <v>2016Kern1-in-10May PeakPGE22</v>
      </c>
      <c r="B3065" s="10" t="s">
        <v>57</v>
      </c>
      <c r="C3065" s="10" t="s">
        <v>11</v>
      </c>
      <c r="D3065" s="10" t="s">
        <v>5</v>
      </c>
      <c r="E3065" s="10" t="s">
        <v>1</v>
      </c>
      <c r="F3065">
        <v>22</v>
      </c>
      <c r="G3065">
        <v>2.704211950302124</v>
      </c>
      <c r="H3065">
        <v>2.8705618381500244</v>
      </c>
      <c r="I3065">
        <v>90.25</v>
      </c>
      <c r="J3065">
        <v>6.3674606382846832E-2</v>
      </c>
      <c r="K3065">
        <v>8707</v>
      </c>
      <c r="L3065">
        <v>8287.8321286999999</v>
      </c>
      <c r="M3065">
        <v>-0.16634991765022278</v>
      </c>
      <c r="N3065">
        <v>-0.24795529246330261</v>
      </c>
      <c r="O3065">
        <v>-0.19974088668823242</v>
      </c>
      <c r="P3065">
        <v>-0.16634991765022278</v>
      </c>
      <c r="Q3065">
        <v>-0.13295894861221313</v>
      </c>
      <c r="R3065">
        <v>-8.4744542837142944E-2</v>
      </c>
      <c r="S3065" t="s">
        <v>38</v>
      </c>
      <c r="Z3065" s="3"/>
    </row>
    <row r="3066" spans="1:26" hidden="1" x14ac:dyDescent="0.25">
      <c r="A3066" s="10" t="str">
        <f t="shared" si="47"/>
        <v>2016Kern1-in-2May PeakCAISO23</v>
      </c>
      <c r="B3066" s="10" t="s">
        <v>57</v>
      </c>
      <c r="C3066" s="10" t="s">
        <v>11</v>
      </c>
      <c r="D3066" s="10" t="s">
        <v>5</v>
      </c>
      <c r="E3066" s="10" t="s">
        <v>9</v>
      </c>
      <c r="F3066">
        <v>23</v>
      </c>
      <c r="G3066">
        <v>2.105229377746582</v>
      </c>
      <c r="H3066">
        <v>2.1873912811279297</v>
      </c>
      <c r="I3066">
        <v>83.875</v>
      </c>
      <c r="J3066">
        <v>5.8387260884046555E-2</v>
      </c>
      <c r="K3066">
        <v>8707</v>
      </c>
      <c r="L3066">
        <v>8287.8321286999999</v>
      </c>
      <c r="M3066">
        <v>-8.2161895930767059E-2</v>
      </c>
      <c r="N3066">
        <v>-0.15699100494384766</v>
      </c>
      <c r="O3066">
        <v>-0.11278017610311508</v>
      </c>
      <c r="P3066">
        <v>-8.2161895930767059E-2</v>
      </c>
      <c r="Q3066">
        <v>-5.1543615758419037E-2</v>
      </c>
      <c r="R3066">
        <v>-7.3327822610735893E-3</v>
      </c>
      <c r="S3066" t="s">
        <v>39</v>
      </c>
      <c r="Z3066" s="3"/>
    </row>
    <row r="3067" spans="1:26" hidden="1" x14ac:dyDescent="0.25">
      <c r="A3067" s="10" t="str">
        <f t="shared" si="47"/>
        <v>2016Kern1-in-10May PeakCAISO23</v>
      </c>
      <c r="B3067" s="10" t="s">
        <v>57</v>
      </c>
      <c r="C3067" s="10" t="s">
        <v>11</v>
      </c>
      <c r="D3067" s="10" t="s">
        <v>5</v>
      </c>
      <c r="E3067" s="10" t="s">
        <v>1</v>
      </c>
      <c r="F3067">
        <v>23</v>
      </c>
      <c r="G3067">
        <v>2.2081141471862793</v>
      </c>
      <c r="H3067">
        <v>2.3097636699676514</v>
      </c>
      <c r="I3067">
        <v>86.375</v>
      </c>
      <c r="J3067">
        <v>5.8387260884046555E-2</v>
      </c>
      <c r="K3067">
        <v>8707</v>
      </c>
      <c r="L3067">
        <v>8287.8321286999999</v>
      </c>
      <c r="M3067">
        <v>-0.1016494482755661</v>
      </c>
      <c r="N3067">
        <v>-0.17647856473922729</v>
      </c>
      <c r="O3067">
        <v>-0.13226772844791412</v>
      </c>
      <c r="P3067">
        <v>-0.1016494482755661</v>
      </c>
      <c r="Q3067">
        <v>-7.1031168103218079E-2</v>
      </c>
      <c r="R3067">
        <v>-2.6820335537195206E-2</v>
      </c>
      <c r="S3067" t="s">
        <v>39</v>
      </c>
      <c r="Z3067" s="3"/>
    </row>
    <row r="3068" spans="1:26" hidden="1" x14ac:dyDescent="0.25">
      <c r="A3068" s="10" t="str">
        <f t="shared" si="47"/>
        <v>2016Kern1-in-10May PeakPGE23</v>
      </c>
      <c r="B3068" s="10" t="s">
        <v>57</v>
      </c>
      <c r="C3068" s="10" t="s">
        <v>11</v>
      </c>
      <c r="D3068" s="10" t="s">
        <v>5</v>
      </c>
      <c r="E3068" s="10" t="s">
        <v>1</v>
      </c>
      <c r="F3068">
        <v>23</v>
      </c>
      <c r="G3068">
        <v>2.2777206897735596</v>
      </c>
      <c r="H3068">
        <v>2.3929049968719482</v>
      </c>
      <c r="I3068">
        <v>86.75</v>
      </c>
      <c r="J3068">
        <v>5.8387260884046555E-2</v>
      </c>
      <c r="K3068">
        <v>8707</v>
      </c>
      <c r="L3068">
        <v>8287.8321286999999</v>
      </c>
      <c r="M3068">
        <v>-0.11518427729606628</v>
      </c>
      <c r="N3068">
        <v>-0.19001339375972748</v>
      </c>
      <c r="O3068">
        <v>-0.14580255746841431</v>
      </c>
      <c r="P3068">
        <v>-0.11518427729606628</v>
      </c>
      <c r="Q3068">
        <v>-8.4565997123718262E-2</v>
      </c>
      <c r="R3068">
        <v>-4.0355164557695389E-2</v>
      </c>
      <c r="S3068" t="s">
        <v>38</v>
      </c>
      <c r="Z3068" s="3"/>
    </row>
    <row r="3069" spans="1:26" hidden="1" x14ac:dyDescent="0.25">
      <c r="A3069" s="10" t="str">
        <f t="shared" si="47"/>
        <v>2016Kern1-in-2May PeakPGE23</v>
      </c>
      <c r="B3069" s="10" t="s">
        <v>57</v>
      </c>
      <c r="C3069" s="10" t="s">
        <v>11</v>
      </c>
      <c r="D3069" s="10" t="s">
        <v>5</v>
      </c>
      <c r="E3069" s="10" t="s">
        <v>9</v>
      </c>
      <c r="F3069">
        <v>23</v>
      </c>
      <c r="G3069">
        <v>2.0151016712188721</v>
      </c>
      <c r="H3069">
        <v>2.0797109603881836</v>
      </c>
      <c r="I3069">
        <v>83.75</v>
      </c>
      <c r="J3069">
        <v>5.8387260884046555E-2</v>
      </c>
      <c r="K3069">
        <v>8707</v>
      </c>
      <c r="L3069">
        <v>8287.8321286999999</v>
      </c>
      <c r="M3069">
        <v>-6.460929661989212E-2</v>
      </c>
      <c r="N3069">
        <v>-0.13943840563297272</v>
      </c>
      <c r="O3069">
        <v>-9.5227576792240143E-2</v>
      </c>
      <c r="P3069">
        <v>-6.460929661989212E-2</v>
      </c>
      <c r="Q3069">
        <v>-3.3991016447544098E-2</v>
      </c>
      <c r="R3069">
        <v>1.021981704980135E-2</v>
      </c>
      <c r="S3069" t="s">
        <v>38</v>
      </c>
      <c r="Z3069" s="3"/>
    </row>
    <row r="3070" spans="1:26" hidden="1" x14ac:dyDescent="0.25">
      <c r="A3070" s="10" t="str">
        <f t="shared" si="47"/>
        <v>2016Kern1-in-2May PeakCAISO24</v>
      </c>
      <c r="B3070" s="10" t="s">
        <v>57</v>
      </c>
      <c r="C3070" s="10" t="s">
        <v>11</v>
      </c>
      <c r="D3070" s="10" t="s">
        <v>5</v>
      </c>
      <c r="E3070" s="10" t="s">
        <v>9</v>
      </c>
      <c r="F3070">
        <v>24</v>
      </c>
      <c r="G3070">
        <v>1.7200348377227783</v>
      </c>
      <c r="H3070">
        <v>1.7867769002914429</v>
      </c>
      <c r="I3070">
        <v>81.75</v>
      </c>
      <c r="J3070">
        <v>4.4309847056865692E-2</v>
      </c>
      <c r="K3070">
        <v>8707</v>
      </c>
      <c r="L3070">
        <v>8287.8321286999999</v>
      </c>
      <c r="M3070">
        <v>-6.674204021692276E-2</v>
      </c>
      <c r="N3070">
        <v>-0.12352953851222992</v>
      </c>
      <c r="O3070">
        <v>-8.9978121221065521E-2</v>
      </c>
      <c r="P3070">
        <v>-6.674204021692276E-2</v>
      </c>
      <c r="Q3070">
        <v>-4.35059554874897E-2</v>
      </c>
      <c r="R3070">
        <v>-9.9545400589704514E-3</v>
      </c>
      <c r="S3070" t="s">
        <v>39</v>
      </c>
      <c r="Z3070" s="3"/>
    </row>
    <row r="3071" spans="1:26" hidden="1" x14ac:dyDescent="0.25">
      <c r="A3071" s="10" t="str">
        <f t="shared" si="47"/>
        <v>2016Kern1-in-10May PeakCAISO24</v>
      </c>
      <c r="B3071" s="10" t="s">
        <v>57</v>
      </c>
      <c r="C3071" s="10" t="s">
        <v>11</v>
      </c>
      <c r="D3071" s="10" t="s">
        <v>5</v>
      </c>
      <c r="E3071" s="10" t="s">
        <v>1</v>
      </c>
      <c r="F3071">
        <v>24</v>
      </c>
      <c r="G3071">
        <v>1.804094672203064</v>
      </c>
      <c r="H3071">
        <v>1.8844231367111206</v>
      </c>
      <c r="I3071">
        <v>82.875</v>
      </c>
      <c r="J3071">
        <v>4.4309847056865692E-2</v>
      </c>
      <c r="K3071">
        <v>8707</v>
      </c>
      <c r="L3071">
        <v>8287.8321286999999</v>
      </c>
      <c r="M3071">
        <v>-8.0328427255153656E-2</v>
      </c>
      <c r="N3071">
        <v>-0.13711592555046082</v>
      </c>
      <c r="O3071">
        <v>-0.10356450825929642</v>
      </c>
      <c r="P3071">
        <v>-8.0328427255153656E-2</v>
      </c>
      <c r="Q3071">
        <v>-5.7092342525720596E-2</v>
      </c>
      <c r="R3071">
        <v>-2.3540927097201347E-2</v>
      </c>
      <c r="S3071" t="s">
        <v>39</v>
      </c>
      <c r="Z3071" s="3"/>
    </row>
    <row r="3072" spans="1:26" hidden="1" x14ac:dyDescent="0.25">
      <c r="A3072" s="10" t="str">
        <f t="shared" si="47"/>
        <v>2016Kern1-in-10May PeakPGE24</v>
      </c>
      <c r="B3072" s="10" t="s">
        <v>57</v>
      </c>
      <c r="C3072" s="10" t="s">
        <v>11</v>
      </c>
      <c r="D3072" s="10" t="s">
        <v>5</v>
      </c>
      <c r="E3072" s="10" t="s">
        <v>1</v>
      </c>
      <c r="F3072">
        <v>24</v>
      </c>
      <c r="G3072">
        <v>1.860965371131897</v>
      </c>
      <c r="H3072">
        <v>1.9495344161987305</v>
      </c>
      <c r="I3072">
        <v>82.5</v>
      </c>
      <c r="J3072">
        <v>4.4309847056865692E-2</v>
      </c>
      <c r="K3072">
        <v>8707</v>
      </c>
      <c r="L3072">
        <v>8287.8321286999999</v>
      </c>
      <c r="M3072">
        <v>-8.8569030165672302E-2</v>
      </c>
      <c r="N3072">
        <v>-0.14535653591156006</v>
      </c>
      <c r="O3072">
        <v>-0.11180511116981506</v>
      </c>
      <c r="P3072">
        <v>-8.8569030165672302E-2</v>
      </c>
      <c r="Q3072">
        <v>-6.5332949161529541E-2</v>
      </c>
      <c r="R3072">
        <v>-3.1781531870365143E-2</v>
      </c>
      <c r="S3072" t="s">
        <v>38</v>
      </c>
      <c r="Z3072" s="3"/>
    </row>
    <row r="3073" spans="1:26" hidden="1" x14ac:dyDescent="0.25">
      <c r="A3073" s="10" t="str">
        <f t="shared" si="47"/>
        <v>2016Kern1-in-2May PeakPGE24</v>
      </c>
      <c r="B3073" s="10" t="s">
        <v>57</v>
      </c>
      <c r="C3073" s="10" t="s">
        <v>11</v>
      </c>
      <c r="D3073" s="10" t="s">
        <v>5</v>
      </c>
      <c r="E3073" s="10" t="s">
        <v>9</v>
      </c>
      <c r="F3073">
        <v>24</v>
      </c>
      <c r="G3073">
        <v>1.6463977098464966</v>
      </c>
      <c r="H3073">
        <v>1.702480673789978</v>
      </c>
      <c r="I3073">
        <v>80.75</v>
      </c>
      <c r="J3073">
        <v>4.4309847056865692E-2</v>
      </c>
      <c r="K3073">
        <v>8707</v>
      </c>
      <c r="L3073">
        <v>8287.8321286999999</v>
      </c>
      <c r="M3073">
        <v>-5.6082915514707565E-2</v>
      </c>
      <c r="N3073">
        <v>-0.11287041753530502</v>
      </c>
      <c r="O3073">
        <v>-7.9319000244140625E-2</v>
      </c>
      <c r="P3073">
        <v>-5.6082915514707565E-2</v>
      </c>
      <c r="Q3073">
        <v>-3.2846830785274506E-2</v>
      </c>
      <c r="R3073">
        <v>7.0458446862176061E-4</v>
      </c>
      <c r="S3073" t="s">
        <v>38</v>
      </c>
      <c r="Z3073" s="3"/>
    </row>
    <row r="3074" spans="1:26" hidden="1" x14ac:dyDescent="0.25">
      <c r="A3074" s="10" t="str">
        <f t="shared" ref="A3074:A3137" si="48">CONCATENATE(B3074,C3074,E3074,D3074,S3074,F3074)</f>
        <v>2016Kern1-in-2October PeakCAISO1</v>
      </c>
      <c r="B3074" s="10" t="s">
        <v>57</v>
      </c>
      <c r="C3074" s="10" t="s">
        <v>11</v>
      </c>
      <c r="D3074" s="10" t="s">
        <v>6</v>
      </c>
      <c r="E3074" s="10" t="s">
        <v>9</v>
      </c>
      <c r="F3074">
        <v>1</v>
      </c>
      <c r="G3074">
        <v>1.1199828386306763</v>
      </c>
      <c r="H3074">
        <v>1.1199828386306763</v>
      </c>
      <c r="I3074">
        <v>67.625</v>
      </c>
      <c r="J3074">
        <v>0</v>
      </c>
      <c r="K3074">
        <v>8707</v>
      </c>
      <c r="L3074">
        <v>8391.8300844000005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 t="s">
        <v>39</v>
      </c>
      <c r="Z3074" s="3"/>
    </row>
    <row r="3075" spans="1:26" hidden="1" x14ac:dyDescent="0.25">
      <c r="A3075" s="10" t="str">
        <f t="shared" si="48"/>
        <v>2016Kern1-in-10October PeakCAISO1</v>
      </c>
      <c r="B3075" s="10" t="s">
        <v>57</v>
      </c>
      <c r="C3075" s="10" t="s">
        <v>11</v>
      </c>
      <c r="D3075" s="10" t="s">
        <v>6</v>
      </c>
      <c r="E3075" s="10" t="s">
        <v>1</v>
      </c>
      <c r="F3075">
        <v>1</v>
      </c>
      <c r="G3075">
        <v>1.315287709236145</v>
      </c>
      <c r="H3075">
        <v>1.315287709236145</v>
      </c>
      <c r="I3075">
        <v>76.625</v>
      </c>
      <c r="J3075">
        <v>0</v>
      </c>
      <c r="K3075">
        <v>8707</v>
      </c>
      <c r="L3075">
        <v>8391.8300844000005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 t="s">
        <v>39</v>
      </c>
      <c r="Z3075" s="3"/>
    </row>
    <row r="3076" spans="1:26" hidden="1" x14ac:dyDescent="0.25">
      <c r="A3076" s="10" t="str">
        <f t="shared" si="48"/>
        <v>2016Kern1-in-10October PeakPGE1</v>
      </c>
      <c r="B3076" s="10" t="s">
        <v>57</v>
      </c>
      <c r="C3076" s="10" t="s">
        <v>11</v>
      </c>
      <c r="D3076" s="10" t="s">
        <v>6</v>
      </c>
      <c r="E3076" s="10" t="s">
        <v>1</v>
      </c>
      <c r="F3076">
        <v>1</v>
      </c>
      <c r="G3076">
        <v>1.2678987979888916</v>
      </c>
      <c r="H3076">
        <v>1.2678987979888916</v>
      </c>
      <c r="I3076">
        <v>72.875</v>
      </c>
      <c r="J3076">
        <v>0</v>
      </c>
      <c r="K3076">
        <v>8707</v>
      </c>
      <c r="L3076">
        <v>8391.8300844000005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 t="s">
        <v>38</v>
      </c>
      <c r="Z3076" s="3"/>
    </row>
    <row r="3077" spans="1:26" hidden="1" x14ac:dyDescent="0.25">
      <c r="A3077" s="10" t="str">
        <f t="shared" si="48"/>
        <v>2016Kern1-in-2October PeakPGE1</v>
      </c>
      <c r="B3077" s="10" t="s">
        <v>57</v>
      </c>
      <c r="C3077" s="10" t="s">
        <v>11</v>
      </c>
      <c r="D3077" s="10" t="s">
        <v>6</v>
      </c>
      <c r="E3077" s="10" t="s">
        <v>9</v>
      </c>
      <c r="F3077">
        <v>1</v>
      </c>
      <c r="G3077">
        <v>1.1591832637786865</v>
      </c>
      <c r="H3077">
        <v>1.1591832637786865</v>
      </c>
      <c r="I3077">
        <v>69.5</v>
      </c>
      <c r="J3077">
        <v>0</v>
      </c>
      <c r="K3077">
        <v>8707</v>
      </c>
      <c r="L3077">
        <v>8391.8300844000005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 t="s">
        <v>38</v>
      </c>
      <c r="Z3077" s="3"/>
    </row>
    <row r="3078" spans="1:26" hidden="1" x14ac:dyDescent="0.25">
      <c r="A3078" s="10" t="str">
        <f t="shared" si="48"/>
        <v>2016Kern1-in-10October PeakCAISO2</v>
      </c>
      <c r="B3078" s="10" t="s">
        <v>57</v>
      </c>
      <c r="C3078" s="10" t="s">
        <v>11</v>
      </c>
      <c r="D3078" s="10" t="s">
        <v>6</v>
      </c>
      <c r="E3078" s="10" t="s">
        <v>1</v>
      </c>
      <c r="F3078">
        <v>2</v>
      </c>
      <c r="G3078">
        <v>1.1263487339019775</v>
      </c>
      <c r="H3078">
        <v>1.1263487339019775</v>
      </c>
      <c r="I3078">
        <v>75.125</v>
      </c>
      <c r="J3078">
        <v>0</v>
      </c>
      <c r="K3078">
        <v>8707</v>
      </c>
      <c r="L3078">
        <v>8391.8300844000005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 t="s">
        <v>39</v>
      </c>
      <c r="Z3078" s="3"/>
    </row>
    <row r="3079" spans="1:26" hidden="1" x14ac:dyDescent="0.25">
      <c r="A3079" s="10" t="str">
        <f t="shared" si="48"/>
        <v>2016Kern1-in-2October PeakCAISO2</v>
      </c>
      <c r="B3079" s="10" t="s">
        <v>57</v>
      </c>
      <c r="C3079" s="10" t="s">
        <v>11</v>
      </c>
      <c r="D3079" s="10" t="s">
        <v>6</v>
      </c>
      <c r="E3079" s="10" t="s">
        <v>9</v>
      </c>
      <c r="F3079">
        <v>2</v>
      </c>
      <c r="G3079">
        <v>0.95909911394119263</v>
      </c>
      <c r="H3079">
        <v>0.95909911394119263</v>
      </c>
      <c r="I3079">
        <v>66.5</v>
      </c>
      <c r="J3079">
        <v>0</v>
      </c>
      <c r="K3079">
        <v>8707</v>
      </c>
      <c r="L3079">
        <v>8391.8300844000005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 t="s">
        <v>39</v>
      </c>
      <c r="Z3079" s="3"/>
    </row>
    <row r="3080" spans="1:26" hidden="1" x14ac:dyDescent="0.25">
      <c r="A3080" s="10" t="str">
        <f t="shared" si="48"/>
        <v>2016Kern1-in-10October PeakPGE2</v>
      </c>
      <c r="B3080" s="10" t="s">
        <v>57</v>
      </c>
      <c r="C3080" s="10" t="s">
        <v>11</v>
      </c>
      <c r="D3080" s="10" t="s">
        <v>6</v>
      </c>
      <c r="E3080" s="10" t="s">
        <v>1</v>
      </c>
      <c r="F3080">
        <v>2</v>
      </c>
      <c r="G3080">
        <v>1.0857671499252319</v>
      </c>
      <c r="H3080">
        <v>1.0857671499252319</v>
      </c>
      <c r="I3080">
        <v>71</v>
      </c>
      <c r="J3080">
        <v>0</v>
      </c>
      <c r="K3080">
        <v>8707</v>
      </c>
      <c r="L3080">
        <v>8391.8300844000005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 t="s">
        <v>38</v>
      </c>
      <c r="Z3080" s="3"/>
    </row>
    <row r="3081" spans="1:26" hidden="1" x14ac:dyDescent="0.25">
      <c r="A3081" s="10" t="str">
        <f t="shared" si="48"/>
        <v>2016Kern1-in-2October PeakPGE2</v>
      </c>
      <c r="B3081" s="10" t="s">
        <v>57</v>
      </c>
      <c r="C3081" s="10" t="s">
        <v>11</v>
      </c>
      <c r="D3081" s="10" t="s">
        <v>6</v>
      </c>
      <c r="E3081" s="10" t="s">
        <v>9</v>
      </c>
      <c r="F3081">
        <v>2</v>
      </c>
      <c r="G3081">
        <v>0.99266844987869263</v>
      </c>
      <c r="H3081">
        <v>0.99266844987869263</v>
      </c>
      <c r="I3081">
        <v>68.25</v>
      </c>
      <c r="J3081">
        <v>0</v>
      </c>
      <c r="K3081">
        <v>8707</v>
      </c>
      <c r="L3081">
        <v>8391.8300844000005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 t="s">
        <v>38</v>
      </c>
      <c r="Z3081" s="3"/>
    </row>
    <row r="3082" spans="1:26" hidden="1" x14ac:dyDescent="0.25">
      <c r="A3082" s="10" t="str">
        <f t="shared" si="48"/>
        <v>2016Kern1-in-2October PeakCAISO3</v>
      </c>
      <c r="B3082" s="10" t="s">
        <v>57</v>
      </c>
      <c r="C3082" s="10" t="s">
        <v>11</v>
      </c>
      <c r="D3082" s="10" t="s">
        <v>6</v>
      </c>
      <c r="E3082" s="10" t="s">
        <v>9</v>
      </c>
      <c r="F3082">
        <v>3</v>
      </c>
      <c r="G3082">
        <v>0.83837705850601196</v>
      </c>
      <c r="H3082">
        <v>0.83837705850601196</v>
      </c>
      <c r="I3082">
        <v>65.5</v>
      </c>
      <c r="J3082">
        <v>0</v>
      </c>
      <c r="K3082">
        <v>8707</v>
      </c>
      <c r="L3082">
        <v>8391.8300844000005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 t="s">
        <v>39</v>
      </c>
      <c r="Z3082" s="3"/>
    </row>
    <row r="3083" spans="1:26" hidden="1" x14ac:dyDescent="0.25">
      <c r="A3083" s="10" t="str">
        <f t="shared" si="48"/>
        <v>2016Kern1-in-10October PeakCAISO3</v>
      </c>
      <c r="B3083" s="10" t="s">
        <v>57</v>
      </c>
      <c r="C3083" s="10" t="s">
        <v>11</v>
      </c>
      <c r="D3083" s="10" t="s">
        <v>6</v>
      </c>
      <c r="E3083" s="10" t="s">
        <v>1</v>
      </c>
      <c r="F3083">
        <v>3</v>
      </c>
      <c r="G3083">
        <v>0.98457485437393188</v>
      </c>
      <c r="H3083">
        <v>0.98457485437393188</v>
      </c>
      <c r="I3083">
        <v>74.25</v>
      </c>
      <c r="J3083">
        <v>0</v>
      </c>
      <c r="K3083">
        <v>8707</v>
      </c>
      <c r="L3083">
        <v>8391.8300844000005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 t="s">
        <v>39</v>
      </c>
      <c r="Z3083" s="3"/>
    </row>
    <row r="3084" spans="1:26" hidden="1" x14ac:dyDescent="0.25">
      <c r="A3084" s="10" t="str">
        <f t="shared" si="48"/>
        <v>2016Kern1-in-10October PeakPGE3</v>
      </c>
      <c r="B3084" s="10" t="s">
        <v>57</v>
      </c>
      <c r="C3084" s="10" t="s">
        <v>11</v>
      </c>
      <c r="D3084" s="10" t="s">
        <v>6</v>
      </c>
      <c r="E3084" s="10" t="s">
        <v>1</v>
      </c>
      <c r="F3084">
        <v>3</v>
      </c>
      <c r="G3084">
        <v>0.94910132884979248</v>
      </c>
      <c r="H3084">
        <v>0.94910132884979248</v>
      </c>
      <c r="I3084">
        <v>69.5</v>
      </c>
      <c r="J3084">
        <v>0</v>
      </c>
      <c r="K3084">
        <v>8707</v>
      </c>
      <c r="L3084">
        <v>8391.8300844000005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 t="s">
        <v>38</v>
      </c>
      <c r="Z3084" s="3"/>
    </row>
    <row r="3085" spans="1:26" hidden="1" x14ac:dyDescent="0.25">
      <c r="A3085" s="10" t="str">
        <f t="shared" si="48"/>
        <v>2016Kern1-in-2October PeakPGE3</v>
      </c>
      <c r="B3085" s="10" t="s">
        <v>57</v>
      </c>
      <c r="C3085" s="10" t="s">
        <v>11</v>
      </c>
      <c r="D3085" s="10" t="s">
        <v>6</v>
      </c>
      <c r="E3085" s="10" t="s">
        <v>9</v>
      </c>
      <c r="F3085">
        <v>3</v>
      </c>
      <c r="G3085">
        <v>0.86772096157073975</v>
      </c>
      <c r="H3085">
        <v>0.86772096157073975</v>
      </c>
      <c r="I3085">
        <v>66.875</v>
      </c>
      <c r="J3085">
        <v>0</v>
      </c>
      <c r="K3085">
        <v>8707</v>
      </c>
      <c r="L3085">
        <v>8391.8300844000005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 t="s">
        <v>38</v>
      </c>
      <c r="Z3085" s="3"/>
    </row>
    <row r="3086" spans="1:26" hidden="1" x14ac:dyDescent="0.25">
      <c r="A3086" s="10" t="str">
        <f t="shared" si="48"/>
        <v>2016Kern1-in-2October PeakCAISO4</v>
      </c>
      <c r="B3086" s="10" t="s">
        <v>57</v>
      </c>
      <c r="C3086" s="10" t="s">
        <v>11</v>
      </c>
      <c r="D3086" s="10" t="s">
        <v>6</v>
      </c>
      <c r="E3086" s="10" t="s">
        <v>9</v>
      </c>
      <c r="F3086">
        <v>4</v>
      </c>
      <c r="G3086">
        <v>0.75828224420547485</v>
      </c>
      <c r="H3086">
        <v>0.75828224420547485</v>
      </c>
      <c r="I3086">
        <v>64.5</v>
      </c>
      <c r="J3086">
        <v>0</v>
      </c>
      <c r="K3086">
        <v>8707</v>
      </c>
      <c r="L3086">
        <v>8391.8300844000005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 t="s">
        <v>39</v>
      </c>
      <c r="Z3086" s="3"/>
    </row>
    <row r="3087" spans="1:26" hidden="1" x14ac:dyDescent="0.25">
      <c r="A3087" s="10" t="str">
        <f t="shared" si="48"/>
        <v>2016Kern1-in-10October PeakCAISO4</v>
      </c>
      <c r="B3087" s="10" t="s">
        <v>57</v>
      </c>
      <c r="C3087" s="10" t="s">
        <v>11</v>
      </c>
      <c r="D3087" s="10" t="s">
        <v>6</v>
      </c>
      <c r="E3087" s="10" t="s">
        <v>1</v>
      </c>
      <c r="F3087">
        <v>4</v>
      </c>
      <c r="G3087">
        <v>0.89051294326782227</v>
      </c>
      <c r="H3087">
        <v>0.89051294326782227</v>
      </c>
      <c r="I3087">
        <v>74.125</v>
      </c>
      <c r="J3087">
        <v>0</v>
      </c>
      <c r="K3087">
        <v>8707</v>
      </c>
      <c r="L3087">
        <v>8391.8300844000005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 t="s">
        <v>39</v>
      </c>
      <c r="Z3087" s="3"/>
    </row>
    <row r="3088" spans="1:26" hidden="1" x14ac:dyDescent="0.25">
      <c r="A3088" s="10" t="str">
        <f t="shared" si="48"/>
        <v>2016Kern1-in-10October PeakPGE4</v>
      </c>
      <c r="B3088" s="10" t="s">
        <v>57</v>
      </c>
      <c r="C3088" s="10" t="s">
        <v>11</v>
      </c>
      <c r="D3088" s="10" t="s">
        <v>6</v>
      </c>
      <c r="E3088" s="10" t="s">
        <v>1</v>
      </c>
      <c r="F3088">
        <v>4</v>
      </c>
      <c r="G3088">
        <v>0.85842841863632202</v>
      </c>
      <c r="H3088">
        <v>0.85842841863632202</v>
      </c>
      <c r="I3088">
        <v>68.25</v>
      </c>
      <c r="J3088">
        <v>0</v>
      </c>
      <c r="K3088">
        <v>8707</v>
      </c>
      <c r="L3088">
        <v>8391.8300844000005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 t="s">
        <v>38</v>
      </c>
      <c r="Z3088" s="3"/>
    </row>
    <row r="3089" spans="1:26" hidden="1" x14ac:dyDescent="0.25">
      <c r="A3089" s="10" t="str">
        <f t="shared" si="48"/>
        <v>2016Kern1-in-2October PeakPGE4</v>
      </c>
      <c r="B3089" s="10" t="s">
        <v>57</v>
      </c>
      <c r="C3089" s="10" t="s">
        <v>11</v>
      </c>
      <c r="D3089" s="10" t="s">
        <v>6</v>
      </c>
      <c r="E3089" s="10" t="s">
        <v>9</v>
      </c>
      <c r="F3089">
        <v>4</v>
      </c>
      <c r="G3089">
        <v>0.78482276201248169</v>
      </c>
      <c r="H3089">
        <v>0.78482276201248169</v>
      </c>
      <c r="I3089">
        <v>65</v>
      </c>
      <c r="J3089">
        <v>0</v>
      </c>
      <c r="K3089">
        <v>8707</v>
      </c>
      <c r="L3089">
        <v>8391.8300844000005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 t="s">
        <v>38</v>
      </c>
      <c r="Z3089" s="3"/>
    </row>
    <row r="3090" spans="1:26" hidden="1" x14ac:dyDescent="0.25">
      <c r="A3090" s="10" t="str">
        <f t="shared" si="48"/>
        <v>2016Kern1-in-2October PeakCAISO5</v>
      </c>
      <c r="B3090" s="10" t="s">
        <v>57</v>
      </c>
      <c r="C3090" s="10" t="s">
        <v>11</v>
      </c>
      <c r="D3090" s="10" t="s">
        <v>6</v>
      </c>
      <c r="E3090" s="10" t="s">
        <v>9</v>
      </c>
      <c r="F3090">
        <v>5</v>
      </c>
      <c r="G3090">
        <v>0.71548730134963989</v>
      </c>
      <c r="H3090">
        <v>0.71548730134963989</v>
      </c>
      <c r="I3090">
        <v>62.625</v>
      </c>
      <c r="J3090">
        <v>0</v>
      </c>
      <c r="K3090">
        <v>8707</v>
      </c>
      <c r="L3090">
        <v>8391.8300844000005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 t="s">
        <v>39</v>
      </c>
      <c r="Z3090" s="3"/>
    </row>
    <row r="3091" spans="1:26" hidden="1" x14ac:dyDescent="0.25">
      <c r="A3091" s="10" t="str">
        <f t="shared" si="48"/>
        <v>2016Kern1-in-10October PeakCAISO5</v>
      </c>
      <c r="B3091" s="10" t="s">
        <v>57</v>
      </c>
      <c r="C3091" s="10" t="s">
        <v>11</v>
      </c>
      <c r="D3091" s="10" t="s">
        <v>6</v>
      </c>
      <c r="E3091" s="10" t="s">
        <v>1</v>
      </c>
      <c r="F3091">
        <v>5</v>
      </c>
      <c r="G3091">
        <v>0.84025537967681885</v>
      </c>
      <c r="H3091">
        <v>0.84025537967681885</v>
      </c>
      <c r="I3091">
        <v>72.125</v>
      </c>
      <c r="J3091">
        <v>0</v>
      </c>
      <c r="K3091">
        <v>8707</v>
      </c>
      <c r="L3091">
        <v>8391.8300844000005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 t="s">
        <v>39</v>
      </c>
      <c r="Z3091" s="3"/>
    </row>
    <row r="3092" spans="1:26" hidden="1" x14ac:dyDescent="0.25">
      <c r="A3092" s="10" t="str">
        <f t="shared" si="48"/>
        <v>2016Kern1-in-2October PeakPGE5</v>
      </c>
      <c r="B3092" s="10" t="s">
        <v>57</v>
      </c>
      <c r="C3092" s="10" t="s">
        <v>11</v>
      </c>
      <c r="D3092" s="10" t="s">
        <v>6</v>
      </c>
      <c r="E3092" s="10" t="s">
        <v>9</v>
      </c>
      <c r="F3092">
        <v>5</v>
      </c>
      <c r="G3092">
        <v>0.74052995443344116</v>
      </c>
      <c r="H3092">
        <v>0.74052995443344116</v>
      </c>
      <c r="I3092">
        <v>64.75</v>
      </c>
      <c r="J3092">
        <v>0</v>
      </c>
      <c r="K3092">
        <v>8707</v>
      </c>
      <c r="L3092">
        <v>8391.8300844000005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 t="s">
        <v>38</v>
      </c>
      <c r="Z3092" s="3"/>
    </row>
    <row r="3093" spans="1:26" hidden="1" x14ac:dyDescent="0.25">
      <c r="A3093" s="10" t="str">
        <f t="shared" si="48"/>
        <v>2016Kern1-in-10October PeakPGE5</v>
      </c>
      <c r="B3093" s="10" t="s">
        <v>57</v>
      </c>
      <c r="C3093" s="10" t="s">
        <v>11</v>
      </c>
      <c r="D3093" s="10" t="s">
        <v>6</v>
      </c>
      <c r="E3093" s="10" t="s">
        <v>1</v>
      </c>
      <c r="F3093">
        <v>5</v>
      </c>
      <c r="G3093">
        <v>0.80998152494430542</v>
      </c>
      <c r="H3093">
        <v>0.80998152494430542</v>
      </c>
      <c r="I3093">
        <v>67.375</v>
      </c>
      <c r="J3093">
        <v>0</v>
      </c>
      <c r="K3093">
        <v>8707</v>
      </c>
      <c r="L3093">
        <v>8391.8300844000005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 t="s">
        <v>38</v>
      </c>
      <c r="Z3093" s="3"/>
    </row>
    <row r="3094" spans="1:26" hidden="1" x14ac:dyDescent="0.25">
      <c r="A3094" s="10" t="str">
        <f t="shared" si="48"/>
        <v>2016Kern1-in-2October PeakCAISO6</v>
      </c>
      <c r="B3094" s="10" t="s">
        <v>57</v>
      </c>
      <c r="C3094" s="10" t="s">
        <v>11</v>
      </c>
      <c r="D3094" s="10" t="s">
        <v>6</v>
      </c>
      <c r="E3094" s="10" t="s">
        <v>9</v>
      </c>
      <c r="F3094">
        <v>6</v>
      </c>
      <c r="G3094">
        <v>0.7001112699508667</v>
      </c>
      <c r="H3094">
        <v>0.7001112699508667</v>
      </c>
      <c r="I3094">
        <v>61.875</v>
      </c>
      <c r="J3094">
        <v>0</v>
      </c>
      <c r="K3094">
        <v>8707</v>
      </c>
      <c r="L3094">
        <v>8391.8300844000005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 t="s">
        <v>39</v>
      </c>
      <c r="Z3094" s="3"/>
    </row>
    <row r="3095" spans="1:26" hidden="1" x14ac:dyDescent="0.25">
      <c r="A3095" s="10" t="str">
        <f t="shared" si="48"/>
        <v>2016Kern1-in-10October PeakCAISO6</v>
      </c>
      <c r="B3095" s="10" t="s">
        <v>57</v>
      </c>
      <c r="C3095" s="10" t="s">
        <v>11</v>
      </c>
      <c r="D3095" s="10" t="s">
        <v>6</v>
      </c>
      <c r="E3095" s="10" t="s">
        <v>1</v>
      </c>
      <c r="F3095">
        <v>6</v>
      </c>
      <c r="G3095">
        <v>0.82219803333282471</v>
      </c>
      <c r="H3095">
        <v>0.82219803333282471</v>
      </c>
      <c r="I3095">
        <v>71.25</v>
      </c>
      <c r="J3095">
        <v>0</v>
      </c>
      <c r="K3095">
        <v>8707</v>
      </c>
      <c r="L3095">
        <v>8391.8300844000005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 t="s">
        <v>39</v>
      </c>
      <c r="Z3095" s="3"/>
    </row>
    <row r="3096" spans="1:26" hidden="1" x14ac:dyDescent="0.25">
      <c r="A3096" s="10" t="str">
        <f t="shared" si="48"/>
        <v>2016Kern1-in-10October PeakPGE6</v>
      </c>
      <c r="B3096" s="10" t="s">
        <v>57</v>
      </c>
      <c r="C3096" s="10" t="s">
        <v>11</v>
      </c>
      <c r="D3096" s="10" t="s">
        <v>6</v>
      </c>
      <c r="E3096" s="10" t="s">
        <v>1</v>
      </c>
      <c r="F3096">
        <v>6</v>
      </c>
      <c r="G3096">
        <v>0.79257482290267944</v>
      </c>
      <c r="H3096">
        <v>0.79257482290267944</v>
      </c>
      <c r="I3096">
        <v>66.5</v>
      </c>
      <c r="J3096">
        <v>0</v>
      </c>
      <c r="K3096">
        <v>8707</v>
      </c>
      <c r="L3096">
        <v>8391.8300844000005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 t="s">
        <v>38</v>
      </c>
      <c r="Z3096" s="3"/>
    </row>
    <row r="3097" spans="1:26" hidden="1" x14ac:dyDescent="0.25">
      <c r="A3097" s="10" t="str">
        <f t="shared" si="48"/>
        <v>2016Kern1-in-2October PeakPGE6</v>
      </c>
      <c r="B3097" s="10" t="s">
        <v>57</v>
      </c>
      <c r="C3097" s="10" t="s">
        <v>11</v>
      </c>
      <c r="D3097" s="10" t="s">
        <v>6</v>
      </c>
      <c r="E3097" s="10" t="s">
        <v>9</v>
      </c>
      <c r="F3097">
        <v>6</v>
      </c>
      <c r="G3097">
        <v>0.72461581230163574</v>
      </c>
      <c r="H3097">
        <v>0.72461581230163574</v>
      </c>
      <c r="I3097">
        <v>63.625</v>
      </c>
      <c r="J3097">
        <v>0</v>
      </c>
      <c r="K3097">
        <v>8707</v>
      </c>
      <c r="L3097">
        <v>8391.8300844000005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 t="s">
        <v>38</v>
      </c>
      <c r="Z3097" s="3"/>
    </row>
    <row r="3098" spans="1:26" hidden="1" x14ac:dyDescent="0.25">
      <c r="A3098" s="10" t="str">
        <f t="shared" si="48"/>
        <v>2016Kern1-in-10October PeakCAISO7</v>
      </c>
      <c r="B3098" s="10" t="s">
        <v>57</v>
      </c>
      <c r="C3098" s="10" t="s">
        <v>11</v>
      </c>
      <c r="D3098" s="10" t="s">
        <v>6</v>
      </c>
      <c r="E3098" s="10" t="s">
        <v>1</v>
      </c>
      <c r="F3098">
        <v>7</v>
      </c>
      <c r="G3098">
        <v>0.85298037528991699</v>
      </c>
      <c r="H3098">
        <v>0.85298037528991699</v>
      </c>
      <c r="I3098">
        <v>70.125</v>
      </c>
      <c r="J3098">
        <v>0</v>
      </c>
      <c r="K3098">
        <v>8707</v>
      </c>
      <c r="L3098">
        <v>8391.8300844000005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 t="s">
        <v>39</v>
      </c>
      <c r="Z3098" s="3"/>
    </row>
    <row r="3099" spans="1:26" hidden="1" x14ac:dyDescent="0.25">
      <c r="A3099" s="10" t="str">
        <f t="shared" si="48"/>
        <v>2016Kern1-in-2October PeakCAISO7</v>
      </c>
      <c r="B3099" s="10" t="s">
        <v>57</v>
      </c>
      <c r="C3099" s="10" t="s">
        <v>11</v>
      </c>
      <c r="D3099" s="10" t="s">
        <v>6</v>
      </c>
      <c r="E3099" s="10" t="s">
        <v>9</v>
      </c>
      <c r="F3099">
        <v>7</v>
      </c>
      <c r="G3099">
        <v>0.72632277011871338</v>
      </c>
      <c r="H3099">
        <v>0.72632277011871338</v>
      </c>
      <c r="I3099">
        <v>60.375</v>
      </c>
      <c r="J3099">
        <v>0</v>
      </c>
      <c r="K3099">
        <v>8707</v>
      </c>
      <c r="L3099">
        <v>8391.8300844000005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 t="s">
        <v>39</v>
      </c>
      <c r="Z3099" s="3"/>
    </row>
    <row r="3100" spans="1:26" hidden="1" x14ac:dyDescent="0.25">
      <c r="A3100" s="10" t="str">
        <f t="shared" si="48"/>
        <v>2016Kern1-in-10October PeakPGE7</v>
      </c>
      <c r="B3100" s="10" t="s">
        <v>57</v>
      </c>
      <c r="C3100" s="10" t="s">
        <v>11</v>
      </c>
      <c r="D3100" s="10" t="s">
        <v>6</v>
      </c>
      <c r="E3100" s="10" t="s">
        <v>1</v>
      </c>
      <c r="F3100">
        <v>7</v>
      </c>
      <c r="G3100">
        <v>0.82224810123443604</v>
      </c>
      <c r="H3100">
        <v>0.82224810123443604</v>
      </c>
      <c r="I3100">
        <v>65.375</v>
      </c>
      <c r="J3100">
        <v>0</v>
      </c>
      <c r="K3100">
        <v>8707</v>
      </c>
      <c r="L3100">
        <v>8391.8300844000005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 t="s">
        <v>38</v>
      </c>
      <c r="Z3100" s="3"/>
    </row>
    <row r="3101" spans="1:26" hidden="1" x14ac:dyDescent="0.25">
      <c r="A3101" s="10" t="str">
        <f t="shared" si="48"/>
        <v>2016Kern1-in-2October PeakPGE7</v>
      </c>
      <c r="B3101" s="10" t="s">
        <v>57</v>
      </c>
      <c r="C3101" s="10" t="s">
        <v>11</v>
      </c>
      <c r="D3101" s="10" t="s">
        <v>6</v>
      </c>
      <c r="E3101" s="10" t="s">
        <v>9</v>
      </c>
      <c r="F3101">
        <v>7</v>
      </c>
      <c r="G3101">
        <v>0.75174474716186523</v>
      </c>
      <c r="H3101">
        <v>0.75174474716186523</v>
      </c>
      <c r="I3101">
        <v>62.625</v>
      </c>
      <c r="J3101">
        <v>0</v>
      </c>
      <c r="K3101">
        <v>8707</v>
      </c>
      <c r="L3101">
        <v>8391.8300844000005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 t="s">
        <v>38</v>
      </c>
      <c r="Z3101" s="3"/>
    </row>
    <row r="3102" spans="1:26" hidden="1" x14ac:dyDescent="0.25">
      <c r="A3102" s="10" t="str">
        <f t="shared" si="48"/>
        <v>2016Kern1-in-10October PeakCAISO8</v>
      </c>
      <c r="B3102" s="10" t="s">
        <v>57</v>
      </c>
      <c r="C3102" s="10" t="s">
        <v>11</v>
      </c>
      <c r="D3102" s="10" t="s">
        <v>6</v>
      </c>
      <c r="E3102" s="10" t="s">
        <v>1</v>
      </c>
      <c r="F3102">
        <v>8</v>
      </c>
      <c r="G3102">
        <v>0.85860896110534668</v>
      </c>
      <c r="H3102">
        <v>0.85860896110534668</v>
      </c>
      <c r="I3102">
        <v>71</v>
      </c>
      <c r="J3102">
        <v>0</v>
      </c>
      <c r="K3102">
        <v>8707</v>
      </c>
      <c r="L3102">
        <v>8391.8300844000005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 t="s">
        <v>39</v>
      </c>
      <c r="Z3102" s="3"/>
    </row>
    <row r="3103" spans="1:26" hidden="1" x14ac:dyDescent="0.25">
      <c r="A3103" s="10" t="str">
        <f t="shared" si="48"/>
        <v>2016Kern1-in-2October PeakCAISO8</v>
      </c>
      <c r="B3103" s="10" t="s">
        <v>57</v>
      </c>
      <c r="C3103" s="10" t="s">
        <v>11</v>
      </c>
      <c r="D3103" s="10" t="s">
        <v>6</v>
      </c>
      <c r="E3103" s="10" t="s">
        <v>9</v>
      </c>
      <c r="F3103">
        <v>8</v>
      </c>
      <c r="G3103">
        <v>0.73111563920974731</v>
      </c>
      <c r="H3103">
        <v>0.73111563920974731</v>
      </c>
      <c r="I3103">
        <v>60.25</v>
      </c>
      <c r="J3103">
        <v>0</v>
      </c>
      <c r="K3103">
        <v>8707</v>
      </c>
      <c r="L3103">
        <v>8391.8300844000005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 t="s">
        <v>39</v>
      </c>
      <c r="Z3103" s="3"/>
    </row>
    <row r="3104" spans="1:26" hidden="1" x14ac:dyDescent="0.25">
      <c r="A3104" s="10" t="str">
        <f t="shared" si="48"/>
        <v>2016Kern1-in-10October PeakPGE8</v>
      </c>
      <c r="B3104" s="10" t="s">
        <v>57</v>
      </c>
      <c r="C3104" s="10" t="s">
        <v>11</v>
      </c>
      <c r="D3104" s="10" t="s">
        <v>6</v>
      </c>
      <c r="E3104" s="10" t="s">
        <v>1</v>
      </c>
      <c r="F3104">
        <v>8</v>
      </c>
      <c r="G3104">
        <v>0.82767391204833984</v>
      </c>
      <c r="H3104">
        <v>0.82767391204833984</v>
      </c>
      <c r="I3104">
        <v>66.5</v>
      </c>
      <c r="J3104">
        <v>0</v>
      </c>
      <c r="K3104">
        <v>8707</v>
      </c>
      <c r="L3104">
        <v>8391.8300844000005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 t="s">
        <v>38</v>
      </c>
      <c r="Z3104" s="3"/>
    </row>
    <row r="3105" spans="1:26" hidden="1" x14ac:dyDescent="0.25">
      <c r="A3105" s="10" t="str">
        <f t="shared" si="48"/>
        <v>2016Kern1-in-2October PeakPGE8</v>
      </c>
      <c r="B3105" s="10" t="s">
        <v>57</v>
      </c>
      <c r="C3105" s="10" t="s">
        <v>11</v>
      </c>
      <c r="D3105" s="10" t="s">
        <v>6</v>
      </c>
      <c r="E3105" s="10" t="s">
        <v>9</v>
      </c>
      <c r="F3105">
        <v>8</v>
      </c>
      <c r="G3105">
        <v>0.75670528411865234</v>
      </c>
      <c r="H3105">
        <v>0.75670528411865234</v>
      </c>
      <c r="I3105">
        <v>63.5</v>
      </c>
      <c r="J3105">
        <v>0</v>
      </c>
      <c r="K3105">
        <v>8707</v>
      </c>
      <c r="L3105">
        <v>8391.8300844000005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 t="s">
        <v>38</v>
      </c>
      <c r="Z3105" s="3"/>
    </row>
    <row r="3106" spans="1:26" hidden="1" x14ac:dyDescent="0.25">
      <c r="A3106" s="10" t="str">
        <f t="shared" si="48"/>
        <v>2016Kern1-in-2October PeakCAISO9</v>
      </c>
      <c r="B3106" s="10" t="s">
        <v>57</v>
      </c>
      <c r="C3106" s="10" t="s">
        <v>11</v>
      </c>
      <c r="D3106" s="10" t="s">
        <v>6</v>
      </c>
      <c r="E3106" s="10" t="s">
        <v>9</v>
      </c>
      <c r="F3106">
        <v>9</v>
      </c>
      <c r="G3106">
        <v>0.73075604438781738</v>
      </c>
      <c r="H3106">
        <v>0.73075604438781738</v>
      </c>
      <c r="I3106">
        <v>64.875</v>
      </c>
      <c r="J3106">
        <v>0</v>
      </c>
      <c r="K3106">
        <v>8707</v>
      </c>
      <c r="L3106">
        <v>8391.8300844000005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 t="s">
        <v>39</v>
      </c>
      <c r="Z3106" s="3"/>
    </row>
    <row r="3107" spans="1:26" hidden="1" x14ac:dyDescent="0.25">
      <c r="A3107" s="10" t="str">
        <f t="shared" si="48"/>
        <v>2016Kern1-in-10October PeakCAISO9</v>
      </c>
      <c r="B3107" s="10" t="s">
        <v>57</v>
      </c>
      <c r="C3107" s="10" t="s">
        <v>11</v>
      </c>
      <c r="D3107" s="10" t="s">
        <v>6</v>
      </c>
      <c r="E3107" s="10" t="s">
        <v>1</v>
      </c>
      <c r="F3107">
        <v>9</v>
      </c>
      <c r="G3107">
        <v>0.85818672180175781</v>
      </c>
      <c r="H3107">
        <v>0.85818672180175781</v>
      </c>
      <c r="I3107">
        <v>75.25</v>
      </c>
      <c r="J3107">
        <v>0</v>
      </c>
      <c r="K3107">
        <v>8707</v>
      </c>
      <c r="L3107">
        <v>8391.8300844000005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 t="s">
        <v>39</v>
      </c>
      <c r="Z3107" s="3"/>
    </row>
    <row r="3108" spans="1:26" hidden="1" x14ac:dyDescent="0.25">
      <c r="A3108" s="10" t="str">
        <f t="shared" si="48"/>
        <v>2016Kern1-in-10October PeakPGE9</v>
      </c>
      <c r="B3108" s="10" t="s">
        <v>57</v>
      </c>
      <c r="C3108" s="10" t="s">
        <v>11</v>
      </c>
      <c r="D3108" s="10" t="s">
        <v>6</v>
      </c>
      <c r="E3108" s="10" t="s">
        <v>1</v>
      </c>
      <c r="F3108">
        <v>9</v>
      </c>
      <c r="G3108">
        <v>0.8272668719291687</v>
      </c>
      <c r="H3108">
        <v>0.8272668719291687</v>
      </c>
      <c r="I3108">
        <v>72.125</v>
      </c>
      <c r="J3108">
        <v>0</v>
      </c>
      <c r="K3108">
        <v>8707</v>
      </c>
      <c r="L3108">
        <v>8391.8300844000005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 t="s">
        <v>38</v>
      </c>
      <c r="Z3108" s="3"/>
    </row>
    <row r="3109" spans="1:26" hidden="1" x14ac:dyDescent="0.25">
      <c r="A3109" s="10" t="str">
        <f t="shared" si="48"/>
        <v>2016Kern1-in-2October PeakPGE9</v>
      </c>
      <c r="B3109" s="10" t="s">
        <v>57</v>
      </c>
      <c r="C3109" s="10" t="s">
        <v>11</v>
      </c>
      <c r="D3109" s="10" t="s">
        <v>6</v>
      </c>
      <c r="E3109" s="10" t="s">
        <v>9</v>
      </c>
      <c r="F3109">
        <v>9</v>
      </c>
      <c r="G3109">
        <v>0.75633317232131958</v>
      </c>
      <c r="H3109">
        <v>0.75633317232131958</v>
      </c>
      <c r="I3109">
        <v>68</v>
      </c>
      <c r="J3109">
        <v>0</v>
      </c>
      <c r="K3109">
        <v>8707</v>
      </c>
      <c r="L3109">
        <v>8391.8300844000005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 t="s">
        <v>38</v>
      </c>
      <c r="Z3109" s="3"/>
    </row>
    <row r="3110" spans="1:26" hidden="1" x14ac:dyDescent="0.25">
      <c r="A3110" s="10" t="str">
        <f t="shared" si="48"/>
        <v>2016Kern1-in-2October PeakCAISO10</v>
      </c>
      <c r="B3110" s="10" t="s">
        <v>57</v>
      </c>
      <c r="C3110" s="10" t="s">
        <v>11</v>
      </c>
      <c r="D3110" s="10" t="s">
        <v>6</v>
      </c>
      <c r="E3110" s="10" t="s">
        <v>9</v>
      </c>
      <c r="F3110">
        <v>10</v>
      </c>
      <c r="G3110">
        <v>0.80928826332092285</v>
      </c>
      <c r="H3110">
        <v>0.80928826332092285</v>
      </c>
      <c r="I3110">
        <v>71</v>
      </c>
      <c r="J3110">
        <v>0</v>
      </c>
      <c r="K3110">
        <v>8707</v>
      </c>
      <c r="L3110">
        <v>8391.8300844000005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 t="s">
        <v>39</v>
      </c>
      <c r="Z3110" s="3"/>
    </row>
    <row r="3111" spans="1:26" hidden="1" x14ac:dyDescent="0.25">
      <c r="A3111" s="10" t="str">
        <f t="shared" si="48"/>
        <v>2016Kern1-in-10October PeakCAISO10</v>
      </c>
      <c r="B3111" s="10" t="s">
        <v>57</v>
      </c>
      <c r="C3111" s="10" t="s">
        <v>11</v>
      </c>
      <c r="D3111" s="10" t="s">
        <v>6</v>
      </c>
      <c r="E3111" s="10" t="s">
        <v>1</v>
      </c>
      <c r="F3111">
        <v>10</v>
      </c>
      <c r="G3111">
        <v>0.95041358470916748</v>
      </c>
      <c r="H3111">
        <v>0.95041358470916748</v>
      </c>
      <c r="I3111">
        <v>80.625</v>
      </c>
      <c r="J3111">
        <v>0</v>
      </c>
      <c r="K3111">
        <v>8707</v>
      </c>
      <c r="L3111">
        <v>8391.8300844000005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 t="s">
        <v>39</v>
      </c>
      <c r="Z3111" s="3"/>
    </row>
    <row r="3112" spans="1:26" hidden="1" x14ac:dyDescent="0.25">
      <c r="A3112" s="10" t="str">
        <f t="shared" si="48"/>
        <v>2016Kern1-in-10October PeakPGE10</v>
      </c>
      <c r="B3112" s="10" t="s">
        <v>57</v>
      </c>
      <c r="C3112" s="10" t="s">
        <v>11</v>
      </c>
      <c r="D3112" s="10" t="s">
        <v>6</v>
      </c>
      <c r="E3112" s="10" t="s">
        <v>1</v>
      </c>
      <c r="F3112">
        <v>10</v>
      </c>
      <c r="G3112">
        <v>0.91617083549499512</v>
      </c>
      <c r="H3112">
        <v>0.91617083549499512</v>
      </c>
      <c r="I3112">
        <v>78.75</v>
      </c>
      <c r="J3112">
        <v>0</v>
      </c>
      <c r="K3112">
        <v>8707</v>
      </c>
      <c r="L3112">
        <v>8391.8300844000005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 t="s">
        <v>38</v>
      </c>
      <c r="Z3112" s="3"/>
    </row>
    <row r="3113" spans="1:26" hidden="1" x14ac:dyDescent="0.25">
      <c r="A3113" s="10" t="str">
        <f t="shared" si="48"/>
        <v>2016Kern1-in-2October PeakPGE10</v>
      </c>
      <c r="B3113" s="10" t="s">
        <v>57</v>
      </c>
      <c r="C3113" s="10" t="s">
        <v>11</v>
      </c>
      <c r="D3113" s="10" t="s">
        <v>6</v>
      </c>
      <c r="E3113" s="10" t="s">
        <v>9</v>
      </c>
      <c r="F3113">
        <v>10</v>
      </c>
      <c r="G3113">
        <v>0.83761411905288696</v>
      </c>
      <c r="H3113">
        <v>0.83761411905288696</v>
      </c>
      <c r="I3113">
        <v>74.75</v>
      </c>
      <c r="J3113">
        <v>0</v>
      </c>
      <c r="K3113">
        <v>8707</v>
      </c>
      <c r="L3113">
        <v>8391.8300844000005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 t="s">
        <v>38</v>
      </c>
      <c r="Z3113" s="3"/>
    </row>
    <row r="3114" spans="1:26" hidden="1" x14ac:dyDescent="0.25">
      <c r="A3114" s="10" t="str">
        <f t="shared" si="48"/>
        <v>2016Kern1-in-2October PeakCAISO11</v>
      </c>
      <c r="B3114" s="10" t="s">
        <v>57</v>
      </c>
      <c r="C3114" s="10" t="s">
        <v>11</v>
      </c>
      <c r="D3114" s="10" t="s">
        <v>6</v>
      </c>
      <c r="E3114" s="10" t="s">
        <v>9</v>
      </c>
      <c r="F3114">
        <v>11</v>
      </c>
      <c r="G3114">
        <v>0.95403087139129639</v>
      </c>
      <c r="H3114">
        <v>0.95403087139129639</v>
      </c>
      <c r="I3114">
        <v>77.25</v>
      </c>
      <c r="J3114">
        <v>0</v>
      </c>
      <c r="K3114">
        <v>8707</v>
      </c>
      <c r="L3114">
        <v>8391.8300844000005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 t="s">
        <v>39</v>
      </c>
      <c r="Z3114" s="3"/>
    </row>
    <row r="3115" spans="1:26" hidden="1" x14ac:dyDescent="0.25">
      <c r="A3115" s="10" t="str">
        <f t="shared" si="48"/>
        <v>2016Kern1-in-10October PeakCAISO11</v>
      </c>
      <c r="B3115" s="10" t="s">
        <v>57</v>
      </c>
      <c r="C3115" s="10" t="s">
        <v>11</v>
      </c>
      <c r="D3115" s="10" t="s">
        <v>6</v>
      </c>
      <c r="E3115" s="10" t="s">
        <v>1</v>
      </c>
      <c r="F3115">
        <v>11</v>
      </c>
      <c r="G3115">
        <v>1.120396614074707</v>
      </c>
      <c r="H3115">
        <v>1.120396614074707</v>
      </c>
      <c r="I3115">
        <v>85.5</v>
      </c>
      <c r="J3115">
        <v>0</v>
      </c>
      <c r="K3115">
        <v>8707</v>
      </c>
      <c r="L3115">
        <v>8391.8300844000005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 t="s">
        <v>39</v>
      </c>
      <c r="Z3115" s="3"/>
    </row>
    <row r="3116" spans="1:26" hidden="1" x14ac:dyDescent="0.25">
      <c r="A3116" s="10" t="str">
        <f t="shared" si="48"/>
        <v>2016Kern1-in-2October PeakPGE11</v>
      </c>
      <c r="B3116" s="10" t="s">
        <v>57</v>
      </c>
      <c r="C3116" s="10" t="s">
        <v>11</v>
      </c>
      <c r="D3116" s="10" t="s">
        <v>6</v>
      </c>
      <c r="E3116" s="10" t="s">
        <v>9</v>
      </c>
      <c r="F3116">
        <v>11</v>
      </c>
      <c r="G3116">
        <v>0.98742276430130005</v>
      </c>
      <c r="H3116">
        <v>0.98742276430130005</v>
      </c>
      <c r="I3116">
        <v>80.375</v>
      </c>
      <c r="J3116">
        <v>0</v>
      </c>
      <c r="K3116">
        <v>8707</v>
      </c>
      <c r="L3116">
        <v>8391.8300844000005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 t="s">
        <v>38</v>
      </c>
      <c r="Z3116" s="3"/>
    </row>
    <row r="3117" spans="1:26" hidden="1" x14ac:dyDescent="0.25">
      <c r="A3117" s="10" t="str">
        <f t="shared" si="48"/>
        <v>2016Kern1-in-10October PeakPGE11</v>
      </c>
      <c r="B3117" s="10" t="s">
        <v>57</v>
      </c>
      <c r="C3117" s="10" t="s">
        <v>11</v>
      </c>
      <c r="D3117" s="10" t="s">
        <v>6</v>
      </c>
      <c r="E3117" s="10" t="s">
        <v>1</v>
      </c>
      <c r="F3117">
        <v>11</v>
      </c>
      <c r="G3117">
        <v>1.0800294876098633</v>
      </c>
      <c r="H3117">
        <v>1.0800294876098633</v>
      </c>
      <c r="I3117">
        <v>86.125</v>
      </c>
      <c r="J3117">
        <v>0</v>
      </c>
      <c r="K3117">
        <v>8707</v>
      </c>
      <c r="L3117">
        <v>8391.8300844000005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 t="s">
        <v>38</v>
      </c>
      <c r="Z3117" s="3"/>
    </row>
    <row r="3118" spans="1:26" hidden="1" x14ac:dyDescent="0.25">
      <c r="A3118" s="10" t="str">
        <f t="shared" si="48"/>
        <v>2016Kern1-in-10October PeakCAISO12</v>
      </c>
      <c r="B3118" s="10" t="s">
        <v>57</v>
      </c>
      <c r="C3118" s="10" t="s">
        <v>11</v>
      </c>
      <c r="D3118" s="10" t="s">
        <v>6</v>
      </c>
      <c r="E3118" s="10" t="s">
        <v>1</v>
      </c>
      <c r="F3118">
        <v>12</v>
      </c>
      <c r="G3118">
        <v>1.3902344703674316</v>
      </c>
      <c r="H3118">
        <v>1.3902344703674316</v>
      </c>
      <c r="I3118">
        <v>89.375</v>
      </c>
      <c r="J3118">
        <v>0</v>
      </c>
      <c r="K3118">
        <v>8707</v>
      </c>
      <c r="L3118">
        <v>8391.8300844000005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 t="s">
        <v>39</v>
      </c>
      <c r="Z3118" s="3"/>
    </row>
    <row r="3119" spans="1:26" hidden="1" x14ac:dyDescent="0.25">
      <c r="A3119" s="10" t="str">
        <f t="shared" si="48"/>
        <v>2016Kern1-in-2October PeakCAISO12</v>
      </c>
      <c r="B3119" s="10" t="s">
        <v>57</v>
      </c>
      <c r="C3119" s="10" t="s">
        <v>11</v>
      </c>
      <c r="D3119" s="10" t="s">
        <v>6</v>
      </c>
      <c r="E3119" s="10" t="s">
        <v>9</v>
      </c>
      <c r="F3119">
        <v>12</v>
      </c>
      <c r="G3119">
        <v>1.1838009357452393</v>
      </c>
      <c r="H3119">
        <v>1.1838009357452393</v>
      </c>
      <c r="I3119">
        <v>82.25</v>
      </c>
      <c r="J3119">
        <v>0</v>
      </c>
      <c r="K3119">
        <v>8707</v>
      </c>
      <c r="L3119">
        <v>8391.8300844000005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 t="s">
        <v>39</v>
      </c>
      <c r="Z3119" s="3"/>
    </row>
    <row r="3120" spans="1:26" hidden="1" x14ac:dyDescent="0.25">
      <c r="A3120" s="10" t="str">
        <f t="shared" si="48"/>
        <v>2016Kern1-in-10October PeakPGE12</v>
      </c>
      <c r="B3120" s="10" t="s">
        <v>57</v>
      </c>
      <c r="C3120" s="10" t="s">
        <v>11</v>
      </c>
      <c r="D3120" s="10" t="s">
        <v>6</v>
      </c>
      <c r="E3120" s="10" t="s">
        <v>1</v>
      </c>
      <c r="F3120">
        <v>12</v>
      </c>
      <c r="G3120">
        <v>1.3401453495025635</v>
      </c>
      <c r="H3120">
        <v>1.3401453495025635</v>
      </c>
      <c r="I3120">
        <v>90.75</v>
      </c>
      <c r="J3120">
        <v>0</v>
      </c>
      <c r="K3120">
        <v>8707</v>
      </c>
      <c r="L3120">
        <v>8391.8300844000005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 t="s">
        <v>38</v>
      </c>
      <c r="Z3120" s="3"/>
    </row>
    <row r="3121" spans="1:26" hidden="1" x14ac:dyDescent="0.25">
      <c r="A3121" s="10" t="str">
        <f t="shared" si="48"/>
        <v>2016Kern1-in-2October PeakPGE12</v>
      </c>
      <c r="B3121" s="10" t="s">
        <v>57</v>
      </c>
      <c r="C3121" s="10" t="s">
        <v>11</v>
      </c>
      <c r="D3121" s="10" t="s">
        <v>6</v>
      </c>
      <c r="E3121" s="10" t="s">
        <v>9</v>
      </c>
      <c r="F3121">
        <v>12</v>
      </c>
      <c r="G3121">
        <v>1.2252351045608521</v>
      </c>
      <c r="H3121">
        <v>1.2252351045608521</v>
      </c>
      <c r="I3121">
        <v>83.75</v>
      </c>
      <c r="J3121">
        <v>0</v>
      </c>
      <c r="K3121">
        <v>8707</v>
      </c>
      <c r="L3121">
        <v>8391.8300844000005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 t="s">
        <v>38</v>
      </c>
      <c r="Z3121" s="3"/>
    </row>
    <row r="3122" spans="1:26" hidden="1" x14ac:dyDescent="0.25">
      <c r="A3122" s="10" t="str">
        <f t="shared" si="48"/>
        <v>2016Kern1-in-2October PeakCAISO13</v>
      </c>
      <c r="B3122" s="10" t="s">
        <v>57</v>
      </c>
      <c r="C3122" s="10" t="s">
        <v>11</v>
      </c>
      <c r="D3122" s="10" t="s">
        <v>6</v>
      </c>
      <c r="E3122" s="10" t="s">
        <v>9</v>
      </c>
      <c r="F3122">
        <v>13</v>
      </c>
      <c r="G3122">
        <v>1.4753090143203735</v>
      </c>
      <c r="H3122">
        <v>1.4753090143203735</v>
      </c>
      <c r="I3122">
        <v>85.75</v>
      </c>
      <c r="J3122">
        <v>0</v>
      </c>
      <c r="K3122">
        <v>8707</v>
      </c>
      <c r="L3122">
        <v>8391.8300844000005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 t="s">
        <v>39</v>
      </c>
      <c r="Z3122" s="3"/>
    </row>
    <row r="3123" spans="1:26" hidden="1" x14ac:dyDescent="0.25">
      <c r="A3123" s="10" t="str">
        <f t="shared" si="48"/>
        <v>2016Kern1-in-10October PeakCAISO13</v>
      </c>
      <c r="B3123" s="10" t="s">
        <v>57</v>
      </c>
      <c r="C3123" s="10" t="s">
        <v>11</v>
      </c>
      <c r="D3123" s="10" t="s">
        <v>6</v>
      </c>
      <c r="E3123" s="10" t="s">
        <v>1</v>
      </c>
      <c r="F3123">
        <v>13</v>
      </c>
      <c r="G3123">
        <v>1.7325762510299683</v>
      </c>
      <c r="H3123">
        <v>1.7325762510299683</v>
      </c>
      <c r="I3123">
        <v>92.25</v>
      </c>
      <c r="J3123">
        <v>0</v>
      </c>
      <c r="K3123">
        <v>8707</v>
      </c>
      <c r="L3123">
        <v>8391.8300844000005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 t="s">
        <v>39</v>
      </c>
      <c r="Z3123" s="3"/>
    </row>
    <row r="3124" spans="1:26" hidden="1" x14ac:dyDescent="0.25">
      <c r="A3124" s="10" t="str">
        <f t="shared" si="48"/>
        <v>2016Kern1-in-2October PeakPGE13</v>
      </c>
      <c r="B3124" s="10" t="s">
        <v>57</v>
      </c>
      <c r="C3124" s="10" t="s">
        <v>11</v>
      </c>
      <c r="D3124" s="10" t="s">
        <v>6</v>
      </c>
      <c r="E3124" s="10" t="s">
        <v>9</v>
      </c>
      <c r="F3124">
        <v>13</v>
      </c>
      <c r="G3124">
        <v>1.5269460678100586</v>
      </c>
      <c r="H3124">
        <v>1.5269460678100586</v>
      </c>
      <c r="I3124">
        <v>86.375</v>
      </c>
      <c r="J3124">
        <v>0</v>
      </c>
      <c r="K3124">
        <v>8707</v>
      </c>
      <c r="L3124">
        <v>8391.8300844000005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 t="s">
        <v>38</v>
      </c>
      <c r="Z3124" s="3"/>
    </row>
    <row r="3125" spans="1:26" hidden="1" x14ac:dyDescent="0.25">
      <c r="A3125" s="10" t="str">
        <f t="shared" si="48"/>
        <v>2016Kern1-in-10October PeakPGE13</v>
      </c>
      <c r="B3125" s="10" t="s">
        <v>57</v>
      </c>
      <c r="C3125" s="10" t="s">
        <v>11</v>
      </c>
      <c r="D3125" s="10" t="s">
        <v>6</v>
      </c>
      <c r="E3125" s="10" t="s">
        <v>1</v>
      </c>
      <c r="F3125">
        <v>13</v>
      </c>
      <c r="G3125">
        <v>1.6701527833938599</v>
      </c>
      <c r="H3125">
        <v>1.6701527833938599</v>
      </c>
      <c r="I3125">
        <v>93.75</v>
      </c>
      <c r="J3125">
        <v>0</v>
      </c>
      <c r="K3125">
        <v>8707</v>
      </c>
      <c r="L3125">
        <v>8391.8300844000005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 t="s">
        <v>38</v>
      </c>
      <c r="Z3125" s="3"/>
    </row>
    <row r="3126" spans="1:26" hidden="1" x14ac:dyDescent="0.25">
      <c r="A3126" s="10" t="str">
        <f t="shared" si="48"/>
        <v>2016Kern1-in-10October PeakCAISO14</v>
      </c>
      <c r="B3126" s="10" t="s">
        <v>57</v>
      </c>
      <c r="C3126" s="10" t="s">
        <v>11</v>
      </c>
      <c r="D3126" s="10" t="s">
        <v>6</v>
      </c>
      <c r="E3126" s="10" t="s">
        <v>1</v>
      </c>
      <c r="F3126">
        <v>14</v>
      </c>
      <c r="G3126">
        <v>2.0908052921295166</v>
      </c>
      <c r="H3126">
        <v>1.8051086664199829</v>
      </c>
      <c r="I3126">
        <v>94.625</v>
      </c>
      <c r="J3126">
        <v>0.10273714363574982</v>
      </c>
      <c r="K3126">
        <v>8707</v>
      </c>
      <c r="L3126">
        <v>8391.8300844000005</v>
      </c>
      <c r="M3126">
        <v>0.28569662570953369</v>
      </c>
      <c r="N3126">
        <v>0.15402869880199432</v>
      </c>
      <c r="O3126">
        <v>0.23182126879692078</v>
      </c>
      <c r="P3126">
        <v>0.28569662570953369</v>
      </c>
      <c r="Q3126">
        <v>0.33957198262214661</v>
      </c>
      <c r="R3126">
        <v>0.41736453771591187</v>
      </c>
      <c r="S3126" t="s">
        <v>39</v>
      </c>
      <c r="Z3126" s="3"/>
    </row>
    <row r="3127" spans="1:26" hidden="1" x14ac:dyDescent="0.25">
      <c r="A3127" s="10" t="str">
        <f t="shared" si="48"/>
        <v>2016Kern1-in-2October PeakCAISO14</v>
      </c>
      <c r="B3127" s="10" t="s">
        <v>57</v>
      </c>
      <c r="C3127" s="10" t="s">
        <v>11</v>
      </c>
      <c r="D3127" s="10" t="s">
        <v>6</v>
      </c>
      <c r="E3127" s="10" t="s">
        <v>9</v>
      </c>
      <c r="F3127">
        <v>14</v>
      </c>
      <c r="G3127">
        <v>1.78034508228302</v>
      </c>
      <c r="H3127">
        <v>1.633170485496521</v>
      </c>
      <c r="I3127">
        <v>88.375</v>
      </c>
      <c r="J3127">
        <v>0.10273714363574982</v>
      </c>
      <c r="K3127">
        <v>8707</v>
      </c>
      <c r="L3127">
        <v>8391.8300844000005</v>
      </c>
      <c r="M3127">
        <v>0.1471746414899826</v>
      </c>
      <c r="N3127">
        <v>1.5506718307733536E-2</v>
      </c>
      <c r="O3127">
        <v>9.329928457736969E-2</v>
      </c>
      <c r="P3127">
        <v>0.1471746414899826</v>
      </c>
      <c r="Q3127">
        <v>0.20104999840259552</v>
      </c>
      <c r="R3127">
        <v>0.27884256839752197</v>
      </c>
      <c r="S3127" t="s">
        <v>39</v>
      </c>
      <c r="Z3127" s="3"/>
    </row>
    <row r="3128" spans="1:26" hidden="1" x14ac:dyDescent="0.25">
      <c r="A3128" s="10" t="str">
        <f t="shared" si="48"/>
        <v>2016Kern1-in-10October PeakPGE14</v>
      </c>
      <c r="B3128" s="10" t="s">
        <v>57</v>
      </c>
      <c r="C3128" s="10" t="s">
        <v>11</v>
      </c>
      <c r="D3128" s="10" t="s">
        <v>6</v>
      </c>
      <c r="E3128" s="10" t="s">
        <v>1</v>
      </c>
      <c r="F3128">
        <v>14</v>
      </c>
      <c r="G3128">
        <v>2.0154750347137451</v>
      </c>
      <c r="H3128">
        <v>1.745525598526001</v>
      </c>
      <c r="I3128">
        <v>95.75</v>
      </c>
      <c r="J3128">
        <v>0.10273714363574982</v>
      </c>
      <c r="K3128">
        <v>8707</v>
      </c>
      <c r="L3128">
        <v>8391.8300844000005</v>
      </c>
      <c r="M3128">
        <v>0.26994946599006653</v>
      </c>
      <c r="N3128">
        <v>0.13828153908252716</v>
      </c>
      <c r="O3128">
        <v>0.21607410907745361</v>
      </c>
      <c r="P3128">
        <v>0.26994946599006653</v>
      </c>
      <c r="Q3128">
        <v>0.32382482290267944</v>
      </c>
      <c r="R3128">
        <v>0.4016173779964447</v>
      </c>
      <c r="S3128" t="s">
        <v>38</v>
      </c>
      <c r="Z3128" s="3"/>
    </row>
    <row r="3129" spans="1:26" hidden="1" x14ac:dyDescent="0.25">
      <c r="A3129" s="10" t="str">
        <f t="shared" si="48"/>
        <v>2016Kern1-in-2October PeakPGE14</v>
      </c>
      <c r="B3129" s="10" t="s">
        <v>57</v>
      </c>
      <c r="C3129" s="10" t="s">
        <v>11</v>
      </c>
      <c r="D3129" s="10" t="s">
        <v>6</v>
      </c>
      <c r="E3129" s="10" t="s">
        <v>9</v>
      </c>
      <c r="F3129">
        <v>14</v>
      </c>
      <c r="G3129">
        <v>1.8426587581634521</v>
      </c>
      <c r="H3129">
        <v>1.6759566068649292</v>
      </c>
      <c r="I3129">
        <v>88.5</v>
      </c>
      <c r="J3129">
        <v>0.10273714363574982</v>
      </c>
      <c r="K3129">
        <v>8707</v>
      </c>
      <c r="L3129">
        <v>8391.8300844000005</v>
      </c>
      <c r="M3129">
        <v>0.16670212149620056</v>
      </c>
      <c r="N3129">
        <v>3.5034198313951492E-2</v>
      </c>
      <c r="O3129">
        <v>0.11282676458358765</v>
      </c>
      <c r="P3129">
        <v>0.16670212149620056</v>
      </c>
      <c r="Q3129">
        <v>0.22057747840881348</v>
      </c>
      <c r="R3129">
        <v>0.29837003350257874</v>
      </c>
      <c r="S3129" t="s">
        <v>38</v>
      </c>
      <c r="Z3129" s="3"/>
    </row>
    <row r="3130" spans="1:26" hidden="1" x14ac:dyDescent="0.25">
      <c r="A3130" s="10" t="str">
        <f t="shared" si="48"/>
        <v>2016Kern1-in-2October PeakCAISO15</v>
      </c>
      <c r="B3130" s="10" t="s">
        <v>57</v>
      </c>
      <c r="C3130" s="10" t="s">
        <v>11</v>
      </c>
      <c r="D3130" s="10" t="s">
        <v>6</v>
      </c>
      <c r="E3130" s="10" t="s">
        <v>9</v>
      </c>
      <c r="F3130">
        <v>15</v>
      </c>
      <c r="G3130">
        <v>2.0130069255828857</v>
      </c>
      <c r="H3130">
        <v>1.7854670286178589</v>
      </c>
      <c r="I3130">
        <v>90.125</v>
      </c>
      <c r="J3130">
        <v>0.1230589896440506</v>
      </c>
      <c r="K3130">
        <v>8707</v>
      </c>
      <c r="L3130">
        <v>8391.8300844000005</v>
      </c>
      <c r="M3130">
        <v>0.22753991186618805</v>
      </c>
      <c r="N3130">
        <v>6.982751190662384E-2</v>
      </c>
      <c r="O3130">
        <v>0.16300778090953827</v>
      </c>
      <c r="P3130">
        <v>0.22753991186618805</v>
      </c>
      <c r="Q3130">
        <v>0.29207205772399902</v>
      </c>
      <c r="R3130">
        <v>0.38525232672691345</v>
      </c>
      <c r="S3130" t="s">
        <v>39</v>
      </c>
      <c r="Z3130" s="3"/>
    </row>
    <row r="3131" spans="1:26" hidden="1" x14ac:dyDescent="0.25">
      <c r="A3131" s="10" t="str">
        <f t="shared" si="48"/>
        <v>2016Kern1-in-10October PeakCAISO15</v>
      </c>
      <c r="B3131" s="10" t="s">
        <v>57</v>
      </c>
      <c r="C3131" s="10" t="s">
        <v>11</v>
      </c>
      <c r="D3131" s="10" t="s">
        <v>6</v>
      </c>
      <c r="E3131" s="10" t="s">
        <v>1</v>
      </c>
      <c r="F3131">
        <v>15</v>
      </c>
      <c r="G3131">
        <v>2.3640389442443848</v>
      </c>
      <c r="H3131">
        <v>1.9631701707839966</v>
      </c>
      <c r="I3131">
        <v>96.125</v>
      </c>
      <c r="J3131">
        <v>0.1230589896440506</v>
      </c>
      <c r="K3131">
        <v>8707</v>
      </c>
      <c r="L3131">
        <v>8391.8300844000005</v>
      </c>
      <c r="M3131">
        <v>0.40086880326271057</v>
      </c>
      <c r="N3131">
        <v>0.24315640330314636</v>
      </c>
      <c r="O3131">
        <v>0.33633667230606079</v>
      </c>
      <c r="P3131">
        <v>0.40086880326271057</v>
      </c>
      <c r="Q3131">
        <v>0.46540093421936035</v>
      </c>
      <c r="R3131">
        <v>0.55858123302459717</v>
      </c>
      <c r="S3131" t="s">
        <v>39</v>
      </c>
      <c r="Z3131" s="3"/>
    </row>
    <row r="3132" spans="1:26" hidden="1" x14ac:dyDescent="0.25">
      <c r="A3132" s="10" t="str">
        <f t="shared" si="48"/>
        <v>2016Kern1-in-10October PeakPGE15</v>
      </c>
      <c r="B3132" s="10" t="s">
        <v>57</v>
      </c>
      <c r="C3132" s="10" t="s">
        <v>11</v>
      </c>
      <c r="D3132" s="10" t="s">
        <v>6</v>
      </c>
      <c r="E3132" s="10" t="s">
        <v>1</v>
      </c>
      <c r="F3132">
        <v>15</v>
      </c>
      <c r="G3132">
        <v>2.2788643836975098</v>
      </c>
      <c r="H3132">
        <v>1.8991081714630127</v>
      </c>
      <c r="I3132">
        <v>97.375</v>
      </c>
      <c r="J3132">
        <v>0.1230589896440506</v>
      </c>
      <c r="K3132">
        <v>8707</v>
      </c>
      <c r="L3132">
        <v>8391.8300844000005</v>
      </c>
      <c r="M3132">
        <v>0.37975624203681946</v>
      </c>
      <c r="N3132">
        <v>0.22204384207725525</v>
      </c>
      <c r="O3132">
        <v>0.31522411108016968</v>
      </c>
      <c r="P3132">
        <v>0.37975624203681946</v>
      </c>
      <c r="Q3132">
        <v>0.44428837299346924</v>
      </c>
      <c r="R3132">
        <v>0.53746867179870605</v>
      </c>
      <c r="S3132" t="s">
        <v>38</v>
      </c>
      <c r="Z3132" s="3"/>
    </row>
    <row r="3133" spans="1:26" hidden="1" x14ac:dyDescent="0.25">
      <c r="A3133" s="10" t="str">
        <f t="shared" si="48"/>
        <v>2016Kern1-in-2October PeakPGE15</v>
      </c>
      <c r="B3133" s="10" t="s">
        <v>57</v>
      </c>
      <c r="C3133" s="10" t="s">
        <v>11</v>
      </c>
      <c r="D3133" s="10" t="s">
        <v>6</v>
      </c>
      <c r="E3133" s="10" t="s">
        <v>9</v>
      </c>
      <c r="F3133">
        <v>15</v>
      </c>
      <c r="G3133">
        <v>2.0834639072418213</v>
      </c>
      <c r="H3133">
        <v>1.8314242362976074</v>
      </c>
      <c r="I3133">
        <v>90.125</v>
      </c>
      <c r="J3133">
        <v>0.1230589896440506</v>
      </c>
      <c r="K3133">
        <v>8707</v>
      </c>
      <c r="L3133">
        <v>8391.8300844000005</v>
      </c>
      <c r="M3133">
        <v>0.25203973054885864</v>
      </c>
      <c r="N3133">
        <v>9.4327330589294434E-2</v>
      </c>
      <c r="O3133">
        <v>0.18750759959220886</v>
      </c>
      <c r="P3133">
        <v>0.25203973054885864</v>
      </c>
      <c r="Q3133">
        <v>0.31657186150550842</v>
      </c>
      <c r="R3133">
        <v>0.40975213050842285</v>
      </c>
      <c r="S3133" t="s">
        <v>38</v>
      </c>
      <c r="Z3133" s="3"/>
    </row>
    <row r="3134" spans="1:26" hidden="1" x14ac:dyDescent="0.25">
      <c r="A3134" s="10" t="str">
        <f t="shared" si="48"/>
        <v>2016Kern1-in-2October PeakCAISO16</v>
      </c>
      <c r="B3134" s="10" t="s">
        <v>57</v>
      </c>
      <c r="C3134" s="10" t="s">
        <v>11</v>
      </c>
      <c r="D3134" s="10" t="s">
        <v>6</v>
      </c>
      <c r="E3134" s="10" t="s">
        <v>9</v>
      </c>
      <c r="F3134">
        <v>16</v>
      </c>
      <c r="G3134">
        <v>2.2608153820037842</v>
      </c>
      <c r="H3134">
        <v>1.9503632783889771</v>
      </c>
      <c r="I3134">
        <v>90.875</v>
      </c>
      <c r="J3134">
        <v>0.15615223348140717</v>
      </c>
      <c r="K3134">
        <v>8707</v>
      </c>
      <c r="L3134">
        <v>8391.8300844000005</v>
      </c>
      <c r="M3134">
        <v>0.31045207381248474</v>
      </c>
      <c r="N3134">
        <v>0.11032737046480179</v>
      </c>
      <c r="O3134">
        <v>0.22856584191322327</v>
      </c>
      <c r="P3134">
        <v>0.31045207381248474</v>
      </c>
      <c r="Q3134">
        <v>0.39233830571174622</v>
      </c>
      <c r="R3134">
        <v>0.51057678461074829</v>
      </c>
      <c r="S3134" t="s">
        <v>39</v>
      </c>
      <c r="Z3134" s="3"/>
    </row>
    <row r="3135" spans="1:26" hidden="1" x14ac:dyDescent="0.25">
      <c r="A3135" s="10" t="str">
        <f t="shared" si="48"/>
        <v>2016Kern1-in-10October PeakCAISO16</v>
      </c>
      <c r="B3135" s="10" t="s">
        <v>57</v>
      </c>
      <c r="C3135" s="10" t="s">
        <v>11</v>
      </c>
      <c r="D3135" s="10" t="s">
        <v>6</v>
      </c>
      <c r="E3135" s="10" t="s">
        <v>1</v>
      </c>
      <c r="F3135">
        <v>16</v>
      </c>
      <c r="G3135">
        <v>2.6550607681274414</v>
      </c>
      <c r="H3135">
        <v>2.1559467315673828</v>
      </c>
      <c r="I3135">
        <v>96.5</v>
      </c>
      <c r="J3135">
        <v>0.15615223348140717</v>
      </c>
      <c r="K3135">
        <v>8707</v>
      </c>
      <c r="L3135">
        <v>8391.8300844000005</v>
      </c>
      <c r="M3135">
        <v>0.49911406636238098</v>
      </c>
      <c r="N3135">
        <v>0.29898935556411743</v>
      </c>
      <c r="O3135">
        <v>0.41722783446311951</v>
      </c>
      <c r="P3135">
        <v>0.49911406636238098</v>
      </c>
      <c r="Q3135">
        <v>0.58100026845932007</v>
      </c>
      <c r="R3135">
        <v>0.69923877716064453</v>
      </c>
      <c r="S3135" t="s">
        <v>39</v>
      </c>
      <c r="Z3135" s="3"/>
    </row>
    <row r="3136" spans="1:26" hidden="1" x14ac:dyDescent="0.25">
      <c r="A3136" s="10" t="str">
        <f t="shared" si="48"/>
        <v>2016Kern1-in-10October PeakPGE16</v>
      </c>
      <c r="B3136" s="10" t="s">
        <v>57</v>
      </c>
      <c r="C3136" s="10" t="s">
        <v>11</v>
      </c>
      <c r="D3136" s="10" t="s">
        <v>6</v>
      </c>
      <c r="E3136" s="10" t="s">
        <v>1</v>
      </c>
      <c r="F3136">
        <v>16</v>
      </c>
      <c r="G3136">
        <v>2.5594007968902588</v>
      </c>
      <c r="H3136">
        <v>2.0518069267272949</v>
      </c>
      <c r="I3136">
        <v>97.75</v>
      </c>
      <c r="J3136">
        <v>0.15615223348140717</v>
      </c>
      <c r="K3136">
        <v>8707</v>
      </c>
      <c r="L3136">
        <v>8391.8300844000005</v>
      </c>
      <c r="M3136">
        <v>0.50759375095367432</v>
      </c>
      <c r="N3136">
        <v>0.30746904015541077</v>
      </c>
      <c r="O3136">
        <v>0.42570751905441284</v>
      </c>
      <c r="P3136">
        <v>0.50759375095367432</v>
      </c>
      <c r="Q3136">
        <v>0.58947998285293579</v>
      </c>
      <c r="R3136">
        <v>0.70771843194961548</v>
      </c>
      <c r="S3136" t="s">
        <v>38</v>
      </c>
      <c r="Z3136" s="3"/>
    </row>
    <row r="3137" spans="1:26" hidden="1" x14ac:dyDescent="0.25">
      <c r="A3137" s="10" t="str">
        <f t="shared" si="48"/>
        <v>2016Kern1-in-2October PeakPGE16</v>
      </c>
      <c r="B3137" s="10" t="s">
        <v>57</v>
      </c>
      <c r="C3137" s="10" t="s">
        <v>11</v>
      </c>
      <c r="D3137" s="10" t="s">
        <v>6</v>
      </c>
      <c r="E3137" s="10" t="s">
        <v>9</v>
      </c>
      <c r="F3137">
        <v>16</v>
      </c>
      <c r="G3137">
        <v>2.3399457931518555</v>
      </c>
      <c r="H3137">
        <v>2.0074238777160645</v>
      </c>
      <c r="I3137">
        <v>91.25</v>
      </c>
      <c r="J3137">
        <v>0.15615223348140717</v>
      </c>
      <c r="K3137">
        <v>8707</v>
      </c>
      <c r="L3137">
        <v>8391.8300844000005</v>
      </c>
      <c r="M3137">
        <v>0.3325219452381134</v>
      </c>
      <c r="N3137">
        <v>0.13239724934101105</v>
      </c>
      <c r="O3137">
        <v>0.25063571333885193</v>
      </c>
      <c r="P3137">
        <v>0.3325219452381134</v>
      </c>
      <c r="Q3137">
        <v>0.41440817713737488</v>
      </c>
      <c r="R3137">
        <v>0.53264665603637695</v>
      </c>
      <c r="S3137" t="s">
        <v>38</v>
      </c>
      <c r="Z3137" s="3"/>
    </row>
    <row r="3138" spans="1:26" hidden="1" x14ac:dyDescent="0.25">
      <c r="A3138" s="10" t="str">
        <f t="shared" ref="A3138:A3201" si="49">CONCATENATE(B3138,C3138,E3138,D3138,S3138,F3138)</f>
        <v>2016Kern1-in-10October PeakCAISO17</v>
      </c>
      <c r="B3138" s="10" t="s">
        <v>57</v>
      </c>
      <c r="C3138" s="10" t="s">
        <v>11</v>
      </c>
      <c r="D3138" s="10" t="s">
        <v>6</v>
      </c>
      <c r="E3138" s="10" t="s">
        <v>1</v>
      </c>
      <c r="F3138">
        <v>17</v>
      </c>
      <c r="G3138">
        <v>2.879342794418335</v>
      </c>
      <c r="H3138">
        <v>2.3020763397216797</v>
      </c>
      <c r="I3138">
        <v>95.375</v>
      </c>
      <c r="J3138">
        <v>0.16046801209449768</v>
      </c>
      <c r="K3138">
        <v>8707</v>
      </c>
      <c r="L3138">
        <v>8391.8300844000005</v>
      </c>
      <c r="M3138">
        <v>0.57726633548736572</v>
      </c>
      <c r="N3138">
        <v>0.37161052227020264</v>
      </c>
      <c r="O3138">
        <v>0.49311691522598267</v>
      </c>
      <c r="P3138">
        <v>0.57726633548736572</v>
      </c>
      <c r="Q3138">
        <v>0.66141575574874878</v>
      </c>
      <c r="R3138">
        <v>0.78292214870452881</v>
      </c>
      <c r="S3138" t="s">
        <v>39</v>
      </c>
      <c r="Z3138" s="3"/>
    </row>
    <row r="3139" spans="1:26" hidden="1" x14ac:dyDescent="0.25">
      <c r="A3139" s="10" t="str">
        <f t="shared" si="49"/>
        <v>2016Kern1-in-2October PeakCAISO17</v>
      </c>
      <c r="B3139" s="10" t="s">
        <v>57</v>
      </c>
      <c r="C3139" s="10" t="s">
        <v>11</v>
      </c>
      <c r="D3139" s="10" t="s">
        <v>6</v>
      </c>
      <c r="E3139" s="10" t="s">
        <v>9</v>
      </c>
      <c r="F3139">
        <v>17</v>
      </c>
      <c r="G3139">
        <v>2.4517941474914551</v>
      </c>
      <c r="H3139">
        <v>2.0596983432769775</v>
      </c>
      <c r="I3139">
        <v>90.375</v>
      </c>
      <c r="J3139">
        <v>0.16046801209449768</v>
      </c>
      <c r="K3139">
        <v>8707</v>
      </c>
      <c r="L3139">
        <v>8391.8300844000005</v>
      </c>
      <c r="M3139">
        <v>0.39209571480751038</v>
      </c>
      <c r="N3139">
        <v>0.18643991649150848</v>
      </c>
      <c r="O3139">
        <v>0.30794629454612732</v>
      </c>
      <c r="P3139">
        <v>0.39209571480751038</v>
      </c>
      <c r="Q3139">
        <v>0.47624513506889343</v>
      </c>
      <c r="R3139">
        <v>0.59775149822235107</v>
      </c>
      <c r="S3139" t="s">
        <v>39</v>
      </c>
      <c r="Z3139" s="3"/>
    </row>
    <row r="3140" spans="1:26" hidden="1" x14ac:dyDescent="0.25">
      <c r="A3140" s="10" t="str">
        <f t="shared" si="49"/>
        <v>2016Kern1-in-10October PeakPGE17</v>
      </c>
      <c r="B3140" s="10" t="s">
        <v>57</v>
      </c>
      <c r="C3140" s="10" t="s">
        <v>11</v>
      </c>
      <c r="D3140" s="10" t="s">
        <v>6</v>
      </c>
      <c r="E3140" s="10" t="s">
        <v>1</v>
      </c>
      <c r="F3140">
        <v>17</v>
      </c>
      <c r="G3140">
        <v>2.7756021022796631</v>
      </c>
      <c r="H3140">
        <v>2.2123792171478271</v>
      </c>
      <c r="I3140">
        <v>96.5</v>
      </c>
      <c r="J3140">
        <v>0.16046801209449768</v>
      </c>
      <c r="K3140">
        <v>8707</v>
      </c>
      <c r="L3140">
        <v>8391.8300844000005</v>
      </c>
      <c r="M3140">
        <v>0.56322288513183594</v>
      </c>
      <c r="N3140">
        <v>0.35756707191467285</v>
      </c>
      <c r="O3140">
        <v>0.47907346487045288</v>
      </c>
      <c r="P3140">
        <v>0.56322288513183594</v>
      </c>
      <c r="Q3140">
        <v>0.64737230539321899</v>
      </c>
      <c r="R3140">
        <v>0.76887869834899902</v>
      </c>
      <c r="S3140" t="s">
        <v>38</v>
      </c>
      <c r="Z3140" s="3"/>
    </row>
    <row r="3141" spans="1:26" hidden="1" x14ac:dyDescent="0.25">
      <c r="A3141" s="10" t="str">
        <f t="shared" si="49"/>
        <v>2016Kern1-in-2October PeakPGE17</v>
      </c>
      <c r="B3141" s="10" t="s">
        <v>57</v>
      </c>
      <c r="C3141" s="10" t="s">
        <v>11</v>
      </c>
      <c r="D3141" s="10" t="s">
        <v>6</v>
      </c>
      <c r="E3141" s="10" t="s">
        <v>9</v>
      </c>
      <c r="F3141">
        <v>17</v>
      </c>
      <c r="G3141">
        <v>2.5376091003417969</v>
      </c>
      <c r="H3141">
        <v>2.1133477687835693</v>
      </c>
      <c r="I3141">
        <v>91</v>
      </c>
      <c r="J3141">
        <v>0.16046801209449768</v>
      </c>
      <c r="K3141">
        <v>8707</v>
      </c>
      <c r="L3141">
        <v>8391.8300844000005</v>
      </c>
      <c r="M3141">
        <v>0.42426127195358276</v>
      </c>
      <c r="N3141">
        <v>0.21860547363758087</v>
      </c>
      <c r="O3141">
        <v>0.34011185169219971</v>
      </c>
      <c r="P3141">
        <v>0.42426127195358276</v>
      </c>
      <c r="Q3141">
        <v>0.50841069221496582</v>
      </c>
      <c r="R3141">
        <v>0.62991708517074585</v>
      </c>
      <c r="S3141" t="s">
        <v>38</v>
      </c>
      <c r="Z3141" s="3"/>
    </row>
    <row r="3142" spans="1:26" hidden="1" x14ac:dyDescent="0.25">
      <c r="A3142" s="10" t="str">
        <f t="shared" si="49"/>
        <v>2016Kern1-in-2October PeakCAISO18</v>
      </c>
      <c r="B3142" s="10" t="s">
        <v>57</v>
      </c>
      <c r="C3142" s="10" t="s">
        <v>11</v>
      </c>
      <c r="D3142" s="10" t="s">
        <v>6</v>
      </c>
      <c r="E3142" s="10" t="s">
        <v>9</v>
      </c>
      <c r="F3142">
        <v>18</v>
      </c>
      <c r="G3142">
        <v>2.5800468921661377</v>
      </c>
      <c r="H3142">
        <v>2.2113080024719238</v>
      </c>
      <c r="I3142">
        <v>89.125</v>
      </c>
      <c r="J3142">
        <v>0.13599415123462677</v>
      </c>
      <c r="K3142">
        <v>8707</v>
      </c>
      <c r="L3142">
        <v>8391.8300844000005</v>
      </c>
      <c r="M3142">
        <v>0.3687388002872467</v>
      </c>
      <c r="N3142">
        <v>0.19444869458675385</v>
      </c>
      <c r="O3142">
        <v>0.29742348194122314</v>
      </c>
      <c r="P3142">
        <v>0.3687388002872467</v>
      </c>
      <c r="Q3142">
        <v>0.44005411863327026</v>
      </c>
      <c r="R3142">
        <v>0.54302889108657837</v>
      </c>
      <c r="S3142" t="s">
        <v>39</v>
      </c>
      <c r="Z3142" s="3"/>
    </row>
    <row r="3143" spans="1:26" hidden="1" x14ac:dyDescent="0.25">
      <c r="A3143" s="10" t="str">
        <f t="shared" si="49"/>
        <v>2016Kern1-in-10October PeakCAISO18</v>
      </c>
      <c r="B3143" s="10" t="s">
        <v>57</v>
      </c>
      <c r="C3143" s="10" t="s">
        <v>11</v>
      </c>
      <c r="D3143" s="10" t="s">
        <v>6</v>
      </c>
      <c r="E3143" s="10" t="s">
        <v>1</v>
      </c>
      <c r="F3143">
        <v>18</v>
      </c>
      <c r="G3143">
        <v>3.0299603939056396</v>
      </c>
      <c r="H3143">
        <v>2.4656844139099121</v>
      </c>
      <c r="I3143">
        <v>95.25</v>
      </c>
      <c r="J3143">
        <v>0.13599415123462677</v>
      </c>
      <c r="K3143">
        <v>8707</v>
      </c>
      <c r="L3143">
        <v>8391.8300844000005</v>
      </c>
      <c r="M3143">
        <v>0.56427597999572754</v>
      </c>
      <c r="N3143">
        <v>0.38998588919639587</v>
      </c>
      <c r="O3143">
        <v>0.49296066164970398</v>
      </c>
      <c r="P3143">
        <v>0.56427597999572754</v>
      </c>
      <c r="Q3143">
        <v>0.63559132814407349</v>
      </c>
      <c r="R3143">
        <v>0.73856610059738159</v>
      </c>
      <c r="S3143" t="s">
        <v>39</v>
      </c>
      <c r="Z3143" s="3"/>
    </row>
    <row r="3144" spans="1:26" hidden="1" x14ac:dyDescent="0.25">
      <c r="A3144" s="10" t="str">
        <f t="shared" si="49"/>
        <v>2016Kern1-in-10October PeakPGE18</v>
      </c>
      <c r="B3144" s="10" t="s">
        <v>57</v>
      </c>
      <c r="C3144" s="10" t="s">
        <v>11</v>
      </c>
      <c r="D3144" s="10" t="s">
        <v>6</v>
      </c>
      <c r="E3144" s="10" t="s">
        <v>1</v>
      </c>
      <c r="F3144">
        <v>18</v>
      </c>
      <c r="G3144">
        <v>2.9207930564880371</v>
      </c>
      <c r="H3144">
        <v>2.3707742691040039</v>
      </c>
      <c r="I3144">
        <v>95.5</v>
      </c>
      <c r="J3144">
        <v>0.13599415123462677</v>
      </c>
      <c r="K3144">
        <v>8707</v>
      </c>
      <c r="L3144">
        <v>8391.8300844000005</v>
      </c>
      <c r="M3144">
        <v>0.55001872777938843</v>
      </c>
      <c r="N3144">
        <v>0.37572863698005676</v>
      </c>
      <c r="O3144">
        <v>0.47870340943336487</v>
      </c>
      <c r="P3144">
        <v>0.55001872777938843</v>
      </c>
      <c r="Q3144">
        <v>0.62133407592773438</v>
      </c>
      <c r="R3144">
        <v>0.72430884838104248</v>
      </c>
      <c r="S3144" t="s">
        <v>38</v>
      </c>
      <c r="Z3144" s="3"/>
    </row>
    <row r="3145" spans="1:26" hidden="1" x14ac:dyDescent="0.25">
      <c r="A3145" s="10" t="str">
        <f t="shared" si="49"/>
        <v>2016Kern1-in-2October PeakPGE18</v>
      </c>
      <c r="B3145" s="10" t="s">
        <v>57</v>
      </c>
      <c r="C3145" s="10" t="s">
        <v>11</v>
      </c>
      <c r="D3145" s="10" t="s">
        <v>6</v>
      </c>
      <c r="E3145" s="10" t="s">
        <v>9</v>
      </c>
      <c r="F3145">
        <v>18</v>
      </c>
      <c r="G3145">
        <v>2.6703507900238037</v>
      </c>
      <c r="H3145">
        <v>2.2691390514373779</v>
      </c>
      <c r="I3145">
        <v>90</v>
      </c>
      <c r="J3145">
        <v>0.13599415123462677</v>
      </c>
      <c r="K3145">
        <v>8707</v>
      </c>
      <c r="L3145">
        <v>8391.8300844000005</v>
      </c>
      <c r="M3145">
        <v>0.40121170878410339</v>
      </c>
      <c r="N3145">
        <v>0.22692160308361053</v>
      </c>
      <c r="O3145">
        <v>0.32989639043807983</v>
      </c>
      <c r="P3145">
        <v>0.40121170878410339</v>
      </c>
      <c r="Q3145">
        <v>0.47252702713012695</v>
      </c>
      <c r="R3145">
        <v>0.57550179958343506</v>
      </c>
      <c r="S3145" t="s">
        <v>38</v>
      </c>
      <c r="Z3145" s="3"/>
    </row>
    <row r="3146" spans="1:26" hidden="1" x14ac:dyDescent="0.25">
      <c r="A3146" s="10" t="str">
        <f t="shared" si="49"/>
        <v>2016Kern1-in-10October PeakCAISO19</v>
      </c>
      <c r="B3146" s="10" t="s">
        <v>57</v>
      </c>
      <c r="C3146" s="10" t="s">
        <v>11</v>
      </c>
      <c r="D3146" s="10" t="s">
        <v>6</v>
      </c>
      <c r="E3146" s="10" t="s">
        <v>1</v>
      </c>
      <c r="F3146">
        <v>19</v>
      </c>
      <c r="G3146">
        <v>3.0241308212280273</v>
      </c>
      <c r="H3146">
        <v>3.2674994468688965</v>
      </c>
      <c r="I3146">
        <v>92.875</v>
      </c>
      <c r="J3146">
        <v>0.11742977052927017</v>
      </c>
      <c r="K3146">
        <v>8707</v>
      </c>
      <c r="L3146">
        <v>8391.8300844000005</v>
      </c>
      <c r="M3146">
        <v>-0.24336865544319153</v>
      </c>
      <c r="N3146">
        <v>-0.39386665821075439</v>
      </c>
      <c r="O3146">
        <v>-0.3049488365650177</v>
      </c>
      <c r="P3146">
        <v>-0.24336865544319153</v>
      </c>
      <c r="Q3146">
        <v>-0.18178848922252655</v>
      </c>
      <c r="R3146">
        <v>-9.2870660126209259E-2</v>
      </c>
      <c r="S3146" t="s">
        <v>39</v>
      </c>
      <c r="Z3146" s="3"/>
    </row>
    <row r="3147" spans="1:26" hidden="1" x14ac:dyDescent="0.25">
      <c r="A3147" s="10" t="str">
        <f t="shared" si="49"/>
        <v>2016Kern1-in-2October PeakCAISO19</v>
      </c>
      <c r="B3147" s="10" t="s">
        <v>57</v>
      </c>
      <c r="C3147" s="10" t="s">
        <v>11</v>
      </c>
      <c r="D3147" s="10" t="s">
        <v>6</v>
      </c>
      <c r="E3147" s="10" t="s">
        <v>9</v>
      </c>
      <c r="F3147">
        <v>19</v>
      </c>
      <c r="G3147">
        <v>2.5750827789306641</v>
      </c>
      <c r="H3147">
        <v>2.7836151123046875</v>
      </c>
      <c r="I3147">
        <v>85.5</v>
      </c>
      <c r="J3147">
        <v>0.11742977052927017</v>
      </c>
      <c r="K3147">
        <v>8707</v>
      </c>
      <c r="L3147">
        <v>8391.8300844000005</v>
      </c>
      <c r="M3147">
        <v>-0.20853237807750702</v>
      </c>
      <c r="N3147">
        <v>-0.35903036594390869</v>
      </c>
      <c r="O3147">
        <v>-0.270112544298172</v>
      </c>
      <c r="P3147">
        <v>-0.20853237807750702</v>
      </c>
      <c r="Q3147">
        <v>-0.14695221185684204</v>
      </c>
      <c r="R3147">
        <v>-5.803438276052475E-2</v>
      </c>
      <c r="S3147" t="s">
        <v>39</v>
      </c>
      <c r="Z3147" s="3"/>
    </row>
    <row r="3148" spans="1:26" hidden="1" x14ac:dyDescent="0.25">
      <c r="A3148" s="10" t="str">
        <f t="shared" si="49"/>
        <v>2016Kern1-in-10October PeakPGE19</v>
      </c>
      <c r="B3148" s="10" t="s">
        <v>57</v>
      </c>
      <c r="C3148" s="10" t="s">
        <v>11</v>
      </c>
      <c r="D3148" s="10" t="s">
        <v>6</v>
      </c>
      <c r="E3148" s="10" t="s">
        <v>1</v>
      </c>
      <c r="F3148">
        <v>19</v>
      </c>
      <c r="G3148">
        <v>2.9151735305786133</v>
      </c>
      <c r="H3148">
        <v>3.1477670669555664</v>
      </c>
      <c r="I3148">
        <v>92.375</v>
      </c>
      <c r="J3148">
        <v>0.11742977052927017</v>
      </c>
      <c r="K3148">
        <v>8707</v>
      </c>
      <c r="L3148">
        <v>8391.8300844000005</v>
      </c>
      <c r="M3148">
        <v>-0.23259355127811432</v>
      </c>
      <c r="N3148">
        <v>-0.38309153914451599</v>
      </c>
      <c r="O3148">
        <v>-0.2941737174987793</v>
      </c>
      <c r="P3148">
        <v>-0.23259355127811432</v>
      </c>
      <c r="Q3148">
        <v>-0.17101338505744934</v>
      </c>
      <c r="R3148">
        <v>-8.209555596113205E-2</v>
      </c>
      <c r="S3148" t="s">
        <v>38</v>
      </c>
      <c r="Z3148" s="3"/>
    </row>
    <row r="3149" spans="1:26" hidden="1" x14ac:dyDescent="0.25">
      <c r="A3149" s="10" t="str">
        <f t="shared" si="49"/>
        <v>2016Kern1-in-2October PeakPGE19</v>
      </c>
      <c r="B3149" s="10" t="s">
        <v>57</v>
      </c>
      <c r="C3149" s="10" t="s">
        <v>11</v>
      </c>
      <c r="D3149" s="10" t="s">
        <v>6</v>
      </c>
      <c r="E3149" s="10" t="s">
        <v>9</v>
      </c>
      <c r="F3149">
        <v>19</v>
      </c>
      <c r="G3149">
        <v>2.6652131080627441</v>
      </c>
      <c r="H3149">
        <v>2.8811366558074951</v>
      </c>
      <c r="I3149">
        <v>86.75</v>
      </c>
      <c r="J3149">
        <v>0.11742977052927017</v>
      </c>
      <c r="K3149">
        <v>8707</v>
      </c>
      <c r="L3149">
        <v>8391.8300844000005</v>
      </c>
      <c r="M3149">
        <v>-0.21592353284358978</v>
      </c>
      <c r="N3149">
        <v>-0.36642152070999146</v>
      </c>
      <c r="O3149">
        <v>-0.27750369906425476</v>
      </c>
      <c r="P3149">
        <v>-0.21592353284358978</v>
      </c>
      <c r="Q3149">
        <v>-0.1543433666229248</v>
      </c>
      <c r="R3149">
        <v>-6.5425537526607513E-2</v>
      </c>
      <c r="S3149" t="s">
        <v>38</v>
      </c>
      <c r="Z3149" s="3"/>
    </row>
    <row r="3150" spans="1:26" hidden="1" x14ac:dyDescent="0.25">
      <c r="A3150" s="10" t="str">
        <f t="shared" si="49"/>
        <v>2016Kern1-in-10October PeakCAISO20</v>
      </c>
      <c r="B3150" s="10" t="s">
        <v>57</v>
      </c>
      <c r="C3150" s="10" t="s">
        <v>11</v>
      </c>
      <c r="D3150" s="10" t="s">
        <v>6</v>
      </c>
      <c r="E3150" s="10" t="s">
        <v>1</v>
      </c>
      <c r="F3150">
        <v>20</v>
      </c>
      <c r="G3150">
        <v>2.9067020416259766</v>
      </c>
      <c r="H3150">
        <v>3.2083065509796143</v>
      </c>
      <c r="I3150">
        <v>88.875</v>
      </c>
      <c r="J3150">
        <v>7.6294809579849243E-2</v>
      </c>
      <c r="K3150">
        <v>8707</v>
      </c>
      <c r="L3150">
        <v>8391.8300844000005</v>
      </c>
      <c r="M3150">
        <v>-0.30160447955131531</v>
      </c>
      <c r="N3150">
        <v>-0.39938390254974365</v>
      </c>
      <c r="O3150">
        <v>-0.34161347150802612</v>
      </c>
      <c r="P3150">
        <v>-0.30160447955131531</v>
      </c>
      <c r="Q3150">
        <v>-0.26159548759460449</v>
      </c>
      <c r="R3150">
        <v>-0.20382505655288696</v>
      </c>
      <c r="S3150" t="s">
        <v>39</v>
      </c>
      <c r="Z3150" s="3"/>
    </row>
    <row r="3151" spans="1:26" hidden="1" x14ac:dyDescent="0.25">
      <c r="A3151" s="10" t="str">
        <f t="shared" si="49"/>
        <v>2016Kern1-in-2October PeakCAISO20</v>
      </c>
      <c r="B3151" s="10" t="s">
        <v>57</v>
      </c>
      <c r="C3151" s="10" t="s">
        <v>11</v>
      </c>
      <c r="D3151" s="10" t="s">
        <v>6</v>
      </c>
      <c r="E3151" s="10" t="s">
        <v>9</v>
      </c>
      <c r="F3151">
        <v>20</v>
      </c>
      <c r="G3151">
        <v>2.4750909805297852</v>
      </c>
      <c r="H3151">
        <v>2.6720387935638428</v>
      </c>
      <c r="I3151">
        <v>81.75</v>
      </c>
      <c r="J3151">
        <v>7.6294809579849243E-2</v>
      </c>
      <c r="K3151">
        <v>8707</v>
      </c>
      <c r="L3151">
        <v>8391.8300844000005</v>
      </c>
      <c r="M3151">
        <v>-0.19694778323173523</v>
      </c>
      <c r="N3151">
        <v>-0.29472720623016357</v>
      </c>
      <c r="O3151">
        <v>-0.23695677518844604</v>
      </c>
      <c r="P3151">
        <v>-0.19694778323173523</v>
      </c>
      <c r="Q3151">
        <v>-0.15693879127502441</v>
      </c>
      <c r="R3151">
        <v>-9.9168352782726288E-2</v>
      </c>
      <c r="S3151" t="s">
        <v>39</v>
      </c>
      <c r="Z3151" s="3"/>
    </row>
    <row r="3152" spans="1:26" hidden="1" x14ac:dyDescent="0.25">
      <c r="A3152" s="10" t="str">
        <f t="shared" si="49"/>
        <v>2016Kern1-in-2October PeakPGE20</v>
      </c>
      <c r="B3152" s="10" t="s">
        <v>57</v>
      </c>
      <c r="C3152" s="10" t="s">
        <v>11</v>
      </c>
      <c r="D3152" s="10" t="s">
        <v>6</v>
      </c>
      <c r="E3152" s="10" t="s">
        <v>9</v>
      </c>
      <c r="F3152">
        <v>20</v>
      </c>
      <c r="G3152">
        <v>2.5617213249206543</v>
      </c>
      <c r="H3152">
        <v>2.7796459197998047</v>
      </c>
      <c r="I3152">
        <v>82.5</v>
      </c>
      <c r="J3152">
        <v>7.6294809579849243E-2</v>
      </c>
      <c r="K3152">
        <v>8707</v>
      </c>
      <c r="L3152">
        <v>8391.8300844000005</v>
      </c>
      <c r="M3152">
        <v>-0.21792465448379517</v>
      </c>
      <c r="N3152">
        <v>-0.31570407748222351</v>
      </c>
      <c r="O3152">
        <v>-0.25793364644050598</v>
      </c>
      <c r="P3152">
        <v>-0.21792465448379517</v>
      </c>
      <c r="Q3152">
        <v>-0.17791566252708435</v>
      </c>
      <c r="R3152">
        <v>-0.12014522403478622</v>
      </c>
      <c r="S3152" t="s">
        <v>38</v>
      </c>
      <c r="Z3152" s="3"/>
    </row>
    <row r="3153" spans="1:26" hidden="1" x14ac:dyDescent="0.25">
      <c r="A3153" s="10" t="str">
        <f t="shared" si="49"/>
        <v>2016Kern1-in-10October PeakPGE20</v>
      </c>
      <c r="B3153" s="10" t="s">
        <v>57</v>
      </c>
      <c r="C3153" s="10" t="s">
        <v>11</v>
      </c>
      <c r="D3153" s="10" t="s">
        <v>6</v>
      </c>
      <c r="E3153" s="10" t="s">
        <v>1</v>
      </c>
      <c r="F3153">
        <v>20</v>
      </c>
      <c r="G3153">
        <v>2.8019757270812988</v>
      </c>
      <c r="H3153">
        <v>3.0793375968933105</v>
      </c>
      <c r="I3153">
        <v>87.5</v>
      </c>
      <c r="J3153">
        <v>7.6294809579849243E-2</v>
      </c>
      <c r="K3153">
        <v>8707</v>
      </c>
      <c r="L3153">
        <v>8391.8300844000005</v>
      </c>
      <c r="M3153">
        <v>-0.27736175060272217</v>
      </c>
      <c r="N3153">
        <v>-0.37514117360115051</v>
      </c>
      <c r="O3153">
        <v>-0.31737074255943298</v>
      </c>
      <c r="P3153">
        <v>-0.27736175060272217</v>
      </c>
      <c r="Q3153">
        <v>-0.23735275864601135</v>
      </c>
      <c r="R3153">
        <v>-0.17958232760429382</v>
      </c>
      <c r="S3153" t="s">
        <v>38</v>
      </c>
      <c r="Z3153" s="3"/>
    </row>
    <row r="3154" spans="1:26" hidden="1" x14ac:dyDescent="0.25">
      <c r="A3154" s="10" t="str">
        <f t="shared" si="49"/>
        <v>2016Kern1-in-2October PeakCAISO21</v>
      </c>
      <c r="B3154" s="10" t="s">
        <v>57</v>
      </c>
      <c r="C3154" s="10" t="s">
        <v>11</v>
      </c>
      <c r="D3154" s="10" t="s">
        <v>6</v>
      </c>
      <c r="E3154" s="10" t="s">
        <v>9</v>
      </c>
      <c r="F3154">
        <v>21</v>
      </c>
      <c r="G3154">
        <v>2.3355512619018555</v>
      </c>
      <c r="H3154">
        <v>2.4369871616363525</v>
      </c>
      <c r="I3154">
        <v>77.875</v>
      </c>
      <c r="J3154">
        <v>7.6630406081676483E-2</v>
      </c>
      <c r="K3154">
        <v>8707</v>
      </c>
      <c r="L3154">
        <v>8391.8300844000005</v>
      </c>
      <c r="M3154">
        <v>-0.10143592953681946</v>
      </c>
      <c r="N3154">
        <v>-0.19964545965194702</v>
      </c>
      <c r="O3154">
        <v>-0.14162091910839081</v>
      </c>
      <c r="P3154">
        <v>-0.10143592953681946</v>
      </c>
      <c r="Q3154">
        <v>-6.1250943690538406E-2</v>
      </c>
      <c r="R3154">
        <v>-3.2264010515064001E-3</v>
      </c>
      <c r="S3154" t="s">
        <v>39</v>
      </c>
      <c r="Z3154" s="3"/>
    </row>
    <row r="3155" spans="1:26" hidden="1" x14ac:dyDescent="0.25">
      <c r="A3155" s="10" t="str">
        <f t="shared" si="49"/>
        <v>2016Kern1-in-10October PeakCAISO21</v>
      </c>
      <c r="B3155" s="10" t="s">
        <v>57</v>
      </c>
      <c r="C3155" s="10" t="s">
        <v>11</v>
      </c>
      <c r="D3155" s="10" t="s">
        <v>6</v>
      </c>
      <c r="E3155" s="10" t="s">
        <v>1</v>
      </c>
      <c r="F3155">
        <v>21</v>
      </c>
      <c r="G3155">
        <v>2.7428290843963623</v>
      </c>
      <c r="H3155">
        <v>2.937516450881958</v>
      </c>
      <c r="I3155">
        <v>85.375</v>
      </c>
      <c r="J3155">
        <v>7.6630406081676483E-2</v>
      </c>
      <c r="K3155">
        <v>8707</v>
      </c>
      <c r="L3155">
        <v>8391.8300844000005</v>
      </c>
      <c r="M3155">
        <v>-0.19468729197978973</v>
      </c>
      <c r="N3155">
        <v>-0.2928968071937561</v>
      </c>
      <c r="O3155">
        <v>-0.23487228155136108</v>
      </c>
      <c r="P3155">
        <v>-0.19468729197978973</v>
      </c>
      <c r="Q3155">
        <v>-0.15450230240821838</v>
      </c>
      <c r="R3155">
        <v>-9.647776186466217E-2</v>
      </c>
      <c r="S3155" t="s">
        <v>39</v>
      </c>
      <c r="Z3155" s="3"/>
    </row>
    <row r="3156" spans="1:26" hidden="1" x14ac:dyDescent="0.25">
      <c r="A3156" s="10" t="str">
        <f t="shared" si="49"/>
        <v>2016Kern1-in-2October PeakPGE21</v>
      </c>
      <c r="B3156" s="10" t="s">
        <v>57</v>
      </c>
      <c r="C3156" s="10" t="s">
        <v>11</v>
      </c>
      <c r="D3156" s="10" t="s">
        <v>6</v>
      </c>
      <c r="E3156" s="10" t="s">
        <v>9</v>
      </c>
      <c r="F3156">
        <v>21</v>
      </c>
      <c r="G3156">
        <v>2.4172976016998291</v>
      </c>
      <c r="H3156">
        <v>2.5371921062469482</v>
      </c>
      <c r="I3156">
        <v>79.375</v>
      </c>
      <c r="J3156">
        <v>7.6630406081676483E-2</v>
      </c>
      <c r="K3156">
        <v>8707</v>
      </c>
      <c r="L3156">
        <v>8391.8300844000005</v>
      </c>
      <c r="M3156">
        <v>-0.11989445239305496</v>
      </c>
      <c r="N3156">
        <v>-0.21810397505760193</v>
      </c>
      <c r="O3156">
        <v>-0.16007943451404572</v>
      </c>
      <c r="P3156">
        <v>-0.11989445239305496</v>
      </c>
      <c r="Q3156">
        <v>-7.9709470272064209E-2</v>
      </c>
      <c r="R3156">
        <v>-2.1684924140572548E-2</v>
      </c>
      <c r="S3156" t="s">
        <v>38</v>
      </c>
      <c r="Z3156" s="3"/>
    </row>
    <row r="3157" spans="1:26" hidden="1" x14ac:dyDescent="0.25">
      <c r="A3157" s="10" t="str">
        <f t="shared" si="49"/>
        <v>2016Kern1-in-10October PeakPGE21</v>
      </c>
      <c r="B3157" s="10" t="s">
        <v>57</v>
      </c>
      <c r="C3157" s="10" t="s">
        <v>11</v>
      </c>
      <c r="D3157" s="10" t="s">
        <v>6</v>
      </c>
      <c r="E3157" s="10" t="s">
        <v>1</v>
      </c>
      <c r="F3157">
        <v>21</v>
      </c>
      <c r="G3157">
        <v>2.6440069675445557</v>
      </c>
      <c r="H3157">
        <v>2.8191115856170654</v>
      </c>
      <c r="I3157">
        <v>82.875</v>
      </c>
      <c r="J3157">
        <v>7.6630406081676483E-2</v>
      </c>
      <c r="K3157">
        <v>8707</v>
      </c>
      <c r="L3157">
        <v>8391.8300844000005</v>
      </c>
      <c r="M3157">
        <v>-0.17510463297367096</v>
      </c>
      <c r="N3157">
        <v>-0.27331414818763733</v>
      </c>
      <c r="O3157">
        <v>-0.21528962254524231</v>
      </c>
      <c r="P3157">
        <v>-0.17510463297367096</v>
      </c>
      <c r="Q3157">
        <v>-0.13491964340209961</v>
      </c>
      <c r="R3157">
        <v>-7.6895102858543396E-2</v>
      </c>
      <c r="S3157" t="s">
        <v>38</v>
      </c>
      <c r="Z3157" s="3"/>
    </row>
    <row r="3158" spans="1:26" hidden="1" x14ac:dyDescent="0.25">
      <c r="A3158" s="10" t="str">
        <f t="shared" si="49"/>
        <v>2016Kern1-in-2October PeakCAISO22</v>
      </c>
      <c r="B3158" s="10" t="s">
        <v>57</v>
      </c>
      <c r="C3158" s="10" t="s">
        <v>11</v>
      </c>
      <c r="D3158" s="10" t="s">
        <v>6</v>
      </c>
      <c r="E3158" s="10" t="s">
        <v>9</v>
      </c>
      <c r="F3158">
        <v>22</v>
      </c>
      <c r="G3158">
        <v>2.1165127754211426</v>
      </c>
      <c r="H3158">
        <v>2.1551311016082764</v>
      </c>
      <c r="I3158">
        <v>74.625</v>
      </c>
      <c r="J3158">
        <v>6.3674606382846832E-2</v>
      </c>
      <c r="K3158">
        <v>8707</v>
      </c>
      <c r="L3158">
        <v>8391.8300844000005</v>
      </c>
      <c r="M3158">
        <v>-3.86183001101017E-2</v>
      </c>
      <c r="N3158">
        <v>-0.12022367864847183</v>
      </c>
      <c r="O3158">
        <v>-7.2009265422821045E-2</v>
      </c>
      <c r="P3158">
        <v>-3.86183001101017E-2</v>
      </c>
      <c r="Q3158">
        <v>-5.227336660027504E-3</v>
      </c>
      <c r="R3158">
        <v>4.2987074702978134E-2</v>
      </c>
      <c r="S3158" t="s">
        <v>39</v>
      </c>
      <c r="Z3158" s="3"/>
    </row>
    <row r="3159" spans="1:26" hidden="1" x14ac:dyDescent="0.25">
      <c r="A3159" s="10" t="str">
        <f t="shared" si="49"/>
        <v>2016Kern1-in-10October PeakCAISO22</v>
      </c>
      <c r="B3159" s="10" t="s">
        <v>57</v>
      </c>
      <c r="C3159" s="10" t="s">
        <v>11</v>
      </c>
      <c r="D3159" s="10" t="s">
        <v>6</v>
      </c>
      <c r="E3159" s="10" t="s">
        <v>1</v>
      </c>
      <c r="F3159">
        <v>22</v>
      </c>
      <c r="G3159">
        <v>2.4855945110321045</v>
      </c>
      <c r="H3159">
        <v>2.6054227352142334</v>
      </c>
      <c r="I3159">
        <v>83.75</v>
      </c>
      <c r="J3159">
        <v>6.3674606382846832E-2</v>
      </c>
      <c r="K3159">
        <v>8707</v>
      </c>
      <c r="L3159">
        <v>8391.8300844000005</v>
      </c>
      <c r="M3159">
        <v>-0.11982815712690353</v>
      </c>
      <c r="N3159">
        <v>-0.20143353939056396</v>
      </c>
      <c r="O3159">
        <v>-0.15321911871433258</v>
      </c>
      <c r="P3159">
        <v>-0.11982815712690353</v>
      </c>
      <c r="Q3159">
        <v>-8.6437195539474487E-2</v>
      </c>
      <c r="R3159">
        <v>-3.82227823138237E-2</v>
      </c>
      <c r="S3159" t="s">
        <v>39</v>
      </c>
      <c r="Z3159" s="3"/>
    </row>
    <row r="3160" spans="1:26" hidden="1" x14ac:dyDescent="0.25">
      <c r="A3160" s="10" t="str">
        <f t="shared" si="49"/>
        <v>2016Kern1-in-2October PeakPGE22</v>
      </c>
      <c r="B3160" s="10" t="s">
        <v>57</v>
      </c>
      <c r="C3160" s="10" t="s">
        <v>11</v>
      </c>
      <c r="D3160" s="10" t="s">
        <v>6</v>
      </c>
      <c r="E3160" s="10" t="s">
        <v>9</v>
      </c>
      <c r="F3160">
        <v>22</v>
      </c>
      <c r="G3160">
        <v>2.1905925273895264</v>
      </c>
      <c r="H3160">
        <v>2.2455136775970459</v>
      </c>
      <c r="I3160">
        <v>76.375</v>
      </c>
      <c r="J3160">
        <v>6.3674606382846832E-2</v>
      </c>
      <c r="K3160">
        <v>8707</v>
      </c>
      <c r="L3160">
        <v>8391.8300844000005</v>
      </c>
      <c r="M3160">
        <v>-5.4921187460422516E-2</v>
      </c>
      <c r="N3160">
        <v>-0.13652656972408295</v>
      </c>
      <c r="O3160">
        <v>-8.8312149047851563E-2</v>
      </c>
      <c r="P3160">
        <v>-5.4921187460422516E-2</v>
      </c>
      <c r="Q3160">
        <v>-2.153022401034832E-2</v>
      </c>
      <c r="R3160">
        <v>2.6684187352657318E-2</v>
      </c>
      <c r="S3160" t="s">
        <v>38</v>
      </c>
      <c r="Z3160" s="3"/>
    </row>
    <row r="3161" spans="1:26" hidden="1" x14ac:dyDescent="0.25">
      <c r="A3161" s="10" t="str">
        <f t="shared" si="49"/>
        <v>2016Kern1-in-10October PeakPGE22</v>
      </c>
      <c r="B3161" s="10" t="s">
        <v>57</v>
      </c>
      <c r="C3161" s="10" t="s">
        <v>11</v>
      </c>
      <c r="D3161" s="10" t="s">
        <v>6</v>
      </c>
      <c r="E3161" s="10" t="s">
        <v>1</v>
      </c>
      <c r="F3161">
        <v>22</v>
      </c>
      <c r="G3161">
        <v>2.3960402011871338</v>
      </c>
      <c r="H3161">
        <v>2.5026578903198242</v>
      </c>
      <c r="I3161">
        <v>80</v>
      </c>
      <c r="J3161">
        <v>6.3674606382846832E-2</v>
      </c>
      <c r="K3161">
        <v>8707</v>
      </c>
      <c r="L3161">
        <v>8391.8300844000005</v>
      </c>
      <c r="M3161">
        <v>-0.10661765933036804</v>
      </c>
      <c r="N3161">
        <v>-0.18822303414344788</v>
      </c>
      <c r="O3161">
        <v>-0.14000862836837769</v>
      </c>
      <c r="P3161">
        <v>-0.10661765933036804</v>
      </c>
      <c r="Q3161">
        <v>-7.3226697742938995E-2</v>
      </c>
      <c r="R3161">
        <v>-2.5012284517288208E-2</v>
      </c>
      <c r="S3161" t="s">
        <v>38</v>
      </c>
      <c r="Z3161" s="3"/>
    </row>
    <row r="3162" spans="1:26" hidden="1" x14ac:dyDescent="0.25">
      <c r="A3162" s="10" t="str">
        <f t="shared" si="49"/>
        <v>2016Kern1-in-2October PeakCAISO23</v>
      </c>
      <c r="B3162" s="10" t="s">
        <v>57</v>
      </c>
      <c r="C3162" s="10" t="s">
        <v>11</v>
      </c>
      <c r="D3162" s="10" t="s">
        <v>6</v>
      </c>
      <c r="E3162" s="10" t="s">
        <v>9</v>
      </c>
      <c r="F3162">
        <v>23</v>
      </c>
      <c r="G3162">
        <v>1.7827098369598389</v>
      </c>
      <c r="H3162">
        <v>1.8140910863876343</v>
      </c>
      <c r="I3162">
        <v>71.625</v>
      </c>
      <c r="J3162">
        <v>5.8387260884046555E-2</v>
      </c>
      <c r="K3162">
        <v>8707</v>
      </c>
      <c r="L3162">
        <v>8391.8300844000005</v>
      </c>
      <c r="M3162">
        <v>-3.1381275504827499E-2</v>
      </c>
      <c r="N3162">
        <v>-0.10621038824319839</v>
      </c>
      <c r="O3162">
        <v>-6.1999555677175522E-2</v>
      </c>
      <c r="P3162">
        <v>-3.1381275504827499E-2</v>
      </c>
      <c r="Q3162">
        <v>-7.6299591455608606E-4</v>
      </c>
      <c r="R3162">
        <v>4.3447837233543396E-2</v>
      </c>
      <c r="S3162" t="s">
        <v>39</v>
      </c>
      <c r="Z3162" s="3"/>
    </row>
    <row r="3163" spans="1:26" hidden="1" x14ac:dyDescent="0.25">
      <c r="A3163" s="10" t="str">
        <f t="shared" si="49"/>
        <v>2016Kern1-in-10October PeakCAISO23</v>
      </c>
      <c r="B3163" s="10" t="s">
        <v>57</v>
      </c>
      <c r="C3163" s="10" t="s">
        <v>11</v>
      </c>
      <c r="D3163" s="10" t="s">
        <v>6</v>
      </c>
      <c r="E3163" s="10" t="s">
        <v>1</v>
      </c>
      <c r="F3163">
        <v>23</v>
      </c>
      <c r="G3163">
        <v>2.0935821533203125</v>
      </c>
      <c r="H3163">
        <v>2.1769952774047852</v>
      </c>
      <c r="I3163">
        <v>81</v>
      </c>
      <c r="J3163">
        <v>5.8387260884046555E-2</v>
      </c>
      <c r="K3163">
        <v>8707</v>
      </c>
      <c r="L3163">
        <v>8391.8300844000005</v>
      </c>
      <c r="M3163">
        <v>-8.3413094282150269E-2</v>
      </c>
      <c r="N3163">
        <v>-0.15824221074581146</v>
      </c>
      <c r="O3163">
        <v>-0.11403137445449829</v>
      </c>
      <c r="P3163">
        <v>-8.3413094282150269E-2</v>
      </c>
      <c r="Q3163">
        <v>-5.2794814109802246E-2</v>
      </c>
      <c r="R3163">
        <v>-8.5839806124567986E-3</v>
      </c>
      <c r="S3163" t="s">
        <v>39</v>
      </c>
      <c r="Z3163" s="3"/>
    </row>
    <row r="3164" spans="1:26" hidden="1" x14ac:dyDescent="0.25">
      <c r="A3164" s="10" t="str">
        <f t="shared" si="49"/>
        <v>2016Kern1-in-2October PeakPGE23</v>
      </c>
      <c r="B3164" s="10" t="s">
        <v>57</v>
      </c>
      <c r="C3164" s="10" t="s">
        <v>11</v>
      </c>
      <c r="D3164" s="10" t="s">
        <v>6</v>
      </c>
      <c r="E3164" s="10" t="s">
        <v>9</v>
      </c>
      <c r="F3164">
        <v>23</v>
      </c>
      <c r="G3164">
        <v>1.8451062440872192</v>
      </c>
      <c r="H3164">
        <v>1.8863160610198975</v>
      </c>
      <c r="I3164">
        <v>73.875</v>
      </c>
      <c r="J3164">
        <v>5.8387260884046555E-2</v>
      </c>
      <c r="K3164">
        <v>8707</v>
      </c>
      <c r="L3164">
        <v>8391.8300844000005</v>
      </c>
      <c r="M3164">
        <v>-4.1209820657968521E-2</v>
      </c>
      <c r="N3164">
        <v>-0.11603893339633942</v>
      </c>
      <c r="O3164">
        <v>-7.1828097105026245E-2</v>
      </c>
      <c r="P3164">
        <v>-4.1209820657968521E-2</v>
      </c>
      <c r="Q3164">
        <v>-1.0591541416943073E-2</v>
      </c>
      <c r="R3164">
        <v>3.3619292080402374E-2</v>
      </c>
      <c r="S3164" t="s">
        <v>38</v>
      </c>
      <c r="Z3164" s="3"/>
    </row>
    <row r="3165" spans="1:26" hidden="1" x14ac:dyDescent="0.25">
      <c r="A3165" s="10" t="str">
        <f t="shared" si="49"/>
        <v>2016Kern1-in-10October PeakPGE23</v>
      </c>
      <c r="B3165" s="10" t="s">
        <v>57</v>
      </c>
      <c r="C3165" s="10" t="s">
        <v>11</v>
      </c>
      <c r="D3165" s="10" t="s">
        <v>6</v>
      </c>
      <c r="E3165" s="10" t="s">
        <v>1</v>
      </c>
      <c r="F3165">
        <v>23</v>
      </c>
      <c r="G3165">
        <v>2.0181519985198975</v>
      </c>
      <c r="H3165">
        <v>2.091541051864624</v>
      </c>
      <c r="I3165">
        <v>77.25</v>
      </c>
      <c r="J3165">
        <v>5.8387260884046555E-2</v>
      </c>
      <c r="K3165">
        <v>8707</v>
      </c>
      <c r="L3165">
        <v>8391.8300844000005</v>
      </c>
      <c r="M3165">
        <v>-7.3389165103435516E-2</v>
      </c>
      <c r="N3165">
        <v>-0.14821827411651611</v>
      </c>
      <c r="O3165">
        <v>-0.10400744527578354</v>
      </c>
      <c r="P3165">
        <v>-7.3389165103435516E-2</v>
      </c>
      <c r="Q3165">
        <v>-4.2770884931087494E-2</v>
      </c>
      <c r="R3165">
        <v>1.4399484498426318E-3</v>
      </c>
      <c r="S3165" t="s">
        <v>38</v>
      </c>
      <c r="Z3165" s="3"/>
    </row>
    <row r="3166" spans="1:26" hidden="1" x14ac:dyDescent="0.25">
      <c r="A3166" s="10" t="str">
        <f t="shared" si="49"/>
        <v>2016Kern1-in-2October PeakCAISO24</v>
      </c>
      <c r="B3166" s="10" t="s">
        <v>57</v>
      </c>
      <c r="C3166" s="10" t="s">
        <v>11</v>
      </c>
      <c r="D3166" s="10" t="s">
        <v>6</v>
      </c>
      <c r="E3166" s="10" t="s">
        <v>9</v>
      </c>
      <c r="F3166">
        <v>24</v>
      </c>
      <c r="G3166">
        <v>1.4565267562866211</v>
      </c>
      <c r="H3166">
        <v>1.4821299314498901</v>
      </c>
      <c r="I3166">
        <v>69.625</v>
      </c>
      <c r="J3166">
        <v>4.4309847056865692E-2</v>
      </c>
      <c r="K3166">
        <v>8707</v>
      </c>
      <c r="L3166">
        <v>8391.8300844000005</v>
      </c>
      <c r="M3166">
        <v>-2.5603210553526878E-2</v>
      </c>
      <c r="N3166">
        <v>-8.2390710711479187E-2</v>
      </c>
      <c r="O3166">
        <v>-4.8839293420314789E-2</v>
      </c>
      <c r="P3166">
        <v>-2.5603210553526878E-2</v>
      </c>
      <c r="Q3166">
        <v>-2.3671267554163933E-3</v>
      </c>
      <c r="R3166">
        <v>3.118428960442543E-2</v>
      </c>
      <c r="S3166" t="s">
        <v>39</v>
      </c>
      <c r="Z3166" s="3"/>
    </row>
    <row r="3167" spans="1:26" hidden="1" x14ac:dyDescent="0.25">
      <c r="A3167" s="10" t="str">
        <f t="shared" si="49"/>
        <v>2016Kern1-in-10October PeakCAISO24</v>
      </c>
      <c r="B3167" s="10" t="s">
        <v>57</v>
      </c>
      <c r="C3167" s="10" t="s">
        <v>11</v>
      </c>
      <c r="D3167" s="10" t="s">
        <v>6</v>
      </c>
      <c r="E3167" s="10" t="s">
        <v>1</v>
      </c>
      <c r="F3167">
        <v>24</v>
      </c>
      <c r="G3167">
        <v>1.7105187177658081</v>
      </c>
      <c r="H3167">
        <v>1.7754276990890503</v>
      </c>
      <c r="I3167">
        <v>79</v>
      </c>
      <c r="J3167">
        <v>4.4309847056865692E-2</v>
      </c>
      <c r="K3167">
        <v>8707</v>
      </c>
      <c r="L3167">
        <v>8391.8300844000005</v>
      </c>
      <c r="M3167">
        <v>-6.4908936619758606E-2</v>
      </c>
      <c r="N3167">
        <v>-0.12169643491506577</v>
      </c>
      <c r="O3167">
        <v>-8.8145017623901367E-2</v>
      </c>
      <c r="P3167">
        <v>-6.4908936619758606E-2</v>
      </c>
      <c r="Q3167">
        <v>-4.1672851890325546E-2</v>
      </c>
      <c r="R3167">
        <v>-8.1214364618062973E-3</v>
      </c>
      <c r="S3167" t="s">
        <v>39</v>
      </c>
      <c r="Z3167" s="3"/>
    </row>
    <row r="3168" spans="1:26" hidden="1" x14ac:dyDescent="0.25">
      <c r="A3168" s="10" t="str">
        <f t="shared" si="49"/>
        <v>2016Kern1-in-2October PeakPGE24</v>
      </c>
      <c r="B3168" s="10" t="s">
        <v>57</v>
      </c>
      <c r="C3168" s="10" t="s">
        <v>11</v>
      </c>
      <c r="D3168" s="10" t="s">
        <v>6</v>
      </c>
      <c r="E3168" s="10" t="s">
        <v>9</v>
      </c>
      <c r="F3168">
        <v>24</v>
      </c>
      <c r="G3168">
        <v>1.5075064897537231</v>
      </c>
      <c r="H3168">
        <v>1.5409667491912842</v>
      </c>
      <c r="I3168">
        <v>71.875</v>
      </c>
      <c r="J3168">
        <v>4.4309847056865692E-2</v>
      </c>
      <c r="K3168">
        <v>8707</v>
      </c>
      <c r="L3168">
        <v>8391.8300844000005</v>
      </c>
      <c r="M3168">
        <v>-3.3460311591625214E-2</v>
      </c>
      <c r="N3168">
        <v>-9.0247809886932373E-2</v>
      </c>
      <c r="O3168">
        <v>-5.6696396321058273E-2</v>
      </c>
      <c r="P3168">
        <v>-3.3460311591625214E-2</v>
      </c>
      <c r="Q3168">
        <v>-1.0224227793514729E-2</v>
      </c>
      <c r="R3168">
        <v>2.3327188566327095E-2</v>
      </c>
      <c r="S3168" t="s">
        <v>38</v>
      </c>
      <c r="Z3168" s="3"/>
    </row>
    <row r="3169" spans="1:26" hidden="1" x14ac:dyDescent="0.25">
      <c r="A3169" s="10" t="str">
        <f t="shared" si="49"/>
        <v>2016Kern1-in-10October PeakPGE24</v>
      </c>
      <c r="B3169" s="10" t="s">
        <v>57</v>
      </c>
      <c r="C3169" s="10" t="s">
        <v>11</v>
      </c>
      <c r="D3169" s="10" t="s">
        <v>6</v>
      </c>
      <c r="E3169" s="10" t="s">
        <v>1</v>
      </c>
      <c r="F3169">
        <v>24</v>
      </c>
      <c r="G3169">
        <v>1.6488898992538452</v>
      </c>
      <c r="H3169">
        <v>1.7044720649719238</v>
      </c>
      <c r="I3169">
        <v>75.25</v>
      </c>
      <c r="J3169">
        <v>4.4309847056865692E-2</v>
      </c>
      <c r="K3169">
        <v>8707</v>
      </c>
      <c r="L3169">
        <v>8391.8300844000005</v>
      </c>
      <c r="M3169">
        <v>-5.5582113564014435E-2</v>
      </c>
      <c r="N3169">
        <v>-0.11236961185932159</v>
      </c>
      <c r="O3169">
        <v>-7.8818194568157196E-2</v>
      </c>
      <c r="P3169">
        <v>-5.5582113564014435E-2</v>
      </c>
      <c r="Q3169">
        <v>-3.2346028834581375E-2</v>
      </c>
      <c r="R3169">
        <v>1.205386477522552E-3</v>
      </c>
      <c r="S3169" t="s">
        <v>38</v>
      </c>
      <c r="Z3169" s="3"/>
    </row>
    <row r="3170" spans="1:26" hidden="1" x14ac:dyDescent="0.25">
      <c r="A3170" s="10" t="str">
        <f t="shared" si="49"/>
        <v>2016Kern1-in-2September PeakCAISO1</v>
      </c>
      <c r="B3170" s="10" t="s">
        <v>57</v>
      </c>
      <c r="C3170" s="10" t="s">
        <v>11</v>
      </c>
      <c r="D3170" s="10" t="s">
        <v>7</v>
      </c>
      <c r="E3170" s="10" t="s">
        <v>9</v>
      </c>
      <c r="F3170">
        <v>1</v>
      </c>
      <c r="G3170">
        <v>1.3593664169311523</v>
      </c>
      <c r="H3170">
        <v>1.3593664169311523</v>
      </c>
      <c r="I3170">
        <v>80.125</v>
      </c>
      <c r="J3170">
        <v>0</v>
      </c>
      <c r="K3170">
        <v>8707</v>
      </c>
      <c r="L3170">
        <v>8371.4227126000005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 t="s">
        <v>39</v>
      </c>
      <c r="Z3170" s="3"/>
    </row>
    <row r="3171" spans="1:26" hidden="1" x14ac:dyDescent="0.25">
      <c r="A3171" s="10" t="str">
        <f t="shared" si="49"/>
        <v>2016Kern1-in-10September PeakCAISO1</v>
      </c>
      <c r="B3171" s="10" t="s">
        <v>57</v>
      </c>
      <c r="C3171" s="10" t="s">
        <v>11</v>
      </c>
      <c r="D3171" s="10" t="s">
        <v>7</v>
      </c>
      <c r="E3171" s="10" t="s">
        <v>1</v>
      </c>
      <c r="F3171">
        <v>1</v>
      </c>
      <c r="G3171">
        <v>1.3825380802154541</v>
      </c>
      <c r="H3171">
        <v>1.3825380802154541</v>
      </c>
      <c r="I3171">
        <v>80</v>
      </c>
      <c r="J3171">
        <v>0</v>
      </c>
      <c r="K3171">
        <v>8707</v>
      </c>
      <c r="L3171">
        <v>8371.4227126000005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 t="s">
        <v>39</v>
      </c>
      <c r="Z3171" s="3"/>
    </row>
    <row r="3172" spans="1:26" hidden="1" x14ac:dyDescent="0.25">
      <c r="A3172" s="10" t="str">
        <f t="shared" si="49"/>
        <v>2016Kern1-in-2September PeakPGE1</v>
      </c>
      <c r="B3172" s="10" t="s">
        <v>57</v>
      </c>
      <c r="C3172" s="10" t="s">
        <v>11</v>
      </c>
      <c r="D3172" s="10" t="s">
        <v>7</v>
      </c>
      <c r="E3172" s="10" t="s">
        <v>9</v>
      </c>
      <c r="F3172">
        <v>1</v>
      </c>
      <c r="G3172">
        <v>1.4055355787277222</v>
      </c>
      <c r="H3172">
        <v>1.4055355787277222</v>
      </c>
      <c r="I3172">
        <v>81.25</v>
      </c>
      <c r="J3172">
        <v>0</v>
      </c>
      <c r="K3172">
        <v>8707</v>
      </c>
      <c r="L3172">
        <v>8371.4227126000005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 t="s">
        <v>38</v>
      </c>
      <c r="Z3172" s="3"/>
    </row>
    <row r="3173" spans="1:26" hidden="1" x14ac:dyDescent="0.25">
      <c r="A3173" s="10" t="str">
        <f t="shared" si="49"/>
        <v>2016Kern1-in-10September PeakPGE1</v>
      </c>
      <c r="B3173" s="10" t="s">
        <v>57</v>
      </c>
      <c r="C3173" s="10" t="s">
        <v>11</v>
      </c>
      <c r="D3173" s="10" t="s">
        <v>7</v>
      </c>
      <c r="E3173" s="10" t="s">
        <v>1</v>
      </c>
      <c r="F3173">
        <v>1</v>
      </c>
      <c r="G3173">
        <v>1.388113260269165</v>
      </c>
      <c r="H3173">
        <v>1.388113260269165</v>
      </c>
      <c r="I3173">
        <v>76.75</v>
      </c>
      <c r="J3173">
        <v>0</v>
      </c>
      <c r="K3173">
        <v>8707</v>
      </c>
      <c r="L3173">
        <v>8371.4227126000005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 t="s">
        <v>38</v>
      </c>
      <c r="Z3173" s="3"/>
    </row>
    <row r="3174" spans="1:26" hidden="1" x14ac:dyDescent="0.25">
      <c r="A3174" s="10" t="str">
        <f t="shared" si="49"/>
        <v>2016Kern1-in-2September PeakCAISO2</v>
      </c>
      <c r="B3174" s="10" t="s">
        <v>57</v>
      </c>
      <c r="C3174" s="10" t="s">
        <v>11</v>
      </c>
      <c r="D3174" s="10" t="s">
        <v>7</v>
      </c>
      <c r="E3174" s="10" t="s">
        <v>9</v>
      </c>
      <c r="F3174">
        <v>2</v>
      </c>
      <c r="G3174">
        <v>1.1640955209732056</v>
      </c>
      <c r="H3174">
        <v>1.1640955209732056</v>
      </c>
      <c r="I3174">
        <v>78</v>
      </c>
      <c r="J3174">
        <v>0</v>
      </c>
      <c r="K3174">
        <v>8707</v>
      </c>
      <c r="L3174">
        <v>8371.4227126000005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 t="s">
        <v>39</v>
      </c>
      <c r="Z3174" s="3"/>
    </row>
    <row r="3175" spans="1:26" hidden="1" x14ac:dyDescent="0.25">
      <c r="A3175" s="10" t="str">
        <f t="shared" si="49"/>
        <v>2016Kern1-in-10September PeakCAISO2</v>
      </c>
      <c r="B3175" s="10" t="s">
        <v>57</v>
      </c>
      <c r="C3175" s="10" t="s">
        <v>11</v>
      </c>
      <c r="D3175" s="10" t="s">
        <v>7</v>
      </c>
      <c r="E3175" s="10" t="s">
        <v>1</v>
      </c>
      <c r="F3175">
        <v>2</v>
      </c>
      <c r="G3175">
        <v>1.1839386224746704</v>
      </c>
      <c r="H3175">
        <v>1.1839386224746704</v>
      </c>
      <c r="I3175">
        <v>77.75</v>
      </c>
      <c r="J3175">
        <v>0</v>
      </c>
      <c r="K3175">
        <v>8707</v>
      </c>
      <c r="L3175">
        <v>8371.4227126000005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 t="s">
        <v>39</v>
      </c>
      <c r="Z3175" s="3"/>
    </row>
    <row r="3176" spans="1:26" hidden="1" x14ac:dyDescent="0.25">
      <c r="A3176" s="10" t="str">
        <f t="shared" si="49"/>
        <v>2016Kern1-in-10September PeakPGE2</v>
      </c>
      <c r="B3176" s="10" t="s">
        <v>57</v>
      </c>
      <c r="C3176" s="10" t="s">
        <v>11</v>
      </c>
      <c r="D3176" s="10" t="s">
        <v>7</v>
      </c>
      <c r="E3176" s="10" t="s">
        <v>1</v>
      </c>
      <c r="F3176">
        <v>2</v>
      </c>
      <c r="G3176">
        <v>1.1887129545211792</v>
      </c>
      <c r="H3176">
        <v>1.1887129545211792</v>
      </c>
      <c r="I3176">
        <v>75.875</v>
      </c>
      <c r="J3176">
        <v>0</v>
      </c>
      <c r="K3176">
        <v>8707</v>
      </c>
      <c r="L3176">
        <v>8371.4227126000005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 t="s">
        <v>38</v>
      </c>
      <c r="Z3176" s="3"/>
    </row>
    <row r="3177" spans="1:26" hidden="1" x14ac:dyDescent="0.25">
      <c r="A3177" s="10" t="str">
        <f t="shared" si="49"/>
        <v>2016Kern1-in-2September PeakPGE2</v>
      </c>
      <c r="B3177" s="10" t="s">
        <v>57</v>
      </c>
      <c r="C3177" s="10" t="s">
        <v>11</v>
      </c>
      <c r="D3177" s="10" t="s">
        <v>7</v>
      </c>
      <c r="E3177" s="10" t="s">
        <v>9</v>
      </c>
      <c r="F3177">
        <v>2</v>
      </c>
      <c r="G3177">
        <v>1.2036325931549072</v>
      </c>
      <c r="H3177">
        <v>1.2036325931549072</v>
      </c>
      <c r="I3177">
        <v>79</v>
      </c>
      <c r="J3177">
        <v>0</v>
      </c>
      <c r="K3177">
        <v>8707</v>
      </c>
      <c r="L3177">
        <v>8371.4227126000005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 t="s">
        <v>38</v>
      </c>
      <c r="Z3177" s="3"/>
    </row>
    <row r="3178" spans="1:26" hidden="1" x14ac:dyDescent="0.25">
      <c r="A3178" s="10" t="str">
        <f t="shared" si="49"/>
        <v>2016Kern1-in-2September PeakCAISO3</v>
      </c>
      <c r="B3178" s="10" t="s">
        <v>57</v>
      </c>
      <c r="C3178" s="10" t="s">
        <v>11</v>
      </c>
      <c r="D3178" s="10" t="s">
        <v>7</v>
      </c>
      <c r="E3178" s="10" t="s">
        <v>9</v>
      </c>
      <c r="F3178">
        <v>3</v>
      </c>
      <c r="G3178">
        <v>1.0175704956054687</v>
      </c>
      <c r="H3178">
        <v>1.0175704956054687</v>
      </c>
      <c r="I3178">
        <v>76.375</v>
      </c>
      <c r="J3178">
        <v>0</v>
      </c>
      <c r="K3178">
        <v>8707</v>
      </c>
      <c r="L3178">
        <v>8371.4227126000005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 t="s">
        <v>39</v>
      </c>
      <c r="Z3178" s="3"/>
    </row>
    <row r="3179" spans="1:26" hidden="1" x14ac:dyDescent="0.25">
      <c r="A3179" s="10" t="str">
        <f t="shared" si="49"/>
        <v>2016Kern1-in-10September PeakCAISO3</v>
      </c>
      <c r="B3179" s="10" t="s">
        <v>57</v>
      </c>
      <c r="C3179" s="10" t="s">
        <v>11</v>
      </c>
      <c r="D3179" s="10" t="s">
        <v>7</v>
      </c>
      <c r="E3179" s="10" t="s">
        <v>1</v>
      </c>
      <c r="F3179">
        <v>3</v>
      </c>
      <c r="G3179">
        <v>1.0349159240722656</v>
      </c>
      <c r="H3179">
        <v>1.0349159240722656</v>
      </c>
      <c r="I3179">
        <v>76.625</v>
      </c>
      <c r="J3179">
        <v>0</v>
      </c>
      <c r="K3179">
        <v>8707</v>
      </c>
      <c r="L3179">
        <v>8371.4227126000005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 t="s">
        <v>39</v>
      </c>
      <c r="Z3179" s="3"/>
    </row>
    <row r="3180" spans="1:26" hidden="1" x14ac:dyDescent="0.25">
      <c r="A3180" s="10" t="str">
        <f t="shared" si="49"/>
        <v>2016Kern1-in-10September PeakPGE3</v>
      </c>
      <c r="B3180" s="10" t="s">
        <v>57</v>
      </c>
      <c r="C3180" s="10" t="s">
        <v>11</v>
      </c>
      <c r="D3180" s="10" t="s">
        <v>7</v>
      </c>
      <c r="E3180" s="10" t="s">
        <v>1</v>
      </c>
      <c r="F3180">
        <v>3</v>
      </c>
      <c r="G3180">
        <v>1.0390893220901489</v>
      </c>
      <c r="H3180">
        <v>1.0390893220901489</v>
      </c>
      <c r="I3180">
        <v>75.375</v>
      </c>
      <c r="J3180">
        <v>0</v>
      </c>
      <c r="K3180">
        <v>8707</v>
      </c>
      <c r="L3180">
        <v>8371.4227126000005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 t="s">
        <v>38</v>
      </c>
      <c r="Z3180" s="3"/>
    </row>
    <row r="3181" spans="1:26" hidden="1" x14ac:dyDescent="0.25">
      <c r="A3181" s="10" t="str">
        <f t="shared" si="49"/>
        <v>2016Kern1-in-2September PeakPGE3</v>
      </c>
      <c r="B3181" s="10" t="s">
        <v>57</v>
      </c>
      <c r="C3181" s="10" t="s">
        <v>11</v>
      </c>
      <c r="D3181" s="10" t="s">
        <v>7</v>
      </c>
      <c r="E3181" s="10" t="s">
        <v>9</v>
      </c>
      <c r="F3181">
        <v>3</v>
      </c>
      <c r="G3181">
        <v>1.0521310567855835</v>
      </c>
      <c r="H3181">
        <v>1.0521310567855835</v>
      </c>
      <c r="I3181">
        <v>77.625</v>
      </c>
      <c r="J3181">
        <v>0</v>
      </c>
      <c r="K3181">
        <v>8707</v>
      </c>
      <c r="L3181">
        <v>8371.4227126000005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 t="s">
        <v>38</v>
      </c>
      <c r="Z3181" s="3"/>
    </row>
    <row r="3182" spans="1:26" hidden="1" x14ac:dyDescent="0.25">
      <c r="A3182" s="10" t="str">
        <f t="shared" si="49"/>
        <v>2016Kern1-in-10September PeakCAISO4</v>
      </c>
      <c r="B3182" s="10" t="s">
        <v>57</v>
      </c>
      <c r="C3182" s="10" t="s">
        <v>11</v>
      </c>
      <c r="D3182" s="10" t="s">
        <v>7</v>
      </c>
      <c r="E3182" s="10" t="s">
        <v>1</v>
      </c>
      <c r="F3182">
        <v>4</v>
      </c>
      <c r="G3182">
        <v>0.93604469299316406</v>
      </c>
      <c r="H3182">
        <v>0.93604469299316406</v>
      </c>
      <c r="I3182">
        <v>75.375</v>
      </c>
      <c r="J3182">
        <v>0</v>
      </c>
      <c r="K3182">
        <v>8707</v>
      </c>
      <c r="L3182">
        <v>8371.4227126000005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 t="s">
        <v>39</v>
      </c>
      <c r="Z3182" s="3"/>
    </row>
    <row r="3183" spans="1:26" hidden="1" x14ac:dyDescent="0.25">
      <c r="A3183" s="10" t="str">
        <f t="shared" si="49"/>
        <v>2016Kern1-in-2September PeakCAISO4</v>
      </c>
      <c r="B3183" s="10" t="s">
        <v>57</v>
      </c>
      <c r="C3183" s="10" t="s">
        <v>11</v>
      </c>
      <c r="D3183" s="10" t="s">
        <v>7</v>
      </c>
      <c r="E3183" s="10" t="s">
        <v>9</v>
      </c>
      <c r="F3183">
        <v>4</v>
      </c>
      <c r="G3183">
        <v>0.92035633325576782</v>
      </c>
      <c r="H3183">
        <v>0.92035633325576782</v>
      </c>
      <c r="I3183">
        <v>75.125</v>
      </c>
      <c r="J3183">
        <v>0</v>
      </c>
      <c r="K3183">
        <v>8707</v>
      </c>
      <c r="L3183">
        <v>8371.4227126000005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 t="s">
        <v>39</v>
      </c>
      <c r="Z3183" s="3"/>
    </row>
    <row r="3184" spans="1:26" hidden="1" x14ac:dyDescent="0.25">
      <c r="A3184" s="10" t="str">
        <f t="shared" si="49"/>
        <v>2016Kern1-in-10September PeakPGE4</v>
      </c>
      <c r="B3184" s="10" t="s">
        <v>57</v>
      </c>
      <c r="C3184" s="10" t="s">
        <v>11</v>
      </c>
      <c r="D3184" s="10" t="s">
        <v>7</v>
      </c>
      <c r="E3184" s="10" t="s">
        <v>1</v>
      </c>
      <c r="F3184">
        <v>4</v>
      </c>
      <c r="G3184">
        <v>0.9398193359375</v>
      </c>
      <c r="H3184">
        <v>0.9398193359375</v>
      </c>
      <c r="I3184">
        <v>74.25</v>
      </c>
      <c r="J3184">
        <v>0</v>
      </c>
      <c r="K3184">
        <v>8707</v>
      </c>
      <c r="L3184">
        <v>8371.4227126000005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 t="s">
        <v>38</v>
      </c>
      <c r="Z3184" s="3"/>
    </row>
    <row r="3185" spans="1:26" hidden="1" x14ac:dyDescent="0.25">
      <c r="A3185" s="10" t="str">
        <f t="shared" si="49"/>
        <v>2016Kern1-in-2September PeakPGE4</v>
      </c>
      <c r="B3185" s="10" t="s">
        <v>57</v>
      </c>
      <c r="C3185" s="10" t="s">
        <v>11</v>
      </c>
      <c r="D3185" s="10" t="s">
        <v>7</v>
      </c>
      <c r="E3185" s="10" t="s">
        <v>9</v>
      </c>
      <c r="F3185">
        <v>4</v>
      </c>
      <c r="G3185">
        <v>0.9516150951385498</v>
      </c>
      <c r="H3185">
        <v>0.9516150951385498</v>
      </c>
      <c r="I3185">
        <v>75.75</v>
      </c>
      <c r="J3185">
        <v>0</v>
      </c>
      <c r="K3185">
        <v>8707</v>
      </c>
      <c r="L3185">
        <v>8371.4227126000005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 t="s">
        <v>38</v>
      </c>
      <c r="Z3185" s="3"/>
    </row>
    <row r="3186" spans="1:26" hidden="1" x14ac:dyDescent="0.25">
      <c r="A3186" s="10" t="str">
        <f t="shared" si="49"/>
        <v>2016Kern1-in-10September PeakCAISO5</v>
      </c>
      <c r="B3186" s="10" t="s">
        <v>57</v>
      </c>
      <c r="C3186" s="10" t="s">
        <v>11</v>
      </c>
      <c r="D3186" s="10" t="s">
        <v>7</v>
      </c>
      <c r="E3186" s="10" t="s">
        <v>1</v>
      </c>
      <c r="F3186">
        <v>5</v>
      </c>
      <c r="G3186">
        <v>0.883217453956604</v>
      </c>
      <c r="H3186">
        <v>0.883217453956604</v>
      </c>
      <c r="I3186">
        <v>74.125</v>
      </c>
      <c r="J3186">
        <v>0</v>
      </c>
      <c r="K3186">
        <v>8707</v>
      </c>
      <c r="L3186">
        <v>8371.4227126000005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 t="s">
        <v>39</v>
      </c>
      <c r="Z3186" s="3"/>
    </row>
    <row r="3187" spans="1:26" hidden="1" x14ac:dyDescent="0.25">
      <c r="A3187" s="10" t="str">
        <f t="shared" si="49"/>
        <v>2016Kern1-in-2September PeakCAISO5</v>
      </c>
      <c r="B3187" s="10" t="s">
        <v>57</v>
      </c>
      <c r="C3187" s="10" t="s">
        <v>11</v>
      </c>
      <c r="D3187" s="10" t="s">
        <v>7</v>
      </c>
      <c r="E3187" s="10" t="s">
        <v>9</v>
      </c>
      <c r="F3187">
        <v>5</v>
      </c>
      <c r="G3187">
        <v>0.86841446161270142</v>
      </c>
      <c r="H3187">
        <v>0.86841446161270142</v>
      </c>
      <c r="I3187">
        <v>73.25</v>
      </c>
      <c r="J3187">
        <v>0</v>
      </c>
      <c r="K3187">
        <v>8707</v>
      </c>
      <c r="L3187">
        <v>8371.4227126000005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 t="s">
        <v>39</v>
      </c>
      <c r="Z3187" s="3"/>
    </row>
    <row r="3188" spans="1:26" hidden="1" x14ac:dyDescent="0.25">
      <c r="A3188" s="10" t="str">
        <f t="shared" si="49"/>
        <v>2016Kern1-in-10September PeakPGE5</v>
      </c>
      <c r="B3188" s="10" t="s">
        <v>57</v>
      </c>
      <c r="C3188" s="10" t="s">
        <v>11</v>
      </c>
      <c r="D3188" s="10" t="s">
        <v>7</v>
      </c>
      <c r="E3188" s="10" t="s">
        <v>1</v>
      </c>
      <c r="F3188">
        <v>5</v>
      </c>
      <c r="G3188">
        <v>0.8867790699005127</v>
      </c>
      <c r="H3188">
        <v>0.8867790699005127</v>
      </c>
      <c r="I3188">
        <v>73.375</v>
      </c>
      <c r="J3188">
        <v>0</v>
      </c>
      <c r="K3188">
        <v>8707</v>
      </c>
      <c r="L3188">
        <v>8371.4227126000005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 t="s">
        <v>38</v>
      </c>
      <c r="Z3188" s="3"/>
    </row>
    <row r="3189" spans="1:26" hidden="1" x14ac:dyDescent="0.25">
      <c r="A3189" s="10" t="str">
        <f t="shared" si="49"/>
        <v>2016Kern1-in-2September PeakPGE5</v>
      </c>
      <c r="B3189" s="10" t="s">
        <v>57</v>
      </c>
      <c r="C3189" s="10" t="s">
        <v>11</v>
      </c>
      <c r="D3189" s="10" t="s">
        <v>7</v>
      </c>
      <c r="E3189" s="10" t="s">
        <v>9</v>
      </c>
      <c r="F3189">
        <v>5</v>
      </c>
      <c r="G3189">
        <v>0.89790910482406616</v>
      </c>
      <c r="H3189">
        <v>0.89790910482406616</v>
      </c>
      <c r="I3189">
        <v>74.75</v>
      </c>
      <c r="J3189">
        <v>0</v>
      </c>
      <c r="K3189">
        <v>8707</v>
      </c>
      <c r="L3189">
        <v>8371.4227126000005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 t="s">
        <v>38</v>
      </c>
      <c r="Z3189" s="3"/>
    </row>
    <row r="3190" spans="1:26" hidden="1" x14ac:dyDescent="0.25">
      <c r="A3190" s="10" t="str">
        <f t="shared" si="49"/>
        <v>2016Kern1-in-10September PeakCAISO6</v>
      </c>
      <c r="B3190" s="10" t="s">
        <v>57</v>
      </c>
      <c r="C3190" s="10" t="s">
        <v>11</v>
      </c>
      <c r="D3190" s="10" t="s">
        <v>7</v>
      </c>
      <c r="E3190" s="10" t="s">
        <v>1</v>
      </c>
      <c r="F3190">
        <v>6</v>
      </c>
      <c r="G3190">
        <v>0.86423683166503906</v>
      </c>
      <c r="H3190">
        <v>0.86423683166503906</v>
      </c>
      <c r="I3190">
        <v>73.125</v>
      </c>
      <c r="J3190">
        <v>0</v>
      </c>
      <c r="K3190">
        <v>8707</v>
      </c>
      <c r="L3190">
        <v>8371.4227126000005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 t="s">
        <v>39</v>
      </c>
      <c r="Z3190" s="3"/>
    </row>
    <row r="3191" spans="1:26" hidden="1" x14ac:dyDescent="0.25">
      <c r="A3191" s="10" t="str">
        <f t="shared" si="49"/>
        <v>2016Kern1-in-2September PeakCAISO6</v>
      </c>
      <c r="B3191" s="10" t="s">
        <v>57</v>
      </c>
      <c r="C3191" s="10" t="s">
        <v>11</v>
      </c>
      <c r="D3191" s="10" t="s">
        <v>7</v>
      </c>
      <c r="E3191" s="10" t="s">
        <v>9</v>
      </c>
      <c r="F3191">
        <v>6</v>
      </c>
      <c r="G3191">
        <v>0.84975200891494751</v>
      </c>
      <c r="H3191">
        <v>0.84975200891494751</v>
      </c>
      <c r="I3191">
        <v>72.25</v>
      </c>
      <c r="J3191">
        <v>0</v>
      </c>
      <c r="K3191">
        <v>8707</v>
      </c>
      <c r="L3191">
        <v>8371.4227126000005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 t="s">
        <v>39</v>
      </c>
      <c r="Z3191" s="3"/>
    </row>
    <row r="3192" spans="1:26" hidden="1" x14ac:dyDescent="0.25">
      <c r="A3192" s="10" t="str">
        <f t="shared" si="49"/>
        <v>2016Kern1-in-10September PeakPGE6</v>
      </c>
      <c r="B3192" s="10" t="s">
        <v>57</v>
      </c>
      <c r="C3192" s="10" t="s">
        <v>11</v>
      </c>
      <c r="D3192" s="10" t="s">
        <v>7</v>
      </c>
      <c r="E3192" s="10" t="s">
        <v>1</v>
      </c>
      <c r="F3192">
        <v>6</v>
      </c>
      <c r="G3192">
        <v>0.86772197484970093</v>
      </c>
      <c r="H3192">
        <v>0.86772197484970093</v>
      </c>
      <c r="I3192">
        <v>73</v>
      </c>
      <c r="J3192">
        <v>0</v>
      </c>
      <c r="K3192">
        <v>8707</v>
      </c>
      <c r="L3192">
        <v>8371.4227126000005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 t="s">
        <v>38</v>
      </c>
      <c r="Z3192" s="3"/>
    </row>
    <row r="3193" spans="1:26" hidden="1" x14ac:dyDescent="0.25">
      <c r="A3193" s="10" t="str">
        <f t="shared" si="49"/>
        <v>2016Kern1-in-2September PeakPGE6</v>
      </c>
      <c r="B3193" s="10" t="s">
        <v>57</v>
      </c>
      <c r="C3193" s="10" t="s">
        <v>11</v>
      </c>
      <c r="D3193" s="10" t="s">
        <v>7</v>
      </c>
      <c r="E3193" s="10" t="s">
        <v>9</v>
      </c>
      <c r="F3193">
        <v>6</v>
      </c>
      <c r="G3193">
        <v>0.87861281633377075</v>
      </c>
      <c r="H3193">
        <v>0.87861281633377075</v>
      </c>
      <c r="I3193">
        <v>73.75</v>
      </c>
      <c r="J3193">
        <v>0</v>
      </c>
      <c r="K3193">
        <v>8707</v>
      </c>
      <c r="L3193">
        <v>8371.4227126000005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 t="s">
        <v>38</v>
      </c>
      <c r="Z3193" s="3"/>
    </row>
    <row r="3194" spans="1:26" hidden="1" x14ac:dyDescent="0.25">
      <c r="A3194" s="10" t="str">
        <f t="shared" si="49"/>
        <v>2016Kern1-in-2September PeakCAISO7</v>
      </c>
      <c r="B3194" s="10" t="s">
        <v>57</v>
      </c>
      <c r="C3194" s="10" t="s">
        <v>11</v>
      </c>
      <c r="D3194" s="10" t="s">
        <v>7</v>
      </c>
      <c r="E3194" s="10" t="s">
        <v>9</v>
      </c>
      <c r="F3194">
        <v>7</v>
      </c>
      <c r="G3194">
        <v>0.88156592845916748</v>
      </c>
      <c r="H3194">
        <v>0.88156592845916748</v>
      </c>
      <c r="I3194">
        <v>71.625</v>
      </c>
      <c r="J3194">
        <v>0</v>
      </c>
      <c r="K3194">
        <v>8707</v>
      </c>
      <c r="L3194">
        <v>8371.4227126000005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 t="s">
        <v>39</v>
      </c>
      <c r="Z3194" s="3"/>
    </row>
    <row r="3195" spans="1:26" hidden="1" x14ac:dyDescent="0.25">
      <c r="A3195" s="10" t="str">
        <f t="shared" si="49"/>
        <v>2016Kern1-in-10September PeakCAISO7</v>
      </c>
      <c r="B3195" s="10" t="s">
        <v>57</v>
      </c>
      <c r="C3195" s="10" t="s">
        <v>11</v>
      </c>
      <c r="D3195" s="10" t="s">
        <v>7</v>
      </c>
      <c r="E3195" s="10" t="s">
        <v>1</v>
      </c>
      <c r="F3195">
        <v>7</v>
      </c>
      <c r="G3195">
        <v>0.89659309387207031</v>
      </c>
      <c r="H3195">
        <v>0.89659309387207031</v>
      </c>
      <c r="I3195">
        <v>72.625</v>
      </c>
      <c r="J3195">
        <v>0</v>
      </c>
      <c r="K3195">
        <v>8707</v>
      </c>
      <c r="L3195">
        <v>8371.4227126000005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 t="s">
        <v>39</v>
      </c>
      <c r="Z3195" s="3"/>
    </row>
    <row r="3196" spans="1:26" hidden="1" x14ac:dyDescent="0.25">
      <c r="A3196" s="10" t="str">
        <f t="shared" si="49"/>
        <v>2016Kern1-in-10September PeakPGE7</v>
      </c>
      <c r="B3196" s="10" t="s">
        <v>57</v>
      </c>
      <c r="C3196" s="10" t="s">
        <v>11</v>
      </c>
      <c r="D3196" s="10" t="s">
        <v>7</v>
      </c>
      <c r="E3196" s="10" t="s">
        <v>1</v>
      </c>
      <c r="F3196">
        <v>7</v>
      </c>
      <c r="G3196">
        <v>0.90020865201950073</v>
      </c>
      <c r="H3196">
        <v>0.90020865201950073</v>
      </c>
      <c r="I3196">
        <v>72.125</v>
      </c>
      <c r="J3196">
        <v>0</v>
      </c>
      <c r="K3196">
        <v>8707</v>
      </c>
      <c r="L3196">
        <v>8371.4227126000005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 t="s">
        <v>38</v>
      </c>
      <c r="Z3196" s="3"/>
    </row>
    <row r="3197" spans="1:26" hidden="1" x14ac:dyDescent="0.25">
      <c r="A3197" s="10" t="str">
        <f t="shared" si="49"/>
        <v>2016Kern1-in-2September PeakPGE7</v>
      </c>
      <c r="B3197" s="10" t="s">
        <v>57</v>
      </c>
      <c r="C3197" s="10" t="s">
        <v>11</v>
      </c>
      <c r="D3197" s="10" t="s">
        <v>7</v>
      </c>
      <c r="E3197" s="10" t="s">
        <v>9</v>
      </c>
      <c r="F3197">
        <v>7</v>
      </c>
      <c r="G3197">
        <v>0.911507248878479</v>
      </c>
      <c r="H3197">
        <v>0.911507248878479</v>
      </c>
      <c r="I3197">
        <v>72.375</v>
      </c>
      <c r="J3197">
        <v>0</v>
      </c>
      <c r="K3197">
        <v>8707</v>
      </c>
      <c r="L3197">
        <v>8371.4227126000005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 t="s">
        <v>38</v>
      </c>
      <c r="Z3197" s="3"/>
    </row>
    <row r="3198" spans="1:26" hidden="1" x14ac:dyDescent="0.25">
      <c r="A3198" s="10" t="str">
        <f t="shared" si="49"/>
        <v>2016Kern1-in-10September PeakCAISO8</v>
      </c>
      <c r="B3198" s="10" t="s">
        <v>57</v>
      </c>
      <c r="C3198" s="10" t="s">
        <v>11</v>
      </c>
      <c r="D3198" s="10" t="s">
        <v>7</v>
      </c>
      <c r="E3198" s="10" t="s">
        <v>1</v>
      </c>
      <c r="F3198">
        <v>8</v>
      </c>
      <c r="G3198">
        <v>0.90250945091247559</v>
      </c>
      <c r="H3198">
        <v>0.90250945091247559</v>
      </c>
      <c r="I3198">
        <v>75.25</v>
      </c>
      <c r="J3198">
        <v>0</v>
      </c>
      <c r="K3198">
        <v>8707</v>
      </c>
      <c r="L3198">
        <v>8371.4227126000005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 t="s">
        <v>39</v>
      </c>
      <c r="Z3198" s="3"/>
    </row>
    <row r="3199" spans="1:26" hidden="1" x14ac:dyDescent="0.25">
      <c r="A3199" s="10" t="str">
        <f t="shared" si="49"/>
        <v>2016Kern1-in-2September PeakCAISO8</v>
      </c>
      <c r="B3199" s="10" t="s">
        <v>57</v>
      </c>
      <c r="C3199" s="10" t="s">
        <v>11</v>
      </c>
      <c r="D3199" s="10" t="s">
        <v>7</v>
      </c>
      <c r="E3199" s="10" t="s">
        <v>9</v>
      </c>
      <c r="F3199">
        <v>8</v>
      </c>
      <c r="G3199">
        <v>0.88738316297531128</v>
      </c>
      <c r="H3199">
        <v>0.88738316297531128</v>
      </c>
      <c r="I3199">
        <v>73.25</v>
      </c>
      <c r="J3199">
        <v>0</v>
      </c>
      <c r="K3199">
        <v>8707</v>
      </c>
      <c r="L3199">
        <v>8371.4227126000005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 t="s">
        <v>39</v>
      </c>
      <c r="Z3199" s="3"/>
    </row>
    <row r="3200" spans="1:26" hidden="1" x14ac:dyDescent="0.25">
      <c r="A3200" s="10" t="str">
        <f t="shared" si="49"/>
        <v>2016Kern1-in-2September PeakPGE8</v>
      </c>
      <c r="B3200" s="10" t="s">
        <v>57</v>
      </c>
      <c r="C3200" s="10" t="s">
        <v>11</v>
      </c>
      <c r="D3200" s="10" t="s">
        <v>7</v>
      </c>
      <c r="E3200" s="10" t="s">
        <v>9</v>
      </c>
      <c r="F3200">
        <v>8</v>
      </c>
      <c r="G3200">
        <v>0.91752207279205322</v>
      </c>
      <c r="H3200">
        <v>0.91752207279205322</v>
      </c>
      <c r="I3200">
        <v>74.25</v>
      </c>
      <c r="J3200">
        <v>0</v>
      </c>
      <c r="K3200">
        <v>8707</v>
      </c>
      <c r="L3200">
        <v>8371.4227126000005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 t="s">
        <v>38</v>
      </c>
      <c r="Z3200" s="3"/>
    </row>
    <row r="3201" spans="1:26" hidden="1" x14ac:dyDescent="0.25">
      <c r="A3201" s="10" t="str">
        <f t="shared" si="49"/>
        <v>2016Kern1-in-10September PeakPGE8</v>
      </c>
      <c r="B3201" s="10" t="s">
        <v>57</v>
      </c>
      <c r="C3201" s="10" t="s">
        <v>11</v>
      </c>
      <c r="D3201" s="10" t="s">
        <v>7</v>
      </c>
      <c r="E3201" s="10" t="s">
        <v>1</v>
      </c>
      <c r="F3201">
        <v>8</v>
      </c>
      <c r="G3201">
        <v>0.90614891052246094</v>
      </c>
      <c r="H3201">
        <v>0.90614891052246094</v>
      </c>
      <c r="I3201">
        <v>73.25</v>
      </c>
      <c r="J3201">
        <v>0</v>
      </c>
      <c r="K3201">
        <v>8707</v>
      </c>
      <c r="L3201">
        <v>8371.4227126000005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 t="s">
        <v>38</v>
      </c>
      <c r="Z3201" s="3"/>
    </row>
    <row r="3202" spans="1:26" hidden="1" x14ac:dyDescent="0.25">
      <c r="A3202" s="10" t="str">
        <f t="shared" ref="A3202:A3265" si="50">CONCATENATE(B3202,C3202,E3202,D3202,S3202,F3202)</f>
        <v>2016Kern1-in-2September PeakCAISO9</v>
      </c>
      <c r="B3202" s="10" t="s">
        <v>57</v>
      </c>
      <c r="C3202" s="10" t="s">
        <v>11</v>
      </c>
      <c r="D3202" s="10" t="s">
        <v>7</v>
      </c>
      <c r="E3202" s="10" t="s">
        <v>9</v>
      </c>
      <c r="F3202">
        <v>9</v>
      </c>
      <c r="G3202">
        <v>0.88694673776626587</v>
      </c>
      <c r="H3202">
        <v>0.88694673776626587</v>
      </c>
      <c r="I3202">
        <v>77.875</v>
      </c>
      <c r="J3202">
        <v>0</v>
      </c>
      <c r="K3202">
        <v>8707</v>
      </c>
      <c r="L3202">
        <v>8371.4227126000005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 t="s">
        <v>39</v>
      </c>
      <c r="Z3202" s="3"/>
    </row>
    <row r="3203" spans="1:26" hidden="1" x14ac:dyDescent="0.25">
      <c r="A3203" s="10" t="str">
        <f t="shared" si="50"/>
        <v>2016Kern1-in-10September PeakCAISO9</v>
      </c>
      <c r="B3203" s="10" t="s">
        <v>57</v>
      </c>
      <c r="C3203" s="10" t="s">
        <v>11</v>
      </c>
      <c r="D3203" s="10" t="s">
        <v>7</v>
      </c>
      <c r="E3203" s="10" t="s">
        <v>1</v>
      </c>
      <c r="F3203">
        <v>9</v>
      </c>
      <c r="G3203">
        <v>0.90206557512283325</v>
      </c>
      <c r="H3203">
        <v>0.90206557512283325</v>
      </c>
      <c r="I3203">
        <v>79.875</v>
      </c>
      <c r="J3203">
        <v>0</v>
      </c>
      <c r="K3203">
        <v>8707</v>
      </c>
      <c r="L3203">
        <v>8371.4227126000005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 t="s">
        <v>39</v>
      </c>
      <c r="Z3203" s="3"/>
    </row>
    <row r="3204" spans="1:26" hidden="1" x14ac:dyDescent="0.25">
      <c r="A3204" s="10" t="str">
        <f t="shared" si="50"/>
        <v>2016Kern1-in-10September PeakPGE9</v>
      </c>
      <c r="B3204" s="10" t="s">
        <v>57</v>
      </c>
      <c r="C3204" s="10" t="s">
        <v>11</v>
      </c>
      <c r="D3204" s="10" t="s">
        <v>7</v>
      </c>
      <c r="E3204" s="10" t="s">
        <v>1</v>
      </c>
      <c r="F3204">
        <v>9</v>
      </c>
      <c r="G3204">
        <v>0.90570324659347534</v>
      </c>
      <c r="H3204">
        <v>0.90570324659347534</v>
      </c>
      <c r="I3204">
        <v>79.25</v>
      </c>
      <c r="J3204">
        <v>0</v>
      </c>
      <c r="K3204">
        <v>8707</v>
      </c>
      <c r="L3204">
        <v>8371.4227126000005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 t="s">
        <v>38</v>
      </c>
      <c r="Z3204" s="3"/>
    </row>
    <row r="3205" spans="1:26" hidden="1" x14ac:dyDescent="0.25">
      <c r="A3205" s="10" t="str">
        <f t="shared" si="50"/>
        <v>2016Kern1-in-2September PeakPGE9</v>
      </c>
      <c r="B3205" s="10" t="s">
        <v>57</v>
      </c>
      <c r="C3205" s="10" t="s">
        <v>11</v>
      </c>
      <c r="D3205" s="10" t="s">
        <v>7</v>
      </c>
      <c r="E3205" s="10" t="s">
        <v>9</v>
      </c>
      <c r="F3205">
        <v>9</v>
      </c>
      <c r="G3205">
        <v>0.91707080602645874</v>
      </c>
      <c r="H3205">
        <v>0.91707080602645874</v>
      </c>
      <c r="I3205">
        <v>79.25</v>
      </c>
      <c r="J3205">
        <v>0</v>
      </c>
      <c r="K3205">
        <v>8707</v>
      </c>
      <c r="L3205">
        <v>8371.4227126000005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 t="s">
        <v>38</v>
      </c>
      <c r="Z3205" s="3"/>
    </row>
    <row r="3206" spans="1:26" hidden="1" x14ac:dyDescent="0.25">
      <c r="A3206" s="10" t="str">
        <f t="shared" si="50"/>
        <v>2016Kern1-in-2September PeakCAISO10</v>
      </c>
      <c r="B3206" s="10" t="s">
        <v>57</v>
      </c>
      <c r="C3206" s="10" t="s">
        <v>11</v>
      </c>
      <c r="D3206" s="10" t="s">
        <v>7</v>
      </c>
      <c r="E3206" s="10" t="s">
        <v>9</v>
      </c>
      <c r="F3206">
        <v>10</v>
      </c>
      <c r="G3206">
        <v>0.98226439952850342</v>
      </c>
      <c r="H3206">
        <v>0.98226439952850342</v>
      </c>
      <c r="I3206">
        <v>82.75</v>
      </c>
      <c r="J3206">
        <v>0</v>
      </c>
      <c r="K3206">
        <v>8707</v>
      </c>
      <c r="L3206">
        <v>8371.4227126000005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 t="s">
        <v>39</v>
      </c>
      <c r="Z3206" s="3"/>
    </row>
    <row r="3207" spans="1:26" hidden="1" x14ac:dyDescent="0.25">
      <c r="A3207" s="10" t="str">
        <f t="shared" si="50"/>
        <v>2016Kern1-in-10September PeakCAISO10</v>
      </c>
      <c r="B3207" s="10" t="s">
        <v>57</v>
      </c>
      <c r="C3207" s="10" t="s">
        <v>11</v>
      </c>
      <c r="D3207" s="10" t="s">
        <v>7</v>
      </c>
      <c r="E3207" s="10" t="s">
        <v>1</v>
      </c>
      <c r="F3207">
        <v>10</v>
      </c>
      <c r="G3207">
        <v>0.99900799989700317</v>
      </c>
      <c r="H3207">
        <v>0.99900799989700317</v>
      </c>
      <c r="I3207">
        <v>85.5</v>
      </c>
      <c r="J3207">
        <v>0</v>
      </c>
      <c r="K3207">
        <v>8707</v>
      </c>
      <c r="L3207">
        <v>8371.4227126000005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 t="s">
        <v>39</v>
      </c>
      <c r="Z3207" s="3"/>
    </row>
    <row r="3208" spans="1:26" hidden="1" x14ac:dyDescent="0.25">
      <c r="A3208" s="10" t="str">
        <f t="shared" si="50"/>
        <v>2016Kern1-in-2September PeakPGE10</v>
      </c>
      <c r="B3208" s="10" t="s">
        <v>57</v>
      </c>
      <c r="C3208" s="10" t="s">
        <v>11</v>
      </c>
      <c r="D3208" s="10" t="s">
        <v>7</v>
      </c>
      <c r="E3208" s="10" t="s">
        <v>9</v>
      </c>
      <c r="F3208">
        <v>10</v>
      </c>
      <c r="G3208">
        <v>1.0156257152557373</v>
      </c>
      <c r="H3208">
        <v>1.0156257152557373</v>
      </c>
      <c r="I3208">
        <v>85</v>
      </c>
      <c r="J3208">
        <v>0</v>
      </c>
      <c r="K3208">
        <v>8707</v>
      </c>
      <c r="L3208">
        <v>8371.4227126000005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 t="s">
        <v>38</v>
      </c>
      <c r="Z3208" s="3"/>
    </row>
    <row r="3209" spans="1:26" hidden="1" x14ac:dyDescent="0.25">
      <c r="A3209" s="10" t="str">
        <f t="shared" si="50"/>
        <v>2016Kern1-in-10September PeakPGE10</v>
      </c>
      <c r="B3209" s="10" t="s">
        <v>57</v>
      </c>
      <c r="C3209" s="10" t="s">
        <v>11</v>
      </c>
      <c r="D3209" s="10" t="s">
        <v>7</v>
      </c>
      <c r="E3209" s="10" t="s">
        <v>1</v>
      </c>
      <c r="F3209">
        <v>10</v>
      </c>
      <c r="G3209">
        <v>1.0030366182327271</v>
      </c>
      <c r="H3209">
        <v>1.0030366182327271</v>
      </c>
      <c r="I3209">
        <v>84.875</v>
      </c>
      <c r="J3209">
        <v>0</v>
      </c>
      <c r="K3209">
        <v>8707</v>
      </c>
      <c r="L3209">
        <v>8371.4227126000005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 t="s">
        <v>38</v>
      </c>
      <c r="Z3209" s="3"/>
    </row>
    <row r="3210" spans="1:26" hidden="1" x14ac:dyDescent="0.25">
      <c r="A3210" s="10" t="str">
        <f t="shared" si="50"/>
        <v>2016Kern1-in-10September PeakCAISO11</v>
      </c>
      <c r="B3210" s="10" t="s">
        <v>57</v>
      </c>
      <c r="C3210" s="10" t="s">
        <v>11</v>
      </c>
      <c r="D3210" s="10" t="s">
        <v>7</v>
      </c>
      <c r="E3210" s="10" t="s">
        <v>1</v>
      </c>
      <c r="F3210">
        <v>11</v>
      </c>
      <c r="G3210">
        <v>1.1776822805404663</v>
      </c>
      <c r="H3210">
        <v>1.1776822805404663</v>
      </c>
      <c r="I3210">
        <v>89.125</v>
      </c>
      <c r="J3210">
        <v>0</v>
      </c>
      <c r="K3210">
        <v>8707</v>
      </c>
      <c r="L3210">
        <v>8371.4227126000005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 t="s">
        <v>39</v>
      </c>
      <c r="Z3210" s="3"/>
    </row>
    <row r="3211" spans="1:26" hidden="1" x14ac:dyDescent="0.25">
      <c r="A3211" s="10" t="str">
        <f t="shared" si="50"/>
        <v>2016Kern1-in-2September PeakCAISO11</v>
      </c>
      <c r="B3211" s="10" t="s">
        <v>57</v>
      </c>
      <c r="C3211" s="10" t="s">
        <v>11</v>
      </c>
      <c r="D3211" s="10" t="s">
        <v>7</v>
      </c>
      <c r="E3211" s="10" t="s">
        <v>9</v>
      </c>
      <c r="F3211">
        <v>11</v>
      </c>
      <c r="G3211">
        <v>1.1579439640045166</v>
      </c>
      <c r="H3211">
        <v>1.1579439640045166</v>
      </c>
      <c r="I3211">
        <v>86.5</v>
      </c>
      <c r="J3211">
        <v>0</v>
      </c>
      <c r="K3211">
        <v>8707</v>
      </c>
      <c r="L3211">
        <v>8371.4227126000005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 t="s">
        <v>39</v>
      </c>
      <c r="Z3211" s="3"/>
    </row>
    <row r="3212" spans="1:26" hidden="1" x14ac:dyDescent="0.25">
      <c r="A3212" s="10" t="str">
        <f t="shared" si="50"/>
        <v>2016Kern1-in-2September PeakPGE11</v>
      </c>
      <c r="B3212" s="10" t="s">
        <v>57</v>
      </c>
      <c r="C3212" s="10" t="s">
        <v>11</v>
      </c>
      <c r="D3212" s="10" t="s">
        <v>7</v>
      </c>
      <c r="E3212" s="10" t="s">
        <v>9</v>
      </c>
      <c r="F3212">
        <v>11</v>
      </c>
      <c r="G3212">
        <v>1.1972721815109253</v>
      </c>
      <c r="H3212">
        <v>1.1972721815109253</v>
      </c>
      <c r="I3212">
        <v>90.125</v>
      </c>
      <c r="J3212">
        <v>0</v>
      </c>
      <c r="K3212">
        <v>8707</v>
      </c>
      <c r="L3212">
        <v>8371.4227126000005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 t="s">
        <v>38</v>
      </c>
      <c r="Z3212" s="3"/>
    </row>
    <row r="3213" spans="1:26" hidden="1" x14ac:dyDescent="0.25">
      <c r="A3213" s="10" t="str">
        <f t="shared" si="50"/>
        <v>2016Kern1-in-10September PeakPGE11</v>
      </c>
      <c r="B3213" s="10" t="s">
        <v>57</v>
      </c>
      <c r="C3213" s="10" t="s">
        <v>11</v>
      </c>
      <c r="D3213" s="10" t="s">
        <v>7</v>
      </c>
      <c r="E3213" s="10" t="s">
        <v>1</v>
      </c>
      <c r="F3213">
        <v>11</v>
      </c>
      <c r="G3213">
        <v>1.1824313402175903</v>
      </c>
      <c r="H3213">
        <v>1.1824313402175903</v>
      </c>
      <c r="I3213">
        <v>90</v>
      </c>
      <c r="J3213">
        <v>0</v>
      </c>
      <c r="K3213">
        <v>8707</v>
      </c>
      <c r="L3213">
        <v>8371.4227126000005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 t="s">
        <v>38</v>
      </c>
      <c r="Z3213" s="3"/>
    </row>
    <row r="3214" spans="1:26" hidden="1" x14ac:dyDescent="0.25">
      <c r="A3214" s="10" t="str">
        <f t="shared" si="50"/>
        <v>2016Kern1-in-10September PeakCAISO12</v>
      </c>
      <c r="B3214" s="10" t="s">
        <v>57</v>
      </c>
      <c r="C3214" s="10" t="s">
        <v>11</v>
      </c>
      <c r="D3214" s="10" t="s">
        <v>7</v>
      </c>
      <c r="E3214" s="10" t="s">
        <v>1</v>
      </c>
      <c r="F3214">
        <v>12</v>
      </c>
      <c r="G3214">
        <v>1.4613168239593506</v>
      </c>
      <c r="H3214">
        <v>1.4613168239593506</v>
      </c>
      <c r="I3214">
        <v>92</v>
      </c>
      <c r="J3214">
        <v>0</v>
      </c>
      <c r="K3214">
        <v>8707</v>
      </c>
      <c r="L3214">
        <v>8371.4227126000005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 t="s">
        <v>39</v>
      </c>
      <c r="Z3214" s="3"/>
    </row>
    <row r="3215" spans="1:26" hidden="1" x14ac:dyDescent="0.25">
      <c r="A3215" s="10" t="str">
        <f t="shared" si="50"/>
        <v>2016Kern1-in-2September PeakCAISO12</v>
      </c>
      <c r="B3215" s="10" t="s">
        <v>57</v>
      </c>
      <c r="C3215" s="10" t="s">
        <v>11</v>
      </c>
      <c r="D3215" s="10" t="s">
        <v>7</v>
      </c>
      <c r="E3215" s="10" t="s">
        <v>9</v>
      </c>
      <c r="F3215">
        <v>12</v>
      </c>
      <c r="G3215">
        <v>1.4368247985839844</v>
      </c>
      <c r="H3215">
        <v>1.4368247985839844</v>
      </c>
      <c r="I3215">
        <v>89.875</v>
      </c>
      <c r="J3215">
        <v>0</v>
      </c>
      <c r="K3215">
        <v>8707</v>
      </c>
      <c r="L3215">
        <v>8371.4227126000005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 t="s">
        <v>39</v>
      </c>
      <c r="Z3215" s="3"/>
    </row>
    <row r="3216" spans="1:26" hidden="1" x14ac:dyDescent="0.25">
      <c r="A3216" s="10" t="str">
        <f t="shared" si="50"/>
        <v>2016Kern1-in-10September PeakPGE12</v>
      </c>
      <c r="B3216" s="10" t="s">
        <v>57</v>
      </c>
      <c r="C3216" s="10" t="s">
        <v>11</v>
      </c>
      <c r="D3216" s="10" t="s">
        <v>7</v>
      </c>
      <c r="E3216" s="10" t="s">
        <v>1</v>
      </c>
      <c r="F3216">
        <v>12</v>
      </c>
      <c r="G3216">
        <v>1.4672098159790039</v>
      </c>
      <c r="H3216">
        <v>1.4672098159790039</v>
      </c>
      <c r="I3216">
        <v>94.125</v>
      </c>
      <c r="J3216">
        <v>0</v>
      </c>
      <c r="K3216">
        <v>8707</v>
      </c>
      <c r="L3216">
        <v>8371.4227126000005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 t="s">
        <v>38</v>
      </c>
      <c r="Z3216" s="3"/>
    </row>
    <row r="3217" spans="1:26" hidden="1" x14ac:dyDescent="0.25">
      <c r="A3217" s="10" t="str">
        <f t="shared" si="50"/>
        <v>2016Kern1-in-2September PeakPGE12</v>
      </c>
      <c r="B3217" s="10" t="s">
        <v>57</v>
      </c>
      <c r="C3217" s="10" t="s">
        <v>11</v>
      </c>
      <c r="D3217" s="10" t="s">
        <v>7</v>
      </c>
      <c r="E3217" s="10" t="s">
        <v>9</v>
      </c>
      <c r="F3217">
        <v>12</v>
      </c>
      <c r="G3217">
        <v>1.4856247901916504</v>
      </c>
      <c r="H3217">
        <v>1.4856247901916504</v>
      </c>
      <c r="I3217">
        <v>93.25</v>
      </c>
      <c r="J3217">
        <v>0</v>
      </c>
      <c r="K3217">
        <v>8707</v>
      </c>
      <c r="L3217">
        <v>8371.4227126000005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 t="s">
        <v>38</v>
      </c>
      <c r="Z3217" s="3"/>
    </row>
    <row r="3218" spans="1:26" hidden="1" x14ac:dyDescent="0.25">
      <c r="A3218" s="10" t="str">
        <f t="shared" si="50"/>
        <v>2016Kern1-in-2September PeakCAISO13</v>
      </c>
      <c r="B3218" s="10" t="s">
        <v>57</v>
      </c>
      <c r="C3218" s="10" t="s">
        <v>11</v>
      </c>
      <c r="D3218" s="10" t="s">
        <v>7</v>
      </c>
      <c r="E3218" s="10" t="s">
        <v>9</v>
      </c>
      <c r="F3218">
        <v>13</v>
      </c>
      <c r="G3218">
        <v>1.7906394004821777</v>
      </c>
      <c r="H3218">
        <v>1.7906394004821777</v>
      </c>
      <c r="I3218">
        <v>93</v>
      </c>
      <c r="J3218">
        <v>0</v>
      </c>
      <c r="K3218">
        <v>8707</v>
      </c>
      <c r="L3218">
        <v>8371.4227126000005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 t="s">
        <v>39</v>
      </c>
      <c r="Z3218" s="3"/>
    </row>
    <row r="3219" spans="1:26" hidden="1" x14ac:dyDescent="0.25">
      <c r="A3219" s="10" t="str">
        <f t="shared" si="50"/>
        <v>2016Kern1-in-10September PeakCAISO13</v>
      </c>
      <c r="B3219" s="10" t="s">
        <v>57</v>
      </c>
      <c r="C3219" s="10" t="s">
        <v>11</v>
      </c>
      <c r="D3219" s="10" t="s">
        <v>7</v>
      </c>
      <c r="E3219" s="10" t="s">
        <v>1</v>
      </c>
      <c r="F3219">
        <v>13</v>
      </c>
      <c r="G3219">
        <v>1.8211624622344971</v>
      </c>
      <c r="H3219">
        <v>1.8211624622344971</v>
      </c>
      <c r="I3219">
        <v>94.375</v>
      </c>
      <c r="J3219">
        <v>0</v>
      </c>
      <c r="K3219">
        <v>8707</v>
      </c>
      <c r="L3219">
        <v>8371.4227126000005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 t="s">
        <v>39</v>
      </c>
      <c r="Z3219" s="3"/>
    </row>
    <row r="3220" spans="1:26" hidden="1" x14ac:dyDescent="0.25">
      <c r="A3220" s="10" t="str">
        <f t="shared" si="50"/>
        <v>2016Kern1-in-2September PeakPGE13</v>
      </c>
      <c r="B3220" s="10" t="s">
        <v>57</v>
      </c>
      <c r="C3220" s="10" t="s">
        <v>11</v>
      </c>
      <c r="D3220" s="10" t="s">
        <v>7</v>
      </c>
      <c r="E3220" s="10" t="s">
        <v>9</v>
      </c>
      <c r="F3220">
        <v>13</v>
      </c>
      <c r="G3220">
        <v>1.8514562845230103</v>
      </c>
      <c r="H3220">
        <v>1.8514562845230103</v>
      </c>
      <c r="I3220">
        <v>96.75</v>
      </c>
      <c r="J3220">
        <v>0</v>
      </c>
      <c r="K3220">
        <v>8707</v>
      </c>
      <c r="L3220">
        <v>8371.4227126000005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 t="s">
        <v>38</v>
      </c>
      <c r="Z3220" s="3"/>
    </row>
    <row r="3221" spans="1:26" hidden="1" x14ac:dyDescent="0.25">
      <c r="A3221" s="10" t="str">
        <f t="shared" si="50"/>
        <v>2016Kern1-in-10September PeakPGE13</v>
      </c>
      <c r="B3221" s="10" t="s">
        <v>57</v>
      </c>
      <c r="C3221" s="10" t="s">
        <v>11</v>
      </c>
      <c r="D3221" s="10" t="s">
        <v>7</v>
      </c>
      <c r="E3221" s="10" t="s">
        <v>1</v>
      </c>
      <c r="F3221">
        <v>13</v>
      </c>
      <c r="G3221">
        <v>1.8285064697265625</v>
      </c>
      <c r="H3221">
        <v>1.8285064697265625</v>
      </c>
      <c r="I3221">
        <v>97.375</v>
      </c>
      <c r="J3221">
        <v>0</v>
      </c>
      <c r="K3221">
        <v>8707</v>
      </c>
      <c r="L3221">
        <v>8371.4227126000005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 t="s">
        <v>38</v>
      </c>
      <c r="Z3221" s="3"/>
    </row>
    <row r="3222" spans="1:26" hidden="1" x14ac:dyDescent="0.25">
      <c r="A3222" s="10" t="str">
        <f t="shared" si="50"/>
        <v>2016Kern1-in-10September PeakCAISO14</v>
      </c>
      <c r="B3222" s="10" t="s">
        <v>57</v>
      </c>
      <c r="C3222" s="10" t="s">
        <v>11</v>
      </c>
      <c r="D3222" s="10" t="s">
        <v>7</v>
      </c>
      <c r="E3222" s="10" t="s">
        <v>1</v>
      </c>
      <c r="F3222">
        <v>14</v>
      </c>
      <c r="G3222">
        <v>2.1977076530456543</v>
      </c>
      <c r="H3222">
        <v>1.8660961389541626</v>
      </c>
      <c r="I3222">
        <v>96.75</v>
      </c>
      <c r="J3222">
        <v>0.10273714363574982</v>
      </c>
      <c r="K3222">
        <v>8707</v>
      </c>
      <c r="L3222">
        <v>8371.4227126000005</v>
      </c>
      <c r="M3222">
        <v>0.33161148428916931</v>
      </c>
      <c r="N3222">
        <v>0.19994355738162994</v>
      </c>
      <c r="O3222">
        <v>0.2777361273765564</v>
      </c>
      <c r="P3222">
        <v>0.33161148428916931</v>
      </c>
      <c r="Q3222">
        <v>0.38548684120178223</v>
      </c>
      <c r="R3222">
        <v>0.46327939629554749</v>
      </c>
      <c r="S3222" t="s">
        <v>39</v>
      </c>
      <c r="Z3222" s="3"/>
    </row>
    <row r="3223" spans="1:26" hidden="1" x14ac:dyDescent="0.25">
      <c r="A3223" s="10" t="str">
        <f t="shared" si="50"/>
        <v>2016Kern1-in-2September PeakCAISO14</v>
      </c>
      <c r="B3223" s="10" t="s">
        <v>57</v>
      </c>
      <c r="C3223" s="10" t="s">
        <v>11</v>
      </c>
      <c r="D3223" s="10" t="s">
        <v>7</v>
      </c>
      <c r="E3223" s="10" t="s">
        <v>9</v>
      </c>
      <c r="F3223">
        <v>14</v>
      </c>
      <c r="G3223">
        <v>2.1608734130859375</v>
      </c>
      <c r="H3223">
        <v>1.8493796586990356</v>
      </c>
      <c r="I3223">
        <v>95.75</v>
      </c>
      <c r="J3223">
        <v>0.10273714363574982</v>
      </c>
      <c r="K3223">
        <v>8707</v>
      </c>
      <c r="L3223">
        <v>8371.4227126000005</v>
      </c>
      <c r="M3223">
        <v>0.31149375438690186</v>
      </c>
      <c r="N3223">
        <v>0.17982582747936249</v>
      </c>
      <c r="O3223">
        <v>0.25761839747428894</v>
      </c>
      <c r="P3223">
        <v>0.31149375438690186</v>
      </c>
      <c r="Q3223">
        <v>0.36536911129951477</v>
      </c>
      <c r="R3223">
        <v>0.44316166639328003</v>
      </c>
      <c r="S3223" t="s">
        <v>39</v>
      </c>
      <c r="Z3223" s="3"/>
    </row>
    <row r="3224" spans="1:26" hidden="1" x14ac:dyDescent="0.25">
      <c r="A3224" s="10" t="str">
        <f t="shared" si="50"/>
        <v>2016Kern1-in-2September PeakPGE14</v>
      </c>
      <c r="B3224" s="10" t="s">
        <v>57</v>
      </c>
      <c r="C3224" s="10" t="s">
        <v>11</v>
      </c>
      <c r="D3224" s="10" t="s">
        <v>7</v>
      </c>
      <c r="E3224" s="10" t="s">
        <v>9</v>
      </c>
      <c r="F3224">
        <v>14</v>
      </c>
      <c r="G3224">
        <v>2.2342648506164551</v>
      </c>
      <c r="H3224">
        <v>1.8776381015777588</v>
      </c>
      <c r="I3224">
        <v>98.875</v>
      </c>
      <c r="J3224">
        <v>0.10273714363574982</v>
      </c>
      <c r="K3224">
        <v>8707</v>
      </c>
      <c r="L3224">
        <v>8371.4227126000005</v>
      </c>
      <c r="M3224">
        <v>0.35662680864334106</v>
      </c>
      <c r="N3224">
        <v>0.2249588817358017</v>
      </c>
      <c r="O3224">
        <v>0.30275145173072815</v>
      </c>
      <c r="P3224">
        <v>0.35662680864334106</v>
      </c>
      <c r="Q3224">
        <v>0.41050216555595398</v>
      </c>
      <c r="R3224">
        <v>0.48829472064971924</v>
      </c>
      <c r="S3224" t="s">
        <v>38</v>
      </c>
      <c r="Z3224" s="3"/>
    </row>
    <row r="3225" spans="1:26" hidden="1" x14ac:dyDescent="0.25">
      <c r="A3225" s="10" t="str">
        <f t="shared" si="50"/>
        <v>2016Kern1-in-10September PeakPGE14</v>
      </c>
      <c r="B3225" s="10" t="s">
        <v>57</v>
      </c>
      <c r="C3225" s="10" t="s">
        <v>11</v>
      </c>
      <c r="D3225" s="10" t="s">
        <v>7</v>
      </c>
      <c r="E3225" s="10" t="s">
        <v>1</v>
      </c>
      <c r="F3225">
        <v>14</v>
      </c>
      <c r="G3225">
        <v>2.2065699100494385</v>
      </c>
      <c r="H3225">
        <v>1.8544120788574219</v>
      </c>
      <c r="I3225">
        <v>99.375</v>
      </c>
      <c r="J3225">
        <v>0.10273714363574982</v>
      </c>
      <c r="K3225">
        <v>8707</v>
      </c>
      <c r="L3225">
        <v>8371.4227126000005</v>
      </c>
      <c r="M3225">
        <v>0.35215789079666138</v>
      </c>
      <c r="N3225">
        <v>0.22048996388912201</v>
      </c>
      <c r="O3225">
        <v>0.29828253388404846</v>
      </c>
      <c r="P3225">
        <v>0.35215789079666138</v>
      </c>
      <c r="Q3225">
        <v>0.40603324770927429</v>
      </c>
      <c r="R3225">
        <v>0.48382580280303955</v>
      </c>
      <c r="S3225" t="s">
        <v>38</v>
      </c>
      <c r="Z3225" s="3"/>
    </row>
    <row r="3226" spans="1:26" hidden="1" x14ac:dyDescent="0.25">
      <c r="A3226" s="10" t="str">
        <f t="shared" si="50"/>
        <v>2016Kern1-in-10September PeakCAISO15</v>
      </c>
      <c r="B3226" s="10" t="s">
        <v>57</v>
      </c>
      <c r="C3226" s="10" t="s">
        <v>11</v>
      </c>
      <c r="D3226" s="10" t="s">
        <v>7</v>
      </c>
      <c r="E3226" s="10" t="s">
        <v>1</v>
      </c>
      <c r="F3226">
        <v>15</v>
      </c>
      <c r="G3226">
        <v>2.4849119186401367</v>
      </c>
      <c r="H3226">
        <v>2.027094841003418</v>
      </c>
      <c r="I3226">
        <v>98.125</v>
      </c>
      <c r="J3226">
        <v>0.1230589896440506</v>
      </c>
      <c r="K3226">
        <v>8707</v>
      </c>
      <c r="L3226">
        <v>8371.4227126000005</v>
      </c>
      <c r="M3226">
        <v>0.45781713724136353</v>
      </c>
      <c r="N3226">
        <v>0.30010473728179932</v>
      </c>
      <c r="O3226">
        <v>0.39328500628471375</v>
      </c>
      <c r="P3226">
        <v>0.45781713724136353</v>
      </c>
      <c r="Q3226">
        <v>0.52234929800033569</v>
      </c>
      <c r="R3226">
        <v>0.61552953720092773</v>
      </c>
      <c r="S3226" t="s">
        <v>39</v>
      </c>
      <c r="Z3226" s="3"/>
    </row>
    <row r="3227" spans="1:26" hidden="1" x14ac:dyDescent="0.25">
      <c r="A3227" s="10" t="str">
        <f t="shared" si="50"/>
        <v>2016Kern1-in-2September PeakCAISO15</v>
      </c>
      <c r="B3227" s="10" t="s">
        <v>57</v>
      </c>
      <c r="C3227" s="10" t="s">
        <v>11</v>
      </c>
      <c r="D3227" s="10" t="s">
        <v>7</v>
      </c>
      <c r="E3227" s="10" t="s">
        <v>9</v>
      </c>
      <c r="F3227">
        <v>15</v>
      </c>
      <c r="G3227">
        <v>2.4432640075683594</v>
      </c>
      <c r="H3227">
        <v>2.0070114135742187</v>
      </c>
      <c r="I3227">
        <v>97.5</v>
      </c>
      <c r="J3227">
        <v>0.1230589896440506</v>
      </c>
      <c r="K3227">
        <v>8707</v>
      </c>
      <c r="L3227">
        <v>8371.4227126000005</v>
      </c>
      <c r="M3227">
        <v>0.43625268340110779</v>
      </c>
      <c r="N3227">
        <v>0.27854028344154358</v>
      </c>
      <c r="O3227">
        <v>0.37172055244445801</v>
      </c>
      <c r="P3227">
        <v>0.43625268340110779</v>
      </c>
      <c r="Q3227">
        <v>0.50078481435775757</v>
      </c>
      <c r="R3227">
        <v>0.59396511316299438</v>
      </c>
      <c r="S3227" t="s">
        <v>39</v>
      </c>
      <c r="Z3227" s="3"/>
    </row>
    <row r="3228" spans="1:26" hidden="1" x14ac:dyDescent="0.25">
      <c r="A3228" s="10" t="str">
        <f t="shared" si="50"/>
        <v>2016Kern1-in-2September PeakPGE15</v>
      </c>
      <c r="B3228" s="10" t="s">
        <v>57</v>
      </c>
      <c r="C3228" s="10" t="s">
        <v>11</v>
      </c>
      <c r="D3228" s="10" t="s">
        <v>7</v>
      </c>
      <c r="E3228" s="10" t="s">
        <v>9</v>
      </c>
      <c r="F3228">
        <v>15</v>
      </c>
      <c r="G3228">
        <v>2.5262465476989746</v>
      </c>
      <c r="H3228">
        <v>2.0341067314147949</v>
      </c>
      <c r="I3228">
        <v>100.625</v>
      </c>
      <c r="J3228">
        <v>0.1230589896440506</v>
      </c>
      <c r="K3228">
        <v>8707</v>
      </c>
      <c r="L3228">
        <v>8371.4227126000005</v>
      </c>
      <c r="M3228">
        <v>0.49213984608650208</v>
      </c>
      <c r="N3228">
        <v>0.33442744612693787</v>
      </c>
      <c r="O3228">
        <v>0.42760771512985229</v>
      </c>
      <c r="P3228">
        <v>0.49213984608650208</v>
      </c>
      <c r="Q3228">
        <v>0.55667197704315186</v>
      </c>
      <c r="R3228">
        <v>0.64985227584838867</v>
      </c>
      <c r="S3228" t="s">
        <v>38</v>
      </c>
      <c r="Z3228" s="3"/>
    </row>
    <row r="3229" spans="1:26" hidden="1" x14ac:dyDescent="0.25">
      <c r="A3229" s="10" t="str">
        <f t="shared" si="50"/>
        <v>2016Kern1-in-10September PeakPGE15</v>
      </c>
      <c r="B3229" s="10" t="s">
        <v>57</v>
      </c>
      <c r="C3229" s="10" t="s">
        <v>11</v>
      </c>
      <c r="D3229" s="10" t="s">
        <v>7</v>
      </c>
      <c r="E3229" s="10" t="s">
        <v>1</v>
      </c>
      <c r="F3229">
        <v>15</v>
      </c>
      <c r="G3229">
        <v>2.4949324131011963</v>
      </c>
      <c r="H3229">
        <v>2.0132472515106201</v>
      </c>
      <c r="I3229">
        <v>100.75</v>
      </c>
      <c r="J3229">
        <v>0.1230589896440506</v>
      </c>
      <c r="K3229">
        <v>8707</v>
      </c>
      <c r="L3229">
        <v>8371.4227126000005</v>
      </c>
      <c r="M3229">
        <v>0.48168516159057617</v>
      </c>
      <c r="N3229">
        <v>0.32397276163101196</v>
      </c>
      <c r="O3229">
        <v>0.41715303063392639</v>
      </c>
      <c r="P3229">
        <v>0.48168516159057617</v>
      </c>
      <c r="Q3229">
        <v>0.54621732234954834</v>
      </c>
      <c r="R3229">
        <v>0.63939756155014038</v>
      </c>
      <c r="S3229" t="s">
        <v>38</v>
      </c>
      <c r="Z3229" s="3"/>
    </row>
    <row r="3230" spans="1:26" hidden="1" x14ac:dyDescent="0.25">
      <c r="A3230" s="10" t="str">
        <f t="shared" si="50"/>
        <v>2016Kern1-in-2September PeakCAISO16</v>
      </c>
      <c r="B3230" s="10" t="s">
        <v>57</v>
      </c>
      <c r="C3230" s="10" t="s">
        <v>11</v>
      </c>
      <c r="D3230" s="10" t="s">
        <v>7</v>
      </c>
      <c r="E3230" s="10" t="s">
        <v>9</v>
      </c>
      <c r="F3230">
        <v>16</v>
      </c>
      <c r="G3230">
        <v>2.7440385818481445</v>
      </c>
      <c r="H3230">
        <v>2.175135612487793</v>
      </c>
      <c r="I3230">
        <v>99.125</v>
      </c>
      <c r="J3230">
        <v>0.15615223348140717</v>
      </c>
      <c r="K3230">
        <v>8707</v>
      </c>
      <c r="L3230">
        <v>8371.4227126000005</v>
      </c>
      <c r="M3230">
        <v>0.56890296936035156</v>
      </c>
      <c r="N3230">
        <v>0.36877825856208801</v>
      </c>
      <c r="O3230">
        <v>0.48701673746109009</v>
      </c>
      <c r="P3230">
        <v>0.56890296936035156</v>
      </c>
      <c r="Q3230">
        <v>0.65078920125961304</v>
      </c>
      <c r="R3230">
        <v>0.76902765035629272</v>
      </c>
      <c r="S3230" t="s">
        <v>39</v>
      </c>
      <c r="Z3230" s="3"/>
    </row>
    <row r="3231" spans="1:26" hidden="1" x14ac:dyDescent="0.25">
      <c r="A3231" s="10" t="str">
        <f t="shared" si="50"/>
        <v>2016Kern1-in-10September PeakCAISO16</v>
      </c>
      <c r="B3231" s="10" t="s">
        <v>57</v>
      </c>
      <c r="C3231" s="10" t="s">
        <v>11</v>
      </c>
      <c r="D3231" s="10" t="s">
        <v>7</v>
      </c>
      <c r="E3231" s="10" t="s">
        <v>1</v>
      </c>
      <c r="F3231">
        <v>16</v>
      </c>
      <c r="G3231">
        <v>2.7908134460449219</v>
      </c>
      <c r="H3231">
        <v>2.2211370468139648</v>
      </c>
      <c r="I3231">
        <v>98.75</v>
      </c>
      <c r="J3231">
        <v>0.15615223348140717</v>
      </c>
      <c r="K3231">
        <v>8707</v>
      </c>
      <c r="L3231">
        <v>8371.4227126000005</v>
      </c>
      <c r="M3231">
        <v>0.56967645883560181</v>
      </c>
      <c r="N3231">
        <v>0.36955174803733826</v>
      </c>
      <c r="O3231">
        <v>0.48779022693634033</v>
      </c>
      <c r="P3231">
        <v>0.56967645883560181</v>
      </c>
      <c r="Q3231">
        <v>0.65156269073486328</v>
      </c>
      <c r="R3231">
        <v>0.76980113983154297</v>
      </c>
      <c r="S3231" t="s">
        <v>39</v>
      </c>
      <c r="Z3231" s="3"/>
    </row>
    <row r="3232" spans="1:26" hidden="1" x14ac:dyDescent="0.25">
      <c r="A3232" s="10" t="str">
        <f t="shared" si="50"/>
        <v>2016Kern1-in-10September PeakPGE16</v>
      </c>
      <c r="B3232" s="10" t="s">
        <v>57</v>
      </c>
      <c r="C3232" s="10" t="s">
        <v>11</v>
      </c>
      <c r="D3232" s="10" t="s">
        <v>7</v>
      </c>
      <c r="E3232" s="10" t="s">
        <v>1</v>
      </c>
      <c r="F3232">
        <v>16</v>
      </c>
      <c r="G3232">
        <v>2.8020675182342529</v>
      </c>
      <c r="H3232">
        <v>2.1731052398681641</v>
      </c>
      <c r="I3232">
        <v>101.5</v>
      </c>
      <c r="J3232">
        <v>0.15615223348140717</v>
      </c>
      <c r="K3232">
        <v>8707</v>
      </c>
      <c r="L3232">
        <v>8371.4227126000005</v>
      </c>
      <c r="M3232">
        <v>0.62896227836608887</v>
      </c>
      <c r="N3232">
        <v>0.42883756756782532</v>
      </c>
      <c r="O3232">
        <v>0.54707604646682739</v>
      </c>
      <c r="P3232">
        <v>0.62896227836608887</v>
      </c>
      <c r="Q3232">
        <v>0.71084851026535034</v>
      </c>
      <c r="R3232">
        <v>0.82908695936203003</v>
      </c>
      <c r="S3232" t="s">
        <v>38</v>
      </c>
      <c r="Z3232" s="3"/>
    </row>
    <row r="3233" spans="1:26" hidden="1" x14ac:dyDescent="0.25">
      <c r="A3233" s="10" t="str">
        <f t="shared" si="50"/>
        <v>2016Kern1-in-2September PeakPGE16</v>
      </c>
      <c r="B3233" s="10" t="s">
        <v>57</v>
      </c>
      <c r="C3233" s="10" t="s">
        <v>11</v>
      </c>
      <c r="D3233" s="10" t="s">
        <v>7</v>
      </c>
      <c r="E3233" s="10" t="s">
        <v>9</v>
      </c>
      <c r="F3233">
        <v>16</v>
      </c>
      <c r="G3233">
        <v>2.8372366428375244</v>
      </c>
      <c r="H3233">
        <v>2.2043805122375488</v>
      </c>
      <c r="I3233">
        <v>101.375</v>
      </c>
      <c r="J3233">
        <v>0.15615223348140717</v>
      </c>
      <c r="K3233">
        <v>8707</v>
      </c>
      <c r="L3233">
        <v>8371.4227126000005</v>
      </c>
      <c r="M3233">
        <v>0.63285624980926514</v>
      </c>
      <c r="N3233">
        <v>0.43273153901100159</v>
      </c>
      <c r="O3233">
        <v>0.55097001791000366</v>
      </c>
      <c r="P3233">
        <v>0.63285624980926514</v>
      </c>
      <c r="Q3233">
        <v>0.71474248170852661</v>
      </c>
      <c r="R3233">
        <v>0.8329809308052063</v>
      </c>
      <c r="S3233" t="s">
        <v>38</v>
      </c>
      <c r="Z3233" s="3"/>
    </row>
    <row r="3234" spans="1:26" hidden="1" x14ac:dyDescent="0.25">
      <c r="A3234" s="10" t="str">
        <f t="shared" si="50"/>
        <v>2016Kern1-in-10September PeakCAISO17</v>
      </c>
      <c r="B3234" s="10" t="s">
        <v>57</v>
      </c>
      <c r="C3234" s="10" t="s">
        <v>11</v>
      </c>
      <c r="D3234" s="10" t="s">
        <v>7</v>
      </c>
      <c r="E3234" s="10" t="s">
        <v>1</v>
      </c>
      <c r="F3234">
        <v>17</v>
      </c>
      <c r="G3234">
        <v>3.0265629291534424</v>
      </c>
      <c r="H3234">
        <v>2.3587427139282227</v>
      </c>
      <c r="I3234">
        <v>99.125</v>
      </c>
      <c r="J3234">
        <v>0.16046801209449768</v>
      </c>
      <c r="K3234">
        <v>8707</v>
      </c>
      <c r="L3234">
        <v>8371.4227126000005</v>
      </c>
      <c r="M3234">
        <v>0.6678202748298645</v>
      </c>
      <c r="N3234">
        <v>0.46216446161270142</v>
      </c>
      <c r="O3234">
        <v>0.58367085456848145</v>
      </c>
      <c r="P3234">
        <v>0.6678202748298645</v>
      </c>
      <c r="Q3234">
        <v>0.75196969509124756</v>
      </c>
      <c r="R3234">
        <v>0.87347608804702759</v>
      </c>
      <c r="S3234" t="s">
        <v>39</v>
      </c>
      <c r="Z3234" s="3"/>
    </row>
    <row r="3235" spans="1:26" hidden="1" x14ac:dyDescent="0.25">
      <c r="A3235" s="10" t="str">
        <f t="shared" si="50"/>
        <v>2016Kern1-in-2September PeakCAISO17</v>
      </c>
      <c r="B3235" s="10" t="s">
        <v>57</v>
      </c>
      <c r="C3235" s="10" t="s">
        <v>11</v>
      </c>
      <c r="D3235" s="10" t="s">
        <v>7</v>
      </c>
      <c r="E3235" s="10" t="s">
        <v>9</v>
      </c>
      <c r="F3235">
        <v>17</v>
      </c>
      <c r="G3235">
        <v>2.9758369922637939</v>
      </c>
      <c r="H3235">
        <v>2.3171963691711426</v>
      </c>
      <c r="I3235">
        <v>99.5</v>
      </c>
      <c r="J3235">
        <v>0.16046801209449768</v>
      </c>
      <c r="K3235">
        <v>8707</v>
      </c>
      <c r="L3235">
        <v>8371.4227126000005</v>
      </c>
      <c r="M3235">
        <v>0.65864062309265137</v>
      </c>
      <c r="N3235">
        <v>0.45298480987548828</v>
      </c>
      <c r="O3235">
        <v>0.57449120283126831</v>
      </c>
      <c r="P3235">
        <v>0.65864062309265137</v>
      </c>
      <c r="Q3235">
        <v>0.74279004335403442</v>
      </c>
      <c r="R3235">
        <v>0.86429643630981445</v>
      </c>
      <c r="S3235" t="s">
        <v>39</v>
      </c>
      <c r="Z3235" s="3"/>
    </row>
    <row r="3236" spans="1:26" hidden="1" x14ac:dyDescent="0.25">
      <c r="A3236" s="10" t="str">
        <f t="shared" si="50"/>
        <v>2016Kern1-in-2September PeakPGE17</v>
      </c>
      <c r="B3236" s="10" t="s">
        <v>57</v>
      </c>
      <c r="C3236" s="10" t="s">
        <v>11</v>
      </c>
      <c r="D3236" s="10" t="s">
        <v>7</v>
      </c>
      <c r="E3236" s="10" t="s">
        <v>9</v>
      </c>
      <c r="F3236">
        <v>17</v>
      </c>
      <c r="G3236">
        <v>3.0769076347351074</v>
      </c>
      <c r="H3236">
        <v>2.3702926635742187</v>
      </c>
      <c r="I3236">
        <v>101</v>
      </c>
      <c r="J3236">
        <v>0.16046801209449768</v>
      </c>
      <c r="K3236">
        <v>8707</v>
      </c>
      <c r="L3236">
        <v>8371.4227126000005</v>
      </c>
      <c r="M3236">
        <v>0.70661503076553345</v>
      </c>
      <c r="N3236">
        <v>0.50095921754837036</v>
      </c>
      <c r="O3236">
        <v>0.62246561050415039</v>
      </c>
      <c r="P3236">
        <v>0.70661503076553345</v>
      </c>
      <c r="Q3236">
        <v>0.7907644510269165</v>
      </c>
      <c r="R3236">
        <v>0.91227084398269653</v>
      </c>
      <c r="S3236" t="s">
        <v>38</v>
      </c>
      <c r="Z3236" s="3"/>
    </row>
    <row r="3237" spans="1:26" hidden="1" x14ac:dyDescent="0.25">
      <c r="A3237" s="10" t="str">
        <f t="shared" si="50"/>
        <v>2016Kern1-in-10September PeakPGE17</v>
      </c>
      <c r="B3237" s="10" t="s">
        <v>57</v>
      </c>
      <c r="C3237" s="10" t="s">
        <v>11</v>
      </c>
      <c r="D3237" s="10" t="s">
        <v>7</v>
      </c>
      <c r="E3237" s="10" t="s">
        <v>1</v>
      </c>
      <c r="F3237">
        <v>17</v>
      </c>
      <c r="G3237">
        <v>3.0387678146362305</v>
      </c>
      <c r="H3237">
        <v>2.3394768238067627</v>
      </c>
      <c r="I3237">
        <v>101.25</v>
      </c>
      <c r="J3237">
        <v>0.16046801209449768</v>
      </c>
      <c r="K3237">
        <v>8707</v>
      </c>
      <c r="L3237">
        <v>8371.4227126000005</v>
      </c>
      <c r="M3237">
        <v>0.699290931224823</v>
      </c>
      <c r="N3237">
        <v>0.49363511800765991</v>
      </c>
      <c r="O3237">
        <v>0.61514151096343994</v>
      </c>
      <c r="P3237">
        <v>0.699290931224823</v>
      </c>
      <c r="Q3237">
        <v>0.78344035148620605</v>
      </c>
      <c r="R3237">
        <v>0.90494674444198608</v>
      </c>
      <c r="S3237" t="s">
        <v>38</v>
      </c>
      <c r="Z3237" s="3"/>
    </row>
    <row r="3238" spans="1:26" hidden="1" x14ac:dyDescent="0.25">
      <c r="A3238" s="10" t="str">
        <f t="shared" si="50"/>
        <v>2016Kern1-in-2September PeakCAISO18</v>
      </c>
      <c r="B3238" s="10" t="s">
        <v>57</v>
      </c>
      <c r="C3238" s="10" t="s">
        <v>11</v>
      </c>
      <c r="D3238" s="10" t="s">
        <v>7</v>
      </c>
      <c r="E3238" s="10" t="s">
        <v>9</v>
      </c>
      <c r="F3238">
        <v>18</v>
      </c>
      <c r="G3238">
        <v>3.1315023899078369</v>
      </c>
      <c r="H3238">
        <v>2.473057746887207</v>
      </c>
      <c r="I3238">
        <v>99.25</v>
      </c>
      <c r="J3238">
        <v>0.13599415123462677</v>
      </c>
      <c r="K3238">
        <v>8707</v>
      </c>
      <c r="L3238">
        <v>8371.4227126000005</v>
      </c>
      <c r="M3238">
        <v>0.65844476222991943</v>
      </c>
      <c r="N3238">
        <v>0.48415467143058777</v>
      </c>
      <c r="O3238">
        <v>0.58712941408157349</v>
      </c>
      <c r="P3238">
        <v>0.65844476222991943</v>
      </c>
      <c r="Q3238">
        <v>0.72976011037826538</v>
      </c>
      <c r="R3238">
        <v>0.83273488283157349</v>
      </c>
      <c r="S3238" t="s">
        <v>39</v>
      </c>
      <c r="Z3238" s="3"/>
    </row>
    <row r="3239" spans="1:26" hidden="1" x14ac:dyDescent="0.25">
      <c r="A3239" s="10" t="str">
        <f t="shared" si="50"/>
        <v>2016Kern1-in-10September PeakCAISO18</v>
      </c>
      <c r="B3239" s="10" t="s">
        <v>57</v>
      </c>
      <c r="C3239" s="10" t="s">
        <v>11</v>
      </c>
      <c r="D3239" s="10" t="s">
        <v>7</v>
      </c>
      <c r="E3239" s="10" t="s">
        <v>1</v>
      </c>
      <c r="F3239">
        <v>18</v>
      </c>
      <c r="G3239">
        <v>3.1848816871643066</v>
      </c>
      <c r="H3239">
        <v>2.5219078063964844</v>
      </c>
      <c r="I3239">
        <v>99</v>
      </c>
      <c r="J3239">
        <v>0.13599415123462677</v>
      </c>
      <c r="K3239">
        <v>8707</v>
      </c>
      <c r="L3239">
        <v>8371.4227126000005</v>
      </c>
      <c r="M3239">
        <v>0.66297394037246704</v>
      </c>
      <c r="N3239">
        <v>0.48868384957313538</v>
      </c>
      <c r="O3239">
        <v>0.59165859222412109</v>
      </c>
      <c r="P3239">
        <v>0.66297394037246704</v>
      </c>
      <c r="Q3239">
        <v>0.73428928852081299</v>
      </c>
      <c r="R3239">
        <v>0.83726406097412109</v>
      </c>
      <c r="S3239" t="s">
        <v>39</v>
      </c>
      <c r="Z3239" s="3"/>
    </row>
    <row r="3240" spans="1:26" hidden="1" x14ac:dyDescent="0.25">
      <c r="A3240" s="10" t="str">
        <f t="shared" si="50"/>
        <v>2016Kern1-in-2September PeakPGE18</v>
      </c>
      <c r="B3240" s="10" t="s">
        <v>57</v>
      </c>
      <c r="C3240" s="10" t="s">
        <v>11</v>
      </c>
      <c r="D3240" s="10" t="s">
        <v>7</v>
      </c>
      <c r="E3240" s="10" t="s">
        <v>9</v>
      </c>
      <c r="F3240">
        <v>18</v>
      </c>
      <c r="G3240">
        <v>3.2378599643707275</v>
      </c>
      <c r="H3240">
        <v>2.5274167060852051</v>
      </c>
      <c r="I3240">
        <v>101</v>
      </c>
      <c r="J3240">
        <v>0.13599415123462677</v>
      </c>
      <c r="K3240">
        <v>8707</v>
      </c>
      <c r="L3240">
        <v>8371.4227126000005</v>
      </c>
      <c r="M3240">
        <v>0.71044331789016724</v>
      </c>
      <c r="N3240">
        <v>0.53615319728851318</v>
      </c>
      <c r="O3240">
        <v>0.63912796974182129</v>
      </c>
      <c r="P3240">
        <v>0.71044331789016724</v>
      </c>
      <c r="Q3240">
        <v>0.78175866603851318</v>
      </c>
      <c r="R3240">
        <v>0.88473343849182129</v>
      </c>
      <c r="S3240" t="s">
        <v>38</v>
      </c>
      <c r="Z3240" s="3"/>
    </row>
    <row r="3241" spans="1:26" hidden="1" x14ac:dyDescent="0.25">
      <c r="A3241" s="10" t="str">
        <f t="shared" si="50"/>
        <v>2016Kern1-in-10September PeakPGE18</v>
      </c>
      <c r="B3241" s="10" t="s">
        <v>57</v>
      </c>
      <c r="C3241" s="10" t="s">
        <v>11</v>
      </c>
      <c r="D3241" s="10" t="s">
        <v>7</v>
      </c>
      <c r="E3241" s="10" t="s">
        <v>1</v>
      </c>
      <c r="F3241">
        <v>18</v>
      </c>
      <c r="G3241">
        <v>3.1977250576019287</v>
      </c>
      <c r="H3241">
        <v>2.5301220417022705</v>
      </c>
      <c r="I3241">
        <v>99.125</v>
      </c>
      <c r="J3241">
        <v>0.13599415123462677</v>
      </c>
      <c r="K3241">
        <v>8707</v>
      </c>
      <c r="L3241">
        <v>8371.4227126000005</v>
      </c>
      <c r="M3241">
        <v>0.66760307550430298</v>
      </c>
      <c r="N3241">
        <v>0.49331298470497131</v>
      </c>
      <c r="O3241">
        <v>0.59628772735595703</v>
      </c>
      <c r="P3241">
        <v>0.66760307550430298</v>
      </c>
      <c r="Q3241">
        <v>0.73891842365264893</v>
      </c>
      <c r="R3241">
        <v>0.84189319610595703</v>
      </c>
      <c r="S3241" t="s">
        <v>38</v>
      </c>
      <c r="Z3241" s="3"/>
    </row>
    <row r="3242" spans="1:26" hidden="1" x14ac:dyDescent="0.25">
      <c r="A3242" s="10" t="str">
        <f t="shared" si="50"/>
        <v>2016Kern1-in-2September PeakCAISO19</v>
      </c>
      <c r="B3242" s="10" t="s">
        <v>57</v>
      </c>
      <c r="C3242" s="10" t="s">
        <v>11</v>
      </c>
      <c r="D3242" s="10" t="s">
        <v>7</v>
      </c>
      <c r="E3242" s="10" t="s">
        <v>9</v>
      </c>
      <c r="F3242">
        <v>19</v>
      </c>
      <c r="G3242">
        <v>3.1254773139953613</v>
      </c>
      <c r="H3242">
        <v>3.3717467784881592</v>
      </c>
      <c r="I3242">
        <v>97.125</v>
      </c>
      <c r="J3242">
        <v>0.11742977052927017</v>
      </c>
      <c r="K3242">
        <v>8707</v>
      </c>
      <c r="L3242">
        <v>8371.4227126000005</v>
      </c>
      <c r="M3242">
        <v>-0.24626938998699188</v>
      </c>
      <c r="N3242">
        <v>-0.39676737785339355</v>
      </c>
      <c r="O3242">
        <v>-0.30784955620765686</v>
      </c>
      <c r="P3242">
        <v>-0.24626938998699188</v>
      </c>
      <c r="Q3242">
        <v>-0.1846892237663269</v>
      </c>
      <c r="R3242">
        <v>-9.5771394670009613E-2</v>
      </c>
      <c r="S3242" t="s">
        <v>39</v>
      </c>
      <c r="Z3242" s="3"/>
    </row>
    <row r="3243" spans="1:26" hidden="1" x14ac:dyDescent="0.25">
      <c r="A3243" s="10" t="str">
        <f t="shared" si="50"/>
        <v>2016Kern1-in-10September PeakCAISO19</v>
      </c>
      <c r="B3243" s="10" t="s">
        <v>57</v>
      </c>
      <c r="C3243" s="10" t="s">
        <v>11</v>
      </c>
      <c r="D3243" s="10" t="s">
        <v>7</v>
      </c>
      <c r="E3243" s="10" t="s">
        <v>1</v>
      </c>
      <c r="F3243">
        <v>19</v>
      </c>
      <c r="G3243">
        <v>3.1787538528442383</v>
      </c>
      <c r="H3243">
        <v>3.4285271167755127</v>
      </c>
      <c r="I3243">
        <v>98.125</v>
      </c>
      <c r="J3243">
        <v>0.11742977052927017</v>
      </c>
      <c r="K3243">
        <v>8707</v>
      </c>
      <c r="L3243">
        <v>8371.4227126000005</v>
      </c>
      <c r="M3243">
        <v>-0.24977320432662964</v>
      </c>
      <c r="N3243">
        <v>-0.4002712070941925</v>
      </c>
      <c r="O3243">
        <v>-0.31135338544845581</v>
      </c>
      <c r="P3243">
        <v>-0.24977320432662964</v>
      </c>
      <c r="Q3243">
        <v>-0.18819303810596466</v>
      </c>
      <c r="R3243">
        <v>-9.9275209009647369E-2</v>
      </c>
      <c r="S3243" t="s">
        <v>39</v>
      </c>
      <c r="Z3243" s="3"/>
    </row>
    <row r="3244" spans="1:26" hidden="1" x14ac:dyDescent="0.25">
      <c r="A3244" s="10" t="str">
        <f t="shared" si="50"/>
        <v>2016Kern1-in-2September PeakPGE19</v>
      </c>
      <c r="B3244" s="10" t="s">
        <v>57</v>
      </c>
      <c r="C3244" s="10" t="s">
        <v>11</v>
      </c>
      <c r="D3244" s="10" t="s">
        <v>7</v>
      </c>
      <c r="E3244" s="10" t="s">
        <v>9</v>
      </c>
      <c r="F3244">
        <v>19</v>
      </c>
      <c r="G3244">
        <v>3.2316303253173828</v>
      </c>
      <c r="H3244">
        <v>3.4850883483886719</v>
      </c>
      <c r="I3244">
        <v>99.375</v>
      </c>
      <c r="J3244">
        <v>0.11742977052927017</v>
      </c>
      <c r="K3244">
        <v>8707</v>
      </c>
      <c r="L3244">
        <v>8371.4227126000005</v>
      </c>
      <c r="M3244">
        <v>-0.25345805287361145</v>
      </c>
      <c r="N3244">
        <v>-0.40395605564117432</v>
      </c>
      <c r="O3244">
        <v>-0.31503823399543762</v>
      </c>
      <c r="P3244">
        <v>-0.25345805287361145</v>
      </c>
      <c r="Q3244">
        <v>-0.19187788665294647</v>
      </c>
      <c r="R3244">
        <v>-0.10296005755662918</v>
      </c>
      <c r="S3244" t="s">
        <v>38</v>
      </c>
      <c r="Z3244" s="3"/>
    </row>
    <row r="3245" spans="1:26" hidden="1" x14ac:dyDescent="0.25">
      <c r="A3245" s="10" t="str">
        <f t="shared" si="50"/>
        <v>2016Kern1-in-10September PeakPGE19</v>
      </c>
      <c r="B3245" s="10" t="s">
        <v>57</v>
      </c>
      <c r="C3245" s="10" t="s">
        <v>11</v>
      </c>
      <c r="D3245" s="10" t="s">
        <v>7</v>
      </c>
      <c r="E3245" s="10" t="s">
        <v>1</v>
      </c>
      <c r="F3245">
        <v>19</v>
      </c>
      <c r="G3245">
        <v>3.1915726661682129</v>
      </c>
      <c r="H3245">
        <v>3.4476392269134521</v>
      </c>
      <c r="I3245">
        <v>96</v>
      </c>
      <c r="J3245">
        <v>0.11742977052927017</v>
      </c>
      <c r="K3245">
        <v>8707</v>
      </c>
      <c r="L3245">
        <v>8371.4227126000005</v>
      </c>
      <c r="M3245">
        <v>-0.25606647133827209</v>
      </c>
      <c r="N3245">
        <v>-0.40656447410583496</v>
      </c>
      <c r="O3245">
        <v>-0.31764665246009827</v>
      </c>
      <c r="P3245">
        <v>-0.25606647133827209</v>
      </c>
      <c r="Q3245">
        <v>-0.19448630511760712</v>
      </c>
      <c r="R3245">
        <v>-0.10556847602128983</v>
      </c>
      <c r="S3245" t="s">
        <v>38</v>
      </c>
      <c r="Z3245" s="3"/>
    </row>
    <row r="3246" spans="1:26" hidden="1" x14ac:dyDescent="0.25">
      <c r="A3246" s="10" t="str">
        <f t="shared" si="50"/>
        <v>2016Kern1-in-10September PeakCAISO20</v>
      </c>
      <c r="B3246" s="10" t="s">
        <v>57</v>
      </c>
      <c r="C3246" s="10" t="s">
        <v>11</v>
      </c>
      <c r="D3246" s="10" t="s">
        <v>7</v>
      </c>
      <c r="E3246" s="10" t="s">
        <v>1</v>
      </c>
      <c r="F3246">
        <v>20</v>
      </c>
      <c r="G3246">
        <v>3.055321216583252</v>
      </c>
      <c r="H3246">
        <v>3.3928780555725098</v>
      </c>
      <c r="I3246">
        <v>95.125</v>
      </c>
      <c r="J3246">
        <v>7.6294809579849243E-2</v>
      </c>
      <c r="K3246">
        <v>8707</v>
      </c>
      <c r="L3246">
        <v>8371.4227126000005</v>
      </c>
      <c r="M3246">
        <v>-0.33755683898925781</v>
      </c>
      <c r="N3246">
        <v>-0.43533626198768616</v>
      </c>
      <c r="O3246">
        <v>-0.37756583094596863</v>
      </c>
      <c r="P3246">
        <v>-0.33755683898925781</v>
      </c>
      <c r="Q3246">
        <v>-0.297547847032547</v>
      </c>
      <c r="R3246">
        <v>-0.23977741599082947</v>
      </c>
      <c r="S3246" t="s">
        <v>39</v>
      </c>
      <c r="Z3246" s="3"/>
    </row>
    <row r="3247" spans="1:26" hidden="1" x14ac:dyDescent="0.25">
      <c r="A3247" s="10" t="str">
        <f t="shared" si="50"/>
        <v>2016Kern1-in-2September PeakCAISO20</v>
      </c>
      <c r="B3247" s="10" t="s">
        <v>57</v>
      </c>
      <c r="C3247" s="10" t="s">
        <v>11</v>
      </c>
      <c r="D3247" s="10" t="s">
        <v>7</v>
      </c>
      <c r="E3247" s="10" t="s">
        <v>9</v>
      </c>
      <c r="F3247">
        <v>20</v>
      </c>
      <c r="G3247">
        <v>3.0041131973266602</v>
      </c>
      <c r="H3247">
        <v>3.3301475048065186</v>
      </c>
      <c r="I3247">
        <v>93.75</v>
      </c>
      <c r="J3247">
        <v>7.6294809579849243E-2</v>
      </c>
      <c r="K3247">
        <v>8707</v>
      </c>
      <c r="L3247">
        <v>8371.4227126000005</v>
      </c>
      <c r="M3247">
        <v>-0.32603439688682556</v>
      </c>
      <c r="N3247">
        <v>-0.42381381988525391</v>
      </c>
      <c r="O3247">
        <v>-0.36604338884353638</v>
      </c>
      <c r="P3247">
        <v>-0.32603439688682556</v>
      </c>
      <c r="Q3247">
        <v>-0.28602540493011475</v>
      </c>
      <c r="R3247">
        <v>-0.22825497388839722</v>
      </c>
      <c r="S3247" t="s">
        <v>39</v>
      </c>
      <c r="Z3247" s="3"/>
    </row>
    <row r="3248" spans="1:26" hidden="1" x14ac:dyDescent="0.25">
      <c r="A3248" s="10" t="str">
        <f t="shared" si="50"/>
        <v>2016Kern1-in-10September PeakPGE20</v>
      </c>
      <c r="B3248" s="10" t="s">
        <v>57</v>
      </c>
      <c r="C3248" s="10" t="s">
        <v>11</v>
      </c>
      <c r="D3248" s="10" t="s">
        <v>7</v>
      </c>
      <c r="E3248" s="10" t="s">
        <v>1</v>
      </c>
      <c r="F3248">
        <v>20</v>
      </c>
      <c r="G3248">
        <v>3.0676419734954834</v>
      </c>
      <c r="H3248">
        <v>3.4092772006988525</v>
      </c>
      <c r="I3248">
        <v>92</v>
      </c>
      <c r="J3248">
        <v>7.6294809579849243E-2</v>
      </c>
      <c r="K3248">
        <v>8707</v>
      </c>
      <c r="L3248">
        <v>8371.4227126000005</v>
      </c>
      <c r="M3248">
        <v>-0.34163528680801392</v>
      </c>
      <c r="N3248">
        <v>-0.43941470980644226</v>
      </c>
      <c r="O3248">
        <v>-0.38164427876472473</v>
      </c>
      <c r="P3248">
        <v>-0.34163528680801392</v>
      </c>
      <c r="Q3248">
        <v>-0.3016262948513031</v>
      </c>
      <c r="R3248">
        <v>-0.24385586380958557</v>
      </c>
      <c r="S3248" t="s">
        <v>38</v>
      </c>
      <c r="Z3248" s="3"/>
    </row>
    <row r="3249" spans="1:26" hidden="1" x14ac:dyDescent="0.25">
      <c r="A3249" s="10" t="str">
        <f t="shared" si="50"/>
        <v>2016Kern1-in-2September PeakPGE20</v>
      </c>
      <c r="B3249" s="10" t="s">
        <v>57</v>
      </c>
      <c r="C3249" s="10" t="s">
        <v>11</v>
      </c>
      <c r="D3249" s="10" t="s">
        <v>7</v>
      </c>
      <c r="E3249" s="10" t="s">
        <v>9</v>
      </c>
      <c r="F3249">
        <v>20</v>
      </c>
      <c r="G3249">
        <v>3.1061441898345947</v>
      </c>
      <c r="H3249">
        <v>3.4570755958557129</v>
      </c>
      <c r="I3249">
        <v>95.625</v>
      </c>
      <c r="J3249">
        <v>7.6294809579849243E-2</v>
      </c>
      <c r="K3249">
        <v>8707</v>
      </c>
      <c r="L3249">
        <v>8371.4227126000005</v>
      </c>
      <c r="M3249">
        <v>-0.35093140602111816</v>
      </c>
      <c r="N3249">
        <v>-0.44871082901954651</v>
      </c>
      <c r="O3249">
        <v>-0.39094039797782898</v>
      </c>
      <c r="P3249">
        <v>-0.35093140602111816</v>
      </c>
      <c r="Q3249">
        <v>-0.31092241406440735</v>
      </c>
      <c r="R3249">
        <v>-0.25315198302268982</v>
      </c>
      <c r="S3249" t="s">
        <v>38</v>
      </c>
      <c r="Z3249" s="3"/>
    </row>
    <row r="3250" spans="1:26" hidden="1" x14ac:dyDescent="0.25">
      <c r="A3250" s="10" t="str">
        <f t="shared" si="50"/>
        <v>2016Kern1-in-10September PeakCAISO21</v>
      </c>
      <c r="B3250" s="10" t="s">
        <v>57</v>
      </c>
      <c r="C3250" s="10" t="s">
        <v>11</v>
      </c>
      <c r="D3250" s="10" t="s">
        <v>7</v>
      </c>
      <c r="E3250" s="10" t="s">
        <v>1</v>
      </c>
      <c r="F3250">
        <v>21</v>
      </c>
      <c r="G3250">
        <v>2.8830695152282715</v>
      </c>
      <c r="H3250">
        <v>3.1009459495544434</v>
      </c>
      <c r="I3250">
        <v>92</v>
      </c>
      <c r="J3250">
        <v>7.6630406081676483E-2</v>
      </c>
      <c r="K3250">
        <v>8707</v>
      </c>
      <c r="L3250">
        <v>8371.4227126000005</v>
      </c>
      <c r="M3250">
        <v>-0.21787638962268829</v>
      </c>
      <c r="N3250">
        <v>-0.31608590483665466</v>
      </c>
      <c r="O3250">
        <v>-0.25806137919425964</v>
      </c>
      <c r="P3250">
        <v>-0.21787638962268829</v>
      </c>
      <c r="Q3250">
        <v>-0.17769140005111694</v>
      </c>
      <c r="R3250">
        <v>-0.11966685950756073</v>
      </c>
      <c r="S3250" t="s">
        <v>39</v>
      </c>
      <c r="Z3250" s="3"/>
    </row>
    <row r="3251" spans="1:26" hidden="1" x14ac:dyDescent="0.25">
      <c r="A3251" s="10" t="str">
        <f t="shared" si="50"/>
        <v>2016Kern1-in-2September PeakCAISO21</v>
      </c>
      <c r="B3251" s="10" t="s">
        <v>57</v>
      </c>
      <c r="C3251" s="10" t="s">
        <v>11</v>
      </c>
      <c r="D3251" s="10" t="s">
        <v>7</v>
      </c>
      <c r="E3251" s="10" t="s">
        <v>9</v>
      </c>
      <c r="F3251">
        <v>21</v>
      </c>
      <c r="G3251">
        <v>2.8347485065460205</v>
      </c>
      <c r="H3251">
        <v>3.0425875186920166</v>
      </c>
      <c r="I3251">
        <v>91</v>
      </c>
      <c r="J3251">
        <v>7.6630406081676483E-2</v>
      </c>
      <c r="K3251">
        <v>8707</v>
      </c>
      <c r="L3251">
        <v>8371.4227126000005</v>
      </c>
      <c r="M3251">
        <v>-0.20783895254135132</v>
      </c>
      <c r="N3251">
        <v>-0.30604848265647888</v>
      </c>
      <c r="O3251">
        <v>-0.24802394211292267</v>
      </c>
      <c r="P3251">
        <v>-0.20783895254135132</v>
      </c>
      <c r="Q3251">
        <v>-0.16765396296977997</v>
      </c>
      <c r="R3251">
        <v>-0.10962942242622375</v>
      </c>
      <c r="S3251" t="s">
        <v>39</v>
      </c>
      <c r="Z3251" s="3"/>
    </row>
    <row r="3252" spans="1:26" hidden="1" x14ac:dyDescent="0.25">
      <c r="A3252" s="10" t="str">
        <f t="shared" si="50"/>
        <v>2016Kern1-in-2September PeakPGE21</v>
      </c>
      <c r="B3252" s="10" t="s">
        <v>57</v>
      </c>
      <c r="C3252" s="10" t="s">
        <v>11</v>
      </c>
      <c r="D3252" s="10" t="s">
        <v>7</v>
      </c>
      <c r="E3252" s="10" t="s">
        <v>9</v>
      </c>
      <c r="F3252">
        <v>21</v>
      </c>
      <c r="G3252">
        <v>2.9310271739959717</v>
      </c>
      <c r="H3252">
        <v>3.1646621227264404</v>
      </c>
      <c r="I3252">
        <v>91.375</v>
      </c>
      <c r="J3252">
        <v>7.6630406081676483E-2</v>
      </c>
      <c r="K3252">
        <v>8707</v>
      </c>
      <c r="L3252">
        <v>8371.4227126000005</v>
      </c>
      <c r="M3252">
        <v>-0.23363484442234039</v>
      </c>
      <c r="N3252">
        <v>-0.33184435963630676</v>
      </c>
      <c r="O3252">
        <v>-0.27381983399391174</v>
      </c>
      <c r="P3252">
        <v>-0.23363484442234039</v>
      </c>
      <c r="Q3252">
        <v>-0.19344985485076904</v>
      </c>
      <c r="R3252">
        <v>-0.13542531430721283</v>
      </c>
      <c r="S3252" t="s">
        <v>38</v>
      </c>
      <c r="Z3252" s="3"/>
    </row>
    <row r="3253" spans="1:26" hidden="1" x14ac:dyDescent="0.25">
      <c r="A3253" s="10" t="str">
        <f t="shared" si="50"/>
        <v>2016Kern1-in-10September PeakPGE21</v>
      </c>
      <c r="B3253" s="10" t="s">
        <v>57</v>
      </c>
      <c r="C3253" s="10" t="s">
        <v>11</v>
      </c>
      <c r="D3253" s="10" t="s">
        <v>7</v>
      </c>
      <c r="E3253" s="10" t="s">
        <v>1</v>
      </c>
      <c r="F3253">
        <v>21</v>
      </c>
      <c r="G3253">
        <v>2.894695520401001</v>
      </c>
      <c r="H3253">
        <v>3.1248624324798584</v>
      </c>
      <c r="I3253">
        <v>88.375</v>
      </c>
      <c r="J3253">
        <v>7.6630406081676483E-2</v>
      </c>
      <c r="K3253">
        <v>8707</v>
      </c>
      <c r="L3253">
        <v>8371.4227126000005</v>
      </c>
      <c r="M3253">
        <v>-0.23016685247421265</v>
      </c>
      <c r="N3253">
        <v>-0.32837638258934021</v>
      </c>
      <c r="O3253">
        <v>-0.2703518271446228</v>
      </c>
      <c r="P3253">
        <v>-0.23016685247421265</v>
      </c>
      <c r="Q3253">
        <v>-0.1899818629026413</v>
      </c>
      <c r="R3253">
        <v>-0.13195732235908508</v>
      </c>
      <c r="S3253" t="s">
        <v>38</v>
      </c>
      <c r="Z3253" s="3"/>
    </row>
    <row r="3254" spans="1:26" hidden="1" x14ac:dyDescent="0.25">
      <c r="A3254" s="10" t="str">
        <f t="shared" si="50"/>
        <v>2016Kern1-in-2September PeakCAISO22</v>
      </c>
      <c r="B3254" s="10" t="s">
        <v>57</v>
      </c>
      <c r="C3254" s="10" t="s">
        <v>11</v>
      </c>
      <c r="D3254" s="10" t="s">
        <v>7</v>
      </c>
      <c r="E3254" s="10" t="s">
        <v>9</v>
      </c>
      <c r="F3254">
        <v>22</v>
      </c>
      <c r="G3254">
        <v>2.5688931941986084</v>
      </c>
      <c r="H3254">
        <v>2.7012643814086914</v>
      </c>
      <c r="I3254">
        <v>88.125</v>
      </c>
      <c r="J3254">
        <v>6.3674606382846832E-2</v>
      </c>
      <c r="K3254">
        <v>8707</v>
      </c>
      <c r="L3254">
        <v>8371.4227126000005</v>
      </c>
      <c r="M3254">
        <v>-0.13237111270427704</v>
      </c>
      <c r="N3254">
        <v>-0.21397648751735687</v>
      </c>
      <c r="O3254">
        <v>-0.16576208174228668</v>
      </c>
      <c r="P3254">
        <v>-0.13237111270427704</v>
      </c>
      <c r="Q3254">
        <v>-9.8980151116847992E-2</v>
      </c>
      <c r="R3254">
        <v>-5.0765737891197205E-2</v>
      </c>
      <c r="S3254" t="s">
        <v>39</v>
      </c>
      <c r="Z3254" s="3"/>
    </row>
    <row r="3255" spans="1:26" hidden="1" x14ac:dyDescent="0.25">
      <c r="A3255" s="10" t="str">
        <f t="shared" si="50"/>
        <v>2016Kern1-in-10September PeakCAISO22</v>
      </c>
      <c r="B3255" s="10" t="s">
        <v>57</v>
      </c>
      <c r="C3255" s="10" t="s">
        <v>11</v>
      </c>
      <c r="D3255" s="10" t="s">
        <v>7</v>
      </c>
      <c r="E3255" s="10" t="s">
        <v>1</v>
      </c>
      <c r="F3255">
        <v>22</v>
      </c>
      <c r="G3255">
        <v>2.6126823425292969</v>
      </c>
      <c r="H3255">
        <v>2.7537987232208252</v>
      </c>
      <c r="I3255">
        <v>89.25</v>
      </c>
      <c r="J3255">
        <v>6.3674606382846832E-2</v>
      </c>
      <c r="K3255">
        <v>8707</v>
      </c>
      <c r="L3255">
        <v>8371.4227126000005</v>
      </c>
      <c r="M3255">
        <v>-0.14111635088920593</v>
      </c>
      <c r="N3255">
        <v>-0.22272172570228577</v>
      </c>
      <c r="O3255">
        <v>-0.17450731992721558</v>
      </c>
      <c r="P3255">
        <v>-0.14111635088920593</v>
      </c>
      <c r="Q3255">
        <v>-0.10772538930177689</v>
      </c>
      <c r="R3255">
        <v>-5.9510976076126099E-2</v>
      </c>
      <c r="S3255" t="s">
        <v>39</v>
      </c>
      <c r="Z3255" s="3"/>
    </row>
    <row r="3256" spans="1:26" hidden="1" x14ac:dyDescent="0.25">
      <c r="A3256" s="10" t="str">
        <f t="shared" si="50"/>
        <v>2016Kern1-in-2September PeakPGE22</v>
      </c>
      <c r="B3256" s="10" t="s">
        <v>57</v>
      </c>
      <c r="C3256" s="10" t="s">
        <v>11</v>
      </c>
      <c r="D3256" s="10" t="s">
        <v>7</v>
      </c>
      <c r="E3256" s="10" t="s">
        <v>9</v>
      </c>
      <c r="F3256">
        <v>22</v>
      </c>
      <c r="G3256">
        <v>2.6561424732208252</v>
      </c>
      <c r="H3256">
        <v>2.8147773742675781</v>
      </c>
      <c r="I3256">
        <v>88.25</v>
      </c>
      <c r="J3256">
        <v>6.3674606382846832E-2</v>
      </c>
      <c r="K3256">
        <v>8707</v>
      </c>
      <c r="L3256">
        <v>8371.4227126000005</v>
      </c>
      <c r="M3256">
        <v>-0.15863478183746338</v>
      </c>
      <c r="N3256">
        <v>-0.24024015665054321</v>
      </c>
      <c r="O3256">
        <v>-0.19202575087547302</v>
      </c>
      <c r="P3256">
        <v>-0.15863478183746338</v>
      </c>
      <c r="Q3256">
        <v>-0.12524381279945374</v>
      </c>
      <c r="R3256">
        <v>-7.7029407024383545E-2</v>
      </c>
      <c r="S3256" t="s">
        <v>38</v>
      </c>
      <c r="Z3256" s="3"/>
    </row>
    <row r="3257" spans="1:26" hidden="1" x14ac:dyDescent="0.25">
      <c r="A3257" s="10" t="str">
        <f t="shared" si="50"/>
        <v>2016Kern1-in-10September PeakPGE22</v>
      </c>
      <c r="B3257" s="10" t="s">
        <v>57</v>
      </c>
      <c r="C3257" s="10" t="s">
        <v>11</v>
      </c>
      <c r="D3257" s="10" t="s">
        <v>7</v>
      </c>
      <c r="E3257" s="10" t="s">
        <v>1</v>
      </c>
      <c r="F3257">
        <v>22</v>
      </c>
      <c r="G3257">
        <v>2.623218297958374</v>
      </c>
      <c r="H3257">
        <v>2.7801036834716797</v>
      </c>
      <c r="I3257">
        <v>85.5</v>
      </c>
      <c r="J3257">
        <v>6.3674606382846832E-2</v>
      </c>
      <c r="K3257">
        <v>8707</v>
      </c>
      <c r="L3257">
        <v>8371.4227126000005</v>
      </c>
      <c r="M3257">
        <v>-0.15688543021678925</v>
      </c>
      <c r="N3257">
        <v>-0.23849080502986908</v>
      </c>
      <c r="O3257">
        <v>-0.19027639925479889</v>
      </c>
      <c r="P3257">
        <v>-0.15688543021678925</v>
      </c>
      <c r="Q3257">
        <v>-0.1234944686293602</v>
      </c>
      <c r="R3257">
        <v>-7.5280055403709412E-2</v>
      </c>
      <c r="S3257" t="s">
        <v>38</v>
      </c>
      <c r="Z3257" s="3"/>
    </row>
    <row r="3258" spans="1:26" hidden="1" x14ac:dyDescent="0.25">
      <c r="A3258" s="10" t="str">
        <f t="shared" si="50"/>
        <v>2016Kern1-in-2September PeakCAISO23</v>
      </c>
      <c r="B3258" s="10" t="s">
        <v>57</v>
      </c>
      <c r="C3258" s="10" t="s">
        <v>11</v>
      </c>
      <c r="D3258" s="10" t="s">
        <v>7</v>
      </c>
      <c r="E3258" s="10" t="s">
        <v>9</v>
      </c>
      <c r="F3258">
        <v>23</v>
      </c>
      <c r="G3258">
        <v>2.1637434959411621</v>
      </c>
      <c r="H3258">
        <v>2.2579977512359619</v>
      </c>
      <c r="I3258">
        <v>84.75</v>
      </c>
      <c r="J3258">
        <v>5.8387260884046555E-2</v>
      </c>
      <c r="K3258">
        <v>8707</v>
      </c>
      <c r="L3258">
        <v>8371.4227126000005</v>
      </c>
      <c r="M3258">
        <v>-9.4254337251186371E-2</v>
      </c>
      <c r="N3258">
        <v>-0.16908344626426697</v>
      </c>
      <c r="O3258">
        <v>-0.12487261742353439</v>
      </c>
      <c r="P3258">
        <v>-9.4254337251186371E-2</v>
      </c>
      <c r="Q3258">
        <v>-6.3636057078838348E-2</v>
      </c>
      <c r="R3258">
        <v>-1.9425224512815475E-2</v>
      </c>
      <c r="S3258" t="s">
        <v>39</v>
      </c>
      <c r="Z3258" s="3"/>
    </row>
    <row r="3259" spans="1:26" hidden="1" x14ac:dyDescent="0.25">
      <c r="A3259" s="10" t="str">
        <f t="shared" si="50"/>
        <v>2016Kern1-in-10September PeakCAISO23</v>
      </c>
      <c r="B3259" s="10" t="s">
        <v>57</v>
      </c>
      <c r="C3259" s="10" t="s">
        <v>11</v>
      </c>
      <c r="D3259" s="10" t="s">
        <v>7</v>
      </c>
      <c r="E3259" s="10" t="s">
        <v>1</v>
      </c>
      <c r="F3259">
        <v>23</v>
      </c>
      <c r="G3259">
        <v>2.2006266117095947</v>
      </c>
      <c r="H3259">
        <v>2.2995185852050781</v>
      </c>
      <c r="I3259">
        <v>86.75</v>
      </c>
      <c r="J3259">
        <v>5.8387260884046555E-2</v>
      </c>
      <c r="K3259">
        <v>8707</v>
      </c>
      <c r="L3259">
        <v>8371.4227126000005</v>
      </c>
      <c r="M3259">
        <v>-9.8892070353031158E-2</v>
      </c>
      <c r="N3259">
        <v>-0.17372117936611176</v>
      </c>
      <c r="O3259">
        <v>-0.12951034307479858</v>
      </c>
      <c r="P3259">
        <v>-9.8892070353031158E-2</v>
      </c>
      <c r="Q3259">
        <v>-6.8273790180683136E-2</v>
      </c>
      <c r="R3259">
        <v>-2.4062957614660263E-2</v>
      </c>
      <c r="S3259" t="s">
        <v>39</v>
      </c>
      <c r="Z3259" s="3"/>
    </row>
    <row r="3260" spans="1:26" hidden="1" x14ac:dyDescent="0.25">
      <c r="A3260" s="10" t="str">
        <f t="shared" si="50"/>
        <v>2016Kern1-in-2September PeakPGE23</v>
      </c>
      <c r="B3260" s="10" t="s">
        <v>57</v>
      </c>
      <c r="C3260" s="10" t="s">
        <v>11</v>
      </c>
      <c r="D3260" s="10" t="s">
        <v>7</v>
      </c>
      <c r="E3260" s="10" t="s">
        <v>9</v>
      </c>
      <c r="F3260">
        <v>23</v>
      </c>
      <c r="G3260">
        <v>2.2372324466705322</v>
      </c>
      <c r="H3260">
        <v>2.3459079265594482</v>
      </c>
      <c r="I3260">
        <v>85.375</v>
      </c>
      <c r="J3260">
        <v>5.8387260884046555E-2</v>
      </c>
      <c r="K3260">
        <v>8707</v>
      </c>
      <c r="L3260">
        <v>8371.4227126000005</v>
      </c>
      <c r="M3260">
        <v>-0.10867539048194885</v>
      </c>
      <c r="N3260">
        <v>-0.18350450694561005</v>
      </c>
      <c r="O3260">
        <v>-0.13929367065429688</v>
      </c>
      <c r="P3260">
        <v>-0.10867539048194885</v>
      </c>
      <c r="Q3260">
        <v>-7.805711030960083E-2</v>
      </c>
      <c r="R3260">
        <v>-3.3846277743577957E-2</v>
      </c>
      <c r="S3260" t="s">
        <v>38</v>
      </c>
      <c r="Z3260" s="3"/>
    </row>
    <row r="3261" spans="1:26" hidden="1" x14ac:dyDescent="0.25">
      <c r="A3261" s="10" t="str">
        <f t="shared" si="50"/>
        <v>2016Kern1-in-10September PeakPGE23</v>
      </c>
      <c r="B3261" s="10" t="s">
        <v>57</v>
      </c>
      <c r="C3261" s="10" t="s">
        <v>11</v>
      </c>
      <c r="D3261" s="10" t="s">
        <v>7</v>
      </c>
      <c r="E3261" s="10" t="s">
        <v>1</v>
      </c>
      <c r="F3261">
        <v>23</v>
      </c>
      <c r="G3261">
        <v>2.209500789642334</v>
      </c>
      <c r="H3261">
        <v>2.3153479099273682</v>
      </c>
      <c r="I3261">
        <v>82.625</v>
      </c>
      <c r="J3261">
        <v>5.8387260884046555E-2</v>
      </c>
      <c r="K3261">
        <v>8707</v>
      </c>
      <c r="L3261">
        <v>8371.4227126000005</v>
      </c>
      <c r="M3261">
        <v>-0.10584711283445358</v>
      </c>
      <c r="N3261">
        <v>-0.18067622184753418</v>
      </c>
      <c r="O3261">
        <v>-0.13646538555622101</v>
      </c>
      <c r="P3261">
        <v>-0.10584711283445358</v>
      </c>
      <c r="Q3261">
        <v>-7.522883266210556E-2</v>
      </c>
      <c r="R3261">
        <v>-3.1018000096082687E-2</v>
      </c>
      <c r="S3261" t="s">
        <v>38</v>
      </c>
      <c r="Z3261" s="3"/>
    </row>
    <row r="3262" spans="1:26" hidden="1" x14ac:dyDescent="0.25">
      <c r="A3262" s="10" t="str">
        <f t="shared" si="50"/>
        <v>2016Kern1-in-2September PeakCAISO24</v>
      </c>
      <c r="B3262" s="10" t="s">
        <v>57</v>
      </c>
      <c r="C3262" s="10" t="s">
        <v>11</v>
      </c>
      <c r="D3262" s="10" t="s">
        <v>7</v>
      </c>
      <c r="E3262" s="10" t="s">
        <v>9</v>
      </c>
      <c r="F3262">
        <v>24</v>
      </c>
      <c r="G3262">
        <v>1.7678425312042236</v>
      </c>
      <c r="H3262">
        <v>1.8425223827362061</v>
      </c>
      <c r="I3262">
        <v>82.5</v>
      </c>
      <c r="J3262">
        <v>4.4309847056865692E-2</v>
      </c>
      <c r="K3262">
        <v>8707</v>
      </c>
      <c r="L3262">
        <v>8371.4227126000005</v>
      </c>
      <c r="M3262">
        <v>-7.4679873883724213E-2</v>
      </c>
      <c r="N3262">
        <v>-0.13146737217903137</v>
      </c>
      <c r="O3262">
        <v>-9.7915954887866974E-2</v>
      </c>
      <c r="P3262">
        <v>-7.4679873883724213E-2</v>
      </c>
      <c r="Q3262">
        <v>-5.1443789154291153E-2</v>
      </c>
      <c r="R3262">
        <v>-1.7892373725771904E-2</v>
      </c>
      <c r="S3262" t="s">
        <v>39</v>
      </c>
      <c r="Z3262" s="3"/>
    </row>
    <row r="3263" spans="1:26" hidden="1" x14ac:dyDescent="0.25">
      <c r="A3263" s="10" t="str">
        <f t="shared" si="50"/>
        <v>2016Kern1-in-10September PeakCAISO24</v>
      </c>
      <c r="B3263" s="10" t="s">
        <v>57</v>
      </c>
      <c r="C3263" s="10" t="s">
        <v>11</v>
      </c>
      <c r="D3263" s="10" t="s">
        <v>7</v>
      </c>
      <c r="E3263" s="10" t="s">
        <v>1</v>
      </c>
      <c r="F3263">
        <v>24</v>
      </c>
      <c r="G3263">
        <v>1.797977089881897</v>
      </c>
      <c r="H3263">
        <v>1.8771911859512329</v>
      </c>
      <c r="I3263">
        <v>84.375</v>
      </c>
      <c r="J3263">
        <v>4.4309847056865692E-2</v>
      </c>
      <c r="K3263">
        <v>8707</v>
      </c>
      <c r="L3263">
        <v>8371.4227126000005</v>
      </c>
      <c r="M3263">
        <v>-7.9214088618755341E-2</v>
      </c>
      <c r="N3263">
        <v>-0.1360015869140625</v>
      </c>
      <c r="O3263">
        <v>-0.1024501696228981</v>
      </c>
      <c r="P3263">
        <v>-7.9214088618755341E-2</v>
      </c>
      <c r="Q3263">
        <v>-5.5978003889322281E-2</v>
      </c>
      <c r="R3263">
        <v>-2.2426588460803032E-2</v>
      </c>
      <c r="S3263" t="s">
        <v>39</v>
      </c>
      <c r="Z3263" s="3"/>
    </row>
    <row r="3264" spans="1:26" hidden="1" x14ac:dyDescent="0.25">
      <c r="A3264" s="10" t="str">
        <f t="shared" si="50"/>
        <v>2016Kern1-in-2September PeakPGE24</v>
      </c>
      <c r="B3264" s="10" t="s">
        <v>57</v>
      </c>
      <c r="C3264" s="10" t="s">
        <v>11</v>
      </c>
      <c r="D3264" s="10" t="s">
        <v>7</v>
      </c>
      <c r="E3264" s="10" t="s">
        <v>9</v>
      </c>
      <c r="F3264">
        <v>24</v>
      </c>
      <c r="G3264">
        <v>1.8278851509094238</v>
      </c>
      <c r="H3264">
        <v>1.9116171598434448</v>
      </c>
      <c r="I3264">
        <v>82.75</v>
      </c>
      <c r="J3264">
        <v>4.4309847056865692E-2</v>
      </c>
      <c r="K3264">
        <v>8707</v>
      </c>
      <c r="L3264">
        <v>8371.4227126000005</v>
      </c>
      <c r="M3264">
        <v>-8.3732053637504578E-2</v>
      </c>
      <c r="N3264">
        <v>-0.14051955938339233</v>
      </c>
      <c r="O3264">
        <v>-0.10696813464164734</v>
      </c>
      <c r="P3264">
        <v>-8.3732053637504578E-2</v>
      </c>
      <c r="Q3264">
        <v>-6.0495968908071518E-2</v>
      </c>
      <c r="R3264">
        <v>-2.6944553479552269E-2</v>
      </c>
      <c r="S3264" t="s">
        <v>38</v>
      </c>
      <c r="Z3264" s="3"/>
    </row>
    <row r="3265" spans="1:26" hidden="1" x14ac:dyDescent="0.25">
      <c r="A3265" s="10" t="str">
        <f t="shared" si="50"/>
        <v>2016Kern1-in-10September PeakPGE24</v>
      </c>
      <c r="B3265" s="10" t="s">
        <v>57</v>
      </c>
      <c r="C3265" s="10" t="s">
        <v>11</v>
      </c>
      <c r="D3265" s="10" t="s">
        <v>7</v>
      </c>
      <c r="E3265" s="10" t="s">
        <v>1</v>
      </c>
      <c r="F3265">
        <v>24</v>
      </c>
      <c r="G3265">
        <v>1.8052276372909546</v>
      </c>
      <c r="H3265">
        <v>1.8849422931671143</v>
      </c>
      <c r="I3265">
        <v>80.875</v>
      </c>
      <c r="J3265">
        <v>4.4309847056865692E-2</v>
      </c>
      <c r="K3265">
        <v>8707</v>
      </c>
      <c r="L3265">
        <v>8371.4227126000005</v>
      </c>
      <c r="M3265">
        <v>-7.9714663326740265E-2</v>
      </c>
      <c r="N3265">
        <v>-0.13650216162204742</v>
      </c>
      <c r="O3265">
        <v>-0.10295074433088303</v>
      </c>
      <c r="P3265">
        <v>-7.9714663326740265E-2</v>
      </c>
      <c r="Q3265">
        <v>-5.6478578597307205E-2</v>
      </c>
      <c r="R3265">
        <v>-2.2927163168787956E-2</v>
      </c>
      <c r="S3265" t="s">
        <v>38</v>
      </c>
      <c r="Z3265" s="3"/>
    </row>
    <row r="3266" spans="1:26" hidden="1" x14ac:dyDescent="0.25">
      <c r="A3266" s="10" t="str">
        <f t="shared" ref="A3266:A3329" si="51">CONCATENATE(B3266,C3266,E3266,D3266,S3266,F3266)</f>
        <v>2016Kern1-in-2Typical Event DayCAISO1</v>
      </c>
      <c r="B3266" s="10" t="s">
        <v>57</v>
      </c>
      <c r="C3266" s="10" t="s">
        <v>11</v>
      </c>
      <c r="D3266" s="10" t="s">
        <v>8</v>
      </c>
      <c r="E3266" s="10" t="s">
        <v>9</v>
      </c>
      <c r="F3266">
        <v>1</v>
      </c>
      <c r="G3266">
        <v>1.4270086288452148</v>
      </c>
      <c r="H3266">
        <v>1.4270086288452148</v>
      </c>
      <c r="I3266">
        <v>82.15625</v>
      </c>
      <c r="J3266">
        <v>0</v>
      </c>
      <c r="K3266">
        <v>8707</v>
      </c>
      <c r="L3266">
        <v>8340.16015625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 t="s">
        <v>39</v>
      </c>
      <c r="Z3266" s="3"/>
    </row>
    <row r="3267" spans="1:26" hidden="1" x14ac:dyDescent="0.25">
      <c r="A3267" s="10" t="str">
        <f t="shared" si="51"/>
        <v>2016Kern1-in-10Typical Event DayCAISO1</v>
      </c>
      <c r="B3267" s="10" t="s">
        <v>57</v>
      </c>
      <c r="C3267" s="10" t="s">
        <v>11</v>
      </c>
      <c r="D3267" s="10" t="s">
        <v>8</v>
      </c>
      <c r="E3267" s="10" t="s">
        <v>1</v>
      </c>
      <c r="F3267">
        <v>1</v>
      </c>
      <c r="G3267">
        <v>1.4796677827835083</v>
      </c>
      <c r="H3267">
        <v>1.4796677827835083</v>
      </c>
      <c r="I3267">
        <v>84.28125</v>
      </c>
      <c r="J3267">
        <v>0</v>
      </c>
      <c r="K3267">
        <v>8707</v>
      </c>
      <c r="L3267">
        <v>8340.16015625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 t="s">
        <v>39</v>
      </c>
      <c r="Z3267" s="3"/>
    </row>
    <row r="3268" spans="1:26" hidden="1" x14ac:dyDescent="0.25">
      <c r="A3268" s="10" t="str">
        <f t="shared" si="51"/>
        <v>2016Kern1-in-10Typical Event DayPGE1</v>
      </c>
      <c r="B3268" s="10" t="s">
        <v>57</v>
      </c>
      <c r="C3268" s="10" t="s">
        <v>11</v>
      </c>
      <c r="D3268" s="10" t="s">
        <v>8</v>
      </c>
      <c r="E3268" s="10" t="s">
        <v>1</v>
      </c>
      <c r="F3268">
        <v>1</v>
      </c>
      <c r="G3268">
        <v>1.4962191581726074</v>
      </c>
      <c r="H3268">
        <v>1.4962191581726074</v>
      </c>
      <c r="I3268">
        <v>83.25</v>
      </c>
      <c r="J3268">
        <v>0</v>
      </c>
      <c r="K3268">
        <v>8707</v>
      </c>
      <c r="L3268">
        <v>8340.16015625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 t="s">
        <v>38</v>
      </c>
      <c r="Z3268" s="3"/>
    </row>
    <row r="3269" spans="1:26" hidden="1" x14ac:dyDescent="0.25">
      <c r="A3269" s="10" t="str">
        <f t="shared" si="51"/>
        <v>2016Kern1-in-2Typical Event DayPGE1</v>
      </c>
      <c r="B3269" s="10" t="s">
        <v>57</v>
      </c>
      <c r="C3269" s="10" t="s">
        <v>11</v>
      </c>
      <c r="D3269" s="10" t="s">
        <v>8</v>
      </c>
      <c r="E3269" s="10" t="s">
        <v>9</v>
      </c>
      <c r="F3269">
        <v>1</v>
      </c>
      <c r="G3269">
        <v>1.4728294610977173</v>
      </c>
      <c r="H3269">
        <v>1.4728294610977173</v>
      </c>
      <c r="I3269">
        <v>83.125</v>
      </c>
      <c r="J3269">
        <v>0</v>
      </c>
      <c r="K3269">
        <v>8707</v>
      </c>
      <c r="L3269">
        <v>8340.16015625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 t="s">
        <v>38</v>
      </c>
      <c r="Z3269" s="3"/>
    </row>
    <row r="3270" spans="1:26" hidden="1" x14ac:dyDescent="0.25">
      <c r="A3270" s="10" t="str">
        <f t="shared" si="51"/>
        <v>2016Kern1-in-10Typical Event DayCAISO2</v>
      </c>
      <c r="B3270" s="10" t="s">
        <v>57</v>
      </c>
      <c r="C3270" s="10" t="s">
        <v>11</v>
      </c>
      <c r="D3270" s="10" t="s">
        <v>8</v>
      </c>
      <c r="E3270" s="10" t="s">
        <v>1</v>
      </c>
      <c r="F3270">
        <v>2</v>
      </c>
      <c r="G3270">
        <v>1.2671158313751221</v>
      </c>
      <c r="H3270">
        <v>1.2671158313751221</v>
      </c>
      <c r="I3270">
        <v>82.0625</v>
      </c>
      <c r="J3270">
        <v>0</v>
      </c>
      <c r="K3270">
        <v>8707</v>
      </c>
      <c r="L3270">
        <v>8340.16015625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 t="s">
        <v>39</v>
      </c>
      <c r="Z3270" s="3"/>
    </row>
    <row r="3271" spans="1:26" hidden="1" x14ac:dyDescent="0.25">
      <c r="A3271" s="10" t="str">
        <f t="shared" si="51"/>
        <v>2016Kern1-in-2Typical Event DayCAISO2</v>
      </c>
      <c r="B3271" s="10" t="s">
        <v>57</v>
      </c>
      <c r="C3271" s="10" t="s">
        <v>11</v>
      </c>
      <c r="D3271" s="10" t="s">
        <v>8</v>
      </c>
      <c r="E3271" s="10" t="s">
        <v>9</v>
      </c>
      <c r="F3271">
        <v>2</v>
      </c>
      <c r="G3271">
        <v>1.2220211029052734</v>
      </c>
      <c r="H3271">
        <v>1.2220211029052734</v>
      </c>
      <c r="I3271">
        <v>80.21875</v>
      </c>
      <c r="J3271">
        <v>0</v>
      </c>
      <c r="K3271">
        <v>8707</v>
      </c>
      <c r="L3271">
        <v>8340.16015625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 t="s">
        <v>39</v>
      </c>
      <c r="Z3271" s="3"/>
    </row>
    <row r="3272" spans="1:26" hidden="1" x14ac:dyDescent="0.25">
      <c r="A3272" s="10" t="str">
        <f t="shared" si="51"/>
        <v>2016Kern1-in-10Typical Event DayPGE2</v>
      </c>
      <c r="B3272" s="10" t="s">
        <v>57</v>
      </c>
      <c r="C3272" s="10" t="s">
        <v>11</v>
      </c>
      <c r="D3272" s="10" t="s">
        <v>8</v>
      </c>
      <c r="E3272" s="10" t="s">
        <v>1</v>
      </c>
      <c r="F3272">
        <v>2</v>
      </c>
      <c r="G3272">
        <v>1.2812895774841309</v>
      </c>
      <c r="H3272">
        <v>1.2812895774841309</v>
      </c>
      <c r="I3272">
        <v>82.09375</v>
      </c>
      <c r="J3272">
        <v>0</v>
      </c>
      <c r="K3272">
        <v>8707</v>
      </c>
      <c r="L3272">
        <v>8340.16015625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 t="s">
        <v>38</v>
      </c>
      <c r="Z3272" s="3"/>
    </row>
    <row r="3273" spans="1:26" hidden="1" x14ac:dyDescent="0.25">
      <c r="A3273" s="10" t="str">
        <f t="shared" si="51"/>
        <v>2016Kern1-in-2Typical Event DayPGE2</v>
      </c>
      <c r="B3273" s="10" t="s">
        <v>57</v>
      </c>
      <c r="C3273" s="10" t="s">
        <v>11</v>
      </c>
      <c r="D3273" s="10" t="s">
        <v>8</v>
      </c>
      <c r="E3273" s="10" t="s">
        <v>9</v>
      </c>
      <c r="F3273">
        <v>2</v>
      </c>
      <c r="G3273">
        <v>1.261259913444519</v>
      </c>
      <c r="H3273">
        <v>1.261259913444519</v>
      </c>
      <c r="I3273">
        <v>81.0625</v>
      </c>
      <c r="J3273">
        <v>0</v>
      </c>
      <c r="K3273">
        <v>8707</v>
      </c>
      <c r="L3273">
        <v>8340.16015625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 t="s">
        <v>38</v>
      </c>
      <c r="Z3273" s="3"/>
    </row>
    <row r="3274" spans="1:26" hidden="1" x14ac:dyDescent="0.25">
      <c r="A3274" s="10" t="str">
        <f t="shared" si="51"/>
        <v>2016Kern1-in-10Typical Event DayCAISO3</v>
      </c>
      <c r="B3274" s="10" t="s">
        <v>57</v>
      </c>
      <c r="C3274" s="10" t="s">
        <v>11</v>
      </c>
      <c r="D3274" s="10" t="s">
        <v>8</v>
      </c>
      <c r="E3274" s="10" t="s">
        <v>1</v>
      </c>
      <c r="F3274">
        <v>3</v>
      </c>
      <c r="G3274">
        <v>1.1076235771179199</v>
      </c>
      <c r="H3274">
        <v>1.1076235771179199</v>
      </c>
      <c r="I3274">
        <v>80.71875</v>
      </c>
      <c r="J3274">
        <v>0</v>
      </c>
      <c r="K3274">
        <v>8707</v>
      </c>
      <c r="L3274">
        <v>8340.16015625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 t="s">
        <v>39</v>
      </c>
      <c r="Z3274" s="3"/>
    </row>
    <row r="3275" spans="1:26" hidden="1" x14ac:dyDescent="0.25">
      <c r="A3275" s="10" t="str">
        <f t="shared" si="51"/>
        <v>2016Kern1-in-2Typical Event DayCAISO3</v>
      </c>
      <c r="B3275" s="10" t="s">
        <v>57</v>
      </c>
      <c r="C3275" s="10" t="s">
        <v>11</v>
      </c>
      <c r="D3275" s="10" t="s">
        <v>8</v>
      </c>
      <c r="E3275" s="10" t="s">
        <v>9</v>
      </c>
      <c r="F3275">
        <v>3</v>
      </c>
      <c r="G3275">
        <v>1.0682048797607422</v>
      </c>
      <c r="H3275">
        <v>1.0682048797607422</v>
      </c>
      <c r="I3275">
        <v>78.4375</v>
      </c>
      <c r="J3275">
        <v>0</v>
      </c>
      <c r="K3275">
        <v>8707</v>
      </c>
      <c r="L3275">
        <v>8340.16015625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 t="s">
        <v>39</v>
      </c>
      <c r="Z3275" s="3"/>
    </row>
    <row r="3276" spans="1:26" hidden="1" x14ac:dyDescent="0.25">
      <c r="A3276" s="10" t="str">
        <f t="shared" si="51"/>
        <v>2016Kern1-in-2Typical Event DayPGE3</v>
      </c>
      <c r="B3276" s="10" t="s">
        <v>57</v>
      </c>
      <c r="C3276" s="10" t="s">
        <v>11</v>
      </c>
      <c r="D3276" s="10" t="s">
        <v>8</v>
      </c>
      <c r="E3276" s="10" t="s">
        <v>9</v>
      </c>
      <c r="F3276">
        <v>3</v>
      </c>
      <c r="G3276">
        <v>1.1025047302246094</v>
      </c>
      <c r="H3276">
        <v>1.1025047302246094</v>
      </c>
      <c r="I3276">
        <v>79.71875</v>
      </c>
      <c r="J3276">
        <v>0</v>
      </c>
      <c r="K3276">
        <v>8707</v>
      </c>
      <c r="L3276">
        <v>8340.16015625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 t="s">
        <v>38</v>
      </c>
      <c r="Z3276" s="3"/>
    </row>
    <row r="3277" spans="1:26" hidden="1" x14ac:dyDescent="0.25">
      <c r="A3277" s="10" t="str">
        <f t="shared" si="51"/>
        <v>2016Kern1-in-10Typical Event DayPGE3</v>
      </c>
      <c r="B3277" s="10" t="s">
        <v>57</v>
      </c>
      <c r="C3277" s="10" t="s">
        <v>11</v>
      </c>
      <c r="D3277" s="10" t="s">
        <v>8</v>
      </c>
      <c r="E3277" s="10" t="s">
        <v>1</v>
      </c>
      <c r="F3277">
        <v>3</v>
      </c>
      <c r="G3277">
        <v>1.1200133562088013</v>
      </c>
      <c r="H3277">
        <v>1.1200133562088013</v>
      </c>
      <c r="I3277">
        <v>80.6875</v>
      </c>
      <c r="J3277">
        <v>0</v>
      </c>
      <c r="K3277">
        <v>8707</v>
      </c>
      <c r="L3277">
        <v>8340.16015625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 t="s">
        <v>38</v>
      </c>
      <c r="Z3277" s="3"/>
    </row>
    <row r="3278" spans="1:26" hidden="1" x14ac:dyDescent="0.25">
      <c r="A3278" s="10" t="str">
        <f t="shared" si="51"/>
        <v>2016Kern1-in-10Typical Event DayCAISO4</v>
      </c>
      <c r="B3278" s="10" t="s">
        <v>57</v>
      </c>
      <c r="C3278" s="10" t="s">
        <v>11</v>
      </c>
      <c r="D3278" s="10" t="s">
        <v>8</v>
      </c>
      <c r="E3278" s="10" t="s">
        <v>1</v>
      </c>
      <c r="F3278">
        <v>4</v>
      </c>
      <c r="G3278">
        <v>1.0018061399459839</v>
      </c>
      <c r="H3278">
        <v>1.0018061399459839</v>
      </c>
      <c r="I3278">
        <v>79.03125</v>
      </c>
      <c r="J3278">
        <v>0</v>
      </c>
      <c r="K3278">
        <v>8707</v>
      </c>
      <c r="L3278">
        <v>8340.16015625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 t="s">
        <v>39</v>
      </c>
      <c r="Z3278" s="3"/>
    </row>
    <row r="3279" spans="1:26" hidden="1" x14ac:dyDescent="0.25">
      <c r="A3279" s="10" t="str">
        <f t="shared" si="51"/>
        <v>2016Kern1-in-2Typical Event DayCAISO4</v>
      </c>
      <c r="B3279" s="10" t="s">
        <v>57</v>
      </c>
      <c r="C3279" s="10" t="s">
        <v>11</v>
      </c>
      <c r="D3279" s="10" t="s">
        <v>8</v>
      </c>
      <c r="E3279" s="10" t="s">
        <v>9</v>
      </c>
      <c r="F3279">
        <v>4</v>
      </c>
      <c r="G3279">
        <v>0.96615338325500488</v>
      </c>
      <c r="H3279">
        <v>0.96615338325500488</v>
      </c>
      <c r="I3279">
        <v>77.25</v>
      </c>
      <c r="J3279">
        <v>0</v>
      </c>
      <c r="K3279">
        <v>8707</v>
      </c>
      <c r="L3279">
        <v>8340.16015625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 t="s">
        <v>39</v>
      </c>
      <c r="Z3279" s="3"/>
    </row>
    <row r="3280" spans="1:26" hidden="1" x14ac:dyDescent="0.25">
      <c r="A3280" s="10" t="str">
        <f t="shared" si="51"/>
        <v>2016Kern1-in-2Typical Event DayPGE4</v>
      </c>
      <c r="B3280" s="10" t="s">
        <v>57</v>
      </c>
      <c r="C3280" s="10" t="s">
        <v>11</v>
      </c>
      <c r="D3280" s="10" t="s">
        <v>8</v>
      </c>
      <c r="E3280" s="10" t="s">
        <v>9</v>
      </c>
      <c r="F3280">
        <v>4</v>
      </c>
      <c r="G3280">
        <v>0.99717634916305542</v>
      </c>
      <c r="H3280">
        <v>0.99717634916305542</v>
      </c>
      <c r="I3280">
        <v>78.21875</v>
      </c>
      <c r="J3280">
        <v>0</v>
      </c>
      <c r="K3280">
        <v>8707</v>
      </c>
      <c r="L3280">
        <v>8340.16015625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 t="s">
        <v>38</v>
      </c>
      <c r="Z3280" s="3"/>
    </row>
    <row r="3281" spans="1:26" hidden="1" x14ac:dyDescent="0.25">
      <c r="A3281" s="10" t="str">
        <f t="shared" si="51"/>
        <v>2016Kern1-in-10Typical Event DayPGE4</v>
      </c>
      <c r="B3281" s="10" t="s">
        <v>57</v>
      </c>
      <c r="C3281" s="10" t="s">
        <v>11</v>
      </c>
      <c r="D3281" s="10" t="s">
        <v>8</v>
      </c>
      <c r="E3281" s="10" t="s">
        <v>1</v>
      </c>
      <c r="F3281">
        <v>4</v>
      </c>
      <c r="G3281">
        <v>1.013012170791626</v>
      </c>
      <c r="H3281">
        <v>1.013012170791626</v>
      </c>
      <c r="I3281">
        <v>79.5</v>
      </c>
      <c r="J3281">
        <v>0</v>
      </c>
      <c r="K3281">
        <v>8707</v>
      </c>
      <c r="L3281">
        <v>8340.16015625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 t="s">
        <v>38</v>
      </c>
      <c r="Z3281" s="3"/>
    </row>
    <row r="3282" spans="1:26" hidden="1" x14ac:dyDescent="0.25">
      <c r="A3282" s="10" t="str">
        <f t="shared" si="51"/>
        <v>2016Kern1-in-2Typical Event DayCAISO5</v>
      </c>
      <c r="B3282" s="10" t="s">
        <v>57</v>
      </c>
      <c r="C3282" s="10" t="s">
        <v>11</v>
      </c>
      <c r="D3282" s="10" t="s">
        <v>8</v>
      </c>
      <c r="E3282" s="10" t="s">
        <v>9</v>
      </c>
      <c r="F3282">
        <v>5</v>
      </c>
      <c r="G3282">
        <v>0.91162687540054321</v>
      </c>
      <c r="H3282">
        <v>0.91162687540054321</v>
      </c>
      <c r="I3282">
        <v>75.59375</v>
      </c>
      <c r="J3282">
        <v>0</v>
      </c>
      <c r="K3282">
        <v>8707</v>
      </c>
      <c r="L3282">
        <v>8340.16015625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 t="s">
        <v>39</v>
      </c>
      <c r="Z3282" s="3"/>
    </row>
    <row r="3283" spans="1:26" hidden="1" x14ac:dyDescent="0.25">
      <c r="A3283" s="10" t="str">
        <f t="shared" si="51"/>
        <v>2016Kern1-in-10Typical Event DayCAISO5</v>
      </c>
      <c r="B3283" s="10" t="s">
        <v>57</v>
      </c>
      <c r="C3283" s="10" t="s">
        <v>11</v>
      </c>
      <c r="D3283" s="10" t="s">
        <v>8</v>
      </c>
      <c r="E3283" s="10" t="s">
        <v>1</v>
      </c>
      <c r="F3283">
        <v>5</v>
      </c>
      <c r="G3283">
        <v>0.94526755809783936</v>
      </c>
      <c r="H3283">
        <v>0.94526755809783936</v>
      </c>
      <c r="I3283">
        <v>77.59375</v>
      </c>
      <c r="J3283">
        <v>0</v>
      </c>
      <c r="K3283">
        <v>8707</v>
      </c>
      <c r="L3283">
        <v>8340.16015625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 t="s">
        <v>39</v>
      </c>
      <c r="Z3283" s="3"/>
    </row>
    <row r="3284" spans="1:26" hidden="1" x14ac:dyDescent="0.25">
      <c r="A3284" s="10" t="str">
        <f t="shared" si="51"/>
        <v>2016Kern1-in-2Typical Event DayPGE5</v>
      </c>
      <c r="B3284" s="10" t="s">
        <v>57</v>
      </c>
      <c r="C3284" s="10" t="s">
        <v>11</v>
      </c>
      <c r="D3284" s="10" t="s">
        <v>8</v>
      </c>
      <c r="E3284" s="10" t="s">
        <v>9</v>
      </c>
      <c r="F3284">
        <v>5</v>
      </c>
      <c r="G3284">
        <v>0.94089901447296143</v>
      </c>
      <c r="H3284">
        <v>0.94089901447296143</v>
      </c>
      <c r="I3284">
        <v>76.875</v>
      </c>
      <c r="J3284">
        <v>0</v>
      </c>
      <c r="K3284">
        <v>8707</v>
      </c>
      <c r="L3284">
        <v>8340.16015625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 t="s">
        <v>38</v>
      </c>
      <c r="Z3284" s="3"/>
    </row>
    <row r="3285" spans="1:26" hidden="1" x14ac:dyDescent="0.25">
      <c r="A3285" s="10" t="str">
        <f t="shared" si="51"/>
        <v>2016Kern1-in-10Typical Event DayPGE5</v>
      </c>
      <c r="B3285" s="10" t="s">
        <v>57</v>
      </c>
      <c r="C3285" s="10" t="s">
        <v>11</v>
      </c>
      <c r="D3285" s="10" t="s">
        <v>8</v>
      </c>
      <c r="E3285" s="10" t="s">
        <v>1</v>
      </c>
      <c r="F3285">
        <v>5</v>
      </c>
      <c r="G3285">
        <v>0.95584118366241455</v>
      </c>
      <c r="H3285">
        <v>0.95584118366241455</v>
      </c>
      <c r="I3285">
        <v>78.09375</v>
      </c>
      <c r="J3285">
        <v>0</v>
      </c>
      <c r="K3285">
        <v>8707</v>
      </c>
      <c r="L3285">
        <v>8340.16015625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 t="s">
        <v>38</v>
      </c>
      <c r="Z3285" s="3"/>
    </row>
    <row r="3286" spans="1:26" hidden="1" x14ac:dyDescent="0.25">
      <c r="A3286" s="10" t="str">
        <f t="shared" si="51"/>
        <v>2016Kern1-in-10Typical Event DayCAISO6</v>
      </c>
      <c r="B3286" s="10" t="s">
        <v>57</v>
      </c>
      <c r="C3286" s="10" t="s">
        <v>11</v>
      </c>
      <c r="D3286" s="10" t="s">
        <v>8</v>
      </c>
      <c r="E3286" s="10" t="s">
        <v>1</v>
      </c>
      <c r="F3286">
        <v>6</v>
      </c>
      <c r="G3286">
        <v>0.92495346069335938</v>
      </c>
      <c r="H3286">
        <v>0.92495346069335938</v>
      </c>
      <c r="I3286">
        <v>76.21875</v>
      </c>
      <c r="J3286">
        <v>0</v>
      </c>
      <c r="K3286">
        <v>8707</v>
      </c>
      <c r="L3286">
        <v>8340.16015625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 t="s">
        <v>39</v>
      </c>
      <c r="Z3286" s="3"/>
    </row>
    <row r="3287" spans="1:26" hidden="1" x14ac:dyDescent="0.25">
      <c r="A3287" s="10" t="str">
        <f t="shared" si="51"/>
        <v>2016Kern1-in-2Typical Event DayCAISO6</v>
      </c>
      <c r="B3287" s="10" t="s">
        <v>57</v>
      </c>
      <c r="C3287" s="10" t="s">
        <v>11</v>
      </c>
      <c r="D3287" s="10" t="s">
        <v>8</v>
      </c>
      <c r="E3287" s="10" t="s">
        <v>9</v>
      </c>
      <c r="F3287">
        <v>6</v>
      </c>
      <c r="G3287">
        <v>0.89203578233718872</v>
      </c>
      <c r="H3287">
        <v>0.89203578233718872</v>
      </c>
      <c r="I3287">
        <v>74.4375</v>
      </c>
      <c r="J3287">
        <v>0</v>
      </c>
      <c r="K3287">
        <v>8707</v>
      </c>
      <c r="L3287">
        <v>8340.16015625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 t="s">
        <v>39</v>
      </c>
      <c r="Z3287" s="3"/>
    </row>
    <row r="3288" spans="1:26" hidden="1" x14ac:dyDescent="0.25">
      <c r="A3288" s="10" t="str">
        <f t="shared" si="51"/>
        <v>2016Kern1-in-10Typical Event DayPGE6</v>
      </c>
      <c r="B3288" s="10" t="s">
        <v>57</v>
      </c>
      <c r="C3288" s="10" t="s">
        <v>11</v>
      </c>
      <c r="D3288" s="10" t="s">
        <v>8</v>
      </c>
      <c r="E3288" s="10" t="s">
        <v>1</v>
      </c>
      <c r="F3288">
        <v>6</v>
      </c>
      <c r="G3288">
        <v>0.93529987335205078</v>
      </c>
      <c r="H3288">
        <v>0.93529987335205078</v>
      </c>
      <c r="I3288">
        <v>76.90625</v>
      </c>
      <c r="J3288">
        <v>0</v>
      </c>
      <c r="K3288">
        <v>8707</v>
      </c>
      <c r="L3288">
        <v>8340.16015625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 t="s">
        <v>38</v>
      </c>
      <c r="Z3288" s="3"/>
    </row>
    <row r="3289" spans="1:26" hidden="1" x14ac:dyDescent="0.25">
      <c r="A3289" s="10" t="str">
        <f t="shared" si="51"/>
        <v>2016Kern1-in-2Typical Event DayPGE6</v>
      </c>
      <c r="B3289" s="10" t="s">
        <v>57</v>
      </c>
      <c r="C3289" s="10" t="s">
        <v>11</v>
      </c>
      <c r="D3289" s="10" t="s">
        <v>8</v>
      </c>
      <c r="E3289" s="10" t="s">
        <v>9</v>
      </c>
      <c r="F3289">
        <v>6</v>
      </c>
      <c r="G3289">
        <v>0.92067885398864746</v>
      </c>
      <c r="H3289">
        <v>0.92067885398864746</v>
      </c>
      <c r="I3289">
        <v>75.71875</v>
      </c>
      <c r="J3289">
        <v>0</v>
      </c>
      <c r="K3289">
        <v>8707</v>
      </c>
      <c r="L3289">
        <v>8340.16015625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 t="s">
        <v>38</v>
      </c>
      <c r="Z3289" s="3"/>
    </row>
    <row r="3290" spans="1:26" hidden="1" x14ac:dyDescent="0.25">
      <c r="A3290" s="10" t="str">
        <f t="shared" si="51"/>
        <v>2016Kern1-in-10Typical Event DayCAISO7</v>
      </c>
      <c r="B3290" s="10" t="s">
        <v>57</v>
      </c>
      <c r="C3290" s="10" t="s">
        <v>11</v>
      </c>
      <c r="D3290" s="10" t="s">
        <v>8</v>
      </c>
      <c r="E3290" s="10" t="s">
        <v>1</v>
      </c>
      <c r="F3290">
        <v>7</v>
      </c>
      <c r="G3290">
        <v>0.9595828652381897</v>
      </c>
      <c r="H3290">
        <v>0.9595828652381897</v>
      </c>
      <c r="I3290">
        <v>76.15625</v>
      </c>
      <c r="J3290">
        <v>0</v>
      </c>
      <c r="K3290">
        <v>8707</v>
      </c>
      <c r="L3290">
        <v>8340.16015625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 t="s">
        <v>39</v>
      </c>
      <c r="Z3290" s="3"/>
    </row>
    <row r="3291" spans="1:26" hidden="1" x14ac:dyDescent="0.25">
      <c r="A3291" s="10" t="str">
        <f t="shared" si="51"/>
        <v>2016Kern1-in-2Typical Event DayCAISO7</v>
      </c>
      <c r="B3291" s="10" t="s">
        <v>57</v>
      </c>
      <c r="C3291" s="10" t="s">
        <v>11</v>
      </c>
      <c r="D3291" s="10" t="s">
        <v>8</v>
      </c>
      <c r="E3291" s="10" t="s">
        <v>9</v>
      </c>
      <c r="F3291">
        <v>7</v>
      </c>
      <c r="G3291">
        <v>0.92543274164199829</v>
      </c>
      <c r="H3291">
        <v>0.92543274164199829</v>
      </c>
      <c r="I3291">
        <v>74.25</v>
      </c>
      <c r="J3291">
        <v>0</v>
      </c>
      <c r="K3291">
        <v>8707</v>
      </c>
      <c r="L3291">
        <v>8340.16015625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 t="s">
        <v>39</v>
      </c>
      <c r="Z3291" s="3"/>
    </row>
    <row r="3292" spans="1:26" hidden="1" x14ac:dyDescent="0.25">
      <c r="A3292" s="10" t="str">
        <f t="shared" si="51"/>
        <v>2016Kern1-in-10Typical Event DayPGE7</v>
      </c>
      <c r="B3292" s="10" t="s">
        <v>57</v>
      </c>
      <c r="C3292" s="10" t="s">
        <v>11</v>
      </c>
      <c r="D3292" s="10" t="s">
        <v>8</v>
      </c>
      <c r="E3292" s="10" t="s">
        <v>1</v>
      </c>
      <c r="F3292">
        <v>7</v>
      </c>
      <c r="G3292">
        <v>0.97031664848327637</v>
      </c>
      <c r="H3292">
        <v>0.97031664848327637</v>
      </c>
      <c r="I3292">
        <v>77</v>
      </c>
      <c r="J3292">
        <v>0</v>
      </c>
      <c r="K3292">
        <v>8707</v>
      </c>
      <c r="L3292">
        <v>8340.16015625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 t="s">
        <v>38</v>
      </c>
      <c r="Z3292" s="3"/>
    </row>
    <row r="3293" spans="1:26" hidden="1" x14ac:dyDescent="0.25">
      <c r="A3293" s="10" t="str">
        <f t="shared" si="51"/>
        <v>2016Kern1-in-2Typical Event DayPGE7</v>
      </c>
      <c r="B3293" s="10" t="s">
        <v>57</v>
      </c>
      <c r="C3293" s="10" t="s">
        <v>11</v>
      </c>
      <c r="D3293" s="10" t="s">
        <v>8</v>
      </c>
      <c r="E3293" s="10" t="s">
        <v>9</v>
      </c>
      <c r="F3293">
        <v>7</v>
      </c>
      <c r="G3293">
        <v>0.95514822006225586</v>
      </c>
      <c r="H3293">
        <v>0.95514822006225586</v>
      </c>
      <c r="I3293">
        <v>75.71875</v>
      </c>
      <c r="J3293">
        <v>0</v>
      </c>
      <c r="K3293">
        <v>8707</v>
      </c>
      <c r="L3293">
        <v>8340.16015625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 t="s">
        <v>38</v>
      </c>
      <c r="Z3293" s="3"/>
    </row>
    <row r="3294" spans="1:26" hidden="1" x14ac:dyDescent="0.25">
      <c r="A3294" s="10" t="str">
        <f t="shared" si="51"/>
        <v>2016Kern1-in-2Typical Event DayCAISO8</v>
      </c>
      <c r="B3294" s="10" t="s">
        <v>57</v>
      </c>
      <c r="C3294" s="10" t="s">
        <v>11</v>
      </c>
      <c r="D3294" s="10" t="s">
        <v>8</v>
      </c>
      <c r="E3294" s="10" t="s">
        <v>9</v>
      </c>
      <c r="F3294">
        <v>8</v>
      </c>
      <c r="G3294">
        <v>0.93153947591781616</v>
      </c>
      <c r="H3294">
        <v>0.93153947591781616</v>
      </c>
      <c r="I3294">
        <v>77.0625</v>
      </c>
      <c r="J3294">
        <v>0</v>
      </c>
      <c r="K3294">
        <v>8707</v>
      </c>
      <c r="L3294">
        <v>8340.16015625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 t="s">
        <v>39</v>
      </c>
      <c r="Z3294" s="3"/>
    </row>
    <row r="3295" spans="1:26" hidden="1" x14ac:dyDescent="0.25">
      <c r="A3295" s="10" t="str">
        <f t="shared" si="51"/>
        <v>2016Kern1-in-10Typical Event DayCAISO8</v>
      </c>
      <c r="B3295" s="10" t="s">
        <v>57</v>
      </c>
      <c r="C3295" s="10" t="s">
        <v>11</v>
      </c>
      <c r="D3295" s="10" t="s">
        <v>8</v>
      </c>
      <c r="E3295" s="10" t="s">
        <v>1</v>
      </c>
      <c r="F3295">
        <v>8</v>
      </c>
      <c r="G3295">
        <v>0.96591490507125854</v>
      </c>
      <c r="H3295">
        <v>0.96591490507125854</v>
      </c>
      <c r="I3295">
        <v>79.46875</v>
      </c>
      <c r="J3295">
        <v>0</v>
      </c>
      <c r="K3295">
        <v>8707</v>
      </c>
      <c r="L3295">
        <v>8340.16015625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 t="s">
        <v>39</v>
      </c>
      <c r="Z3295" s="3"/>
    </row>
    <row r="3296" spans="1:26" hidden="1" x14ac:dyDescent="0.25">
      <c r="A3296" s="10" t="str">
        <f t="shared" si="51"/>
        <v>2016Kern1-in-10Typical Event DayPGE8</v>
      </c>
      <c r="B3296" s="10" t="s">
        <v>57</v>
      </c>
      <c r="C3296" s="10" t="s">
        <v>11</v>
      </c>
      <c r="D3296" s="10" t="s">
        <v>8</v>
      </c>
      <c r="E3296" s="10" t="s">
        <v>1</v>
      </c>
      <c r="F3296">
        <v>8</v>
      </c>
      <c r="G3296">
        <v>0.97671949863433838</v>
      </c>
      <c r="H3296">
        <v>0.97671949863433838</v>
      </c>
      <c r="I3296">
        <v>79.53125</v>
      </c>
      <c r="J3296">
        <v>0</v>
      </c>
      <c r="K3296">
        <v>8707</v>
      </c>
      <c r="L3296">
        <v>8340.16015625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 t="s">
        <v>38</v>
      </c>
      <c r="Z3296" s="3"/>
    </row>
    <row r="3297" spans="1:26" hidden="1" x14ac:dyDescent="0.25">
      <c r="A3297" s="10" t="str">
        <f t="shared" si="51"/>
        <v>2016Kern1-in-2Typical Event DayPGE8</v>
      </c>
      <c r="B3297" s="10" t="s">
        <v>57</v>
      </c>
      <c r="C3297" s="10" t="s">
        <v>11</v>
      </c>
      <c r="D3297" s="10" t="s">
        <v>8</v>
      </c>
      <c r="E3297" s="10" t="s">
        <v>9</v>
      </c>
      <c r="F3297">
        <v>8</v>
      </c>
      <c r="G3297">
        <v>0.96145099401473999</v>
      </c>
      <c r="H3297">
        <v>0.96145099401473999</v>
      </c>
      <c r="I3297">
        <v>78.4375</v>
      </c>
      <c r="J3297">
        <v>0</v>
      </c>
      <c r="K3297">
        <v>8707</v>
      </c>
      <c r="L3297">
        <v>8340.16015625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 t="s">
        <v>38</v>
      </c>
      <c r="Z3297" s="3"/>
    </row>
    <row r="3298" spans="1:26" hidden="1" x14ac:dyDescent="0.25">
      <c r="A3298" s="10" t="str">
        <f t="shared" si="51"/>
        <v>2016Kern1-in-2Typical Event DayCAISO9</v>
      </c>
      <c r="B3298" s="10" t="s">
        <v>57</v>
      </c>
      <c r="C3298" s="10" t="s">
        <v>11</v>
      </c>
      <c r="D3298" s="10" t="s">
        <v>8</v>
      </c>
      <c r="E3298" s="10" t="s">
        <v>9</v>
      </c>
      <c r="F3298">
        <v>9</v>
      </c>
      <c r="G3298">
        <v>0.93108129501342773</v>
      </c>
      <c r="H3298">
        <v>0.93108129501342773</v>
      </c>
      <c r="I3298">
        <v>81.625</v>
      </c>
      <c r="J3298">
        <v>0</v>
      </c>
      <c r="K3298">
        <v>8707</v>
      </c>
      <c r="L3298">
        <v>8340.16015625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 t="s">
        <v>39</v>
      </c>
      <c r="Z3298" s="3"/>
    </row>
    <row r="3299" spans="1:26" hidden="1" x14ac:dyDescent="0.25">
      <c r="A3299" s="10" t="str">
        <f t="shared" si="51"/>
        <v>2016Kern1-in-10Typical Event DayCAISO9</v>
      </c>
      <c r="B3299" s="10" t="s">
        <v>57</v>
      </c>
      <c r="C3299" s="10" t="s">
        <v>11</v>
      </c>
      <c r="D3299" s="10" t="s">
        <v>8</v>
      </c>
      <c r="E3299" s="10" t="s">
        <v>1</v>
      </c>
      <c r="F3299">
        <v>9</v>
      </c>
      <c r="G3299">
        <v>0.96543985605239868</v>
      </c>
      <c r="H3299">
        <v>0.96543985605239868</v>
      </c>
      <c r="I3299">
        <v>84.21875</v>
      </c>
      <c r="J3299">
        <v>0</v>
      </c>
      <c r="K3299">
        <v>8707</v>
      </c>
      <c r="L3299">
        <v>8340.16015625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 t="s">
        <v>39</v>
      </c>
      <c r="Z3299" s="3"/>
    </row>
    <row r="3300" spans="1:26" hidden="1" x14ac:dyDescent="0.25">
      <c r="A3300" s="10" t="str">
        <f t="shared" si="51"/>
        <v>2016Kern1-in-2Typical Event DayPGE9</v>
      </c>
      <c r="B3300" s="10" t="s">
        <v>57</v>
      </c>
      <c r="C3300" s="10" t="s">
        <v>11</v>
      </c>
      <c r="D3300" s="10" t="s">
        <v>8</v>
      </c>
      <c r="E3300" s="10" t="s">
        <v>9</v>
      </c>
      <c r="F3300">
        <v>9</v>
      </c>
      <c r="G3300">
        <v>0.96097815036773682</v>
      </c>
      <c r="H3300">
        <v>0.96097815036773682</v>
      </c>
      <c r="I3300">
        <v>83.5625</v>
      </c>
      <c r="J3300">
        <v>0</v>
      </c>
      <c r="K3300">
        <v>8707</v>
      </c>
      <c r="L3300">
        <v>8340.16015625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 t="s">
        <v>38</v>
      </c>
      <c r="Z3300" s="3"/>
    </row>
    <row r="3301" spans="1:26" hidden="1" x14ac:dyDescent="0.25">
      <c r="A3301" s="10" t="str">
        <f t="shared" si="51"/>
        <v>2016Kern1-in-10Typical Event DayPGE9</v>
      </c>
      <c r="B3301" s="10" t="s">
        <v>57</v>
      </c>
      <c r="C3301" s="10" t="s">
        <v>11</v>
      </c>
      <c r="D3301" s="10" t="s">
        <v>8</v>
      </c>
      <c r="E3301" s="10" t="s">
        <v>1</v>
      </c>
      <c r="F3301">
        <v>9</v>
      </c>
      <c r="G3301">
        <v>0.97623914480209351</v>
      </c>
      <c r="H3301">
        <v>0.97623914480209351</v>
      </c>
      <c r="I3301">
        <v>84.6875</v>
      </c>
      <c r="J3301">
        <v>0</v>
      </c>
      <c r="K3301">
        <v>8707</v>
      </c>
      <c r="L3301">
        <v>8340.16015625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 t="s">
        <v>38</v>
      </c>
      <c r="Z3301" s="3"/>
    </row>
    <row r="3302" spans="1:26" hidden="1" x14ac:dyDescent="0.25">
      <c r="A3302" s="10" t="str">
        <f t="shared" si="51"/>
        <v>2016Kern1-in-2Typical Event DayCAISO10</v>
      </c>
      <c r="B3302" s="10" t="s">
        <v>57</v>
      </c>
      <c r="C3302" s="10" t="s">
        <v>11</v>
      </c>
      <c r="D3302" s="10" t="s">
        <v>8</v>
      </c>
      <c r="E3302" s="10" t="s">
        <v>9</v>
      </c>
      <c r="F3302">
        <v>10</v>
      </c>
      <c r="G3302">
        <v>1.031141996383667</v>
      </c>
      <c r="H3302">
        <v>1.031141996383667</v>
      </c>
      <c r="I3302">
        <v>86.90625</v>
      </c>
      <c r="J3302">
        <v>0</v>
      </c>
      <c r="K3302">
        <v>8707</v>
      </c>
      <c r="L3302">
        <v>8340.16015625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 t="s">
        <v>39</v>
      </c>
      <c r="Z3302" s="3"/>
    </row>
    <row r="3303" spans="1:26" hidden="1" x14ac:dyDescent="0.25">
      <c r="A3303" s="10" t="str">
        <f t="shared" si="51"/>
        <v>2016Kern1-in-10Typical Event DayCAISO10</v>
      </c>
      <c r="B3303" s="10" t="s">
        <v>57</v>
      </c>
      <c r="C3303" s="10" t="s">
        <v>11</v>
      </c>
      <c r="D3303" s="10" t="s">
        <v>8</v>
      </c>
      <c r="E3303" s="10" t="s">
        <v>1</v>
      </c>
      <c r="F3303">
        <v>10</v>
      </c>
      <c r="G3303">
        <v>1.0691928863525391</v>
      </c>
      <c r="H3303">
        <v>1.0691928863525391</v>
      </c>
      <c r="I3303">
        <v>89.40625</v>
      </c>
      <c r="J3303">
        <v>0</v>
      </c>
      <c r="K3303">
        <v>8707</v>
      </c>
      <c r="L3303">
        <v>8340.16015625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 t="s">
        <v>39</v>
      </c>
      <c r="Z3303" s="3"/>
    </row>
    <row r="3304" spans="1:26" hidden="1" x14ac:dyDescent="0.25">
      <c r="A3304" s="10" t="str">
        <f t="shared" si="51"/>
        <v>2016Kern1-in-10Typical Event DayPGE10</v>
      </c>
      <c r="B3304" s="10" t="s">
        <v>57</v>
      </c>
      <c r="C3304" s="10" t="s">
        <v>11</v>
      </c>
      <c r="D3304" s="10" t="s">
        <v>8</v>
      </c>
      <c r="E3304" s="10" t="s">
        <v>1</v>
      </c>
      <c r="F3304">
        <v>10</v>
      </c>
      <c r="G3304">
        <v>1.0811527967453003</v>
      </c>
      <c r="H3304">
        <v>1.0811527967453003</v>
      </c>
      <c r="I3304">
        <v>90.15625</v>
      </c>
      <c r="J3304">
        <v>0</v>
      </c>
      <c r="K3304">
        <v>8707</v>
      </c>
      <c r="L3304">
        <v>8340.16015625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 t="s">
        <v>38</v>
      </c>
      <c r="Z3304" s="3"/>
    </row>
    <row r="3305" spans="1:26" hidden="1" x14ac:dyDescent="0.25">
      <c r="A3305" s="10" t="str">
        <f t="shared" si="51"/>
        <v>2016Kern1-in-2Typical Event DayPGE10</v>
      </c>
      <c r="B3305" s="10" t="s">
        <v>57</v>
      </c>
      <c r="C3305" s="10" t="s">
        <v>11</v>
      </c>
      <c r="D3305" s="10" t="s">
        <v>8</v>
      </c>
      <c r="E3305" s="10" t="s">
        <v>9</v>
      </c>
      <c r="F3305">
        <v>10</v>
      </c>
      <c r="G3305">
        <v>1.0642516613006592</v>
      </c>
      <c r="H3305">
        <v>1.0642516613006592</v>
      </c>
      <c r="I3305">
        <v>89.125</v>
      </c>
      <c r="J3305">
        <v>0</v>
      </c>
      <c r="K3305">
        <v>8707</v>
      </c>
      <c r="L3305">
        <v>8340.16015625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 t="s">
        <v>38</v>
      </c>
      <c r="Z3305" s="3"/>
    </row>
    <row r="3306" spans="1:26" hidden="1" x14ac:dyDescent="0.25">
      <c r="A3306" s="10" t="str">
        <f t="shared" si="51"/>
        <v>2016Kern1-in-2Typical Event DayCAISO11</v>
      </c>
      <c r="B3306" s="10" t="s">
        <v>57</v>
      </c>
      <c r="C3306" s="10" t="s">
        <v>11</v>
      </c>
      <c r="D3306" s="10" t="s">
        <v>8</v>
      </c>
      <c r="E3306" s="10" t="s">
        <v>9</v>
      </c>
      <c r="F3306">
        <v>11</v>
      </c>
      <c r="G3306">
        <v>1.2155634164810181</v>
      </c>
      <c r="H3306">
        <v>1.2155634164810181</v>
      </c>
      <c r="I3306">
        <v>90.8125</v>
      </c>
      <c r="J3306">
        <v>0</v>
      </c>
      <c r="K3306">
        <v>8707</v>
      </c>
      <c r="L3306">
        <v>8340.16015625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 t="s">
        <v>39</v>
      </c>
      <c r="Z3306" s="3"/>
    </row>
    <row r="3307" spans="1:26" hidden="1" x14ac:dyDescent="0.25">
      <c r="A3307" s="10" t="str">
        <f t="shared" si="51"/>
        <v>2016Kern1-in-10Typical Event DayCAISO11</v>
      </c>
      <c r="B3307" s="10" t="s">
        <v>57</v>
      </c>
      <c r="C3307" s="10" t="s">
        <v>11</v>
      </c>
      <c r="D3307" s="10" t="s">
        <v>8</v>
      </c>
      <c r="E3307" s="10" t="s">
        <v>1</v>
      </c>
      <c r="F3307">
        <v>11</v>
      </c>
      <c r="G3307">
        <v>1.2604198455810547</v>
      </c>
      <c r="H3307">
        <v>1.2604198455810547</v>
      </c>
      <c r="I3307">
        <v>93.09375</v>
      </c>
      <c r="J3307">
        <v>0</v>
      </c>
      <c r="K3307">
        <v>8707</v>
      </c>
      <c r="L3307">
        <v>8340.16015625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 t="s">
        <v>39</v>
      </c>
      <c r="Z3307" s="3"/>
    </row>
    <row r="3308" spans="1:26" hidden="1" x14ac:dyDescent="0.25">
      <c r="A3308" s="10" t="str">
        <f t="shared" si="51"/>
        <v>2016Kern1-in-2Typical Event DayPGE11</v>
      </c>
      <c r="B3308" s="10" t="s">
        <v>57</v>
      </c>
      <c r="C3308" s="10" t="s">
        <v>11</v>
      </c>
      <c r="D3308" s="10" t="s">
        <v>8</v>
      </c>
      <c r="E3308" s="10" t="s">
        <v>9</v>
      </c>
      <c r="F3308">
        <v>11</v>
      </c>
      <c r="G3308">
        <v>1.2545948028564453</v>
      </c>
      <c r="H3308">
        <v>1.2545948028564453</v>
      </c>
      <c r="I3308">
        <v>93.5</v>
      </c>
      <c r="J3308">
        <v>0</v>
      </c>
      <c r="K3308">
        <v>8707</v>
      </c>
      <c r="L3308">
        <v>8340.16015625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 t="s">
        <v>38</v>
      </c>
      <c r="Z3308" s="3"/>
    </row>
    <row r="3309" spans="1:26" hidden="1" x14ac:dyDescent="0.25">
      <c r="A3309" s="10" t="str">
        <f t="shared" si="51"/>
        <v>2016Kern1-in-10Typical Event DayPGE11</v>
      </c>
      <c r="B3309" s="10" t="s">
        <v>57</v>
      </c>
      <c r="C3309" s="10" t="s">
        <v>11</v>
      </c>
      <c r="D3309" s="10" t="s">
        <v>8</v>
      </c>
      <c r="E3309" s="10" t="s">
        <v>1</v>
      </c>
      <c r="F3309">
        <v>11</v>
      </c>
      <c r="G3309">
        <v>1.2745187282562256</v>
      </c>
      <c r="H3309">
        <v>1.2745187282562256</v>
      </c>
      <c r="I3309">
        <v>94.6875</v>
      </c>
      <c r="J3309">
        <v>0</v>
      </c>
      <c r="K3309">
        <v>8707</v>
      </c>
      <c r="L3309">
        <v>8340.16015625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 t="s">
        <v>38</v>
      </c>
      <c r="Z3309" s="3"/>
    </row>
    <row r="3310" spans="1:26" hidden="1" x14ac:dyDescent="0.25">
      <c r="A3310" s="10" t="str">
        <f t="shared" si="51"/>
        <v>2016Kern1-in-10Typical Event DayCAISO12</v>
      </c>
      <c r="B3310" s="10" t="s">
        <v>57</v>
      </c>
      <c r="C3310" s="10" t="s">
        <v>11</v>
      </c>
      <c r="D3310" s="10" t="s">
        <v>8</v>
      </c>
      <c r="E3310" s="10" t="s">
        <v>1</v>
      </c>
      <c r="F3310">
        <v>12</v>
      </c>
      <c r="G3310">
        <v>1.5639811754226685</v>
      </c>
      <c r="H3310">
        <v>1.5639811754226685</v>
      </c>
      <c r="I3310">
        <v>96.4375</v>
      </c>
      <c r="J3310">
        <v>0</v>
      </c>
      <c r="K3310">
        <v>8707</v>
      </c>
      <c r="L3310">
        <v>8340.16015625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 t="s">
        <v>39</v>
      </c>
      <c r="Z3310" s="3"/>
    </row>
    <row r="3311" spans="1:26" hidden="1" x14ac:dyDescent="0.25">
      <c r="A3311" s="10" t="str">
        <f t="shared" si="51"/>
        <v>2016Kern1-in-2Typical Event DayCAISO12</v>
      </c>
      <c r="B3311" s="10" t="s">
        <v>57</v>
      </c>
      <c r="C3311" s="10" t="s">
        <v>11</v>
      </c>
      <c r="D3311" s="10" t="s">
        <v>8</v>
      </c>
      <c r="E3311" s="10" t="s">
        <v>9</v>
      </c>
      <c r="F3311">
        <v>12</v>
      </c>
      <c r="G3311">
        <v>1.5083214044570923</v>
      </c>
      <c r="H3311">
        <v>1.5083214044570923</v>
      </c>
      <c r="I3311">
        <v>94.21875</v>
      </c>
      <c r="J3311">
        <v>0</v>
      </c>
      <c r="K3311">
        <v>8707</v>
      </c>
      <c r="L3311">
        <v>8340.16015625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 t="s">
        <v>39</v>
      </c>
      <c r="Z3311" s="3"/>
    </row>
    <row r="3312" spans="1:26" hidden="1" x14ac:dyDescent="0.25">
      <c r="A3312" s="10" t="str">
        <f t="shared" si="51"/>
        <v>2016Kern1-in-2Typical Event DayPGE12</v>
      </c>
      <c r="B3312" s="10" t="s">
        <v>57</v>
      </c>
      <c r="C3312" s="10" t="s">
        <v>11</v>
      </c>
      <c r="D3312" s="10" t="s">
        <v>8</v>
      </c>
      <c r="E3312" s="10" t="s">
        <v>9</v>
      </c>
      <c r="F3312">
        <v>12</v>
      </c>
      <c r="G3312">
        <v>1.5567532777786255</v>
      </c>
      <c r="H3312">
        <v>1.5567532777786255</v>
      </c>
      <c r="I3312">
        <v>96.59375</v>
      </c>
      <c r="J3312">
        <v>0</v>
      </c>
      <c r="K3312">
        <v>8707</v>
      </c>
      <c r="L3312">
        <v>8340.16015625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 t="s">
        <v>38</v>
      </c>
      <c r="Z3312" s="3"/>
    </row>
    <row r="3313" spans="1:26" hidden="1" x14ac:dyDescent="0.25">
      <c r="A3313" s="10" t="str">
        <f t="shared" si="51"/>
        <v>2016Kern1-in-10Typical Event DayPGE12</v>
      </c>
      <c r="B3313" s="10" t="s">
        <v>57</v>
      </c>
      <c r="C3313" s="10" t="s">
        <v>11</v>
      </c>
      <c r="D3313" s="10" t="s">
        <v>8</v>
      </c>
      <c r="E3313" s="10" t="s">
        <v>1</v>
      </c>
      <c r="F3313">
        <v>12</v>
      </c>
      <c r="G3313">
        <v>1.5814756155014038</v>
      </c>
      <c r="H3313">
        <v>1.5814756155014038</v>
      </c>
      <c r="I3313">
        <v>98.25</v>
      </c>
      <c r="J3313">
        <v>0</v>
      </c>
      <c r="K3313">
        <v>8707</v>
      </c>
      <c r="L3313">
        <v>8340.16015625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 t="s">
        <v>38</v>
      </c>
      <c r="Z3313" s="3"/>
    </row>
    <row r="3314" spans="1:26" hidden="1" x14ac:dyDescent="0.25">
      <c r="A3314" s="10" t="str">
        <f t="shared" si="51"/>
        <v>2016Kern1-in-2Typical Event DayCAISO13</v>
      </c>
      <c r="B3314" s="10" t="s">
        <v>57</v>
      </c>
      <c r="C3314" s="10" t="s">
        <v>11</v>
      </c>
      <c r="D3314" s="10" t="s">
        <v>8</v>
      </c>
      <c r="E3314" s="10" t="s">
        <v>9</v>
      </c>
      <c r="F3314">
        <v>13</v>
      </c>
      <c r="G3314">
        <v>1.8797417879104614</v>
      </c>
      <c r="H3314">
        <v>1.8797417879104614</v>
      </c>
      <c r="I3314">
        <v>96.8125</v>
      </c>
      <c r="J3314">
        <v>0</v>
      </c>
      <c r="K3314">
        <v>8707</v>
      </c>
      <c r="L3314">
        <v>8340.16015625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 t="s">
        <v>39</v>
      </c>
      <c r="Z3314" s="3"/>
    </row>
    <row r="3315" spans="1:26" hidden="1" x14ac:dyDescent="0.25">
      <c r="A3315" s="10" t="str">
        <f t="shared" si="51"/>
        <v>2016Kern1-in-10Typical Event DayCAISO13</v>
      </c>
      <c r="B3315" s="10" t="s">
        <v>57</v>
      </c>
      <c r="C3315" s="10" t="s">
        <v>11</v>
      </c>
      <c r="D3315" s="10" t="s">
        <v>8</v>
      </c>
      <c r="E3315" s="10" t="s">
        <v>1</v>
      </c>
      <c r="F3315">
        <v>13</v>
      </c>
      <c r="G3315">
        <v>1.9491075277328491</v>
      </c>
      <c r="H3315">
        <v>1.9491075277328491</v>
      </c>
      <c r="I3315">
        <v>98.96875</v>
      </c>
      <c r="J3315">
        <v>0</v>
      </c>
      <c r="K3315">
        <v>8707</v>
      </c>
      <c r="L3315">
        <v>8340.16015625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 t="s">
        <v>39</v>
      </c>
      <c r="Z3315" s="3"/>
    </row>
    <row r="3316" spans="1:26" hidden="1" x14ac:dyDescent="0.25">
      <c r="A3316" s="10" t="str">
        <f t="shared" si="51"/>
        <v>2016Kern1-in-10Typical Event DayPGE13</v>
      </c>
      <c r="B3316" s="10" t="s">
        <v>57</v>
      </c>
      <c r="C3316" s="10" t="s">
        <v>11</v>
      </c>
      <c r="D3316" s="10" t="s">
        <v>8</v>
      </c>
      <c r="E3316" s="10" t="s">
        <v>1</v>
      </c>
      <c r="F3316">
        <v>13</v>
      </c>
      <c r="G3316">
        <v>1.9709100723266602</v>
      </c>
      <c r="H3316">
        <v>1.9709100723266602</v>
      </c>
      <c r="I3316">
        <v>101</v>
      </c>
      <c r="J3316">
        <v>0</v>
      </c>
      <c r="K3316">
        <v>8707</v>
      </c>
      <c r="L3316">
        <v>8340.16015625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 t="s">
        <v>38</v>
      </c>
      <c r="Z3316" s="3"/>
    </row>
    <row r="3317" spans="1:26" hidden="1" x14ac:dyDescent="0.25">
      <c r="A3317" s="10" t="str">
        <f t="shared" si="51"/>
        <v>2016Kern1-in-2Typical Event DayPGE13</v>
      </c>
      <c r="B3317" s="10" t="s">
        <v>57</v>
      </c>
      <c r="C3317" s="10" t="s">
        <v>11</v>
      </c>
      <c r="D3317" s="10" t="s">
        <v>8</v>
      </c>
      <c r="E3317" s="10" t="s">
        <v>9</v>
      </c>
      <c r="F3317">
        <v>13</v>
      </c>
      <c r="G3317">
        <v>1.940099835395813</v>
      </c>
      <c r="H3317">
        <v>1.940099835395813</v>
      </c>
      <c r="I3317">
        <v>99.40625</v>
      </c>
      <c r="J3317">
        <v>0</v>
      </c>
      <c r="K3317">
        <v>8707</v>
      </c>
      <c r="L3317">
        <v>8340.16015625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 t="s">
        <v>38</v>
      </c>
      <c r="Z3317" s="3"/>
    </row>
    <row r="3318" spans="1:26" hidden="1" x14ac:dyDescent="0.25">
      <c r="A3318" s="10" t="str">
        <f t="shared" si="51"/>
        <v>2016Kern1-in-2Typical Event DayCAISO14</v>
      </c>
      <c r="B3318" s="10" t="s">
        <v>57</v>
      </c>
      <c r="C3318" s="10" t="s">
        <v>11</v>
      </c>
      <c r="D3318" s="10" t="s">
        <v>8</v>
      </c>
      <c r="E3318" s="10" t="s">
        <v>9</v>
      </c>
      <c r="F3318">
        <v>14</v>
      </c>
      <c r="G3318">
        <v>2.2683987617492676</v>
      </c>
      <c r="H3318">
        <v>1.8995689153671265</v>
      </c>
      <c r="I3318">
        <v>98.96875</v>
      </c>
      <c r="J3318">
        <v>0.10273714363574982</v>
      </c>
      <c r="K3318">
        <v>8707</v>
      </c>
      <c r="L3318">
        <v>8340.16015625</v>
      </c>
      <c r="M3318">
        <v>0.36882984638214111</v>
      </c>
      <c r="N3318">
        <v>0.23716191947460175</v>
      </c>
      <c r="O3318">
        <v>0.3149544894695282</v>
      </c>
      <c r="P3318">
        <v>0.36882984638214111</v>
      </c>
      <c r="Q3318">
        <v>0.42270520329475403</v>
      </c>
      <c r="R3318">
        <v>0.50049775838851929</v>
      </c>
      <c r="S3318" t="s">
        <v>39</v>
      </c>
      <c r="Z3318" s="3"/>
    </row>
    <row r="3319" spans="1:26" hidden="1" x14ac:dyDescent="0.25">
      <c r="A3319" s="10" t="str">
        <f t="shared" si="51"/>
        <v>2016Kern1-in-10Typical Event DayCAISO14</v>
      </c>
      <c r="B3319" s="10" t="s">
        <v>57</v>
      </c>
      <c r="C3319" s="10" t="s">
        <v>11</v>
      </c>
      <c r="D3319" s="10" t="s">
        <v>8</v>
      </c>
      <c r="E3319" s="10" t="s">
        <v>1</v>
      </c>
      <c r="F3319">
        <v>14</v>
      </c>
      <c r="G3319">
        <v>2.3521065711975098</v>
      </c>
      <c r="H3319">
        <v>1.9460933208465576</v>
      </c>
      <c r="I3319">
        <v>100.90625</v>
      </c>
      <c r="J3319">
        <v>0.10273714363574982</v>
      </c>
      <c r="K3319">
        <v>8707</v>
      </c>
      <c r="L3319">
        <v>8340.16015625</v>
      </c>
      <c r="M3319">
        <v>0.40601330995559692</v>
      </c>
      <c r="N3319">
        <v>0.27434539794921875</v>
      </c>
      <c r="O3319">
        <v>0.35213795304298401</v>
      </c>
      <c r="P3319">
        <v>0.40601330995559692</v>
      </c>
      <c r="Q3319">
        <v>0.45988866686820984</v>
      </c>
      <c r="R3319">
        <v>0.5376812219619751</v>
      </c>
      <c r="S3319" t="s">
        <v>39</v>
      </c>
      <c r="Z3319" s="3"/>
    </row>
    <row r="3320" spans="1:26" hidden="1" x14ac:dyDescent="0.25">
      <c r="A3320" s="10" t="str">
        <f t="shared" si="51"/>
        <v>2016Kern1-in-2Typical Event DayPGE14</v>
      </c>
      <c r="B3320" s="10" t="s">
        <v>57</v>
      </c>
      <c r="C3320" s="10" t="s">
        <v>11</v>
      </c>
      <c r="D3320" s="10" t="s">
        <v>8</v>
      </c>
      <c r="E3320" s="10" t="s">
        <v>9</v>
      </c>
      <c r="F3320">
        <v>14</v>
      </c>
      <c r="G3320">
        <v>2.3412365913391113</v>
      </c>
      <c r="H3320">
        <v>1.9358807802200317</v>
      </c>
      <c r="I3320">
        <v>101.3125</v>
      </c>
      <c r="J3320">
        <v>0.10273714363574982</v>
      </c>
      <c r="K3320">
        <v>8707</v>
      </c>
      <c r="L3320">
        <v>8340.16015625</v>
      </c>
      <c r="M3320">
        <v>0.4053557813167572</v>
      </c>
      <c r="N3320">
        <v>0.27368786931037903</v>
      </c>
      <c r="O3320">
        <v>0.35148042440414429</v>
      </c>
      <c r="P3320">
        <v>0.4053557813167572</v>
      </c>
      <c r="Q3320">
        <v>0.45923113822937012</v>
      </c>
      <c r="R3320">
        <v>0.53702372312545776</v>
      </c>
      <c r="S3320" t="s">
        <v>38</v>
      </c>
      <c r="Z3320" s="3"/>
    </row>
    <row r="3321" spans="1:26" hidden="1" x14ac:dyDescent="0.25">
      <c r="A3321" s="10" t="str">
        <f t="shared" si="51"/>
        <v>2016Kern1-in-10Typical Event DayPGE14</v>
      </c>
      <c r="B3321" s="10" t="s">
        <v>57</v>
      </c>
      <c r="C3321" s="10" t="s">
        <v>11</v>
      </c>
      <c r="D3321" s="10" t="s">
        <v>8</v>
      </c>
      <c r="E3321" s="10" t="s">
        <v>1</v>
      </c>
      <c r="F3321">
        <v>14</v>
      </c>
      <c r="G3321">
        <v>2.3784170150756836</v>
      </c>
      <c r="H3321">
        <v>1.9512485265731812</v>
      </c>
      <c r="I3321">
        <v>102.5625</v>
      </c>
      <c r="J3321">
        <v>0.10273714363574982</v>
      </c>
      <c r="K3321">
        <v>8707</v>
      </c>
      <c r="L3321">
        <v>8340.16015625</v>
      </c>
      <c r="M3321">
        <v>0.42716845870018005</v>
      </c>
      <c r="N3321">
        <v>0.29550054669380188</v>
      </c>
      <c r="O3321">
        <v>0.37329310178756714</v>
      </c>
      <c r="P3321">
        <v>0.42716845870018005</v>
      </c>
      <c r="Q3321">
        <v>0.48104381561279297</v>
      </c>
      <c r="R3321">
        <v>0.55883640050888062</v>
      </c>
      <c r="S3321" t="s">
        <v>38</v>
      </c>
      <c r="Z3321" s="3"/>
    </row>
    <row r="3322" spans="1:26" hidden="1" x14ac:dyDescent="0.25">
      <c r="A3322" s="10" t="str">
        <f t="shared" si="51"/>
        <v>2016Kern1-in-2Typical Event DayCAISO15</v>
      </c>
      <c r="B3322" s="10" t="s">
        <v>57</v>
      </c>
      <c r="C3322" s="10" t="s">
        <v>11</v>
      </c>
      <c r="D3322" s="10" t="s">
        <v>8</v>
      </c>
      <c r="E3322" s="10" t="s">
        <v>9</v>
      </c>
      <c r="F3322">
        <v>15</v>
      </c>
      <c r="G3322">
        <v>2.5648412704467773</v>
      </c>
      <c r="H3322">
        <v>2.0681910514831543</v>
      </c>
      <c r="I3322">
        <v>99.59375</v>
      </c>
      <c r="J3322">
        <v>0.1230589896440506</v>
      </c>
      <c r="K3322">
        <v>8707</v>
      </c>
      <c r="L3322">
        <v>8340.16015625</v>
      </c>
      <c r="M3322">
        <v>0.49665018916130066</v>
      </c>
      <c r="N3322">
        <v>0.33893778920173645</v>
      </c>
      <c r="O3322">
        <v>0.43211805820465088</v>
      </c>
      <c r="P3322">
        <v>0.49665018916130066</v>
      </c>
      <c r="Q3322">
        <v>0.56118232011795044</v>
      </c>
      <c r="R3322">
        <v>0.65436261892318726</v>
      </c>
      <c r="S3322" t="s">
        <v>39</v>
      </c>
      <c r="Z3322" s="3"/>
    </row>
    <row r="3323" spans="1:26" hidden="1" x14ac:dyDescent="0.25">
      <c r="A3323" s="10" t="str">
        <f t="shared" si="51"/>
        <v>2016Kern1-in-10Typical Event DayCAISO15</v>
      </c>
      <c r="B3323" s="10" t="s">
        <v>57</v>
      </c>
      <c r="C3323" s="10" t="s">
        <v>11</v>
      </c>
      <c r="D3323" s="10" t="s">
        <v>8</v>
      </c>
      <c r="E3323" s="10" t="s">
        <v>1</v>
      </c>
      <c r="F3323">
        <v>15</v>
      </c>
      <c r="G3323">
        <v>2.6594884395599365</v>
      </c>
      <c r="H3323">
        <v>2.1066293716430664</v>
      </c>
      <c r="I3323">
        <v>102.4375</v>
      </c>
      <c r="J3323">
        <v>0.1230589896440506</v>
      </c>
      <c r="K3323">
        <v>8707</v>
      </c>
      <c r="L3323">
        <v>8340.16015625</v>
      </c>
      <c r="M3323">
        <v>0.55285912752151489</v>
      </c>
      <c r="N3323">
        <v>0.39514672756195068</v>
      </c>
      <c r="O3323">
        <v>0.48832699656486511</v>
      </c>
      <c r="P3323">
        <v>0.55285912752151489</v>
      </c>
      <c r="Q3323">
        <v>0.61739128828048706</v>
      </c>
      <c r="R3323">
        <v>0.7105715274810791</v>
      </c>
      <c r="S3323" t="s">
        <v>39</v>
      </c>
      <c r="Z3323" s="3"/>
    </row>
    <row r="3324" spans="1:26" hidden="1" x14ac:dyDescent="0.25">
      <c r="A3324" s="10" t="str">
        <f t="shared" si="51"/>
        <v>2016Kern1-in-2Typical Event DayPGE15</v>
      </c>
      <c r="B3324" s="10" t="s">
        <v>57</v>
      </c>
      <c r="C3324" s="10" t="s">
        <v>11</v>
      </c>
      <c r="D3324" s="10" t="s">
        <v>8</v>
      </c>
      <c r="E3324" s="10" t="s">
        <v>9</v>
      </c>
      <c r="F3324">
        <v>15</v>
      </c>
      <c r="G3324">
        <v>2.6471977233886719</v>
      </c>
      <c r="H3324">
        <v>2.0947787761688232</v>
      </c>
      <c r="I3324">
        <v>102.9375</v>
      </c>
      <c r="J3324">
        <v>0.1230589896440506</v>
      </c>
      <c r="K3324">
        <v>8707</v>
      </c>
      <c r="L3324">
        <v>8340.16015625</v>
      </c>
      <c r="M3324">
        <v>0.55241888761520386</v>
      </c>
      <c r="N3324">
        <v>0.39470648765563965</v>
      </c>
      <c r="O3324">
        <v>0.48788675665855408</v>
      </c>
      <c r="P3324">
        <v>0.55241888761520386</v>
      </c>
      <c r="Q3324">
        <v>0.61695104837417603</v>
      </c>
      <c r="R3324">
        <v>0.71013128757476807</v>
      </c>
      <c r="S3324" t="s">
        <v>38</v>
      </c>
      <c r="Z3324" s="3"/>
    </row>
    <row r="3325" spans="1:26" hidden="1" x14ac:dyDescent="0.25">
      <c r="A3325" s="10" t="str">
        <f t="shared" si="51"/>
        <v>2016Kern1-in-10Typical Event DayPGE15</v>
      </c>
      <c r="B3325" s="10" t="s">
        <v>57</v>
      </c>
      <c r="C3325" s="10" t="s">
        <v>11</v>
      </c>
      <c r="D3325" s="10" t="s">
        <v>8</v>
      </c>
      <c r="E3325" s="10" t="s">
        <v>1</v>
      </c>
      <c r="F3325">
        <v>15</v>
      </c>
      <c r="G3325">
        <v>2.689237117767334</v>
      </c>
      <c r="H3325">
        <v>2.1175117492675781</v>
      </c>
      <c r="I3325">
        <v>103.40625</v>
      </c>
      <c r="J3325">
        <v>0.1230589896440506</v>
      </c>
      <c r="K3325">
        <v>8707</v>
      </c>
      <c r="L3325">
        <v>8340.16015625</v>
      </c>
      <c r="M3325">
        <v>0.57172536849975586</v>
      </c>
      <c r="N3325">
        <v>0.41401296854019165</v>
      </c>
      <c r="O3325">
        <v>0.50719320774078369</v>
      </c>
      <c r="P3325">
        <v>0.57172536849975586</v>
      </c>
      <c r="Q3325">
        <v>0.63625752925872803</v>
      </c>
      <c r="R3325">
        <v>0.72943776845932007</v>
      </c>
      <c r="S3325" t="s">
        <v>38</v>
      </c>
      <c r="Z3325" s="3"/>
    </row>
    <row r="3326" spans="1:26" hidden="1" x14ac:dyDescent="0.25">
      <c r="A3326" s="10" t="str">
        <f t="shared" si="51"/>
        <v>2016Kern1-in-2Typical Event DayCAISO16</v>
      </c>
      <c r="B3326" s="10" t="s">
        <v>57</v>
      </c>
      <c r="C3326" s="10" t="s">
        <v>11</v>
      </c>
      <c r="D3326" s="10" t="s">
        <v>8</v>
      </c>
      <c r="E3326" s="10" t="s">
        <v>9</v>
      </c>
      <c r="F3326">
        <v>16</v>
      </c>
      <c r="G3326">
        <v>2.880582332611084</v>
      </c>
      <c r="H3326">
        <v>2.255948543548584</v>
      </c>
      <c r="I3326">
        <v>100.625</v>
      </c>
      <c r="J3326">
        <v>0.15615223348140717</v>
      </c>
      <c r="K3326">
        <v>8707</v>
      </c>
      <c r="L3326">
        <v>8340.16015625</v>
      </c>
      <c r="M3326">
        <v>0.62463384866714478</v>
      </c>
      <c r="N3326">
        <v>0.42450913786888123</v>
      </c>
      <c r="O3326">
        <v>0.5427476167678833</v>
      </c>
      <c r="P3326">
        <v>0.62463384866714478</v>
      </c>
      <c r="Q3326">
        <v>0.70652008056640625</v>
      </c>
      <c r="R3326">
        <v>0.82475852966308594</v>
      </c>
      <c r="S3326" t="s">
        <v>39</v>
      </c>
      <c r="Z3326" s="3"/>
    </row>
    <row r="3327" spans="1:26" hidden="1" x14ac:dyDescent="0.25">
      <c r="A3327" s="10" t="str">
        <f t="shared" si="51"/>
        <v>2016Kern1-in-10Typical Event DayCAISO16</v>
      </c>
      <c r="B3327" s="10" t="s">
        <v>57</v>
      </c>
      <c r="C3327" s="10" t="s">
        <v>11</v>
      </c>
      <c r="D3327" s="10" t="s">
        <v>8</v>
      </c>
      <c r="E3327" s="10" t="s">
        <v>1</v>
      </c>
      <c r="F3327">
        <v>16</v>
      </c>
      <c r="G3327">
        <v>2.9868810176849365</v>
      </c>
      <c r="H3327">
        <v>2.2837121486663818</v>
      </c>
      <c r="I3327">
        <v>103.46875</v>
      </c>
      <c r="J3327">
        <v>0.15615223348140717</v>
      </c>
      <c r="K3327">
        <v>8707</v>
      </c>
      <c r="L3327">
        <v>8340.16015625</v>
      </c>
      <c r="M3327">
        <v>0.70316880941390991</v>
      </c>
      <c r="N3327">
        <v>0.50304412841796875</v>
      </c>
      <c r="O3327">
        <v>0.62128257751464844</v>
      </c>
      <c r="P3327">
        <v>0.70316880941390991</v>
      </c>
      <c r="Q3327">
        <v>0.78505504131317139</v>
      </c>
      <c r="R3327">
        <v>0.90329349040985107</v>
      </c>
      <c r="S3327" t="s">
        <v>39</v>
      </c>
      <c r="Z3327" s="3"/>
    </row>
    <row r="3328" spans="1:26" hidden="1" x14ac:dyDescent="0.25">
      <c r="A3328" s="10" t="str">
        <f t="shared" si="51"/>
        <v>2016Kern1-in-10Typical Event DayPGE16</v>
      </c>
      <c r="B3328" s="10" t="s">
        <v>57</v>
      </c>
      <c r="C3328" s="10" t="s">
        <v>11</v>
      </c>
      <c r="D3328" s="10" t="s">
        <v>8</v>
      </c>
      <c r="E3328" s="10" t="s">
        <v>1</v>
      </c>
      <c r="F3328">
        <v>16</v>
      </c>
      <c r="G3328">
        <v>3.020291805267334</v>
      </c>
      <c r="H3328">
        <v>2.3013904094696045</v>
      </c>
      <c r="I3328">
        <v>103.9375</v>
      </c>
      <c r="J3328">
        <v>0.15615223348140717</v>
      </c>
      <c r="K3328">
        <v>8707</v>
      </c>
      <c r="L3328">
        <v>8340.16015625</v>
      </c>
      <c r="M3328">
        <v>0.71890133619308472</v>
      </c>
      <c r="N3328">
        <v>0.51877665519714355</v>
      </c>
      <c r="O3328">
        <v>0.63701510429382324</v>
      </c>
      <c r="P3328">
        <v>0.71890133619308472</v>
      </c>
      <c r="Q3328">
        <v>0.80078756809234619</v>
      </c>
      <c r="R3328">
        <v>0.91902601718902588</v>
      </c>
      <c r="S3328" t="s">
        <v>38</v>
      </c>
      <c r="Z3328" s="3"/>
    </row>
    <row r="3329" spans="1:26" hidden="1" x14ac:dyDescent="0.25">
      <c r="A3329" s="10" t="str">
        <f t="shared" si="51"/>
        <v>2016Kern1-in-2Typical Event DayPGE16</v>
      </c>
      <c r="B3329" s="10" t="s">
        <v>57</v>
      </c>
      <c r="C3329" s="10" t="s">
        <v>11</v>
      </c>
      <c r="D3329" s="10" t="s">
        <v>8</v>
      </c>
      <c r="E3329" s="10" t="s">
        <v>9</v>
      </c>
      <c r="F3329">
        <v>16</v>
      </c>
      <c r="G3329">
        <v>2.9730770587921143</v>
      </c>
      <c r="H3329">
        <v>2.2619669437408447</v>
      </c>
      <c r="I3329">
        <v>103.96875</v>
      </c>
      <c r="J3329">
        <v>0.15615223348140717</v>
      </c>
      <c r="K3329">
        <v>8707</v>
      </c>
      <c r="L3329">
        <v>8340.16015625</v>
      </c>
      <c r="M3329">
        <v>0.71111017465591431</v>
      </c>
      <c r="N3329">
        <v>0.51098549365997314</v>
      </c>
      <c r="O3329">
        <v>0.62922394275665283</v>
      </c>
      <c r="P3329">
        <v>0.71111017465591431</v>
      </c>
      <c r="Q3329">
        <v>0.79299640655517578</v>
      </c>
      <c r="R3329">
        <v>0.91123485565185547</v>
      </c>
      <c r="S3329" t="s">
        <v>38</v>
      </c>
      <c r="Z3329" s="3"/>
    </row>
    <row r="3330" spans="1:26" hidden="1" x14ac:dyDescent="0.25">
      <c r="A3330" s="10" t="str">
        <f t="shared" ref="A3330:A3393" si="52">CONCATENATE(B3330,C3330,E3330,D3330,S3330,F3330)</f>
        <v>2016Kern1-in-2Typical Event DayCAISO17</v>
      </c>
      <c r="B3330" s="10" t="s">
        <v>57</v>
      </c>
      <c r="C3330" s="10" t="s">
        <v>11</v>
      </c>
      <c r="D3330" s="10" t="s">
        <v>8</v>
      </c>
      <c r="E3330" s="10" t="s">
        <v>9</v>
      </c>
      <c r="F3330">
        <v>17</v>
      </c>
      <c r="G3330">
        <v>3.1239149570465088</v>
      </c>
      <c r="H3330">
        <v>2.3984236717224121</v>
      </c>
      <c r="I3330">
        <v>101.4375</v>
      </c>
      <c r="J3330">
        <v>0.16046801209449768</v>
      </c>
      <c r="K3330">
        <v>8707</v>
      </c>
      <c r="L3330">
        <v>8340.16015625</v>
      </c>
      <c r="M3330">
        <v>0.72549140453338623</v>
      </c>
      <c r="N3330">
        <v>0.51983559131622314</v>
      </c>
      <c r="O3330">
        <v>0.64134198427200317</v>
      </c>
      <c r="P3330">
        <v>0.72549140453338623</v>
      </c>
      <c r="Q3330">
        <v>0.80964082479476929</v>
      </c>
      <c r="R3330">
        <v>0.93114721775054932</v>
      </c>
      <c r="S3330" t="s">
        <v>39</v>
      </c>
      <c r="Z3330" s="3"/>
    </row>
    <row r="3331" spans="1:26" hidden="1" x14ac:dyDescent="0.25">
      <c r="A3331" s="10" t="str">
        <f t="shared" si="52"/>
        <v>2016Kern1-in-10Typical Event DayCAISO17</v>
      </c>
      <c r="B3331" s="10" t="s">
        <v>57</v>
      </c>
      <c r="C3331" s="10" t="s">
        <v>11</v>
      </c>
      <c r="D3331" s="10" t="s">
        <v>8</v>
      </c>
      <c r="E3331" s="10" t="s">
        <v>1</v>
      </c>
      <c r="F3331">
        <v>17</v>
      </c>
      <c r="G3331">
        <v>3.2391929626464844</v>
      </c>
      <c r="H3331">
        <v>2.451448917388916</v>
      </c>
      <c r="I3331">
        <v>103.71875</v>
      </c>
      <c r="J3331">
        <v>0.16046801209449768</v>
      </c>
      <c r="K3331">
        <v>8707</v>
      </c>
      <c r="L3331">
        <v>8340.16015625</v>
      </c>
      <c r="M3331">
        <v>0.78774416446685791</v>
      </c>
      <c r="N3331">
        <v>0.58208835124969482</v>
      </c>
      <c r="O3331">
        <v>0.70359474420547485</v>
      </c>
      <c r="P3331">
        <v>0.78774416446685791</v>
      </c>
      <c r="Q3331">
        <v>0.87189358472824097</v>
      </c>
      <c r="R3331">
        <v>0.993399977684021</v>
      </c>
      <c r="S3331" t="s">
        <v>39</v>
      </c>
      <c r="Z3331" s="3"/>
    </row>
    <row r="3332" spans="1:26" hidden="1" x14ac:dyDescent="0.25">
      <c r="A3332" s="10" t="str">
        <f t="shared" si="52"/>
        <v>2016Kern1-in-2Typical Event DayPGE17</v>
      </c>
      <c r="B3332" s="10" t="s">
        <v>57</v>
      </c>
      <c r="C3332" s="10" t="s">
        <v>11</v>
      </c>
      <c r="D3332" s="10" t="s">
        <v>8</v>
      </c>
      <c r="E3332" s="10" t="s">
        <v>9</v>
      </c>
      <c r="F3332">
        <v>17</v>
      </c>
      <c r="G3332">
        <v>3.2242231369018555</v>
      </c>
      <c r="H3332">
        <v>2.4369347095489502</v>
      </c>
      <c r="I3332">
        <v>104</v>
      </c>
      <c r="J3332">
        <v>0.16046801209449768</v>
      </c>
      <c r="K3332">
        <v>8707</v>
      </c>
      <c r="L3332">
        <v>8340.16015625</v>
      </c>
      <c r="M3332">
        <v>0.78728842735290527</v>
      </c>
      <c r="N3332">
        <v>0.58163261413574219</v>
      </c>
      <c r="O3332">
        <v>0.70313900709152222</v>
      </c>
      <c r="P3332">
        <v>0.78728842735290527</v>
      </c>
      <c r="Q3332">
        <v>0.87143784761428833</v>
      </c>
      <c r="R3332">
        <v>0.99294424057006836</v>
      </c>
      <c r="S3332" t="s">
        <v>38</v>
      </c>
      <c r="Z3332" s="3"/>
    </row>
    <row r="3333" spans="1:26" hidden="1" x14ac:dyDescent="0.25">
      <c r="A3333" s="10" t="str">
        <f t="shared" si="52"/>
        <v>2016Kern1-in-10Typical Event DayPGE17</v>
      </c>
      <c r="B3333" s="10" t="s">
        <v>57</v>
      </c>
      <c r="C3333" s="10" t="s">
        <v>11</v>
      </c>
      <c r="D3333" s="10" t="s">
        <v>8</v>
      </c>
      <c r="E3333" s="10" t="s">
        <v>1</v>
      </c>
      <c r="F3333">
        <v>17</v>
      </c>
      <c r="G3333">
        <v>3.2754261493682861</v>
      </c>
      <c r="H3333">
        <v>2.4697437286376953</v>
      </c>
      <c r="I3333">
        <v>104.3125</v>
      </c>
      <c r="J3333">
        <v>0.16046801209449768</v>
      </c>
      <c r="K3333">
        <v>8707</v>
      </c>
      <c r="L3333">
        <v>8340.16015625</v>
      </c>
      <c r="M3333">
        <v>0.8056824803352356</v>
      </c>
      <c r="N3333">
        <v>0.60002666711807251</v>
      </c>
      <c r="O3333">
        <v>0.72153306007385254</v>
      </c>
      <c r="P3333">
        <v>0.8056824803352356</v>
      </c>
      <c r="Q3333">
        <v>0.88983190059661865</v>
      </c>
      <c r="R3333">
        <v>1.0113382339477539</v>
      </c>
      <c r="S3333" t="s">
        <v>38</v>
      </c>
      <c r="Z3333" s="3"/>
    </row>
    <row r="3334" spans="1:26" hidden="1" x14ac:dyDescent="0.25">
      <c r="A3334" s="10" t="str">
        <f t="shared" si="52"/>
        <v>2016Kern1-in-2Typical Event DayCAISO18</v>
      </c>
      <c r="B3334" s="10" t="s">
        <v>57</v>
      </c>
      <c r="C3334" s="10" t="s">
        <v>11</v>
      </c>
      <c r="D3334" s="10" t="s">
        <v>8</v>
      </c>
      <c r="E3334" s="10" t="s">
        <v>9</v>
      </c>
      <c r="F3334">
        <v>18</v>
      </c>
      <c r="G3334">
        <v>3.2873260974884033</v>
      </c>
      <c r="H3334">
        <v>2.5586991310119629</v>
      </c>
      <c r="I3334">
        <v>101.5</v>
      </c>
      <c r="J3334">
        <v>0.13599415123462677</v>
      </c>
      <c r="K3334">
        <v>8707</v>
      </c>
      <c r="L3334">
        <v>8340.16015625</v>
      </c>
      <c r="M3334">
        <v>0.72862690687179565</v>
      </c>
      <c r="N3334">
        <v>0.5543367862701416</v>
      </c>
      <c r="O3334">
        <v>0.65731155872344971</v>
      </c>
      <c r="P3334">
        <v>0.72862690687179565</v>
      </c>
      <c r="Q3334">
        <v>0.7999422550201416</v>
      </c>
      <c r="R3334">
        <v>0.90291702747344971</v>
      </c>
      <c r="S3334" t="s">
        <v>39</v>
      </c>
      <c r="Z3334" s="3"/>
    </row>
    <row r="3335" spans="1:26" hidden="1" x14ac:dyDescent="0.25">
      <c r="A3335" s="10" t="str">
        <f t="shared" si="52"/>
        <v>2016Kern1-in-10Typical Event DayCAISO18</v>
      </c>
      <c r="B3335" s="10" t="s">
        <v>57</v>
      </c>
      <c r="C3335" s="10" t="s">
        <v>11</v>
      </c>
      <c r="D3335" s="10" t="s">
        <v>8</v>
      </c>
      <c r="E3335" s="10" t="s">
        <v>1</v>
      </c>
      <c r="F3335">
        <v>18</v>
      </c>
      <c r="G3335">
        <v>3.4086344242095947</v>
      </c>
      <c r="H3335">
        <v>2.6182336807250977</v>
      </c>
      <c r="I3335">
        <v>103.625</v>
      </c>
      <c r="J3335">
        <v>0.13599415123462677</v>
      </c>
      <c r="K3335">
        <v>8707</v>
      </c>
      <c r="L3335">
        <v>8340.16015625</v>
      </c>
      <c r="M3335">
        <v>0.79040068387985229</v>
      </c>
      <c r="N3335">
        <v>0.61611056327819824</v>
      </c>
      <c r="O3335">
        <v>0.71908533573150635</v>
      </c>
      <c r="P3335">
        <v>0.79040068387985229</v>
      </c>
      <c r="Q3335">
        <v>0.86171603202819824</v>
      </c>
      <c r="R3335">
        <v>0.96469080448150635</v>
      </c>
      <c r="S3335" t="s">
        <v>39</v>
      </c>
      <c r="Z3335" s="3"/>
    </row>
    <row r="3336" spans="1:26" hidden="1" x14ac:dyDescent="0.25">
      <c r="A3336" s="10" t="str">
        <f t="shared" si="52"/>
        <v>2016Kern1-in-10Typical Event DayPGE18</v>
      </c>
      <c r="B3336" s="10" t="s">
        <v>57</v>
      </c>
      <c r="C3336" s="10" t="s">
        <v>11</v>
      </c>
      <c r="D3336" s="10" t="s">
        <v>8</v>
      </c>
      <c r="E3336" s="10" t="s">
        <v>1</v>
      </c>
      <c r="F3336">
        <v>18</v>
      </c>
      <c r="G3336">
        <v>3.4467628002166748</v>
      </c>
      <c r="H3336">
        <v>2.6521029472351074</v>
      </c>
      <c r="I3336">
        <v>103.5</v>
      </c>
      <c r="J3336">
        <v>0.13599415123462677</v>
      </c>
      <c r="K3336">
        <v>8707</v>
      </c>
      <c r="L3336">
        <v>8340.16015625</v>
      </c>
      <c r="M3336">
        <v>0.79465997219085693</v>
      </c>
      <c r="N3336">
        <v>0.62036985158920288</v>
      </c>
      <c r="O3336">
        <v>0.72334462404251099</v>
      </c>
      <c r="P3336">
        <v>0.79465997219085693</v>
      </c>
      <c r="Q3336">
        <v>0.86597532033920288</v>
      </c>
      <c r="R3336">
        <v>0.96895009279251099</v>
      </c>
      <c r="S3336" t="s">
        <v>38</v>
      </c>
      <c r="Z3336" s="3"/>
    </row>
    <row r="3337" spans="1:26" hidden="1" x14ac:dyDescent="0.25">
      <c r="A3337" s="10" t="str">
        <f t="shared" si="52"/>
        <v>2016Kern1-in-2Typical Event DayPGE18</v>
      </c>
      <c r="B3337" s="10" t="s">
        <v>57</v>
      </c>
      <c r="C3337" s="10" t="s">
        <v>11</v>
      </c>
      <c r="D3337" s="10" t="s">
        <v>8</v>
      </c>
      <c r="E3337" s="10" t="s">
        <v>9</v>
      </c>
      <c r="F3337">
        <v>18</v>
      </c>
      <c r="G3337">
        <v>3.3928813934326172</v>
      </c>
      <c r="H3337">
        <v>2.6070196628570557</v>
      </c>
      <c r="I3337">
        <v>103.53125</v>
      </c>
      <c r="J3337">
        <v>0.13599415123462677</v>
      </c>
      <c r="K3337">
        <v>8707</v>
      </c>
      <c r="L3337">
        <v>8340.16015625</v>
      </c>
      <c r="M3337">
        <v>0.78586173057556152</v>
      </c>
      <c r="N3337">
        <v>0.61157160997390747</v>
      </c>
      <c r="O3337">
        <v>0.71454638242721558</v>
      </c>
      <c r="P3337">
        <v>0.78586173057556152</v>
      </c>
      <c r="Q3337">
        <v>0.85717707872390747</v>
      </c>
      <c r="R3337">
        <v>0.96015185117721558</v>
      </c>
      <c r="S3337" t="s">
        <v>38</v>
      </c>
      <c r="Z3337" s="3"/>
    </row>
    <row r="3338" spans="1:26" hidden="1" x14ac:dyDescent="0.25">
      <c r="A3338" s="10" t="str">
        <f t="shared" si="52"/>
        <v>2016Kern1-in-10Typical Event DayCAISO19</v>
      </c>
      <c r="B3338" s="10" t="s">
        <v>57</v>
      </c>
      <c r="C3338" s="10" t="s">
        <v>11</v>
      </c>
      <c r="D3338" s="10" t="s">
        <v>8</v>
      </c>
      <c r="E3338" s="10" t="s">
        <v>1</v>
      </c>
      <c r="F3338">
        <v>19</v>
      </c>
      <c r="G3338">
        <v>3.4020760059356689</v>
      </c>
      <c r="H3338">
        <v>3.6674814224243164</v>
      </c>
      <c r="I3338">
        <v>102.78125</v>
      </c>
      <c r="J3338">
        <v>0.11742977052927017</v>
      </c>
      <c r="K3338">
        <v>8707</v>
      </c>
      <c r="L3338">
        <v>8340.16015625</v>
      </c>
      <c r="M3338">
        <v>-0.2654053270816803</v>
      </c>
      <c r="N3338">
        <v>-0.41590332984924316</v>
      </c>
      <c r="O3338">
        <v>-0.32698550820350647</v>
      </c>
      <c r="P3338">
        <v>-0.2654053270816803</v>
      </c>
      <c r="Q3338">
        <v>-0.20382516086101532</v>
      </c>
      <c r="R3338">
        <v>-0.11490733176469803</v>
      </c>
      <c r="S3338" t="s">
        <v>39</v>
      </c>
      <c r="Z3338" s="3"/>
    </row>
    <row r="3339" spans="1:26" hidden="1" x14ac:dyDescent="0.25">
      <c r="A3339" s="10" t="str">
        <f t="shared" si="52"/>
        <v>2016Kern1-in-2Typical Event DayCAISO19</v>
      </c>
      <c r="B3339" s="10" t="s">
        <v>57</v>
      </c>
      <c r="C3339" s="10" t="s">
        <v>11</v>
      </c>
      <c r="D3339" s="10" t="s">
        <v>8</v>
      </c>
      <c r="E3339" s="10" t="s">
        <v>9</v>
      </c>
      <c r="F3339">
        <v>19</v>
      </c>
      <c r="G3339">
        <v>3.2810013294219971</v>
      </c>
      <c r="H3339">
        <v>3.5379400253295898</v>
      </c>
      <c r="I3339">
        <v>100.3125</v>
      </c>
      <c r="J3339">
        <v>0.11742977052927017</v>
      </c>
      <c r="K3339">
        <v>8707</v>
      </c>
      <c r="L3339">
        <v>8340.16015625</v>
      </c>
      <c r="M3339">
        <v>-0.25693869590759277</v>
      </c>
      <c r="N3339">
        <v>-0.40743669867515564</v>
      </c>
      <c r="O3339">
        <v>-0.31851887702941895</v>
      </c>
      <c r="P3339">
        <v>-0.25693869590759277</v>
      </c>
      <c r="Q3339">
        <v>-0.1953585296869278</v>
      </c>
      <c r="R3339">
        <v>-0.1064407005906105</v>
      </c>
      <c r="S3339" t="s">
        <v>39</v>
      </c>
      <c r="Z3339" s="3"/>
    </row>
    <row r="3340" spans="1:26" hidden="1" x14ac:dyDescent="0.25">
      <c r="A3340" s="10" t="str">
        <f t="shared" si="52"/>
        <v>2016Kern1-in-10Typical Event DayPGE19</v>
      </c>
      <c r="B3340" s="10" t="s">
        <v>57</v>
      </c>
      <c r="C3340" s="10" t="s">
        <v>11</v>
      </c>
      <c r="D3340" s="10" t="s">
        <v>8</v>
      </c>
      <c r="E3340" s="10" t="s">
        <v>1</v>
      </c>
      <c r="F3340">
        <v>19</v>
      </c>
      <c r="G3340">
        <v>3.4401311874389648</v>
      </c>
      <c r="H3340">
        <v>3.7117469310760498</v>
      </c>
      <c r="I3340">
        <v>101.875</v>
      </c>
      <c r="J3340">
        <v>0.11742977052927017</v>
      </c>
      <c r="K3340">
        <v>8707</v>
      </c>
      <c r="L3340">
        <v>8340.16015625</v>
      </c>
      <c r="M3340">
        <v>-0.27161583304405212</v>
      </c>
      <c r="N3340">
        <v>-0.42211383581161499</v>
      </c>
      <c r="O3340">
        <v>-0.3331960141658783</v>
      </c>
      <c r="P3340">
        <v>-0.27161583304405212</v>
      </c>
      <c r="Q3340">
        <v>-0.21003566682338715</v>
      </c>
      <c r="R3340">
        <v>-0.12111783772706985</v>
      </c>
      <c r="S3340" t="s">
        <v>38</v>
      </c>
      <c r="Z3340" s="3"/>
    </row>
    <row r="3341" spans="1:26" hidden="1" x14ac:dyDescent="0.25">
      <c r="A3341" s="10" t="str">
        <f t="shared" si="52"/>
        <v>2016Kern1-in-2Typical Event DayPGE19</v>
      </c>
      <c r="B3341" s="10" t="s">
        <v>57</v>
      </c>
      <c r="C3341" s="10" t="s">
        <v>11</v>
      </c>
      <c r="D3341" s="10" t="s">
        <v>8</v>
      </c>
      <c r="E3341" s="10" t="s">
        <v>9</v>
      </c>
      <c r="F3341">
        <v>19</v>
      </c>
      <c r="G3341">
        <v>3.3863534927368164</v>
      </c>
      <c r="H3341">
        <v>3.6518435478210449</v>
      </c>
      <c r="I3341">
        <v>101.96875</v>
      </c>
      <c r="J3341">
        <v>0.11742977052927017</v>
      </c>
      <c r="K3341">
        <v>8707</v>
      </c>
      <c r="L3341">
        <v>8340.16015625</v>
      </c>
      <c r="M3341">
        <v>-0.26548996567726135</v>
      </c>
      <c r="N3341">
        <v>-0.41598796844482422</v>
      </c>
      <c r="O3341">
        <v>-0.32707014679908752</v>
      </c>
      <c r="P3341">
        <v>-0.26548996567726135</v>
      </c>
      <c r="Q3341">
        <v>-0.20390979945659637</v>
      </c>
      <c r="R3341">
        <v>-0.11499197036027908</v>
      </c>
      <c r="S3341" t="s">
        <v>38</v>
      </c>
      <c r="Z3341" s="3"/>
    </row>
    <row r="3342" spans="1:26" hidden="1" x14ac:dyDescent="0.25">
      <c r="A3342" s="10" t="str">
        <f t="shared" si="52"/>
        <v>2016Kern1-in-2Typical Event DayCAISO20</v>
      </c>
      <c r="B3342" s="10" t="s">
        <v>57</v>
      </c>
      <c r="C3342" s="10" t="s">
        <v>11</v>
      </c>
      <c r="D3342" s="10" t="s">
        <v>8</v>
      </c>
      <c r="E3342" s="10" t="s">
        <v>9</v>
      </c>
      <c r="F3342">
        <v>20</v>
      </c>
      <c r="G3342">
        <v>3.1535983085632324</v>
      </c>
      <c r="H3342">
        <v>3.5155608654022217</v>
      </c>
      <c r="I3342">
        <v>97.4375</v>
      </c>
      <c r="J3342">
        <v>7.6294809579849243E-2</v>
      </c>
      <c r="K3342">
        <v>8707</v>
      </c>
      <c r="L3342">
        <v>8340.16015625</v>
      </c>
      <c r="M3342">
        <v>-0.36196252703666687</v>
      </c>
      <c r="N3342">
        <v>-0.45974195003509521</v>
      </c>
      <c r="O3342">
        <v>-0.40197151899337769</v>
      </c>
      <c r="P3342">
        <v>-0.36196252703666687</v>
      </c>
      <c r="Q3342">
        <v>-0.32195353507995605</v>
      </c>
      <c r="R3342">
        <v>-0.26418310403823853</v>
      </c>
      <c r="S3342" t="s">
        <v>39</v>
      </c>
      <c r="Z3342" s="3"/>
    </row>
    <row r="3343" spans="1:26" hidden="1" x14ac:dyDescent="0.25">
      <c r="A3343" s="10" t="str">
        <f t="shared" si="52"/>
        <v>2016Kern1-in-10Typical Event DayCAISO20</v>
      </c>
      <c r="B3343" s="10" t="s">
        <v>57</v>
      </c>
      <c r="C3343" s="10" t="s">
        <v>11</v>
      </c>
      <c r="D3343" s="10" t="s">
        <v>8</v>
      </c>
      <c r="E3343" s="10" t="s">
        <v>1</v>
      </c>
      <c r="F3343">
        <v>20</v>
      </c>
      <c r="G3343">
        <v>3.2699716091156006</v>
      </c>
      <c r="H3343">
        <v>3.6601228713989258</v>
      </c>
      <c r="I3343">
        <v>100.46875</v>
      </c>
      <c r="J3343">
        <v>7.6294809579849243E-2</v>
      </c>
      <c r="K3343">
        <v>8707</v>
      </c>
      <c r="L3343">
        <v>8340.16015625</v>
      </c>
      <c r="M3343">
        <v>-0.39015123248100281</v>
      </c>
      <c r="N3343">
        <v>-0.48793065547943115</v>
      </c>
      <c r="O3343">
        <v>-0.43016022443771362</v>
      </c>
      <c r="P3343">
        <v>-0.39015123248100281</v>
      </c>
      <c r="Q3343">
        <v>-0.35014224052429199</v>
      </c>
      <c r="R3343">
        <v>-0.29237180948257446</v>
      </c>
      <c r="S3343" t="s">
        <v>39</v>
      </c>
      <c r="Z3343" s="3"/>
    </row>
    <row r="3344" spans="1:26" hidden="1" x14ac:dyDescent="0.25">
      <c r="A3344" s="10" t="str">
        <f t="shared" si="52"/>
        <v>2016Kern1-in-10Typical Event DayPGE20</v>
      </c>
      <c r="B3344" s="10" t="s">
        <v>57</v>
      </c>
      <c r="C3344" s="10" t="s">
        <v>11</v>
      </c>
      <c r="D3344" s="10" t="s">
        <v>8</v>
      </c>
      <c r="E3344" s="10" t="s">
        <v>1</v>
      </c>
      <c r="F3344">
        <v>20</v>
      </c>
      <c r="G3344">
        <v>3.306549072265625</v>
      </c>
      <c r="H3344">
        <v>3.7057576179504395</v>
      </c>
      <c r="I3344">
        <v>99.125</v>
      </c>
      <c r="J3344">
        <v>7.6294809579849243E-2</v>
      </c>
      <c r="K3344">
        <v>8707</v>
      </c>
      <c r="L3344">
        <v>8340.16015625</v>
      </c>
      <c r="M3344">
        <v>-0.39920857548713684</v>
      </c>
      <c r="N3344">
        <v>-0.49698799848556519</v>
      </c>
      <c r="O3344">
        <v>-0.43921756744384766</v>
      </c>
      <c r="P3344">
        <v>-0.39920857548713684</v>
      </c>
      <c r="Q3344">
        <v>-0.35919958353042603</v>
      </c>
      <c r="R3344">
        <v>-0.3014291524887085</v>
      </c>
      <c r="S3344" t="s">
        <v>38</v>
      </c>
      <c r="Z3344" s="3"/>
    </row>
    <row r="3345" spans="1:26" hidden="1" x14ac:dyDescent="0.25">
      <c r="A3345" s="10" t="str">
        <f t="shared" si="52"/>
        <v>2016Kern1-in-2Typical Event DayPGE20</v>
      </c>
      <c r="B3345" s="10" t="s">
        <v>57</v>
      </c>
      <c r="C3345" s="10" t="s">
        <v>11</v>
      </c>
      <c r="D3345" s="10" t="s">
        <v>8</v>
      </c>
      <c r="E3345" s="10" t="s">
        <v>9</v>
      </c>
      <c r="F3345">
        <v>20</v>
      </c>
      <c r="G3345">
        <v>3.254859447479248</v>
      </c>
      <c r="H3345">
        <v>3.6417312622070312</v>
      </c>
      <c r="I3345">
        <v>99.34375</v>
      </c>
      <c r="J3345">
        <v>7.6294809579849243E-2</v>
      </c>
      <c r="K3345">
        <v>8707</v>
      </c>
      <c r="L3345">
        <v>8340.16015625</v>
      </c>
      <c r="M3345">
        <v>-0.38687187433242798</v>
      </c>
      <c r="N3345">
        <v>-0.48465129733085632</v>
      </c>
      <c r="O3345">
        <v>-0.42688086628913879</v>
      </c>
      <c r="P3345">
        <v>-0.38687187433242798</v>
      </c>
      <c r="Q3345">
        <v>-0.34686288237571716</v>
      </c>
      <c r="R3345">
        <v>-0.28909245133399963</v>
      </c>
      <c r="S3345" t="s">
        <v>38</v>
      </c>
      <c r="Z3345" s="3"/>
    </row>
    <row r="3346" spans="1:26" hidden="1" x14ac:dyDescent="0.25">
      <c r="A3346" s="10" t="str">
        <f t="shared" si="52"/>
        <v>2016Kern1-in-2Typical Event DayCAISO21</v>
      </c>
      <c r="B3346" s="10" t="s">
        <v>57</v>
      </c>
      <c r="C3346" s="10" t="s">
        <v>11</v>
      </c>
      <c r="D3346" s="10" t="s">
        <v>8</v>
      </c>
      <c r="E3346" s="10" t="s">
        <v>9</v>
      </c>
      <c r="F3346">
        <v>21</v>
      </c>
      <c r="G3346">
        <v>2.9758057594299316</v>
      </c>
      <c r="H3346">
        <v>3.2151057720184326</v>
      </c>
      <c r="I3346">
        <v>93.96875</v>
      </c>
      <c r="J3346">
        <v>7.6630406081676483E-2</v>
      </c>
      <c r="K3346">
        <v>8707</v>
      </c>
      <c r="L3346">
        <v>8340.16015625</v>
      </c>
      <c r="M3346">
        <v>-0.23929992318153381</v>
      </c>
      <c r="N3346">
        <v>-0.33750945329666138</v>
      </c>
      <c r="O3346">
        <v>-0.27948489785194397</v>
      </c>
      <c r="P3346">
        <v>-0.23929992318153381</v>
      </c>
      <c r="Q3346">
        <v>-0.19911493360996246</v>
      </c>
      <c r="R3346">
        <v>-0.14109039306640625</v>
      </c>
      <c r="S3346" t="s">
        <v>39</v>
      </c>
      <c r="Z3346" s="3"/>
    </row>
    <row r="3347" spans="1:26" hidden="1" x14ac:dyDescent="0.25">
      <c r="A3347" s="10" t="str">
        <f t="shared" si="52"/>
        <v>2016Kern1-in-10Typical Event DayCAISO21</v>
      </c>
      <c r="B3347" s="10" t="s">
        <v>57</v>
      </c>
      <c r="C3347" s="10" t="s">
        <v>11</v>
      </c>
      <c r="D3347" s="10" t="s">
        <v>8</v>
      </c>
      <c r="E3347" s="10" t="s">
        <v>1</v>
      </c>
      <c r="F3347">
        <v>21</v>
      </c>
      <c r="G3347">
        <v>3.085618257522583</v>
      </c>
      <c r="H3347">
        <v>3.3474898338317871</v>
      </c>
      <c r="I3347">
        <v>97.15625</v>
      </c>
      <c r="J3347">
        <v>7.6630406081676483E-2</v>
      </c>
      <c r="K3347">
        <v>8707</v>
      </c>
      <c r="L3347">
        <v>8340.16015625</v>
      </c>
      <c r="M3347">
        <v>-0.26187169551849365</v>
      </c>
      <c r="N3347">
        <v>-0.36008122563362122</v>
      </c>
      <c r="O3347">
        <v>-0.30205667018890381</v>
      </c>
      <c r="P3347">
        <v>-0.26187169551849365</v>
      </c>
      <c r="Q3347">
        <v>-0.2216867059469223</v>
      </c>
      <c r="R3347">
        <v>-0.16366216540336609</v>
      </c>
      <c r="S3347" t="s">
        <v>39</v>
      </c>
      <c r="Z3347" s="3"/>
    </row>
    <row r="3348" spans="1:26" hidden="1" x14ac:dyDescent="0.25">
      <c r="A3348" s="10" t="str">
        <f t="shared" si="52"/>
        <v>2016Kern1-in-2Typical Event DayPGE21</v>
      </c>
      <c r="B3348" s="10" t="s">
        <v>57</v>
      </c>
      <c r="C3348" s="10" t="s">
        <v>11</v>
      </c>
      <c r="D3348" s="10" t="s">
        <v>8</v>
      </c>
      <c r="E3348" s="10" t="s">
        <v>9</v>
      </c>
      <c r="F3348">
        <v>21</v>
      </c>
      <c r="G3348">
        <v>3.0713582038879395</v>
      </c>
      <c r="H3348">
        <v>3.3335666656494141</v>
      </c>
      <c r="I3348">
        <v>95.5</v>
      </c>
      <c r="J3348">
        <v>7.6630406081676483E-2</v>
      </c>
      <c r="K3348">
        <v>8707</v>
      </c>
      <c r="L3348">
        <v>8340.16015625</v>
      </c>
      <c r="M3348">
        <v>-0.26220843195915222</v>
      </c>
      <c r="N3348">
        <v>-0.36041796207427979</v>
      </c>
      <c r="O3348">
        <v>-0.30239340662956238</v>
      </c>
      <c r="P3348">
        <v>-0.26220843195915222</v>
      </c>
      <c r="Q3348">
        <v>-0.22202344238758087</v>
      </c>
      <c r="R3348">
        <v>-0.16399890184402466</v>
      </c>
      <c r="S3348" t="s">
        <v>38</v>
      </c>
      <c r="Z3348" s="3"/>
    </row>
    <row r="3349" spans="1:26" hidden="1" x14ac:dyDescent="0.25">
      <c r="A3349" s="10" t="str">
        <f t="shared" si="52"/>
        <v>2016Kern1-in-10Typical Event DayPGE21</v>
      </c>
      <c r="B3349" s="10" t="s">
        <v>57</v>
      </c>
      <c r="C3349" s="10" t="s">
        <v>11</v>
      </c>
      <c r="D3349" s="10" t="s">
        <v>8</v>
      </c>
      <c r="E3349" s="10" t="s">
        <v>1</v>
      </c>
      <c r="F3349">
        <v>21</v>
      </c>
      <c r="G3349">
        <v>3.120133638381958</v>
      </c>
      <c r="H3349">
        <v>3.3943979740142822</v>
      </c>
      <c r="I3349">
        <v>95.8125</v>
      </c>
      <c r="J3349">
        <v>7.6630406081676483E-2</v>
      </c>
      <c r="K3349">
        <v>8707</v>
      </c>
      <c r="L3349">
        <v>8340.16015625</v>
      </c>
      <c r="M3349">
        <v>-0.27426442503929138</v>
      </c>
      <c r="N3349">
        <v>-0.37247395515441895</v>
      </c>
      <c r="O3349">
        <v>-0.31444939970970154</v>
      </c>
      <c r="P3349">
        <v>-0.27426442503929138</v>
      </c>
      <c r="Q3349">
        <v>-0.23407943546772003</v>
      </c>
      <c r="R3349">
        <v>-0.17605489492416382</v>
      </c>
      <c r="S3349" t="s">
        <v>38</v>
      </c>
      <c r="Z3349" s="3"/>
    </row>
    <row r="3350" spans="1:26" hidden="1" x14ac:dyDescent="0.25">
      <c r="A3350" s="10" t="str">
        <f t="shared" si="52"/>
        <v>2016Kern1-in-2Typical Event DayCAISO22</v>
      </c>
      <c r="B3350" s="10" t="s">
        <v>57</v>
      </c>
      <c r="C3350" s="10" t="s">
        <v>11</v>
      </c>
      <c r="D3350" s="10" t="s">
        <v>8</v>
      </c>
      <c r="E3350" s="10" t="s">
        <v>9</v>
      </c>
      <c r="F3350">
        <v>22</v>
      </c>
      <c r="G3350">
        <v>2.6967215538024902</v>
      </c>
      <c r="H3350">
        <v>2.8591182231903076</v>
      </c>
      <c r="I3350">
        <v>90.75</v>
      </c>
      <c r="J3350">
        <v>6.3674606382846832E-2</v>
      </c>
      <c r="K3350">
        <v>8707</v>
      </c>
      <c r="L3350">
        <v>8340.16015625</v>
      </c>
      <c r="M3350">
        <v>-0.16239669919013977</v>
      </c>
      <c r="N3350">
        <v>-0.2440020740032196</v>
      </c>
      <c r="O3350">
        <v>-0.19578766822814941</v>
      </c>
      <c r="P3350">
        <v>-0.16239669919013977</v>
      </c>
      <c r="Q3350">
        <v>-0.12900573015213013</v>
      </c>
      <c r="R3350">
        <v>-8.0791324377059937E-2</v>
      </c>
      <c r="S3350" t="s">
        <v>39</v>
      </c>
      <c r="Z3350" s="3"/>
    </row>
    <row r="3351" spans="1:26" hidden="1" x14ac:dyDescent="0.25">
      <c r="A3351" s="10" t="str">
        <f t="shared" si="52"/>
        <v>2016Kern1-in-10Typical Event DayCAISO22</v>
      </c>
      <c r="B3351" s="10" t="s">
        <v>57</v>
      </c>
      <c r="C3351" s="10" t="s">
        <v>11</v>
      </c>
      <c r="D3351" s="10" t="s">
        <v>8</v>
      </c>
      <c r="E3351" s="10" t="s">
        <v>1</v>
      </c>
      <c r="F3351">
        <v>22</v>
      </c>
      <c r="G3351">
        <v>2.7962353229522705</v>
      </c>
      <c r="H3351">
        <v>2.9781293869018555</v>
      </c>
      <c r="I3351">
        <v>94.03125</v>
      </c>
      <c r="J3351">
        <v>6.3674606382846832E-2</v>
      </c>
      <c r="K3351">
        <v>8707</v>
      </c>
      <c r="L3351">
        <v>8340.16015625</v>
      </c>
      <c r="M3351">
        <v>-0.18189410865306854</v>
      </c>
      <c r="N3351">
        <v>-0.26349949836730957</v>
      </c>
      <c r="O3351">
        <v>-0.21528507769107819</v>
      </c>
      <c r="P3351">
        <v>-0.18189410865306854</v>
      </c>
      <c r="Q3351">
        <v>-0.1485031396150589</v>
      </c>
      <c r="R3351">
        <v>-0.10028873383998871</v>
      </c>
      <c r="S3351" t="s">
        <v>39</v>
      </c>
      <c r="Z3351" s="3"/>
    </row>
    <row r="3352" spans="1:26" hidden="1" x14ac:dyDescent="0.25">
      <c r="A3352" s="10" t="str">
        <f t="shared" si="52"/>
        <v>2016Kern1-in-10Typical Event DayPGE22</v>
      </c>
      <c r="B3352" s="10" t="s">
        <v>57</v>
      </c>
      <c r="C3352" s="10" t="s">
        <v>11</v>
      </c>
      <c r="D3352" s="10" t="s">
        <v>8</v>
      </c>
      <c r="E3352" s="10" t="s">
        <v>1</v>
      </c>
      <c r="F3352">
        <v>22</v>
      </c>
      <c r="G3352">
        <v>2.8275136947631836</v>
      </c>
      <c r="H3352">
        <v>3.0223922729492187</v>
      </c>
      <c r="I3352">
        <v>92.84375</v>
      </c>
      <c r="J3352">
        <v>6.3674606382846832E-2</v>
      </c>
      <c r="K3352">
        <v>8707</v>
      </c>
      <c r="L3352">
        <v>8340.16015625</v>
      </c>
      <c r="M3352">
        <v>-0.19487853348255157</v>
      </c>
      <c r="N3352">
        <v>-0.2764839231967926</v>
      </c>
      <c r="O3352">
        <v>-0.22826950252056122</v>
      </c>
      <c r="P3352">
        <v>-0.19487853348255157</v>
      </c>
      <c r="Q3352">
        <v>-0.16148756444454193</v>
      </c>
      <c r="R3352">
        <v>-0.11327315866947174</v>
      </c>
      <c r="S3352" t="s">
        <v>38</v>
      </c>
      <c r="Z3352" s="3"/>
    </row>
    <row r="3353" spans="1:26" hidden="1" x14ac:dyDescent="0.25">
      <c r="A3353" s="10" t="str">
        <f t="shared" si="52"/>
        <v>2016Kern1-in-2Typical Event DayPGE22</v>
      </c>
      <c r="B3353" s="10" t="s">
        <v>57</v>
      </c>
      <c r="C3353" s="10" t="s">
        <v>11</v>
      </c>
      <c r="D3353" s="10" t="s">
        <v>8</v>
      </c>
      <c r="E3353" s="10" t="s">
        <v>9</v>
      </c>
      <c r="F3353">
        <v>22</v>
      </c>
      <c r="G3353">
        <v>2.7833125591278076</v>
      </c>
      <c r="H3353">
        <v>2.9675824642181396</v>
      </c>
      <c r="I3353">
        <v>92.1875</v>
      </c>
      <c r="J3353">
        <v>6.3674606382846832E-2</v>
      </c>
      <c r="K3353">
        <v>8707</v>
      </c>
      <c r="L3353">
        <v>8340.16015625</v>
      </c>
      <c r="M3353">
        <v>-0.18426983058452606</v>
      </c>
      <c r="N3353">
        <v>-0.26587522029876709</v>
      </c>
      <c r="O3353">
        <v>-0.21766079962253571</v>
      </c>
      <c r="P3353">
        <v>-0.18426983058452606</v>
      </c>
      <c r="Q3353">
        <v>-0.15087886154651642</v>
      </c>
      <c r="R3353">
        <v>-0.10266445577144623</v>
      </c>
      <c r="S3353" t="s">
        <v>38</v>
      </c>
      <c r="Z3353" s="3"/>
    </row>
    <row r="3354" spans="1:26" hidden="1" x14ac:dyDescent="0.25">
      <c r="A3354" s="10" t="str">
        <f t="shared" si="52"/>
        <v>2016Kern1-in-10Typical Event DayCAISO23</v>
      </c>
      <c r="B3354" s="10" t="s">
        <v>57</v>
      </c>
      <c r="C3354" s="10" t="s">
        <v>11</v>
      </c>
      <c r="D3354" s="10" t="s">
        <v>8</v>
      </c>
      <c r="E3354" s="10" t="s">
        <v>1</v>
      </c>
      <c r="F3354">
        <v>23</v>
      </c>
      <c r="G3354">
        <v>2.3552308082580566</v>
      </c>
      <c r="H3354">
        <v>2.4809689521789551</v>
      </c>
      <c r="I3354">
        <v>91.1875</v>
      </c>
      <c r="J3354">
        <v>5.8387260884046555E-2</v>
      </c>
      <c r="K3354">
        <v>8707</v>
      </c>
      <c r="L3354">
        <v>8340.16015625</v>
      </c>
      <c r="M3354">
        <v>-0.12573815882205963</v>
      </c>
      <c r="N3354">
        <v>-0.20056727528572083</v>
      </c>
      <c r="O3354">
        <v>-0.15635643899440765</v>
      </c>
      <c r="P3354">
        <v>-0.12573815882205963</v>
      </c>
      <c r="Q3354">
        <v>-9.5119878649711609E-2</v>
      </c>
      <c r="R3354">
        <v>-5.0909046083688736E-2</v>
      </c>
      <c r="S3354" t="s">
        <v>39</v>
      </c>
      <c r="Z3354" s="3"/>
    </row>
    <row r="3355" spans="1:26" hidden="1" x14ac:dyDescent="0.25">
      <c r="A3355" s="10" t="str">
        <f t="shared" si="52"/>
        <v>2016Kern1-in-2Typical Event DayCAISO23</v>
      </c>
      <c r="B3355" s="10" t="s">
        <v>57</v>
      </c>
      <c r="C3355" s="10" t="s">
        <v>11</v>
      </c>
      <c r="D3355" s="10" t="s">
        <v>8</v>
      </c>
      <c r="E3355" s="10" t="s">
        <v>9</v>
      </c>
      <c r="F3355">
        <v>23</v>
      </c>
      <c r="G3355">
        <v>2.271411657333374</v>
      </c>
      <c r="H3355">
        <v>2.3840515613555908</v>
      </c>
      <c r="I3355">
        <v>87.75</v>
      </c>
      <c r="J3355">
        <v>5.8387260884046555E-2</v>
      </c>
      <c r="K3355">
        <v>8707</v>
      </c>
      <c r="L3355">
        <v>8340.16015625</v>
      </c>
      <c r="M3355">
        <v>-0.11264000087976456</v>
      </c>
      <c r="N3355">
        <v>-0.18746910989284515</v>
      </c>
      <c r="O3355">
        <v>-0.14325827360153198</v>
      </c>
      <c r="P3355">
        <v>-0.11264000087976456</v>
      </c>
      <c r="Q3355">
        <v>-8.2021720707416534E-2</v>
      </c>
      <c r="R3355">
        <v>-3.7810888141393661E-2</v>
      </c>
      <c r="S3355" t="s">
        <v>39</v>
      </c>
      <c r="Z3355" s="3"/>
    </row>
    <row r="3356" spans="1:26" hidden="1" x14ac:dyDescent="0.25">
      <c r="A3356" s="10" t="str">
        <f t="shared" si="52"/>
        <v>2016Kern1-in-10Typical Event DayPGE23</v>
      </c>
      <c r="B3356" s="10" t="s">
        <v>57</v>
      </c>
      <c r="C3356" s="10" t="s">
        <v>11</v>
      </c>
      <c r="D3356" s="10" t="s">
        <v>8</v>
      </c>
      <c r="E3356" s="10" t="s">
        <v>1</v>
      </c>
      <c r="F3356">
        <v>23</v>
      </c>
      <c r="G3356">
        <v>2.3815760612487793</v>
      </c>
      <c r="H3356">
        <v>2.5134518146514893</v>
      </c>
      <c r="I3356">
        <v>90.375</v>
      </c>
      <c r="J3356">
        <v>5.8387260884046555E-2</v>
      </c>
      <c r="K3356">
        <v>8707</v>
      </c>
      <c r="L3356">
        <v>8340.16015625</v>
      </c>
      <c r="M3356">
        <v>-0.13187585771083832</v>
      </c>
      <c r="N3356">
        <v>-0.20670497417449951</v>
      </c>
      <c r="O3356">
        <v>-0.16249413788318634</v>
      </c>
      <c r="P3356">
        <v>-0.13187585771083832</v>
      </c>
      <c r="Q3356">
        <v>-0.1012575775384903</v>
      </c>
      <c r="R3356">
        <v>-5.7046744972467422E-2</v>
      </c>
      <c r="S3356" t="s">
        <v>38</v>
      </c>
      <c r="Z3356" s="3"/>
    </row>
    <row r="3357" spans="1:26" hidden="1" x14ac:dyDescent="0.25">
      <c r="A3357" s="10" t="str">
        <f t="shared" si="52"/>
        <v>2016Kern1-in-2Typical Event DayPGE23</v>
      </c>
      <c r="B3357" s="10" t="s">
        <v>57</v>
      </c>
      <c r="C3357" s="10" t="s">
        <v>11</v>
      </c>
      <c r="D3357" s="10" t="s">
        <v>8</v>
      </c>
      <c r="E3357" s="10" t="s">
        <v>9</v>
      </c>
      <c r="F3357">
        <v>23</v>
      </c>
      <c r="G3357">
        <v>2.3443460464477539</v>
      </c>
      <c r="H3357">
        <v>2.4705221652984619</v>
      </c>
      <c r="I3357">
        <v>89.09375</v>
      </c>
      <c r="J3357">
        <v>5.8387260884046555E-2</v>
      </c>
      <c r="K3357">
        <v>8707</v>
      </c>
      <c r="L3357">
        <v>8340.16015625</v>
      </c>
      <c r="M3357">
        <v>-0.1261761486530304</v>
      </c>
      <c r="N3357">
        <v>-0.20100526511669159</v>
      </c>
      <c r="O3357">
        <v>-0.15679442882537842</v>
      </c>
      <c r="P3357">
        <v>-0.1261761486530304</v>
      </c>
      <c r="Q3357">
        <v>-9.5557868480682373E-2</v>
      </c>
      <c r="R3357">
        <v>-5.13470359146595E-2</v>
      </c>
      <c r="S3357" t="s">
        <v>38</v>
      </c>
      <c r="Z3357" s="3"/>
    </row>
    <row r="3358" spans="1:26" hidden="1" x14ac:dyDescent="0.25">
      <c r="A3358" s="10" t="str">
        <f t="shared" si="52"/>
        <v>2016Kern1-in-2Typical Event DayCAISO24</v>
      </c>
      <c r="B3358" s="10" t="s">
        <v>57</v>
      </c>
      <c r="C3358" s="10" t="s">
        <v>11</v>
      </c>
      <c r="D3358" s="10" t="s">
        <v>8</v>
      </c>
      <c r="E3358" s="10" t="s">
        <v>9</v>
      </c>
      <c r="F3358">
        <v>24</v>
      </c>
      <c r="G3358">
        <v>1.8558106422424316</v>
      </c>
      <c r="H3358">
        <v>1.9440011978149414</v>
      </c>
      <c r="I3358">
        <v>84.90625</v>
      </c>
      <c r="J3358">
        <v>4.4309847056865692E-2</v>
      </c>
      <c r="K3358">
        <v>8707</v>
      </c>
      <c r="L3358">
        <v>8340.16015625</v>
      </c>
      <c r="M3358">
        <v>-8.8190577924251556E-2</v>
      </c>
      <c r="N3358">
        <v>-0.14497807621955872</v>
      </c>
      <c r="O3358">
        <v>-0.11142665892839432</v>
      </c>
      <c r="P3358">
        <v>-8.8190577924251556E-2</v>
      </c>
      <c r="Q3358">
        <v>-6.4954496920108795E-2</v>
      </c>
      <c r="R3358">
        <v>-3.1403079628944397E-2</v>
      </c>
      <c r="S3358" t="s">
        <v>39</v>
      </c>
      <c r="Z3358" s="3"/>
    </row>
    <row r="3359" spans="1:26" hidden="1" x14ac:dyDescent="0.25">
      <c r="A3359" s="10" t="str">
        <f t="shared" si="52"/>
        <v>2016Kern1-in-10Typical Event DayCAISO24</v>
      </c>
      <c r="B3359" s="10" t="s">
        <v>57</v>
      </c>
      <c r="C3359" s="10" t="s">
        <v>11</v>
      </c>
      <c r="D3359" s="10" t="s">
        <v>8</v>
      </c>
      <c r="E3359" s="10" t="s">
        <v>1</v>
      </c>
      <c r="F3359">
        <v>24</v>
      </c>
      <c r="G3359">
        <v>1.9242932796478271</v>
      </c>
      <c r="H3359">
        <v>2.0234115123748779</v>
      </c>
      <c r="I3359">
        <v>88.71875</v>
      </c>
      <c r="J3359">
        <v>4.4309847056865692E-2</v>
      </c>
      <c r="K3359">
        <v>8707</v>
      </c>
      <c r="L3359">
        <v>8340.16015625</v>
      </c>
      <c r="M3359">
        <v>-9.9118269979953766E-2</v>
      </c>
      <c r="N3359">
        <v>-0.15590576827526093</v>
      </c>
      <c r="O3359">
        <v>-0.12235435098409653</v>
      </c>
      <c r="P3359">
        <v>-9.9118269979953766E-2</v>
      </c>
      <c r="Q3359">
        <v>-7.5882188975811005E-2</v>
      </c>
      <c r="R3359">
        <v>-4.2330771684646606E-2</v>
      </c>
      <c r="S3359" t="s">
        <v>39</v>
      </c>
      <c r="Z3359" s="3"/>
    </row>
    <row r="3360" spans="1:26" hidden="1" x14ac:dyDescent="0.25">
      <c r="A3360" s="10" t="str">
        <f t="shared" si="52"/>
        <v>2016Kern1-in-2Typical Event DayPGE24</v>
      </c>
      <c r="B3360" s="10" t="s">
        <v>57</v>
      </c>
      <c r="C3360" s="10" t="s">
        <v>11</v>
      </c>
      <c r="D3360" s="10" t="s">
        <v>8</v>
      </c>
      <c r="E3360" s="10" t="s">
        <v>9</v>
      </c>
      <c r="F3360">
        <v>24</v>
      </c>
      <c r="G3360">
        <v>1.9154002666473389</v>
      </c>
      <c r="H3360">
        <v>2.0128731727600098</v>
      </c>
      <c r="I3360">
        <v>86.53125</v>
      </c>
      <c r="J3360">
        <v>4.4309847056865692E-2</v>
      </c>
      <c r="K3360">
        <v>8707</v>
      </c>
      <c r="L3360">
        <v>8340.16015625</v>
      </c>
      <c r="M3360">
        <v>-9.7472943365573883E-2</v>
      </c>
      <c r="N3360">
        <v>-0.15426044166088104</v>
      </c>
      <c r="O3360">
        <v>-0.12070902436971664</v>
      </c>
      <c r="P3360">
        <v>-9.7472943365573883E-2</v>
      </c>
      <c r="Q3360">
        <v>-7.4236862361431122E-2</v>
      </c>
      <c r="R3360">
        <v>-4.0685445070266724E-2</v>
      </c>
      <c r="S3360" t="s">
        <v>38</v>
      </c>
      <c r="Z3360" s="3"/>
    </row>
    <row r="3361" spans="1:26" hidden="1" x14ac:dyDescent="0.25">
      <c r="A3361" s="10" t="str">
        <f t="shared" si="52"/>
        <v>2016Kern1-in-10Typical Event DayPGE24</v>
      </c>
      <c r="B3361" s="10" t="s">
        <v>57</v>
      </c>
      <c r="C3361" s="10" t="s">
        <v>11</v>
      </c>
      <c r="D3361" s="10" t="s">
        <v>8</v>
      </c>
      <c r="E3361" s="10" t="s">
        <v>1</v>
      </c>
      <c r="F3361">
        <v>24</v>
      </c>
      <c r="G3361">
        <v>1.9458181858062744</v>
      </c>
      <c r="H3361">
        <v>2.0478515625</v>
      </c>
      <c r="I3361">
        <v>87.96875</v>
      </c>
      <c r="J3361">
        <v>4.4309847056865692E-2</v>
      </c>
      <c r="K3361">
        <v>8707</v>
      </c>
      <c r="L3361">
        <v>8340.16015625</v>
      </c>
      <c r="M3361">
        <v>-0.10203336179256439</v>
      </c>
      <c r="N3361">
        <v>-0.15882086753845215</v>
      </c>
      <c r="O3361">
        <v>-0.12526944279670715</v>
      </c>
      <c r="P3361">
        <v>-0.10203336179256439</v>
      </c>
      <c r="Q3361">
        <v>-7.8797280788421631E-2</v>
      </c>
      <c r="R3361">
        <v>-4.5245863497257233E-2</v>
      </c>
      <c r="S3361" t="s">
        <v>38</v>
      </c>
      <c r="Z3361" s="3"/>
    </row>
    <row r="3362" spans="1:26" hidden="1" x14ac:dyDescent="0.25">
      <c r="A3362" s="10" t="str">
        <f t="shared" si="52"/>
        <v>2016Northern Coast1-in-10August PeakCAISO1</v>
      </c>
      <c r="B3362" s="10" t="s">
        <v>57</v>
      </c>
      <c r="C3362" s="10" t="s">
        <v>12</v>
      </c>
      <c r="D3362" s="10" t="s">
        <v>2</v>
      </c>
      <c r="E3362" s="10" t="s">
        <v>1</v>
      </c>
      <c r="F3362">
        <v>1</v>
      </c>
      <c r="G3362">
        <v>0.66032010316848755</v>
      </c>
      <c r="H3362">
        <v>0.66032010316848755</v>
      </c>
      <c r="I3362">
        <v>66.293388366699219</v>
      </c>
      <c r="J3362">
        <v>0</v>
      </c>
      <c r="K3362">
        <v>9027</v>
      </c>
      <c r="L3362">
        <v>8628.7426226000007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 t="s">
        <v>39</v>
      </c>
      <c r="Z3362" s="3"/>
    </row>
    <row r="3363" spans="1:26" hidden="1" x14ac:dyDescent="0.25">
      <c r="A3363" s="10" t="str">
        <f t="shared" si="52"/>
        <v>2016Northern Coast1-in-2August PeakCAISO1</v>
      </c>
      <c r="B3363" s="10" t="s">
        <v>57</v>
      </c>
      <c r="C3363" s="10" t="s">
        <v>12</v>
      </c>
      <c r="D3363" s="10" t="s">
        <v>2</v>
      </c>
      <c r="E3363" s="10" t="s">
        <v>9</v>
      </c>
      <c r="F3363">
        <v>1</v>
      </c>
      <c r="G3363">
        <v>0.50138652324676514</v>
      </c>
      <c r="H3363">
        <v>0.50138652324676514</v>
      </c>
      <c r="I3363">
        <v>58</v>
      </c>
      <c r="J3363">
        <v>0</v>
      </c>
      <c r="K3363">
        <v>9027</v>
      </c>
      <c r="L3363">
        <v>8628.7426226000007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 t="s">
        <v>39</v>
      </c>
      <c r="Z3363" s="3"/>
    </row>
    <row r="3364" spans="1:26" hidden="1" x14ac:dyDescent="0.25">
      <c r="A3364" s="10" t="str">
        <f t="shared" si="52"/>
        <v>2016Northern Coast1-in-10August PeakPGE1</v>
      </c>
      <c r="B3364" s="10" t="s">
        <v>57</v>
      </c>
      <c r="C3364" s="10" t="s">
        <v>12</v>
      </c>
      <c r="D3364" s="10" t="s">
        <v>2</v>
      </c>
      <c r="E3364" s="10" t="s">
        <v>1</v>
      </c>
      <c r="F3364">
        <v>1</v>
      </c>
      <c r="G3364">
        <v>0.7463303804397583</v>
      </c>
      <c r="H3364">
        <v>0.7463303804397583</v>
      </c>
      <c r="I3364">
        <v>67.722633361816406</v>
      </c>
      <c r="J3364">
        <v>0</v>
      </c>
      <c r="K3364">
        <v>9027</v>
      </c>
      <c r="L3364">
        <v>8628.7426226000007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 t="s">
        <v>38</v>
      </c>
      <c r="Z3364" s="3"/>
    </row>
    <row r="3365" spans="1:26" hidden="1" x14ac:dyDescent="0.25">
      <c r="A3365" s="10" t="str">
        <f t="shared" si="52"/>
        <v>2016Northern Coast1-in-2August PeakPGE1</v>
      </c>
      <c r="B3365" s="10" t="s">
        <v>57</v>
      </c>
      <c r="C3365" s="10" t="s">
        <v>12</v>
      </c>
      <c r="D3365" s="10" t="s">
        <v>2</v>
      </c>
      <c r="E3365" s="10" t="s">
        <v>9</v>
      </c>
      <c r="F3365">
        <v>1</v>
      </c>
      <c r="G3365">
        <v>0.61549091339111328</v>
      </c>
      <c r="H3365">
        <v>0.61549091339111328</v>
      </c>
      <c r="I3365">
        <v>62.972629547119141</v>
      </c>
      <c r="J3365">
        <v>0</v>
      </c>
      <c r="K3365">
        <v>9027</v>
      </c>
      <c r="L3365">
        <v>8628.7426226000007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 t="s">
        <v>38</v>
      </c>
      <c r="Z3365" s="3"/>
    </row>
    <row r="3366" spans="1:26" hidden="1" x14ac:dyDescent="0.25">
      <c r="A3366" s="10" t="str">
        <f t="shared" si="52"/>
        <v>2016Northern Coast1-in-10August PeakCAISO2</v>
      </c>
      <c r="B3366" s="10" t="s">
        <v>57</v>
      </c>
      <c r="C3366" s="10" t="s">
        <v>12</v>
      </c>
      <c r="D3366" s="10" t="s">
        <v>2</v>
      </c>
      <c r="E3366" s="10" t="s">
        <v>1</v>
      </c>
      <c r="F3366">
        <v>2</v>
      </c>
      <c r="G3366">
        <v>0.57469546794891357</v>
      </c>
      <c r="H3366">
        <v>0.57469546794891357</v>
      </c>
      <c r="I3366">
        <v>64.646697998046875</v>
      </c>
      <c r="J3366">
        <v>0</v>
      </c>
      <c r="K3366">
        <v>9027</v>
      </c>
      <c r="L3366">
        <v>8628.7426226000007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 t="s">
        <v>39</v>
      </c>
      <c r="Z3366" s="3"/>
    </row>
    <row r="3367" spans="1:26" hidden="1" x14ac:dyDescent="0.25">
      <c r="A3367" s="10" t="str">
        <f t="shared" si="52"/>
        <v>2016Northern Coast1-in-2August PeakCAISO2</v>
      </c>
      <c r="B3367" s="10" t="s">
        <v>57</v>
      </c>
      <c r="C3367" s="10" t="s">
        <v>12</v>
      </c>
      <c r="D3367" s="10" t="s">
        <v>2</v>
      </c>
      <c r="E3367" s="10" t="s">
        <v>9</v>
      </c>
      <c r="F3367">
        <v>2</v>
      </c>
      <c r="G3367">
        <v>0.43637105822563171</v>
      </c>
      <c r="H3367">
        <v>0.43637105822563171</v>
      </c>
      <c r="I3367">
        <v>57.046226501464844</v>
      </c>
      <c r="J3367">
        <v>0</v>
      </c>
      <c r="K3367">
        <v>9027</v>
      </c>
      <c r="L3367">
        <v>8628.7426226000007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 t="s">
        <v>39</v>
      </c>
      <c r="Z3367" s="3"/>
    </row>
    <row r="3368" spans="1:26" hidden="1" x14ac:dyDescent="0.25">
      <c r="A3368" s="10" t="str">
        <f t="shared" si="52"/>
        <v>2016Northern Coast1-in-2August PeakPGE2</v>
      </c>
      <c r="B3368" s="10" t="s">
        <v>57</v>
      </c>
      <c r="C3368" s="10" t="s">
        <v>12</v>
      </c>
      <c r="D3368" s="10" t="s">
        <v>2</v>
      </c>
      <c r="E3368" s="10" t="s">
        <v>9</v>
      </c>
      <c r="F3368">
        <v>2</v>
      </c>
      <c r="G3368">
        <v>0.53567934036254883</v>
      </c>
      <c r="H3368">
        <v>0.53567934036254883</v>
      </c>
      <c r="I3368">
        <v>61.804237365722656</v>
      </c>
      <c r="J3368">
        <v>0</v>
      </c>
      <c r="K3368">
        <v>9027</v>
      </c>
      <c r="L3368">
        <v>8628.7426226000007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 t="s">
        <v>38</v>
      </c>
      <c r="Z3368" s="3"/>
    </row>
    <row r="3369" spans="1:26" hidden="1" x14ac:dyDescent="0.25">
      <c r="A3369" s="10" t="str">
        <f t="shared" si="52"/>
        <v>2016Northern Coast1-in-10August PeakPGE2</v>
      </c>
      <c r="B3369" s="10" t="s">
        <v>57</v>
      </c>
      <c r="C3369" s="10" t="s">
        <v>12</v>
      </c>
      <c r="D3369" s="10" t="s">
        <v>2</v>
      </c>
      <c r="E3369" s="10" t="s">
        <v>1</v>
      </c>
      <c r="F3369">
        <v>2</v>
      </c>
      <c r="G3369">
        <v>0.64955270290374756</v>
      </c>
      <c r="H3369">
        <v>0.64955270290374756</v>
      </c>
      <c r="I3369">
        <v>67.203773498535156</v>
      </c>
      <c r="J3369">
        <v>0</v>
      </c>
      <c r="K3369">
        <v>9027</v>
      </c>
      <c r="L3369">
        <v>8628.7426226000007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 t="s">
        <v>38</v>
      </c>
      <c r="Z3369" s="3"/>
    </row>
    <row r="3370" spans="1:26" hidden="1" x14ac:dyDescent="0.25">
      <c r="A3370" s="10" t="str">
        <f t="shared" si="52"/>
        <v>2016Northern Coast1-in-2August PeakCAISO3</v>
      </c>
      <c r="B3370" s="10" t="s">
        <v>57</v>
      </c>
      <c r="C3370" s="10" t="s">
        <v>12</v>
      </c>
      <c r="D3370" s="10" t="s">
        <v>2</v>
      </c>
      <c r="E3370" s="10" t="s">
        <v>9</v>
      </c>
      <c r="F3370">
        <v>3</v>
      </c>
      <c r="G3370">
        <v>0.39831551909446716</v>
      </c>
      <c r="H3370">
        <v>0.39831551909446716</v>
      </c>
      <c r="I3370">
        <v>56.125</v>
      </c>
      <c r="J3370">
        <v>0</v>
      </c>
      <c r="K3370">
        <v>9027</v>
      </c>
      <c r="L3370">
        <v>8628.7426226000007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 t="s">
        <v>39</v>
      </c>
      <c r="Z3370" s="3"/>
    </row>
    <row r="3371" spans="1:26" hidden="1" x14ac:dyDescent="0.25">
      <c r="A3371" s="10" t="str">
        <f t="shared" si="52"/>
        <v>2016Northern Coast1-in-10August PeakCAISO3</v>
      </c>
      <c r="B3371" s="10" t="s">
        <v>57</v>
      </c>
      <c r="C3371" s="10" t="s">
        <v>12</v>
      </c>
      <c r="D3371" s="10" t="s">
        <v>2</v>
      </c>
      <c r="E3371" s="10" t="s">
        <v>1</v>
      </c>
      <c r="F3371">
        <v>3</v>
      </c>
      <c r="G3371">
        <v>0.52457678318023682</v>
      </c>
      <c r="H3371">
        <v>0.52457678318023682</v>
      </c>
      <c r="I3371">
        <v>62.942924499511719</v>
      </c>
      <c r="J3371">
        <v>0</v>
      </c>
      <c r="K3371">
        <v>9027</v>
      </c>
      <c r="L3371">
        <v>8628.7426226000007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 t="s">
        <v>39</v>
      </c>
      <c r="Z3371" s="3"/>
    </row>
    <row r="3372" spans="1:26" hidden="1" x14ac:dyDescent="0.25">
      <c r="A3372" s="10" t="str">
        <f t="shared" si="52"/>
        <v>2016Northern Coast1-in-10August PeakPGE3</v>
      </c>
      <c r="B3372" s="10" t="s">
        <v>57</v>
      </c>
      <c r="C3372" s="10" t="s">
        <v>12</v>
      </c>
      <c r="D3372" s="10" t="s">
        <v>2</v>
      </c>
      <c r="E3372" s="10" t="s">
        <v>1</v>
      </c>
      <c r="F3372">
        <v>3</v>
      </c>
      <c r="G3372">
        <v>0.59290575981140137</v>
      </c>
      <c r="H3372">
        <v>0.59290575981140137</v>
      </c>
      <c r="I3372">
        <v>65.692924499511719</v>
      </c>
      <c r="J3372">
        <v>0</v>
      </c>
      <c r="K3372">
        <v>9027</v>
      </c>
      <c r="L3372">
        <v>8628.7426226000007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 t="s">
        <v>38</v>
      </c>
      <c r="Z3372" s="3"/>
    </row>
    <row r="3373" spans="1:26" hidden="1" x14ac:dyDescent="0.25">
      <c r="A3373" s="10" t="str">
        <f t="shared" si="52"/>
        <v>2016Northern Coast1-in-2August PeakPGE3</v>
      </c>
      <c r="B3373" s="10" t="s">
        <v>57</v>
      </c>
      <c r="C3373" s="10" t="s">
        <v>12</v>
      </c>
      <c r="D3373" s="10" t="s">
        <v>2</v>
      </c>
      <c r="E3373" s="10" t="s">
        <v>9</v>
      </c>
      <c r="F3373">
        <v>3</v>
      </c>
      <c r="G3373">
        <v>0.48896321654319763</v>
      </c>
      <c r="H3373">
        <v>0.48896321654319763</v>
      </c>
      <c r="I3373">
        <v>60.575935363769531</v>
      </c>
      <c r="J3373">
        <v>0</v>
      </c>
      <c r="K3373">
        <v>9027</v>
      </c>
      <c r="L3373">
        <v>8628.7426226000007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 t="s">
        <v>38</v>
      </c>
      <c r="Z3373" s="3"/>
    </row>
    <row r="3374" spans="1:26" hidden="1" x14ac:dyDescent="0.25">
      <c r="A3374" s="10" t="str">
        <f t="shared" si="52"/>
        <v>2016Northern Coast1-in-2August PeakCAISO4</v>
      </c>
      <c r="B3374" s="10" t="s">
        <v>57</v>
      </c>
      <c r="C3374" s="10" t="s">
        <v>12</v>
      </c>
      <c r="D3374" s="10" t="s">
        <v>2</v>
      </c>
      <c r="E3374" s="10" t="s">
        <v>9</v>
      </c>
      <c r="F3374">
        <v>4</v>
      </c>
      <c r="G3374">
        <v>0.37654390931129456</v>
      </c>
      <c r="H3374">
        <v>0.37654390931129456</v>
      </c>
      <c r="I3374">
        <v>55.581607818603516</v>
      </c>
      <c r="J3374">
        <v>0</v>
      </c>
      <c r="K3374">
        <v>9027</v>
      </c>
      <c r="L3374">
        <v>8628.7426226000007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 t="s">
        <v>39</v>
      </c>
      <c r="Z3374" s="3"/>
    </row>
    <row r="3375" spans="1:26" hidden="1" x14ac:dyDescent="0.25">
      <c r="A3375" s="10" t="str">
        <f t="shared" si="52"/>
        <v>2016Northern Coast1-in-10August PeakCAISO4</v>
      </c>
      <c r="B3375" s="10" t="s">
        <v>57</v>
      </c>
      <c r="C3375" s="10" t="s">
        <v>12</v>
      </c>
      <c r="D3375" s="10" t="s">
        <v>2</v>
      </c>
      <c r="E3375" s="10" t="s">
        <v>1</v>
      </c>
      <c r="F3375">
        <v>4</v>
      </c>
      <c r="G3375">
        <v>0.49590384960174561</v>
      </c>
      <c r="H3375">
        <v>0.49590384960174561</v>
      </c>
      <c r="I3375">
        <v>61.942924499511719</v>
      </c>
      <c r="J3375">
        <v>0</v>
      </c>
      <c r="K3375">
        <v>9027</v>
      </c>
      <c r="L3375">
        <v>8628.7426226000007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 t="s">
        <v>39</v>
      </c>
      <c r="Z3375" s="3"/>
    </row>
    <row r="3376" spans="1:26" hidden="1" x14ac:dyDescent="0.25">
      <c r="A3376" s="10" t="str">
        <f t="shared" si="52"/>
        <v>2016Northern Coast1-in-10August PeakPGE4</v>
      </c>
      <c r="B3376" s="10" t="s">
        <v>57</v>
      </c>
      <c r="C3376" s="10" t="s">
        <v>12</v>
      </c>
      <c r="D3376" s="10" t="s">
        <v>2</v>
      </c>
      <c r="E3376" s="10" t="s">
        <v>1</v>
      </c>
      <c r="F3376">
        <v>4</v>
      </c>
      <c r="G3376">
        <v>0.56049805879592896</v>
      </c>
      <c r="H3376">
        <v>0.56049805879592896</v>
      </c>
      <c r="I3376">
        <v>64.2745361328125</v>
      </c>
      <c r="J3376">
        <v>0</v>
      </c>
      <c r="K3376">
        <v>9027</v>
      </c>
      <c r="L3376">
        <v>8628.7426226000007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 t="s">
        <v>38</v>
      </c>
      <c r="Z3376" s="3"/>
    </row>
    <row r="3377" spans="1:26" hidden="1" x14ac:dyDescent="0.25">
      <c r="A3377" s="10" t="str">
        <f t="shared" si="52"/>
        <v>2016Northern Coast1-in-2August PeakPGE4</v>
      </c>
      <c r="B3377" s="10" t="s">
        <v>57</v>
      </c>
      <c r="C3377" s="10" t="s">
        <v>12</v>
      </c>
      <c r="D3377" s="10" t="s">
        <v>2</v>
      </c>
      <c r="E3377" s="10" t="s">
        <v>9</v>
      </c>
      <c r="F3377">
        <v>4</v>
      </c>
      <c r="G3377">
        <v>0.46223688125610352</v>
      </c>
      <c r="H3377">
        <v>0.46223688125610352</v>
      </c>
      <c r="I3377">
        <v>59.554237365722656</v>
      </c>
      <c r="J3377">
        <v>0</v>
      </c>
      <c r="K3377">
        <v>9027</v>
      </c>
      <c r="L3377">
        <v>8628.7426226000007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 t="s">
        <v>38</v>
      </c>
      <c r="Z3377" s="3"/>
    </row>
    <row r="3378" spans="1:26" hidden="1" x14ac:dyDescent="0.25">
      <c r="A3378" s="10" t="str">
        <f t="shared" si="52"/>
        <v>2016Northern Coast1-in-2August PeakCAISO5</v>
      </c>
      <c r="B3378" s="10" t="s">
        <v>57</v>
      </c>
      <c r="C3378" s="10" t="s">
        <v>12</v>
      </c>
      <c r="D3378" s="10" t="s">
        <v>2</v>
      </c>
      <c r="E3378" s="10" t="s">
        <v>9</v>
      </c>
      <c r="F3378">
        <v>5</v>
      </c>
      <c r="G3378">
        <v>0.36849111318588257</v>
      </c>
      <c r="H3378">
        <v>0.36849111318588257</v>
      </c>
      <c r="I3378">
        <v>55.070762634277344</v>
      </c>
      <c r="J3378">
        <v>0</v>
      </c>
      <c r="K3378">
        <v>9027</v>
      </c>
      <c r="L3378">
        <v>8628.7426226000007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 t="s">
        <v>39</v>
      </c>
      <c r="Z3378" s="3"/>
    </row>
    <row r="3379" spans="1:26" hidden="1" x14ac:dyDescent="0.25">
      <c r="A3379" s="10" t="str">
        <f t="shared" si="52"/>
        <v>2016Northern Coast1-in-10August PeakCAISO5</v>
      </c>
      <c r="B3379" s="10" t="s">
        <v>57</v>
      </c>
      <c r="C3379" s="10" t="s">
        <v>12</v>
      </c>
      <c r="D3379" s="10" t="s">
        <v>2</v>
      </c>
      <c r="E3379" s="10" t="s">
        <v>1</v>
      </c>
      <c r="F3379">
        <v>5</v>
      </c>
      <c r="G3379">
        <v>0.48529842495918274</v>
      </c>
      <c r="H3379">
        <v>0.48529842495918274</v>
      </c>
      <c r="I3379">
        <v>60.703773498535156</v>
      </c>
      <c r="J3379">
        <v>0</v>
      </c>
      <c r="K3379">
        <v>9027</v>
      </c>
      <c r="L3379">
        <v>8628.7426226000007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 t="s">
        <v>39</v>
      </c>
      <c r="Z3379" s="3"/>
    </row>
    <row r="3380" spans="1:26" hidden="1" x14ac:dyDescent="0.25">
      <c r="A3380" s="10" t="str">
        <f t="shared" si="52"/>
        <v>2016Northern Coast1-in-2August PeakPGE5</v>
      </c>
      <c r="B3380" s="10" t="s">
        <v>57</v>
      </c>
      <c r="C3380" s="10" t="s">
        <v>12</v>
      </c>
      <c r="D3380" s="10" t="s">
        <v>2</v>
      </c>
      <c r="E3380" s="10" t="s">
        <v>9</v>
      </c>
      <c r="F3380">
        <v>5</v>
      </c>
      <c r="G3380">
        <v>0.45235148072242737</v>
      </c>
      <c r="H3380">
        <v>0.45235148072242737</v>
      </c>
      <c r="I3380">
        <v>58.372161865234375</v>
      </c>
      <c r="J3380">
        <v>0</v>
      </c>
      <c r="K3380">
        <v>9027</v>
      </c>
      <c r="L3380">
        <v>8628.7426226000007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 t="s">
        <v>38</v>
      </c>
      <c r="Z3380" s="3"/>
    </row>
    <row r="3381" spans="1:26" hidden="1" x14ac:dyDescent="0.25">
      <c r="A3381" s="10" t="str">
        <f t="shared" si="52"/>
        <v>2016Northern Coast1-in-10August PeakPGE5</v>
      </c>
      <c r="B3381" s="10" t="s">
        <v>57</v>
      </c>
      <c r="C3381" s="10" t="s">
        <v>12</v>
      </c>
      <c r="D3381" s="10" t="s">
        <v>2</v>
      </c>
      <c r="E3381" s="10" t="s">
        <v>1</v>
      </c>
      <c r="F3381">
        <v>5</v>
      </c>
      <c r="G3381">
        <v>0.54851120710372925</v>
      </c>
      <c r="H3381">
        <v>0.54851120710372925</v>
      </c>
      <c r="I3381">
        <v>63.342456817626953</v>
      </c>
      <c r="J3381">
        <v>0</v>
      </c>
      <c r="K3381">
        <v>9027</v>
      </c>
      <c r="L3381">
        <v>8628.7426226000007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 t="s">
        <v>38</v>
      </c>
      <c r="Z3381" s="3"/>
    </row>
    <row r="3382" spans="1:26" hidden="1" x14ac:dyDescent="0.25">
      <c r="A3382" s="10" t="str">
        <f t="shared" si="52"/>
        <v>2016Northern Coast1-in-10August PeakCAISO6</v>
      </c>
      <c r="B3382" s="10" t="s">
        <v>57</v>
      </c>
      <c r="C3382" s="10" t="s">
        <v>12</v>
      </c>
      <c r="D3382" s="10" t="s">
        <v>2</v>
      </c>
      <c r="E3382" s="10" t="s">
        <v>1</v>
      </c>
      <c r="F3382">
        <v>6</v>
      </c>
      <c r="G3382">
        <v>0.50832003355026245</v>
      </c>
      <c r="H3382">
        <v>0.50832003355026245</v>
      </c>
      <c r="I3382">
        <v>60.021694183349609</v>
      </c>
      <c r="J3382">
        <v>0</v>
      </c>
      <c r="K3382">
        <v>9027</v>
      </c>
      <c r="L3382">
        <v>8628.7426226000007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 t="s">
        <v>39</v>
      </c>
      <c r="Z3382" s="3"/>
    </row>
    <row r="3383" spans="1:26" hidden="1" x14ac:dyDescent="0.25">
      <c r="A3383" s="10" t="str">
        <f t="shared" si="52"/>
        <v>2016Northern Coast1-in-2August PeakCAISO6</v>
      </c>
      <c r="B3383" s="10" t="s">
        <v>57</v>
      </c>
      <c r="C3383" s="10" t="s">
        <v>12</v>
      </c>
      <c r="D3383" s="10" t="s">
        <v>2</v>
      </c>
      <c r="E3383" s="10" t="s">
        <v>9</v>
      </c>
      <c r="F3383">
        <v>6</v>
      </c>
      <c r="G3383">
        <v>0.38597163558006287</v>
      </c>
      <c r="H3383">
        <v>0.38597163558006287</v>
      </c>
      <c r="I3383">
        <v>54.85614013671875</v>
      </c>
      <c r="J3383">
        <v>0</v>
      </c>
      <c r="K3383">
        <v>9027</v>
      </c>
      <c r="L3383">
        <v>8628.7426226000007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 t="s">
        <v>39</v>
      </c>
      <c r="Z3383" s="3"/>
    </row>
    <row r="3384" spans="1:26" hidden="1" x14ac:dyDescent="0.25">
      <c r="A3384" s="10" t="str">
        <f t="shared" si="52"/>
        <v>2016Northern Coast1-in-2August PeakPGE6</v>
      </c>
      <c r="B3384" s="10" t="s">
        <v>57</v>
      </c>
      <c r="C3384" s="10" t="s">
        <v>12</v>
      </c>
      <c r="D3384" s="10" t="s">
        <v>2</v>
      </c>
      <c r="E3384" s="10" t="s">
        <v>9</v>
      </c>
      <c r="F3384">
        <v>6</v>
      </c>
      <c r="G3384">
        <v>0.47381013631820679</v>
      </c>
      <c r="H3384">
        <v>0.47381013631820679</v>
      </c>
      <c r="I3384">
        <v>57.904705047607422</v>
      </c>
      <c r="J3384">
        <v>0</v>
      </c>
      <c r="K3384">
        <v>9027</v>
      </c>
      <c r="L3384">
        <v>8628.7426226000007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 t="s">
        <v>38</v>
      </c>
      <c r="Z3384" s="3"/>
    </row>
    <row r="3385" spans="1:26" hidden="1" x14ac:dyDescent="0.25">
      <c r="A3385" s="10" t="str">
        <f t="shared" si="52"/>
        <v>2016Northern Coast1-in-10August PeakPGE6</v>
      </c>
      <c r="B3385" s="10" t="s">
        <v>57</v>
      </c>
      <c r="C3385" s="10" t="s">
        <v>12</v>
      </c>
      <c r="D3385" s="10" t="s">
        <v>2</v>
      </c>
      <c r="E3385" s="10" t="s">
        <v>1</v>
      </c>
      <c r="F3385">
        <v>6</v>
      </c>
      <c r="G3385">
        <v>0.57453149557113647</v>
      </c>
      <c r="H3385">
        <v>0.57453149557113647</v>
      </c>
      <c r="I3385">
        <v>62.489151000976562</v>
      </c>
      <c r="J3385">
        <v>0</v>
      </c>
      <c r="K3385">
        <v>9027</v>
      </c>
      <c r="L3385">
        <v>8628.7426226000007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 t="s">
        <v>38</v>
      </c>
      <c r="Z3385" s="3"/>
    </row>
    <row r="3386" spans="1:26" hidden="1" x14ac:dyDescent="0.25">
      <c r="A3386" s="10" t="str">
        <f t="shared" si="52"/>
        <v>2016Northern Coast1-in-10August PeakCAISO7</v>
      </c>
      <c r="B3386" s="10" t="s">
        <v>57</v>
      </c>
      <c r="C3386" s="10" t="s">
        <v>12</v>
      </c>
      <c r="D3386" s="10" t="s">
        <v>2</v>
      </c>
      <c r="E3386" s="10" t="s">
        <v>1</v>
      </c>
      <c r="F3386">
        <v>7</v>
      </c>
      <c r="G3386">
        <v>0.57340580224990845</v>
      </c>
      <c r="H3386">
        <v>0.57340580224990845</v>
      </c>
      <c r="I3386">
        <v>59.375</v>
      </c>
      <c r="J3386">
        <v>0</v>
      </c>
      <c r="K3386">
        <v>9027</v>
      </c>
      <c r="L3386">
        <v>8628.7426226000007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 t="s">
        <v>39</v>
      </c>
      <c r="Z3386" s="3"/>
    </row>
    <row r="3387" spans="1:26" hidden="1" x14ac:dyDescent="0.25">
      <c r="A3387" s="10" t="str">
        <f t="shared" si="52"/>
        <v>2016Northern Coast1-in-2August PeakCAISO7</v>
      </c>
      <c r="B3387" s="10" t="s">
        <v>57</v>
      </c>
      <c r="C3387" s="10" t="s">
        <v>12</v>
      </c>
      <c r="D3387" s="10" t="s">
        <v>2</v>
      </c>
      <c r="E3387" s="10" t="s">
        <v>9</v>
      </c>
      <c r="F3387">
        <v>7</v>
      </c>
      <c r="G3387">
        <v>0.43539178371429443</v>
      </c>
      <c r="H3387">
        <v>0.43539178371429443</v>
      </c>
      <c r="I3387">
        <v>54.845294952392578</v>
      </c>
      <c r="J3387">
        <v>0</v>
      </c>
      <c r="K3387">
        <v>9027</v>
      </c>
      <c r="L3387">
        <v>8628.7426226000007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 t="s">
        <v>39</v>
      </c>
      <c r="Z3387" s="3"/>
    </row>
    <row r="3388" spans="1:26" hidden="1" x14ac:dyDescent="0.25">
      <c r="A3388" s="10" t="str">
        <f t="shared" si="52"/>
        <v>2016Northern Coast1-in-10August PeakPGE7</v>
      </c>
      <c r="B3388" s="10" t="s">
        <v>57</v>
      </c>
      <c r="C3388" s="10" t="s">
        <v>12</v>
      </c>
      <c r="D3388" s="10" t="s">
        <v>2</v>
      </c>
      <c r="E3388" s="10" t="s">
        <v>1</v>
      </c>
      <c r="F3388">
        <v>7</v>
      </c>
      <c r="G3388">
        <v>0.64809501171112061</v>
      </c>
      <c r="H3388">
        <v>0.64809501171112061</v>
      </c>
      <c r="I3388">
        <v>61.842456817626953</v>
      </c>
      <c r="J3388">
        <v>0</v>
      </c>
      <c r="K3388">
        <v>9027</v>
      </c>
      <c r="L3388">
        <v>8628.7426226000007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 t="s">
        <v>38</v>
      </c>
      <c r="Z3388" s="3"/>
    </row>
    <row r="3389" spans="1:26" hidden="1" x14ac:dyDescent="0.25">
      <c r="A3389" s="10" t="str">
        <f t="shared" si="52"/>
        <v>2016Northern Coast1-in-2August PeakPGE7</v>
      </c>
      <c r="B3389" s="10" t="s">
        <v>57</v>
      </c>
      <c r="C3389" s="10" t="s">
        <v>12</v>
      </c>
      <c r="D3389" s="10" t="s">
        <v>2</v>
      </c>
      <c r="E3389" s="10" t="s">
        <v>9</v>
      </c>
      <c r="F3389">
        <v>7</v>
      </c>
      <c r="G3389">
        <v>0.53447723388671875</v>
      </c>
      <c r="H3389">
        <v>0.53447723388671875</v>
      </c>
      <c r="I3389">
        <v>57.532543182373047</v>
      </c>
      <c r="J3389">
        <v>0</v>
      </c>
      <c r="K3389">
        <v>9027</v>
      </c>
      <c r="L3389">
        <v>8628.7426226000007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 t="s">
        <v>38</v>
      </c>
      <c r="Z3389" s="3"/>
    </row>
    <row r="3390" spans="1:26" hidden="1" x14ac:dyDescent="0.25">
      <c r="A3390" s="10" t="str">
        <f t="shared" si="52"/>
        <v>2016Northern Coast1-in-10August PeakCAISO8</v>
      </c>
      <c r="B3390" s="10" t="s">
        <v>57</v>
      </c>
      <c r="C3390" s="10" t="s">
        <v>12</v>
      </c>
      <c r="D3390" s="10" t="s">
        <v>2</v>
      </c>
      <c r="E3390" s="10" t="s">
        <v>1</v>
      </c>
      <c r="F3390">
        <v>8</v>
      </c>
      <c r="G3390">
        <v>0.62784886360168457</v>
      </c>
      <c r="H3390">
        <v>0.62784886360168457</v>
      </c>
      <c r="I3390">
        <v>61.986316680908203</v>
      </c>
      <c r="J3390">
        <v>0</v>
      </c>
      <c r="K3390">
        <v>9027</v>
      </c>
      <c r="L3390">
        <v>8628.7426226000007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 t="s">
        <v>39</v>
      </c>
      <c r="Z3390" s="3"/>
    </row>
    <row r="3391" spans="1:26" hidden="1" x14ac:dyDescent="0.25">
      <c r="A3391" s="10" t="str">
        <f t="shared" si="52"/>
        <v>2016Northern Coast1-in-2August PeakCAISO8</v>
      </c>
      <c r="B3391" s="10" t="s">
        <v>57</v>
      </c>
      <c r="C3391" s="10" t="s">
        <v>12</v>
      </c>
      <c r="D3391" s="10" t="s">
        <v>2</v>
      </c>
      <c r="E3391" s="10" t="s">
        <v>9</v>
      </c>
      <c r="F3391">
        <v>8</v>
      </c>
      <c r="G3391">
        <v>0.47673085331916809</v>
      </c>
      <c r="H3391">
        <v>0.47673085331916809</v>
      </c>
      <c r="I3391">
        <v>56.489151000976563</v>
      </c>
      <c r="J3391">
        <v>0</v>
      </c>
      <c r="K3391">
        <v>9027</v>
      </c>
      <c r="L3391">
        <v>8628.7426226000007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 t="s">
        <v>39</v>
      </c>
      <c r="Z3391" s="3"/>
    </row>
    <row r="3392" spans="1:26" hidden="1" x14ac:dyDescent="0.25">
      <c r="A3392" s="10" t="str">
        <f t="shared" si="52"/>
        <v>2016Northern Coast1-in-10August PeakPGE8</v>
      </c>
      <c r="B3392" s="10" t="s">
        <v>57</v>
      </c>
      <c r="C3392" s="10" t="s">
        <v>12</v>
      </c>
      <c r="D3392" s="10" t="s">
        <v>2</v>
      </c>
      <c r="E3392" s="10" t="s">
        <v>1</v>
      </c>
      <c r="F3392">
        <v>8</v>
      </c>
      <c r="G3392">
        <v>0.7096295952796936</v>
      </c>
      <c r="H3392">
        <v>0.7096295952796936</v>
      </c>
      <c r="I3392">
        <v>64.760848999023438</v>
      </c>
      <c r="J3392">
        <v>0</v>
      </c>
      <c r="K3392">
        <v>9027</v>
      </c>
      <c r="L3392">
        <v>8628.7426226000007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 t="s">
        <v>38</v>
      </c>
      <c r="Z3392" s="3"/>
    </row>
    <row r="3393" spans="1:26" hidden="1" x14ac:dyDescent="0.25">
      <c r="A3393" s="10" t="str">
        <f t="shared" si="52"/>
        <v>2016Northern Coast1-in-2August PeakPGE8</v>
      </c>
      <c r="B3393" s="10" t="s">
        <v>57</v>
      </c>
      <c r="C3393" s="10" t="s">
        <v>12</v>
      </c>
      <c r="D3393" s="10" t="s">
        <v>2</v>
      </c>
      <c r="E3393" s="10" t="s">
        <v>9</v>
      </c>
      <c r="F3393">
        <v>8</v>
      </c>
      <c r="G3393">
        <v>0.58522415161132813</v>
      </c>
      <c r="H3393">
        <v>0.58522415161132813</v>
      </c>
      <c r="I3393">
        <v>60.812248229980469</v>
      </c>
      <c r="J3393">
        <v>0</v>
      </c>
      <c r="K3393">
        <v>9027</v>
      </c>
      <c r="L3393">
        <v>8628.7426226000007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 t="s">
        <v>38</v>
      </c>
      <c r="Z3393" s="3"/>
    </row>
    <row r="3394" spans="1:26" hidden="1" x14ac:dyDescent="0.25">
      <c r="A3394" s="10" t="str">
        <f t="shared" ref="A3394:A3457" si="53">CONCATENATE(B3394,C3394,E3394,D3394,S3394,F3394)</f>
        <v>2016Northern Coast1-in-2August PeakCAISO9</v>
      </c>
      <c r="B3394" s="10" t="s">
        <v>57</v>
      </c>
      <c r="C3394" s="10" t="s">
        <v>12</v>
      </c>
      <c r="D3394" s="10" t="s">
        <v>2</v>
      </c>
      <c r="E3394" s="10" t="s">
        <v>9</v>
      </c>
      <c r="F3394">
        <v>9</v>
      </c>
      <c r="G3394">
        <v>0.46986716985702515</v>
      </c>
      <c r="H3394">
        <v>0.46986716985702515</v>
      </c>
      <c r="I3394">
        <v>60.662715911865234</v>
      </c>
      <c r="J3394">
        <v>0</v>
      </c>
      <c r="K3394">
        <v>9027</v>
      </c>
      <c r="L3394">
        <v>8628.7426226000007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 t="s">
        <v>39</v>
      </c>
      <c r="Z3394" s="3"/>
    </row>
    <row r="3395" spans="1:26" hidden="1" x14ac:dyDescent="0.25">
      <c r="A3395" s="10" t="str">
        <f t="shared" si="53"/>
        <v>2016Northern Coast1-in-10August PeakCAISO9</v>
      </c>
      <c r="B3395" s="10" t="s">
        <v>57</v>
      </c>
      <c r="C3395" s="10" t="s">
        <v>12</v>
      </c>
      <c r="D3395" s="10" t="s">
        <v>2</v>
      </c>
      <c r="E3395" s="10" t="s">
        <v>1</v>
      </c>
      <c r="F3395">
        <v>9</v>
      </c>
      <c r="G3395">
        <v>0.61880946159362793</v>
      </c>
      <c r="H3395">
        <v>0.61880946159362793</v>
      </c>
      <c r="I3395">
        <v>67.883010864257813</v>
      </c>
      <c r="J3395">
        <v>0</v>
      </c>
      <c r="K3395">
        <v>9027</v>
      </c>
      <c r="L3395">
        <v>8628.7426226000007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 t="s">
        <v>39</v>
      </c>
      <c r="Z3395" s="3"/>
    </row>
    <row r="3396" spans="1:26" hidden="1" x14ac:dyDescent="0.25">
      <c r="A3396" s="10" t="str">
        <f t="shared" si="53"/>
        <v>2016Northern Coast1-in-2August PeakPGE9</v>
      </c>
      <c r="B3396" s="10" t="s">
        <v>57</v>
      </c>
      <c r="C3396" s="10" t="s">
        <v>12</v>
      </c>
      <c r="D3396" s="10" t="s">
        <v>2</v>
      </c>
      <c r="E3396" s="10" t="s">
        <v>9</v>
      </c>
      <c r="F3396">
        <v>9</v>
      </c>
      <c r="G3396">
        <v>0.57679843902587891</v>
      </c>
      <c r="H3396">
        <v>0.57679843902587891</v>
      </c>
      <c r="I3396">
        <v>65.904708862304688</v>
      </c>
      <c r="J3396">
        <v>0</v>
      </c>
      <c r="K3396">
        <v>9027</v>
      </c>
      <c r="L3396">
        <v>8628.7426226000007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 t="s">
        <v>38</v>
      </c>
      <c r="Z3396" s="3"/>
    </row>
    <row r="3397" spans="1:26" hidden="1" x14ac:dyDescent="0.25">
      <c r="A3397" s="10" t="str">
        <f t="shared" si="53"/>
        <v>2016Northern Coast1-in-10August PeakPGE9</v>
      </c>
      <c r="B3397" s="10" t="s">
        <v>57</v>
      </c>
      <c r="C3397" s="10" t="s">
        <v>12</v>
      </c>
      <c r="D3397" s="10" t="s">
        <v>2</v>
      </c>
      <c r="E3397" s="10" t="s">
        <v>1</v>
      </c>
      <c r="F3397">
        <v>9</v>
      </c>
      <c r="G3397">
        <v>0.69941282272338867</v>
      </c>
      <c r="H3397">
        <v>0.69941282272338867</v>
      </c>
      <c r="I3397">
        <v>70.657546997070312</v>
      </c>
      <c r="J3397">
        <v>0</v>
      </c>
      <c r="K3397">
        <v>9027</v>
      </c>
      <c r="L3397">
        <v>8628.7426226000007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 t="s">
        <v>38</v>
      </c>
      <c r="Z3397" s="3"/>
    </row>
    <row r="3398" spans="1:26" hidden="1" x14ac:dyDescent="0.25">
      <c r="A3398" s="10" t="str">
        <f t="shared" si="53"/>
        <v>2016Northern Coast1-in-2August PeakCAISO10</v>
      </c>
      <c r="B3398" s="10" t="s">
        <v>57</v>
      </c>
      <c r="C3398" s="10" t="s">
        <v>12</v>
      </c>
      <c r="D3398" s="10" t="s">
        <v>2</v>
      </c>
      <c r="E3398" s="10" t="s">
        <v>9</v>
      </c>
      <c r="F3398">
        <v>10</v>
      </c>
      <c r="G3398">
        <v>0.45069879293441772</v>
      </c>
      <c r="H3398">
        <v>0.45069879293441772</v>
      </c>
      <c r="I3398">
        <v>64.801399230957031</v>
      </c>
      <c r="J3398">
        <v>0</v>
      </c>
      <c r="K3398">
        <v>9027</v>
      </c>
      <c r="L3398">
        <v>8628.7426226000007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 t="s">
        <v>39</v>
      </c>
      <c r="Z3398" s="3"/>
    </row>
    <row r="3399" spans="1:26" hidden="1" x14ac:dyDescent="0.25">
      <c r="A3399" s="10" t="str">
        <f t="shared" si="53"/>
        <v>2016Northern Coast1-in-10August PeakCAISO10</v>
      </c>
      <c r="B3399" s="10" t="s">
        <v>57</v>
      </c>
      <c r="C3399" s="10" t="s">
        <v>12</v>
      </c>
      <c r="D3399" s="10" t="s">
        <v>2</v>
      </c>
      <c r="E3399" s="10" t="s">
        <v>1</v>
      </c>
      <c r="F3399">
        <v>10</v>
      </c>
      <c r="G3399">
        <v>0.59356492757797241</v>
      </c>
      <c r="H3399">
        <v>0.59356492757797241</v>
      </c>
      <c r="I3399">
        <v>72.690086364746094</v>
      </c>
      <c r="J3399">
        <v>0</v>
      </c>
      <c r="K3399">
        <v>9027</v>
      </c>
      <c r="L3399">
        <v>8628.7426226000007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 t="s">
        <v>39</v>
      </c>
      <c r="Z3399" s="3"/>
    </row>
    <row r="3400" spans="1:26" hidden="1" x14ac:dyDescent="0.25">
      <c r="A3400" s="10" t="str">
        <f t="shared" si="53"/>
        <v>2016Northern Coast1-in-10August PeakPGE10</v>
      </c>
      <c r="B3400" s="10" t="s">
        <v>57</v>
      </c>
      <c r="C3400" s="10" t="s">
        <v>12</v>
      </c>
      <c r="D3400" s="10" t="s">
        <v>2</v>
      </c>
      <c r="E3400" s="10" t="s">
        <v>1</v>
      </c>
      <c r="F3400">
        <v>10</v>
      </c>
      <c r="G3400">
        <v>0.6708800196647644</v>
      </c>
      <c r="H3400">
        <v>0.6708800196647644</v>
      </c>
      <c r="I3400">
        <v>75.682075500488281</v>
      </c>
      <c r="J3400">
        <v>0</v>
      </c>
      <c r="K3400">
        <v>9027</v>
      </c>
      <c r="L3400">
        <v>8628.7426226000007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 t="s">
        <v>38</v>
      </c>
      <c r="Z3400" s="3"/>
    </row>
    <row r="3401" spans="1:26" hidden="1" x14ac:dyDescent="0.25">
      <c r="A3401" s="10" t="str">
        <f t="shared" si="53"/>
        <v>2016Northern Coast1-in-2August PeakPGE10</v>
      </c>
      <c r="B3401" s="10" t="s">
        <v>57</v>
      </c>
      <c r="C3401" s="10" t="s">
        <v>12</v>
      </c>
      <c r="D3401" s="10" t="s">
        <v>2</v>
      </c>
      <c r="E3401" s="10" t="s">
        <v>9</v>
      </c>
      <c r="F3401">
        <v>10</v>
      </c>
      <c r="G3401">
        <v>0.55326777696609497</v>
      </c>
      <c r="H3401">
        <v>0.55326777696609497</v>
      </c>
      <c r="I3401">
        <v>71.133010864257813</v>
      </c>
      <c r="J3401">
        <v>0</v>
      </c>
      <c r="K3401">
        <v>9027</v>
      </c>
      <c r="L3401">
        <v>8628.7426226000007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 t="s">
        <v>38</v>
      </c>
      <c r="Z3401" s="3"/>
    </row>
    <row r="3402" spans="1:26" hidden="1" x14ac:dyDescent="0.25">
      <c r="A3402" s="10" t="str">
        <f t="shared" si="53"/>
        <v>2016Northern Coast1-in-10August PeakCAISO11</v>
      </c>
      <c r="B3402" s="10" t="s">
        <v>57</v>
      </c>
      <c r="C3402" s="10" t="s">
        <v>12</v>
      </c>
      <c r="D3402" s="10" t="s">
        <v>2</v>
      </c>
      <c r="E3402" s="10" t="s">
        <v>1</v>
      </c>
      <c r="F3402">
        <v>11</v>
      </c>
      <c r="G3402">
        <v>0.59146708250045776</v>
      </c>
      <c r="H3402">
        <v>0.59146708250045776</v>
      </c>
      <c r="I3402">
        <v>78.657546997070312</v>
      </c>
      <c r="J3402">
        <v>0</v>
      </c>
      <c r="K3402">
        <v>9027</v>
      </c>
      <c r="L3402">
        <v>8628.7426226000007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 t="s">
        <v>39</v>
      </c>
      <c r="Z3402" s="3"/>
    </row>
    <row r="3403" spans="1:26" hidden="1" x14ac:dyDescent="0.25">
      <c r="A3403" s="10" t="str">
        <f t="shared" si="53"/>
        <v>2016Northern Coast1-in-2August PeakCAISO11</v>
      </c>
      <c r="B3403" s="10" t="s">
        <v>57</v>
      </c>
      <c r="C3403" s="10" t="s">
        <v>12</v>
      </c>
      <c r="D3403" s="10" t="s">
        <v>2</v>
      </c>
      <c r="E3403" s="10" t="s">
        <v>9</v>
      </c>
      <c r="F3403">
        <v>11</v>
      </c>
      <c r="G3403">
        <v>0.4491058886051178</v>
      </c>
      <c r="H3403">
        <v>0.4491058886051178</v>
      </c>
      <c r="I3403">
        <v>69.953773498535156</v>
      </c>
      <c r="J3403">
        <v>0</v>
      </c>
      <c r="K3403">
        <v>9027</v>
      </c>
      <c r="L3403">
        <v>8628.7426226000007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 t="s">
        <v>39</v>
      </c>
      <c r="Z3403" s="3"/>
    </row>
    <row r="3404" spans="1:26" hidden="1" x14ac:dyDescent="0.25">
      <c r="A3404" s="10" t="str">
        <f t="shared" si="53"/>
        <v>2016Northern Coast1-in-2August PeakPGE11</v>
      </c>
      <c r="B3404" s="10" t="s">
        <v>57</v>
      </c>
      <c r="C3404" s="10" t="s">
        <v>12</v>
      </c>
      <c r="D3404" s="10" t="s">
        <v>2</v>
      </c>
      <c r="E3404" s="10" t="s">
        <v>9</v>
      </c>
      <c r="F3404">
        <v>11</v>
      </c>
      <c r="G3404">
        <v>0.55131232738494873</v>
      </c>
      <c r="H3404">
        <v>0.55131232738494873</v>
      </c>
      <c r="I3404">
        <v>77.698097229003906</v>
      </c>
      <c r="J3404">
        <v>0</v>
      </c>
      <c r="K3404">
        <v>9027</v>
      </c>
      <c r="L3404">
        <v>8628.7426226000007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 t="s">
        <v>38</v>
      </c>
      <c r="Z3404" s="3"/>
    </row>
    <row r="3405" spans="1:26" hidden="1" x14ac:dyDescent="0.25">
      <c r="A3405" s="10" t="str">
        <f t="shared" si="53"/>
        <v>2016Northern Coast1-in-10August PeakPGE11</v>
      </c>
      <c r="B3405" s="10" t="s">
        <v>57</v>
      </c>
      <c r="C3405" s="10" t="s">
        <v>12</v>
      </c>
      <c r="D3405" s="10" t="s">
        <v>2</v>
      </c>
      <c r="E3405" s="10" t="s">
        <v>1</v>
      </c>
      <c r="F3405">
        <v>11</v>
      </c>
      <c r="G3405">
        <v>0.66850894689559937</v>
      </c>
      <c r="H3405">
        <v>0.66850894689559937</v>
      </c>
      <c r="I3405">
        <v>81.752838134765625</v>
      </c>
      <c r="J3405">
        <v>0</v>
      </c>
      <c r="K3405">
        <v>9027</v>
      </c>
      <c r="L3405">
        <v>8628.7426226000007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 t="s">
        <v>38</v>
      </c>
      <c r="Z3405" s="3"/>
    </row>
    <row r="3406" spans="1:26" hidden="1" x14ac:dyDescent="0.25">
      <c r="A3406" s="10" t="str">
        <f t="shared" si="53"/>
        <v>2016Northern Coast1-in-10August PeakCAISO12</v>
      </c>
      <c r="B3406" s="10" t="s">
        <v>57</v>
      </c>
      <c r="C3406" s="10" t="s">
        <v>12</v>
      </c>
      <c r="D3406" s="10" t="s">
        <v>2</v>
      </c>
      <c r="E3406" s="10" t="s">
        <v>1</v>
      </c>
      <c r="F3406">
        <v>12</v>
      </c>
      <c r="G3406">
        <v>0.64674681425094604</v>
      </c>
      <c r="H3406">
        <v>0.64674681425094604</v>
      </c>
      <c r="I3406">
        <v>84.182075500488281</v>
      </c>
      <c r="J3406">
        <v>0</v>
      </c>
      <c r="K3406">
        <v>9027</v>
      </c>
      <c r="L3406">
        <v>8628.7426226000007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 t="s">
        <v>39</v>
      </c>
      <c r="Z3406" s="3"/>
    </row>
    <row r="3407" spans="1:26" hidden="1" x14ac:dyDescent="0.25">
      <c r="A3407" s="10" t="str">
        <f t="shared" si="53"/>
        <v>2016Northern Coast1-in-2August PeakCAISO12</v>
      </c>
      <c r="B3407" s="10" t="s">
        <v>57</v>
      </c>
      <c r="C3407" s="10" t="s">
        <v>12</v>
      </c>
      <c r="D3407" s="10" t="s">
        <v>2</v>
      </c>
      <c r="E3407" s="10" t="s">
        <v>9</v>
      </c>
      <c r="F3407">
        <v>12</v>
      </c>
      <c r="G3407">
        <v>0.49108022451400757</v>
      </c>
      <c r="H3407">
        <v>0.49108022451400757</v>
      </c>
      <c r="I3407">
        <v>75.706611633300781</v>
      </c>
      <c r="J3407">
        <v>0</v>
      </c>
      <c r="K3407">
        <v>9027</v>
      </c>
      <c r="L3407">
        <v>8628.7426226000007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 t="s">
        <v>39</v>
      </c>
      <c r="Z3407" s="3"/>
    </row>
    <row r="3408" spans="1:26" hidden="1" x14ac:dyDescent="0.25">
      <c r="A3408" s="10" t="str">
        <f t="shared" si="53"/>
        <v>2016Northern Coast1-in-10August PeakPGE12</v>
      </c>
      <c r="B3408" s="10" t="s">
        <v>57</v>
      </c>
      <c r="C3408" s="10" t="s">
        <v>12</v>
      </c>
      <c r="D3408" s="10" t="s">
        <v>2</v>
      </c>
      <c r="E3408" s="10" t="s">
        <v>1</v>
      </c>
      <c r="F3408">
        <v>12</v>
      </c>
      <c r="G3408">
        <v>0.73098909854888916</v>
      </c>
      <c r="H3408">
        <v>0.73098909854888916</v>
      </c>
      <c r="I3408">
        <v>86.0872802734375</v>
      </c>
      <c r="J3408">
        <v>0</v>
      </c>
      <c r="K3408">
        <v>9027</v>
      </c>
      <c r="L3408">
        <v>8628.7426226000007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 t="s">
        <v>38</v>
      </c>
      <c r="Z3408" s="3"/>
    </row>
    <row r="3409" spans="1:26" hidden="1" x14ac:dyDescent="0.25">
      <c r="A3409" s="10" t="str">
        <f t="shared" si="53"/>
        <v>2016Northern Coast1-in-2August PeakPGE12</v>
      </c>
      <c r="B3409" s="10" t="s">
        <v>57</v>
      </c>
      <c r="C3409" s="10" t="s">
        <v>12</v>
      </c>
      <c r="D3409" s="10" t="s">
        <v>2</v>
      </c>
      <c r="E3409" s="10" t="s">
        <v>9</v>
      </c>
      <c r="F3409">
        <v>12</v>
      </c>
      <c r="G3409">
        <v>0.60283911228179932</v>
      </c>
      <c r="H3409">
        <v>0.60283911228179932</v>
      </c>
      <c r="I3409">
        <v>81.929237365722656</v>
      </c>
      <c r="J3409">
        <v>0</v>
      </c>
      <c r="K3409">
        <v>9027</v>
      </c>
      <c r="L3409">
        <v>8628.7426226000007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 t="s">
        <v>38</v>
      </c>
      <c r="Z3409" s="3"/>
    </row>
    <row r="3410" spans="1:26" hidden="1" x14ac:dyDescent="0.25">
      <c r="A3410" s="10" t="str">
        <f t="shared" si="53"/>
        <v>2016Northern Coast1-in-10August PeakCAISO13</v>
      </c>
      <c r="B3410" s="10" t="s">
        <v>57</v>
      </c>
      <c r="C3410" s="10" t="s">
        <v>12</v>
      </c>
      <c r="D3410" s="10" t="s">
        <v>2</v>
      </c>
      <c r="E3410" s="10" t="s">
        <v>1</v>
      </c>
      <c r="F3410">
        <v>13</v>
      </c>
      <c r="G3410">
        <v>0.78221440315246582</v>
      </c>
      <c r="H3410">
        <v>0.78221440315246582</v>
      </c>
      <c r="I3410">
        <v>88.424064636230469</v>
      </c>
      <c r="J3410">
        <v>0</v>
      </c>
      <c r="K3410">
        <v>9027</v>
      </c>
      <c r="L3410">
        <v>8628.7426226000007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 t="s">
        <v>39</v>
      </c>
      <c r="Z3410" s="3"/>
    </row>
    <row r="3411" spans="1:26" hidden="1" x14ac:dyDescent="0.25">
      <c r="A3411" s="10" t="str">
        <f t="shared" si="53"/>
        <v>2016Northern Coast1-in-2August PeakCAISO13</v>
      </c>
      <c r="B3411" s="10" t="s">
        <v>57</v>
      </c>
      <c r="C3411" s="10" t="s">
        <v>12</v>
      </c>
      <c r="D3411" s="10" t="s">
        <v>2</v>
      </c>
      <c r="E3411" s="10" t="s">
        <v>9</v>
      </c>
      <c r="F3411">
        <v>13</v>
      </c>
      <c r="G3411">
        <v>0.59394186735153198</v>
      </c>
      <c r="H3411">
        <v>0.59394186735153198</v>
      </c>
      <c r="I3411">
        <v>80.98114013671875</v>
      </c>
      <c r="J3411">
        <v>0</v>
      </c>
      <c r="K3411">
        <v>9027</v>
      </c>
      <c r="L3411">
        <v>8628.7426226000007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 t="s">
        <v>39</v>
      </c>
      <c r="Z3411" s="3"/>
    </row>
    <row r="3412" spans="1:26" hidden="1" x14ac:dyDescent="0.25">
      <c r="A3412" s="10" t="str">
        <f t="shared" si="53"/>
        <v>2016Northern Coast1-in-10August PeakPGE13</v>
      </c>
      <c r="B3412" s="10" t="s">
        <v>57</v>
      </c>
      <c r="C3412" s="10" t="s">
        <v>12</v>
      </c>
      <c r="D3412" s="10" t="s">
        <v>2</v>
      </c>
      <c r="E3412" s="10" t="s">
        <v>1</v>
      </c>
      <c r="F3412">
        <v>13</v>
      </c>
      <c r="G3412">
        <v>0.88410210609436035</v>
      </c>
      <c r="H3412">
        <v>0.88410210609436035</v>
      </c>
      <c r="I3412">
        <v>91.405204772949219</v>
      </c>
      <c r="J3412">
        <v>0</v>
      </c>
      <c r="K3412">
        <v>9027</v>
      </c>
      <c r="L3412">
        <v>8628.7426226000007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 t="s">
        <v>38</v>
      </c>
      <c r="Z3412" s="3"/>
    </row>
    <row r="3413" spans="1:26" hidden="1" x14ac:dyDescent="0.25">
      <c r="A3413" s="10" t="str">
        <f t="shared" si="53"/>
        <v>2016Northern Coast1-in-2August PeakPGE13</v>
      </c>
      <c r="B3413" s="10" t="s">
        <v>57</v>
      </c>
      <c r="C3413" s="10" t="s">
        <v>12</v>
      </c>
      <c r="D3413" s="10" t="s">
        <v>2</v>
      </c>
      <c r="E3413" s="10" t="s">
        <v>9</v>
      </c>
      <c r="F3413">
        <v>13</v>
      </c>
      <c r="G3413">
        <v>0.72910976409912109</v>
      </c>
      <c r="H3413">
        <v>0.72910976409912109</v>
      </c>
      <c r="I3413">
        <v>86.804237365722656</v>
      </c>
      <c r="J3413">
        <v>0</v>
      </c>
      <c r="K3413">
        <v>9027</v>
      </c>
      <c r="L3413">
        <v>8628.7426226000007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 t="s">
        <v>38</v>
      </c>
      <c r="Z3413" s="3"/>
    </row>
    <row r="3414" spans="1:26" hidden="1" x14ac:dyDescent="0.25">
      <c r="A3414" s="10" t="str">
        <f t="shared" si="53"/>
        <v>2016Northern Coast1-in-2August PeakCAISO14</v>
      </c>
      <c r="B3414" s="10" t="s">
        <v>57</v>
      </c>
      <c r="C3414" s="10" t="s">
        <v>12</v>
      </c>
      <c r="D3414" s="10" t="s">
        <v>2</v>
      </c>
      <c r="E3414" s="10" t="s">
        <v>9</v>
      </c>
      <c r="F3414">
        <v>14</v>
      </c>
      <c r="G3414">
        <v>0.76056104898452759</v>
      </c>
      <c r="H3414">
        <v>0.69544428586959839</v>
      </c>
      <c r="I3414">
        <v>85.910377502441406</v>
      </c>
      <c r="J3414">
        <v>0.10273714363574982</v>
      </c>
      <c r="K3414">
        <v>9027</v>
      </c>
      <c r="L3414">
        <v>8628.7426226000007</v>
      </c>
      <c r="M3414">
        <v>6.5116755664348602E-2</v>
      </c>
      <c r="N3414">
        <v>-6.6551171243190765E-2</v>
      </c>
      <c r="O3414">
        <v>1.1241397820413113E-2</v>
      </c>
      <c r="P3414">
        <v>6.5116755664348602E-2</v>
      </c>
      <c r="Q3414">
        <v>0.11899211257696152</v>
      </c>
      <c r="R3414">
        <v>0.19678467512130737</v>
      </c>
      <c r="S3414" t="s">
        <v>39</v>
      </c>
      <c r="Z3414" s="3"/>
    </row>
    <row r="3415" spans="1:26" hidden="1" x14ac:dyDescent="0.25">
      <c r="A3415" s="10" t="str">
        <f t="shared" si="53"/>
        <v>2016Northern Coast1-in-10August PeakCAISO14</v>
      </c>
      <c r="B3415" s="10" t="s">
        <v>57</v>
      </c>
      <c r="C3415" s="10" t="s">
        <v>12</v>
      </c>
      <c r="D3415" s="10" t="s">
        <v>2</v>
      </c>
      <c r="E3415" s="10" t="s">
        <v>1</v>
      </c>
      <c r="F3415">
        <v>14</v>
      </c>
      <c r="G3415">
        <v>1.0016498565673828</v>
      </c>
      <c r="H3415">
        <v>0.82322722673416138</v>
      </c>
      <c r="I3415">
        <v>91.016525268554688</v>
      </c>
      <c r="J3415">
        <v>0.10273714363574982</v>
      </c>
      <c r="K3415">
        <v>9027</v>
      </c>
      <c r="L3415">
        <v>8628.7426226000007</v>
      </c>
      <c r="M3415">
        <v>0.17842262983322144</v>
      </c>
      <c r="N3415">
        <v>4.6754706650972366E-2</v>
      </c>
      <c r="O3415">
        <v>0.12454727292060852</v>
      </c>
      <c r="P3415">
        <v>0.17842262983322144</v>
      </c>
      <c r="Q3415">
        <v>0.23229798674583435</v>
      </c>
      <c r="R3415">
        <v>0.31009054183959961</v>
      </c>
      <c r="S3415" t="s">
        <v>39</v>
      </c>
      <c r="Z3415" s="3"/>
    </row>
    <row r="3416" spans="1:26" hidden="1" x14ac:dyDescent="0.25">
      <c r="A3416" s="10" t="str">
        <f t="shared" si="53"/>
        <v>2016Northern Coast1-in-2August PeakPGE14</v>
      </c>
      <c r="B3416" s="10" t="s">
        <v>57</v>
      </c>
      <c r="C3416" s="10" t="s">
        <v>12</v>
      </c>
      <c r="D3416" s="10" t="s">
        <v>2</v>
      </c>
      <c r="E3416" s="10" t="s">
        <v>9</v>
      </c>
      <c r="F3416">
        <v>14</v>
      </c>
      <c r="G3416">
        <v>0.9336477518081665</v>
      </c>
      <c r="H3416">
        <v>0.79043334722518921</v>
      </c>
      <c r="I3416">
        <v>89.3504638671875</v>
      </c>
      <c r="J3416">
        <v>0.10273714363574982</v>
      </c>
      <c r="K3416">
        <v>9027</v>
      </c>
      <c r="L3416">
        <v>8628.7426226000007</v>
      </c>
      <c r="M3416">
        <v>0.14321440458297729</v>
      </c>
      <c r="N3416">
        <v>1.1546481400728226E-2</v>
      </c>
      <c r="O3416">
        <v>8.933904767036438E-2</v>
      </c>
      <c r="P3416">
        <v>0.14321440458297729</v>
      </c>
      <c r="Q3416">
        <v>0.19708976149559021</v>
      </c>
      <c r="R3416">
        <v>0.27488231658935547</v>
      </c>
      <c r="S3416" t="s">
        <v>38</v>
      </c>
      <c r="Z3416" s="3"/>
    </row>
    <row r="3417" spans="1:26" hidden="1" x14ac:dyDescent="0.25">
      <c r="A3417" s="10" t="str">
        <f t="shared" si="53"/>
        <v>2016Northern Coast1-in-10August PeakPGE14</v>
      </c>
      <c r="B3417" s="10" t="s">
        <v>57</v>
      </c>
      <c r="C3417" s="10" t="s">
        <v>12</v>
      </c>
      <c r="D3417" s="10" t="s">
        <v>2</v>
      </c>
      <c r="E3417" s="10" t="s">
        <v>1</v>
      </c>
      <c r="F3417">
        <v>14</v>
      </c>
      <c r="G3417">
        <v>1.1321202516555786</v>
      </c>
      <c r="H3417">
        <v>0.88199520111083984</v>
      </c>
      <c r="I3417">
        <v>95.948600769042969</v>
      </c>
      <c r="J3417">
        <v>0.10273714363574982</v>
      </c>
      <c r="K3417">
        <v>9027</v>
      </c>
      <c r="L3417">
        <v>8628.7426226000007</v>
      </c>
      <c r="M3417">
        <v>0.25012505054473877</v>
      </c>
      <c r="N3417">
        <v>0.1184571236371994</v>
      </c>
      <c r="O3417">
        <v>0.19624969363212585</v>
      </c>
      <c r="P3417">
        <v>0.25012505054473877</v>
      </c>
      <c r="Q3417">
        <v>0.30400040745735168</v>
      </c>
      <c r="R3417">
        <v>0.38179296255111694</v>
      </c>
      <c r="S3417" t="s">
        <v>38</v>
      </c>
      <c r="Z3417" s="3"/>
    </row>
    <row r="3418" spans="1:26" hidden="1" x14ac:dyDescent="0.25">
      <c r="A3418" s="10" t="str">
        <f t="shared" si="53"/>
        <v>2016Northern Coast1-in-10August PeakCAISO15</v>
      </c>
      <c r="B3418" s="10" t="s">
        <v>57</v>
      </c>
      <c r="C3418" s="10" t="s">
        <v>12</v>
      </c>
      <c r="D3418" s="10" t="s">
        <v>2</v>
      </c>
      <c r="E3418" s="10" t="s">
        <v>1</v>
      </c>
      <c r="F3418">
        <v>15</v>
      </c>
      <c r="G3418">
        <v>1.2871297597885132</v>
      </c>
      <c r="H3418">
        <v>1.0226832628250122</v>
      </c>
      <c r="I3418">
        <v>92.184913635253906</v>
      </c>
      <c r="J3418">
        <v>0.1230589896440506</v>
      </c>
      <c r="K3418">
        <v>9027</v>
      </c>
      <c r="L3418">
        <v>8628.7426226000007</v>
      </c>
      <c r="M3418">
        <v>0.26444646716117859</v>
      </c>
      <c r="N3418">
        <v>0.10673406720161438</v>
      </c>
      <c r="O3418">
        <v>0.19991433620452881</v>
      </c>
      <c r="P3418">
        <v>0.26444646716117859</v>
      </c>
      <c r="Q3418">
        <v>0.32897859811782837</v>
      </c>
      <c r="R3418">
        <v>0.4221588671207428</v>
      </c>
      <c r="S3418" t="s">
        <v>39</v>
      </c>
      <c r="Z3418" s="3"/>
    </row>
    <row r="3419" spans="1:26" hidden="1" x14ac:dyDescent="0.25">
      <c r="A3419" s="10" t="str">
        <f t="shared" si="53"/>
        <v>2016Northern Coast1-in-2August PeakCAISO15</v>
      </c>
      <c r="B3419" s="10" t="s">
        <v>57</v>
      </c>
      <c r="C3419" s="10" t="s">
        <v>12</v>
      </c>
      <c r="D3419" s="10" t="s">
        <v>2</v>
      </c>
      <c r="E3419" s="10" t="s">
        <v>9</v>
      </c>
      <c r="F3419">
        <v>15</v>
      </c>
      <c r="G3419">
        <v>0.97732836008071899</v>
      </c>
      <c r="H3419">
        <v>0.82887858152389526</v>
      </c>
      <c r="I3419">
        <v>89.820762634277344</v>
      </c>
      <c r="J3419">
        <v>0.1230589896440506</v>
      </c>
      <c r="K3419">
        <v>9027</v>
      </c>
      <c r="L3419">
        <v>8628.7426226000007</v>
      </c>
      <c r="M3419">
        <v>0.14844979345798492</v>
      </c>
      <c r="N3419">
        <v>-9.2626074329018593E-3</v>
      </c>
      <c r="O3419">
        <v>8.3917662501335144E-2</v>
      </c>
      <c r="P3419">
        <v>0.14844979345798492</v>
      </c>
      <c r="Q3419">
        <v>0.2129819244146347</v>
      </c>
      <c r="R3419">
        <v>0.30616220831871033</v>
      </c>
      <c r="S3419" t="s">
        <v>39</v>
      </c>
      <c r="Z3419" s="3"/>
    </row>
    <row r="3420" spans="1:26" hidden="1" x14ac:dyDescent="0.25">
      <c r="A3420" s="10" t="str">
        <f t="shared" si="53"/>
        <v>2016Northern Coast1-in-2August PeakPGE15</v>
      </c>
      <c r="B3420" s="10" t="s">
        <v>57</v>
      </c>
      <c r="C3420" s="10" t="s">
        <v>12</v>
      </c>
      <c r="D3420" s="10" t="s">
        <v>2</v>
      </c>
      <c r="E3420" s="10" t="s">
        <v>9</v>
      </c>
      <c r="F3420">
        <v>15</v>
      </c>
      <c r="G3420">
        <v>1.1997463703155518</v>
      </c>
      <c r="H3420">
        <v>0.96947777271270752</v>
      </c>
      <c r="I3420">
        <v>91.532546997070313</v>
      </c>
      <c r="J3420">
        <v>0.1230589896440506</v>
      </c>
      <c r="K3420">
        <v>9027</v>
      </c>
      <c r="L3420">
        <v>8628.7426226000007</v>
      </c>
      <c r="M3420">
        <v>0.23026856780052185</v>
      </c>
      <c r="N3420">
        <v>7.2556167840957642E-2</v>
      </c>
      <c r="O3420">
        <v>0.16573643684387207</v>
      </c>
      <c r="P3420">
        <v>0.23026856780052185</v>
      </c>
      <c r="Q3420">
        <v>0.29480069875717163</v>
      </c>
      <c r="R3420">
        <v>0.38798096776008606</v>
      </c>
      <c r="S3420" t="s">
        <v>38</v>
      </c>
      <c r="Z3420" s="3"/>
    </row>
    <row r="3421" spans="1:26" hidden="1" x14ac:dyDescent="0.25">
      <c r="A3421" s="10" t="str">
        <f t="shared" si="53"/>
        <v>2016Northern Coast1-in-10August PeakPGE15</v>
      </c>
      <c r="B3421" s="10" t="s">
        <v>57</v>
      </c>
      <c r="C3421" s="10" t="s">
        <v>12</v>
      </c>
      <c r="D3421" s="10" t="s">
        <v>2</v>
      </c>
      <c r="E3421" s="10" t="s">
        <v>1</v>
      </c>
      <c r="F3421">
        <v>15</v>
      </c>
      <c r="G3421">
        <v>1.4547854661941528</v>
      </c>
      <c r="H3421">
        <v>1.0914517641067505</v>
      </c>
      <c r="I3421">
        <v>97.942924499511719</v>
      </c>
      <c r="J3421">
        <v>0.1230589896440506</v>
      </c>
      <c r="K3421">
        <v>9027</v>
      </c>
      <c r="L3421">
        <v>8628.7426226000007</v>
      </c>
      <c r="M3421">
        <v>0.36333373188972473</v>
      </c>
      <c r="N3421">
        <v>0.20562133193016052</v>
      </c>
      <c r="O3421">
        <v>0.29880160093307495</v>
      </c>
      <c r="P3421">
        <v>0.36333373188972473</v>
      </c>
      <c r="Q3421">
        <v>0.42786586284637451</v>
      </c>
      <c r="R3421">
        <v>0.52104616165161133</v>
      </c>
      <c r="S3421" t="s">
        <v>38</v>
      </c>
      <c r="Z3421" s="3"/>
    </row>
    <row r="3422" spans="1:26" hidden="1" x14ac:dyDescent="0.25">
      <c r="A3422" s="10" t="str">
        <f t="shared" si="53"/>
        <v>2016Northern Coast1-in-10August PeakCAISO16</v>
      </c>
      <c r="B3422" s="10" t="s">
        <v>57</v>
      </c>
      <c r="C3422" s="10" t="s">
        <v>12</v>
      </c>
      <c r="D3422" s="10" t="s">
        <v>2</v>
      </c>
      <c r="E3422" s="10" t="s">
        <v>1</v>
      </c>
      <c r="F3422">
        <v>16</v>
      </c>
      <c r="G3422">
        <v>1.6195856332778931</v>
      </c>
      <c r="H3422">
        <v>1.2585722208023071</v>
      </c>
      <c r="I3422">
        <v>92.557075500488281</v>
      </c>
      <c r="J3422">
        <v>0.15615223348140717</v>
      </c>
      <c r="K3422">
        <v>9027</v>
      </c>
      <c r="L3422">
        <v>8628.7426226000007</v>
      </c>
      <c r="M3422">
        <v>0.36101344227790833</v>
      </c>
      <c r="N3422">
        <v>0.16088874638080597</v>
      </c>
      <c r="O3422">
        <v>0.27912721037864685</v>
      </c>
      <c r="P3422">
        <v>0.36101344227790833</v>
      </c>
      <c r="Q3422">
        <v>0.4428996741771698</v>
      </c>
      <c r="R3422">
        <v>0.56113815307617188</v>
      </c>
      <c r="S3422" t="s">
        <v>39</v>
      </c>
      <c r="Z3422" s="3"/>
    </row>
    <row r="3423" spans="1:26" hidden="1" x14ac:dyDescent="0.25">
      <c r="A3423" s="10" t="str">
        <f t="shared" si="53"/>
        <v>2016Northern Coast1-in-2August PeakCAISO16</v>
      </c>
      <c r="B3423" s="10" t="s">
        <v>57</v>
      </c>
      <c r="C3423" s="10" t="s">
        <v>12</v>
      </c>
      <c r="D3423" s="10" t="s">
        <v>2</v>
      </c>
      <c r="E3423" s="10" t="s">
        <v>9</v>
      </c>
      <c r="F3423">
        <v>16</v>
      </c>
      <c r="G3423">
        <v>1.2297648191452026</v>
      </c>
      <c r="H3423">
        <v>0.96540820598602295</v>
      </c>
      <c r="I3423">
        <v>90.549064636230469</v>
      </c>
      <c r="J3423">
        <v>0.15615223348140717</v>
      </c>
      <c r="K3423">
        <v>9027</v>
      </c>
      <c r="L3423">
        <v>8628.7426226000007</v>
      </c>
      <c r="M3423">
        <v>0.2643565833568573</v>
      </c>
      <c r="N3423">
        <v>6.4231880009174347E-2</v>
      </c>
      <c r="O3423">
        <v>0.18247035145759583</v>
      </c>
      <c r="P3423">
        <v>0.2643565833568573</v>
      </c>
      <c r="Q3423">
        <v>0.34624281525611877</v>
      </c>
      <c r="R3423">
        <v>0.46448129415512085</v>
      </c>
      <c r="S3423" t="s">
        <v>39</v>
      </c>
      <c r="Z3423" s="3"/>
    </row>
    <row r="3424" spans="1:26" hidden="1" x14ac:dyDescent="0.25">
      <c r="A3424" s="10" t="str">
        <f t="shared" si="53"/>
        <v>2016Northern Coast1-in-2August PeakPGE16</v>
      </c>
      <c r="B3424" s="10" t="s">
        <v>57</v>
      </c>
      <c r="C3424" s="10" t="s">
        <v>12</v>
      </c>
      <c r="D3424" s="10" t="s">
        <v>2</v>
      </c>
      <c r="E3424" s="10" t="s">
        <v>9</v>
      </c>
      <c r="F3424">
        <v>16</v>
      </c>
      <c r="G3424">
        <v>1.509631872177124</v>
      </c>
      <c r="H3424">
        <v>1.1752831935882568</v>
      </c>
      <c r="I3424">
        <v>92.057075500488281</v>
      </c>
      <c r="J3424">
        <v>0.15615223348140717</v>
      </c>
      <c r="K3424">
        <v>9027</v>
      </c>
      <c r="L3424">
        <v>8628.7426226000007</v>
      </c>
      <c r="M3424">
        <v>0.33434870839118958</v>
      </c>
      <c r="N3424">
        <v>0.13422401249408722</v>
      </c>
      <c r="O3424">
        <v>0.2524624764919281</v>
      </c>
      <c r="P3424">
        <v>0.33434870839118958</v>
      </c>
      <c r="Q3424">
        <v>0.41623494029045105</v>
      </c>
      <c r="R3424">
        <v>0.53447341918945313</v>
      </c>
      <c r="S3424" t="s">
        <v>38</v>
      </c>
      <c r="Z3424" s="3"/>
    </row>
    <row r="3425" spans="1:26" hidden="1" x14ac:dyDescent="0.25">
      <c r="A3425" s="10" t="str">
        <f t="shared" si="53"/>
        <v>2016Northern Coast1-in-10August PeakPGE16</v>
      </c>
      <c r="B3425" s="10" t="s">
        <v>57</v>
      </c>
      <c r="C3425" s="10" t="s">
        <v>12</v>
      </c>
      <c r="D3425" s="10" t="s">
        <v>2</v>
      </c>
      <c r="E3425" s="10" t="s">
        <v>1</v>
      </c>
      <c r="F3425">
        <v>16</v>
      </c>
      <c r="G3425">
        <v>1.8305455446243286</v>
      </c>
      <c r="H3425">
        <v>1.3408277034759521</v>
      </c>
      <c r="I3425">
        <v>97.25</v>
      </c>
      <c r="J3425">
        <v>0.15615223348140717</v>
      </c>
      <c r="K3425">
        <v>9027</v>
      </c>
      <c r="L3425">
        <v>8628.7426226000007</v>
      </c>
      <c r="M3425">
        <v>0.48971778154373169</v>
      </c>
      <c r="N3425">
        <v>0.28959307074546814</v>
      </c>
      <c r="O3425">
        <v>0.40783154964447021</v>
      </c>
      <c r="P3425">
        <v>0.48971778154373169</v>
      </c>
      <c r="Q3425">
        <v>0.57160401344299316</v>
      </c>
      <c r="R3425">
        <v>0.68984246253967285</v>
      </c>
      <c r="S3425" t="s">
        <v>38</v>
      </c>
      <c r="Z3425" s="3"/>
    </row>
    <row r="3426" spans="1:26" hidden="1" x14ac:dyDescent="0.25">
      <c r="A3426" s="10" t="str">
        <f t="shared" si="53"/>
        <v>2016Northern Coast1-in-2August PeakCAISO17</v>
      </c>
      <c r="B3426" s="10" t="s">
        <v>57</v>
      </c>
      <c r="C3426" s="10" t="s">
        <v>12</v>
      </c>
      <c r="D3426" s="10" t="s">
        <v>2</v>
      </c>
      <c r="E3426" s="10" t="s">
        <v>9</v>
      </c>
      <c r="F3426">
        <v>17</v>
      </c>
      <c r="G3426">
        <v>1.4580780267715454</v>
      </c>
      <c r="H3426">
        <v>1.1480234861373901</v>
      </c>
      <c r="I3426">
        <v>89.595291137695313</v>
      </c>
      <c r="J3426">
        <v>0.16046801209449768</v>
      </c>
      <c r="K3426">
        <v>9027</v>
      </c>
      <c r="L3426">
        <v>8628.7426226000007</v>
      </c>
      <c r="M3426">
        <v>0.31005454063415527</v>
      </c>
      <c r="N3426">
        <v>0.10439873486757278</v>
      </c>
      <c r="O3426">
        <v>0.22590512037277222</v>
      </c>
      <c r="P3426">
        <v>0.31005454063415527</v>
      </c>
      <c r="Q3426">
        <v>0.39420396089553833</v>
      </c>
      <c r="R3426">
        <v>0.51571035385131836</v>
      </c>
      <c r="S3426" t="s">
        <v>39</v>
      </c>
      <c r="Z3426" s="3"/>
    </row>
    <row r="3427" spans="1:26" hidden="1" x14ac:dyDescent="0.25">
      <c r="A3427" s="10" t="str">
        <f t="shared" si="53"/>
        <v>2016Northern Coast1-in-10August PeakCAISO17</v>
      </c>
      <c r="B3427" s="10" t="s">
        <v>57</v>
      </c>
      <c r="C3427" s="10" t="s">
        <v>12</v>
      </c>
      <c r="D3427" s="10" t="s">
        <v>2</v>
      </c>
      <c r="E3427" s="10" t="s">
        <v>1</v>
      </c>
      <c r="F3427">
        <v>17</v>
      </c>
      <c r="G3427">
        <v>1.9202713966369629</v>
      </c>
      <c r="H3427">
        <v>1.5050908327102661</v>
      </c>
      <c r="I3427">
        <v>90.880172729492188</v>
      </c>
      <c r="J3427">
        <v>0.16046801209449768</v>
      </c>
      <c r="K3427">
        <v>9027</v>
      </c>
      <c r="L3427">
        <v>8628.7426226000007</v>
      </c>
      <c r="M3427">
        <v>0.41518056392669678</v>
      </c>
      <c r="N3427">
        <v>0.20952476561069489</v>
      </c>
      <c r="O3427">
        <v>0.33103114366531372</v>
      </c>
      <c r="P3427">
        <v>0.41518056392669678</v>
      </c>
      <c r="Q3427">
        <v>0.49932998418807983</v>
      </c>
      <c r="R3427">
        <v>0.62083637714385986</v>
      </c>
      <c r="S3427" t="s">
        <v>39</v>
      </c>
      <c r="Z3427" s="3"/>
    </row>
    <row r="3428" spans="1:26" hidden="1" x14ac:dyDescent="0.25">
      <c r="A3428" s="10" t="str">
        <f t="shared" si="53"/>
        <v>2016Northern Coast1-in-2August PeakPGE17</v>
      </c>
      <c r="B3428" s="10" t="s">
        <v>57</v>
      </c>
      <c r="C3428" s="10" t="s">
        <v>12</v>
      </c>
      <c r="D3428" s="10" t="s">
        <v>2</v>
      </c>
      <c r="E3428" s="10" t="s">
        <v>9</v>
      </c>
      <c r="F3428">
        <v>17</v>
      </c>
      <c r="G3428">
        <v>1.789903998374939</v>
      </c>
      <c r="H3428">
        <v>1.382453441619873</v>
      </c>
      <c r="I3428">
        <v>92.133010864257813</v>
      </c>
      <c r="J3428">
        <v>0.16046801209449768</v>
      </c>
      <c r="K3428">
        <v>9027</v>
      </c>
      <c r="L3428">
        <v>8628.7426226000007</v>
      </c>
      <c r="M3428">
        <v>0.40745058655738831</v>
      </c>
      <c r="N3428">
        <v>0.20179478824138641</v>
      </c>
      <c r="O3428">
        <v>0.32330116629600525</v>
      </c>
      <c r="P3428">
        <v>0.40745058655738831</v>
      </c>
      <c r="Q3428">
        <v>0.49160000681877136</v>
      </c>
      <c r="R3428">
        <v>0.613106369972229</v>
      </c>
      <c r="S3428" t="s">
        <v>38</v>
      </c>
      <c r="Z3428" s="3"/>
    </row>
    <row r="3429" spans="1:26" hidden="1" x14ac:dyDescent="0.25">
      <c r="A3429" s="10" t="str">
        <f t="shared" si="53"/>
        <v>2016Northern Coast1-in-10August PeakPGE17</v>
      </c>
      <c r="B3429" s="10" t="s">
        <v>57</v>
      </c>
      <c r="C3429" s="10" t="s">
        <v>12</v>
      </c>
      <c r="D3429" s="10" t="s">
        <v>2</v>
      </c>
      <c r="E3429" s="10" t="s">
        <v>1</v>
      </c>
      <c r="F3429">
        <v>17</v>
      </c>
      <c r="G3429">
        <v>2.1703972816467285</v>
      </c>
      <c r="H3429">
        <v>1.6292822360992432</v>
      </c>
      <c r="I3429">
        <v>96.6627197265625</v>
      </c>
      <c r="J3429">
        <v>0.16046801209449768</v>
      </c>
      <c r="K3429">
        <v>9027</v>
      </c>
      <c r="L3429">
        <v>8628.7426226000007</v>
      </c>
      <c r="M3429">
        <v>0.54111504554748535</v>
      </c>
      <c r="N3429">
        <v>0.33545923233032227</v>
      </c>
      <c r="O3429">
        <v>0.45696562528610229</v>
      </c>
      <c r="P3429">
        <v>0.54111504554748535</v>
      </c>
      <c r="Q3429">
        <v>0.62526446580886841</v>
      </c>
      <c r="R3429">
        <v>0.74677085876464844</v>
      </c>
      <c r="S3429" t="s">
        <v>38</v>
      </c>
      <c r="Z3429" s="3"/>
    </row>
    <row r="3430" spans="1:26" hidden="1" x14ac:dyDescent="0.25">
      <c r="A3430" s="10" t="str">
        <f t="shared" si="53"/>
        <v>2016Northern Coast1-in-2August PeakCAISO18</v>
      </c>
      <c r="B3430" s="10" t="s">
        <v>57</v>
      </c>
      <c r="C3430" s="10" t="s">
        <v>12</v>
      </c>
      <c r="D3430" s="10" t="s">
        <v>2</v>
      </c>
      <c r="E3430" s="10" t="s">
        <v>9</v>
      </c>
      <c r="F3430">
        <v>18</v>
      </c>
      <c r="G3430">
        <v>1.5958176851272583</v>
      </c>
      <c r="H3430">
        <v>1.2870807647705078</v>
      </c>
      <c r="I3430">
        <v>88.35614013671875</v>
      </c>
      <c r="J3430">
        <v>0.13599415123462677</v>
      </c>
      <c r="K3430">
        <v>9027</v>
      </c>
      <c r="L3430">
        <v>8628.7426226000007</v>
      </c>
      <c r="M3430">
        <v>0.30873692035675049</v>
      </c>
      <c r="N3430">
        <v>0.13444681465625763</v>
      </c>
      <c r="O3430">
        <v>0.23742158710956573</v>
      </c>
      <c r="P3430">
        <v>0.30873692035675049</v>
      </c>
      <c r="Q3430">
        <v>0.38005223870277405</v>
      </c>
      <c r="R3430">
        <v>0.48302701115608215</v>
      </c>
      <c r="S3430" t="s">
        <v>39</v>
      </c>
      <c r="Z3430" s="3"/>
    </row>
    <row r="3431" spans="1:26" hidden="1" x14ac:dyDescent="0.25">
      <c r="A3431" s="10" t="str">
        <f t="shared" si="53"/>
        <v>2016Northern Coast1-in-10August PeakCAISO18</v>
      </c>
      <c r="B3431" s="10" t="s">
        <v>57</v>
      </c>
      <c r="C3431" s="10" t="s">
        <v>12</v>
      </c>
      <c r="D3431" s="10" t="s">
        <v>2</v>
      </c>
      <c r="E3431" s="10" t="s">
        <v>1</v>
      </c>
      <c r="F3431">
        <v>18</v>
      </c>
      <c r="G3431">
        <v>2.101672887802124</v>
      </c>
      <c r="H3431">
        <v>1.7456300258636475</v>
      </c>
      <c r="I3431">
        <v>87.831108093261719</v>
      </c>
      <c r="J3431">
        <v>0.13599415123462677</v>
      </c>
      <c r="K3431">
        <v>9027</v>
      </c>
      <c r="L3431">
        <v>8628.7426226000007</v>
      </c>
      <c r="M3431">
        <v>0.35604283213615417</v>
      </c>
      <c r="N3431">
        <v>0.18175272643566132</v>
      </c>
      <c r="O3431">
        <v>0.28472751379013062</v>
      </c>
      <c r="P3431">
        <v>0.35604283213615417</v>
      </c>
      <c r="Q3431">
        <v>0.42735815048217773</v>
      </c>
      <c r="R3431">
        <v>0.53033292293548584</v>
      </c>
      <c r="S3431" t="s">
        <v>39</v>
      </c>
      <c r="Z3431" s="3"/>
    </row>
    <row r="3432" spans="1:26" hidden="1" x14ac:dyDescent="0.25">
      <c r="A3432" s="10" t="str">
        <f t="shared" si="53"/>
        <v>2016Northern Coast1-in-10August PeakPGE18</v>
      </c>
      <c r="B3432" s="10" t="s">
        <v>57</v>
      </c>
      <c r="C3432" s="10" t="s">
        <v>12</v>
      </c>
      <c r="D3432" s="10" t="s">
        <v>2</v>
      </c>
      <c r="E3432" s="10" t="s">
        <v>1</v>
      </c>
      <c r="F3432">
        <v>18</v>
      </c>
      <c r="G3432">
        <v>2.37542724609375</v>
      </c>
      <c r="H3432">
        <v>1.8507002592086792</v>
      </c>
      <c r="I3432">
        <v>94.852806091308594</v>
      </c>
      <c r="J3432">
        <v>0.13599415123462677</v>
      </c>
      <c r="K3432">
        <v>9027</v>
      </c>
      <c r="L3432">
        <v>8628.7426226000007</v>
      </c>
      <c r="M3432">
        <v>0.5247269868850708</v>
      </c>
      <c r="N3432">
        <v>0.35043689608573914</v>
      </c>
      <c r="O3432">
        <v>0.45341166853904724</v>
      </c>
      <c r="P3432">
        <v>0.5247269868850708</v>
      </c>
      <c r="Q3432">
        <v>0.59604233503341675</v>
      </c>
      <c r="R3432">
        <v>0.69901710748672485</v>
      </c>
      <c r="S3432" t="s">
        <v>38</v>
      </c>
      <c r="Z3432" s="3"/>
    </row>
    <row r="3433" spans="1:26" hidden="1" x14ac:dyDescent="0.25">
      <c r="A3433" s="10" t="str">
        <f t="shared" si="53"/>
        <v>2016Northern Coast1-in-2August PeakPGE18</v>
      </c>
      <c r="B3433" s="10" t="s">
        <v>57</v>
      </c>
      <c r="C3433" s="10" t="s">
        <v>12</v>
      </c>
      <c r="D3433" s="10" t="s">
        <v>2</v>
      </c>
      <c r="E3433" s="10" t="s">
        <v>9</v>
      </c>
      <c r="F3433">
        <v>18</v>
      </c>
      <c r="G3433">
        <v>1.9589900970458984</v>
      </c>
      <c r="H3433">
        <v>1.5676695108413696</v>
      </c>
      <c r="I3433">
        <v>90.461784362792969</v>
      </c>
      <c r="J3433">
        <v>0.13599415123462677</v>
      </c>
      <c r="K3433">
        <v>9027</v>
      </c>
      <c r="L3433">
        <v>8628.7426226000007</v>
      </c>
      <c r="M3433">
        <v>0.39132055640220642</v>
      </c>
      <c r="N3433">
        <v>0.21703045070171356</v>
      </c>
      <c r="O3433">
        <v>0.32000523805618286</v>
      </c>
      <c r="P3433">
        <v>0.39132055640220642</v>
      </c>
      <c r="Q3433">
        <v>0.46263587474822998</v>
      </c>
      <c r="R3433">
        <v>0.56561064720153809</v>
      </c>
      <c r="S3433" t="s">
        <v>38</v>
      </c>
      <c r="Z3433" s="3"/>
    </row>
    <row r="3434" spans="1:26" hidden="1" x14ac:dyDescent="0.25">
      <c r="A3434" s="10" t="str">
        <f t="shared" si="53"/>
        <v>2016Northern Coast1-in-2August PeakCAISO19</v>
      </c>
      <c r="B3434" s="10" t="s">
        <v>57</v>
      </c>
      <c r="C3434" s="10" t="s">
        <v>12</v>
      </c>
      <c r="D3434" s="10" t="s">
        <v>2</v>
      </c>
      <c r="E3434" s="10" t="s">
        <v>9</v>
      </c>
      <c r="F3434">
        <v>19</v>
      </c>
      <c r="G3434">
        <v>1.6049139499664307</v>
      </c>
      <c r="H3434">
        <v>1.7805111408233643</v>
      </c>
      <c r="I3434">
        <v>85.252838134765625</v>
      </c>
      <c r="J3434">
        <v>0.11742977052927017</v>
      </c>
      <c r="K3434">
        <v>9027</v>
      </c>
      <c r="L3434">
        <v>8628.7426226000007</v>
      </c>
      <c r="M3434">
        <v>-0.1755971759557724</v>
      </c>
      <c r="N3434">
        <v>-0.32609516382217407</v>
      </c>
      <c r="O3434">
        <v>-0.23717734217643738</v>
      </c>
      <c r="P3434">
        <v>-0.1755971759557724</v>
      </c>
      <c r="Q3434">
        <v>-0.11401700228452682</v>
      </c>
      <c r="R3434">
        <v>-2.509918250143528E-2</v>
      </c>
      <c r="S3434" t="s">
        <v>39</v>
      </c>
      <c r="Z3434" s="3"/>
    </row>
    <row r="3435" spans="1:26" hidden="1" x14ac:dyDescent="0.25">
      <c r="A3435" s="10" t="str">
        <f t="shared" si="53"/>
        <v>2016Northern Coast1-in-10August PeakCAISO19</v>
      </c>
      <c r="B3435" s="10" t="s">
        <v>57</v>
      </c>
      <c r="C3435" s="10" t="s">
        <v>12</v>
      </c>
      <c r="D3435" s="10" t="s">
        <v>2</v>
      </c>
      <c r="E3435" s="10" t="s">
        <v>1</v>
      </c>
      <c r="F3435">
        <v>19</v>
      </c>
      <c r="G3435">
        <v>2.1136527061462402</v>
      </c>
      <c r="H3435">
        <v>2.3297610282897949</v>
      </c>
      <c r="I3435">
        <v>82.942420959472656</v>
      </c>
      <c r="J3435">
        <v>0.11742977052927017</v>
      </c>
      <c r="K3435">
        <v>9027</v>
      </c>
      <c r="L3435">
        <v>8628.7426226000007</v>
      </c>
      <c r="M3435">
        <v>-0.21610832214355469</v>
      </c>
      <c r="N3435">
        <v>-0.36660632491111755</v>
      </c>
      <c r="O3435">
        <v>-0.27768850326538086</v>
      </c>
      <c r="P3435">
        <v>-0.21610832214355469</v>
      </c>
      <c r="Q3435">
        <v>-0.15452815592288971</v>
      </c>
      <c r="R3435">
        <v>-6.5610326826572418E-2</v>
      </c>
      <c r="S3435" t="s">
        <v>39</v>
      </c>
      <c r="Z3435" s="3"/>
    </row>
    <row r="3436" spans="1:26" hidden="1" x14ac:dyDescent="0.25">
      <c r="A3436" s="10" t="str">
        <f t="shared" si="53"/>
        <v>2016Northern Coast1-in-10August PeakPGE19</v>
      </c>
      <c r="B3436" s="10" t="s">
        <v>57</v>
      </c>
      <c r="C3436" s="10" t="s">
        <v>12</v>
      </c>
      <c r="D3436" s="10" t="s">
        <v>2</v>
      </c>
      <c r="E3436" s="10" t="s">
        <v>1</v>
      </c>
      <c r="F3436">
        <v>19</v>
      </c>
      <c r="G3436">
        <v>2.3889675140380859</v>
      </c>
      <c r="H3436">
        <v>2.61100172996521</v>
      </c>
      <c r="I3436">
        <v>89.852806091308594</v>
      </c>
      <c r="J3436">
        <v>0.11742977052927017</v>
      </c>
      <c r="K3436">
        <v>9027</v>
      </c>
      <c r="L3436">
        <v>8628.7426226000007</v>
      </c>
      <c r="M3436">
        <v>-0.2220342606306076</v>
      </c>
      <c r="N3436">
        <v>-0.37253224849700928</v>
      </c>
      <c r="O3436">
        <v>-0.28361442685127258</v>
      </c>
      <c r="P3436">
        <v>-0.2220342606306076</v>
      </c>
      <c r="Q3436">
        <v>-0.16045409440994263</v>
      </c>
      <c r="R3436">
        <v>-7.1536265313625336E-2</v>
      </c>
      <c r="S3436" t="s">
        <v>38</v>
      </c>
      <c r="Z3436" s="3"/>
    </row>
    <row r="3437" spans="1:26" hidden="1" x14ac:dyDescent="0.25">
      <c r="A3437" s="10" t="str">
        <f t="shared" si="53"/>
        <v>2016Northern Coast1-in-2August PeakPGE19</v>
      </c>
      <c r="B3437" s="10" t="s">
        <v>57</v>
      </c>
      <c r="C3437" s="10" t="s">
        <v>12</v>
      </c>
      <c r="D3437" s="10" t="s">
        <v>2</v>
      </c>
      <c r="E3437" s="10" t="s">
        <v>9</v>
      </c>
      <c r="F3437">
        <v>19</v>
      </c>
      <c r="G3437">
        <v>1.9701565504074097</v>
      </c>
      <c r="H3437">
        <v>2.1692671775817871</v>
      </c>
      <c r="I3437">
        <v>86.426399230957031</v>
      </c>
      <c r="J3437">
        <v>0.11742977052927017</v>
      </c>
      <c r="K3437">
        <v>9027</v>
      </c>
      <c r="L3437">
        <v>8628.7426226000007</v>
      </c>
      <c r="M3437">
        <v>-0.1991107165813446</v>
      </c>
      <c r="N3437">
        <v>-0.34960871934890747</v>
      </c>
      <c r="O3437">
        <v>-0.26069089770317078</v>
      </c>
      <c r="P3437">
        <v>-0.1991107165813446</v>
      </c>
      <c r="Q3437">
        <v>-0.13753055036067963</v>
      </c>
      <c r="R3437">
        <v>-4.8612721264362335E-2</v>
      </c>
      <c r="S3437" t="s">
        <v>38</v>
      </c>
      <c r="Z3437" s="3"/>
    </row>
    <row r="3438" spans="1:26" hidden="1" x14ac:dyDescent="0.25">
      <c r="A3438" s="10" t="str">
        <f t="shared" si="53"/>
        <v>2016Northern Coast1-in-10August PeakCAISO20</v>
      </c>
      <c r="B3438" s="10" t="s">
        <v>57</v>
      </c>
      <c r="C3438" s="10" t="s">
        <v>12</v>
      </c>
      <c r="D3438" s="10" t="s">
        <v>2</v>
      </c>
      <c r="E3438" s="10" t="s">
        <v>1</v>
      </c>
      <c r="F3438">
        <v>20</v>
      </c>
      <c r="G3438">
        <v>1.9242789745330811</v>
      </c>
      <c r="H3438">
        <v>2.1267242431640625</v>
      </c>
      <c r="I3438">
        <v>76.260345458984375</v>
      </c>
      <c r="J3438">
        <v>7.6294809579849243E-2</v>
      </c>
      <c r="K3438">
        <v>9027</v>
      </c>
      <c r="L3438">
        <v>8628.7426226000007</v>
      </c>
      <c r="M3438">
        <v>-0.20244514942169189</v>
      </c>
      <c r="N3438">
        <v>-0.30022457242012024</v>
      </c>
      <c r="O3438">
        <v>-0.24245414137840271</v>
      </c>
      <c r="P3438">
        <v>-0.20244514942169189</v>
      </c>
      <c r="Q3438">
        <v>-0.16243615746498108</v>
      </c>
      <c r="R3438">
        <v>-0.10466571897268295</v>
      </c>
      <c r="S3438" t="s">
        <v>39</v>
      </c>
      <c r="Z3438" s="3"/>
    </row>
    <row r="3439" spans="1:26" hidden="1" x14ac:dyDescent="0.25">
      <c r="A3439" s="10" t="str">
        <f t="shared" si="53"/>
        <v>2016Northern Coast1-in-2August PeakCAISO20</v>
      </c>
      <c r="B3439" s="10" t="s">
        <v>57</v>
      </c>
      <c r="C3439" s="10" t="s">
        <v>12</v>
      </c>
      <c r="D3439" s="10" t="s">
        <v>2</v>
      </c>
      <c r="E3439" s="10" t="s">
        <v>9</v>
      </c>
      <c r="F3439">
        <v>20</v>
      </c>
      <c r="G3439">
        <v>1.4611210823059082</v>
      </c>
      <c r="H3439">
        <v>1.5892652273178101</v>
      </c>
      <c r="I3439">
        <v>79.766525268554688</v>
      </c>
      <c r="J3439">
        <v>7.6294809579849243E-2</v>
      </c>
      <c r="K3439">
        <v>9027</v>
      </c>
      <c r="L3439">
        <v>8628.7426226000007</v>
      </c>
      <c r="M3439">
        <v>-0.12814415991306305</v>
      </c>
      <c r="N3439">
        <v>-0.22592358291149139</v>
      </c>
      <c r="O3439">
        <v>-0.16815315186977386</v>
      </c>
      <c r="P3439">
        <v>-0.12814415991306305</v>
      </c>
      <c r="Q3439">
        <v>-8.8135160505771637E-2</v>
      </c>
      <c r="R3439">
        <v>-3.0364731326699257E-2</v>
      </c>
      <c r="S3439" t="s">
        <v>39</v>
      </c>
      <c r="Z3439" s="3"/>
    </row>
    <row r="3440" spans="1:26" hidden="1" x14ac:dyDescent="0.25">
      <c r="A3440" s="10" t="str">
        <f t="shared" si="53"/>
        <v>2016Northern Coast1-in-2August PeakPGE20</v>
      </c>
      <c r="B3440" s="10" t="s">
        <v>57</v>
      </c>
      <c r="C3440" s="10" t="s">
        <v>12</v>
      </c>
      <c r="D3440" s="10" t="s">
        <v>2</v>
      </c>
      <c r="E3440" s="10" t="s">
        <v>9</v>
      </c>
      <c r="F3440">
        <v>20</v>
      </c>
      <c r="G3440">
        <v>1.7936395406723022</v>
      </c>
      <c r="H3440">
        <v>1.9758584499359131</v>
      </c>
      <c r="I3440">
        <v>80.456108093261719</v>
      </c>
      <c r="J3440">
        <v>7.6294809579849243E-2</v>
      </c>
      <c r="K3440">
        <v>9027</v>
      </c>
      <c r="L3440">
        <v>8628.7426226000007</v>
      </c>
      <c r="M3440">
        <v>-0.18221892416477203</v>
      </c>
      <c r="N3440">
        <v>-0.27999836206436157</v>
      </c>
      <c r="O3440">
        <v>-0.22222791612148285</v>
      </c>
      <c r="P3440">
        <v>-0.18221892416477203</v>
      </c>
      <c r="Q3440">
        <v>-0.14220993220806122</v>
      </c>
      <c r="R3440">
        <v>-8.4439493715763092E-2</v>
      </c>
      <c r="S3440" t="s">
        <v>38</v>
      </c>
      <c r="Z3440" s="3"/>
    </row>
    <row r="3441" spans="1:26" hidden="1" x14ac:dyDescent="0.25">
      <c r="A3441" s="10" t="str">
        <f t="shared" si="53"/>
        <v>2016Northern Coast1-in-10August PeakPGE20</v>
      </c>
      <c r="B3441" s="10" t="s">
        <v>57</v>
      </c>
      <c r="C3441" s="10" t="s">
        <v>12</v>
      </c>
      <c r="D3441" s="10" t="s">
        <v>2</v>
      </c>
      <c r="E3441" s="10" t="s">
        <v>1</v>
      </c>
      <c r="F3441">
        <v>20</v>
      </c>
      <c r="G3441">
        <v>2.1749269962310791</v>
      </c>
      <c r="H3441">
        <v>2.419370174407959</v>
      </c>
      <c r="I3441">
        <v>84.874496459960938</v>
      </c>
      <c r="J3441">
        <v>7.6294809579849243E-2</v>
      </c>
      <c r="K3441">
        <v>9027</v>
      </c>
      <c r="L3441">
        <v>8628.7426226000007</v>
      </c>
      <c r="M3441">
        <v>-0.24444307386875153</v>
      </c>
      <c r="N3441">
        <v>-0.34222251176834106</v>
      </c>
      <c r="O3441">
        <v>-0.28445208072662354</v>
      </c>
      <c r="P3441">
        <v>-0.24444307386875153</v>
      </c>
      <c r="Q3441">
        <v>-0.20443408191204071</v>
      </c>
      <c r="R3441">
        <v>-0.14666365087032318</v>
      </c>
      <c r="S3441" t="s">
        <v>38</v>
      </c>
      <c r="Z3441" s="3"/>
    </row>
    <row r="3442" spans="1:26" hidden="1" x14ac:dyDescent="0.25">
      <c r="A3442" s="10" t="str">
        <f t="shared" si="53"/>
        <v>2016Northern Coast1-in-2August PeakCAISO21</v>
      </c>
      <c r="B3442" s="10" t="s">
        <v>57</v>
      </c>
      <c r="C3442" s="10" t="s">
        <v>12</v>
      </c>
      <c r="D3442" s="10" t="s">
        <v>2</v>
      </c>
      <c r="E3442" s="10" t="s">
        <v>9</v>
      </c>
      <c r="F3442">
        <v>21</v>
      </c>
      <c r="G3442">
        <v>1.2692798376083374</v>
      </c>
      <c r="H3442">
        <v>1.3079559803009033</v>
      </c>
      <c r="I3442">
        <v>73.902366638183594</v>
      </c>
      <c r="J3442">
        <v>7.6630406081676483E-2</v>
      </c>
      <c r="K3442">
        <v>9027</v>
      </c>
      <c r="L3442">
        <v>8628.7426226000007</v>
      </c>
      <c r="M3442">
        <v>-3.8676146417856216E-2</v>
      </c>
      <c r="N3442">
        <v>-0.13688567280769348</v>
      </c>
      <c r="O3442">
        <v>-7.8861132264137268E-2</v>
      </c>
      <c r="P3442">
        <v>-3.8676146417856216E-2</v>
      </c>
      <c r="Q3442">
        <v>1.5088384971022606E-3</v>
      </c>
      <c r="R3442">
        <v>5.9533383697271347E-2</v>
      </c>
      <c r="S3442" t="s">
        <v>39</v>
      </c>
      <c r="Z3442" s="3"/>
    </row>
    <row r="3443" spans="1:26" hidden="1" x14ac:dyDescent="0.25">
      <c r="A3443" s="10" t="str">
        <f t="shared" si="53"/>
        <v>2016Northern Coast1-in-10August PeakCAISO21</v>
      </c>
      <c r="B3443" s="10" t="s">
        <v>57</v>
      </c>
      <c r="C3443" s="10" t="s">
        <v>12</v>
      </c>
      <c r="D3443" s="10" t="s">
        <v>2</v>
      </c>
      <c r="E3443" s="10" t="s">
        <v>1</v>
      </c>
      <c r="F3443">
        <v>21</v>
      </c>
      <c r="G3443">
        <v>1.6716264486312866</v>
      </c>
      <c r="H3443">
        <v>1.7957584857940674</v>
      </c>
      <c r="I3443">
        <v>70.374496459960937</v>
      </c>
      <c r="J3443">
        <v>7.6630406081676483E-2</v>
      </c>
      <c r="K3443">
        <v>9027</v>
      </c>
      <c r="L3443">
        <v>8628.7426226000007</v>
      </c>
      <c r="M3443">
        <v>-0.12413197755813599</v>
      </c>
      <c r="N3443">
        <v>-0.22234150767326355</v>
      </c>
      <c r="O3443">
        <v>-0.16431696712970734</v>
      </c>
      <c r="P3443">
        <v>-0.12413197755813599</v>
      </c>
      <c r="Q3443">
        <v>-8.3946995437145233E-2</v>
      </c>
      <c r="R3443">
        <v>-2.5922449305653572E-2</v>
      </c>
      <c r="S3443" t="s">
        <v>39</v>
      </c>
      <c r="Z3443" s="3"/>
    </row>
    <row r="3444" spans="1:26" hidden="1" x14ac:dyDescent="0.25">
      <c r="A3444" s="10" t="str">
        <f t="shared" si="53"/>
        <v>2016Northern Coast1-in-2August PeakPGE21</v>
      </c>
      <c r="B3444" s="10" t="s">
        <v>57</v>
      </c>
      <c r="C3444" s="10" t="s">
        <v>12</v>
      </c>
      <c r="D3444" s="10" t="s">
        <v>2</v>
      </c>
      <c r="E3444" s="10" t="s">
        <v>9</v>
      </c>
      <c r="F3444">
        <v>21</v>
      </c>
      <c r="G3444">
        <v>1.5581395626068115</v>
      </c>
      <c r="H3444">
        <v>1.6537566184997559</v>
      </c>
      <c r="I3444">
        <v>73.877334594726563</v>
      </c>
      <c r="J3444">
        <v>7.6630406081676483E-2</v>
      </c>
      <c r="K3444">
        <v>9027</v>
      </c>
      <c r="L3444">
        <v>8628.7426226000007</v>
      </c>
      <c r="M3444">
        <v>-9.5617115497589111E-2</v>
      </c>
      <c r="N3444">
        <v>-0.19382664561271667</v>
      </c>
      <c r="O3444">
        <v>-0.13580210506916046</v>
      </c>
      <c r="P3444">
        <v>-9.5617115497589111E-2</v>
      </c>
      <c r="Q3444">
        <v>-5.543212965130806E-2</v>
      </c>
      <c r="R3444">
        <v>2.5924129877239466E-3</v>
      </c>
      <c r="S3444" t="s">
        <v>38</v>
      </c>
      <c r="Z3444" s="3"/>
    </row>
    <row r="3445" spans="1:26" hidden="1" x14ac:dyDescent="0.25">
      <c r="A3445" s="10" t="str">
        <f t="shared" si="53"/>
        <v>2016Northern Coast1-in-10August PeakPGE21</v>
      </c>
      <c r="B3445" s="10" t="s">
        <v>57</v>
      </c>
      <c r="C3445" s="10" t="s">
        <v>12</v>
      </c>
      <c r="D3445" s="10" t="s">
        <v>2</v>
      </c>
      <c r="E3445" s="10" t="s">
        <v>1</v>
      </c>
      <c r="F3445">
        <v>21</v>
      </c>
      <c r="G3445">
        <v>1.8893649578094482</v>
      </c>
      <c r="H3445">
        <v>2.0408525466918945</v>
      </c>
      <c r="I3445">
        <v>78.192420959472656</v>
      </c>
      <c r="J3445">
        <v>7.6630406081676483E-2</v>
      </c>
      <c r="K3445">
        <v>9027</v>
      </c>
      <c r="L3445">
        <v>8628.7426226000007</v>
      </c>
      <c r="M3445">
        <v>-0.1514875739812851</v>
      </c>
      <c r="N3445">
        <v>-0.24969710409641266</v>
      </c>
      <c r="O3445">
        <v>-0.19167256355285645</v>
      </c>
      <c r="P3445">
        <v>-0.1514875739812851</v>
      </c>
      <c r="Q3445">
        <v>-0.11130259186029434</v>
      </c>
      <c r="R3445">
        <v>-5.3278043866157532E-2</v>
      </c>
      <c r="S3445" t="s">
        <v>38</v>
      </c>
      <c r="Z3445" s="3"/>
    </row>
    <row r="3446" spans="1:26" hidden="1" x14ac:dyDescent="0.25">
      <c r="A3446" s="10" t="str">
        <f t="shared" si="53"/>
        <v>2016Northern Coast1-in-10August PeakCAISO22</v>
      </c>
      <c r="B3446" s="10" t="s">
        <v>57</v>
      </c>
      <c r="C3446" s="10" t="s">
        <v>12</v>
      </c>
      <c r="D3446" s="10" t="s">
        <v>2</v>
      </c>
      <c r="E3446" s="10" t="s">
        <v>1</v>
      </c>
      <c r="F3446">
        <v>22</v>
      </c>
      <c r="G3446">
        <v>1.3930402994155884</v>
      </c>
      <c r="H3446">
        <v>1.4625157117843628</v>
      </c>
      <c r="I3446">
        <v>66.581108093261719</v>
      </c>
      <c r="J3446">
        <v>6.3674606382846832E-2</v>
      </c>
      <c r="K3446">
        <v>9027</v>
      </c>
      <c r="L3446">
        <v>8628.7426226000007</v>
      </c>
      <c r="M3446">
        <v>-6.9475442171096802E-2</v>
      </c>
      <c r="N3446">
        <v>-0.15108081698417664</v>
      </c>
      <c r="O3446">
        <v>-0.10286640375852585</v>
      </c>
      <c r="P3446">
        <v>-6.9475442171096802E-2</v>
      </c>
      <c r="Q3446">
        <v>-3.6084476858377457E-2</v>
      </c>
      <c r="R3446">
        <v>1.2129933573305607E-2</v>
      </c>
      <c r="S3446" t="s">
        <v>39</v>
      </c>
      <c r="Z3446" s="3"/>
    </row>
    <row r="3447" spans="1:26" hidden="1" x14ac:dyDescent="0.25">
      <c r="A3447" s="10" t="str">
        <f t="shared" si="53"/>
        <v>2016Northern Coast1-in-2August PeakCAISO22</v>
      </c>
      <c r="B3447" s="10" t="s">
        <v>57</v>
      </c>
      <c r="C3447" s="10" t="s">
        <v>12</v>
      </c>
      <c r="D3447" s="10" t="s">
        <v>2</v>
      </c>
      <c r="E3447" s="10" t="s">
        <v>9</v>
      </c>
      <c r="F3447">
        <v>22</v>
      </c>
      <c r="G3447">
        <v>1.0577470064163208</v>
      </c>
      <c r="H3447">
        <v>1.0383415222167969</v>
      </c>
      <c r="I3447">
        <v>70.288215637207031</v>
      </c>
      <c r="J3447">
        <v>6.3674606382846832E-2</v>
      </c>
      <c r="K3447">
        <v>9027</v>
      </c>
      <c r="L3447">
        <v>8628.7426226000007</v>
      </c>
      <c r="M3447">
        <v>1.9405502825975418E-2</v>
      </c>
      <c r="N3447">
        <v>-6.2199871987104416E-2</v>
      </c>
      <c r="O3447">
        <v>-1.3985460624098778E-2</v>
      </c>
      <c r="P3447">
        <v>1.9405502825975418E-2</v>
      </c>
      <c r="Q3447">
        <v>5.2796468138694763E-2</v>
      </c>
      <c r="R3447">
        <v>0.10101088136434555</v>
      </c>
      <c r="S3447" t="s">
        <v>39</v>
      </c>
      <c r="Z3447" s="3"/>
    </row>
    <row r="3448" spans="1:26" hidden="1" x14ac:dyDescent="0.25">
      <c r="A3448" s="10" t="str">
        <f t="shared" si="53"/>
        <v>2016Northern Coast1-in-2August PeakPGE22</v>
      </c>
      <c r="B3448" s="10" t="s">
        <v>57</v>
      </c>
      <c r="C3448" s="10" t="s">
        <v>12</v>
      </c>
      <c r="D3448" s="10" t="s">
        <v>2</v>
      </c>
      <c r="E3448" s="10" t="s">
        <v>9</v>
      </c>
      <c r="F3448">
        <v>22</v>
      </c>
      <c r="G3448">
        <v>1.2984665632247925</v>
      </c>
      <c r="H3448">
        <v>1.3365528583526611</v>
      </c>
      <c r="I3448">
        <v>70.070259094238281</v>
      </c>
      <c r="J3448">
        <v>6.3674606382846832E-2</v>
      </c>
      <c r="K3448">
        <v>9027</v>
      </c>
      <c r="L3448">
        <v>8628.7426226000007</v>
      </c>
      <c r="M3448">
        <v>-3.8086347281932831E-2</v>
      </c>
      <c r="N3448">
        <v>-0.11969172209501266</v>
      </c>
      <c r="O3448">
        <v>-7.1477308869361877E-2</v>
      </c>
      <c r="P3448">
        <v>-3.8086347281932831E-2</v>
      </c>
      <c r="Q3448">
        <v>-4.6953838318586349E-3</v>
      </c>
      <c r="R3448">
        <v>4.3519027531147003E-2</v>
      </c>
      <c r="S3448" t="s">
        <v>38</v>
      </c>
      <c r="Z3448" s="3"/>
    </row>
    <row r="3449" spans="1:26" hidden="1" x14ac:dyDescent="0.25">
      <c r="A3449" s="10" t="str">
        <f t="shared" si="53"/>
        <v>2016Northern Coast1-in-10August PeakPGE22</v>
      </c>
      <c r="B3449" s="10" t="s">
        <v>57</v>
      </c>
      <c r="C3449" s="10" t="s">
        <v>12</v>
      </c>
      <c r="D3449" s="10" t="s">
        <v>2</v>
      </c>
      <c r="E3449" s="10" t="s">
        <v>1</v>
      </c>
      <c r="F3449">
        <v>22</v>
      </c>
      <c r="G3449">
        <v>1.5744913816452026</v>
      </c>
      <c r="H3449">
        <v>1.6701160669326782</v>
      </c>
      <c r="I3449">
        <v>72.76318359375</v>
      </c>
      <c r="J3449">
        <v>6.3674606382846832E-2</v>
      </c>
      <c r="K3449">
        <v>9027</v>
      </c>
      <c r="L3449">
        <v>8628.7426226000007</v>
      </c>
      <c r="M3449">
        <v>-9.5624737441539764E-2</v>
      </c>
      <c r="N3449">
        <v>-0.1772301197052002</v>
      </c>
      <c r="O3449">
        <v>-0.12901569902896881</v>
      </c>
      <c r="P3449">
        <v>-9.5624737441539764E-2</v>
      </c>
      <c r="Q3449">
        <v>-6.2233772128820419E-2</v>
      </c>
      <c r="R3449">
        <v>-1.4019361697137356E-2</v>
      </c>
      <c r="S3449" t="s">
        <v>38</v>
      </c>
      <c r="Z3449" s="3"/>
    </row>
    <row r="3450" spans="1:26" hidden="1" x14ac:dyDescent="0.25">
      <c r="A3450" s="10" t="str">
        <f t="shared" si="53"/>
        <v>2016Northern Coast1-in-10August PeakCAISO23</v>
      </c>
      <c r="B3450" s="10" t="s">
        <v>57</v>
      </c>
      <c r="C3450" s="10" t="s">
        <v>12</v>
      </c>
      <c r="D3450" s="10" t="s">
        <v>2</v>
      </c>
      <c r="E3450" s="10" t="s">
        <v>1</v>
      </c>
      <c r="F3450">
        <v>23</v>
      </c>
      <c r="G3450">
        <v>1.083837628364563</v>
      </c>
      <c r="H3450">
        <v>1.1273527145385742</v>
      </c>
      <c r="I3450">
        <v>63.651866912841797</v>
      </c>
      <c r="J3450">
        <v>5.8387260884046555E-2</v>
      </c>
      <c r="K3450">
        <v>9027</v>
      </c>
      <c r="L3450">
        <v>8628.7426226000007</v>
      </c>
      <c r="M3450">
        <v>-4.3515048921108246E-2</v>
      </c>
      <c r="N3450">
        <v>-0.11834416538476944</v>
      </c>
      <c r="O3450">
        <v>-7.4133329093456268E-2</v>
      </c>
      <c r="P3450">
        <v>-4.3515048921108246E-2</v>
      </c>
      <c r="Q3450">
        <v>-1.2896769680082798E-2</v>
      </c>
      <c r="R3450">
        <v>3.131406381726265E-2</v>
      </c>
      <c r="S3450" t="s">
        <v>39</v>
      </c>
      <c r="Z3450" s="3"/>
    </row>
    <row r="3451" spans="1:26" hidden="1" x14ac:dyDescent="0.25">
      <c r="A3451" s="10" t="str">
        <f t="shared" si="53"/>
        <v>2016Northern Coast1-in-2August PeakCAISO23</v>
      </c>
      <c r="B3451" s="10" t="s">
        <v>57</v>
      </c>
      <c r="C3451" s="10" t="s">
        <v>12</v>
      </c>
      <c r="D3451" s="10" t="s">
        <v>2</v>
      </c>
      <c r="E3451" s="10" t="s">
        <v>9</v>
      </c>
      <c r="F3451">
        <v>23</v>
      </c>
      <c r="G3451">
        <v>0.82296687364578247</v>
      </c>
      <c r="H3451">
        <v>0.81847381591796875</v>
      </c>
      <c r="I3451">
        <v>67.23114013671875</v>
      </c>
      <c r="J3451">
        <v>5.8387260884046555E-2</v>
      </c>
      <c r="K3451">
        <v>9027</v>
      </c>
      <c r="L3451">
        <v>8628.7426226000007</v>
      </c>
      <c r="M3451">
        <v>4.4930465519428253E-3</v>
      </c>
      <c r="N3451">
        <v>-7.033606618642807E-2</v>
      </c>
      <c r="O3451">
        <v>-2.6125233620405197E-2</v>
      </c>
      <c r="P3451">
        <v>4.4930465519428253E-3</v>
      </c>
      <c r="Q3451">
        <v>3.5111326724290848E-2</v>
      </c>
      <c r="R3451">
        <v>7.9322159290313721E-2</v>
      </c>
      <c r="S3451" t="s">
        <v>39</v>
      </c>
      <c r="Z3451" s="3"/>
    </row>
    <row r="3452" spans="1:26" hidden="1" x14ac:dyDescent="0.25">
      <c r="A3452" s="10" t="str">
        <f t="shared" si="53"/>
        <v>2016Northern Coast1-in-2August PeakPGE23</v>
      </c>
      <c r="B3452" s="10" t="s">
        <v>57</v>
      </c>
      <c r="C3452" s="10" t="s">
        <v>12</v>
      </c>
      <c r="D3452" s="10" t="s">
        <v>2</v>
      </c>
      <c r="E3452" s="10" t="s">
        <v>9</v>
      </c>
      <c r="F3452">
        <v>23</v>
      </c>
      <c r="G3452">
        <v>1.0102558135986328</v>
      </c>
      <c r="H3452">
        <v>1.0378587245941162</v>
      </c>
      <c r="I3452">
        <v>67.423561096191406</v>
      </c>
      <c r="J3452">
        <v>5.8387260884046555E-2</v>
      </c>
      <c r="K3452">
        <v>9027</v>
      </c>
      <c r="L3452">
        <v>8628.7426226000007</v>
      </c>
      <c r="M3452">
        <v>-2.7602856978774071E-2</v>
      </c>
      <c r="N3452">
        <v>-0.10243196785449982</v>
      </c>
      <c r="O3452">
        <v>-5.8221135288476944E-2</v>
      </c>
      <c r="P3452">
        <v>-2.7602856978774071E-2</v>
      </c>
      <c r="Q3452">
        <v>3.0154227279126644E-3</v>
      </c>
      <c r="R3452">
        <v>4.7226257622241974E-2</v>
      </c>
      <c r="S3452" t="s">
        <v>38</v>
      </c>
      <c r="Z3452" s="3"/>
    </row>
    <row r="3453" spans="1:26" hidden="1" x14ac:dyDescent="0.25">
      <c r="A3453" s="10" t="str">
        <f t="shared" si="53"/>
        <v>2016Northern Coast1-in-10August PeakPGE23</v>
      </c>
      <c r="B3453" s="10" t="s">
        <v>57</v>
      </c>
      <c r="C3453" s="10" t="s">
        <v>12</v>
      </c>
      <c r="D3453" s="10" t="s">
        <v>2</v>
      </c>
      <c r="E3453" s="10" t="s">
        <v>1</v>
      </c>
      <c r="F3453">
        <v>23</v>
      </c>
      <c r="G3453">
        <v>1.2250133752822876</v>
      </c>
      <c r="H3453">
        <v>1.2892184257507324</v>
      </c>
      <c r="I3453">
        <v>68.49432373046875</v>
      </c>
      <c r="J3453">
        <v>5.8387260884046555E-2</v>
      </c>
      <c r="K3453">
        <v>9027</v>
      </c>
      <c r="L3453">
        <v>8628.7426226000007</v>
      </c>
      <c r="M3453">
        <v>-6.4205043017864227E-2</v>
      </c>
      <c r="N3453">
        <v>-0.13903415203094482</v>
      </c>
      <c r="O3453">
        <v>-9.482332319021225E-2</v>
      </c>
      <c r="P3453">
        <v>-6.4205043017864227E-2</v>
      </c>
      <c r="Q3453">
        <v>-3.3586762845516205E-2</v>
      </c>
      <c r="R3453">
        <v>1.0624070651829243E-2</v>
      </c>
      <c r="S3453" t="s">
        <v>38</v>
      </c>
      <c r="Z3453" s="3"/>
    </row>
    <row r="3454" spans="1:26" hidden="1" x14ac:dyDescent="0.25">
      <c r="A3454" s="10" t="str">
        <f t="shared" si="53"/>
        <v>2016Northern Coast1-in-2August PeakCAISO24</v>
      </c>
      <c r="B3454" s="10" t="s">
        <v>57</v>
      </c>
      <c r="C3454" s="10" t="s">
        <v>12</v>
      </c>
      <c r="D3454" s="10" t="s">
        <v>2</v>
      </c>
      <c r="E3454" s="10" t="s">
        <v>9</v>
      </c>
      <c r="F3454">
        <v>24</v>
      </c>
      <c r="G3454">
        <v>0.62975591421127319</v>
      </c>
      <c r="H3454">
        <v>0.63013088703155518</v>
      </c>
      <c r="I3454">
        <v>65.252838134765625</v>
      </c>
      <c r="J3454">
        <v>4.4309847056865692E-2</v>
      </c>
      <c r="K3454">
        <v>9027</v>
      </c>
      <c r="L3454">
        <v>8628.7426226000007</v>
      </c>
      <c r="M3454">
        <v>-3.7494677235372365E-4</v>
      </c>
      <c r="N3454">
        <v>-5.7162445038557053E-2</v>
      </c>
      <c r="O3454">
        <v>-2.3611031472682953E-2</v>
      </c>
      <c r="P3454">
        <v>-3.7494677235372365E-4</v>
      </c>
      <c r="Q3454">
        <v>2.2861136123538017E-2</v>
      </c>
      <c r="R3454">
        <v>5.6412551552057266E-2</v>
      </c>
      <c r="S3454" t="s">
        <v>39</v>
      </c>
      <c r="Z3454" s="3"/>
    </row>
    <row r="3455" spans="1:26" hidden="1" x14ac:dyDescent="0.25">
      <c r="A3455" s="10" t="str">
        <f t="shared" si="53"/>
        <v>2016Northern Coast1-in-10August PeakCAISO24</v>
      </c>
      <c r="B3455" s="10" t="s">
        <v>57</v>
      </c>
      <c r="C3455" s="10" t="s">
        <v>12</v>
      </c>
      <c r="D3455" s="10" t="s">
        <v>2</v>
      </c>
      <c r="E3455" s="10" t="s">
        <v>1</v>
      </c>
      <c r="F3455">
        <v>24</v>
      </c>
      <c r="G3455">
        <v>0.82938104867935181</v>
      </c>
      <c r="H3455">
        <v>0.85505592823028564</v>
      </c>
      <c r="I3455">
        <v>62.11932373046875</v>
      </c>
      <c r="J3455">
        <v>4.4309847056865692E-2</v>
      </c>
      <c r="K3455">
        <v>9027</v>
      </c>
      <c r="L3455">
        <v>8628.7426226000007</v>
      </c>
      <c r="M3455">
        <v>-2.5674885138869286E-2</v>
      </c>
      <c r="N3455">
        <v>-8.2462385296821594E-2</v>
      </c>
      <c r="O3455">
        <v>-4.8910968005657196E-2</v>
      </c>
      <c r="P3455">
        <v>-2.5674885138869286E-2</v>
      </c>
      <c r="Q3455">
        <v>-2.4388013407588005E-3</v>
      </c>
      <c r="R3455">
        <v>3.1112615019083023E-2</v>
      </c>
      <c r="S3455" t="s">
        <v>39</v>
      </c>
      <c r="Z3455" s="3"/>
    </row>
    <row r="3456" spans="1:26" hidden="1" x14ac:dyDescent="0.25">
      <c r="A3456" s="10" t="str">
        <f t="shared" si="53"/>
        <v>2016Northern Coast1-in-10August PeakPGE24</v>
      </c>
      <c r="B3456" s="10" t="s">
        <v>57</v>
      </c>
      <c r="C3456" s="10" t="s">
        <v>12</v>
      </c>
      <c r="D3456" s="10" t="s">
        <v>2</v>
      </c>
      <c r="E3456" s="10" t="s">
        <v>1</v>
      </c>
      <c r="F3456">
        <v>24</v>
      </c>
      <c r="G3456">
        <v>0.93741250038146973</v>
      </c>
      <c r="H3456">
        <v>0.97954303026199341</v>
      </c>
      <c r="I3456">
        <v>65.847633361816406</v>
      </c>
      <c r="J3456">
        <v>4.4309847056865692E-2</v>
      </c>
      <c r="K3456">
        <v>9027</v>
      </c>
      <c r="L3456">
        <v>8628.7426226000007</v>
      </c>
      <c r="M3456">
        <v>-4.2130507528781891E-2</v>
      </c>
      <c r="N3456">
        <v>-9.891800582408905E-2</v>
      </c>
      <c r="O3456">
        <v>-6.5366588532924652E-2</v>
      </c>
      <c r="P3456">
        <v>-4.2130507528781891E-2</v>
      </c>
      <c r="Q3456">
        <v>-1.889442466199398E-2</v>
      </c>
      <c r="R3456">
        <v>1.4656992629170418E-2</v>
      </c>
      <c r="S3456" t="s">
        <v>38</v>
      </c>
      <c r="Z3456" s="3"/>
    </row>
    <row r="3457" spans="1:26" hidden="1" x14ac:dyDescent="0.25">
      <c r="A3457" s="10" t="str">
        <f t="shared" si="53"/>
        <v>2016Northern Coast1-in-2August PeakPGE24</v>
      </c>
      <c r="B3457" s="10" t="s">
        <v>57</v>
      </c>
      <c r="C3457" s="10" t="s">
        <v>12</v>
      </c>
      <c r="D3457" s="10" t="s">
        <v>2</v>
      </c>
      <c r="E3457" s="10" t="s">
        <v>9</v>
      </c>
      <c r="F3457">
        <v>24</v>
      </c>
      <c r="G3457">
        <v>0.77307432889938354</v>
      </c>
      <c r="H3457">
        <v>0.79261082410812378</v>
      </c>
      <c r="I3457">
        <v>65.208946228027344</v>
      </c>
      <c r="J3457">
        <v>4.4309847056865692E-2</v>
      </c>
      <c r="K3457">
        <v>9027</v>
      </c>
      <c r="L3457">
        <v>8628.7426226000007</v>
      </c>
      <c r="M3457">
        <v>-1.9536508247256279E-2</v>
      </c>
      <c r="N3457">
        <v>-7.6324008405208588E-2</v>
      </c>
      <c r="O3457">
        <v>-4.2772591114044189E-2</v>
      </c>
      <c r="P3457">
        <v>-1.9536508247256279E-2</v>
      </c>
      <c r="Q3457">
        <v>3.6995755508542061E-3</v>
      </c>
      <c r="R3457">
        <v>3.725099191069603E-2</v>
      </c>
      <c r="S3457" t="s">
        <v>38</v>
      </c>
      <c r="Z3457" s="3"/>
    </row>
    <row r="3458" spans="1:26" hidden="1" x14ac:dyDescent="0.25">
      <c r="A3458" s="10" t="str">
        <f t="shared" ref="A3458:A3521" si="54">CONCATENATE(B3458,C3458,E3458,D3458,S3458,F3458)</f>
        <v>2016Northern Coast1-in-2July PeakCAISO1</v>
      </c>
      <c r="B3458" s="10" t="s">
        <v>57</v>
      </c>
      <c r="C3458" s="10" t="s">
        <v>12</v>
      </c>
      <c r="D3458" s="10" t="s">
        <v>3</v>
      </c>
      <c r="E3458" s="10" t="s">
        <v>9</v>
      </c>
      <c r="F3458">
        <v>1</v>
      </c>
      <c r="G3458">
        <v>0.55857741832733154</v>
      </c>
      <c r="H3458">
        <v>0.55857741832733154</v>
      </c>
      <c r="I3458">
        <v>61.907543182373047</v>
      </c>
      <c r="J3458">
        <v>0</v>
      </c>
      <c r="K3458">
        <v>9027</v>
      </c>
      <c r="L3458">
        <v>8666.2056207999995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 t="s">
        <v>39</v>
      </c>
      <c r="Z3458" s="3"/>
    </row>
    <row r="3459" spans="1:26" hidden="1" x14ac:dyDescent="0.25">
      <c r="A3459" s="10" t="str">
        <f t="shared" si="54"/>
        <v>2016Northern Coast1-in-10July PeakCAISO1</v>
      </c>
      <c r="B3459" s="10" t="s">
        <v>57</v>
      </c>
      <c r="C3459" s="10" t="s">
        <v>12</v>
      </c>
      <c r="D3459" s="10" t="s">
        <v>3</v>
      </c>
      <c r="E3459" s="10" t="s">
        <v>1</v>
      </c>
      <c r="F3459">
        <v>1</v>
      </c>
      <c r="G3459">
        <v>0.72220331430435181</v>
      </c>
      <c r="H3459">
        <v>0.72220331430435181</v>
      </c>
      <c r="I3459">
        <v>64.116485595703125</v>
      </c>
      <c r="J3459">
        <v>0</v>
      </c>
      <c r="K3459">
        <v>9027</v>
      </c>
      <c r="L3459">
        <v>8666.2056207999995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 t="s">
        <v>39</v>
      </c>
      <c r="Z3459" s="3"/>
    </row>
    <row r="3460" spans="1:26" hidden="1" x14ac:dyDescent="0.25">
      <c r="A3460" s="10" t="str">
        <f t="shared" si="54"/>
        <v>2016Northern Coast1-in-2July PeakPGE1</v>
      </c>
      <c r="B3460" s="10" t="s">
        <v>57</v>
      </c>
      <c r="C3460" s="10" t="s">
        <v>12</v>
      </c>
      <c r="D3460" s="10" t="s">
        <v>3</v>
      </c>
      <c r="E3460" s="10" t="s">
        <v>9</v>
      </c>
      <c r="F3460">
        <v>1</v>
      </c>
      <c r="G3460">
        <v>0.656158447265625</v>
      </c>
      <c r="H3460">
        <v>0.656158447265625</v>
      </c>
      <c r="I3460">
        <v>63.714618682861328</v>
      </c>
      <c r="J3460">
        <v>0</v>
      </c>
      <c r="K3460">
        <v>9027</v>
      </c>
      <c r="L3460">
        <v>8666.2056207999995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 t="s">
        <v>38</v>
      </c>
      <c r="Z3460" s="3"/>
    </row>
    <row r="3461" spans="1:26" hidden="1" x14ac:dyDescent="0.25">
      <c r="A3461" s="10" t="str">
        <f t="shared" si="54"/>
        <v>2016Northern Coast1-in-10July PeakPGE1</v>
      </c>
      <c r="B3461" s="10" t="s">
        <v>57</v>
      </c>
      <c r="C3461" s="10" t="s">
        <v>12</v>
      </c>
      <c r="D3461" s="10" t="s">
        <v>3</v>
      </c>
      <c r="E3461" s="10" t="s">
        <v>1</v>
      </c>
      <c r="F3461">
        <v>1</v>
      </c>
      <c r="G3461">
        <v>0.7696036696434021</v>
      </c>
      <c r="H3461">
        <v>0.7696036696434021</v>
      </c>
      <c r="I3461">
        <v>66.918388366699219</v>
      </c>
      <c r="J3461">
        <v>0</v>
      </c>
      <c r="K3461">
        <v>9027</v>
      </c>
      <c r="L3461">
        <v>8666.2056207999995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 t="s">
        <v>38</v>
      </c>
      <c r="Z3461" s="3"/>
    </row>
    <row r="3462" spans="1:26" hidden="1" x14ac:dyDescent="0.25">
      <c r="A3462" s="10" t="str">
        <f t="shared" si="54"/>
        <v>2016Northern Coast1-in-2July PeakCAISO2</v>
      </c>
      <c r="B3462" s="10" t="s">
        <v>57</v>
      </c>
      <c r="C3462" s="10" t="s">
        <v>12</v>
      </c>
      <c r="D3462" s="10" t="s">
        <v>3</v>
      </c>
      <c r="E3462" s="10" t="s">
        <v>9</v>
      </c>
      <c r="F3462">
        <v>2</v>
      </c>
      <c r="G3462">
        <v>0.48614588379859924</v>
      </c>
      <c r="H3462">
        <v>0.48614588379859924</v>
      </c>
      <c r="I3462">
        <v>60.850467681884766</v>
      </c>
      <c r="J3462">
        <v>0</v>
      </c>
      <c r="K3462">
        <v>9027</v>
      </c>
      <c r="L3462">
        <v>8666.2056207999995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 t="s">
        <v>39</v>
      </c>
      <c r="Z3462" s="3"/>
    </row>
    <row r="3463" spans="1:26" hidden="1" x14ac:dyDescent="0.25">
      <c r="A3463" s="10" t="str">
        <f t="shared" si="54"/>
        <v>2016Northern Coast1-in-10July PeakCAISO2</v>
      </c>
      <c r="B3463" s="10" t="s">
        <v>57</v>
      </c>
      <c r="C3463" s="10" t="s">
        <v>12</v>
      </c>
      <c r="D3463" s="10" t="s">
        <v>3</v>
      </c>
      <c r="E3463" s="10" t="s">
        <v>1</v>
      </c>
      <c r="F3463">
        <v>2</v>
      </c>
      <c r="G3463">
        <v>0.62855422496795654</v>
      </c>
      <c r="H3463">
        <v>0.62855422496795654</v>
      </c>
      <c r="I3463">
        <v>64.801399230957031</v>
      </c>
      <c r="J3463">
        <v>0</v>
      </c>
      <c r="K3463">
        <v>9027</v>
      </c>
      <c r="L3463">
        <v>8666.2056207999995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 t="s">
        <v>39</v>
      </c>
      <c r="Z3463" s="3"/>
    </row>
    <row r="3464" spans="1:26" hidden="1" x14ac:dyDescent="0.25">
      <c r="A3464" s="10" t="str">
        <f t="shared" si="54"/>
        <v>2016Northern Coast1-in-2July PeakPGE2</v>
      </c>
      <c r="B3464" s="10" t="s">
        <v>57</v>
      </c>
      <c r="C3464" s="10" t="s">
        <v>12</v>
      </c>
      <c r="D3464" s="10" t="s">
        <v>3</v>
      </c>
      <c r="E3464" s="10" t="s">
        <v>9</v>
      </c>
      <c r="F3464">
        <v>2</v>
      </c>
      <c r="G3464">
        <v>0.57107353210449219</v>
      </c>
      <c r="H3464">
        <v>0.57107353210449219</v>
      </c>
      <c r="I3464">
        <v>61.885848999023437</v>
      </c>
      <c r="J3464">
        <v>0</v>
      </c>
      <c r="K3464">
        <v>9027</v>
      </c>
      <c r="L3464">
        <v>8666.2056207999995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 t="s">
        <v>38</v>
      </c>
      <c r="Z3464" s="3"/>
    </row>
    <row r="3465" spans="1:26" hidden="1" x14ac:dyDescent="0.25">
      <c r="A3465" s="10" t="str">
        <f t="shared" si="54"/>
        <v>2016Northern Coast1-in-10July PeakPGE2</v>
      </c>
      <c r="B3465" s="10" t="s">
        <v>57</v>
      </c>
      <c r="C3465" s="10" t="s">
        <v>12</v>
      </c>
      <c r="D3465" s="10" t="s">
        <v>3</v>
      </c>
      <c r="E3465" s="10" t="s">
        <v>1</v>
      </c>
      <c r="F3465">
        <v>2</v>
      </c>
      <c r="G3465">
        <v>0.66980814933776855</v>
      </c>
      <c r="H3465">
        <v>0.66980814933776855</v>
      </c>
      <c r="I3465">
        <v>65.418388366699219</v>
      </c>
      <c r="J3465">
        <v>0</v>
      </c>
      <c r="K3465">
        <v>9027</v>
      </c>
      <c r="L3465">
        <v>8666.2056207999995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 t="s">
        <v>38</v>
      </c>
      <c r="Z3465" s="3"/>
    </row>
    <row r="3466" spans="1:26" hidden="1" x14ac:dyDescent="0.25">
      <c r="A3466" s="10" t="str">
        <f t="shared" si="54"/>
        <v>2016Northern Coast1-in-2July PeakCAISO3</v>
      </c>
      <c r="B3466" s="10" t="s">
        <v>57</v>
      </c>
      <c r="C3466" s="10" t="s">
        <v>12</v>
      </c>
      <c r="D3466" s="10" t="s">
        <v>3</v>
      </c>
      <c r="E3466" s="10" t="s">
        <v>9</v>
      </c>
      <c r="F3466">
        <v>3</v>
      </c>
      <c r="G3466">
        <v>0.44374951720237732</v>
      </c>
      <c r="H3466">
        <v>0.44374951720237732</v>
      </c>
      <c r="I3466">
        <v>60.043392181396484</v>
      </c>
      <c r="J3466">
        <v>0</v>
      </c>
      <c r="K3466">
        <v>9027</v>
      </c>
      <c r="L3466">
        <v>8666.2056207999995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 t="s">
        <v>39</v>
      </c>
      <c r="Z3466" s="3"/>
    </row>
    <row r="3467" spans="1:26" hidden="1" x14ac:dyDescent="0.25">
      <c r="A3467" s="10" t="str">
        <f t="shared" si="54"/>
        <v>2016Northern Coast1-in-10July PeakCAISO3</v>
      </c>
      <c r="B3467" s="10" t="s">
        <v>57</v>
      </c>
      <c r="C3467" s="10" t="s">
        <v>12</v>
      </c>
      <c r="D3467" s="10" t="s">
        <v>3</v>
      </c>
      <c r="E3467" s="10" t="s">
        <v>1</v>
      </c>
      <c r="F3467">
        <v>3</v>
      </c>
      <c r="G3467">
        <v>0.57373857498168945</v>
      </c>
      <c r="H3467">
        <v>0.57373857498168945</v>
      </c>
      <c r="I3467">
        <v>63.904705047607422</v>
      </c>
      <c r="J3467">
        <v>0</v>
      </c>
      <c r="K3467">
        <v>9027</v>
      </c>
      <c r="L3467">
        <v>8666.2056207999995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 t="s">
        <v>39</v>
      </c>
      <c r="Z3467" s="3"/>
    </row>
    <row r="3468" spans="1:26" hidden="1" x14ac:dyDescent="0.25">
      <c r="A3468" s="10" t="str">
        <f t="shared" si="54"/>
        <v>2016Northern Coast1-in-10July PeakPGE3</v>
      </c>
      <c r="B3468" s="10" t="s">
        <v>57</v>
      </c>
      <c r="C3468" s="10" t="s">
        <v>12</v>
      </c>
      <c r="D3468" s="10" t="s">
        <v>3</v>
      </c>
      <c r="E3468" s="10" t="s">
        <v>1</v>
      </c>
      <c r="F3468">
        <v>3</v>
      </c>
      <c r="G3468">
        <v>0.61139470338821411</v>
      </c>
      <c r="H3468">
        <v>0.61139470338821411</v>
      </c>
      <c r="I3468">
        <v>64.75</v>
      </c>
      <c r="J3468">
        <v>0</v>
      </c>
      <c r="K3468">
        <v>9027</v>
      </c>
      <c r="L3468">
        <v>8666.2056207999995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 t="s">
        <v>38</v>
      </c>
      <c r="Z3468" s="3"/>
    </row>
    <row r="3469" spans="1:26" hidden="1" x14ac:dyDescent="0.25">
      <c r="A3469" s="10" t="str">
        <f t="shared" si="54"/>
        <v>2016Northern Coast1-in-2July PeakPGE3</v>
      </c>
      <c r="B3469" s="10" t="s">
        <v>57</v>
      </c>
      <c r="C3469" s="10" t="s">
        <v>12</v>
      </c>
      <c r="D3469" s="10" t="s">
        <v>3</v>
      </c>
      <c r="E3469" s="10" t="s">
        <v>9</v>
      </c>
      <c r="F3469">
        <v>3</v>
      </c>
      <c r="G3469">
        <v>0.52127069234848022</v>
      </c>
      <c r="H3469">
        <v>0.52127069234848022</v>
      </c>
      <c r="I3469">
        <v>60.375</v>
      </c>
      <c r="J3469">
        <v>0</v>
      </c>
      <c r="K3469">
        <v>9027</v>
      </c>
      <c r="L3469">
        <v>8666.2056207999995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 t="s">
        <v>38</v>
      </c>
      <c r="Z3469" s="3"/>
    </row>
    <row r="3470" spans="1:26" hidden="1" x14ac:dyDescent="0.25">
      <c r="A3470" s="10" t="str">
        <f t="shared" si="54"/>
        <v>2016Northern Coast1-in-2July PeakCAISO4</v>
      </c>
      <c r="B3470" s="10" t="s">
        <v>57</v>
      </c>
      <c r="C3470" s="10" t="s">
        <v>12</v>
      </c>
      <c r="D3470" s="10" t="s">
        <v>3</v>
      </c>
      <c r="E3470" s="10" t="s">
        <v>9</v>
      </c>
      <c r="F3470">
        <v>4</v>
      </c>
      <c r="G3470">
        <v>0.41949453949928284</v>
      </c>
      <c r="H3470">
        <v>0.41949453949928284</v>
      </c>
      <c r="I3470">
        <v>59.293392181396484</v>
      </c>
      <c r="J3470">
        <v>0</v>
      </c>
      <c r="K3470">
        <v>9027</v>
      </c>
      <c r="L3470">
        <v>8666.2056207999995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 t="s">
        <v>39</v>
      </c>
      <c r="Z3470" s="3"/>
    </row>
    <row r="3471" spans="1:26" hidden="1" x14ac:dyDescent="0.25">
      <c r="A3471" s="10" t="str">
        <f t="shared" si="54"/>
        <v>2016Northern Coast1-in-10July PeakCAISO4</v>
      </c>
      <c r="B3471" s="10" t="s">
        <v>57</v>
      </c>
      <c r="C3471" s="10" t="s">
        <v>12</v>
      </c>
      <c r="D3471" s="10" t="s">
        <v>3</v>
      </c>
      <c r="E3471" s="10" t="s">
        <v>1</v>
      </c>
      <c r="F3471">
        <v>4</v>
      </c>
      <c r="G3471">
        <v>0.54237848520278931</v>
      </c>
      <c r="H3471">
        <v>0.54237848520278931</v>
      </c>
      <c r="I3471">
        <v>62.575935363769531</v>
      </c>
      <c r="J3471">
        <v>0</v>
      </c>
      <c r="K3471">
        <v>9027</v>
      </c>
      <c r="L3471">
        <v>8666.2056207999995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 t="s">
        <v>39</v>
      </c>
      <c r="Z3471" s="3"/>
    </row>
    <row r="3472" spans="1:26" hidden="1" x14ac:dyDescent="0.25">
      <c r="A3472" s="10" t="str">
        <f t="shared" si="54"/>
        <v>2016Northern Coast1-in-10July PeakPGE4</v>
      </c>
      <c r="B3472" s="10" t="s">
        <v>57</v>
      </c>
      <c r="C3472" s="10" t="s">
        <v>12</v>
      </c>
      <c r="D3472" s="10" t="s">
        <v>3</v>
      </c>
      <c r="E3472" s="10" t="s">
        <v>1</v>
      </c>
      <c r="F3472">
        <v>4</v>
      </c>
      <c r="G3472">
        <v>0.57797640562057495</v>
      </c>
      <c r="H3472">
        <v>0.57797640562057495</v>
      </c>
      <c r="I3472">
        <v>64.010848999023437</v>
      </c>
      <c r="J3472">
        <v>0</v>
      </c>
      <c r="K3472">
        <v>9027</v>
      </c>
      <c r="L3472">
        <v>8666.2056207999995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 t="s">
        <v>38</v>
      </c>
      <c r="Z3472" s="3"/>
    </row>
    <row r="3473" spans="1:26" hidden="1" x14ac:dyDescent="0.25">
      <c r="A3473" s="10" t="str">
        <f t="shared" si="54"/>
        <v>2016Northern Coast1-in-2July PeakPGE4</v>
      </c>
      <c r="B3473" s="10" t="s">
        <v>57</v>
      </c>
      <c r="C3473" s="10" t="s">
        <v>12</v>
      </c>
      <c r="D3473" s="10" t="s">
        <v>3</v>
      </c>
      <c r="E3473" s="10" t="s">
        <v>9</v>
      </c>
      <c r="F3473">
        <v>4</v>
      </c>
      <c r="G3473">
        <v>0.49277845025062561</v>
      </c>
      <c r="H3473">
        <v>0.49277845025062561</v>
      </c>
      <c r="I3473">
        <v>58.807075500488281</v>
      </c>
      <c r="J3473">
        <v>0</v>
      </c>
      <c r="K3473">
        <v>9027</v>
      </c>
      <c r="L3473">
        <v>8666.2056207999995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 t="s">
        <v>38</v>
      </c>
      <c r="Z3473" s="3"/>
    </row>
    <row r="3474" spans="1:26" hidden="1" x14ac:dyDescent="0.25">
      <c r="A3474" s="10" t="str">
        <f t="shared" si="54"/>
        <v>2016Northern Coast1-in-2July PeakCAISO5</v>
      </c>
      <c r="B3474" s="10" t="s">
        <v>57</v>
      </c>
      <c r="C3474" s="10" t="s">
        <v>12</v>
      </c>
      <c r="D3474" s="10" t="s">
        <v>3</v>
      </c>
      <c r="E3474" s="10" t="s">
        <v>9</v>
      </c>
      <c r="F3474">
        <v>5</v>
      </c>
      <c r="G3474">
        <v>0.41052320599555969</v>
      </c>
      <c r="H3474">
        <v>0.41052320599555969</v>
      </c>
      <c r="I3474">
        <v>58.782543182373047</v>
      </c>
      <c r="J3474">
        <v>0</v>
      </c>
      <c r="K3474">
        <v>9027</v>
      </c>
      <c r="L3474">
        <v>8666.2056207999995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 t="s">
        <v>39</v>
      </c>
      <c r="Z3474" s="3"/>
    </row>
    <row r="3475" spans="1:26" hidden="1" x14ac:dyDescent="0.25">
      <c r="A3475" s="10" t="str">
        <f t="shared" si="54"/>
        <v>2016Northern Coast1-in-10July PeakCAISO5</v>
      </c>
      <c r="B3475" s="10" t="s">
        <v>57</v>
      </c>
      <c r="C3475" s="10" t="s">
        <v>12</v>
      </c>
      <c r="D3475" s="10" t="s">
        <v>3</v>
      </c>
      <c r="E3475" s="10" t="s">
        <v>1</v>
      </c>
      <c r="F3475">
        <v>5</v>
      </c>
      <c r="G3475">
        <v>0.53077918291091919</v>
      </c>
      <c r="H3475">
        <v>0.53077918291091919</v>
      </c>
      <c r="I3475">
        <v>61.315086364746094</v>
      </c>
      <c r="J3475">
        <v>0</v>
      </c>
      <c r="K3475">
        <v>9027</v>
      </c>
      <c r="L3475">
        <v>8666.2056207999995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 t="s">
        <v>39</v>
      </c>
      <c r="Z3475" s="3"/>
    </row>
    <row r="3476" spans="1:26" hidden="1" x14ac:dyDescent="0.25">
      <c r="A3476" s="10" t="str">
        <f t="shared" si="54"/>
        <v>2016Northern Coast1-in-10July PeakPGE5</v>
      </c>
      <c r="B3476" s="10" t="s">
        <v>57</v>
      </c>
      <c r="C3476" s="10" t="s">
        <v>12</v>
      </c>
      <c r="D3476" s="10" t="s">
        <v>3</v>
      </c>
      <c r="E3476" s="10" t="s">
        <v>1</v>
      </c>
      <c r="F3476">
        <v>5</v>
      </c>
      <c r="G3476">
        <v>0.56561577320098877</v>
      </c>
      <c r="H3476">
        <v>0.56561577320098877</v>
      </c>
      <c r="I3476">
        <v>63.089618682861328</v>
      </c>
      <c r="J3476">
        <v>0</v>
      </c>
      <c r="K3476">
        <v>9027</v>
      </c>
      <c r="L3476">
        <v>8666.2056207999995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 t="s">
        <v>38</v>
      </c>
      <c r="Z3476" s="3"/>
    </row>
    <row r="3477" spans="1:26" hidden="1" x14ac:dyDescent="0.25">
      <c r="A3477" s="10" t="str">
        <f t="shared" si="54"/>
        <v>2016Northern Coast1-in-2July PeakPGE5</v>
      </c>
      <c r="B3477" s="10" t="s">
        <v>57</v>
      </c>
      <c r="C3477" s="10" t="s">
        <v>12</v>
      </c>
      <c r="D3477" s="10" t="s">
        <v>3</v>
      </c>
      <c r="E3477" s="10" t="s">
        <v>9</v>
      </c>
      <c r="F3477">
        <v>5</v>
      </c>
      <c r="G3477">
        <v>0.48223987221717834</v>
      </c>
      <c r="H3477">
        <v>0.48223987221717834</v>
      </c>
      <c r="I3477">
        <v>57.807075500488281</v>
      </c>
      <c r="J3477">
        <v>0</v>
      </c>
      <c r="K3477">
        <v>9027</v>
      </c>
      <c r="L3477">
        <v>8666.2056207999995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 t="s">
        <v>38</v>
      </c>
      <c r="Z3477" s="3"/>
    </row>
    <row r="3478" spans="1:26" hidden="1" x14ac:dyDescent="0.25">
      <c r="A3478" s="10" t="str">
        <f t="shared" si="54"/>
        <v>2016Northern Coast1-in-2July PeakCAISO6</v>
      </c>
      <c r="B3478" s="10" t="s">
        <v>57</v>
      </c>
      <c r="C3478" s="10" t="s">
        <v>12</v>
      </c>
      <c r="D3478" s="10" t="s">
        <v>3</v>
      </c>
      <c r="E3478" s="10" t="s">
        <v>9</v>
      </c>
      <c r="F3478">
        <v>6</v>
      </c>
      <c r="G3478">
        <v>0.42999765276908875</v>
      </c>
      <c r="H3478">
        <v>0.42999765276908875</v>
      </c>
      <c r="I3478">
        <v>58.611316680908203</v>
      </c>
      <c r="J3478">
        <v>0</v>
      </c>
      <c r="K3478">
        <v>9027</v>
      </c>
      <c r="L3478">
        <v>8666.2056207999995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 t="s">
        <v>39</v>
      </c>
      <c r="Z3478" s="3"/>
    </row>
    <row r="3479" spans="1:26" hidden="1" x14ac:dyDescent="0.25">
      <c r="A3479" s="10" t="str">
        <f t="shared" si="54"/>
        <v>2016Northern Coast1-in-10July PeakCAISO6</v>
      </c>
      <c r="B3479" s="10" t="s">
        <v>57</v>
      </c>
      <c r="C3479" s="10" t="s">
        <v>12</v>
      </c>
      <c r="D3479" s="10" t="s">
        <v>3</v>
      </c>
      <c r="E3479" s="10" t="s">
        <v>1</v>
      </c>
      <c r="F3479">
        <v>6</v>
      </c>
      <c r="G3479">
        <v>0.55595827102661133</v>
      </c>
      <c r="H3479">
        <v>0.55595827102661133</v>
      </c>
      <c r="I3479">
        <v>60.529705047607422</v>
      </c>
      <c r="J3479">
        <v>0</v>
      </c>
      <c r="K3479">
        <v>9027</v>
      </c>
      <c r="L3479">
        <v>8666.2056207999995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 t="s">
        <v>39</v>
      </c>
      <c r="Z3479" s="3"/>
    </row>
    <row r="3480" spans="1:26" hidden="1" x14ac:dyDescent="0.25">
      <c r="A3480" s="10" t="str">
        <f t="shared" si="54"/>
        <v>2016Northern Coast1-in-2July PeakPGE6</v>
      </c>
      <c r="B3480" s="10" t="s">
        <v>57</v>
      </c>
      <c r="C3480" s="10" t="s">
        <v>12</v>
      </c>
      <c r="D3480" s="10" t="s">
        <v>3</v>
      </c>
      <c r="E3480" s="10" t="s">
        <v>9</v>
      </c>
      <c r="F3480">
        <v>6</v>
      </c>
      <c r="G3480">
        <v>0.50511640310287476</v>
      </c>
      <c r="H3480">
        <v>0.50511640310287476</v>
      </c>
      <c r="I3480">
        <v>57.114151000976562</v>
      </c>
      <c r="J3480">
        <v>0</v>
      </c>
      <c r="K3480">
        <v>9027</v>
      </c>
      <c r="L3480">
        <v>8666.2056207999995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 t="s">
        <v>38</v>
      </c>
      <c r="Z3480" s="3"/>
    </row>
    <row r="3481" spans="1:26" hidden="1" x14ac:dyDescent="0.25">
      <c r="A3481" s="10" t="str">
        <f t="shared" si="54"/>
        <v>2016Northern Coast1-in-10July PeakPGE6</v>
      </c>
      <c r="B3481" s="10" t="s">
        <v>57</v>
      </c>
      <c r="C3481" s="10" t="s">
        <v>12</v>
      </c>
      <c r="D3481" s="10" t="s">
        <v>3</v>
      </c>
      <c r="E3481" s="10" t="s">
        <v>1</v>
      </c>
      <c r="F3481">
        <v>6</v>
      </c>
      <c r="G3481">
        <v>0.59244745969772339</v>
      </c>
      <c r="H3481">
        <v>0.59244745969772339</v>
      </c>
      <c r="I3481">
        <v>62.453773498535156</v>
      </c>
      <c r="J3481">
        <v>0</v>
      </c>
      <c r="K3481">
        <v>9027</v>
      </c>
      <c r="L3481">
        <v>8666.2056207999995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 t="s">
        <v>38</v>
      </c>
      <c r="Z3481" s="3"/>
    </row>
    <row r="3482" spans="1:26" hidden="1" x14ac:dyDescent="0.25">
      <c r="A3482" s="10" t="str">
        <f t="shared" si="54"/>
        <v>2016Northern Coast1-in-2July PeakCAISO7</v>
      </c>
      <c r="B3482" s="10" t="s">
        <v>57</v>
      </c>
      <c r="C3482" s="10" t="s">
        <v>12</v>
      </c>
      <c r="D3482" s="10" t="s">
        <v>3</v>
      </c>
      <c r="E3482" s="10" t="s">
        <v>9</v>
      </c>
      <c r="F3482">
        <v>7</v>
      </c>
      <c r="G3482">
        <v>0.48505491018295288</v>
      </c>
      <c r="H3482">
        <v>0.48505491018295288</v>
      </c>
      <c r="I3482">
        <v>58.64385986328125</v>
      </c>
      <c r="J3482">
        <v>0</v>
      </c>
      <c r="K3482">
        <v>9027</v>
      </c>
      <c r="L3482">
        <v>8666.2056207999995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 t="s">
        <v>39</v>
      </c>
      <c r="Z3482" s="3"/>
    </row>
    <row r="3483" spans="1:26" hidden="1" x14ac:dyDescent="0.25">
      <c r="A3483" s="10" t="str">
        <f t="shared" si="54"/>
        <v>2016Northern Coast1-in-10July PeakCAISO7</v>
      </c>
      <c r="B3483" s="10" t="s">
        <v>57</v>
      </c>
      <c r="C3483" s="10" t="s">
        <v>12</v>
      </c>
      <c r="D3483" s="10" t="s">
        <v>3</v>
      </c>
      <c r="E3483" s="10" t="s">
        <v>1</v>
      </c>
      <c r="F3483">
        <v>7</v>
      </c>
      <c r="G3483">
        <v>0.62714368104934692</v>
      </c>
      <c r="H3483">
        <v>0.62714368104934692</v>
      </c>
      <c r="I3483">
        <v>60.904705047607422</v>
      </c>
      <c r="J3483">
        <v>0</v>
      </c>
      <c r="K3483">
        <v>9027</v>
      </c>
      <c r="L3483">
        <v>8666.2056207999995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 t="s">
        <v>39</v>
      </c>
      <c r="Z3483" s="3"/>
    </row>
    <row r="3484" spans="1:26" hidden="1" x14ac:dyDescent="0.25">
      <c r="A3484" s="10" t="str">
        <f t="shared" si="54"/>
        <v>2016Northern Coast1-in-2July PeakPGE7</v>
      </c>
      <c r="B3484" s="10" t="s">
        <v>57</v>
      </c>
      <c r="C3484" s="10" t="s">
        <v>12</v>
      </c>
      <c r="D3484" s="10" t="s">
        <v>3</v>
      </c>
      <c r="E3484" s="10" t="s">
        <v>9</v>
      </c>
      <c r="F3484">
        <v>7</v>
      </c>
      <c r="G3484">
        <v>0.56979191303253174</v>
      </c>
      <c r="H3484">
        <v>0.56979191303253174</v>
      </c>
      <c r="I3484">
        <v>57.25</v>
      </c>
      <c r="J3484">
        <v>0</v>
      </c>
      <c r="K3484">
        <v>9027</v>
      </c>
      <c r="L3484">
        <v>8666.2056207999995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 t="s">
        <v>38</v>
      </c>
      <c r="Z3484" s="3"/>
    </row>
    <row r="3485" spans="1:26" hidden="1" x14ac:dyDescent="0.25">
      <c r="A3485" s="10" t="str">
        <f t="shared" si="54"/>
        <v>2016Northern Coast1-in-10July PeakPGE7</v>
      </c>
      <c r="B3485" s="10" t="s">
        <v>57</v>
      </c>
      <c r="C3485" s="10" t="s">
        <v>12</v>
      </c>
      <c r="D3485" s="10" t="s">
        <v>3</v>
      </c>
      <c r="E3485" s="10" t="s">
        <v>1</v>
      </c>
      <c r="F3485">
        <v>7</v>
      </c>
      <c r="G3485">
        <v>0.66830497980117798</v>
      </c>
      <c r="H3485">
        <v>0.66830497980117798</v>
      </c>
      <c r="I3485">
        <v>62.589618682861328</v>
      </c>
      <c r="J3485">
        <v>0</v>
      </c>
      <c r="K3485">
        <v>9027</v>
      </c>
      <c r="L3485">
        <v>8666.2056207999995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 t="s">
        <v>38</v>
      </c>
      <c r="Z3485" s="3"/>
    </row>
    <row r="3486" spans="1:26" hidden="1" x14ac:dyDescent="0.25">
      <c r="A3486" s="10" t="str">
        <f t="shared" si="54"/>
        <v>2016Northern Coast1-in-10July PeakCAISO8</v>
      </c>
      <c r="B3486" s="10" t="s">
        <v>57</v>
      </c>
      <c r="C3486" s="10" t="s">
        <v>12</v>
      </c>
      <c r="D3486" s="10" t="s">
        <v>3</v>
      </c>
      <c r="E3486" s="10" t="s">
        <v>1</v>
      </c>
      <c r="F3486">
        <v>8</v>
      </c>
      <c r="G3486">
        <v>0.68668895959854126</v>
      </c>
      <c r="H3486">
        <v>0.68668895959854126</v>
      </c>
      <c r="I3486">
        <v>65.687248229980469</v>
      </c>
      <c r="J3486">
        <v>0</v>
      </c>
      <c r="K3486">
        <v>9027</v>
      </c>
      <c r="L3486">
        <v>8666.2056207999995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 t="s">
        <v>39</v>
      </c>
      <c r="Z3486" s="3"/>
    </row>
    <row r="3487" spans="1:26" hidden="1" x14ac:dyDescent="0.25">
      <c r="A3487" s="10" t="str">
        <f t="shared" si="54"/>
        <v>2016Northern Coast1-in-2July PeakCAISO8</v>
      </c>
      <c r="B3487" s="10" t="s">
        <v>57</v>
      </c>
      <c r="C3487" s="10" t="s">
        <v>12</v>
      </c>
      <c r="D3487" s="10" t="s">
        <v>3</v>
      </c>
      <c r="E3487" s="10" t="s">
        <v>9</v>
      </c>
      <c r="F3487">
        <v>8</v>
      </c>
      <c r="G3487">
        <v>0.53110933303833008</v>
      </c>
      <c r="H3487">
        <v>0.53110933303833008</v>
      </c>
      <c r="I3487">
        <v>61.372161865234375</v>
      </c>
      <c r="J3487">
        <v>0</v>
      </c>
      <c r="K3487">
        <v>9027</v>
      </c>
      <c r="L3487">
        <v>8666.2056207999995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 t="s">
        <v>39</v>
      </c>
      <c r="Z3487" s="3"/>
    </row>
    <row r="3488" spans="1:26" hidden="1" x14ac:dyDescent="0.25">
      <c r="A3488" s="10" t="str">
        <f t="shared" si="54"/>
        <v>2016Northern Coast1-in-10July PeakPGE8</v>
      </c>
      <c r="B3488" s="10" t="s">
        <v>57</v>
      </c>
      <c r="C3488" s="10" t="s">
        <v>12</v>
      </c>
      <c r="D3488" s="10" t="s">
        <v>3</v>
      </c>
      <c r="E3488" s="10" t="s">
        <v>1</v>
      </c>
      <c r="F3488">
        <v>8</v>
      </c>
      <c r="G3488">
        <v>0.73175841569900513</v>
      </c>
      <c r="H3488">
        <v>0.73175841569900513</v>
      </c>
      <c r="I3488">
        <v>66.293388366699219</v>
      </c>
      <c r="J3488">
        <v>0</v>
      </c>
      <c r="K3488">
        <v>9027</v>
      </c>
      <c r="L3488">
        <v>8666.2056207999995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 t="s">
        <v>38</v>
      </c>
      <c r="Z3488" s="3"/>
    </row>
    <row r="3489" spans="1:26" hidden="1" x14ac:dyDescent="0.25">
      <c r="A3489" s="10" t="str">
        <f t="shared" si="54"/>
        <v>2016Northern Coast1-in-2July PeakPGE8</v>
      </c>
      <c r="B3489" s="10" t="s">
        <v>57</v>
      </c>
      <c r="C3489" s="10" t="s">
        <v>12</v>
      </c>
      <c r="D3489" s="10" t="s">
        <v>3</v>
      </c>
      <c r="E3489" s="10" t="s">
        <v>9</v>
      </c>
      <c r="F3489">
        <v>8</v>
      </c>
      <c r="G3489">
        <v>0.62389189004898071</v>
      </c>
      <c r="H3489">
        <v>0.62389189004898071</v>
      </c>
      <c r="I3489">
        <v>62.25</v>
      </c>
      <c r="J3489">
        <v>0</v>
      </c>
      <c r="K3489">
        <v>9027</v>
      </c>
      <c r="L3489">
        <v>8666.2056207999995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 t="s">
        <v>38</v>
      </c>
      <c r="Z3489" s="3"/>
    </row>
    <row r="3490" spans="1:26" hidden="1" x14ac:dyDescent="0.25">
      <c r="A3490" s="10" t="str">
        <f t="shared" si="54"/>
        <v>2016Northern Coast1-in-2July PeakCAISO9</v>
      </c>
      <c r="B3490" s="10" t="s">
        <v>57</v>
      </c>
      <c r="C3490" s="10" t="s">
        <v>12</v>
      </c>
      <c r="D3490" s="10" t="s">
        <v>3</v>
      </c>
      <c r="E3490" s="10" t="s">
        <v>9</v>
      </c>
      <c r="F3490">
        <v>9</v>
      </c>
      <c r="G3490">
        <v>0.52346277236938477</v>
      </c>
      <c r="H3490">
        <v>0.52346277236938477</v>
      </c>
      <c r="I3490">
        <v>65.815086364746094</v>
      </c>
      <c r="J3490">
        <v>0</v>
      </c>
      <c r="K3490">
        <v>9027</v>
      </c>
      <c r="L3490">
        <v>8666.2056207999995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 t="s">
        <v>39</v>
      </c>
      <c r="Z3490" s="3"/>
    </row>
    <row r="3491" spans="1:26" hidden="1" x14ac:dyDescent="0.25">
      <c r="A3491" s="10" t="str">
        <f t="shared" si="54"/>
        <v>2016Northern Coast1-in-10July PeakCAISO9</v>
      </c>
      <c r="B3491" s="10" t="s">
        <v>57</v>
      </c>
      <c r="C3491" s="10" t="s">
        <v>12</v>
      </c>
      <c r="D3491" s="10" t="s">
        <v>3</v>
      </c>
      <c r="E3491" s="10" t="s">
        <v>1</v>
      </c>
      <c r="F3491">
        <v>9</v>
      </c>
      <c r="G3491">
        <v>0.67680245637893677</v>
      </c>
      <c r="H3491">
        <v>0.67680245637893677</v>
      </c>
      <c r="I3491">
        <v>70.622161865234375</v>
      </c>
      <c r="J3491">
        <v>0</v>
      </c>
      <c r="K3491">
        <v>9027</v>
      </c>
      <c r="L3491">
        <v>8666.2056207999995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 t="s">
        <v>39</v>
      </c>
      <c r="Z3491" s="3"/>
    </row>
    <row r="3492" spans="1:26" hidden="1" x14ac:dyDescent="0.25">
      <c r="A3492" s="10" t="str">
        <f t="shared" si="54"/>
        <v>2016Northern Coast1-in-2July PeakPGE9</v>
      </c>
      <c r="B3492" s="10" t="s">
        <v>57</v>
      </c>
      <c r="C3492" s="10" t="s">
        <v>12</v>
      </c>
      <c r="D3492" s="10" t="s">
        <v>3</v>
      </c>
      <c r="E3492" s="10" t="s">
        <v>9</v>
      </c>
      <c r="F3492">
        <v>9</v>
      </c>
      <c r="G3492">
        <v>0.61490947008132935</v>
      </c>
      <c r="H3492">
        <v>0.61490947008132935</v>
      </c>
      <c r="I3492">
        <v>67.989151000976563</v>
      </c>
      <c r="J3492">
        <v>0</v>
      </c>
      <c r="K3492">
        <v>9027</v>
      </c>
      <c r="L3492">
        <v>8666.2056207999995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 t="s">
        <v>38</v>
      </c>
      <c r="Z3492" s="3"/>
    </row>
    <row r="3493" spans="1:26" hidden="1" x14ac:dyDescent="0.25">
      <c r="A3493" s="10" t="str">
        <f t="shared" si="54"/>
        <v>2016Northern Coast1-in-10July PeakPGE9</v>
      </c>
      <c r="B3493" s="10" t="s">
        <v>57</v>
      </c>
      <c r="C3493" s="10" t="s">
        <v>12</v>
      </c>
      <c r="D3493" s="10" t="s">
        <v>3</v>
      </c>
      <c r="E3493" s="10" t="s">
        <v>1</v>
      </c>
      <c r="F3493">
        <v>9</v>
      </c>
      <c r="G3493">
        <v>0.72122305631637573</v>
      </c>
      <c r="H3493">
        <v>0.72122305631637573</v>
      </c>
      <c r="I3493">
        <v>71.432075500488281</v>
      </c>
      <c r="J3493">
        <v>0</v>
      </c>
      <c r="K3493">
        <v>9027</v>
      </c>
      <c r="L3493">
        <v>8666.2056207999995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 t="s">
        <v>38</v>
      </c>
      <c r="Z3493" s="3"/>
    </row>
    <row r="3494" spans="1:26" hidden="1" x14ac:dyDescent="0.25">
      <c r="A3494" s="10" t="str">
        <f t="shared" si="54"/>
        <v>2016Northern Coast1-in-10July PeakCAISO10</v>
      </c>
      <c r="B3494" s="10" t="s">
        <v>57</v>
      </c>
      <c r="C3494" s="10" t="s">
        <v>12</v>
      </c>
      <c r="D3494" s="10" t="s">
        <v>3</v>
      </c>
      <c r="E3494" s="10" t="s">
        <v>1</v>
      </c>
      <c r="F3494">
        <v>10</v>
      </c>
      <c r="G3494">
        <v>0.64919209480285645</v>
      </c>
      <c r="H3494">
        <v>0.64919209480285645</v>
      </c>
      <c r="I3494">
        <v>76.804237365722656</v>
      </c>
      <c r="J3494">
        <v>0</v>
      </c>
      <c r="K3494">
        <v>9027</v>
      </c>
      <c r="L3494">
        <v>8666.2056207999995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 t="s">
        <v>39</v>
      </c>
      <c r="Z3494" s="3"/>
    </row>
    <row r="3495" spans="1:26" hidden="1" x14ac:dyDescent="0.25">
      <c r="A3495" s="10" t="str">
        <f t="shared" si="54"/>
        <v>2016Northern Coast1-in-2July PeakCAISO10</v>
      </c>
      <c r="B3495" s="10" t="s">
        <v>57</v>
      </c>
      <c r="C3495" s="10" t="s">
        <v>12</v>
      </c>
      <c r="D3495" s="10" t="s">
        <v>3</v>
      </c>
      <c r="E3495" s="10" t="s">
        <v>9</v>
      </c>
      <c r="F3495">
        <v>10</v>
      </c>
      <c r="G3495">
        <v>0.50210791826248169</v>
      </c>
      <c r="H3495">
        <v>0.50210791826248169</v>
      </c>
      <c r="I3495">
        <v>69.388687133789063</v>
      </c>
      <c r="J3495">
        <v>0</v>
      </c>
      <c r="K3495">
        <v>9027</v>
      </c>
      <c r="L3495">
        <v>8666.2056207999995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 t="s">
        <v>39</v>
      </c>
      <c r="Z3495" s="3"/>
    </row>
    <row r="3496" spans="1:26" hidden="1" x14ac:dyDescent="0.25">
      <c r="A3496" s="10" t="str">
        <f t="shared" si="54"/>
        <v>2016Northern Coast1-in-2July PeakPGE10</v>
      </c>
      <c r="B3496" s="10" t="s">
        <v>57</v>
      </c>
      <c r="C3496" s="10" t="s">
        <v>12</v>
      </c>
      <c r="D3496" s="10" t="s">
        <v>3</v>
      </c>
      <c r="E3496" s="10" t="s">
        <v>9</v>
      </c>
      <c r="F3496">
        <v>10</v>
      </c>
      <c r="G3496">
        <v>0.58982402086257935</v>
      </c>
      <c r="H3496">
        <v>0.58982402086257935</v>
      </c>
      <c r="I3496">
        <v>74.421226501464844</v>
      </c>
      <c r="J3496">
        <v>0</v>
      </c>
      <c r="K3496">
        <v>9027</v>
      </c>
      <c r="L3496">
        <v>8666.2056207999995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 t="s">
        <v>38</v>
      </c>
      <c r="Z3496" s="3"/>
    </row>
    <row r="3497" spans="1:26" hidden="1" x14ac:dyDescent="0.25">
      <c r="A3497" s="10" t="str">
        <f t="shared" si="54"/>
        <v>2016Northern Coast1-in-10July PeakPGE10</v>
      </c>
      <c r="B3497" s="10" t="s">
        <v>57</v>
      </c>
      <c r="C3497" s="10" t="s">
        <v>12</v>
      </c>
      <c r="D3497" s="10" t="s">
        <v>3</v>
      </c>
      <c r="E3497" s="10" t="s">
        <v>1</v>
      </c>
      <c r="F3497">
        <v>10</v>
      </c>
      <c r="G3497">
        <v>0.69180047512054443</v>
      </c>
      <c r="H3497">
        <v>0.69180047512054443</v>
      </c>
      <c r="I3497">
        <v>77.771697998046875</v>
      </c>
      <c r="J3497">
        <v>0</v>
      </c>
      <c r="K3497">
        <v>9027</v>
      </c>
      <c r="L3497">
        <v>8666.2056207999995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 t="s">
        <v>38</v>
      </c>
      <c r="Z3497" s="3"/>
    </row>
    <row r="3498" spans="1:26" hidden="1" x14ac:dyDescent="0.25">
      <c r="A3498" s="10" t="str">
        <f t="shared" si="54"/>
        <v>2016Northern Coast1-in-10July PeakCAISO11</v>
      </c>
      <c r="B3498" s="10" t="s">
        <v>57</v>
      </c>
      <c r="C3498" s="10" t="s">
        <v>12</v>
      </c>
      <c r="D3498" s="10" t="s">
        <v>3</v>
      </c>
      <c r="E3498" s="10" t="s">
        <v>1</v>
      </c>
      <c r="F3498">
        <v>11</v>
      </c>
      <c r="G3498">
        <v>0.64689767360687256</v>
      </c>
      <c r="H3498">
        <v>0.64689767360687256</v>
      </c>
      <c r="I3498">
        <v>81.875</v>
      </c>
      <c r="J3498">
        <v>0</v>
      </c>
      <c r="K3498">
        <v>9027</v>
      </c>
      <c r="L3498">
        <v>8666.2056207999995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 t="s">
        <v>39</v>
      </c>
      <c r="Z3498" s="3"/>
    </row>
    <row r="3499" spans="1:26" hidden="1" x14ac:dyDescent="0.25">
      <c r="A3499" s="10" t="str">
        <f t="shared" si="54"/>
        <v>2016Northern Coast1-in-2July PeakCAISO11</v>
      </c>
      <c r="B3499" s="10" t="s">
        <v>57</v>
      </c>
      <c r="C3499" s="10" t="s">
        <v>12</v>
      </c>
      <c r="D3499" s="10" t="s">
        <v>3</v>
      </c>
      <c r="E3499" s="10" t="s">
        <v>9</v>
      </c>
      <c r="F3499">
        <v>11</v>
      </c>
      <c r="G3499">
        <v>0.50033330917358398</v>
      </c>
      <c r="H3499">
        <v>0.50033330917358398</v>
      </c>
      <c r="I3499">
        <v>74.174064636230469</v>
      </c>
      <c r="J3499">
        <v>0</v>
      </c>
      <c r="K3499">
        <v>9027</v>
      </c>
      <c r="L3499">
        <v>8666.2056207999995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 t="s">
        <v>39</v>
      </c>
      <c r="Z3499" s="3"/>
    </row>
    <row r="3500" spans="1:26" hidden="1" x14ac:dyDescent="0.25">
      <c r="A3500" s="10" t="str">
        <f t="shared" si="54"/>
        <v>2016Northern Coast1-in-10July PeakPGE11</v>
      </c>
      <c r="B3500" s="10" t="s">
        <v>57</v>
      </c>
      <c r="C3500" s="10" t="s">
        <v>12</v>
      </c>
      <c r="D3500" s="10" t="s">
        <v>3</v>
      </c>
      <c r="E3500" s="10" t="s">
        <v>1</v>
      </c>
      <c r="F3500">
        <v>11</v>
      </c>
      <c r="G3500">
        <v>0.68935549259185791</v>
      </c>
      <c r="H3500">
        <v>0.68935549259185791</v>
      </c>
      <c r="I3500">
        <v>83.309913635253906</v>
      </c>
      <c r="J3500">
        <v>0</v>
      </c>
      <c r="K3500">
        <v>9027</v>
      </c>
      <c r="L3500">
        <v>8666.2056207999995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 t="s">
        <v>38</v>
      </c>
      <c r="Z3500" s="3"/>
    </row>
    <row r="3501" spans="1:26" hidden="1" x14ac:dyDescent="0.25">
      <c r="A3501" s="10" t="str">
        <f t="shared" si="54"/>
        <v>2016Northern Coast1-in-2July PeakPGE11</v>
      </c>
      <c r="B3501" s="10" t="s">
        <v>57</v>
      </c>
      <c r="C3501" s="10" t="s">
        <v>12</v>
      </c>
      <c r="D3501" s="10" t="s">
        <v>3</v>
      </c>
      <c r="E3501" s="10" t="s">
        <v>9</v>
      </c>
      <c r="F3501">
        <v>11</v>
      </c>
      <c r="G3501">
        <v>0.58773940801620483</v>
      </c>
      <c r="H3501">
        <v>0.58773940801620483</v>
      </c>
      <c r="I3501">
        <v>79.948600769042969</v>
      </c>
      <c r="J3501">
        <v>0</v>
      </c>
      <c r="K3501">
        <v>9027</v>
      </c>
      <c r="L3501">
        <v>8666.2056207999995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 t="s">
        <v>38</v>
      </c>
      <c r="Z3501" s="3"/>
    </row>
    <row r="3502" spans="1:26" hidden="1" x14ac:dyDescent="0.25">
      <c r="A3502" s="10" t="str">
        <f t="shared" si="54"/>
        <v>2016Northern Coast1-in-10July PeakCAISO12</v>
      </c>
      <c r="B3502" s="10" t="s">
        <v>57</v>
      </c>
      <c r="C3502" s="10" t="s">
        <v>12</v>
      </c>
      <c r="D3502" s="10" t="s">
        <v>3</v>
      </c>
      <c r="E3502" s="10" t="s">
        <v>1</v>
      </c>
      <c r="F3502">
        <v>12</v>
      </c>
      <c r="G3502">
        <v>0.70735800266265869</v>
      </c>
      <c r="H3502">
        <v>0.70735800266265869</v>
      </c>
      <c r="I3502">
        <v>87.198600769042969</v>
      </c>
      <c r="J3502">
        <v>0</v>
      </c>
      <c r="K3502">
        <v>9027</v>
      </c>
      <c r="L3502">
        <v>8666.2056207999995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 t="s">
        <v>39</v>
      </c>
      <c r="Z3502" s="3"/>
    </row>
    <row r="3503" spans="1:26" hidden="1" x14ac:dyDescent="0.25">
      <c r="A3503" s="10" t="str">
        <f t="shared" si="54"/>
        <v>2016Northern Coast1-in-2July PeakCAISO12</v>
      </c>
      <c r="B3503" s="10" t="s">
        <v>57</v>
      </c>
      <c r="C3503" s="10" t="s">
        <v>12</v>
      </c>
      <c r="D3503" s="10" t="s">
        <v>3</v>
      </c>
      <c r="E3503" s="10" t="s">
        <v>9</v>
      </c>
      <c r="F3503">
        <v>12</v>
      </c>
      <c r="G3503">
        <v>0.54709547758102417</v>
      </c>
      <c r="H3503">
        <v>0.54709547758102417</v>
      </c>
      <c r="I3503">
        <v>78.470291137695313</v>
      </c>
      <c r="J3503">
        <v>0</v>
      </c>
      <c r="K3503">
        <v>9027</v>
      </c>
      <c r="L3503">
        <v>8666.2056207999995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 t="s">
        <v>39</v>
      </c>
      <c r="Z3503" s="3"/>
    </row>
    <row r="3504" spans="1:26" hidden="1" x14ac:dyDescent="0.25">
      <c r="A3504" s="10" t="str">
        <f t="shared" si="54"/>
        <v>2016Northern Coast1-in-10July PeakPGE12</v>
      </c>
      <c r="B3504" s="10" t="s">
        <v>57</v>
      </c>
      <c r="C3504" s="10" t="s">
        <v>12</v>
      </c>
      <c r="D3504" s="10" t="s">
        <v>3</v>
      </c>
      <c r="E3504" s="10" t="s">
        <v>1</v>
      </c>
      <c r="F3504">
        <v>12</v>
      </c>
      <c r="G3504">
        <v>0.75378400087356567</v>
      </c>
      <c r="H3504">
        <v>0.75378400087356567</v>
      </c>
      <c r="I3504">
        <v>89.10614013671875</v>
      </c>
      <c r="J3504">
        <v>0</v>
      </c>
      <c r="K3504">
        <v>9027</v>
      </c>
      <c r="L3504">
        <v>8666.2056207999995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 t="s">
        <v>38</v>
      </c>
      <c r="Z3504" s="3"/>
    </row>
    <row r="3505" spans="1:26" hidden="1" x14ac:dyDescent="0.25">
      <c r="A3505" s="10" t="str">
        <f t="shared" si="54"/>
        <v>2016Northern Coast1-in-2July PeakPGE12</v>
      </c>
      <c r="B3505" s="10" t="s">
        <v>57</v>
      </c>
      <c r="C3505" s="10" t="s">
        <v>12</v>
      </c>
      <c r="D3505" s="10" t="s">
        <v>3</v>
      </c>
      <c r="E3505" s="10" t="s">
        <v>9</v>
      </c>
      <c r="F3505">
        <v>12</v>
      </c>
      <c r="G3505">
        <v>0.64267075061798096</v>
      </c>
      <c r="H3505">
        <v>0.64267075061798096</v>
      </c>
      <c r="I3505">
        <v>85.100967407226562</v>
      </c>
      <c r="J3505">
        <v>0</v>
      </c>
      <c r="K3505">
        <v>9027</v>
      </c>
      <c r="L3505">
        <v>8666.2056207999995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 t="s">
        <v>38</v>
      </c>
      <c r="Z3505" s="3"/>
    </row>
    <row r="3506" spans="1:26" hidden="1" x14ac:dyDescent="0.25">
      <c r="A3506" s="10" t="str">
        <f t="shared" si="54"/>
        <v>2016Northern Coast1-in-10July PeakCAISO13</v>
      </c>
      <c r="B3506" s="10" t="s">
        <v>57</v>
      </c>
      <c r="C3506" s="10" t="s">
        <v>12</v>
      </c>
      <c r="D3506" s="10" t="s">
        <v>3</v>
      </c>
      <c r="E3506" s="10" t="s">
        <v>1</v>
      </c>
      <c r="F3506">
        <v>13</v>
      </c>
      <c r="G3506">
        <v>0.85552120208740234</v>
      </c>
      <c r="H3506">
        <v>0.85552120208740234</v>
      </c>
      <c r="I3506">
        <v>91.508514404296875</v>
      </c>
      <c r="J3506">
        <v>0</v>
      </c>
      <c r="K3506">
        <v>9027</v>
      </c>
      <c r="L3506">
        <v>8666.2056207999995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 t="s">
        <v>39</v>
      </c>
      <c r="Z3506" s="3"/>
    </row>
    <row r="3507" spans="1:26" hidden="1" x14ac:dyDescent="0.25">
      <c r="A3507" s="10" t="str">
        <f t="shared" si="54"/>
        <v>2016Northern Coast1-in-2July PeakCAISO13</v>
      </c>
      <c r="B3507" s="10" t="s">
        <v>57</v>
      </c>
      <c r="C3507" s="10" t="s">
        <v>12</v>
      </c>
      <c r="D3507" s="10" t="s">
        <v>3</v>
      </c>
      <c r="E3507" s="10" t="s">
        <v>9</v>
      </c>
      <c r="F3507">
        <v>13</v>
      </c>
      <c r="G3507">
        <v>0.6616901159286499</v>
      </c>
      <c r="H3507">
        <v>0.6616901159286499</v>
      </c>
      <c r="I3507">
        <v>82.315589904785156</v>
      </c>
      <c r="J3507">
        <v>0</v>
      </c>
      <c r="K3507">
        <v>9027</v>
      </c>
      <c r="L3507">
        <v>8666.2056207999995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 t="s">
        <v>39</v>
      </c>
      <c r="Z3507" s="3"/>
    </row>
    <row r="3508" spans="1:26" hidden="1" x14ac:dyDescent="0.25">
      <c r="A3508" s="10" t="str">
        <f t="shared" si="54"/>
        <v>2016Northern Coast1-in-10July PeakPGE13</v>
      </c>
      <c r="B3508" s="10" t="s">
        <v>57</v>
      </c>
      <c r="C3508" s="10" t="s">
        <v>12</v>
      </c>
      <c r="D3508" s="10" t="s">
        <v>3</v>
      </c>
      <c r="E3508" s="10" t="s">
        <v>1</v>
      </c>
      <c r="F3508">
        <v>13</v>
      </c>
      <c r="G3508">
        <v>0.91167157888412476</v>
      </c>
      <c r="H3508">
        <v>0.91167157888412476</v>
      </c>
      <c r="I3508">
        <v>94.334449768066406</v>
      </c>
      <c r="J3508">
        <v>0</v>
      </c>
      <c r="K3508">
        <v>9027</v>
      </c>
      <c r="L3508">
        <v>8666.2056207999995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 t="s">
        <v>38</v>
      </c>
      <c r="Z3508" s="3"/>
    </row>
    <row r="3509" spans="1:26" hidden="1" x14ac:dyDescent="0.25">
      <c r="A3509" s="10" t="str">
        <f t="shared" si="54"/>
        <v>2016Northern Coast1-in-2July PeakPGE13</v>
      </c>
      <c r="B3509" s="10" t="s">
        <v>57</v>
      </c>
      <c r="C3509" s="10" t="s">
        <v>12</v>
      </c>
      <c r="D3509" s="10" t="s">
        <v>3</v>
      </c>
      <c r="E3509" s="10" t="s">
        <v>9</v>
      </c>
      <c r="F3509">
        <v>13</v>
      </c>
      <c r="G3509">
        <v>0.77728450298309326</v>
      </c>
      <c r="H3509">
        <v>0.77728450298309326</v>
      </c>
      <c r="I3509">
        <v>89.73681640625</v>
      </c>
      <c r="J3509">
        <v>0</v>
      </c>
      <c r="K3509">
        <v>9027</v>
      </c>
      <c r="L3509">
        <v>8666.2056207999995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 t="s">
        <v>38</v>
      </c>
      <c r="Z3509" s="3"/>
    </row>
    <row r="3510" spans="1:26" hidden="1" x14ac:dyDescent="0.25">
      <c r="A3510" s="10" t="str">
        <f t="shared" si="54"/>
        <v>2016Northern Coast1-in-10July PeakCAISO14</v>
      </c>
      <c r="B3510" s="10" t="s">
        <v>57</v>
      </c>
      <c r="C3510" s="10" t="s">
        <v>12</v>
      </c>
      <c r="D3510" s="10" t="s">
        <v>3</v>
      </c>
      <c r="E3510" s="10" t="s">
        <v>1</v>
      </c>
      <c r="F3510">
        <v>14</v>
      </c>
      <c r="G3510">
        <v>1.0955215692520142</v>
      </c>
      <c r="H3510">
        <v>0.86063706874847412</v>
      </c>
      <c r="I3510">
        <v>95.190589904785156</v>
      </c>
      <c r="J3510">
        <v>0.10273714363574982</v>
      </c>
      <c r="K3510">
        <v>9027</v>
      </c>
      <c r="L3510">
        <v>8666.2056207999995</v>
      </c>
      <c r="M3510">
        <v>0.23488453030586243</v>
      </c>
      <c r="N3510">
        <v>0.10321660339832306</v>
      </c>
      <c r="O3510">
        <v>0.18100917339324951</v>
      </c>
      <c r="P3510">
        <v>0.23488453030586243</v>
      </c>
      <c r="Q3510">
        <v>0.28875988721847534</v>
      </c>
      <c r="R3510">
        <v>0.3665524423122406</v>
      </c>
      <c r="S3510" t="s">
        <v>39</v>
      </c>
      <c r="Z3510" s="3"/>
    </row>
    <row r="3511" spans="1:26" hidden="1" x14ac:dyDescent="0.25">
      <c r="A3511" s="10" t="str">
        <f t="shared" si="54"/>
        <v>2016Northern Coast1-in-2July PeakCAISO14</v>
      </c>
      <c r="B3511" s="10" t="s">
        <v>57</v>
      </c>
      <c r="C3511" s="10" t="s">
        <v>12</v>
      </c>
      <c r="D3511" s="10" t="s">
        <v>3</v>
      </c>
      <c r="E3511" s="10" t="s">
        <v>9</v>
      </c>
      <c r="F3511">
        <v>14</v>
      </c>
      <c r="G3511">
        <v>0.84731477499008179</v>
      </c>
      <c r="H3511">
        <v>0.76311177015304565</v>
      </c>
      <c r="I3511">
        <v>84.283042907714844</v>
      </c>
      <c r="J3511">
        <v>0.10273714363574982</v>
      </c>
      <c r="K3511">
        <v>9027</v>
      </c>
      <c r="L3511">
        <v>8666.2056207999995</v>
      </c>
      <c r="M3511">
        <v>8.420301228761673E-2</v>
      </c>
      <c r="N3511">
        <v>-4.7464910894632339E-2</v>
      </c>
      <c r="O3511">
        <v>3.0327653512358665E-2</v>
      </c>
      <c r="P3511">
        <v>8.420301228761673E-2</v>
      </c>
      <c r="Q3511">
        <v>0.13807837665081024</v>
      </c>
      <c r="R3511">
        <v>0.2158709317445755</v>
      </c>
      <c r="S3511" t="s">
        <v>39</v>
      </c>
      <c r="Z3511" s="3"/>
    </row>
    <row r="3512" spans="1:26" hidden="1" x14ac:dyDescent="0.25">
      <c r="A3512" s="10" t="str">
        <f t="shared" si="54"/>
        <v>2016Northern Coast1-in-10July PeakPGE14</v>
      </c>
      <c r="B3512" s="10" t="s">
        <v>57</v>
      </c>
      <c r="C3512" s="10" t="s">
        <v>12</v>
      </c>
      <c r="D3512" s="10" t="s">
        <v>3</v>
      </c>
      <c r="E3512" s="10" t="s">
        <v>1</v>
      </c>
      <c r="F3512">
        <v>14</v>
      </c>
      <c r="G3512">
        <v>1.1674238443374634</v>
      </c>
      <c r="H3512">
        <v>0.89499753713607788</v>
      </c>
      <c r="I3512">
        <v>97.608978271484375</v>
      </c>
      <c r="J3512">
        <v>0.10273714363574982</v>
      </c>
      <c r="K3512">
        <v>9027</v>
      </c>
      <c r="L3512">
        <v>8666.2056207999995</v>
      </c>
      <c r="M3512">
        <v>0.2724263072013855</v>
      </c>
      <c r="N3512">
        <v>0.14075838029384613</v>
      </c>
      <c r="O3512">
        <v>0.21855095028877258</v>
      </c>
      <c r="P3512">
        <v>0.2724263072013855</v>
      </c>
      <c r="Q3512">
        <v>0.32630166411399841</v>
      </c>
      <c r="R3512">
        <v>0.40409421920776367</v>
      </c>
      <c r="S3512" t="s">
        <v>38</v>
      </c>
      <c r="Z3512" s="3"/>
    </row>
    <row r="3513" spans="1:26" hidden="1" x14ac:dyDescent="0.25">
      <c r="A3513" s="10" t="str">
        <f t="shared" si="54"/>
        <v>2016Northern Coast1-in-2July PeakPGE14</v>
      </c>
      <c r="B3513" s="10" t="s">
        <v>57</v>
      </c>
      <c r="C3513" s="10" t="s">
        <v>12</v>
      </c>
      <c r="D3513" s="10" t="s">
        <v>3</v>
      </c>
      <c r="E3513" s="10" t="s">
        <v>9</v>
      </c>
      <c r="F3513">
        <v>14</v>
      </c>
      <c r="G3513">
        <v>0.99533700942993164</v>
      </c>
      <c r="H3513">
        <v>0.80597549676895142</v>
      </c>
      <c r="I3513">
        <v>93.098129272460938</v>
      </c>
      <c r="J3513">
        <v>0.10273714363574982</v>
      </c>
      <c r="K3513">
        <v>9027</v>
      </c>
      <c r="L3513">
        <v>8666.2056207999995</v>
      </c>
      <c r="M3513">
        <v>0.18936152756214142</v>
      </c>
      <c r="N3513">
        <v>5.7693604379892349E-2</v>
      </c>
      <c r="O3513">
        <v>0.1354861706495285</v>
      </c>
      <c r="P3513">
        <v>0.18936152756214142</v>
      </c>
      <c r="Q3513">
        <v>0.24323688447475433</v>
      </c>
      <c r="R3513">
        <v>0.32102945446968079</v>
      </c>
      <c r="S3513" t="s">
        <v>38</v>
      </c>
      <c r="Z3513" s="3"/>
    </row>
    <row r="3514" spans="1:26" hidden="1" x14ac:dyDescent="0.25">
      <c r="A3514" s="10" t="str">
        <f t="shared" si="54"/>
        <v>2016Northern Coast1-in-10July PeakCAISO15</v>
      </c>
      <c r="B3514" s="10" t="s">
        <v>57</v>
      </c>
      <c r="C3514" s="10" t="s">
        <v>12</v>
      </c>
      <c r="D3514" s="10" t="s">
        <v>3</v>
      </c>
      <c r="E3514" s="10" t="s">
        <v>1</v>
      </c>
      <c r="F3514">
        <v>15</v>
      </c>
      <c r="G3514">
        <v>1.4077557325363159</v>
      </c>
      <c r="H3514">
        <v>1.0705465078353882</v>
      </c>
      <c r="I3514">
        <v>96.576438903808594</v>
      </c>
      <c r="J3514">
        <v>0.1230589896440506</v>
      </c>
      <c r="K3514">
        <v>9027</v>
      </c>
      <c r="L3514">
        <v>8666.2056207999995</v>
      </c>
      <c r="M3514">
        <v>0.33720922470092773</v>
      </c>
      <c r="N3514">
        <v>0.17949682474136353</v>
      </c>
      <c r="O3514">
        <v>0.27267709374427795</v>
      </c>
      <c r="P3514">
        <v>0.33720922470092773</v>
      </c>
      <c r="Q3514">
        <v>0.40174135565757751</v>
      </c>
      <c r="R3514">
        <v>0.49492162466049194</v>
      </c>
      <c r="S3514" t="s">
        <v>39</v>
      </c>
      <c r="Z3514" s="3"/>
    </row>
    <row r="3515" spans="1:26" hidden="1" x14ac:dyDescent="0.25">
      <c r="A3515" s="10" t="str">
        <f t="shared" si="54"/>
        <v>2016Northern Coast1-in-2July PeakCAISO15</v>
      </c>
      <c r="B3515" s="10" t="s">
        <v>57</v>
      </c>
      <c r="C3515" s="10" t="s">
        <v>12</v>
      </c>
      <c r="D3515" s="10" t="s">
        <v>3</v>
      </c>
      <c r="E3515" s="10" t="s">
        <v>9</v>
      </c>
      <c r="F3515">
        <v>15</v>
      </c>
      <c r="G3515">
        <v>1.0888077020645142</v>
      </c>
      <c r="H3515">
        <v>0.93781781196594238</v>
      </c>
      <c r="I3515">
        <v>85.850967407226563</v>
      </c>
      <c r="J3515">
        <v>0.1230589896440506</v>
      </c>
      <c r="K3515">
        <v>9027</v>
      </c>
      <c r="L3515">
        <v>8666.2056207999995</v>
      </c>
      <c r="M3515">
        <v>0.15098990499973297</v>
      </c>
      <c r="N3515">
        <v>-6.7224963568150997E-3</v>
      </c>
      <c r="O3515">
        <v>8.6457774043083191E-2</v>
      </c>
      <c r="P3515">
        <v>0.15098990499973297</v>
      </c>
      <c r="Q3515">
        <v>0.21552203595638275</v>
      </c>
      <c r="R3515">
        <v>0.30870231986045837</v>
      </c>
      <c r="S3515" t="s">
        <v>39</v>
      </c>
      <c r="Z3515" s="3"/>
    </row>
    <row r="3516" spans="1:26" hidden="1" x14ac:dyDescent="0.25">
      <c r="A3516" s="10" t="str">
        <f t="shared" si="54"/>
        <v>2016Northern Coast1-in-2July PeakPGE15</v>
      </c>
      <c r="B3516" s="10" t="s">
        <v>57</v>
      </c>
      <c r="C3516" s="10" t="s">
        <v>12</v>
      </c>
      <c r="D3516" s="10" t="s">
        <v>3</v>
      </c>
      <c r="E3516" s="10" t="s">
        <v>9</v>
      </c>
      <c r="F3516">
        <v>15</v>
      </c>
      <c r="G3516">
        <v>1.2790176868438721</v>
      </c>
      <c r="H3516">
        <v>0.99802613258361816</v>
      </c>
      <c r="I3516">
        <v>94.695762634277344</v>
      </c>
      <c r="J3516">
        <v>0.1230589896440506</v>
      </c>
      <c r="K3516">
        <v>9027</v>
      </c>
      <c r="L3516">
        <v>8666.2056207999995</v>
      </c>
      <c r="M3516">
        <v>0.28099158406257629</v>
      </c>
      <c r="N3516">
        <v>0.12327918410301208</v>
      </c>
      <c r="O3516">
        <v>0.21645945310592651</v>
      </c>
      <c r="P3516">
        <v>0.28099158406257629</v>
      </c>
      <c r="Q3516">
        <v>0.34552371501922607</v>
      </c>
      <c r="R3516">
        <v>0.4387039840221405</v>
      </c>
      <c r="S3516" t="s">
        <v>38</v>
      </c>
      <c r="Z3516" s="3"/>
    </row>
    <row r="3517" spans="1:26" hidden="1" x14ac:dyDescent="0.25">
      <c r="A3517" s="10" t="str">
        <f t="shared" si="54"/>
        <v>2016Northern Coast1-in-10July PeakPGE15</v>
      </c>
      <c r="B3517" s="10" t="s">
        <v>57</v>
      </c>
      <c r="C3517" s="10" t="s">
        <v>12</v>
      </c>
      <c r="D3517" s="10" t="s">
        <v>3</v>
      </c>
      <c r="E3517" s="10" t="s">
        <v>1</v>
      </c>
      <c r="F3517">
        <v>15</v>
      </c>
      <c r="G3517">
        <v>1.5001509189605713</v>
      </c>
      <c r="H3517">
        <v>1.1091140508651733</v>
      </c>
      <c r="I3517">
        <v>99.595291137695313</v>
      </c>
      <c r="J3517">
        <v>0.1230589896440506</v>
      </c>
      <c r="K3517">
        <v>9027</v>
      </c>
      <c r="L3517">
        <v>8666.2056207999995</v>
      </c>
      <c r="M3517">
        <v>0.39103689789772034</v>
      </c>
      <c r="N3517">
        <v>0.23332449793815613</v>
      </c>
      <c r="O3517">
        <v>0.32650476694107056</v>
      </c>
      <c r="P3517">
        <v>0.39103689789772034</v>
      </c>
      <c r="Q3517">
        <v>0.45556902885437012</v>
      </c>
      <c r="R3517">
        <v>0.54874932765960693</v>
      </c>
      <c r="S3517" t="s">
        <v>38</v>
      </c>
      <c r="Z3517" s="3"/>
    </row>
    <row r="3518" spans="1:26" hidden="1" x14ac:dyDescent="0.25">
      <c r="A3518" s="10" t="str">
        <f t="shared" si="54"/>
        <v>2016Northern Coast1-in-10July PeakCAISO16</v>
      </c>
      <c r="B3518" s="10" t="s">
        <v>57</v>
      </c>
      <c r="C3518" s="10" t="s">
        <v>12</v>
      </c>
      <c r="D3518" s="10" t="s">
        <v>3</v>
      </c>
      <c r="E3518" s="10" t="s">
        <v>1</v>
      </c>
      <c r="F3518">
        <v>16</v>
      </c>
      <c r="G3518">
        <v>1.7713683843612671</v>
      </c>
      <c r="H3518">
        <v>1.3015931844711304</v>
      </c>
      <c r="I3518">
        <v>96.674064636230469</v>
      </c>
      <c r="J3518">
        <v>0.15615223348140717</v>
      </c>
      <c r="K3518">
        <v>9027</v>
      </c>
      <c r="L3518">
        <v>8666.2056207999995</v>
      </c>
      <c r="M3518">
        <v>0.46977517008781433</v>
      </c>
      <c r="N3518">
        <v>0.26965045928955078</v>
      </c>
      <c r="O3518">
        <v>0.38788893818855286</v>
      </c>
      <c r="P3518">
        <v>0.46977517008781433</v>
      </c>
      <c r="Q3518">
        <v>0.55166137218475342</v>
      </c>
      <c r="R3518">
        <v>0.66989988088607788</v>
      </c>
      <c r="S3518" t="s">
        <v>39</v>
      </c>
      <c r="Z3518" s="3"/>
    </row>
    <row r="3519" spans="1:26" hidden="1" x14ac:dyDescent="0.25">
      <c r="A3519" s="10" t="str">
        <f t="shared" si="54"/>
        <v>2016Northern Coast1-in-2July PeakCAISO16</v>
      </c>
      <c r="B3519" s="10" t="s">
        <v>57</v>
      </c>
      <c r="C3519" s="10" t="s">
        <v>12</v>
      </c>
      <c r="D3519" s="10" t="s">
        <v>3</v>
      </c>
      <c r="E3519" s="10" t="s">
        <v>9</v>
      </c>
      <c r="F3519">
        <v>16</v>
      </c>
      <c r="G3519">
        <v>1.3700385093688965</v>
      </c>
      <c r="H3519">
        <v>1.1784892082214355</v>
      </c>
      <c r="I3519">
        <v>86.269363403320313</v>
      </c>
      <c r="J3519">
        <v>0.15615223348140717</v>
      </c>
      <c r="K3519">
        <v>9027</v>
      </c>
      <c r="L3519">
        <v>8666.2056207999995</v>
      </c>
      <c r="M3519">
        <v>0.19154928624629974</v>
      </c>
      <c r="N3519">
        <v>-8.5754161700606346E-3</v>
      </c>
      <c r="O3519">
        <v>0.10966305434703827</v>
      </c>
      <c r="P3519">
        <v>0.19154928624629974</v>
      </c>
      <c r="Q3519">
        <v>0.27343550324440002</v>
      </c>
      <c r="R3519">
        <v>0.3916739821434021</v>
      </c>
      <c r="S3519" t="s">
        <v>39</v>
      </c>
      <c r="Z3519" s="3"/>
    </row>
    <row r="3520" spans="1:26" hidden="1" x14ac:dyDescent="0.25">
      <c r="A3520" s="10" t="str">
        <f t="shared" si="54"/>
        <v>2016Northern Coast1-in-2July PeakPGE16</v>
      </c>
      <c r="B3520" s="10" t="s">
        <v>57</v>
      </c>
      <c r="C3520" s="10" t="s">
        <v>12</v>
      </c>
      <c r="D3520" s="10" t="s">
        <v>3</v>
      </c>
      <c r="E3520" s="10" t="s">
        <v>9</v>
      </c>
      <c r="F3520">
        <v>16</v>
      </c>
      <c r="G3520">
        <v>1.6093783378601074</v>
      </c>
      <c r="H3520">
        <v>1.1966092586517334</v>
      </c>
      <c r="I3520">
        <v>95.067924499511719</v>
      </c>
      <c r="J3520">
        <v>0.15615223348140717</v>
      </c>
      <c r="K3520">
        <v>9027</v>
      </c>
      <c r="L3520">
        <v>8666.2056207999995</v>
      </c>
      <c r="M3520">
        <v>0.41276907920837402</v>
      </c>
      <c r="N3520">
        <v>0.21264438331127167</v>
      </c>
      <c r="O3520">
        <v>0.33088284730911255</v>
      </c>
      <c r="P3520">
        <v>0.41276907920837402</v>
      </c>
      <c r="Q3520">
        <v>0.4946553111076355</v>
      </c>
      <c r="R3520">
        <v>0.61289376020431519</v>
      </c>
      <c r="S3520" t="s">
        <v>38</v>
      </c>
      <c r="Z3520" s="3"/>
    </row>
    <row r="3521" spans="1:26" hidden="1" x14ac:dyDescent="0.25">
      <c r="A3521" s="10" t="str">
        <f t="shared" si="54"/>
        <v>2016Northern Coast1-in-10July PeakPGE16</v>
      </c>
      <c r="B3521" s="10" t="s">
        <v>57</v>
      </c>
      <c r="C3521" s="10" t="s">
        <v>12</v>
      </c>
      <c r="D3521" s="10" t="s">
        <v>3</v>
      </c>
      <c r="E3521" s="10" t="s">
        <v>1</v>
      </c>
      <c r="F3521">
        <v>16</v>
      </c>
      <c r="G3521">
        <v>1.8876285552978516</v>
      </c>
      <c r="H3521">
        <v>1.3619353771209717</v>
      </c>
      <c r="I3521">
        <v>98.570762634277344</v>
      </c>
      <c r="J3521">
        <v>0.15615223348140717</v>
      </c>
      <c r="K3521">
        <v>9027</v>
      </c>
      <c r="L3521">
        <v>8666.2056207999995</v>
      </c>
      <c r="M3521">
        <v>0.52569311857223511</v>
      </c>
      <c r="N3521">
        <v>0.32556840777397156</v>
      </c>
      <c r="O3521">
        <v>0.44380688667297363</v>
      </c>
      <c r="P3521">
        <v>0.52569311857223511</v>
      </c>
      <c r="Q3521">
        <v>0.60757935047149658</v>
      </c>
      <c r="R3521">
        <v>0.72581779956817627</v>
      </c>
      <c r="S3521" t="s">
        <v>38</v>
      </c>
      <c r="Z3521" s="3"/>
    </row>
    <row r="3522" spans="1:26" hidden="1" x14ac:dyDescent="0.25">
      <c r="A3522" s="10" t="str">
        <f t="shared" ref="A3522:A3585" si="55">CONCATENATE(B3522,C3522,E3522,D3522,S3522,F3522)</f>
        <v>2016Northern Coast1-in-10July PeakCAISO17</v>
      </c>
      <c r="B3522" s="10" t="s">
        <v>57</v>
      </c>
      <c r="C3522" s="10" t="s">
        <v>12</v>
      </c>
      <c r="D3522" s="10" t="s">
        <v>3</v>
      </c>
      <c r="E3522" s="10" t="s">
        <v>1</v>
      </c>
      <c r="F3522">
        <v>17</v>
      </c>
      <c r="G3522">
        <v>2.1002335548400879</v>
      </c>
      <c r="H3522">
        <v>1.5923780202865601</v>
      </c>
      <c r="I3522">
        <v>95.192924499511719</v>
      </c>
      <c r="J3522">
        <v>0.16046801209449768</v>
      </c>
      <c r="K3522">
        <v>9027</v>
      </c>
      <c r="L3522">
        <v>8666.2056207999995</v>
      </c>
      <c r="M3522">
        <v>0.50785553455352783</v>
      </c>
      <c r="N3522">
        <v>0.30219972133636475</v>
      </c>
      <c r="O3522">
        <v>0.42370611429214478</v>
      </c>
      <c r="P3522">
        <v>0.50785553455352783</v>
      </c>
      <c r="Q3522">
        <v>0.59200495481491089</v>
      </c>
      <c r="R3522">
        <v>0.71351134777069092</v>
      </c>
      <c r="S3522" t="s">
        <v>39</v>
      </c>
      <c r="Z3522" s="3"/>
    </row>
    <row r="3523" spans="1:26" hidden="1" x14ac:dyDescent="0.25">
      <c r="A3523" s="10" t="str">
        <f t="shared" si="55"/>
        <v>2016Northern Coast1-in-2July PeakCAISO17</v>
      </c>
      <c r="B3523" s="10" t="s">
        <v>57</v>
      </c>
      <c r="C3523" s="10" t="s">
        <v>12</v>
      </c>
      <c r="D3523" s="10" t="s">
        <v>3</v>
      </c>
      <c r="E3523" s="10" t="s">
        <v>9</v>
      </c>
      <c r="F3523">
        <v>17</v>
      </c>
      <c r="G3523">
        <v>1.6243942975997925</v>
      </c>
      <c r="H3523">
        <v>1.3309152126312256</v>
      </c>
      <c r="I3523">
        <v>86.049064636230469</v>
      </c>
      <c r="J3523">
        <v>0.16046801209449768</v>
      </c>
      <c r="K3523">
        <v>9027</v>
      </c>
      <c r="L3523">
        <v>8666.2056207999995</v>
      </c>
      <c r="M3523">
        <v>0.29347902536392212</v>
      </c>
      <c r="N3523">
        <v>8.782321959733963E-2</v>
      </c>
      <c r="O3523">
        <v>0.20932960510253906</v>
      </c>
      <c r="P3523">
        <v>0.29347902536392212</v>
      </c>
      <c r="Q3523">
        <v>0.37762844562530518</v>
      </c>
      <c r="R3523">
        <v>0.49913483858108521</v>
      </c>
      <c r="S3523" t="s">
        <v>39</v>
      </c>
      <c r="Z3523" s="3"/>
    </row>
    <row r="3524" spans="1:26" hidden="1" x14ac:dyDescent="0.25">
      <c r="A3524" s="10" t="str">
        <f t="shared" si="55"/>
        <v>2016Northern Coast1-in-2July PeakPGE17</v>
      </c>
      <c r="B3524" s="10" t="s">
        <v>57</v>
      </c>
      <c r="C3524" s="10" t="s">
        <v>12</v>
      </c>
      <c r="D3524" s="10" t="s">
        <v>3</v>
      </c>
      <c r="E3524" s="10" t="s">
        <v>9</v>
      </c>
      <c r="F3524">
        <v>17</v>
      </c>
      <c r="G3524">
        <v>1.9081690311431885</v>
      </c>
      <c r="H3524">
        <v>1.4461948871612549</v>
      </c>
      <c r="I3524">
        <v>94.497161865234375</v>
      </c>
      <c r="J3524">
        <v>0.16046801209449768</v>
      </c>
      <c r="K3524">
        <v>9027</v>
      </c>
      <c r="L3524">
        <v>8666.2056207999995</v>
      </c>
      <c r="M3524">
        <v>0.46197408437728882</v>
      </c>
      <c r="N3524">
        <v>0.25631827116012573</v>
      </c>
      <c r="O3524">
        <v>0.37782466411590576</v>
      </c>
      <c r="P3524">
        <v>0.46197408437728882</v>
      </c>
      <c r="Q3524">
        <v>0.54612350463867188</v>
      </c>
      <c r="R3524">
        <v>0.6676298975944519</v>
      </c>
      <c r="S3524" t="s">
        <v>38</v>
      </c>
      <c r="Z3524" s="3"/>
    </row>
    <row r="3525" spans="1:26" hidden="1" x14ac:dyDescent="0.25">
      <c r="A3525" s="10" t="str">
        <f t="shared" si="55"/>
        <v>2016Northern Coast1-in-10July PeakPGE17</v>
      </c>
      <c r="B3525" s="10" t="s">
        <v>57</v>
      </c>
      <c r="C3525" s="10" t="s">
        <v>12</v>
      </c>
      <c r="D3525" s="10" t="s">
        <v>3</v>
      </c>
      <c r="E3525" s="10" t="s">
        <v>1</v>
      </c>
      <c r="F3525">
        <v>17</v>
      </c>
      <c r="G3525">
        <v>2.2380781173706055</v>
      </c>
      <c r="H3525">
        <v>1.6637263298034668</v>
      </c>
      <c r="I3525">
        <v>98.165550231933594</v>
      </c>
      <c r="J3525">
        <v>0.16046801209449768</v>
      </c>
      <c r="K3525">
        <v>9027</v>
      </c>
      <c r="L3525">
        <v>8666.2056207999995</v>
      </c>
      <c r="M3525">
        <v>0.57435184717178345</v>
      </c>
      <c r="N3525">
        <v>0.36869603395462036</v>
      </c>
      <c r="O3525">
        <v>0.49020242691040039</v>
      </c>
      <c r="P3525">
        <v>0.57435184717178345</v>
      </c>
      <c r="Q3525">
        <v>0.6585012674331665</v>
      </c>
      <c r="R3525">
        <v>0.78000766038894653</v>
      </c>
      <c r="S3525" t="s">
        <v>38</v>
      </c>
      <c r="Z3525" s="3"/>
    </row>
    <row r="3526" spans="1:26" hidden="1" x14ac:dyDescent="0.25">
      <c r="A3526" s="10" t="str">
        <f t="shared" si="55"/>
        <v>2016Northern Coast1-in-10July PeakCAISO18</v>
      </c>
      <c r="B3526" s="10" t="s">
        <v>57</v>
      </c>
      <c r="C3526" s="10" t="s">
        <v>12</v>
      </c>
      <c r="D3526" s="10" t="s">
        <v>3</v>
      </c>
      <c r="E3526" s="10" t="s">
        <v>1</v>
      </c>
      <c r="F3526">
        <v>18</v>
      </c>
      <c r="G3526">
        <v>2.2986354827880859</v>
      </c>
      <c r="H3526">
        <v>1.7999444007873535</v>
      </c>
      <c r="I3526">
        <v>93.969795227050781</v>
      </c>
      <c r="J3526">
        <v>0.13599415123462677</v>
      </c>
      <c r="K3526">
        <v>9027</v>
      </c>
      <c r="L3526">
        <v>8666.2056207999995</v>
      </c>
      <c r="M3526">
        <v>0.49869111180305481</v>
      </c>
      <c r="N3526">
        <v>0.32440102100372314</v>
      </c>
      <c r="O3526">
        <v>0.42737579345703125</v>
      </c>
      <c r="P3526">
        <v>0.49869111180305481</v>
      </c>
      <c r="Q3526">
        <v>0.57000643014907837</v>
      </c>
      <c r="R3526">
        <v>0.67298120260238647</v>
      </c>
      <c r="S3526" t="s">
        <v>39</v>
      </c>
      <c r="Z3526" s="3"/>
    </row>
    <row r="3527" spans="1:26" hidden="1" x14ac:dyDescent="0.25">
      <c r="A3527" s="10" t="str">
        <f t="shared" si="55"/>
        <v>2016Northern Coast1-in-2July PeakCAISO18</v>
      </c>
      <c r="B3527" s="10" t="s">
        <v>57</v>
      </c>
      <c r="C3527" s="10" t="s">
        <v>12</v>
      </c>
      <c r="D3527" s="10" t="s">
        <v>3</v>
      </c>
      <c r="E3527" s="10" t="s">
        <v>9</v>
      </c>
      <c r="F3527">
        <v>18</v>
      </c>
      <c r="G3527">
        <v>1.7778452634811401</v>
      </c>
      <c r="H3527">
        <v>1.5165075063705444</v>
      </c>
      <c r="I3527">
        <v>84.877838134765625</v>
      </c>
      <c r="J3527">
        <v>0.13599415123462677</v>
      </c>
      <c r="K3527">
        <v>9027</v>
      </c>
      <c r="L3527">
        <v>8666.2056207999995</v>
      </c>
      <c r="M3527">
        <v>0.26133772730827332</v>
      </c>
      <c r="N3527">
        <v>8.7047621607780457E-2</v>
      </c>
      <c r="O3527">
        <v>0.19002239406108856</v>
      </c>
      <c r="P3527">
        <v>0.26133772730827332</v>
      </c>
      <c r="Q3527">
        <v>0.33265304565429688</v>
      </c>
      <c r="R3527">
        <v>0.43562781810760498</v>
      </c>
      <c r="S3527" t="s">
        <v>39</v>
      </c>
      <c r="Z3527" s="3"/>
    </row>
    <row r="3528" spans="1:26" hidden="1" x14ac:dyDescent="0.25">
      <c r="A3528" s="10" t="str">
        <f t="shared" si="55"/>
        <v>2016Northern Coast1-in-2July PeakPGE18</v>
      </c>
      <c r="B3528" s="10" t="s">
        <v>57</v>
      </c>
      <c r="C3528" s="10" t="s">
        <v>12</v>
      </c>
      <c r="D3528" s="10" t="s">
        <v>3</v>
      </c>
      <c r="E3528" s="10" t="s">
        <v>9</v>
      </c>
      <c r="F3528">
        <v>18</v>
      </c>
      <c r="G3528">
        <v>2.0884273052215576</v>
      </c>
      <c r="H3528">
        <v>1.6337783336639404</v>
      </c>
      <c r="I3528">
        <v>92.942924499511719</v>
      </c>
      <c r="J3528">
        <v>0.13599415123462677</v>
      </c>
      <c r="K3528">
        <v>9027</v>
      </c>
      <c r="L3528">
        <v>8666.2056207999995</v>
      </c>
      <c r="M3528">
        <v>0.45464903116226196</v>
      </c>
      <c r="N3528">
        <v>0.2803589403629303</v>
      </c>
      <c r="O3528">
        <v>0.3833337128162384</v>
      </c>
      <c r="P3528">
        <v>0.45464903116226196</v>
      </c>
      <c r="Q3528">
        <v>0.52596437931060791</v>
      </c>
      <c r="R3528">
        <v>0.62893915176391602</v>
      </c>
      <c r="S3528" t="s">
        <v>38</v>
      </c>
      <c r="Z3528" s="3"/>
    </row>
    <row r="3529" spans="1:26" hidden="1" x14ac:dyDescent="0.25">
      <c r="A3529" s="10" t="str">
        <f t="shared" si="55"/>
        <v>2016Northern Coast1-in-10July PeakPGE18</v>
      </c>
      <c r="B3529" s="10" t="s">
        <v>57</v>
      </c>
      <c r="C3529" s="10" t="s">
        <v>12</v>
      </c>
      <c r="D3529" s="10" t="s">
        <v>3</v>
      </c>
      <c r="E3529" s="10" t="s">
        <v>1</v>
      </c>
      <c r="F3529">
        <v>18</v>
      </c>
      <c r="G3529">
        <v>2.4495017528533936</v>
      </c>
      <c r="H3529">
        <v>1.8802577257156372</v>
      </c>
      <c r="I3529">
        <v>96.695259094238281</v>
      </c>
      <c r="J3529">
        <v>0.13599415123462677</v>
      </c>
      <c r="K3529">
        <v>9027</v>
      </c>
      <c r="L3529">
        <v>8666.2056207999995</v>
      </c>
      <c r="M3529">
        <v>0.56924402713775635</v>
      </c>
      <c r="N3529">
        <v>0.39495393633842468</v>
      </c>
      <c r="O3529">
        <v>0.49792870879173279</v>
      </c>
      <c r="P3529">
        <v>0.56924402713775635</v>
      </c>
      <c r="Q3529">
        <v>0.64055937528610229</v>
      </c>
      <c r="R3529">
        <v>0.7435341477394104</v>
      </c>
      <c r="S3529" t="s">
        <v>38</v>
      </c>
      <c r="Z3529" s="3"/>
    </row>
    <row r="3530" spans="1:26" hidden="1" x14ac:dyDescent="0.25">
      <c r="A3530" s="10" t="str">
        <f t="shared" si="55"/>
        <v>2016Northern Coast1-in-10July PeakCAISO19</v>
      </c>
      <c r="B3530" s="10" t="s">
        <v>57</v>
      </c>
      <c r="C3530" s="10" t="s">
        <v>12</v>
      </c>
      <c r="D3530" s="10" t="s">
        <v>3</v>
      </c>
      <c r="E3530" s="10" t="s">
        <v>1</v>
      </c>
      <c r="F3530">
        <v>19</v>
      </c>
      <c r="G3530">
        <v>2.3117377758026123</v>
      </c>
      <c r="H3530">
        <v>2.5269672870635986</v>
      </c>
      <c r="I3530">
        <v>90.341957092285156</v>
      </c>
      <c r="J3530">
        <v>0.11742977052927017</v>
      </c>
      <c r="K3530">
        <v>9027</v>
      </c>
      <c r="L3530">
        <v>8666.2056207999995</v>
      </c>
      <c r="M3530">
        <v>-0.2152295708656311</v>
      </c>
      <c r="N3530">
        <v>-0.36572757363319397</v>
      </c>
      <c r="O3530">
        <v>-0.27680975198745728</v>
      </c>
      <c r="P3530">
        <v>-0.2152295708656311</v>
      </c>
      <c r="Q3530">
        <v>-0.15364940464496613</v>
      </c>
      <c r="R3530">
        <v>-6.4731575548648834E-2</v>
      </c>
      <c r="S3530" t="s">
        <v>39</v>
      </c>
      <c r="Z3530" s="3"/>
    </row>
    <row r="3531" spans="1:26" hidden="1" x14ac:dyDescent="0.25">
      <c r="A3531" s="10" t="str">
        <f t="shared" si="55"/>
        <v>2016Northern Coast1-in-2July PeakCAISO19</v>
      </c>
      <c r="B3531" s="10" t="s">
        <v>57</v>
      </c>
      <c r="C3531" s="10" t="s">
        <v>12</v>
      </c>
      <c r="D3531" s="10" t="s">
        <v>3</v>
      </c>
      <c r="E3531" s="10" t="s">
        <v>9</v>
      </c>
      <c r="F3531">
        <v>19</v>
      </c>
      <c r="G3531">
        <v>1.7879791259765625</v>
      </c>
      <c r="H3531">
        <v>1.9795541763305664</v>
      </c>
      <c r="I3531">
        <v>83.296226501464844</v>
      </c>
      <c r="J3531">
        <v>0.11742977052927017</v>
      </c>
      <c r="K3531">
        <v>9027</v>
      </c>
      <c r="L3531">
        <v>8666.2056207999995</v>
      </c>
      <c r="M3531">
        <v>-0.19157505035400391</v>
      </c>
      <c r="N3531">
        <v>-0.34207305312156677</v>
      </c>
      <c r="O3531">
        <v>-0.25315523147583008</v>
      </c>
      <c r="P3531">
        <v>-0.19157505035400391</v>
      </c>
      <c r="Q3531">
        <v>-0.12999488413333893</v>
      </c>
      <c r="R3531">
        <v>-4.1077055037021637E-2</v>
      </c>
      <c r="S3531" t="s">
        <v>39</v>
      </c>
      <c r="Z3531" s="3"/>
    </row>
    <row r="3532" spans="1:26" hidden="1" x14ac:dyDescent="0.25">
      <c r="A3532" s="10" t="str">
        <f t="shared" si="55"/>
        <v>2016Northern Coast1-in-2July PeakPGE19</v>
      </c>
      <c r="B3532" s="10" t="s">
        <v>57</v>
      </c>
      <c r="C3532" s="10" t="s">
        <v>12</v>
      </c>
      <c r="D3532" s="10" t="s">
        <v>3</v>
      </c>
      <c r="E3532" s="10" t="s">
        <v>9</v>
      </c>
      <c r="F3532">
        <v>19</v>
      </c>
      <c r="G3532">
        <v>2.1003315448760986</v>
      </c>
      <c r="H3532">
        <v>2.303168773651123</v>
      </c>
      <c r="I3532">
        <v>89.157546997070313</v>
      </c>
      <c r="J3532">
        <v>0.11742977052927017</v>
      </c>
      <c r="K3532">
        <v>9027</v>
      </c>
      <c r="L3532">
        <v>8666.2056207999995</v>
      </c>
      <c r="M3532">
        <v>-0.20283722877502441</v>
      </c>
      <c r="N3532">
        <v>-0.35333523154258728</v>
      </c>
      <c r="O3532">
        <v>-0.26441740989685059</v>
      </c>
      <c r="P3532">
        <v>-0.20283722877502441</v>
      </c>
      <c r="Q3532">
        <v>-0.14125706255435944</v>
      </c>
      <c r="R3532">
        <v>-5.2339233458042145E-2</v>
      </c>
      <c r="S3532" t="s">
        <v>38</v>
      </c>
      <c r="Z3532" s="3"/>
    </row>
    <row r="3533" spans="1:26" hidden="1" x14ac:dyDescent="0.25">
      <c r="A3533" s="10" t="str">
        <f t="shared" si="55"/>
        <v>2016Northern Coast1-in-10July PeakPGE19</v>
      </c>
      <c r="B3533" s="10" t="s">
        <v>57</v>
      </c>
      <c r="C3533" s="10" t="s">
        <v>12</v>
      </c>
      <c r="D3533" s="10" t="s">
        <v>3</v>
      </c>
      <c r="E3533" s="10" t="s">
        <v>1</v>
      </c>
      <c r="F3533">
        <v>19</v>
      </c>
      <c r="G3533">
        <v>2.4634640216827393</v>
      </c>
      <c r="H3533">
        <v>2.6855731010437012</v>
      </c>
      <c r="I3533">
        <v>92.385345458984375</v>
      </c>
      <c r="J3533">
        <v>0.11742977052927017</v>
      </c>
      <c r="K3533">
        <v>9027</v>
      </c>
      <c r="L3533">
        <v>8666.2056207999995</v>
      </c>
      <c r="M3533">
        <v>-0.22210896015167236</v>
      </c>
      <c r="N3533">
        <v>-0.37260696291923523</v>
      </c>
      <c r="O3533">
        <v>-0.28368914127349854</v>
      </c>
      <c r="P3533">
        <v>-0.22210896015167236</v>
      </c>
      <c r="Q3533">
        <v>-0.16052879393100739</v>
      </c>
      <c r="R3533">
        <v>-7.1610964834690094E-2</v>
      </c>
      <c r="S3533" t="s">
        <v>38</v>
      </c>
      <c r="Z3533" s="3"/>
    </row>
    <row r="3534" spans="1:26" hidden="1" x14ac:dyDescent="0.25">
      <c r="A3534" s="10" t="str">
        <f t="shared" si="55"/>
        <v>2016Northern Coast1-in-2July PeakCAISO20</v>
      </c>
      <c r="B3534" s="10" t="s">
        <v>57</v>
      </c>
      <c r="C3534" s="10" t="s">
        <v>12</v>
      </c>
      <c r="D3534" s="10" t="s">
        <v>3</v>
      </c>
      <c r="E3534" s="10" t="s">
        <v>9</v>
      </c>
      <c r="F3534">
        <v>20</v>
      </c>
      <c r="G3534">
        <v>1.6277843713760376</v>
      </c>
      <c r="H3534">
        <v>1.7802935838699341</v>
      </c>
      <c r="I3534">
        <v>78.396697998046875</v>
      </c>
      <c r="J3534">
        <v>7.6294809579849243E-2</v>
      </c>
      <c r="K3534">
        <v>9027</v>
      </c>
      <c r="L3534">
        <v>8666.2056207999995</v>
      </c>
      <c r="M3534">
        <v>-0.15250925719738007</v>
      </c>
      <c r="N3534">
        <v>-0.2502886950969696</v>
      </c>
      <c r="O3534">
        <v>-0.19251824915409088</v>
      </c>
      <c r="P3534">
        <v>-0.15250925719738007</v>
      </c>
      <c r="Q3534">
        <v>-0.11250025779008865</v>
      </c>
      <c r="R3534">
        <v>-5.4729830473661423E-2</v>
      </c>
      <c r="S3534" t="s">
        <v>39</v>
      </c>
      <c r="Z3534" s="3"/>
    </row>
    <row r="3535" spans="1:26" hidden="1" x14ac:dyDescent="0.25">
      <c r="A3535" s="10" t="str">
        <f t="shared" si="55"/>
        <v>2016Northern Coast1-in-10July PeakCAISO20</v>
      </c>
      <c r="B3535" s="10" t="s">
        <v>57</v>
      </c>
      <c r="C3535" s="10" t="s">
        <v>12</v>
      </c>
      <c r="D3535" s="10" t="s">
        <v>3</v>
      </c>
      <c r="E3535" s="10" t="s">
        <v>1</v>
      </c>
      <c r="F3535">
        <v>20</v>
      </c>
      <c r="G3535">
        <v>2.104616641998291</v>
      </c>
      <c r="H3535">
        <v>2.3373138904571533</v>
      </c>
      <c r="I3535">
        <v>84.703269958496094</v>
      </c>
      <c r="J3535">
        <v>7.6294809579849243E-2</v>
      </c>
      <c r="K3535">
        <v>9027</v>
      </c>
      <c r="L3535">
        <v>8666.2056207999995</v>
      </c>
      <c r="M3535">
        <v>-0.23269729316234589</v>
      </c>
      <c r="N3535">
        <v>-0.33047673106193542</v>
      </c>
      <c r="O3535">
        <v>-0.2727063000202179</v>
      </c>
      <c r="P3535">
        <v>-0.23269729316234589</v>
      </c>
      <c r="Q3535">
        <v>-0.19268830120563507</v>
      </c>
      <c r="R3535">
        <v>-0.13491787016391754</v>
      </c>
      <c r="S3535" t="s">
        <v>39</v>
      </c>
      <c r="Z3535" s="3"/>
    </row>
    <row r="3536" spans="1:26" hidden="1" x14ac:dyDescent="0.25">
      <c r="A3536" s="10" t="str">
        <f t="shared" si="55"/>
        <v>2016Northern Coast1-in-2July PeakPGE20</v>
      </c>
      <c r="B3536" s="10" t="s">
        <v>57</v>
      </c>
      <c r="C3536" s="10" t="s">
        <v>12</v>
      </c>
      <c r="D3536" s="10" t="s">
        <v>3</v>
      </c>
      <c r="E3536" s="10" t="s">
        <v>9</v>
      </c>
      <c r="F3536">
        <v>20</v>
      </c>
      <c r="G3536">
        <v>1.9121513366699219</v>
      </c>
      <c r="H3536">
        <v>2.1140010356903076</v>
      </c>
      <c r="I3536">
        <v>83.385848999023438</v>
      </c>
      <c r="J3536">
        <v>7.6294809579849243E-2</v>
      </c>
      <c r="K3536">
        <v>9027</v>
      </c>
      <c r="L3536">
        <v>8666.2056207999995</v>
      </c>
      <c r="M3536">
        <v>-0.20184965431690216</v>
      </c>
      <c r="N3536">
        <v>-0.2996290922164917</v>
      </c>
      <c r="O3536">
        <v>-0.24185864627361298</v>
      </c>
      <c r="P3536">
        <v>-0.20184965431690216</v>
      </c>
      <c r="Q3536">
        <v>-0.16184066236019135</v>
      </c>
      <c r="R3536">
        <v>-0.10407022386789322</v>
      </c>
      <c r="S3536" t="s">
        <v>38</v>
      </c>
      <c r="Z3536" s="3"/>
    </row>
    <row r="3537" spans="1:26" hidden="1" x14ac:dyDescent="0.25">
      <c r="A3537" s="10" t="str">
        <f t="shared" si="55"/>
        <v>2016Northern Coast1-in-10July PeakPGE20</v>
      </c>
      <c r="B3537" s="10" t="s">
        <v>57</v>
      </c>
      <c r="C3537" s="10" t="s">
        <v>12</v>
      </c>
      <c r="D3537" s="10" t="s">
        <v>3</v>
      </c>
      <c r="E3537" s="10" t="s">
        <v>1</v>
      </c>
      <c r="F3537">
        <v>20</v>
      </c>
      <c r="G3537">
        <v>2.2427489757537842</v>
      </c>
      <c r="H3537">
        <v>2.4984724521636963</v>
      </c>
      <c r="I3537">
        <v>87.328269958496094</v>
      </c>
      <c r="J3537">
        <v>7.6294809579849243E-2</v>
      </c>
      <c r="K3537">
        <v>9027</v>
      </c>
      <c r="L3537">
        <v>8666.2056207999995</v>
      </c>
      <c r="M3537">
        <v>-0.25572338700294495</v>
      </c>
      <c r="N3537">
        <v>-0.35350281000137329</v>
      </c>
      <c r="O3537">
        <v>-0.29573237895965576</v>
      </c>
      <c r="P3537">
        <v>-0.25572338700294495</v>
      </c>
      <c r="Q3537">
        <v>-0.21571439504623413</v>
      </c>
      <c r="R3537">
        <v>-0.1579439640045166</v>
      </c>
      <c r="S3537" t="s">
        <v>38</v>
      </c>
      <c r="Z3537" s="3"/>
    </row>
    <row r="3538" spans="1:26" hidden="1" x14ac:dyDescent="0.25">
      <c r="A3538" s="10" t="str">
        <f t="shared" si="55"/>
        <v>2016Northern Coast1-in-2July PeakCAISO21</v>
      </c>
      <c r="B3538" s="10" t="s">
        <v>57</v>
      </c>
      <c r="C3538" s="10" t="s">
        <v>12</v>
      </c>
      <c r="D3538" s="10" t="s">
        <v>3</v>
      </c>
      <c r="E3538" s="10" t="s">
        <v>9</v>
      </c>
      <c r="F3538">
        <v>21</v>
      </c>
      <c r="G3538">
        <v>1.4140607118606567</v>
      </c>
      <c r="H3538">
        <v>1.4824972152709961</v>
      </c>
      <c r="I3538">
        <v>72.0245361328125</v>
      </c>
      <c r="J3538">
        <v>7.6630406081676483E-2</v>
      </c>
      <c r="K3538">
        <v>9027</v>
      </c>
      <c r="L3538">
        <v>8666.2056207999995</v>
      </c>
      <c r="M3538">
        <v>-6.8436451256275177E-2</v>
      </c>
      <c r="N3538">
        <v>-0.16664597392082214</v>
      </c>
      <c r="O3538">
        <v>-0.10862143337726593</v>
      </c>
      <c r="P3538">
        <v>-6.8436451256275177E-2</v>
      </c>
      <c r="Q3538">
        <v>-2.8251465409994125E-2</v>
      </c>
      <c r="R3538">
        <v>2.9773076996207237E-2</v>
      </c>
      <c r="S3538" t="s">
        <v>39</v>
      </c>
      <c r="Z3538" s="3"/>
    </row>
    <row r="3539" spans="1:26" hidden="1" x14ac:dyDescent="0.25">
      <c r="A3539" s="10" t="str">
        <f t="shared" si="55"/>
        <v>2016Northern Coast1-in-10July PeakCAISO21</v>
      </c>
      <c r="B3539" s="10" t="s">
        <v>57</v>
      </c>
      <c r="C3539" s="10" t="s">
        <v>12</v>
      </c>
      <c r="D3539" s="10" t="s">
        <v>3</v>
      </c>
      <c r="E3539" s="10" t="s">
        <v>1</v>
      </c>
      <c r="F3539">
        <v>21</v>
      </c>
      <c r="G3539">
        <v>1.8282862901687622</v>
      </c>
      <c r="H3539">
        <v>1.9691563844680786</v>
      </c>
      <c r="I3539">
        <v>77.499496459960937</v>
      </c>
      <c r="J3539">
        <v>7.6630406081676483E-2</v>
      </c>
      <c r="K3539">
        <v>9027</v>
      </c>
      <c r="L3539">
        <v>8666.2056207999995</v>
      </c>
      <c r="M3539">
        <v>-0.14087006449699402</v>
      </c>
      <c r="N3539">
        <v>-0.23907959461212158</v>
      </c>
      <c r="O3539">
        <v>-0.18105505406856537</v>
      </c>
      <c r="P3539">
        <v>-0.14087006449699402</v>
      </c>
      <c r="Q3539">
        <v>-0.10068508237600327</v>
      </c>
      <c r="R3539">
        <v>-4.2660534381866455E-2</v>
      </c>
      <c r="S3539" t="s">
        <v>39</v>
      </c>
      <c r="Z3539" s="3"/>
    </row>
    <row r="3540" spans="1:26" hidden="1" x14ac:dyDescent="0.25">
      <c r="A3540" s="10" t="str">
        <f t="shared" si="55"/>
        <v>2016Northern Coast1-in-2July PeakPGE21</v>
      </c>
      <c r="B3540" s="10" t="s">
        <v>57</v>
      </c>
      <c r="C3540" s="10" t="s">
        <v>12</v>
      </c>
      <c r="D3540" s="10" t="s">
        <v>3</v>
      </c>
      <c r="E3540" s="10" t="s">
        <v>9</v>
      </c>
      <c r="F3540">
        <v>21</v>
      </c>
      <c r="G3540">
        <v>1.6610910892486572</v>
      </c>
      <c r="H3540">
        <v>1.7734754085540771</v>
      </c>
      <c r="I3540">
        <v>75.796226501464844</v>
      </c>
      <c r="J3540">
        <v>7.6630406081676483E-2</v>
      </c>
      <c r="K3540">
        <v>9027</v>
      </c>
      <c r="L3540">
        <v>8666.2056207999995</v>
      </c>
      <c r="M3540">
        <v>-0.11238427460193634</v>
      </c>
      <c r="N3540">
        <v>-0.2105938047170639</v>
      </c>
      <c r="O3540">
        <v>-0.15256926417350769</v>
      </c>
      <c r="P3540">
        <v>-0.11238427460193634</v>
      </c>
      <c r="Q3540">
        <v>-7.2199292480945587E-2</v>
      </c>
      <c r="R3540">
        <v>-1.4174746349453926E-2</v>
      </c>
      <c r="S3540" t="s">
        <v>38</v>
      </c>
      <c r="Z3540" s="3"/>
    </row>
    <row r="3541" spans="1:26" hidden="1" x14ac:dyDescent="0.25">
      <c r="A3541" s="10" t="str">
        <f t="shared" si="55"/>
        <v>2016Northern Coast1-in-10July PeakPGE21</v>
      </c>
      <c r="B3541" s="10" t="s">
        <v>57</v>
      </c>
      <c r="C3541" s="10" t="s">
        <v>12</v>
      </c>
      <c r="D3541" s="10" t="s">
        <v>3</v>
      </c>
      <c r="E3541" s="10" t="s">
        <v>1</v>
      </c>
      <c r="F3541">
        <v>21</v>
      </c>
      <c r="G3541">
        <v>1.9482821226119995</v>
      </c>
      <c r="H3541">
        <v>2.1070001125335693</v>
      </c>
      <c r="I3541">
        <v>80.358474731445313</v>
      </c>
      <c r="J3541">
        <v>7.6630406081676483E-2</v>
      </c>
      <c r="K3541">
        <v>9027</v>
      </c>
      <c r="L3541">
        <v>8666.2056207999995</v>
      </c>
      <c r="M3541">
        <v>-0.15871803462505341</v>
      </c>
      <c r="N3541">
        <v>-0.25692754983901978</v>
      </c>
      <c r="O3541">
        <v>-0.19890302419662476</v>
      </c>
      <c r="P3541">
        <v>-0.15871803462505341</v>
      </c>
      <c r="Q3541">
        <v>-0.11853305250406265</v>
      </c>
      <c r="R3541">
        <v>-6.0508504509925842E-2</v>
      </c>
      <c r="S3541" t="s">
        <v>38</v>
      </c>
      <c r="Z3541" s="3"/>
    </row>
    <row r="3542" spans="1:26" hidden="1" x14ac:dyDescent="0.25">
      <c r="A3542" s="10" t="str">
        <f t="shared" si="55"/>
        <v>2016Northern Coast1-in-2July PeakCAISO22</v>
      </c>
      <c r="B3542" s="10" t="s">
        <v>57</v>
      </c>
      <c r="C3542" s="10" t="s">
        <v>12</v>
      </c>
      <c r="D3542" s="10" t="s">
        <v>3</v>
      </c>
      <c r="E3542" s="10" t="s">
        <v>9</v>
      </c>
      <c r="F3542">
        <v>22</v>
      </c>
      <c r="G3542">
        <v>1.1783993244171143</v>
      </c>
      <c r="H3542">
        <v>1.1914316415786743</v>
      </c>
      <c r="I3542">
        <v>68.070762634277344</v>
      </c>
      <c r="J3542">
        <v>6.3674606382846832E-2</v>
      </c>
      <c r="K3542">
        <v>9027</v>
      </c>
      <c r="L3542">
        <v>8666.2056207999995</v>
      </c>
      <c r="M3542">
        <v>-1.3032290153205395E-2</v>
      </c>
      <c r="N3542">
        <v>-9.4637662172317505E-2</v>
      </c>
      <c r="O3542">
        <v>-4.6423252671957016E-2</v>
      </c>
      <c r="P3542">
        <v>-1.3032290153205395E-2</v>
      </c>
      <c r="Q3542">
        <v>2.0358674228191376E-2</v>
      </c>
      <c r="R3542">
        <v>6.8573087453842163E-2</v>
      </c>
      <c r="S3542" t="s">
        <v>39</v>
      </c>
      <c r="Z3542" s="3"/>
    </row>
    <row r="3543" spans="1:26" hidden="1" x14ac:dyDescent="0.25">
      <c r="A3543" s="10" t="str">
        <f t="shared" si="55"/>
        <v>2016Northern Coast1-in-10July PeakCAISO22</v>
      </c>
      <c r="B3543" s="10" t="s">
        <v>57</v>
      </c>
      <c r="C3543" s="10" t="s">
        <v>12</v>
      </c>
      <c r="D3543" s="10" t="s">
        <v>3</v>
      </c>
      <c r="E3543" s="10" t="s">
        <v>1</v>
      </c>
      <c r="F3543">
        <v>22</v>
      </c>
      <c r="G3543">
        <v>1.5235918760299683</v>
      </c>
      <c r="H3543">
        <v>1.6078495979309082</v>
      </c>
      <c r="I3543">
        <v>72.474967956542969</v>
      </c>
      <c r="J3543">
        <v>6.3674606382846832E-2</v>
      </c>
      <c r="K3543">
        <v>9027</v>
      </c>
      <c r="L3543">
        <v>8666.2056207999995</v>
      </c>
      <c r="M3543">
        <v>-8.4257751703262329E-2</v>
      </c>
      <c r="N3543">
        <v>-0.16586312651634216</v>
      </c>
      <c r="O3543">
        <v>-0.11764871329069138</v>
      </c>
      <c r="P3543">
        <v>-8.4257751703262329E-2</v>
      </c>
      <c r="Q3543">
        <v>-5.0866786390542984E-2</v>
      </c>
      <c r="R3543">
        <v>-2.6523761916905642E-3</v>
      </c>
      <c r="S3543" t="s">
        <v>39</v>
      </c>
      <c r="Z3543" s="3"/>
    </row>
    <row r="3544" spans="1:26" hidden="1" x14ac:dyDescent="0.25">
      <c r="A3544" s="10" t="str">
        <f t="shared" si="55"/>
        <v>2016Northern Coast1-in-10July PeakPGE22</v>
      </c>
      <c r="B3544" s="10" t="s">
        <v>57</v>
      </c>
      <c r="C3544" s="10" t="s">
        <v>12</v>
      </c>
      <c r="D3544" s="10" t="s">
        <v>3</v>
      </c>
      <c r="E3544" s="10" t="s">
        <v>1</v>
      </c>
      <c r="F3544">
        <v>22</v>
      </c>
      <c r="G3544">
        <v>1.6235897541046143</v>
      </c>
      <c r="H3544">
        <v>1.7248979806900024</v>
      </c>
      <c r="I3544">
        <v>74.836784362792969</v>
      </c>
      <c r="J3544">
        <v>6.3674606382846832E-2</v>
      </c>
      <c r="K3544">
        <v>9027</v>
      </c>
      <c r="L3544">
        <v>8666.2056207999995</v>
      </c>
      <c r="M3544">
        <v>-0.10130824893712997</v>
      </c>
      <c r="N3544">
        <v>-0.18291363120079041</v>
      </c>
      <c r="O3544">
        <v>-0.13469921052455902</v>
      </c>
      <c r="P3544">
        <v>-0.10130824893712997</v>
      </c>
      <c r="Q3544">
        <v>-6.7917287349700928E-2</v>
      </c>
      <c r="R3544">
        <v>-1.970287412405014E-2</v>
      </c>
      <c r="S3544" t="s">
        <v>38</v>
      </c>
      <c r="Z3544" s="3"/>
    </row>
    <row r="3545" spans="1:26" hidden="1" x14ac:dyDescent="0.25">
      <c r="A3545" s="10" t="str">
        <f t="shared" si="55"/>
        <v>2016Northern Coast1-in-2July PeakPGE22</v>
      </c>
      <c r="B3545" s="10" t="s">
        <v>57</v>
      </c>
      <c r="C3545" s="10" t="s">
        <v>12</v>
      </c>
      <c r="D3545" s="10" t="s">
        <v>3</v>
      </c>
      <c r="E3545" s="10" t="s">
        <v>9</v>
      </c>
      <c r="F3545">
        <v>22</v>
      </c>
      <c r="G3545">
        <v>1.3842606544494629</v>
      </c>
      <c r="H3545">
        <v>1.445023775100708</v>
      </c>
      <c r="I3545">
        <v>69.736312866210937</v>
      </c>
      <c r="J3545">
        <v>6.3674606382846832E-2</v>
      </c>
      <c r="K3545">
        <v>9027</v>
      </c>
      <c r="L3545">
        <v>8666.2056207999995</v>
      </c>
      <c r="M3545">
        <v>-6.0763135552406311E-2</v>
      </c>
      <c r="N3545">
        <v>-0.14236851036548615</v>
      </c>
      <c r="O3545">
        <v>-9.4154097139835358E-2</v>
      </c>
      <c r="P3545">
        <v>-6.0763135552406311E-2</v>
      </c>
      <c r="Q3545">
        <v>-2.7372172102332115E-2</v>
      </c>
      <c r="R3545">
        <v>2.0842239260673523E-2</v>
      </c>
      <c r="S3545" t="s">
        <v>38</v>
      </c>
      <c r="Z3545" s="3"/>
    </row>
    <row r="3546" spans="1:26" hidden="1" x14ac:dyDescent="0.25">
      <c r="A3546" s="10" t="str">
        <f t="shared" si="55"/>
        <v>2016Northern Coast1-in-10July PeakCAISO23</v>
      </c>
      <c r="B3546" s="10" t="s">
        <v>57</v>
      </c>
      <c r="C3546" s="10" t="s">
        <v>12</v>
      </c>
      <c r="D3546" s="10" t="s">
        <v>3</v>
      </c>
      <c r="E3546" s="10" t="s">
        <v>1</v>
      </c>
      <c r="F3546">
        <v>23</v>
      </c>
      <c r="G3546">
        <v>1.1854116916656494</v>
      </c>
      <c r="H3546">
        <v>1.2423372268676758</v>
      </c>
      <c r="I3546">
        <v>68.695259094238281</v>
      </c>
      <c r="J3546">
        <v>5.8387260884046555E-2</v>
      </c>
      <c r="K3546">
        <v>9027</v>
      </c>
      <c r="L3546">
        <v>8666.2056207999995</v>
      </c>
      <c r="M3546">
        <v>-5.6925594806671143E-2</v>
      </c>
      <c r="N3546">
        <v>-0.13175471127033234</v>
      </c>
      <c r="O3546">
        <v>-8.7543874979019165E-2</v>
      </c>
      <c r="P3546">
        <v>-5.6925594806671143E-2</v>
      </c>
      <c r="Q3546">
        <v>-2.630731463432312E-2</v>
      </c>
      <c r="R3546">
        <v>1.7903517931699753E-2</v>
      </c>
      <c r="S3546" t="s">
        <v>39</v>
      </c>
      <c r="Z3546" s="3"/>
    </row>
    <row r="3547" spans="1:26" hidden="1" x14ac:dyDescent="0.25">
      <c r="A3547" s="10" t="str">
        <f t="shared" si="55"/>
        <v>2016Northern Coast1-in-2July PeakCAISO23</v>
      </c>
      <c r="B3547" s="10" t="s">
        <v>57</v>
      </c>
      <c r="C3547" s="10" t="s">
        <v>12</v>
      </c>
      <c r="D3547" s="10" t="s">
        <v>3</v>
      </c>
      <c r="E3547" s="10" t="s">
        <v>9</v>
      </c>
      <c r="F3547">
        <v>23</v>
      </c>
      <c r="G3547">
        <v>0.91683894395828247</v>
      </c>
      <c r="H3547">
        <v>0.92780375480651855</v>
      </c>
      <c r="I3547">
        <v>66.25</v>
      </c>
      <c r="J3547">
        <v>5.8387260884046555E-2</v>
      </c>
      <c r="K3547">
        <v>9027</v>
      </c>
      <c r="L3547">
        <v>8666.2056207999995</v>
      </c>
      <c r="M3547">
        <v>-1.0964821092784405E-2</v>
      </c>
      <c r="N3547">
        <v>-8.5793934762477875E-2</v>
      </c>
      <c r="O3547">
        <v>-4.1583102196455002E-2</v>
      </c>
      <c r="P3547">
        <v>-1.0964821092784405E-2</v>
      </c>
      <c r="Q3547">
        <v>1.9653458148241043E-2</v>
      </c>
      <c r="R3547">
        <v>6.3864290714263916E-2</v>
      </c>
      <c r="S3547" t="s">
        <v>39</v>
      </c>
      <c r="Z3547" s="3"/>
    </row>
    <row r="3548" spans="1:26" hidden="1" x14ac:dyDescent="0.25">
      <c r="A3548" s="10" t="str">
        <f t="shared" si="55"/>
        <v>2016Northern Coast1-in-10July PeakPGE23</v>
      </c>
      <c r="B3548" s="10" t="s">
        <v>57</v>
      </c>
      <c r="C3548" s="10" t="s">
        <v>12</v>
      </c>
      <c r="D3548" s="10" t="s">
        <v>3</v>
      </c>
      <c r="E3548" s="10" t="s">
        <v>1</v>
      </c>
      <c r="F3548">
        <v>23</v>
      </c>
      <c r="G3548">
        <v>1.2632137537002563</v>
      </c>
      <c r="H3548">
        <v>1.3313621282577515</v>
      </c>
      <c r="I3548">
        <v>71.108474731445313</v>
      </c>
      <c r="J3548">
        <v>5.8387260884046555E-2</v>
      </c>
      <c r="K3548">
        <v>9027</v>
      </c>
      <c r="L3548">
        <v>8666.2056207999995</v>
      </c>
      <c r="M3548">
        <v>-6.8148382008075714E-2</v>
      </c>
      <c r="N3548">
        <v>-0.14297749102115631</v>
      </c>
      <c r="O3548">
        <v>-9.8766662180423737E-2</v>
      </c>
      <c r="P3548">
        <v>-6.8148382008075714E-2</v>
      </c>
      <c r="Q3548">
        <v>-3.7530101835727692E-2</v>
      </c>
      <c r="R3548">
        <v>6.6807316616177559E-3</v>
      </c>
      <c r="S3548" t="s">
        <v>38</v>
      </c>
      <c r="Z3548" s="3"/>
    </row>
    <row r="3549" spans="1:26" hidden="1" x14ac:dyDescent="0.25">
      <c r="A3549" s="10" t="str">
        <f t="shared" si="55"/>
        <v>2016Northern Coast1-in-2July PeakPGE23</v>
      </c>
      <c r="B3549" s="10" t="s">
        <v>57</v>
      </c>
      <c r="C3549" s="10" t="s">
        <v>12</v>
      </c>
      <c r="D3549" s="10" t="s">
        <v>3</v>
      </c>
      <c r="E3549" s="10" t="s">
        <v>9</v>
      </c>
      <c r="F3549">
        <v>23</v>
      </c>
      <c r="G3549">
        <v>1.0770068168640137</v>
      </c>
      <c r="H3549">
        <v>1.1188863515853882</v>
      </c>
      <c r="I3549">
        <v>65.825935363769531</v>
      </c>
      <c r="J3549">
        <v>5.8387260884046555E-2</v>
      </c>
      <c r="K3549">
        <v>9027</v>
      </c>
      <c r="L3549">
        <v>8666.2056207999995</v>
      </c>
      <c r="M3549">
        <v>-4.1879583150148392E-2</v>
      </c>
      <c r="N3549">
        <v>-0.11670869588851929</v>
      </c>
      <c r="O3549">
        <v>-7.2497859597206116E-2</v>
      </c>
      <c r="P3549">
        <v>-4.1879583150148392E-2</v>
      </c>
      <c r="Q3549">
        <v>-1.1261303909122944E-2</v>
      </c>
      <c r="R3549">
        <v>3.2949529588222504E-2</v>
      </c>
      <c r="S3549" t="s">
        <v>38</v>
      </c>
      <c r="Z3549" s="3"/>
    </row>
    <row r="3550" spans="1:26" hidden="1" x14ac:dyDescent="0.25">
      <c r="A3550" s="10" t="str">
        <f t="shared" si="55"/>
        <v>2016Northern Coast1-in-10July PeakCAISO24</v>
      </c>
      <c r="B3550" s="10" t="s">
        <v>57</v>
      </c>
      <c r="C3550" s="10" t="s">
        <v>12</v>
      </c>
      <c r="D3550" s="10" t="s">
        <v>3</v>
      </c>
      <c r="E3550" s="10" t="s">
        <v>1</v>
      </c>
      <c r="F3550">
        <v>24</v>
      </c>
      <c r="G3550">
        <v>0.90710818767547607</v>
      </c>
      <c r="H3550">
        <v>0.94497454166412354</v>
      </c>
      <c r="I3550">
        <v>65.241485595703125</v>
      </c>
      <c r="J3550">
        <v>4.4309847056865692E-2</v>
      </c>
      <c r="K3550">
        <v>9027</v>
      </c>
      <c r="L3550">
        <v>8666.2056207999995</v>
      </c>
      <c r="M3550">
        <v>-3.7866339087486267E-2</v>
      </c>
      <c r="N3550">
        <v>-9.4653837382793427E-2</v>
      </c>
      <c r="O3550">
        <v>-6.1102423816919327E-2</v>
      </c>
      <c r="P3550">
        <v>-3.7866339087486267E-2</v>
      </c>
      <c r="Q3550">
        <v>-1.4630255289375782E-2</v>
      </c>
      <c r="R3550">
        <v>1.8921161070466042E-2</v>
      </c>
      <c r="S3550" t="s">
        <v>39</v>
      </c>
      <c r="Z3550" s="3"/>
    </row>
    <row r="3551" spans="1:26" hidden="1" x14ac:dyDescent="0.25">
      <c r="A3551" s="10" t="str">
        <f t="shared" si="55"/>
        <v>2016Northern Coast1-in-2July PeakCAISO24</v>
      </c>
      <c r="B3551" s="10" t="s">
        <v>57</v>
      </c>
      <c r="C3551" s="10" t="s">
        <v>12</v>
      </c>
      <c r="D3551" s="10" t="s">
        <v>3</v>
      </c>
      <c r="E3551" s="10" t="s">
        <v>9</v>
      </c>
      <c r="F3551">
        <v>24</v>
      </c>
      <c r="G3551">
        <v>0.70158928632736206</v>
      </c>
      <c r="H3551">
        <v>0.7102932333946228</v>
      </c>
      <c r="I3551">
        <v>64.589622497558594</v>
      </c>
      <c r="J3551">
        <v>4.4309847056865692E-2</v>
      </c>
      <c r="K3551">
        <v>9027</v>
      </c>
      <c r="L3551">
        <v>8666.2056207999995</v>
      </c>
      <c r="M3551">
        <v>-8.7039517238736153E-3</v>
      </c>
      <c r="N3551">
        <v>-6.5491452813148499E-2</v>
      </c>
      <c r="O3551">
        <v>-3.19400355219841E-2</v>
      </c>
      <c r="P3551">
        <v>-8.7039517238736153E-3</v>
      </c>
      <c r="Q3551">
        <v>1.453213207423687E-2</v>
      </c>
      <c r="R3551">
        <v>4.8083547502756119E-2</v>
      </c>
      <c r="S3551" t="s">
        <v>39</v>
      </c>
      <c r="Z3551" s="3"/>
    </row>
    <row r="3552" spans="1:26" hidden="1" x14ac:dyDescent="0.25">
      <c r="A3552" s="10" t="str">
        <f t="shared" si="55"/>
        <v>2016Northern Coast1-in-10July PeakPGE24</v>
      </c>
      <c r="B3552" s="10" t="s">
        <v>57</v>
      </c>
      <c r="C3552" s="10" t="s">
        <v>12</v>
      </c>
      <c r="D3552" s="10" t="s">
        <v>3</v>
      </c>
      <c r="E3552" s="10" t="s">
        <v>1</v>
      </c>
      <c r="F3552">
        <v>24</v>
      </c>
      <c r="G3552">
        <v>0.96664440631866455</v>
      </c>
      <c r="H3552">
        <v>1.0134992599487305</v>
      </c>
      <c r="I3552">
        <v>68.630172729492188</v>
      </c>
      <c r="J3552">
        <v>4.4309847056865692E-2</v>
      </c>
      <c r="K3552">
        <v>9027</v>
      </c>
      <c r="L3552">
        <v>8666.2056207999995</v>
      </c>
      <c r="M3552">
        <v>-4.6854820102453232E-2</v>
      </c>
      <c r="N3552">
        <v>-0.10364232212305069</v>
      </c>
      <c r="O3552">
        <v>-7.0090904831886292E-2</v>
      </c>
      <c r="P3552">
        <v>-4.6854820102453232E-2</v>
      </c>
      <c r="Q3552">
        <v>-2.3618737235665321E-2</v>
      </c>
      <c r="R3552">
        <v>9.9326800554990768E-3</v>
      </c>
      <c r="S3552" t="s">
        <v>38</v>
      </c>
      <c r="Z3552" s="3"/>
    </row>
    <row r="3553" spans="1:26" hidden="1" x14ac:dyDescent="0.25">
      <c r="A3553" s="10" t="str">
        <f t="shared" si="55"/>
        <v>2016Northern Coast1-in-2July PeakPGE24</v>
      </c>
      <c r="B3553" s="10" t="s">
        <v>57</v>
      </c>
      <c r="C3553" s="10" t="s">
        <v>12</v>
      </c>
      <c r="D3553" s="10" t="s">
        <v>3</v>
      </c>
      <c r="E3553" s="10" t="s">
        <v>9</v>
      </c>
      <c r="F3553">
        <v>24</v>
      </c>
      <c r="G3553">
        <v>0.82415395975112915</v>
      </c>
      <c r="H3553">
        <v>0.85068559646606445</v>
      </c>
      <c r="I3553">
        <v>63.450935363769531</v>
      </c>
      <c r="J3553">
        <v>4.4309847056865692E-2</v>
      </c>
      <c r="K3553">
        <v>9027</v>
      </c>
      <c r="L3553">
        <v>8666.2056207999995</v>
      </c>
      <c r="M3553">
        <v>-2.653164230287075E-2</v>
      </c>
      <c r="N3553">
        <v>-8.3319142460823059E-2</v>
      </c>
      <c r="O3553">
        <v>-4.9767725169658661E-2</v>
      </c>
      <c r="P3553">
        <v>-2.653164230287075E-2</v>
      </c>
      <c r="Q3553">
        <v>-3.2955585047602654E-3</v>
      </c>
      <c r="R3553">
        <v>3.0255857855081558E-2</v>
      </c>
      <c r="S3553" t="s">
        <v>38</v>
      </c>
      <c r="Z3553" s="3"/>
    </row>
    <row r="3554" spans="1:26" hidden="1" x14ac:dyDescent="0.25">
      <c r="A3554" s="10" t="str">
        <f t="shared" si="55"/>
        <v>2016Northern Coast1-in-2June PeakCAISO1</v>
      </c>
      <c r="B3554" s="10" t="s">
        <v>57</v>
      </c>
      <c r="C3554" s="10" t="s">
        <v>12</v>
      </c>
      <c r="D3554" s="10" t="s">
        <v>4</v>
      </c>
      <c r="E3554" s="10" t="s">
        <v>9</v>
      </c>
      <c r="F3554">
        <v>1</v>
      </c>
      <c r="G3554">
        <v>0.6548190712928772</v>
      </c>
      <c r="H3554">
        <v>0.6548190712928772</v>
      </c>
      <c r="I3554">
        <v>65.00567626953125</v>
      </c>
      <c r="J3554">
        <v>0</v>
      </c>
      <c r="K3554">
        <v>9027</v>
      </c>
      <c r="L3554">
        <v>8704.0902439000001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 t="s">
        <v>39</v>
      </c>
      <c r="Z3554" s="3"/>
    </row>
    <row r="3555" spans="1:26" hidden="1" x14ac:dyDescent="0.25">
      <c r="A3555" s="10" t="str">
        <f t="shared" si="55"/>
        <v>2016Northern Coast1-in-10June PeakCAISO1</v>
      </c>
      <c r="B3555" s="10" t="s">
        <v>57</v>
      </c>
      <c r="C3555" s="10" t="s">
        <v>12</v>
      </c>
      <c r="D3555" s="10" t="s">
        <v>4</v>
      </c>
      <c r="E3555" s="10" t="s">
        <v>1</v>
      </c>
      <c r="F3555">
        <v>1</v>
      </c>
      <c r="G3555">
        <v>0.63770097494125366</v>
      </c>
      <c r="H3555">
        <v>0.63770097494125366</v>
      </c>
      <c r="I3555">
        <v>64.171226501464844</v>
      </c>
      <c r="J3555">
        <v>0</v>
      </c>
      <c r="K3555">
        <v>9027</v>
      </c>
      <c r="L3555">
        <v>8704.0902439000001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 t="s">
        <v>39</v>
      </c>
      <c r="Z3555" s="3"/>
    </row>
    <row r="3556" spans="1:26" hidden="1" x14ac:dyDescent="0.25">
      <c r="A3556" s="10" t="str">
        <f t="shared" si="55"/>
        <v>2016Northern Coast1-in-10June PeakPGE1</v>
      </c>
      <c r="B3556" s="10" t="s">
        <v>57</v>
      </c>
      <c r="C3556" s="10" t="s">
        <v>12</v>
      </c>
      <c r="D3556" s="10" t="s">
        <v>4</v>
      </c>
      <c r="E3556" s="10" t="s">
        <v>1</v>
      </c>
      <c r="F3556">
        <v>1</v>
      </c>
      <c r="G3556">
        <v>0.84330761432647705</v>
      </c>
      <c r="H3556">
        <v>0.84330761432647705</v>
      </c>
      <c r="I3556">
        <v>70.565589904785156</v>
      </c>
      <c r="J3556">
        <v>0</v>
      </c>
      <c r="K3556">
        <v>9027</v>
      </c>
      <c r="L3556">
        <v>8704.0902439000001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 t="s">
        <v>38</v>
      </c>
      <c r="Z3556" s="3"/>
    </row>
    <row r="3557" spans="1:26" hidden="1" x14ac:dyDescent="0.25">
      <c r="A3557" s="10" t="str">
        <f t="shared" si="55"/>
        <v>2016Northern Coast1-in-2June PeakPGE1</v>
      </c>
      <c r="B3557" s="10" t="s">
        <v>57</v>
      </c>
      <c r="C3557" s="10" t="s">
        <v>12</v>
      </c>
      <c r="D3557" s="10" t="s">
        <v>4</v>
      </c>
      <c r="E3557" s="10" t="s">
        <v>9</v>
      </c>
      <c r="F3557">
        <v>1</v>
      </c>
      <c r="G3557">
        <v>0.65971994400024414</v>
      </c>
      <c r="H3557">
        <v>0.65971994400024414</v>
      </c>
      <c r="I3557">
        <v>64.75567626953125</v>
      </c>
      <c r="J3557">
        <v>0</v>
      </c>
      <c r="K3557">
        <v>9027</v>
      </c>
      <c r="L3557">
        <v>8704.0902439000001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 t="s">
        <v>38</v>
      </c>
      <c r="Z3557" s="3"/>
    </row>
    <row r="3558" spans="1:26" hidden="1" x14ac:dyDescent="0.25">
      <c r="A3558" s="10" t="str">
        <f t="shared" si="55"/>
        <v>2016Northern Coast1-in-10June PeakCAISO2</v>
      </c>
      <c r="B3558" s="10" t="s">
        <v>57</v>
      </c>
      <c r="C3558" s="10" t="s">
        <v>12</v>
      </c>
      <c r="D3558" s="10" t="s">
        <v>4</v>
      </c>
      <c r="E3558" s="10" t="s">
        <v>1</v>
      </c>
      <c r="F3558">
        <v>2</v>
      </c>
      <c r="G3558">
        <v>0.55500942468643188</v>
      </c>
      <c r="H3558">
        <v>0.55500942468643188</v>
      </c>
      <c r="I3558">
        <v>63.057075500488281</v>
      </c>
      <c r="J3558">
        <v>0</v>
      </c>
      <c r="K3558">
        <v>9027</v>
      </c>
      <c r="L3558">
        <v>8704.0902439000001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 t="s">
        <v>39</v>
      </c>
      <c r="Z3558" s="3"/>
    </row>
    <row r="3559" spans="1:26" hidden="1" x14ac:dyDescent="0.25">
      <c r="A3559" s="10" t="str">
        <f t="shared" si="55"/>
        <v>2016Northern Coast1-in-2June PeakCAISO2</v>
      </c>
      <c r="B3559" s="10" t="s">
        <v>57</v>
      </c>
      <c r="C3559" s="10" t="s">
        <v>12</v>
      </c>
      <c r="D3559" s="10" t="s">
        <v>4</v>
      </c>
      <c r="E3559" s="10" t="s">
        <v>9</v>
      </c>
      <c r="F3559">
        <v>2</v>
      </c>
      <c r="G3559">
        <v>0.5699077844619751</v>
      </c>
      <c r="H3559">
        <v>0.5699077844619751</v>
      </c>
      <c r="I3559">
        <v>62.63067626953125</v>
      </c>
      <c r="J3559">
        <v>0</v>
      </c>
      <c r="K3559">
        <v>9027</v>
      </c>
      <c r="L3559">
        <v>8704.0902439000001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 t="s">
        <v>39</v>
      </c>
      <c r="Z3559" s="3"/>
    </row>
    <row r="3560" spans="1:26" hidden="1" x14ac:dyDescent="0.25">
      <c r="A3560" s="10" t="str">
        <f t="shared" si="55"/>
        <v>2016Northern Coast1-in-2June PeakPGE2</v>
      </c>
      <c r="B3560" s="10" t="s">
        <v>57</v>
      </c>
      <c r="C3560" s="10" t="s">
        <v>12</v>
      </c>
      <c r="D3560" s="10" t="s">
        <v>4</v>
      </c>
      <c r="E3560" s="10" t="s">
        <v>9</v>
      </c>
      <c r="F3560">
        <v>2</v>
      </c>
      <c r="G3560">
        <v>0.57417315244674683</v>
      </c>
      <c r="H3560">
        <v>0.57417315244674683</v>
      </c>
      <c r="I3560">
        <v>63.166053771972656</v>
      </c>
      <c r="J3560">
        <v>0</v>
      </c>
      <c r="K3560">
        <v>9027</v>
      </c>
      <c r="L3560">
        <v>8704.0902439000001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 t="s">
        <v>38</v>
      </c>
      <c r="Z3560" s="3"/>
    </row>
    <row r="3561" spans="1:26" hidden="1" x14ac:dyDescent="0.25">
      <c r="A3561" s="10" t="str">
        <f t="shared" si="55"/>
        <v>2016Northern Coast1-in-10June PeakPGE2</v>
      </c>
      <c r="B3561" s="10" t="s">
        <v>57</v>
      </c>
      <c r="C3561" s="10" t="s">
        <v>12</v>
      </c>
      <c r="D3561" s="10" t="s">
        <v>4</v>
      </c>
      <c r="E3561" s="10" t="s">
        <v>1</v>
      </c>
      <c r="F3561">
        <v>2</v>
      </c>
      <c r="G3561">
        <v>0.7339547872543335</v>
      </c>
      <c r="H3561">
        <v>0.7339547872543335</v>
      </c>
      <c r="I3561">
        <v>68.916053771972656</v>
      </c>
      <c r="J3561">
        <v>0</v>
      </c>
      <c r="K3561">
        <v>9027</v>
      </c>
      <c r="L3561">
        <v>8704.0902439000001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 t="s">
        <v>38</v>
      </c>
      <c r="Z3561" s="3"/>
    </row>
    <row r="3562" spans="1:26" hidden="1" x14ac:dyDescent="0.25">
      <c r="A3562" s="10" t="str">
        <f t="shared" si="55"/>
        <v>2016Northern Coast1-in-2June PeakCAISO3</v>
      </c>
      <c r="B3562" s="10" t="s">
        <v>57</v>
      </c>
      <c r="C3562" s="10" t="s">
        <v>12</v>
      </c>
      <c r="D3562" s="10" t="s">
        <v>4</v>
      </c>
      <c r="E3562" s="10" t="s">
        <v>9</v>
      </c>
      <c r="F3562">
        <v>3</v>
      </c>
      <c r="G3562">
        <v>0.52020663022994995</v>
      </c>
      <c r="H3562">
        <v>0.52020663022994995</v>
      </c>
      <c r="I3562">
        <v>61.277370452880859</v>
      </c>
      <c r="J3562">
        <v>0</v>
      </c>
      <c r="K3562">
        <v>9027</v>
      </c>
      <c r="L3562">
        <v>8704.0902439000001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 t="s">
        <v>39</v>
      </c>
      <c r="Z3562" s="3"/>
    </row>
    <row r="3563" spans="1:26" hidden="1" x14ac:dyDescent="0.25">
      <c r="A3563" s="10" t="str">
        <f t="shared" si="55"/>
        <v>2016Northern Coast1-in-10June PeakCAISO3</v>
      </c>
      <c r="B3563" s="10" t="s">
        <v>57</v>
      </c>
      <c r="C3563" s="10" t="s">
        <v>12</v>
      </c>
      <c r="D3563" s="10" t="s">
        <v>4</v>
      </c>
      <c r="E3563" s="10" t="s">
        <v>1</v>
      </c>
      <c r="F3563">
        <v>3</v>
      </c>
      <c r="G3563">
        <v>0.5066075325012207</v>
      </c>
      <c r="H3563">
        <v>0.5066075325012207</v>
      </c>
      <c r="I3563">
        <v>62.25</v>
      </c>
      <c r="J3563">
        <v>0</v>
      </c>
      <c r="K3563">
        <v>9027</v>
      </c>
      <c r="L3563">
        <v>8704.0902439000001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 t="s">
        <v>39</v>
      </c>
      <c r="Z3563" s="3"/>
    </row>
    <row r="3564" spans="1:26" hidden="1" x14ac:dyDescent="0.25">
      <c r="A3564" s="10" t="str">
        <f t="shared" si="55"/>
        <v>2016Northern Coast1-in-10June PeakPGE3</v>
      </c>
      <c r="B3564" s="10" t="s">
        <v>57</v>
      </c>
      <c r="C3564" s="10" t="s">
        <v>12</v>
      </c>
      <c r="D3564" s="10" t="s">
        <v>4</v>
      </c>
      <c r="E3564" s="10" t="s">
        <v>1</v>
      </c>
      <c r="F3564">
        <v>3</v>
      </c>
      <c r="G3564">
        <v>0.66994720697402954</v>
      </c>
      <c r="H3564">
        <v>0.66994720697402954</v>
      </c>
      <c r="I3564">
        <v>67.437751770019531</v>
      </c>
      <c r="J3564">
        <v>0</v>
      </c>
      <c r="K3564">
        <v>9027</v>
      </c>
      <c r="L3564">
        <v>8704.0902439000001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 t="s">
        <v>38</v>
      </c>
      <c r="Z3564" s="3"/>
    </row>
    <row r="3565" spans="1:26" hidden="1" x14ac:dyDescent="0.25">
      <c r="A3565" s="10" t="str">
        <f t="shared" si="55"/>
        <v>2016Northern Coast1-in-2June PeakPGE3</v>
      </c>
      <c r="B3565" s="10" t="s">
        <v>57</v>
      </c>
      <c r="C3565" s="10" t="s">
        <v>12</v>
      </c>
      <c r="D3565" s="10" t="s">
        <v>4</v>
      </c>
      <c r="E3565" s="10" t="s">
        <v>9</v>
      </c>
      <c r="F3565">
        <v>3</v>
      </c>
      <c r="G3565">
        <v>0.52410000562667847</v>
      </c>
      <c r="H3565">
        <v>0.52410000562667847</v>
      </c>
      <c r="I3565">
        <v>62.030208587646484</v>
      </c>
      <c r="J3565">
        <v>0</v>
      </c>
      <c r="K3565">
        <v>9027</v>
      </c>
      <c r="L3565">
        <v>8704.0902439000001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 t="s">
        <v>38</v>
      </c>
      <c r="Z3565" s="3"/>
    </row>
    <row r="3566" spans="1:26" hidden="1" x14ac:dyDescent="0.25">
      <c r="A3566" s="10" t="str">
        <f t="shared" si="55"/>
        <v>2016Northern Coast1-in-2June PeakCAISO4</v>
      </c>
      <c r="B3566" s="10" t="s">
        <v>57</v>
      </c>
      <c r="C3566" s="10" t="s">
        <v>12</v>
      </c>
      <c r="D3566" s="10" t="s">
        <v>4</v>
      </c>
      <c r="E3566" s="10" t="s">
        <v>9</v>
      </c>
      <c r="F3566">
        <v>4</v>
      </c>
      <c r="G3566">
        <v>0.49177256226539612</v>
      </c>
      <c r="H3566">
        <v>0.49177256226539612</v>
      </c>
      <c r="I3566">
        <v>60.073596954345703</v>
      </c>
      <c r="J3566">
        <v>0</v>
      </c>
      <c r="K3566">
        <v>9027</v>
      </c>
      <c r="L3566">
        <v>8704.0902439000001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 t="s">
        <v>39</v>
      </c>
      <c r="Z3566" s="3"/>
    </row>
    <row r="3567" spans="1:26" hidden="1" x14ac:dyDescent="0.25">
      <c r="A3567" s="10" t="str">
        <f t="shared" si="55"/>
        <v>2016Northern Coast1-in-10June PeakCAISO4</v>
      </c>
      <c r="B3567" s="10" t="s">
        <v>57</v>
      </c>
      <c r="C3567" s="10" t="s">
        <v>12</v>
      </c>
      <c r="D3567" s="10" t="s">
        <v>4</v>
      </c>
      <c r="E3567" s="10" t="s">
        <v>1</v>
      </c>
      <c r="F3567">
        <v>4</v>
      </c>
      <c r="G3567">
        <v>0.47891676425933838</v>
      </c>
      <c r="H3567">
        <v>0.47891676425933838</v>
      </c>
      <c r="I3567">
        <v>60.603305816650391</v>
      </c>
      <c r="J3567">
        <v>0</v>
      </c>
      <c r="K3567">
        <v>9027</v>
      </c>
      <c r="L3567">
        <v>8704.0902439000001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 t="s">
        <v>39</v>
      </c>
      <c r="Z3567" s="3"/>
    </row>
    <row r="3568" spans="1:26" hidden="1" x14ac:dyDescent="0.25">
      <c r="A3568" s="10" t="str">
        <f t="shared" si="55"/>
        <v>2016Northern Coast1-in-2June PeakPGE4</v>
      </c>
      <c r="B3568" s="10" t="s">
        <v>57</v>
      </c>
      <c r="C3568" s="10" t="s">
        <v>12</v>
      </c>
      <c r="D3568" s="10" t="s">
        <v>4</v>
      </c>
      <c r="E3568" s="10" t="s">
        <v>9</v>
      </c>
      <c r="F3568">
        <v>4</v>
      </c>
      <c r="G3568">
        <v>0.4954531192779541</v>
      </c>
      <c r="H3568">
        <v>0.4954531192779541</v>
      </c>
      <c r="I3568">
        <v>60.916053771972656</v>
      </c>
      <c r="J3568">
        <v>0</v>
      </c>
      <c r="K3568">
        <v>9027</v>
      </c>
      <c r="L3568">
        <v>8704.0902439000001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 t="s">
        <v>38</v>
      </c>
      <c r="Z3568" s="3"/>
    </row>
    <row r="3569" spans="1:26" hidden="1" x14ac:dyDescent="0.25">
      <c r="A3569" s="10" t="str">
        <f t="shared" si="55"/>
        <v>2016Northern Coast1-in-10June PeakPGE4</v>
      </c>
      <c r="B3569" s="10" t="s">
        <v>57</v>
      </c>
      <c r="C3569" s="10" t="s">
        <v>12</v>
      </c>
      <c r="D3569" s="10" t="s">
        <v>4</v>
      </c>
      <c r="E3569" s="10" t="s">
        <v>1</v>
      </c>
      <c r="F3569">
        <v>4</v>
      </c>
      <c r="G3569">
        <v>0.63332843780517578</v>
      </c>
      <c r="H3569">
        <v>0.63332843780517578</v>
      </c>
      <c r="I3569">
        <v>65.619827270507813</v>
      </c>
      <c r="J3569">
        <v>0</v>
      </c>
      <c r="K3569">
        <v>9027</v>
      </c>
      <c r="L3569">
        <v>8704.0902439000001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 t="s">
        <v>38</v>
      </c>
      <c r="Z3569" s="3"/>
    </row>
    <row r="3570" spans="1:26" hidden="1" x14ac:dyDescent="0.25">
      <c r="A3570" s="10" t="str">
        <f t="shared" si="55"/>
        <v>2016Northern Coast1-in-2June PeakCAISO5</v>
      </c>
      <c r="B3570" s="10" t="s">
        <v>57</v>
      </c>
      <c r="C3570" s="10" t="s">
        <v>12</v>
      </c>
      <c r="D3570" s="10" t="s">
        <v>4</v>
      </c>
      <c r="E3570" s="10" t="s">
        <v>9</v>
      </c>
      <c r="F3570">
        <v>5</v>
      </c>
      <c r="G3570">
        <v>0.48125550150871277</v>
      </c>
      <c r="H3570">
        <v>0.48125550150871277</v>
      </c>
      <c r="I3570">
        <v>59.00567626953125</v>
      </c>
      <c r="J3570">
        <v>0</v>
      </c>
      <c r="K3570">
        <v>9027</v>
      </c>
      <c r="L3570">
        <v>8704.0902439000001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 t="s">
        <v>39</v>
      </c>
      <c r="Z3570" s="3"/>
    </row>
    <row r="3571" spans="1:26" hidden="1" x14ac:dyDescent="0.25">
      <c r="A3571" s="10" t="str">
        <f t="shared" si="55"/>
        <v>2016Northern Coast1-in-10June PeakCAISO5</v>
      </c>
      <c r="B3571" s="10" t="s">
        <v>57</v>
      </c>
      <c r="C3571" s="10" t="s">
        <v>12</v>
      </c>
      <c r="D3571" s="10" t="s">
        <v>4</v>
      </c>
      <c r="E3571" s="10" t="s">
        <v>1</v>
      </c>
      <c r="F3571">
        <v>5</v>
      </c>
      <c r="G3571">
        <v>0.46867462992668152</v>
      </c>
      <c r="H3571">
        <v>0.46867462992668152</v>
      </c>
      <c r="I3571">
        <v>59.728305816650391</v>
      </c>
      <c r="J3571">
        <v>0</v>
      </c>
      <c r="K3571">
        <v>9027</v>
      </c>
      <c r="L3571">
        <v>8704.0902439000001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 t="s">
        <v>39</v>
      </c>
      <c r="Z3571" s="3"/>
    </row>
    <row r="3572" spans="1:26" hidden="1" x14ac:dyDescent="0.25">
      <c r="A3572" s="10" t="str">
        <f t="shared" si="55"/>
        <v>2016Northern Coast1-in-10June PeakPGE5</v>
      </c>
      <c r="B3572" s="10" t="s">
        <v>57</v>
      </c>
      <c r="C3572" s="10" t="s">
        <v>12</v>
      </c>
      <c r="D3572" s="10" t="s">
        <v>4</v>
      </c>
      <c r="E3572" s="10" t="s">
        <v>1</v>
      </c>
      <c r="F3572">
        <v>5</v>
      </c>
      <c r="G3572">
        <v>0.61978405714035034</v>
      </c>
      <c r="H3572">
        <v>0.61978405714035034</v>
      </c>
      <c r="I3572">
        <v>64.13067626953125</v>
      </c>
      <c r="J3572">
        <v>0</v>
      </c>
      <c r="K3572">
        <v>9027</v>
      </c>
      <c r="L3572">
        <v>8704.0902439000001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 t="s">
        <v>38</v>
      </c>
      <c r="Z3572" s="3"/>
    </row>
    <row r="3573" spans="1:26" hidden="1" x14ac:dyDescent="0.25">
      <c r="A3573" s="10" t="str">
        <f t="shared" si="55"/>
        <v>2016Northern Coast1-in-2June PeakPGE5</v>
      </c>
      <c r="B3573" s="10" t="s">
        <v>57</v>
      </c>
      <c r="C3573" s="10" t="s">
        <v>12</v>
      </c>
      <c r="D3573" s="10" t="s">
        <v>4</v>
      </c>
      <c r="E3573" s="10" t="s">
        <v>9</v>
      </c>
      <c r="F3573">
        <v>5</v>
      </c>
      <c r="G3573">
        <v>0.48485732078552246</v>
      </c>
      <c r="H3573">
        <v>0.48485732078552246</v>
      </c>
      <c r="I3573">
        <v>60.166053771972656</v>
      </c>
      <c r="J3573">
        <v>0</v>
      </c>
      <c r="K3573">
        <v>9027</v>
      </c>
      <c r="L3573">
        <v>8704.0902439000001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 t="s">
        <v>38</v>
      </c>
      <c r="Z3573" s="3"/>
    </row>
    <row r="3574" spans="1:26" hidden="1" x14ac:dyDescent="0.25">
      <c r="A3574" s="10" t="str">
        <f t="shared" si="55"/>
        <v>2016Northern Coast1-in-2June PeakCAISO6</v>
      </c>
      <c r="B3574" s="10" t="s">
        <v>57</v>
      </c>
      <c r="C3574" s="10" t="s">
        <v>12</v>
      </c>
      <c r="D3574" s="10" t="s">
        <v>4</v>
      </c>
      <c r="E3574" s="10" t="s">
        <v>9</v>
      </c>
      <c r="F3574">
        <v>6</v>
      </c>
      <c r="G3574">
        <v>0.50408530235290527</v>
      </c>
      <c r="H3574">
        <v>0.50408530235290527</v>
      </c>
      <c r="I3574">
        <v>58.016521453857422</v>
      </c>
      <c r="J3574">
        <v>0</v>
      </c>
      <c r="K3574">
        <v>9027</v>
      </c>
      <c r="L3574">
        <v>8704.0902439000001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 t="s">
        <v>39</v>
      </c>
      <c r="Z3574" s="3"/>
    </row>
    <row r="3575" spans="1:26" hidden="1" x14ac:dyDescent="0.25">
      <c r="A3575" s="10" t="str">
        <f t="shared" si="55"/>
        <v>2016Northern Coast1-in-10June PeakCAISO6</v>
      </c>
      <c r="B3575" s="10" t="s">
        <v>57</v>
      </c>
      <c r="C3575" s="10" t="s">
        <v>12</v>
      </c>
      <c r="D3575" s="10" t="s">
        <v>4</v>
      </c>
      <c r="E3575" s="10" t="s">
        <v>1</v>
      </c>
      <c r="F3575">
        <v>6</v>
      </c>
      <c r="G3575">
        <v>0.49090763926506042</v>
      </c>
      <c r="H3575">
        <v>0.49090763926506042</v>
      </c>
      <c r="I3575">
        <v>58.717456817626953</v>
      </c>
      <c r="J3575">
        <v>0</v>
      </c>
      <c r="K3575">
        <v>9027</v>
      </c>
      <c r="L3575">
        <v>8704.0902439000001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 t="s">
        <v>39</v>
      </c>
      <c r="Z3575" s="3"/>
    </row>
    <row r="3576" spans="1:26" hidden="1" x14ac:dyDescent="0.25">
      <c r="A3576" s="10" t="str">
        <f t="shared" si="55"/>
        <v>2016Northern Coast1-in-10June PeakPGE6</v>
      </c>
      <c r="B3576" s="10" t="s">
        <v>57</v>
      </c>
      <c r="C3576" s="10" t="s">
        <v>12</v>
      </c>
      <c r="D3576" s="10" t="s">
        <v>4</v>
      </c>
      <c r="E3576" s="10" t="s">
        <v>1</v>
      </c>
      <c r="F3576">
        <v>6</v>
      </c>
      <c r="G3576">
        <v>0.6491854190826416</v>
      </c>
      <c r="H3576">
        <v>0.6491854190826416</v>
      </c>
      <c r="I3576">
        <v>62.858978271484375</v>
      </c>
      <c r="J3576">
        <v>0</v>
      </c>
      <c r="K3576">
        <v>9027</v>
      </c>
      <c r="L3576">
        <v>8704.0902439000001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 t="s">
        <v>38</v>
      </c>
      <c r="Z3576" s="3"/>
    </row>
    <row r="3577" spans="1:26" hidden="1" x14ac:dyDescent="0.25">
      <c r="A3577" s="10" t="str">
        <f t="shared" si="55"/>
        <v>2016Northern Coast1-in-2June PeakPGE6</v>
      </c>
      <c r="B3577" s="10" t="s">
        <v>57</v>
      </c>
      <c r="C3577" s="10" t="s">
        <v>12</v>
      </c>
      <c r="D3577" s="10" t="s">
        <v>4</v>
      </c>
      <c r="E3577" s="10" t="s">
        <v>9</v>
      </c>
      <c r="F3577">
        <v>6</v>
      </c>
      <c r="G3577">
        <v>0.5078580379486084</v>
      </c>
      <c r="H3577">
        <v>0.5078580379486084</v>
      </c>
      <c r="I3577">
        <v>59.587284088134766</v>
      </c>
      <c r="J3577">
        <v>0</v>
      </c>
      <c r="K3577">
        <v>9027</v>
      </c>
      <c r="L3577">
        <v>8704.0902439000001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 t="s">
        <v>38</v>
      </c>
      <c r="Z3577" s="3"/>
    </row>
    <row r="3578" spans="1:26" hidden="1" x14ac:dyDescent="0.25">
      <c r="A3578" s="10" t="str">
        <f t="shared" si="55"/>
        <v>2016Northern Coast1-in-2June PeakCAISO7</v>
      </c>
      <c r="B3578" s="10" t="s">
        <v>57</v>
      </c>
      <c r="C3578" s="10" t="s">
        <v>12</v>
      </c>
      <c r="D3578" s="10" t="s">
        <v>4</v>
      </c>
      <c r="E3578" s="10" t="s">
        <v>9</v>
      </c>
      <c r="F3578">
        <v>7</v>
      </c>
      <c r="G3578">
        <v>0.56862884759902954</v>
      </c>
      <c r="H3578">
        <v>0.56862884759902954</v>
      </c>
      <c r="I3578">
        <v>58.567924499511719</v>
      </c>
      <c r="J3578">
        <v>0</v>
      </c>
      <c r="K3578">
        <v>9027</v>
      </c>
      <c r="L3578">
        <v>8704.0902439000001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 t="s">
        <v>39</v>
      </c>
      <c r="Z3578" s="3"/>
    </row>
    <row r="3579" spans="1:26" hidden="1" x14ac:dyDescent="0.25">
      <c r="A3579" s="10" t="str">
        <f t="shared" si="55"/>
        <v>2016Northern Coast1-in-10June PeakCAISO7</v>
      </c>
      <c r="B3579" s="10" t="s">
        <v>57</v>
      </c>
      <c r="C3579" s="10" t="s">
        <v>12</v>
      </c>
      <c r="D3579" s="10" t="s">
        <v>4</v>
      </c>
      <c r="E3579" s="10" t="s">
        <v>1</v>
      </c>
      <c r="F3579">
        <v>7</v>
      </c>
      <c r="G3579">
        <v>0.55376386642456055</v>
      </c>
      <c r="H3579">
        <v>0.55376386642456055</v>
      </c>
      <c r="I3579">
        <v>59.546226501464844</v>
      </c>
      <c r="J3579">
        <v>0</v>
      </c>
      <c r="K3579">
        <v>9027</v>
      </c>
      <c r="L3579">
        <v>8704.0902439000001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 t="s">
        <v>39</v>
      </c>
      <c r="Z3579" s="3"/>
    </row>
    <row r="3580" spans="1:26" hidden="1" x14ac:dyDescent="0.25">
      <c r="A3580" s="10" t="str">
        <f t="shared" si="55"/>
        <v>2016Northern Coast1-in-2June PeakPGE7</v>
      </c>
      <c r="B3580" s="10" t="s">
        <v>57</v>
      </c>
      <c r="C3580" s="10" t="s">
        <v>12</v>
      </c>
      <c r="D3580" s="10" t="s">
        <v>4</v>
      </c>
      <c r="E3580" s="10" t="s">
        <v>9</v>
      </c>
      <c r="F3580">
        <v>7</v>
      </c>
      <c r="G3580">
        <v>0.57288461923599243</v>
      </c>
      <c r="H3580">
        <v>0.57288461923599243</v>
      </c>
      <c r="I3580">
        <v>59.399532318115234</v>
      </c>
      <c r="J3580">
        <v>0</v>
      </c>
      <c r="K3580">
        <v>9027</v>
      </c>
      <c r="L3580">
        <v>8704.0902439000001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 t="s">
        <v>38</v>
      </c>
      <c r="Z3580" s="3"/>
    </row>
    <row r="3581" spans="1:26" hidden="1" x14ac:dyDescent="0.25">
      <c r="A3581" s="10" t="str">
        <f t="shared" si="55"/>
        <v>2016Northern Coast1-in-10June PeakPGE7</v>
      </c>
      <c r="B3581" s="10" t="s">
        <v>57</v>
      </c>
      <c r="C3581" s="10" t="s">
        <v>12</v>
      </c>
      <c r="D3581" s="10" t="s">
        <v>4</v>
      </c>
      <c r="E3581" s="10" t="s">
        <v>1</v>
      </c>
      <c r="F3581">
        <v>7</v>
      </c>
      <c r="G3581">
        <v>0.73230767250061035</v>
      </c>
      <c r="H3581">
        <v>0.73230767250061035</v>
      </c>
      <c r="I3581">
        <v>63.538219451904297</v>
      </c>
      <c r="J3581">
        <v>0</v>
      </c>
      <c r="K3581">
        <v>9027</v>
      </c>
      <c r="L3581">
        <v>8704.0902439000001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 t="s">
        <v>38</v>
      </c>
      <c r="Z3581" s="3"/>
    </row>
    <row r="3582" spans="1:26" hidden="1" x14ac:dyDescent="0.25">
      <c r="A3582" s="10" t="str">
        <f t="shared" si="55"/>
        <v>2016Northern Coast1-in-10June PeakCAISO8</v>
      </c>
      <c r="B3582" s="10" t="s">
        <v>57</v>
      </c>
      <c r="C3582" s="10" t="s">
        <v>12</v>
      </c>
      <c r="D3582" s="10" t="s">
        <v>4</v>
      </c>
      <c r="E3582" s="10" t="s">
        <v>1</v>
      </c>
      <c r="F3582">
        <v>8</v>
      </c>
      <c r="G3582">
        <v>0.60634201765060425</v>
      </c>
      <c r="H3582">
        <v>0.60634201765060425</v>
      </c>
      <c r="I3582">
        <v>63.760848999023438</v>
      </c>
      <c r="J3582">
        <v>0</v>
      </c>
      <c r="K3582">
        <v>9027</v>
      </c>
      <c r="L3582">
        <v>8704.0902439000001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 t="s">
        <v>39</v>
      </c>
      <c r="Z3582" s="3"/>
    </row>
    <row r="3583" spans="1:26" hidden="1" x14ac:dyDescent="0.25">
      <c r="A3583" s="10" t="str">
        <f t="shared" si="55"/>
        <v>2016Northern Coast1-in-2June PeakCAISO8</v>
      </c>
      <c r="B3583" s="10" t="s">
        <v>57</v>
      </c>
      <c r="C3583" s="10" t="s">
        <v>12</v>
      </c>
      <c r="D3583" s="10" t="s">
        <v>4</v>
      </c>
      <c r="E3583" s="10" t="s">
        <v>9</v>
      </c>
      <c r="F3583">
        <v>8</v>
      </c>
      <c r="G3583">
        <v>0.62261837720870972</v>
      </c>
      <c r="H3583">
        <v>0.62261837720870972</v>
      </c>
      <c r="I3583">
        <v>64.633010864257813</v>
      </c>
      <c r="J3583">
        <v>0</v>
      </c>
      <c r="K3583">
        <v>9027</v>
      </c>
      <c r="L3583">
        <v>8704.0902439000001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 t="s">
        <v>39</v>
      </c>
      <c r="Z3583" s="3"/>
    </row>
    <row r="3584" spans="1:26" hidden="1" x14ac:dyDescent="0.25">
      <c r="A3584" s="10" t="str">
        <f t="shared" si="55"/>
        <v>2016Northern Coast1-in-10June PeakPGE8</v>
      </c>
      <c r="B3584" s="10" t="s">
        <v>57</v>
      </c>
      <c r="C3584" s="10" t="s">
        <v>12</v>
      </c>
      <c r="D3584" s="10" t="s">
        <v>4</v>
      </c>
      <c r="E3584" s="10" t="s">
        <v>1</v>
      </c>
      <c r="F3584">
        <v>8</v>
      </c>
      <c r="G3584">
        <v>0.8018379807472229</v>
      </c>
      <c r="H3584">
        <v>0.8018379807472229</v>
      </c>
      <c r="I3584">
        <v>69.921226501464844</v>
      </c>
      <c r="J3584">
        <v>0</v>
      </c>
      <c r="K3584">
        <v>9027</v>
      </c>
      <c r="L3584">
        <v>8704.0902439000001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 t="s">
        <v>38</v>
      </c>
      <c r="Z3584" s="3"/>
    </row>
    <row r="3585" spans="1:26" hidden="1" x14ac:dyDescent="0.25">
      <c r="A3585" s="10" t="str">
        <f t="shared" si="55"/>
        <v>2016Northern Coast1-in-2June PeakPGE8</v>
      </c>
      <c r="B3585" s="10" t="s">
        <v>57</v>
      </c>
      <c r="C3585" s="10" t="s">
        <v>12</v>
      </c>
      <c r="D3585" s="10" t="s">
        <v>4</v>
      </c>
      <c r="E3585" s="10" t="s">
        <v>9</v>
      </c>
      <c r="F3585">
        <v>8</v>
      </c>
      <c r="G3585">
        <v>0.62727820873260498</v>
      </c>
      <c r="H3585">
        <v>0.62727820873260498</v>
      </c>
      <c r="I3585">
        <v>64.046226501464844</v>
      </c>
      <c r="J3585">
        <v>0</v>
      </c>
      <c r="K3585">
        <v>9027</v>
      </c>
      <c r="L3585">
        <v>8704.0902439000001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 t="s">
        <v>38</v>
      </c>
      <c r="Z3585" s="3"/>
    </row>
    <row r="3586" spans="1:26" hidden="1" x14ac:dyDescent="0.25">
      <c r="A3586" s="10" t="str">
        <f t="shared" ref="A3586:A3649" si="56">CONCATENATE(B3586,C3586,E3586,D3586,S3586,F3586)</f>
        <v>2016Northern Coast1-in-10June PeakCAISO9</v>
      </c>
      <c r="B3586" s="10" t="s">
        <v>57</v>
      </c>
      <c r="C3586" s="10" t="s">
        <v>12</v>
      </c>
      <c r="D3586" s="10" t="s">
        <v>4</v>
      </c>
      <c r="E3586" s="10" t="s">
        <v>1</v>
      </c>
      <c r="F3586">
        <v>9</v>
      </c>
      <c r="G3586">
        <v>0.59761226177215576</v>
      </c>
      <c r="H3586">
        <v>0.59761226177215576</v>
      </c>
      <c r="I3586">
        <v>68.633010864257813</v>
      </c>
      <c r="J3586">
        <v>0</v>
      </c>
      <c r="K3586">
        <v>9027</v>
      </c>
      <c r="L3586">
        <v>8704.0902439000001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 t="s">
        <v>39</v>
      </c>
      <c r="Z3586" s="3"/>
    </row>
    <row r="3587" spans="1:26" hidden="1" x14ac:dyDescent="0.25">
      <c r="A3587" s="10" t="str">
        <f t="shared" si="56"/>
        <v>2016Northern Coast1-in-2June PeakCAISO9</v>
      </c>
      <c r="B3587" s="10" t="s">
        <v>57</v>
      </c>
      <c r="C3587" s="10" t="s">
        <v>12</v>
      </c>
      <c r="D3587" s="10" t="s">
        <v>4</v>
      </c>
      <c r="E3587" s="10" t="s">
        <v>9</v>
      </c>
      <c r="F3587">
        <v>9</v>
      </c>
      <c r="G3587">
        <v>0.61365431547164917</v>
      </c>
      <c r="H3587">
        <v>0.61365431547164917</v>
      </c>
      <c r="I3587">
        <v>69.793388366699219</v>
      </c>
      <c r="J3587">
        <v>0</v>
      </c>
      <c r="K3587">
        <v>9027</v>
      </c>
      <c r="L3587">
        <v>8704.0902439000001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 t="s">
        <v>39</v>
      </c>
      <c r="Z3587" s="3"/>
    </row>
    <row r="3588" spans="1:26" hidden="1" x14ac:dyDescent="0.25">
      <c r="A3588" s="10" t="str">
        <f t="shared" si="56"/>
        <v>2016Northern Coast1-in-10June PeakPGE9</v>
      </c>
      <c r="B3588" s="10" t="s">
        <v>57</v>
      </c>
      <c r="C3588" s="10" t="s">
        <v>12</v>
      </c>
      <c r="D3588" s="10" t="s">
        <v>4</v>
      </c>
      <c r="E3588" s="10" t="s">
        <v>1</v>
      </c>
      <c r="F3588">
        <v>9</v>
      </c>
      <c r="G3588">
        <v>0.79029363393783569</v>
      </c>
      <c r="H3588">
        <v>0.79029363393783569</v>
      </c>
      <c r="I3588">
        <v>76.64385986328125</v>
      </c>
      <c r="J3588">
        <v>0</v>
      </c>
      <c r="K3588">
        <v>9027</v>
      </c>
      <c r="L3588">
        <v>8704.0902439000001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 t="s">
        <v>38</v>
      </c>
      <c r="Z3588" s="3"/>
    </row>
    <row r="3589" spans="1:26" hidden="1" x14ac:dyDescent="0.25">
      <c r="A3589" s="10" t="str">
        <f t="shared" si="56"/>
        <v>2016Northern Coast1-in-2June PeakPGE9</v>
      </c>
      <c r="B3589" s="10" t="s">
        <v>57</v>
      </c>
      <c r="C3589" s="10" t="s">
        <v>12</v>
      </c>
      <c r="D3589" s="10" t="s">
        <v>4</v>
      </c>
      <c r="E3589" s="10" t="s">
        <v>9</v>
      </c>
      <c r="F3589">
        <v>9</v>
      </c>
      <c r="G3589">
        <v>0.61824703216552734</v>
      </c>
      <c r="H3589">
        <v>0.61824703216552734</v>
      </c>
      <c r="I3589">
        <v>69.8995361328125</v>
      </c>
      <c r="J3589">
        <v>0</v>
      </c>
      <c r="K3589">
        <v>9027</v>
      </c>
      <c r="L3589">
        <v>8704.0902439000001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 t="s">
        <v>38</v>
      </c>
      <c r="Z3589" s="3"/>
    </row>
    <row r="3590" spans="1:26" hidden="1" x14ac:dyDescent="0.25">
      <c r="A3590" s="10" t="str">
        <f t="shared" si="56"/>
        <v>2016Northern Coast1-in-10June PeakCAISO10</v>
      </c>
      <c r="B3590" s="10" t="s">
        <v>57</v>
      </c>
      <c r="C3590" s="10" t="s">
        <v>12</v>
      </c>
      <c r="D3590" s="10" t="s">
        <v>4</v>
      </c>
      <c r="E3590" s="10" t="s">
        <v>1</v>
      </c>
      <c r="F3590">
        <v>10</v>
      </c>
      <c r="G3590">
        <v>0.57323247194290161</v>
      </c>
      <c r="H3590">
        <v>0.57323247194290161</v>
      </c>
      <c r="I3590">
        <v>73.540550231933594</v>
      </c>
      <c r="J3590">
        <v>0</v>
      </c>
      <c r="K3590">
        <v>9027</v>
      </c>
      <c r="L3590">
        <v>8704.0902439000001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 t="s">
        <v>39</v>
      </c>
      <c r="Z3590" s="3"/>
    </row>
    <row r="3591" spans="1:26" hidden="1" x14ac:dyDescent="0.25">
      <c r="A3591" s="10" t="str">
        <f t="shared" si="56"/>
        <v>2016Northern Coast1-in-2June PeakCAISO10</v>
      </c>
      <c r="B3591" s="10" t="s">
        <v>57</v>
      </c>
      <c r="C3591" s="10" t="s">
        <v>12</v>
      </c>
      <c r="D3591" s="10" t="s">
        <v>4</v>
      </c>
      <c r="E3591" s="10" t="s">
        <v>9</v>
      </c>
      <c r="F3591">
        <v>10</v>
      </c>
      <c r="G3591">
        <v>0.58862006664276123</v>
      </c>
      <c r="H3591">
        <v>0.58862006664276123</v>
      </c>
      <c r="I3591">
        <v>74.964622497558594</v>
      </c>
      <c r="J3591">
        <v>0</v>
      </c>
      <c r="K3591">
        <v>9027</v>
      </c>
      <c r="L3591">
        <v>8704.0902439000001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 t="s">
        <v>39</v>
      </c>
      <c r="Z3591" s="3"/>
    </row>
    <row r="3592" spans="1:26" hidden="1" x14ac:dyDescent="0.25">
      <c r="A3592" s="10" t="str">
        <f t="shared" si="56"/>
        <v>2016Northern Coast1-in-10June PeakPGE10</v>
      </c>
      <c r="B3592" s="10" t="s">
        <v>57</v>
      </c>
      <c r="C3592" s="10" t="s">
        <v>12</v>
      </c>
      <c r="D3592" s="10" t="s">
        <v>4</v>
      </c>
      <c r="E3592" s="10" t="s">
        <v>1</v>
      </c>
      <c r="F3592">
        <v>10</v>
      </c>
      <c r="G3592">
        <v>0.75805330276489258</v>
      </c>
      <c r="H3592">
        <v>0.75805330276489258</v>
      </c>
      <c r="I3592">
        <v>82.929237365722656</v>
      </c>
      <c r="J3592">
        <v>0</v>
      </c>
      <c r="K3592">
        <v>9027</v>
      </c>
      <c r="L3592">
        <v>8704.0902439000001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 t="s">
        <v>38</v>
      </c>
      <c r="Z3592" s="3"/>
    </row>
    <row r="3593" spans="1:26" hidden="1" x14ac:dyDescent="0.25">
      <c r="A3593" s="10" t="str">
        <f t="shared" si="56"/>
        <v>2016Northern Coast1-in-2June PeakPGE10</v>
      </c>
      <c r="B3593" s="10" t="s">
        <v>57</v>
      </c>
      <c r="C3593" s="10" t="s">
        <v>12</v>
      </c>
      <c r="D3593" s="10" t="s">
        <v>4</v>
      </c>
      <c r="E3593" s="10" t="s">
        <v>9</v>
      </c>
      <c r="F3593">
        <v>10</v>
      </c>
      <c r="G3593">
        <v>0.59302544593811035</v>
      </c>
      <c r="H3593">
        <v>0.59302544593811035</v>
      </c>
      <c r="I3593">
        <v>75.660377502441406</v>
      </c>
      <c r="J3593">
        <v>0</v>
      </c>
      <c r="K3593">
        <v>9027</v>
      </c>
      <c r="L3593">
        <v>8704.0902439000001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 t="s">
        <v>38</v>
      </c>
      <c r="Z3593" s="3"/>
    </row>
    <row r="3594" spans="1:26" hidden="1" x14ac:dyDescent="0.25">
      <c r="A3594" s="10" t="str">
        <f t="shared" si="56"/>
        <v>2016Northern Coast1-in-10June PeakCAISO11</v>
      </c>
      <c r="B3594" s="10" t="s">
        <v>57</v>
      </c>
      <c r="C3594" s="10" t="s">
        <v>12</v>
      </c>
      <c r="D3594" s="10" t="s">
        <v>4</v>
      </c>
      <c r="E3594" s="10" t="s">
        <v>1</v>
      </c>
      <c r="F3594">
        <v>11</v>
      </c>
      <c r="G3594">
        <v>0.57120651006698608</v>
      </c>
      <c r="H3594">
        <v>0.57120651006698608</v>
      </c>
      <c r="I3594">
        <v>77.817924499511719</v>
      </c>
      <c r="J3594">
        <v>0</v>
      </c>
      <c r="K3594">
        <v>9027</v>
      </c>
      <c r="L3594">
        <v>8704.0902439000001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 t="s">
        <v>39</v>
      </c>
      <c r="Z3594" s="3"/>
    </row>
    <row r="3595" spans="1:26" hidden="1" x14ac:dyDescent="0.25">
      <c r="A3595" s="10" t="str">
        <f t="shared" si="56"/>
        <v>2016Northern Coast1-in-2June PeakCAISO11</v>
      </c>
      <c r="B3595" s="10" t="s">
        <v>57</v>
      </c>
      <c r="C3595" s="10" t="s">
        <v>12</v>
      </c>
      <c r="D3595" s="10" t="s">
        <v>4</v>
      </c>
      <c r="E3595" s="10" t="s">
        <v>9</v>
      </c>
      <c r="F3595">
        <v>11</v>
      </c>
      <c r="G3595">
        <v>0.58653968572616577</v>
      </c>
      <c r="H3595">
        <v>0.58653968572616577</v>
      </c>
      <c r="I3595">
        <v>79.809913635253906</v>
      </c>
      <c r="J3595">
        <v>0</v>
      </c>
      <c r="K3595">
        <v>9027</v>
      </c>
      <c r="L3595">
        <v>8704.0902439000001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 t="s">
        <v>39</v>
      </c>
      <c r="Z3595" s="3"/>
    </row>
    <row r="3596" spans="1:26" hidden="1" x14ac:dyDescent="0.25">
      <c r="A3596" s="10" t="str">
        <f t="shared" si="56"/>
        <v>2016Northern Coast1-in-10June PeakPGE11</v>
      </c>
      <c r="B3596" s="10" t="s">
        <v>57</v>
      </c>
      <c r="C3596" s="10" t="s">
        <v>12</v>
      </c>
      <c r="D3596" s="10" t="s">
        <v>4</v>
      </c>
      <c r="E3596" s="10" t="s">
        <v>1</v>
      </c>
      <c r="F3596">
        <v>11</v>
      </c>
      <c r="G3596">
        <v>0.75537413358688354</v>
      </c>
      <c r="H3596">
        <v>0.75537413358688354</v>
      </c>
      <c r="I3596">
        <v>87.853302001953125</v>
      </c>
      <c r="J3596">
        <v>0</v>
      </c>
      <c r="K3596">
        <v>9027</v>
      </c>
      <c r="L3596">
        <v>8704.0902439000001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 t="s">
        <v>38</v>
      </c>
      <c r="Z3596" s="3"/>
    </row>
    <row r="3597" spans="1:26" hidden="1" x14ac:dyDescent="0.25">
      <c r="A3597" s="10" t="str">
        <f t="shared" si="56"/>
        <v>2016Northern Coast1-in-2June PeakPGE11</v>
      </c>
      <c r="B3597" s="10" t="s">
        <v>57</v>
      </c>
      <c r="C3597" s="10" t="s">
        <v>12</v>
      </c>
      <c r="D3597" s="10" t="s">
        <v>4</v>
      </c>
      <c r="E3597" s="10" t="s">
        <v>9</v>
      </c>
      <c r="F3597">
        <v>11</v>
      </c>
      <c r="G3597">
        <v>0.59092950820922852</v>
      </c>
      <c r="H3597">
        <v>0.59092950820922852</v>
      </c>
      <c r="I3597">
        <v>80.402366638183594</v>
      </c>
      <c r="J3597">
        <v>0</v>
      </c>
      <c r="K3597">
        <v>9027</v>
      </c>
      <c r="L3597">
        <v>8704.0902439000001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 t="s">
        <v>38</v>
      </c>
      <c r="Z3597" s="3"/>
    </row>
    <row r="3598" spans="1:26" hidden="1" x14ac:dyDescent="0.25">
      <c r="A3598" s="10" t="str">
        <f t="shared" si="56"/>
        <v>2016Northern Coast1-in-2June PeakCAISO12</v>
      </c>
      <c r="B3598" s="10" t="s">
        <v>57</v>
      </c>
      <c r="C3598" s="10" t="s">
        <v>12</v>
      </c>
      <c r="D3598" s="10" t="s">
        <v>4</v>
      </c>
      <c r="E3598" s="10" t="s">
        <v>9</v>
      </c>
      <c r="F3598">
        <v>12</v>
      </c>
      <c r="G3598">
        <v>0.64135885238647461</v>
      </c>
      <c r="H3598">
        <v>0.64135885238647461</v>
      </c>
      <c r="I3598">
        <v>84.394363403320312</v>
      </c>
      <c r="J3598">
        <v>0</v>
      </c>
      <c r="K3598">
        <v>9027</v>
      </c>
      <c r="L3598">
        <v>8704.0902439000001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 t="s">
        <v>39</v>
      </c>
      <c r="Z3598" s="3"/>
    </row>
    <row r="3599" spans="1:26" hidden="1" x14ac:dyDescent="0.25">
      <c r="A3599" s="10" t="str">
        <f t="shared" si="56"/>
        <v>2016Northern Coast1-in-10June PeakCAISO12</v>
      </c>
      <c r="B3599" s="10" t="s">
        <v>57</v>
      </c>
      <c r="C3599" s="10" t="s">
        <v>12</v>
      </c>
      <c r="D3599" s="10" t="s">
        <v>4</v>
      </c>
      <c r="E3599" s="10" t="s">
        <v>1</v>
      </c>
      <c r="F3599">
        <v>12</v>
      </c>
      <c r="G3599">
        <v>0.62459260225296021</v>
      </c>
      <c r="H3599">
        <v>0.62459260225296021</v>
      </c>
      <c r="I3599">
        <v>82.489151000976563</v>
      </c>
      <c r="J3599">
        <v>0</v>
      </c>
      <c r="K3599">
        <v>9027</v>
      </c>
      <c r="L3599">
        <v>8704.0902439000001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 t="s">
        <v>39</v>
      </c>
      <c r="Z3599" s="3"/>
    </row>
    <row r="3600" spans="1:26" hidden="1" x14ac:dyDescent="0.25">
      <c r="A3600" s="10" t="str">
        <f t="shared" si="56"/>
        <v>2016Northern Coast1-in-2June PeakPGE12</v>
      </c>
      <c r="B3600" s="10" t="s">
        <v>57</v>
      </c>
      <c r="C3600" s="10" t="s">
        <v>12</v>
      </c>
      <c r="D3600" s="10" t="s">
        <v>4</v>
      </c>
      <c r="E3600" s="10" t="s">
        <v>9</v>
      </c>
      <c r="F3600">
        <v>12</v>
      </c>
      <c r="G3600">
        <v>0.64615893363952637</v>
      </c>
      <c r="H3600">
        <v>0.64615893363952637</v>
      </c>
      <c r="I3600">
        <v>84.283042907714844</v>
      </c>
      <c r="J3600">
        <v>0</v>
      </c>
      <c r="K3600">
        <v>9027</v>
      </c>
      <c r="L3600">
        <v>8704.0902439000001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 t="s">
        <v>38</v>
      </c>
      <c r="Z3600" s="3"/>
    </row>
    <row r="3601" spans="1:26" hidden="1" x14ac:dyDescent="0.25">
      <c r="A3601" s="10" t="str">
        <f t="shared" si="56"/>
        <v>2016Northern Coast1-in-10June PeakPGE12</v>
      </c>
      <c r="B3601" s="10" t="s">
        <v>57</v>
      </c>
      <c r="C3601" s="10" t="s">
        <v>12</v>
      </c>
      <c r="D3601" s="10" t="s">
        <v>4</v>
      </c>
      <c r="E3601" s="10" t="s">
        <v>1</v>
      </c>
      <c r="F3601">
        <v>12</v>
      </c>
      <c r="G3601">
        <v>0.82597291469573975</v>
      </c>
      <c r="H3601">
        <v>0.82597291469573975</v>
      </c>
      <c r="I3601">
        <v>92.377838134765625</v>
      </c>
      <c r="J3601">
        <v>0</v>
      </c>
      <c r="K3601">
        <v>9027</v>
      </c>
      <c r="L3601">
        <v>8704.0902439000001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 t="s">
        <v>38</v>
      </c>
      <c r="Z3601" s="3"/>
    </row>
    <row r="3602" spans="1:26" hidden="1" x14ac:dyDescent="0.25">
      <c r="A3602" s="10" t="str">
        <f t="shared" si="56"/>
        <v>2016Northern Coast1-in-2June PeakCAISO13</v>
      </c>
      <c r="B3602" s="10" t="s">
        <v>57</v>
      </c>
      <c r="C3602" s="10" t="s">
        <v>12</v>
      </c>
      <c r="D3602" s="10" t="s">
        <v>4</v>
      </c>
      <c r="E3602" s="10" t="s">
        <v>9</v>
      </c>
      <c r="F3602">
        <v>13</v>
      </c>
      <c r="G3602">
        <v>0.77569788694381714</v>
      </c>
      <c r="H3602">
        <v>0.77569788694381714</v>
      </c>
      <c r="I3602">
        <v>88.329269409179688</v>
      </c>
      <c r="J3602">
        <v>0</v>
      </c>
      <c r="K3602">
        <v>9027</v>
      </c>
      <c r="L3602">
        <v>8704.0902439000001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 t="s">
        <v>39</v>
      </c>
      <c r="Z3602" s="3"/>
    </row>
    <row r="3603" spans="1:26" hidden="1" x14ac:dyDescent="0.25">
      <c r="A3603" s="10" t="str">
        <f t="shared" si="56"/>
        <v>2016Northern Coast1-in-10June PeakCAISO13</v>
      </c>
      <c r="B3603" s="10" t="s">
        <v>57</v>
      </c>
      <c r="C3603" s="10" t="s">
        <v>12</v>
      </c>
      <c r="D3603" s="10" t="s">
        <v>4</v>
      </c>
      <c r="E3603" s="10" t="s">
        <v>1</v>
      </c>
      <c r="F3603">
        <v>13</v>
      </c>
      <c r="G3603">
        <v>0.75541979074478149</v>
      </c>
      <c r="H3603">
        <v>0.75541979074478149</v>
      </c>
      <c r="I3603">
        <v>85.766525268554687</v>
      </c>
      <c r="J3603">
        <v>0</v>
      </c>
      <c r="K3603">
        <v>9027</v>
      </c>
      <c r="L3603">
        <v>8704.0902439000001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 t="s">
        <v>39</v>
      </c>
      <c r="Z3603" s="3"/>
    </row>
    <row r="3604" spans="1:26" hidden="1" x14ac:dyDescent="0.25">
      <c r="A3604" s="10" t="str">
        <f t="shared" si="56"/>
        <v>2016Northern Coast1-in-2June PeakPGE13</v>
      </c>
      <c r="B3604" s="10" t="s">
        <v>57</v>
      </c>
      <c r="C3604" s="10" t="s">
        <v>12</v>
      </c>
      <c r="D3604" s="10" t="s">
        <v>4</v>
      </c>
      <c r="E3604" s="10" t="s">
        <v>9</v>
      </c>
      <c r="F3604">
        <v>13</v>
      </c>
      <c r="G3604">
        <v>0.78150343894958496</v>
      </c>
      <c r="H3604">
        <v>0.78150343894958496</v>
      </c>
      <c r="I3604">
        <v>87.535881042480469</v>
      </c>
      <c r="J3604">
        <v>0</v>
      </c>
      <c r="K3604">
        <v>9027</v>
      </c>
      <c r="L3604">
        <v>8704.0902439000001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 t="s">
        <v>38</v>
      </c>
      <c r="Z3604" s="3"/>
    </row>
    <row r="3605" spans="1:26" hidden="1" x14ac:dyDescent="0.25">
      <c r="A3605" s="10" t="str">
        <f t="shared" si="56"/>
        <v>2016Northern Coast1-in-10June PeakPGE13</v>
      </c>
      <c r="B3605" s="10" t="s">
        <v>57</v>
      </c>
      <c r="C3605" s="10" t="s">
        <v>12</v>
      </c>
      <c r="D3605" s="10" t="s">
        <v>4</v>
      </c>
      <c r="E3605" s="10" t="s">
        <v>1</v>
      </c>
      <c r="F3605">
        <v>13</v>
      </c>
      <c r="G3605">
        <v>0.99898117780685425</v>
      </c>
      <c r="H3605">
        <v>0.99898117780685425</v>
      </c>
      <c r="I3605">
        <v>96.220291137695313</v>
      </c>
      <c r="J3605">
        <v>0</v>
      </c>
      <c r="K3605">
        <v>9027</v>
      </c>
      <c r="L3605">
        <v>8704.0902439000001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 t="s">
        <v>38</v>
      </c>
      <c r="Z3605" s="3"/>
    </row>
    <row r="3606" spans="1:26" hidden="1" x14ac:dyDescent="0.25">
      <c r="A3606" s="10" t="str">
        <f t="shared" si="56"/>
        <v>2016Northern Coast1-in-2June PeakCAISO14</v>
      </c>
      <c r="B3606" s="10" t="s">
        <v>57</v>
      </c>
      <c r="C3606" s="10" t="s">
        <v>12</v>
      </c>
      <c r="D3606" s="10" t="s">
        <v>4</v>
      </c>
      <c r="E3606" s="10" t="s">
        <v>9</v>
      </c>
      <c r="F3606">
        <v>14</v>
      </c>
      <c r="G3606">
        <v>0.99330532550811768</v>
      </c>
      <c r="H3606">
        <v>0.81023448705673218</v>
      </c>
      <c r="I3606">
        <v>91.725967407226563</v>
      </c>
      <c r="J3606">
        <v>0.10273714363574982</v>
      </c>
      <c r="K3606">
        <v>9027</v>
      </c>
      <c r="L3606">
        <v>8704.0902439000001</v>
      </c>
      <c r="M3606">
        <v>0.1830708384513855</v>
      </c>
      <c r="N3606">
        <v>5.1402915269136429E-2</v>
      </c>
      <c r="O3606">
        <v>0.12919548153877258</v>
      </c>
      <c r="P3606">
        <v>0.1830708384513855</v>
      </c>
      <c r="Q3606">
        <v>0.23694619536399841</v>
      </c>
      <c r="R3606">
        <v>0.31473875045776367</v>
      </c>
      <c r="S3606" t="s">
        <v>39</v>
      </c>
      <c r="Z3606" s="3"/>
    </row>
    <row r="3607" spans="1:26" hidden="1" x14ac:dyDescent="0.25">
      <c r="A3607" s="10" t="str">
        <f t="shared" si="56"/>
        <v>2016Northern Coast1-in-10June PeakCAISO14</v>
      </c>
      <c r="B3607" s="10" t="s">
        <v>57</v>
      </c>
      <c r="C3607" s="10" t="s">
        <v>12</v>
      </c>
      <c r="D3607" s="10" t="s">
        <v>4</v>
      </c>
      <c r="E3607" s="10" t="s">
        <v>1</v>
      </c>
      <c r="F3607">
        <v>14</v>
      </c>
      <c r="G3607">
        <v>0.96733856201171875</v>
      </c>
      <c r="H3607">
        <v>0.82345908880233765</v>
      </c>
      <c r="I3607">
        <v>88.184913635253906</v>
      </c>
      <c r="J3607">
        <v>0.10273714363574982</v>
      </c>
      <c r="K3607">
        <v>9027</v>
      </c>
      <c r="L3607">
        <v>8704.0902439000001</v>
      </c>
      <c r="M3607">
        <v>0.14387945830821991</v>
      </c>
      <c r="N3607">
        <v>1.221153512597084E-2</v>
      </c>
      <c r="O3607">
        <v>9.0004101395606995E-2</v>
      </c>
      <c r="P3607">
        <v>0.14387945830821991</v>
      </c>
      <c r="Q3607">
        <v>0.19775481522083282</v>
      </c>
      <c r="R3607">
        <v>0.27554738521575928</v>
      </c>
      <c r="S3607" t="s">
        <v>39</v>
      </c>
      <c r="Z3607" s="3"/>
    </row>
    <row r="3608" spans="1:26" hidden="1" x14ac:dyDescent="0.25">
      <c r="A3608" s="10" t="str">
        <f t="shared" si="56"/>
        <v>2016Northern Coast1-in-2June PeakPGE14</v>
      </c>
      <c r="B3608" s="10" t="s">
        <v>57</v>
      </c>
      <c r="C3608" s="10" t="s">
        <v>12</v>
      </c>
      <c r="D3608" s="10" t="s">
        <v>4</v>
      </c>
      <c r="E3608" s="10" t="s">
        <v>9</v>
      </c>
      <c r="F3608">
        <v>14</v>
      </c>
      <c r="G3608">
        <v>1.0007394552230835</v>
      </c>
      <c r="H3608">
        <v>0.83056485652923584</v>
      </c>
      <c r="I3608">
        <v>90.022193908691406</v>
      </c>
      <c r="J3608">
        <v>0.10273714363574982</v>
      </c>
      <c r="K3608">
        <v>9027</v>
      </c>
      <c r="L3608">
        <v>8704.0902439000001</v>
      </c>
      <c r="M3608">
        <v>0.17017462849617004</v>
      </c>
      <c r="N3608">
        <v>3.8506705313920975E-2</v>
      </c>
      <c r="O3608">
        <v>0.11629927158355713</v>
      </c>
      <c r="P3608">
        <v>0.17017462849617004</v>
      </c>
      <c r="Q3608">
        <v>0.22404998540878296</v>
      </c>
      <c r="R3608">
        <v>0.30184254050254822</v>
      </c>
      <c r="S3608" t="s">
        <v>38</v>
      </c>
      <c r="Z3608" s="3"/>
    </row>
    <row r="3609" spans="1:26" hidden="1" x14ac:dyDescent="0.25">
      <c r="A3609" s="10" t="str">
        <f t="shared" si="56"/>
        <v>2016Northern Coast1-in-10June PeakPGE14</v>
      </c>
      <c r="B3609" s="10" t="s">
        <v>57</v>
      </c>
      <c r="C3609" s="10" t="s">
        <v>12</v>
      </c>
      <c r="D3609" s="10" t="s">
        <v>4</v>
      </c>
      <c r="E3609" s="10" t="s">
        <v>1</v>
      </c>
      <c r="F3609">
        <v>14</v>
      </c>
      <c r="G3609">
        <v>1.279226541519165</v>
      </c>
      <c r="H3609">
        <v>0.96796590089797974</v>
      </c>
      <c r="I3609">
        <v>98.866989135742188</v>
      </c>
      <c r="J3609">
        <v>0.10273714363574982</v>
      </c>
      <c r="K3609">
        <v>9027</v>
      </c>
      <c r="L3609">
        <v>8704.0902439000001</v>
      </c>
      <c r="M3609">
        <v>0.3112606406211853</v>
      </c>
      <c r="N3609">
        <v>0.17959271371364594</v>
      </c>
      <c r="O3609">
        <v>0.25738528370857239</v>
      </c>
      <c r="P3609">
        <v>0.3112606406211853</v>
      </c>
      <c r="Q3609">
        <v>0.36513599753379822</v>
      </c>
      <c r="R3609">
        <v>0.44292855262756348</v>
      </c>
      <c r="S3609" t="s">
        <v>38</v>
      </c>
      <c r="Z3609" s="3"/>
    </row>
    <row r="3610" spans="1:26" hidden="1" x14ac:dyDescent="0.25">
      <c r="A3610" s="10" t="str">
        <f t="shared" si="56"/>
        <v>2016Northern Coast1-in-2June PeakCAISO15</v>
      </c>
      <c r="B3610" s="10" t="s">
        <v>57</v>
      </c>
      <c r="C3610" s="10" t="s">
        <v>12</v>
      </c>
      <c r="D3610" s="10" t="s">
        <v>4</v>
      </c>
      <c r="E3610" s="10" t="s">
        <v>9</v>
      </c>
      <c r="F3610">
        <v>15</v>
      </c>
      <c r="G3610">
        <v>1.27640700340271</v>
      </c>
      <c r="H3610">
        <v>1.0158252716064453</v>
      </c>
      <c r="I3610">
        <v>92.051902770996094</v>
      </c>
      <c r="J3610">
        <v>0.1230589896440506</v>
      </c>
      <c r="K3610">
        <v>9027</v>
      </c>
      <c r="L3610">
        <v>8704.0902439000001</v>
      </c>
      <c r="M3610">
        <v>0.26058167219161987</v>
      </c>
      <c r="N3610">
        <v>0.10286927223205566</v>
      </c>
      <c r="O3610">
        <v>0.19604954123497009</v>
      </c>
      <c r="P3610">
        <v>0.26058167219161987</v>
      </c>
      <c r="Q3610">
        <v>0.32511380314826965</v>
      </c>
      <c r="R3610">
        <v>0.41829407215118408</v>
      </c>
      <c r="S3610" t="s">
        <v>39</v>
      </c>
      <c r="Z3610" s="3"/>
    </row>
    <row r="3611" spans="1:26" hidden="1" x14ac:dyDescent="0.25">
      <c r="A3611" s="10" t="str">
        <f t="shared" si="56"/>
        <v>2016Northern Coast1-in-10June PeakCAISO15</v>
      </c>
      <c r="B3611" s="10" t="s">
        <v>57</v>
      </c>
      <c r="C3611" s="10" t="s">
        <v>12</v>
      </c>
      <c r="D3611" s="10" t="s">
        <v>4</v>
      </c>
      <c r="E3611" s="10" t="s">
        <v>1</v>
      </c>
      <c r="F3611">
        <v>15</v>
      </c>
      <c r="G3611">
        <v>1.2430393695831299</v>
      </c>
      <c r="H3611">
        <v>1.0132466554641724</v>
      </c>
      <c r="I3611">
        <v>90.092453002929688</v>
      </c>
      <c r="J3611">
        <v>0.1230589896440506</v>
      </c>
      <c r="K3611">
        <v>9027</v>
      </c>
      <c r="L3611">
        <v>8704.0902439000001</v>
      </c>
      <c r="M3611">
        <v>0.22979269921779633</v>
      </c>
      <c r="N3611">
        <v>7.2080299258232117E-2</v>
      </c>
      <c r="O3611">
        <v>0.16526056826114655</v>
      </c>
      <c r="P3611">
        <v>0.22979269921779633</v>
      </c>
      <c r="Q3611">
        <v>0.2943248450756073</v>
      </c>
      <c r="R3611">
        <v>0.38750511407852173</v>
      </c>
      <c r="S3611" t="s">
        <v>39</v>
      </c>
      <c r="Z3611" s="3"/>
    </row>
    <row r="3612" spans="1:26" hidden="1" x14ac:dyDescent="0.25">
      <c r="A3612" s="10" t="str">
        <f t="shared" si="56"/>
        <v>2016Northern Coast1-in-2June PeakPGE15</v>
      </c>
      <c r="B3612" s="10" t="s">
        <v>57</v>
      </c>
      <c r="C3612" s="10" t="s">
        <v>12</v>
      </c>
      <c r="D3612" s="10" t="s">
        <v>4</v>
      </c>
      <c r="E3612" s="10" t="s">
        <v>9</v>
      </c>
      <c r="F3612">
        <v>15</v>
      </c>
      <c r="G3612">
        <v>1.2859598398208618</v>
      </c>
      <c r="H3612">
        <v>1.0382065773010254</v>
      </c>
      <c r="I3612">
        <v>90.551902770996094</v>
      </c>
      <c r="J3612">
        <v>0.1230589896440506</v>
      </c>
      <c r="K3612">
        <v>9027</v>
      </c>
      <c r="L3612">
        <v>8704.0902439000001</v>
      </c>
      <c r="M3612">
        <v>0.2477533221244812</v>
      </c>
      <c r="N3612">
        <v>9.0040922164916992E-2</v>
      </c>
      <c r="O3612">
        <v>0.18322119116783142</v>
      </c>
      <c r="P3612">
        <v>0.2477533221244812</v>
      </c>
      <c r="Q3612">
        <v>0.31228545308113098</v>
      </c>
      <c r="R3612">
        <v>0.40546572208404541</v>
      </c>
      <c r="S3612" t="s">
        <v>38</v>
      </c>
      <c r="Z3612" s="3"/>
    </row>
    <row r="3613" spans="1:26" hidden="1" x14ac:dyDescent="0.25">
      <c r="A3613" s="10" t="str">
        <f t="shared" si="56"/>
        <v>2016Northern Coast1-in-10June PeakPGE15</v>
      </c>
      <c r="B3613" s="10" t="s">
        <v>57</v>
      </c>
      <c r="C3613" s="10" t="s">
        <v>12</v>
      </c>
      <c r="D3613" s="10" t="s">
        <v>4</v>
      </c>
      <c r="E3613" s="10" t="s">
        <v>1</v>
      </c>
      <c r="F3613">
        <v>15</v>
      </c>
      <c r="G3613">
        <v>1.6438184976577759</v>
      </c>
      <c r="H3613">
        <v>1.2045824527740479</v>
      </c>
      <c r="I3613">
        <v>100.62783813476562</v>
      </c>
      <c r="J3613">
        <v>0.1230589896440506</v>
      </c>
      <c r="K3613">
        <v>9027</v>
      </c>
      <c r="L3613">
        <v>8704.0902439000001</v>
      </c>
      <c r="M3613">
        <v>0.43923598527908325</v>
      </c>
      <c r="N3613">
        <v>0.28152358531951904</v>
      </c>
      <c r="O3613">
        <v>0.37470385432243347</v>
      </c>
      <c r="P3613">
        <v>0.43923598527908325</v>
      </c>
      <c r="Q3613">
        <v>0.50376814603805542</v>
      </c>
      <c r="R3613">
        <v>0.59694838523864746</v>
      </c>
      <c r="S3613" t="s">
        <v>38</v>
      </c>
      <c r="Z3613" s="3"/>
    </row>
    <row r="3614" spans="1:26" hidden="1" x14ac:dyDescent="0.25">
      <c r="A3614" s="10" t="str">
        <f t="shared" si="56"/>
        <v>2016Northern Coast1-in-2June PeakCAISO16</v>
      </c>
      <c r="B3614" s="10" t="s">
        <v>57</v>
      </c>
      <c r="C3614" s="10" t="s">
        <v>12</v>
      </c>
      <c r="D3614" s="10" t="s">
        <v>4</v>
      </c>
      <c r="E3614" s="10" t="s">
        <v>9</v>
      </c>
      <c r="F3614">
        <v>16</v>
      </c>
      <c r="G3614">
        <v>1.606093168258667</v>
      </c>
      <c r="H3614">
        <v>1.2681035995483398</v>
      </c>
      <c r="I3614">
        <v>91.595291137695312</v>
      </c>
      <c r="J3614">
        <v>0.15615223348140717</v>
      </c>
      <c r="K3614">
        <v>9027</v>
      </c>
      <c r="L3614">
        <v>8704.0902439000001</v>
      </c>
      <c r="M3614">
        <v>0.33798962831497192</v>
      </c>
      <c r="N3614">
        <v>0.13786493241786957</v>
      </c>
      <c r="O3614">
        <v>0.25610339641571045</v>
      </c>
      <c r="P3614">
        <v>0.33798962831497192</v>
      </c>
      <c r="Q3614">
        <v>0.4198758602142334</v>
      </c>
      <c r="R3614">
        <v>0.53811430931091309</v>
      </c>
      <c r="S3614" t="s">
        <v>39</v>
      </c>
      <c r="Z3614" s="3"/>
    </row>
    <row r="3615" spans="1:26" hidden="1" x14ac:dyDescent="0.25">
      <c r="A3615" s="10" t="str">
        <f t="shared" si="56"/>
        <v>2016Northern Coast1-in-10June PeakCAISO16</v>
      </c>
      <c r="B3615" s="10" t="s">
        <v>57</v>
      </c>
      <c r="C3615" s="10" t="s">
        <v>12</v>
      </c>
      <c r="D3615" s="10" t="s">
        <v>4</v>
      </c>
      <c r="E3615" s="10" t="s">
        <v>1</v>
      </c>
      <c r="F3615">
        <v>16</v>
      </c>
      <c r="G3615">
        <v>1.5641070604324341</v>
      </c>
      <c r="H3615">
        <v>1.2210975885391235</v>
      </c>
      <c r="I3615">
        <v>92.1004638671875</v>
      </c>
      <c r="J3615">
        <v>0.15615223348140717</v>
      </c>
      <c r="K3615">
        <v>9027</v>
      </c>
      <c r="L3615">
        <v>8704.0902439000001</v>
      </c>
      <c r="M3615">
        <v>0.34300944209098816</v>
      </c>
      <c r="N3615">
        <v>0.1428847461938858</v>
      </c>
      <c r="O3615">
        <v>0.26112321019172668</v>
      </c>
      <c r="P3615">
        <v>0.34300944209098816</v>
      </c>
      <c r="Q3615">
        <v>0.42489567399024963</v>
      </c>
      <c r="R3615">
        <v>0.54313415288925171</v>
      </c>
      <c r="S3615" t="s">
        <v>39</v>
      </c>
      <c r="Z3615" s="3"/>
    </row>
    <row r="3616" spans="1:26" hidden="1" x14ac:dyDescent="0.25">
      <c r="A3616" s="10" t="str">
        <f t="shared" si="56"/>
        <v>2016Northern Coast1-in-10June PeakPGE16</v>
      </c>
      <c r="B3616" s="10" t="s">
        <v>57</v>
      </c>
      <c r="C3616" s="10" t="s">
        <v>12</v>
      </c>
      <c r="D3616" s="10" t="s">
        <v>4</v>
      </c>
      <c r="E3616" s="10" t="s">
        <v>1</v>
      </c>
      <c r="F3616">
        <v>16</v>
      </c>
      <c r="G3616">
        <v>2.0684041976928711</v>
      </c>
      <c r="H3616">
        <v>1.4422128200531006</v>
      </c>
      <c r="I3616">
        <v>102.10330200195312</v>
      </c>
      <c r="J3616">
        <v>0.15615223348140717</v>
      </c>
      <c r="K3616">
        <v>9027</v>
      </c>
      <c r="L3616">
        <v>8704.0902439000001</v>
      </c>
      <c r="M3616">
        <v>0.62619131803512573</v>
      </c>
      <c r="N3616">
        <v>0.42606660723686218</v>
      </c>
      <c r="O3616">
        <v>0.54430508613586426</v>
      </c>
      <c r="P3616">
        <v>0.62619131803512573</v>
      </c>
      <c r="Q3616">
        <v>0.70807754993438721</v>
      </c>
      <c r="R3616">
        <v>0.82631599903106689</v>
      </c>
      <c r="S3616" t="s">
        <v>38</v>
      </c>
      <c r="Z3616" s="3"/>
    </row>
    <row r="3617" spans="1:26" hidden="1" x14ac:dyDescent="0.25">
      <c r="A3617" s="10" t="str">
        <f t="shared" si="56"/>
        <v>2016Northern Coast1-in-2June PeakPGE16</v>
      </c>
      <c r="B3617" s="10" t="s">
        <v>57</v>
      </c>
      <c r="C3617" s="10" t="s">
        <v>12</v>
      </c>
      <c r="D3617" s="10" t="s">
        <v>4</v>
      </c>
      <c r="E3617" s="10" t="s">
        <v>9</v>
      </c>
      <c r="F3617">
        <v>16</v>
      </c>
      <c r="G3617">
        <v>1.61811363697052</v>
      </c>
      <c r="H3617">
        <v>1.270689845085144</v>
      </c>
      <c r="I3617">
        <v>91.964622497558594</v>
      </c>
      <c r="J3617">
        <v>0.15615223348140717</v>
      </c>
      <c r="K3617">
        <v>9027</v>
      </c>
      <c r="L3617">
        <v>8704.0902439000001</v>
      </c>
      <c r="M3617">
        <v>0.34742379188537598</v>
      </c>
      <c r="N3617">
        <v>0.14729909598827362</v>
      </c>
      <c r="O3617">
        <v>0.2655375599861145</v>
      </c>
      <c r="P3617">
        <v>0.34742379188537598</v>
      </c>
      <c r="Q3617">
        <v>0.42931002378463745</v>
      </c>
      <c r="R3617">
        <v>0.54754847288131714</v>
      </c>
      <c r="S3617" t="s">
        <v>38</v>
      </c>
      <c r="Z3617" s="3"/>
    </row>
    <row r="3618" spans="1:26" hidden="1" x14ac:dyDescent="0.25">
      <c r="A3618" s="10" t="str">
        <f t="shared" si="56"/>
        <v>2016Northern Coast1-in-2June PeakCAISO17</v>
      </c>
      <c r="B3618" s="10" t="s">
        <v>57</v>
      </c>
      <c r="C3618" s="10" t="s">
        <v>12</v>
      </c>
      <c r="D3618" s="10" t="s">
        <v>4</v>
      </c>
      <c r="E3618" s="10" t="s">
        <v>9</v>
      </c>
      <c r="F3618">
        <v>17</v>
      </c>
      <c r="G3618">
        <v>1.9042739868164062</v>
      </c>
      <c r="H3618">
        <v>1.4899835586547852</v>
      </c>
      <c r="I3618">
        <v>91.038215637207031</v>
      </c>
      <c r="J3618">
        <v>0.16046801209449768</v>
      </c>
      <c r="K3618">
        <v>9027</v>
      </c>
      <c r="L3618">
        <v>8704.0902439000001</v>
      </c>
      <c r="M3618">
        <v>0.41429048776626587</v>
      </c>
      <c r="N3618">
        <v>0.20863468945026398</v>
      </c>
      <c r="O3618">
        <v>0.33014106750488281</v>
      </c>
      <c r="P3618">
        <v>0.41429048776626587</v>
      </c>
      <c r="Q3618">
        <v>0.49843990802764893</v>
      </c>
      <c r="R3618">
        <v>0.61994630098342896</v>
      </c>
      <c r="S3618" t="s">
        <v>39</v>
      </c>
      <c r="Z3618" s="3"/>
    </row>
    <row r="3619" spans="1:26" hidden="1" x14ac:dyDescent="0.25">
      <c r="A3619" s="10" t="str">
        <f t="shared" si="56"/>
        <v>2016Northern Coast1-in-10June PeakCAISO17</v>
      </c>
      <c r="B3619" s="10" t="s">
        <v>57</v>
      </c>
      <c r="C3619" s="10" t="s">
        <v>12</v>
      </c>
      <c r="D3619" s="10" t="s">
        <v>4</v>
      </c>
      <c r="E3619" s="10" t="s">
        <v>1</v>
      </c>
      <c r="F3619">
        <v>17</v>
      </c>
      <c r="G3619">
        <v>1.8544929027557373</v>
      </c>
      <c r="H3619">
        <v>1.4414656162261963</v>
      </c>
      <c r="I3619">
        <v>91.641021728515625</v>
      </c>
      <c r="J3619">
        <v>0.16046801209449768</v>
      </c>
      <c r="K3619">
        <v>9027</v>
      </c>
      <c r="L3619">
        <v>8704.0902439000001</v>
      </c>
      <c r="M3619">
        <v>0.41302722692489624</v>
      </c>
      <c r="N3619">
        <v>0.20737142860889435</v>
      </c>
      <c r="O3619">
        <v>0.32887780666351318</v>
      </c>
      <c r="P3619">
        <v>0.41302722692489624</v>
      </c>
      <c r="Q3619">
        <v>0.4971766471862793</v>
      </c>
      <c r="R3619">
        <v>0.61868304014205933</v>
      </c>
      <c r="S3619" t="s">
        <v>39</v>
      </c>
      <c r="Z3619" s="3"/>
    </row>
    <row r="3620" spans="1:26" hidden="1" x14ac:dyDescent="0.25">
      <c r="A3620" s="10" t="str">
        <f t="shared" si="56"/>
        <v>2016Northern Coast1-in-2June PeakPGE17</v>
      </c>
      <c r="B3620" s="10" t="s">
        <v>57</v>
      </c>
      <c r="C3620" s="10" t="s">
        <v>12</v>
      </c>
      <c r="D3620" s="10" t="s">
        <v>4</v>
      </c>
      <c r="E3620" s="10" t="s">
        <v>9</v>
      </c>
      <c r="F3620">
        <v>17</v>
      </c>
      <c r="G3620">
        <v>1.9185260534286499</v>
      </c>
      <c r="H3620">
        <v>1.4936063289642334</v>
      </c>
      <c r="I3620">
        <v>91.622161865234375</v>
      </c>
      <c r="J3620">
        <v>0.16046801209449768</v>
      </c>
      <c r="K3620">
        <v>9027</v>
      </c>
      <c r="L3620">
        <v>8704.0902439000001</v>
      </c>
      <c r="M3620">
        <v>0.42491966485977173</v>
      </c>
      <c r="N3620">
        <v>0.21926386654376984</v>
      </c>
      <c r="O3620">
        <v>0.34077024459838867</v>
      </c>
      <c r="P3620">
        <v>0.42491966485977173</v>
      </c>
      <c r="Q3620">
        <v>0.50906908512115479</v>
      </c>
      <c r="R3620">
        <v>0.63057547807693481</v>
      </c>
      <c r="S3620" t="s">
        <v>38</v>
      </c>
      <c r="Z3620" s="3"/>
    </row>
    <row r="3621" spans="1:26" hidden="1" x14ac:dyDescent="0.25">
      <c r="A3621" s="10" t="str">
        <f t="shared" si="56"/>
        <v>2016Northern Coast1-in-10June PeakPGE17</v>
      </c>
      <c r="B3621" s="10" t="s">
        <v>57</v>
      </c>
      <c r="C3621" s="10" t="s">
        <v>12</v>
      </c>
      <c r="D3621" s="10" t="s">
        <v>4</v>
      </c>
      <c r="E3621" s="10" t="s">
        <v>1</v>
      </c>
      <c r="F3621">
        <v>17</v>
      </c>
      <c r="G3621">
        <v>2.452415943145752</v>
      </c>
      <c r="H3621">
        <v>1.7939885854721069</v>
      </c>
      <c r="I3621">
        <v>101.36415100097656</v>
      </c>
      <c r="J3621">
        <v>0.16046801209449768</v>
      </c>
      <c r="K3621">
        <v>9027</v>
      </c>
      <c r="L3621">
        <v>8704.0902439000001</v>
      </c>
      <c r="M3621">
        <v>0.65842735767364502</v>
      </c>
      <c r="N3621">
        <v>0.45277154445648193</v>
      </c>
      <c r="O3621">
        <v>0.57427793741226196</v>
      </c>
      <c r="P3621">
        <v>0.65842735767364502</v>
      </c>
      <c r="Q3621">
        <v>0.74257677793502808</v>
      </c>
      <c r="R3621">
        <v>0.86408317089080811</v>
      </c>
      <c r="S3621" t="s">
        <v>38</v>
      </c>
      <c r="Z3621" s="3"/>
    </row>
    <row r="3622" spans="1:26" hidden="1" x14ac:dyDescent="0.25">
      <c r="A3622" s="10" t="str">
        <f t="shared" si="56"/>
        <v>2016Northern Coast1-in-10June PeakCAISO18</v>
      </c>
      <c r="B3622" s="10" t="s">
        <v>57</v>
      </c>
      <c r="C3622" s="10" t="s">
        <v>12</v>
      </c>
      <c r="D3622" s="10" t="s">
        <v>4</v>
      </c>
      <c r="E3622" s="10" t="s">
        <v>1</v>
      </c>
      <c r="F3622">
        <v>18</v>
      </c>
      <c r="G3622">
        <v>2.0296804904937744</v>
      </c>
      <c r="H3622">
        <v>1.6619250774383545</v>
      </c>
      <c r="I3622">
        <v>88.847633361816406</v>
      </c>
      <c r="J3622">
        <v>0.13599415123462677</v>
      </c>
      <c r="K3622">
        <v>9027</v>
      </c>
      <c r="L3622">
        <v>8704.0902439000001</v>
      </c>
      <c r="M3622">
        <v>0.36775541305541992</v>
      </c>
      <c r="N3622">
        <v>0.19346530735492706</v>
      </c>
      <c r="O3622">
        <v>0.29644009470939636</v>
      </c>
      <c r="P3622">
        <v>0.36775541305541992</v>
      </c>
      <c r="Q3622">
        <v>0.43907073140144348</v>
      </c>
      <c r="R3622">
        <v>0.54204553365707397</v>
      </c>
      <c r="S3622" t="s">
        <v>39</v>
      </c>
      <c r="Z3622" s="3"/>
    </row>
    <row r="3623" spans="1:26" hidden="1" x14ac:dyDescent="0.25">
      <c r="A3623" s="10" t="str">
        <f t="shared" si="56"/>
        <v>2016Northern Coast1-in-2June PeakCAISO18</v>
      </c>
      <c r="B3623" s="10" t="s">
        <v>57</v>
      </c>
      <c r="C3623" s="10" t="s">
        <v>12</v>
      </c>
      <c r="D3623" s="10" t="s">
        <v>4</v>
      </c>
      <c r="E3623" s="10" t="s">
        <v>9</v>
      </c>
      <c r="F3623">
        <v>18</v>
      </c>
      <c r="G3623">
        <v>2.0841641426086426</v>
      </c>
      <c r="H3623">
        <v>1.6784266233444214</v>
      </c>
      <c r="I3623">
        <v>90.470291137695313</v>
      </c>
      <c r="J3623">
        <v>0.13599415123462677</v>
      </c>
      <c r="K3623">
        <v>9027</v>
      </c>
      <c r="L3623">
        <v>8704.0902439000001</v>
      </c>
      <c r="M3623">
        <v>0.40573751926422119</v>
      </c>
      <c r="N3623">
        <v>0.23144741356372833</v>
      </c>
      <c r="O3623">
        <v>0.33442220091819763</v>
      </c>
      <c r="P3623">
        <v>0.40573751926422119</v>
      </c>
      <c r="Q3623">
        <v>0.47705283761024475</v>
      </c>
      <c r="R3623">
        <v>0.58002763986587524</v>
      </c>
      <c r="S3623" t="s">
        <v>39</v>
      </c>
      <c r="Z3623" s="3"/>
    </row>
    <row r="3624" spans="1:26" hidden="1" x14ac:dyDescent="0.25">
      <c r="A3624" s="10" t="str">
        <f t="shared" si="56"/>
        <v>2016Northern Coast1-in-2June PeakPGE18</v>
      </c>
      <c r="B3624" s="10" t="s">
        <v>57</v>
      </c>
      <c r="C3624" s="10" t="s">
        <v>12</v>
      </c>
      <c r="D3624" s="10" t="s">
        <v>4</v>
      </c>
      <c r="E3624" s="10" t="s">
        <v>9</v>
      </c>
      <c r="F3624">
        <v>18</v>
      </c>
      <c r="G3624">
        <v>2.0997626781463623</v>
      </c>
      <c r="H3624">
        <v>1.7106149196624756</v>
      </c>
      <c r="I3624">
        <v>89.532546997070313</v>
      </c>
      <c r="J3624">
        <v>0.13599415123462677</v>
      </c>
      <c r="K3624">
        <v>9027</v>
      </c>
      <c r="L3624">
        <v>8704.0902439000001</v>
      </c>
      <c r="M3624">
        <v>0.38914781808853149</v>
      </c>
      <c r="N3624">
        <v>0.21485771238803864</v>
      </c>
      <c r="O3624">
        <v>0.31783249974250793</v>
      </c>
      <c r="P3624">
        <v>0.38914781808853149</v>
      </c>
      <c r="Q3624">
        <v>0.46046313643455505</v>
      </c>
      <c r="R3624">
        <v>0.56343793869018555</v>
      </c>
      <c r="S3624" t="s">
        <v>38</v>
      </c>
      <c r="Z3624" s="3"/>
    </row>
    <row r="3625" spans="1:26" hidden="1" x14ac:dyDescent="0.25">
      <c r="A3625" s="10" t="str">
        <f t="shared" si="56"/>
        <v>2016Northern Coast1-in-10June PeakPGE18</v>
      </c>
      <c r="B3625" s="10" t="s">
        <v>57</v>
      </c>
      <c r="C3625" s="10" t="s">
        <v>12</v>
      </c>
      <c r="D3625" s="10" t="s">
        <v>4</v>
      </c>
      <c r="E3625" s="10" t="s">
        <v>1</v>
      </c>
      <c r="F3625">
        <v>18</v>
      </c>
      <c r="G3625">
        <v>2.6840872764587402</v>
      </c>
      <c r="H3625">
        <v>2.0333635807037354</v>
      </c>
      <c r="I3625">
        <v>99.491989135742187</v>
      </c>
      <c r="J3625">
        <v>0.13599415123462677</v>
      </c>
      <c r="K3625">
        <v>9027</v>
      </c>
      <c r="L3625">
        <v>8704.0902439000001</v>
      </c>
      <c r="M3625">
        <v>0.65072375535964966</v>
      </c>
      <c r="N3625">
        <v>0.47643366456031799</v>
      </c>
      <c r="O3625">
        <v>0.57940840721130371</v>
      </c>
      <c r="P3625">
        <v>0.65072375535964966</v>
      </c>
      <c r="Q3625">
        <v>0.72203910350799561</v>
      </c>
      <c r="R3625">
        <v>0.82501387596130371</v>
      </c>
      <c r="S3625" t="s">
        <v>38</v>
      </c>
      <c r="Z3625" s="3"/>
    </row>
    <row r="3626" spans="1:26" hidden="1" x14ac:dyDescent="0.25">
      <c r="A3626" s="10" t="str">
        <f t="shared" si="56"/>
        <v>2016Northern Coast1-in-10June PeakCAISO19</v>
      </c>
      <c r="B3626" s="10" t="s">
        <v>57</v>
      </c>
      <c r="C3626" s="10" t="s">
        <v>12</v>
      </c>
      <c r="D3626" s="10" t="s">
        <v>4</v>
      </c>
      <c r="E3626" s="10" t="s">
        <v>1</v>
      </c>
      <c r="F3626">
        <v>19</v>
      </c>
      <c r="G3626">
        <v>2.0412499904632568</v>
      </c>
      <c r="H3626">
        <v>2.2481200695037842</v>
      </c>
      <c r="I3626">
        <v>84.942924499511719</v>
      </c>
      <c r="J3626">
        <v>0.11742977052927017</v>
      </c>
      <c r="K3626">
        <v>9027</v>
      </c>
      <c r="L3626">
        <v>8704.0902439000001</v>
      </c>
      <c r="M3626">
        <v>-0.20686998963356018</v>
      </c>
      <c r="N3626">
        <v>-0.35736799240112305</v>
      </c>
      <c r="O3626">
        <v>-0.26845017075538635</v>
      </c>
      <c r="P3626">
        <v>-0.20686998963356018</v>
      </c>
      <c r="Q3626">
        <v>-0.1452898234128952</v>
      </c>
      <c r="R3626">
        <v>-5.6371994316577911E-2</v>
      </c>
      <c r="S3626" t="s">
        <v>39</v>
      </c>
      <c r="Z3626" s="3"/>
    </row>
    <row r="3627" spans="1:26" hidden="1" x14ac:dyDescent="0.25">
      <c r="A3627" s="10" t="str">
        <f t="shared" si="56"/>
        <v>2016Northern Coast1-in-2June PeakCAISO19</v>
      </c>
      <c r="B3627" s="10" t="s">
        <v>57</v>
      </c>
      <c r="C3627" s="10" t="s">
        <v>12</v>
      </c>
      <c r="D3627" s="10" t="s">
        <v>4</v>
      </c>
      <c r="E3627" s="10" t="s">
        <v>9</v>
      </c>
      <c r="F3627">
        <v>19</v>
      </c>
      <c r="G3627">
        <v>2.0960440635681152</v>
      </c>
      <c r="H3627">
        <v>2.3008086681365967</v>
      </c>
      <c r="I3627">
        <v>87.796226501464844</v>
      </c>
      <c r="J3627">
        <v>0.11742977052927017</v>
      </c>
      <c r="K3627">
        <v>9027</v>
      </c>
      <c r="L3627">
        <v>8704.0902439000001</v>
      </c>
      <c r="M3627">
        <v>-0.20476453006267548</v>
      </c>
      <c r="N3627">
        <v>-0.35526251792907715</v>
      </c>
      <c r="O3627">
        <v>-0.26634469628334045</v>
      </c>
      <c r="P3627">
        <v>-0.20476453006267548</v>
      </c>
      <c r="Q3627">
        <v>-0.1431843638420105</v>
      </c>
      <c r="R3627">
        <v>-5.4266534745693207E-2</v>
      </c>
      <c r="S3627" t="s">
        <v>39</v>
      </c>
      <c r="Z3627" s="3"/>
    </row>
    <row r="3628" spans="1:26" hidden="1" x14ac:dyDescent="0.25">
      <c r="A3628" s="10" t="str">
        <f t="shared" si="56"/>
        <v>2016Northern Coast1-in-10June PeakPGE19</v>
      </c>
      <c r="B3628" s="10" t="s">
        <v>57</v>
      </c>
      <c r="C3628" s="10" t="s">
        <v>12</v>
      </c>
      <c r="D3628" s="10" t="s">
        <v>4</v>
      </c>
      <c r="E3628" s="10" t="s">
        <v>1</v>
      </c>
      <c r="F3628">
        <v>19</v>
      </c>
      <c r="G3628">
        <v>2.6993868350982666</v>
      </c>
      <c r="H3628">
        <v>2.9302859306335449</v>
      </c>
      <c r="I3628">
        <v>96.176902770996094</v>
      </c>
      <c r="J3628">
        <v>0.11742977052927017</v>
      </c>
      <c r="K3628">
        <v>9027</v>
      </c>
      <c r="L3628">
        <v>8704.0902439000001</v>
      </c>
      <c r="M3628">
        <v>-0.23089908063411713</v>
      </c>
      <c r="N3628">
        <v>-0.3813970685005188</v>
      </c>
      <c r="O3628">
        <v>-0.2924792468547821</v>
      </c>
      <c r="P3628">
        <v>-0.23089908063411713</v>
      </c>
      <c r="Q3628">
        <v>-0.16931891441345215</v>
      </c>
      <c r="R3628">
        <v>-8.0401085317134857E-2</v>
      </c>
      <c r="S3628" t="s">
        <v>38</v>
      </c>
      <c r="Z3628" s="3"/>
    </row>
    <row r="3629" spans="1:26" hidden="1" x14ac:dyDescent="0.25">
      <c r="A3629" s="10" t="str">
        <f t="shared" si="56"/>
        <v>2016Northern Coast1-in-2June PeakPGE19</v>
      </c>
      <c r="B3629" s="10" t="s">
        <v>57</v>
      </c>
      <c r="C3629" s="10" t="s">
        <v>12</v>
      </c>
      <c r="D3629" s="10" t="s">
        <v>4</v>
      </c>
      <c r="E3629" s="10" t="s">
        <v>9</v>
      </c>
      <c r="F3629">
        <v>19</v>
      </c>
      <c r="G3629">
        <v>2.1117315292358398</v>
      </c>
      <c r="H3629">
        <v>2.3215818405151367</v>
      </c>
      <c r="I3629">
        <v>85.896697998046875</v>
      </c>
      <c r="J3629">
        <v>0.11742977052927017</v>
      </c>
      <c r="K3629">
        <v>9027</v>
      </c>
      <c r="L3629">
        <v>8704.0902439000001</v>
      </c>
      <c r="M3629">
        <v>-0.2098502516746521</v>
      </c>
      <c r="N3629">
        <v>-0.36034825444221497</v>
      </c>
      <c r="O3629">
        <v>-0.27143043279647827</v>
      </c>
      <c r="P3629">
        <v>-0.2098502516746521</v>
      </c>
      <c r="Q3629">
        <v>-0.14827008545398712</v>
      </c>
      <c r="R3629">
        <v>-5.935225635766983E-2</v>
      </c>
      <c r="S3629" t="s">
        <v>38</v>
      </c>
      <c r="Z3629" s="3"/>
    </row>
    <row r="3630" spans="1:26" hidden="1" x14ac:dyDescent="0.25">
      <c r="A3630" s="10" t="str">
        <f t="shared" si="56"/>
        <v>2016Northern Coast1-in-2June PeakCAISO20</v>
      </c>
      <c r="B3630" s="10" t="s">
        <v>57</v>
      </c>
      <c r="C3630" s="10" t="s">
        <v>12</v>
      </c>
      <c r="D3630" s="10" t="s">
        <v>4</v>
      </c>
      <c r="E3630" s="10" t="s">
        <v>9</v>
      </c>
      <c r="F3630">
        <v>20</v>
      </c>
      <c r="G3630">
        <v>1.9082481861114502</v>
      </c>
      <c r="H3630">
        <v>2.1079065799713135</v>
      </c>
      <c r="I3630">
        <v>82.682075500488281</v>
      </c>
      <c r="J3630">
        <v>7.6294809579849243E-2</v>
      </c>
      <c r="K3630">
        <v>9027</v>
      </c>
      <c r="L3630">
        <v>8704.0902439000001</v>
      </c>
      <c r="M3630">
        <v>-0.19965830445289612</v>
      </c>
      <c r="N3630">
        <v>-0.29743772745132446</v>
      </c>
      <c r="O3630">
        <v>-0.23966729640960693</v>
      </c>
      <c r="P3630">
        <v>-0.19965830445289612</v>
      </c>
      <c r="Q3630">
        <v>-0.1596493124961853</v>
      </c>
      <c r="R3630">
        <v>-0.10187887400388718</v>
      </c>
      <c r="S3630" t="s">
        <v>39</v>
      </c>
      <c r="Z3630" s="3"/>
    </row>
    <row r="3631" spans="1:26" hidden="1" x14ac:dyDescent="0.25">
      <c r="A3631" s="10" t="str">
        <f t="shared" si="56"/>
        <v>2016Northern Coast1-in-10June PeakCAISO20</v>
      </c>
      <c r="B3631" s="10" t="s">
        <v>57</v>
      </c>
      <c r="C3631" s="10" t="s">
        <v>12</v>
      </c>
      <c r="D3631" s="10" t="s">
        <v>4</v>
      </c>
      <c r="E3631" s="10" t="s">
        <v>1</v>
      </c>
      <c r="F3631">
        <v>20</v>
      </c>
      <c r="G3631">
        <v>1.8583632707595825</v>
      </c>
      <c r="H3631">
        <v>2.0494327545166016</v>
      </c>
      <c r="I3631">
        <v>81.160377502441406</v>
      </c>
      <c r="J3631">
        <v>7.6294809579849243E-2</v>
      </c>
      <c r="K3631">
        <v>9027</v>
      </c>
      <c r="L3631">
        <v>8704.0902439000001</v>
      </c>
      <c r="M3631">
        <v>-0.19106960296630859</v>
      </c>
      <c r="N3631">
        <v>-0.28884902596473694</v>
      </c>
      <c r="O3631">
        <v>-0.23107859492301941</v>
      </c>
      <c r="P3631">
        <v>-0.19106960296630859</v>
      </c>
      <c r="Q3631">
        <v>-0.15106061100959778</v>
      </c>
      <c r="R3631">
        <v>-9.3290172517299652E-2</v>
      </c>
      <c r="S3631" t="s">
        <v>39</v>
      </c>
      <c r="Z3631" s="3"/>
    </row>
    <row r="3632" spans="1:26" hidden="1" x14ac:dyDescent="0.25">
      <c r="A3632" s="10" t="str">
        <f t="shared" si="56"/>
        <v>2016Northern Coast1-in-2June PeakPGE20</v>
      </c>
      <c r="B3632" s="10" t="s">
        <v>57</v>
      </c>
      <c r="C3632" s="10" t="s">
        <v>12</v>
      </c>
      <c r="D3632" s="10" t="s">
        <v>4</v>
      </c>
      <c r="E3632" s="10" t="s">
        <v>9</v>
      </c>
      <c r="F3632">
        <v>20</v>
      </c>
      <c r="G3632">
        <v>1.9225300550460815</v>
      </c>
      <c r="H3632">
        <v>2.1243536472320557</v>
      </c>
      <c r="I3632">
        <v>80.953773498535156</v>
      </c>
      <c r="J3632">
        <v>7.6294809579849243E-2</v>
      </c>
      <c r="K3632">
        <v>9027</v>
      </c>
      <c r="L3632">
        <v>8704.0902439000001</v>
      </c>
      <c r="M3632">
        <v>-0.2018236517906189</v>
      </c>
      <c r="N3632">
        <v>-0.29960307478904724</v>
      </c>
      <c r="O3632">
        <v>-0.24183264374732971</v>
      </c>
      <c r="P3632">
        <v>-0.2018236517906189</v>
      </c>
      <c r="Q3632">
        <v>-0.16181465983390808</v>
      </c>
      <c r="R3632">
        <v>-0.10404422134160995</v>
      </c>
      <c r="S3632" t="s">
        <v>38</v>
      </c>
      <c r="Z3632" s="3"/>
    </row>
    <row r="3633" spans="1:26" hidden="1" x14ac:dyDescent="0.25">
      <c r="A3633" s="10" t="str">
        <f t="shared" si="56"/>
        <v>2016Northern Coast1-in-10June PeakPGE20</v>
      </c>
      <c r="B3633" s="10" t="s">
        <v>57</v>
      </c>
      <c r="C3633" s="10" t="s">
        <v>12</v>
      </c>
      <c r="D3633" s="10" t="s">
        <v>4</v>
      </c>
      <c r="E3633" s="10" t="s">
        <v>1</v>
      </c>
      <c r="F3633">
        <v>20</v>
      </c>
      <c r="G3633">
        <v>2.4575340747833252</v>
      </c>
      <c r="H3633">
        <v>2.7479040622711182</v>
      </c>
      <c r="I3633">
        <v>91.7122802734375</v>
      </c>
      <c r="J3633">
        <v>7.6294809579849243E-2</v>
      </c>
      <c r="K3633">
        <v>9027</v>
      </c>
      <c r="L3633">
        <v>8704.0902439000001</v>
      </c>
      <c r="M3633">
        <v>-0.29037001729011536</v>
      </c>
      <c r="N3633">
        <v>-0.3881494402885437</v>
      </c>
      <c r="O3633">
        <v>-0.33037900924682617</v>
      </c>
      <c r="P3633">
        <v>-0.29037001729011536</v>
      </c>
      <c r="Q3633">
        <v>-0.25036102533340454</v>
      </c>
      <c r="R3633">
        <v>-0.19259059429168701</v>
      </c>
      <c r="S3633" t="s">
        <v>38</v>
      </c>
      <c r="Z3633" s="3"/>
    </row>
    <row r="3634" spans="1:26" hidden="1" x14ac:dyDescent="0.25">
      <c r="A3634" s="10" t="str">
        <f t="shared" si="56"/>
        <v>2016Northern Coast1-in-10June PeakCAISO21</v>
      </c>
      <c r="B3634" s="10" t="s">
        <v>57</v>
      </c>
      <c r="C3634" s="10" t="s">
        <v>12</v>
      </c>
      <c r="D3634" s="10" t="s">
        <v>4</v>
      </c>
      <c r="E3634" s="10" t="s">
        <v>1</v>
      </c>
      <c r="F3634">
        <v>21</v>
      </c>
      <c r="G3634">
        <v>1.6143652200698853</v>
      </c>
      <c r="H3634">
        <v>1.7136021852493286</v>
      </c>
      <c r="I3634">
        <v>76.220291137695313</v>
      </c>
      <c r="J3634">
        <v>7.6630406081676483E-2</v>
      </c>
      <c r="K3634">
        <v>9027</v>
      </c>
      <c r="L3634">
        <v>8704.0902439000001</v>
      </c>
      <c r="M3634">
        <v>-9.9236950278282166E-2</v>
      </c>
      <c r="N3634">
        <v>-0.19744648039340973</v>
      </c>
      <c r="O3634">
        <v>-0.13942193984985352</v>
      </c>
      <c r="P3634">
        <v>-9.9236950278282166E-2</v>
      </c>
      <c r="Q3634">
        <v>-5.9051964432001114E-2</v>
      </c>
      <c r="R3634">
        <v>-1.0274217929691076E-3</v>
      </c>
      <c r="S3634" t="s">
        <v>39</v>
      </c>
      <c r="Z3634" s="3"/>
    </row>
    <row r="3635" spans="1:26" hidden="1" x14ac:dyDescent="0.25">
      <c r="A3635" s="10" t="str">
        <f t="shared" si="56"/>
        <v>2016Northern Coast1-in-2June PeakCAISO21</v>
      </c>
      <c r="B3635" s="10" t="s">
        <v>57</v>
      </c>
      <c r="C3635" s="10" t="s">
        <v>12</v>
      </c>
      <c r="D3635" s="10" t="s">
        <v>4</v>
      </c>
      <c r="E3635" s="10" t="s">
        <v>9</v>
      </c>
      <c r="F3635">
        <v>21</v>
      </c>
      <c r="G3635">
        <v>1.6577004194259644</v>
      </c>
      <c r="H3635">
        <v>1.7682241201400757</v>
      </c>
      <c r="I3635">
        <v>75.5245361328125</v>
      </c>
      <c r="J3635">
        <v>7.6630406081676483E-2</v>
      </c>
      <c r="K3635">
        <v>9027</v>
      </c>
      <c r="L3635">
        <v>8704.0902439000001</v>
      </c>
      <c r="M3635">
        <v>-0.11052369326353073</v>
      </c>
      <c r="N3635">
        <v>-0.2087332159280777</v>
      </c>
      <c r="O3635">
        <v>-0.15070867538452148</v>
      </c>
      <c r="P3635">
        <v>-0.11052369326353073</v>
      </c>
      <c r="Q3635">
        <v>-7.0338711142539978E-2</v>
      </c>
      <c r="R3635">
        <v>-1.2314165011048317E-2</v>
      </c>
      <c r="S3635" t="s">
        <v>39</v>
      </c>
      <c r="Z3635" s="3"/>
    </row>
    <row r="3636" spans="1:26" hidden="1" x14ac:dyDescent="0.25">
      <c r="A3636" s="10" t="str">
        <f t="shared" si="56"/>
        <v>2016Northern Coast1-in-10June PeakPGE21</v>
      </c>
      <c r="B3636" s="10" t="s">
        <v>57</v>
      </c>
      <c r="C3636" s="10" t="s">
        <v>12</v>
      </c>
      <c r="D3636" s="10" t="s">
        <v>4</v>
      </c>
      <c r="E3636" s="10" t="s">
        <v>1</v>
      </c>
      <c r="F3636">
        <v>21</v>
      </c>
      <c r="G3636">
        <v>2.13486647605896</v>
      </c>
      <c r="H3636">
        <v>2.3168771266937256</v>
      </c>
      <c r="I3636">
        <v>86.1363525390625</v>
      </c>
      <c r="J3636">
        <v>7.6630406081676483E-2</v>
      </c>
      <c r="K3636">
        <v>9027</v>
      </c>
      <c r="L3636">
        <v>8704.0902439000001</v>
      </c>
      <c r="M3636">
        <v>-0.18201068043708801</v>
      </c>
      <c r="N3636">
        <v>-0.28022021055221558</v>
      </c>
      <c r="O3636">
        <v>-0.22219567000865936</v>
      </c>
      <c r="P3636">
        <v>-0.18201068043708801</v>
      </c>
      <c r="Q3636">
        <v>-0.14182569086551666</v>
      </c>
      <c r="R3636">
        <v>-8.3801150321960449E-2</v>
      </c>
      <c r="S3636" t="s">
        <v>38</v>
      </c>
      <c r="Z3636" s="3"/>
    </row>
    <row r="3637" spans="1:26" hidden="1" x14ac:dyDescent="0.25">
      <c r="A3637" s="10" t="str">
        <f t="shared" si="56"/>
        <v>2016Northern Coast1-in-2June PeakPGE21</v>
      </c>
      <c r="B3637" s="10" t="s">
        <v>57</v>
      </c>
      <c r="C3637" s="10" t="s">
        <v>12</v>
      </c>
      <c r="D3637" s="10" t="s">
        <v>4</v>
      </c>
      <c r="E3637" s="10" t="s">
        <v>9</v>
      </c>
      <c r="F3637">
        <v>21</v>
      </c>
      <c r="G3637">
        <v>1.6701070070266724</v>
      </c>
      <c r="H3637">
        <v>1.7894010543823242</v>
      </c>
      <c r="I3637">
        <v>72.698600769042969</v>
      </c>
      <c r="J3637">
        <v>7.6630406081676483E-2</v>
      </c>
      <c r="K3637">
        <v>9027</v>
      </c>
      <c r="L3637">
        <v>8704.0902439000001</v>
      </c>
      <c r="M3637">
        <v>-0.11929399520158768</v>
      </c>
      <c r="N3637">
        <v>-0.21750351786613464</v>
      </c>
      <c r="O3637">
        <v>-0.15947897732257843</v>
      </c>
      <c r="P3637">
        <v>-0.11929399520158768</v>
      </c>
      <c r="Q3637">
        <v>-7.9109013080596924E-2</v>
      </c>
      <c r="R3637">
        <v>-2.1084466949105263E-2</v>
      </c>
      <c r="S3637" t="s">
        <v>38</v>
      </c>
      <c r="Z3637" s="3"/>
    </row>
    <row r="3638" spans="1:26" hidden="1" x14ac:dyDescent="0.25">
      <c r="A3638" s="10" t="str">
        <f t="shared" si="56"/>
        <v>2016Northern Coast1-in-10June PeakCAISO22</v>
      </c>
      <c r="B3638" s="10" t="s">
        <v>57</v>
      </c>
      <c r="C3638" s="10" t="s">
        <v>12</v>
      </c>
      <c r="D3638" s="10" t="s">
        <v>4</v>
      </c>
      <c r="E3638" s="10" t="s">
        <v>1</v>
      </c>
      <c r="F3638">
        <v>22</v>
      </c>
      <c r="G3638">
        <v>1.3453218936920166</v>
      </c>
      <c r="H3638">
        <v>1.3868279457092285</v>
      </c>
      <c r="I3638">
        <v>71.877838134765625</v>
      </c>
      <c r="J3638">
        <v>6.3674606382846832E-2</v>
      </c>
      <c r="K3638">
        <v>9027</v>
      </c>
      <c r="L3638">
        <v>8704.0902439000001</v>
      </c>
      <c r="M3638">
        <v>-4.1506040841341019E-2</v>
      </c>
      <c r="N3638">
        <v>-0.12311141937971115</v>
      </c>
      <c r="O3638">
        <v>-7.4897006154060364E-2</v>
      </c>
      <c r="P3638">
        <v>-4.1506040841341019E-2</v>
      </c>
      <c r="Q3638">
        <v>-8.1150773912668228E-3</v>
      </c>
      <c r="R3638">
        <v>4.0099333971738815E-2</v>
      </c>
      <c r="S3638" t="s">
        <v>39</v>
      </c>
      <c r="Z3638" s="3"/>
    </row>
    <row r="3639" spans="1:26" hidden="1" x14ac:dyDescent="0.25">
      <c r="A3639" s="10" t="str">
        <f t="shared" si="56"/>
        <v>2016Northern Coast1-in-2June PeakCAISO22</v>
      </c>
      <c r="B3639" s="10" t="s">
        <v>57</v>
      </c>
      <c r="C3639" s="10" t="s">
        <v>12</v>
      </c>
      <c r="D3639" s="10" t="s">
        <v>4</v>
      </c>
      <c r="E3639" s="10" t="s">
        <v>9</v>
      </c>
      <c r="F3639">
        <v>22</v>
      </c>
      <c r="G3639">
        <v>1.3814350366592407</v>
      </c>
      <c r="H3639">
        <v>1.4376931190490723</v>
      </c>
      <c r="I3639">
        <v>70.320762634277344</v>
      </c>
      <c r="J3639">
        <v>6.3674606382846832E-2</v>
      </c>
      <c r="K3639">
        <v>9027</v>
      </c>
      <c r="L3639">
        <v>8704.0902439000001</v>
      </c>
      <c r="M3639">
        <v>-5.6258026510477066E-2</v>
      </c>
      <c r="N3639">
        <v>-0.1378633975982666</v>
      </c>
      <c r="O3639">
        <v>-8.9648991823196411E-2</v>
      </c>
      <c r="P3639">
        <v>-5.6258026510477066E-2</v>
      </c>
      <c r="Q3639">
        <v>-2.286706306040287E-2</v>
      </c>
      <c r="R3639">
        <v>2.5347348302602768E-2</v>
      </c>
      <c r="S3639" t="s">
        <v>39</v>
      </c>
      <c r="Z3639" s="3"/>
    </row>
    <row r="3640" spans="1:26" hidden="1" x14ac:dyDescent="0.25">
      <c r="A3640" s="10" t="str">
        <f t="shared" si="56"/>
        <v>2016Northern Coast1-in-10June PeakPGE22</v>
      </c>
      <c r="B3640" s="10" t="s">
        <v>57</v>
      </c>
      <c r="C3640" s="10" t="s">
        <v>12</v>
      </c>
      <c r="D3640" s="10" t="s">
        <v>4</v>
      </c>
      <c r="E3640" s="10" t="s">
        <v>1</v>
      </c>
      <c r="F3640">
        <v>22</v>
      </c>
      <c r="G3640">
        <v>1.7790788412094116</v>
      </c>
      <c r="H3640">
        <v>1.8965499401092529</v>
      </c>
      <c r="I3640">
        <v>81.258514404296875</v>
      </c>
      <c r="J3640">
        <v>6.3674606382846832E-2</v>
      </c>
      <c r="K3640">
        <v>9027</v>
      </c>
      <c r="L3640">
        <v>8704.0902439000001</v>
      </c>
      <c r="M3640">
        <v>-0.11747104674577713</v>
      </c>
      <c r="N3640">
        <v>-0.19907642900943756</v>
      </c>
      <c r="O3640">
        <v>-0.15086200833320618</v>
      </c>
      <c r="P3640">
        <v>-0.11747104674577713</v>
      </c>
      <c r="Q3640">
        <v>-8.4080085158348083E-2</v>
      </c>
      <c r="R3640">
        <v>-3.5865671932697296E-2</v>
      </c>
      <c r="S3640" t="s">
        <v>38</v>
      </c>
      <c r="Z3640" s="3"/>
    </row>
    <row r="3641" spans="1:26" hidden="1" x14ac:dyDescent="0.25">
      <c r="A3641" s="10" t="str">
        <f t="shared" si="56"/>
        <v>2016Northern Coast1-in-2June PeakPGE22</v>
      </c>
      <c r="B3641" s="10" t="s">
        <v>57</v>
      </c>
      <c r="C3641" s="10" t="s">
        <v>12</v>
      </c>
      <c r="D3641" s="10" t="s">
        <v>4</v>
      </c>
      <c r="E3641" s="10" t="s">
        <v>9</v>
      </c>
      <c r="F3641">
        <v>22</v>
      </c>
      <c r="G3641">
        <v>1.39177405834198</v>
      </c>
      <c r="H3641">
        <v>1.4584298133850098</v>
      </c>
      <c r="I3641">
        <v>67.720291137695313</v>
      </c>
      <c r="J3641">
        <v>6.3674606382846832E-2</v>
      </c>
      <c r="K3641">
        <v>9027</v>
      </c>
      <c r="L3641">
        <v>8704.0902439000001</v>
      </c>
      <c r="M3641">
        <v>-6.6655762493610382E-2</v>
      </c>
      <c r="N3641">
        <v>-0.14826114475727081</v>
      </c>
      <c r="O3641">
        <v>-0.10004672408103943</v>
      </c>
      <c r="P3641">
        <v>-6.6655762493610382E-2</v>
      </c>
      <c r="Q3641">
        <v>-3.3264797180891037E-2</v>
      </c>
      <c r="R3641">
        <v>1.4949613250792027E-2</v>
      </c>
      <c r="S3641" t="s">
        <v>38</v>
      </c>
      <c r="Z3641" s="3"/>
    </row>
    <row r="3642" spans="1:26" hidden="1" x14ac:dyDescent="0.25">
      <c r="A3642" s="10" t="str">
        <f t="shared" si="56"/>
        <v>2016Northern Coast1-in-10June PeakCAISO23</v>
      </c>
      <c r="B3642" s="10" t="s">
        <v>57</v>
      </c>
      <c r="C3642" s="10" t="s">
        <v>12</v>
      </c>
      <c r="D3642" s="10" t="s">
        <v>4</v>
      </c>
      <c r="E3642" s="10" t="s">
        <v>1</v>
      </c>
      <c r="F3642">
        <v>23</v>
      </c>
      <c r="G3642">
        <v>1.0467109680175781</v>
      </c>
      <c r="H3642">
        <v>1.0778670310974121</v>
      </c>
      <c r="I3642">
        <v>68.910377502441406</v>
      </c>
      <c r="J3642">
        <v>5.8387260884046555E-2</v>
      </c>
      <c r="K3642">
        <v>9027</v>
      </c>
      <c r="L3642">
        <v>8704.0902439000001</v>
      </c>
      <c r="M3642">
        <v>-3.115605004131794E-2</v>
      </c>
      <c r="N3642">
        <v>-0.10598516464233398</v>
      </c>
      <c r="O3642">
        <v>-6.1774328351020813E-2</v>
      </c>
      <c r="P3642">
        <v>-3.115605004131794E-2</v>
      </c>
      <c r="Q3642">
        <v>-5.3777045104652643E-4</v>
      </c>
      <c r="R3642">
        <v>4.3673064559698105E-2</v>
      </c>
      <c r="S3642" t="s">
        <v>39</v>
      </c>
      <c r="Z3642" s="3"/>
    </row>
    <row r="3643" spans="1:26" hidden="1" x14ac:dyDescent="0.25">
      <c r="A3643" s="10" t="str">
        <f t="shared" si="56"/>
        <v>2016Northern Coast1-in-2June PeakCAISO23</v>
      </c>
      <c r="B3643" s="10" t="s">
        <v>57</v>
      </c>
      <c r="C3643" s="10" t="s">
        <v>12</v>
      </c>
      <c r="D3643" s="10" t="s">
        <v>4</v>
      </c>
      <c r="E3643" s="10" t="s">
        <v>9</v>
      </c>
      <c r="F3643">
        <v>23</v>
      </c>
      <c r="G3643">
        <v>1.0748083591461182</v>
      </c>
      <c r="H3643">
        <v>1.1138412952423096</v>
      </c>
      <c r="I3643">
        <v>66.945762634277344</v>
      </c>
      <c r="J3643">
        <v>5.8387260884046555E-2</v>
      </c>
      <c r="K3643">
        <v>9027</v>
      </c>
      <c r="L3643">
        <v>8704.0902439000001</v>
      </c>
      <c r="M3643">
        <v>-3.9032913744449615E-2</v>
      </c>
      <c r="N3643">
        <v>-0.11386203020811081</v>
      </c>
      <c r="O3643">
        <v>-6.9651193916797638E-2</v>
      </c>
      <c r="P3643">
        <v>-3.9032913744449615E-2</v>
      </c>
      <c r="Q3643">
        <v>-8.4146345034241676E-3</v>
      </c>
      <c r="R3643">
        <v>3.579619899392128E-2</v>
      </c>
      <c r="S3643" t="s">
        <v>39</v>
      </c>
      <c r="Z3643" s="3"/>
    </row>
    <row r="3644" spans="1:26" hidden="1" x14ac:dyDescent="0.25">
      <c r="A3644" s="10" t="str">
        <f t="shared" si="56"/>
        <v>2016Northern Coast1-in-2June PeakPGE23</v>
      </c>
      <c r="B3644" s="10" t="s">
        <v>57</v>
      </c>
      <c r="C3644" s="10" t="s">
        <v>12</v>
      </c>
      <c r="D3644" s="10" t="s">
        <v>4</v>
      </c>
      <c r="E3644" s="10" t="s">
        <v>9</v>
      </c>
      <c r="F3644">
        <v>23</v>
      </c>
      <c r="G3644">
        <v>1.0828524827957153</v>
      </c>
      <c r="H3644">
        <v>1.1258801221847534</v>
      </c>
      <c r="I3644">
        <v>64.502838134765625</v>
      </c>
      <c r="J3644">
        <v>5.8387260884046555E-2</v>
      </c>
      <c r="K3644">
        <v>9027</v>
      </c>
      <c r="L3644">
        <v>8704.0902439000001</v>
      </c>
      <c r="M3644">
        <v>-4.3027691543102264E-2</v>
      </c>
      <c r="N3644">
        <v>-0.11785680800676346</v>
      </c>
      <c r="O3644">
        <v>-7.3645971715450287E-2</v>
      </c>
      <c r="P3644">
        <v>-4.3027691543102264E-2</v>
      </c>
      <c r="Q3644">
        <v>-1.2409412302076817E-2</v>
      </c>
      <c r="R3644">
        <v>3.1801421195268631E-2</v>
      </c>
      <c r="S3644" t="s">
        <v>38</v>
      </c>
      <c r="Z3644" s="3"/>
    </row>
    <row r="3645" spans="1:26" hidden="1" x14ac:dyDescent="0.25">
      <c r="A3645" s="10" t="str">
        <f t="shared" si="56"/>
        <v>2016Northern Coast1-in-10June PeakPGE23</v>
      </c>
      <c r="B3645" s="10" t="s">
        <v>57</v>
      </c>
      <c r="C3645" s="10" t="s">
        <v>12</v>
      </c>
      <c r="D3645" s="10" t="s">
        <v>4</v>
      </c>
      <c r="E3645" s="10" t="s">
        <v>1</v>
      </c>
      <c r="F3645">
        <v>23</v>
      </c>
      <c r="G3645">
        <v>1.3841900825500488</v>
      </c>
      <c r="H3645">
        <v>1.4659972190856934</v>
      </c>
      <c r="I3645">
        <v>77.391525268554688</v>
      </c>
      <c r="J3645">
        <v>5.8387260884046555E-2</v>
      </c>
      <c r="K3645">
        <v>9027</v>
      </c>
      <c r="L3645">
        <v>8704.0902439000001</v>
      </c>
      <c r="M3645">
        <v>-8.1807166337966919E-2</v>
      </c>
      <c r="N3645">
        <v>-0.15663628280162811</v>
      </c>
      <c r="O3645">
        <v>-0.11242544651031494</v>
      </c>
      <c r="P3645">
        <v>-8.1807166337966919E-2</v>
      </c>
      <c r="Q3645">
        <v>-5.1188886165618896E-2</v>
      </c>
      <c r="R3645">
        <v>-6.9780526682734489E-3</v>
      </c>
      <c r="S3645" t="s">
        <v>38</v>
      </c>
      <c r="Z3645" s="3"/>
    </row>
    <row r="3646" spans="1:26" hidden="1" x14ac:dyDescent="0.25">
      <c r="A3646" s="10" t="str">
        <f t="shared" si="56"/>
        <v>2016Northern Coast1-in-10June PeakCAISO24</v>
      </c>
      <c r="B3646" s="10" t="s">
        <v>57</v>
      </c>
      <c r="C3646" s="10" t="s">
        <v>12</v>
      </c>
      <c r="D3646" s="10" t="s">
        <v>4</v>
      </c>
      <c r="E3646" s="10" t="s">
        <v>1</v>
      </c>
      <c r="F3646">
        <v>24</v>
      </c>
      <c r="G3646">
        <v>0.80097079277038574</v>
      </c>
      <c r="H3646">
        <v>0.82386738061904907</v>
      </c>
      <c r="I3646">
        <v>66.1495361328125</v>
      </c>
      <c r="J3646">
        <v>4.4309847056865692E-2</v>
      </c>
      <c r="K3646">
        <v>9027</v>
      </c>
      <c r="L3646">
        <v>8704.0902439000001</v>
      </c>
      <c r="M3646">
        <v>-2.2896571084856987E-2</v>
      </c>
      <c r="N3646">
        <v>-7.9684071242809296E-2</v>
      </c>
      <c r="O3646">
        <v>-4.6132653951644897E-2</v>
      </c>
      <c r="P3646">
        <v>-2.2896571084856987E-2</v>
      </c>
      <c r="Q3646">
        <v>3.3951271325349808E-4</v>
      </c>
      <c r="R3646">
        <v>3.3890929073095322E-2</v>
      </c>
      <c r="S3646" t="s">
        <v>39</v>
      </c>
      <c r="Z3646" s="3"/>
    </row>
    <row r="3647" spans="1:26" hidden="1" x14ac:dyDescent="0.25">
      <c r="A3647" s="10" t="str">
        <f t="shared" si="56"/>
        <v>2016Northern Coast1-in-2June PeakCAISO24</v>
      </c>
      <c r="B3647" s="10" t="s">
        <v>57</v>
      </c>
      <c r="C3647" s="10" t="s">
        <v>12</v>
      </c>
      <c r="D3647" s="10" t="s">
        <v>4</v>
      </c>
      <c r="E3647" s="10" t="s">
        <v>9</v>
      </c>
      <c r="F3647">
        <v>24</v>
      </c>
      <c r="G3647">
        <v>0.82247161865234375</v>
      </c>
      <c r="H3647">
        <v>0.84827518463134766</v>
      </c>
      <c r="I3647">
        <v>64.252838134765625</v>
      </c>
      <c r="J3647">
        <v>4.4309847056865692E-2</v>
      </c>
      <c r="K3647">
        <v>9027</v>
      </c>
      <c r="L3647">
        <v>8704.0902439000001</v>
      </c>
      <c r="M3647">
        <v>-2.5803579017519951E-2</v>
      </c>
      <c r="N3647">
        <v>-8.259107917547226E-2</v>
      </c>
      <c r="O3647">
        <v>-4.9039661884307861E-2</v>
      </c>
      <c r="P3647">
        <v>-2.5803579017519951E-2</v>
      </c>
      <c r="Q3647">
        <v>-2.5674952194094658E-3</v>
      </c>
      <c r="R3647">
        <v>3.0983921140432358E-2</v>
      </c>
      <c r="S3647" t="s">
        <v>39</v>
      </c>
      <c r="Z3647" s="3"/>
    </row>
    <row r="3648" spans="1:26" hidden="1" x14ac:dyDescent="0.25">
      <c r="A3648" s="10" t="str">
        <f t="shared" si="56"/>
        <v>2016Northern Coast1-in-10June PeakPGE24</v>
      </c>
      <c r="B3648" s="10" t="s">
        <v>57</v>
      </c>
      <c r="C3648" s="10" t="s">
        <v>12</v>
      </c>
      <c r="D3648" s="10" t="s">
        <v>4</v>
      </c>
      <c r="E3648" s="10" t="s">
        <v>1</v>
      </c>
      <c r="F3648">
        <v>24</v>
      </c>
      <c r="G3648">
        <v>1.0592186450958252</v>
      </c>
      <c r="H3648">
        <v>1.1197202205657959</v>
      </c>
      <c r="I3648">
        <v>74.163215637207031</v>
      </c>
      <c r="J3648">
        <v>4.4309847056865692E-2</v>
      </c>
      <c r="K3648">
        <v>9027</v>
      </c>
      <c r="L3648">
        <v>8704.0902439000001</v>
      </c>
      <c r="M3648">
        <v>-6.0501530766487122E-2</v>
      </c>
      <c r="N3648">
        <v>-0.11728902906179428</v>
      </c>
      <c r="O3648">
        <v>-8.3737611770629883E-2</v>
      </c>
      <c r="P3648">
        <v>-6.0501530766487122E-2</v>
      </c>
      <c r="Q3648">
        <v>-3.7265446037054062E-2</v>
      </c>
      <c r="R3648">
        <v>-3.7140308413654566E-3</v>
      </c>
      <c r="S3648" t="s">
        <v>38</v>
      </c>
      <c r="Z3648" s="3"/>
    </row>
    <row r="3649" spans="1:26" hidden="1" x14ac:dyDescent="0.25">
      <c r="A3649" s="10" t="str">
        <f t="shared" si="56"/>
        <v>2016Northern Coast1-in-2June PeakPGE24</v>
      </c>
      <c r="B3649" s="10" t="s">
        <v>57</v>
      </c>
      <c r="C3649" s="10" t="s">
        <v>12</v>
      </c>
      <c r="D3649" s="10" t="s">
        <v>4</v>
      </c>
      <c r="E3649" s="10" t="s">
        <v>9</v>
      </c>
      <c r="F3649">
        <v>24</v>
      </c>
      <c r="G3649">
        <v>0.82862722873687744</v>
      </c>
      <c r="H3649">
        <v>0.8545956015586853</v>
      </c>
      <c r="I3649">
        <v>61.820762634277344</v>
      </c>
      <c r="J3649">
        <v>4.4309847056865692E-2</v>
      </c>
      <c r="K3649">
        <v>9027</v>
      </c>
      <c r="L3649">
        <v>8704.0902439000001</v>
      </c>
      <c r="M3649">
        <v>-2.5968391448259354E-2</v>
      </c>
      <c r="N3649">
        <v>-8.2755893468856812E-2</v>
      </c>
      <c r="O3649">
        <v>-4.9204476177692413E-2</v>
      </c>
      <c r="P3649">
        <v>-2.5968391448259354E-2</v>
      </c>
      <c r="Q3649">
        <v>-2.7323076501488686E-3</v>
      </c>
      <c r="R3649">
        <v>3.0819108709692955E-2</v>
      </c>
      <c r="S3649" t="s">
        <v>38</v>
      </c>
      <c r="Z3649" s="3"/>
    </row>
    <row r="3650" spans="1:26" hidden="1" x14ac:dyDescent="0.25">
      <c r="A3650" s="10" t="str">
        <f t="shared" ref="A3650:A3713" si="57">CONCATENATE(B3650,C3650,E3650,D3650,S3650,F3650)</f>
        <v>2016Northern Coast1-in-10May PeakCAISO1</v>
      </c>
      <c r="B3650" s="10" t="s">
        <v>57</v>
      </c>
      <c r="C3650" s="10" t="s">
        <v>12</v>
      </c>
      <c r="D3650" s="10" t="s">
        <v>5</v>
      </c>
      <c r="E3650" s="10" t="s">
        <v>1</v>
      </c>
      <c r="F3650">
        <v>1</v>
      </c>
      <c r="G3650">
        <v>0.54413968324661255</v>
      </c>
      <c r="H3650">
        <v>0.54413968324661255</v>
      </c>
      <c r="I3650">
        <v>62.565086364746094</v>
      </c>
      <c r="J3650">
        <v>0</v>
      </c>
      <c r="K3650">
        <v>9027</v>
      </c>
      <c r="L3650">
        <v>8742.4010777999993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 t="s">
        <v>39</v>
      </c>
      <c r="Z3650" s="3"/>
    </row>
    <row r="3651" spans="1:26" hidden="1" x14ac:dyDescent="0.25">
      <c r="A3651" s="10" t="str">
        <f t="shared" si="57"/>
        <v>2016Northern Coast1-in-2May PeakCAISO1</v>
      </c>
      <c r="B3651" s="10" t="s">
        <v>57</v>
      </c>
      <c r="C3651" s="10" t="s">
        <v>12</v>
      </c>
      <c r="D3651" s="10" t="s">
        <v>5</v>
      </c>
      <c r="E3651" s="10" t="s">
        <v>9</v>
      </c>
      <c r="F3651">
        <v>1</v>
      </c>
      <c r="G3651">
        <v>0.37244075536727905</v>
      </c>
      <c r="H3651">
        <v>0.37244075536727905</v>
      </c>
      <c r="I3651">
        <v>56.429237365722656</v>
      </c>
      <c r="J3651">
        <v>0</v>
      </c>
      <c r="K3651">
        <v>9027</v>
      </c>
      <c r="L3651">
        <v>8742.4010777999993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 t="s">
        <v>39</v>
      </c>
      <c r="Z3651" s="3"/>
    </row>
    <row r="3652" spans="1:26" hidden="1" x14ac:dyDescent="0.25">
      <c r="A3652" s="10" t="str">
        <f t="shared" si="57"/>
        <v>2016Northern Coast1-in-10May PeakPGE1</v>
      </c>
      <c r="B3652" s="10" t="s">
        <v>57</v>
      </c>
      <c r="C3652" s="10" t="s">
        <v>12</v>
      </c>
      <c r="D3652" s="10" t="s">
        <v>5</v>
      </c>
      <c r="E3652" s="10" t="s">
        <v>1</v>
      </c>
      <c r="F3652">
        <v>1</v>
      </c>
      <c r="G3652">
        <v>0.8046802282333374</v>
      </c>
      <c r="H3652">
        <v>0.8046802282333374</v>
      </c>
      <c r="I3652">
        <v>70.929237365722656</v>
      </c>
      <c r="J3652">
        <v>0</v>
      </c>
      <c r="K3652">
        <v>9027</v>
      </c>
      <c r="L3652">
        <v>8742.4010777999993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 t="s">
        <v>38</v>
      </c>
      <c r="Z3652" s="3"/>
    </row>
    <row r="3653" spans="1:26" hidden="1" x14ac:dyDescent="0.25">
      <c r="A3653" s="10" t="str">
        <f t="shared" si="57"/>
        <v>2016Northern Coast1-in-2May PeakPGE1</v>
      </c>
      <c r="B3653" s="10" t="s">
        <v>57</v>
      </c>
      <c r="C3653" s="10" t="s">
        <v>12</v>
      </c>
      <c r="D3653" s="10" t="s">
        <v>5</v>
      </c>
      <c r="E3653" s="10" t="s">
        <v>9</v>
      </c>
      <c r="F3653">
        <v>1</v>
      </c>
      <c r="G3653">
        <v>0.46124479174613953</v>
      </c>
      <c r="H3653">
        <v>0.46124479174613953</v>
      </c>
      <c r="I3653">
        <v>58.13067626953125</v>
      </c>
      <c r="J3653">
        <v>0</v>
      </c>
      <c r="K3653">
        <v>9027</v>
      </c>
      <c r="L3653">
        <v>8742.4010777999993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 t="s">
        <v>38</v>
      </c>
      <c r="Z3653" s="3"/>
    </row>
    <row r="3654" spans="1:26" hidden="1" x14ac:dyDescent="0.25">
      <c r="A3654" s="10" t="str">
        <f t="shared" si="57"/>
        <v>2016Northern Coast1-in-10May PeakCAISO2</v>
      </c>
      <c r="B3654" s="10" t="s">
        <v>57</v>
      </c>
      <c r="C3654" s="10" t="s">
        <v>12</v>
      </c>
      <c r="D3654" s="10" t="s">
        <v>5</v>
      </c>
      <c r="E3654" s="10" t="s">
        <v>1</v>
      </c>
      <c r="F3654">
        <v>2</v>
      </c>
      <c r="G3654">
        <v>0.47358033061027527</v>
      </c>
      <c r="H3654">
        <v>0.47358033061027527</v>
      </c>
      <c r="I3654">
        <v>60.054237365722656</v>
      </c>
      <c r="J3654">
        <v>0</v>
      </c>
      <c r="K3654">
        <v>9027</v>
      </c>
      <c r="L3654">
        <v>8742.4010777999993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 t="s">
        <v>39</v>
      </c>
      <c r="Z3654" s="3"/>
    </row>
    <row r="3655" spans="1:26" hidden="1" x14ac:dyDescent="0.25">
      <c r="A3655" s="10" t="str">
        <f t="shared" si="57"/>
        <v>2016Northern Coast1-in-2May PeakCAISO2</v>
      </c>
      <c r="B3655" s="10" t="s">
        <v>57</v>
      </c>
      <c r="C3655" s="10" t="s">
        <v>12</v>
      </c>
      <c r="D3655" s="10" t="s">
        <v>5</v>
      </c>
      <c r="E3655" s="10" t="s">
        <v>9</v>
      </c>
      <c r="F3655">
        <v>2</v>
      </c>
      <c r="G3655">
        <v>0.3241458535194397</v>
      </c>
      <c r="H3655">
        <v>0.3241458535194397</v>
      </c>
      <c r="I3655">
        <v>55.418392181396484</v>
      </c>
      <c r="J3655">
        <v>0</v>
      </c>
      <c r="K3655">
        <v>9027</v>
      </c>
      <c r="L3655">
        <v>8742.4010777999993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 t="s">
        <v>39</v>
      </c>
      <c r="Z3655" s="3"/>
    </row>
    <row r="3656" spans="1:26" hidden="1" x14ac:dyDescent="0.25">
      <c r="A3656" s="10" t="str">
        <f t="shared" si="57"/>
        <v>2016Northern Coast1-in-10May PeakPGE2</v>
      </c>
      <c r="B3656" s="10" t="s">
        <v>57</v>
      </c>
      <c r="C3656" s="10" t="s">
        <v>12</v>
      </c>
      <c r="D3656" s="10" t="s">
        <v>5</v>
      </c>
      <c r="E3656" s="10" t="s">
        <v>1</v>
      </c>
      <c r="F3656">
        <v>2</v>
      </c>
      <c r="G3656">
        <v>0.70033621788024902</v>
      </c>
      <c r="H3656">
        <v>0.70033621788024902</v>
      </c>
      <c r="I3656">
        <v>69.241989135742188</v>
      </c>
      <c r="J3656">
        <v>0</v>
      </c>
      <c r="K3656">
        <v>9027</v>
      </c>
      <c r="L3656">
        <v>8742.4010777999993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 t="s">
        <v>38</v>
      </c>
      <c r="Z3656" s="3"/>
    </row>
    <row r="3657" spans="1:26" hidden="1" x14ac:dyDescent="0.25">
      <c r="A3657" s="10" t="str">
        <f t="shared" si="57"/>
        <v>2016Northern Coast1-in-2May PeakPGE2</v>
      </c>
      <c r="B3657" s="10" t="s">
        <v>57</v>
      </c>
      <c r="C3657" s="10" t="s">
        <v>12</v>
      </c>
      <c r="D3657" s="10" t="s">
        <v>5</v>
      </c>
      <c r="E3657" s="10" t="s">
        <v>9</v>
      </c>
      <c r="F3657">
        <v>2</v>
      </c>
      <c r="G3657">
        <v>0.40143457055091858</v>
      </c>
      <c r="H3657">
        <v>0.40143457055091858</v>
      </c>
      <c r="I3657">
        <v>57.095294952392578</v>
      </c>
      <c r="J3657">
        <v>0</v>
      </c>
      <c r="K3657">
        <v>9027</v>
      </c>
      <c r="L3657">
        <v>8742.4010777999993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 t="s">
        <v>38</v>
      </c>
      <c r="Z3657" s="3"/>
    </row>
    <row r="3658" spans="1:26" hidden="1" x14ac:dyDescent="0.25">
      <c r="A3658" s="10" t="str">
        <f t="shared" si="57"/>
        <v>2016Northern Coast1-in-10May PeakCAISO3</v>
      </c>
      <c r="B3658" s="10" t="s">
        <v>57</v>
      </c>
      <c r="C3658" s="10" t="s">
        <v>12</v>
      </c>
      <c r="D3658" s="10" t="s">
        <v>5</v>
      </c>
      <c r="E3658" s="10" t="s">
        <v>1</v>
      </c>
      <c r="F3658">
        <v>3</v>
      </c>
      <c r="G3658">
        <v>0.4322797954082489</v>
      </c>
      <c r="H3658">
        <v>0.4322797954082489</v>
      </c>
      <c r="I3658">
        <v>57.739151000976563</v>
      </c>
      <c r="J3658">
        <v>0</v>
      </c>
      <c r="K3658">
        <v>9027</v>
      </c>
      <c r="L3658">
        <v>8742.4010777999993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 t="s">
        <v>39</v>
      </c>
      <c r="Z3658" s="3"/>
    </row>
    <row r="3659" spans="1:26" hidden="1" x14ac:dyDescent="0.25">
      <c r="A3659" s="10" t="str">
        <f t="shared" si="57"/>
        <v>2016Northern Coast1-in-2May PeakCAISO3</v>
      </c>
      <c r="B3659" s="10" t="s">
        <v>57</v>
      </c>
      <c r="C3659" s="10" t="s">
        <v>12</v>
      </c>
      <c r="D3659" s="10" t="s">
        <v>5</v>
      </c>
      <c r="E3659" s="10" t="s">
        <v>9</v>
      </c>
      <c r="F3659">
        <v>3</v>
      </c>
      <c r="G3659">
        <v>0.2958773672580719</v>
      </c>
      <c r="H3659">
        <v>0.2958773672580719</v>
      </c>
      <c r="I3659">
        <v>54.315086364746094</v>
      </c>
      <c r="J3659">
        <v>0</v>
      </c>
      <c r="K3659">
        <v>9027</v>
      </c>
      <c r="L3659">
        <v>8742.4010777999993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 t="s">
        <v>39</v>
      </c>
      <c r="Z3659" s="3"/>
    </row>
    <row r="3660" spans="1:26" hidden="1" x14ac:dyDescent="0.25">
      <c r="A3660" s="10" t="str">
        <f t="shared" si="57"/>
        <v>2016Northern Coast1-in-2May PeakPGE3</v>
      </c>
      <c r="B3660" s="10" t="s">
        <v>57</v>
      </c>
      <c r="C3660" s="10" t="s">
        <v>12</v>
      </c>
      <c r="D3660" s="10" t="s">
        <v>5</v>
      </c>
      <c r="E3660" s="10" t="s">
        <v>9</v>
      </c>
      <c r="F3660">
        <v>3</v>
      </c>
      <c r="G3660">
        <v>0.3664257824420929</v>
      </c>
      <c r="H3660">
        <v>0.3664257824420929</v>
      </c>
      <c r="I3660">
        <v>55.73114013671875</v>
      </c>
      <c r="J3660">
        <v>0</v>
      </c>
      <c r="K3660">
        <v>9027</v>
      </c>
      <c r="L3660">
        <v>8742.4010777999993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 t="s">
        <v>38</v>
      </c>
      <c r="Z3660" s="3"/>
    </row>
    <row r="3661" spans="1:26" hidden="1" x14ac:dyDescent="0.25">
      <c r="A3661" s="10" t="str">
        <f t="shared" si="57"/>
        <v>2016Northern Coast1-in-10May PeakPGE3</v>
      </c>
      <c r="B3661" s="10" t="s">
        <v>57</v>
      </c>
      <c r="C3661" s="10" t="s">
        <v>12</v>
      </c>
      <c r="D3661" s="10" t="s">
        <v>5</v>
      </c>
      <c r="E3661" s="10" t="s">
        <v>1</v>
      </c>
      <c r="F3661">
        <v>3</v>
      </c>
      <c r="G3661">
        <v>0.63926047086715698</v>
      </c>
      <c r="H3661">
        <v>0.63926047086715698</v>
      </c>
      <c r="I3661">
        <v>67.323600769042969</v>
      </c>
      <c r="J3661">
        <v>0</v>
      </c>
      <c r="K3661">
        <v>9027</v>
      </c>
      <c r="L3661">
        <v>8742.4010777999993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 t="s">
        <v>38</v>
      </c>
      <c r="Z3661" s="3"/>
    </row>
    <row r="3662" spans="1:26" hidden="1" x14ac:dyDescent="0.25">
      <c r="A3662" s="10" t="str">
        <f t="shared" si="57"/>
        <v>2016Northern Coast1-in-2May PeakCAISO4</v>
      </c>
      <c r="B3662" s="10" t="s">
        <v>57</v>
      </c>
      <c r="C3662" s="10" t="s">
        <v>12</v>
      </c>
      <c r="D3662" s="10" t="s">
        <v>5</v>
      </c>
      <c r="E3662" s="10" t="s">
        <v>9</v>
      </c>
      <c r="F3662">
        <v>4</v>
      </c>
      <c r="G3662">
        <v>0.27970495820045471</v>
      </c>
      <c r="H3662">
        <v>0.27970495820045471</v>
      </c>
      <c r="I3662">
        <v>53.543392181396484</v>
      </c>
      <c r="J3662">
        <v>0</v>
      </c>
      <c r="K3662">
        <v>9027</v>
      </c>
      <c r="L3662">
        <v>8742.4010777999993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 t="s">
        <v>39</v>
      </c>
      <c r="Z3662" s="3"/>
    </row>
    <row r="3663" spans="1:26" hidden="1" x14ac:dyDescent="0.25">
      <c r="A3663" s="10" t="str">
        <f t="shared" si="57"/>
        <v>2016Northern Coast1-in-10May PeakCAISO4</v>
      </c>
      <c r="B3663" s="10" t="s">
        <v>57</v>
      </c>
      <c r="C3663" s="10" t="s">
        <v>12</v>
      </c>
      <c r="D3663" s="10" t="s">
        <v>5</v>
      </c>
      <c r="E3663" s="10" t="s">
        <v>1</v>
      </c>
      <c r="F3663">
        <v>4</v>
      </c>
      <c r="G3663">
        <v>0.40865173935890198</v>
      </c>
      <c r="H3663">
        <v>0.40865173935890198</v>
      </c>
      <c r="I3663">
        <v>56.388683319091797</v>
      </c>
      <c r="J3663">
        <v>0</v>
      </c>
      <c r="K3663">
        <v>9027</v>
      </c>
      <c r="L3663">
        <v>8742.4010777999993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 t="s">
        <v>39</v>
      </c>
      <c r="Z3663" s="3"/>
    </row>
    <row r="3664" spans="1:26" hidden="1" x14ac:dyDescent="0.25">
      <c r="A3664" s="10" t="str">
        <f t="shared" si="57"/>
        <v>2016Northern Coast1-in-2May PeakPGE4</v>
      </c>
      <c r="B3664" s="10" t="s">
        <v>57</v>
      </c>
      <c r="C3664" s="10" t="s">
        <v>12</v>
      </c>
      <c r="D3664" s="10" t="s">
        <v>5</v>
      </c>
      <c r="E3664" s="10" t="s">
        <v>9</v>
      </c>
      <c r="F3664">
        <v>4</v>
      </c>
      <c r="G3664">
        <v>0.3463972806930542</v>
      </c>
      <c r="H3664">
        <v>0.3463972806930542</v>
      </c>
      <c r="I3664">
        <v>54.434913635253906</v>
      </c>
      <c r="J3664">
        <v>0</v>
      </c>
      <c r="K3664">
        <v>9027</v>
      </c>
      <c r="L3664">
        <v>8742.4010777999993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 t="s">
        <v>38</v>
      </c>
      <c r="Z3664" s="3"/>
    </row>
    <row r="3665" spans="1:26" hidden="1" x14ac:dyDescent="0.25">
      <c r="A3665" s="10" t="str">
        <f t="shared" si="57"/>
        <v>2016Northern Coast1-in-10May PeakPGE4</v>
      </c>
      <c r="B3665" s="10" t="s">
        <v>57</v>
      </c>
      <c r="C3665" s="10" t="s">
        <v>12</v>
      </c>
      <c r="D3665" s="10" t="s">
        <v>5</v>
      </c>
      <c r="E3665" s="10" t="s">
        <v>1</v>
      </c>
      <c r="F3665">
        <v>4</v>
      </c>
      <c r="G3665">
        <v>0.60431903600692749</v>
      </c>
      <c r="H3665">
        <v>0.60431903600692749</v>
      </c>
      <c r="I3665">
        <v>66.062751770019531</v>
      </c>
      <c r="J3665">
        <v>0</v>
      </c>
      <c r="K3665">
        <v>9027</v>
      </c>
      <c r="L3665">
        <v>8742.4010777999993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 t="s">
        <v>38</v>
      </c>
      <c r="Z3665" s="3"/>
    </row>
    <row r="3666" spans="1:26" hidden="1" x14ac:dyDescent="0.25">
      <c r="A3666" s="10" t="str">
        <f t="shared" si="57"/>
        <v>2016Northern Coast1-in-10May PeakCAISO5</v>
      </c>
      <c r="B3666" s="10" t="s">
        <v>57</v>
      </c>
      <c r="C3666" s="10" t="s">
        <v>12</v>
      </c>
      <c r="D3666" s="10" t="s">
        <v>5</v>
      </c>
      <c r="E3666" s="10" t="s">
        <v>1</v>
      </c>
      <c r="F3666">
        <v>5</v>
      </c>
      <c r="G3666">
        <v>0.39991229772567749</v>
      </c>
      <c r="H3666">
        <v>0.39991229772567749</v>
      </c>
      <c r="I3666">
        <v>55.717456817626953</v>
      </c>
      <c r="J3666">
        <v>0</v>
      </c>
      <c r="K3666">
        <v>9027</v>
      </c>
      <c r="L3666">
        <v>8742.4010777999993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 t="s">
        <v>39</v>
      </c>
      <c r="Z3666" s="3"/>
    </row>
    <row r="3667" spans="1:26" hidden="1" x14ac:dyDescent="0.25">
      <c r="A3667" s="10" t="str">
        <f t="shared" si="57"/>
        <v>2016Northern Coast1-in-2May PeakCAISO5</v>
      </c>
      <c r="B3667" s="10" t="s">
        <v>57</v>
      </c>
      <c r="C3667" s="10" t="s">
        <v>12</v>
      </c>
      <c r="D3667" s="10" t="s">
        <v>5</v>
      </c>
      <c r="E3667" s="10" t="s">
        <v>9</v>
      </c>
      <c r="F3667">
        <v>5</v>
      </c>
      <c r="G3667">
        <v>0.27372315526008606</v>
      </c>
      <c r="H3667">
        <v>0.27372315526008606</v>
      </c>
      <c r="I3667">
        <v>52.907543182373047</v>
      </c>
      <c r="J3667">
        <v>0</v>
      </c>
      <c r="K3667">
        <v>9027</v>
      </c>
      <c r="L3667">
        <v>8742.4010777999993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 t="s">
        <v>39</v>
      </c>
      <c r="Z3667" s="3"/>
    </row>
    <row r="3668" spans="1:26" hidden="1" x14ac:dyDescent="0.25">
      <c r="A3668" s="10" t="str">
        <f t="shared" si="57"/>
        <v>2016Northern Coast1-in-2May PeakPGE5</v>
      </c>
      <c r="B3668" s="10" t="s">
        <v>57</v>
      </c>
      <c r="C3668" s="10" t="s">
        <v>12</v>
      </c>
      <c r="D3668" s="10" t="s">
        <v>5</v>
      </c>
      <c r="E3668" s="10" t="s">
        <v>9</v>
      </c>
      <c r="F3668">
        <v>5</v>
      </c>
      <c r="G3668">
        <v>0.33898919820785522</v>
      </c>
      <c r="H3668">
        <v>0.33898919820785522</v>
      </c>
      <c r="I3668">
        <v>53.23114013671875</v>
      </c>
      <c r="J3668">
        <v>0</v>
      </c>
      <c r="K3668">
        <v>9027</v>
      </c>
      <c r="L3668">
        <v>8742.4010777999993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 t="s">
        <v>38</v>
      </c>
      <c r="Z3668" s="3"/>
    </row>
    <row r="3669" spans="1:26" hidden="1" x14ac:dyDescent="0.25">
      <c r="A3669" s="10" t="str">
        <f t="shared" si="57"/>
        <v>2016Northern Coast1-in-10May PeakPGE5</v>
      </c>
      <c r="B3669" s="10" t="s">
        <v>57</v>
      </c>
      <c r="C3669" s="10" t="s">
        <v>12</v>
      </c>
      <c r="D3669" s="10" t="s">
        <v>5</v>
      </c>
      <c r="E3669" s="10" t="s">
        <v>1</v>
      </c>
      <c r="F3669">
        <v>5</v>
      </c>
      <c r="G3669">
        <v>0.59139502048492432</v>
      </c>
      <c r="H3669">
        <v>0.59139502048492432</v>
      </c>
      <c r="I3669">
        <v>65.187751770019531</v>
      </c>
      <c r="J3669">
        <v>0</v>
      </c>
      <c r="K3669">
        <v>9027</v>
      </c>
      <c r="L3669">
        <v>8742.4010777999993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 t="s">
        <v>38</v>
      </c>
      <c r="Z3669" s="3"/>
    </row>
    <row r="3670" spans="1:26" hidden="1" x14ac:dyDescent="0.25">
      <c r="A3670" s="10" t="str">
        <f t="shared" si="57"/>
        <v>2016Northern Coast1-in-10May PeakCAISO6</v>
      </c>
      <c r="B3670" s="10" t="s">
        <v>57</v>
      </c>
      <c r="C3670" s="10" t="s">
        <v>12</v>
      </c>
      <c r="D3670" s="10" t="s">
        <v>5</v>
      </c>
      <c r="E3670" s="10" t="s">
        <v>1</v>
      </c>
      <c r="F3670">
        <v>6</v>
      </c>
      <c r="G3670">
        <v>0.41888335347175598</v>
      </c>
      <c r="H3670">
        <v>0.41888335347175598</v>
      </c>
      <c r="I3670">
        <v>54.728305816650391</v>
      </c>
      <c r="J3670">
        <v>0</v>
      </c>
      <c r="K3670">
        <v>9027</v>
      </c>
      <c r="L3670">
        <v>8742.4010777999993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 t="s">
        <v>39</v>
      </c>
      <c r="Z3670" s="3"/>
    </row>
    <row r="3671" spans="1:26" hidden="1" x14ac:dyDescent="0.25">
      <c r="A3671" s="10" t="str">
        <f t="shared" si="57"/>
        <v>2016Northern Coast1-in-2May PeakCAISO6</v>
      </c>
      <c r="B3671" s="10" t="s">
        <v>57</v>
      </c>
      <c r="C3671" s="10" t="s">
        <v>12</v>
      </c>
      <c r="D3671" s="10" t="s">
        <v>5</v>
      </c>
      <c r="E3671" s="10" t="s">
        <v>9</v>
      </c>
      <c r="F3671">
        <v>6</v>
      </c>
      <c r="G3671">
        <v>0.28670805692672729</v>
      </c>
      <c r="H3671">
        <v>0.28670805692672729</v>
      </c>
      <c r="I3671">
        <v>52.883010864257813</v>
      </c>
      <c r="J3671">
        <v>0</v>
      </c>
      <c r="K3671">
        <v>9027</v>
      </c>
      <c r="L3671">
        <v>8742.4010777999993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 t="s">
        <v>39</v>
      </c>
      <c r="Z3671" s="3"/>
    </row>
    <row r="3672" spans="1:26" hidden="1" x14ac:dyDescent="0.25">
      <c r="A3672" s="10" t="str">
        <f t="shared" si="57"/>
        <v>2016Northern Coast1-in-10May PeakPGE6</v>
      </c>
      <c r="B3672" s="10" t="s">
        <v>57</v>
      </c>
      <c r="C3672" s="10" t="s">
        <v>12</v>
      </c>
      <c r="D3672" s="10" t="s">
        <v>5</v>
      </c>
      <c r="E3672" s="10" t="s">
        <v>1</v>
      </c>
      <c r="F3672">
        <v>6</v>
      </c>
      <c r="G3672">
        <v>0.6194496750831604</v>
      </c>
      <c r="H3672">
        <v>0.6194496750831604</v>
      </c>
      <c r="I3672">
        <v>64.551902770996094</v>
      </c>
      <c r="J3672">
        <v>0</v>
      </c>
      <c r="K3672">
        <v>9027</v>
      </c>
      <c r="L3672">
        <v>8742.4010777999993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 t="s">
        <v>38</v>
      </c>
      <c r="Z3672" s="3"/>
    </row>
    <row r="3673" spans="1:26" hidden="1" x14ac:dyDescent="0.25">
      <c r="A3673" s="10" t="str">
        <f t="shared" si="57"/>
        <v>2016Northern Coast1-in-2May PeakPGE6</v>
      </c>
      <c r="B3673" s="10" t="s">
        <v>57</v>
      </c>
      <c r="C3673" s="10" t="s">
        <v>12</v>
      </c>
      <c r="D3673" s="10" t="s">
        <v>5</v>
      </c>
      <c r="E3673" s="10" t="s">
        <v>9</v>
      </c>
      <c r="F3673">
        <v>6</v>
      </c>
      <c r="G3673">
        <v>0.35507017374038696</v>
      </c>
      <c r="H3673">
        <v>0.35507017374038696</v>
      </c>
      <c r="I3673">
        <v>52.641521453857422</v>
      </c>
      <c r="J3673">
        <v>0</v>
      </c>
      <c r="K3673">
        <v>9027</v>
      </c>
      <c r="L3673">
        <v>8742.4010777999993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 t="s">
        <v>38</v>
      </c>
      <c r="Z3673" s="3"/>
    </row>
    <row r="3674" spans="1:26" hidden="1" x14ac:dyDescent="0.25">
      <c r="A3674" s="10" t="str">
        <f t="shared" si="57"/>
        <v>2016Northern Coast1-in-10May PeakCAISO7</v>
      </c>
      <c r="B3674" s="10" t="s">
        <v>57</v>
      </c>
      <c r="C3674" s="10" t="s">
        <v>12</v>
      </c>
      <c r="D3674" s="10" t="s">
        <v>5</v>
      </c>
      <c r="E3674" s="10" t="s">
        <v>1</v>
      </c>
      <c r="F3674">
        <v>7</v>
      </c>
      <c r="G3674">
        <v>0.47251754999160767</v>
      </c>
      <c r="H3674">
        <v>0.47251754999160767</v>
      </c>
      <c r="I3674">
        <v>54.535381317138672</v>
      </c>
      <c r="J3674">
        <v>0</v>
      </c>
      <c r="K3674">
        <v>9027</v>
      </c>
      <c r="L3674">
        <v>8742.4010777999993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 t="s">
        <v>39</v>
      </c>
      <c r="Z3674" s="3"/>
    </row>
    <row r="3675" spans="1:26" hidden="1" x14ac:dyDescent="0.25">
      <c r="A3675" s="10" t="str">
        <f t="shared" si="57"/>
        <v>2016Northern Coast1-in-2May PeakCAISO7</v>
      </c>
      <c r="B3675" s="10" t="s">
        <v>57</v>
      </c>
      <c r="C3675" s="10" t="s">
        <v>12</v>
      </c>
      <c r="D3675" s="10" t="s">
        <v>5</v>
      </c>
      <c r="E3675" s="10" t="s">
        <v>9</v>
      </c>
      <c r="F3675">
        <v>7</v>
      </c>
      <c r="G3675">
        <v>0.32341840863227844</v>
      </c>
      <c r="H3675">
        <v>0.32341840863227844</v>
      </c>
      <c r="I3675">
        <v>52.961780548095703</v>
      </c>
      <c r="J3675">
        <v>0</v>
      </c>
      <c r="K3675">
        <v>9027</v>
      </c>
      <c r="L3675">
        <v>8742.4010777999993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 t="s">
        <v>39</v>
      </c>
      <c r="Z3675" s="3"/>
    </row>
    <row r="3676" spans="1:26" hidden="1" x14ac:dyDescent="0.25">
      <c r="A3676" s="10" t="str">
        <f t="shared" si="57"/>
        <v>2016Northern Coast1-in-2May PeakPGE7</v>
      </c>
      <c r="B3676" s="10" t="s">
        <v>57</v>
      </c>
      <c r="C3676" s="10" t="s">
        <v>12</v>
      </c>
      <c r="D3676" s="10" t="s">
        <v>5</v>
      </c>
      <c r="E3676" s="10" t="s">
        <v>9</v>
      </c>
      <c r="F3676">
        <v>7</v>
      </c>
      <c r="G3676">
        <v>0.40053367614746094</v>
      </c>
      <c r="H3676">
        <v>0.40053367614746094</v>
      </c>
      <c r="I3676">
        <v>52.73114013671875</v>
      </c>
      <c r="J3676">
        <v>0</v>
      </c>
      <c r="K3676">
        <v>9027</v>
      </c>
      <c r="L3676">
        <v>8742.4010777999993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 t="s">
        <v>38</v>
      </c>
      <c r="Z3676" s="3"/>
    </row>
    <row r="3677" spans="1:26" hidden="1" x14ac:dyDescent="0.25">
      <c r="A3677" s="10" t="str">
        <f t="shared" si="57"/>
        <v>2016Northern Coast1-in-10May PeakPGE7</v>
      </c>
      <c r="B3677" s="10" t="s">
        <v>57</v>
      </c>
      <c r="C3677" s="10" t="s">
        <v>12</v>
      </c>
      <c r="D3677" s="10" t="s">
        <v>5</v>
      </c>
      <c r="E3677" s="10" t="s">
        <v>1</v>
      </c>
      <c r="F3677">
        <v>7</v>
      </c>
      <c r="G3677">
        <v>0.69876456260681152</v>
      </c>
      <c r="H3677">
        <v>0.69876456260681152</v>
      </c>
      <c r="I3677">
        <v>64.663215637207031</v>
      </c>
      <c r="J3677">
        <v>0</v>
      </c>
      <c r="K3677">
        <v>9027</v>
      </c>
      <c r="L3677">
        <v>8742.4010777999993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 t="s">
        <v>38</v>
      </c>
      <c r="Z3677" s="3"/>
    </row>
    <row r="3678" spans="1:26" hidden="1" x14ac:dyDescent="0.25">
      <c r="A3678" s="10" t="str">
        <f t="shared" si="57"/>
        <v>2016Northern Coast1-in-10May PeakCAISO8</v>
      </c>
      <c r="B3678" s="10" t="s">
        <v>57</v>
      </c>
      <c r="C3678" s="10" t="s">
        <v>12</v>
      </c>
      <c r="D3678" s="10" t="s">
        <v>5</v>
      </c>
      <c r="E3678" s="10" t="s">
        <v>1</v>
      </c>
      <c r="F3678">
        <v>8</v>
      </c>
      <c r="G3678">
        <v>0.51738160848617554</v>
      </c>
      <c r="H3678">
        <v>0.51738160848617554</v>
      </c>
      <c r="I3678">
        <v>59.135848999023438</v>
      </c>
      <c r="J3678">
        <v>0</v>
      </c>
      <c r="K3678">
        <v>9027</v>
      </c>
      <c r="L3678">
        <v>8742.4010777999993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 t="s">
        <v>39</v>
      </c>
      <c r="Z3678" s="3"/>
    </row>
    <row r="3679" spans="1:26" hidden="1" x14ac:dyDescent="0.25">
      <c r="A3679" s="10" t="str">
        <f t="shared" si="57"/>
        <v>2016Northern Coast1-in-2May PeakCAISO8</v>
      </c>
      <c r="B3679" s="10" t="s">
        <v>57</v>
      </c>
      <c r="C3679" s="10" t="s">
        <v>12</v>
      </c>
      <c r="D3679" s="10" t="s">
        <v>5</v>
      </c>
      <c r="E3679" s="10" t="s">
        <v>9</v>
      </c>
      <c r="F3679">
        <v>8</v>
      </c>
      <c r="G3679">
        <v>0.3541259765625</v>
      </c>
      <c r="H3679">
        <v>0.3541259765625</v>
      </c>
      <c r="I3679">
        <v>54.937248229980469</v>
      </c>
      <c r="J3679">
        <v>0</v>
      </c>
      <c r="K3679">
        <v>9027</v>
      </c>
      <c r="L3679">
        <v>8742.4010777999993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 t="s">
        <v>39</v>
      </c>
      <c r="Z3679" s="3"/>
    </row>
    <row r="3680" spans="1:26" hidden="1" x14ac:dyDescent="0.25">
      <c r="A3680" s="10" t="str">
        <f t="shared" si="57"/>
        <v>2016Northern Coast1-in-10May PeakPGE8</v>
      </c>
      <c r="B3680" s="10" t="s">
        <v>57</v>
      </c>
      <c r="C3680" s="10" t="s">
        <v>12</v>
      </c>
      <c r="D3680" s="10" t="s">
        <v>5</v>
      </c>
      <c r="E3680" s="10" t="s">
        <v>1</v>
      </c>
      <c r="F3680">
        <v>8</v>
      </c>
      <c r="G3680">
        <v>0.76511001586914063</v>
      </c>
      <c r="H3680">
        <v>0.76511001586914063</v>
      </c>
      <c r="I3680">
        <v>70.717453002929687</v>
      </c>
      <c r="J3680">
        <v>0</v>
      </c>
      <c r="K3680">
        <v>9027</v>
      </c>
      <c r="L3680">
        <v>8742.4010777999993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 t="s">
        <v>38</v>
      </c>
      <c r="Z3680" s="3"/>
    </row>
    <row r="3681" spans="1:26" hidden="1" x14ac:dyDescent="0.25">
      <c r="A3681" s="10" t="str">
        <f t="shared" si="57"/>
        <v>2016Northern Coast1-in-2May PeakPGE8</v>
      </c>
      <c r="B3681" s="10" t="s">
        <v>57</v>
      </c>
      <c r="C3681" s="10" t="s">
        <v>12</v>
      </c>
      <c r="D3681" s="10" t="s">
        <v>5</v>
      </c>
      <c r="E3681" s="10" t="s">
        <v>9</v>
      </c>
      <c r="F3681">
        <v>8</v>
      </c>
      <c r="G3681">
        <v>0.43856307864189148</v>
      </c>
      <c r="H3681">
        <v>0.43856307864189148</v>
      </c>
      <c r="I3681">
        <v>56.445762634277344</v>
      </c>
      <c r="J3681">
        <v>0</v>
      </c>
      <c r="K3681">
        <v>9027</v>
      </c>
      <c r="L3681">
        <v>8742.4010777999993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 t="s">
        <v>38</v>
      </c>
      <c r="Z3681" s="3"/>
    </row>
    <row r="3682" spans="1:26" hidden="1" x14ac:dyDescent="0.25">
      <c r="A3682" s="10" t="str">
        <f t="shared" si="57"/>
        <v>2016Northern Coast1-in-10May PeakCAISO9</v>
      </c>
      <c r="B3682" s="10" t="s">
        <v>57</v>
      </c>
      <c r="C3682" s="10" t="s">
        <v>12</v>
      </c>
      <c r="D3682" s="10" t="s">
        <v>5</v>
      </c>
      <c r="E3682" s="10" t="s">
        <v>1</v>
      </c>
      <c r="F3682">
        <v>9</v>
      </c>
      <c r="G3682">
        <v>0.50993263721466064</v>
      </c>
      <c r="H3682">
        <v>0.50993263721466064</v>
      </c>
      <c r="I3682">
        <v>64.315086364746094</v>
      </c>
      <c r="J3682">
        <v>0</v>
      </c>
      <c r="K3682">
        <v>9027</v>
      </c>
      <c r="L3682">
        <v>8742.4010777999993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 t="s">
        <v>39</v>
      </c>
      <c r="Z3682" s="3"/>
    </row>
    <row r="3683" spans="1:26" hidden="1" x14ac:dyDescent="0.25">
      <c r="A3683" s="10" t="str">
        <f t="shared" si="57"/>
        <v>2016Northern Coast1-in-2May PeakCAISO9</v>
      </c>
      <c r="B3683" s="10" t="s">
        <v>57</v>
      </c>
      <c r="C3683" s="10" t="s">
        <v>12</v>
      </c>
      <c r="D3683" s="10" t="s">
        <v>5</v>
      </c>
      <c r="E3683" s="10" t="s">
        <v>9</v>
      </c>
      <c r="F3683">
        <v>9</v>
      </c>
      <c r="G3683">
        <v>0.34902748465538025</v>
      </c>
      <c r="H3683">
        <v>0.34902748465538025</v>
      </c>
      <c r="I3683">
        <v>58.073097229003906</v>
      </c>
      <c r="J3683">
        <v>0</v>
      </c>
      <c r="K3683">
        <v>9027</v>
      </c>
      <c r="L3683">
        <v>8742.4010777999993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 t="s">
        <v>39</v>
      </c>
      <c r="Z3683" s="3"/>
    </row>
    <row r="3684" spans="1:26" hidden="1" x14ac:dyDescent="0.25">
      <c r="A3684" s="10" t="str">
        <f t="shared" si="57"/>
        <v>2016Northern Coast1-in-10May PeakPGE9</v>
      </c>
      <c r="B3684" s="10" t="s">
        <v>57</v>
      </c>
      <c r="C3684" s="10" t="s">
        <v>12</v>
      </c>
      <c r="D3684" s="10" t="s">
        <v>5</v>
      </c>
      <c r="E3684" s="10" t="s">
        <v>1</v>
      </c>
      <c r="F3684">
        <v>9</v>
      </c>
      <c r="G3684">
        <v>0.75409448146820068</v>
      </c>
      <c r="H3684">
        <v>0.75409448146820068</v>
      </c>
      <c r="I3684">
        <v>76.703773498535156</v>
      </c>
      <c r="J3684">
        <v>0</v>
      </c>
      <c r="K3684">
        <v>9027</v>
      </c>
      <c r="L3684">
        <v>8742.4010777999993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 t="s">
        <v>38</v>
      </c>
      <c r="Z3684" s="3"/>
    </row>
    <row r="3685" spans="1:26" hidden="1" x14ac:dyDescent="0.25">
      <c r="A3685" s="10" t="str">
        <f t="shared" si="57"/>
        <v>2016Northern Coast1-in-2May PeakPGE9</v>
      </c>
      <c r="B3685" s="10" t="s">
        <v>57</v>
      </c>
      <c r="C3685" s="10" t="s">
        <v>12</v>
      </c>
      <c r="D3685" s="10" t="s">
        <v>5</v>
      </c>
      <c r="E3685" s="10" t="s">
        <v>9</v>
      </c>
      <c r="F3685">
        <v>9</v>
      </c>
      <c r="G3685">
        <v>0.43224895000457764</v>
      </c>
      <c r="H3685">
        <v>0.43224895000457764</v>
      </c>
      <c r="I3685">
        <v>62.122161865234375</v>
      </c>
      <c r="J3685">
        <v>0</v>
      </c>
      <c r="K3685">
        <v>9027</v>
      </c>
      <c r="L3685">
        <v>8742.4010777999993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 t="s">
        <v>38</v>
      </c>
      <c r="Z3685" s="3"/>
    </row>
    <row r="3686" spans="1:26" hidden="1" x14ac:dyDescent="0.25">
      <c r="A3686" s="10" t="str">
        <f t="shared" si="57"/>
        <v>2016Northern Coast1-in-2May PeakCAISO10</v>
      </c>
      <c r="B3686" s="10" t="s">
        <v>57</v>
      </c>
      <c r="C3686" s="10" t="s">
        <v>12</v>
      </c>
      <c r="D3686" s="10" t="s">
        <v>5</v>
      </c>
      <c r="E3686" s="10" t="s">
        <v>9</v>
      </c>
      <c r="F3686">
        <v>10</v>
      </c>
      <c r="G3686">
        <v>0.33478879928588867</v>
      </c>
      <c r="H3686">
        <v>0.33478879928588867</v>
      </c>
      <c r="I3686">
        <v>62.233478546142578</v>
      </c>
      <c r="J3686">
        <v>0</v>
      </c>
      <c r="K3686">
        <v>9027</v>
      </c>
      <c r="L3686">
        <v>8742.4010777999993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 t="s">
        <v>39</v>
      </c>
      <c r="Z3686" s="3"/>
    </row>
    <row r="3687" spans="1:26" hidden="1" x14ac:dyDescent="0.25">
      <c r="A3687" s="10" t="str">
        <f t="shared" si="57"/>
        <v>2016Northern Coast1-in-10May PeakCAISO10</v>
      </c>
      <c r="B3687" s="10" t="s">
        <v>57</v>
      </c>
      <c r="C3687" s="10" t="s">
        <v>12</v>
      </c>
      <c r="D3687" s="10" t="s">
        <v>5</v>
      </c>
      <c r="E3687" s="10" t="s">
        <v>1</v>
      </c>
      <c r="F3687">
        <v>10</v>
      </c>
      <c r="G3687">
        <v>0.48912978172302246</v>
      </c>
      <c r="H3687">
        <v>0.48912978172302246</v>
      </c>
      <c r="I3687">
        <v>68.9754638671875</v>
      </c>
      <c r="J3687">
        <v>0</v>
      </c>
      <c r="K3687">
        <v>9027</v>
      </c>
      <c r="L3687">
        <v>8742.4010777999993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 t="s">
        <v>39</v>
      </c>
      <c r="Z3687" s="3"/>
    </row>
    <row r="3688" spans="1:26" hidden="1" x14ac:dyDescent="0.25">
      <c r="A3688" s="10" t="str">
        <f t="shared" si="57"/>
        <v>2016Northern Coast1-in-2May PeakPGE10</v>
      </c>
      <c r="B3688" s="10" t="s">
        <v>57</v>
      </c>
      <c r="C3688" s="10" t="s">
        <v>12</v>
      </c>
      <c r="D3688" s="10" t="s">
        <v>5</v>
      </c>
      <c r="E3688" s="10" t="s">
        <v>9</v>
      </c>
      <c r="F3688">
        <v>10</v>
      </c>
      <c r="G3688">
        <v>0.41461518406867981</v>
      </c>
      <c r="H3688">
        <v>0.41461518406867981</v>
      </c>
      <c r="I3688">
        <v>66.4754638671875</v>
      </c>
      <c r="J3688">
        <v>0</v>
      </c>
      <c r="K3688">
        <v>9027</v>
      </c>
      <c r="L3688">
        <v>8742.4010777999993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 t="s">
        <v>38</v>
      </c>
      <c r="Z3688" s="3"/>
    </row>
    <row r="3689" spans="1:26" hidden="1" x14ac:dyDescent="0.25">
      <c r="A3689" s="10" t="str">
        <f t="shared" si="57"/>
        <v>2016Northern Coast1-in-10May PeakPGE10</v>
      </c>
      <c r="B3689" s="10" t="s">
        <v>57</v>
      </c>
      <c r="C3689" s="10" t="s">
        <v>12</v>
      </c>
      <c r="D3689" s="10" t="s">
        <v>5</v>
      </c>
      <c r="E3689" s="10" t="s">
        <v>1</v>
      </c>
      <c r="F3689">
        <v>10</v>
      </c>
      <c r="G3689">
        <v>0.72333091497421265</v>
      </c>
      <c r="H3689">
        <v>0.72333091497421265</v>
      </c>
      <c r="I3689">
        <v>81.396697998046875</v>
      </c>
      <c r="J3689">
        <v>0</v>
      </c>
      <c r="K3689">
        <v>9027</v>
      </c>
      <c r="L3689">
        <v>8742.4010777999993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 t="s">
        <v>38</v>
      </c>
      <c r="Z3689" s="3"/>
    </row>
    <row r="3690" spans="1:26" hidden="1" x14ac:dyDescent="0.25">
      <c r="A3690" s="10" t="str">
        <f t="shared" si="57"/>
        <v>2016Northern Coast1-in-2May PeakCAISO11</v>
      </c>
      <c r="B3690" s="10" t="s">
        <v>57</v>
      </c>
      <c r="C3690" s="10" t="s">
        <v>12</v>
      </c>
      <c r="D3690" s="10" t="s">
        <v>5</v>
      </c>
      <c r="E3690" s="10" t="s">
        <v>9</v>
      </c>
      <c r="F3690">
        <v>11</v>
      </c>
      <c r="G3690">
        <v>0.33360555768013</v>
      </c>
      <c r="H3690">
        <v>0.33360555768013</v>
      </c>
      <c r="I3690">
        <v>67.040550231933594</v>
      </c>
      <c r="J3690">
        <v>0</v>
      </c>
      <c r="K3690">
        <v>9027</v>
      </c>
      <c r="L3690">
        <v>8742.4010777999993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 t="s">
        <v>39</v>
      </c>
      <c r="Z3690" s="3"/>
    </row>
    <row r="3691" spans="1:26" hidden="1" x14ac:dyDescent="0.25">
      <c r="A3691" s="10" t="str">
        <f t="shared" si="57"/>
        <v>2016Northern Coast1-in-10May PeakCAISO11</v>
      </c>
      <c r="B3691" s="10" t="s">
        <v>57</v>
      </c>
      <c r="C3691" s="10" t="s">
        <v>12</v>
      </c>
      <c r="D3691" s="10" t="s">
        <v>5</v>
      </c>
      <c r="E3691" s="10" t="s">
        <v>1</v>
      </c>
      <c r="F3691">
        <v>11</v>
      </c>
      <c r="G3691">
        <v>0.48740106821060181</v>
      </c>
      <c r="H3691">
        <v>0.48740106821060181</v>
      </c>
      <c r="I3691">
        <v>74.388687133789063</v>
      </c>
      <c r="J3691">
        <v>0</v>
      </c>
      <c r="K3691">
        <v>9027</v>
      </c>
      <c r="L3691">
        <v>8742.4010777999993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 t="s">
        <v>39</v>
      </c>
      <c r="Z3691" s="3"/>
    </row>
    <row r="3692" spans="1:26" hidden="1" x14ac:dyDescent="0.25">
      <c r="A3692" s="10" t="str">
        <f t="shared" si="57"/>
        <v>2016Northern Coast1-in-2May PeakPGE11</v>
      </c>
      <c r="B3692" s="10" t="s">
        <v>57</v>
      </c>
      <c r="C3692" s="10" t="s">
        <v>12</v>
      </c>
      <c r="D3692" s="10" t="s">
        <v>5</v>
      </c>
      <c r="E3692" s="10" t="s">
        <v>9</v>
      </c>
      <c r="F3692">
        <v>11</v>
      </c>
      <c r="G3692">
        <v>0.41314983367919922</v>
      </c>
      <c r="H3692">
        <v>0.41314983367919922</v>
      </c>
      <c r="I3692">
        <v>71.611312866210937</v>
      </c>
      <c r="J3692">
        <v>0</v>
      </c>
      <c r="K3692">
        <v>9027</v>
      </c>
      <c r="L3692">
        <v>8742.4010777999993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 t="s">
        <v>38</v>
      </c>
      <c r="Z3692" s="3"/>
    </row>
    <row r="3693" spans="1:26" hidden="1" x14ac:dyDescent="0.25">
      <c r="A3693" s="10" t="str">
        <f t="shared" si="57"/>
        <v>2016Northern Coast1-in-10May PeakPGE11</v>
      </c>
      <c r="B3693" s="10" t="s">
        <v>57</v>
      </c>
      <c r="C3693" s="10" t="s">
        <v>12</v>
      </c>
      <c r="D3693" s="10" t="s">
        <v>5</v>
      </c>
      <c r="E3693" s="10" t="s">
        <v>1</v>
      </c>
      <c r="F3693">
        <v>11</v>
      </c>
      <c r="G3693">
        <v>0.72077447175979614</v>
      </c>
      <c r="H3693">
        <v>0.72077447175979614</v>
      </c>
      <c r="I3693">
        <v>86.206611633300781</v>
      </c>
      <c r="J3693">
        <v>0</v>
      </c>
      <c r="K3693">
        <v>9027</v>
      </c>
      <c r="L3693">
        <v>8742.4010777999993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 t="s">
        <v>38</v>
      </c>
      <c r="Z3693" s="3"/>
    </row>
    <row r="3694" spans="1:26" hidden="1" x14ac:dyDescent="0.25">
      <c r="A3694" s="10" t="str">
        <f t="shared" si="57"/>
        <v>2016Northern Coast1-in-10May PeakCAISO12</v>
      </c>
      <c r="B3694" s="10" t="s">
        <v>57</v>
      </c>
      <c r="C3694" s="10" t="s">
        <v>12</v>
      </c>
      <c r="D3694" s="10" t="s">
        <v>5</v>
      </c>
      <c r="E3694" s="10" t="s">
        <v>1</v>
      </c>
      <c r="F3694">
        <v>12</v>
      </c>
      <c r="G3694">
        <v>0.53295451402664185</v>
      </c>
      <c r="H3694">
        <v>0.53295451402664185</v>
      </c>
      <c r="I3694">
        <v>80.013687133789063</v>
      </c>
      <c r="J3694">
        <v>0</v>
      </c>
      <c r="K3694">
        <v>9027</v>
      </c>
      <c r="L3694">
        <v>8742.4010777999993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 t="s">
        <v>39</v>
      </c>
      <c r="Z3694" s="3"/>
    </row>
    <row r="3695" spans="1:26" hidden="1" x14ac:dyDescent="0.25">
      <c r="A3695" s="10" t="str">
        <f t="shared" si="57"/>
        <v>2016Northern Coast1-in-2May PeakCAISO12</v>
      </c>
      <c r="B3695" s="10" t="s">
        <v>57</v>
      </c>
      <c r="C3695" s="10" t="s">
        <v>12</v>
      </c>
      <c r="D3695" s="10" t="s">
        <v>5</v>
      </c>
      <c r="E3695" s="10" t="s">
        <v>9</v>
      </c>
      <c r="F3695">
        <v>12</v>
      </c>
      <c r="G3695">
        <v>0.36478498578071594</v>
      </c>
      <c r="H3695">
        <v>0.36478498578071594</v>
      </c>
      <c r="I3695">
        <v>71.182075500488281</v>
      </c>
      <c r="J3695">
        <v>0</v>
      </c>
      <c r="K3695">
        <v>9027</v>
      </c>
      <c r="L3695">
        <v>8742.4010777999993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 t="s">
        <v>39</v>
      </c>
      <c r="Z3695" s="3"/>
    </row>
    <row r="3696" spans="1:26" hidden="1" x14ac:dyDescent="0.25">
      <c r="A3696" s="10" t="str">
        <f t="shared" si="57"/>
        <v>2016Northern Coast1-in-2May PeakPGE12</v>
      </c>
      <c r="B3696" s="10" t="s">
        <v>57</v>
      </c>
      <c r="C3696" s="10" t="s">
        <v>12</v>
      </c>
      <c r="D3696" s="10" t="s">
        <v>5</v>
      </c>
      <c r="E3696" s="10" t="s">
        <v>9</v>
      </c>
      <c r="F3696">
        <v>12</v>
      </c>
      <c r="G3696">
        <v>0.45176362991333008</v>
      </c>
      <c r="H3696">
        <v>0.45176362991333008</v>
      </c>
      <c r="I3696">
        <v>76.532546997070313</v>
      </c>
      <c r="J3696">
        <v>0</v>
      </c>
      <c r="K3696">
        <v>9027</v>
      </c>
      <c r="L3696">
        <v>8742.4010777999993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 t="s">
        <v>38</v>
      </c>
      <c r="Z3696" s="3"/>
    </row>
    <row r="3697" spans="1:26" hidden="1" x14ac:dyDescent="0.25">
      <c r="A3697" s="10" t="str">
        <f t="shared" si="57"/>
        <v>2016Northern Coast1-in-10May PeakPGE12</v>
      </c>
      <c r="B3697" s="10" t="s">
        <v>57</v>
      </c>
      <c r="C3697" s="10" t="s">
        <v>12</v>
      </c>
      <c r="D3697" s="10" t="s">
        <v>5</v>
      </c>
      <c r="E3697" s="10" t="s">
        <v>1</v>
      </c>
      <c r="F3697">
        <v>12</v>
      </c>
      <c r="G3697">
        <v>0.7881394624710083</v>
      </c>
      <c r="H3697">
        <v>0.7881394624710083</v>
      </c>
      <c r="I3697">
        <v>90.494827270507812</v>
      </c>
      <c r="J3697">
        <v>0</v>
      </c>
      <c r="K3697">
        <v>9027</v>
      </c>
      <c r="L3697">
        <v>8742.4010777999993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 t="s">
        <v>38</v>
      </c>
      <c r="Z3697" s="3"/>
    </row>
    <row r="3698" spans="1:26" hidden="1" x14ac:dyDescent="0.25">
      <c r="A3698" s="10" t="str">
        <f t="shared" si="57"/>
        <v>2016Northern Coast1-in-2May PeakCAISO13</v>
      </c>
      <c r="B3698" s="10" t="s">
        <v>57</v>
      </c>
      <c r="C3698" s="10" t="s">
        <v>12</v>
      </c>
      <c r="D3698" s="10" t="s">
        <v>5</v>
      </c>
      <c r="E3698" s="10" t="s">
        <v>9</v>
      </c>
      <c r="F3698">
        <v>13</v>
      </c>
      <c r="G3698">
        <v>0.4411928653717041</v>
      </c>
      <c r="H3698">
        <v>0.4411928653717041</v>
      </c>
      <c r="I3698">
        <v>74.491989135742187</v>
      </c>
      <c r="J3698">
        <v>0</v>
      </c>
      <c r="K3698">
        <v>9027</v>
      </c>
      <c r="L3698">
        <v>8742.4010777999993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 t="s">
        <v>39</v>
      </c>
      <c r="Z3698" s="3"/>
    </row>
    <row r="3699" spans="1:26" hidden="1" x14ac:dyDescent="0.25">
      <c r="A3699" s="10" t="str">
        <f t="shared" si="57"/>
        <v>2016Northern Coast1-in-10May PeakCAISO13</v>
      </c>
      <c r="B3699" s="10" t="s">
        <v>57</v>
      </c>
      <c r="C3699" s="10" t="s">
        <v>12</v>
      </c>
      <c r="D3699" s="10" t="s">
        <v>5</v>
      </c>
      <c r="E3699" s="10" t="s">
        <v>1</v>
      </c>
      <c r="F3699">
        <v>13</v>
      </c>
      <c r="G3699">
        <v>0.64458721876144409</v>
      </c>
      <c r="H3699">
        <v>0.64458721876144409</v>
      </c>
      <c r="I3699">
        <v>84.084449768066406</v>
      </c>
      <c r="J3699">
        <v>0</v>
      </c>
      <c r="K3699">
        <v>9027</v>
      </c>
      <c r="L3699">
        <v>8742.4010777999993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 t="s">
        <v>39</v>
      </c>
      <c r="Z3699" s="3"/>
    </row>
    <row r="3700" spans="1:26" hidden="1" x14ac:dyDescent="0.25">
      <c r="A3700" s="10" t="str">
        <f t="shared" si="57"/>
        <v>2016Northern Coast1-in-10May PeakPGE13</v>
      </c>
      <c r="B3700" s="10" t="s">
        <v>57</v>
      </c>
      <c r="C3700" s="10" t="s">
        <v>12</v>
      </c>
      <c r="D3700" s="10" t="s">
        <v>5</v>
      </c>
      <c r="E3700" s="10" t="s">
        <v>1</v>
      </c>
      <c r="F3700">
        <v>13</v>
      </c>
      <c r="G3700">
        <v>0.95322316884994507</v>
      </c>
      <c r="H3700">
        <v>0.95322316884994507</v>
      </c>
      <c r="I3700">
        <v>93.723129272460938</v>
      </c>
      <c r="J3700">
        <v>0</v>
      </c>
      <c r="K3700">
        <v>9027</v>
      </c>
      <c r="L3700">
        <v>8742.4010777999993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 t="s">
        <v>38</v>
      </c>
      <c r="Z3700" s="3"/>
    </row>
    <row r="3701" spans="1:26" hidden="1" x14ac:dyDescent="0.25">
      <c r="A3701" s="10" t="str">
        <f t="shared" si="57"/>
        <v>2016Northern Coast1-in-2May PeakPGE13</v>
      </c>
      <c r="B3701" s="10" t="s">
        <v>57</v>
      </c>
      <c r="C3701" s="10" t="s">
        <v>12</v>
      </c>
      <c r="D3701" s="10" t="s">
        <v>5</v>
      </c>
      <c r="E3701" s="10" t="s">
        <v>9</v>
      </c>
      <c r="F3701">
        <v>13</v>
      </c>
      <c r="G3701">
        <v>0.54639005661010742</v>
      </c>
      <c r="H3701">
        <v>0.54639005661010742</v>
      </c>
      <c r="I3701">
        <v>80.296226501464844</v>
      </c>
      <c r="J3701">
        <v>0</v>
      </c>
      <c r="K3701">
        <v>9027</v>
      </c>
      <c r="L3701">
        <v>8742.4010777999993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 t="s">
        <v>38</v>
      </c>
      <c r="Z3701" s="3"/>
    </row>
    <row r="3702" spans="1:26" hidden="1" x14ac:dyDescent="0.25">
      <c r="A3702" s="10" t="str">
        <f t="shared" si="57"/>
        <v>2016Northern Coast1-in-10May PeakCAISO14</v>
      </c>
      <c r="B3702" s="10" t="s">
        <v>57</v>
      </c>
      <c r="C3702" s="10" t="s">
        <v>12</v>
      </c>
      <c r="D3702" s="10" t="s">
        <v>5</v>
      </c>
      <c r="E3702" s="10" t="s">
        <v>1</v>
      </c>
      <c r="F3702">
        <v>14</v>
      </c>
      <c r="G3702">
        <v>0.82541394233703613</v>
      </c>
      <c r="H3702">
        <v>0.72715592384338379</v>
      </c>
      <c r="I3702">
        <v>86.948600769042969</v>
      </c>
      <c r="J3702">
        <v>0.10273714363574982</v>
      </c>
      <c r="K3702">
        <v>9027</v>
      </c>
      <c r="L3702">
        <v>8742.4010777999993</v>
      </c>
      <c r="M3702">
        <v>9.8257988691329956E-2</v>
      </c>
      <c r="N3702">
        <v>-3.3409934490919113E-2</v>
      </c>
      <c r="O3702">
        <v>4.4382631778717041E-2</v>
      </c>
      <c r="P3702">
        <v>9.8257988691329956E-2</v>
      </c>
      <c r="Q3702">
        <v>0.15213334560394287</v>
      </c>
      <c r="R3702">
        <v>0.22992591559886932</v>
      </c>
      <c r="S3702" t="s">
        <v>39</v>
      </c>
      <c r="Z3702" s="3"/>
    </row>
    <row r="3703" spans="1:26" hidden="1" x14ac:dyDescent="0.25">
      <c r="A3703" s="10" t="str">
        <f t="shared" si="57"/>
        <v>2016Northern Coast1-in-2May PeakCAISO14</v>
      </c>
      <c r="B3703" s="10" t="s">
        <v>57</v>
      </c>
      <c r="C3703" s="10" t="s">
        <v>12</v>
      </c>
      <c r="D3703" s="10" t="s">
        <v>5</v>
      </c>
      <c r="E3703" s="10" t="s">
        <v>9</v>
      </c>
      <c r="F3703">
        <v>14</v>
      </c>
      <c r="G3703">
        <v>0.56496119499206543</v>
      </c>
      <c r="H3703">
        <v>0.61671000719070435</v>
      </c>
      <c r="I3703">
        <v>76.402366638183594</v>
      </c>
      <c r="J3703">
        <v>0.10273714363574982</v>
      </c>
      <c r="K3703">
        <v>9027</v>
      </c>
      <c r="L3703">
        <v>8742.4010777999993</v>
      </c>
      <c r="M3703">
        <v>-5.174882709980011E-2</v>
      </c>
      <c r="N3703">
        <v>-0.18341675400733948</v>
      </c>
      <c r="O3703">
        <v>-0.10562418401241302</v>
      </c>
      <c r="P3703">
        <v>-5.174882709980011E-2</v>
      </c>
      <c r="Q3703">
        <v>2.1265309769660234E-3</v>
      </c>
      <c r="R3703">
        <v>7.9919099807739258E-2</v>
      </c>
      <c r="S3703" t="s">
        <v>39</v>
      </c>
      <c r="Z3703" s="3"/>
    </row>
    <row r="3704" spans="1:26" hidden="1" x14ac:dyDescent="0.25">
      <c r="A3704" s="10" t="str">
        <f t="shared" si="57"/>
        <v>2016Northern Coast1-in-10May PeakPGE14</v>
      </c>
      <c r="B3704" s="10" t="s">
        <v>57</v>
      </c>
      <c r="C3704" s="10" t="s">
        <v>12</v>
      </c>
      <c r="D3704" s="10" t="s">
        <v>5</v>
      </c>
      <c r="E3704" s="10" t="s">
        <v>1</v>
      </c>
      <c r="F3704">
        <v>14</v>
      </c>
      <c r="G3704">
        <v>1.2206319570541382</v>
      </c>
      <c r="H3704">
        <v>0.93945115804672241</v>
      </c>
      <c r="I3704">
        <v>95.924064636230469</v>
      </c>
      <c r="J3704">
        <v>0.10273714363574982</v>
      </c>
      <c r="K3704">
        <v>9027</v>
      </c>
      <c r="L3704">
        <v>8742.4010777999993</v>
      </c>
      <c r="M3704">
        <v>0.28118079900741577</v>
      </c>
      <c r="N3704">
        <v>0.1495128720998764</v>
      </c>
      <c r="O3704">
        <v>0.22730544209480286</v>
      </c>
      <c r="P3704">
        <v>0.28118079900741577</v>
      </c>
      <c r="Q3704">
        <v>0.33505615592002869</v>
      </c>
      <c r="R3704">
        <v>0.41284871101379395</v>
      </c>
      <c r="S3704" t="s">
        <v>38</v>
      </c>
      <c r="Z3704" s="3"/>
    </row>
    <row r="3705" spans="1:26" hidden="1" x14ac:dyDescent="0.25">
      <c r="A3705" s="10" t="str">
        <f t="shared" si="57"/>
        <v>2016Northern Coast1-in-2May PeakPGE14</v>
      </c>
      <c r="B3705" s="10" t="s">
        <v>57</v>
      </c>
      <c r="C3705" s="10" t="s">
        <v>12</v>
      </c>
      <c r="D3705" s="10" t="s">
        <v>5</v>
      </c>
      <c r="E3705" s="10" t="s">
        <v>9</v>
      </c>
      <c r="F3705">
        <v>14</v>
      </c>
      <c r="G3705">
        <v>0.6996694803237915</v>
      </c>
      <c r="H3705">
        <v>0.6692357063293457</v>
      </c>
      <c r="I3705">
        <v>82.557075500488281</v>
      </c>
      <c r="J3705">
        <v>0.10273714363574982</v>
      </c>
      <c r="K3705">
        <v>9027</v>
      </c>
      <c r="L3705">
        <v>8742.4010777999993</v>
      </c>
      <c r="M3705">
        <v>3.0433762818574905E-2</v>
      </c>
      <c r="N3705">
        <v>-0.10123416036367416</v>
      </c>
      <c r="O3705">
        <v>-2.3441595956683159E-2</v>
      </c>
      <c r="P3705">
        <v>3.0433762818574905E-2</v>
      </c>
      <c r="Q3705">
        <v>8.4309123456478119E-2</v>
      </c>
      <c r="R3705">
        <v>0.16210168600082397</v>
      </c>
      <c r="S3705" t="s">
        <v>38</v>
      </c>
      <c r="Z3705" s="3"/>
    </row>
    <row r="3706" spans="1:26" hidden="1" x14ac:dyDescent="0.25">
      <c r="A3706" s="10" t="str">
        <f t="shared" si="57"/>
        <v>2016Northern Coast1-in-10May PeakCAISO15</v>
      </c>
      <c r="B3706" s="10" t="s">
        <v>57</v>
      </c>
      <c r="C3706" s="10" t="s">
        <v>12</v>
      </c>
      <c r="D3706" s="10" t="s">
        <v>5</v>
      </c>
      <c r="E3706" s="10" t="s">
        <v>1</v>
      </c>
      <c r="F3706">
        <v>15</v>
      </c>
      <c r="G3706">
        <v>1.0606648921966553</v>
      </c>
      <c r="H3706">
        <v>0.89637655019760132</v>
      </c>
      <c r="I3706">
        <v>88.334449768066406</v>
      </c>
      <c r="J3706">
        <v>0.1230589896440506</v>
      </c>
      <c r="K3706">
        <v>9027</v>
      </c>
      <c r="L3706">
        <v>8742.4010777999993</v>
      </c>
      <c r="M3706">
        <v>0.16428834199905396</v>
      </c>
      <c r="N3706">
        <v>6.5759406425058842E-3</v>
      </c>
      <c r="O3706">
        <v>9.9756211042404175E-2</v>
      </c>
      <c r="P3706">
        <v>0.16428834199905396</v>
      </c>
      <c r="Q3706">
        <v>0.22882047295570374</v>
      </c>
      <c r="R3706">
        <v>0.32200074195861816</v>
      </c>
      <c r="S3706" t="s">
        <v>39</v>
      </c>
      <c r="Z3706" s="3"/>
    </row>
    <row r="3707" spans="1:26" hidden="1" x14ac:dyDescent="0.25">
      <c r="A3707" s="10" t="str">
        <f t="shared" si="57"/>
        <v>2016Northern Coast1-in-2May PeakCAISO15</v>
      </c>
      <c r="B3707" s="10" t="s">
        <v>57</v>
      </c>
      <c r="C3707" s="10" t="s">
        <v>12</v>
      </c>
      <c r="D3707" s="10" t="s">
        <v>5</v>
      </c>
      <c r="E3707" s="10" t="s">
        <v>9</v>
      </c>
      <c r="F3707">
        <v>15</v>
      </c>
      <c r="G3707">
        <v>0.72598057985305786</v>
      </c>
      <c r="H3707">
        <v>0.75370299816131592</v>
      </c>
      <c r="I3707">
        <v>77.3995361328125</v>
      </c>
      <c r="J3707">
        <v>0.1230589896440506</v>
      </c>
      <c r="K3707">
        <v>9027</v>
      </c>
      <c r="L3707">
        <v>8742.4010777999993</v>
      </c>
      <c r="M3707">
        <v>-2.7722418308258057E-2</v>
      </c>
      <c r="N3707">
        <v>-0.18543481826782227</v>
      </c>
      <c r="O3707">
        <v>-9.2254549264907837E-2</v>
      </c>
      <c r="P3707">
        <v>-2.7722418308258057E-2</v>
      </c>
      <c r="Q3707">
        <v>3.6809716373682022E-2</v>
      </c>
      <c r="R3707">
        <v>0.12998998165130615</v>
      </c>
      <c r="S3707" t="s">
        <v>39</v>
      </c>
      <c r="Z3707" s="3"/>
    </row>
    <row r="3708" spans="1:26" hidden="1" x14ac:dyDescent="0.25">
      <c r="A3708" s="10" t="str">
        <f t="shared" si="57"/>
        <v>2016Northern Coast1-in-10May PeakPGE15</v>
      </c>
      <c r="B3708" s="10" t="s">
        <v>57</v>
      </c>
      <c r="C3708" s="10" t="s">
        <v>12</v>
      </c>
      <c r="D3708" s="10" t="s">
        <v>5</v>
      </c>
      <c r="E3708" s="10" t="s">
        <v>1</v>
      </c>
      <c r="F3708">
        <v>15</v>
      </c>
      <c r="G3708">
        <v>1.5685238838195801</v>
      </c>
      <c r="H3708">
        <v>1.180741548538208</v>
      </c>
      <c r="I3708">
        <v>96.309913635253906</v>
      </c>
      <c r="J3708">
        <v>0.1230589896440506</v>
      </c>
      <c r="K3708">
        <v>9027</v>
      </c>
      <c r="L3708">
        <v>8742.4010777999993</v>
      </c>
      <c r="M3708">
        <v>0.38778227567672729</v>
      </c>
      <c r="N3708">
        <v>0.23006987571716309</v>
      </c>
      <c r="O3708">
        <v>0.32325014472007751</v>
      </c>
      <c r="P3708">
        <v>0.38778227567672729</v>
      </c>
      <c r="Q3708">
        <v>0.45231440663337708</v>
      </c>
      <c r="R3708">
        <v>0.5454946756362915</v>
      </c>
      <c r="S3708" t="s">
        <v>38</v>
      </c>
      <c r="Z3708" s="3"/>
    </row>
    <row r="3709" spans="1:26" hidden="1" x14ac:dyDescent="0.25">
      <c r="A3709" s="10" t="str">
        <f t="shared" si="57"/>
        <v>2016Northern Coast1-in-2May PeakPGE15</v>
      </c>
      <c r="B3709" s="10" t="s">
        <v>57</v>
      </c>
      <c r="C3709" s="10" t="s">
        <v>12</v>
      </c>
      <c r="D3709" s="10" t="s">
        <v>5</v>
      </c>
      <c r="E3709" s="10" t="s">
        <v>9</v>
      </c>
      <c r="F3709">
        <v>15</v>
      </c>
      <c r="G3709">
        <v>0.8990820050239563</v>
      </c>
      <c r="H3709">
        <v>0.82010263204574585</v>
      </c>
      <c r="I3709">
        <v>83.953773498535156</v>
      </c>
      <c r="J3709">
        <v>0.1230589896440506</v>
      </c>
      <c r="K3709">
        <v>9027</v>
      </c>
      <c r="L3709">
        <v>8742.4010777999993</v>
      </c>
      <c r="M3709">
        <v>7.8979350626468658E-2</v>
      </c>
      <c r="N3709">
        <v>-7.8733049333095551E-2</v>
      </c>
      <c r="O3709">
        <v>1.4447216875851154E-2</v>
      </c>
      <c r="P3709">
        <v>7.8979350626468658E-2</v>
      </c>
      <c r="Q3709">
        <v>0.14351148903369904</v>
      </c>
      <c r="R3709">
        <v>0.23669175803661346</v>
      </c>
      <c r="S3709" t="s">
        <v>38</v>
      </c>
      <c r="Z3709" s="3"/>
    </row>
    <row r="3710" spans="1:26" hidden="1" x14ac:dyDescent="0.25">
      <c r="A3710" s="10" t="str">
        <f t="shared" si="57"/>
        <v>2016Northern Coast1-in-10May PeakCAISO16</v>
      </c>
      <c r="B3710" s="10" t="s">
        <v>57</v>
      </c>
      <c r="C3710" s="10" t="s">
        <v>12</v>
      </c>
      <c r="D3710" s="10" t="s">
        <v>5</v>
      </c>
      <c r="E3710" s="10" t="s">
        <v>1</v>
      </c>
      <c r="F3710">
        <v>16</v>
      </c>
      <c r="G3710">
        <v>1.3346266746520996</v>
      </c>
      <c r="H3710">
        <v>1.1032999753952026</v>
      </c>
      <c r="I3710">
        <v>88.320762634277344</v>
      </c>
      <c r="J3710">
        <v>0.15615223348140717</v>
      </c>
      <c r="K3710">
        <v>9027</v>
      </c>
      <c r="L3710">
        <v>8742.4010777999993</v>
      </c>
      <c r="M3710">
        <v>0.23132671415805817</v>
      </c>
      <c r="N3710">
        <v>3.1202010810375214E-2</v>
      </c>
      <c r="O3710">
        <v>0.14944048225879669</v>
      </c>
      <c r="P3710">
        <v>0.23132671415805817</v>
      </c>
      <c r="Q3710">
        <v>0.31321293115615845</v>
      </c>
      <c r="R3710">
        <v>0.43145141005516052</v>
      </c>
      <c r="S3710" t="s">
        <v>39</v>
      </c>
      <c r="Z3710" s="3"/>
    </row>
    <row r="3711" spans="1:26" hidden="1" x14ac:dyDescent="0.25">
      <c r="A3711" s="10" t="str">
        <f t="shared" si="57"/>
        <v>2016Northern Coast1-in-2May PeakCAISO16</v>
      </c>
      <c r="B3711" s="10" t="s">
        <v>57</v>
      </c>
      <c r="C3711" s="10" t="s">
        <v>12</v>
      </c>
      <c r="D3711" s="10" t="s">
        <v>5</v>
      </c>
      <c r="E3711" s="10" t="s">
        <v>9</v>
      </c>
      <c r="F3711">
        <v>16</v>
      </c>
      <c r="G3711">
        <v>0.91349589824676514</v>
      </c>
      <c r="H3711">
        <v>0.97333645820617676</v>
      </c>
      <c r="I3711">
        <v>77.432075500488281</v>
      </c>
      <c r="J3711">
        <v>0.15615223348140717</v>
      </c>
      <c r="K3711">
        <v>9027</v>
      </c>
      <c r="L3711">
        <v>8742.4010777999993</v>
      </c>
      <c r="M3711">
        <v>-5.9840578585863113E-2</v>
      </c>
      <c r="N3711">
        <v>-0.25996527075767517</v>
      </c>
      <c r="O3711">
        <v>-0.14172680675983429</v>
      </c>
      <c r="P3711">
        <v>-5.9840578585863113E-2</v>
      </c>
      <c r="Q3711">
        <v>2.2045653313398361E-2</v>
      </c>
      <c r="R3711">
        <v>0.14028412103652954</v>
      </c>
      <c r="S3711" t="s">
        <v>39</v>
      </c>
      <c r="Z3711" s="3"/>
    </row>
    <row r="3712" spans="1:26" hidden="1" x14ac:dyDescent="0.25">
      <c r="A3712" s="10" t="str">
        <f t="shared" si="57"/>
        <v>2016Northern Coast1-in-10May PeakPGE16</v>
      </c>
      <c r="B3712" s="10" t="s">
        <v>57</v>
      </c>
      <c r="C3712" s="10" t="s">
        <v>12</v>
      </c>
      <c r="D3712" s="10" t="s">
        <v>5</v>
      </c>
      <c r="E3712" s="10" t="s">
        <v>1</v>
      </c>
      <c r="F3712">
        <v>16</v>
      </c>
      <c r="G3712">
        <v>1.9736617803573608</v>
      </c>
      <c r="H3712">
        <v>1.4860328435897827</v>
      </c>
      <c r="I3712">
        <v>96.1495361328125</v>
      </c>
      <c r="J3712">
        <v>0.15615223348140717</v>
      </c>
      <c r="K3712">
        <v>9027</v>
      </c>
      <c r="L3712">
        <v>8742.4010777999993</v>
      </c>
      <c r="M3712">
        <v>0.48762893676757813</v>
      </c>
      <c r="N3712">
        <v>0.28750422596931458</v>
      </c>
      <c r="O3712">
        <v>0.40574270486831665</v>
      </c>
      <c r="P3712">
        <v>0.48762893676757813</v>
      </c>
      <c r="Q3712">
        <v>0.5695151686668396</v>
      </c>
      <c r="R3712">
        <v>0.68775361776351929</v>
      </c>
      <c r="S3712" t="s">
        <v>38</v>
      </c>
      <c r="Z3712" s="3"/>
    </row>
    <row r="3713" spans="1:26" hidden="1" x14ac:dyDescent="0.25">
      <c r="A3713" s="10" t="str">
        <f t="shared" si="57"/>
        <v>2016Northern Coast1-in-2May PeakPGE16</v>
      </c>
      <c r="B3713" s="10" t="s">
        <v>57</v>
      </c>
      <c r="C3713" s="10" t="s">
        <v>12</v>
      </c>
      <c r="D3713" s="10" t="s">
        <v>5</v>
      </c>
      <c r="E3713" s="10" t="s">
        <v>9</v>
      </c>
      <c r="F3713">
        <v>16</v>
      </c>
      <c r="G3713">
        <v>1.1313080787658691</v>
      </c>
      <c r="H3713">
        <v>1.0224448442459106</v>
      </c>
      <c r="I3713">
        <v>83.907546997070313</v>
      </c>
      <c r="J3713">
        <v>0.15615223348140717</v>
      </c>
      <c r="K3713">
        <v>9027</v>
      </c>
      <c r="L3713">
        <v>8742.4010777999993</v>
      </c>
      <c r="M3713">
        <v>0.10886328667402267</v>
      </c>
      <c r="N3713">
        <v>-9.1261416673660278E-2</v>
      </c>
      <c r="O3713">
        <v>2.69770547747612E-2</v>
      </c>
      <c r="P3713">
        <v>0.10886328667402267</v>
      </c>
      <c r="Q3713">
        <v>0.19074951112270355</v>
      </c>
      <c r="R3713">
        <v>0.30898797512054443</v>
      </c>
      <c r="S3713" t="s">
        <v>38</v>
      </c>
      <c r="Z3713" s="3"/>
    </row>
    <row r="3714" spans="1:26" hidden="1" x14ac:dyDescent="0.25">
      <c r="A3714" s="10" t="str">
        <f t="shared" ref="A3714:A3777" si="58">CONCATENATE(B3714,C3714,E3714,D3714,S3714,F3714)</f>
        <v>2016Northern Coast1-in-2May PeakCAISO17</v>
      </c>
      <c r="B3714" s="10" t="s">
        <v>57</v>
      </c>
      <c r="C3714" s="10" t="s">
        <v>12</v>
      </c>
      <c r="D3714" s="10" t="s">
        <v>5</v>
      </c>
      <c r="E3714" s="10" t="s">
        <v>9</v>
      </c>
      <c r="F3714">
        <v>17</v>
      </c>
      <c r="G3714">
        <v>1.0830918550491333</v>
      </c>
      <c r="H3714">
        <v>1.0165630578994751</v>
      </c>
      <c r="I3714">
        <v>76.89385986328125</v>
      </c>
      <c r="J3714">
        <v>0.16046801209449768</v>
      </c>
      <c r="K3714">
        <v>9027</v>
      </c>
      <c r="L3714">
        <v>8742.4010777999993</v>
      </c>
      <c r="M3714">
        <v>6.6528774797916412E-2</v>
      </c>
      <c r="N3714">
        <v>-0.13912703096866608</v>
      </c>
      <c r="O3714">
        <v>-1.7620651051402092E-2</v>
      </c>
      <c r="P3714">
        <v>6.6528774797916412E-2</v>
      </c>
      <c r="Q3714">
        <v>0.15067820250988007</v>
      </c>
      <c r="R3714">
        <v>0.2721845805644989</v>
      </c>
      <c r="S3714" t="s">
        <v>39</v>
      </c>
      <c r="Z3714" s="3"/>
    </row>
    <row r="3715" spans="1:26" hidden="1" x14ac:dyDescent="0.25">
      <c r="A3715" s="10" t="str">
        <f t="shared" si="58"/>
        <v>2016Northern Coast1-in-10May PeakCAISO17</v>
      </c>
      <c r="B3715" s="10" t="s">
        <v>57</v>
      </c>
      <c r="C3715" s="10" t="s">
        <v>12</v>
      </c>
      <c r="D3715" s="10" t="s">
        <v>5</v>
      </c>
      <c r="E3715" s="10" t="s">
        <v>1</v>
      </c>
      <c r="F3715">
        <v>17</v>
      </c>
      <c r="G3715">
        <v>1.58240807056427</v>
      </c>
      <c r="H3715">
        <v>1.2873046398162842</v>
      </c>
      <c r="I3715">
        <v>86.75567626953125</v>
      </c>
      <c r="J3715">
        <v>0.16046801209449768</v>
      </c>
      <c r="K3715">
        <v>9027</v>
      </c>
      <c r="L3715">
        <v>8742.4010777999993</v>
      </c>
      <c r="M3715">
        <v>0.29510343074798584</v>
      </c>
      <c r="N3715">
        <v>8.9447624981403351E-2</v>
      </c>
      <c r="O3715">
        <v>0.21095401048660278</v>
      </c>
      <c r="P3715">
        <v>0.29510343074798584</v>
      </c>
      <c r="Q3715">
        <v>0.3792528510093689</v>
      </c>
      <c r="R3715">
        <v>0.50075924396514893</v>
      </c>
      <c r="S3715" t="s">
        <v>39</v>
      </c>
      <c r="Z3715" s="3"/>
    </row>
    <row r="3716" spans="1:26" hidden="1" x14ac:dyDescent="0.25">
      <c r="A3716" s="10" t="str">
        <f t="shared" si="58"/>
        <v>2016Northern Coast1-in-2May PeakPGE17</v>
      </c>
      <c r="B3716" s="10" t="s">
        <v>57</v>
      </c>
      <c r="C3716" s="10" t="s">
        <v>12</v>
      </c>
      <c r="D3716" s="10" t="s">
        <v>5</v>
      </c>
      <c r="E3716" s="10" t="s">
        <v>9</v>
      </c>
      <c r="F3716">
        <v>17</v>
      </c>
      <c r="G3716">
        <v>1.3413422107696533</v>
      </c>
      <c r="H3716">
        <v>1.1464543342590332</v>
      </c>
      <c r="I3716">
        <v>82.741485595703125</v>
      </c>
      <c r="J3716">
        <v>0.16046801209449768</v>
      </c>
      <c r="K3716">
        <v>9027</v>
      </c>
      <c r="L3716">
        <v>8742.4010777999993</v>
      </c>
      <c r="M3716">
        <v>0.19488786160945892</v>
      </c>
      <c r="N3716">
        <v>-1.0767942294478416E-2</v>
      </c>
      <c r="O3716">
        <v>0.11073843389749527</v>
      </c>
      <c r="P3716">
        <v>0.19488786160945892</v>
      </c>
      <c r="Q3716">
        <v>0.27903729677200317</v>
      </c>
      <c r="R3716">
        <v>0.40054365992546082</v>
      </c>
      <c r="S3716" t="s">
        <v>38</v>
      </c>
      <c r="Z3716" s="3"/>
    </row>
    <row r="3717" spans="1:26" hidden="1" x14ac:dyDescent="0.25">
      <c r="A3717" s="10" t="str">
        <f t="shared" si="58"/>
        <v>2016Northern Coast1-in-10May PeakPGE17</v>
      </c>
      <c r="B3717" s="10" t="s">
        <v>57</v>
      </c>
      <c r="C3717" s="10" t="s">
        <v>12</v>
      </c>
      <c r="D3717" s="10" t="s">
        <v>5</v>
      </c>
      <c r="E3717" s="10" t="s">
        <v>1</v>
      </c>
      <c r="F3717">
        <v>17</v>
      </c>
      <c r="G3717">
        <v>2.3400838375091553</v>
      </c>
      <c r="H3717">
        <v>1.8302052021026611</v>
      </c>
      <c r="I3717">
        <v>91.989151000976562</v>
      </c>
      <c r="J3717">
        <v>0.16046801209449768</v>
      </c>
      <c r="K3717">
        <v>9027</v>
      </c>
      <c r="L3717">
        <v>8742.4010777999993</v>
      </c>
      <c r="M3717">
        <v>0.50987869501113892</v>
      </c>
      <c r="N3717">
        <v>0.30422288179397583</v>
      </c>
      <c r="O3717">
        <v>0.42572927474975586</v>
      </c>
      <c r="P3717">
        <v>0.50987869501113892</v>
      </c>
      <c r="Q3717">
        <v>0.59402811527252197</v>
      </c>
      <c r="R3717">
        <v>0.715534508228302</v>
      </c>
      <c r="S3717" t="s">
        <v>38</v>
      </c>
      <c r="Z3717" s="3"/>
    </row>
    <row r="3718" spans="1:26" hidden="1" x14ac:dyDescent="0.25">
      <c r="A3718" s="10" t="str">
        <f t="shared" si="58"/>
        <v>2016Northern Coast1-in-2May PeakCAISO18</v>
      </c>
      <c r="B3718" s="10" t="s">
        <v>57</v>
      </c>
      <c r="C3718" s="10" t="s">
        <v>12</v>
      </c>
      <c r="D3718" s="10" t="s">
        <v>5</v>
      </c>
      <c r="E3718" s="10" t="s">
        <v>9</v>
      </c>
      <c r="F3718">
        <v>18</v>
      </c>
      <c r="G3718">
        <v>1.1854078769683838</v>
      </c>
      <c r="H3718">
        <v>1.1817846298217773</v>
      </c>
      <c r="I3718">
        <v>75.1627197265625</v>
      </c>
      <c r="J3718">
        <v>0.13599415123462677</v>
      </c>
      <c r="K3718">
        <v>9027</v>
      </c>
      <c r="L3718">
        <v>8742.4010777999993</v>
      </c>
      <c r="M3718">
        <v>3.6232378333806992E-3</v>
      </c>
      <c r="N3718">
        <v>-0.17066687345504761</v>
      </c>
      <c r="O3718">
        <v>-6.7692093551158905E-2</v>
      </c>
      <c r="P3718">
        <v>3.6232378333806992E-3</v>
      </c>
      <c r="Q3718">
        <v>7.4938572943210602E-2</v>
      </c>
      <c r="R3718">
        <v>0.17791333794593811</v>
      </c>
      <c r="S3718" t="s">
        <v>39</v>
      </c>
      <c r="Z3718" s="3"/>
    </row>
    <row r="3719" spans="1:26" hidden="1" x14ac:dyDescent="0.25">
      <c r="A3719" s="10" t="str">
        <f t="shared" si="58"/>
        <v>2016Northern Coast1-in-10May PeakCAISO18</v>
      </c>
      <c r="B3719" s="10" t="s">
        <v>57</v>
      </c>
      <c r="C3719" s="10" t="s">
        <v>12</v>
      </c>
      <c r="D3719" s="10" t="s">
        <v>5</v>
      </c>
      <c r="E3719" s="10" t="s">
        <v>1</v>
      </c>
      <c r="F3719">
        <v>18</v>
      </c>
      <c r="G3719">
        <v>1.7318927049636841</v>
      </c>
      <c r="H3719">
        <v>1.4759988784790039</v>
      </c>
      <c r="I3719">
        <v>84.866989135742188</v>
      </c>
      <c r="J3719">
        <v>0.13599415123462677</v>
      </c>
      <c r="K3719">
        <v>9027</v>
      </c>
      <c r="L3719">
        <v>8742.4010777999993</v>
      </c>
      <c r="M3719">
        <v>0.25589382648468018</v>
      </c>
      <c r="N3719">
        <v>8.1603720784187317E-2</v>
      </c>
      <c r="O3719">
        <v>0.18457849323749542</v>
      </c>
      <c r="P3719">
        <v>0.25589382648468018</v>
      </c>
      <c r="Q3719">
        <v>0.32720914483070374</v>
      </c>
      <c r="R3719">
        <v>0.43018391728401184</v>
      </c>
      <c r="S3719" t="s">
        <v>39</v>
      </c>
      <c r="Z3719" s="3"/>
    </row>
    <row r="3720" spans="1:26" hidden="1" x14ac:dyDescent="0.25">
      <c r="A3720" s="10" t="str">
        <f t="shared" si="58"/>
        <v>2016Northern Coast1-in-2May PeakPGE18</v>
      </c>
      <c r="B3720" s="10" t="s">
        <v>57</v>
      </c>
      <c r="C3720" s="10" t="s">
        <v>12</v>
      </c>
      <c r="D3720" s="10" t="s">
        <v>5</v>
      </c>
      <c r="E3720" s="10" t="s">
        <v>9</v>
      </c>
      <c r="F3720">
        <v>18</v>
      </c>
      <c r="G3720">
        <v>1.4680541753768921</v>
      </c>
      <c r="H3720">
        <v>1.3174605369567871</v>
      </c>
      <c r="I3720">
        <v>81.024032592773438</v>
      </c>
      <c r="J3720">
        <v>0.13599415123462677</v>
      </c>
      <c r="K3720">
        <v>9027</v>
      </c>
      <c r="L3720">
        <v>8742.4010777999993</v>
      </c>
      <c r="M3720">
        <v>0.15059366822242737</v>
      </c>
      <c r="N3720">
        <v>-2.3696435615420341E-2</v>
      </c>
      <c r="O3720">
        <v>7.9278334975242615E-2</v>
      </c>
      <c r="P3720">
        <v>0.15059366822242737</v>
      </c>
      <c r="Q3720">
        <v>0.22190900146961212</v>
      </c>
      <c r="R3720">
        <v>0.32488375902175903</v>
      </c>
      <c r="S3720" t="s">
        <v>38</v>
      </c>
      <c r="Z3720" s="3"/>
    </row>
    <row r="3721" spans="1:26" hidden="1" x14ac:dyDescent="0.25">
      <c r="A3721" s="10" t="str">
        <f t="shared" si="58"/>
        <v>2016Northern Coast1-in-10May PeakPGE18</v>
      </c>
      <c r="B3721" s="10" t="s">
        <v>57</v>
      </c>
      <c r="C3721" s="10" t="s">
        <v>12</v>
      </c>
      <c r="D3721" s="10" t="s">
        <v>5</v>
      </c>
      <c r="E3721" s="10" t="s">
        <v>1</v>
      </c>
      <c r="F3721">
        <v>18</v>
      </c>
      <c r="G3721">
        <v>2.5611436367034912</v>
      </c>
      <c r="H3721">
        <v>2.1234612464904785</v>
      </c>
      <c r="I3721">
        <v>89.328773498535156</v>
      </c>
      <c r="J3721">
        <v>0.13599415123462677</v>
      </c>
      <c r="K3721">
        <v>9027</v>
      </c>
      <c r="L3721">
        <v>8742.4010777999993</v>
      </c>
      <c r="M3721">
        <v>0.4376823902130127</v>
      </c>
      <c r="N3721">
        <v>0.26339229941368103</v>
      </c>
      <c r="O3721">
        <v>0.36636707186698914</v>
      </c>
      <c r="P3721">
        <v>0.4376823902130127</v>
      </c>
      <c r="Q3721">
        <v>0.50899773836135864</v>
      </c>
      <c r="R3721">
        <v>0.61197251081466675</v>
      </c>
      <c r="S3721" t="s">
        <v>38</v>
      </c>
      <c r="Z3721" s="3"/>
    </row>
    <row r="3722" spans="1:26" hidden="1" x14ac:dyDescent="0.25">
      <c r="A3722" s="10" t="str">
        <f t="shared" si="58"/>
        <v>2016Northern Coast1-in-2May PeakCAISO19</v>
      </c>
      <c r="B3722" s="10" t="s">
        <v>57</v>
      </c>
      <c r="C3722" s="10" t="s">
        <v>12</v>
      </c>
      <c r="D3722" s="10" t="s">
        <v>5</v>
      </c>
      <c r="E3722" s="10" t="s">
        <v>9</v>
      </c>
      <c r="F3722">
        <v>19</v>
      </c>
      <c r="G3722">
        <v>1.1921647787094116</v>
      </c>
      <c r="H3722">
        <v>1.3669719696044922</v>
      </c>
      <c r="I3722">
        <v>70.923561096191406</v>
      </c>
      <c r="J3722">
        <v>0.11742977052927017</v>
      </c>
      <c r="K3722">
        <v>9027</v>
      </c>
      <c r="L3722">
        <v>8742.4010777999993</v>
      </c>
      <c r="M3722">
        <v>-0.17480720579624176</v>
      </c>
      <c r="N3722">
        <v>-0.32530519366264343</v>
      </c>
      <c r="O3722">
        <v>-0.23638737201690674</v>
      </c>
      <c r="P3722">
        <v>-0.17480720579624176</v>
      </c>
      <c r="Q3722">
        <v>-0.11322703212499619</v>
      </c>
      <c r="R3722">
        <v>-2.430921234190464E-2</v>
      </c>
      <c r="S3722" t="s">
        <v>39</v>
      </c>
      <c r="Z3722" s="3"/>
    </row>
    <row r="3723" spans="1:26" hidden="1" x14ac:dyDescent="0.25">
      <c r="A3723" s="10" t="str">
        <f t="shared" si="58"/>
        <v>2016Northern Coast1-in-10May PeakCAISO19</v>
      </c>
      <c r="B3723" s="10" t="s">
        <v>57</v>
      </c>
      <c r="C3723" s="10" t="s">
        <v>12</v>
      </c>
      <c r="D3723" s="10" t="s">
        <v>5</v>
      </c>
      <c r="E3723" s="10" t="s">
        <v>1</v>
      </c>
      <c r="F3723">
        <v>19</v>
      </c>
      <c r="G3723">
        <v>1.7417646646499634</v>
      </c>
      <c r="H3723">
        <v>1.9346381425857544</v>
      </c>
      <c r="I3723">
        <v>81.309913635253906</v>
      </c>
      <c r="J3723">
        <v>0.11742977052927017</v>
      </c>
      <c r="K3723">
        <v>9027</v>
      </c>
      <c r="L3723">
        <v>8742.4010777999993</v>
      </c>
      <c r="M3723">
        <v>-0.1928735226392746</v>
      </c>
      <c r="N3723">
        <v>-0.34337151050567627</v>
      </c>
      <c r="O3723">
        <v>-0.25445368885993958</v>
      </c>
      <c r="P3723">
        <v>-0.1928735226392746</v>
      </c>
      <c r="Q3723">
        <v>-0.13129335641860962</v>
      </c>
      <c r="R3723">
        <v>-4.2375527322292328E-2</v>
      </c>
      <c r="S3723" t="s">
        <v>39</v>
      </c>
      <c r="Z3723" s="3"/>
    </row>
    <row r="3724" spans="1:26" hidden="1" x14ac:dyDescent="0.25">
      <c r="A3724" s="10" t="str">
        <f t="shared" si="58"/>
        <v>2016Northern Coast1-in-10May PeakPGE19</v>
      </c>
      <c r="B3724" s="10" t="s">
        <v>57</v>
      </c>
      <c r="C3724" s="10" t="s">
        <v>12</v>
      </c>
      <c r="D3724" s="10" t="s">
        <v>5</v>
      </c>
      <c r="E3724" s="10" t="s">
        <v>1</v>
      </c>
      <c r="F3724">
        <v>19</v>
      </c>
      <c r="G3724">
        <v>2.575742244720459</v>
      </c>
      <c r="H3724">
        <v>2.8191285133361816</v>
      </c>
      <c r="I3724">
        <v>85.331611633300781</v>
      </c>
      <c r="J3724">
        <v>0.11742977052927017</v>
      </c>
      <c r="K3724">
        <v>9027</v>
      </c>
      <c r="L3724">
        <v>8742.4010777999993</v>
      </c>
      <c r="M3724">
        <v>-0.24338625371456146</v>
      </c>
      <c r="N3724">
        <v>-0.39388424158096313</v>
      </c>
      <c r="O3724">
        <v>-0.30496641993522644</v>
      </c>
      <c r="P3724">
        <v>-0.24338625371456146</v>
      </c>
      <c r="Q3724">
        <v>-0.18180608749389648</v>
      </c>
      <c r="R3724">
        <v>-9.2888258397579193E-2</v>
      </c>
      <c r="S3724" t="s">
        <v>38</v>
      </c>
      <c r="Z3724" s="3"/>
    </row>
    <row r="3725" spans="1:26" hidden="1" x14ac:dyDescent="0.25">
      <c r="A3725" s="10" t="str">
        <f t="shared" si="58"/>
        <v>2016Northern Coast1-in-2May PeakPGE19</v>
      </c>
      <c r="B3725" s="10" t="s">
        <v>57</v>
      </c>
      <c r="C3725" s="10" t="s">
        <v>12</v>
      </c>
      <c r="D3725" s="10" t="s">
        <v>5</v>
      </c>
      <c r="E3725" s="10" t="s">
        <v>9</v>
      </c>
      <c r="F3725">
        <v>19</v>
      </c>
      <c r="G3725">
        <v>1.4764223098754883</v>
      </c>
      <c r="H3725">
        <v>1.6570971012115479</v>
      </c>
      <c r="I3725">
        <v>77.953269958496094</v>
      </c>
      <c r="J3725">
        <v>0.11742977052927017</v>
      </c>
      <c r="K3725">
        <v>9027</v>
      </c>
      <c r="L3725">
        <v>8742.4010777999993</v>
      </c>
      <c r="M3725">
        <v>-0.18067482113838196</v>
      </c>
      <c r="N3725">
        <v>-0.33117282390594482</v>
      </c>
      <c r="O3725">
        <v>-0.24225498735904694</v>
      </c>
      <c r="P3725">
        <v>-0.18067482113838196</v>
      </c>
      <c r="Q3725">
        <v>-0.11909464746713638</v>
      </c>
      <c r="R3725">
        <v>-3.0176827684044838E-2</v>
      </c>
      <c r="S3725" t="s">
        <v>38</v>
      </c>
      <c r="Z3725" s="3"/>
    </row>
    <row r="3726" spans="1:26" hidden="1" x14ac:dyDescent="0.25">
      <c r="A3726" s="10" t="str">
        <f t="shared" si="58"/>
        <v>2016Northern Coast1-in-10May PeakCAISO20</v>
      </c>
      <c r="B3726" s="10" t="s">
        <v>57</v>
      </c>
      <c r="C3726" s="10" t="s">
        <v>12</v>
      </c>
      <c r="D3726" s="10" t="s">
        <v>5</v>
      </c>
      <c r="E3726" s="10" t="s">
        <v>1</v>
      </c>
      <c r="F3726">
        <v>20</v>
      </c>
      <c r="G3726">
        <v>1.5857105255126953</v>
      </c>
      <c r="H3726">
        <v>1.7319989204406738</v>
      </c>
      <c r="I3726">
        <v>77.027366638183594</v>
      </c>
      <c r="J3726">
        <v>7.6294809579849243E-2</v>
      </c>
      <c r="K3726">
        <v>9027</v>
      </c>
      <c r="L3726">
        <v>8742.4010777999993</v>
      </c>
      <c r="M3726">
        <v>-0.14628840982913971</v>
      </c>
      <c r="N3726">
        <v>-0.24406783282756805</v>
      </c>
      <c r="O3726">
        <v>-0.18629740178585052</v>
      </c>
      <c r="P3726">
        <v>-0.14628840982913971</v>
      </c>
      <c r="Q3726">
        <v>-0.1062794104218483</v>
      </c>
      <c r="R3726">
        <v>-4.8508983105421066E-2</v>
      </c>
      <c r="S3726" t="s">
        <v>39</v>
      </c>
      <c r="Z3726" s="3"/>
    </row>
    <row r="3727" spans="1:26" hidden="1" x14ac:dyDescent="0.25">
      <c r="A3727" s="10" t="str">
        <f t="shared" si="58"/>
        <v>2016Northern Coast1-in-2May PeakCAISO20</v>
      </c>
      <c r="B3727" s="10" t="s">
        <v>57</v>
      </c>
      <c r="C3727" s="10" t="s">
        <v>12</v>
      </c>
      <c r="D3727" s="10" t="s">
        <v>5</v>
      </c>
      <c r="E3727" s="10" t="s">
        <v>9</v>
      </c>
      <c r="F3727">
        <v>20</v>
      </c>
      <c r="G3727">
        <v>1.0853523015975952</v>
      </c>
      <c r="H3727">
        <v>1.1484919786453247</v>
      </c>
      <c r="I3727">
        <v>67.116485595703125</v>
      </c>
      <c r="J3727">
        <v>7.6294809579849243E-2</v>
      </c>
      <c r="K3727">
        <v>9027</v>
      </c>
      <c r="L3727">
        <v>8742.4010777999993</v>
      </c>
      <c r="M3727">
        <v>-6.3139639794826508E-2</v>
      </c>
      <c r="N3727">
        <v>-0.16091907024383545</v>
      </c>
      <c r="O3727">
        <v>-0.10314863920211792</v>
      </c>
      <c r="P3727">
        <v>-6.3139639794826508E-2</v>
      </c>
      <c r="Q3727">
        <v>-2.3130642250180244E-2</v>
      </c>
      <c r="R3727">
        <v>3.4639786928892136E-2</v>
      </c>
      <c r="S3727" t="s">
        <v>39</v>
      </c>
      <c r="Z3727" s="3"/>
    </row>
    <row r="3728" spans="1:26" hidden="1" x14ac:dyDescent="0.25">
      <c r="A3728" s="10" t="str">
        <f t="shared" si="58"/>
        <v>2016Northern Coast1-in-2May PeakPGE20</v>
      </c>
      <c r="B3728" s="10" t="s">
        <v>57</v>
      </c>
      <c r="C3728" s="10" t="s">
        <v>12</v>
      </c>
      <c r="D3728" s="10" t="s">
        <v>5</v>
      </c>
      <c r="E3728" s="10" t="s">
        <v>9</v>
      </c>
      <c r="F3728">
        <v>20</v>
      </c>
      <c r="G3728">
        <v>1.3441416025161743</v>
      </c>
      <c r="H3728">
        <v>1.4510129690170288</v>
      </c>
      <c r="I3728">
        <v>71.917892456054688</v>
      </c>
      <c r="J3728">
        <v>7.6294809579849243E-2</v>
      </c>
      <c r="K3728">
        <v>9027</v>
      </c>
      <c r="L3728">
        <v>8742.4010777999993</v>
      </c>
      <c r="M3728">
        <v>-0.1068713366985321</v>
      </c>
      <c r="N3728">
        <v>-0.20465075969696045</v>
      </c>
      <c r="O3728">
        <v>-0.14688032865524292</v>
      </c>
      <c r="P3728">
        <v>-0.1068713366985321</v>
      </c>
      <c r="Q3728">
        <v>-6.6862337291240692E-2</v>
      </c>
      <c r="R3728">
        <v>-9.0919090434908867E-3</v>
      </c>
      <c r="S3728" t="s">
        <v>38</v>
      </c>
      <c r="Z3728" s="3"/>
    </row>
    <row r="3729" spans="1:26" hidden="1" x14ac:dyDescent="0.25">
      <c r="A3729" s="10" t="str">
        <f t="shared" si="58"/>
        <v>2016Northern Coast1-in-10May PeakPGE20</v>
      </c>
      <c r="B3729" s="10" t="s">
        <v>57</v>
      </c>
      <c r="C3729" s="10" t="s">
        <v>12</v>
      </c>
      <c r="D3729" s="10" t="s">
        <v>5</v>
      </c>
      <c r="E3729" s="10" t="s">
        <v>1</v>
      </c>
      <c r="F3729">
        <v>20</v>
      </c>
      <c r="G3729">
        <v>2.3449676036834717</v>
      </c>
      <c r="H3729">
        <v>2.613431453704834</v>
      </c>
      <c r="I3729">
        <v>81.682075500488281</v>
      </c>
      <c r="J3729">
        <v>7.6294809579849243E-2</v>
      </c>
      <c r="K3729">
        <v>9027</v>
      </c>
      <c r="L3729">
        <v>8742.4010777999993</v>
      </c>
      <c r="M3729">
        <v>-0.26846373081207275</v>
      </c>
      <c r="N3729">
        <v>-0.3662431538105011</v>
      </c>
      <c r="O3729">
        <v>-0.30847272276878357</v>
      </c>
      <c r="P3729">
        <v>-0.26846373081207275</v>
      </c>
      <c r="Q3729">
        <v>-0.22845473885536194</v>
      </c>
      <c r="R3729">
        <v>-0.17068430781364441</v>
      </c>
      <c r="S3729" t="s">
        <v>38</v>
      </c>
      <c r="Z3729" s="3"/>
    </row>
    <row r="3730" spans="1:26" hidden="1" x14ac:dyDescent="0.25">
      <c r="A3730" s="10" t="str">
        <f t="shared" si="58"/>
        <v>2016Northern Coast1-in-10May PeakCAISO21</v>
      </c>
      <c r="B3730" s="10" t="s">
        <v>57</v>
      </c>
      <c r="C3730" s="10" t="s">
        <v>12</v>
      </c>
      <c r="D3730" s="10" t="s">
        <v>5</v>
      </c>
      <c r="E3730" s="10" t="s">
        <v>1</v>
      </c>
      <c r="F3730">
        <v>21</v>
      </c>
      <c r="G3730">
        <v>1.3775110244750977</v>
      </c>
      <c r="H3730">
        <v>1.4390830993652344</v>
      </c>
      <c r="I3730">
        <v>71.970291137695312</v>
      </c>
      <c r="J3730">
        <v>7.6630406081676483E-2</v>
      </c>
      <c r="K3730">
        <v>9027</v>
      </c>
      <c r="L3730">
        <v>8742.4010777999993</v>
      </c>
      <c r="M3730">
        <v>-6.1572115868330002E-2</v>
      </c>
      <c r="N3730">
        <v>-0.15978164970874786</v>
      </c>
      <c r="O3730">
        <v>-0.10175710171461105</v>
      </c>
      <c r="P3730">
        <v>-6.1572115868330002E-2</v>
      </c>
      <c r="Q3730">
        <v>-2.138713002204895E-2</v>
      </c>
      <c r="R3730">
        <v>3.6637414246797562E-2</v>
      </c>
      <c r="S3730" t="s">
        <v>39</v>
      </c>
      <c r="Z3730" s="3"/>
    </row>
    <row r="3731" spans="1:26" hidden="1" x14ac:dyDescent="0.25">
      <c r="A3731" s="10" t="str">
        <f t="shared" si="58"/>
        <v>2016Northern Coast1-in-2May PeakCAISO21</v>
      </c>
      <c r="B3731" s="10" t="s">
        <v>57</v>
      </c>
      <c r="C3731" s="10" t="s">
        <v>12</v>
      </c>
      <c r="D3731" s="10" t="s">
        <v>5</v>
      </c>
      <c r="E3731" s="10" t="s">
        <v>9</v>
      </c>
      <c r="F3731">
        <v>21</v>
      </c>
      <c r="G3731">
        <v>0.94284844398498535</v>
      </c>
      <c r="H3731">
        <v>0.93759286403656006</v>
      </c>
      <c r="I3731">
        <v>62.529705047607422</v>
      </c>
      <c r="J3731">
        <v>7.6630406081676483E-2</v>
      </c>
      <c r="K3731">
        <v>9027</v>
      </c>
      <c r="L3731">
        <v>8742.4010777999993</v>
      </c>
      <c r="M3731">
        <v>5.2555948495864868E-3</v>
      </c>
      <c r="N3731">
        <v>-9.2953935265541077E-2</v>
      </c>
      <c r="O3731">
        <v>-3.4929390996694565E-2</v>
      </c>
      <c r="P3731">
        <v>5.2555948495864868E-3</v>
      </c>
      <c r="Q3731">
        <v>4.5440580695867538E-2</v>
      </c>
      <c r="R3731">
        <v>0.10346512496471405</v>
      </c>
      <c r="S3731" t="s">
        <v>39</v>
      </c>
      <c r="Z3731" s="3"/>
    </row>
    <row r="3732" spans="1:26" hidden="1" x14ac:dyDescent="0.25">
      <c r="A3732" s="10" t="str">
        <f t="shared" si="58"/>
        <v>2016Northern Coast1-in-10May PeakPGE21</v>
      </c>
      <c r="B3732" s="10" t="s">
        <v>57</v>
      </c>
      <c r="C3732" s="10" t="s">
        <v>12</v>
      </c>
      <c r="D3732" s="10" t="s">
        <v>5</v>
      </c>
      <c r="E3732" s="10" t="s">
        <v>1</v>
      </c>
      <c r="F3732">
        <v>21</v>
      </c>
      <c r="G3732">
        <v>2.0370798110961914</v>
      </c>
      <c r="H3732">
        <v>2.2157382965087891</v>
      </c>
      <c r="I3732">
        <v>76.942924499511719</v>
      </c>
      <c r="J3732">
        <v>7.6630406081676483E-2</v>
      </c>
      <c r="K3732">
        <v>9027</v>
      </c>
      <c r="L3732">
        <v>8742.4010777999993</v>
      </c>
      <c r="M3732">
        <v>-0.17865850031375885</v>
      </c>
      <c r="N3732">
        <v>-0.27686801552772522</v>
      </c>
      <c r="O3732">
        <v>-0.2188434898853302</v>
      </c>
      <c r="P3732">
        <v>-0.17865850031375885</v>
      </c>
      <c r="Q3732">
        <v>-0.1384735107421875</v>
      </c>
      <c r="R3732">
        <v>-8.0448970198631287E-2</v>
      </c>
      <c r="S3732" t="s">
        <v>38</v>
      </c>
      <c r="Z3732" s="3"/>
    </row>
    <row r="3733" spans="1:26" hidden="1" x14ac:dyDescent="0.25">
      <c r="A3733" s="10" t="str">
        <f t="shared" si="58"/>
        <v>2016Northern Coast1-in-2May PeakPGE21</v>
      </c>
      <c r="B3733" s="10" t="s">
        <v>57</v>
      </c>
      <c r="C3733" s="10" t="s">
        <v>12</v>
      </c>
      <c r="D3733" s="10" t="s">
        <v>5</v>
      </c>
      <c r="E3733" s="10" t="s">
        <v>9</v>
      </c>
      <c r="F3733">
        <v>21</v>
      </c>
      <c r="G3733">
        <v>1.1676594018936157</v>
      </c>
      <c r="H3733">
        <v>1.2029978036880493</v>
      </c>
      <c r="I3733">
        <v>65.274032592773438</v>
      </c>
      <c r="J3733">
        <v>7.6630406081676483E-2</v>
      </c>
      <c r="K3733">
        <v>9027</v>
      </c>
      <c r="L3733">
        <v>8742.4010777999993</v>
      </c>
      <c r="M3733">
        <v>-3.5338390618562698E-2</v>
      </c>
      <c r="N3733">
        <v>-0.13354791700839996</v>
      </c>
      <c r="O3733">
        <v>-7.552337646484375E-2</v>
      </c>
      <c r="P3733">
        <v>-3.5338390618562698E-2</v>
      </c>
      <c r="Q3733">
        <v>4.8465942963957787E-3</v>
      </c>
      <c r="R3733">
        <v>6.2871135771274567E-2</v>
      </c>
      <c r="S3733" t="s">
        <v>38</v>
      </c>
      <c r="Z3733" s="3"/>
    </row>
    <row r="3734" spans="1:26" hidden="1" x14ac:dyDescent="0.25">
      <c r="A3734" s="10" t="str">
        <f t="shared" si="58"/>
        <v>2016Northern Coast1-in-2May PeakCAISO22</v>
      </c>
      <c r="B3734" s="10" t="s">
        <v>57</v>
      </c>
      <c r="C3734" s="10" t="s">
        <v>12</v>
      </c>
      <c r="D3734" s="10" t="s">
        <v>5</v>
      </c>
      <c r="E3734" s="10" t="s">
        <v>9</v>
      </c>
      <c r="F3734">
        <v>22</v>
      </c>
      <c r="G3734">
        <v>0.78571736812591553</v>
      </c>
      <c r="H3734">
        <v>0.72804301977157593</v>
      </c>
      <c r="I3734">
        <v>60.135848999023437</v>
      </c>
      <c r="J3734">
        <v>6.3674606382846832E-2</v>
      </c>
      <c r="K3734">
        <v>9027</v>
      </c>
      <c r="L3734">
        <v>8742.4010777999993</v>
      </c>
      <c r="M3734">
        <v>5.7674355804920197E-2</v>
      </c>
      <c r="N3734">
        <v>-2.3931019008159637E-2</v>
      </c>
      <c r="O3734">
        <v>2.4283392354846001E-2</v>
      </c>
      <c r="P3734">
        <v>5.7674355804920197E-2</v>
      </c>
      <c r="Q3734">
        <v>9.1065317392349243E-2</v>
      </c>
      <c r="R3734">
        <v>0.13927973806858063</v>
      </c>
      <c r="S3734" t="s">
        <v>39</v>
      </c>
      <c r="Z3734" s="3"/>
    </row>
    <row r="3735" spans="1:26" hidden="1" x14ac:dyDescent="0.25">
      <c r="A3735" s="10" t="str">
        <f t="shared" si="58"/>
        <v>2016Northern Coast1-in-10May PeakCAISO22</v>
      </c>
      <c r="B3735" s="10" t="s">
        <v>57</v>
      </c>
      <c r="C3735" s="10" t="s">
        <v>12</v>
      </c>
      <c r="D3735" s="10" t="s">
        <v>5</v>
      </c>
      <c r="E3735" s="10" t="s">
        <v>1</v>
      </c>
      <c r="F3735">
        <v>22</v>
      </c>
      <c r="G3735">
        <v>1.1479408740997314</v>
      </c>
      <c r="H3735">
        <v>1.1512628793716431</v>
      </c>
      <c r="I3735">
        <v>68.88067626953125</v>
      </c>
      <c r="J3735">
        <v>6.3674606382846832E-2</v>
      </c>
      <c r="K3735">
        <v>9027</v>
      </c>
      <c r="L3735">
        <v>8742.4010777999993</v>
      </c>
      <c r="M3735">
        <v>-3.3219594042748213E-3</v>
      </c>
      <c r="N3735">
        <v>-8.4927335381507874E-2</v>
      </c>
      <c r="O3735">
        <v>-3.6712922155857086E-2</v>
      </c>
      <c r="P3735">
        <v>-3.3219594042748213E-3</v>
      </c>
      <c r="Q3735">
        <v>3.0069004744291306E-2</v>
      </c>
      <c r="R3735">
        <v>7.8283414244651794E-2</v>
      </c>
      <c r="S3735" t="s">
        <v>39</v>
      </c>
      <c r="Z3735" s="3"/>
    </row>
    <row r="3736" spans="1:26" hidden="1" x14ac:dyDescent="0.25">
      <c r="A3736" s="10" t="str">
        <f t="shared" si="58"/>
        <v>2016Northern Coast1-in-10May PeakPGE22</v>
      </c>
      <c r="B3736" s="10" t="s">
        <v>57</v>
      </c>
      <c r="C3736" s="10" t="s">
        <v>12</v>
      </c>
      <c r="D3736" s="10" t="s">
        <v>5</v>
      </c>
      <c r="E3736" s="10" t="s">
        <v>1</v>
      </c>
      <c r="F3736">
        <v>22</v>
      </c>
      <c r="G3736">
        <v>1.6975886821746826</v>
      </c>
      <c r="H3736">
        <v>1.8155044317245483</v>
      </c>
      <c r="I3736">
        <v>73.263687133789063</v>
      </c>
      <c r="J3736">
        <v>6.3674606382846832E-2</v>
      </c>
      <c r="K3736">
        <v>9027</v>
      </c>
      <c r="L3736">
        <v>8742.4010777999993</v>
      </c>
      <c r="M3736">
        <v>-0.11791574954986572</v>
      </c>
      <c r="N3736">
        <v>-0.19952112436294556</v>
      </c>
      <c r="O3736">
        <v>-0.15130671858787537</v>
      </c>
      <c r="P3736">
        <v>-0.11791574954986572</v>
      </c>
      <c r="Q3736">
        <v>-8.4524787962436676E-2</v>
      </c>
      <c r="R3736">
        <v>-3.6310374736785889E-2</v>
      </c>
      <c r="S3736" t="s">
        <v>38</v>
      </c>
      <c r="Z3736" s="3"/>
    </row>
    <row r="3737" spans="1:26" hidden="1" x14ac:dyDescent="0.25">
      <c r="A3737" s="10" t="str">
        <f t="shared" si="58"/>
        <v>2016Northern Coast1-in-2May PeakPGE22</v>
      </c>
      <c r="B3737" s="10" t="s">
        <v>57</v>
      </c>
      <c r="C3737" s="10" t="s">
        <v>12</v>
      </c>
      <c r="D3737" s="10" t="s">
        <v>5</v>
      </c>
      <c r="E3737" s="10" t="s">
        <v>9</v>
      </c>
      <c r="F3737">
        <v>22</v>
      </c>
      <c r="G3737">
        <v>0.97306227684020996</v>
      </c>
      <c r="H3737">
        <v>0.96044445037841797</v>
      </c>
      <c r="I3737">
        <v>60.833946228027344</v>
      </c>
      <c r="J3737">
        <v>6.3674606382846832E-2</v>
      </c>
      <c r="K3737">
        <v>9027</v>
      </c>
      <c r="L3737">
        <v>8742.4010777999993</v>
      </c>
      <c r="M3737">
        <v>1.2617808766663074E-2</v>
      </c>
      <c r="N3737">
        <v>-6.8987563252449036E-2</v>
      </c>
      <c r="O3737">
        <v>-2.0773155614733696E-2</v>
      </c>
      <c r="P3737">
        <v>1.2617808766663074E-2</v>
      </c>
      <c r="Q3737">
        <v>4.6008773148059845E-2</v>
      </c>
      <c r="R3737">
        <v>9.4223186373710632E-2</v>
      </c>
      <c r="S3737" t="s">
        <v>38</v>
      </c>
      <c r="Z3737" s="3"/>
    </row>
    <row r="3738" spans="1:26" hidden="1" x14ac:dyDescent="0.25">
      <c r="A3738" s="10" t="str">
        <f t="shared" si="58"/>
        <v>2016Northern Coast1-in-2May PeakCAISO23</v>
      </c>
      <c r="B3738" s="10" t="s">
        <v>57</v>
      </c>
      <c r="C3738" s="10" t="s">
        <v>12</v>
      </c>
      <c r="D3738" s="10" t="s">
        <v>5</v>
      </c>
      <c r="E3738" s="10" t="s">
        <v>9</v>
      </c>
      <c r="F3738">
        <v>23</v>
      </c>
      <c r="G3738">
        <v>0.61131757497787476</v>
      </c>
      <c r="H3738">
        <v>0.57646983861923218</v>
      </c>
      <c r="I3738">
        <v>58.510848999023438</v>
      </c>
      <c r="J3738">
        <v>5.8387260884046555E-2</v>
      </c>
      <c r="K3738">
        <v>9027</v>
      </c>
      <c r="L3738">
        <v>8742.4010777999993</v>
      </c>
      <c r="M3738">
        <v>3.4847751259803772E-2</v>
      </c>
      <c r="N3738">
        <v>-3.9981361478567123E-2</v>
      </c>
      <c r="O3738">
        <v>4.2294715531170368E-3</v>
      </c>
      <c r="P3738">
        <v>3.4847751259803772E-2</v>
      </c>
      <c r="Q3738">
        <v>6.5466031432151794E-2</v>
      </c>
      <c r="R3738">
        <v>0.10967686772346497</v>
      </c>
      <c r="S3738" t="s">
        <v>39</v>
      </c>
      <c r="Z3738" s="3"/>
    </row>
    <row r="3739" spans="1:26" hidden="1" x14ac:dyDescent="0.25">
      <c r="A3739" s="10" t="str">
        <f t="shared" si="58"/>
        <v>2016Northern Coast1-in-10May PeakCAISO23</v>
      </c>
      <c r="B3739" s="10" t="s">
        <v>57</v>
      </c>
      <c r="C3739" s="10" t="s">
        <v>12</v>
      </c>
      <c r="D3739" s="10" t="s">
        <v>5</v>
      </c>
      <c r="E3739" s="10" t="s">
        <v>1</v>
      </c>
      <c r="F3739">
        <v>23</v>
      </c>
      <c r="G3739">
        <v>0.89314115047454834</v>
      </c>
      <c r="H3739">
        <v>0.89978259801864624</v>
      </c>
      <c r="I3739">
        <v>66.5245361328125</v>
      </c>
      <c r="J3739">
        <v>5.8387260884046555E-2</v>
      </c>
      <c r="K3739">
        <v>9027</v>
      </c>
      <c r="L3739">
        <v>8742.4010777999993</v>
      </c>
      <c r="M3739">
        <v>-6.6414205357432365E-3</v>
      </c>
      <c r="N3739">
        <v>-8.1470534205436707E-2</v>
      </c>
      <c r="O3739">
        <v>-3.7259701639413834E-2</v>
      </c>
      <c r="P3739">
        <v>-6.6414205357432365E-3</v>
      </c>
      <c r="Q3739">
        <v>2.3976858705282211E-2</v>
      </c>
      <c r="R3739">
        <v>6.8187691271305084E-2</v>
      </c>
      <c r="S3739" t="s">
        <v>39</v>
      </c>
      <c r="Z3739" s="3"/>
    </row>
    <row r="3740" spans="1:26" hidden="1" x14ac:dyDescent="0.25">
      <c r="A3740" s="10" t="str">
        <f t="shared" si="58"/>
        <v>2016Northern Coast1-in-10May PeakPGE23</v>
      </c>
      <c r="B3740" s="10" t="s">
        <v>57</v>
      </c>
      <c r="C3740" s="10" t="s">
        <v>12</v>
      </c>
      <c r="D3740" s="10" t="s">
        <v>5</v>
      </c>
      <c r="E3740" s="10" t="s">
        <v>1</v>
      </c>
      <c r="F3740">
        <v>23</v>
      </c>
      <c r="G3740">
        <v>1.3207876682281494</v>
      </c>
      <c r="H3740">
        <v>1.395885705947876</v>
      </c>
      <c r="I3740">
        <v>70.706611633300781</v>
      </c>
      <c r="J3740">
        <v>5.8387260884046555E-2</v>
      </c>
      <c r="K3740">
        <v>9027</v>
      </c>
      <c r="L3740">
        <v>8742.4010777999993</v>
      </c>
      <c r="M3740">
        <v>-7.5097985565662384E-2</v>
      </c>
      <c r="N3740">
        <v>-0.14992709457874298</v>
      </c>
      <c r="O3740">
        <v>-0.10571626573801041</v>
      </c>
      <c r="P3740">
        <v>-7.5097985565662384E-2</v>
      </c>
      <c r="Q3740">
        <v>-4.4479705393314362E-2</v>
      </c>
      <c r="R3740">
        <v>-2.6887201238423586E-4</v>
      </c>
      <c r="S3740" t="s">
        <v>38</v>
      </c>
      <c r="Z3740" s="3"/>
    </row>
    <row r="3741" spans="1:26" hidden="1" x14ac:dyDescent="0.25">
      <c r="A3741" s="10" t="str">
        <f t="shared" si="58"/>
        <v>2016Northern Coast1-in-2May PeakPGE23</v>
      </c>
      <c r="B3741" s="10" t="s">
        <v>57</v>
      </c>
      <c r="C3741" s="10" t="s">
        <v>12</v>
      </c>
      <c r="D3741" s="10" t="s">
        <v>5</v>
      </c>
      <c r="E3741" s="10" t="s">
        <v>9</v>
      </c>
      <c r="F3741">
        <v>23</v>
      </c>
      <c r="G3741">
        <v>0.75707900524139404</v>
      </c>
      <c r="H3741">
        <v>0.74967008829116821</v>
      </c>
      <c r="I3741">
        <v>58.165554046630859</v>
      </c>
      <c r="J3741">
        <v>5.8387260884046555E-2</v>
      </c>
      <c r="K3741">
        <v>9027</v>
      </c>
      <c r="L3741">
        <v>8742.4010777999993</v>
      </c>
      <c r="M3741">
        <v>7.4088876135647297E-3</v>
      </c>
      <c r="N3741">
        <v>-6.7420229315757751E-2</v>
      </c>
      <c r="O3741">
        <v>-2.3209391161799431E-2</v>
      </c>
      <c r="P3741">
        <v>7.4088876135647297E-3</v>
      </c>
      <c r="Q3741">
        <v>3.8027167320251465E-2</v>
      </c>
      <c r="R3741">
        <v>8.2238003611564636E-2</v>
      </c>
      <c r="S3741" t="s">
        <v>38</v>
      </c>
      <c r="Z3741" s="3"/>
    </row>
    <row r="3742" spans="1:26" hidden="1" x14ac:dyDescent="0.25">
      <c r="A3742" s="10" t="str">
        <f t="shared" si="58"/>
        <v>2016Northern Coast1-in-10May PeakCAISO24</v>
      </c>
      <c r="B3742" s="10" t="s">
        <v>57</v>
      </c>
      <c r="C3742" s="10" t="s">
        <v>12</v>
      </c>
      <c r="D3742" s="10" t="s">
        <v>5</v>
      </c>
      <c r="E3742" s="10" t="s">
        <v>1</v>
      </c>
      <c r="F3742">
        <v>24</v>
      </c>
      <c r="G3742">
        <v>0.68345510959625244</v>
      </c>
      <c r="H3742">
        <v>0.68979263305664063</v>
      </c>
      <c r="I3742">
        <v>64.546226501464844</v>
      </c>
      <c r="J3742">
        <v>4.4309847056865692E-2</v>
      </c>
      <c r="K3742">
        <v>9027</v>
      </c>
      <c r="L3742">
        <v>8742.4010777999993</v>
      </c>
      <c r="M3742">
        <v>-6.3375355675816536E-3</v>
      </c>
      <c r="N3742">
        <v>-6.3125036656856537E-2</v>
      </c>
      <c r="O3742">
        <v>-2.9573619365692139E-2</v>
      </c>
      <c r="P3742">
        <v>-6.3375355675816536E-3</v>
      </c>
      <c r="Q3742">
        <v>1.6898548230528831E-2</v>
      </c>
      <c r="R3742">
        <v>5.044996365904808E-2</v>
      </c>
      <c r="S3742" t="s">
        <v>39</v>
      </c>
      <c r="Z3742" s="3"/>
    </row>
    <row r="3743" spans="1:26" hidden="1" x14ac:dyDescent="0.25">
      <c r="A3743" s="10" t="str">
        <f t="shared" si="58"/>
        <v>2016Northern Coast1-in-2May PeakCAISO24</v>
      </c>
      <c r="B3743" s="10" t="s">
        <v>57</v>
      </c>
      <c r="C3743" s="10" t="s">
        <v>12</v>
      </c>
      <c r="D3743" s="10" t="s">
        <v>5</v>
      </c>
      <c r="E3743" s="10" t="s">
        <v>9</v>
      </c>
      <c r="F3743">
        <v>24</v>
      </c>
      <c r="G3743">
        <v>0.46779629588127136</v>
      </c>
      <c r="H3743">
        <v>0.44245168566703796</v>
      </c>
      <c r="I3743">
        <v>57.432075500488281</v>
      </c>
      <c r="J3743">
        <v>4.4309847056865692E-2</v>
      </c>
      <c r="K3743">
        <v>9027</v>
      </c>
      <c r="L3743">
        <v>8742.4010777999993</v>
      </c>
      <c r="M3743">
        <v>2.5344615802168846E-2</v>
      </c>
      <c r="N3743">
        <v>-3.1442884355783463E-2</v>
      </c>
      <c r="O3743">
        <v>2.1085320040583611E-3</v>
      </c>
      <c r="P3743">
        <v>2.5344615802168846E-2</v>
      </c>
      <c r="Q3743">
        <v>4.8580698668956757E-2</v>
      </c>
      <c r="R3743">
        <v>8.2132115960121155E-2</v>
      </c>
      <c r="S3743" t="s">
        <v>39</v>
      </c>
      <c r="Z3743" s="3"/>
    </row>
    <row r="3744" spans="1:26" hidden="1" x14ac:dyDescent="0.25">
      <c r="A3744" s="10" t="str">
        <f t="shared" si="58"/>
        <v>2016Northern Coast1-in-10May PeakPGE24</v>
      </c>
      <c r="B3744" s="10" t="s">
        <v>57</v>
      </c>
      <c r="C3744" s="10" t="s">
        <v>12</v>
      </c>
      <c r="D3744" s="10" t="s">
        <v>5</v>
      </c>
      <c r="E3744" s="10" t="s">
        <v>1</v>
      </c>
      <c r="F3744">
        <v>24</v>
      </c>
      <c r="G3744">
        <v>1.0107015371322632</v>
      </c>
      <c r="H3744">
        <v>1.0613294839859009</v>
      </c>
      <c r="I3744">
        <v>68.328773498535156</v>
      </c>
      <c r="J3744">
        <v>4.4309847056865692E-2</v>
      </c>
      <c r="K3744">
        <v>9027</v>
      </c>
      <c r="L3744">
        <v>8742.4010777999993</v>
      </c>
      <c r="M3744">
        <v>-5.0627961754798889E-2</v>
      </c>
      <c r="N3744">
        <v>-0.10741546005010605</v>
      </c>
      <c r="O3744">
        <v>-7.386404275894165E-2</v>
      </c>
      <c r="P3744">
        <v>-5.0627961754798889E-2</v>
      </c>
      <c r="Q3744">
        <v>-2.7391878888010979E-2</v>
      </c>
      <c r="R3744">
        <v>6.1595384031534195E-3</v>
      </c>
      <c r="S3744" t="s">
        <v>38</v>
      </c>
      <c r="Z3744" s="3"/>
    </row>
    <row r="3745" spans="1:26" hidden="1" x14ac:dyDescent="0.25">
      <c r="A3745" s="10" t="str">
        <f t="shared" si="58"/>
        <v>2016Northern Coast1-in-2May PeakPGE24</v>
      </c>
      <c r="B3745" s="10" t="s">
        <v>57</v>
      </c>
      <c r="C3745" s="10" t="s">
        <v>12</v>
      </c>
      <c r="D3745" s="10" t="s">
        <v>5</v>
      </c>
      <c r="E3745" s="10" t="s">
        <v>9</v>
      </c>
      <c r="F3745">
        <v>24</v>
      </c>
      <c r="G3745">
        <v>0.57933676242828369</v>
      </c>
      <c r="H3745">
        <v>0.56983047723770142</v>
      </c>
      <c r="I3745">
        <v>56.372161865234375</v>
      </c>
      <c r="J3745">
        <v>4.4309847056865692E-2</v>
      </c>
      <c r="K3745">
        <v>9027</v>
      </c>
      <c r="L3745">
        <v>8742.4010777999993</v>
      </c>
      <c r="M3745">
        <v>9.5062954351305962E-3</v>
      </c>
      <c r="N3745">
        <v>-4.7281205654144287E-2</v>
      </c>
      <c r="O3745">
        <v>-1.3729788362979889E-2</v>
      </c>
      <c r="P3745">
        <v>9.5062954351305962E-3</v>
      </c>
      <c r="Q3745">
        <v>3.2742377370595932E-2</v>
      </c>
      <c r="R3745">
        <v>6.6293798387050629E-2</v>
      </c>
      <c r="S3745" t="s">
        <v>38</v>
      </c>
      <c r="Z3745" s="3"/>
    </row>
    <row r="3746" spans="1:26" hidden="1" x14ac:dyDescent="0.25">
      <c r="A3746" s="10" t="str">
        <f t="shared" si="58"/>
        <v>2016Northern Coast1-in-10October PeakCAISO1</v>
      </c>
      <c r="B3746" s="10" t="s">
        <v>57</v>
      </c>
      <c r="C3746" s="10" t="s">
        <v>12</v>
      </c>
      <c r="D3746" s="10" t="s">
        <v>6</v>
      </c>
      <c r="E3746" s="10" t="s">
        <v>1</v>
      </c>
      <c r="F3746">
        <v>1</v>
      </c>
      <c r="G3746">
        <v>0.50580048561096191</v>
      </c>
      <c r="H3746">
        <v>0.50580048561096191</v>
      </c>
      <c r="I3746">
        <v>59.752838134765625</v>
      </c>
      <c r="J3746">
        <v>0</v>
      </c>
      <c r="K3746">
        <v>9027</v>
      </c>
      <c r="L3746">
        <v>8555.0634028999993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 t="s">
        <v>39</v>
      </c>
      <c r="Z3746" s="3"/>
    </row>
    <row r="3747" spans="1:26" hidden="1" x14ac:dyDescent="0.25">
      <c r="A3747" s="10" t="str">
        <f t="shared" si="58"/>
        <v>2016Northern Coast1-in-2October PeakCAISO1</v>
      </c>
      <c r="B3747" s="10" t="s">
        <v>57</v>
      </c>
      <c r="C3747" s="10" t="s">
        <v>12</v>
      </c>
      <c r="D3747" s="10" t="s">
        <v>6</v>
      </c>
      <c r="E3747" s="10" t="s">
        <v>9</v>
      </c>
      <c r="F3747">
        <v>1</v>
      </c>
      <c r="G3747">
        <v>0.44920632243156433</v>
      </c>
      <c r="H3747">
        <v>0.44920632243156433</v>
      </c>
      <c r="I3747">
        <v>59.021694183349609</v>
      </c>
      <c r="J3747">
        <v>0</v>
      </c>
      <c r="K3747">
        <v>9027</v>
      </c>
      <c r="L3747">
        <v>8555.0634028999993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 t="s">
        <v>39</v>
      </c>
      <c r="Z3747" s="3"/>
    </row>
    <row r="3748" spans="1:26" hidden="1" x14ac:dyDescent="0.25">
      <c r="A3748" s="10" t="str">
        <f t="shared" si="58"/>
        <v>2016Northern Coast1-in-2October PeakPGE1</v>
      </c>
      <c r="B3748" s="10" t="s">
        <v>57</v>
      </c>
      <c r="C3748" s="10" t="s">
        <v>12</v>
      </c>
      <c r="D3748" s="10" t="s">
        <v>6</v>
      </c>
      <c r="E3748" s="10" t="s">
        <v>9</v>
      </c>
      <c r="F3748">
        <v>1</v>
      </c>
      <c r="G3748">
        <v>0.41923248767852783</v>
      </c>
      <c r="H3748">
        <v>0.41923248767852783</v>
      </c>
      <c r="I3748">
        <v>58.184913635253906</v>
      </c>
      <c r="J3748">
        <v>0</v>
      </c>
      <c r="K3748">
        <v>9027</v>
      </c>
      <c r="L3748">
        <v>8555.0634028999993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 t="s">
        <v>38</v>
      </c>
      <c r="Z3748" s="3"/>
    </row>
    <row r="3749" spans="1:26" hidden="1" x14ac:dyDescent="0.25">
      <c r="A3749" s="10" t="str">
        <f t="shared" si="58"/>
        <v>2016Northern Coast1-in-10October PeakPGE1</v>
      </c>
      <c r="B3749" s="10" t="s">
        <v>57</v>
      </c>
      <c r="C3749" s="10" t="s">
        <v>12</v>
      </c>
      <c r="D3749" s="10" t="s">
        <v>6</v>
      </c>
      <c r="E3749" s="10" t="s">
        <v>1</v>
      </c>
      <c r="F3749">
        <v>1</v>
      </c>
      <c r="G3749">
        <v>0.63569676876068115</v>
      </c>
      <c r="H3749">
        <v>0.63569676876068115</v>
      </c>
      <c r="I3749">
        <v>64.236312866210937</v>
      </c>
      <c r="J3749">
        <v>0</v>
      </c>
      <c r="K3749">
        <v>9027</v>
      </c>
      <c r="L3749">
        <v>8555.0634028999993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 t="s">
        <v>38</v>
      </c>
      <c r="Z3749" s="3"/>
    </row>
    <row r="3750" spans="1:26" hidden="1" x14ac:dyDescent="0.25">
      <c r="A3750" s="10" t="str">
        <f t="shared" si="58"/>
        <v>2016Northern Coast1-in-2October PeakCAISO2</v>
      </c>
      <c r="B3750" s="10" t="s">
        <v>57</v>
      </c>
      <c r="C3750" s="10" t="s">
        <v>12</v>
      </c>
      <c r="D3750" s="10" t="s">
        <v>6</v>
      </c>
      <c r="E3750" s="10" t="s">
        <v>9</v>
      </c>
      <c r="F3750">
        <v>2</v>
      </c>
      <c r="G3750">
        <v>0.39095711708068848</v>
      </c>
      <c r="H3750">
        <v>0.39095711708068848</v>
      </c>
      <c r="I3750">
        <v>56.668392181396484</v>
      </c>
      <c r="J3750">
        <v>0</v>
      </c>
      <c r="K3750">
        <v>9027</v>
      </c>
      <c r="L3750">
        <v>8555.0634028999993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 t="s">
        <v>39</v>
      </c>
      <c r="Z3750" s="3"/>
    </row>
    <row r="3751" spans="1:26" hidden="1" x14ac:dyDescent="0.25">
      <c r="A3751" s="10" t="str">
        <f t="shared" si="58"/>
        <v>2016Northern Coast1-in-10October PeakCAISO2</v>
      </c>
      <c r="B3751" s="10" t="s">
        <v>57</v>
      </c>
      <c r="C3751" s="10" t="s">
        <v>12</v>
      </c>
      <c r="D3751" s="10" t="s">
        <v>6</v>
      </c>
      <c r="E3751" s="10" t="s">
        <v>1</v>
      </c>
      <c r="F3751">
        <v>2</v>
      </c>
      <c r="G3751">
        <v>0.4402126669883728</v>
      </c>
      <c r="H3751">
        <v>0.4402126669883728</v>
      </c>
      <c r="I3751">
        <v>58.603305816650391</v>
      </c>
      <c r="J3751">
        <v>0</v>
      </c>
      <c r="K3751">
        <v>9027</v>
      </c>
      <c r="L3751">
        <v>8555.0634028999993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 t="s">
        <v>39</v>
      </c>
      <c r="Z3751" s="3"/>
    </row>
    <row r="3752" spans="1:26" hidden="1" x14ac:dyDescent="0.25">
      <c r="A3752" s="10" t="str">
        <f t="shared" si="58"/>
        <v>2016Northern Coast1-in-10October PeakPGE2</v>
      </c>
      <c r="B3752" s="10" t="s">
        <v>57</v>
      </c>
      <c r="C3752" s="10" t="s">
        <v>12</v>
      </c>
      <c r="D3752" s="10" t="s">
        <v>6</v>
      </c>
      <c r="E3752" s="10" t="s">
        <v>1</v>
      </c>
      <c r="F3752">
        <v>2</v>
      </c>
      <c r="G3752">
        <v>0.55326509475708008</v>
      </c>
      <c r="H3752">
        <v>0.55326509475708008</v>
      </c>
      <c r="I3752">
        <v>62.032543182373047</v>
      </c>
      <c r="J3752">
        <v>0</v>
      </c>
      <c r="K3752">
        <v>9027</v>
      </c>
      <c r="L3752">
        <v>8555.0634028999993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 t="s">
        <v>38</v>
      </c>
      <c r="Z3752" s="3"/>
    </row>
    <row r="3753" spans="1:26" hidden="1" x14ac:dyDescent="0.25">
      <c r="A3753" s="10" t="str">
        <f t="shared" si="58"/>
        <v>2016Northern Coast1-in-2October PeakPGE2</v>
      </c>
      <c r="B3753" s="10" t="s">
        <v>57</v>
      </c>
      <c r="C3753" s="10" t="s">
        <v>12</v>
      </c>
      <c r="D3753" s="10" t="s">
        <v>6</v>
      </c>
      <c r="E3753" s="10" t="s">
        <v>9</v>
      </c>
      <c r="F3753">
        <v>2</v>
      </c>
      <c r="G3753">
        <v>0.36487004160881042</v>
      </c>
      <c r="H3753">
        <v>0.36487004160881042</v>
      </c>
      <c r="I3753">
        <v>57.070762634277344</v>
      </c>
      <c r="J3753">
        <v>0</v>
      </c>
      <c r="K3753">
        <v>9027</v>
      </c>
      <c r="L3753">
        <v>8555.0634028999993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 t="s">
        <v>38</v>
      </c>
      <c r="Z3753" s="3"/>
    </row>
    <row r="3754" spans="1:26" hidden="1" x14ac:dyDescent="0.25">
      <c r="A3754" s="10" t="str">
        <f t="shared" si="58"/>
        <v>2016Northern Coast1-in-2October PeakCAISO3</v>
      </c>
      <c r="B3754" s="10" t="s">
        <v>57</v>
      </c>
      <c r="C3754" s="10" t="s">
        <v>12</v>
      </c>
      <c r="D3754" s="10" t="s">
        <v>6</v>
      </c>
      <c r="E3754" s="10" t="s">
        <v>9</v>
      </c>
      <c r="F3754">
        <v>3</v>
      </c>
      <c r="G3754">
        <v>0.35686209797859192</v>
      </c>
      <c r="H3754">
        <v>0.35686209797859192</v>
      </c>
      <c r="I3754">
        <v>55.440086364746094</v>
      </c>
      <c r="J3754">
        <v>0</v>
      </c>
      <c r="K3754">
        <v>9027</v>
      </c>
      <c r="L3754">
        <v>8555.0634028999993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 t="s">
        <v>39</v>
      </c>
      <c r="Z3754" s="3"/>
    </row>
    <row r="3755" spans="1:26" hidden="1" x14ac:dyDescent="0.25">
      <c r="A3755" s="10" t="str">
        <f t="shared" si="58"/>
        <v>2016Northern Coast1-in-10October PeakCAISO3</v>
      </c>
      <c r="B3755" s="10" t="s">
        <v>57</v>
      </c>
      <c r="C3755" s="10" t="s">
        <v>12</v>
      </c>
      <c r="D3755" s="10" t="s">
        <v>6</v>
      </c>
      <c r="E3755" s="10" t="s">
        <v>1</v>
      </c>
      <c r="F3755">
        <v>3</v>
      </c>
      <c r="G3755">
        <v>0.40182209014892578</v>
      </c>
      <c r="H3755">
        <v>0.40182209014892578</v>
      </c>
      <c r="I3755">
        <v>57.864151000976563</v>
      </c>
      <c r="J3755">
        <v>0</v>
      </c>
      <c r="K3755">
        <v>9027</v>
      </c>
      <c r="L3755">
        <v>8555.0634028999993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 t="s">
        <v>39</v>
      </c>
      <c r="Z3755" s="3"/>
    </row>
    <row r="3756" spans="1:26" hidden="1" x14ac:dyDescent="0.25">
      <c r="A3756" s="10" t="str">
        <f t="shared" si="58"/>
        <v>2016Northern Coast1-in-2October PeakPGE3</v>
      </c>
      <c r="B3756" s="10" t="s">
        <v>57</v>
      </c>
      <c r="C3756" s="10" t="s">
        <v>12</v>
      </c>
      <c r="D3756" s="10" t="s">
        <v>6</v>
      </c>
      <c r="E3756" s="10" t="s">
        <v>9</v>
      </c>
      <c r="F3756">
        <v>3</v>
      </c>
      <c r="G3756">
        <v>0.33305004239082336</v>
      </c>
      <c r="H3756">
        <v>0.33305004239082336</v>
      </c>
      <c r="I3756">
        <v>56.049064636230469</v>
      </c>
      <c r="J3756">
        <v>0</v>
      </c>
      <c r="K3756">
        <v>9027</v>
      </c>
      <c r="L3756">
        <v>8555.0634028999993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 t="s">
        <v>38</v>
      </c>
      <c r="Z3756" s="3"/>
    </row>
    <row r="3757" spans="1:26" hidden="1" x14ac:dyDescent="0.25">
      <c r="A3757" s="10" t="str">
        <f t="shared" si="58"/>
        <v>2016Northern Coast1-in-10October PeakPGE3</v>
      </c>
      <c r="B3757" s="10" t="s">
        <v>57</v>
      </c>
      <c r="C3757" s="10" t="s">
        <v>12</v>
      </c>
      <c r="D3757" s="10" t="s">
        <v>6</v>
      </c>
      <c r="E3757" s="10" t="s">
        <v>1</v>
      </c>
      <c r="F3757">
        <v>3</v>
      </c>
      <c r="G3757">
        <v>0.50501531362533569</v>
      </c>
      <c r="H3757">
        <v>0.50501531362533569</v>
      </c>
      <c r="I3757">
        <v>60.396694183349609</v>
      </c>
      <c r="J3757">
        <v>0</v>
      </c>
      <c r="K3757">
        <v>9027</v>
      </c>
      <c r="L3757">
        <v>8555.0634028999993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 t="s">
        <v>38</v>
      </c>
      <c r="Z3757" s="3"/>
    </row>
    <row r="3758" spans="1:26" hidden="1" x14ac:dyDescent="0.25">
      <c r="A3758" s="10" t="str">
        <f t="shared" si="58"/>
        <v>2016Northern Coast1-in-2October PeakCAISO4</v>
      </c>
      <c r="B3758" s="10" t="s">
        <v>57</v>
      </c>
      <c r="C3758" s="10" t="s">
        <v>12</v>
      </c>
      <c r="D3758" s="10" t="s">
        <v>6</v>
      </c>
      <c r="E3758" s="10" t="s">
        <v>9</v>
      </c>
      <c r="F3758">
        <v>4</v>
      </c>
      <c r="G3758">
        <v>0.33735629916191101</v>
      </c>
      <c r="H3758">
        <v>0.33735629916191101</v>
      </c>
      <c r="I3758">
        <v>54.733478546142578</v>
      </c>
      <c r="J3758">
        <v>0</v>
      </c>
      <c r="K3758">
        <v>9027</v>
      </c>
      <c r="L3758">
        <v>8555.0634028999993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 t="s">
        <v>39</v>
      </c>
      <c r="Z3758" s="3"/>
    </row>
    <row r="3759" spans="1:26" hidden="1" x14ac:dyDescent="0.25">
      <c r="A3759" s="10" t="str">
        <f t="shared" si="58"/>
        <v>2016Northern Coast1-in-10October PeakCAISO4</v>
      </c>
      <c r="B3759" s="10" t="s">
        <v>57</v>
      </c>
      <c r="C3759" s="10" t="s">
        <v>12</v>
      </c>
      <c r="D3759" s="10" t="s">
        <v>6</v>
      </c>
      <c r="E3759" s="10" t="s">
        <v>1</v>
      </c>
      <c r="F3759">
        <v>4</v>
      </c>
      <c r="G3759">
        <v>0.37985882163047791</v>
      </c>
      <c r="H3759">
        <v>0.37985882163047791</v>
      </c>
      <c r="I3759">
        <v>56.932075500488281</v>
      </c>
      <c r="J3759">
        <v>0</v>
      </c>
      <c r="K3759">
        <v>9027</v>
      </c>
      <c r="L3759">
        <v>8555.0634028999993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 t="s">
        <v>39</v>
      </c>
      <c r="Z3759" s="3"/>
    </row>
    <row r="3760" spans="1:26" hidden="1" x14ac:dyDescent="0.25">
      <c r="A3760" s="10" t="str">
        <f t="shared" si="58"/>
        <v>2016Northern Coast1-in-10October PeakPGE4</v>
      </c>
      <c r="B3760" s="10" t="s">
        <v>57</v>
      </c>
      <c r="C3760" s="10" t="s">
        <v>12</v>
      </c>
      <c r="D3760" s="10" t="s">
        <v>6</v>
      </c>
      <c r="E3760" s="10" t="s">
        <v>1</v>
      </c>
      <c r="F3760">
        <v>4</v>
      </c>
      <c r="G3760">
        <v>0.47741159796714783</v>
      </c>
      <c r="H3760">
        <v>0.47741159796714783</v>
      </c>
      <c r="I3760">
        <v>59.225467681884766</v>
      </c>
      <c r="J3760">
        <v>0</v>
      </c>
      <c r="K3760">
        <v>9027</v>
      </c>
      <c r="L3760">
        <v>8555.0634028999993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 t="s">
        <v>38</v>
      </c>
      <c r="Z3760" s="3"/>
    </row>
    <row r="3761" spans="1:26" hidden="1" x14ac:dyDescent="0.25">
      <c r="A3761" s="10" t="str">
        <f t="shared" si="58"/>
        <v>2016Northern Coast1-in-2October PeakPGE4</v>
      </c>
      <c r="B3761" s="10" t="s">
        <v>57</v>
      </c>
      <c r="C3761" s="10" t="s">
        <v>12</v>
      </c>
      <c r="D3761" s="10" t="s">
        <v>6</v>
      </c>
      <c r="E3761" s="10" t="s">
        <v>9</v>
      </c>
      <c r="F3761">
        <v>4</v>
      </c>
      <c r="G3761">
        <v>0.31484580039978027</v>
      </c>
      <c r="H3761">
        <v>0.31484580039978027</v>
      </c>
      <c r="I3761">
        <v>55.456607818603516</v>
      </c>
      <c r="J3761">
        <v>0</v>
      </c>
      <c r="K3761">
        <v>9027</v>
      </c>
      <c r="L3761">
        <v>8555.0634028999993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 t="s">
        <v>38</v>
      </c>
      <c r="Z3761" s="3"/>
    </row>
    <row r="3762" spans="1:26" hidden="1" x14ac:dyDescent="0.25">
      <c r="A3762" s="10" t="str">
        <f t="shared" si="58"/>
        <v>2016Northern Coast1-in-2October PeakCAISO5</v>
      </c>
      <c r="B3762" s="10" t="s">
        <v>57</v>
      </c>
      <c r="C3762" s="10" t="s">
        <v>12</v>
      </c>
      <c r="D3762" s="10" t="s">
        <v>6</v>
      </c>
      <c r="E3762" s="10" t="s">
        <v>9</v>
      </c>
      <c r="F3762">
        <v>5</v>
      </c>
      <c r="G3762">
        <v>0.3301415741443634</v>
      </c>
      <c r="H3762">
        <v>0.3301415741443634</v>
      </c>
      <c r="I3762">
        <v>53.779705047607422</v>
      </c>
      <c r="J3762">
        <v>0</v>
      </c>
      <c r="K3762">
        <v>9027</v>
      </c>
      <c r="L3762">
        <v>8555.0634028999993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 t="s">
        <v>39</v>
      </c>
      <c r="Z3762" s="3"/>
    </row>
    <row r="3763" spans="1:26" hidden="1" x14ac:dyDescent="0.25">
      <c r="A3763" s="10" t="str">
        <f t="shared" si="58"/>
        <v>2016Northern Coast1-in-10October PeakCAISO5</v>
      </c>
      <c r="B3763" s="10" t="s">
        <v>57</v>
      </c>
      <c r="C3763" s="10" t="s">
        <v>12</v>
      </c>
      <c r="D3763" s="10" t="s">
        <v>6</v>
      </c>
      <c r="E3763" s="10" t="s">
        <v>1</v>
      </c>
      <c r="F3763">
        <v>5</v>
      </c>
      <c r="G3763">
        <v>0.37173515558242798</v>
      </c>
      <c r="H3763">
        <v>0.37173515558242798</v>
      </c>
      <c r="I3763">
        <v>56.146694183349609</v>
      </c>
      <c r="J3763">
        <v>0</v>
      </c>
      <c r="K3763">
        <v>9027</v>
      </c>
      <c r="L3763">
        <v>8555.0634028999993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 t="s">
        <v>39</v>
      </c>
      <c r="Z3763" s="3"/>
    </row>
    <row r="3764" spans="1:26" hidden="1" x14ac:dyDescent="0.25">
      <c r="A3764" s="10" t="str">
        <f t="shared" si="58"/>
        <v>2016Northern Coast1-in-10October PeakPGE5</v>
      </c>
      <c r="B3764" s="10" t="s">
        <v>57</v>
      </c>
      <c r="C3764" s="10" t="s">
        <v>12</v>
      </c>
      <c r="D3764" s="10" t="s">
        <v>6</v>
      </c>
      <c r="E3764" s="10" t="s">
        <v>1</v>
      </c>
      <c r="F3764">
        <v>5</v>
      </c>
      <c r="G3764">
        <v>0.46720165014266968</v>
      </c>
      <c r="H3764">
        <v>0.46720165014266968</v>
      </c>
      <c r="I3764">
        <v>57.907543182373047</v>
      </c>
      <c r="J3764">
        <v>0</v>
      </c>
      <c r="K3764">
        <v>9027</v>
      </c>
      <c r="L3764">
        <v>8555.0634028999993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 t="s">
        <v>38</v>
      </c>
      <c r="Z3764" s="3"/>
    </row>
    <row r="3765" spans="1:26" hidden="1" x14ac:dyDescent="0.25">
      <c r="A3765" s="10" t="str">
        <f t="shared" si="58"/>
        <v>2016Northern Coast1-in-2October PeakPGE5</v>
      </c>
      <c r="B3765" s="10" t="s">
        <v>57</v>
      </c>
      <c r="C3765" s="10" t="s">
        <v>12</v>
      </c>
      <c r="D3765" s="10" t="s">
        <v>6</v>
      </c>
      <c r="E3765" s="10" t="s">
        <v>9</v>
      </c>
      <c r="F3765">
        <v>5</v>
      </c>
      <c r="G3765">
        <v>0.30811247229576111</v>
      </c>
      <c r="H3765">
        <v>0.30811247229576111</v>
      </c>
      <c r="I3765">
        <v>54.817924499511719</v>
      </c>
      <c r="J3765">
        <v>0</v>
      </c>
      <c r="K3765">
        <v>9027</v>
      </c>
      <c r="L3765">
        <v>8555.0634028999993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 t="s">
        <v>38</v>
      </c>
      <c r="Z3765" s="3"/>
    </row>
    <row r="3766" spans="1:26" hidden="1" x14ac:dyDescent="0.25">
      <c r="A3766" s="10" t="str">
        <f t="shared" si="58"/>
        <v>2016Northern Coast1-in-2October PeakCAISO6</v>
      </c>
      <c r="B3766" s="10" t="s">
        <v>57</v>
      </c>
      <c r="C3766" s="10" t="s">
        <v>12</v>
      </c>
      <c r="D3766" s="10" t="s">
        <v>6</v>
      </c>
      <c r="E3766" s="10" t="s">
        <v>9</v>
      </c>
      <c r="F3766">
        <v>6</v>
      </c>
      <c r="G3766">
        <v>0.34580284357070923</v>
      </c>
      <c r="H3766">
        <v>0.34580284357070923</v>
      </c>
      <c r="I3766">
        <v>52.687248229980469</v>
      </c>
      <c r="J3766">
        <v>0</v>
      </c>
      <c r="K3766">
        <v>9027</v>
      </c>
      <c r="L3766">
        <v>8555.0634028999993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 t="s">
        <v>39</v>
      </c>
      <c r="Z3766" s="3"/>
    </row>
    <row r="3767" spans="1:26" hidden="1" x14ac:dyDescent="0.25">
      <c r="A3767" s="10" t="str">
        <f t="shared" si="58"/>
        <v>2016Northern Coast1-in-10October PeakCAISO6</v>
      </c>
      <c r="B3767" s="10" t="s">
        <v>57</v>
      </c>
      <c r="C3767" s="10" t="s">
        <v>12</v>
      </c>
      <c r="D3767" s="10" t="s">
        <v>6</v>
      </c>
      <c r="E3767" s="10" t="s">
        <v>1</v>
      </c>
      <c r="F3767">
        <v>6</v>
      </c>
      <c r="G3767">
        <v>0.38936954736709595</v>
      </c>
      <c r="H3767">
        <v>0.38936954736709595</v>
      </c>
      <c r="I3767">
        <v>55.432075500488281</v>
      </c>
      <c r="J3767">
        <v>0</v>
      </c>
      <c r="K3767">
        <v>9027</v>
      </c>
      <c r="L3767">
        <v>8555.0634028999993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 t="s">
        <v>39</v>
      </c>
      <c r="Z3767" s="3"/>
    </row>
    <row r="3768" spans="1:26" hidden="1" x14ac:dyDescent="0.25">
      <c r="A3768" s="10" t="str">
        <f t="shared" si="58"/>
        <v>2016Northern Coast1-in-2October PeakPGE6</v>
      </c>
      <c r="B3768" s="10" t="s">
        <v>57</v>
      </c>
      <c r="C3768" s="10" t="s">
        <v>12</v>
      </c>
      <c r="D3768" s="10" t="s">
        <v>6</v>
      </c>
      <c r="E3768" s="10" t="s">
        <v>9</v>
      </c>
      <c r="F3768">
        <v>6</v>
      </c>
      <c r="G3768">
        <v>0.32272875308990479</v>
      </c>
      <c r="H3768">
        <v>0.32272875308990479</v>
      </c>
      <c r="I3768">
        <v>54.432075500488281</v>
      </c>
      <c r="J3768">
        <v>0</v>
      </c>
      <c r="K3768">
        <v>9027</v>
      </c>
      <c r="L3768">
        <v>8555.0634028999993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 t="s">
        <v>38</v>
      </c>
      <c r="Z3768" s="3"/>
    </row>
    <row r="3769" spans="1:26" hidden="1" x14ac:dyDescent="0.25">
      <c r="A3769" s="10" t="str">
        <f t="shared" si="58"/>
        <v>2016Northern Coast1-in-10October PeakPGE6</v>
      </c>
      <c r="B3769" s="10" t="s">
        <v>57</v>
      </c>
      <c r="C3769" s="10" t="s">
        <v>12</v>
      </c>
      <c r="D3769" s="10" t="s">
        <v>6</v>
      </c>
      <c r="E3769" s="10" t="s">
        <v>1</v>
      </c>
      <c r="F3769">
        <v>6</v>
      </c>
      <c r="G3769">
        <v>0.48936480283737183</v>
      </c>
      <c r="H3769">
        <v>0.48936480283737183</v>
      </c>
      <c r="I3769">
        <v>56.953773498535156</v>
      </c>
      <c r="J3769">
        <v>0</v>
      </c>
      <c r="K3769">
        <v>9027</v>
      </c>
      <c r="L3769">
        <v>8555.0634028999993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 t="s">
        <v>38</v>
      </c>
      <c r="Z3769" s="3"/>
    </row>
    <row r="3770" spans="1:26" hidden="1" x14ac:dyDescent="0.25">
      <c r="A3770" s="10" t="str">
        <f t="shared" si="58"/>
        <v>2016Northern Coast1-in-2October PeakCAISO7</v>
      </c>
      <c r="B3770" s="10" t="s">
        <v>57</v>
      </c>
      <c r="C3770" s="10" t="s">
        <v>12</v>
      </c>
      <c r="D3770" s="10" t="s">
        <v>6</v>
      </c>
      <c r="E3770" s="10" t="s">
        <v>9</v>
      </c>
      <c r="F3770">
        <v>7</v>
      </c>
      <c r="G3770">
        <v>0.39007976651191711</v>
      </c>
      <c r="H3770">
        <v>0.39007976651191711</v>
      </c>
      <c r="I3770">
        <v>51.76885986328125</v>
      </c>
      <c r="J3770">
        <v>0</v>
      </c>
      <c r="K3770">
        <v>9027</v>
      </c>
      <c r="L3770">
        <v>8555.0634028999993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 t="s">
        <v>39</v>
      </c>
      <c r="Z3770" s="3"/>
    </row>
    <row r="3771" spans="1:26" hidden="1" x14ac:dyDescent="0.25">
      <c r="A3771" s="10" t="str">
        <f t="shared" si="58"/>
        <v>2016Northern Coast1-in-10October PeakCAISO7</v>
      </c>
      <c r="B3771" s="10" t="s">
        <v>57</v>
      </c>
      <c r="C3771" s="10" t="s">
        <v>12</v>
      </c>
      <c r="D3771" s="10" t="s">
        <v>6</v>
      </c>
      <c r="E3771" s="10" t="s">
        <v>1</v>
      </c>
      <c r="F3771">
        <v>7</v>
      </c>
      <c r="G3771">
        <v>0.43922474980354309</v>
      </c>
      <c r="H3771">
        <v>0.43922474980354309</v>
      </c>
      <c r="I3771">
        <v>54.989151000976562</v>
      </c>
      <c r="J3771">
        <v>0</v>
      </c>
      <c r="K3771">
        <v>9027</v>
      </c>
      <c r="L3771">
        <v>8555.0634028999993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 t="s">
        <v>39</v>
      </c>
      <c r="Z3771" s="3"/>
    </row>
    <row r="3772" spans="1:26" hidden="1" x14ac:dyDescent="0.25">
      <c r="A3772" s="10" t="str">
        <f t="shared" si="58"/>
        <v>2016Northern Coast1-in-2October PeakPGE7</v>
      </c>
      <c r="B3772" s="10" t="s">
        <v>57</v>
      </c>
      <c r="C3772" s="10" t="s">
        <v>12</v>
      </c>
      <c r="D3772" s="10" t="s">
        <v>6</v>
      </c>
      <c r="E3772" s="10" t="s">
        <v>9</v>
      </c>
      <c r="F3772">
        <v>7</v>
      </c>
      <c r="G3772">
        <v>0.3640512228012085</v>
      </c>
      <c r="H3772">
        <v>0.3640512228012085</v>
      </c>
      <c r="I3772">
        <v>54.203773498535156</v>
      </c>
      <c r="J3772">
        <v>0</v>
      </c>
      <c r="K3772">
        <v>9027</v>
      </c>
      <c r="L3772">
        <v>8555.0634028999993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 t="s">
        <v>38</v>
      </c>
      <c r="Z3772" s="3"/>
    </row>
    <row r="3773" spans="1:26" hidden="1" x14ac:dyDescent="0.25">
      <c r="A3773" s="10" t="str">
        <f t="shared" si="58"/>
        <v>2016Northern Coast1-in-10October PeakPGE7</v>
      </c>
      <c r="B3773" s="10" t="s">
        <v>57</v>
      </c>
      <c r="C3773" s="10" t="s">
        <v>12</v>
      </c>
      <c r="D3773" s="10" t="s">
        <v>6</v>
      </c>
      <c r="E3773" s="10" t="s">
        <v>1</v>
      </c>
      <c r="F3773">
        <v>7</v>
      </c>
      <c r="G3773">
        <v>0.55202347040176392</v>
      </c>
      <c r="H3773">
        <v>0.55202347040176392</v>
      </c>
      <c r="I3773">
        <v>56.271694183349609</v>
      </c>
      <c r="J3773">
        <v>0</v>
      </c>
      <c r="K3773">
        <v>9027</v>
      </c>
      <c r="L3773">
        <v>8555.0634028999993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 t="s">
        <v>38</v>
      </c>
      <c r="Z3773" s="3"/>
    </row>
    <row r="3774" spans="1:26" hidden="1" x14ac:dyDescent="0.25">
      <c r="A3774" s="10" t="str">
        <f t="shared" si="58"/>
        <v>2016Northern Coast1-in-10October PeakCAISO8</v>
      </c>
      <c r="B3774" s="10" t="s">
        <v>57</v>
      </c>
      <c r="C3774" s="10" t="s">
        <v>12</v>
      </c>
      <c r="D3774" s="10" t="s">
        <v>6</v>
      </c>
      <c r="E3774" s="10" t="s">
        <v>1</v>
      </c>
      <c r="F3774">
        <v>8</v>
      </c>
      <c r="G3774">
        <v>0.4809277355670929</v>
      </c>
      <c r="H3774">
        <v>0.4809277355670929</v>
      </c>
      <c r="I3774">
        <v>55.035381317138672</v>
      </c>
      <c r="J3774">
        <v>0</v>
      </c>
      <c r="K3774">
        <v>9027</v>
      </c>
      <c r="L3774">
        <v>8555.0634028999993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 t="s">
        <v>39</v>
      </c>
      <c r="Z3774" s="3"/>
    </row>
    <row r="3775" spans="1:26" hidden="1" x14ac:dyDescent="0.25">
      <c r="A3775" s="10" t="str">
        <f t="shared" si="58"/>
        <v>2016Northern Coast1-in-2October PeakCAISO8</v>
      </c>
      <c r="B3775" s="10" t="s">
        <v>57</v>
      </c>
      <c r="C3775" s="10" t="s">
        <v>12</v>
      </c>
      <c r="D3775" s="10" t="s">
        <v>6</v>
      </c>
      <c r="E3775" s="10" t="s">
        <v>9</v>
      </c>
      <c r="F3775">
        <v>8</v>
      </c>
      <c r="G3775">
        <v>0.42711660265922546</v>
      </c>
      <c r="H3775">
        <v>0.42711660265922546</v>
      </c>
      <c r="I3775">
        <v>51.429237365722656</v>
      </c>
      <c r="J3775">
        <v>0</v>
      </c>
      <c r="K3775">
        <v>9027</v>
      </c>
      <c r="L3775">
        <v>8555.0634028999993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 t="s">
        <v>39</v>
      </c>
      <c r="Z3775" s="3"/>
    </row>
    <row r="3776" spans="1:26" hidden="1" x14ac:dyDescent="0.25">
      <c r="A3776" s="10" t="str">
        <f t="shared" si="58"/>
        <v>2016Northern Coast1-in-2October PeakPGE8</v>
      </c>
      <c r="B3776" s="10" t="s">
        <v>57</v>
      </c>
      <c r="C3776" s="10" t="s">
        <v>12</v>
      </c>
      <c r="D3776" s="10" t="s">
        <v>6</v>
      </c>
      <c r="E3776" s="10" t="s">
        <v>9</v>
      </c>
      <c r="F3776">
        <v>8</v>
      </c>
      <c r="G3776">
        <v>0.3986167311668396</v>
      </c>
      <c r="H3776">
        <v>0.3986167311668396</v>
      </c>
      <c r="I3776">
        <v>54.385848999023438</v>
      </c>
      <c r="J3776">
        <v>0</v>
      </c>
      <c r="K3776">
        <v>9027</v>
      </c>
      <c r="L3776">
        <v>8555.0634028999993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 t="s">
        <v>38</v>
      </c>
      <c r="Z3776" s="3"/>
    </row>
    <row r="3777" spans="1:26" hidden="1" x14ac:dyDescent="0.25">
      <c r="A3777" s="10" t="str">
        <f t="shared" si="58"/>
        <v>2016Northern Coast1-in-10October PeakPGE8</v>
      </c>
      <c r="B3777" s="10" t="s">
        <v>57</v>
      </c>
      <c r="C3777" s="10" t="s">
        <v>12</v>
      </c>
      <c r="D3777" s="10" t="s">
        <v>6</v>
      </c>
      <c r="E3777" s="10" t="s">
        <v>1</v>
      </c>
      <c r="F3777">
        <v>8</v>
      </c>
      <c r="G3777">
        <v>0.60443639755249023</v>
      </c>
      <c r="H3777">
        <v>0.60443639755249023</v>
      </c>
      <c r="I3777">
        <v>56.067924499511719</v>
      </c>
      <c r="J3777">
        <v>0</v>
      </c>
      <c r="K3777">
        <v>9027</v>
      </c>
      <c r="L3777">
        <v>8555.0634028999993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 t="s">
        <v>38</v>
      </c>
      <c r="Z3777" s="3"/>
    </row>
    <row r="3778" spans="1:26" hidden="1" x14ac:dyDescent="0.25">
      <c r="A3778" s="10" t="str">
        <f t="shared" ref="A3778:A3841" si="59">CONCATENATE(B3778,C3778,E3778,D3778,S3778,F3778)</f>
        <v>2016Northern Coast1-in-10October PeakCAISO9</v>
      </c>
      <c r="B3778" s="10" t="s">
        <v>57</v>
      </c>
      <c r="C3778" s="10" t="s">
        <v>12</v>
      </c>
      <c r="D3778" s="10" t="s">
        <v>6</v>
      </c>
      <c r="E3778" s="10" t="s">
        <v>1</v>
      </c>
      <c r="F3778">
        <v>9</v>
      </c>
      <c r="G3778">
        <v>0.47400367259979248</v>
      </c>
      <c r="H3778">
        <v>0.47400367259979248</v>
      </c>
      <c r="I3778">
        <v>59.692924499511719</v>
      </c>
      <c r="J3778">
        <v>0</v>
      </c>
      <c r="K3778">
        <v>9027</v>
      </c>
      <c r="L3778">
        <v>8555.0634028999993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 t="s">
        <v>39</v>
      </c>
      <c r="Z3778" s="3"/>
    </row>
    <row r="3779" spans="1:26" hidden="1" x14ac:dyDescent="0.25">
      <c r="A3779" s="10" t="str">
        <f t="shared" si="59"/>
        <v>2016Northern Coast1-in-2October PeakCAISO9</v>
      </c>
      <c r="B3779" s="10" t="s">
        <v>57</v>
      </c>
      <c r="C3779" s="10" t="s">
        <v>12</v>
      </c>
      <c r="D3779" s="10" t="s">
        <v>6</v>
      </c>
      <c r="E3779" s="10" t="s">
        <v>9</v>
      </c>
      <c r="F3779">
        <v>9</v>
      </c>
      <c r="G3779">
        <v>0.42096725106239319</v>
      </c>
      <c r="H3779">
        <v>0.42096725106239319</v>
      </c>
      <c r="I3779">
        <v>56.825935363769531</v>
      </c>
      <c r="J3779">
        <v>0</v>
      </c>
      <c r="K3779">
        <v>9027</v>
      </c>
      <c r="L3779">
        <v>8555.0634028999993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 t="s">
        <v>39</v>
      </c>
      <c r="Z3779" s="3"/>
    </row>
    <row r="3780" spans="1:26" hidden="1" x14ac:dyDescent="0.25">
      <c r="A3780" s="10" t="str">
        <f t="shared" si="59"/>
        <v>2016Northern Coast1-in-2October PeakPGE9</v>
      </c>
      <c r="B3780" s="10" t="s">
        <v>57</v>
      </c>
      <c r="C3780" s="10" t="s">
        <v>12</v>
      </c>
      <c r="D3780" s="10" t="s">
        <v>6</v>
      </c>
      <c r="E3780" s="10" t="s">
        <v>9</v>
      </c>
      <c r="F3780">
        <v>9</v>
      </c>
      <c r="G3780">
        <v>0.39287769794464111</v>
      </c>
      <c r="H3780">
        <v>0.39287769794464111</v>
      </c>
      <c r="I3780">
        <v>57.714618682861328</v>
      </c>
      <c r="J3780">
        <v>0</v>
      </c>
      <c r="K3780">
        <v>9027</v>
      </c>
      <c r="L3780">
        <v>8555.0634028999993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 t="s">
        <v>38</v>
      </c>
      <c r="Z3780" s="3"/>
    </row>
    <row r="3781" spans="1:26" hidden="1" x14ac:dyDescent="0.25">
      <c r="A3781" s="10" t="str">
        <f t="shared" si="59"/>
        <v>2016Northern Coast1-in-10October PeakPGE9</v>
      </c>
      <c r="B3781" s="10" t="s">
        <v>57</v>
      </c>
      <c r="C3781" s="10" t="s">
        <v>12</v>
      </c>
      <c r="D3781" s="10" t="s">
        <v>6</v>
      </c>
      <c r="E3781" s="10" t="s">
        <v>1</v>
      </c>
      <c r="F3781">
        <v>9</v>
      </c>
      <c r="G3781">
        <v>0.59573405981063843</v>
      </c>
      <c r="H3781">
        <v>0.59573405981063843</v>
      </c>
      <c r="I3781">
        <v>63.065086364746094</v>
      </c>
      <c r="J3781">
        <v>0</v>
      </c>
      <c r="K3781">
        <v>9027</v>
      </c>
      <c r="L3781">
        <v>8555.0634028999993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 t="s">
        <v>38</v>
      </c>
      <c r="Z3781" s="3"/>
    </row>
    <row r="3782" spans="1:26" hidden="1" x14ac:dyDescent="0.25">
      <c r="A3782" s="10" t="str">
        <f t="shared" si="59"/>
        <v>2016Northern Coast1-in-10October PeakCAISO10</v>
      </c>
      <c r="B3782" s="10" t="s">
        <v>57</v>
      </c>
      <c r="C3782" s="10" t="s">
        <v>12</v>
      </c>
      <c r="D3782" s="10" t="s">
        <v>6</v>
      </c>
      <c r="E3782" s="10" t="s">
        <v>1</v>
      </c>
      <c r="F3782">
        <v>10</v>
      </c>
      <c r="G3782">
        <v>0.45466652512550354</v>
      </c>
      <c r="H3782">
        <v>0.45466652512550354</v>
      </c>
      <c r="I3782">
        <v>65.815086364746094</v>
      </c>
      <c r="J3782">
        <v>0</v>
      </c>
      <c r="K3782">
        <v>9027</v>
      </c>
      <c r="L3782">
        <v>8555.0634028999993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 t="s">
        <v>39</v>
      </c>
      <c r="Z3782" s="3"/>
    </row>
    <row r="3783" spans="1:26" hidden="1" x14ac:dyDescent="0.25">
      <c r="A3783" s="10" t="str">
        <f t="shared" si="59"/>
        <v>2016Northern Coast1-in-2October PeakCAISO10</v>
      </c>
      <c r="B3783" s="10" t="s">
        <v>57</v>
      </c>
      <c r="C3783" s="10" t="s">
        <v>12</v>
      </c>
      <c r="D3783" s="10" t="s">
        <v>6</v>
      </c>
      <c r="E3783" s="10" t="s">
        <v>9</v>
      </c>
      <c r="F3783">
        <v>10</v>
      </c>
      <c r="G3783">
        <v>0.40379375219345093</v>
      </c>
      <c r="H3783">
        <v>0.40379375219345093</v>
      </c>
      <c r="I3783">
        <v>63.926403045654297</v>
      </c>
      <c r="J3783">
        <v>0</v>
      </c>
      <c r="K3783">
        <v>9027</v>
      </c>
      <c r="L3783">
        <v>8555.0634028999993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 t="s">
        <v>39</v>
      </c>
      <c r="Z3783" s="3"/>
    </row>
    <row r="3784" spans="1:26" hidden="1" x14ac:dyDescent="0.25">
      <c r="A3784" s="10" t="str">
        <f t="shared" si="59"/>
        <v>2016Northern Coast1-in-10October PeakPGE10</v>
      </c>
      <c r="B3784" s="10" t="s">
        <v>57</v>
      </c>
      <c r="C3784" s="10" t="s">
        <v>12</v>
      </c>
      <c r="D3784" s="10" t="s">
        <v>6</v>
      </c>
      <c r="E3784" s="10" t="s">
        <v>1</v>
      </c>
      <c r="F3784">
        <v>10</v>
      </c>
      <c r="G3784">
        <v>0.57143092155456543</v>
      </c>
      <c r="H3784">
        <v>0.57143092155456543</v>
      </c>
      <c r="I3784">
        <v>71.651870727539062</v>
      </c>
      <c r="J3784">
        <v>0</v>
      </c>
      <c r="K3784">
        <v>9027</v>
      </c>
      <c r="L3784">
        <v>8555.0634028999993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 t="s">
        <v>38</v>
      </c>
      <c r="Z3784" s="3"/>
    </row>
    <row r="3785" spans="1:26" hidden="1" x14ac:dyDescent="0.25">
      <c r="A3785" s="10" t="str">
        <f t="shared" si="59"/>
        <v>2016Northern Coast1-in-2October PeakPGE10</v>
      </c>
      <c r="B3785" s="10" t="s">
        <v>57</v>
      </c>
      <c r="C3785" s="10" t="s">
        <v>12</v>
      </c>
      <c r="D3785" s="10" t="s">
        <v>6</v>
      </c>
      <c r="E3785" s="10" t="s">
        <v>9</v>
      </c>
      <c r="F3785">
        <v>10</v>
      </c>
      <c r="G3785">
        <v>0.37685012817382813</v>
      </c>
      <c r="H3785">
        <v>0.37685012817382813</v>
      </c>
      <c r="I3785">
        <v>62.565086364746094</v>
      </c>
      <c r="J3785">
        <v>0</v>
      </c>
      <c r="K3785">
        <v>9027</v>
      </c>
      <c r="L3785">
        <v>8555.0634028999993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 t="s">
        <v>38</v>
      </c>
      <c r="Z3785" s="3"/>
    </row>
    <row r="3786" spans="1:26" hidden="1" x14ac:dyDescent="0.25">
      <c r="A3786" s="10" t="str">
        <f t="shared" si="59"/>
        <v>2016Northern Coast1-in-2October PeakCAISO11</v>
      </c>
      <c r="B3786" s="10" t="s">
        <v>57</v>
      </c>
      <c r="C3786" s="10" t="s">
        <v>12</v>
      </c>
      <c r="D3786" s="10" t="s">
        <v>6</v>
      </c>
      <c r="E3786" s="10" t="s">
        <v>9</v>
      </c>
      <c r="F3786">
        <v>11</v>
      </c>
      <c r="G3786">
        <v>0.40236660838127136</v>
      </c>
      <c r="H3786">
        <v>0.40236660838127136</v>
      </c>
      <c r="I3786">
        <v>70.125</v>
      </c>
      <c r="J3786">
        <v>0</v>
      </c>
      <c r="K3786">
        <v>9027</v>
      </c>
      <c r="L3786">
        <v>8555.0634028999993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 t="s">
        <v>39</v>
      </c>
      <c r="Z3786" s="3"/>
    </row>
    <row r="3787" spans="1:26" hidden="1" x14ac:dyDescent="0.25">
      <c r="A3787" s="10" t="str">
        <f t="shared" si="59"/>
        <v>2016Northern Coast1-in-10October PeakCAISO11</v>
      </c>
      <c r="B3787" s="10" t="s">
        <v>57</v>
      </c>
      <c r="C3787" s="10" t="s">
        <v>12</v>
      </c>
      <c r="D3787" s="10" t="s">
        <v>6</v>
      </c>
      <c r="E3787" s="10" t="s">
        <v>1</v>
      </c>
      <c r="F3787">
        <v>11</v>
      </c>
      <c r="G3787">
        <v>0.4530596137046814</v>
      </c>
      <c r="H3787">
        <v>0.4530596137046814</v>
      </c>
      <c r="I3787">
        <v>71.217453002929687</v>
      </c>
      <c r="J3787">
        <v>0</v>
      </c>
      <c r="K3787">
        <v>9027</v>
      </c>
      <c r="L3787">
        <v>8555.0634028999993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 t="s">
        <v>39</v>
      </c>
      <c r="Z3787" s="3"/>
    </row>
    <row r="3788" spans="1:26" hidden="1" x14ac:dyDescent="0.25">
      <c r="A3788" s="10" t="str">
        <f t="shared" si="59"/>
        <v>2016Northern Coast1-in-2October PeakPGE11</v>
      </c>
      <c r="B3788" s="10" t="s">
        <v>57</v>
      </c>
      <c r="C3788" s="10" t="s">
        <v>12</v>
      </c>
      <c r="D3788" s="10" t="s">
        <v>6</v>
      </c>
      <c r="E3788" s="10" t="s">
        <v>9</v>
      </c>
      <c r="F3788">
        <v>11</v>
      </c>
      <c r="G3788">
        <v>0.37551823258399963</v>
      </c>
      <c r="H3788">
        <v>0.37551823258399963</v>
      </c>
      <c r="I3788">
        <v>67.7254638671875</v>
      </c>
      <c r="J3788">
        <v>0</v>
      </c>
      <c r="K3788">
        <v>9027</v>
      </c>
      <c r="L3788">
        <v>8555.0634028999993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 t="s">
        <v>38</v>
      </c>
      <c r="Z3788" s="3"/>
    </row>
    <row r="3789" spans="1:26" hidden="1" x14ac:dyDescent="0.25">
      <c r="A3789" s="10" t="str">
        <f t="shared" si="59"/>
        <v>2016Northern Coast1-in-10October PeakPGE11</v>
      </c>
      <c r="B3789" s="10" t="s">
        <v>57</v>
      </c>
      <c r="C3789" s="10" t="s">
        <v>12</v>
      </c>
      <c r="D3789" s="10" t="s">
        <v>6</v>
      </c>
      <c r="E3789" s="10" t="s">
        <v>1</v>
      </c>
      <c r="F3789">
        <v>11</v>
      </c>
      <c r="G3789">
        <v>0.56941133737564087</v>
      </c>
      <c r="H3789">
        <v>0.56941133737564087</v>
      </c>
      <c r="I3789">
        <v>77.950935363769531</v>
      </c>
      <c r="J3789">
        <v>0</v>
      </c>
      <c r="K3789">
        <v>9027</v>
      </c>
      <c r="L3789">
        <v>8555.0634028999993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 t="s">
        <v>38</v>
      </c>
      <c r="Z3789" s="3"/>
    </row>
    <row r="3790" spans="1:26" hidden="1" x14ac:dyDescent="0.25">
      <c r="A3790" s="10" t="str">
        <f t="shared" si="59"/>
        <v>2016Northern Coast1-in-10October PeakCAISO12</v>
      </c>
      <c r="B3790" s="10" t="s">
        <v>57</v>
      </c>
      <c r="C3790" s="10" t="s">
        <v>12</v>
      </c>
      <c r="D3790" s="10" t="s">
        <v>6</v>
      </c>
      <c r="E3790" s="10" t="s">
        <v>1</v>
      </c>
      <c r="F3790">
        <v>12</v>
      </c>
      <c r="G3790">
        <v>0.49540343880653381</v>
      </c>
      <c r="H3790">
        <v>0.49540343880653381</v>
      </c>
      <c r="I3790">
        <v>76.945762634277344</v>
      </c>
      <c r="J3790">
        <v>0</v>
      </c>
      <c r="K3790">
        <v>9027</v>
      </c>
      <c r="L3790">
        <v>8555.0634028999993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 t="s">
        <v>39</v>
      </c>
      <c r="Z3790" s="3"/>
    </row>
    <row r="3791" spans="1:26" hidden="1" x14ac:dyDescent="0.25">
      <c r="A3791" s="10" t="str">
        <f t="shared" si="59"/>
        <v>2016Northern Coast1-in-2October PeakCAISO12</v>
      </c>
      <c r="B3791" s="10" t="s">
        <v>57</v>
      </c>
      <c r="C3791" s="10" t="s">
        <v>12</v>
      </c>
      <c r="D3791" s="10" t="s">
        <v>6</v>
      </c>
      <c r="E3791" s="10" t="s">
        <v>9</v>
      </c>
      <c r="F3791">
        <v>12</v>
      </c>
      <c r="G3791">
        <v>0.43997260928153992</v>
      </c>
      <c r="H3791">
        <v>0.43997260928153992</v>
      </c>
      <c r="I3791">
        <v>75.103302001953125</v>
      </c>
      <c r="J3791">
        <v>0</v>
      </c>
      <c r="K3791">
        <v>9027</v>
      </c>
      <c r="L3791">
        <v>8555.0634028999993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 t="s">
        <v>39</v>
      </c>
      <c r="Z3791" s="3"/>
    </row>
    <row r="3792" spans="1:26" hidden="1" x14ac:dyDescent="0.25">
      <c r="A3792" s="10" t="str">
        <f t="shared" si="59"/>
        <v>2016Northern Coast1-in-2October PeakPGE12</v>
      </c>
      <c r="B3792" s="10" t="s">
        <v>57</v>
      </c>
      <c r="C3792" s="10" t="s">
        <v>12</v>
      </c>
      <c r="D3792" s="10" t="s">
        <v>6</v>
      </c>
      <c r="E3792" s="10" t="s">
        <v>9</v>
      </c>
      <c r="F3792">
        <v>12</v>
      </c>
      <c r="G3792">
        <v>0.41061490774154663</v>
      </c>
      <c r="H3792">
        <v>0.41061490774154663</v>
      </c>
      <c r="I3792">
        <v>73.510848999023437</v>
      </c>
      <c r="J3792">
        <v>0</v>
      </c>
      <c r="K3792">
        <v>9027</v>
      </c>
      <c r="L3792">
        <v>8555.0634028999993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 t="s">
        <v>38</v>
      </c>
      <c r="Z3792" s="3"/>
    </row>
    <row r="3793" spans="1:26" hidden="1" x14ac:dyDescent="0.25">
      <c r="A3793" s="10" t="str">
        <f t="shared" si="59"/>
        <v>2016Northern Coast1-in-10October PeakPGE12</v>
      </c>
      <c r="B3793" s="10" t="s">
        <v>57</v>
      </c>
      <c r="C3793" s="10" t="s">
        <v>12</v>
      </c>
      <c r="D3793" s="10" t="s">
        <v>6</v>
      </c>
      <c r="E3793" s="10" t="s">
        <v>1</v>
      </c>
      <c r="F3793">
        <v>12</v>
      </c>
      <c r="G3793">
        <v>0.62262964248657227</v>
      </c>
      <c r="H3793">
        <v>0.62262964248657227</v>
      </c>
      <c r="I3793">
        <v>84.440086364746094</v>
      </c>
      <c r="J3793">
        <v>0</v>
      </c>
      <c r="K3793">
        <v>9027</v>
      </c>
      <c r="L3793">
        <v>8555.0634028999993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 t="s">
        <v>38</v>
      </c>
      <c r="Z3793" s="3"/>
    </row>
    <row r="3794" spans="1:26" hidden="1" x14ac:dyDescent="0.25">
      <c r="A3794" s="10" t="str">
        <f t="shared" si="59"/>
        <v>2016Northern Coast1-in-2October PeakCAISO13</v>
      </c>
      <c r="B3794" s="10" t="s">
        <v>57</v>
      </c>
      <c r="C3794" s="10" t="s">
        <v>12</v>
      </c>
      <c r="D3794" s="10" t="s">
        <v>6</v>
      </c>
      <c r="E3794" s="10" t="s">
        <v>9</v>
      </c>
      <c r="F3794">
        <v>13</v>
      </c>
      <c r="G3794">
        <v>0.53212928771972656</v>
      </c>
      <c r="H3794">
        <v>0.53212928771972656</v>
      </c>
      <c r="I3794">
        <v>79.3995361328125</v>
      </c>
      <c r="J3794">
        <v>0</v>
      </c>
      <c r="K3794">
        <v>9027</v>
      </c>
      <c r="L3794">
        <v>8555.0634028999993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 t="s">
        <v>39</v>
      </c>
      <c r="Z3794" s="3"/>
    </row>
    <row r="3795" spans="1:26" hidden="1" x14ac:dyDescent="0.25">
      <c r="A3795" s="10" t="str">
        <f t="shared" si="59"/>
        <v>2016Northern Coast1-in-10October PeakCAISO13</v>
      </c>
      <c r="B3795" s="10" t="s">
        <v>57</v>
      </c>
      <c r="C3795" s="10" t="s">
        <v>12</v>
      </c>
      <c r="D3795" s="10" t="s">
        <v>6</v>
      </c>
      <c r="E3795" s="10" t="s">
        <v>1</v>
      </c>
      <c r="F3795">
        <v>13</v>
      </c>
      <c r="G3795">
        <v>0.59917062520980835</v>
      </c>
      <c r="H3795">
        <v>0.59917062520980835</v>
      </c>
      <c r="I3795">
        <v>82.092453002929688</v>
      </c>
      <c r="J3795">
        <v>0</v>
      </c>
      <c r="K3795">
        <v>9027</v>
      </c>
      <c r="L3795">
        <v>8555.0634028999993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 t="s">
        <v>39</v>
      </c>
      <c r="Z3795" s="3"/>
    </row>
    <row r="3796" spans="1:26" hidden="1" x14ac:dyDescent="0.25">
      <c r="A3796" s="10" t="str">
        <f t="shared" si="59"/>
        <v>2016Northern Coast1-in-2October PeakPGE13</v>
      </c>
      <c r="B3796" s="10" t="s">
        <v>57</v>
      </c>
      <c r="C3796" s="10" t="s">
        <v>12</v>
      </c>
      <c r="D3796" s="10" t="s">
        <v>6</v>
      </c>
      <c r="E3796" s="10" t="s">
        <v>9</v>
      </c>
      <c r="F3796">
        <v>13</v>
      </c>
      <c r="G3796">
        <v>0.49662229418754578</v>
      </c>
      <c r="H3796">
        <v>0.49662229418754578</v>
      </c>
      <c r="I3796">
        <v>76.991989135742188</v>
      </c>
      <c r="J3796">
        <v>0</v>
      </c>
      <c r="K3796">
        <v>9027</v>
      </c>
      <c r="L3796">
        <v>8555.0634028999993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 t="s">
        <v>38</v>
      </c>
      <c r="Z3796" s="3"/>
    </row>
    <row r="3797" spans="1:26" hidden="1" x14ac:dyDescent="0.25">
      <c r="A3797" s="10" t="str">
        <f t="shared" si="59"/>
        <v>2016Northern Coast1-in-10October PeakPGE13</v>
      </c>
      <c r="B3797" s="10" t="s">
        <v>57</v>
      </c>
      <c r="C3797" s="10" t="s">
        <v>12</v>
      </c>
      <c r="D3797" s="10" t="s">
        <v>6</v>
      </c>
      <c r="E3797" s="10" t="s">
        <v>1</v>
      </c>
      <c r="F3797">
        <v>13</v>
      </c>
      <c r="G3797">
        <v>0.75304561853408813</v>
      </c>
      <c r="H3797">
        <v>0.75304561853408813</v>
      </c>
      <c r="I3797">
        <v>89.535377502441406</v>
      </c>
      <c r="J3797">
        <v>0</v>
      </c>
      <c r="K3797">
        <v>9027</v>
      </c>
      <c r="L3797">
        <v>8555.0634028999993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 t="s">
        <v>38</v>
      </c>
      <c r="Z3797" s="3"/>
    </row>
    <row r="3798" spans="1:26" hidden="1" x14ac:dyDescent="0.25">
      <c r="A3798" s="10" t="str">
        <f t="shared" si="59"/>
        <v>2016Northern Coast1-in-10October PeakCAISO14</v>
      </c>
      <c r="B3798" s="10" t="s">
        <v>57</v>
      </c>
      <c r="C3798" s="10" t="s">
        <v>12</v>
      </c>
      <c r="D3798" s="10" t="s">
        <v>6</v>
      </c>
      <c r="E3798" s="10" t="s">
        <v>1</v>
      </c>
      <c r="F3798">
        <v>14</v>
      </c>
      <c r="G3798">
        <v>0.76725667715072632</v>
      </c>
      <c r="H3798">
        <v>0.69354027509689331</v>
      </c>
      <c r="I3798">
        <v>86.038215637207031</v>
      </c>
      <c r="J3798">
        <v>0.10273714363574982</v>
      </c>
      <c r="K3798">
        <v>9027</v>
      </c>
      <c r="L3798">
        <v>8555.0634028999993</v>
      </c>
      <c r="M3798">
        <v>7.3716387152671814E-2</v>
      </c>
      <c r="N3798">
        <v>-5.7951536029577255E-2</v>
      </c>
      <c r="O3798">
        <v>1.984102837741375E-2</v>
      </c>
      <c r="P3798">
        <v>7.3716387152671814E-2</v>
      </c>
      <c r="Q3798">
        <v>0.12759174406528473</v>
      </c>
      <c r="R3798">
        <v>0.20538431406021118</v>
      </c>
      <c r="S3798" t="s">
        <v>39</v>
      </c>
      <c r="Z3798" s="3"/>
    </row>
    <row r="3799" spans="1:26" hidden="1" x14ac:dyDescent="0.25">
      <c r="A3799" s="10" t="str">
        <f t="shared" si="59"/>
        <v>2016Northern Coast1-in-2October PeakCAISO14</v>
      </c>
      <c r="B3799" s="10" t="s">
        <v>57</v>
      </c>
      <c r="C3799" s="10" t="s">
        <v>12</v>
      </c>
      <c r="D3799" s="10" t="s">
        <v>6</v>
      </c>
      <c r="E3799" s="10" t="s">
        <v>9</v>
      </c>
      <c r="F3799">
        <v>14</v>
      </c>
      <c r="G3799">
        <v>0.6814081072807312</v>
      </c>
      <c r="H3799">
        <v>0.6628679633140564</v>
      </c>
      <c r="I3799">
        <v>82.538215637207031</v>
      </c>
      <c r="J3799">
        <v>0.10273714363574982</v>
      </c>
      <c r="K3799">
        <v>9027</v>
      </c>
      <c r="L3799">
        <v>8555.0634028999993</v>
      </c>
      <c r="M3799">
        <v>1.8540138378739357E-2</v>
      </c>
      <c r="N3799">
        <v>-0.11312778294086456</v>
      </c>
      <c r="O3799">
        <v>-3.5335220396518707E-2</v>
      </c>
      <c r="P3799">
        <v>1.8540138378739357E-2</v>
      </c>
      <c r="Q3799">
        <v>7.2415493428707123E-2</v>
      </c>
      <c r="R3799">
        <v>0.15020805597305298</v>
      </c>
      <c r="S3799" t="s">
        <v>39</v>
      </c>
      <c r="Z3799" s="3"/>
    </row>
    <row r="3800" spans="1:26" hidden="1" x14ac:dyDescent="0.25">
      <c r="A3800" s="10" t="str">
        <f t="shared" si="59"/>
        <v>2016Northern Coast1-in-10October PeakPGE14</v>
      </c>
      <c r="B3800" s="10" t="s">
        <v>57</v>
      </c>
      <c r="C3800" s="10" t="s">
        <v>12</v>
      </c>
      <c r="D3800" s="10" t="s">
        <v>6</v>
      </c>
      <c r="E3800" s="10" t="s">
        <v>1</v>
      </c>
      <c r="F3800">
        <v>14</v>
      </c>
      <c r="G3800">
        <v>0.96429836750030518</v>
      </c>
      <c r="H3800">
        <v>0.78801453113555908</v>
      </c>
      <c r="I3800">
        <v>92.965118408203125</v>
      </c>
      <c r="J3800">
        <v>0.10273714363574982</v>
      </c>
      <c r="K3800">
        <v>9027</v>
      </c>
      <c r="L3800">
        <v>8555.0634028999993</v>
      </c>
      <c r="M3800">
        <v>0.1762838214635849</v>
      </c>
      <c r="N3800">
        <v>4.4615898281335831E-2</v>
      </c>
      <c r="O3800">
        <v>0.12240846455097198</v>
      </c>
      <c r="P3800">
        <v>0.1762838214635849</v>
      </c>
      <c r="Q3800">
        <v>0.23015917837619781</v>
      </c>
      <c r="R3800">
        <v>0.30795174837112427</v>
      </c>
      <c r="S3800" t="s">
        <v>38</v>
      </c>
      <c r="Z3800" s="3"/>
    </row>
    <row r="3801" spans="1:26" hidden="1" x14ac:dyDescent="0.25">
      <c r="A3801" s="10" t="str">
        <f t="shared" si="59"/>
        <v>2016Northern Coast1-in-2October PeakPGE14</v>
      </c>
      <c r="B3801" s="10" t="s">
        <v>57</v>
      </c>
      <c r="C3801" s="10" t="s">
        <v>12</v>
      </c>
      <c r="D3801" s="10" t="s">
        <v>6</v>
      </c>
      <c r="E3801" s="10" t="s">
        <v>9</v>
      </c>
      <c r="F3801">
        <v>14</v>
      </c>
      <c r="G3801">
        <v>0.6359403133392334</v>
      </c>
      <c r="H3801">
        <v>0.64440637826919556</v>
      </c>
      <c r="I3801">
        <v>79.619827270507813</v>
      </c>
      <c r="J3801">
        <v>0.10273714363574982</v>
      </c>
      <c r="K3801">
        <v>9027</v>
      </c>
      <c r="L3801">
        <v>8555.0634028999993</v>
      </c>
      <c r="M3801">
        <v>-8.4660733118653297E-3</v>
      </c>
      <c r="N3801">
        <v>-0.14013399183750153</v>
      </c>
      <c r="O3801">
        <v>-6.2341433018445969E-2</v>
      </c>
      <c r="P3801">
        <v>-8.4660733118653297E-3</v>
      </c>
      <c r="Q3801">
        <v>4.540928453207016E-2</v>
      </c>
      <c r="R3801">
        <v>0.12320184707641602</v>
      </c>
      <c r="S3801" t="s">
        <v>38</v>
      </c>
      <c r="Z3801" s="3"/>
    </row>
    <row r="3802" spans="1:26" hidden="1" x14ac:dyDescent="0.25">
      <c r="A3802" s="10" t="str">
        <f t="shared" si="59"/>
        <v>2016Northern Coast1-in-2October PeakCAISO15</v>
      </c>
      <c r="B3802" s="10" t="s">
        <v>57</v>
      </c>
      <c r="C3802" s="10" t="s">
        <v>12</v>
      </c>
      <c r="D3802" s="10" t="s">
        <v>6</v>
      </c>
      <c r="E3802" s="10" t="s">
        <v>9</v>
      </c>
      <c r="F3802">
        <v>15</v>
      </c>
      <c r="G3802">
        <v>0.87561601400375366</v>
      </c>
      <c r="H3802">
        <v>0.79236632585525513</v>
      </c>
      <c r="I3802">
        <v>85.801902770996094</v>
      </c>
      <c r="J3802">
        <v>0.1230589896440506</v>
      </c>
      <c r="K3802">
        <v>9027</v>
      </c>
      <c r="L3802">
        <v>8555.0634028999993</v>
      </c>
      <c r="M3802">
        <v>8.3249673247337341E-2</v>
      </c>
      <c r="N3802">
        <v>-7.4462726712226868E-2</v>
      </c>
      <c r="O3802">
        <v>1.8717538565397263E-2</v>
      </c>
      <c r="P3802">
        <v>8.3249673247337341E-2</v>
      </c>
      <c r="Q3802">
        <v>0.14778180420398712</v>
      </c>
      <c r="R3802">
        <v>0.24096207320690155</v>
      </c>
      <c r="S3802" t="s">
        <v>39</v>
      </c>
      <c r="Z3802" s="3"/>
    </row>
    <row r="3803" spans="1:26" hidden="1" x14ac:dyDescent="0.25">
      <c r="A3803" s="10" t="str">
        <f t="shared" si="59"/>
        <v>2016Northern Coast1-in-10October PeakCAISO15</v>
      </c>
      <c r="B3803" s="10" t="s">
        <v>57</v>
      </c>
      <c r="C3803" s="10" t="s">
        <v>12</v>
      </c>
      <c r="D3803" s="10" t="s">
        <v>6</v>
      </c>
      <c r="E3803" s="10" t="s">
        <v>1</v>
      </c>
      <c r="F3803">
        <v>15</v>
      </c>
      <c r="G3803">
        <v>0.98593223094940186</v>
      </c>
      <c r="H3803">
        <v>0.84640312194824219</v>
      </c>
      <c r="I3803">
        <v>88.076438903808594</v>
      </c>
      <c r="J3803">
        <v>0.1230589896440506</v>
      </c>
      <c r="K3803">
        <v>9027</v>
      </c>
      <c r="L3803">
        <v>8555.0634028999993</v>
      </c>
      <c r="M3803">
        <v>0.13952913880348206</v>
      </c>
      <c r="N3803">
        <v>-1.8183263018727303E-2</v>
      </c>
      <c r="O3803">
        <v>7.4997007846832275E-2</v>
      </c>
      <c r="P3803">
        <v>0.13952913880348206</v>
      </c>
      <c r="Q3803">
        <v>0.20406126976013184</v>
      </c>
      <c r="R3803">
        <v>0.29724153876304626</v>
      </c>
      <c r="S3803" t="s">
        <v>39</v>
      </c>
      <c r="Z3803" s="3"/>
    </row>
    <row r="3804" spans="1:26" hidden="1" x14ac:dyDescent="0.25">
      <c r="A3804" s="10" t="str">
        <f t="shared" si="59"/>
        <v>2016Northern Coast1-in-2October PeakPGE15</v>
      </c>
      <c r="B3804" s="10" t="s">
        <v>57</v>
      </c>
      <c r="C3804" s="10" t="s">
        <v>12</v>
      </c>
      <c r="D3804" s="10" t="s">
        <v>6</v>
      </c>
      <c r="E3804" s="10" t="s">
        <v>9</v>
      </c>
      <c r="F3804">
        <v>15</v>
      </c>
      <c r="G3804">
        <v>0.81718945503234863</v>
      </c>
      <c r="H3804">
        <v>0.78748345375061035</v>
      </c>
      <c r="I3804">
        <v>80.937751770019531</v>
      </c>
      <c r="J3804">
        <v>0.1230589896440506</v>
      </c>
      <c r="K3804">
        <v>9027</v>
      </c>
      <c r="L3804">
        <v>8555.0634028999993</v>
      </c>
      <c r="M3804">
        <v>2.9705971479415894E-2</v>
      </c>
      <c r="N3804">
        <v>-0.12800642848014832</v>
      </c>
      <c r="O3804">
        <v>-3.4826163202524185E-2</v>
      </c>
      <c r="P3804">
        <v>2.9705971479415894E-2</v>
      </c>
      <c r="Q3804">
        <v>9.4238102436065674E-2</v>
      </c>
      <c r="R3804">
        <v>0.1874183714389801</v>
      </c>
      <c r="S3804" t="s">
        <v>38</v>
      </c>
      <c r="Z3804" s="3"/>
    </row>
    <row r="3805" spans="1:26" hidden="1" x14ac:dyDescent="0.25">
      <c r="A3805" s="10" t="str">
        <f t="shared" si="59"/>
        <v>2016Northern Coast1-in-10October PeakPGE15</v>
      </c>
      <c r="B3805" s="10" t="s">
        <v>57</v>
      </c>
      <c r="C3805" s="10" t="s">
        <v>12</v>
      </c>
      <c r="D3805" s="10" t="s">
        <v>6</v>
      </c>
      <c r="E3805" s="10" t="s">
        <v>1</v>
      </c>
      <c r="F3805">
        <v>15</v>
      </c>
      <c r="G3805">
        <v>1.2391327619552612</v>
      </c>
      <c r="H3805">
        <v>0.96452182531356812</v>
      </c>
      <c r="I3805">
        <v>95.582107543945313</v>
      </c>
      <c r="J3805">
        <v>0.1230589896440506</v>
      </c>
      <c r="K3805">
        <v>9027</v>
      </c>
      <c r="L3805">
        <v>8555.0634028999993</v>
      </c>
      <c r="M3805">
        <v>0.27461093664169312</v>
      </c>
      <c r="N3805">
        <v>0.11689853668212891</v>
      </c>
      <c r="O3805">
        <v>0.21007880568504333</v>
      </c>
      <c r="P3805">
        <v>0.27461093664169312</v>
      </c>
      <c r="Q3805">
        <v>0.3391430675983429</v>
      </c>
      <c r="R3805">
        <v>0.43232333660125732</v>
      </c>
      <c r="S3805" t="s">
        <v>38</v>
      </c>
      <c r="Z3805" s="3"/>
    </row>
    <row r="3806" spans="1:26" hidden="1" x14ac:dyDescent="0.25">
      <c r="A3806" s="10" t="str">
        <f t="shared" si="59"/>
        <v>2016Northern Coast1-in-2October PeakCAISO16</v>
      </c>
      <c r="B3806" s="10" t="s">
        <v>57</v>
      </c>
      <c r="C3806" s="10" t="s">
        <v>12</v>
      </c>
      <c r="D3806" s="10" t="s">
        <v>6</v>
      </c>
      <c r="E3806" s="10" t="s">
        <v>9</v>
      </c>
      <c r="F3806">
        <v>16</v>
      </c>
      <c r="G3806">
        <v>1.1017810106277466</v>
      </c>
      <c r="H3806">
        <v>0.92449188232421875</v>
      </c>
      <c r="I3806">
        <v>87.301902770996094</v>
      </c>
      <c r="J3806">
        <v>0.15615223348140717</v>
      </c>
      <c r="K3806">
        <v>9027</v>
      </c>
      <c r="L3806">
        <v>8555.0634028999993</v>
      </c>
      <c r="M3806">
        <v>0.17728912830352783</v>
      </c>
      <c r="N3806">
        <v>-2.2835575044155121E-2</v>
      </c>
      <c r="O3806">
        <v>9.5402896404266357E-2</v>
      </c>
      <c r="P3806">
        <v>0.17728912830352783</v>
      </c>
      <c r="Q3806">
        <v>0.25917536020278931</v>
      </c>
      <c r="R3806">
        <v>0.37741383910179138</v>
      </c>
      <c r="S3806" t="s">
        <v>39</v>
      </c>
      <c r="Z3806" s="3"/>
    </row>
    <row r="3807" spans="1:26" hidden="1" x14ac:dyDescent="0.25">
      <c r="A3807" s="10" t="str">
        <f t="shared" si="59"/>
        <v>2016Northern Coast1-in-10October PeakCAISO16</v>
      </c>
      <c r="B3807" s="10" t="s">
        <v>57</v>
      </c>
      <c r="C3807" s="10" t="s">
        <v>12</v>
      </c>
      <c r="D3807" s="10" t="s">
        <v>6</v>
      </c>
      <c r="E3807" s="10" t="s">
        <v>1</v>
      </c>
      <c r="F3807">
        <v>16</v>
      </c>
      <c r="G3807">
        <v>1.2405910491943359</v>
      </c>
      <c r="H3807">
        <v>1.0257190465927124</v>
      </c>
      <c r="I3807">
        <v>88.138687133789063</v>
      </c>
      <c r="J3807">
        <v>0.15615223348140717</v>
      </c>
      <c r="K3807">
        <v>9027</v>
      </c>
      <c r="L3807">
        <v>8555.0634028999993</v>
      </c>
      <c r="M3807">
        <v>0.21487204730510712</v>
      </c>
      <c r="N3807">
        <v>1.4747344888746738E-2</v>
      </c>
      <c r="O3807">
        <v>0.13298581540584564</v>
      </c>
      <c r="P3807">
        <v>0.21487204730510712</v>
      </c>
      <c r="Q3807">
        <v>0.2967582643032074</v>
      </c>
      <c r="R3807">
        <v>0.41499674320220947</v>
      </c>
      <c r="S3807" t="s">
        <v>39</v>
      </c>
      <c r="Z3807" s="3"/>
    </row>
    <row r="3808" spans="1:26" hidden="1" x14ac:dyDescent="0.25">
      <c r="A3808" s="10" t="str">
        <f t="shared" si="59"/>
        <v>2016Northern Coast1-in-2October PeakPGE16</v>
      </c>
      <c r="B3808" s="10" t="s">
        <v>57</v>
      </c>
      <c r="C3808" s="10" t="s">
        <v>12</v>
      </c>
      <c r="D3808" s="10" t="s">
        <v>6</v>
      </c>
      <c r="E3808" s="10" t="s">
        <v>9</v>
      </c>
      <c r="F3808">
        <v>16</v>
      </c>
      <c r="G3808">
        <v>1.0282633304595947</v>
      </c>
      <c r="H3808">
        <v>0.99977540969848633</v>
      </c>
      <c r="I3808">
        <v>80.809913635253906</v>
      </c>
      <c r="J3808">
        <v>0.15615223348140717</v>
      </c>
      <c r="K3808">
        <v>9027</v>
      </c>
      <c r="L3808">
        <v>8555.0634028999993</v>
      </c>
      <c r="M3808">
        <v>2.8487907722592354E-2</v>
      </c>
      <c r="N3808">
        <v>-0.17163679003715515</v>
      </c>
      <c r="O3808">
        <v>-5.3398322314023972E-2</v>
      </c>
      <c r="P3808">
        <v>2.8487907722592354E-2</v>
      </c>
      <c r="Q3808">
        <v>0.11037413775920868</v>
      </c>
      <c r="R3808">
        <v>0.22861261665821075</v>
      </c>
      <c r="S3808" t="s">
        <v>38</v>
      </c>
      <c r="Z3808" s="3"/>
    </row>
    <row r="3809" spans="1:26" hidden="1" x14ac:dyDescent="0.25">
      <c r="A3809" s="10" t="str">
        <f t="shared" si="59"/>
        <v>2016Northern Coast1-in-10October PeakPGE16</v>
      </c>
      <c r="B3809" s="10" t="s">
        <v>57</v>
      </c>
      <c r="C3809" s="10" t="s">
        <v>12</v>
      </c>
      <c r="D3809" s="10" t="s">
        <v>6</v>
      </c>
      <c r="E3809" s="10" t="s">
        <v>1</v>
      </c>
      <c r="F3809">
        <v>16</v>
      </c>
      <c r="G3809">
        <v>1.5591913461685181</v>
      </c>
      <c r="H3809">
        <v>1.1179302930831909</v>
      </c>
      <c r="I3809">
        <v>96.7122802734375</v>
      </c>
      <c r="J3809">
        <v>0.15615223348140717</v>
      </c>
      <c r="K3809">
        <v>9027</v>
      </c>
      <c r="L3809">
        <v>8555.0634028999993</v>
      </c>
      <c r="M3809">
        <v>0.44126102328300476</v>
      </c>
      <c r="N3809">
        <v>0.2411363273859024</v>
      </c>
      <c r="O3809">
        <v>0.35937479138374329</v>
      </c>
      <c r="P3809">
        <v>0.44126102328300476</v>
      </c>
      <c r="Q3809">
        <v>0.52314722537994385</v>
      </c>
      <c r="R3809">
        <v>0.64138573408126831</v>
      </c>
      <c r="S3809" t="s">
        <v>38</v>
      </c>
      <c r="Z3809" s="3"/>
    </row>
    <row r="3810" spans="1:26" hidden="1" x14ac:dyDescent="0.25">
      <c r="A3810" s="10" t="str">
        <f t="shared" si="59"/>
        <v>2016Northern Coast1-in-10October PeakCAISO17</v>
      </c>
      <c r="B3810" s="10" t="s">
        <v>57</v>
      </c>
      <c r="C3810" s="10" t="s">
        <v>12</v>
      </c>
      <c r="D3810" s="10" t="s">
        <v>6</v>
      </c>
      <c r="E3810" s="10" t="s">
        <v>1</v>
      </c>
      <c r="F3810">
        <v>17</v>
      </c>
      <c r="G3810">
        <v>1.4709142446517944</v>
      </c>
      <c r="H3810">
        <v>1.2070722579956055</v>
      </c>
      <c r="I3810">
        <v>86.010848999023437</v>
      </c>
      <c r="J3810">
        <v>0.16046801209449768</v>
      </c>
      <c r="K3810">
        <v>9027</v>
      </c>
      <c r="L3810">
        <v>8555.0634028999993</v>
      </c>
      <c r="M3810">
        <v>0.26384198665618896</v>
      </c>
      <c r="N3810">
        <v>5.8186180889606476E-2</v>
      </c>
      <c r="O3810">
        <v>0.17969256639480591</v>
      </c>
      <c r="P3810">
        <v>0.26384198665618896</v>
      </c>
      <c r="Q3810">
        <v>0.34799140691757202</v>
      </c>
      <c r="R3810">
        <v>0.46949779987335205</v>
      </c>
      <c r="S3810" t="s">
        <v>39</v>
      </c>
      <c r="Z3810" s="3"/>
    </row>
    <row r="3811" spans="1:26" hidden="1" x14ac:dyDescent="0.25">
      <c r="A3811" s="10" t="str">
        <f t="shared" si="59"/>
        <v>2016Northern Coast1-in-2October PeakCAISO17</v>
      </c>
      <c r="B3811" s="10" t="s">
        <v>57</v>
      </c>
      <c r="C3811" s="10" t="s">
        <v>12</v>
      </c>
      <c r="D3811" s="10" t="s">
        <v>6</v>
      </c>
      <c r="E3811" s="10" t="s">
        <v>9</v>
      </c>
      <c r="F3811">
        <v>17</v>
      </c>
      <c r="G3811">
        <v>1.3063331842422485</v>
      </c>
      <c r="H3811">
        <v>1.0672943592071533</v>
      </c>
      <c r="I3811">
        <v>86.483978271484375</v>
      </c>
      <c r="J3811">
        <v>0.16046801209449768</v>
      </c>
      <c r="K3811">
        <v>9027</v>
      </c>
      <c r="L3811">
        <v>8555.0634028999993</v>
      </c>
      <c r="M3811">
        <v>0.23903882503509521</v>
      </c>
      <c r="N3811">
        <v>3.3383019268512726E-2</v>
      </c>
      <c r="O3811">
        <v>0.15488940477371216</v>
      </c>
      <c r="P3811">
        <v>0.23903882503509521</v>
      </c>
      <c r="Q3811">
        <v>0.32318824529647827</v>
      </c>
      <c r="R3811">
        <v>0.4446946382522583</v>
      </c>
      <c r="S3811" t="s">
        <v>39</v>
      </c>
      <c r="Z3811" s="3"/>
    </row>
    <row r="3812" spans="1:26" hidden="1" x14ac:dyDescent="0.25">
      <c r="A3812" s="10" t="str">
        <f t="shared" si="59"/>
        <v>2016Northern Coast1-in-10October PeakPGE17</v>
      </c>
      <c r="B3812" s="10" t="s">
        <v>57</v>
      </c>
      <c r="C3812" s="10" t="s">
        <v>12</v>
      </c>
      <c r="D3812" s="10" t="s">
        <v>6</v>
      </c>
      <c r="E3812" s="10" t="s">
        <v>1</v>
      </c>
      <c r="F3812">
        <v>17</v>
      </c>
      <c r="G3812">
        <v>1.8486645221710205</v>
      </c>
      <c r="H3812">
        <v>1.3797599077224731</v>
      </c>
      <c r="I3812">
        <v>95.839622497558594</v>
      </c>
      <c r="J3812">
        <v>0.16046801209449768</v>
      </c>
      <c r="K3812">
        <v>9027</v>
      </c>
      <c r="L3812">
        <v>8555.0634028999993</v>
      </c>
      <c r="M3812">
        <v>0.46890461444854736</v>
      </c>
      <c r="N3812">
        <v>0.26324880123138428</v>
      </c>
      <c r="O3812">
        <v>0.38475519418716431</v>
      </c>
      <c r="P3812">
        <v>0.46890461444854736</v>
      </c>
      <c r="Q3812">
        <v>0.55305403470993042</v>
      </c>
      <c r="R3812">
        <v>0.67456042766571045</v>
      </c>
      <c r="S3812" t="s">
        <v>38</v>
      </c>
      <c r="Z3812" s="3"/>
    </row>
    <row r="3813" spans="1:26" hidden="1" x14ac:dyDescent="0.25">
      <c r="A3813" s="10" t="str">
        <f t="shared" si="59"/>
        <v>2016Northern Coast1-in-2October PeakPGE17</v>
      </c>
      <c r="B3813" s="10" t="s">
        <v>57</v>
      </c>
      <c r="C3813" s="10" t="s">
        <v>12</v>
      </c>
      <c r="D3813" s="10" t="s">
        <v>6</v>
      </c>
      <c r="E3813" s="10" t="s">
        <v>9</v>
      </c>
      <c r="F3813">
        <v>17</v>
      </c>
      <c r="G3813">
        <v>1.2191665172576904</v>
      </c>
      <c r="H3813">
        <v>1.0897547006607056</v>
      </c>
      <c r="I3813">
        <v>79.625</v>
      </c>
      <c r="J3813">
        <v>0.16046801209449768</v>
      </c>
      <c r="K3813">
        <v>9027</v>
      </c>
      <c r="L3813">
        <v>8555.0634028999993</v>
      </c>
      <c r="M3813">
        <v>0.12941184639930725</v>
      </c>
      <c r="N3813">
        <v>-7.6243959367275238E-2</v>
      </c>
      <c r="O3813">
        <v>4.5262422412633896E-2</v>
      </c>
      <c r="P3813">
        <v>0.12941184639930725</v>
      </c>
      <c r="Q3813">
        <v>0.21356126666069031</v>
      </c>
      <c r="R3813">
        <v>0.33506765961647034</v>
      </c>
      <c r="S3813" t="s">
        <v>38</v>
      </c>
      <c r="Z3813" s="3"/>
    </row>
    <row r="3814" spans="1:26" hidden="1" x14ac:dyDescent="0.25">
      <c r="A3814" s="10" t="str">
        <f t="shared" si="59"/>
        <v>2016Northern Coast1-in-2October PeakCAISO18</v>
      </c>
      <c r="B3814" s="10" t="s">
        <v>57</v>
      </c>
      <c r="C3814" s="10" t="s">
        <v>12</v>
      </c>
      <c r="D3814" s="10" t="s">
        <v>6</v>
      </c>
      <c r="E3814" s="10" t="s">
        <v>9</v>
      </c>
      <c r="F3814">
        <v>18</v>
      </c>
      <c r="G3814">
        <v>1.4297380447387695</v>
      </c>
      <c r="H3814">
        <v>1.2204276323318481</v>
      </c>
      <c r="I3814">
        <v>84.244827270507812</v>
      </c>
      <c r="J3814">
        <v>0.13599415123462677</v>
      </c>
      <c r="K3814">
        <v>9027</v>
      </c>
      <c r="L3814">
        <v>8555.0634028999993</v>
      </c>
      <c r="M3814">
        <v>0.209310382604599</v>
      </c>
      <c r="N3814">
        <v>3.502027690410614E-2</v>
      </c>
      <c r="O3814">
        <v>0.13799504935741425</v>
      </c>
      <c r="P3814">
        <v>0.209310382604599</v>
      </c>
      <c r="Q3814">
        <v>0.28062570095062256</v>
      </c>
      <c r="R3814">
        <v>0.38360047340393066</v>
      </c>
      <c r="S3814" t="s">
        <v>39</v>
      </c>
      <c r="Z3814" s="3"/>
    </row>
    <row r="3815" spans="1:26" hidden="1" x14ac:dyDescent="0.25">
      <c r="A3815" s="10" t="str">
        <f t="shared" si="59"/>
        <v>2016Northern Coast1-in-10October PeakCAISO18</v>
      </c>
      <c r="B3815" s="10" t="s">
        <v>57</v>
      </c>
      <c r="C3815" s="10" t="s">
        <v>12</v>
      </c>
      <c r="D3815" s="10" t="s">
        <v>6</v>
      </c>
      <c r="E3815" s="10" t="s">
        <v>1</v>
      </c>
      <c r="F3815">
        <v>18</v>
      </c>
      <c r="G3815">
        <v>1.6098664999008179</v>
      </c>
      <c r="H3815">
        <v>1.4098060131072998</v>
      </c>
      <c r="I3815">
        <v>82.7254638671875</v>
      </c>
      <c r="J3815">
        <v>0.13599415123462677</v>
      </c>
      <c r="K3815">
        <v>9027</v>
      </c>
      <c r="L3815">
        <v>8555.0634028999993</v>
      </c>
      <c r="M3815">
        <v>0.20006048679351807</v>
      </c>
      <c r="N3815">
        <v>2.5770382955670357E-2</v>
      </c>
      <c r="O3815">
        <v>0.12874515354633331</v>
      </c>
      <c r="P3815">
        <v>0.20006048679351807</v>
      </c>
      <c r="Q3815">
        <v>0.27137580513954163</v>
      </c>
      <c r="R3815">
        <v>0.37435057759284973</v>
      </c>
      <c r="S3815" t="s">
        <v>39</v>
      </c>
      <c r="Z3815" s="3"/>
    </row>
    <row r="3816" spans="1:26" hidden="1" x14ac:dyDescent="0.25">
      <c r="A3816" s="10" t="str">
        <f t="shared" si="59"/>
        <v>2016Northern Coast1-in-2October PeakPGE18</v>
      </c>
      <c r="B3816" s="10" t="s">
        <v>57</v>
      </c>
      <c r="C3816" s="10" t="s">
        <v>12</v>
      </c>
      <c r="D3816" s="10" t="s">
        <v>6</v>
      </c>
      <c r="E3816" s="10" t="s">
        <v>9</v>
      </c>
      <c r="F3816">
        <v>18</v>
      </c>
      <c r="G3816">
        <v>1.3343369960784912</v>
      </c>
      <c r="H3816">
        <v>1.2746353149414063</v>
      </c>
      <c r="I3816">
        <v>77.160377502441406</v>
      </c>
      <c r="J3816">
        <v>0.13599415123462677</v>
      </c>
      <c r="K3816">
        <v>9027</v>
      </c>
      <c r="L3816">
        <v>8555.0634028999993</v>
      </c>
      <c r="M3816">
        <v>5.9701729565858841E-2</v>
      </c>
      <c r="N3816">
        <v>-0.11458837240934372</v>
      </c>
      <c r="O3816">
        <v>-1.1613603681325912E-2</v>
      </c>
      <c r="P3816">
        <v>5.9701729565858841E-2</v>
      </c>
      <c r="Q3816">
        <v>0.1310170590877533</v>
      </c>
      <c r="R3816">
        <v>0.2339918315410614</v>
      </c>
      <c r="S3816" t="s">
        <v>38</v>
      </c>
      <c r="Z3816" s="3"/>
    </row>
    <row r="3817" spans="1:26" hidden="1" x14ac:dyDescent="0.25">
      <c r="A3817" s="10" t="str">
        <f t="shared" si="59"/>
        <v>2016Northern Coast1-in-10October PeakPGE18</v>
      </c>
      <c r="B3817" s="10" t="s">
        <v>57</v>
      </c>
      <c r="C3817" s="10" t="s">
        <v>12</v>
      </c>
      <c r="D3817" s="10" t="s">
        <v>6</v>
      </c>
      <c r="E3817" s="10" t="s">
        <v>1</v>
      </c>
      <c r="F3817">
        <v>18</v>
      </c>
      <c r="G3817">
        <v>2.0233016014099121</v>
      </c>
      <c r="H3817">
        <v>1.5756418704986572</v>
      </c>
      <c r="I3817">
        <v>92.964622497558594</v>
      </c>
      <c r="J3817">
        <v>0.13599415123462677</v>
      </c>
      <c r="K3817">
        <v>9027</v>
      </c>
      <c r="L3817">
        <v>8555.0634028999993</v>
      </c>
      <c r="M3817">
        <v>0.4476597011089325</v>
      </c>
      <c r="N3817">
        <v>0.27336961030960083</v>
      </c>
      <c r="O3817">
        <v>0.37634438276290894</v>
      </c>
      <c r="P3817">
        <v>0.4476597011089325</v>
      </c>
      <c r="Q3817">
        <v>0.51897501945495605</v>
      </c>
      <c r="R3817">
        <v>0.62194979190826416</v>
      </c>
      <c r="S3817" t="s">
        <v>38</v>
      </c>
      <c r="Z3817" s="3"/>
    </row>
    <row r="3818" spans="1:26" hidden="1" x14ac:dyDescent="0.25">
      <c r="A3818" s="10" t="str">
        <f t="shared" si="59"/>
        <v>2016Northern Coast1-in-2October PeakCAISO19</v>
      </c>
      <c r="B3818" s="10" t="s">
        <v>57</v>
      </c>
      <c r="C3818" s="10" t="s">
        <v>12</v>
      </c>
      <c r="D3818" s="10" t="s">
        <v>6</v>
      </c>
      <c r="E3818" s="10" t="s">
        <v>9</v>
      </c>
      <c r="F3818">
        <v>19</v>
      </c>
      <c r="G3818">
        <v>1.4378876686096191</v>
      </c>
      <c r="H3818">
        <v>1.6192892789840698</v>
      </c>
      <c r="I3818">
        <v>76.954269409179688</v>
      </c>
      <c r="J3818">
        <v>0.11742977052927017</v>
      </c>
      <c r="K3818">
        <v>9027</v>
      </c>
      <c r="L3818">
        <v>8555.0634028999993</v>
      </c>
      <c r="M3818">
        <v>-0.18140159547328949</v>
      </c>
      <c r="N3818">
        <v>-0.33189958333969116</v>
      </c>
      <c r="O3818">
        <v>-0.24298176169395447</v>
      </c>
      <c r="P3818">
        <v>-0.18140159547328949</v>
      </c>
      <c r="Q3818">
        <v>-0.11982142180204391</v>
      </c>
      <c r="R3818">
        <v>-3.090360201895237E-2</v>
      </c>
      <c r="S3818" t="s">
        <v>39</v>
      </c>
      <c r="Z3818" s="3"/>
    </row>
    <row r="3819" spans="1:26" hidden="1" x14ac:dyDescent="0.25">
      <c r="A3819" s="10" t="str">
        <f t="shared" si="59"/>
        <v>2016Northern Coast1-in-10October PeakCAISO19</v>
      </c>
      <c r="B3819" s="10" t="s">
        <v>57</v>
      </c>
      <c r="C3819" s="10" t="s">
        <v>12</v>
      </c>
      <c r="D3819" s="10" t="s">
        <v>6</v>
      </c>
      <c r="E3819" s="10" t="s">
        <v>1</v>
      </c>
      <c r="F3819">
        <v>19</v>
      </c>
      <c r="G3819">
        <v>1.6190428733825684</v>
      </c>
      <c r="H3819">
        <v>1.8127319812774658</v>
      </c>
      <c r="I3819">
        <v>76.864151000976562</v>
      </c>
      <c r="J3819">
        <v>0.11742977052927017</v>
      </c>
      <c r="K3819">
        <v>9027</v>
      </c>
      <c r="L3819">
        <v>8555.0634028999993</v>
      </c>
      <c r="M3819">
        <v>-0.19368916749954224</v>
      </c>
      <c r="N3819">
        <v>-0.3441871702671051</v>
      </c>
      <c r="O3819">
        <v>-0.25526934862136841</v>
      </c>
      <c r="P3819">
        <v>-0.19368916749954224</v>
      </c>
      <c r="Q3819">
        <v>-0.13210900127887726</v>
      </c>
      <c r="R3819">
        <v>-4.3191172182559967E-2</v>
      </c>
      <c r="S3819" t="s">
        <v>39</v>
      </c>
      <c r="Z3819" s="3"/>
    </row>
    <row r="3820" spans="1:26" hidden="1" x14ac:dyDescent="0.25">
      <c r="A3820" s="10" t="str">
        <f t="shared" si="59"/>
        <v>2016Northern Coast1-in-2October PeakPGE19</v>
      </c>
      <c r="B3820" s="10" t="s">
        <v>57</v>
      </c>
      <c r="C3820" s="10" t="s">
        <v>12</v>
      </c>
      <c r="D3820" s="10" t="s">
        <v>6</v>
      </c>
      <c r="E3820" s="10" t="s">
        <v>9</v>
      </c>
      <c r="F3820">
        <v>19</v>
      </c>
      <c r="G3820">
        <v>1.3419429063796997</v>
      </c>
      <c r="H3820">
        <v>1.5256356000900269</v>
      </c>
      <c r="I3820">
        <v>71.913215637207031</v>
      </c>
      <c r="J3820">
        <v>0.11742977052927017</v>
      </c>
      <c r="K3820">
        <v>9027</v>
      </c>
      <c r="L3820">
        <v>8555.0634028999993</v>
      </c>
      <c r="M3820">
        <v>-0.18369267880916595</v>
      </c>
      <c r="N3820">
        <v>-0.33419066667556763</v>
      </c>
      <c r="O3820">
        <v>-0.24527284502983093</v>
      </c>
      <c r="P3820">
        <v>-0.18369267880916595</v>
      </c>
      <c r="Q3820">
        <v>-0.12211250513792038</v>
      </c>
      <c r="R3820">
        <v>-3.3194683492183685E-2</v>
      </c>
      <c r="S3820" t="s">
        <v>38</v>
      </c>
      <c r="Z3820" s="3"/>
    </row>
    <row r="3821" spans="1:26" hidden="1" x14ac:dyDescent="0.25">
      <c r="A3821" s="10" t="str">
        <f t="shared" si="59"/>
        <v>2016Northern Coast1-in-10October PeakPGE19</v>
      </c>
      <c r="B3821" s="10" t="s">
        <v>57</v>
      </c>
      <c r="C3821" s="10" t="s">
        <v>12</v>
      </c>
      <c r="D3821" s="10" t="s">
        <v>6</v>
      </c>
      <c r="E3821" s="10" t="s">
        <v>1</v>
      </c>
      <c r="F3821">
        <v>19</v>
      </c>
      <c r="G3821">
        <v>2.034834623336792</v>
      </c>
      <c r="H3821">
        <v>2.2387337684631348</v>
      </c>
      <c r="I3821">
        <v>86.690086364746094</v>
      </c>
      <c r="J3821">
        <v>0.11742977052927017</v>
      </c>
      <c r="K3821">
        <v>9027</v>
      </c>
      <c r="L3821">
        <v>8555.0634028999993</v>
      </c>
      <c r="M3821">
        <v>-0.20389921963214874</v>
      </c>
      <c r="N3821">
        <v>-0.35439720749855042</v>
      </c>
      <c r="O3821">
        <v>-0.26547938585281372</v>
      </c>
      <c r="P3821">
        <v>-0.20389921963214874</v>
      </c>
      <c r="Q3821">
        <v>-0.14231905341148376</v>
      </c>
      <c r="R3821">
        <v>-5.3401224315166473E-2</v>
      </c>
      <c r="S3821" t="s">
        <v>38</v>
      </c>
      <c r="Z3821" s="3"/>
    </row>
    <row r="3822" spans="1:26" hidden="1" x14ac:dyDescent="0.25">
      <c r="A3822" s="10" t="str">
        <f t="shared" si="59"/>
        <v>2016Northern Coast1-in-2October PeakCAISO20</v>
      </c>
      <c r="B3822" s="10" t="s">
        <v>57</v>
      </c>
      <c r="C3822" s="10" t="s">
        <v>12</v>
      </c>
      <c r="D3822" s="10" t="s">
        <v>6</v>
      </c>
      <c r="E3822" s="10" t="s">
        <v>9</v>
      </c>
      <c r="F3822">
        <v>20</v>
      </c>
      <c r="G3822">
        <v>1.3090595006942749</v>
      </c>
      <c r="H3822">
        <v>1.41306471824646</v>
      </c>
      <c r="I3822">
        <v>70.905204772949219</v>
      </c>
      <c r="J3822">
        <v>7.6294809579849243E-2</v>
      </c>
      <c r="K3822">
        <v>9027</v>
      </c>
      <c r="L3822">
        <v>8555.0634028999993</v>
      </c>
      <c r="M3822">
        <v>-0.10400523245334625</v>
      </c>
      <c r="N3822">
        <v>-0.2017846554517746</v>
      </c>
      <c r="O3822">
        <v>-0.14401422441005707</v>
      </c>
      <c r="P3822">
        <v>-0.10400523245334625</v>
      </c>
      <c r="Q3822">
        <v>-6.399623304605484E-2</v>
      </c>
      <c r="R3822">
        <v>-6.2258043326437473E-3</v>
      </c>
      <c r="S3822" t="s">
        <v>39</v>
      </c>
      <c r="Z3822" s="3"/>
    </row>
    <row r="3823" spans="1:26" hidden="1" x14ac:dyDescent="0.25">
      <c r="A3823" s="10" t="str">
        <f t="shared" si="59"/>
        <v>2016Northern Coast1-in-10October PeakCAISO20</v>
      </c>
      <c r="B3823" s="10" t="s">
        <v>57</v>
      </c>
      <c r="C3823" s="10" t="s">
        <v>12</v>
      </c>
      <c r="D3823" s="10" t="s">
        <v>6</v>
      </c>
      <c r="E3823" s="10" t="s">
        <v>1</v>
      </c>
      <c r="F3823">
        <v>20</v>
      </c>
      <c r="G3823">
        <v>1.4739840030670166</v>
      </c>
      <c r="H3823">
        <v>1.6031397581100464</v>
      </c>
      <c r="I3823">
        <v>70.635848999023438</v>
      </c>
      <c r="J3823">
        <v>7.6294809579849243E-2</v>
      </c>
      <c r="K3823">
        <v>9027</v>
      </c>
      <c r="L3823">
        <v>8555.0634028999993</v>
      </c>
      <c r="M3823">
        <v>-0.12915579974651337</v>
      </c>
      <c r="N3823">
        <v>-0.22693522274494171</v>
      </c>
      <c r="O3823">
        <v>-0.16916479170322418</v>
      </c>
      <c r="P3823">
        <v>-0.12915579974651337</v>
      </c>
      <c r="Q3823">
        <v>-8.9146800339221954E-2</v>
      </c>
      <c r="R3823">
        <v>-3.1376373022794724E-2</v>
      </c>
      <c r="S3823" t="s">
        <v>39</v>
      </c>
      <c r="Z3823" s="3"/>
    </row>
    <row r="3824" spans="1:26" hidden="1" x14ac:dyDescent="0.25">
      <c r="A3824" s="10" t="str">
        <f t="shared" si="59"/>
        <v>2016Northern Coast1-in-2October PeakPGE20</v>
      </c>
      <c r="B3824" s="10" t="s">
        <v>57</v>
      </c>
      <c r="C3824" s="10" t="s">
        <v>12</v>
      </c>
      <c r="D3824" s="10" t="s">
        <v>6</v>
      </c>
      <c r="E3824" s="10" t="s">
        <v>9</v>
      </c>
      <c r="F3824">
        <v>20</v>
      </c>
      <c r="G3824">
        <v>1.2217109203338623</v>
      </c>
      <c r="H3824">
        <v>1.3078124523162842</v>
      </c>
      <c r="I3824">
        <v>67.527366638183594</v>
      </c>
      <c r="J3824">
        <v>7.6294809579849243E-2</v>
      </c>
      <c r="K3824">
        <v>9027</v>
      </c>
      <c r="L3824">
        <v>8555.0634028999993</v>
      </c>
      <c r="M3824">
        <v>-8.6101509630680084E-2</v>
      </c>
      <c r="N3824">
        <v>-0.18388094007968903</v>
      </c>
      <c r="O3824">
        <v>-0.1261105090379715</v>
      </c>
      <c r="P3824">
        <v>-8.6101509630680084E-2</v>
      </c>
      <c r="Q3824">
        <v>-4.6092510223388672E-2</v>
      </c>
      <c r="R3824">
        <v>1.1677918024361134E-2</v>
      </c>
      <c r="S3824" t="s">
        <v>38</v>
      </c>
      <c r="Z3824" s="3"/>
    </row>
    <row r="3825" spans="1:26" hidden="1" x14ac:dyDescent="0.25">
      <c r="A3825" s="10" t="str">
        <f t="shared" si="59"/>
        <v>2016Northern Coast1-in-10October PeakPGE20</v>
      </c>
      <c r="B3825" s="10" t="s">
        <v>57</v>
      </c>
      <c r="C3825" s="10" t="s">
        <v>12</v>
      </c>
      <c r="D3825" s="10" t="s">
        <v>6</v>
      </c>
      <c r="E3825" s="10" t="s">
        <v>1</v>
      </c>
      <c r="F3825">
        <v>20</v>
      </c>
      <c r="G3825">
        <v>1.8525227308273315</v>
      </c>
      <c r="H3825">
        <v>2.0462510585784912</v>
      </c>
      <c r="I3825">
        <v>79.472633361816406</v>
      </c>
      <c r="J3825">
        <v>7.6294809579849243E-2</v>
      </c>
      <c r="K3825">
        <v>9027</v>
      </c>
      <c r="L3825">
        <v>8555.0634028999993</v>
      </c>
      <c r="M3825">
        <v>-0.19372843205928802</v>
      </c>
      <c r="N3825">
        <v>-0.29150786995887756</v>
      </c>
      <c r="O3825">
        <v>-0.23373742401599884</v>
      </c>
      <c r="P3825">
        <v>-0.19372843205928802</v>
      </c>
      <c r="Q3825">
        <v>-0.15371944010257721</v>
      </c>
      <c r="R3825">
        <v>-9.5949001610279083E-2</v>
      </c>
      <c r="S3825" t="s">
        <v>38</v>
      </c>
      <c r="Z3825" s="3"/>
    </row>
    <row r="3826" spans="1:26" hidden="1" x14ac:dyDescent="0.25">
      <c r="A3826" s="10" t="str">
        <f t="shared" si="59"/>
        <v>2016Northern Coast1-in-10October PeakCAISO21</v>
      </c>
      <c r="B3826" s="10" t="s">
        <v>57</v>
      </c>
      <c r="C3826" s="10" t="s">
        <v>12</v>
      </c>
      <c r="D3826" s="10" t="s">
        <v>6</v>
      </c>
      <c r="E3826" s="10" t="s">
        <v>1</v>
      </c>
      <c r="F3826">
        <v>21</v>
      </c>
      <c r="G3826">
        <v>1.2804539203643799</v>
      </c>
      <c r="H3826">
        <v>1.3346250057220459</v>
      </c>
      <c r="I3826">
        <v>66.883010864257813</v>
      </c>
      <c r="J3826">
        <v>7.6630406081676483E-2</v>
      </c>
      <c r="K3826">
        <v>9027</v>
      </c>
      <c r="L3826">
        <v>8555.0634028999993</v>
      </c>
      <c r="M3826">
        <v>-5.4171137511730194E-2</v>
      </c>
      <c r="N3826">
        <v>-0.15238066017627716</v>
      </c>
      <c r="O3826">
        <v>-9.4356119632720947E-2</v>
      </c>
      <c r="P3826">
        <v>-5.4171137511730194E-2</v>
      </c>
      <c r="Q3826">
        <v>-1.3986152596771717E-2</v>
      </c>
      <c r="R3826">
        <v>4.4038392603397369E-2</v>
      </c>
      <c r="S3826" t="s">
        <v>39</v>
      </c>
      <c r="Z3826" s="3"/>
    </row>
    <row r="3827" spans="1:26" hidden="1" x14ac:dyDescent="0.25">
      <c r="A3827" s="10" t="str">
        <f t="shared" si="59"/>
        <v>2016Northern Coast1-in-2October PeakCAISO21</v>
      </c>
      <c r="B3827" s="10" t="s">
        <v>57</v>
      </c>
      <c r="C3827" s="10" t="s">
        <v>12</v>
      </c>
      <c r="D3827" s="10" t="s">
        <v>6</v>
      </c>
      <c r="E3827" s="10" t="s">
        <v>9</v>
      </c>
      <c r="F3827">
        <v>21</v>
      </c>
      <c r="G3827">
        <v>1.1371835470199585</v>
      </c>
      <c r="H3827">
        <v>1.1642330884933472</v>
      </c>
      <c r="I3827">
        <v>67.23114013671875</v>
      </c>
      <c r="J3827">
        <v>7.6630406081676483E-2</v>
      </c>
      <c r="K3827">
        <v>9027</v>
      </c>
      <c r="L3827">
        <v>8555.0634028999993</v>
      </c>
      <c r="M3827">
        <v>-2.7049541473388672E-2</v>
      </c>
      <c r="N3827">
        <v>-0.12525907158851624</v>
      </c>
      <c r="O3827">
        <v>-6.7234523594379425E-2</v>
      </c>
      <c r="P3827">
        <v>-2.7049541473388672E-2</v>
      </c>
      <c r="Q3827">
        <v>1.3135443441569805E-2</v>
      </c>
      <c r="R3827">
        <v>7.1159988641738892E-2</v>
      </c>
      <c r="S3827" t="s">
        <v>39</v>
      </c>
      <c r="Z3827" s="3"/>
    </row>
    <row r="3828" spans="1:26" hidden="1" x14ac:dyDescent="0.25">
      <c r="A3828" s="10" t="str">
        <f t="shared" si="59"/>
        <v>2016Northern Coast1-in-2October PeakPGE21</v>
      </c>
      <c r="B3828" s="10" t="s">
        <v>57</v>
      </c>
      <c r="C3828" s="10" t="s">
        <v>12</v>
      </c>
      <c r="D3828" s="10" t="s">
        <v>6</v>
      </c>
      <c r="E3828" s="10" t="s">
        <v>9</v>
      </c>
      <c r="F3828">
        <v>21</v>
      </c>
      <c r="G3828">
        <v>1.0613036155700684</v>
      </c>
      <c r="H3828">
        <v>1.0735564231872559</v>
      </c>
      <c r="I3828">
        <v>65.184913635253906</v>
      </c>
      <c r="J3828">
        <v>7.6630406081676483E-2</v>
      </c>
      <c r="K3828">
        <v>9027</v>
      </c>
      <c r="L3828">
        <v>8555.0634028999993</v>
      </c>
      <c r="M3828">
        <v>-1.225278340280056E-2</v>
      </c>
      <c r="N3828">
        <v>-0.11046231538057327</v>
      </c>
      <c r="O3828">
        <v>-5.2437767386436462E-2</v>
      </c>
      <c r="P3828">
        <v>-1.225278340280056E-2</v>
      </c>
      <c r="Q3828">
        <v>2.7932202443480492E-2</v>
      </c>
      <c r="R3828">
        <v>8.5956744849681854E-2</v>
      </c>
      <c r="S3828" t="s">
        <v>38</v>
      </c>
      <c r="Z3828" s="3"/>
    </row>
    <row r="3829" spans="1:26" hidden="1" x14ac:dyDescent="0.25">
      <c r="A3829" s="10" t="str">
        <f t="shared" si="59"/>
        <v>2016Northern Coast1-in-10October PeakPGE21</v>
      </c>
      <c r="B3829" s="10" t="s">
        <v>57</v>
      </c>
      <c r="C3829" s="10" t="s">
        <v>12</v>
      </c>
      <c r="D3829" s="10" t="s">
        <v>6</v>
      </c>
      <c r="E3829" s="10" t="s">
        <v>1</v>
      </c>
      <c r="F3829">
        <v>21</v>
      </c>
      <c r="G3829">
        <v>1.6092915534973145</v>
      </c>
      <c r="H3829">
        <v>1.7155532836914062</v>
      </c>
      <c r="I3829">
        <v>74.298561096191406</v>
      </c>
      <c r="J3829">
        <v>7.6630406081676483E-2</v>
      </c>
      <c r="K3829">
        <v>9027</v>
      </c>
      <c r="L3829">
        <v>8555.0634028999993</v>
      </c>
      <c r="M3829">
        <v>-0.1062617152929306</v>
      </c>
      <c r="N3829">
        <v>-0.20447124540805817</v>
      </c>
      <c r="O3829">
        <v>-0.14644670486450195</v>
      </c>
      <c r="P3829">
        <v>-0.1062617152929306</v>
      </c>
      <c r="Q3829">
        <v>-6.607673317193985E-2</v>
      </c>
      <c r="R3829">
        <v>-8.0521870404481888E-3</v>
      </c>
      <c r="S3829" t="s">
        <v>38</v>
      </c>
      <c r="Z3829" s="3"/>
    </row>
    <row r="3830" spans="1:26" hidden="1" x14ac:dyDescent="0.25">
      <c r="A3830" s="10" t="str">
        <f t="shared" si="59"/>
        <v>2016Northern Coast1-in-2October PeakCAISO22</v>
      </c>
      <c r="B3830" s="10" t="s">
        <v>57</v>
      </c>
      <c r="C3830" s="10" t="s">
        <v>12</v>
      </c>
      <c r="D3830" s="10" t="s">
        <v>6</v>
      </c>
      <c r="E3830" s="10" t="s">
        <v>9</v>
      </c>
      <c r="F3830">
        <v>22</v>
      </c>
      <c r="G3830">
        <v>0.94766539335250854</v>
      </c>
      <c r="H3830">
        <v>0.92195874452590942</v>
      </c>
      <c r="I3830">
        <v>63.728305816650391</v>
      </c>
      <c r="J3830">
        <v>6.3674606382846832E-2</v>
      </c>
      <c r="K3830">
        <v>9027</v>
      </c>
      <c r="L3830">
        <v>8555.0634028999993</v>
      </c>
      <c r="M3830">
        <v>2.5706656277179718E-2</v>
      </c>
      <c r="N3830">
        <v>-5.5898718535900116E-2</v>
      </c>
      <c r="O3830">
        <v>-7.6843071728944778E-3</v>
      </c>
      <c r="P3830">
        <v>2.5706656277179718E-2</v>
      </c>
      <c r="Q3830">
        <v>5.9097621589899063E-2</v>
      </c>
      <c r="R3830">
        <v>0.10731203109025955</v>
      </c>
      <c r="S3830" t="s">
        <v>39</v>
      </c>
      <c r="Z3830" s="3"/>
    </row>
    <row r="3831" spans="1:26" hidden="1" x14ac:dyDescent="0.25">
      <c r="A3831" s="10" t="str">
        <f t="shared" si="59"/>
        <v>2016Northern Coast1-in-10October PeakCAISO22</v>
      </c>
      <c r="B3831" s="10" t="s">
        <v>57</v>
      </c>
      <c r="C3831" s="10" t="s">
        <v>12</v>
      </c>
      <c r="D3831" s="10" t="s">
        <v>6</v>
      </c>
      <c r="E3831" s="10" t="s">
        <v>1</v>
      </c>
      <c r="F3831">
        <v>22</v>
      </c>
      <c r="G3831">
        <v>1.0670589208602905</v>
      </c>
      <c r="H3831">
        <v>1.064005970954895</v>
      </c>
      <c r="I3831">
        <v>64.779708862304688</v>
      </c>
      <c r="J3831">
        <v>6.3674606382846832E-2</v>
      </c>
      <c r="K3831">
        <v>9027</v>
      </c>
      <c r="L3831">
        <v>8555.0634028999993</v>
      </c>
      <c r="M3831">
        <v>3.0529308132827282E-3</v>
      </c>
      <c r="N3831">
        <v>-7.8552447259426117E-2</v>
      </c>
      <c r="O3831">
        <v>-3.033803217113018E-2</v>
      </c>
      <c r="P3831">
        <v>3.0529308132827282E-3</v>
      </c>
      <c r="Q3831">
        <v>3.6443892866373062E-2</v>
      </c>
      <c r="R3831">
        <v>8.4658309817314148E-2</v>
      </c>
      <c r="S3831" t="s">
        <v>39</v>
      </c>
      <c r="Z3831" s="3"/>
    </row>
    <row r="3832" spans="1:26" hidden="1" x14ac:dyDescent="0.25">
      <c r="A3832" s="10" t="str">
        <f t="shared" si="59"/>
        <v>2016Northern Coast1-in-10October PeakPGE22</v>
      </c>
      <c r="B3832" s="10" t="s">
        <v>57</v>
      </c>
      <c r="C3832" s="10" t="s">
        <v>12</v>
      </c>
      <c r="D3832" s="10" t="s">
        <v>6</v>
      </c>
      <c r="E3832" s="10" t="s">
        <v>1</v>
      </c>
      <c r="F3832">
        <v>22</v>
      </c>
      <c r="G3832">
        <v>1.3410937786102295</v>
      </c>
      <c r="H3832">
        <v>1.3911162614822388</v>
      </c>
      <c r="I3832">
        <v>69.99432373046875</v>
      </c>
      <c r="J3832">
        <v>6.3674606382846832E-2</v>
      </c>
      <c r="K3832">
        <v>9027</v>
      </c>
      <c r="L3832">
        <v>8555.0634028999993</v>
      </c>
      <c r="M3832">
        <v>-5.002245306968689E-2</v>
      </c>
      <c r="N3832">
        <v>-0.13162782788276672</v>
      </c>
      <c r="O3832">
        <v>-8.3413414657115936E-2</v>
      </c>
      <c r="P3832">
        <v>-5.002245306968689E-2</v>
      </c>
      <c r="Q3832">
        <v>-1.6631489619612694E-2</v>
      </c>
      <c r="R3832">
        <v>3.1582921743392944E-2</v>
      </c>
      <c r="S3832" t="s">
        <v>38</v>
      </c>
      <c r="Z3832" s="3"/>
    </row>
    <row r="3833" spans="1:26" hidden="1" x14ac:dyDescent="0.25">
      <c r="A3833" s="10" t="str">
        <f t="shared" si="59"/>
        <v>2016Northern Coast1-in-2October PeakPGE22</v>
      </c>
      <c r="B3833" s="10" t="s">
        <v>57</v>
      </c>
      <c r="C3833" s="10" t="s">
        <v>12</v>
      </c>
      <c r="D3833" s="10" t="s">
        <v>6</v>
      </c>
      <c r="E3833" s="10" t="s">
        <v>9</v>
      </c>
      <c r="F3833">
        <v>22</v>
      </c>
      <c r="G3833">
        <v>0.88443124294281006</v>
      </c>
      <c r="H3833">
        <v>0.84225374460220337</v>
      </c>
      <c r="I3833">
        <v>62.706607818603516</v>
      </c>
      <c r="J3833">
        <v>6.3674606382846832E-2</v>
      </c>
      <c r="K3833">
        <v>9027</v>
      </c>
      <c r="L3833">
        <v>8555.0634028999993</v>
      </c>
      <c r="M3833">
        <v>4.217752069234848E-2</v>
      </c>
      <c r="N3833">
        <v>-3.9427854120731354E-2</v>
      </c>
      <c r="O3833">
        <v>8.7865572422742844E-3</v>
      </c>
      <c r="P3833">
        <v>4.217752069234848E-2</v>
      </c>
      <c r="Q3833">
        <v>7.5568482279777527E-2</v>
      </c>
      <c r="R3833">
        <v>0.12378289550542831</v>
      </c>
      <c r="S3833" t="s">
        <v>38</v>
      </c>
      <c r="Z3833" s="3"/>
    </row>
    <row r="3834" spans="1:26" hidden="1" x14ac:dyDescent="0.25">
      <c r="A3834" s="10" t="str">
        <f t="shared" si="59"/>
        <v>2016Northern Coast1-in-10October PeakCAISO23</v>
      </c>
      <c r="B3834" s="10" t="s">
        <v>57</v>
      </c>
      <c r="C3834" s="10" t="s">
        <v>12</v>
      </c>
      <c r="D3834" s="10" t="s">
        <v>6</v>
      </c>
      <c r="E3834" s="10" t="s">
        <v>1</v>
      </c>
      <c r="F3834">
        <v>23</v>
      </c>
      <c r="G3834">
        <v>0.83021187782287598</v>
      </c>
      <c r="H3834">
        <v>0.83088034391403198</v>
      </c>
      <c r="I3834">
        <v>62.111316680908203</v>
      </c>
      <c r="J3834">
        <v>5.8387260884046555E-2</v>
      </c>
      <c r="K3834">
        <v>9027</v>
      </c>
      <c r="L3834">
        <v>8555.0634028999993</v>
      </c>
      <c r="M3834">
        <v>-6.6845613764598966E-4</v>
      </c>
      <c r="N3834">
        <v>-7.5497567653656006E-2</v>
      </c>
      <c r="O3834">
        <v>-3.1286735087633133E-2</v>
      </c>
      <c r="P3834">
        <v>-6.6845613764598966E-4</v>
      </c>
      <c r="Q3834">
        <v>2.9949823394417763E-2</v>
      </c>
      <c r="R3834">
        <v>7.4160657823085785E-2</v>
      </c>
      <c r="S3834" t="s">
        <v>39</v>
      </c>
      <c r="Z3834" s="3"/>
    </row>
    <row r="3835" spans="1:26" hidden="1" x14ac:dyDescent="0.25">
      <c r="A3835" s="10" t="str">
        <f t="shared" si="59"/>
        <v>2016Northern Coast1-in-2October PeakCAISO23</v>
      </c>
      <c r="B3835" s="10" t="s">
        <v>57</v>
      </c>
      <c r="C3835" s="10" t="s">
        <v>12</v>
      </c>
      <c r="D3835" s="10" t="s">
        <v>6</v>
      </c>
      <c r="E3835" s="10" t="s">
        <v>9</v>
      </c>
      <c r="F3835">
        <v>23</v>
      </c>
      <c r="G3835">
        <v>0.7373192310333252</v>
      </c>
      <c r="H3835">
        <v>0.72375965118408203</v>
      </c>
      <c r="I3835">
        <v>61.557075500488281</v>
      </c>
      <c r="J3835">
        <v>5.8387260884046555E-2</v>
      </c>
      <c r="K3835">
        <v>9027</v>
      </c>
      <c r="L3835">
        <v>8555.0634028999993</v>
      </c>
      <c r="M3835">
        <v>1.355957705527544E-2</v>
      </c>
      <c r="N3835">
        <v>-6.126953661441803E-2</v>
      </c>
      <c r="O3835">
        <v>-1.7058702185750008E-2</v>
      </c>
      <c r="P3835">
        <v>1.355957705527544E-2</v>
      </c>
      <c r="Q3835">
        <v>4.4177856296300888E-2</v>
      </c>
      <c r="R3835">
        <v>8.8388688862323761E-2</v>
      </c>
      <c r="S3835" t="s">
        <v>39</v>
      </c>
      <c r="Z3835" s="3"/>
    </row>
    <row r="3836" spans="1:26" hidden="1" x14ac:dyDescent="0.25">
      <c r="A3836" s="10" t="str">
        <f t="shared" si="59"/>
        <v>2016Northern Coast1-in-2October PeakPGE23</v>
      </c>
      <c r="B3836" s="10" t="s">
        <v>57</v>
      </c>
      <c r="C3836" s="10" t="s">
        <v>12</v>
      </c>
      <c r="D3836" s="10" t="s">
        <v>6</v>
      </c>
      <c r="E3836" s="10" t="s">
        <v>9</v>
      </c>
      <c r="F3836">
        <v>23</v>
      </c>
      <c r="G3836">
        <v>0.68812072277069092</v>
      </c>
      <c r="H3836">
        <v>0.66429638862609863</v>
      </c>
      <c r="I3836">
        <v>60.695762634277344</v>
      </c>
      <c r="J3836">
        <v>5.8387260884046555E-2</v>
      </c>
      <c r="K3836">
        <v>9027</v>
      </c>
      <c r="L3836">
        <v>8555.0634028999993</v>
      </c>
      <c r="M3836">
        <v>2.3824321106076241E-2</v>
      </c>
      <c r="N3836">
        <v>-5.1004793494939804E-2</v>
      </c>
      <c r="O3836">
        <v>-6.7939586006104946E-3</v>
      </c>
      <c r="P3836">
        <v>2.3824321106076241E-2</v>
      </c>
      <c r="Q3836">
        <v>5.4442599415779114E-2</v>
      </c>
      <c r="R3836">
        <v>9.8653435707092285E-2</v>
      </c>
      <c r="S3836" t="s">
        <v>38</v>
      </c>
      <c r="Z3836" s="3"/>
    </row>
    <row r="3837" spans="1:26" hidden="1" x14ac:dyDescent="0.25">
      <c r="A3837" s="10" t="str">
        <f t="shared" si="59"/>
        <v>2016Northern Coast1-in-10October PeakPGE23</v>
      </c>
      <c r="B3837" s="10" t="s">
        <v>57</v>
      </c>
      <c r="C3837" s="10" t="s">
        <v>12</v>
      </c>
      <c r="D3837" s="10" t="s">
        <v>6</v>
      </c>
      <c r="E3837" s="10" t="s">
        <v>1</v>
      </c>
      <c r="F3837">
        <v>23</v>
      </c>
      <c r="G3837">
        <v>1.0434213876724243</v>
      </c>
      <c r="H3837">
        <v>1.0791802406311035</v>
      </c>
      <c r="I3837">
        <v>66.222633361816406</v>
      </c>
      <c r="J3837">
        <v>5.8387260884046555E-2</v>
      </c>
      <c r="K3837">
        <v>9027</v>
      </c>
      <c r="L3837">
        <v>8555.0634028999993</v>
      </c>
      <c r="M3837">
        <v>-3.5758897662162781E-2</v>
      </c>
      <c r="N3837">
        <v>-0.11058801412582397</v>
      </c>
      <c r="O3837">
        <v>-6.6377177834510803E-2</v>
      </c>
      <c r="P3837">
        <v>-3.5758897662162781E-2</v>
      </c>
      <c r="Q3837">
        <v>-5.1406179554760456E-3</v>
      </c>
      <c r="R3837">
        <v>3.9070215076208115E-2</v>
      </c>
      <c r="S3837" t="s">
        <v>38</v>
      </c>
      <c r="Z3837" s="3"/>
    </row>
    <row r="3838" spans="1:26" hidden="1" x14ac:dyDescent="0.25">
      <c r="A3838" s="10" t="str">
        <f t="shared" si="59"/>
        <v>2016Northern Coast1-in-2October PeakCAISO24</v>
      </c>
      <c r="B3838" s="10" t="s">
        <v>57</v>
      </c>
      <c r="C3838" s="10" t="s">
        <v>12</v>
      </c>
      <c r="D3838" s="10" t="s">
        <v>6</v>
      </c>
      <c r="E3838" s="10" t="s">
        <v>9</v>
      </c>
      <c r="F3838">
        <v>24</v>
      </c>
      <c r="G3838">
        <v>0.56421607732772827</v>
      </c>
      <c r="H3838">
        <v>0.55404722690582275</v>
      </c>
      <c r="I3838">
        <v>59.282543182373047</v>
      </c>
      <c r="J3838">
        <v>4.4309847056865692E-2</v>
      </c>
      <c r="K3838">
        <v>9027</v>
      </c>
      <c r="L3838">
        <v>8555.0634028999993</v>
      </c>
      <c r="M3838">
        <v>1.0168865323066711E-2</v>
      </c>
      <c r="N3838">
        <v>-4.6618632972240448E-2</v>
      </c>
      <c r="O3838">
        <v>-1.3067218475043774E-2</v>
      </c>
      <c r="P3838">
        <v>1.0168865323066711E-2</v>
      </c>
      <c r="Q3838">
        <v>3.3404950052499771E-2</v>
      </c>
      <c r="R3838">
        <v>6.6956363618373871E-2</v>
      </c>
      <c r="S3838" t="s">
        <v>39</v>
      </c>
      <c r="Z3838" s="3"/>
    </row>
    <row r="3839" spans="1:26" hidden="1" x14ac:dyDescent="0.25">
      <c r="A3839" s="10" t="str">
        <f t="shared" si="59"/>
        <v>2016Northern Coast1-in-10October PeakCAISO24</v>
      </c>
      <c r="B3839" s="10" t="s">
        <v>57</v>
      </c>
      <c r="C3839" s="10" t="s">
        <v>12</v>
      </c>
      <c r="D3839" s="10" t="s">
        <v>6</v>
      </c>
      <c r="E3839" s="10" t="s">
        <v>1</v>
      </c>
      <c r="F3839">
        <v>24</v>
      </c>
      <c r="G3839">
        <v>0.63529998064041138</v>
      </c>
      <c r="H3839">
        <v>0.63414502143859863</v>
      </c>
      <c r="I3839">
        <v>60.328773498535156</v>
      </c>
      <c r="J3839">
        <v>4.4309847056865692E-2</v>
      </c>
      <c r="K3839">
        <v>9027</v>
      </c>
      <c r="L3839">
        <v>8555.0634028999993</v>
      </c>
      <c r="M3839">
        <v>1.1549318442121148E-3</v>
      </c>
      <c r="N3839">
        <v>-5.5632568895816803E-2</v>
      </c>
      <c r="O3839">
        <v>-2.2081151604652405E-2</v>
      </c>
      <c r="P3839">
        <v>1.1549318442121148E-3</v>
      </c>
      <c r="Q3839">
        <v>2.4391015991568565E-2</v>
      </c>
      <c r="R3839">
        <v>5.7942431420087814E-2</v>
      </c>
      <c r="S3839" t="s">
        <v>39</v>
      </c>
      <c r="Z3839" s="3"/>
    </row>
    <row r="3840" spans="1:26" hidden="1" x14ac:dyDescent="0.25">
      <c r="A3840" s="10" t="str">
        <f t="shared" si="59"/>
        <v>2016Northern Coast1-in-10October PeakPGE24</v>
      </c>
      <c r="B3840" s="10" t="s">
        <v>57</v>
      </c>
      <c r="C3840" s="10" t="s">
        <v>12</v>
      </c>
      <c r="D3840" s="10" t="s">
        <v>6</v>
      </c>
      <c r="E3840" s="10" t="s">
        <v>1</v>
      </c>
      <c r="F3840">
        <v>24</v>
      </c>
      <c r="G3840">
        <v>0.79845345020294189</v>
      </c>
      <c r="H3840">
        <v>0.82166922092437744</v>
      </c>
      <c r="I3840">
        <v>63.565086364746094</v>
      </c>
      <c r="J3840">
        <v>4.4309847056865692E-2</v>
      </c>
      <c r="K3840">
        <v>9027</v>
      </c>
      <c r="L3840">
        <v>8555.0634028999993</v>
      </c>
      <c r="M3840">
        <v>-2.3215798661112785E-2</v>
      </c>
      <c r="N3840">
        <v>-8.0003298819065094E-2</v>
      </c>
      <c r="O3840">
        <v>-4.6451881527900696E-2</v>
      </c>
      <c r="P3840">
        <v>-2.3215798661112785E-2</v>
      </c>
      <c r="Q3840">
        <v>2.0285135178710334E-5</v>
      </c>
      <c r="R3840">
        <v>3.3571701496839523E-2</v>
      </c>
      <c r="S3840" t="s">
        <v>38</v>
      </c>
      <c r="Z3840" s="3"/>
    </row>
    <row r="3841" spans="1:26" hidden="1" x14ac:dyDescent="0.25">
      <c r="A3841" s="10" t="str">
        <f t="shared" si="59"/>
        <v>2016Northern Coast1-in-2October PeakPGE24</v>
      </c>
      <c r="B3841" s="10" t="s">
        <v>57</v>
      </c>
      <c r="C3841" s="10" t="s">
        <v>12</v>
      </c>
      <c r="D3841" s="10" t="s">
        <v>6</v>
      </c>
      <c r="E3841" s="10" t="s">
        <v>9</v>
      </c>
      <c r="F3841">
        <v>24</v>
      </c>
      <c r="G3841">
        <v>0.52656805515289307</v>
      </c>
      <c r="H3841">
        <v>0.50958305597305298</v>
      </c>
      <c r="I3841">
        <v>58.706607818603516</v>
      </c>
      <c r="J3841">
        <v>4.4309847056865692E-2</v>
      </c>
      <c r="K3841">
        <v>9027</v>
      </c>
      <c r="L3841">
        <v>8555.0634028999993</v>
      </c>
      <c r="M3841">
        <v>1.6985004767775536E-2</v>
      </c>
      <c r="N3841">
        <v>-3.9802495390176773E-2</v>
      </c>
      <c r="O3841">
        <v>-6.2510790303349495E-3</v>
      </c>
      <c r="P3841">
        <v>1.6985004767775536E-2</v>
      </c>
      <c r="Q3841">
        <v>4.0221087634563446E-2</v>
      </c>
      <c r="R3841">
        <v>7.3772504925727844E-2</v>
      </c>
      <c r="S3841" t="s">
        <v>38</v>
      </c>
      <c r="Z3841" s="3"/>
    </row>
    <row r="3842" spans="1:26" hidden="1" x14ac:dyDescent="0.25">
      <c r="A3842" s="10" t="str">
        <f t="shared" ref="A3842:A3905" si="60">CONCATENATE(B3842,C3842,E3842,D3842,S3842,F3842)</f>
        <v>2016Northern Coast1-in-10September PeakCAISO1</v>
      </c>
      <c r="B3842" s="10" t="s">
        <v>57</v>
      </c>
      <c r="C3842" s="10" t="s">
        <v>12</v>
      </c>
      <c r="D3842" s="10" t="s">
        <v>7</v>
      </c>
      <c r="E3842" s="10" t="s">
        <v>1</v>
      </c>
      <c r="F3842">
        <v>1</v>
      </c>
      <c r="G3842">
        <v>0.58204126358032227</v>
      </c>
      <c r="H3842">
        <v>0.58204126358032227</v>
      </c>
      <c r="I3842">
        <v>62.872161865234375</v>
      </c>
      <c r="J3842">
        <v>0</v>
      </c>
      <c r="K3842">
        <v>9027</v>
      </c>
      <c r="L3842">
        <v>8591.6967126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 t="s">
        <v>39</v>
      </c>
      <c r="Z3842" s="3"/>
    </row>
    <row r="3843" spans="1:26" hidden="1" x14ac:dyDescent="0.25">
      <c r="A3843" s="10" t="str">
        <f t="shared" si="60"/>
        <v>2016Northern Coast1-in-2September PeakCAISO1</v>
      </c>
      <c r="B3843" s="10" t="s">
        <v>57</v>
      </c>
      <c r="C3843" s="10" t="s">
        <v>12</v>
      </c>
      <c r="D3843" s="10" t="s">
        <v>7</v>
      </c>
      <c r="E3843" s="10" t="s">
        <v>9</v>
      </c>
      <c r="F3843">
        <v>1</v>
      </c>
      <c r="G3843">
        <v>0.49849137663841248</v>
      </c>
      <c r="H3843">
        <v>0.49849137663841248</v>
      </c>
      <c r="I3843">
        <v>60.877838134765625</v>
      </c>
      <c r="J3843">
        <v>0</v>
      </c>
      <c r="K3843">
        <v>9027</v>
      </c>
      <c r="L3843">
        <v>8591.6967126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 t="s">
        <v>39</v>
      </c>
      <c r="Z3843" s="3"/>
    </row>
    <row r="3844" spans="1:26" hidden="1" x14ac:dyDescent="0.25">
      <c r="A3844" s="10" t="str">
        <f t="shared" si="60"/>
        <v>2016Northern Coast1-in-10September PeakPGE1</v>
      </c>
      <c r="B3844" s="10" t="s">
        <v>57</v>
      </c>
      <c r="C3844" s="10" t="s">
        <v>12</v>
      </c>
      <c r="D3844" s="10" t="s">
        <v>7</v>
      </c>
      <c r="E3844" s="10" t="s">
        <v>1</v>
      </c>
      <c r="F3844">
        <v>1</v>
      </c>
      <c r="G3844">
        <v>0.72433245182037354</v>
      </c>
      <c r="H3844">
        <v>0.72433245182037354</v>
      </c>
      <c r="I3844">
        <v>67.532546997070312</v>
      </c>
      <c r="J3844">
        <v>0</v>
      </c>
      <c r="K3844">
        <v>9027</v>
      </c>
      <c r="L3844">
        <v>8591.6967126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 t="s">
        <v>38</v>
      </c>
      <c r="Z3844" s="3"/>
    </row>
    <row r="3845" spans="1:26" hidden="1" x14ac:dyDescent="0.25">
      <c r="A3845" s="10" t="str">
        <f t="shared" si="60"/>
        <v>2016Northern Coast1-in-2September PeakPGE1</v>
      </c>
      <c r="B3845" s="10" t="s">
        <v>57</v>
      </c>
      <c r="C3845" s="10" t="s">
        <v>12</v>
      </c>
      <c r="D3845" s="10" t="s">
        <v>7</v>
      </c>
      <c r="E3845" s="10" t="s">
        <v>9</v>
      </c>
      <c r="F3845">
        <v>1</v>
      </c>
      <c r="G3845">
        <v>0.60417908430099487</v>
      </c>
      <c r="H3845">
        <v>0.60417908430099487</v>
      </c>
      <c r="I3845">
        <v>62.508010864257813</v>
      </c>
      <c r="J3845">
        <v>0</v>
      </c>
      <c r="K3845">
        <v>9027</v>
      </c>
      <c r="L3845">
        <v>8591.6967126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 t="s">
        <v>38</v>
      </c>
      <c r="Z3845" s="3"/>
    </row>
    <row r="3846" spans="1:26" hidden="1" x14ac:dyDescent="0.25">
      <c r="A3846" s="10" t="str">
        <f t="shared" si="60"/>
        <v>2016Northern Coast1-in-10September PeakCAISO2</v>
      </c>
      <c r="B3846" s="10" t="s">
        <v>57</v>
      </c>
      <c r="C3846" s="10" t="s">
        <v>12</v>
      </c>
      <c r="D3846" s="10" t="s">
        <v>7</v>
      </c>
      <c r="E3846" s="10" t="s">
        <v>1</v>
      </c>
      <c r="F3846">
        <v>2</v>
      </c>
      <c r="G3846">
        <v>0.50656718015670776</v>
      </c>
      <c r="H3846">
        <v>0.50656718015670776</v>
      </c>
      <c r="I3846">
        <v>60.328773498535156</v>
      </c>
      <c r="J3846">
        <v>0</v>
      </c>
      <c r="K3846">
        <v>9027</v>
      </c>
      <c r="L3846">
        <v>8591.6967126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 t="s">
        <v>39</v>
      </c>
      <c r="Z3846" s="3"/>
    </row>
    <row r="3847" spans="1:26" hidden="1" x14ac:dyDescent="0.25">
      <c r="A3847" s="10" t="str">
        <f t="shared" si="60"/>
        <v>2016Northern Coast1-in-2September PeakCAISO2</v>
      </c>
      <c r="B3847" s="10" t="s">
        <v>57</v>
      </c>
      <c r="C3847" s="10" t="s">
        <v>12</v>
      </c>
      <c r="D3847" s="10" t="s">
        <v>7</v>
      </c>
      <c r="E3847" s="10" t="s">
        <v>9</v>
      </c>
      <c r="F3847">
        <v>2</v>
      </c>
      <c r="G3847">
        <v>0.43385130167007446</v>
      </c>
      <c r="H3847">
        <v>0.43385130167007446</v>
      </c>
      <c r="I3847">
        <v>59.524532318115234</v>
      </c>
      <c r="J3847">
        <v>0</v>
      </c>
      <c r="K3847">
        <v>9027</v>
      </c>
      <c r="L3847">
        <v>8591.6967126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 t="s">
        <v>39</v>
      </c>
      <c r="Z3847" s="3"/>
    </row>
    <row r="3848" spans="1:26" hidden="1" x14ac:dyDescent="0.25">
      <c r="A3848" s="10" t="str">
        <f t="shared" si="60"/>
        <v>2016Northern Coast1-in-10September PeakPGE2</v>
      </c>
      <c r="B3848" s="10" t="s">
        <v>57</v>
      </c>
      <c r="C3848" s="10" t="s">
        <v>12</v>
      </c>
      <c r="D3848" s="10" t="s">
        <v>7</v>
      </c>
      <c r="E3848" s="10" t="s">
        <v>1</v>
      </c>
      <c r="F3848">
        <v>2</v>
      </c>
      <c r="G3848">
        <v>0.63040727376937866</v>
      </c>
      <c r="H3848">
        <v>0.63040727376937866</v>
      </c>
      <c r="I3848">
        <v>65.940086364746094</v>
      </c>
      <c r="J3848">
        <v>0</v>
      </c>
      <c r="K3848">
        <v>9027</v>
      </c>
      <c r="L3848">
        <v>8591.6967126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 t="s">
        <v>38</v>
      </c>
      <c r="Z3848" s="3"/>
    </row>
    <row r="3849" spans="1:26" hidden="1" x14ac:dyDescent="0.25">
      <c r="A3849" s="10" t="str">
        <f t="shared" si="60"/>
        <v>2016Northern Coast1-in-2September PeakPGE2</v>
      </c>
      <c r="B3849" s="10" t="s">
        <v>57</v>
      </c>
      <c r="C3849" s="10" t="s">
        <v>12</v>
      </c>
      <c r="D3849" s="10" t="s">
        <v>7</v>
      </c>
      <c r="E3849" s="10" t="s">
        <v>9</v>
      </c>
      <c r="F3849">
        <v>2</v>
      </c>
      <c r="G3849">
        <v>0.52583438158035278</v>
      </c>
      <c r="H3849">
        <v>0.52583438158035278</v>
      </c>
      <c r="I3849">
        <v>60.611316680908203</v>
      </c>
      <c r="J3849">
        <v>0</v>
      </c>
      <c r="K3849">
        <v>9027</v>
      </c>
      <c r="L3849">
        <v>8591.6967126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 t="s">
        <v>38</v>
      </c>
      <c r="Z3849" s="3"/>
    </row>
    <row r="3850" spans="1:26" hidden="1" x14ac:dyDescent="0.25">
      <c r="A3850" s="10" t="str">
        <f t="shared" si="60"/>
        <v>2016Northern Coast1-in-2September PeakCAISO3</v>
      </c>
      <c r="B3850" s="10" t="s">
        <v>57</v>
      </c>
      <c r="C3850" s="10" t="s">
        <v>12</v>
      </c>
      <c r="D3850" s="10" t="s">
        <v>7</v>
      </c>
      <c r="E3850" s="10" t="s">
        <v>9</v>
      </c>
      <c r="F3850">
        <v>3</v>
      </c>
      <c r="G3850">
        <v>0.39601552486419678</v>
      </c>
      <c r="H3850">
        <v>0.39601552486419678</v>
      </c>
      <c r="I3850">
        <v>58.160381317138672</v>
      </c>
      <c r="J3850">
        <v>0</v>
      </c>
      <c r="K3850">
        <v>9027</v>
      </c>
      <c r="L3850">
        <v>8591.6967126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 t="s">
        <v>39</v>
      </c>
      <c r="Z3850" s="3"/>
    </row>
    <row r="3851" spans="1:26" hidden="1" x14ac:dyDescent="0.25">
      <c r="A3851" s="10" t="str">
        <f t="shared" si="60"/>
        <v>2016Northern Coast1-in-10September PeakCAISO3</v>
      </c>
      <c r="B3851" s="10" t="s">
        <v>57</v>
      </c>
      <c r="C3851" s="10" t="s">
        <v>12</v>
      </c>
      <c r="D3851" s="10" t="s">
        <v>7</v>
      </c>
      <c r="E3851" s="10" t="s">
        <v>1</v>
      </c>
      <c r="F3851">
        <v>3</v>
      </c>
      <c r="G3851">
        <v>0.46238988637924194</v>
      </c>
      <c r="H3851">
        <v>0.46238988637924194</v>
      </c>
      <c r="I3851">
        <v>58.921226501464844</v>
      </c>
      <c r="J3851">
        <v>0</v>
      </c>
      <c r="K3851">
        <v>9027</v>
      </c>
      <c r="L3851">
        <v>8591.6967126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 t="s">
        <v>39</v>
      </c>
      <c r="Z3851" s="3"/>
    </row>
    <row r="3852" spans="1:26" hidden="1" x14ac:dyDescent="0.25">
      <c r="A3852" s="10" t="str">
        <f t="shared" si="60"/>
        <v>2016Northern Coast1-in-2September PeakPGE3</v>
      </c>
      <c r="B3852" s="10" t="s">
        <v>57</v>
      </c>
      <c r="C3852" s="10" t="s">
        <v>12</v>
      </c>
      <c r="D3852" s="10" t="s">
        <v>7</v>
      </c>
      <c r="E3852" s="10" t="s">
        <v>9</v>
      </c>
      <c r="F3852">
        <v>3</v>
      </c>
      <c r="G3852">
        <v>0.47997680306434631</v>
      </c>
      <c r="H3852">
        <v>0.47997680306434631</v>
      </c>
      <c r="I3852">
        <v>59.429237365722656</v>
      </c>
      <c r="J3852">
        <v>0</v>
      </c>
      <c r="K3852">
        <v>9027</v>
      </c>
      <c r="L3852">
        <v>8591.6967126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 t="s">
        <v>38</v>
      </c>
      <c r="Z3852" s="3"/>
    </row>
    <row r="3853" spans="1:26" hidden="1" x14ac:dyDescent="0.25">
      <c r="A3853" s="10" t="str">
        <f t="shared" si="60"/>
        <v>2016Northern Coast1-in-10September PeakPGE3</v>
      </c>
      <c r="B3853" s="10" t="s">
        <v>57</v>
      </c>
      <c r="C3853" s="10" t="s">
        <v>12</v>
      </c>
      <c r="D3853" s="10" t="s">
        <v>7</v>
      </c>
      <c r="E3853" s="10" t="s">
        <v>1</v>
      </c>
      <c r="F3853">
        <v>3</v>
      </c>
      <c r="G3853">
        <v>0.57543003559112549</v>
      </c>
      <c r="H3853">
        <v>0.57543003559112549</v>
      </c>
      <c r="I3853">
        <v>64.383010864257813</v>
      </c>
      <c r="J3853">
        <v>0</v>
      </c>
      <c r="K3853">
        <v>9027</v>
      </c>
      <c r="L3853">
        <v>8591.6967126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 t="s">
        <v>38</v>
      </c>
      <c r="Z3853" s="3"/>
    </row>
    <row r="3854" spans="1:26" hidden="1" x14ac:dyDescent="0.25">
      <c r="A3854" s="10" t="str">
        <f t="shared" si="60"/>
        <v>2016Northern Coast1-in-10September PeakCAISO4</v>
      </c>
      <c r="B3854" s="10" t="s">
        <v>57</v>
      </c>
      <c r="C3854" s="10" t="s">
        <v>12</v>
      </c>
      <c r="D3854" s="10" t="s">
        <v>7</v>
      </c>
      <c r="E3854" s="10" t="s">
        <v>1</v>
      </c>
      <c r="F3854">
        <v>4</v>
      </c>
      <c r="G3854">
        <v>0.43711602687835693</v>
      </c>
      <c r="H3854">
        <v>0.43711602687835693</v>
      </c>
      <c r="I3854">
        <v>57.557075500488281</v>
      </c>
      <c r="J3854">
        <v>0</v>
      </c>
      <c r="K3854">
        <v>9027</v>
      </c>
      <c r="L3854">
        <v>8591.6967126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 t="s">
        <v>39</v>
      </c>
      <c r="Z3854" s="3"/>
    </row>
    <row r="3855" spans="1:26" hidden="1" x14ac:dyDescent="0.25">
      <c r="A3855" s="10" t="str">
        <f t="shared" si="60"/>
        <v>2016Northern Coast1-in-2September PeakCAISO4</v>
      </c>
      <c r="B3855" s="10" t="s">
        <v>57</v>
      </c>
      <c r="C3855" s="10" t="s">
        <v>12</v>
      </c>
      <c r="D3855" s="10" t="s">
        <v>7</v>
      </c>
      <c r="E3855" s="10" t="s">
        <v>9</v>
      </c>
      <c r="F3855">
        <v>4</v>
      </c>
      <c r="G3855">
        <v>0.37436962127685547</v>
      </c>
      <c r="H3855">
        <v>0.37436962127685547</v>
      </c>
      <c r="I3855">
        <v>57.263683319091797</v>
      </c>
      <c r="J3855">
        <v>0</v>
      </c>
      <c r="K3855">
        <v>9027</v>
      </c>
      <c r="L3855">
        <v>8591.6967126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 t="s">
        <v>39</v>
      </c>
      <c r="Z3855" s="3"/>
    </row>
    <row r="3856" spans="1:26" hidden="1" x14ac:dyDescent="0.25">
      <c r="A3856" s="10" t="str">
        <f t="shared" si="60"/>
        <v>2016Northern Coast1-in-2September PeakPGE4</v>
      </c>
      <c r="B3856" s="10" t="s">
        <v>57</v>
      </c>
      <c r="C3856" s="10" t="s">
        <v>12</v>
      </c>
      <c r="D3856" s="10" t="s">
        <v>7</v>
      </c>
      <c r="E3856" s="10" t="s">
        <v>9</v>
      </c>
      <c r="F3856">
        <v>4</v>
      </c>
      <c r="G3856">
        <v>0.45374166965484619</v>
      </c>
      <c r="H3856">
        <v>0.45374166965484619</v>
      </c>
      <c r="I3856">
        <v>58.111316680908203</v>
      </c>
      <c r="J3856">
        <v>0</v>
      </c>
      <c r="K3856">
        <v>9027</v>
      </c>
      <c r="L3856">
        <v>8591.6967126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 t="s">
        <v>38</v>
      </c>
      <c r="Z3856" s="3"/>
    </row>
    <row r="3857" spans="1:26" hidden="1" x14ac:dyDescent="0.25">
      <c r="A3857" s="10" t="str">
        <f t="shared" si="60"/>
        <v>2016Northern Coast1-in-10September PeakPGE4</v>
      </c>
      <c r="B3857" s="10" t="s">
        <v>57</v>
      </c>
      <c r="C3857" s="10" t="s">
        <v>12</v>
      </c>
      <c r="D3857" s="10" t="s">
        <v>7</v>
      </c>
      <c r="E3857" s="10" t="s">
        <v>1</v>
      </c>
      <c r="F3857">
        <v>4</v>
      </c>
      <c r="G3857">
        <v>0.54397749900817871</v>
      </c>
      <c r="H3857">
        <v>0.54397749900817871</v>
      </c>
      <c r="I3857">
        <v>63.157543182373047</v>
      </c>
      <c r="J3857">
        <v>0</v>
      </c>
      <c r="K3857">
        <v>9027</v>
      </c>
      <c r="L3857">
        <v>8591.6967126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 t="s">
        <v>38</v>
      </c>
      <c r="Z3857" s="3"/>
    </row>
    <row r="3858" spans="1:26" hidden="1" x14ac:dyDescent="0.25">
      <c r="A3858" s="10" t="str">
        <f t="shared" si="60"/>
        <v>2016Northern Coast1-in-10September PeakCAISO5</v>
      </c>
      <c r="B3858" s="10" t="s">
        <v>57</v>
      </c>
      <c r="C3858" s="10" t="s">
        <v>12</v>
      </c>
      <c r="D3858" s="10" t="s">
        <v>7</v>
      </c>
      <c r="E3858" s="10" t="s">
        <v>1</v>
      </c>
      <c r="F3858">
        <v>5</v>
      </c>
      <c r="G3858">
        <v>0.42776784300804138</v>
      </c>
      <c r="H3858">
        <v>0.42776784300804138</v>
      </c>
      <c r="I3858">
        <v>56.432075500488281</v>
      </c>
      <c r="J3858">
        <v>0</v>
      </c>
      <c r="K3858">
        <v>9027</v>
      </c>
      <c r="L3858">
        <v>8591.6967126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 t="s">
        <v>39</v>
      </c>
      <c r="Z3858" s="3"/>
    </row>
    <row r="3859" spans="1:26" hidden="1" x14ac:dyDescent="0.25">
      <c r="A3859" s="10" t="str">
        <f t="shared" si="60"/>
        <v>2016Northern Coast1-in-2September PeakCAISO5</v>
      </c>
      <c r="B3859" s="10" t="s">
        <v>57</v>
      </c>
      <c r="C3859" s="10" t="s">
        <v>12</v>
      </c>
      <c r="D3859" s="10" t="s">
        <v>7</v>
      </c>
      <c r="E3859" s="10" t="s">
        <v>9</v>
      </c>
      <c r="F3859">
        <v>5</v>
      </c>
      <c r="G3859">
        <v>0.36636334657669067</v>
      </c>
      <c r="H3859">
        <v>0.36636334657669067</v>
      </c>
      <c r="I3859">
        <v>56.706607818603516</v>
      </c>
      <c r="J3859">
        <v>0</v>
      </c>
      <c r="K3859">
        <v>9027</v>
      </c>
      <c r="L3859">
        <v>8591.6967126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 t="s">
        <v>39</v>
      </c>
      <c r="Z3859" s="3"/>
    </row>
    <row r="3860" spans="1:26" hidden="1" x14ac:dyDescent="0.25">
      <c r="A3860" s="10" t="str">
        <f t="shared" si="60"/>
        <v>2016Northern Coast1-in-2September PeakPGE5</v>
      </c>
      <c r="B3860" s="10" t="s">
        <v>57</v>
      </c>
      <c r="C3860" s="10" t="s">
        <v>12</v>
      </c>
      <c r="D3860" s="10" t="s">
        <v>7</v>
      </c>
      <c r="E3860" s="10" t="s">
        <v>9</v>
      </c>
      <c r="F3860">
        <v>5</v>
      </c>
      <c r="G3860">
        <v>0.44403791427612305</v>
      </c>
      <c r="H3860">
        <v>0.44403791427612305</v>
      </c>
      <c r="I3860">
        <v>57.032543182373047</v>
      </c>
      <c r="J3860">
        <v>0</v>
      </c>
      <c r="K3860">
        <v>9027</v>
      </c>
      <c r="L3860">
        <v>8591.6967126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 t="s">
        <v>38</v>
      </c>
      <c r="Z3860" s="3"/>
    </row>
    <row r="3861" spans="1:26" hidden="1" x14ac:dyDescent="0.25">
      <c r="A3861" s="10" t="str">
        <f t="shared" si="60"/>
        <v>2016Northern Coast1-in-10September PeakPGE5</v>
      </c>
      <c r="B3861" s="10" t="s">
        <v>57</v>
      </c>
      <c r="C3861" s="10" t="s">
        <v>12</v>
      </c>
      <c r="D3861" s="10" t="s">
        <v>7</v>
      </c>
      <c r="E3861" s="10" t="s">
        <v>1</v>
      </c>
      <c r="F3861">
        <v>5</v>
      </c>
      <c r="G3861">
        <v>0.53234398365020752</v>
      </c>
      <c r="H3861">
        <v>0.53234398365020752</v>
      </c>
      <c r="I3861">
        <v>61.747161865234375</v>
      </c>
      <c r="J3861">
        <v>0</v>
      </c>
      <c r="K3861">
        <v>9027</v>
      </c>
      <c r="L3861">
        <v>8591.6967126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 t="s">
        <v>38</v>
      </c>
      <c r="Z3861" s="3"/>
    </row>
    <row r="3862" spans="1:26" hidden="1" x14ac:dyDescent="0.25">
      <c r="A3862" s="10" t="str">
        <f t="shared" si="60"/>
        <v>2016Northern Coast1-in-10September PeakCAISO6</v>
      </c>
      <c r="B3862" s="10" t="s">
        <v>57</v>
      </c>
      <c r="C3862" s="10" t="s">
        <v>12</v>
      </c>
      <c r="D3862" s="10" t="s">
        <v>7</v>
      </c>
      <c r="E3862" s="10" t="s">
        <v>1</v>
      </c>
      <c r="F3862">
        <v>6</v>
      </c>
      <c r="G3862">
        <v>0.4480603039264679</v>
      </c>
      <c r="H3862">
        <v>0.4480603039264679</v>
      </c>
      <c r="I3862">
        <v>55.660381317138672</v>
      </c>
      <c r="J3862">
        <v>0</v>
      </c>
      <c r="K3862">
        <v>9027</v>
      </c>
      <c r="L3862">
        <v>8591.6967126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 t="s">
        <v>39</v>
      </c>
      <c r="Z3862" s="3"/>
    </row>
    <row r="3863" spans="1:26" hidden="1" x14ac:dyDescent="0.25">
      <c r="A3863" s="10" t="str">
        <f t="shared" si="60"/>
        <v>2016Northern Coast1-in-2September PeakCAISO6</v>
      </c>
      <c r="B3863" s="10" t="s">
        <v>57</v>
      </c>
      <c r="C3863" s="10" t="s">
        <v>12</v>
      </c>
      <c r="D3863" s="10" t="s">
        <v>7</v>
      </c>
      <c r="E3863" s="10" t="s">
        <v>9</v>
      </c>
      <c r="F3863">
        <v>6</v>
      </c>
      <c r="G3863">
        <v>0.38374289870262146</v>
      </c>
      <c r="H3863">
        <v>0.38374289870262146</v>
      </c>
      <c r="I3863">
        <v>56.138683319091797</v>
      </c>
      <c r="J3863">
        <v>0</v>
      </c>
      <c r="K3863">
        <v>9027</v>
      </c>
      <c r="L3863">
        <v>8591.6967126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 t="s">
        <v>39</v>
      </c>
      <c r="Z3863" s="3"/>
    </row>
    <row r="3864" spans="1:26" hidden="1" x14ac:dyDescent="0.25">
      <c r="A3864" s="10" t="str">
        <f t="shared" si="60"/>
        <v>2016Northern Coast1-in-2September PeakPGE6</v>
      </c>
      <c r="B3864" s="10" t="s">
        <v>57</v>
      </c>
      <c r="C3864" s="10" t="s">
        <v>12</v>
      </c>
      <c r="D3864" s="10" t="s">
        <v>7</v>
      </c>
      <c r="E3864" s="10" t="s">
        <v>9</v>
      </c>
      <c r="F3864">
        <v>6</v>
      </c>
      <c r="G3864">
        <v>0.46510222554206848</v>
      </c>
      <c r="H3864">
        <v>0.46510222554206848</v>
      </c>
      <c r="I3864">
        <v>56.157543182373047</v>
      </c>
      <c r="J3864">
        <v>0</v>
      </c>
      <c r="K3864">
        <v>9027</v>
      </c>
      <c r="L3864">
        <v>8591.6967126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 t="s">
        <v>38</v>
      </c>
      <c r="Z3864" s="3"/>
    </row>
    <row r="3865" spans="1:26" hidden="1" x14ac:dyDescent="0.25">
      <c r="A3865" s="10" t="str">
        <f t="shared" si="60"/>
        <v>2016Northern Coast1-in-10September PeakPGE6</v>
      </c>
      <c r="B3865" s="10" t="s">
        <v>57</v>
      </c>
      <c r="C3865" s="10" t="s">
        <v>12</v>
      </c>
      <c r="D3865" s="10" t="s">
        <v>7</v>
      </c>
      <c r="E3865" s="10" t="s">
        <v>1</v>
      </c>
      <c r="F3865">
        <v>6</v>
      </c>
      <c r="G3865">
        <v>0.55759733915328979</v>
      </c>
      <c r="H3865">
        <v>0.55759733915328979</v>
      </c>
      <c r="I3865">
        <v>61.054237365722656</v>
      </c>
      <c r="J3865">
        <v>0</v>
      </c>
      <c r="K3865">
        <v>9027</v>
      </c>
      <c r="L3865">
        <v>8591.6967126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 t="s">
        <v>38</v>
      </c>
      <c r="Z3865" s="3"/>
    </row>
    <row r="3866" spans="1:26" hidden="1" x14ac:dyDescent="0.25">
      <c r="A3866" s="10" t="str">
        <f t="shared" si="60"/>
        <v>2016Northern Coast1-in-2September PeakCAISO7</v>
      </c>
      <c r="B3866" s="10" t="s">
        <v>57</v>
      </c>
      <c r="C3866" s="10" t="s">
        <v>12</v>
      </c>
      <c r="D3866" s="10" t="s">
        <v>7</v>
      </c>
      <c r="E3866" s="10" t="s">
        <v>9</v>
      </c>
      <c r="F3866">
        <v>7</v>
      </c>
      <c r="G3866">
        <v>0.43287768959999084</v>
      </c>
      <c r="H3866">
        <v>0.43287768959999084</v>
      </c>
      <c r="I3866">
        <v>55.649532318115234</v>
      </c>
      <c r="J3866">
        <v>0</v>
      </c>
      <c r="K3866">
        <v>9027</v>
      </c>
      <c r="L3866">
        <v>8591.6967126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 t="s">
        <v>39</v>
      </c>
      <c r="Z3866" s="3"/>
    </row>
    <row r="3867" spans="1:26" hidden="1" x14ac:dyDescent="0.25">
      <c r="A3867" s="10" t="str">
        <f t="shared" si="60"/>
        <v>2016Northern Coast1-in-10September PeakCAISO7</v>
      </c>
      <c r="B3867" s="10" t="s">
        <v>57</v>
      </c>
      <c r="C3867" s="10" t="s">
        <v>12</v>
      </c>
      <c r="D3867" s="10" t="s">
        <v>7</v>
      </c>
      <c r="E3867" s="10" t="s">
        <v>1</v>
      </c>
      <c r="F3867">
        <v>7</v>
      </c>
      <c r="G3867">
        <v>0.50543034076690674</v>
      </c>
      <c r="H3867">
        <v>0.50543034076690674</v>
      </c>
      <c r="I3867">
        <v>54.831607818603516</v>
      </c>
      <c r="J3867">
        <v>0</v>
      </c>
      <c r="K3867">
        <v>9027</v>
      </c>
      <c r="L3867">
        <v>8591.6967126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 t="s">
        <v>39</v>
      </c>
      <c r="Z3867" s="3"/>
    </row>
    <row r="3868" spans="1:26" hidden="1" x14ac:dyDescent="0.25">
      <c r="A3868" s="10" t="str">
        <f t="shared" si="60"/>
        <v>2016Northern Coast1-in-10September PeakPGE7</v>
      </c>
      <c r="B3868" s="10" t="s">
        <v>57</v>
      </c>
      <c r="C3868" s="10" t="s">
        <v>12</v>
      </c>
      <c r="D3868" s="10" t="s">
        <v>7</v>
      </c>
      <c r="E3868" s="10" t="s">
        <v>1</v>
      </c>
      <c r="F3868">
        <v>7</v>
      </c>
      <c r="G3868">
        <v>0.62899255752563477</v>
      </c>
      <c r="H3868">
        <v>0.62899255752563477</v>
      </c>
      <c r="I3868">
        <v>60.440086364746094</v>
      </c>
      <c r="J3868">
        <v>0</v>
      </c>
      <c r="K3868">
        <v>9027</v>
      </c>
      <c r="L3868">
        <v>8591.6967126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 t="s">
        <v>38</v>
      </c>
      <c r="Z3868" s="3"/>
    </row>
    <row r="3869" spans="1:26" hidden="1" x14ac:dyDescent="0.25">
      <c r="A3869" s="10" t="str">
        <f t="shared" si="60"/>
        <v>2016Northern Coast1-in-2September PeakPGE7</v>
      </c>
      <c r="B3869" s="10" t="s">
        <v>57</v>
      </c>
      <c r="C3869" s="10" t="s">
        <v>12</v>
      </c>
      <c r="D3869" s="10" t="s">
        <v>7</v>
      </c>
      <c r="E3869" s="10" t="s">
        <v>9</v>
      </c>
      <c r="F3869">
        <v>7</v>
      </c>
      <c r="G3869">
        <v>0.5246543288230896</v>
      </c>
      <c r="H3869">
        <v>0.5246543288230896</v>
      </c>
      <c r="I3869">
        <v>55.157543182373047</v>
      </c>
      <c r="J3869">
        <v>0</v>
      </c>
      <c r="K3869">
        <v>9027</v>
      </c>
      <c r="L3869">
        <v>8591.6967126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 t="s">
        <v>38</v>
      </c>
      <c r="Z3869" s="3"/>
    </row>
    <row r="3870" spans="1:26" hidden="1" x14ac:dyDescent="0.25">
      <c r="A3870" s="10" t="str">
        <f t="shared" si="60"/>
        <v>2016Northern Coast1-in-10September PeakCAISO8</v>
      </c>
      <c r="B3870" s="10" t="s">
        <v>57</v>
      </c>
      <c r="C3870" s="10" t="s">
        <v>12</v>
      </c>
      <c r="D3870" s="10" t="s">
        <v>7</v>
      </c>
      <c r="E3870" s="10" t="s">
        <v>1</v>
      </c>
      <c r="F3870">
        <v>8</v>
      </c>
      <c r="G3870">
        <v>0.55341935157775879</v>
      </c>
      <c r="H3870">
        <v>0.55341935157775879</v>
      </c>
      <c r="I3870">
        <v>55.910381317138672</v>
      </c>
      <c r="J3870">
        <v>0</v>
      </c>
      <c r="K3870">
        <v>9027</v>
      </c>
      <c r="L3870">
        <v>8591.6967126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 t="s">
        <v>39</v>
      </c>
      <c r="Z3870" s="3"/>
    </row>
    <row r="3871" spans="1:26" hidden="1" x14ac:dyDescent="0.25">
      <c r="A3871" s="10" t="str">
        <f t="shared" si="60"/>
        <v>2016Northern Coast1-in-2September PeakCAISO8</v>
      </c>
      <c r="B3871" s="10" t="s">
        <v>57</v>
      </c>
      <c r="C3871" s="10" t="s">
        <v>12</v>
      </c>
      <c r="D3871" s="10" t="s">
        <v>7</v>
      </c>
      <c r="E3871" s="10" t="s">
        <v>9</v>
      </c>
      <c r="F3871">
        <v>8</v>
      </c>
      <c r="G3871">
        <v>0.47397804260253906</v>
      </c>
      <c r="H3871">
        <v>0.47397804260253906</v>
      </c>
      <c r="I3871">
        <v>56.603305816650391</v>
      </c>
      <c r="J3871">
        <v>0</v>
      </c>
      <c r="K3871">
        <v>9027</v>
      </c>
      <c r="L3871">
        <v>8591.6967126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 t="s">
        <v>39</v>
      </c>
      <c r="Z3871" s="3"/>
    </row>
    <row r="3872" spans="1:26" hidden="1" x14ac:dyDescent="0.25">
      <c r="A3872" s="10" t="str">
        <f t="shared" si="60"/>
        <v>2016Northern Coast1-in-2September PeakPGE8</v>
      </c>
      <c r="B3872" s="10" t="s">
        <v>57</v>
      </c>
      <c r="C3872" s="10" t="s">
        <v>12</v>
      </c>
      <c r="D3872" s="10" t="s">
        <v>7</v>
      </c>
      <c r="E3872" s="10" t="s">
        <v>9</v>
      </c>
      <c r="F3872">
        <v>8</v>
      </c>
      <c r="G3872">
        <v>0.57446855306625366</v>
      </c>
      <c r="H3872">
        <v>0.57446855306625366</v>
      </c>
      <c r="I3872">
        <v>56.839618682861328</v>
      </c>
      <c r="J3872">
        <v>0</v>
      </c>
      <c r="K3872">
        <v>9027</v>
      </c>
      <c r="L3872">
        <v>8591.6967126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 t="s">
        <v>38</v>
      </c>
      <c r="Z3872" s="3"/>
    </row>
    <row r="3873" spans="1:26" hidden="1" x14ac:dyDescent="0.25">
      <c r="A3873" s="10" t="str">
        <f t="shared" si="60"/>
        <v>2016Northern Coast1-in-10September PeakPGE8</v>
      </c>
      <c r="B3873" s="10" t="s">
        <v>57</v>
      </c>
      <c r="C3873" s="10" t="s">
        <v>12</v>
      </c>
      <c r="D3873" s="10" t="s">
        <v>7</v>
      </c>
      <c r="E3873" s="10" t="s">
        <v>1</v>
      </c>
      <c r="F3873">
        <v>8</v>
      </c>
      <c r="G3873">
        <v>0.6887134313583374</v>
      </c>
      <c r="H3873">
        <v>0.6887134313583374</v>
      </c>
      <c r="I3873">
        <v>61.157543182373047</v>
      </c>
      <c r="J3873">
        <v>0</v>
      </c>
      <c r="K3873">
        <v>9027</v>
      </c>
      <c r="L3873">
        <v>8591.6967126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 t="s">
        <v>38</v>
      </c>
      <c r="Z3873" s="3"/>
    </row>
    <row r="3874" spans="1:26" hidden="1" x14ac:dyDescent="0.25">
      <c r="A3874" s="10" t="str">
        <f t="shared" si="60"/>
        <v>2016Northern Coast1-in-10September PeakCAISO9</v>
      </c>
      <c r="B3874" s="10" t="s">
        <v>57</v>
      </c>
      <c r="C3874" s="10" t="s">
        <v>12</v>
      </c>
      <c r="D3874" s="10" t="s">
        <v>7</v>
      </c>
      <c r="E3874" s="10" t="s">
        <v>1</v>
      </c>
      <c r="F3874">
        <v>9</v>
      </c>
      <c r="G3874">
        <v>0.5454515814781189</v>
      </c>
      <c r="H3874">
        <v>0.5454515814781189</v>
      </c>
      <c r="I3874">
        <v>62.633010864257813</v>
      </c>
      <c r="J3874">
        <v>0</v>
      </c>
      <c r="K3874">
        <v>9027</v>
      </c>
      <c r="L3874">
        <v>8591.6967126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 t="s">
        <v>39</v>
      </c>
      <c r="Z3874" s="3"/>
    </row>
    <row r="3875" spans="1:26" hidden="1" x14ac:dyDescent="0.25">
      <c r="A3875" s="10" t="str">
        <f t="shared" si="60"/>
        <v>2016Northern Coast1-in-2September PeakCAISO9</v>
      </c>
      <c r="B3875" s="10" t="s">
        <v>57</v>
      </c>
      <c r="C3875" s="10" t="s">
        <v>12</v>
      </c>
      <c r="D3875" s="10" t="s">
        <v>7</v>
      </c>
      <c r="E3875" s="10" t="s">
        <v>9</v>
      </c>
      <c r="F3875">
        <v>9</v>
      </c>
      <c r="G3875">
        <v>0.46715402603149414</v>
      </c>
      <c r="H3875">
        <v>0.46715402603149414</v>
      </c>
      <c r="I3875">
        <v>60.942924499511719</v>
      </c>
      <c r="J3875">
        <v>0</v>
      </c>
      <c r="K3875">
        <v>9027</v>
      </c>
      <c r="L3875">
        <v>8591.6967126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 t="s">
        <v>39</v>
      </c>
      <c r="Z3875" s="3"/>
    </row>
    <row r="3876" spans="1:26" hidden="1" x14ac:dyDescent="0.25">
      <c r="A3876" s="10" t="str">
        <f t="shared" si="60"/>
        <v>2016Northern Coast1-in-10September PeakPGE9</v>
      </c>
      <c r="B3876" s="10" t="s">
        <v>57</v>
      </c>
      <c r="C3876" s="10" t="s">
        <v>12</v>
      </c>
      <c r="D3876" s="10" t="s">
        <v>7</v>
      </c>
      <c r="E3876" s="10" t="s">
        <v>1</v>
      </c>
      <c r="F3876">
        <v>9</v>
      </c>
      <c r="G3876">
        <v>0.67879778146743774</v>
      </c>
      <c r="H3876">
        <v>0.67879778146743774</v>
      </c>
      <c r="I3876">
        <v>68.133010864257813</v>
      </c>
      <c r="J3876">
        <v>0</v>
      </c>
      <c r="K3876">
        <v>9027</v>
      </c>
      <c r="L3876">
        <v>8591.6967126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 t="s">
        <v>38</v>
      </c>
      <c r="Z3876" s="3"/>
    </row>
    <row r="3877" spans="1:26" hidden="1" x14ac:dyDescent="0.25">
      <c r="A3877" s="10" t="str">
        <f t="shared" si="60"/>
        <v>2016Northern Coast1-in-2September PeakPGE9</v>
      </c>
      <c r="B3877" s="10" t="s">
        <v>57</v>
      </c>
      <c r="C3877" s="10" t="s">
        <v>12</v>
      </c>
      <c r="D3877" s="10" t="s">
        <v>7</v>
      </c>
      <c r="E3877" s="10" t="s">
        <v>9</v>
      </c>
      <c r="F3877">
        <v>9</v>
      </c>
      <c r="G3877">
        <v>0.56619775295257568</v>
      </c>
      <c r="H3877">
        <v>0.56619775295257568</v>
      </c>
      <c r="I3877">
        <v>63.926403045654297</v>
      </c>
      <c r="J3877">
        <v>0</v>
      </c>
      <c r="K3877">
        <v>9027</v>
      </c>
      <c r="L3877">
        <v>8591.6967126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 t="s">
        <v>38</v>
      </c>
      <c r="Z3877" s="3"/>
    </row>
    <row r="3878" spans="1:26" hidden="1" x14ac:dyDescent="0.25">
      <c r="A3878" s="10" t="str">
        <f t="shared" si="60"/>
        <v>2016Northern Coast1-in-10September PeakCAISO10</v>
      </c>
      <c r="B3878" s="10" t="s">
        <v>57</v>
      </c>
      <c r="C3878" s="10" t="s">
        <v>12</v>
      </c>
      <c r="D3878" s="10" t="s">
        <v>7</v>
      </c>
      <c r="E3878" s="10" t="s">
        <v>1</v>
      </c>
      <c r="F3878">
        <v>10</v>
      </c>
      <c r="G3878">
        <v>0.52319967746734619</v>
      </c>
      <c r="H3878">
        <v>0.52319967746734619</v>
      </c>
      <c r="I3878">
        <v>69.192924499511719</v>
      </c>
      <c r="J3878">
        <v>0</v>
      </c>
      <c r="K3878">
        <v>9027</v>
      </c>
      <c r="L3878">
        <v>8591.6967126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 t="s">
        <v>39</v>
      </c>
      <c r="Z3878" s="3"/>
    </row>
    <row r="3879" spans="1:26" hidden="1" x14ac:dyDescent="0.25">
      <c r="A3879" s="10" t="str">
        <f t="shared" si="60"/>
        <v>2016Northern Coast1-in-2September PeakCAISO10</v>
      </c>
      <c r="B3879" s="10" t="s">
        <v>57</v>
      </c>
      <c r="C3879" s="10" t="s">
        <v>12</v>
      </c>
      <c r="D3879" s="10" t="s">
        <v>7</v>
      </c>
      <c r="E3879" s="10" t="s">
        <v>9</v>
      </c>
      <c r="F3879">
        <v>10</v>
      </c>
      <c r="G3879">
        <v>0.44809630513191223</v>
      </c>
      <c r="H3879">
        <v>0.44809630513191223</v>
      </c>
      <c r="I3879">
        <v>65.192924499511719</v>
      </c>
      <c r="J3879">
        <v>0</v>
      </c>
      <c r="K3879">
        <v>9027</v>
      </c>
      <c r="L3879">
        <v>8591.6967126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 t="s">
        <v>39</v>
      </c>
      <c r="Z3879" s="3"/>
    </row>
    <row r="3880" spans="1:26" hidden="1" x14ac:dyDescent="0.25">
      <c r="A3880" s="10" t="str">
        <f t="shared" si="60"/>
        <v>2016Northern Coast1-in-10September PeakPGE10</v>
      </c>
      <c r="B3880" s="10" t="s">
        <v>57</v>
      </c>
      <c r="C3880" s="10" t="s">
        <v>12</v>
      </c>
      <c r="D3880" s="10" t="s">
        <v>7</v>
      </c>
      <c r="E3880" s="10" t="s">
        <v>1</v>
      </c>
      <c r="F3880">
        <v>10</v>
      </c>
      <c r="G3880">
        <v>0.65110599994659424</v>
      </c>
      <c r="H3880">
        <v>0.65110599994659424</v>
      </c>
      <c r="I3880">
        <v>74.690086364746094</v>
      </c>
      <c r="J3880">
        <v>0</v>
      </c>
      <c r="K3880">
        <v>9027</v>
      </c>
      <c r="L3880">
        <v>8591.6967126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 t="s">
        <v>38</v>
      </c>
      <c r="Z3880" s="3"/>
    </row>
    <row r="3881" spans="1:26" hidden="1" x14ac:dyDescent="0.25">
      <c r="A3881" s="10" t="str">
        <f t="shared" si="60"/>
        <v>2016Northern Coast1-in-2September PeakPGE10</v>
      </c>
      <c r="B3881" s="10" t="s">
        <v>57</v>
      </c>
      <c r="C3881" s="10" t="s">
        <v>12</v>
      </c>
      <c r="D3881" s="10" t="s">
        <v>7</v>
      </c>
      <c r="E3881" s="10" t="s">
        <v>9</v>
      </c>
      <c r="F3881">
        <v>10</v>
      </c>
      <c r="G3881">
        <v>0.54309952259063721</v>
      </c>
      <c r="H3881">
        <v>0.54309952259063721</v>
      </c>
      <c r="I3881">
        <v>69.64385986328125</v>
      </c>
      <c r="J3881">
        <v>0</v>
      </c>
      <c r="K3881">
        <v>9027</v>
      </c>
      <c r="L3881">
        <v>8591.6967126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 t="s">
        <v>38</v>
      </c>
      <c r="Z3881" s="3"/>
    </row>
    <row r="3882" spans="1:26" hidden="1" x14ac:dyDescent="0.25">
      <c r="A3882" s="10" t="str">
        <f t="shared" si="60"/>
        <v>2016Northern Coast1-in-10September PeakCAISO11</v>
      </c>
      <c r="B3882" s="10" t="s">
        <v>57</v>
      </c>
      <c r="C3882" s="10" t="s">
        <v>12</v>
      </c>
      <c r="D3882" s="10" t="s">
        <v>7</v>
      </c>
      <c r="E3882" s="10" t="s">
        <v>1</v>
      </c>
      <c r="F3882">
        <v>11</v>
      </c>
      <c r="G3882">
        <v>0.52135056257247925</v>
      </c>
      <c r="H3882">
        <v>0.52135056257247925</v>
      </c>
      <c r="I3882">
        <v>75.5</v>
      </c>
      <c r="J3882">
        <v>0</v>
      </c>
      <c r="K3882">
        <v>9027</v>
      </c>
      <c r="L3882">
        <v>8591.6967126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 t="s">
        <v>39</v>
      </c>
      <c r="Z3882" s="3"/>
    </row>
    <row r="3883" spans="1:26" hidden="1" x14ac:dyDescent="0.25">
      <c r="A3883" s="10" t="str">
        <f t="shared" si="60"/>
        <v>2016Northern Coast1-in-2September PeakCAISO11</v>
      </c>
      <c r="B3883" s="10" t="s">
        <v>57</v>
      </c>
      <c r="C3883" s="10" t="s">
        <v>12</v>
      </c>
      <c r="D3883" s="10" t="s">
        <v>7</v>
      </c>
      <c r="E3883" s="10" t="s">
        <v>9</v>
      </c>
      <c r="F3883">
        <v>11</v>
      </c>
      <c r="G3883">
        <v>0.4465126097202301</v>
      </c>
      <c r="H3883">
        <v>0.4465126097202301</v>
      </c>
      <c r="I3883">
        <v>69.557075500488281</v>
      </c>
      <c r="J3883">
        <v>0</v>
      </c>
      <c r="K3883">
        <v>9027</v>
      </c>
      <c r="L3883">
        <v>8591.6967126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 t="s">
        <v>39</v>
      </c>
      <c r="Z3883" s="3"/>
    </row>
    <row r="3884" spans="1:26" hidden="1" x14ac:dyDescent="0.25">
      <c r="A3884" s="10" t="str">
        <f t="shared" si="60"/>
        <v>2016Northern Coast1-in-10September PeakPGE11</v>
      </c>
      <c r="B3884" s="10" t="s">
        <v>57</v>
      </c>
      <c r="C3884" s="10" t="s">
        <v>12</v>
      </c>
      <c r="D3884" s="10" t="s">
        <v>7</v>
      </c>
      <c r="E3884" s="10" t="s">
        <v>1</v>
      </c>
      <c r="F3884">
        <v>11</v>
      </c>
      <c r="G3884">
        <v>0.64880478382110596</v>
      </c>
      <c r="H3884">
        <v>0.64880478382110596</v>
      </c>
      <c r="I3884">
        <v>81.385848999023438</v>
      </c>
      <c r="J3884">
        <v>0</v>
      </c>
      <c r="K3884">
        <v>9027</v>
      </c>
      <c r="L3884">
        <v>8591.6967126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 t="s">
        <v>38</v>
      </c>
      <c r="Z3884" s="3"/>
    </row>
    <row r="3885" spans="1:26" hidden="1" x14ac:dyDescent="0.25">
      <c r="A3885" s="10" t="str">
        <f t="shared" si="60"/>
        <v>2016Northern Coast1-in-2September PeakPGE11</v>
      </c>
      <c r="B3885" s="10" t="s">
        <v>57</v>
      </c>
      <c r="C3885" s="10" t="s">
        <v>12</v>
      </c>
      <c r="D3885" s="10" t="s">
        <v>7</v>
      </c>
      <c r="E3885" s="10" t="s">
        <v>9</v>
      </c>
      <c r="F3885">
        <v>11</v>
      </c>
      <c r="G3885">
        <v>0.54118001461029053</v>
      </c>
      <c r="H3885">
        <v>0.54118001461029053</v>
      </c>
      <c r="I3885">
        <v>76.271697998046875</v>
      </c>
      <c r="J3885">
        <v>0</v>
      </c>
      <c r="K3885">
        <v>9027</v>
      </c>
      <c r="L3885">
        <v>8591.6967126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 t="s">
        <v>38</v>
      </c>
      <c r="Z3885" s="3"/>
    </row>
    <row r="3886" spans="1:26" hidden="1" x14ac:dyDescent="0.25">
      <c r="A3886" s="10" t="str">
        <f t="shared" si="60"/>
        <v>2016Northern Coast1-in-2September PeakCAISO12</v>
      </c>
      <c r="B3886" s="10" t="s">
        <v>57</v>
      </c>
      <c r="C3886" s="10" t="s">
        <v>12</v>
      </c>
      <c r="D3886" s="10" t="s">
        <v>7</v>
      </c>
      <c r="E3886" s="10" t="s">
        <v>9</v>
      </c>
      <c r="F3886">
        <v>12</v>
      </c>
      <c r="G3886">
        <v>0.48824456334114075</v>
      </c>
      <c r="H3886">
        <v>0.48824456334114075</v>
      </c>
      <c r="I3886">
        <v>74.328773498535156</v>
      </c>
      <c r="J3886">
        <v>0</v>
      </c>
      <c r="K3886">
        <v>9027</v>
      </c>
      <c r="L3886">
        <v>8591.6967126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 t="s">
        <v>39</v>
      </c>
      <c r="Z3886" s="3"/>
    </row>
    <row r="3887" spans="1:26" hidden="1" x14ac:dyDescent="0.25">
      <c r="A3887" s="10" t="str">
        <f t="shared" si="60"/>
        <v>2016Northern Coast1-in-10September PeakCAISO12</v>
      </c>
      <c r="B3887" s="10" t="s">
        <v>57</v>
      </c>
      <c r="C3887" s="10" t="s">
        <v>12</v>
      </c>
      <c r="D3887" s="10" t="s">
        <v>7</v>
      </c>
      <c r="E3887" s="10" t="s">
        <v>1</v>
      </c>
      <c r="F3887">
        <v>12</v>
      </c>
      <c r="G3887">
        <v>0.57007700204849243</v>
      </c>
      <c r="H3887">
        <v>0.57007700204849243</v>
      </c>
      <c r="I3887">
        <v>81.217453002929688</v>
      </c>
      <c r="J3887">
        <v>0</v>
      </c>
      <c r="K3887">
        <v>9027</v>
      </c>
      <c r="L3887">
        <v>8591.6967126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 t="s">
        <v>39</v>
      </c>
      <c r="Z3887" s="3"/>
    </row>
    <row r="3888" spans="1:26" hidden="1" x14ac:dyDescent="0.25">
      <c r="A3888" s="10" t="str">
        <f t="shared" si="60"/>
        <v>2016Northern Coast1-in-10September PeakPGE12</v>
      </c>
      <c r="B3888" s="10" t="s">
        <v>57</v>
      </c>
      <c r="C3888" s="10" t="s">
        <v>12</v>
      </c>
      <c r="D3888" s="10" t="s">
        <v>7</v>
      </c>
      <c r="E3888" s="10" t="s">
        <v>1</v>
      </c>
      <c r="F3888">
        <v>12</v>
      </c>
      <c r="G3888">
        <v>0.70944339036941528</v>
      </c>
      <c r="H3888">
        <v>0.70944339036941528</v>
      </c>
      <c r="I3888">
        <v>87.103302001953125</v>
      </c>
      <c r="J3888">
        <v>0</v>
      </c>
      <c r="K3888">
        <v>9027</v>
      </c>
      <c r="L3888">
        <v>8591.6967126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 t="s">
        <v>38</v>
      </c>
      <c r="Z3888" s="3"/>
    </row>
    <row r="3889" spans="1:26" hidden="1" x14ac:dyDescent="0.25">
      <c r="A3889" s="10" t="str">
        <f t="shared" si="60"/>
        <v>2016Northern Coast1-in-2September PeakPGE12</v>
      </c>
      <c r="B3889" s="10" t="s">
        <v>57</v>
      </c>
      <c r="C3889" s="10" t="s">
        <v>12</v>
      </c>
      <c r="D3889" s="10" t="s">
        <v>7</v>
      </c>
      <c r="E3889" s="10" t="s">
        <v>9</v>
      </c>
      <c r="F3889">
        <v>12</v>
      </c>
      <c r="G3889">
        <v>0.59175980091094971</v>
      </c>
      <c r="H3889">
        <v>0.59175980091094971</v>
      </c>
      <c r="I3889">
        <v>83.521697998046875</v>
      </c>
      <c r="J3889">
        <v>0</v>
      </c>
      <c r="K3889">
        <v>9027</v>
      </c>
      <c r="L3889">
        <v>8591.6967126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 t="s">
        <v>38</v>
      </c>
      <c r="Z3889" s="3"/>
    </row>
    <row r="3890" spans="1:26" hidden="1" x14ac:dyDescent="0.25">
      <c r="A3890" s="10" t="str">
        <f t="shared" si="60"/>
        <v>2016Northern Coast1-in-2September PeakCAISO13</v>
      </c>
      <c r="B3890" s="10" t="s">
        <v>57</v>
      </c>
      <c r="C3890" s="10" t="s">
        <v>12</v>
      </c>
      <c r="D3890" s="10" t="s">
        <v>7</v>
      </c>
      <c r="E3890" s="10" t="s">
        <v>9</v>
      </c>
      <c r="F3890">
        <v>13</v>
      </c>
      <c r="G3890">
        <v>0.59051227569580078</v>
      </c>
      <c r="H3890">
        <v>0.59051227569580078</v>
      </c>
      <c r="I3890">
        <v>79.364151000976563</v>
      </c>
      <c r="J3890">
        <v>0</v>
      </c>
      <c r="K3890">
        <v>9027</v>
      </c>
      <c r="L3890">
        <v>8591.6967126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 t="s">
        <v>39</v>
      </c>
      <c r="Z3890" s="3"/>
    </row>
    <row r="3891" spans="1:26" hidden="1" x14ac:dyDescent="0.25">
      <c r="A3891" s="10" t="str">
        <f t="shared" si="60"/>
        <v>2016Northern Coast1-in-10September PeakCAISO13</v>
      </c>
      <c r="B3891" s="10" t="s">
        <v>57</v>
      </c>
      <c r="C3891" s="10" t="s">
        <v>12</v>
      </c>
      <c r="D3891" s="10" t="s">
        <v>7</v>
      </c>
      <c r="E3891" s="10" t="s">
        <v>1</v>
      </c>
      <c r="F3891">
        <v>13</v>
      </c>
      <c r="G3891">
        <v>0.68948537111282349</v>
      </c>
      <c r="H3891">
        <v>0.68948537111282349</v>
      </c>
      <c r="I3891">
        <v>86.842453002929687</v>
      </c>
      <c r="J3891">
        <v>0</v>
      </c>
      <c r="K3891">
        <v>9027</v>
      </c>
      <c r="L3891">
        <v>8591.6967126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 t="s">
        <v>39</v>
      </c>
      <c r="Z3891" s="3"/>
    </row>
    <row r="3892" spans="1:26" hidden="1" x14ac:dyDescent="0.25">
      <c r="A3892" s="10" t="str">
        <f t="shared" si="60"/>
        <v>2016Northern Coast1-in-10September PeakPGE13</v>
      </c>
      <c r="B3892" s="10" t="s">
        <v>57</v>
      </c>
      <c r="C3892" s="10" t="s">
        <v>12</v>
      </c>
      <c r="D3892" s="10" t="s">
        <v>7</v>
      </c>
      <c r="E3892" s="10" t="s">
        <v>1</v>
      </c>
      <c r="F3892">
        <v>13</v>
      </c>
      <c r="G3892">
        <v>0.858043372631073</v>
      </c>
      <c r="H3892">
        <v>0.858043372631073</v>
      </c>
      <c r="I3892">
        <v>91.445762634277344</v>
      </c>
      <c r="J3892">
        <v>0</v>
      </c>
      <c r="K3892">
        <v>9027</v>
      </c>
      <c r="L3892">
        <v>8591.6967126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 t="s">
        <v>38</v>
      </c>
      <c r="Z3892" s="3"/>
    </row>
    <row r="3893" spans="1:26" hidden="1" x14ac:dyDescent="0.25">
      <c r="A3893" s="10" t="str">
        <f t="shared" si="60"/>
        <v>2016Northern Coast1-in-2September PeakPGE13</v>
      </c>
      <c r="B3893" s="10" t="s">
        <v>57</v>
      </c>
      <c r="C3893" s="10" t="s">
        <v>12</v>
      </c>
      <c r="D3893" s="10" t="s">
        <v>7</v>
      </c>
      <c r="E3893" s="10" t="s">
        <v>9</v>
      </c>
      <c r="F3893">
        <v>13</v>
      </c>
      <c r="G3893">
        <v>0.71570980548858643</v>
      </c>
      <c r="H3893">
        <v>0.71570980548858643</v>
      </c>
      <c r="I3893">
        <v>88.510848999023438</v>
      </c>
      <c r="J3893">
        <v>0</v>
      </c>
      <c r="K3893">
        <v>9027</v>
      </c>
      <c r="L3893">
        <v>8591.6967126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 t="s">
        <v>38</v>
      </c>
      <c r="Z3893" s="3"/>
    </row>
    <row r="3894" spans="1:26" hidden="1" x14ac:dyDescent="0.25">
      <c r="A3894" s="10" t="str">
        <f t="shared" si="60"/>
        <v>2016Northern Coast1-in-2September PeakCAISO14</v>
      </c>
      <c r="B3894" s="10" t="s">
        <v>57</v>
      </c>
      <c r="C3894" s="10" t="s">
        <v>12</v>
      </c>
      <c r="D3894" s="10" t="s">
        <v>7</v>
      </c>
      <c r="E3894" s="10" t="s">
        <v>9</v>
      </c>
      <c r="F3894">
        <v>14</v>
      </c>
      <c r="G3894">
        <v>0.75616931915283203</v>
      </c>
      <c r="H3894">
        <v>0.70877033472061157</v>
      </c>
      <c r="I3894">
        <v>83.364151000976563</v>
      </c>
      <c r="J3894">
        <v>0.10273714363574982</v>
      </c>
      <c r="K3894">
        <v>9027</v>
      </c>
      <c r="L3894">
        <v>8591.6967126</v>
      </c>
      <c r="M3894">
        <v>4.7398984432220459E-2</v>
      </c>
      <c r="N3894">
        <v>-8.4268942475318909E-2</v>
      </c>
      <c r="O3894">
        <v>-6.476373877376318E-3</v>
      </c>
      <c r="P3894">
        <v>4.7398984432220459E-2</v>
      </c>
      <c r="Q3894">
        <v>0.10127434134483337</v>
      </c>
      <c r="R3894">
        <v>0.17906691133975983</v>
      </c>
      <c r="S3894" t="s">
        <v>39</v>
      </c>
      <c r="Z3894" s="3"/>
    </row>
    <row r="3895" spans="1:26" hidden="1" x14ac:dyDescent="0.25">
      <c r="A3895" s="10" t="str">
        <f t="shared" si="60"/>
        <v>2016Northern Coast1-in-10September PeakCAISO14</v>
      </c>
      <c r="B3895" s="10" t="s">
        <v>57</v>
      </c>
      <c r="C3895" s="10" t="s">
        <v>12</v>
      </c>
      <c r="D3895" s="10" t="s">
        <v>7</v>
      </c>
      <c r="E3895" s="10" t="s">
        <v>1</v>
      </c>
      <c r="F3895">
        <v>14</v>
      </c>
      <c r="G3895">
        <v>0.8829074501991272</v>
      </c>
      <c r="H3895">
        <v>0.74423468112945557</v>
      </c>
      <c r="I3895">
        <v>90.698600769042969</v>
      </c>
      <c r="J3895">
        <v>0.10273714363574982</v>
      </c>
      <c r="K3895">
        <v>9027</v>
      </c>
      <c r="L3895">
        <v>8591.6967126</v>
      </c>
      <c r="M3895">
        <v>0.13867279887199402</v>
      </c>
      <c r="N3895">
        <v>7.0048756897449493E-3</v>
      </c>
      <c r="O3895">
        <v>8.4797441959381104E-2</v>
      </c>
      <c r="P3895">
        <v>0.13867279887199402</v>
      </c>
      <c r="Q3895">
        <v>0.19254815578460693</v>
      </c>
      <c r="R3895">
        <v>0.27034071087837219</v>
      </c>
      <c r="S3895" t="s">
        <v>39</v>
      </c>
      <c r="Z3895" s="3"/>
    </row>
    <row r="3896" spans="1:26" hidden="1" x14ac:dyDescent="0.25">
      <c r="A3896" s="10" t="str">
        <f t="shared" si="60"/>
        <v>2016Northern Coast1-in-10September PeakPGE14</v>
      </c>
      <c r="B3896" s="10" t="s">
        <v>57</v>
      </c>
      <c r="C3896" s="10" t="s">
        <v>12</v>
      </c>
      <c r="D3896" s="10" t="s">
        <v>7</v>
      </c>
      <c r="E3896" s="10" t="s">
        <v>1</v>
      </c>
      <c r="F3896">
        <v>14</v>
      </c>
      <c r="G3896">
        <v>1.0987511873245239</v>
      </c>
      <c r="H3896">
        <v>0.86893689632415771</v>
      </c>
      <c r="I3896">
        <v>94.937751770019531</v>
      </c>
      <c r="J3896">
        <v>0.10273714363574982</v>
      </c>
      <c r="K3896">
        <v>9027</v>
      </c>
      <c r="L3896">
        <v>8591.6967126</v>
      </c>
      <c r="M3896">
        <v>0.2298143208026886</v>
      </c>
      <c r="N3896">
        <v>9.8146393895149231E-2</v>
      </c>
      <c r="O3896">
        <v>0.17593896389007568</v>
      </c>
      <c r="P3896">
        <v>0.2298143208026886</v>
      </c>
      <c r="Q3896">
        <v>0.28368967771530151</v>
      </c>
      <c r="R3896">
        <v>0.36148223280906677</v>
      </c>
      <c r="S3896" t="s">
        <v>38</v>
      </c>
      <c r="Z3896" s="3"/>
    </row>
    <row r="3897" spans="1:26" hidden="1" x14ac:dyDescent="0.25">
      <c r="A3897" s="10" t="str">
        <f t="shared" si="60"/>
        <v>2016Northern Coast1-in-2September PeakPGE14</v>
      </c>
      <c r="B3897" s="10" t="s">
        <v>57</v>
      </c>
      <c r="C3897" s="10" t="s">
        <v>12</v>
      </c>
      <c r="D3897" s="10" t="s">
        <v>7</v>
      </c>
      <c r="E3897" s="10" t="s">
        <v>9</v>
      </c>
      <c r="F3897">
        <v>14</v>
      </c>
      <c r="G3897">
        <v>0.91648870706558228</v>
      </c>
      <c r="H3897">
        <v>0.7547600269317627</v>
      </c>
      <c r="I3897">
        <v>92.345291137695313</v>
      </c>
      <c r="J3897">
        <v>0.10273714363574982</v>
      </c>
      <c r="K3897">
        <v>9027</v>
      </c>
      <c r="L3897">
        <v>8591.6967126</v>
      </c>
      <c r="M3897">
        <v>0.16172868013381958</v>
      </c>
      <c r="N3897">
        <v>3.0060756951570511E-2</v>
      </c>
      <c r="O3897">
        <v>0.10785332322120667</v>
      </c>
      <c r="P3897">
        <v>0.16172868013381958</v>
      </c>
      <c r="Q3897">
        <v>0.2156040370464325</v>
      </c>
      <c r="R3897">
        <v>0.29339659214019775</v>
      </c>
      <c r="S3897" t="s">
        <v>38</v>
      </c>
      <c r="Z3897" s="3"/>
    </row>
    <row r="3898" spans="1:26" hidden="1" x14ac:dyDescent="0.25">
      <c r="A3898" s="10" t="str">
        <f t="shared" si="60"/>
        <v>2016Northern Coast1-in-2September PeakCAISO15</v>
      </c>
      <c r="B3898" s="10" t="s">
        <v>57</v>
      </c>
      <c r="C3898" s="10" t="s">
        <v>12</v>
      </c>
      <c r="D3898" s="10" t="s">
        <v>7</v>
      </c>
      <c r="E3898" s="10" t="s">
        <v>9</v>
      </c>
      <c r="F3898">
        <v>15</v>
      </c>
      <c r="G3898">
        <v>0.97168493270874023</v>
      </c>
      <c r="H3898">
        <v>0.85300910472869873</v>
      </c>
      <c r="I3898">
        <v>86.410377502441406</v>
      </c>
      <c r="J3898">
        <v>0.1230589896440506</v>
      </c>
      <c r="K3898">
        <v>9027</v>
      </c>
      <c r="L3898">
        <v>8591.6967126</v>
      </c>
      <c r="M3898">
        <v>0.1186758279800415</v>
      </c>
      <c r="N3898">
        <v>-3.9036571979522705E-2</v>
      </c>
      <c r="O3898">
        <v>5.4143693298101425E-2</v>
      </c>
      <c r="P3898">
        <v>0.1186758279800415</v>
      </c>
      <c r="Q3898">
        <v>0.18320795893669128</v>
      </c>
      <c r="R3898">
        <v>0.27638822793960571</v>
      </c>
      <c r="S3898" t="s">
        <v>39</v>
      </c>
      <c r="Z3898" s="3"/>
    </row>
    <row r="3899" spans="1:26" hidden="1" x14ac:dyDescent="0.25">
      <c r="A3899" s="10" t="str">
        <f t="shared" si="60"/>
        <v>2016Northern Coast1-in-10September PeakCAISO15</v>
      </c>
      <c r="B3899" s="10" t="s">
        <v>57</v>
      </c>
      <c r="C3899" s="10" t="s">
        <v>12</v>
      </c>
      <c r="D3899" s="10" t="s">
        <v>7</v>
      </c>
      <c r="E3899" s="10" t="s">
        <v>1</v>
      </c>
      <c r="F3899">
        <v>15</v>
      </c>
      <c r="G3899">
        <v>1.1345446109771729</v>
      </c>
      <c r="H3899">
        <v>0.9132084846496582</v>
      </c>
      <c r="I3899">
        <v>92.793891906738281</v>
      </c>
      <c r="J3899">
        <v>0.1230589896440506</v>
      </c>
      <c r="K3899">
        <v>9027</v>
      </c>
      <c r="L3899">
        <v>8591.6967126</v>
      </c>
      <c r="M3899">
        <v>0.22133612632751465</v>
      </c>
      <c r="N3899">
        <v>6.3623726367950439E-2</v>
      </c>
      <c r="O3899">
        <v>0.15680399537086487</v>
      </c>
      <c r="P3899">
        <v>0.22133612632751465</v>
      </c>
      <c r="Q3899">
        <v>0.28586825728416443</v>
      </c>
      <c r="R3899">
        <v>0.37904852628707886</v>
      </c>
      <c r="S3899" t="s">
        <v>39</v>
      </c>
      <c r="Z3899" s="3"/>
    </row>
    <row r="3900" spans="1:26" hidden="1" x14ac:dyDescent="0.25">
      <c r="A3900" s="10" t="str">
        <f t="shared" si="60"/>
        <v>2016Northern Coast1-in-10September PeakPGE15</v>
      </c>
      <c r="B3900" s="10" t="s">
        <v>57</v>
      </c>
      <c r="C3900" s="10" t="s">
        <v>12</v>
      </c>
      <c r="D3900" s="10" t="s">
        <v>7</v>
      </c>
      <c r="E3900" s="10" t="s">
        <v>1</v>
      </c>
      <c r="F3900">
        <v>15</v>
      </c>
      <c r="G3900">
        <v>1.4119060039520264</v>
      </c>
      <c r="H3900">
        <v>1.066598653793335</v>
      </c>
      <c r="I3900">
        <v>97.666053771972656</v>
      </c>
      <c r="J3900">
        <v>0.1230589896440506</v>
      </c>
      <c r="K3900">
        <v>9027</v>
      </c>
      <c r="L3900">
        <v>8591.6967126</v>
      </c>
      <c r="M3900">
        <v>0.34530735015869141</v>
      </c>
      <c r="N3900">
        <v>0.1875949501991272</v>
      </c>
      <c r="O3900">
        <v>0.28077521920204163</v>
      </c>
      <c r="P3900">
        <v>0.34530735015869141</v>
      </c>
      <c r="Q3900">
        <v>0.40983948111534119</v>
      </c>
      <c r="R3900">
        <v>0.50301975011825562</v>
      </c>
      <c r="S3900" t="s">
        <v>38</v>
      </c>
      <c r="Z3900" s="3"/>
    </row>
    <row r="3901" spans="1:26" hidden="1" x14ac:dyDescent="0.25">
      <c r="A3901" s="10" t="str">
        <f t="shared" si="60"/>
        <v>2016Northern Coast1-in-2September PeakPGE15</v>
      </c>
      <c r="B3901" s="10" t="s">
        <v>57</v>
      </c>
      <c r="C3901" s="10" t="s">
        <v>12</v>
      </c>
      <c r="D3901" s="10" t="s">
        <v>7</v>
      </c>
      <c r="E3901" s="10" t="s">
        <v>9</v>
      </c>
      <c r="F3901">
        <v>15</v>
      </c>
      <c r="G3901">
        <v>1.1776968240737915</v>
      </c>
      <c r="H3901">
        <v>0.93001455068588257</v>
      </c>
      <c r="I3901">
        <v>94.2122802734375</v>
      </c>
      <c r="J3901">
        <v>0.1230589896440506</v>
      </c>
      <c r="K3901">
        <v>9027</v>
      </c>
      <c r="L3901">
        <v>8591.6967126</v>
      </c>
      <c r="M3901">
        <v>0.24768227338790894</v>
      </c>
      <c r="N3901">
        <v>8.9969873428344727E-2</v>
      </c>
      <c r="O3901">
        <v>0.18315014243125916</v>
      </c>
      <c r="P3901">
        <v>0.24768227338790894</v>
      </c>
      <c r="Q3901">
        <v>0.31221440434455872</v>
      </c>
      <c r="R3901">
        <v>0.40539467334747314</v>
      </c>
      <c r="S3901" t="s">
        <v>38</v>
      </c>
      <c r="Z3901" s="3"/>
    </row>
    <row r="3902" spans="1:26" hidden="1" x14ac:dyDescent="0.25">
      <c r="A3902" s="10" t="str">
        <f t="shared" si="60"/>
        <v>2016Northern Coast1-in-2September PeakCAISO16</v>
      </c>
      <c r="B3902" s="10" t="s">
        <v>57</v>
      </c>
      <c r="C3902" s="10" t="s">
        <v>12</v>
      </c>
      <c r="D3902" s="10" t="s">
        <v>7</v>
      </c>
      <c r="E3902" s="10" t="s">
        <v>9</v>
      </c>
      <c r="F3902">
        <v>16</v>
      </c>
      <c r="G3902">
        <v>1.2226637601852417</v>
      </c>
      <c r="H3902">
        <v>1.0280935764312744</v>
      </c>
      <c r="I3902">
        <v>87.342453002929688</v>
      </c>
      <c r="J3902">
        <v>0.15615223348140717</v>
      </c>
      <c r="K3902">
        <v>9027</v>
      </c>
      <c r="L3902">
        <v>8591.6967126</v>
      </c>
      <c r="M3902">
        <v>0.19457021355628967</v>
      </c>
      <c r="N3902">
        <v>-5.5544888600707054E-3</v>
      </c>
      <c r="O3902">
        <v>0.1126839816570282</v>
      </c>
      <c r="P3902">
        <v>0.19457021355628967</v>
      </c>
      <c r="Q3902">
        <v>0.27645644545555115</v>
      </c>
      <c r="R3902">
        <v>0.39469492435455322</v>
      </c>
      <c r="S3902" t="s">
        <v>39</v>
      </c>
      <c r="Z3902" s="3"/>
    </row>
    <row r="3903" spans="1:26" hidden="1" x14ac:dyDescent="0.25">
      <c r="A3903" s="10" t="str">
        <f t="shared" si="60"/>
        <v>2016Northern Coast1-in-10September PeakCAISO16</v>
      </c>
      <c r="B3903" s="10" t="s">
        <v>57</v>
      </c>
      <c r="C3903" s="10" t="s">
        <v>12</v>
      </c>
      <c r="D3903" s="10" t="s">
        <v>7</v>
      </c>
      <c r="E3903" s="10" t="s">
        <v>1</v>
      </c>
      <c r="F3903">
        <v>16</v>
      </c>
      <c r="G3903">
        <v>1.427588939666748</v>
      </c>
      <c r="H3903">
        <v>1.0801393985748291</v>
      </c>
      <c r="I3903">
        <v>93.171730041503906</v>
      </c>
      <c r="J3903">
        <v>0.15615223348140717</v>
      </c>
      <c r="K3903">
        <v>9027</v>
      </c>
      <c r="L3903">
        <v>8591.6967126</v>
      </c>
      <c r="M3903">
        <v>0.34744957089424133</v>
      </c>
      <c r="N3903">
        <v>0.14732487499713898</v>
      </c>
      <c r="O3903">
        <v>0.26556333899497986</v>
      </c>
      <c r="P3903">
        <v>0.34744957089424133</v>
      </c>
      <c r="Q3903">
        <v>0.42933580279350281</v>
      </c>
      <c r="R3903">
        <v>0.54757428169250488</v>
      </c>
      <c r="S3903" t="s">
        <v>39</v>
      </c>
      <c r="Z3903" s="3"/>
    </row>
    <row r="3904" spans="1:26" hidden="1" x14ac:dyDescent="0.25">
      <c r="A3904" s="10" t="str">
        <f t="shared" si="60"/>
        <v>2016Northern Coast1-in-10September PeakPGE16</v>
      </c>
      <c r="B3904" s="10" t="s">
        <v>57</v>
      </c>
      <c r="C3904" s="10" t="s">
        <v>12</v>
      </c>
      <c r="D3904" s="10" t="s">
        <v>7</v>
      </c>
      <c r="E3904" s="10" t="s">
        <v>1</v>
      </c>
      <c r="F3904">
        <v>16</v>
      </c>
      <c r="G3904">
        <v>1.7765905857086182</v>
      </c>
      <c r="H3904">
        <v>1.2731629610061646</v>
      </c>
      <c r="I3904">
        <v>98.239151000976562</v>
      </c>
      <c r="J3904">
        <v>0.15615223348140717</v>
      </c>
      <c r="K3904">
        <v>9027</v>
      </c>
      <c r="L3904">
        <v>8591.6967126</v>
      </c>
      <c r="M3904">
        <v>0.50342762470245361</v>
      </c>
      <c r="N3904">
        <v>0.30330291390419006</v>
      </c>
      <c r="O3904">
        <v>0.42154139280319214</v>
      </c>
      <c r="P3904">
        <v>0.50342762470245361</v>
      </c>
      <c r="Q3904">
        <v>0.58531385660171509</v>
      </c>
      <c r="R3904">
        <v>0.70355230569839478</v>
      </c>
      <c r="S3904" t="s">
        <v>38</v>
      </c>
      <c r="Z3904" s="3"/>
    </row>
    <row r="3905" spans="1:26" hidden="1" x14ac:dyDescent="0.25">
      <c r="A3905" s="10" t="str">
        <f t="shared" si="60"/>
        <v>2016Northern Coast1-in-2September PeakPGE16</v>
      </c>
      <c r="B3905" s="10" t="s">
        <v>57</v>
      </c>
      <c r="C3905" s="10" t="s">
        <v>12</v>
      </c>
      <c r="D3905" s="10" t="s">
        <v>7</v>
      </c>
      <c r="E3905" s="10" t="s">
        <v>9</v>
      </c>
      <c r="F3905">
        <v>16</v>
      </c>
      <c r="G3905">
        <v>1.4818869829177856</v>
      </c>
      <c r="H3905">
        <v>1.100501537322998</v>
      </c>
      <c r="I3905">
        <v>94.377838134765625</v>
      </c>
      <c r="J3905">
        <v>0.15615223348140717</v>
      </c>
      <c r="K3905">
        <v>9027</v>
      </c>
      <c r="L3905">
        <v>8591.6967126</v>
      </c>
      <c r="M3905">
        <v>0.38138547539710999</v>
      </c>
      <c r="N3905">
        <v>0.18126077950000763</v>
      </c>
      <c r="O3905">
        <v>0.29949924349784851</v>
      </c>
      <c r="P3905">
        <v>0.38138547539710999</v>
      </c>
      <c r="Q3905">
        <v>0.46327170729637146</v>
      </c>
      <c r="R3905">
        <v>0.58151018619537354</v>
      </c>
      <c r="S3905" t="s">
        <v>38</v>
      </c>
      <c r="Z3905" s="3"/>
    </row>
    <row r="3906" spans="1:26" hidden="1" x14ac:dyDescent="0.25">
      <c r="A3906" s="10" t="str">
        <f t="shared" ref="A3906:A3969" si="61">CONCATENATE(B3906,C3906,E3906,D3906,S3906,F3906)</f>
        <v>2016Northern Coast1-in-10September PeakCAISO17</v>
      </c>
      <c r="B3906" s="10" t="s">
        <v>57</v>
      </c>
      <c r="C3906" s="10" t="s">
        <v>12</v>
      </c>
      <c r="D3906" s="10" t="s">
        <v>7</v>
      </c>
      <c r="E3906" s="10" t="s">
        <v>1</v>
      </c>
      <c r="F3906">
        <v>17</v>
      </c>
      <c r="G3906">
        <v>1.692629337310791</v>
      </c>
      <c r="H3906">
        <v>1.3003041744232178</v>
      </c>
      <c r="I3906">
        <v>92.378341674804687</v>
      </c>
      <c r="J3906">
        <v>0.16046801209449768</v>
      </c>
      <c r="K3906">
        <v>9027</v>
      </c>
      <c r="L3906">
        <v>8591.6967126</v>
      </c>
      <c r="M3906">
        <v>0.39232519268989563</v>
      </c>
      <c r="N3906">
        <v>0.18666939437389374</v>
      </c>
      <c r="O3906">
        <v>0.30817577242851257</v>
      </c>
      <c r="P3906">
        <v>0.39232519268989563</v>
      </c>
      <c r="Q3906">
        <v>0.47647461295127869</v>
      </c>
      <c r="R3906">
        <v>0.59798097610473633</v>
      </c>
      <c r="S3906" t="s">
        <v>39</v>
      </c>
      <c r="Z3906" s="3"/>
    </row>
    <row r="3907" spans="1:26" hidden="1" x14ac:dyDescent="0.25">
      <c r="A3907" s="10" t="str">
        <f t="shared" si="61"/>
        <v>2016Northern Coast1-in-2September PeakCAISO17</v>
      </c>
      <c r="B3907" s="10" t="s">
        <v>57</v>
      </c>
      <c r="C3907" s="10" t="s">
        <v>12</v>
      </c>
      <c r="D3907" s="10" t="s">
        <v>7</v>
      </c>
      <c r="E3907" s="10" t="s">
        <v>9</v>
      </c>
      <c r="F3907">
        <v>17</v>
      </c>
      <c r="G3907">
        <v>1.4496586322784424</v>
      </c>
      <c r="H3907">
        <v>1.1799647808074951</v>
      </c>
      <c r="I3907">
        <v>86.739151000976563</v>
      </c>
      <c r="J3907">
        <v>0.16046801209449768</v>
      </c>
      <c r="K3907">
        <v>9027</v>
      </c>
      <c r="L3907">
        <v>8591.6967126</v>
      </c>
      <c r="M3907">
        <v>0.26969385147094727</v>
      </c>
      <c r="N3907">
        <v>6.4038045704364777E-2</v>
      </c>
      <c r="O3907">
        <v>0.18554443120956421</v>
      </c>
      <c r="P3907">
        <v>0.26969385147094727</v>
      </c>
      <c r="Q3907">
        <v>0.35384327173233032</v>
      </c>
      <c r="R3907">
        <v>0.47534966468811035</v>
      </c>
      <c r="S3907" t="s">
        <v>39</v>
      </c>
      <c r="Z3907" s="3"/>
    </row>
    <row r="3908" spans="1:26" hidden="1" x14ac:dyDescent="0.25">
      <c r="A3908" s="10" t="str">
        <f t="shared" si="61"/>
        <v>2016Northern Coast1-in-10September PeakPGE17</v>
      </c>
      <c r="B3908" s="10" t="s">
        <v>57</v>
      </c>
      <c r="C3908" s="10" t="s">
        <v>12</v>
      </c>
      <c r="D3908" s="10" t="s">
        <v>7</v>
      </c>
      <c r="E3908" s="10" t="s">
        <v>1</v>
      </c>
      <c r="F3908">
        <v>17</v>
      </c>
      <c r="G3908">
        <v>2.1064252853393555</v>
      </c>
      <c r="H3908">
        <v>1.5618842840194702</v>
      </c>
      <c r="I3908">
        <v>97.809410095214844</v>
      </c>
      <c r="J3908">
        <v>0.16046801209449768</v>
      </c>
      <c r="K3908">
        <v>9027</v>
      </c>
      <c r="L3908">
        <v>8591.6967126</v>
      </c>
      <c r="M3908">
        <v>0.54454100131988525</v>
      </c>
      <c r="N3908">
        <v>0.33888518810272217</v>
      </c>
      <c r="O3908">
        <v>0.4603915810585022</v>
      </c>
      <c r="P3908">
        <v>0.54454100131988525</v>
      </c>
      <c r="Q3908">
        <v>0.62869042158126831</v>
      </c>
      <c r="R3908">
        <v>0.75019681453704834</v>
      </c>
      <c r="S3908" t="s">
        <v>38</v>
      </c>
      <c r="Z3908" s="3"/>
    </row>
    <row r="3909" spans="1:26" hidden="1" x14ac:dyDescent="0.25">
      <c r="A3909" s="10" t="str">
        <f t="shared" si="61"/>
        <v>2016Northern Coast1-in-2September PeakPGE17</v>
      </c>
      <c r="B3909" s="10" t="s">
        <v>57</v>
      </c>
      <c r="C3909" s="10" t="s">
        <v>12</v>
      </c>
      <c r="D3909" s="10" t="s">
        <v>7</v>
      </c>
      <c r="E3909" s="10" t="s">
        <v>9</v>
      </c>
      <c r="F3909">
        <v>17</v>
      </c>
      <c r="G3909">
        <v>1.7570081949234009</v>
      </c>
      <c r="H3909">
        <v>1.3539549112319946</v>
      </c>
      <c r="I3909">
        <v>92.26885986328125</v>
      </c>
      <c r="J3909">
        <v>0.16046801209449768</v>
      </c>
      <c r="K3909">
        <v>9027</v>
      </c>
      <c r="L3909">
        <v>8591.6967126</v>
      </c>
      <c r="M3909">
        <v>0.40305331349372864</v>
      </c>
      <c r="N3909">
        <v>0.19739751517772675</v>
      </c>
      <c r="O3909">
        <v>0.31890389323234558</v>
      </c>
      <c r="P3909">
        <v>0.40305331349372864</v>
      </c>
      <c r="Q3909">
        <v>0.48720273375511169</v>
      </c>
      <c r="R3909">
        <v>0.60870909690856934</v>
      </c>
      <c r="S3909" t="s">
        <v>38</v>
      </c>
      <c r="Z3909" s="3"/>
    </row>
    <row r="3910" spans="1:26" hidden="1" x14ac:dyDescent="0.25">
      <c r="A3910" s="10" t="str">
        <f t="shared" si="61"/>
        <v>2016Northern Coast1-in-10September PeakCAISO18</v>
      </c>
      <c r="B3910" s="10" t="s">
        <v>57</v>
      </c>
      <c r="C3910" s="10" t="s">
        <v>12</v>
      </c>
      <c r="D3910" s="10" t="s">
        <v>7</v>
      </c>
      <c r="E3910" s="10" t="s">
        <v>1</v>
      </c>
      <c r="F3910">
        <v>18</v>
      </c>
      <c r="G3910">
        <v>1.8525261878967285</v>
      </c>
      <c r="H3910">
        <v>1.4941756725311279</v>
      </c>
      <c r="I3910">
        <v>89.397193908691406</v>
      </c>
      <c r="J3910">
        <v>0.13599415123462677</v>
      </c>
      <c r="K3910">
        <v>9027</v>
      </c>
      <c r="L3910">
        <v>8591.6967126</v>
      </c>
      <c r="M3910">
        <v>0.35835054516792297</v>
      </c>
      <c r="N3910">
        <v>0.18406043946743011</v>
      </c>
      <c r="O3910">
        <v>0.28703522682189941</v>
      </c>
      <c r="P3910">
        <v>0.35835054516792297</v>
      </c>
      <c r="Q3910">
        <v>0.42966586351394653</v>
      </c>
      <c r="R3910">
        <v>0.53264063596725464</v>
      </c>
      <c r="S3910" t="s">
        <v>39</v>
      </c>
      <c r="Z3910" s="3"/>
    </row>
    <row r="3911" spans="1:26" hidden="1" x14ac:dyDescent="0.25">
      <c r="A3911" s="10" t="str">
        <f t="shared" si="61"/>
        <v>2016Northern Coast1-in-2September PeakCAISO18</v>
      </c>
      <c r="B3911" s="10" t="s">
        <v>57</v>
      </c>
      <c r="C3911" s="10" t="s">
        <v>12</v>
      </c>
      <c r="D3911" s="10" t="s">
        <v>7</v>
      </c>
      <c r="E3911" s="10" t="s">
        <v>9</v>
      </c>
      <c r="F3911">
        <v>18</v>
      </c>
      <c r="G3911">
        <v>1.5866029262542725</v>
      </c>
      <c r="H3911">
        <v>1.3604509830474854</v>
      </c>
      <c r="I3911">
        <v>84.192924499511719</v>
      </c>
      <c r="J3911">
        <v>0.13599415123462677</v>
      </c>
      <c r="K3911">
        <v>9027</v>
      </c>
      <c r="L3911">
        <v>8591.6967126</v>
      </c>
      <c r="M3911">
        <v>0.22615194320678711</v>
      </c>
      <c r="N3911">
        <v>5.186183750629425E-2</v>
      </c>
      <c r="O3911">
        <v>0.15483660995960236</v>
      </c>
      <c r="P3911">
        <v>0.22615194320678711</v>
      </c>
      <c r="Q3911">
        <v>0.29746726155281067</v>
      </c>
      <c r="R3911">
        <v>0.40044203400611877</v>
      </c>
      <c r="S3911" t="s">
        <v>39</v>
      </c>
      <c r="Z3911" s="3"/>
    </row>
    <row r="3912" spans="1:26" hidden="1" x14ac:dyDescent="0.25">
      <c r="A3912" s="10" t="str">
        <f t="shared" si="61"/>
        <v>2016Northern Coast1-in-2September PeakPGE18</v>
      </c>
      <c r="B3912" s="10" t="s">
        <v>57</v>
      </c>
      <c r="C3912" s="10" t="s">
        <v>12</v>
      </c>
      <c r="D3912" s="10" t="s">
        <v>7</v>
      </c>
      <c r="E3912" s="10" t="s">
        <v>9</v>
      </c>
      <c r="F3912">
        <v>18</v>
      </c>
      <c r="G3912">
        <v>1.9229867458343506</v>
      </c>
      <c r="H3912">
        <v>1.5716922283172607</v>
      </c>
      <c r="I3912">
        <v>88.627334594726563</v>
      </c>
      <c r="J3912">
        <v>0.13599415123462677</v>
      </c>
      <c r="K3912">
        <v>9027</v>
      </c>
      <c r="L3912">
        <v>8591.6967126</v>
      </c>
      <c r="M3912">
        <v>0.35129451751708984</v>
      </c>
      <c r="N3912">
        <v>0.17700441181659698</v>
      </c>
      <c r="O3912">
        <v>0.27997919917106628</v>
      </c>
      <c r="P3912">
        <v>0.35129451751708984</v>
      </c>
      <c r="Q3912">
        <v>0.4226098358631134</v>
      </c>
      <c r="R3912">
        <v>0.5255846381187439</v>
      </c>
      <c r="S3912" t="s">
        <v>38</v>
      </c>
      <c r="Z3912" s="3"/>
    </row>
    <row r="3913" spans="1:26" hidden="1" x14ac:dyDescent="0.25">
      <c r="A3913" s="10" t="str">
        <f t="shared" si="61"/>
        <v>2016Northern Coast1-in-10September PeakPGE18</v>
      </c>
      <c r="B3913" s="10" t="s">
        <v>57</v>
      </c>
      <c r="C3913" s="10" t="s">
        <v>12</v>
      </c>
      <c r="D3913" s="10" t="s">
        <v>7</v>
      </c>
      <c r="E3913" s="10" t="s">
        <v>1</v>
      </c>
      <c r="F3913">
        <v>18</v>
      </c>
      <c r="G3913">
        <v>2.3054120540618896</v>
      </c>
      <c r="H3913">
        <v>1.808185338973999</v>
      </c>
      <c r="I3913">
        <v>93.855636596679688</v>
      </c>
      <c r="J3913">
        <v>0.13599415123462677</v>
      </c>
      <c r="K3913">
        <v>9027</v>
      </c>
      <c r="L3913">
        <v>8591.6967126</v>
      </c>
      <c r="M3913">
        <v>0.49722674489021301</v>
      </c>
      <c r="N3913">
        <v>0.32293665409088135</v>
      </c>
      <c r="O3913">
        <v>0.42591142654418945</v>
      </c>
      <c r="P3913">
        <v>0.49722674489021301</v>
      </c>
      <c r="Q3913">
        <v>0.56854206323623657</v>
      </c>
      <c r="R3913">
        <v>0.67151683568954468</v>
      </c>
      <c r="S3913" t="s">
        <v>38</v>
      </c>
      <c r="Z3913" s="3"/>
    </row>
    <row r="3914" spans="1:26" hidden="1" x14ac:dyDescent="0.25">
      <c r="A3914" s="10" t="str">
        <f t="shared" si="61"/>
        <v>2016Northern Coast1-in-10September PeakCAISO19</v>
      </c>
      <c r="B3914" s="10" t="s">
        <v>57</v>
      </c>
      <c r="C3914" s="10" t="s">
        <v>12</v>
      </c>
      <c r="D3914" s="10" t="s">
        <v>7</v>
      </c>
      <c r="E3914" s="10" t="s">
        <v>1</v>
      </c>
      <c r="F3914">
        <v>19</v>
      </c>
      <c r="G3914">
        <v>1.8630858659744263</v>
      </c>
      <c r="H3914">
        <v>2.060274600982666</v>
      </c>
      <c r="I3914">
        <v>83.829269409179688</v>
      </c>
      <c r="J3914">
        <v>0.11742977052927017</v>
      </c>
      <c r="K3914">
        <v>9027</v>
      </c>
      <c r="L3914">
        <v>8591.6967126</v>
      </c>
      <c r="M3914">
        <v>-0.19718863070011139</v>
      </c>
      <c r="N3914">
        <v>-0.34768661856651306</v>
      </c>
      <c r="O3914">
        <v>-0.25876879692077637</v>
      </c>
      <c r="P3914">
        <v>-0.19718863070011139</v>
      </c>
      <c r="Q3914">
        <v>-0.13560846447944641</v>
      </c>
      <c r="R3914">
        <v>-4.669063538312912E-2</v>
      </c>
      <c r="S3914" t="s">
        <v>39</v>
      </c>
      <c r="Z3914" s="3"/>
    </row>
    <row r="3915" spans="1:26" hidden="1" x14ac:dyDescent="0.25">
      <c r="A3915" s="10" t="str">
        <f t="shared" si="61"/>
        <v>2016Northern Coast1-in-2September PeakCAISO19</v>
      </c>
      <c r="B3915" s="10" t="s">
        <v>57</v>
      </c>
      <c r="C3915" s="10" t="s">
        <v>12</v>
      </c>
      <c r="D3915" s="10" t="s">
        <v>7</v>
      </c>
      <c r="E3915" s="10" t="s">
        <v>9</v>
      </c>
      <c r="F3915">
        <v>19</v>
      </c>
      <c r="G3915">
        <v>1.5956467390060425</v>
      </c>
      <c r="H3915">
        <v>1.7820694446563721</v>
      </c>
      <c r="I3915">
        <v>79.567924499511719</v>
      </c>
      <c r="J3915">
        <v>0.11742977052927017</v>
      </c>
      <c r="K3915">
        <v>9027</v>
      </c>
      <c r="L3915">
        <v>8591.6967126</v>
      </c>
      <c r="M3915">
        <v>-0.18642273545265198</v>
      </c>
      <c r="N3915">
        <v>-0.33692073822021484</v>
      </c>
      <c r="O3915">
        <v>-0.24800290167331696</v>
      </c>
      <c r="P3915">
        <v>-0.18642273545265198</v>
      </c>
      <c r="Q3915">
        <v>-0.1248425617814064</v>
      </c>
      <c r="R3915">
        <v>-3.5924740135669708E-2</v>
      </c>
      <c r="S3915" t="s">
        <v>39</v>
      </c>
      <c r="Z3915" s="3"/>
    </row>
    <row r="3916" spans="1:26" hidden="1" x14ac:dyDescent="0.25">
      <c r="A3916" s="10" t="str">
        <f t="shared" si="61"/>
        <v>2016Northern Coast1-in-10September PeakPGE19</v>
      </c>
      <c r="B3916" s="10" t="s">
        <v>57</v>
      </c>
      <c r="C3916" s="10" t="s">
        <v>12</v>
      </c>
      <c r="D3916" s="10" t="s">
        <v>7</v>
      </c>
      <c r="E3916" s="10" t="s">
        <v>1</v>
      </c>
      <c r="F3916">
        <v>19</v>
      </c>
      <c r="G3916">
        <v>2.3185532093048096</v>
      </c>
      <c r="H3916">
        <v>2.5406434535980225</v>
      </c>
      <c r="I3916">
        <v>87.51885986328125</v>
      </c>
      <c r="J3916">
        <v>0.11742977052927017</v>
      </c>
      <c r="K3916">
        <v>9027</v>
      </c>
      <c r="L3916">
        <v>8591.6967126</v>
      </c>
      <c r="M3916">
        <v>-0.2220902293920517</v>
      </c>
      <c r="N3916">
        <v>-0.37258821725845337</v>
      </c>
      <c r="O3916">
        <v>-0.28367039561271667</v>
      </c>
      <c r="P3916">
        <v>-0.2220902293920517</v>
      </c>
      <c r="Q3916">
        <v>-0.16051006317138672</v>
      </c>
      <c r="R3916">
        <v>-7.1592234075069427E-2</v>
      </c>
      <c r="S3916" t="s">
        <v>38</v>
      </c>
      <c r="Z3916" s="3"/>
    </row>
    <row r="3917" spans="1:26" hidden="1" x14ac:dyDescent="0.25">
      <c r="A3917" s="10" t="str">
        <f t="shared" si="61"/>
        <v>2016Northern Coast1-in-2September PeakPGE19</v>
      </c>
      <c r="B3917" s="10" t="s">
        <v>57</v>
      </c>
      <c r="C3917" s="10" t="s">
        <v>12</v>
      </c>
      <c r="D3917" s="10" t="s">
        <v>7</v>
      </c>
      <c r="E3917" s="10" t="s">
        <v>9</v>
      </c>
      <c r="F3917">
        <v>19</v>
      </c>
      <c r="G3917">
        <v>1.9339479207992554</v>
      </c>
      <c r="H3917">
        <v>2.1346898078918457</v>
      </c>
      <c r="I3917">
        <v>84.317420959472656</v>
      </c>
      <c r="J3917">
        <v>0.11742977052927017</v>
      </c>
      <c r="K3917">
        <v>9027</v>
      </c>
      <c r="L3917">
        <v>8591.6967126</v>
      </c>
      <c r="M3917">
        <v>-0.20074178278446198</v>
      </c>
      <c r="N3917">
        <v>-0.35123977065086365</v>
      </c>
      <c r="O3917">
        <v>-0.26232194900512695</v>
      </c>
      <c r="P3917">
        <v>-0.20074178278446198</v>
      </c>
      <c r="Q3917">
        <v>-0.139161616563797</v>
      </c>
      <c r="R3917">
        <v>-5.0243787467479706E-2</v>
      </c>
      <c r="S3917" t="s">
        <v>38</v>
      </c>
      <c r="Z3917" s="3"/>
    </row>
    <row r="3918" spans="1:26" hidden="1" x14ac:dyDescent="0.25">
      <c r="A3918" s="10" t="str">
        <f t="shared" si="61"/>
        <v>2016Northern Coast1-in-10September PeakCAISO20</v>
      </c>
      <c r="B3918" s="10" t="s">
        <v>57</v>
      </c>
      <c r="C3918" s="10" t="s">
        <v>12</v>
      </c>
      <c r="D3918" s="10" t="s">
        <v>7</v>
      </c>
      <c r="E3918" s="10" t="s">
        <v>1</v>
      </c>
      <c r="F3918">
        <v>20</v>
      </c>
      <c r="G3918">
        <v>1.6961618661880493</v>
      </c>
      <c r="H3918">
        <v>1.8635233640670776</v>
      </c>
      <c r="I3918">
        <v>76.350967407226563</v>
      </c>
      <c r="J3918">
        <v>7.6294809579849243E-2</v>
      </c>
      <c r="K3918">
        <v>9027</v>
      </c>
      <c r="L3918">
        <v>8591.6967126</v>
      </c>
      <c r="M3918">
        <v>-0.16736145317554474</v>
      </c>
      <c r="N3918">
        <v>-0.26514089107513428</v>
      </c>
      <c r="O3918">
        <v>-0.20737044513225555</v>
      </c>
      <c r="P3918">
        <v>-0.16736145317554474</v>
      </c>
      <c r="Q3918">
        <v>-0.12735246121883392</v>
      </c>
      <c r="R3918">
        <v>-6.9582022726535797E-2</v>
      </c>
      <c r="S3918" t="s">
        <v>39</v>
      </c>
      <c r="Z3918" s="3"/>
    </row>
    <row r="3919" spans="1:26" hidden="1" x14ac:dyDescent="0.25">
      <c r="A3919" s="10" t="str">
        <f t="shared" si="61"/>
        <v>2016Northern Coast1-in-2September PeakCAISO20</v>
      </c>
      <c r="B3919" s="10" t="s">
        <v>57</v>
      </c>
      <c r="C3919" s="10" t="s">
        <v>12</v>
      </c>
      <c r="D3919" s="10" t="s">
        <v>7</v>
      </c>
      <c r="E3919" s="10" t="s">
        <v>9</v>
      </c>
      <c r="F3919">
        <v>20</v>
      </c>
      <c r="G3919">
        <v>1.4526840448379517</v>
      </c>
      <c r="H3919">
        <v>1.5783705711364746</v>
      </c>
      <c r="I3919">
        <v>74.070762634277344</v>
      </c>
      <c r="J3919">
        <v>7.6294809579849243E-2</v>
      </c>
      <c r="K3919">
        <v>9027</v>
      </c>
      <c r="L3919">
        <v>8591.6967126</v>
      </c>
      <c r="M3919">
        <v>-0.12568652629852295</v>
      </c>
      <c r="N3919">
        <v>-0.22346594929695129</v>
      </c>
      <c r="O3919">
        <v>-0.16569551825523376</v>
      </c>
      <c r="P3919">
        <v>-0.12568652629852295</v>
      </c>
      <c r="Q3919">
        <v>-8.5677526891231537E-2</v>
      </c>
      <c r="R3919">
        <v>-2.7907097712159157E-2</v>
      </c>
      <c r="S3919" t="s">
        <v>39</v>
      </c>
      <c r="Z3919" s="3"/>
    </row>
    <row r="3920" spans="1:26" hidden="1" x14ac:dyDescent="0.25">
      <c r="A3920" s="10" t="str">
        <f t="shared" si="61"/>
        <v>2016Northern Coast1-in-2September PeakPGE20</v>
      </c>
      <c r="B3920" s="10" t="s">
        <v>57</v>
      </c>
      <c r="C3920" s="10" t="s">
        <v>12</v>
      </c>
      <c r="D3920" s="10" t="s">
        <v>7</v>
      </c>
      <c r="E3920" s="10" t="s">
        <v>9</v>
      </c>
      <c r="F3920">
        <v>20</v>
      </c>
      <c r="G3920">
        <v>1.7606750726699829</v>
      </c>
      <c r="H3920">
        <v>1.9372974634170532</v>
      </c>
      <c r="I3920">
        <v>77.570259094238281</v>
      </c>
      <c r="J3920">
        <v>7.6294809579849243E-2</v>
      </c>
      <c r="K3920">
        <v>9027</v>
      </c>
      <c r="L3920">
        <v>8591.6967126</v>
      </c>
      <c r="M3920">
        <v>-0.1766224205493927</v>
      </c>
      <c r="N3920">
        <v>-0.27440184354782104</v>
      </c>
      <c r="O3920">
        <v>-0.21663141250610352</v>
      </c>
      <c r="P3920">
        <v>-0.1766224205493927</v>
      </c>
      <c r="Q3920">
        <v>-0.13661342859268188</v>
      </c>
      <c r="R3920">
        <v>-7.8842990100383759E-2</v>
      </c>
      <c r="S3920" t="s">
        <v>38</v>
      </c>
      <c r="Z3920" s="3"/>
    </row>
    <row r="3921" spans="1:26" hidden="1" x14ac:dyDescent="0.25">
      <c r="A3921" s="10" t="str">
        <f t="shared" si="61"/>
        <v>2016Northern Coast1-in-10September PeakPGE20</v>
      </c>
      <c r="B3921" s="10" t="s">
        <v>57</v>
      </c>
      <c r="C3921" s="10" t="s">
        <v>12</v>
      </c>
      <c r="D3921" s="10" t="s">
        <v>7</v>
      </c>
      <c r="E3921" s="10" t="s">
        <v>1</v>
      </c>
      <c r="F3921">
        <v>20</v>
      </c>
      <c r="G3921">
        <v>2.1108214855194092</v>
      </c>
      <c r="H3921">
        <v>2.3454742431640625</v>
      </c>
      <c r="I3921">
        <v>81.589622497558594</v>
      </c>
      <c r="J3921">
        <v>7.6294809579849243E-2</v>
      </c>
      <c r="K3921">
        <v>9027</v>
      </c>
      <c r="L3921">
        <v>8591.6967126</v>
      </c>
      <c r="M3921">
        <v>-0.23465283215045929</v>
      </c>
      <c r="N3921">
        <v>-0.33243227005004883</v>
      </c>
      <c r="O3921">
        <v>-0.2746618390083313</v>
      </c>
      <c r="P3921">
        <v>-0.23465283215045929</v>
      </c>
      <c r="Q3921">
        <v>-0.19464384019374847</v>
      </c>
      <c r="R3921">
        <v>-0.13687340915203094</v>
      </c>
      <c r="S3921" t="s">
        <v>38</v>
      </c>
      <c r="Z3921" s="3"/>
    </row>
    <row r="3922" spans="1:26" hidden="1" x14ac:dyDescent="0.25">
      <c r="A3922" s="10" t="str">
        <f t="shared" si="61"/>
        <v>2016Northern Coast1-in-2September PeakCAISO21</v>
      </c>
      <c r="B3922" s="10" t="s">
        <v>57</v>
      </c>
      <c r="C3922" s="10" t="s">
        <v>12</v>
      </c>
      <c r="D3922" s="10" t="s">
        <v>7</v>
      </c>
      <c r="E3922" s="10" t="s">
        <v>9</v>
      </c>
      <c r="F3922">
        <v>21</v>
      </c>
      <c r="G3922">
        <v>1.2619506120681763</v>
      </c>
      <c r="H3922">
        <v>1.3074320554733276</v>
      </c>
      <c r="I3922">
        <v>69.375</v>
      </c>
      <c r="J3922">
        <v>7.6630406081676483E-2</v>
      </c>
      <c r="K3922">
        <v>9027</v>
      </c>
      <c r="L3922">
        <v>8591.6967126</v>
      </c>
      <c r="M3922">
        <v>-4.5481465756893158E-2</v>
      </c>
      <c r="N3922">
        <v>-0.14369098842144012</v>
      </c>
      <c r="O3922">
        <v>-8.5666447877883911E-2</v>
      </c>
      <c r="P3922">
        <v>-4.5481465756893158E-2</v>
      </c>
      <c r="Q3922">
        <v>-5.2964808419346809E-3</v>
      </c>
      <c r="R3922">
        <v>5.2728064358234406E-2</v>
      </c>
      <c r="S3922" t="s">
        <v>39</v>
      </c>
      <c r="Z3922" s="3"/>
    </row>
    <row r="3923" spans="1:26" hidden="1" x14ac:dyDescent="0.25">
      <c r="A3923" s="10" t="str">
        <f t="shared" si="61"/>
        <v>2016Northern Coast1-in-10September PeakCAISO21</v>
      </c>
      <c r="B3923" s="10" t="s">
        <v>57</v>
      </c>
      <c r="C3923" s="10" t="s">
        <v>12</v>
      </c>
      <c r="D3923" s="10" t="s">
        <v>7</v>
      </c>
      <c r="E3923" s="10" t="s">
        <v>1</v>
      </c>
      <c r="F3923">
        <v>21</v>
      </c>
      <c r="G3923">
        <v>1.4734604358673096</v>
      </c>
      <c r="H3923">
        <v>1.5592916011810303</v>
      </c>
      <c r="I3923">
        <v>71.00567626953125</v>
      </c>
      <c r="J3923">
        <v>7.6630406081676483E-2</v>
      </c>
      <c r="K3923">
        <v>9027</v>
      </c>
      <c r="L3923">
        <v>8591.6967126</v>
      </c>
      <c r="M3923">
        <v>-8.5831142961978912E-2</v>
      </c>
      <c r="N3923">
        <v>-0.18404066562652588</v>
      </c>
      <c r="O3923">
        <v>-0.12601612508296967</v>
      </c>
      <c r="P3923">
        <v>-8.5831142961978912E-2</v>
      </c>
      <c r="Q3923">
        <v>-4.5646157115697861E-2</v>
      </c>
      <c r="R3923">
        <v>1.2378385290503502E-2</v>
      </c>
      <c r="S3923" t="s">
        <v>39</v>
      </c>
      <c r="Z3923" s="3"/>
    </row>
    <row r="3924" spans="1:26" hidden="1" x14ac:dyDescent="0.25">
      <c r="A3924" s="10" t="str">
        <f t="shared" si="61"/>
        <v>2016Northern Coast1-in-2September PeakPGE21</v>
      </c>
      <c r="B3924" s="10" t="s">
        <v>57</v>
      </c>
      <c r="C3924" s="10" t="s">
        <v>12</v>
      </c>
      <c r="D3924" s="10" t="s">
        <v>7</v>
      </c>
      <c r="E3924" s="10" t="s">
        <v>9</v>
      </c>
      <c r="F3924">
        <v>21</v>
      </c>
      <c r="G3924">
        <v>1.5295032262802124</v>
      </c>
      <c r="H3924">
        <v>1.6226691007614136</v>
      </c>
      <c r="I3924">
        <v>72.116485595703125</v>
      </c>
      <c r="J3924">
        <v>7.6630406081676483E-2</v>
      </c>
      <c r="K3924">
        <v>9027</v>
      </c>
      <c r="L3924">
        <v>8591.6967126</v>
      </c>
      <c r="M3924">
        <v>-9.3165867030620575E-2</v>
      </c>
      <c r="N3924">
        <v>-0.19137538969516754</v>
      </c>
      <c r="O3924">
        <v>-0.13335084915161133</v>
      </c>
      <c r="P3924">
        <v>-9.3165867030620575E-2</v>
      </c>
      <c r="Q3924">
        <v>-5.2980881184339523E-2</v>
      </c>
      <c r="R3924">
        <v>5.0436612218618393E-3</v>
      </c>
      <c r="S3924" t="s">
        <v>38</v>
      </c>
      <c r="Z3924" s="3"/>
    </row>
    <row r="3925" spans="1:26" hidden="1" x14ac:dyDescent="0.25">
      <c r="A3925" s="10" t="str">
        <f t="shared" si="61"/>
        <v>2016Northern Coast1-in-10September PeakPGE21</v>
      </c>
      <c r="B3925" s="10" t="s">
        <v>57</v>
      </c>
      <c r="C3925" s="10" t="s">
        <v>12</v>
      </c>
      <c r="D3925" s="10" t="s">
        <v>7</v>
      </c>
      <c r="E3925" s="10" t="s">
        <v>1</v>
      </c>
      <c r="F3925">
        <v>21</v>
      </c>
      <c r="G3925">
        <v>1.8336763381958008</v>
      </c>
      <c r="H3925">
        <v>1.9752629995346069</v>
      </c>
      <c r="I3925">
        <v>77.589622497558594</v>
      </c>
      <c r="J3925">
        <v>7.6630406081676483E-2</v>
      </c>
      <c r="K3925">
        <v>9027</v>
      </c>
      <c r="L3925">
        <v>8591.6967126</v>
      </c>
      <c r="M3925">
        <v>-0.14158667623996735</v>
      </c>
      <c r="N3925">
        <v>-0.23979620635509491</v>
      </c>
      <c r="O3925">
        <v>-0.1817716658115387</v>
      </c>
      <c r="P3925">
        <v>-0.14158667623996735</v>
      </c>
      <c r="Q3925">
        <v>-0.10140169411897659</v>
      </c>
      <c r="R3925">
        <v>-4.3377146124839783E-2</v>
      </c>
      <c r="S3925" t="s">
        <v>38</v>
      </c>
      <c r="Z3925" s="3"/>
    </row>
    <row r="3926" spans="1:26" hidden="1" x14ac:dyDescent="0.25">
      <c r="A3926" s="10" t="str">
        <f t="shared" si="61"/>
        <v>2016Northern Coast1-in-10September PeakCAISO22</v>
      </c>
      <c r="B3926" s="10" t="s">
        <v>57</v>
      </c>
      <c r="C3926" s="10" t="s">
        <v>12</v>
      </c>
      <c r="D3926" s="10" t="s">
        <v>7</v>
      </c>
      <c r="E3926" s="10" t="s">
        <v>1</v>
      </c>
      <c r="F3926">
        <v>22</v>
      </c>
      <c r="G3926">
        <v>1.2278997898101807</v>
      </c>
      <c r="H3926">
        <v>1.2571835517883301</v>
      </c>
      <c r="I3926">
        <v>67.638687133789062</v>
      </c>
      <c r="J3926">
        <v>6.3674606382846832E-2</v>
      </c>
      <c r="K3926">
        <v>9027</v>
      </c>
      <c r="L3926">
        <v>8591.6967126</v>
      </c>
      <c r="M3926">
        <v>-2.9283726587891579E-2</v>
      </c>
      <c r="N3926">
        <v>-0.11088909953832626</v>
      </c>
      <c r="O3926">
        <v>-6.2674693763256073E-2</v>
      </c>
      <c r="P3926">
        <v>-2.9283726587891579E-2</v>
      </c>
      <c r="Q3926">
        <v>4.1072368621826172E-3</v>
      </c>
      <c r="R3926">
        <v>5.2321650087833405E-2</v>
      </c>
      <c r="S3926" t="s">
        <v>39</v>
      </c>
      <c r="Z3926" s="3"/>
    </row>
    <row r="3927" spans="1:26" hidden="1" x14ac:dyDescent="0.25">
      <c r="A3927" s="10" t="str">
        <f t="shared" si="61"/>
        <v>2016Northern Coast1-in-2September PeakCAISO22</v>
      </c>
      <c r="B3927" s="10" t="s">
        <v>57</v>
      </c>
      <c r="C3927" s="10" t="s">
        <v>12</v>
      </c>
      <c r="D3927" s="10" t="s">
        <v>7</v>
      </c>
      <c r="E3927" s="10" t="s">
        <v>9</v>
      </c>
      <c r="F3927">
        <v>22</v>
      </c>
      <c r="G3927">
        <v>1.0516393184661865</v>
      </c>
      <c r="H3927">
        <v>1.0434063673019409</v>
      </c>
      <c r="I3927">
        <v>65.603302001953125</v>
      </c>
      <c r="J3927">
        <v>6.3674606382846832E-2</v>
      </c>
      <c r="K3927">
        <v>9027</v>
      </c>
      <c r="L3927">
        <v>8591.6967126</v>
      </c>
      <c r="M3927">
        <v>8.2329241558909416E-3</v>
      </c>
      <c r="N3927">
        <v>-7.3372453451156616E-2</v>
      </c>
      <c r="O3927">
        <v>-2.5158040225505829E-2</v>
      </c>
      <c r="P3927">
        <v>8.2329241558909416E-3</v>
      </c>
      <c r="Q3927">
        <v>4.1623886674642563E-2</v>
      </c>
      <c r="R3927">
        <v>8.9838296175003052E-2</v>
      </c>
      <c r="S3927" t="s">
        <v>39</v>
      </c>
      <c r="Z3927" s="3"/>
    </row>
    <row r="3928" spans="1:26" hidden="1" x14ac:dyDescent="0.25">
      <c r="A3928" s="10" t="str">
        <f t="shared" si="61"/>
        <v>2016Northern Coast1-in-10September PeakPGE22</v>
      </c>
      <c r="B3928" s="10" t="s">
        <v>57</v>
      </c>
      <c r="C3928" s="10" t="s">
        <v>12</v>
      </c>
      <c r="D3928" s="10" t="s">
        <v>7</v>
      </c>
      <c r="E3928" s="10" t="s">
        <v>1</v>
      </c>
      <c r="F3928">
        <v>22</v>
      </c>
      <c r="G3928">
        <v>1.5280835628509521</v>
      </c>
      <c r="H3928">
        <v>1.6075507402420044</v>
      </c>
      <c r="I3928">
        <v>74.179237365722656</v>
      </c>
      <c r="J3928">
        <v>6.3674606382846832E-2</v>
      </c>
      <c r="K3928">
        <v>9027</v>
      </c>
      <c r="L3928">
        <v>8591.6967126</v>
      </c>
      <c r="M3928">
        <v>-7.9467155039310455E-2</v>
      </c>
      <c r="N3928">
        <v>-0.16107253730297089</v>
      </c>
      <c r="O3928">
        <v>-0.1128581166267395</v>
      </c>
      <c r="P3928">
        <v>-7.9467155039310455E-2</v>
      </c>
      <c r="Q3928">
        <v>-4.607618972659111E-2</v>
      </c>
      <c r="R3928">
        <v>2.1382204722613096E-3</v>
      </c>
      <c r="S3928" t="s">
        <v>38</v>
      </c>
      <c r="Z3928" s="3"/>
    </row>
    <row r="3929" spans="1:26" hidden="1" x14ac:dyDescent="0.25">
      <c r="A3929" s="10" t="str">
        <f t="shared" si="61"/>
        <v>2016Northern Coast1-in-2September PeakPGE22</v>
      </c>
      <c r="B3929" s="10" t="s">
        <v>57</v>
      </c>
      <c r="C3929" s="10" t="s">
        <v>12</v>
      </c>
      <c r="D3929" s="10" t="s">
        <v>7</v>
      </c>
      <c r="E3929" s="10" t="s">
        <v>9</v>
      </c>
      <c r="F3929">
        <v>22</v>
      </c>
      <c r="G3929">
        <v>1.2746026515960693</v>
      </c>
      <c r="H3929">
        <v>1.3117313385009766</v>
      </c>
      <c r="I3929">
        <v>68.312248229980469</v>
      </c>
      <c r="J3929">
        <v>6.3674606382846832E-2</v>
      </c>
      <c r="K3929">
        <v>9027</v>
      </c>
      <c r="L3929">
        <v>8591.6967126</v>
      </c>
      <c r="M3929">
        <v>-3.7128712981939316E-2</v>
      </c>
      <c r="N3929">
        <v>-0.11873409152030945</v>
      </c>
      <c r="O3929">
        <v>-7.0519678294658661E-2</v>
      </c>
      <c r="P3929">
        <v>-3.7128712981939316E-2</v>
      </c>
      <c r="Q3929">
        <v>-3.7377492990344763E-3</v>
      </c>
      <c r="R3929">
        <v>4.4476661831140518E-2</v>
      </c>
      <c r="S3929" t="s">
        <v>38</v>
      </c>
      <c r="Z3929" s="3"/>
    </row>
    <row r="3930" spans="1:26" hidden="1" x14ac:dyDescent="0.25">
      <c r="A3930" s="10" t="str">
        <f t="shared" si="61"/>
        <v>2016Northern Coast1-in-2September PeakCAISO23</v>
      </c>
      <c r="B3930" s="10" t="s">
        <v>57</v>
      </c>
      <c r="C3930" s="10" t="s">
        <v>12</v>
      </c>
      <c r="D3930" s="10" t="s">
        <v>7</v>
      </c>
      <c r="E3930" s="10" t="s">
        <v>9</v>
      </c>
      <c r="F3930">
        <v>23</v>
      </c>
      <c r="G3930">
        <v>0.81821483373641968</v>
      </c>
      <c r="H3930">
        <v>0.81666761636734009</v>
      </c>
      <c r="I3930">
        <v>62.785381317138672</v>
      </c>
      <c r="J3930">
        <v>5.8387260884046555E-2</v>
      </c>
      <c r="K3930">
        <v>9027</v>
      </c>
      <c r="L3930">
        <v>8591.6967126</v>
      </c>
      <c r="M3930">
        <v>1.547190360724926E-3</v>
      </c>
      <c r="N3930">
        <v>-7.3281921446323395E-2</v>
      </c>
      <c r="O3930">
        <v>-2.9071088880300522E-2</v>
      </c>
      <c r="P3930">
        <v>1.547190360724926E-3</v>
      </c>
      <c r="Q3930">
        <v>3.2165471464395523E-2</v>
      </c>
      <c r="R3930">
        <v>7.6376304030418396E-2</v>
      </c>
      <c r="S3930" t="s">
        <v>39</v>
      </c>
      <c r="Z3930" s="3"/>
    </row>
    <row r="3931" spans="1:26" hidden="1" x14ac:dyDescent="0.25">
      <c r="A3931" s="10" t="str">
        <f t="shared" si="61"/>
        <v>2016Northern Coast1-in-10September PeakCAISO23</v>
      </c>
      <c r="B3931" s="10" t="s">
        <v>57</v>
      </c>
      <c r="C3931" s="10" t="s">
        <v>12</v>
      </c>
      <c r="D3931" s="10" t="s">
        <v>7</v>
      </c>
      <c r="E3931" s="10" t="s">
        <v>1</v>
      </c>
      <c r="F3931">
        <v>23</v>
      </c>
      <c r="G3931">
        <v>0.95535212755203247</v>
      </c>
      <c r="H3931">
        <v>0.97633755207061768</v>
      </c>
      <c r="I3931">
        <v>64.978302001953125</v>
      </c>
      <c r="J3931">
        <v>5.8387260884046555E-2</v>
      </c>
      <c r="K3931">
        <v>9027</v>
      </c>
      <c r="L3931">
        <v>8591.6967126</v>
      </c>
      <c r="M3931">
        <v>-2.0985418930649757E-2</v>
      </c>
      <c r="N3931">
        <v>-9.5814533531665802E-2</v>
      </c>
      <c r="O3931">
        <v>-5.1603697240352631E-2</v>
      </c>
      <c r="P3931">
        <v>-2.0985418930649757E-2</v>
      </c>
      <c r="Q3931">
        <v>9.6328603103756905E-3</v>
      </c>
      <c r="R3931">
        <v>5.3843695670366287E-2</v>
      </c>
      <c r="S3931" t="s">
        <v>39</v>
      </c>
      <c r="Z3931" s="3"/>
    </row>
    <row r="3932" spans="1:26" hidden="1" x14ac:dyDescent="0.25">
      <c r="A3932" s="10" t="str">
        <f t="shared" si="61"/>
        <v>2016Northern Coast1-in-2September PeakPGE23</v>
      </c>
      <c r="B3932" s="10" t="s">
        <v>57</v>
      </c>
      <c r="C3932" s="10" t="s">
        <v>12</v>
      </c>
      <c r="D3932" s="10" t="s">
        <v>7</v>
      </c>
      <c r="E3932" s="10" t="s">
        <v>9</v>
      </c>
      <c r="F3932">
        <v>23</v>
      </c>
      <c r="G3932">
        <v>0.99168878793716431</v>
      </c>
      <c r="H3932">
        <v>1.0183836221694946</v>
      </c>
      <c r="I3932">
        <v>65.01885986328125</v>
      </c>
      <c r="J3932">
        <v>5.8387260884046555E-2</v>
      </c>
      <c r="K3932">
        <v>9027</v>
      </c>
      <c r="L3932">
        <v>8591.6967126</v>
      </c>
      <c r="M3932">
        <v>-2.6694817468523979E-2</v>
      </c>
      <c r="N3932">
        <v>-0.10152392834424973</v>
      </c>
      <c r="O3932">
        <v>-5.7313095778226852E-2</v>
      </c>
      <c r="P3932">
        <v>-2.6694817468523979E-2</v>
      </c>
      <c r="Q3932">
        <v>3.923462238162756E-3</v>
      </c>
      <c r="R3932">
        <v>4.8134297132492065E-2</v>
      </c>
      <c r="S3932" t="s">
        <v>38</v>
      </c>
      <c r="Z3932" s="3"/>
    </row>
    <row r="3933" spans="1:26" hidden="1" x14ac:dyDescent="0.25">
      <c r="A3933" s="10" t="str">
        <f t="shared" si="61"/>
        <v>2016Northern Coast1-in-10September PeakPGE23</v>
      </c>
      <c r="B3933" s="10" t="s">
        <v>57</v>
      </c>
      <c r="C3933" s="10" t="s">
        <v>12</v>
      </c>
      <c r="D3933" s="10" t="s">
        <v>7</v>
      </c>
      <c r="E3933" s="10" t="s">
        <v>1</v>
      </c>
      <c r="F3933">
        <v>23</v>
      </c>
      <c r="G3933">
        <v>1.1889064311981201</v>
      </c>
      <c r="H3933">
        <v>1.243151068687439</v>
      </c>
      <c r="I3933">
        <v>71.26885986328125</v>
      </c>
      <c r="J3933">
        <v>5.8387260884046555E-2</v>
      </c>
      <c r="K3933">
        <v>9027</v>
      </c>
      <c r="L3933">
        <v>8591.6967126</v>
      </c>
      <c r="M3933">
        <v>-5.4244641214609146E-2</v>
      </c>
      <c r="N3933">
        <v>-0.12907375395298004</v>
      </c>
      <c r="O3933">
        <v>-8.486291766166687E-2</v>
      </c>
      <c r="P3933">
        <v>-5.4244641214609146E-2</v>
      </c>
      <c r="Q3933">
        <v>-2.3626361042261124E-2</v>
      </c>
      <c r="R3933">
        <v>2.0584471523761749E-2</v>
      </c>
      <c r="S3933" t="s">
        <v>38</v>
      </c>
      <c r="Z3933" s="3"/>
    </row>
    <row r="3934" spans="1:26" hidden="1" x14ac:dyDescent="0.25">
      <c r="A3934" s="10" t="str">
        <f t="shared" si="61"/>
        <v>2016Northern Coast1-in-2September PeakCAISO24</v>
      </c>
      <c r="B3934" s="10" t="s">
        <v>57</v>
      </c>
      <c r="C3934" s="10" t="s">
        <v>12</v>
      </c>
      <c r="D3934" s="10" t="s">
        <v>7</v>
      </c>
      <c r="E3934" s="10" t="s">
        <v>9</v>
      </c>
      <c r="F3934">
        <v>24</v>
      </c>
      <c r="G3934">
        <v>0.62611949443817139</v>
      </c>
      <c r="H3934">
        <v>0.62425386905670166</v>
      </c>
      <c r="I3934">
        <v>60.967456817626953</v>
      </c>
      <c r="J3934">
        <v>4.4309847056865692E-2</v>
      </c>
      <c r="K3934">
        <v>9027</v>
      </c>
      <c r="L3934">
        <v>8591.6967126</v>
      </c>
      <c r="M3934">
        <v>1.865641213953495E-3</v>
      </c>
      <c r="N3934">
        <v>-5.4921858012676239E-2</v>
      </c>
      <c r="O3934">
        <v>-2.137044258415699E-2</v>
      </c>
      <c r="P3934">
        <v>1.865641213953495E-3</v>
      </c>
      <c r="Q3934">
        <v>2.510172501206398E-2</v>
      </c>
      <c r="R3934">
        <v>5.8653142303228378E-2</v>
      </c>
      <c r="S3934" t="s">
        <v>39</v>
      </c>
      <c r="Z3934" s="3"/>
    </row>
    <row r="3935" spans="1:26" hidden="1" x14ac:dyDescent="0.25">
      <c r="A3935" s="10" t="str">
        <f t="shared" si="61"/>
        <v>2016Northern Coast1-in-10September PeakCAISO24</v>
      </c>
      <c r="B3935" s="10" t="s">
        <v>57</v>
      </c>
      <c r="C3935" s="10" t="s">
        <v>12</v>
      </c>
      <c r="D3935" s="10" t="s">
        <v>7</v>
      </c>
      <c r="E3935" s="10" t="s">
        <v>1</v>
      </c>
      <c r="F3935">
        <v>24</v>
      </c>
      <c r="G3935">
        <v>0.73106056451797485</v>
      </c>
      <c r="H3935">
        <v>0.74451285600662231</v>
      </c>
      <c r="I3935">
        <v>63.046226501464844</v>
      </c>
      <c r="J3935">
        <v>4.4309847056865692E-2</v>
      </c>
      <c r="K3935">
        <v>9027</v>
      </c>
      <c r="L3935">
        <v>8591.6967126</v>
      </c>
      <c r="M3935">
        <v>-1.3452310115098953E-2</v>
      </c>
      <c r="N3935">
        <v>-7.0239812135696411E-2</v>
      </c>
      <c r="O3935">
        <v>-3.6688394844532013E-2</v>
      </c>
      <c r="P3935">
        <v>-1.3452310115098953E-2</v>
      </c>
      <c r="Q3935">
        <v>9.7837736830115318E-3</v>
      </c>
      <c r="R3935">
        <v>4.3335188180208206E-2</v>
      </c>
      <c r="S3935" t="s">
        <v>39</v>
      </c>
      <c r="Z3935" s="3"/>
    </row>
    <row r="3936" spans="1:26" hidden="1" x14ac:dyDescent="0.25">
      <c r="A3936" s="10" t="str">
        <f t="shared" si="61"/>
        <v>2016Northern Coast1-in-10September PeakPGE24</v>
      </c>
      <c r="B3936" s="10" t="s">
        <v>57</v>
      </c>
      <c r="C3936" s="10" t="s">
        <v>12</v>
      </c>
      <c r="D3936" s="10" t="s">
        <v>7</v>
      </c>
      <c r="E3936" s="10" t="s">
        <v>1</v>
      </c>
      <c r="F3936">
        <v>24</v>
      </c>
      <c r="G3936">
        <v>0.90978246927261353</v>
      </c>
      <c r="H3936">
        <v>0.94855457544326782</v>
      </c>
      <c r="I3936">
        <v>68.880172729492188</v>
      </c>
      <c r="J3936">
        <v>4.4309847056865692E-2</v>
      </c>
      <c r="K3936">
        <v>9027</v>
      </c>
      <c r="L3936">
        <v>8591.6967126</v>
      </c>
      <c r="M3936">
        <v>-3.8772091269493103E-2</v>
      </c>
      <c r="N3936">
        <v>-9.5559589564800262E-2</v>
      </c>
      <c r="O3936">
        <v>-6.2008175998926163E-2</v>
      </c>
      <c r="P3936">
        <v>-3.8772091269493103E-2</v>
      </c>
      <c r="Q3936">
        <v>-1.5536007471382618E-2</v>
      </c>
      <c r="R3936">
        <v>1.8015408888459206E-2</v>
      </c>
      <c r="S3936" t="s">
        <v>38</v>
      </c>
      <c r="Z3936" s="3"/>
    </row>
    <row r="3937" spans="1:26" hidden="1" x14ac:dyDescent="0.25">
      <c r="A3937" s="10" t="str">
        <f t="shared" si="61"/>
        <v>2016Northern Coast1-in-2September PeakPGE24</v>
      </c>
      <c r="B3937" s="10" t="s">
        <v>57</v>
      </c>
      <c r="C3937" s="10" t="s">
        <v>12</v>
      </c>
      <c r="D3937" s="10" t="s">
        <v>7</v>
      </c>
      <c r="E3937" s="10" t="s">
        <v>9</v>
      </c>
      <c r="F3937">
        <v>24</v>
      </c>
      <c r="G3937">
        <v>0.75886631011962891</v>
      </c>
      <c r="H3937">
        <v>0.77568656206130981</v>
      </c>
      <c r="I3937">
        <v>62.758010864257813</v>
      </c>
      <c r="J3937">
        <v>4.4309847056865692E-2</v>
      </c>
      <c r="K3937">
        <v>9027</v>
      </c>
      <c r="L3937">
        <v>8591.6967126</v>
      </c>
      <c r="M3937">
        <v>-1.682027243077755E-2</v>
      </c>
      <c r="N3937">
        <v>-7.3607772588729858E-2</v>
      </c>
      <c r="O3937">
        <v>-4.005635529756546E-2</v>
      </c>
      <c r="P3937">
        <v>-1.682027243077755E-2</v>
      </c>
      <c r="Q3937">
        <v>6.4158113673329353E-3</v>
      </c>
      <c r="R3937">
        <v>3.9967227727174759E-2</v>
      </c>
      <c r="S3937" t="s">
        <v>38</v>
      </c>
      <c r="Z3937" s="3"/>
    </row>
    <row r="3938" spans="1:26" hidden="1" x14ac:dyDescent="0.25">
      <c r="A3938" s="10" t="str">
        <f t="shared" si="61"/>
        <v>2016Northern Coast1-in-10Typical Event DayCAISO1</v>
      </c>
      <c r="B3938" s="10" t="s">
        <v>57</v>
      </c>
      <c r="C3938" s="10" t="s">
        <v>12</v>
      </c>
      <c r="D3938" s="10" t="s">
        <v>8</v>
      </c>
      <c r="E3938" s="10" t="s">
        <v>1</v>
      </c>
      <c r="F3938">
        <v>1</v>
      </c>
      <c r="G3938">
        <v>0.65056627988815308</v>
      </c>
      <c r="H3938">
        <v>0.65056627988815308</v>
      </c>
      <c r="I3938">
        <v>64.363319396972656</v>
      </c>
      <c r="J3938">
        <v>0</v>
      </c>
      <c r="K3938">
        <v>9027</v>
      </c>
      <c r="L3938">
        <v>8648.033203125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 t="s">
        <v>39</v>
      </c>
      <c r="Z3938" s="3"/>
    </row>
    <row r="3939" spans="1:26" hidden="1" x14ac:dyDescent="0.25">
      <c r="A3939" s="10" t="str">
        <f t="shared" si="61"/>
        <v>2016Northern Coast1-in-2Typical Event DayCAISO1</v>
      </c>
      <c r="B3939" s="10" t="s">
        <v>57</v>
      </c>
      <c r="C3939" s="10" t="s">
        <v>12</v>
      </c>
      <c r="D3939" s="10" t="s">
        <v>8</v>
      </c>
      <c r="E3939" s="10" t="s">
        <v>9</v>
      </c>
      <c r="F3939">
        <v>1</v>
      </c>
      <c r="G3939">
        <v>0.55331850051879883</v>
      </c>
      <c r="H3939">
        <v>0.55331850051879883</v>
      </c>
      <c r="I3939">
        <v>61.447765350341797</v>
      </c>
      <c r="J3939">
        <v>0</v>
      </c>
      <c r="K3939">
        <v>9027</v>
      </c>
      <c r="L3939">
        <v>8648.033203125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 t="s">
        <v>39</v>
      </c>
      <c r="Z3939" s="3"/>
    </row>
    <row r="3940" spans="1:26" hidden="1" x14ac:dyDescent="0.25">
      <c r="A3940" s="10" t="str">
        <f t="shared" si="61"/>
        <v>2016Northern Coast1-in-2Typical Event DayPGE1</v>
      </c>
      <c r="B3940" s="10" t="s">
        <v>57</v>
      </c>
      <c r="C3940" s="10" t="s">
        <v>12</v>
      </c>
      <c r="D3940" s="10" t="s">
        <v>8</v>
      </c>
      <c r="E3940" s="10" t="s">
        <v>9</v>
      </c>
      <c r="F3940">
        <v>1</v>
      </c>
      <c r="G3940">
        <v>0.63388723134994507</v>
      </c>
      <c r="H3940">
        <v>0.63388723134994507</v>
      </c>
      <c r="I3940">
        <v>63.48773193359375</v>
      </c>
      <c r="J3940">
        <v>0</v>
      </c>
      <c r="K3940">
        <v>9027</v>
      </c>
      <c r="L3940">
        <v>8648.033203125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 t="s">
        <v>38</v>
      </c>
      <c r="Z3940" s="3"/>
    </row>
    <row r="3941" spans="1:26" hidden="1" x14ac:dyDescent="0.25">
      <c r="A3941" s="10" t="str">
        <f t="shared" si="61"/>
        <v>2016Northern Coast1-in-10Typical Event DayPGE1</v>
      </c>
      <c r="B3941" s="10" t="s">
        <v>57</v>
      </c>
      <c r="C3941" s="10" t="s">
        <v>12</v>
      </c>
      <c r="D3941" s="10" t="s">
        <v>8</v>
      </c>
      <c r="E3941" s="10" t="s">
        <v>1</v>
      </c>
      <c r="F3941">
        <v>1</v>
      </c>
      <c r="G3941">
        <v>0.770893394947052</v>
      </c>
      <c r="H3941">
        <v>0.770893394947052</v>
      </c>
      <c r="I3941">
        <v>68.184791564941406</v>
      </c>
      <c r="J3941">
        <v>0</v>
      </c>
      <c r="K3941">
        <v>9027</v>
      </c>
      <c r="L3941">
        <v>8648.033203125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 t="s">
        <v>38</v>
      </c>
      <c r="Z3941" s="3"/>
    </row>
    <row r="3942" spans="1:26" hidden="1" x14ac:dyDescent="0.25">
      <c r="A3942" s="10" t="str">
        <f t="shared" si="61"/>
        <v>2016Northern Coast1-in-10Typical Event DayCAISO2</v>
      </c>
      <c r="B3942" s="10" t="s">
        <v>57</v>
      </c>
      <c r="C3942" s="10" t="s">
        <v>12</v>
      </c>
      <c r="D3942" s="10" t="s">
        <v>8</v>
      </c>
      <c r="E3942" s="10" t="s">
        <v>1</v>
      </c>
      <c r="F3942">
        <v>2</v>
      </c>
      <c r="G3942">
        <v>0.56620645523071289</v>
      </c>
      <c r="H3942">
        <v>0.56620645523071289</v>
      </c>
      <c r="I3942">
        <v>63.208484649658203</v>
      </c>
      <c r="J3942">
        <v>0</v>
      </c>
      <c r="K3942">
        <v>9027</v>
      </c>
      <c r="L3942">
        <v>8648.033203125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 t="s">
        <v>39</v>
      </c>
      <c r="Z3942" s="3"/>
    </row>
    <row r="3943" spans="1:26" hidden="1" x14ac:dyDescent="0.25">
      <c r="A3943" s="10" t="str">
        <f t="shared" si="61"/>
        <v>2016Northern Coast1-in-2Typical Event DayCAISO2</v>
      </c>
      <c r="B3943" s="10" t="s">
        <v>57</v>
      </c>
      <c r="C3943" s="10" t="s">
        <v>12</v>
      </c>
      <c r="D3943" s="10" t="s">
        <v>8</v>
      </c>
      <c r="E3943" s="10" t="s">
        <v>9</v>
      </c>
      <c r="F3943">
        <v>2</v>
      </c>
      <c r="G3943">
        <v>0.48156893253326416</v>
      </c>
      <c r="H3943">
        <v>0.48156893253326416</v>
      </c>
      <c r="I3943">
        <v>60.012977600097656</v>
      </c>
      <c r="J3943">
        <v>0</v>
      </c>
      <c r="K3943">
        <v>9027</v>
      </c>
      <c r="L3943">
        <v>8648.033203125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 t="s">
        <v>39</v>
      </c>
      <c r="Z3943" s="3"/>
    </row>
    <row r="3944" spans="1:26" hidden="1" x14ac:dyDescent="0.25">
      <c r="A3944" s="10" t="str">
        <f t="shared" si="61"/>
        <v>2016Northern Coast1-in-10Typical Event DayPGE2</v>
      </c>
      <c r="B3944" s="10" t="s">
        <v>57</v>
      </c>
      <c r="C3944" s="10" t="s">
        <v>12</v>
      </c>
      <c r="D3944" s="10" t="s">
        <v>8</v>
      </c>
      <c r="E3944" s="10" t="s">
        <v>1</v>
      </c>
      <c r="F3944">
        <v>2</v>
      </c>
      <c r="G3944">
        <v>0.67093056440353394</v>
      </c>
      <c r="H3944">
        <v>0.67093056440353394</v>
      </c>
      <c r="I3944">
        <v>66.869575500488281</v>
      </c>
      <c r="J3944">
        <v>0</v>
      </c>
      <c r="K3944">
        <v>9027</v>
      </c>
      <c r="L3944">
        <v>8648.033203125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 t="s">
        <v>38</v>
      </c>
      <c r="Z3944" s="3"/>
    </row>
    <row r="3945" spans="1:26" hidden="1" x14ac:dyDescent="0.25">
      <c r="A3945" s="10" t="str">
        <f t="shared" si="61"/>
        <v>2016Northern Coast1-in-2Typical Event DayPGE2</v>
      </c>
      <c r="B3945" s="10" t="s">
        <v>57</v>
      </c>
      <c r="C3945" s="10" t="s">
        <v>12</v>
      </c>
      <c r="D3945" s="10" t="s">
        <v>8</v>
      </c>
      <c r="E3945" s="10" t="s">
        <v>9</v>
      </c>
      <c r="F3945">
        <v>2</v>
      </c>
      <c r="G3945">
        <v>0.55169016122817993</v>
      </c>
      <c r="H3945">
        <v>0.55169016122817993</v>
      </c>
      <c r="I3945">
        <v>61.866863250732422</v>
      </c>
      <c r="J3945">
        <v>0</v>
      </c>
      <c r="K3945">
        <v>9027</v>
      </c>
      <c r="L3945">
        <v>8648.033203125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 t="s">
        <v>38</v>
      </c>
      <c r="Z3945" s="3"/>
    </row>
    <row r="3946" spans="1:26" hidden="1" x14ac:dyDescent="0.25">
      <c r="A3946" s="10" t="str">
        <f t="shared" si="61"/>
        <v>2016Northern Coast1-in-10Typical Event DayCAISO3</v>
      </c>
      <c r="B3946" s="10" t="s">
        <v>57</v>
      </c>
      <c r="C3946" s="10" t="s">
        <v>12</v>
      </c>
      <c r="D3946" s="10" t="s">
        <v>8</v>
      </c>
      <c r="E3946" s="10" t="s">
        <v>1</v>
      </c>
      <c r="F3946">
        <v>3</v>
      </c>
      <c r="G3946">
        <v>0.51682811975479126</v>
      </c>
      <c r="H3946">
        <v>0.51682811975479126</v>
      </c>
      <c r="I3946">
        <v>62.004714965820313</v>
      </c>
      <c r="J3946">
        <v>0</v>
      </c>
      <c r="K3946">
        <v>9027</v>
      </c>
      <c r="L3946">
        <v>8648.033203125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 t="s">
        <v>39</v>
      </c>
      <c r="Z3946" s="3"/>
    </row>
    <row r="3947" spans="1:26" hidden="1" x14ac:dyDescent="0.25">
      <c r="A3947" s="10" t="str">
        <f t="shared" si="61"/>
        <v>2016Northern Coast1-in-2Typical Event DayCAISO3</v>
      </c>
      <c r="B3947" s="10" t="s">
        <v>57</v>
      </c>
      <c r="C3947" s="10" t="s">
        <v>12</v>
      </c>
      <c r="D3947" s="10" t="s">
        <v>8</v>
      </c>
      <c r="E3947" s="10" t="s">
        <v>9</v>
      </c>
      <c r="F3947">
        <v>3</v>
      </c>
      <c r="G3947">
        <v>0.43957170844078064</v>
      </c>
      <c r="H3947">
        <v>0.43957170844078064</v>
      </c>
      <c r="I3947">
        <v>58.901535034179688</v>
      </c>
      <c r="J3947">
        <v>0</v>
      </c>
      <c r="K3947">
        <v>9027</v>
      </c>
      <c r="L3947">
        <v>8648.033203125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 t="s">
        <v>39</v>
      </c>
      <c r="Z3947" s="3"/>
    </row>
    <row r="3948" spans="1:26" hidden="1" x14ac:dyDescent="0.25">
      <c r="A3948" s="10" t="str">
        <f t="shared" si="61"/>
        <v>2016Northern Coast1-in-2Typical Event DayPGE3</v>
      </c>
      <c r="B3948" s="10" t="s">
        <v>57</v>
      </c>
      <c r="C3948" s="10" t="s">
        <v>12</v>
      </c>
      <c r="D3948" s="10" t="s">
        <v>8</v>
      </c>
      <c r="E3948" s="10" t="s">
        <v>9</v>
      </c>
      <c r="F3948">
        <v>3</v>
      </c>
      <c r="G3948">
        <v>0.50357776880264282</v>
      </c>
      <c r="H3948">
        <v>0.50357776880264282</v>
      </c>
      <c r="I3948">
        <v>60.602596282958984</v>
      </c>
      <c r="J3948">
        <v>0</v>
      </c>
      <c r="K3948">
        <v>9027</v>
      </c>
      <c r="L3948">
        <v>8648.033203125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 t="s">
        <v>38</v>
      </c>
      <c r="Z3948" s="3"/>
    </row>
    <row r="3949" spans="1:26" hidden="1" x14ac:dyDescent="0.25">
      <c r="A3949" s="10" t="str">
        <f t="shared" si="61"/>
        <v>2016Northern Coast1-in-10Typical Event DayPGE3</v>
      </c>
      <c r="B3949" s="10" t="s">
        <v>57</v>
      </c>
      <c r="C3949" s="10" t="s">
        <v>12</v>
      </c>
      <c r="D3949" s="10" t="s">
        <v>8</v>
      </c>
      <c r="E3949" s="10" t="s">
        <v>1</v>
      </c>
      <c r="F3949">
        <v>3</v>
      </c>
      <c r="G3949">
        <v>0.61241930723190308</v>
      </c>
      <c r="H3949">
        <v>0.61241930723190308</v>
      </c>
      <c r="I3949">
        <v>65.56591796875</v>
      </c>
      <c r="J3949">
        <v>0</v>
      </c>
      <c r="K3949">
        <v>9027</v>
      </c>
      <c r="L3949">
        <v>8648.033203125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 t="s">
        <v>38</v>
      </c>
      <c r="Z3949" s="3"/>
    </row>
    <row r="3950" spans="1:26" hidden="1" x14ac:dyDescent="0.25">
      <c r="A3950" s="10" t="str">
        <f t="shared" si="61"/>
        <v>2016Northern Coast1-in-10Typical Event DayCAISO4</v>
      </c>
      <c r="B3950" s="10" t="s">
        <v>57</v>
      </c>
      <c r="C3950" s="10" t="s">
        <v>12</v>
      </c>
      <c r="D3950" s="10" t="s">
        <v>8</v>
      </c>
      <c r="E3950" s="10" t="s">
        <v>1</v>
      </c>
      <c r="F3950">
        <v>4</v>
      </c>
      <c r="G3950">
        <v>0.48857870697975159</v>
      </c>
      <c r="H3950">
        <v>0.48857870697975159</v>
      </c>
      <c r="I3950">
        <v>60.669811248779297</v>
      </c>
      <c r="J3950">
        <v>0</v>
      </c>
      <c r="K3950">
        <v>9027</v>
      </c>
      <c r="L3950">
        <v>8648.033203125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 t="s">
        <v>39</v>
      </c>
      <c r="Z3950" s="3"/>
    </row>
    <row r="3951" spans="1:26" hidden="1" x14ac:dyDescent="0.25">
      <c r="A3951" s="10" t="str">
        <f t="shared" si="61"/>
        <v>2016Northern Coast1-in-2Typical Event DayCAISO4</v>
      </c>
      <c r="B3951" s="10" t="s">
        <v>57</v>
      </c>
      <c r="C3951" s="10" t="s">
        <v>12</v>
      </c>
      <c r="D3951" s="10" t="s">
        <v>8</v>
      </c>
      <c r="E3951" s="10" t="s">
        <v>9</v>
      </c>
      <c r="F3951">
        <v>4</v>
      </c>
      <c r="G3951">
        <v>0.41554507613182068</v>
      </c>
      <c r="H3951">
        <v>0.41554507613182068</v>
      </c>
      <c r="I3951">
        <v>58.053070068359375</v>
      </c>
      <c r="J3951">
        <v>0</v>
      </c>
      <c r="K3951">
        <v>9027</v>
      </c>
      <c r="L3951">
        <v>8648.033203125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 t="s">
        <v>39</v>
      </c>
      <c r="Z3951" s="3"/>
    </row>
    <row r="3952" spans="1:26" hidden="1" x14ac:dyDescent="0.25">
      <c r="A3952" s="10" t="str">
        <f t="shared" si="61"/>
        <v>2016Northern Coast1-in-2Typical Event DayPGE4</v>
      </c>
      <c r="B3952" s="10" t="s">
        <v>57</v>
      </c>
      <c r="C3952" s="10" t="s">
        <v>12</v>
      </c>
      <c r="D3952" s="10" t="s">
        <v>8</v>
      </c>
      <c r="E3952" s="10" t="s">
        <v>9</v>
      </c>
      <c r="F3952">
        <v>4</v>
      </c>
      <c r="G3952">
        <v>0.47605261206626892</v>
      </c>
      <c r="H3952">
        <v>0.47605261206626892</v>
      </c>
      <c r="I3952">
        <v>59.347171783447266</v>
      </c>
      <c r="J3952">
        <v>0</v>
      </c>
      <c r="K3952">
        <v>9027</v>
      </c>
      <c r="L3952">
        <v>8648.033203125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 t="s">
        <v>38</v>
      </c>
      <c r="Z3952" s="3"/>
    </row>
    <row r="3953" spans="1:26" hidden="1" x14ac:dyDescent="0.25">
      <c r="A3953" s="10" t="str">
        <f t="shared" si="61"/>
        <v>2016Northern Coast1-in-10Typical Event DayPGE4</v>
      </c>
      <c r="B3953" s="10" t="s">
        <v>57</v>
      </c>
      <c r="C3953" s="10" t="s">
        <v>12</v>
      </c>
      <c r="D3953" s="10" t="s">
        <v>8</v>
      </c>
      <c r="E3953" s="10" t="s">
        <v>1</v>
      </c>
      <c r="F3953">
        <v>4</v>
      </c>
      <c r="G3953">
        <v>0.57894498109817505</v>
      </c>
      <c r="H3953">
        <v>0.57894498109817505</v>
      </c>
      <c r="I3953">
        <v>64.26568603515625</v>
      </c>
      <c r="J3953">
        <v>0</v>
      </c>
      <c r="K3953">
        <v>9027</v>
      </c>
      <c r="L3953">
        <v>8648.033203125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 t="s">
        <v>38</v>
      </c>
      <c r="Z3953" s="3"/>
    </row>
    <row r="3954" spans="1:26" hidden="1" x14ac:dyDescent="0.25">
      <c r="A3954" s="10" t="str">
        <f t="shared" si="61"/>
        <v>2016Northern Coast1-in-10Typical Event DayCAISO5</v>
      </c>
      <c r="B3954" s="10" t="s">
        <v>57</v>
      </c>
      <c r="C3954" s="10" t="s">
        <v>12</v>
      </c>
      <c r="D3954" s="10" t="s">
        <v>8</v>
      </c>
      <c r="E3954" s="10" t="s">
        <v>1</v>
      </c>
      <c r="F3954">
        <v>5</v>
      </c>
      <c r="G3954">
        <v>0.47812992334365845</v>
      </c>
      <c r="H3954">
        <v>0.47812992334365845</v>
      </c>
      <c r="I3954">
        <v>59.544811248779297</v>
      </c>
      <c r="J3954">
        <v>0</v>
      </c>
      <c r="K3954">
        <v>9027</v>
      </c>
      <c r="L3954">
        <v>8648.033203125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 t="s">
        <v>39</v>
      </c>
      <c r="Z3954" s="3"/>
    </row>
    <row r="3955" spans="1:26" hidden="1" x14ac:dyDescent="0.25">
      <c r="A3955" s="10" t="str">
        <f t="shared" si="61"/>
        <v>2016Northern Coast1-in-2Typical Event DayCAISO5</v>
      </c>
      <c r="B3955" s="10" t="s">
        <v>57</v>
      </c>
      <c r="C3955" s="10" t="s">
        <v>12</v>
      </c>
      <c r="D3955" s="10" t="s">
        <v>8</v>
      </c>
      <c r="E3955" s="10" t="s">
        <v>9</v>
      </c>
      <c r="F3955">
        <v>5</v>
      </c>
      <c r="G3955">
        <v>0.40665823221206665</v>
      </c>
      <c r="H3955">
        <v>0.40665823221206665</v>
      </c>
      <c r="I3955">
        <v>57.391395568847656</v>
      </c>
      <c r="J3955">
        <v>0</v>
      </c>
      <c r="K3955">
        <v>9027</v>
      </c>
      <c r="L3955">
        <v>8648.033203125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 t="s">
        <v>39</v>
      </c>
      <c r="Z3955" s="3"/>
    </row>
    <row r="3956" spans="1:26" hidden="1" x14ac:dyDescent="0.25">
      <c r="A3956" s="10" t="str">
        <f t="shared" si="61"/>
        <v>2016Northern Coast1-in-10Typical Event DayPGE5</v>
      </c>
      <c r="B3956" s="10" t="s">
        <v>57</v>
      </c>
      <c r="C3956" s="10" t="s">
        <v>12</v>
      </c>
      <c r="D3956" s="10" t="s">
        <v>8</v>
      </c>
      <c r="E3956" s="10" t="s">
        <v>1</v>
      </c>
      <c r="F3956">
        <v>5</v>
      </c>
      <c r="G3956">
        <v>0.56656360626220703</v>
      </c>
      <c r="H3956">
        <v>0.56656360626220703</v>
      </c>
      <c r="I3956">
        <v>63.077476501464844</v>
      </c>
      <c r="J3956">
        <v>0</v>
      </c>
      <c r="K3956">
        <v>9027</v>
      </c>
      <c r="L3956">
        <v>8648.033203125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 t="s">
        <v>38</v>
      </c>
      <c r="Z3956" s="3"/>
    </row>
    <row r="3957" spans="1:26" hidden="1" x14ac:dyDescent="0.25">
      <c r="A3957" s="10" t="str">
        <f t="shared" si="61"/>
        <v>2016Northern Coast1-in-2Typical Event DayPGE5</v>
      </c>
      <c r="B3957" s="10" t="s">
        <v>57</v>
      </c>
      <c r="C3957" s="10" t="s">
        <v>12</v>
      </c>
      <c r="D3957" s="10" t="s">
        <v>8</v>
      </c>
      <c r="E3957" s="10" t="s">
        <v>9</v>
      </c>
      <c r="F3957">
        <v>5</v>
      </c>
      <c r="G3957">
        <v>0.46587172150611877</v>
      </c>
      <c r="H3957">
        <v>0.46587172150611877</v>
      </c>
      <c r="I3957">
        <v>58.344459533691406</v>
      </c>
      <c r="J3957">
        <v>0</v>
      </c>
      <c r="K3957">
        <v>9027</v>
      </c>
      <c r="L3957">
        <v>8648.033203125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 t="s">
        <v>38</v>
      </c>
      <c r="Z3957" s="3"/>
    </row>
    <row r="3958" spans="1:26" hidden="1" x14ac:dyDescent="0.25">
      <c r="A3958" s="10" t="str">
        <f t="shared" si="61"/>
        <v>2016Northern Coast1-in-2Typical Event DayCAISO6</v>
      </c>
      <c r="B3958" s="10" t="s">
        <v>57</v>
      </c>
      <c r="C3958" s="10" t="s">
        <v>12</v>
      </c>
      <c r="D3958" s="10" t="s">
        <v>8</v>
      </c>
      <c r="E3958" s="10" t="s">
        <v>9</v>
      </c>
      <c r="F3958">
        <v>6</v>
      </c>
      <c r="G3958">
        <v>0.42594930529594421</v>
      </c>
      <c r="H3958">
        <v>0.42594930529594421</v>
      </c>
      <c r="I3958">
        <v>56.905666351318359</v>
      </c>
      <c r="J3958">
        <v>0</v>
      </c>
      <c r="K3958">
        <v>9027</v>
      </c>
      <c r="L3958">
        <v>8648.033203125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 t="s">
        <v>39</v>
      </c>
      <c r="Z3958" s="3"/>
    </row>
    <row r="3959" spans="1:26" hidden="1" x14ac:dyDescent="0.25">
      <c r="A3959" s="10" t="str">
        <f t="shared" si="61"/>
        <v>2016Northern Coast1-in-10Typical Event DayCAISO6</v>
      </c>
      <c r="B3959" s="10" t="s">
        <v>57</v>
      </c>
      <c r="C3959" s="10" t="s">
        <v>12</v>
      </c>
      <c r="D3959" s="10" t="s">
        <v>8</v>
      </c>
      <c r="E3959" s="10" t="s">
        <v>1</v>
      </c>
      <c r="F3959">
        <v>6</v>
      </c>
      <c r="G3959">
        <v>0.50081151723861694</v>
      </c>
      <c r="H3959">
        <v>0.50081151723861694</v>
      </c>
      <c r="I3959">
        <v>58.732311248779297</v>
      </c>
      <c r="J3959">
        <v>0</v>
      </c>
      <c r="K3959">
        <v>9027</v>
      </c>
      <c r="L3959">
        <v>8648.033203125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 t="s">
        <v>39</v>
      </c>
      <c r="Z3959" s="3"/>
    </row>
    <row r="3960" spans="1:26" hidden="1" x14ac:dyDescent="0.25">
      <c r="A3960" s="10" t="str">
        <f t="shared" si="61"/>
        <v>2016Northern Coast1-in-2Typical Event DayPGE6</v>
      </c>
      <c r="B3960" s="10" t="s">
        <v>57</v>
      </c>
      <c r="C3960" s="10" t="s">
        <v>12</v>
      </c>
      <c r="D3960" s="10" t="s">
        <v>8</v>
      </c>
      <c r="E3960" s="10" t="s">
        <v>9</v>
      </c>
      <c r="F3960">
        <v>6</v>
      </c>
      <c r="G3960">
        <v>0.48797178268432617</v>
      </c>
      <c r="H3960">
        <v>0.48797178268432617</v>
      </c>
      <c r="I3960">
        <v>57.690921783447266</v>
      </c>
      <c r="J3960">
        <v>0</v>
      </c>
      <c r="K3960">
        <v>9027</v>
      </c>
      <c r="L3960">
        <v>8648.033203125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 t="s">
        <v>38</v>
      </c>
      <c r="Z3960" s="3"/>
    </row>
    <row r="3961" spans="1:26" hidden="1" x14ac:dyDescent="0.25">
      <c r="A3961" s="10" t="str">
        <f t="shared" si="61"/>
        <v>2016Northern Coast1-in-10Typical Event DayPGE6</v>
      </c>
      <c r="B3961" s="10" t="s">
        <v>57</v>
      </c>
      <c r="C3961" s="10" t="s">
        <v>12</v>
      </c>
      <c r="D3961" s="10" t="s">
        <v>8</v>
      </c>
      <c r="E3961" s="10" t="s">
        <v>1</v>
      </c>
      <c r="F3961">
        <v>6</v>
      </c>
      <c r="G3961">
        <v>0.59344029426574707</v>
      </c>
      <c r="H3961">
        <v>0.59344029426574707</v>
      </c>
      <c r="I3961">
        <v>62.214035034179688</v>
      </c>
      <c r="J3961">
        <v>0</v>
      </c>
      <c r="K3961">
        <v>9027</v>
      </c>
      <c r="L3961">
        <v>8648.033203125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 t="s">
        <v>38</v>
      </c>
      <c r="Z3961" s="3"/>
    </row>
    <row r="3962" spans="1:26" hidden="1" x14ac:dyDescent="0.25">
      <c r="A3962" s="10" t="str">
        <f t="shared" si="61"/>
        <v>2016Northern Coast1-in-2Typical Event DayCAISO7</v>
      </c>
      <c r="B3962" s="10" t="s">
        <v>57</v>
      </c>
      <c r="C3962" s="10" t="s">
        <v>12</v>
      </c>
      <c r="D3962" s="10" t="s">
        <v>8</v>
      </c>
      <c r="E3962" s="10" t="s">
        <v>9</v>
      </c>
      <c r="F3962">
        <v>7</v>
      </c>
      <c r="G3962">
        <v>0.48048821091651917</v>
      </c>
      <c r="H3962">
        <v>0.48048821091651917</v>
      </c>
      <c r="I3962">
        <v>56.926651000976562</v>
      </c>
      <c r="J3962">
        <v>0</v>
      </c>
      <c r="K3962">
        <v>9027</v>
      </c>
      <c r="L3962">
        <v>8648.033203125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 t="s">
        <v>39</v>
      </c>
      <c r="Z3962" s="3"/>
    </row>
    <row r="3963" spans="1:26" hidden="1" x14ac:dyDescent="0.25">
      <c r="A3963" s="10" t="str">
        <f t="shared" si="61"/>
        <v>2016Northern Coast1-in-10Typical Event DayCAISO7</v>
      </c>
      <c r="B3963" s="10" t="s">
        <v>57</v>
      </c>
      <c r="C3963" s="10" t="s">
        <v>12</v>
      </c>
      <c r="D3963" s="10" t="s">
        <v>8</v>
      </c>
      <c r="E3963" s="10" t="s">
        <v>1</v>
      </c>
      <c r="F3963">
        <v>7</v>
      </c>
      <c r="G3963">
        <v>0.56493580341339111</v>
      </c>
      <c r="H3963">
        <v>0.56493580341339111</v>
      </c>
      <c r="I3963">
        <v>58.664386749267578</v>
      </c>
      <c r="J3963">
        <v>0</v>
      </c>
      <c r="K3963">
        <v>9027</v>
      </c>
      <c r="L3963">
        <v>8648.033203125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 t="s">
        <v>39</v>
      </c>
      <c r="Z3963" s="3"/>
    </row>
    <row r="3964" spans="1:26" hidden="1" x14ac:dyDescent="0.25">
      <c r="A3964" s="10" t="str">
        <f t="shared" si="61"/>
        <v>2016Northern Coast1-in-10Typical Event DayPGE7</v>
      </c>
      <c r="B3964" s="10" t="s">
        <v>57</v>
      </c>
      <c r="C3964" s="10" t="s">
        <v>12</v>
      </c>
      <c r="D3964" s="10" t="s">
        <v>8</v>
      </c>
      <c r="E3964" s="10" t="s">
        <v>1</v>
      </c>
      <c r="F3964">
        <v>7</v>
      </c>
      <c r="G3964">
        <v>0.66942489147186279</v>
      </c>
      <c r="H3964">
        <v>0.66942489147186279</v>
      </c>
      <c r="I3964">
        <v>62.102596282958984</v>
      </c>
      <c r="J3964">
        <v>0</v>
      </c>
      <c r="K3964">
        <v>9027</v>
      </c>
      <c r="L3964">
        <v>8648.033203125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 t="s">
        <v>38</v>
      </c>
      <c r="Z3964" s="3"/>
    </row>
    <row r="3965" spans="1:26" hidden="1" x14ac:dyDescent="0.25">
      <c r="A3965" s="10" t="str">
        <f t="shared" si="61"/>
        <v>2016Northern Coast1-in-2Typical Event DayPGE7</v>
      </c>
      <c r="B3965" s="10" t="s">
        <v>57</v>
      </c>
      <c r="C3965" s="10" t="s">
        <v>12</v>
      </c>
      <c r="D3965" s="10" t="s">
        <v>8</v>
      </c>
      <c r="E3965" s="10" t="s">
        <v>9</v>
      </c>
      <c r="F3965">
        <v>7</v>
      </c>
      <c r="G3965">
        <v>0.55045211315155029</v>
      </c>
      <c r="H3965">
        <v>0.55045211315155029</v>
      </c>
      <c r="I3965">
        <v>57.334903717041016</v>
      </c>
      <c r="J3965">
        <v>0</v>
      </c>
      <c r="K3965">
        <v>9027</v>
      </c>
      <c r="L3965">
        <v>8648.033203125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 t="s">
        <v>38</v>
      </c>
      <c r="Z3965" s="3"/>
    </row>
    <row r="3966" spans="1:26" hidden="1" x14ac:dyDescent="0.25">
      <c r="A3966" s="10" t="str">
        <f t="shared" si="61"/>
        <v>2016Northern Coast1-in-10Typical Event DayCAISO8</v>
      </c>
      <c r="B3966" s="10" t="s">
        <v>57</v>
      </c>
      <c r="C3966" s="10" t="s">
        <v>12</v>
      </c>
      <c r="D3966" s="10" t="s">
        <v>8</v>
      </c>
      <c r="E3966" s="10" t="s">
        <v>1</v>
      </c>
      <c r="F3966">
        <v>8</v>
      </c>
      <c r="G3966">
        <v>0.61857467889785767</v>
      </c>
      <c r="H3966">
        <v>0.61857467889785767</v>
      </c>
      <c r="I3966">
        <v>61.836196899414063</v>
      </c>
      <c r="J3966">
        <v>0</v>
      </c>
      <c r="K3966">
        <v>9027</v>
      </c>
      <c r="L3966">
        <v>8648.033203125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 t="s">
        <v>39</v>
      </c>
      <c r="Z3966" s="3"/>
    </row>
    <row r="3967" spans="1:26" hidden="1" x14ac:dyDescent="0.25">
      <c r="A3967" s="10" t="str">
        <f t="shared" si="61"/>
        <v>2016Northern Coast1-in-2Typical Event DayCAISO8</v>
      </c>
      <c r="B3967" s="10" t="s">
        <v>57</v>
      </c>
      <c r="C3967" s="10" t="s">
        <v>12</v>
      </c>
      <c r="D3967" s="10" t="s">
        <v>8</v>
      </c>
      <c r="E3967" s="10" t="s">
        <v>9</v>
      </c>
      <c r="F3967">
        <v>8</v>
      </c>
      <c r="G3967">
        <v>0.52610903978347778</v>
      </c>
      <c r="H3967">
        <v>0.52610903978347778</v>
      </c>
      <c r="I3967">
        <v>59.774406433105469</v>
      </c>
      <c r="J3967">
        <v>0</v>
      </c>
      <c r="K3967">
        <v>9027</v>
      </c>
      <c r="L3967">
        <v>8648.033203125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 t="s">
        <v>39</v>
      </c>
      <c r="Z3967" s="3"/>
    </row>
    <row r="3968" spans="1:26" hidden="1" x14ac:dyDescent="0.25">
      <c r="A3968" s="10" t="str">
        <f t="shared" si="61"/>
        <v>2016Northern Coast1-in-2Typical Event DayPGE8</v>
      </c>
      <c r="B3968" s="10" t="s">
        <v>57</v>
      </c>
      <c r="C3968" s="10" t="s">
        <v>12</v>
      </c>
      <c r="D3968" s="10" t="s">
        <v>8</v>
      </c>
      <c r="E3968" s="10" t="s">
        <v>9</v>
      </c>
      <c r="F3968">
        <v>8</v>
      </c>
      <c r="G3968">
        <v>0.60271579027175903</v>
      </c>
      <c r="H3968">
        <v>0.60271579027175903</v>
      </c>
      <c r="I3968">
        <v>60.987022399902344</v>
      </c>
      <c r="J3968">
        <v>0</v>
      </c>
      <c r="K3968">
        <v>9027</v>
      </c>
      <c r="L3968">
        <v>8648.033203125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 t="s">
        <v>38</v>
      </c>
      <c r="Z3968" s="3"/>
    </row>
    <row r="3969" spans="1:26" hidden="1" x14ac:dyDescent="0.25">
      <c r="A3969" s="10" t="str">
        <f t="shared" si="61"/>
        <v>2016Northern Coast1-in-10Typical Event DayPGE8</v>
      </c>
      <c r="B3969" s="10" t="s">
        <v>57</v>
      </c>
      <c r="C3969" s="10" t="s">
        <v>12</v>
      </c>
      <c r="D3969" s="10" t="s">
        <v>8</v>
      </c>
      <c r="E3969" s="10" t="s">
        <v>1</v>
      </c>
      <c r="F3969">
        <v>8</v>
      </c>
      <c r="G3969">
        <v>0.73298466205596924</v>
      </c>
      <c r="H3969">
        <v>0.73298466205596924</v>
      </c>
      <c r="I3969">
        <v>65.533248901367188</v>
      </c>
      <c r="J3969">
        <v>0</v>
      </c>
      <c r="K3969">
        <v>9027</v>
      </c>
      <c r="L3969">
        <v>8648.033203125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 t="s">
        <v>38</v>
      </c>
      <c r="Z3969" s="3"/>
    </row>
    <row r="3970" spans="1:26" hidden="1" x14ac:dyDescent="0.25">
      <c r="A3970" s="10" t="str">
        <f t="shared" ref="A3970:A4033" si="62">CONCATENATE(B3970,C3970,E3970,D3970,S3970,F3970)</f>
        <v>2016Northern Coast1-in-10Typical Event DayCAISO9</v>
      </c>
      <c r="B3970" s="10" t="s">
        <v>57</v>
      </c>
      <c r="C3970" s="10" t="s">
        <v>12</v>
      </c>
      <c r="D3970" s="10" t="s">
        <v>8</v>
      </c>
      <c r="E3970" s="10" t="s">
        <v>1</v>
      </c>
      <c r="F3970">
        <v>9</v>
      </c>
      <c r="G3970">
        <v>0.60966885089874268</v>
      </c>
      <c r="H3970">
        <v>0.60966885089874268</v>
      </c>
      <c r="I3970">
        <v>67.442794799804688</v>
      </c>
      <c r="J3970">
        <v>0</v>
      </c>
      <c r="K3970">
        <v>9027</v>
      </c>
      <c r="L3970">
        <v>8648.033203125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 t="s">
        <v>39</v>
      </c>
      <c r="Z3970" s="3"/>
    </row>
    <row r="3971" spans="1:26" hidden="1" x14ac:dyDescent="0.25">
      <c r="A3971" s="10" t="str">
        <f t="shared" si="62"/>
        <v>2016Northern Coast1-in-2Typical Event DayCAISO9</v>
      </c>
      <c r="B3971" s="10" t="s">
        <v>57</v>
      </c>
      <c r="C3971" s="10" t="s">
        <v>12</v>
      </c>
      <c r="D3971" s="10" t="s">
        <v>8</v>
      </c>
      <c r="E3971" s="10" t="s">
        <v>9</v>
      </c>
      <c r="F3971">
        <v>9</v>
      </c>
      <c r="G3971">
        <v>0.51853448152542114</v>
      </c>
      <c r="H3971">
        <v>0.51853448152542114</v>
      </c>
      <c r="I3971">
        <v>64.30352783203125</v>
      </c>
      <c r="J3971">
        <v>0</v>
      </c>
      <c r="K3971">
        <v>9027</v>
      </c>
      <c r="L3971">
        <v>8648.033203125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 t="s">
        <v>39</v>
      </c>
      <c r="Z3971" s="3"/>
    </row>
    <row r="3972" spans="1:26" hidden="1" x14ac:dyDescent="0.25">
      <c r="A3972" s="10" t="str">
        <f t="shared" si="62"/>
        <v>2016Northern Coast1-in-2Typical Event DayPGE9</v>
      </c>
      <c r="B3972" s="10" t="s">
        <v>57</v>
      </c>
      <c r="C3972" s="10" t="s">
        <v>12</v>
      </c>
      <c r="D3972" s="10" t="s">
        <v>8</v>
      </c>
      <c r="E3972" s="10" t="s">
        <v>9</v>
      </c>
      <c r="F3972">
        <v>9</v>
      </c>
      <c r="G3972">
        <v>0.59403830766677856</v>
      </c>
      <c r="H3972">
        <v>0.59403830766677856</v>
      </c>
      <c r="I3972">
        <v>66.929946899414063</v>
      </c>
      <c r="J3972">
        <v>0</v>
      </c>
      <c r="K3972">
        <v>9027</v>
      </c>
      <c r="L3972">
        <v>8648.033203125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 t="s">
        <v>38</v>
      </c>
      <c r="Z3972" s="3"/>
    </row>
    <row r="3973" spans="1:26" hidden="1" x14ac:dyDescent="0.25">
      <c r="A3973" s="10" t="str">
        <f t="shared" si="62"/>
        <v>2016Northern Coast1-in-10Typical Event DayPGE9</v>
      </c>
      <c r="B3973" s="10" t="s">
        <v>57</v>
      </c>
      <c r="C3973" s="10" t="s">
        <v>12</v>
      </c>
      <c r="D3973" s="10" t="s">
        <v>8</v>
      </c>
      <c r="E3973" s="10" t="s">
        <v>1</v>
      </c>
      <c r="F3973">
        <v>9</v>
      </c>
      <c r="G3973">
        <v>0.72243165969848633</v>
      </c>
      <c r="H3973">
        <v>0.72243165969848633</v>
      </c>
      <c r="I3973">
        <v>71.716621398925781</v>
      </c>
      <c r="J3973">
        <v>0</v>
      </c>
      <c r="K3973">
        <v>9027</v>
      </c>
      <c r="L3973">
        <v>8648.033203125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 t="s">
        <v>38</v>
      </c>
      <c r="Z3973" s="3"/>
    </row>
    <row r="3974" spans="1:26" hidden="1" x14ac:dyDescent="0.25">
      <c r="A3974" s="10" t="str">
        <f t="shared" si="62"/>
        <v>2016Northern Coast1-in-10Typical Event DayCAISO10</v>
      </c>
      <c r="B3974" s="10" t="s">
        <v>57</v>
      </c>
      <c r="C3974" s="10" t="s">
        <v>12</v>
      </c>
      <c r="D3974" s="10" t="s">
        <v>8</v>
      </c>
      <c r="E3974" s="10" t="s">
        <v>1</v>
      </c>
      <c r="F3974">
        <v>10</v>
      </c>
      <c r="G3974">
        <v>0.584797203540802</v>
      </c>
      <c r="H3974">
        <v>0.584797203540802</v>
      </c>
      <c r="I3974">
        <v>73.056953430175781</v>
      </c>
      <c r="J3974">
        <v>0</v>
      </c>
      <c r="K3974">
        <v>9027</v>
      </c>
      <c r="L3974">
        <v>8648.033203125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 t="s">
        <v>39</v>
      </c>
      <c r="Z3974" s="3"/>
    </row>
    <row r="3975" spans="1:26" hidden="1" x14ac:dyDescent="0.25">
      <c r="A3975" s="10" t="str">
        <f t="shared" si="62"/>
        <v>2016Northern Coast1-in-2Typical Event DayCAISO10</v>
      </c>
      <c r="B3975" s="10" t="s">
        <v>57</v>
      </c>
      <c r="C3975" s="10" t="s">
        <v>12</v>
      </c>
      <c r="D3975" s="10" t="s">
        <v>8</v>
      </c>
      <c r="E3975" s="10" t="s">
        <v>9</v>
      </c>
      <c r="F3975">
        <v>10</v>
      </c>
      <c r="G3975">
        <v>0.49738067388534546</v>
      </c>
      <c r="H3975">
        <v>0.49738067388534546</v>
      </c>
      <c r="I3975">
        <v>68.586906433105469</v>
      </c>
      <c r="J3975">
        <v>0</v>
      </c>
      <c r="K3975">
        <v>9027</v>
      </c>
      <c r="L3975">
        <v>8648.033203125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 t="s">
        <v>39</v>
      </c>
      <c r="Z3975" s="3"/>
    </row>
    <row r="3976" spans="1:26" hidden="1" x14ac:dyDescent="0.25">
      <c r="A3976" s="10" t="str">
        <f t="shared" si="62"/>
        <v>2016Northern Coast1-in-2Typical Event DayPGE10</v>
      </c>
      <c r="B3976" s="10" t="s">
        <v>57</v>
      </c>
      <c r="C3976" s="10" t="s">
        <v>12</v>
      </c>
      <c r="D3976" s="10" t="s">
        <v>8</v>
      </c>
      <c r="E3976" s="10" t="s">
        <v>9</v>
      </c>
      <c r="F3976">
        <v>10</v>
      </c>
      <c r="G3976">
        <v>0.56980431079864502</v>
      </c>
      <c r="H3976">
        <v>0.56980431079864502</v>
      </c>
      <c r="I3976">
        <v>72.714622497558594</v>
      </c>
      <c r="J3976">
        <v>0</v>
      </c>
      <c r="K3976">
        <v>9027</v>
      </c>
      <c r="L3976">
        <v>8648.033203125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 t="s">
        <v>38</v>
      </c>
      <c r="Z3976" s="3"/>
    </row>
    <row r="3977" spans="1:26" hidden="1" x14ac:dyDescent="0.25">
      <c r="A3977" s="10" t="str">
        <f t="shared" si="62"/>
        <v>2016Northern Coast1-in-10Typical Event DayPGE10</v>
      </c>
      <c r="B3977" s="10" t="s">
        <v>57</v>
      </c>
      <c r="C3977" s="10" t="s">
        <v>12</v>
      </c>
      <c r="D3977" s="10" t="s">
        <v>8</v>
      </c>
      <c r="E3977" s="10" t="s">
        <v>1</v>
      </c>
      <c r="F3977">
        <v>10</v>
      </c>
      <c r="G3977">
        <v>0.69295978546142578</v>
      </c>
      <c r="H3977">
        <v>0.69295978546142578</v>
      </c>
      <c r="I3977">
        <v>77.768272399902344</v>
      </c>
      <c r="J3977">
        <v>0</v>
      </c>
      <c r="K3977">
        <v>9027</v>
      </c>
      <c r="L3977">
        <v>8648.033203125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 t="s">
        <v>38</v>
      </c>
      <c r="Z3977" s="3"/>
    </row>
    <row r="3978" spans="1:26" hidden="1" x14ac:dyDescent="0.25">
      <c r="A3978" s="10" t="str">
        <f t="shared" si="62"/>
        <v>2016Northern Coast1-in-2Typical Event DayCAISO11</v>
      </c>
      <c r="B3978" s="10" t="s">
        <v>57</v>
      </c>
      <c r="C3978" s="10" t="s">
        <v>12</v>
      </c>
      <c r="D3978" s="10" t="s">
        <v>8</v>
      </c>
      <c r="E3978" s="10" t="s">
        <v>9</v>
      </c>
      <c r="F3978">
        <v>11</v>
      </c>
      <c r="G3978">
        <v>0.49562278389930725</v>
      </c>
      <c r="H3978">
        <v>0.49562278389930725</v>
      </c>
      <c r="I3978">
        <v>73.373703002929687</v>
      </c>
      <c r="J3978">
        <v>0</v>
      </c>
      <c r="K3978">
        <v>9027</v>
      </c>
      <c r="L3978">
        <v>8648.033203125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 t="s">
        <v>39</v>
      </c>
      <c r="Z3978" s="3"/>
    </row>
    <row r="3979" spans="1:26" hidden="1" x14ac:dyDescent="0.25">
      <c r="A3979" s="10" t="str">
        <f t="shared" si="62"/>
        <v>2016Northern Coast1-in-10Typical Event DayCAISO11</v>
      </c>
      <c r="B3979" s="10" t="s">
        <v>57</v>
      </c>
      <c r="C3979" s="10" t="s">
        <v>12</v>
      </c>
      <c r="D3979" s="10" t="s">
        <v>8</v>
      </c>
      <c r="E3979" s="10" t="s">
        <v>1</v>
      </c>
      <c r="F3979">
        <v>11</v>
      </c>
      <c r="G3979">
        <v>0.58273035287857056</v>
      </c>
      <c r="H3979">
        <v>0.58273035287857056</v>
      </c>
      <c r="I3979">
        <v>78.462615966796875</v>
      </c>
      <c r="J3979">
        <v>0</v>
      </c>
      <c r="K3979">
        <v>9027</v>
      </c>
      <c r="L3979">
        <v>8648.033203125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 t="s">
        <v>39</v>
      </c>
      <c r="Z3979" s="3"/>
    </row>
    <row r="3980" spans="1:26" hidden="1" x14ac:dyDescent="0.25">
      <c r="A3980" s="10" t="str">
        <f t="shared" si="62"/>
        <v>2016Northern Coast1-in-10Typical Event DayPGE11</v>
      </c>
      <c r="B3980" s="10" t="s">
        <v>57</v>
      </c>
      <c r="C3980" s="10" t="s">
        <v>12</v>
      </c>
      <c r="D3980" s="10" t="s">
        <v>8</v>
      </c>
      <c r="E3980" s="10" t="s">
        <v>1</v>
      </c>
      <c r="F3980">
        <v>11</v>
      </c>
      <c r="G3980">
        <v>0.69051069021224976</v>
      </c>
      <c r="H3980">
        <v>0.69051069021224976</v>
      </c>
      <c r="I3980">
        <v>83.575477600097656</v>
      </c>
      <c r="J3980">
        <v>0</v>
      </c>
      <c r="K3980">
        <v>9027</v>
      </c>
      <c r="L3980">
        <v>8648.033203125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 t="s">
        <v>38</v>
      </c>
      <c r="Z3980" s="3"/>
    </row>
    <row r="3981" spans="1:26" hidden="1" x14ac:dyDescent="0.25">
      <c r="A3981" s="10" t="str">
        <f t="shared" si="62"/>
        <v>2016Northern Coast1-in-2Typical Event DayPGE11</v>
      </c>
      <c r="B3981" s="10" t="s">
        <v>57</v>
      </c>
      <c r="C3981" s="10" t="s">
        <v>12</v>
      </c>
      <c r="D3981" s="10" t="s">
        <v>8</v>
      </c>
      <c r="E3981" s="10" t="s">
        <v>9</v>
      </c>
      <c r="F3981">
        <v>11</v>
      </c>
      <c r="G3981">
        <v>0.5677904486656189</v>
      </c>
      <c r="H3981">
        <v>0.5677904486656189</v>
      </c>
      <c r="I3981">
        <v>78.580192565917969</v>
      </c>
      <c r="J3981">
        <v>0</v>
      </c>
      <c r="K3981">
        <v>9027</v>
      </c>
      <c r="L3981">
        <v>8648.033203125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 t="s">
        <v>38</v>
      </c>
      <c r="Z3981" s="3"/>
    </row>
    <row r="3982" spans="1:26" hidden="1" x14ac:dyDescent="0.25">
      <c r="A3982" s="10" t="str">
        <f t="shared" si="62"/>
        <v>2016Northern Coast1-in-10Typical Event DayCAISO12</v>
      </c>
      <c r="B3982" s="10" t="s">
        <v>57</v>
      </c>
      <c r="C3982" s="10" t="s">
        <v>12</v>
      </c>
      <c r="D3982" s="10" t="s">
        <v>8</v>
      </c>
      <c r="E3982" s="10" t="s">
        <v>1</v>
      </c>
      <c r="F3982">
        <v>12</v>
      </c>
      <c r="G3982">
        <v>0.63719350099563599</v>
      </c>
      <c r="H3982">
        <v>0.63719350099563599</v>
      </c>
      <c r="I3982">
        <v>83.771820068359375</v>
      </c>
      <c r="J3982">
        <v>0</v>
      </c>
      <c r="K3982">
        <v>9027</v>
      </c>
      <c r="L3982">
        <v>8648.033203125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 t="s">
        <v>39</v>
      </c>
      <c r="Z3982" s="3"/>
    </row>
    <row r="3983" spans="1:26" hidden="1" x14ac:dyDescent="0.25">
      <c r="A3983" s="10" t="str">
        <f t="shared" si="62"/>
        <v>2016Northern Coast1-in-2Typical Event DayCAISO12</v>
      </c>
      <c r="B3983" s="10" t="s">
        <v>57</v>
      </c>
      <c r="C3983" s="10" t="s">
        <v>12</v>
      </c>
      <c r="D3983" s="10" t="s">
        <v>8</v>
      </c>
      <c r="E3983" s="10" t="s">
        <v>9</v>
      </c>
      <c r="F3983">
        <v>12</v>
      </c>
      <c r="G3983">
        <v>0.54194468259811401</v>
      </c>
      <c r="H3983">
        <v>0.54194468259811401</v>
      </c>
      <c r="I3983">
        <v>78.225006103515625</v>
      </c>
      <c r="J3983">
        <v>0</v>
      </c>
      <c r="K3983">
        <v>9027</v>
      </c>
      <c r="L3983">
        <v>8648.033203125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 t="s">
        <v>39</v>
      </c>
      <c r="Z3983" s="3"/>
    </row>
    <row r="3984" spans="1:26" hidden="1" x14ac:dyDescent="0.25">
      <c r="A3984" s="10" t="str">
        <f t="shared" si="62"/>
        <v>2016Northern Coast1-in-2Typical Event DayPGE12</v>
      </c>
      <c r="B3984" s="10" t="s">
        <v>57</v>
      </c>
      <c r="C3984" s="10" t="s">
        <v>12</v>
      </c>
      <c r="D3984" s="10" t="s">
        <v>8</v>
      </c>
      <c r="E3984" s="10" t="s">
        <v>9</v>
      </c>
      <c r="F3984">
        <v>12</v>
      </c>
      <c r="G3984">
        <v>0.62085723876953125</v>
      </c>
      <c r="H3984">
        <v>0.62085723876953125</v>
      </c>
      <c r="I3984">
        <v>83.708740234375</v>
      </c>
      <c r="J3984">
        <v>0</v>
      </c>
      <c r="K3984">
        <v>9027</v>
      </c>
      <c r="L3984">
        <v>8648.033203125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 t="s">
        <v>38</v>
      </c>
      <c r="Z3984" s="3"/>
    </row>
    <row r="3985" spans="1:26" hidden="1" x14ac:dyDescent="0.25">
      <c r="A3985" s="10" t="str">
        <f t="shared" si="62"/>
        <v>2016Northern Coast1-in-10Typical Event DayPGE12</v>
      </c>
      <c r="B3985" s="10" t="s">
        <v>57</v>
      </c>
      <c r="C3985" s="10" t="s">
        <v>12</v>
      </c>
      <c r="D3985" s="10" t="s">
        <v>8</v>
      </c>
      <c r="E3985" s="10" t="s">
        <v>1</v>
      </c>
      <c r="F3985">
        <v>12</v>
      </c>
      <c r="G3985">
        <v>0.75504720211029053</v>
      </c>
      <c r="H3985">
        <v>0.75504720211029053</v>
      </c>
      <c r="I3985">
        <v>88.66864013671875</v>
      </c>
      <c r="J3985">
        <v>0</v>
      </c>
      <c r="K3985">
        <v>9027</v>
      </c>
      <c r="L3985">
        <v>8648.033203125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 t="s">
        <v>38</v>
      </c>
      <c r="Z3985" s="3"/>
    </row>
    <row r="3986" spans="1:26" hidden="1" x14ac:dyDescent="0.25">
      <c r="A3986" s="10" t="str">
        <f t="shared" si="62"/>
        <v>2016Northern Coast1-in-10Typical Event DayCAISO13</v>
      </c>
      <c r="B3986" s="10" t="s">
        <v>57</v>
      </c>
      <c r="C3986" s="10" t="s">
        <v>12</v>
      </c>
      <c r="D3986" s="10" t="s">
        <v>8</v>
      </c>
      <c r="E3986" s="10" t="s">
        <v>1</v>
      </c>
      <c r="F3986">
        <v>13</v>
      </c>
      <c r="G3986">
        <v>0.77066004276275635</v>
      </c>
      <c r="H3986">
        <v>0.77066004276275635</v>
      </c>
      <c r="I3986">
        <v>88.135391235351563</v>
      </c>
      <c r="J3986">
        <v>0</v>
      </c>
      <c r="K3986">
        <v>9027</v>
      </c>
      <c r="L3986">
        <v>8648.033203125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 t="s">
        <v>39</v>
      </c>
      <c r="Z3986" s="3"/>
    </row>
    <row r="3987" spans="1:26" hidden="1" x14ac:dyDescent="0.25">
      <c r="A3987" s="10" t="str">
        <f t="shared" si="62"/>
        <v>2016Northern Coast1-in-2Typical Event DayCAISO13</v>
      </c>
      <c r="B3987" s="10" t="s">
        <v>57</v>
      </c>
      <c r="C3987" s="10" t="s">
        <v>12</v>
      </c>
      <c r="D3987" s="10" t="s">
        <v>8</v>
      </c>
      <c r="E3987" s="10" t="s">
        <v>9</v>
      </c>
      <c r="F3987">
        <v>13</v>
      </c>
      <c r="G3987">
        <v>0.6554604172706604</v>
      </c>
      <c r="H3987">
        <v>0.6554604172706604</v>
      </c>
      <c r="I3987">
        <v>82.747535705566406</v>
      </c>
      <c r="J3987">
        <v>0</v>
      </c>
      <c r="K3987">
        <v>9027</v>
      </c>
      <c r="L3987">
        <v>8648.033203125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 t="s">
        <v>39</v>
      </c>
      <c r="Z3987" s="3"/>
    </row>
    <row r="3988" spans="1:26" hidden="1" x14ac:dyDescent="0.25">
      <c r="A3988" s="10" t="str">
        <f t="shared" si="62"/>
        <v>2016Northern Coast1-in-10Typical Event DayPGE13</v>
      </c>
      <c r="B3988" s="10" t="s">
        <v>57</v>
      </c>
      <c r="C3988" s="10" t="s">
        <v>12</v>
      </c>
      <c r="D3988" s="10" t="s">
        <v>8</v>
      </c>
      <c r="E3988" s="10" t="s">
        <v>1</v>
      </c>
      <c r="F3988">
        <v>13</v>
      </c>
      <c r="G3988">
        <v>0.91319936513900757</v>
      </c>
      <c r="H3988">
        <v>0.91319936513900757</v>
      </c>
      <c r="I3988">
        <v>93.351425170898438</v>
      </c>
      <c r="J3988">
        <v>0</v>
      </c>
      <c r="K3988">
        <v>9027</v>
      </c>
      <c r="L3988">
        <v>8648.033203125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 t="s">
        <v>38</v>
      </c>
      <c r="Z3988" s="3"/>
    </row>
    <row r="3989" spans="1:26" hidden="1" x14ac:dyDescent="0.25">
      <c r="A3989" s="10" t="str">
        <f t="shared" si="62"/>
        <v>2016Northern Coast1-in-2Typical Event DayPGE13</v>
      </c>
      <c r="B3989" s="10" t="s">
        <v>57</v>
      </c>
      <c r="C3989" s="10" t="s">
        <v>12</v>
      </c>
      <c r="D3989" s="10" t="s">
        <v>8</v>
      </c>
      <c r="E3989" s="10" t="s">
        <v>9</v>
      </c>
      <c r="F3989">
        <v>13</v>
      </c>
      <c r="G3989">
        <v>0.75090199708938599</v>
      </c>
      <c r="H3989">
        <v>0.75090199708938599</v>
      </c>
      <c r="I3989">
        <v>88.146949768066406</v>
      </c>
      <c r="J3989">
        <v>0</v>
      </c>
      <c r="K3989">
        <v>9027</v>
      </c>
      <c r="L3989">
        <v>8648.033203125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 t="s">
        <v>38</v>
      </c>
      <c r="Z3989" s="3"/>
    </row>
    <row r="3990" spans="1:26" hidden="1" x14ac:dyDescent="0.25">
      <c r="A3990" s="10" t="str">
        <f t="shared" si="62"/>
        <v>2016Northern Coast1-in-2Typical Event DayCAISO14</v>
      </c>
      <c r="B3990" s="10" t="s">
        <v>57</v>
      </c>
      <c r="C3990" s="10" t="s">
        <v>12</v>
      </c>
      <c r="D3990" s="10" t="s">
        <v>8</v>
      </c>
      <c r="E3990" s="10" t="s">
        <v>9</v>
      </c>
      <c r="F3990">
        <v>14</v>
      </c>
      <c r="G3990">
        <v>0.83933746814727783</v>
      </c>
      <c r="H3990">
        <v>0.74439013004302979</v>
      </c>
      <c r="I3990">
        <v>86.320884704589844</v>
      </c>
      <c r="J3990">
        <v>0.10273714363574982</v>
      </c>
      <c r="K3990">
        <v>9027</v>
      </c>
      <c r="L3990">
        <v>8648.033203125</v>
      </c>
      <c r="M3990">
        <v>9.4947345554828644E-2</v>
      </c>
      <c r="N3990">
        <v>-3.6720577627420425E-2</v>
      </c>
      <c r="O3990">
        <v>4.1071988642215729E-2</v>
      </c>
      <c r="P3990">
        <v>9.4947345554828644E-2</v>
      </c>
      <c r="Q3990">
        <v>0.14882270991802216</v>
      </c>
      <c r="R3990">
        <v>0.22661526501178741</v>
      </c>
      <c r="S3990" t="s">
        <v>39</v>
      </c>
      <c r="Z3990" s="3"/>
    </row>
    <row r="3991" spans="1:26" hidden="1" x14ac:dyDescent="0.25">
      <c r="A3991" s="10" t="str">
        <f t="shared" si="62"/>
        <v>2016Northern Coast1-in-10Typical Event DayCAISO14</v>
      </c>
      <c r="B3991" s="10" t="s">
        <v>57</v>
      </c>
      <c r="C3991" s="10" t="s">
        <v>12</v>
      </c>
      <c r="D3991" s="10" t="s">
        <v>8</v>
      </c>
      <c r="E3991" s="10" t="s">
        <v>1</v>
      </c>
      <c r="F3991">
        <v>14</v>
      </c>
      <c r="G3991">
        <v>0.9868541955947876</v>
      </c>
      <c r="H3991">
        <v>0.81288933753967285</v>
      </c>
      <c r="I3991">
        <v>91.272659301757812</v>
      </c>
      <c r="J3991">
        <v>0.10273714363574982</v>
      </c>
      <c r="K3991">
        <v>9027</v>
      </c>
      <c r="L3991">
        <v>8648.033203125</v>
      </c>
      <c r="M3991">
        <v>0.17396485805511475</v>
      </c>
      <c r="N3991">
        <v>4.2296934872865677E-2</v>
      </c>
      <c r="O3991">
        <v>0.12008950114250183</v>
      </c>
      <c r="P3991">
        <v>0.17396485805511475</v>
      </c>
      <c r="Q3991">
        <v>0.22784021496772766</v>
      </c>
      <c r="R3991">
        <v>0.30563277006149292</v>
      </c>
      <c r="S3991" t="s">
        <v>39</v>
      </c>
      <c r="Z3991" s="3"/>
    </row>
    <row r="3992" spans="1:26" hidden="1" x14ac:dyDescent="0.25">
      <c r="A3992" s="10" t="str">
        <f t="shared" si="62"/>
        <v>2016Northern Coast1-in-2Typical Event DayPGE14</v>
      </c>
      <c r="B3992" s="10" t="s">
        <v>57</v>
      </c>
      <c r="C3992" s="10" t="s">
        <v>12</v>
      </c>
      <c r="D3992" s="10" t="s">
        <v>8</v>
      </c>
      <c r="E3992" s="10" t="s">
        <v>9</v>
      </c>
      <c r="F3992">
        <v>14</v>
      </c>
      <c r="G3992">
        <v>0.96155339479446411</v>
      </c>
      <c r="H3992">
        <v>0.79543352127075195</v>
      </c>
      <c r="I3992">
        <v>91.204025268554688</v>
      </c>
      <c r="J3992">
        <v>0.10273714363574982</v>
      </c>
      <c r="K3992">
        <v>9027</v>
      </c>
      <c r="L3992">
        <v>8648.033203125</v>
      </c>
      <c r="M3992">
        <v>0.16611985862255096</v>
      </c>
      <c r="N3992">
        <v>3.4451935440301895E-2</v>
      </c>
      <c r="O3992">
        <v>0.11224450170993805</v>
      </c>
      <c r="P3992">
        <v>0.16611985862255096</v>
      </c>
      <c r="Q3992">
        <v>0.21999521553516388</v>
      </c>
      <c r="R3992">
        <v>0.29778778553009033</v>
      </c>
      <c r="S3992" t="s">
        <v>38</v>
      </c>
      <c r="Z3992" s="3"/>
    </row>
    <row r="3993" spans="1:26" hidden="1" x14ac:dyDescent="0.25">
      <c r="A3993" s="10" t="str">
        <f t="shared" si="62"/>
        <v>2016Northern Coast1-in-10Typical Event DayPGE14</v>
      </c>
      <c r="B3993" s="10" t="s">
        <v>57</v>
      </c>
      <c r="C3993" s="10" t="s">
        <v>12</v>
      </c>
      <c r="D3993" s="10" t="s">
        <v>8</v>
      </c>
      <c r="E3993" s="10" t="s">
        <v>1</v>
      </c>
      <c r="F3993">
        <v>14</v>
      </c>
      <c r="G3993">
        <v>1.1693801879882812</v>
      </c>
      <c r="H3993">
        <v>0.9034736156463623</v>
      </c>
      <c r="I3993">
        <v>96.840576171875</v>
      </c>
      <c r="J3993">
        <v>0.10273714363574982</v>
      </c>
      <c r="K3993">
        <v>9027</v>
      </c>
      <c r="L3993">
        <v>8648.033203125</v>
      </c>
      <c r="M3993">
        <v>0.26590654253959656</v>
      </c>
      <c r="N3993">
        <v>0.13423861563205719</v>
      </c>
      <c r="O3993">
        <v>0.21203118562698364</v>
      </c>
      <c r="P3993">
        <v>0.26590654253959656</v>
      </c>
      <c r="Q3993">
        <v>0.31978189945220947</v>
      </c>
      <c r="R3993">
        <v>0.39757445454597473</v>
      </c>
      <c r="S3993" t="s">
        <v>38</v>
      </c>
      <c r="Z3993" s="3"/>
    </row>
    <row r="3994" spans="1:26" hidden="1" x14ac:dyDescent="0.25">
      <c r="A3994" s="10" t="str">
        <f t="shared" si="62"/>
        <v>2016Northern Coast1-in-2Typical Event DayCAISO15</v>
      </c>
      <c r="B3994" s="10" t="s">
        <v>57</v>
      </c>
      <c r="C3994" s="10" t="s">
        <v>12</v>
      </c>
      <c r="D3994" s="10" t="s">
        <v>8</v>
      </c>
      <c r="E3994" s="10" t="s">
        <v>9</v>
      </c>
      <c r="F3994">
        <v>15</v>
      </c>
      <c r="G3994">
        <v>1.0785567760467529</v>
      </c>
      <c r="H3994">
        <v>0.90888255834579468</v>
      </c>
      <c r="I3994">
        <v>88.533500671386719</v>
      </c>
      <c r="J3994">
        <v>0.1230589896440506</v>
      </c>
      <c r="K3994">
        <v>9027</v>
      </c>
      <c r="L3994">
        <v>8648.033203125</v>
      </c>
      <c r="M3994">
        <v>0.16967423260211945</v>
      </c>
      <c r="N3994">
        <v>1.1961831711232662E-2</v>
      </c>
      <c r="O3994">
        <v>0.10514210164546967</v>
      </c>
      <c r="P3994">
        <v>0.16967423260211945</v>
      </c>
      <c r="Q3994">
        <v>0.23420636355876923</v>
      </c>
      <c r="R3994">
        <v>0.32738664746284485</v>
      </c>
      <c r="S3994" t="s">
        <v>39</v>
      </c>
      <c r="Z3994" s="3"/>
    </row>
    <row r="3995" spans="1:26" hidden="1" x14ac:dyDescent="0.25">
      <c r="A3995" s="10" t="str">
        <f t="shared" si="62"/>
        <v>2016Northern Coast1-in-10Typical Event DayCAISO15</v>
      </c>
      <c r="B3995" s="10" t="s">
        <v>57</v>
      </c>
      <c r="C3995" s="10" t="s">
        <v>12</v>
      </c>
      <c r="D3995" s="10" t="s">
        <v>8</v>
      </c>
      <c r="E3995" s="10" t="s">
        <v>1</v>
      </c>
      <c r="F3995">
        <v>15</v>
      </c>
      <c r="G3995">
        <v>1.2681171894073486</v>
      </c>
      <c r="H3995">
        <v>1.0049210786819458</v>
      </c>
      <c r="I3995">
        <v>92.91192626953125</v>
      </c>
      <c r="J3995">
        <v>0.1230589896440506</v>
      </c>
      <c r="K3995">
        <v>9027</v>
      </c>
      <c r="L3995">
        <v>8648.033203125</v>
      </c>
      <c r="M3995">
        <v>0.26319614052772522</v>
      </c>
      <c r="N3995">
        <v>0.10548374056816101</v>
      </c>
      <c r="O3995">
        <v>0.19866400957107544</v>
      </c>
      <c r="P3995">
        <v>0.26319614052772522</v>
      </c>
      <c r="Q3995">
        <v>0.327728271484375</v>
      </c>
      <c r="R3995">
        <v>0.42090854048728943</v>
      </c>
      <c r="S3995" t="s">
        <v>39</v>
      </c>
      <c r="Z3995" s="3"/>
    </row>
    <row r="3996" spans="1:26" hidden="1" x14ac:dyDescent="0.25">
      <c r="A3996" s="10" t="str">
        <f t="shared" si="62"/>
        <v>2016Northern Coast1-in-2Typical Event DayPGE15</v>
      </c>
      <c r="B3996" s="10" t="s">
        <v>57</v>
      </c>
      <c r="C3996" s="10" t="s">
        <v>12</v>
      </c>
      <c r="D3996" s="10" t="s">
        <v>8</v>
      </c>
      <c r="E3996" s="10" t="s">
        <v>9</v>
      </c>
      <c r="F3996">
        <v>15</v>
      </c>
      <c r="G3996">
        <v>1.2356054782867432</v>
      </c>
      <c r="H3996">
        <v>0.98393154144287109</v>
      </c>
      <c r="I3996">
        <v>92.748123168945313</v>
      </c>
      <c r="J3996">
        <v>0.1230589896440506</v>
      </c>
      <c r="K3996">
        <v>9027</v>
      </c>
      <c r="L3996">
        <v>8648.033203125</v>
      </c>
      <c r="M3996">
        <v>0.25167393684387207</v>
      </c>
      <c r="N3996">
        <v>9.3961536884307861E-2</v>
      </c>
      <c r="O3996">
        <v>0.18714180588722229</v>
      </c>
      <c r="P3996">
        <v>0.25167393684387207</v>
      </c>
      <c r="Q3996">
        <v>0.31620606780052185</v>
      </c>
      <c r="R3996">
        <v>0.40938633680343628</v>
      </c>
      <c r="S3996" t="s">
        <v>38</v>
      </c>
      <c r="Z3996" s="3"/>
    </row>
    <row r="3997" spans="1:26" hidden="1" x14ac:dyDescent="0.25">
      <c r="A3997" s="10" t="str">
        <f t="shared" si="62"/>
        <v>2016Northern Coast1-in-10Typical Event DayPGE15</v>
      </c>
      <c r="B3997" s="10" t="s">
        <v>57</v>
      </c>
      <c r="C3997" s="10" t="s">
        <v>12</v>
      </c>
      <c r="D3997" s="10" t="s">
        <v>8</v>
      </c>
      <c r="E3997" s="10" t="s">
        <v>1</v>
      </c>
      <c r="F3997">
        <v>15</v>
      </c>
      <c r="G3997">
        <v>1.5026649236679077</v>
      </c>
      <c r="H3997">
        <v>1.117936372756958</v>
      </c>
      <c r="I3997">
        <v>98.958030700683594</v>
      </c>
      <c r="J3997">
        <v>0.1230589896440506</v>
      </c>
      <c r="K3997">
        <v>9027</v>
      </c>
      <c r="L3997">
        <v>8648.033203125</v>
      </c>
      <c r="M3997">
        <v>0.38472849130630493</v>
      </c>
      <c r="N3997">
        <v>0.22701609134674072</v>
      </c>
      <c r="O3997">
        <v>0.32019636034965515</v>
      </c>
      <c r="P3997">
        <v>0.38472849130630493</v>
      </c>
      <c r="Q3997">
        <v>0.44926062226295471</v>
      </c>
      <c r="R3997">
        <v>0.54244089126586914</v>
      </c>
      <c r="S3997" t="s">
        <v>38</v>
      </c>
      <c r="Z3997" s="3"/>
    </row>
    <row r="3998" spans="1:26" hidden="1" x14ac:dyDescent="0.25">
      <c r="A3998" s="10" t="str">
        <f t="shared" si="62"/>
        <v>2016Northern Coast1-in-2Typical Event DayCAISO16</v>
      </c>
      <c r="B3998" s="10" t="s">
        <v>57</v>
      </c>
      <c r="C3998" s="10" t="s">
        <v>12</v>
      </c>
      <c r="D3998" s="10" t="s">
        <v>8</v>
      </c>
      <c r="E3998" s="10" t="s">
        <v>9</v>
      </c>
      <c r="F3998">
        <v>16</v>
      </c>
      <c r="G3998">
        <v>1.3571398258209229</v>
      </c>
      <c r="H3998">
        <v>1.1100233793258667</v>
      </c>
      <c r="I3998">
        <v>88.939041137695313</v>
      </c>
      <c r="J3998">
        <v>0.15615223348140717</v>
      </c>
      <c r="K3998">
        <v>9027</v>
      </c>
      <c r="L3998">
        <v>8648.033203125</v>
      </c>
      <c r="M3998">
        <v>0.24711641669273376</v>
      </c>
      <c r="N3998">
        <v>4.6991713345050812E-2</v>
      </c>
      <c r="O3998">
        <v>0.16523018479347229</v>
      </c>
      <c r="P3998">
        <v>0.24711641669273376</v>
      </c>
      <c r="Q3998">
        <v>0.32900264859199524</v>
      </c>
      <c r="R3998">
        <v>0.44724112749099731</v>
      </c>
      <c r="S3998" t="s">
        <v>39</v>
      </c>
      <c r="Z3998" s="3"/>
    </row>
    <row r="3999" spans="1:26" hidden="1" x14ac:dyDescent="0.25">
      <c r="A3999" s="10" t="str">
        <f t="shared" si="62"/>
        <v>2016Northern Coast1-in-10Typical Event DayCAISO16</v>
      </c>
      <c r="B3999" s="10" t="s">
        <v>57</v>
      </c>
      <c r="C3999" s="10" t="s">
        <v>12</v>
      </c>
      <c r="D3999" s="10" t="s">
        <v>8</v>
      </c>
      <c r="E3999" s="10" t="s">
        <v>1</v>
      </c>
      <c r="F3999">
        <v>16</v>
      </c>
      <c r="G3999">
        <v>1.5956622362136841</v>
      </c>
      <c r="H3999">
        <v>1.2153503894805908</v>
      </c>
      <c r="I3999">
        <v>93.625831604003906</v>
      </c>
      <c r="J3999">
        <v>0.15615223348140717</v>
      </c>
      <c r="K3999">
        <v>9027</v>
      </c>
      <c r="L3999">
        <v>8648.033203125</v>
      </c>
      <c r="M3999">
        <v>0.38031184673309326</v>
      </c>
      <c r="N3999">
        <v>0.18018715083599091</v>
      </c>
      <c r="O3999">
        <v>0.29842561483383179</v>
      </c>
      <c r="P3999">
        <v>0.38031184673309326</v>
      </c>
      <c r="Q3999">
        <v>0.46219807863235474</v>
      </c>
      <c r="R3999">
        <v>0.58043652772903442</v>
      </c>
      <c r="S3999" t="s">
        <v>39</v>
      </c>
      <c r="Z3999" s="3"/>
    </row>
    <row r="4000" spans="1:26" hidden="1" x14ac:dyDescent="0.25">
      <c r="A4000" s="10" t="str">
        <f t="shared" si="62"/>
        <v>2016Northern Coast1-in-2Typical Event DayPGE16</v>
      </c>
      <c r="B4000" s="10" t="s">
        <v>57</v>
      </c>
      <c r="C4000" s="10" t="s">
        <v>12</v>
      </c>
      <c r="D4000" s="10" t="s">
        <v>8</v>
      </c>
      <c r="E4000" s="10" t="s">
        <v>9</v>
      </c>
      <c r="F4000">
        <v>16</v>
      </c>
      <c r="G4000">
        <v>1.5547529458999634</v>
      </c>
      <c r="H4000">
        <v>1.185771107673645</v>
      </c>
      <c r="I4000">
        <v>93.366867065429688</v>
      </c>
      <c r="J4000">
        <v>0.15615223348140717</v>
      </c>
      <c r="K4000">
        <v>9027</v>
      </c>
      <c r="L4000">
        <v>8648.033203125</v>
      </c>
      <c r="M4000">
        <v>0.36898183822631836</v>
      </c>
      <c r="N4000">
        <v>0.168857142329216</v>
      </c>
      <c r="O4000">
        <v>0.28709560632705688</v>
      </c>
      <c r="P4000">
        <v>0.36898183822631836</v>
      </c>
      <c r="Q4000">
        <v>0.45086807012557983</v>
      </c>
      <c r="R4000">
        <v>0.56910651922225952</v>
      </c>
      <c r="S4000" t="s">
        <v>38</v>
      </c>
      <c r="Z4000" s="3"/>
    </row>
    <row r="4001" spans="1:26" hidden="1" x14ac:dyDescent="0.25">
      <c r="A4001" s="10" t="str">
        <f t="shared" si="62"/>
        <v>2016Northern Coast1-in-10Typical Event DayPGE16</v>
      </c>
      <c r="B4001" s="10" t="s">
        <v>57</v>
      </c>
      <c r="C4001" s="10" t="s">
        <v>12</v>
      </c>
      <c r="D4001" s="10" t="s">
        <v>8</v>
      </c>
      <c r="E4001" s="10" t="s">
        <v>1</v>
      </c>
      <c r="F4001">
        <v>16</v>
      </c>
      <c r="G4001">
        <v>1.8907918930053711</v>
      </c>
      <c r="H4001">
        <v>1.3545345067977905</v>
      </c>
      <c r="I4001">
        <v>99.040802001953125</v>
      </c>
      <c r="J4001">
        <v>0.15615223348140717</v>
      </c>
      <c r="K4001">
        <v>9027</v>
      </c>
      <c r="L4001">
        <v>8648.033203125</v>
      </c>
      <c r="M4001">
        <v>0.53625738620758057</v>
      </c>
      <c r="N4001">
        <v>0.33613267540931702</v>
      </c>
      <c r="O4001">
        <v>0.45437115430831909</v>
      </c>
      <c r="P4001">
        <v>0.53625738620758057</v>
      </c>
      <c r="Q4001">
        <v>0.61814361810684204</v>
      </c>
      <c r="R4001">
        <v>0.73638206720352173</v>
      </c>
      <c r="S4001" t="s">
        <v>38</v>
      </c>
      <c r="Z4001" s="3"/>
    </row>
    <row r="4002" spans="1:26" hidden="1" x14ac:dyDescent="0.25">
      <c r="A4002" s="10" t="str">
        <f t="shared" si="62"/>
        <v>2016Northern Coast1-in-2Typical Event DayCAISO17</v>
      </c>
      <c r="B4002" s="10" t="s">
        <v>57</v>
      </c>
      <c r="C4002" s="10" t="s">
        <v>12</v>
      </c>
      <c r="D4002" s="10" t="s">
        <v>8</v>
      </c>
      <c r="E4002" s="10" t="s">
        <v>9</v>
      </c>
      <c r="F4002">
        <v>17</v>
      </c>
      <c r="G4002">
        <v>1.6091009378433228</v>
      </c>
      <c r="H4002">
        <v>1.2872215509414673</v>
      </c>
      <c r="I4002">
        <v>88.355430603027344</v>
      </c>
      <c r="J4002">
        <v>0.16046801209449768</v>
      </c>
      <c r="K4002">
        <v>9027</v>
      </c>
      <c r="L4002">
        <v>8648.033203125</v>
      </c>
      <c r="M4002">
        <v>0.32187938690185547</v>
      </c>
      <c r="N4002">
        <v>0.11622358113527298</v>
      </c>
      <c r="O4002">
        <v>0.23772996664047241</v>
      </c>
      <c r="P4002">
        <v>0.32187938690185547</v>
      </c>
      <c r="Q4002">
        <v>0.40602880716323853</v>
      </c>
      <c r="R4002">
        <v>0.52753520011901855</v>
      </c>
      <c r="S4002" t="s">
        <v>39</v>
      </c>
      <c r="Z4002" s="3"/>
    </row>
    <row r="4003" spans="1:26" hidden="1" x14ac:dyDescent="0.25">
      <c r="A4003" s="10" t="str">
        <f t="shared" si="62"/>
        <v>2016Northern Coast1-in-10Typical Event DayCAISO17</v>
      </c>
      <c r="B4003" s="10" t="s">
        <v>57</v>
      </c>
      <c r="C4003" s="10" t="s">
        <v>12</v>
      </c>
      <c r="D4003" s="10" t="s">
        <v>8</v>
      </c>
      <c r="E4003" s="10" t="s">
        <v>1</v>
      </c>
      <c r="F4003">
        <v>17</v>
      </c>
      <c r="G4003">
        <v>1.8919064998626709</v>
      </c>
      <c r="H4003">
        <v>1.459809422492981</v>
      </c>
      <c r="I4003">
        <v>92.523117065429687</v>
      </c>
      <c r="J4003">
        <v>0.16046801209449768</v>
      </c>
      <c r="K4003">
        <v>9027</v>
      </c>
      <c r="L4003">
        <v>8648.033203125</v>
      </c>
      <c r="M4003">
        <v>0.43209710717201233</v>
      </c>
      <c r="N4003">
        <v>0.22644130885601044</v>
      </c>
      <c r="O4003">
        <v>0.34794768691062927</v>
      </c>
      <c r="P4003">
        <v>0.43209710717201233</v>
      </c>
      <c r="Q4003">
        <v>0.51624655723571777</v>
      </c>
      <c r="R4003">
        <v>0.63775289058685303</v>
      </c>
      <c r="S4003" t="s">
        <v>39</v>
      </c>
      <c r="Z4003" s="3"/>
    </row>
    <row r="4004" spans="1:26" hidden="1" x14ac:dyDescent="0.25">
      <c r="A4004" s="10" t="str">
        <f t="shared" si="62"/>
        <v>2016Northern Coast1-in-10Typical Event DayPGE17</v>
      </c>
      <c r="B4004" s="10" t="s">
        <v>57</v>
      </c>
      <c r="C4004" s="10" t="s">
        <v>12</v>
      </c>
      <c r="D4004" s="10" t="s">
        <v>8</v>
      </c>
      <c r="E4004" s="10" t="s">
        <v>1</v>
      </c>
      <c r="F4004">
        <v>17</v>
      </c>
      <c r="G4004">
        <v>2.2418286800384521</v>
      </c>
      <c r="H4004">
        <v>1.6622200012207031</v>
      </c>
      <c r="I4004">
        <v>98.500457763671875</v>
      </c>
      <c r="J4004">
        <v>0.16046801209449768</v>
      </c>
      <c r="K4004">
        <v>9027</v>
      </c>
      <c r="L4004">
        <v>8648.033203125</v>
      </c>
      <c r="M4004">
        <v>0.5796087384223938</v>
      </c>
      <c r="N4004">
        <v>0.37395292520523071</v>
      </c>
      <c r="O4004">
        <v>0.49545931816101074</v>
      </c>
      <c r="P4004">
        <v>0.5796087384223938</v>
      </c>
      <c r="Q4004">
        <v>0.66375815868377686</v>
      </c>
      <c r="R4004">
        <v>0.78526455163955688</v>
      </c>
      <c r="S4004" t="s">
        <v>38</v>
      </c>
      <c r="Z4004" s="3"/>
    </row>
    <row r="4005" spans="1:26" hidden="1" x14ac:dyDescent="0.25">
      <c r="A4005" s="10" t="str">
        <f t="shared" si="62"/>
        <v>2016Northern Coast1-in-2Typical Event DayPGE17</v>
      </c>
      <c r="B4005" s="10" t="s">
        <v>57</v>
      </c>
      <c r="C4005" s="10" t="s">
        <v>12</v>
      </c>
      <c r="D4005" s="10" t="s">
        <v>8</v>
      </c>
      <c r="E4005" s="10" t="s">
        <v>9</v>
      </c>
      <c r="F4005">
        <v>17</v>
      </c>
      <c r="G4005">
        <v>1.8434021472930908</v>
      </c>
      <c r="H4005">
        <v>1.4190527200698853</v>
      </c>
      <c r="I4005">
        <v>92.630294799804687</v>
      </c>
      <c r="J4005">
        <v>0.16046801209449768</v>
      </c>
      <c r="K4005">
        <v>9027</v>
      </c>
      <c r="L4005">
        <v>8648.033203125</v>
      </c>
      <c r="M4005">
        <v>0.42434942722320557</v>
      </c>
      <c r="N4005">
        <v>0.21869362890720367</v>
      </c>
      <c r="O4005">
        <v>0.34020000696182251</v>
      </c>
      <c r="P4005">
        <v>0.42434942722320557</v>
      </c>
      <c r="Q4005">
        <v>0.50849884748458862</v>
      </c>
      <c r="R4005">
        <v>0.63000524044036865</v>
      </c>
      <c r="S4005" t="s">
        <v>38</v>
      </c>
      <c r="Z4005" s="3"/>
    </row>
    <row r="4006" spans="1:26" hidden="1" x14ac:dyDescent="0.25">
      <c r="A4006" s="10" t="str">
        <f t="shared" si="62"/>
        <v>2016Northern Coast1-in-10Typical Event DayCAISO18</v>
      </c>
      <c r="B4006" s="10" t="s">
        <v>57</v>
      </c>
      <c r="C4006" s="10" t="s">
        <v>12</v>
      </c>
      <c r="D4006" s="10" t="s">
        <v>8</v>
      </c>
      <c r="E4006" s="10" t="s">
        <v>1</v>
      </c>
      <c r="F4006">
        <v>18</v>
      </c>
      <c r="G4006">
        <v>2.0706284046173096</v>
      </c>
      <c r="H4006">
        <v>1.6754186153411865</v>
      </c>
      <c r="I4006">
        <v>90.011428833007812</v>
      </c>
      <c r="J4006">
        <v>0.13599415123462677</v>
      </c>
      <c r="K4006">
        <v>9027</v>
      </c>
      <c r="L4006">
        <v>8648.033203125</v>
      </c>
      <c r="M4006">
        <v>0.39520984888076782</v>
      </c>
      <c r="N4006">
        <v>0.22091974318027496</v>
      </c>
      <c r="O4006">
        <v>0.32389453053474426</v>
      </c>
      <c r="P4006">
        <v>0.39520984888076782</v>
      </c>
      <c r="Q4006">
        <v>0.46652516722679138</v>
      </c>
      <c r="R4006">
        <v>0.56949996948242188</v>
      </c>
      <c r="S4006" t="s">
        <v>39</v>
      </c>
      <c r="Z4006" s="3"/>
    </row>
    <row r="4007" spans="1:26" hidden="1" x14ac:dyDescent="0.25">
      <c r="A4007" s="10" t="str">
        <f t="shared" si="62"/>
        <v>2016Northern Coast1-in-2Typical Event DayCAISO18</v>
      </c>
      <c r="B4007" s="10" t="s">
        <v>57</v>
      </c>
      <c r="C4007" s="10" t="s">
        <v>12</v>
      </c>
      <c r="D4007" s="10" t="s">
        <v>8</v>
      </c>
      <c r="E4007" s="10" t="s">
        <v>9</v>
      </c>
      <c r="F4007">
        <v>18</v>
      </c>
      <c r="G4007">
        <v>1.7611072063446045</v>
      </c>
      <c r="H4007">
        <v>1.4606161117553711</v>
      </c>
      <c r="I4007">
        <v>86.974296569824219</v>
      </c>
      <c r="J4007">
        <v>0.13599415123462677</v>
      </c>
      <c r="K4007">
        <v>9027</v>
      </c>
      <c r="L4007">
        <v>8648.033203125</v>
      </c>
      <c r="M4007">
        <v>0.30049103498458862</v>
      </c>
      <c r="N4007">
        <v>0.12620092928409576</v>
      </c>
      <c r="O4007">
        <v>0.22917570173740387</v>
      </c>
      <c r="P4007">
        <v>0.30049103498458862</v>
      </c>
      <c r="Q4007">
        <v>0.37180635333061218</v>
      </c>
      <c r="R4007">
        <v>0.47478112578392029</v>
      </c>
      <c r="S4007" t="s">
        <v>39</v>
      </c>
      <c r="Z4007" s="3"/>
    </row>
    <row r="4008" spans="1:26" hidden="1" x14ac:dyDescent="0.25">
      <c r="A4008" s="10" t="str">
        <f t="shared" si="62"/>
        <v>2016Northern Coast1-in-10Typical Event DayPGE18</v>
      </c>
      <c r="B4008" s="10" t="s">
        <v>57</v>
      </c>
      <c r="C4008" s="10" t="s">
        <v>12</v>
      </c>
      <c r="D4008" s="10" t="s">
        <v>8</v>
      </c>
      <c r="E4008" s="10" t="s">
        <v>1</v>
      </c>
      <c r="F4008">
        <v>18</v>
      </c>
      <c r="G4008">
        <v>2.4536066055297852</v>
      </c>
      <c r="H4008">
        <v>1.8931262493133545</v>
      </c>
      <c r="I4008">
        <v>96.223922729492188</v>
      </c>
      <c r="J4008">
        <v>0.13599415123462677</v>
      </c>
      <c r="K4008">
        <v>9027</v>
      </c>
      <c r="L4008">
        <v>8648.033203125</v>
      </c>
      <c r="M4008">
        <v>0.56048035621643066</v>
      </c>
      <c r="N4008">
        <v>0.386190265417099</v>
      </c>
      <c r="O4008">
        <v>0.4891650378704071</v>
      </c>
      <c r="P4008">
        <v>0.56048035621643066</v>
      </c>
      <c r="Q4008">
        <v>0.63179570436477661</v>
      </c>
      <c r="R4008">
        <v>0.73477047681808472</v>
      </c>
      <c r="S4008" t="s">
        <v>38</v>
      </c>
      <c r="Z4008" s="3"/>
    </row>
    <row r="4009" spans="1:26" hidden="1" x14ac:dyDescent="0.25">
      <c r="A4009" s="10" t="str">
        <f t="shared" si="62"/>
        <v>2016Northern Coast1-in-2Typical Event DayPGE18</v>
      </c>
      <c r="B4009" s="10" t="s">
        <v>57</v>
      </c>
      <c r="C4009" s="10" t="s">
        <v>12</v>
      </c>
      <c r="D4009" s="10" t="s">
        <v>8</v>
      </c>
      <c r="E4009" s="10" t="s">
        <v>9</v>
      </c>
      <c r="F4009">
        <v>18</v>
      </c>
      <c r="G4009">
        <v>2.0175421237945557</v>
      </c>
      <c r="H4009">
        <v>1.6209392547607422</v>
      </c>
      <c r="I4009">
        <v>90.391143798828125</v>
      </c>
      <c r="J4009">
        <v>0.13599415123462677</v>
      </c>
      <c r="K4009">
        <v>9027</v>
      </c>
      <c r="L4009">
        <v>8648.033203125</v>
      </c>
      <c r="M4009">
        <v>0.39660292863845825</v>
      </c>
      <c r="N4009">
        <v>0.22231282293796539</v>
      </c>
      <c r="O4009">
        <v>0.32528761029243469</v>
      </c>
      <c r="P4009">
        <v>0.39660292863845825</v>
      </c>
      <c r="Q4009">
        <v>0.46791824698448181</v>
      </c>
      <c r="R4009">
        <v>0.5708930492401123</v>
      </c>
      <c r="S4009" t="s">
        <v>38</v>
      </c>
      <c r="Z4009" s="3"/>
    </row>
    <row r="4010" spans="1:26" hidden="1" x14ac:dyDescent="0.25">
      <c r="A4010" s="10" t="str">
        <f t="shared" si="62"/>
        <v>2016Northern Coast1-in-10Typical Event DayCAISO19</v>
      </c>
      <c r="B4010" s="10" t="s">
        <v>57</v>
      </c>
      <c r="C4010" s="10" t="s">
        <v>12</v>
      </c>
      <c r="D4010" s="10" t="s">
        <v>8</v>
      </c>
      <c r="E4010" s="10" t="s">
        <v>1</v>
      </c>
      <c r="F4010">
        <v>19</v>
      </c>
      <c r="G4010">
        <v>2.0824313163757324</v>
      </c>
      <c r="H4010">
        <v>2.2912805080413818</v>
      </c>
      <c r="I4010">
        <v>85.514144897460938</v>
      </c>
      <c r="J4010">
        <v>0.11742977052927017</v>
      </c>
      <c r="K4010">
        <v>9027</v>
      </c>
      <c r="L4010">
        <v>8648.033203125</v>
      </c>
      <c r="M4010">
        <v>-0.20884910225868225</v>
      </c>
      <c r="N4010">
        <v>-0.35934710502624512</v>
      </c>
      <c r="O4010">
        <v>-0.27042928338050842</v>
      </c>
      <c r="P4010">
        <v>-0.20884910225868225</v>
      </c>
      <c r="Q4010">
        <v>-0.14726893603801727</v>
      </c>
      <c r="R4010">
        <v>-5.8351106941699982E-2</v>
      </c>
      <c r="S4010" t="s">
        <v>39</v>
      </c>
      <c r="Z4010" s="3"/>
    </row>
    <row r="4011" spans="1:26" hidden="1" x14ac:dyDescent="0.25">
      <c r="A4011" s="10" t="str">
        <f t="shared" si="62"/>
        <v>2016Northern Coast1-in-2Typical Event DayCAISO19</v>
      </c>
      <c r="B4011" s="10" t="s">
        <v>57</v>
      </c>
      <c r="C4011" s="10" t="s">
        <v>12</v>
      </c>
      <c r="D4011" s="10" t="s">
        <v>8</v>
      </c>
      <c r="E4011" s="10" t="s">
        <v>9</v>
      </c>
      <c r="F4011">
        <v>19</v>
      </c>
      <c r="G4011">
        <v>1.7711457014083862</v>
      </c>
      <c r="H4011">
        <v>1.960735559463501</v>
      </c>
      <c r="I4011">
        <v>83.978302001953125</v>
      </c>
      <c r="J4011">
        <v>0.11742977052927017</v>
      </c>
      <c r="K4011">
        <v>9027</v>
      </c>
      <c r="L4011">
        <v>8648.033203125</v>
      </c>
      <c r="M4011">
        <v>-0.18958988785743713</v>
      </c>
      <c r="N4011">
        <v>-0.340087890625</v>
      </c>
      <c r="O4011">
        <v>-0.25117006897926331</v>
      </c>
      <c r="P4011">
        <v>-0.18958988785743713</v>
      </c>
      <c r="Q4011">
        <v>-0.12800972163677216</v>
      </c>
      <c r="R4011">
        <v>-3.9091892540454865E-2</v>
      </c>
      <c r="S4011" t="s">
        <v>39</v>
      </c>
      <c r="Z4011" s="3"/>
    </row>
    <row r="4012" spans="1:26" hidden="1" x14ac:dyDescent="0.25">
      <c r="A4012" s="10" t="str">
        <f t="shared" si="62"/>
        <v>2016Northern Coast1-in-10Typical Event DayPGE19</v>
      </c>
      <c r="B4012" s="10" t="s">
        <v>57</v>
      </c>
      <c r="C4012" s="10" t="s">
        <v>12</v>
      </c>
      <c r="D4012" s="10" t="s">
        <v>8</v>
      </c>
      <c r="E4012" s="10" t="s">
        <v>1</v>
      </c>
      <c r="F4012">
        <v>19</v>
      </c>
      <c r="G4012">
        <v>2.4675924777984619</v>
      </c>
      <c r="H4012">
        <v>2.691875696182251</v>
      </c>
      <c r="I4012">
        <v>91.483474731445313</v>
      </c>
      <c r="J4012">
        <v>0.11742977052927017</v>
      </c>
      <c r="K4012">
        <v>9027</v>
      </c>
      <c r="L4012">
        <v>8648.033203125</v>
      </c>
      <c r="M4012">
        <v>-0.22428314387798309</v>
      </c>
      <c r="N4012">
        <v>-0.37478113174438477</v>
      </c>
      <c r="O4012">
        <v>-0.28586331009864807</v>
      </c>
      <c r="P4012">
        <v>-0.22428314387798309</v>
      </c>
      <c r="Q4012">
        <v>-0.16270297765731812</v>
      </c>
      <c r="R4012">
        <v>-7.3785148561000824E-2</v>
      </c>
      <c r="S4012" t="s">
        <v>38</v>
      </c>
      <c r="Z4012" s="3"/>
    </row>
    <row r="4013" spans="1:26" hidden="1" x14ac:dyDescent="0.25">
      <c r="A4013" s="10" t="str">
        <f t="shared" si="62"/>
        <v>2016Northern Coast1-in-2Typical Event DayPGE19</v>
      </c>
      <c r="B4013" s="10" t="s">
        <v>57</v>
      </c>
      <c r="C4013" s="10" t="s">
        <v>12</v>
      </c>
      <c r="D4013" s="10" t="s">
        <v>8</v>
      </c>
      <c r="E4013" s="10" t="s">
        <v>9</v>
      </c>
      <c r="F4013">
        <v>19</v>
      </c>
      <c r="G4013">
        <v>2.0290422439575195</v>
      </c>
      <c r="H4013">
        <v>2.2321772575378418</v>
      </c>
      <c r="I4013">
        <v>86.449516296386719</v>
      </c>
      <c r="J4013">
        <v>0.11742977052927017</v>
      </c>
      <c r="K4013">
        <v>9027</v>
      </c>
      <c r="L4013">
        <v>8648.033203125</v>
      </c>
      <c r="M4013">
        <v>-0.20313499867916107</v>
      </c>
      <c r="N4013">
        <v>-0.35363298654556274</v>
      </c>
      <c r="O4013">
        <v>-0.26471516489982605</v>
      </c>
      <c r="P4013">
        <v>-0.20313499867916107</v>
      </c>
      <c r="Q4013">
        <v>-0.14155483245849609</v>
      </c>
      <c r="R4013">
        <v>-5.2637003362178802E-2</v>
      </c>
      <c r="S4013" t="s">
        <v>38</v>
      </c>
      <c r="Z4013" s="3"/>
    </row>
    <row r="4014" spans="1:26" hidden="1" x14ac:dyDescent="0.25">
      <c r="A4014" s="10" t="str">
        <f t="shared" si="62"/>
        <v>2016Northern Coast1-in-2Typical Event DayCAISO20</v>
      </c>
      <c r="B4014" s="10" t="s">
        <v>57</v>
      </c>
      <c r="C4014" s="10" t="s">
        <v>12</v>
      </c>
      <c r="D4014" s="10" t="s">
        <v>8</v>
      </c>
      <c r="E4014" s="10" t="s">
        <v>9</v>
      </c>
      <c r="F4014">
        <v>20</v>
      </c>
      <c r="G4014">
        <v>1.6124591827392578</v>
      </c>
      <c r="H4014">
        <v>1.7639588117599487</v>
      </c>
      <c r="I4014">
        <v>78.729011535644531</v>
      </c>
      <c r="J4014">
        <v>7.6294809579849243E-2</v>
      </c>
      <c r="K4014">
        <v>9027</v>
      </c>
      <c r="L4014">
        <v>8648.033203125</v>
      </c>
      <c r="M4014">
        <v>-0.15149958431720734</v>
      </c>
      <c r="N4014">
        <v>-0.24927900731563568</v>
      </c>
      <c r="O4014">
        <v>-0.19150857627391815</v>
      </c>
      <c r="P4014">
        <v>-0.15149958431720734</v>
      </c>
      <c r="Q4014">
        <v>-0.11149058490991592</v>
      </c>
      <c r="R4014">
        <v>-5.3720157593488693E-2</v>
      </c>
      <c r="S4014" t="s">
        <v>39</v>
      </c>
      <c r="Z4014" s="3"/>
    </row>
    <row r="4015" spans="1:26" hidden="1" x14ac:dyDescent="0.25">
      <c r="A4015" s="10" t="str">
        <f t="shared" si="62"/>
        <v>2016Northern Coast1-in-10Typical Event DayCAISO20</v>
      </c>
      <c r="B4015" s="10" t="s">
        <v>57</v>
      </c>
      <c r="C4015" s="10" t="s">
        <v>12</v>
      </c>
      <c r="D4015" s="10" t="s">
        <v>8</v>
      </c>
      <c r="E4015" s="10" t="s">
        <v>1</v>
      </c>
      <c r="F4015">
        <v>20</v>
      </c>
      <c r="G4015">
        <v>1.8958549499511719</v>
      </c>
      <c r="H4015">
        <v>2.0942482948303223</v>
      </c>
      <c r="I4015">
        <v>79.618743896484375</v>
      </c>
      <c r="J4015">
        <v>7.6294809579849243E-2</v>
      </c>
      <c r="K4015">
        <v>9027</v>
      </c>
      <c r="L4015">
        <v>8648.033203125</v>
      </c>
      <c r="M4015">
        <v>-0.198393315076828</v>
      </c>
      <c r="N4015">
        <v>-0.29617273807525635</v>
      </c>
      <c r="O4015">
        <v>-0.23840230703353882</v>
      </c>
      <c r="P4015">
        <v>-0.198393315076828</v>
      </c>
      <c r="Q4015">
        <v>-0.15838432312011719</v>
      </c>
      <c r="R4015">
        <v>-0.10061388462781906</v>
      </c>
      <c r="S4015" t="s">
        <v>39</v>
      </c>
      <c r="Z4015" s="3"/>
    </row>
    <row r="4016" spans="1:26" hidden="1" x14ac:dyDescent="0.25">
      <c r="A4016" s="10" t="str">
        <f t="shared" si="62"/>
        <v>2016Northern Coast1-in-10Typical Event DayPGE20</v>
      </c>
      <c r="B4016" s="10" t="s">
        <v>57</v>
      </c>
      <c r="C4016" s="10" t="s">
        <v>12</v>
      </c>
      <c r="D4016" s="10" t="s">
        <v>8</v>
      </c>
      <c r="E4016" s="10" t="s">
        <v>1</v>
      </c>
      <c r="F4016">
        <v>20</v>
      </c>
      <c r="G4016">
        <v>2.2465074062347412</v>
      </c>
      <c r="H4016">
        <v>2.5028047561645508</v>
      </c>
      <c r="I4016">
        <v>86.376167297363281</v>
      </c>
      <c r="J4016">
        <v>7.6294809579849243E-2</v>
      </c>
      <c r="K4016">
        <v>9027</v>
      </c>
      <c r="L4016">
        <v>8648.033203125</v>
      </c>
      <c r="M4016">
        <v>-0.25629732012748718</v>
      </c>
      <c r="N4016">
        <v>-0.35407674312591553</v>
      </c>
      <c r="O4016">
        <v>-0.296306312084198</v>
      </c>
      <c r="P4016">
        <v>-0.25629732012748718</v>
      </c>
      <c r="Q4016">
        <v>-0.21628832817077637</v>
      </c>
      <c r="R4016">
        <v>-0.15851789712905884</v>
      </c>
      <c r="S4016" t="s">
        <v>38</v>
      </c>
      <c r="Z4016" s="3"/>
    </row>
    <row r="4017" spans="1:26" hidden="1" x14ac:dyDescent="0.25">
      <c r="A4017" s="10" t="str">
        <f t="shared" si="62"/>
        <v>2016Northern Coast1-in-2Typical Event DayPGE20</v>
      </c>
      <c r="B4017" s="10" t="s">
        <v>57</v>
      </c>
      <c r="C4017" s="10" t="s">
        <v>12</v>
      </c>
      <c r="D4017" s="10" t="s">
        <v>8</v>
      </c>
      <c r="E4017" s="10" t="s">
        <v>9</v>
      </c>
      <c r="F4017">
        <v>20</v>
      </c>
      <c r="G4017">
        <v>1.8472492694854736</v>
      </c>
      <c r="H4017">
        <v>2.0378780364990234</v>
      </c>
      <c r="I4017">
        <v>80.591499328613281</v>
      </c>
      <c r="J4017">
        <v>7.6294809579849243E-2</v>
      </c>
      <c r="K4017">
        <v>9027</v>
      </c>
      <c r="L4017">
        <v>8648.033203125</v>
      </c>
      <c r="M4017">
        <v>-0.19062869250774384</v>
      </c>
      <c r="N4017">
        <v>-0.28840813040733337</v>
      </c>
      <c r="O4017">
        <v>-0.23063768446445465</v>
      </c>
      <c r="P4017">
        <v>-0.19062869250774384</v>
      </c>
      <c r="Q4017">
        <v>-0.15061970055103302</v>
      </c>
      <c r="R4017">
        <v>-9.2849262058734894E-2</v>
      </c>
      <c r="S4017" t="s">
        <v>38</v>
      </c>
      <c r="Z4017" s="3"/>
    </row>
    <row r="4018" spans="1:26" hidden="1" x14ac:dyDescent="0.25">
      <c r="A4018" s="10" t="str">
        <f t="shared" si="62"/>
        <v>2016Northern Coast1-in-10Typical Event DayCAISO21</v>
      </c>
      <c r="B4018" s="10" t="s">
        <v>57</v>
      </c>
      <c r="C4018" s="10" t="s">
        <v>12</v>
      </c>
      <c r="D4018" s="10" t="s">
        <v>8</v>
      </c>
      <c r="E4018" s="10" t="s">
        <v>1</v>
      </c>
      <c r="F4018">
        <v>21</v>
      </c>
      <c r="G4018">
        <v>1.6469342708587646</v>
      </c>
      <c r="H4018">
        <v>1.7594517469406128</v>
      </c>
      <c r="I4018">
        <v>73.774993896484375</v>
      </c>
      <c r="J4018">
        <v>7.6630406081676483E-2</v>
      </c>
      <c r="K4018">
        <v>9027</v>
      </c>
      <c r="L4018">
        <v>8648.033203125</v>
      </c>
      <c r="M4018">
        <v>-0.11251746863126755</v>
      </c>
      <c r="N4018">
        <v>-0.21072699129581451</v>
      </c>
      <c r="O4018">
        <v>-0.1527024507522583</v>
      </c>
      <c r="P4018">
        <v>-0.11251746863126755</v>
      </c>
      <c r="Q4018">
        <v>-7.2332486510276794E-2</v>
      </c>
      <c r="R4018">
        <v>-1.4307940378785133E-2</v>
      </c>
      <c r="S4018" t="s">
        <v>39</v>
      </c>
      <c r="Z4018" s="3"/>
    </row>
    <row r="4019" spans="1:26" hidden="1" x14ac:dyDescent="0.25">
      <c r="A4019" s="10" t="str">
        <f t="shared" si="62"/>
        <v>2016Northern Coast1-in-2Typical Event DayCAISO21</v>
      </c>
      <c r="B4019" s="10" t="s">
        <v>57</v>
      </c>
      <c r="C4019" s="10" t="s">
        <v>12</v>
      </c>
      <c r="D4019" s="10" t="s">
        <v>8</v>
      </c>
      <c r="E4019" s="10" t="s">
        <v>9</v>
      </c>
      <c r="F4019">
        <v>21</v>
      </c>
      <c r="G4019">
        <v>1.4007476568222046</v>
      </c>
      <c r="H4019">
        <v>1.4665271043777466</v>
      </c>
      <c r="I4019">
        <v>72.706611633300781</v>
      </c>
      <c r="J4019">
        <v>7.6630406081676483E-2</v>
      </c>
      <c r="K4019">
        <v>9027</v>
      </c>
      <c r="L4019">
        <v>8648.033203125</v>
      </c>
      <c r="M4019">
        <v>-6.5779462456703186E-2</v>
      </c>
      <c r="N4019">
        <v>-0.16398899257183075</v>
      </c>
      <c r="O4019">
        <v>-0.10596444457769394</v>
      </c>
      <c r="P4019">
        <v>-6.5779462456703186E-2</v>
      </c>
      <c r="Q4019">
        <v>-2.5594476610422134E-2</v>
      </c>
      <c r="R4019">
        <v>3.2430067658424377E-2</v>
      </c>
      <c r="S4019" t="s">
        <v>39</v>
      </c>
      <c r="Z4019" s="3"/>
    </row>
    <row r="4020" spans="1:26" hidden="1" x14ac:dyDescent="0.25">
      <c r="A4020" s="10" t="str">
        <f t="shared" si="62"/>
        <v>2016Northern Coast1-in-10Typical Event DayPGE21</v>
      </c>
      <c r="B4020" s="10" t="s">
        <v>57</v>
      </c>
      <c r="C4020" s="10" t="s">
        <v>12</v>
      </c>
      <c r="D4020" s="10" t="s">
        <v>8</v>
      </c>
      <c r="E4020" s="10" t="s">
        <v>1</v>
      </c>
      <c r="F4020">
        <v>21</v>
      </c>
      <c r="G4020">
        <v>1.9515470266342163</v>
      </c>
      <c r="H4020">
        <v>2.1099977493286133</v>
      </c>
      <c r="I4020">
        <v>80.5692138671875</v>
      </c>
      <c r="J4020">
        <v>7.6630406081676483E-2</v>
      </c>
      <c r="K4020">
        <v>9027</v>
      </c>
      <c r="L4020">
        <v>8648.033203125</v>
      </c>
      <c r="M4020">
        <v>-0.15845075249671936</v>
      </c>
      <c r="N4020">
        <v>-0.25666028261184692</v>
      </c>
      <c r="O4020">
        <v>-0.19863574206829071</v>
      </c>
      <c r="P4020">
        <v>-0.15845075249671936</v>
      </c>
      <c r="Q4020">
        <v>-0.11826577037572861</v>
      </c>
      <c r="R4020">
        <v>-6.0241222381591797E-2</v>
      </c>
      <c r="S4020" t="s">
        <v>38</v>
      </c>
      <c r="Z4020" s="3"/>
    </row>
    <row r="4021" spans="1:26" hidden="1" x14ac:dyDescent="0.25">
      <c r="A4021" s="10" t="str">
        <f t="shared" si="62"/>
        <v>2016Northern Coast1-in-2Typical Event DayPGE21</v>
      </c>
      <c r="B4021" s="10" t="s">
        <v>57</v>
      </c>
      <c r="C4021" s="10" t="s">
        <v>12</v>
      </c>
      <c r="D4021" s="10" t="s">
        <v>8</v>
      </c>
      <c r="E4021" s="10" t="s">
        <v>9</v>
      </c>
      <c r="F4021">
        <v>21</v>
      </c>
      <c r="G4021">
        <v>1.6047104597091675</v>
      </c>
      <c r="H4021">
        <v>1.7098257541656494</v>
      </c>
      <c r="I4021">
        <v>73.622161865234375</v>
      </c>
      <c r="J4021">
        <v>7.6630406081676483E-2</v>
      </c>
      <c r="K4021">
        <v>9027</v>
      </c>
      <c r="L4021">
        <v>8648.033203125</v>
      </c>
      <c r="M4021">
        <v>-0.10511533915996552</v>
      </c>
      <c r="N4021">
        <v>-0.20332486927509308</v>
      </c>
      <c r="O4021">
        <v>-0.14530032873153687</v>
      </c>
      <c r="P4021">
        <v>-0.10511533915996552</v>
      </c>
      <c r="Q4021">
        <v>-6.4930357038974762E-2</v>
      </c>
      <c r="R4021">
        <v>-6.9058109074831009E-3</v>
      </c>
      <c r="S4021" t="s">
        <v>38</v>
      </c>
      <c r="Z4021" s="3"/>
    </row>
    <row r="4022" spans="1:26" hidden="1" x14ac:dyDescent="0.25">
      <c r="A4022" s="10" t="str">
        <f t="shared" si="62"/>
        <v>2016Northern Coast1-in-10Typical Event DayCAISO22</v>
      </c>
      <c r="B4022" s="10" t="s">
        <v>57</v>
      </c>
      <c r="C4022" s="10" t="s">
        <v>12</v>
      </c>
      <c r="D4022" s="10" t="s">
        <v>8</v>
      </c>
      <c r="E4022" s="10" t="s">
        <v>1</v>
      </c>
      <c r="F4022">
        <v>22</v>
      </c>
      <c r="G4022">
        <v>1.3724632263183594</v>
      </c>
      <c r="H4022">
        <v>1.4285938739776611</v>
      </c>
      <c r="I4022">
        <v>69.643150329589844</v>
      </c>
      <c r="J4022">
        <v>6.3674606382846832E-2</v>
      </c>
      <c r="K4022">
        <v>9027</v>
      </c>
      <c r="L4022">
        <v>8648.033203125</v>
      </c>
      <c r="M4022">
        <v>-5.6130684912204742E-2</v>
      </c>
      <c r="N4022">
        <v>-0.13773606717586517</v>
      </c>
      <c r="O4022">
        <v>-8.9521646499633789E-2</v>
      </c>
      <c r="P4022">
        <v>-5.6130684912204742E-2</v>
      </c>
      <c r="Q4022">
        <v>-2.2739721462130547E-2</v>
      </c>
      <c r="R4022">
        <v>2.5474689900875092E-2</v>
      </c>
      <c r="S4022" t="s">
        <v>39</v>
      </c>
      <c r="Z4022" s="3"/>
    </row>
    <row r="4023" spans="1:26" hidden="1" x14ac:dyDescent="0.25">
      <c r="A4023" s="10" t="str">
        <f t="shared" si="62"/>
        <v>2016Northern Coast1-in-2Typical Event DayCAISO22</v>
      </c>
      <c r="B4023" s="10" t="s">
        <v>57</v>
      </c>
      <c r="C4023" s="10" t="s">
        <v>12</v>
      </c>
      <c r="D4023" s="10" t="s">
        <v>8</v>
      </c>
      <c r="E4023" s="10" t="s">
        <v>9</v>
      </c>
      <c r="F4023">
        <v>22</v>
      </c>
      <c r="G4023">
        <v>1.1673049926757812</v>
      </c>
      <c r="H4023">
        <v>1.1777180433273315</v>
      </c>
      <c r="I4023">
        <v>68.570762634277344</v>
      </c>
      <c r="J4023">
        <v>6.3674606382846832E-2</v>
      </c>
      <c r="K4023">
        <v>9027</v>
      </c>
      <c r="L4023">
        <v>8648.033203125</v>
      </c>
      <c r="M4023">
        <v>-1.0412992909550667E-2</v>
      </c>
      <c r="N4023">
        <v>-9.2018365859985352E-2</v>
      </c>
      <c r="O4023">
        <v>-4.3803956359624863E-2</v>
      </c>
      <c r="P4023">
        <v>-1.0412992909550667E-2</v>
      </c>
      <c r="Q4023">
        <v>2.2977970540523529E-2</v>
      </c>
      <c r="R4023">
        <v>7.1192383766174316E-2</v>
      </c>
      <c r="S4023" t="s">
        <v>39</v>
      </c>
      <c r="Z4023" s="3"/>
    </row>
    <row r="4024" spans="1:26" hidden="1" x14ac:dyDescent="0.25">
      <c r="A4024" s="10" t="str">
        <f t="shared" si="62"/>
        <v>2016Northern Coast1-in-2Typical Event DayPGE22</v>
      </c>
      <c r="B4024" s="10" t="s">
        <v>57</v>
      </c>
      <c r="C4024" s="10" t="s">
        <v>12</v>
      </c>
      <c r="D4024" s="10" t="s">
        <v>8</v>
      </c>
      <c r="E4024" s="10" t="s">
        <v>9</v>
      </c>
      <c r="F4024">
        <v>22</v>
      </c>
      <c r="G4024">
        <v>1.3372762203216553</v>
      </c>
      <c r="H4024">
        <v>1.387934684753418</v>
      </c>
      <c r="I4024">
        <v>68.95977783203125</v>
      </c>
      <c r="J4024">
        <v>6.3674606382846832E-2</v>
      </c>
      <c r="K4024">
        <v>9027</v>
      </c>
      <c r="L4024">
        <v>8648.033203125</v>
      </c>
      <c r="M4024">
        <v>-5.0658516585826874E-2</v>
      </c>
      <c r="N4024">
        <v>-0.1322638988494873</v>
      </c>
      <c r="O4024">
        <v>-8.404947817325592E-2</v>
      </c>
      <c r="P4024">
        <v>-5.0658516585826874E-2</v>
      </c>
      <c r="Q4024">
        <v>-1.7267553135752678E-2</v>
      </c>
      <c r="R4024">
        <v>3.094685822725296E-2</v>
      </c>
      <c r="S4024" t="s">
        <v>38</v>
      </c>
      <c r="Z4024" s="3"/>
    </row>
    <row r="4025" spans="1:26" hidden="1" x14ac:dyDescent="0.25">
      <c r="A4025" s="10" t="str">
        <f t="shared" si="62"/>
        <v>2016Northern Coast1-in-10Typical Event DayPGE22</v>
      </c>
      <c r="B4025" s="10" t="s">
        <v>57</v>
      </c>
      <c r="C4025" s="10" t="s">
        <v>12</v>
      </c>
      <c r="D4025" s="10" t="s">
        <v>8</v>
      </c>
      <c r="E4025" s="10" t="s">
        <v>1</v>
      </c>
      <c r="F4025">
        <v>22</v>
      </c>
      <c r="G4025">
        <v>1.6263104677200317</v>
      </c>
      <c r="H4025">
        <v>1.7247782945632935</v>
      </c>
      <c r="I4025">
        <v>75.759429931640625</v>
      </c>
      <c r="J4025">
        <v>6.3674606382846832E-2</v>
      </c>
      <c r="K4025">
        <v>9027</v>
      </c>
      <c r="L4025">
        <v>8648.033203125</v>
      </c>
      <c r="M4025">
        <v>-9.8467797040939331E-2</v>
      </c>
      <c r="N4025">
        <v>-0.18007317185401917</v>
      </c>
      <c r="O4025">
        <v>-0.13185876607894897</v>
      </c>
      <c r="P4025">
        <v>-9.8467797040939331E-2</v>
      </c>
      <c r="Q4025">
        <v>-6.5076835453510284E-2</v>
      </c>
      <c r="R4025">
        <v>-1.6862422227859497E-2</v>
      </c>
      <c r="S4025" t="s">
        <v>38</v>
      </c>
      <c r="Z4025" s="3"/>
    </row>
    <row r="4026" spans="1:26" hidden="1" x14ac:dyDescent="0.25">
      <c r="A4026" s="10" t="str">
        <f t="shared" si="62"/>
        <v>2016Northern Coast1-in-2Typical Event DayCAISO23</v>
      </c>
      <c r="B4026" s="10" t="s">
        <v>57</v>
      </c>
      <c r="C4026" s="10" t="s">
        <v>12</v>
      </c>
      <c r="D4026" s="10" t="s">
        <v>8</v>
      </c>
      <c r="E4026" s="10" t="s">
        <v>9</v>
      </c>
      <c r="F4026">
        <v>23</v>
      </c>
      <c r="G4026">
        <v>0.90820711851119995</v>
      </c>
      <c r="H4026">
        <v>0.9191964864730835</v>
      </c>
      <c r="I4026">
        <v>65.803070068359375</v>
      </c>
      <c r="J4026">
        <v>5.8387260884046555E-2</v>
      </c>
      <c r="K4026">
        <v>9027</v>
      </c>
      <c r="L4026">
        <v>8648.033203125</v>
      </c>
      <c r="M4026">
        <v>-1.0989390313625336E-2</v>
      </c>
      <c r="N4026">
        <v>-8.581850677728653E-2</v>
      </c>
      <c r="O4026">
        <v>-4.1607670485973358E-2</v>
      </c>
      <c r="P4026">
        <v>-1.0989390313625336E-2</v>
      </c>
      <c r="Q4026">
        <v>1.9628889858722687E-2</v>
      </c>
      <c r="R4026">
        <v>6.3839726150035858E-2</v>
      </c>
      <c r="S4026" t="s">
        <v>39</v>
      </c>
      <c r="Z4026" s="3"/>
    </row>
    <row r="4027" spans="1:26" hidden="1" x14ac:dyDescent="0.25">
      <c r="A4027" s="10" t="str">
        <f t="shared" si="62"/>
        <v>2016Northern Coast1-in-10Typical Event DayCAISO23</v>
      </c>
      <c r="B4027" s="10" t="s">
        <v>57</v>
      </c>
      <c r="C4027" s="10" t="s">
        <v>12</v>
      </c>
      <c r="D4027" s="10" t="s">
        <v>8</v>
      </c>
      <c r="E4027" s="10" t="s">
        <v>1</v>
      </c>
      <c r="F4027">
        <v>23</v>
      </c>
      <c r="G4027">
        <v>1.0678279399871826</v>
      </c>
      <c r="H4027">
        <v>1.105973482131958</v>
      </c>
      <c r="I4027">
        <v>66.558952331542969</v>
      </c>
      <c r="J4027">
        <v>5.8387260884046555E-2</v>
      </c>
      <c r="K4027">
        <v>9027</v>
      </c>
      <c r="L4027">
        <v>8648.033203125</v>
      </c>
      <c r="M4027">
        <v>-3.8145497441291809E-2</v>
      </c>
      <c r="N4027">
        <v>-0.112974613904953</v>
      </c>
      <c r="O4027">
        <v>-6.8763777613639832E-2</v>
      </c>
      <c r="P4027">
        <v>-3.8145497441291809E-2</v>
      </c>
      <c r="Q4027">
        <v>-7.5272177346050739E-3</v>
      </c>
      <c r="R4027">
        <v>3.6683615297079086E-2</v>
      </c>
      <c r="S4027" t="s">
        <v>39</v>
      </c>
      <c r="Z4027" s="3"/>
    </row>
    <row r="4028" spans="1:26" hidden="1" x14ac:dyDescent="0.25">
      <c r="A4028" s="10" t="str">
        <f t="shared" si="62"/>
        <v>2016Northern Coast1-in-2Typical Event DayPGE23</v>
      </c>
      <c r="B4028" s="10" t="s">
        <v>57</v>
      </c>
      <c r="C4028" s="10" t="s">
        <v>12</v>
      </c>
      <c r="D4028" s="10" t="s">
        <v>8</v>
      </c>
      <c r="E4028" s="10" t="s">
        <v>9</v>
      </c>
      <c r="F4028">
        <v>23</v>
      </c>
      <c r="G4028">
        <v>1.0404511690139771</v>
      </c>
      <c r="H4028">
        <v>1.0752524137496948</v>
      </c>
      <c r="I4028">
        <v>65.692794799804688</v>
      </c>
      <c r="J4028">
        <v>5.8387260884046555E-2</v>
      </c>
      <c r="K4028">
        <v>9027</v>
      </c>
      <c r="L4028">
        <v>8648.033203125</v>
      </c>
      <c r="M4028">
        <v>-3.4801255911588669E-2</v>
      </c>
      <c r="N4028">
        <v>-0.10963036864995956</v>
      </c>
      <c r="O4028">
        <v>-6.5419532358646393E-2</v>
      </c>
      <c r="P4028">
        <v>-3.4801255911588669E-2</v>
      </c>
      <c r="Q4028">
        <v>-4.1829762049019337E-3</v>
      </c>
      <c r="R4028">
        <v>4.0027856826782227E-2</v>
      </c>
      <c r="S4028" t="s">
        <v>38</v>
      </c>
      <c r="Z4028" s="3"/>
    </row>
    <row r="4029" spans="1:26" hidden="1" x14ac:dyDescent="0.25">
      <c r="A4029" s="10" t="str">
        <f t="shared" si="62"/>
        <v>2016Northern Coast1-in-10Typical Event DayPGE23</v>
      </c>
      <c r="B4029" s="10" t="s">
        <v>57</v>
      </c>
      <c r="C4029" s="10" t="s">
        <v>12</v>
      </c>
      <c r="D4029" s="10" t="s">
        <v>8</v>
      </c>
      <c r="E4029" s="10" t="s">
        <v>1</v>
      </c>
      <c r="F4029">
        <v>23</v>
      </c>
      <c r="G4029">
        <v>1.2653306722640991</v>
      </c>
      <c r="H4029">
        <v>1.3324320316314697</v>
      </c>
      <c r="I4029">
        <v>72.0657958984375</v>
      </c>
      <c r="J4029">
        <v>5.8387260884046555E-2</v>
      </c>
      <c r="K4029">
        <v>9027</v>
      </c>
      <c r="L4029">
        <v>8648.033203125</v>
      </c>
      <c r="M4029">
        <v>-6.7101307213306427E-2</v>
      </c>
      <c r="N4029">
        <v>-0.14193041622638702</v>
      </c>
      <c r="O4029">
        <v>-9.7719587385654449E-2</v>
      </c>
      <c r="P4029">
        <v>-6.7101307213306427E-2</v>
      </c>
      <c r="Q4029">
        <v>-3.6483027040958405E-2</v>
      </c>
      <c r="R4029">
        <v>7.727806456387043E-3</v>
      </c>
      <c r="S4029" t="s">
        <v>38</v>
      </c>
      <c r="Z4029" s="3"/>
    </row>
    <row r="4030" spans="1:26" hidden="1" x14ac:dyDescent="0.25">
      <c r="A4030" s="10" t="str">
        <f t="shared" si="62"/>
        <v>2016Northern Coast1-in-2Typical Event DayCAISO24</v>
      </c>
      <c r="B4030" s="10" t="s">
        <v>57</v>
      </c>
      <c r="C4030" s="10" t="s">
        <v>12</v>
      </c>
      <c r="D4030" s="10" t="s">
        <v>8</v>
      </c>
      <c r="E4030" s="10" t="s">
        <v>9</v>
      </c>
      <c r="F4030">
        <v>24</v>
      </c>
      <c r="G4030">
        <v>0.69498395919799805</v>
      </c>
      <c r="H4030">
        <v>0.70323818922042847</v>
      </c>
      <c r="I4030">
        <v>63.76568603515625</v>
      </c>
      <c r="J4030">
        <v>4.4309847056865692E-2</v>
      </c>
      <c r="K4030">
        <v>9027</v>
      </c>
      <c r="L4030">
        <v>8648.033203125</v>
      </c>
      <c r="M4030">
        <v>-8.2542179152369499E-3</v>
      </c>
      <c r="N4030">
        <v>-6.5041720867156982E-2</v>
      </c>
      <c r="O4030">
        <v>-3.1490299850702286E-2</v>
      </c>
      <c r="P4030">
        <v>-8.2542179152369499E-3</v>
      </c>
      <c r="Q4030">
        <v>1.4981865882873535E-2</v>
      </c>
      <c r="R4030">
        <v>4.8533283174037933E-2</v>
      </c>
      <c r="S4030" t="s">
        <v>39</v>
      </c>
      <c r="Z4030" s="3"/>
    </row>
    <row r="4031" spans="1:26" hidden="1" x14ac:dyDescent="0.25">
      <c r="A4031" s="10" t="str">
        <f t="shared" si="62"/>
        <v>2016Northern Coast1-in-10Typical Event DayCAISO24</v>
      </c>
      <c r="B4031" s="10" t="s">
        <v>57</v>
      </c>
      <c r="C4031" s="10" t="s">
        <v>12</v>
      </c>
      <c r="D4031" s="10" t="s">
        <v>8</v>
      </c>
      <c r="E4031" s="10" t="s">
        <v>1</v>
      </c>
      <c r="F4031">
        <v>24</v>
      </c>
      <c r="G4031">
        <v>0.81713002920150757</v>
      </c>
      <c r="H4031">
        <v>0.8421025276184082</v>
      </c>
      <c r="I4031">
        <v>64.139144897460938</v>
      </c>
      <c r="J4031">
        <v>4.4309847056865692E-2</v>
      </c>
      <c r="K4031">
        <v>9027</v>
      </c>
      <c r="L4031">
        <v>8648.033203125</v>
      </c>
      <c r="M4031">
        <v>-2.497250959277153E-2</v>
      </c>
      <c r="N4031">
        <v>-8.1760011613368988E-2</v>
      </c>
      <c r="O4031">
        <v>-4.820859432220459E-2</v>
      </c>
      <c r="P4031">
        <v>-2.497250959277153E-2</v>
      </c>
      <c r="Q4031">
        <v>-1.7364257946610451E-3</v>
      </c>
      <c r="R4031">
        <v>3.1814988702535629E-2</v>
      </c>
      <c r="S4031" t="s">
        <v>39</v>
      </c>
      <c r="Z4031" s="3"/>
    </row>
    <row r="4032" spans="1:26" hidden="1" x14ac:dyDescent="0.25">
      <c r="A4032" s="10" t="str">
        <f t="shared" si="62"/>
        <v>2016Northern Coast1-in-2Typical Event DayPGE24</v>
      </c>
      <c r="B4032" s="10" t="s">
        <v>57</v>
      </c>
      <c r="C4032" s="10" t="s">
        <v>12</v>
      </c>
      <c r="D4032" s="10" t="s">
        <v>8</v>
      </c>
      <c r="E4032" s="10" t="s">
        <v>9</v>
      </c>
      <c r="F4032">
        <v>24</v>
      </c>
      <c r="G4032">
        <v>0.7961806058883667</v>
      </c>
      <c r="H4032">
        <v>0.81839483976364136</v>
      </c>
      <c r="I4032">
        <v>63.309661865234375</v>
      </c>
      <c r="J4032">
        <v>4.4309847056865692E-2</v>
      </c>
      <c r="K4032">
        <v>9027</v>
      </c>
      <c r="L4032">
        <v>8648.033203125</v>
      </c>
      <c r="M4032">
        <v>-2.2214211523532867E-2</v>
      </c>
      <c r="N4032">
        <v>-7.9001709818840027E-2</v>
      </c>
      <c r="O4032">
        <v>-4.5450296252965927E-2</v>
      </c>
      <c r="P4032">
        <v>-2.2214211523532867E-2</v>
      </c>
      <c r="Q4032">
        <v>1.0218722745776176E-3</v>
      </c>
      <c r="R4032">
        <v>3.4573286771774292E-2</v>
      </c>
      <c r="S4032" t="s">
        <v>38</v>
      </c>
      <c r="Z4032" s="3"/>
    </row>
    <row r="4033" spans="1:26" hidden="1" x14ac:dyDescent="0.25">
      <c r="A4033" s="10" t="str">
        <f t="shared" si="62"/>
        <v>2016Northern Coast1-in-10Typical Event DayPGE24</v>
      </c>
      <c r="B4033" s="10" t="s">
        <v>57</v>
      </c>
      <c r="C4033" s="10" t="s">
        <v>12</v>
      </c>
      <c r="D4033" s="10" t="s">
        <v>8</v>
      </c>
      <c r="E4033" s="10" t="s">
        <v>1</v>
      </c>
      <c r="F4033">
        <v>24</v>
      </c>
      <c r="G4033">
        <v>0.96826428174972534</v>
      </c>
      <c r="H4033">
        <v>1.0153290033340454</v>
      </c>
      <c r="I4033">
        <v>69.380294799804687</v>
      </c>
      <c r="J4033">
        <v>4.4309847056865692E-2</v>
      </c>
      <c r="K4033">
        <v>9027</v>
      </c>
      <c r="L4033">
        <v>8648.033203125</v>
      </c>
      <c r="M4033">
        <v>-4.7064736485481262E-2</v>
      </c>
      <c r="N4033">
        <v>-0.10385223478078842</v>
      </c>
      <c r="O4033">
        <v>-7.0300817489624023E-2</v>
      </c>
      <c r="P4033">
        <v>-4.7064736485481262E-2</v>
      </c>
      <c r="Q4033">
        <v>-2.3828653618693352E-2</v>
      </c>
      <c r="R4033">
        <v>9.7227636724710464E-3</v>
      </c>
      <c r="S4033" t="s">
        <v>38</v>
      </c>
      <c r="Z4033" s="3"/>
    </row>
    <row r="4034" spans="1:26" hidden="1" x14ac:dyDescent="0.25">
      <c r="A4034" s="10" t="str">
        <f t="shared" ref="A4034:A4097" si="63">CONCATENATE(B4034,C4034,E4034,D4034,S4034,F4034)</f>
        <v>2016Other1-in-2August PeakCAISO1</v>
      </c>
      <c r="B4034" s="10" t="s">
        <v>57</v>
      </c>
      <c r="C4034" s="10" t="s">
        <v>13</v>
      </c>
      <c r="D4034" s="10" t="s">
        <v>2</v>
      </c>
      <c r="E4034" s="10" t="s">
        <v>9</v>
      </c>
      <c r="F4034">
        <v>1</v>
      </c>
      <c r="G4034">
        <v>0.76311814785003662</v>
      </c>
      <c r="H4034">
        <v>0.76311814785003662</v>
      </c>
      <c r="I4034">
        <v>71.787696838378906</v>
      </c>
      <c r="J4034">
        <v>0</v>
      </c>
      <c r="K4034">
        <v>34811</v>
      </c>
      <c r="L4034">
        <v>33067.251133999998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 t="s">
        <v>39</v>
      </c>
      <c r="Z4034" s="3"/>
    </row>
    <row r="4035" spans="1:26" hidden="1" x14ac:dyDescent="0.25">
      <c r="A4035" s="10" t="str">
        <f t="shared" si="63"/>
        <v>2016Other1-in-10August PeakCAISO1</v>
      </c>
      <c r="B4035" s="10" t="s">
        <v>57</v>
      </c>
      <c r="C4035" s="10" t="s">
        <v>13</v>
      </c>
      <c r="D4035" s="10" t="s">
        <v>2</v>
      </c>
      <c r="E4035" s="10" t="s">
        <v>1</v>
      </c>
      <c r="F4035">
        <v>1</v>
      </c>
      <c r="G4035">
        <v>1.005359411239624</v>
      </c>
      <c r="H4035">
        <v>1.005359411239624</v>
      </c>
      <c r="I4035">
        <v>79.069320678710938</v>
      </c>
      <c r="J4035">
        <v>0</v>
      </c>
      <c r="K4035">
        <v>34811</v>
      </c>
      <c r="L4035">
        <v>33067.251133999998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 t="s">
        <v>39</v>
      </c>
      <c r="Z4035" s="3"/>
    </row>
    <row r="4036" spans="1:26" hidden="1" x14ac:dyDescent="0.25">
      <c r="A4036" s="10" t="str">
        <f t="shared" si="63"/>
        <v>2016Other1-in-10August PeakPGE1</v>
      </c>
      <c r="B4036" s="10" t="s">
        <v>57</v>
      </c>
      <c r="C4036" s="10" t="s">
        <v>13</v>
      </c>
      <c r="D4036" s="10" t="s">
        <v>2</v>
      </c>
      <c r="E4036" s="10" t="s">
        <v>1</v>
      </c>
      <c r="F4036">
        <v>1</v>
      </c>
      <c r="G4036">
        <v>1.0451387166976929</v>
      </c>
      <c r="H4036">
        <v>1.0451387166976929</v>
      </c>
      <c r="I4036">
        <v>80.733383178710938</v>
      </c>
      <c r="J4036">
        <v>0</v>
      </c>
      <c r="K4036">
        <v>34811</v>
      </c>
      <c r="L4036">
        <v>33067.251133999998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 t="s">
        <v>38</v>
      </c>
      <c r="Z4036" s="3"/>
    </row>
    <row r="4037" spans="1:26" hidden="1" x14ac:dyDescent="0.25">
      <c r="A4037" s="10" t="str">
        <f t="shared" si="63"/>
        <v>2016Other1-in-2August PeakPGE1</v>
      </c>
      <c r="B4037" s="10" t="s">
        <v>57</v>
      </c>
      <c r="C4037" s="10" t="s">
        <v>13</v>
      </c>
      <c r="D4037" s="10" t="s">
        <v>2</v>
      </c>
      <c r="E4037" s="10" t="s">
        <v>9</v>
      </c>
      <c r="F4037">
        <v>1</v>
      </c>
      <c r="G4037">
        <v>0.94585353136062622</v>
      </c>
      <c r="H4037">
        <v>0.94585353136062622</v>
      </c>
      <c r="I4037">
        <v>77.755386352539062</v>
      </c>
      <c r="J4037">
        <v>0</v>
      </c>
      <c r="K4037">
        <v>34811</v>
      </c>
      <c r="L4037">
        <v>33067.251133999998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 t="s">
        <v>38</v>
      </c>
      <c r="Z4037" s="3"/>
    </row>
    <row r="4038" spans="1:26" hidden="1" x14ac:dyDescent="0.25">
      <c r="A4038" s="10" t="str">
        <f t="shared" si="63"/>
        <v>2016Other1-in-10August PeakCAISO2</v>
      </c>
      <c r="B4038" s="10" t="s">
        <v>57</v>
      </c>
      <c r="C4038" s="10" t="s">
        <v>13</v>
      </c>
      <c r="D4038" s="10" t="s">
        <v>2</v>
      </c>
      <c r="E4038" s="10" t="s">
        <v>1</v>
      </c>
      <c r="F4038">
        <v>2</v>
      </c>
      <c r="G4038">
        <v>0.86140865087509155</v>
      </c>
      <c r="H4038">
        <v>0.86140865087509155</v>
      </c>
      <c r="I4038">
        <v>77.619338989257813</v>
      </c>
      <c r="J4038">
        <v>0</v>
      </c>
      <c r="K4038">
        <v>34811</v>
      </c>
      <c r="L4038">
        <v>33067.251133999998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 t="s">
        <v>39</v>
      </c>
      <c r="Z4038" s="3"/>
    </row>
    <row r="4039" spans="1:26" hidden="1" x14ac:dyDescent="0.25">
      <c r="A4039" s="10" t="str">
        <f t="shared" si="63"/>
        <v>2016Other1-in-2August PeakCAISO2</v>
      </c>
      <c r="B4039" s="10" t="s">
        <v>57</v>
      </c>
      <c r="C4039" s="10" t="s">
        <v>13</v>
      </c>
      <c r="D4039" s="10" t="s">
        <v>2</v>
      </c>
      <c r="E4039" s="10" t="s">
        <v>9</v>
      </c>
      <c r="F4039">
        <v>2</v>
      </c>
      <c r="G4039">
        <v>0.65385228395462036</v>
      </c>
      <c r="H4039">
        <v>0.65385228395462036</v>
      </c>
      <c r="I4039">
        <v>70.132072448730469</v>
      </c>
      <c r="J4039">
        <v>0</v>
      </c>
      <c r="K4039">
        <v>34811</v>
      </c>
      <c r="L4039">
        <v>33067.251133999998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 t="s">
        <v>39</v>
      </c>
      <c r="Z4039" s="3"/>
    </row>
    <row r="4040" spans="1:26" hidden="1" x14ac:dyDescent="0.25">
      <c r="A4040" s="10" t="str">
        <f t="shared" si="63"/>
        <v>2016Other1-in-10August PeakPGE2</v>
      </c>
      <c r="B4040" s="10" t="s">
        <v>57</v>
      </c>
      <c r="C4040" s="10" t="s">
        <v>13</v>
      </c>
      <c r="D4040" s="10" t="s">
        <v>2</v>
      </c>
      <c r="E4040" s="10" t="s">
        <v>1</v>
      </c>
      <c r="F4040">
        <v>2</v>
      </c>
      <c r="G4040">
        <v>0.89549213647842407</v>
      </c>
      <c r="H4040">
        <v>0.89549213647842407</v>
      </c>
      <c r="I4040">
        <v>78.882896423339844</v>
      </c>
      <c r="J4040">
        <v>0</v>
      </c>
      <c r="K4040">
        <v>34811</v>
      </c>
      <c r="L4040">
        <v>33067.251133999998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 t="s">
        <v>38</v>
      </c>
      <c r="Z4040" s="3"/>
    </row>
    <row r="4041" spans="1:26" hidden="1" x14ac:dyDescent="0.25">
      <c r="A4041" s="10" t="str">
        <f t="shared" si="63"/>
        <v>2016Other1-in-2August PeakPGE2</v>
      </c>
      <c r="B4041" s="10" t="s">
        <v>57</v>
      </c>
      <c r="C4041" s="10" t="s">
        <v>13</v>
      </c>
      <c r="D4041" s="10" t="s">
        <v>2</v>
      </c>
      <c r="E4041" s="10" t="s">
        <v>9</v>
      </c>
      <c r="F4041">
        <v>2</v>
      </c>
      <c r="G4041">
        <v>0.81042301654815674</v>
      </c>
      <c r="H4041">
        <v>0.81042301654815674</v>
      </c>
      <c r="I4041">
        <v>75.774925231933594</v>
      </c>
      <c r="J4041">
        <v>0</v>
      </c>
      <c r="K4041">
        <v>34811</v>
      </c>
      <c r="L4041">
        <v>33067.251133999998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 t="s">
        <v>38</v>
      </c>
      <c r="Z4041" s="3"/>
    </row>
    <row r="4042" spans="1:26" hidden="1" x14ac:dyDescent="0.25">
      <c r="A4042" s="10" t="str">
        <f t="shared" si="63"/>
        <v>2016Other1-in-2August PeakCAISO3</v>
      </c>
      <c r="B4042" s="10" t="s">
        <v>57</v>
      </c>
      <c r="C4042" s="10" t="s">
        <v>13</v>
      </c>
      <c r="D4042" s="10" t="s">
        <v>2</v>
      </c>
      <c r="E4042" s="10" t="s">
        <v>9</v>
      </c>
      <c r="F4042">
        <v>3</v>
      </c>
      <c r="G4042">
        <v>0.58552289009094238</v>
      </c>
      <c r="H4042">
        <v>0.58552289009094238</v>
      </c>
      <c r="I4042">
        <v>68.296119689941406</v>
      </c>
      <c r="J4042">
        <v>0</v>
      </c>
      <c r="K4042">
        <v>34811</v>
      </c>
      <c r="L4042">
        <v>33067.251133999998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 t="s">
        <v>39</v>
      </c>
      <c r="Z4042" s="3"/>
    </row>
    <row r="4043" spans="1:26" hidden="1" x14ac:dyDescent="0.25">
      <c r="A4043" s="10" t="str">
        <f t="shared" si="63"/>
        <v>2016Other1-in-10August PeakCAISO3</v>
      </c>
      <c r="B4043" s="10" t="s">
        <v>57</v>
      </c>
      <c r="C4043" s="10" t="s">
        <v>13</v>
      </c>
      <c r="D4043" s="10" t="s">
        <v>2</v>
      </c>
      <c r="E4043" s="10" t="s">
        <v>1</v>
      </c>
      <c r="F4043">
        <v>3</v>
      </c>
      <c r="G4043">
        <v>0.77138906717300415</v>
      </c>
      <c r="H4043">
        <v>0.77138906717300415</v>
      </c>
      <c r="I4043">
        <v>75.961372375488281</v>
      </c>
      <c r="J4043">
        <v>0</v>
      </c>
      <c r="K4043">
        <v>34811</v>
      </c>
      <c r="L4043">
        <v>33067.251133999998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 t="s">
        <v>39</v>
      </c>
      <c r="Z4043" s="3"/>
    </row>
    <row r="4044" spans="1:26" hidden="1" x14ac:dyDescent="0.25">
      <c r="A4044" s="10" t="str">
        <f t="shared" si="63"/>
        <v>2016Other1-in-10August PeakPGE3</v>
      </c>
      <c r="B4044" s="10" t="s">
        <v>57</v>
      </c>
      <c r="C4044" s="10" t="s">
        <v>13</v>
      </c>
      <c r="D4044" s="10" t="s">
        <v>2</v>
      </c>
      <c r="E4044" s="10" t="s">
        <v>1</v>
      </c>
      <c r="F4044">
        <v>3</v>
      </c>
      <c r="G4044">
        <v>0.80191075801849365</v>
      </c>
      <c r="H4044">
        <v>0.80191075801849365</v>
      </c>
      <c r="I4044">
        <v>77.435348510742187</v>
      </c>
      <c r="J4044">
        <v>0</v>
      </c>
      <c r="K4044">
        <v>34811</v>
      </c>
      <c r="L4044">
        <v>33067.251133999998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 t="s">
        <v>38</v>
      </c>
      <c r="Z4044" s="3"/>
    </row>
    <row r="4045" spans="1:26" hidden="1" x14ac:dyDescent="0.25">
      <c r="A4045" s="10" t="str">
        <f t="shared" si="63"/>
        <v>2016Other1-in-2August PeakPGE3</v>
      </c>
      <c r="B4045" s="10" t="s">
        <v>57</v>
      </c>
      <c r="C4045" s="10" t="s">
        <v>13</v>
      </c>
      <c r="D4045" s="10" t="s">
        <v>2</v>
      </c>
      <c r="E4045" s="10" t="s">
        <v>9</v>
      </c>
      <c r="F4045">
        <v>3</v>
      </c>
      <c r="G4045">
        <v>0.72573155164718628</v>
      </c>
      <c r="H4045">
        <v>0.72573155164718628</v>
      </c>
      <c r="I4045">
        <v>74.055770874023437</v>
      </c>
      <c r="J4045">
        <v>0</v>
      </c>
      <c r="K4045">
        <v>34811</v>
      </c>
      <c r="L4045">
        <v>33067.251133999998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 t="s">
        <v>38</v>
      </c>
      <c r="Z4045" s="3"/>
    </row>
    <row r="4046" spans="1:26" hidden="1" x14ac:dyDescent="0.25">
      <c r="A4046" s="10" t="str">
        <f t="shared" si="63"/>
        <v>2016Other1-in-2August PeakCAISO4</v>
      </c>
      <c r="B4046" s="10" t="s">
        <v>57</v>
      </c>
      <c r="C4046" s="10" t="s">
        <v>13</v>
      </c>
      <c r="D4046" s="10" t="s">
        <v>2</v>
      </c>
      <c r="E4046" s="10" t="s">
        <v>9</v>
      </c>
      <c r="F4046">
        <v>4</v>
      </c>
      <c r="G4046">
        <v>0.54750317335128784</v>
      </c>
      <c r="H4046">
        <v>0.54750317335128784</v>
      </c>
      <c r="I4046">
        <v>67.099533081054688</v>
      </c>
      <c r="J4046">
        <v>0</v>
      </c>
      <c r="K4046">
        <v>34811</v>
      </c>
      <c r="L4046">
        <v>33067.251133999998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 t="s">
        <v>39</v>
      </c>
      <c r="Z4046" s="3"/>
    </row>
    <row r="4047" spans="1:26" hidden="1" x14ac:dyDescent="0.25">
      <c r="A4047" s="10" t="str">
        <f t="shared" si="63"/>
        <v>2016Other1-in-10August PeakCAISO4</v>
      </c>
      <c r="B4047" s="10" t="s">
        <v>57</v>
      </c>
      <c r="C4047" s="10" t="s">
        <v>13</v>
      </c>
      <c r="D4047" s="10" t="s">
        <v>2</v>
      </c>
      <c r="E4047" s="10" t="s">
        <v>1</v>
      </c>
      <c r="F4047">
        <v>4</v>
      </c>
      <c r="G4047">
        <v>0.72130054235458374</v>
      </c>
      <c r="H4047">
        <v>0.72130054235458374</v>
      </c>
      <c r="I4047">
        <v>74.735992431640625</v>
      </c>
      <c r="J4047">
        <v>0</v>
      </c>
      <c r="K4047">
        <v>34811</v>
      </c>
      <c r="L4047">
        <v>33067.251133999998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 t="s">
        <v>39</v>
      </c>
      <c r="Z4047" s="3"/>
    </row>
    <row r="4048" spans="1:26" hidden="1" x14ac:dyDescent="0.25">
      <c r="A4048" s="10" t="str">
        <f t="shared" si="63"/>
        <v>2016Other1-in-2August PeakPGE4</v>
      </c>
      <c r="B4048" s="10" t="s">
        <v>57</v>
      </c>
      <c r="C4048" s="10" t="s">
        <v>13</v>
      </c>
      <c r="D4048" s="10" t="s">
        <v>2</v>
      </c>
      <c r="E4048" s="10" t="s">
        <v>9</v>
      </c>
      <c r="F4048">
        <v>4</v>
      </c>
      <c r="G4048">
        <v>0.67860770225524902</v>
      </c>
      <c r="H4048">
        <v>0.67860770225524902</v>
      </c>
      <c r="I4048">
        <v>72.661956787109375</v>
      </c>
      <c r="J4048">
        <v>0</v>
      </c>
      <c r="K4048">
        <v>34811</v>
      </c>
      <c r="L4048">
        <v>33067.251133999998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 t="s">
        <v>38</v>
      </c>
      <c r="Z4048" s="3"/>
    </row>
    <row r="4049" spans="1:26" hidden="1" x14ac:dyDescent="0.25">
      <c r="A4049" s="10" t="str">
        <f t="shared" si="63"/>
        <v>2016Other1-in-10August PeakPGE4</v>
      </c>
      <c r="B4049" s="10" t="s">
        <v>57</v>
      </c>
      <c r="C4049" s="10" t="s">
        <v>13</v>
      </c>
      <c r="D4049" s="10" t="s">
        <v>2</v>
      </c>
      <c r="E4049" s="10" t="s">
        <v>1</v>
      </c>
      <c r="F4049">
        <v>4</v>
      </c>
      <c r="G4049">
        <v>0.7498403787612915</v>
      </c>
      <c r="H4049">
        <v>0.7498403787612915</v>
      </c>
      <c r="I4049">
        <v>76.01092529296875</v>
      </c>
      <c r="J4049">
        <v>0</v>
      </c>
      <c r="K4049">
        <v>34811</v>
      </c>
      <c r="L4049">
        <v>33067.251133999998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 t="s">
        <v>38</v>
      </c>
      <c r="Z4049" s="3"/>
    </row>
    <row r="4050" spans="1:26" hidden="1" x14ac:dyDescent="0.25">
      <c r="A4050" s="10" t="str">
        <f t="shared" si="63"/>
        <v>2016Other1-in-2August PeakCAISO5</v>
      </c>
      <c r="B4050" s="10" t="s">
        <v>57</v>
      </c>
      <c r="C4050" s="10" t="s">
        <v>13</v>
      </c>
      <c r="D4050" s="10" t="s">
        <v>2</v>
      </c>
      <c r="E4050" s="10" t="s">
        <v>9</v>
      </c>
      <c r="F4050">
        <v>5</v>
      </c>
      <c r="G4050">
        <v>0.53627294301986694</v>
      </c>
      <c r="H4050">
        <v>0.53627294301986694</v>
      </c>
      <c r="I4050">
        <v>65.706344604492188</v>
      </c>
      <c r="J4050">
        <v>0</v>
      </c>
      <c r="K4050">
        <v>34811</v>
      </c>
      <c r="L4050">
        <v>33067.251133999998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 t="s">
        <v>39</v>
      </c>
      <c r="Z4050" s="3"/>
    </row>
    <row r="4051" spans="1:26" hidden="1" x14ac:dyDescent="0.25">
      <c r="A4051" s="10" t="str">
        <f t="shared" si="63"/>
        <v>2016Other1-in-10August PeakCAISO5</v>
      </c>
      <c r="B4051" s="10" t="s">
        <v>57</v>
      </c>
      <c r="C4051" s="10" t="s">
        <v>13</v>
      </c>
      <c r="D4051" s="10" t="s">
        <v>2</v>
      </c>
      <c r="E4051" s="10" t="s">
        <v>1</v>
      </c>
      <c r="F4051">
        <v>5</v>
      </c>
      <c r="G4051">
        <v>0.7065054178237915</v>
      </c>
      <c r="H4051">
        <v>0.7065054178237915</v>
      </c>
      <c r="I4051">
        <v>73.155342102050781</v>
      </c>
      <c r="J4051">
        <v>0</v>
      </c>
      <c r="K4051">
        <v>34811</v>
      </c>
      <c r="L4051">
        <v>33067.251133999998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 t="s">
        <v>39</v>
      </c>
      <c r="Z4051" s="3"/>
    </row>
    <row r="4052" spans="1:26" hidden="1" x14ac:dyDescent="0.25">
      <c r="A4052" s="10" t="str">
        <f t="shared" si="63"/>
        <v>2016Other1-in-2August PeakPGE5</v>
      </c>
      <c r="B4052" s="10" t="s">
        <v>57</v>
      </c>
      <c r="C4052" s="10" t="s">
        <v>13</v>
      </c>
      <c r="D4052" s="10" t="s">
        <v>2</v>
      </c>
      <c r="E4052" s="10" t="s">
        <v>9</v>
      </c>
      <c r="F4052">
        <v>5</v>
      </c>
      <c r="G4052">
        <v>0.66468828916549683</v>
      </c>
      <c r="H4052">
        <v>0.66468828916549683</v>
      </c>
      <c r="I4052">
        <v>71.037361145019531</v>
      </c>
      <c r="J4052">
        <v>0</v>
      </c>
      <c r="K4052">
        <v>34811</v>
      </c>
      <c r="L4052">
        <v>33067.251133999998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 t="s">
        <v>38</v>
      </c>
      <c r="Z4052" s="3"/>
    </row>
    <row r="4053" spans="1:26" hidden="1" x14ac:dyDescent="0.25">
      <c r="A4053" s="10" t="str">
        <f t="shared" si="63"/>
        <v>2016Other1-in-10August PeakPGE5</v>
      </c>
      <c r="B4053" s="10" t="s">
        <v>57</v>
      </c>
      <c r="C4053" s="10" t="s">
        <v>13</v>
      </c>
      <c r="D4053" s="10" t="s">
        <v>2</v>
      </c>
      <c r="E4053" s="10" t="s">
        <v>1</v>
      </c>
      <c r="F4053">
        <v>5</v>
      </c>
      <c r="G4053">
        <v>0.73445981740951538</v>
      </c>
      <c r="H4053">
        <v>0.73445981740951538</v>
      </c>
      <c r="I4053">
        <v>74.661842346191406</v>
      </c>
      <c r="J4053">
        <v>0</v>
      </c>
      <c r="K4053">
        <v>34811</v>
      </c>
      <c r="L4053">
        <v>33067.251133999998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 t="s">
        <v>38</v>
      </c>
      <c r="Z4053" s="3"/>
    </row>
    <row r="4054" spans="1:26" hidden="1" x14ac:dyDescent="0.25">
      <c r="A4054" s="10" t="str">
        <f t="shared" si="63"/>
        <v>2016Other1-in-10August PeakCAISO6</v>
      </c>
      <c r="B4054" s="10" t="s">
        <v>57</v>
      </c>
      <c r="C4054" s="10" t="s">
        <v>13</v>
      </c>
      <c r="D4054" s="10" t="s">
        <v>2</v>
      </c>
      <c r="E4054" s="10" t="s">
        <v>1</v>
      </c>
      <c r="F4054">
        <v>6</v>
      </c>
      <c r="G4054">
        <v>0.7338263988494873</v>
      </c>
      <c r="H4054">
        <v>0.7338263988494873</v>
      </c>
      <c r="I4054">
        <v>72.158821105957031</v>
      </c>
      <c r="J4054">
        <v>0</v>
      </c>
      <c r="K4054">
        <v>34811</v>
      </c>
      <c r="L4054">
        <v>33067.251133999998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 t="s">
        <v>39</v>
      </c>
      <c r="Z4054" s="3"/>
    </row>
    <row r="4055" spans="1:26" hidden="1" x14ac:dyDescent="0.25">
      <c r="A4055" s="10" t="str">
        <f t="shared" si="63"/>
        <v>2016Other1-in-2August PeakCAISO6</v>
      </c>
      <c r="B4055" s="10" t="s">
        <v>57</v>
      </c>
      <c r="C4055" s="10" t="s">
        <v>13</v>
      </c>
      <c r="D4055" s="10" t="s">
        <v>2</v>
      </c>
      <c r="E4055" s="10" t="s">
        <v>9</v>
      </c>
      <c r="F4055">
        <v>6</v>
      </c>
      <c r="G4055">
        <v>0.5570109486579895</v>
      </c>
      <c r="H4055">
        <v>0.5570109486579895</v>
      </c>
      <c r="I4055">
        <v>64.649017333984375</v>
      </c>
      <c r="J4055">
        <v>0</v>
      </c>
      <c r="K4055">
        <v>34811</v>
      </c>
      <c r="L4055">
        <v>33067.251133999998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 t="s">
        <v>39</v>
      </c>
      <c r="Z4055" s="3"/>
    </row>
    <row r="4056" spans="1:26" hidden="1" x14ac:dyDescent="0.25">
      <c r="A4056" s="10" t="str">
        <f t="shared" si="63"/>
        <v>2016Other1-in-2August PeakPGE6</v>
      </c>
      <c r="B4056" s="10" t="s">
        <v>57</v>
      </c>
      <c r="C4056" s="10" t="s">
        <v>13</v>
      </c>
      <c r="D4056" s="10" t="s">
        <v>2</v>
      </c>
      <c r="E4056" s="10" t="s">
        <v>9</v>
      </c>
      <c r="F4056">
        <v>6</v>
      </c>
      <c r="G4056">
        <v>0.69039219617843628</v>
      </c>
      <c r="H4056">
        <v>0.69039219617843628</v>
      </c>
      <c r="I4056">
        <v>69.888267517089844</v>
      </c>
      <c r="J4056">
        <v>0</v>
      </c>
      <c r="K4056">
        <v>34811</v>
      </c>
      <c r="L4056">
        <v>33067.251133999998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 t="s">
        <v>38</v>
      </c>
      <c r="Z4056" s="3"/>
    </row>
    <row r="4057" spans="1:26" hidden="1" x14ac:dyDescent="0.25">
      <c r="A4057" s="10" t="str">
        <f t="shared" si="63"/>
        <v>2016Other1-in-10August PeakPGE6</v>
      </c>
      <c r="B4057" s="10" t="s">
        <v>57</v>
      </c>
      <c r="C4057" s="10" t="s">
        <v>13</v>
      </c>
      <c r="D4057" s="10" t="s">
        <v>2</v>
      </c>
      <c r="E4057" s="10" t="s">
        <v>1</v>
      </c>
      <c r="F4057">
        <v>6</v>
      </c>
      <c r="G4057">
        <v>0.76286184787750244</v>
      </c>
      <c r="H4057">
        <v>0.76286184787750244</v>
      </c>
      <c r="I4057">
        <v>73.47760009765625</v>
      </c>
      <c r="J4057">
        <v>0</v>
      </c>
      <c r="K4057">
        <v>34811</v>
      </c>
      <c r="L4057">
        <v>33067.251133999998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 t="s">
        <v>38</v>
      </c>
      <c r="Z4057" s="3"/>
    </row>
    <row r="4058" spans="1:26" hidden="1" x14ac:dyDescent="0.25">
      <c r="A4058" s="10" t="str">
        <f t="shared" si="63"/>
        <v>2016Other1-in-10August PeakCAISO7</v>
      </c>
      <c r="B4058" s="10" t="s">
        <v>57</v>
      </c>
      <c r="C4058" s="10" t="s">
        <v>13</v>
      </c>
      <c r="D4058" s="10" t="s">
        <v>2</v>
      </c>
      <c r="E4058" s="10" t="s">
        <v>1</v>
      </c>
      <c r="F4058">
        <v>7</v>
      </c>
      <c r="G4058">
        <v>0.80909812450408936</v>
      </c>
      <c r="H4058">
        <v>0.80909812450408936</v>
      </c>
      <c r="I4058">
        <v>71.299461364746094</v>
      </c>
      <c r="J4058">
        <v>0</v>
      </c>
      <c r="K4058">
        <v>34811</v>
      </c>
      <c r="L4058">
        <v>33067.251133999998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 t="s">
        <v>39</v>
      </c>
      <c r="Z4058" s="3"/>
    </row>
    <row r="4059" spans="1:26" hidden="1" x14ac:dyDescent="0.25">
      <c r="A4059" s="10" t="str">
        <f t="shared" si="63"/>
        <v>2016Other1-in-2August PeakCAISO7</v>
      </c>
      <c r="B4059" s="10" t="s">
        <v>57</v>
      </c>
      <c r="C4059" s="10" t="s">
        <v>13</v>
      </c>
      <c r="D4059" s="10" t="s">
        <v>2</v>
      </c>
      <c r="E4059" s="10" t="s">
        <v>9</v>
      </c>
      <c r="F4059">
        <v>7</v>
      </c>
      <c r="G4059">
        <v>0.61414599418640137</v>
      </c>
      <c r="H4059">
        <v>0.61414599418640137</v>
      </c>
      <c r="I4059">
        <v>63.827953338623047</v>
      </c>
      <c r="J4059">
        <v>0</v>
      </c>
      <c r="K4059">
        <v>34811</v>
      </c>
      <c r="L4059">
        <v>33067.251133999998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 t="s">
        <v>39</v>
      </c>
      <c r="Z4059" s="3"/>
    </row>
    <row r="4060" spans="1:26" hidden="1" x14ac:dyDescent="0.25">
      <c r="A4060" s="10" t="str">
        <f t="shared" si="63"/>
        <v>2016Other1-in-2August PeakPGE7</v>
      </c>
      <c r="B4060" s="10" t="s">
        <v>57</v>
      </c>
      <c r="C4060" s="10" t="s">
        <v>13</v>
      </c>
      <c r="D4060" s="10" t="s">
        <v>2</v>
      </c>
      <c r="E4060" s="10" t="s">
        <v>9</v>
      </c>
      <c r="F4060">
        <v>7</v>
      </c>
      <c r="G4060">
        <v>0.76120871305465698</v>
      </c>
      <c r="H4060">
        <v>0.76120871305465698</v>
      </c>
      <c r="I4060">
        <v>69.587432861328125</v>
      </c>
      <c r="J4060">
        <v>0</v>
      </c>
      <c r="K4060">
        <v>34811</v>
      </c>
      <c r="L4060">
        <v>33067.251133999998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 t="s">
        <v>38</v>
      </c>
      <c r="Z4060" s="3"/>
    </row>
    <row r="4061" spans="1:26" hidden="1" x14ac:dyDescent="0.25">
      <c r="A4061" s="10" t="str">
        <f t="shared" si="63"/>
        <v>2016Other1-in-10August PeakPGE7</v>
      </c>
      <c r="B4061" s="10" t="s">
        <v>57</v>
      </c>
      <c r="C4061" s="10" t="s">
        <v>13</v>
      </c>
      <c r="D4061" s="10" t="s">
        <v>2</v>
      </c>
      <c r="E4061" s="10" t="s">
        <v>1</v>
      </c>
      <c r="F4061">
        <v>7</v>
      </c>
      <c r="G4061">
        <v>0.84111183881759644</v>
      </c>
      <c r="H4061">
        <v>0.84111183881759644</v>
      </c>
      <c r="I4061">
        <v>72.950309753417969</v>
      </c>
      <c r="J4061">
        <v>0</v>
      </c>
      <c r="K4061">
        <v>34811</v>
      </c>
      <c r="L4061">
        <v>33067.251133999998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 t="s">
        <v>38</v>
      </c>
      <c r="Z4061" s="3"/>
    </row>
    <row r="4062" spans="1:26" hidden="1" x14ac:dyDescent="0.25">
      <c r="A4062" s="10" t="str">
        <f t="shared" si="63"/>
        <v>2016Other1-in-10August PeakCAISO8</v>
      </c>
      <c r="B4062" s="10" t="s">
        <v>57</v>
      </c>
      <c r="C4062" s="10" t="s">
        <v>13</v>
      </c>
      <c r="D4062" s="10" t="s">
        <v>2</v>
      </c>
      <c r="E4062" s="10" t="s">
        <v>1</v>
      </c>
      <c r="F4062">
        <v>8</v>
      </c>
      <c r="G4062">
        <v>0.85256803035736084</v>
      </c>
      <c r="H4062">
        <v>0.85256803035736084</v>
      </c>
      <c r="I4062">
        <v>74.0302734375</v>
      </c>
      <c r="J4062">
        <v>0</v>
      </c>
      <c r="K4062">
        <v>34811</v>
      </c>
      <c r="L4062">
        <v>33067.251133999998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 t="s">
        <v>39</v>
      </c>
      <c r="Z4062" s="3"/>
    </row>
    <row r="4063" spans="1:26" hidden="1" x14ac:dyDescent="0.25">
      <c r="A4063" s="10" t="str">
        <f t="shared" si="63"/>
        <v>2016Other1-in-2August PeakCAISO8</v>
      </c>
      <c r="B4063" s="10" t="s">
        <v>57</v>
      </c>
      <c r="C4063" s="10" t="s">
        <v>13</v>
      </c>
      <c r="D4063" s="10" t="s">
        <v>2</v>
      </c>
      <c r="E4063" s="10" t="s">
        <v>9</v>
      </c>
      <c r="F4063">
        <v>8</v>
      </c>
      <c r="G4063">
        <v>0.64714181423187256</v>
      </c>
      <c r="H4063">
        <v>0.64714181423187256</v>
      </c>
      <c r="I4063">
        <v>65.877197265625</v>
      </c>
      <c r="J4063">
        <v>0</v>
      </c>
      <c r="K4063">
        <v>34811</v>
      </c>
      <c r="L4063">
        <v>33067.251133999998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 t="s">
        <v>39</v>
      </c>
      <c r="Z4063" s="3"/>
    </row>
    <row r="4064" spans="1:26" hidden="1" x14ac:dyDescent="0.25">
      <c r="A4064" s="10" t="str">
        <f t="shared" si="63"/>
        <v>2016Other1-in-10August PeakPGE8</v>
      </c>
      <c r="B4064" s="10" t="s">
        <v>57</v>
      </c>
      <c r="C4064" s="10" t="s">
        <v>13</v>
      </c>
      <c r="D4064" s="10" t="s">
        <v>2</v>
      </c>
      <c r="E4064" s="10" t="s">
        <v>1</v>
      </c>
      <c r="F4064">
        <v>8</v>
      </c>
      <c r="G4064">
        <v>0.88630175590515137</v>
      </c>
      <c r="H4064">
        <v>0.88630175590515137</v>
      </c>
      <c r="I4064">
        <v>75.392127990722656</v>
      </c>
      <c r="J4064">
        <v>0</v>
      </c>
      <c r="K4064">
        <v>34811</v>
      </c>
      <c r="L4064">
        <v>33067.251133999998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 t="s">
        <v>38</v>
      </c>
      <c r="Z4064" s="3"/>
    </row>
    <row r="4065" spans="1:26" hidden="1" x14ac:dyDescent="0.25">
      <c r="A4065" s="10" t="str">
        <f t="shared" si="63"/>
        <v>2016Other1-in-2August PeakPGE8</v>
      </c>
      <c r="B4065" s="10" t="s">
        <v>57</v>
      </c>
      <c r="C4065" s="10" t="s">
        <v>13</v>
      </c>
      <c r="D4065" s="10" t="s">
        <v>2</v>
      </c>
      <c r="E4065" s="10" t="s">
        <v>9</v>
      </c>
      <c r="F4065">
        <v>8</v>
      </c>
      <c r="G4065">
        <v>0.80210566520690918</v>
      </c>
      <c r="H4065">
        <v>0.80210566520690918</v>
      </c>
      <c r="I4065">
        <v>72.593345642089844</v>
      </c>
      <c r="J4065">
        <v>0</v>
      </c>
      <c r="K4065">
        <v>34811</v>
      </c>
      <c r="L4065">
        <v>33067.251133999998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 t="s">
        <v>38</v>
      </c>
      <c r="Z4065" s="3"/>
    </row>
    <row r="4066" spans="1:26" hidden="1" x14ac:dyDescent="0.25">
      <c r="A4066" s="10" t="str">
        <f t="shared" si="63"/>
        <v>2016Other1-in-10August PeakCAISO9</v>
      </c>
      <c r="B4066" s="10" t="s">
        <v>57</v>
      </c>
      <c r="C4066" s="10" t="s">
        <v>13</v>
      </c>
      <c r="D4066" s="10" t="s">
        <v>2</v>
      </c>
      <c r="E4066" s="10" t="s">
        <v>1</v>
      </c>
      <c r="F4066">
        <v>9</v>
      </c>
      <c r="G4066">
        <v>0.84706610441207886</v>
      </c>
      <c r="H4066">
        <v>0.84706610441207886</v>
      </c>
      <c r="I4066">
        <v>78.371116638183594</v>
      </c>
      <c r="J4066">
        <v>0</v>
      </c>
      <c r="K4066">
        <v>34811</v>
      </c>
      <c r="L4066">
        <v>33067.251133999998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 t="s">
        <v>39</v>
      </c>
      <c r="Z4066" s="3"/>
    </row>
    <row r="4067" spans="1:26" hidden="1" x14ac:dyDescent="0.25">
      <c r="A4067" s="10" t="str">
        <f t="shared" si="63"/>
        <v>2016Other1-in-2August PeakCAISO9</v>
      </c>
      <c r="B4067" s="10" t="s">
        <v>57</v>
      </c>
      <c r="C4067" s="10" t="s">
        <v>13</v>
      </c>
      <c r="D4067" s="10" t="s">
        <v>2</v>
      </c>
      <c r="E4067" s="10" t="s">
        <v>9</v>
      </c>
      <c r="F4067">
        <v>9</v>
      </c>
      <c r="G4067">
        <v>0.64296555519104004</v>
      </c>
      <c r="H4067">
        <v>0.64296555519104004</v>
      </c>
      <c r="I4067">
        <v>69.888946533203125</v>
      </c>
      <c r="J4067">
        <v>0</v>
      </c>
      <c r="K4067">
        <v>34811</v>
      </c>
      <c r="L4067">
        <v>33067.251133999998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 t="s">
        <v>39</v>
      </c>
      <c r="Z4067" s="3"/>
    </row>
    <row r="4068" spans="1:26" hidden="1" x14ac:dyDescent="0.25">
      <c r="A4068" s="10" t="str">
        <f t="shared" si="63"/>
        <v>2016Other1-in-2August PeakPGE9</v>
      </c>
      <c r="B4068" s="10" t="s">
        <v>57</v>
      </c>
      <c r="C4068" s="10" t="s">
        <v>13</v>
      </c>
      <c r="D4068" s="10" t="s">
        <v>2</v>
      </c>
      <c r="E4068" s="10" t="s">
        <v>9</v>
      </c>
      <c r="F4068">
        <v>9</v>
      </c>
      <c r="G4068">
        <v>0.79692935943603516</v>
      </c>
      <c r="H4068">
        <v>0.79692935943603516</v>
      </c>
      <c r="I4068">
        <v>77.306770324707031</v>
      </c>
      <c r="J4068">
        <v>0</v>
      </c>
      <c r="K4068">
        <v>34811</v>
      </c>
      <c r="L4068">
        <v>33067.251133999998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 t="s">
        <v>38</v>
      </c>
      <c r="Z4068" s="3"/>
    </row>
    <row r="4069" spans="1:26" hidden="1" x14ac:dyDescent="0.25">
      <c r="A4069" s="10" t="str">
        <f t="shared" si="63"/>
        <v>2016Other1-in-10August PeakPGE9</v>
      </c>
      <c r="B4069" s="10" t="s">
        <v>57</v>
      </c>
      <c r="C4069" s="10" t="s">
        <v>13</v>
      </c>
      <c r="D4069" s="10" t="s">
        <v>2</v>
      </c>
      <c r="E4069" s="10" t="s">
        <v>1</v>
      </c>
      <c r="F4069">
        <v>9</v>
      </c>
      <c r="G4069">
        <v>0.88058209419250488</v>
      </c>
      <c r="H4069">
        <v>0.88058209419250488</v>
      </c>
      <c r="I4069">
        <v>81.227790832519531</v>
      </c>
      <c r="J4069">
        <v>0</v>
      </c>
      <c r="K4069">
        <v>34811</v>
      </c>
      <c r="L4069">
        <v>33067.251133999998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 t="s">
        <v>38</v>
      </c>
      <c r="Z4069" s="3"/>
    </row>
    <row r="4070" spans="1:26" hidden="1" x14ac:dyDescent="0.25">
      <c r="A4070" s="10" t="str">
        <f t="shared" si="63"/>
        <v>2016Other1-in-10August PeakCAISO10</v>
      </c>
      <c r="B4070" s="10" t="s">
        <v>57</v>
      </c>
      <c r="C4070" s="10" t="s">
        <v>13</v>
      </c>
      <c r="D4070" s="10" t="s">
        <v>2</v>
      </c>
      <c r="E4070" s="10" t="s">
        <v>1</v>
      </c>
      <c r="F4070">
        <v>10</v>
      </c>
      <c r="G4070">
        <v>0.88566756248474121</v>
      </c>
      <c r="H4070">
        <v>0.88566756248474121</v>
      </c>
      <c r="I4070">
        <v>83.46148681640625</v>
      </c>
      <c r="J4070">
        <v>0</v>
      </c>
      <c r="K4070">
        <v>34811</v>
      </c>
      <c r="L4070">
        <v>33067.251133999998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 t="s">
        <v>39</v>
      </c>
      <c r="Z4070" s="3"/>
    </row>
    <row r="4071" spans="1:26" hidden="1" x14ac:dyDescent="0.25">
      <c r="A4071" s="10" t="str">
        <f t="shared" si="63"/>
        <v>2016Other1-in-2August PeakCAISO10</v>
      </c>
      <c r="B4071" s="10" t="s">
        <v>57</v>
      </c>
      <c r="C4071" s="10" t="s">
        <v>13</v>
      </c>
      <c r="D4071" s="10" t="s">
        <v>2</v>
      </c>
      <c r="E4071" s="10" t="s">
        <v>9</v>
      </c>
      <c r="F4071">
        <v>10</v>
      </c>
      <c r="G4071">
        <v>0.67226600646972656</v>
      </c>
      <c r="H4071">
        <v>0.67226600646972656</v>
      </c>
      <c r="I4071">
        <v>74.898323059082031</v>
      </c>
      <c r="J4071">
        <v>0</v>
      </c>
      <c r="K4071">
        <v>34811</v>
      </c>
      <c r="L4071">
        <v>33067.251133999998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 t="s">
        <v>39</v>
      </c>
      <c r="Z4071" s="3"/>
    </row>
    <row r="4072" spans="1:26" hidden="1" x14ac:dyDescent="0.25">
      <c r="A4072" s="10" t="str">
        <f t="shared" si="63"/>
        <v>2016Other1-in-2August PeakPGE10</v>
      </c>
      <c r="B4072" s="10" t="s">
        <v>57</v>
      </c>
      <c r="C4072" s="10" t="s">
        <v>13</v>
      </c>
      <c r="D4072" s="10" t="s">
        <v>2</v>
      </c>
      <c r="E4072" s="10" t="s">
        <v>9</v>
      </c>
      <c r="F4072">
        <v>10</v>
      </c>
      <c r="G4072">
        <v>0.83324605226516724</v>
      </c>
      <c r="H4072">
        <v>0.83324605226516724</v>
      </c>
      <c r="I4072">
        <v>82.149925231933594</v>
      </c>
      <c r="J4072">
        <v>0</v>
      </c>
      <c r="K4072">
        <v>34811</v>
      </c>
      <c r="L4072">
        <v>33067.251133999998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 t="s">
        <v>38</v>
      </c>
      <c r="Z4072" s="3"/>
    </row>
    <row r="4073" spans="1:26" hidden="1" x14ac:dyDescent="0.25">
      <c r="A4073" s="10" t="str">
        <f t="shared" si="63"/>
        <v>2016Other1-in-10August PeakPGE10</v>
      </c>
      <c r="B4073" s="10" t="s">
        <v>57</v>
      </c>
      <c r="C4073" s="10" t="s">
        <v>13</v>
      </c>
      <c r="D4073" s="10" t="s">
        <v>2</v>
      </c>
      <c r="E4073" s="10" t="s">
        <v>1</v>
      </c>
      <c r="F4073">
        <v>10</v>
      </c>
      <c r="G4073">
        <v>0.92071092128753662</v>
      </c>
      <c r="H4073">
        <v>0.92071092128753662</v>
      </c>
      <c r="I4073">
        <v>85.92755126953125</v>
      </c>
      <c r="J4073">
        <v>0</v>
      </c>
      <c r="K4073">
        <v>34811</v>
      </c>
      <c r="L4073">
        <v>33067.251133999998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 t="s">
        <v>38</v>
      </c>
      <c r="Z4073" s="3"/>
    </row>
    <row r="4074" spans="1:26" hidden="1" x14ac:dyDescent="0.25">
      <c r="A4074" s="10" t="str">
        <f t="shared" si="63"/>
        <v>2016Other1-in-10August PeakCAISO11</v>
      </c>
      <c r="B4074" s="10" t="s">
        <v>57</v>
      </c>
      <c r="C4074" s="10" t="s">
        <v>13</v>
      </c>
      <c r="D4074" s="10" t="s">
        <v>2</v>
      </c>
      <c r="E4074" s="10" t="s">
        <v>1</v>
      </c>
      <c r="F4074">
        <v>11</v>
      </c>
      <c r="G4074">
        <v>0.99550455808639526</v>
      </c>
      <c r="H4074">
        <v>0.99550455808639526</v>
      </c>
      <c r="I4074">
        <v>88.526657104492187</v>
      </c>
      <c r="J4074">
        <v>0</v>
      </c>
      <c r="K4074">
        <v>34811</v>
      </c>
      <c r="L4074">
        <v>33067.251133999998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 t="s">
        <v>39</v>
      </c>
      <c r="Z4074" s="3"/>
    </row>
    <row r="4075" spans="1:26" hidden="1" x14ac:dyDescent="0.25">
      <c r="A4075" s="10" t="str">
        <f t="shared" si="63"/>
        <v>2016Other1-in-2August PeakCAISO11</v>
      </c>
      <c r="B4075" s="10" t="s">
        <v>57</v>
      </c>
      <c r="C4075" s="10" t="s">
        <v>13</v>
      </c>
      <c r="D4075" s="10" t="s">
        <v>2</v>
      </c>
      <c r="E4075" s="10" t="s">
        <v>9</v>
      </c>
      <c r="F4075">
        <v>11</v>
      </c>
      <c r="G4075">
        <v>0.7556377649307251</v>
      </c>
      <c r="H4075">
        <v>0.7556377649307251</v>
      </c>
      <c r="I4075">
        <v>80.315071105957031</v>
      </c>
      <c r="J4075">
        <v>0</v>
      </c>
      <c r="K4075">
        <v>34811</v>
      </c>
      <c r="L4075">
        <v>33067.251133999998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 t="s">
        <v>39</v>
      </c>
      <c r="Z4075" s="3"/>
    </row>
    <row r="4076" spans="1:26" hidden="1" x14ac:dyDescent="0.25">
      <c r="A4076" s="10" t="str">
        <f t="shared" si="63"/>
        <v>2016Other1-in-2August PeakPGE11</v>
      </c>
      <c r="B4076" s="10" t="s">
        <v>57</v>
      </c>
      <c r="C4076" s="10" t="s">
        <v>13</v>
      </c>
      <c r="D4076" s="10" t="s">
        <v>2</v>
      </c>
      <c r="E4076" s="10" t="s">
        <v>9</v>
      </c>
      <c r="F4076">
        <v>11</v>
      </c>
      <c r="G4076">
        <v>0.93658196926116943</v>
      </c>
      <c r="H4076">
        <v>0.93658196926116943</v>
      </c>
      <c r="I4076">
        <v>86.665008544921875</v>
      </c>
      <c r="J4076">
        <v>0</v>
      </c>
      <c r="K4076">
        <v>34811</v>
      </c>
      <c r="L4076">
        <v>33067.251133999998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 t="s">
        <v>38</v>
      </c>
      <c r="Z4076" s="3"/>
    </row>
    <row r="4077" spans="1:26" hidden="1" x14ac:dyDescent="0.25">
      <c r="A4077" s="10" t="str">
        <f t="shared" si="63"/>
        <v>2016Other1-in-10August PeakPGE11</v>
      </c>
      <c r="B4077" s="10" t="s">
        <v>57</v>
      </c>
      <c r="C4077" s="10" t="s">
        <v>13</v>
      </c>
      <c r="D4077" s="10" t="s">
        <v>2</v>
      </c>
      <c r="E4077" s="10" t="s">
        <v>1</v>
      </c>
      <c r="F4077">
        <v>11</v>
      </c>
      <c r="G4077">
        <v>1.0348938703536987</v>
      </c>
      <c r="H4077">
        <v>1.0348938703536987</v>
      </c>
      <c r="I4077">
        <v>90.170570373535156</v>
      </c>
      <c r="J4077">
        <v>0</v>
      </c>
      <c r="K4077">
        <v>34811</v>
      </c>
      <c r="L4077">
        <v>33067.251133999998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 t="s">
        <v>38</v>
      </c>
      <c r="Z4077" s="3"/>
    </row>
    <row r="4078" spans="1:26" hidden="1" x14ac:dyDescent="0.25">
      <c r="A4078" s="10" t="str">
        <f t="shared" si="63"/>
        <v>2016Other1-in-2August PeakCAISO12</v>
      </c>
      <c r="B4078" s="10" t="s">
        <v>57</v>
      </c>
      <c r="C4078" s="10" t="s">
        <v>13</v>
      </c>
      <c r="D4078" s="10" t="s">
        <v>2</v>
      </c>
      <c r="E4078" s="10" t="s">
        <v>9</v>
      </c>
      <c r="F4078">
        <v>12</v>
      </c>
      <c r="G4078">
        <v>0.90538400411605835</v>
      </c>
      <c r="H4078">
        <v>0.90538400411605835</v>
      </c>
      <c r="I4078">
        <v>84.816215515136719</v>
      </c>
      <c r="J4078">
        <v>0</v>
      </c>
      <c r="K4078">
        <v>34811</v>
      </c>
      <c r="L4078">
        <v>33067.251133999998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 t="s">
        <v>39</v>
      </c>
      <c r="Z4078" s="3"/>
    </row>
    <row r="4079" spans="1:26" hidden="1" x14ac:dyDescent="0.25">
      <c r="A4079" s="10" t="str">
        <f t="shared" si="63"/>
        <v>2016Other1-in-10August PeakCAISO12</v>
      </c>
      <c r="B4079" s="10" t="s">
        <v>57</v>
      </c>
      <c r="C4079" s="10" t="s">
        <v>13</v>
      </c>
      <c r="D4079" s="10" t="s">
        <v>2</v>
      </c>
      <c r="E4079" s="10" t="s">
        <v>1</v>
      </c>
      <c r="F4079">
        <v>12</v>
      </c>
      <c r="G4079">
        <v>1.1927856206893921</v>
      </c>
      <c r="H4079">
        <v>1.1927856206893921</v>
      </c>
      <c r="I4079">
        <v>93.046630859375</v>
      </c>
      <c r="J4079">
        <v>0</v>
      </c>
      <c r="K4079">
        <v>34811</v>
      </c>
      <c r="L4079">
        <v>33067.251133999998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 t="s">
        <v>39</v>
      </c>
      <c r="Z4079" s="3"/>
    </row>
    <row r="4080" spans="1:26" hidden="1" x14ac:dyDescent="0.25">
      <c r="A4080" s="10" t="str">
        <f t="shared" si="63"/>
        <v>2016Other1-in-10August PeakPGE12</v>
      </c>
      <c r="B4080" s="10" t="s">
        <v>57</v>
      </c>
      <c r="C4080" s="10" t="s">
        <v>13</v>
      </c>
      <c r="D4080" s="10" t="s">
        <v>2</v>
      </c>
      <c r="E4080" s="10" t="s">
        <v>1</v>
      </c>
      <c r="F4080">
        <v>12</v>
      </c>
      <c r="G4080">
        <v>1.2399808168411255</v>
      </c>
      <c r="H4080">
        <v>1.2399808168411255</v>
      </c>
      <c r="I4080">
        <v>93.770095825195313</v>
      </c>
      <c r="J4080">
        <v>0</v>
      </c>
      <c r="K4080">
        <v>34811</v>
      </c>
      <c r="L4080">
        <v>33067.251133999998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 t="s">
        <v>38</v>
      </c>
      <c r="Z4080" s="3"/>
    </row>
    <row r="4081" spans="1:26" hidden="1" x14ac:dyDescent="0.25">
      <c r="A4081" s="10" t="str">
        <f t="shared" si="63"/>
        <v>2016Other1-in-2August PeakPGE12</v>
      </c>
      <c r="B4081" s="10" t="s">
        <v>57</v>
      </c>
      <c r="C4081" s="10" t="s">
        <v>13</v>
      </c>
      <c r="D4081" s="10" t="s">
        <v>2</v>
      </c>
      <c r="E4081" s="10" t="s">
        <v>9</v>
      </c>
      <c r="F4081">
        <v>12</v>
      </c>
      <c r="G4081">
        <v>1.1221861839294434</v>
      </c>
      <c r="H4081">
        <v>1.1221861839294434</v>
      </c>
      <c r="I4081">
        <v>90.920921325683594</v>
      </c>
      <c r="J4081">
        <v>0</v>
      </c>
      <c r="K4081">
        <v>34811</v>
      </c>
      <c r="L4081">
        <v>33067.251133999998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 t="s">
        <v>38</v>
      </c>
      <c r="Z4081" s="3"/>
    </row>
    <row r="4082" spans="1:26" hidden="1" x14ac:dyDescent="0.25">
      <c r="A4082" s="10" t="str">
        <f t="shared" si="63"/>
        <v>2016Other1-in-10August PeakCAISO13</v>
      </c>
      <c r="B4082" s="10" t="s">
        <v>57</v>
      </c>
      <c r="C4082" s="10" t="s">
        <v>13</v>
      </c>
      <c r="D4082" s="10" t="s">
        <v>2</v>
      </c>
      <c r="E4082" s="10" t="s">
        <v>1</v>
      </c>
      <c r="F4082">
        <v>13</v>
      </c>
      <c r="G4082">
        <v>1.4795864820480347</v>
      </c>
      <c r="H4082">
        <v>1.4795864820480347</v>
      </c>
      <c r="I4082">
        <v>97.148529052734375</v>
      </c>
      <c r="J4082">
        <v>0</v>
      </c>
      <c r="K4082">
        <v>34811</v>
      </c>
      <c r="L4082">
        <v>33067.251133999998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 t="s">
        <v>39</v>
      </c>
      <c r="Z4082" s="3"/>
    </row>
    <row r="4083" spans="1:26" hidden="1" x14ac:dyDescent="0.25">
      <c r="A4083" s="10" t="str">
        <f t="shared" si="63"/>
        <v>2016Other1-in-2August PeakCAISO13</v>
      </c>
      <c r="B4083" s="10" t="s">
        <v>57</v>
      </c>
      <c r="C4083" s="10" t="s">
        <v>13</v>
      </c>
      <c r="D4083" s="10" t="s">
        <v>2</v>
      </c>
      <c r="E4083" s="10" t="s">
        <v>9</v>
      </c>
      <c r="F4083">
        <v>13</v>
      </c>
      <c r="G4083">
        <v>1.1230802536010742</v>
      </c>
      <c r="H4083">
        <v>1.1230802536010742</v>
      </c>
      <c r="I4083">
        <v>88.827880859375</v>
      </c>
      <c r="J4083">
        <v>0</v>
      </c>
      <c r="K4083">
        <v>34811</v>
      </c>
      <c r="L4083">
        <v>33067.251133999998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 t="s">
        <v>39</v>
      </c>
      <c r="Z4083" s="3"/>
    </row>
    <row r="4084" spans="1:26" hidden="1" x14ac:dyDescent="0.25">
      <c r="A4084" s="10" t="str">
        <f t="shared" si="63"/>
        <v>2016Other1-in-10August PeakPGE13</v>
      </c>
      <c r="B4084" s="10" t="s">
        <v>57</v>
      </c>
      <c r="C4084" s="10" t="s">
        <v>13</v>
      </c>
      <c r="D4084" s="10" t="s">
        <v>2</v>
      </c>
      <c r="E4084" s="10" t="s">
        <v>1</v>
      </c>
      <c r="F4084">
        <v>13</v>
      </c>
      <c r="G4084">
        <v>1.5381295680999756</v>
      </c>
      <c r="H4084">
        <v>1.5381295680999756</v>
      </c>
      <c r="I4084">
        <v>97.207649230957031</v>
      </c>
      <c r="J4084">
        <v>0</v>
      </c>
      <c r="K4084">
        <v>34811</v>
      </c>
      <c r="L4084">
        <v>33067.251133999998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 t="s">
        <v>38</v>
      </c>
      <c r="Z4084" s="3"/>
    </row>
    <row r="4085" spans="1:26" hidden="1" x14ac:dyDescent="0.25">
      <c r="A4085" s="10" t="str">
        <f t="shared" si="63"/>
        <v>2016Other1-in-2August PeakPGE13</v>
      </c>
      <c r="B4085" s="10" t="s">
        <v>57</v>
      </c>
      <c r="C4085" s="10" t="s">
        <v>13</v>
      </c>
      <c r="D4085" s="10" t="s">
        <v>2</v>
      </c>
      <c r="E4085" s="10" t="s">
        <v>9</v>
      </c>
      <c r="F4085">
        <v>13</v>
      </c>
      <c r="G4085">
        <v>1.3920117616653442</v>
      </c>
      <c r="H4085">
        <v>1.3920117616653442</v>
      </c>
      <c r="I4085">
        <v>94.769821166992188</v>
      </c>
      <c r="J4085">
        <v>0</v>
      </c>
      <c r="K4085">
        <v>34811</v>
      </c>
      <c r="L4085">
        <v>33067.251133999998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 t="s">
        <v>38</v>
      </c>
      <c r="Z4085" s="3"/>
    </row>
    <row r="4086" spans="1:26" hidden="1" x14ac:dyDescent="0.25">
      <c r="A4086" s="10" t="str">
        <f t="shared" si="63"/>
        <v>2016Other1-in-2August PeakCAISO14</v>
      </c>
      <c r="B4086" s="10" t="s">
        <v>57</v>
      </c>
      <c r="C4086" s="10" t="s">
        <v>13</v>
      </c>
      <c r="D4086" s="10" t="s">
        <v>2</v>
      </c>
      <c r="E4086" s="10" t="s">
        <v>9</v>
      </c>
      <c r="F4086">
        <v>14</v>
      </c>
      <c r="G4086">
        <v>1.3761935234069824</v>
      </c>
      <c r="H4086">
        <v>1.1711385250091553</v>
      </c>
      <c r="I4086">
        <v>92.263870239257813</v>
      </c>
      <c r="J4086">
        <v>0.10273714363574982</v>
      </c>
      <c r="K4086">
        <v>34811</v>
      </c>
      <c r="L4086">
        <v>33067.251133999998</v>
      </c>
      <c r="M4086">
        <v>0.20505495369434357</v>
      </c>
      <c r="N4086">
        <v>7.3387026786804199E-2</v>
      </c>
      <c r="O4086">
        <v>0.15117959678173065</v>
      </c>
      <c r="P4086">
        <v>0.20505495369434357</v>
      </c>
      <c r="Q4086">
        <v>0.25893032550811768</v>
      </c>
      <c r="R4086">
        <v>0.33672288060188293</v>
      </c>
      <c r="S4086" t="s">
        <v>39</v>
      </c>
      <c r="Z4086" s="3"/>
    </row>
    <row r="4087" spans="1:26" hidden="1" x14ac:dyDescent="0.25">
      <c r="A4087" s="10" t="str">
        <f t="shared" si="63"/>
        <v>2016Other1-in-10August PeakCAISO14</v>
      </c>
      <c r="B4087" s="10" t="s">
        <v>57</v>
      </c>
      <c r="C4087" s="10" t="s">
        <v>13</v>
      </c>
      <c r="D4087" s="10" t="s">
        <v>2</v>
      </c>
      <c r="E4087" s="10" t="s">
        <v>1</v>
      </c>
      <c r="F4087">
        <v>14</v>
      </c>
      <c r="G4087">
        <v>1.8130471706390381</v>
      </c>
      <c r="H4087">
        <v>1.468674898147583</v>
      </c>
      <c r="I4087">
        <v>100.37480163574219</v>
      </c>
      <c r="J4087">
        <v>0.10273714363574982</v>
      </c>
      <c r="K4087">
        <v>34811</v>
      </c>
      <c r="L4087">
        <v>33067.251133999998</v>
      </c>
      <c r="M4087">
        <v>0.34437224268913269</v>
      </c>
      <c r="N4087">
        <v>0.21270431578159332</v>
      </c>
      <c r="O4087">
        <v>0.29049688577651978</v>
      </c>
      <c r="P4087">
        <v>0.34437224268913269</v>
      </c>
      <c r="Q4087">
        <v>0.39824759960174561</v>
      </c>
      <c r="R4087">
        <v>0.47604015469551086</v>
      </c>
      <c r="S4087" t="s">
        <v>39</v>
      </c>
      <c r="Z4087" s="3"/>
    </row>
    <row r="4088" spans="1:26" hidden="1" x14ac:dyDescent="0.25">
      <c r="A4088" s="10" t="str">
        <f t="shared" si="63"/>
        <v>2016Other1-in-2August PeakPGE14</v>
      </c>
      <c r="B4088" s="10" t="s">
        <v>57</v>
      </c>
      <c r="C4088" s="10" t="s">
        <v>13</v>
      </c>
      <c r="D4088" s="10" t="s">
        <v>2</v>
      </c>
      <c r="E4088" s="10" t="s">
        <v>9</v>
      </c>
      <c r="F4088">
        <v>14</v>
      </c>
      <c r="G4088">
        <v>1.7057353258132935</v>
      </c>
      <c r="H4088">
        <v>1.398761510848999</v>
      </c>
      <c r="I4088">
        <v>97.902366638183594</v>
      </c>
      <c r="J4088">
        <v>0.10273714363574982</v>
      </c>
      <c r="K4088">
        <v>34811</v>
      </c>
      <c r="L4088">
        <v>33067.251133999998</v>
      </c>
      <c r="M4088">
        <v>0.30697381496429443</v>
      </c>
      <c r="N4088">
        <v>0.17530588805675507</v>
      </c>
      <c r="O4088">
        <v>0.25309845805168152</v>
      </c>
      <c r="P4088">
        <v>0.30697381496429443</v>
      </c>
      <c r="Q4088">
        <v>0.36084917187690735</v>
      </c>
      <c r="R4088">
        <v>0.43864172697067261</v>
      </c>
      <c r="S4088" t="s">
        <v>38</v>
      </c>
      <c r="Z4088" s="3"/>
    </row>
    <row r="4089" spans="1:26" hidden="1" x14ac:dyDescent="0.25">
      <c r="A4089" s="10" t="str">
        <f t="shared" si="63"/>
        <v>2016Other1-in-10August PeakPGE14</v>
      </c>
      <c r="B4089" s="10" t="s">
        <v>57</v>
      </c>
      <c r="C4089" s="10" t="s">
        <v>13</v>
      </c>
      <c r="D4089" s="10" t="s">
        <v>2</v>
      </c>
      <c r="E4089" s="10" t="s">
        <v>1</v>
      </c>
      <c r="F4089">
        <v>14</v>
      </c>
      <c r="G4089">
        <v>1.8847843408584595</v>
      </c>
      <c r="H4089">
        <v>1.5237294435501099</v>
      </c>
      <c r="I4089">
        <v>100.84102630615234</v>
      </c>
      <c r="J4089">
        <v>0.10273714363574982</v>
      </c>
      <c r="K4089">
        <v>34811</v>
      </c>
      <c r="L4089">
        <v>33067.251133999998</v>
      </c>
      <c r="M4089">
        <v>0.36105489730834961</v>
      </c>
      <c r="N4089">
        <v>0.22938697040081024</v>
      </c>
      <c r="O4089">
        <v>0.30717954039573669</v>
      </c>
      <c r="P4089">
        <v>0.36105489730834961</v>
      </c>
      <c r="Q4089">
        <v>0.41493025422096252</v>
      </c>
      <c r="R4089">
        <v>0.49272280931472778</v>
      </c>
      <c r="S4089" t="s">
        <v>38</v>
      </c>
      <c r="Z4089" s="3"/>
    </row>
    <row r="4090" spans="1:26" hidden="1" x14ac:dyDescent="0.25">
      <c r="A4090" s="10" t="str">
        <f t="shared" si="63"/>
        <v>2016Other1-in-2August PeakCAISO15</v>
      </c>
      <c r="B4090" s="10" t="s">
        <v>57</v>
      </c>
      <c r="C4090" s="10" t="s">
        <v>13</v>
      </c>
      <c r="D4090" s="10" t="s">
        <v>2</v>
      </c>
      <c r="E4090" s="10" t="s">
        <v>9</v>
      </c>
      <c r="F4090">
        <v>15</v>
      </c>
      <c r="G4090">
        <v>1.6320532560348511</v>
      </c>
      <c r="H4090">
        <v>1.3325132131576538</v>
      </c>
      <c r="I4090">
        <v>94.999794006347656</v>
      </c>
      <c r="J4090">
        <v>0.1230589896440506</v>
      </c>
      <c r="K4090">
        <v>34811</v>
      </c>
      <c r="L4090">
        <v>33067.251133999998</v>
      </c>
      <c r="M4090">
        <v>0.29954004287719727</v>
      </c>
      <c r="N4090">
        <v>0.14182764291763306</v>
      </c>
      <c r="O4090">
        <v>0.23500791192054749</v>
      </c>
      <c r="P4090">
        <v>0.29954004287719727</v>
      </c>
      <c r="Q4090">
        <v>0.36407217383384705</v>
      </c>
      <c r="R4090">
        <v>0.45725244283676147</v>
      </c>
      <c r="S4090" t="s">
        <v>39</v>
      </c>
      <c r="Z4090" s="3"/>
    </row>
    <row r="4091" spans="1:26" hidden="1" x14ac:dyDescent="0.25">
      <c r="A4091" s="10" t="str">
        <f t="shared" si="63"/>
        <v>2016Other1-in-10August PeakCAISO15</v>
      </c>
      <c r="B4091" s="10" t="s">
        <v>57</v>
      </c>
      <c r="C4091" s="10" t="s">
        <v>13</v>
      </c>
      <c r="D4091" s="10" t="s">
        <v>2</v>
      </c>
      <c r="E4091" s="10" t="s">
        <v>1</v>
      </c>
      <c r="F4091">
        <v>15</v>
      </c>
      <c r="G4091">
        <v>2.1501259803771973</v>
      </c>
      <c r="H4091">
        <v>1.6853585243225098</v>
      </c>
      <c r="I4091">
        <v>102.58052062988281</v>
      </c>
      <c r="J4091">
        <v>0.1230589896440506</v>
      </c>
      <c r="K4091">
        <v>34811</v>
      </c>
      <c r="L4091">
        <v>33067.251133999998</v>
      </c>
      <c r="M4091">
        <v>0.46476739645004272</v>
      </c>
      <c r="N4091">
        <v>0.30705499649047852</v>
      </c>
      <c r="O4091">
        <v>0.40023526549339294</v>
      </c>
      <c r="P4091">
        <v>0.46476739645004272</v>
      </c>
      <c r="Q4091">
        <v>0.52929955720901489</v>
      </c>
      <c r="R4091">
        <v>0.62247979640960693</v>
      </c>
      <c r="S4091" t="s">
        <v>39</v>
      </c>
      <c r="Z4091" s="3"/>
    </row>
    <row r="4092" spans="1:26" hidden="1" x14ac:dyDescent="0.25">
      <c r="A4092" s="10" t="str">
        <f t="shared" si="63"/>
        <v>2016Other1-in-2August PeakPGE15</v>
      </c>
      <c r="B4092" s="10" t="s">
        <v>57</v>
      </c>
      <c r="C4092" s="10" t="s">
        <v>13</v>
      </c>
      <c r="D4092" s="10" t="s">
        <v>2</v>
      </c>
      <c r="E4092" s="10" t="s">
        <v>9</v>
      </c>
      <c r="F4092">
        <v>15</v>
      </c>
      <c r="G4092">
        <v>2.0228629112243652</v>
      </c>
      <c r="H4092">
        <v>1.6021702289581299</v>
      </c>
      <c r="I4092">
        <v>100.24207305908203</v>
      </c>
      <c r="J4092">
        <v>0.1230589896440506</v>
      </c>
      <c r="K4092">
        <v>34811</v>
      </c>
      <c r="L4092">
        <v>33067.251133999998</v>
      </c>
      <c r="M4092">
        <v>0.42069271206855774</v>
      </c>
      <c r="N4092">
        <v>0.26298031210899353</v>
      </c>
      <c r="O4092">
        <v>0.35616058111190796</v>
      </c>
      <c r="P4092">
        <v>0.42069271206855774</v>
      </c>
      <c r="Q4092">
        <v>0.48522484302520752</v>
      </c>
      <c r="R4092">
        <v>0.57840514183044434</v>
      </c>
      <c r="S4092" t="s">
        <v>38</v>
      </c>
      <c r="Z4092" s="3"/>
    </row>
    <row r="4093" spans="1:26" hidden="1" x14ac:dyDescent="0.25">
      <c r="A4093" s="10" t="str">
        <f t="shared" si="63"/>
        <v>2016Other1-in-10August PeakPGE15</v>
      </c>
      <c r="B4093" s="10" t="s">
        <v>57</v>
      </c>
      <c r="C4093" s="10" t="s">
        <v>13</v>
      </c>
      <c r="D4093" s="10" t="s">
        <v>2</v>
      </c>
      <c r="E4093" s="10" t="s">
        <v>1</v>
      </c>
      <c r="F4093">
        <v>15</v>
      </c>
      <c r="G4093">
        <v>2.2352004051208496</v>
      </c>
      <c r="H4093">
        <v>1.7472985982894897</v>
      </c>
      <c r="I4093">
        <v>103.26930999755859</v>
      </c>
      <c r="J4093">
        <v>0.1230589896440506</v>
      </c>
      <c r="K4093">
        <v>34811</v>
      </c>
      <c r="L4093">
        <v>33067.251133999998</v>
      </c>
      <c r="M4093">
        <v>0.48790180683135986</v>
      </c>
      <c r="N4093">
        <v>0.33018940687179565</v>
      </c>
      <c r="O4093">
        <v>0.42336967587471008</v>
      </c>
      <c r="P4093">
        <v>0.48790180683135986</v>
      </c>
      <c r="Q4093">
        <v>0.55243396759033203</v>
      </c>
      <c r="R4093">
        <v>0.64561420679092407</v>
      </c>
      <c r="S4093" t="s">
        <v>38</v>
      </c>
      <c r="Z4093" s="3"/>
    </row>
    <row r="4094" spans="1:26" hidden="1" x14ac:dyDescent="0.25">
      <c r="A4094" s="10" t="str">
        <f t="shared" si="63"/>
        <v>2016Other1-in-2August PeakCAISO16</v>
      </c>
      <c r="B4094" s="10" t="s">
        <v>57</v>
      </c>
      <c r="C4094" s="10" t="s">
        <v>13</v>
      </c>
      <c r="D4094" s="10" t="s">
        <v>2</v>
      </c>
      <c r="E4094" s="10" t="s">
        <v>9</v>
      </c>
      <c r="F4094">
        <v>16</v>
      </c>
      <c r="G4094">
        <v>1.8985799551010132</v>
      </c>
      <c r="H4094">
        <v>1.4399203062057495</v>
      </c>
      <c r="I4094">
        <v>96.461196899414063</v>
      </c>
      <c r="J4094">
        <v>0.15615223348140717</v>
      </c>
      <c r="K4094">
        <v>34811</v>
      </c>
      <c r="L4094">
        <v>33067.251133999998</v>
      </c>
      <c r="M4094">
        <v>0.45865964889526367</v>
      </c>
      <c r="N4094">
        <v>0.25853493809700012</v>
      </c>
      <c r="O4094">
        <v>0.3767734169960022</v>
      </c>
      <c r="P4094">
        <v>0.45865964889526367</v>
      </c>
      <c r="Q4094">
        <v>0.54054588079452515</v>
      </c>
      <c r="R4094">
        <v>0.65878432989120483</v>
      </c>
      <c r="S4094" t="s">
        <v>39</v>
      </c>
      <c r="Z4094" s="3"/>
    </row>
    <row r="4095" spans="1:26" hidden="1" x14ac:dyDescent="0.25">
      <c r="A4095" s="10" t="str">
        <f t="shared" si="63"/>
        <v>2016Other1-in-10August PeakCAISO16</v>
      </c>
      <c r="B4095" s="10" t="s">
        <v>57</v>
      </c>
      <c r="C4095" s="10" t="s">
        <v>13</v>
      </c>
      <c r="D4095" s="10" t="s">
        <v>2</v>
      </c>
      <c r="E4095" s="10" t="s">
        <v>1</v>
      </c>
      <c r="F4095">
        <v>16</v>
      </c>
      <c r="G4095">
        <v>2.5012578964233398</v>
      </c>
      <c r="H4095">
        <v>1.8220884799957275</v>
      </c>
      <c r="I4095">
        <v>103.84523010253906</v>
      </c>
      <c r="J4095">
        <v>0.15615223348140717</v>
      </c>
      <c r="K4095">
        <v>34811</v>
      </c>
      <c r="L4095">
        <v>33067.251133999998</v>
      </c>
      <c r="M4095">
        <v>0.6791694164276123</v>
      </c>
      <c r="N4095">
        <v>0.47904470562934875</v>
      </c>
      <c r="O4095">
        <v>0.59728318452835083</v>
      </c>
      <c r="P4095">
        <v>0.6791694164276123</v>
      </c>
      <c r="Q4095">
        <v>0.76105564832687378</v>
      </c>
      <c r="R4095">
        <v>0.87929409742355347</v>
      </c>
      <c r="S4095" t="s">
        <v>39</v>
      </c>
      <c r="Z4095" s="3"/>
    </row>
    <row r="4096" spans="1:26" hidden="1" x14ac:dyDescent="0.25">
      <c r="A4096" s="10" t="str">
        <f t="shared" si="63"/>
        <v>2016Other1-in-2August PeakPGE16</v>
      </c>
      <c r="B4096" s="10" t="s">
        <v>57</v>
      </c>
      <c r="C4096" s="10" t="s">
        <v>13</v>
      </c>
      <c r="D4096" s="10" t="s">
        <v>2</v>
      </c>
      <c r="E4096" s="10" t="s">
        <v>9</v>
      </c>
      <c r="F4096">
        <v>16</v>
      </c>
      <c r="G4096">
        <v>2.3532118797302246</v>
      </c>
      <c r="H4096">
        <v>1.7340821027755737</v>
      </c>
      <c r="I4096">
        <v>101.74156951904297</v>
      </c>
      <c r="J4096">
        <v>0.15615223348140717</v>
      </c>
      <c r="K4096">
        <v>34811</v>
      </c>
      <c r="L4096">
        <v>33067.251133999998</v>
      </c>
      <c r="M4096">
        <v>0.61912977695465088</v>
      </c>
      <c r="N4096">
        <v>0.41900506615638733</v>
      </c>
      <c r="O4096">
        <v>0.5372435450553894</v>
      </c>
      <c r="P4096">
        <v>0.61912977695465088</v>
      </c>
      <c r="Q4096">
        <v>0.70101600885391235</v>
      </c>
      <c r="R4096">
        <v>0.81925445795059204</v>
      </c>
      <c r="S4096" t="s">
        <v>38</v>
      </c>
      <c r="Z4096" s="3"/>
    </row>
    <row r="4097" spans="1:26" hidden="1" x14ac:dyDescent="0.25">
      <c r="A4097" s="10" t="str">
        <f t="shared" si="63"/>
        <v>2016Other1-in-10August PeakPGE16</v>
      </c>
      <c r="B4097" s="10" t="s">
        <v>57</v>
      </c>
      <c r="C4097" s="10" t="s">
        <v>13</v>
      </c>
      <c r="D4097" s="10" t="s">
        <v>2</v>
      </c>
      <c r="E4097" s="10" t="s">
        <v>1</v>
      </c>
      <c r="F4097">
        <v>16</v>
      </c>
      <c r="G4097">
        <v>2.6002256870269775</v>
      </c>
      <c r="H4097">
        <v>1.8973956108093262</v>
      </c>
      <c r="I4097">
        <v>104.45459747314453</v>
      </c>
      <c r="J4097">
        <v>0.15615223348140717</v>
      </c>
      <c r="K4097">
        <v>34811</v>
      </c>
      <c r="L4097">
        <v>33067.251133999998</v>
      </c>
      <c r="M4097">
        <v>0.70283007621765137</v>
      </c>
      <c r="N4097">
        <v>0.50270539522171021</v>
      </c>
      <c r="O4097">
        <v>0.62094384431838989</v>
      </c>
      <c r="P4097">
        <v>0.70283007621765137</v>
      </c>
      <c r="Q4097">
        <v>0.78471630811691284</v>
      </c>
      <c r="R4097">
        <v>0.90295475721359253</v>
      </c>
      <c r="S4097" t="s">
        <v>38</v>
      </c>
      <c r="Z4097" s="3"/>
    </row>
    <row r="4098" spans="1:26" hidden="1" x14ac:dyDescent="0.25">
      <c r="A4098" s="10" t="str">
        <f t="shared" ref="A4098:A4161" si="64">CONCATENATE(B4098,C4098,E4098,D4098,S4098,F4098)</f>
        <v>2016Other1-in-10August PeakCAISO17</v>
      </c>
      <c r="B4098" s="10" t="s">
        <v>57</v>
      </c>
      <c r="C4098" s="10" t="s">
        <v>13</v>
      </c>
      <c r="D4098" s="10" t="s">
        <v>2</v>
      </c>
      <c r="E4098" s="10" t="s">
        <v>1</v>
      </c>
      <c r="F4098">
        <v>17</v>
      </c>
      <c r="G4098">
        <v>2.8102684020996094</v>
      </c>
      <c r="H4098">
        <v>2.0638484954833984</v>
      </c>
      <c r="I4098">
        <v>104.08406066894531</v>
      </c>
      <c r="J4098">
        <v>0.16046801209449768</v>
      </c>
      <c r="K4098">
        <v>34811</v>
      </c>
      <c r="L4098">
        <v>33067.251133999998</v>
      </c>
      <c r="M4098">
        <v>0.74641990661621094</v>
      </c>
      <c r="N4098">
        <v>0.54076409339904785</v>
      </c>
      <c r="O4098">
        <v>0.66227048635482788</v>
      </c>
      <c r="P4098">
        <v>0.74641990661621094</v>
      </c>
      <c r="Q4098">
        <v>0.83056932687759399</v>
      </c>
      <c r="R4098">
        <v>0.95207571983337402</v>
      </c>
      <c r="S4098" t="s">
        <v>39</v>
      </c>
      <c r="Z4098" s="3"/>
    </row>
    <row r="4099" spans="1:26" hidden="1" x14ac:dyDescent="0.25">
      <c r="A4099" s="10" t="str">
        <f t="shared" si="64"/>
        <v>2016Other1-in-2August PeakCAISO17</v>
      </c>
      <c r="B4099" s="10" t="s">
        <v>57</v>
      </c>
      <c r="C4099" s="10" t="s">
        <v>13</v>
      </c>
      <c r="D4099" s="10" t="s">
        <v>2</v>
      </c>
      <c r="E4099" s="10" t="s">
        <v>9</v>
      </c>
      <c r="F4099">
        <v>17</v>
      </c>
      <c r="G4099">
        <v>2.1331343650817871</v>
      </c>
      <c r="H4099">
        <v>1.596049427986145</v>
      </c>
      <c r="I4099">
        <v>96.860816955566406</v>
      </c>
      <c r="J4099">
        <v>0.16046801209449768</v>
      </c>
      <c r="K4099">
        <v>34811</v>
      </c>
      <c r="L4099">
        <v>33067.251133999998</v>
      </c>
      <c r="M4099">
        <v>0.53708493709564209</v>
      </c>
      <c r="N4099">
        <v>0.331429123878479</v>
      </c>
      <c r="O4099">
        <v>0.45293551683425903</v>
      </c>
      <c r="P4099">
        <v>0.53708493709564209</v>
      </c>
      <c r="Q4099">
        <v>0.62123435735702515</v>
      </c>
      <c r="R4099">
        <v>0.74274075031280518</v>
      </c>
      <c r="S4099" t="s">
        <v>39</v>
      </c>
      <c r="Z4099" s="3"/>
    </row>
    <row r="4100" spans="1:26" hidden="1" x14ac:dyDescent="0.25">
      <c r="A4100" s="10" t="str">
        <f t="shared" si="64"/>
        <v>2016Other1-in-2August PeakPGE17</v>
      </c>
      <c r="B4100" s="10" t="s">
        <v>57</v>
      </c>
      <c r="C4100" s="10" t="s">
        <v>13</v>
      </c>
      <c r="D4100" s="10" t="s">
        <v>2</v>
      </c>
      <c r="E4100" s="10" t="s">
        <v>9</v>
      </c>
      <c r="F4100">
        <v>17</v>
      </c>
      <c r="G4100">
        <v>2.6439323425292969</v>
      </c>
      <c r="H4100">
        <v>1.9556535482406616</v>
      </c>
      <c r="I4100">
        <v>101.80364227294922</v>
      </c>
      <c r="J4100">
        <v>0.16046801209449768</v>
      </c>
      <c r="K4100">
        <v>34811</v>
      </c>
      <c r="L4100">
        <v>33067.251133999998</v>
      </c>
      <c r="M4100">
        <v>0.68827879428863525</v>
      </c>
      <c r="N4100">
        <v>0.48262298107147217</v>
      </c>
      <c r="O4100">
        <v>0.6041293740272522</v>
      </c>
      <c r="P4100">
        <v>0.68827879428863525</v>
      </c>
      <c r="Q4100">
        <v>0.77242821455001831</v>
      </c>
      <c r="R4100">
        <v>0.89393460750579834</v>
      </c>
      <c r="S4100" t="s">
        <v>38</v>
      </c>
      <c r="Z4100" s="3"/>
    </row>
    <row r="4101" spans="1:26" hidden="1" x14ac:dyDescent="0.25">
      <c r="A4101" s="10" t="str">
        <f t="shared" si="64"/>
        <v>2016Other1-in-10August PeakPGE17</v>
      </c>
      <c r="B4101" s="10" t="s">
        <v>57</v>
      </c>
      <c r="C4101" s="10" t="s">
        <v>13</v>
      </c>
      <c r="D4101" s="10" t="s">
        <v>2</v>
      </c>
      <c r="E4101" s="10" t="s">
        <v>1</v>
      </c>
      <c r="F4101">
        <v>17</v>
      </c>
      <c r="G4101">
        <v>2.9214627742767334</v>
      </c>
      <c r="H4101">
        <v>2.1461536884307861</v>
      </c>
      <c r="I4101">
        <v>104.85697174072266</v>
      </c>
      <c r="J4101">
        <v>0.16046801209449768</v>
      </c>
      <c r="K4101">
        <v>34811</v>
      </c>
      <c r="L4101">
        <v>33067.251133999998</v>
      </c>
      <c r="M4101">
        <v>0.77530902624130249</v>
      </c>
      <c r="N4101">
        <v>0.5696532130241394</v>
      </c>
      <c r="O4101">
        <v>0.69115960597991943</v>
      </c>
      <c r="P4101">
        <v>0.77530902624130249</v>
      </c>
      <c r="Q4101">
        <v>0.85945844650268555</v>
      </c>
      <c r="R4101">
        <v>0.98096483945846558</v>
      </c>
      <c r="S4101" t="s">
        <v>38</v>
      </c>
      <c r="Z4101" s="3"/>
    </row>
    <row r="4102" spans="1:26" hidden="1" x14ac:dyDescent="0.25">
      <c r="A4102" s="10" t="str">
        <f t="shared" si="64"/>
        <v>2016Other1-in-2August PeakCAISO18</v>
      </c>
      <c r="B4102" s="10" t="s">
        <v>57</v>
      </c>
      <c r="C4102" s="10" t="s">
        <v>13</v>
      </c>
      <c r="D4102" s="10" t="s">
        <v>2</v>
      </c>
      <c r="E4102" s="10" t="s">
        <v>9</v>
      </c>
      <c r="F4102">
        <v>18</v>
      </c>
      <c r="G4102">
        <v>2.284400463104248</v>
      </c>
      <c r="H4102">
        <v>1.736615777015686</v>
      </c>
      <c r="I4102">
        <v>96.107551574707031</v>
      </c>
      <c r="J4102">
        <v>0.13599415123462677</v>
      </c>
      <c r="K4102">
        <v>34811</v>
      </c>
      <c r="L4102">
        <v>33067.251133999998</v>
      </c>
      <c r="M4102">
        <v>0.54778468608856201</v>
      </c>
      <c r="N4102">
        <v>0.37349459528923035</v>
      </c>
      <c r="O4102">
        <v>0.47646936774253845</v>
      </c>
      <c r="P4102">
        <v>0.54778468608856201</v>
      </c>
      <c r="Q4102">
        <v>0.61910003423690796</v>
      </c>
      <c r="R4102">
        <v>0.72207480669021606</v>
      </c>
      <c r="S4102" t="s">
        <v>39</v>
      </c>
      <c r="Z4102" s="3"/>
    </row>
    <row r="4103" spans="1:26" hidden="1" x14ac:dyDescent="0.25">
      <c r="A4103" s="10" t="str">
        <f t="shared" si="64"/>
        <v>2016Other1-in-10August PeakCAISO18</v>
      </c>
      <c r="B4103" s="10" t="s">
        <v>57</v>
      </c>
      <c r="C4103" s="10" t="s">
        <v>13</v>
      </c>
      <c r="D4103" s="10" t="s">
        <v>2</v>
      </c>
      <c r="E4103" s="10" t="s">
        <v>1</v>
      </c>
      <c r="F4103">
        <v>18</v>
      </c>
      <c r="G4103">
        <v>3.0095517635345459</v>
      </c>
      <c r="H4103">
        <v>2.2432155609130859</v>
      </c>
      <c r="I4103">
        <v>103.47914123535156</v>
      </c>
      <c r="J4103">
        <v>0.13599415123462677</v>
      </c>
      <c r="K4103">
        <v>34811</v>
      </c>
      <c r="L4103">
        <v>33067.251133999998</v>
      </c>
      <c r="M4103">
        <v>0.76633614301681519</v>
      </c>
      <c r="N4103">
        <v>0.59204602241516113</v>
      </c>
      <c r="O4103">
        <v>0.69502079486846924</v>
      </c>
      <c r="P4103">
        <v>0.76633614301681519</v>
      </c>
      <c r="Q4103">
        <v>0.83765149116516113</v>
      </c>
      <c r="R4103">
        <v>0.94062626361846924</v>
      </c>
      <c r="S4103" t="s">
        <v>39</v>
      </c>
      <c r="Z4103" s="3"/>
    </row>
    <row r="4104" spans="1:26" hidden="1" x14ac:dyDescent="0.25">
      <c r="A4104" s="10" t="str">
        <f t="shared" si="64"/>
        <v>2016Other1-in-2August PeakPGE18</v>
      </c>
      <c r="B4104" s="10" t="s">
        <v>57</v>
      </c>
      <c r="C4104" s="10" t="s">
        <v>13</v>
      </c>
      <c r="D4104" s="10" t="s">
        <v>2</v>
      </c>
      <c r="E4104" s="10" t="s">
        <v>9</v>
      </c>
      <c r="F4104">
        <v>18</v>
      </c>
      <c r="G4104">
        <v>2.8314204216003418</v>
      </c>
      <c r="H4104">
        <v>2.1290645599365234</v>
      </c>
      <c r="I4104">
        <v>101.13797760009766</v>
      </c>
      <c r="J4104">
        <v>0.13599415123462677</v>
      </c>
      <c r="K4104">
        <v>34811</v>
      </c>
      <c r="L4104">
        <v>33067.251133999998</v>
      </c>
      <c r="M4104">
        <v>0.70235580205917358</v>
      </c>
      <c r="N4104">
        <v>0.52806568145751953</v>
      </c>
      <c r="O4104">
        <v>0.63104045391082764</v>
      </c>
      <c r="P4104">
        <v>0.70235580205917358</v>
      </c>
      <c r="Q4104">
        <v>0.77367115020751953</v>
      </c>
      <c r="R4104">
        <v>0.87664592266082764</v>
      </c>
      <c r="S4104" t="s">
        <v>38</v>
      </c>
      <c r="Z4104" s="3"/>
    </row>
    <row r="4105" spans="1:26" hidden="1" x14ac:dyDescent="0.25">
      <c r="A4105" s="10" t="str">
        <f t="shared" si="64"/>
        <v>2016Other1-in-10August PeakPGE18</v>
      </c>
      <c r="B4105" s="10" t="s">
        <v>57</v>
      </c>
      <c r="C4105" s="10" t="s">
        <v>13</v>
      </c>
      <c r="D4105" s="10" t="s">
        <v>2</v>
      </c>
      <c r="E4105" s="10" t="s">
        <v>1</v>
      </c>
      <c r="F4105">
        <v>18</v>
      </c>
      <c r="G4105">
        <v>3.1286313533782959</v>
      </c>
      <c r="H4105">
        <v>2.328826904296875</v>
      </c>
      <c r="I4105">
        <v>104.56492614746094</v>
      </c>
      <c r="J4105">
        <v>0.13599415123462677</v>
      </c>
      <c r="K4105">
        <v>34811</v>
      </c>
      <c r="L4105">
        <v>33067.251133999998</v>
      </c>
      <c r="M4105">
        <v>0.79980432987213135</v>
      </c>
      <c r="N4105">
        <v>0.62551420927047729</v>
      </c>
      <c r="O4105">
        <v>0.7284889817237854</v>
      </c>
      <c r="P4105">
        <v>0.79980432987213135</v>
      </c>
      <c r="Q4105">
        <v>0.87111967802047729</v>
      </c>
      <c r="R4105">
        <v>0.9740944504737854</v>
      </c>
      <c r="S4105" t="s">
        <v>38</v>
      </c>
      <c r="Z4105" s="3"/>
    </row>
    <row r="4106" spans="1:26" hidden="1" x14ac:dyDescent="0.25">
      <c r="A4106" s="10" t="str">
        <f t="shared" si="64"/>
        <v>2016Other1-in-10August PeakCAISO19</v>
      </c>
      <c r="B4106" s="10" t="s">
        <v>57</v>
      </c>
      <c r="C4106" s="10" t="s">
        <v>13</v>
      </c>
      <c r="D4106" s="10" t="s">
        <v>2</v>
      </c>
      <c r="E4106" s="10" t="s">
        <v>1</v>
      </c>
      <c r="F4106">
        <v>19</v>
      </c>
      <c r="G4106">
        <v>3.0358376502990723</v>
      </c>
      <c r="H4106">
        <v>3.2841882705688477</v>
      </c>
      <c r="I4106">
        <v>101.1455078125</v>
      </c>
      <c r="J4106">
        <v>0.11742977052927017</v>
      </c>
      <c r="K4106">
        <v>34811</v>
      </c>
      <c r="L4106">
        <v>33067.251133999998</v>
      </c>
      <c r="M4106">
        <v>-0.24835053086280823</v>
      </c>
      <c r="N4106">
        <v>-0.39884853363037109</v>
      </c>
      <c r="O4106">
        <v>-0.3099307119846344</v>
      </c>
      <c r="P4106">
        <v>-0.24835053086280823</v>
      </c>
      <c r="Q4106">
        <v>-0.18677036464214325</v>
      </c>
      <c r="R4106">
        <v>-9.7852535545825958E-2</v>
      </c>
      <c r="S4106" t="s">
        <v>39</v>
      </c>
      <c r="Z4106" s="3"/>
    </row>
    <row r="4107" spans="1:26" hidden="1" x14ac:dyDescent="0.25">
      <c r="A4107" s="10" t="str">
        <f t="shared" si="64"/>
        <v>2016Other1-in-2August PeakCAISO19</v>
      </c>
      <c r="B4107" s="10" t="s">
        <v>57</v>
      </c>
      <c r="C4107" s="10" t="s">
        <v>13</v>
      </c>
      <c r="D4107" s="10" t="s">
        <v>2</v>
      </c>
      <c r="E4107" s="10" t="s">
        <v>9</v>
      </c>
      <c r="F4107">
        <v>19</v>
      </c>
      <c r="G4107">
        <v>2.3043527603149414</v>
      </c>
      <c r="H4107">
        <v>2.520033597946167</v>
      </c>
      <c r="I4107">
        <v>93.767349243164063</v>
      </c>
      <c r="J4107">
        <v>0.11742977052927017</v>
      </c>
      <c r="K4107">
        <v>34811</v>
      </c>
      <c r="L4107">
        <v>33067.251133999998</v>
      </c>
      <c r="M4107">
        <v>-0.21568082273006439</v>
      </c>
      <c r="N4107">
        <v>-0.36617881059646606</v>
      </c>
      <c r="O4107">
        <v>-0.27726098895072937</v>
      </c>
      <c r="P4107">
        <v>-0.21568082273006439</v>
      </c>
      <c r="Q4107">
        <v>-0.15410065650939941</v>
      </c>
      <c r="R4107">
        <v>-6.5182827413082123E-2</v>
      </c>
      <c r="S4107" t="s">
        <v>39</v>
      </c>
      <c r="Z4107" s="3"/>
    </row>
    <row r="4108" spans="1:26" hidden="1" x14ac:dyDescent="0.25">
      <c r="A4108" s="10" t="str">
        <f t="shared" si="64"/>
        <v>2016Other1-in-2August PeakPGE19</v>
      </c>
      <c r="B4108" s="10" t="s">
        <v>57</v>
      </c>
      <c r="C4108" s="10" t="s">
        <v>13</v>
      </c>
      <c r="D4108" s="10" t="s">
        <v>2</v>
      </c>
      <c r="E4108" s="10" t="s">
        <v>9</v>
      </c>
      <c r="F4108">
        <v>19</v>
      </c>
      <c r="G4108">
        <v>2.8561506271362305</v>
      </c>
      <c r="H4108">
        <v>3.0973565578460693</v>
      </c>
      <c r="I4108">
        <v>98.863929748535156</v>
      </c>
      <c r="J4108">
        <v>0.11742977052927017</v>
      </c>
      <c r="K4108">
        <v>34811</v>
      </c>
      <c r="L4108">
        <v>33067.251133999998</v>
      </c>
      <c r="M4108">
        <v>-0.24120603501796722</v>
      </c>
      <c r="N4108">
        <v>-0.3917040228843689</v>
      </c>
      <c r="O4108">
        <v>-0.3027862012386322</v>
      </c>
      <c r="P4108">
        <v>-0.24120603501796722</v>
      </c>
      <c r="Q4108">
        <v>-0.17962586879730225</v>
      </c>
      <c r="R4108">
        <v>-9.0708039700984955E-2</v>
      </c>
      <c r="S4108" t="s">
        <v>38</v>
      </c>
      <c r="Z4108" s="3"/>
    </row>
    <row r="4109" spans="1:26" hidden="1" x14ac:dyDescent="0.25">
      <c r="A4109" s="10" t="str">
        <f t="shared" si="64"/>
        <v>2016Other1-in-10August PeakPGE19</v>
      </c>
      <c r="B4109" s="10" t="s">
        <v>57</v>
      </c>
      <c r="C4109" s="10" t="s">
        <v>13</v>
      </c>
      <c r="D4109" s="10" t="s">
        <v>2</v>
      </c>
      <c r="E4109" s="10" t="s">
        <v>1</v>
      </c>
      <c r="F4109">
        <v>19</v>
      </c>
      <c r="G4109">
        <v>3.1559572219848633</v>
      </c>
      <c r="H4109">
        <v>3.4090073108673096</v>
      </c>
      <c r="I4109">
        <v>102.63004302978516</v>
      </c>
      <c r="J4109">
        <v>0.11742977052927017</v>
      </c>
      <c r="K4109">
        <v>34811</v>
      </c>
      <c r="L4109">
        <v>33067.251133999998</v>
      </c>
      <c r="M4109">
        <v>-0.25304999947547913</v>
      </c>
      <c r="N4109">
        <v>-0.40354800224304199</v>
      </c>
      <c r="O4109">
        <v>-0.3146301805973053</v>
      </c>
      <c r="P4109">
        <v>-0.25304999947547913</v>
      </c>
      <c r="Q4109">
        <v>-0.19146983325481415</v>
      </c>
      <c r="R4109">
        <v>-0.10255200415849686</v>
      </c>
      <c r="S4109" t="s">
        <v>38</v>
      </c>
      <c r="Z4109" s="3"/>
    </row>
    <row r="4110" spans="1:26" hidden="1" x14ac:dyDescent="0.25">
      <c r="A4110" s="10" t="str">
        <f t="shared" si="64"/>
        <v>2016Other1-in-10August PeakCAISO20</v>
      </c>
      <c r="B4110" s="10" t="s">
        <v>57</v>
      </c>
      <c r="C4110" s="10" t="s">
        <v>13</v>
      </c>
      <c r="D4110" s="10" t="s">
        <v>2</v>
      </c>
      <c r="E4110" s="10" t="s">
        <v>1</v>
      </c>
      <c r="F4110">
        <v>20</v>
      </c>
      <c r="G4110">
        <v>2.8441343307495117</v>
      </c>
      <c r="H4110">
        <v>3.1926395893096924</v>
      </c>
      <c r="I4110">
        <v>96.1917724609375</v>
      </c>
      <c r="J4110">
        <v>7.6294809579849243E-2</v>
      </c>
      <c r="K4110">
        <v>34811</v>
      </c>
      <c r="L4110">
        <v>33067.251133999998</v>
      </c>
      <c r="M4110">
        <v>-0.3485051691532135</v>
      </c>
      <c r="N4110">
        <v>-0.44628459215164185</v>
      </c>
      <c r="O4110">
        <v>-0.38851416110992432</v>
      </c>
      <c r="P4110">
        <v>-0.3485051691532135</v>
      </c>
      <c r="Q4110">
        <v>-0.30849617719650269</v>
      </c>
      <c r="R4110">
        <v>-0.25072574615478516</v>
      </c>
      <c r="S4110" t="s">
        <v>39</v>
      </c>
      <c r="Z4110" s="3"/>
    </row>
    <row r="4111" spans="1:26" hidden="1" x14ac:dyDescent="0.25">
      <c r="A4111" s="10" t="str">
        <f t="shared" si="64"/>
        <v>2016Other1-in-2August PeakCAISO20</v>
      </c>
      <c r="B4111" s="10" t="s">
        <v>57</v>
      </c>
      <c r="C4111" s="10" t="s">
        <v>13</v>
      </c>
      <c r="D4111" s="10" t="s">
        <v>2</v>
      </c>
      <c r="E4111" s="10" t="s">
        <v>9</v>
      </c>
      <c r="F4111">
        <v>20</v>
      </c>
      <c r="G4111">
        <v>2.1588401794433594</v>
      </c>
      <c r="H4111">
        <v>2.4070401191711426</v>
      </c>
      <c r="I4111">
        <v>89.442459106445312</v>
      </c>
      <c r="J4111">
        <v>7.6294809579849243E-2</v>
      </c>
      <c r="K4111">
        <v>34811</v>
      </c>
      <c r="L4111">
        <v>33067.251133999998</v>
      </c>
      <c r="M4111">
        <v>-0.24819982051849365</v>
      </c>
      <c r="N4111">
        <v>-0.345979243516922</v>
      </c>
      <c r="O4111">
        <v>-0.28820881247520447</v>
      </c>
      <c r="P4111">
        <v>-0.24819982051849365</v>
      </c>
      <c r="Q4111">
        <v>-0.20819082856178284</v>
      </c>
      <c r="R4111">
        <v>-0.15042039752006531</v>
      </c>
      <c r="S4111" t="s">
        <v>39</v>
      </c>
      <c r="Z4111" s="3"/>
    </row>
    <row r="4112" spans="1:26" hidden="1" x14ac:dyDescent="0.25">
      <c r="A4112" s="10" t="str">
        <f t="shared" si="64"/>
        <v>2016Other1-in-2August PeakPGE20</v>
      </c>
      <c r="B4112" s="10" t="s">
        <v>57</v>
      </c>
      <c r="C4112" s="10" t="s">
        <v>13</v>
      </c>
      <c r="D4112" s="10" t="s">
        <v>2</v>
      </c>
      <c r="E4112" s="10" t="s">
        <v>9</v>
      </c>
      <c r="F4112">
        <v>20</v>
      </c>
      <c r="G4112">
        <v>2.6757936477661133</v>
      </c>
      <c r="H4112">
        <v>2.9992008209228516</v>
      </c>
      <c r="I4112">
        <v>94.740623474121094</v>
      </c>
      <c r="J4112">
        <v>7.6294809579849243E-2</v>
      </c>
      <c r="K4112">
        <v>34811</v>
      </c>
      <c r="L4112">
        <v>33067.251133999998</v>
      </c>
      <c r="M4112">
        <v>-0.32340708374977112</v>
      </c>
      <c r="N4112">
        <v>-0.42118650674819946</v>
      </c>
      <c r="O4112">
        <v>-0.36341607570648193</v>
      </c>
      <c r="P4112">
        <v>-0.32340708374977112</v>
      </c>
      <c r="Q4112">
        <v>-0.2833980917930603</v>
      </c>
      <c r="R4112">
        <v>-0.22562766075134277</v>
      </c>
      <c r="S4112" t="s">
        <v>38</v>
      </c>
      <c r="Z4112" s="3"/>
    </row>
    <row r="4113" spans="1:26" hidden="1" x14ac:dyDescent="0.25">
      <c r="A4113" s="10" t="str">
        <f t="shared" si="64"/>
        <v>2016Other1-in-10August PeakPGE20</v>
      </c>
      <c r="B4113" s="10" t="s">
        <v>57</v>
      </c>
      <c r="C4113" s="10" t="s">
        <v>13</v>
      </c>
      <c r="D4113" s="10" t="s">
        <v>2</v>
      </c>
      <c r="E4113" s="10" t="s">
        <v>1</v>
      </c>
      <c r="F4113">
        <v>20</v>
      </c>
      <c r="G4113">
        <v>2.9566686153411865</v>
      </c>
      <c r="H4113">
        <v>3.3212356567382813</v>
      </c>
      <c r="I4113">
        <v>98.239341735839844</v>
      </c>
      <c r="J4113">
        <v>7.6294809579849243E-2</v>
      </c>
      <c r="K4113">
        <v>34811</v>
      </c>
      <c r="L4113">
        <v>33067.251133999998</v>
      </c>
      <c r="M4113">
        <v>-0.36456716060638428</v>
      </c>
      <c r="N4113">
        <v>-0.46234658360481262</v>
      </c>
      <c r="O4113">
        <v>-0.40457615256309509</v>
      </c>
      <c r="P4113">
        <v>-0.36456716060638428</v>
      </c>
      <c r="Q4113">
        <v>-0.32455816864967346</v>
      </c>
      <c r="R4113">
        <v>-0.26678773760795593</v>
      </c>
      <c r="S4113" t="s">
        <v>38</v>
      </c>
      <c r="Z4113" s="3"/>
    </row>
    <row r="4114" spans="1:26" hidden="1" x14ac:dyDescent="0.25">
      <c r="A4114" s="10" t="str">
        <f t="shared" si="64"/>
        <v>2016Other1-in-10August PeakCAISO21</v>
      </c>
      <c r="B4114" s="10" t="s">
        <v>57</v>
      </c>
      <c r="C4114" s="10" t="s">
        <v>13</v>
      </c>
      <c r="D4114" s="10" t="s">
        <v>2</v>
      </c>
      <c r="E4114" s="10" t="s">
        <v>1</v>
      </c>
      <c r="F4114">
        <v>21</v>
      </c>
      <c r="G4114">
        <v>2.5543856620788574</v>
      </c>
      <c r="H4114">
        <v>2.7892441749572754</v>
      </c>
      <c r="I4114">
        <v>89.959678649902344</v>
      </c>
      <c r="J4114">
        <v>7.6630406081676483E-2</v>
      </c>
      <c r="K4114">
        <v>34811</v>
      </c>
      <c r="L4114">
        <v>33067.251133999998</v>
      </c>
      <c r="M4114">
        <v>-0.23485855758190155</v>
      </c>
      <c r="N4114">
        <v>-0.33306807279586792</v>
      </c>
      <c r="O4114">
        <v>-0.2750435471534729</v>
      </c>
      <c r="P4114">
        <v>-0.23485855758190155</v>
      </c>
      <c r="Q4114">
        <v>-0.1946735680103302</v>
      </c>
      <c r="R4114">
        <v>-0.13664902746677399</v>
      </c>
      <c r="S4114" t="s">
        <v>39</v>
      </c>
      <c r="Z4114" s="3"/>
    </row>
    <row r="4115" spans="1:26" hidden="1" x14ac:dyDescent="0.25">
      <c r="A4115" s="10" t="str">
        <f t="shared" si="64"/>
        <v>2016Other1-in-2August PeakCAISO21</v>
      </c>
      <c r="B4115" s="10" t="s">
        <v>57</v>
      </c>
      <c r="C4115" s="10" t="s">
        <v>13</v>
      </c>
      <c r="D4115" s="10" t="s">
        <v>2</v>
      </c>
      <c r="E4115" s="10" t="s">
        <v>9</v>
      </c>
      <c r="F4115">
        <v>21</v>
      </c>
      <c r="G4115">
        <v>1.9389065504074097</v>
      </c>
      <c r="H4115">
        <v>2.0789475440979004</v>
      </c>
      <c r="I4115">
        <v>84.94451904296875</v>
      </c>
      <c r="J4115">
        <v>7.6630406081676483E-2</v>
      </c>
      <c r="K4115">
        <v>34811</v>
      </c>
      <c r="L4115">
        <v>33067.251133999998</v>
      </c>
      <c r="M4115">
        <v>-0.14004100859165192</v>
      </c>
      <c r="N4115">
        <v>-0.23825053870677948</v>
      </c>
      <c r="O4115">
        <v>-0.18022599816322327</v>
      </c>
      <c r="P4115">
        <v>-0.14004100859165192</v>
      </c>
      <c r="Q4115">
        <v>-9.9856026470661163E-2</v>
      </c>
      <c r="R4115">
        <v>-4.1831478476524353E-2</v>
      </c>
      <c r="S4115" t="s">
        <v>39</v>
      </c>
      <c r="Z4115" s="3"/>
    </row>
    <row r="4116" spans="1:26" hidden="1" x14ac:dyDescent="0.25">
      <c r="A4116" s="10" t="str">
        <f t="shared" si="64"/>
        <v>2016Other1-in-2August PeakPGE21</v>
      </c>
      <c r="B4116" s="10" t="s">
        <v>57</v>
      </c>
      <c r="C4116" s="10" t="s">
        <v>13</v>
      </c>
      <c r="D4116" s="10" t="s">
        <v>2</v>
      </c>
      <c r="E4116" s="10" t="s">
        <v>9</v>
      </c>
      <c r="F4116">
        <v>21</v>
      </c>
      <c r="G4116">
        <v>2.4031949043273926</v>
      </c>
      <c r="H4116">
        <v>2.6123871803283691</v>
      </c>
      <c r="I4116">
        <v>89.509262084960938</v>
      </c>
      <c r="J4116">
        <v>7.6630406081676483E-2</v>
      </c>
      <c r="K4116">
        <v>34811</v>
      </c>
      <c r="L4116">
        <v>33067.251133999998</v>
      </c>
      <c r="M4116">
        <v>-0.20919233560562134</v>
      </c>
      <c r="N4116">
        <v>-0.3074018657207489</v>
      </c>
      <c r="O4116">
        <v>-0.24937732517719269</v>
      </c>
      <c r="P4116">
        <v>-0.20919233560562134</v>
      </c>
      <c r="Q4116">
        <v>-0.16900734603404999</v>
      </c>
      <c r="R4116">
        <v>-0.11098280549049377</v>
      </c>
      <c r="S4116" t="s">
        <v>38</v>
      </c>
      <c r="Z4116" s="3"/>
    </row>
    <row r="4117" spans="1:26" hidden="1" x14ac:dyDescent="0.25">
      <c r="A4117" s="10" t="str">
        <f t="shared" si="64"/>
        <v>2016Other1-in-10August PeakPGE21</v>
      </c>
      <c r="B4117" s="10" t="s">
        <v>57</v>
      </c>
      <c r="C4117" s="10" t="s">
        <v>13</v>
      </c>
      <c r="D4117" s="10" t="s">
        <v>2</v>
      </c>
      <c r="E4117" s="10" t="s">
        <v>1</v>
      </c>
      <c r="F4117">
        <v>21</v>
      </c>
      <c r="G4117">
        <v>2.6554555892944336</v>
      </c>
      <c r="H4117">
        <v>2.9010202884674072</v>
      </c>
      <c r="I4117">
        <v>92.676994323730469</v>
      </c>
      <c r="J4117">
        <v>7.6630406081676483E-2</v>
      </c>
      <c r="K4117">
        <v>34811</v>
      </c>
      <c r="L4117">
        <v>33067.251133999998</v>
      </c>
      <c r="M4117">
        <v>-0.24556480348110199</v>
      </c>
      <c r="N4117">
        <v>-0.34377431869506836</v>
      </c>
      <c r="O4117">
        <v>-0.28574979305267334</v>
      </c>
      <c r="P4117">
        <v>-0.24556480348110199</v>
      </c>
      <c r="Q4117">
        <v>-0.20537981390953064</v>
      </c>
      <c r="R4117">
        <v>-0.14735527336597443</v>
      </c>
      <c r="S4117" t="s">
        <v>38</v>
      </c>
      <c r="Z4117" s="3"/>
    </row>
    <row r="4118" spans="1:26" hidden="1" x14ac:dyDescent="0.25">
      <c r="A4118" s="10" t="str">
        <f t="shared" si="64"/>
        <v>2016Other1-in-2August PeakCAISO22</v>
      </c>
      <c r="B4118" s="10" t="s">
        <v>57</v>
      </c>
      <c r="C4118" s="10" t="s">
        <v>13</v>
      </c>
      <c r="D4118" s="10" t="s">
        <v>2</v>
      </c>
      <c r="E4118" s="10" t="s">
        <v>9</v>
      </c>
      <c r="F4118">
        <v>22</v>
      </c>
      <c r="G4118">
        <v>1.668560266494751</v>
      </c>
      <c r="H4118">
        <v>1.7409071922302246</v>
      </c>
      <c r="I4118">
        <v>81.332160949707031</v>
      </c>
      <c r="J4118">
        <v>6.3674606382846832E-2</v>
      </c>
      <c r="K4118">
        <v>34811</v>
      </c>
      <c r="L4118">
        <v>33067.251133999998</v>
      </c>
      <c r="M4118">
        <v>-7.2346918284893036E-2</v>
      </c>
      <c r="N4118">
        <v>-0.15395230054855347</v>
      </c>
      <c r="O4118">
        <v>-0.10573787987232208</v>
      </c>
      <c r="P4118">
        <v>-7.2346918284893036E-2</v>
      </c>
      <c r="Q4118">
        <v>-3.8955952972173691E-2</v>
      </c>
      <c r="R4118">
        <v>9.2584574595093727E-3</v>
      </c>
      <c r="S4118" t="s">
        <v>39</v>
      </c>
      <c r="Z4118" s="3"/>
    </row>
    <row r="4119" spans="1:26" hidden="1" x14ac:dyDescent="0.25">
      <c r="A4119" s="10" t="str">
        <f t="shared" si="64"/>
        <v>2016Other1-in-10August PeakCAISO22</v>
      </c>
      <c r="B4119" s="10" t="s">
        <v>57</v>
      </c>
      <c r="C4119" s="10" t="s">
        <v>13</v>
      </c>
      <c r="D4119" s="10" t="s">
        <v>2</v>
      </c>
      <c r="E4119" s="10" t="s">
        <v>1</v>
      </c>
      <c r="F4119">
        <v>22</v>
      </c>
      <c r="G4119">
        <v>2.1982216835021973</v>
      </c>
      <c r="H4119">
        <v>2.3614864349365234</v>
      </c>
      <c r="I4119">
        <v>86.179145812988281</v>
      </c>
      <c r="J4119">
        <v>6.3674606382846832E-2</v>
      </c>
      <c r="K4119">
        <v>34811</v>
      </c>
      <c r="L4119">
        <v>33067.251133999998</v>
      </c>
      <c r="M4119">
        <v>-0.16326484084129333</v>
      </c>
      <c r="N4119">
        <v>-0.24487021565437317</v>
      </c>
      <c r="O4119">
        <v>-0.19665580987930298</v>
      </c>
      <c r="P4119">
        <v>-0.16326484084129333</v>
      </c>
      <c r="Q4119">
        <v>-0.12987387180328369</v>
      </c>
      <c r="R4119">
        <v>-8.1659466028213501E-2</v>
      </c>
      <c r="S4119" t="s">
        <v>39</v>
      </c>
      <c r="Z4119" s="3"/>
    </row>
    <row r="4120" spans="1:26" hidden="1" x14ac:dyDescent="0.25">
      <c r="A4120" s="10" t="str">
        <f t="shared" si="64"/>
        <v>2016Other1-in-2August PeakPGE22</v>
      </c>
      <c r="B4120" s="10" t="s">
        <v>57</v>
      </c>
      <c r="C4120" s="10" t="s">
        <v>13</v>
      </c>
      <c r="D4120" s="10" t="s">
        <v>2</v>
      </c>
      <c r="E4120" s="10" t="s">
        <v>9</v>
      </c>
      <c r="F4120">
        <v>22</v>
      </c>
      <c r="G4120">
        <v>2.0681118965148926</v>
      </c>
      <c r="H4120">
        <v>2.2061405181884766</v>
      </c>
      <c r="I4120">
        <v>85.730819702148438</v>
      </c>
      <c r="J4120">
        <v>6.3674606382846832E-2</v>
      </c>
      <c r="K4120">
        <v>34811</v>
      </c>
      <c r="L4120">
        <v>33067.251133999998</v>
      </c>
      <c r="M4120">
        <v>-0.13802854716777802</v>
      </c>
      <c r="N4120">
        <v>-0.21963392198085785</v>
      </c>
      <c r="O4120">
        <v>-0.17141951620578766</v>
      </c>
      <c r="P4120">
        <v>-0.13802854716777802</v>
      </c>
      <c r="Q4120">
        <v>-0.10463758558034897</v>
      </c>
      <c r="R4120">
        <v>-5.6423172354698181E-2</v>
      </c>
      <c r="S4120" t="s">
        <v>38</v>
      </c>
      <c r="Z4120" s="3"/>
    </row>
    <row r="4121" spans="1:26" hidden="1" x14ac:dyDescent="0.25">
      <c r="A4121" s="10" t="str">
        <f t="shared" si="64"/>
        <v>2016Other1-in-10August PeakPGE22</v>
      </c>
      <c r="B4121" s="10" t="s">
        <v>57</v>
      </c>
      <c r="C4121" s="10" t="s">
        <v>13</v>
      </c>
      <c r="D4121" s="10" t="s">
        <v>2</v>
      </c>
      <c r="E4121" s="10" t="s">
        <v>1</v>
      </c>
      <c r="F4121">
        <v>22</v>
      </c>
      <c r="G4121">
        <v>2.2851991653442383</v>
      </c>
      <c r="H4121">
        <v>2.4579658508300781</v>
      </c>
      <c r="I4121">
        <v>88.560554504394531</v>
      </c>
      <c r="J4121">
        <v>6.3674606382846832E-2</v>
      </c>
      <c r="K4121">
        <v>34811</v>
      </c>
      <c r="L4121">
        <v>33067.251133999998</v>
      </c>
      <c r="M4121">
        <v>-0.17276671528816223</v>
      </c>
      <c r="N4121">
        <v>-0.25437209010124207</v>
      </c>
      <c r="O4121">
        <v>-0.20615768432617188</v>
      </c>
      <c r="P4121">
        <v>-0.17276671528816223</v>
      </c>
      <c r="Q4121">
        <v>-0.13937574625015259</v>
      </c>
      <c r="R4121">
        <v>-9.1161340475082397E-2</v>
      </c>
      <c r="S4121" t="s">
        <v>38</v>
      </c>
      <c r="Z4121" s="3"/>
    </row>
    <row r="4122" spans="1:26" hidden="1" x14ac:dyDescent="0.25">
      <c r="A4122" s="10" t="str">
        <f t="shared" si="64"/>
        <v>2016Other1-in-2August PeakCAISO23</v>
      </c>
      <c r="B4122" s="10" t="s">
        <v>57</v>
      </c>
      <c r="C4122" s="10" t="s">
        <v>13</v>
      </c>
      <c r="D4122" s="10" t="s">
        <v>2</v>
      </c>
      <c r="E4122" s="10" t="s">
        <v>9</v>
      </c>
      <c r="F4122">
        <v>23</v>
      </c>
      <c r="G4122">
        <v>1.3220925331115723</v>
      </c>
      <c r="H4122">
        <v>1.3770853281021118</v>
      </c>
      <c r="I4122">
        <v>78.389434814453125</v>
      </c>
      <c r="J4122">
        <v>5.8387260884046555E-2</v>
      </c>
      <c r="K4122">
        <v>34811</v>
      </c>
      <c r="L4122">
        <v>33067.251133999998</v>
      </c>
      <c r="M4122">
        <v>-5.4992742836475372E-2</v>
      </c>
      <c r="N4122">
        <v>-0.12982185184955597</v>
      </c>
      <c r="O4122">
        <v>-8.5611023008823395E-2</v>
      </c>
      <c r="P4122">
        <v>-5.4992742836475372E-2</v>
      </c>
      <c r="Q4122">
        <v>-2.437446266412735E-2</v>
      </c>
      <c r="R4122">
        <v>1.9836369901895523E-2</v>
      </c>
      <c r="S4122" t="s">
        <v>39</v>
      </c>
      <c r="Z4122" s="3"/>
    </row>
    <row r="4123" spans="1:26" hidden="1" x14ac:dyDescent="0.25">
      <c r="A4123" s="10" t="str">
        <f t="shared" si="64"/>
        <v>2016Other1-in-10August PeakCAISO23</v>
      </c>
      <c r="B4123" s="10" t="s">
        <v>57</v>
      </c>
      <c r="C4123" s="10" t="s">
        <v>13</v>
      </c>
      <c r="D4123" s="10" t="s">
        <v>2</v>
      </c>
      <c r="E4123" s="10" t="s">
        <v>1</v>
      </c>
      <c r="F4123">
        <v>23</v>
      </c>
      <c r="G4123">
        <v>1.7417726516723633</v>
      </c>
      <c r="H4123">
        <v>1.852027416229248</v>
      </c>
      <c r="I4123">
        <v>83.047538757324219</v>
      </c>
      <c r="J4123">
        <v>5.8387260884046555E-2</v>
      </c>
      <c r="K4123">
        <v>34811</v>
      </c>
      <c r="L4123">
        <v>33067.251133999998</v>
      </c>
      <c r="M4123">
        <v>-0.11025472730398178</v>
      </c>
      <c r="N4123">
        <v>-0.18508383631706238</v>
      </c>
      <c r="O4123">
        <v>-0.14087300002574921</v>
      </c>
      <c r="P4123">
        <v>-0.11025472730398178</v>
      </c>
      <c r="Q4123">
        <v>-7.9636447131633759E-2</v>
      </c>
      <c r="R4123">
        <v>-3.5425614565610886E-2</v>
      </c>
      <c r="S4123" t="s">
        <v>39</v>
      </c>
      <c r="Z4123" s="3"/>
    </row>
    <row r="4124" spans="1:26" hidden="1" x14ac:dyDescent="0.25">
      <c r="A4124" s="10" t="str">
        <f t="shared" si="64"/>
        <v>2016Other1-in-10August PeakPGE23</v>
      </c>
      <c r="B4124" s="10" t="s">
        <v>57</v>
      </c>
      <c r="C4124" s="10" t="s">
        <v>13</v>
      </c>
      <c r="D4124" s="10" t="s">
        <v>2</v>
      </c>
      <c r="E4124" s="10" t="s">
        <v>1</v>
      </c>
      <c r="F4124">
        <v>23</v>
      </c>
      <c r="G4124">
        <v>1.8106896877288818</v>
      </c>
      <c r="H4124">
        <v>1.9276626110076904</v>
      </c>
      <c r="I4124">
        <v>85.654006958007812</v>
      </c>
      <c r="J4124">
        <v>5.8387260884046555E-2</v>
      </c>
      <c r="K4124">
        <v>34811</v>
      </c>
      <c r="L4124">
        <v>33067.251133999998</v>
      </c>
      <c r="M4124">
        <v>-0.11697287857532501</v>
      </c>
      <c r="N4124">
        <v>-0.19180199503898621</v>
      </c>
      <c r="O4124">
        <v>-0.14759115874767303</v>
      </c>
      <c r="P4124">
        <v>-0.11697287857532501</v>
      </c>
      <c r="Q4124">
        <v>-8.635459840297699E-2</v>
      </c>
      <c r="R4124">
        <v>-4.2143765836954117E-2</v>
      </c>
      <c r="S4124" t="s">
        <v>38</v>
      </c>
      <c r="Z4124" s="3"/>
    </row>
    <row r="4125" spans="1:26" hidden="1" x14ac:dyDescent="0.25">
      <c r="A4125" s="10" t="str">
        <f t="shared" si="64"/>
        <v>2016Other1-in-2August PeakPGE23</v>
      </c>
      <c r="B4125" s="10" t="s">
        <v>57</v>
      </c>
      <c r="C4125" s="10" t="s">
        <v>13</v>
      </c>
      <c r="D4125" s="10" t="s">
        <v>2</v>
      </c>
      <c r="E4125" s="10" t="s">
        <v>9</v>
      </c>
      <c r="F4125">
        <v>23</v>
      </c>
      <c r="G4125">
        <v>1.6386793851852417</v>
      </c>
      <c r="H4125">
        <v>1.7339988946914673</v>
      </c>
      <c r="I4125">
        <v>82.806465148925781</v>
      </c>
      <c r="J4125">
        <v>5.8387260884046555E-2</v>
      </c>
      <c r="K4125">
        <v>34811</v>
      </c>
      <c r="L4125">
        <v>33067.251133999998</v>
      </c>
      <c r="M4125">
        <v>-9.5319464802742004E-2</v>
      </c>
      <c r="N4125">
        <v>-0.1701485812664032</v>
      </c>
      <c r="O4125">
        <v>-0.12593774497509003</v>
      </c>
      <c r="P4125">
        <v>-9.5319464802742004E-2</v>
      </c>
      <c r="Q4125">
        <v>-6.4701184630393982E-2</v>
      </c>
      <c r="R4125">
        <v>-2.0490352064371109E-2</v>
      </c>
      <c r="S4125" t="s">
        <v>38</v>
      </c>
      <c r="Z4125" s="3"/>
    </row>
    <row r="4126" spans="1:26" hidden="1" x14ac:dyDescent="0.25">
      <c r="A4126" s="10" t="str">
        <f t="shared" si="64"/>
        <v>2016Other1-in-2August PeakCAISO24</v>
      </c>
      <c r="B4126" s="10" t="s">
        <v>57</v>
      </c>
      <c r="C4126" s="10" t="s">
        <v>13</v>
      </c>
      <c r="D4126" s="10" t="s">
        <v>2</v>
      </c>
      <c r="E4126" s="10" t="s">
        <v>9</v>
      </c>
      <c r="F4126">
        <v>24</v>
      </c>
      <c r="G4126">
        <v>1.0229030847549438</v>
      </c>
      <c r="H4126">
        <v>1.0685732364654541</v>
      </c>
      <c r="I4126">
        <v>76.170974731445313</v>
      </c>
      <c r="J4126">
        <v>4.4309847056865692E-2</v>
      </c>
      <c r="K4126">
        <v>34811</v>
      </c>
      <c r="L4126">
        <v>33067.251133999998</v>
      </c>
      <c r="M4126">
        <v>-4.5670114457607269E-2</v>
      </c>
      <c r="N4126">
        <v>-0.10245761275291443</v>
      </c>
      <c r="O4126">
        <v>-6.8906195461750031E-2</v>
      </c>
      <c r="P4126">
        <v>-4.5670114457607269E-2</v>
      </c>
      <c r="Q4126">
        <v>-2.2434031590819359E-2</v>
      </c>
      <c r="R4126">
        <v>1.1117385700345039E-2</v>
      </c>
      <c r="S4126" t="s">
        <v>39</v>
      </c>
      <c r="Z4126" s="3"/>
    </row>
    <row r="4127" spans="1:26" hidden="1" x14ac:dyDescent="0.25">
      <c r="A4127" s="10" t="str">
        <f t="shared" si="64"/>
        <v>2016Other1-in-10August PeakCAISO24</v>
      </c>
      <c r="B4127" s="10" t="s">
        <v>57</v>
      </c>
      <c r="C4127" s="10" t="s">
        <v>13</v>
      </c>
      <c r="D4127" s="10" t="s">
        <v>2</v>
      </c>
      <c r="E4127" s="10" t="s">
        <v>1</v>
      </c>
      <c r="F4127">
        <v>24</v>
      </c>
      <c r="G4127">
        <v>1.3476095199584961</v>
      </c>
      <c r="H4127">
        <v>1.4302458763122559</v>
      </c>
      <c r="I4127">
        <v>80.848526000976562</v>
      </c>
      <c r="J4127">
        <v>4.4309847056865692E-2</v>
      </c>
      <c r="K4127">
        <v>34811</v>
      </c>
      <c r="L4127">
        <v>33067.251133999998</v>
      </c>
      <c r="M4127">
        <v>-8.263629674911499E-2</v>
      </c>
      <c r="N4127">
        <v>-0.13942380249500275</v>
      </c>
      <c r="O4127">
        <v>-0.10587237775325775</v>
      </c>
      <c r="P4127">
        <v>-8.263629674911499E-2</v>
      </c>
      <c r="Q4127">
        <v>-5.9400212019681931E-2</v>
      </c>
      <c r="R4127">
        <v>-2.5848796591162682E-2</v>
      </c>
      <c r="S4127" t="s">
        <v>39</v>
      </c>
      <c r="Z4127" s="3"/>
    </row>
    <row r="4128" spans="1:26" hidden="1" x14ac:dyDescent="0.25">
      <c r="A4128" s="10" t="str">
        <f t="shared" si="64"/>
        <v>2016Other1-in-10August PeakPGE24</v>
      </c>
      <c r="B4128" s="10" t="s">
        <v>57</v>
      </c>
      <c r="C4128" s="10" t="s">
        <v>13</v>
      </c>
      <c r="D4128" s="10" t="s">
        <v>2</v>
      </c>
      <c r="E4128" s="10" t="s">
        <v>1</v>
      </c>
      <c r="F4128">
        <v>24</v>
      </c>
      <c r="G4128">
        <v>1.400930643081665</v>
      </c>
      <c r="H4128">
        <v>1.4898456335067749</v>
      </c>
      <c r="I4128">
        <v>83.106185913085938</v>
      </c>
      <c r="J4128">
        <v>4.4309847056865692E-2</v>
      </c>
      <c r="K4128">
        <v>34811</v>
      </c>
      <c r="L4128">
        <v>33067.251133999998</v>
      </c>
      <c r="M4128">
        <v>-8.891499787569046E-2</v>
      </c>
      <c r="N4128">
        <v>-0.14570249617099762</v>
      </c>
      <c r="O4128">
        <v>-0.11215107887983322</v>
      </c>
      <c r="P4128">
        <v>-8.891499787569046E-2</v>
      </c>
      <c r="Q4128">
        <v>-6.5678916871547699E-2</v>
      </c>
      <c r="R4128">
        <v>-3.2127499580383301E-2</v>
      </c>
      <c r="S4128" t="s">
        <v>38</v>
      </c>
      <c r="Z4128" s="3"/>
    </row>
    <row r="4129" spans="1:26" hidden="1" x14ac:dyDescent="0.25">
      <c r="A4129" s="10" t="str">
        <f t="shared" si="64"/>
        <v>2016Other1-in-2August PeakPGE24</v>
      </c>
      <c r="B4129" s="10" t="s">
        <v>57</v>
      </c>
      <c r="C4129" s="10" t="s">
        <v>13</v>
      </c>
      <c r="D4129" s="10" t="s">
        <v>2</v>
      </c>
      <c r="E4129" s="10" t="s">
        <v>9</v>
      </c>
      <c r="F4129">
        <v>24</v>
      </c>
      <c r="G4129">
        <v>1.2678463459014893</v>
      </c>
      <c r="H4129">
        <v>1.3413511514663696</v>
      </c>
      <c r="I4129">
        <v>80.233100891113281</v>
      </c>
      <c r="J4129">
        <v>4.4309847056865692E-2</v>
      </c>
      <c r="K4129">
        <v>34811</v>
      </c>
      <c r="L4129">
        <v>33067.251133999998</v>
      </c>
      <c r="M4129">
        <v>-7.3504798114299774E-2</v>
      </c>
      <c r="N4129">
        <v>-0.13029229640960693</v>
      </c>
      <c r="O4129">
        <v>-9.6740879118442535E-2</v>
      </c>
      <c r="P4129">
        <v>-7.3504798114299774E-2</v>
      </c>
      <c r="Q4129">
        <v>-5.0268713384866714E-2</v>
      </c>
      <c r="R4129">
        <v>-1.6717297956347466E-2</v>
      </c>
      <c r="S4129" t="s">
        <v>38</v>
      </c>
      <c r="Z4129" s="3"/>
    </row>
    <row r="4130" spans="1:26" hidden="1" x14ac:dyDescent="0.25">
      <c r="A4130" s="10" t="str">
        <f t="shared" si="64"/>
        <v>2016Other1-in-2July PeakCAISO1</v>
      </c>
      <c r="B4130" s="10" t="s">
        <v>57</v>
      </c>
      <c r="C4130" s="10" t="s">
        <v>13</v>
      </c>
      <c r="D4130" s="10" t="s">
        <v>3</v>
      </c>
      <c r="E4130" s="10" t="s">
        <v>9</v>
      </c>
      <c r="F4130">
        <v>1</v>
      </c>
      <c r="G4130">
        <v>0.94465017318725586</v>
      </c>
      <c r="H4130">
        <v>0.94465017318725586</v>
      </c>
      <c r="I4130">
        <v>78.221702575683594</v>
      </c>
      <c r="J4130">
        <v>0</v>
      </c>
      <c r="K4130">
        <v>34811</v>
      </c>
      <c r="L4130">
        <v>33134.789366999998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 t="s">
        <v>39</v>
      </c>
      <c r="Z4130" s="3"/>
    </row>
    <row r="4131" spans="1:26" hidden="1" x14ac:dyDescent="0.25">
      <c r="A4131" s="10" t="str">
        <f t="shared" si="64"/>
        <v>2016Other1-in-10July PeakCAISO1</v>
      </c>
      <c r="B4131" s="10" t="s">
        <v>57</v>
      </c>
      <c r="C4131" s="10" t="s">
        <v>13</v>
      </c>
      <c r="D4131" s="10" t="s">
        <v>3</v>
      </c>
      <c r="E4131" s="10" t="s">
        <v>1</v>
      </c>
      <c r="F4131">
        <v>1</v>
      </c>
      <c r="G4131">
        <v>1.0569216012954712</v>
      </c>
      <c r="H4131">
        <v>1.0569216012954712</v>
      </c>
      <c r="I4131">
        <v>81.907371520996094</v>
      </c>
      <c r="J4131">
        <v>0</v>
      </c>
      <c r="K4131">
        <v>34811</v>
      </c>
      <c r="L4131">
        <v>33134.789366999998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 t="s">
        <v>39</v>
      </c>
      <c r="Z4131" s="3"/>
    </row>
    <row r="4132" spans="1:26" hidden="1" x14ac:dyDescent="0.25">
      <c r="A4132" s="10" t="str">
        <f t="shared" si="64"/>
        <v>2016Other1-in-2July PeakPGE1</v>
      </c>
      <c r="B4132" s="10" t="s">
        <v>57</v>
      </c>
      <c r="C4132" s="10" t="s">
        <v>13</v>
      </c>
      <c r="D4132" s="10" t="s">
        <v>3</v>
      </c>
      <c r="E4132" s="10" t="s">
        <v>9</v>
      </c>
      <c r="F4132">
        <v>1</v>
      </c>
      <c r="G4132">
        <v>0.98047751188278198</v>
      </c>
      <c r="H4132">
        <v>0.98047751188278198</v>
      </c>
      <c r="I4132">
        <v>77.231231689453125</v>
      </c>
      <c r="J4132">
        <v>0</v>
      </c>
      <c r="K4132">
        <v>34811</v>
      </c>
      <c r="L4132">
        <v>33134.789366999998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 t="s">
        <v>38</v>
      </c>
      <c r="Z4132" s="3"/>
    </row>
    <row r="4133" spans="1:26" hidden="1" x14ac:dyDescent="0.25">
      <c r="A4133" s="10" t="str">
        <f t="shared" si="64"/>
        <v>2016Other1-in-10July PeakPGE1</v>
      </c>
      <c r="B4133" s="10" t="s">
        <v>57</v>
      </c>
      <c r="C4133" s="10" t="s">
        <v>13</v>
      </c>
      <c r="D4133" s="10" t="s">
        <v>3</v>
      </c>
      <c r="E4133" s="10" t="s">
        <v>1</v>
      </c>
      <c r="F4133">
        <v>1</v>
      </c>
      <c r="G4133">
        <v>1.1181566715240479</v>
      </c>
      <c r="H4133">
        <v>1.1181566715240479</v>
      </c>
      <c r="I4133">
        <v>82.929656982421875</v>
      </c>
      <c r="J4133">
        <v>0</v>
      </c>
      <c r="K4133">
        <v>34811</v>
      </c>
      <c r="L4133">
        <v>33134.789366999998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 t="s">
        <v>38</v>
      </c>
      <c r="Z4133" s="3"/>
    </row>
    <row r="4134" spans="1:26" hidden="1" x14ac:dyDescent="0.25">
      <c r="A4134" s="10" t="str">
        <f t="shared" si="64"/>
        <v>2016Other1-in-2July PeakCAISO2</v>
      </c>
      <c r="B4134" s="10" t="s">
        <v>57</v>
      </c>
      <c r="C4134" s="10" t="s">
        <v>13</v>
      </c>
      <c r="D4134" s="10" t="s">
        <v>3</v>
      </c>
      <c r="E4134" s="10" t="s">
        <v>9</v>
      </c>
      <c r="F4134">
        <v>2</v>
      </c>
      <c r="G4134">
        <v>0.80939191579818726</v>
      </c>
      <c r="H4134">
        <v>0.80939191579818726</v>
      </c>
      <c r="I4134">
        <v>76.840484619140625</v>
      </c>
      <c r="J4134">
        <v>0</v>
      </c>
      <c r="K4134">
        <v>34811</v>
      </c>
      <c r="L4134">
        <v>33134.789366999998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 t="s">
        <v>39</v>
      </c>
      <c r="Z4134" s="3"/>
    </row>
    <row r="4135" spans="1:26" hidden="1" x14ac:dyDescent="0.25">
      <c r="A4135" s="10" t="str">
        <f t="shared" si="64"/>
        <v>2016Other1-in-10July PeakCAISO2</v>
      </c>
      <c r="B4135" s="10" t="s">
        <v>57</v>
      </c>
      <c r="C4135" s="10" t="s">
        <v>13</v>
      </c>
      <c r="D4135" s="10" t="s">
        <v>3</v>
      </c>
      <c r="E4135" s="10" t="s">
        <v>1</v>
      </c>
      <c r="F4135">
        <v>2</v>
      </c>
      <c r="G4135">
        <v>0.90558791160583496</v>
      </c>
      <c r="H4135">
        <v>0.90558791160583496</v>
      </c>
      <c r="I4135">
        <v>78.985176086425781</v>
      </c>
      <c r="J4135">
        <v>0</v>
      </c>
      <c r="K4135">
        <v>34811</v>
      </c>
      <c r="L4135">
        <v>33134.789366999998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 t="s">
        <v>39</v>
      </c>
      <c r="Z4135" s="3"/>
    </row>
    <row r="4136" spans="1:26" hidden="1" x14ac:dyDescent="0.25">
      <c r="A4136" s="10" t="str">
        <f t="shared" si="64"/>
        <v>2016Other1-in-2July PeakPGE2</v>
      </c>
      <c r="B4136" s="10" t="s">
        <v>57</v>
      </c>
      <c r="C4136" s="10" t="s">
        <v>13</v>
      </c>
      <c r="D4136" s="10" t="s">
        <v>3</v>
      </c>
      <c r="E4136" s="10" t="s">
        <v>9</v>
      </c>
      <c r="F4136">
        <v>2</v>
      </c>
      <c r="G4136">
        <v>0.84008938074111938</v>
      </c>
      <c r="H4136">
        <v>0.84008938074111938</v>
      </c>
      <c r="I4136">
        <v>75.865753173828125</v>
      </c>
      <c r="J4136">
        <v>0</v>
      </c>
      <c r="K4136">
        <v>34811</v>
      </c>
      <c r="L4136">
        <v>33134.789366999998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 t="s">
        <v>38</v>
      </c>
      <c r="Z4136" s="3"/>
    </row>
    <row r="4137" spans="1:26" hidden="1" x14ac:dyDescent="0.25">
      <c r="A4137" s="10" t="str">
        <f t="shared" si="64"/>
        <v>2016Other1-in-10July PeakPGE2</v>
      </c>
      <c r="B4137" s="10" t="s">
        <v>57</v>
      </c>
      <c r="C4137" s="10" t="s">
        <v>13</v>
      </c>
      <c r="D4137" s="10" t="s">
        <v>3</v>
      </c>
      <c r="E4137" s="10" t="s">
        <v>1</v>
      </c>
      <c r="F4137">
        <v>2</v>
      </c>
      <c r="G4137">
        <v>0.95805519819259644</v>
      </c>
      <c r="H4137">
        <v>0.95805519819259644</v>
      </c>
      <c r="I4137">
        <v>81.565635681152344</v>
      </c>
      <c r="J4137">
        <v>0</v>
      </c>
      <c r="K4137">
        <v>34811</v>
      </c>
      <c r="L4137">
        <v>33134.789366999998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 t="s">
        <v>38</v>
      </c>
      <c r="Z4137" s="3"/>
    </row>
    <row r="4138" spans="1:26" hidden="1" x14ac:dyDescent="0.25">
      <c r="A4138" s="10" t="str">
        <f t="shared" si="64"/>
        <v>2016Other1-in-10July PeakCAISO3</v>
      </c>
      <c r="B4138" s="10" t="s">
        <v>57</v>
      </c>
      <c r="C4138" s="10" t="s">
        <v>13</v>
      </c>
      <c r="D4138" s="10" t="s">
        <v>3</v>
      </c>
      <c r="E4138" s="10" t="s">
        <v>1</v>
      </c>
      <c r="F4138">
        <v>3</v>
      </c>
      <c r="G4138">
        <v>0.81095147132873535</v>
      </c>
      <c r="H4138">
        <v>0.81095147132873535</v>
      </c>
      <c r="I4138">
        <v>76.707893371582031</v>
      </c>
      <c r="J4138">
        <v>0</v>
      </c>
      <c r="K4138">
        <v>34811</v>
      </c>
      <c r="L4138">
        <v>33134.789366999998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 t="s">
        <v>39</v>
      </c>
      <c r="Z4138" s="3"/>
    </row>
    <row r="4139" spans="1:26" hidden="1" x14ac:dyDescent="0.25">
      <c r="A4139" s="10" t="str">
        <f t="shared" si="64"/>
        <v>2016Other1-in-2July PeakCAISO3</v>
      </c>
      <c r="B4139" s="10" t="s">
        <v>57</v>
      </c>
      <c r="C4139" s="10" t="s">
        <v>13</v>
      </c>
      <c r="D4139" s="10" t="s">
        <v>3</v>
      </c>
      <c r="E4139" s="10" t="s">
        <v>9</v>
      </c>
      <c r="F4139">
        <v>3</v>
      </c>
      <c r="G4139">
        <v>0.7248082160949707</v>
      </c>
      <c r="H4139">
        <v>0.7248082160949707</v>
      </c>
      <c r="I4139">
        <v>75.32098388671875</v>
      </c>
      <c r="J4139">
        <v>0</v>
      </c>
      <c r="K4139">
        <v>34811</v>
      </c>
      <c r="L4139">
        <v>33134.789366999998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 t="s">
        <v>39</v>
      </c>
      <c r="Z4139" s="3"/>
    </row>
    <row r="4140" spans="1:26" hidden="1" x14ac:dyDescent="0.25">
      <c r="A4140" s="10" t="str">
        <f t="shared" si="64"/>
        <v>2016Other1-in-2July PeakPGE3</v>
      </c>
      <c r="B4140" s="10" t="s">
        <v>57</v>
      </c>
      <c r="C4140" s="10" t="s">
        <v>13</v>
      </c>
      <c r="D4140" s="10" t="s">
        <v>3</v>
      </c>
      <c r="E4140" s="10" t="s">
        <v>9</v>
      </c>
      <c r="F4140">
        <v>3</v>
      </c>
      <c r="G4140">
        <v>0.75229769945144653</v>
      </c>
      <c r="H4140">
        <v>0.75229769945144653</v>
      </c>
      <c r="I4140">
        <v>73.4747314453125</v>
      </c>
      <c r="J4140">
        <v>0</v>
      </c>
      <c r="K4140">
        <v>34811</v>
      </c>
      <c r="L4140">
        <v>33134.789366999998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 t="s">
        <v>38</v>
      </c>
      <c r="Z4140" s="3"/>
    </row>
    <row r="4141" spans="1:26" hidden="1" x14ac:dyDescent="0.25">
      <c r="A4141" s="10" t="str">
        <f t="shared" si="64"/>
        <v>2016Other1-in-10July PeakPGE3</v>
      </c>
      <c r="B4141" s="10" t="s">
        <v>57</v>
      </c>
      <c r="C4141" s="10" t="s">
        <v>13</v>
      </c>
      <c r="D4141" s="10" t="s">
        <v>3</v>
      </c>
      <c r="E4141" s="10" t="s">
        <v>1</v>
      </c>
      <c r="F4141">
        <v>3</v>
      </c>
      <c r="G4141">
        <v>0.85793578624725342</v>
      </c>
      <c r="H4141">
        <v>0.85793578624725342</v>
      </c>
      <c r="I4141">
        <v>80.185379028320313</v>
      </c>
      <c r="J4141">
        <v>0</v>
      </c>
      <c r="K4141">
        <v>34811</v>
      </c>
      <c r="L4141">
        <v>33134.789366999998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 t="s">
        <v>38</v>
      </c>
      <c r="Z4141" s="3"/>
    </row>
    <row r="4142" spans="1:26" hidden="1" x14ac:dyDescent="0.25">
      <c r="A4142" s="10" t="str">
        <f t="shared" si="64"/>
        <v>2016Other1-in-10July PeakCAISO4</v>
      </c>
      <c r="B4142" s="10" t="s">
        <v>57</v>
      </c>
      <c r="C4142" s="10" t="s">
        <v>13</v>
      </c>
      <c r="D4142" s="10" t="s">
        <v>3</v>
      </c>
      <c r="E4142" s="10" t="s">
        <v>1</v>
      </c>
      <c r="F4142">
        <v>4</v>
      </c>
      <c r="G4142">
        <v>0.75829404592514038</v>
      </c>
      <c r="H4142">
        <v>0.75829404592514038</v>
      </c>
      <c r="I4142">
        <v>75.472030639648438</v>
      </c>
      <c r="J4142">
        <v>0</v>
      </c>
      <c r="K4142">
        <v>34811</v>
      </c>
      <c r="L4142">
        <v>33134.789366999998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 t="s">
        <v>39</v>
      </c>
      <c r="Z4142" s="3"/>
    </row>
    <row r="4143" spans="1:26" hidden="1" x14ac:dyDescent="0.25">
      <c r="A4143" s="10" t="str">
        <f t="shared" si="64"/>
        <v>2016Other1-in-2July PeakCAISO4</v>
      </c>
      <c r="B4143" s="10" t="s">
        <v>57</v>
      </c>
      <c r="C4143" s="10" t="s">
        <v>13</v>
      </c>
      <c r="D4143" s="10" t="s">
        <v>3</v>
      </c>
      <c r="E4143" s="10" t="s">
        <v>9</v>
      </c>
      <c r="F4143">
        <v>4</v>
      </c>
      <c r="G4143">
        <v>0.67774432897567749</v>
      </c>
      <c r="H4143">
        <v>0.67774432897567749</v>
      </c>
      <c r="I4143">
        <v>73.978752136230469</v>
      </c>
      <c r="J4143">
        <v>0</v>
      </c>
      <c r="K4143">
        <v>34811</v>
      </c>
      <c r="L4143">
        <v>33134.789366999998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 t="s">
        <v>39</v>
      </c>
      <c r="Z4143" s="3"/>
    </row>
    <row r="4144" spans="1:26" hidden="1" x14ac:dyDescent="0.25">
      <c r="A4144" s="10" t="str">
        <f t="shared" si="64"/>
        <v>2016Other1-in-2July PeakPGE4</v>
      </c>
      <c r="B4144" s="10" t="s">
        <v>57</v>
      </c>
      <c r="C4144" s="10" t="s">
        <v>13</v>
      </c>
      <c r="D4144" s="10" t="s">
        <v>3</v>
      </c>
      <c r="E4144" s="10" t="s">
        <v>9</v>
      </c>
      <c r="F4144">
        <v>4</v>
      </c>
      <c r="G4144">
        <v>0.7034488320350647</v>
      </c>
      <c r="H4144">
        <v>0.7034488320350647</v>
      </c>
      <c r="I4144">
        <v>72.015670776367187</v>
      </c>
      <c r="J4144">
        <v>0</v>
      </c>
      <c r="K4144">
        <v>34811</v>
      </c>
      <c r="L4144">
        <v>33134.789366999998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 t="s">
        <v>38</v>
      </c>
      <c r="Z4144" s="3"/>
    </row>
    <row r="4145" spans="1:26" hidden="1" x14ac:dyDescent="0.25">
      <c r="A4145" s="10" t="str">
        <f t="shared" si="64"/>
        <v>2016Other1-in-10July PeakPGE4</v>
      </c>
      <c r="B4145" s="10" t="s">
        <v>57</v>
      </c>
      <c r="C4145" s="10" t="s">
        <v>13</v>
      </c>
      <c r="D4145" s="10" t="s">
        <v>3</v>
      </c>
      <c r="E4145" s="10" t="s">
        <v>1</v>
      </c>
      <c r="F4145">
        <v>4</v>
      </c>
      <c r="G4145">
        <v>0.80222749710083008</v>
      </c>
      <c r="H4145">
        <v>0.80222749710083008</v>
      </c>
      <c r="I4145">
        <v>78.492774963378906</v>
      </c>
      <c r="J4145">
        <v>0</v>
      </c>
      <c r="K4145">
        <v>34811</v>
      </c>
      <c r="L4145">
        <v>33134.789366999998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 t="s">
        <v>38</v>
      </c>
      <c r="Z4145" s="3"/>
    </row>
    <row r="4146" spans="1:26" hidden="1" x14ac:dyDescent="0.25">
      <c r="A4146" s="10" t="str">
        <f t="shared" si="64"/>
        <v>2016Other1-in-2July PeakCAISO5</v>
      </c>
      <c r="B4146" s="10" t="s">
        <v>57</v>
      </c>
      <c r="C4146" s="10" t="s">
        <v>13</v>
      </c>
      <c r="D4146" s="10" t="s">
        <v>3</v>
      </c>
      <c r="E4146" s="10" t="s">
        <v>9</v>
      </c>
      <c r="F4146">
        <v>5</v>
      </c>
      <c r="G4146">
        <v>0.66384261846542358</v>
      </c>
      <c r="H4146">
        <v>0.66384261846542358</v>
      </c>
      <c r="I4146">
        <v>72.732231140136719</v>
      </c>
      <c r="J4146">
        <v>0</v>
      </c>
      <c r="K4146">
        <v>34811</v>
      </c>
      <c r="L4146">
        <v>33134.789366999998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 t="s">
        <v>39</v>
      </c>
      <c r="Z4146" s="3"/>
    </row>
    <row r="4147" spans="1:26" hidden="1" x14ac:dyDescent="0.25">
      <c r="A4147" s="10" t="str">
        <f t="shared" si="64"/>
        <v>2016Other1-in-10July PeakCAISO5</v>
      </c>
      <c r="B4147" s="10" t="s">
        <v>57</v>
      </c>
      <c r="C4147" s="10" t="s">
        <v>13</v>
      </c>
      <c r="D4147" s="10" t="s">
        <v>3</v>
      </c>
      <c r="E4147" s="10" t="s">
        <v>1</v>
      </c>
      <c r="F4147">
        <v>5</v>
      </c>
      <c r="G4147">
        <v>0.74274009466171265</v>
      </c>
      <c r="H4147">
        <v>0.74274009466171265</v>
      </c>
      <c r="I4147">
        <v>74.371620178222656</v>
      </c>
      <c r="J4147">
        <v>0</v>
      </c>
      <c r="K4147">
        <v>34811</v>
      </c>
      <c r="L4147">
        <v>33134.789366999998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 t="s">
        <v>39</v>
      </c>
      <c r="Z4147" s="3"/>
    </row>
    <row r="4148" spans="1:26" hidden="1" x14ac:dyDescent="0.25">
      <c r="A4148" s="10" t="str">
        <f t="shared" si="64"/>
        <v>2016Other1-in-2July PeakPGE5</v>
      </c>
      <c r="B4148" s="10" t="s">
        <v>57</v>
      </c>
      <c r="C4148" s="10" t="s">
        <v>13</v>
      </c>
      <c r="D4148" s="10" t="s">
        <v>3</v>
      </c>
      <c r="E4148" s="10" t="s">
        <v>9</v>
      </c>
      <c r="F4148">
        <v>5</v>
      </c>
      <c r="G4148">
        <v>0.68901985883712769</v>
      </c>
      <c r="H4148">
        <v>0.68901985883712769</v>
      </c>
      <c r="I4148">
        <v>70.828392028808594</v>
      </c>
      <c r="J4148">
        <v>0</v>
      </c>
      <c r="K4148">
        <v>34811</v>
      </c>
      <c r="L4148">
        <v>33134.789366999998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 t="s">
        <v>38</v>
      </c>
      <c r="Z4148" s="3"/>
    </row>
    <row r="4149" spans="1:26" hidden="1" x14ac:dyDescent="0.25">
      <c r="A4149" s="10" t="str">
        <f t="shared" si="64"/>
        <v>2016Other1-in-10July PeakPGE5</v>
      </c>
      <c r="B4149" s="10" t="s">
        <v>57</v>
      </c>
      <c r="C4149" s="10" t="s">
        <v>13</v>
      </c>
      <c r="D4149" s="10" t="s">
        <v>3</v>
      </c>
      <c r="E4149" s="10" t="s">
        <v>1</v>
      </c>
      <c r="F4149">
        <v>5</v>
      </c>
      <c r="G4149">
        <v>0.78577244281768799</v>
      </c>
      <c r="H4149">
        <v>0.78577244281768799</v>
      </c>
      <c r="I4149">
        <v>77.533454895019531</v>
      </c>
      <c r="J4149">
        <v>0</v>
      </c>
      <c r="K4149">
        <v>34811</v>
      </c>
      <c r="L4149">
        <v>33134.789366999998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 t="s">
        <v>38</v>
      </c>
      <c r="Z4149" s="3"/>
    </row>
    <row r="4150" spans="1:26" hidden="1" x14ac:dyDescent="0.25">
      <c r="A4150" s="10" t="str">
        <f t="shared" si="64"/>
        <v>2016Other1-in-10July PeakCAISO6</v>
      </c>
      <c r="B4150" s="10" t="s">
        <v>57</v>
      </c>
      <c r="C4150" s="10" t="s">
        <v>13</v>
      </c>
      <c r="D4150" s="10" t="s">
        <v>3</v>
      </c>
      <c r="E4150" s="10" t="s">
        <v>1</v>
      </c>
      <c r="F4150">
        <v>6</v>
      </c>
      <c r="G4150">
        <v>0.77146232128143311</v>
      </c>
      <c r="H4150">
        <v>0.77146232128143311</v>
      </c>
      <c r="I4150">
        <v>73.383415222167969</v>
      </c>
      <c r="J4150">
        <v>0</v>
      </c>
      <c r="K4150">
        <v>34811</v>
      </c>
      <c r="L4150">
        <v>33134.789366999998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 t="s">
        <v>39</v>
      </c>
      <c r="Z4150" s="3"/>
    </row>
    <row r="4151" spans="1:26" hidden="1" x14ac:dyDescent="0.25">
      <c r="A4151" s="10" t="str">
        <f t="shared" si="64"/>
        <v>2016Other1-in-2July PeakCAISO6</v>
      </c>
      <c r="B4151" s="10" t="s">
        <v>57</v>
      </c>
      <c r="C4151" s="10" t="s">
        <v>13</v>
      </c>
      <c r="D4151" s="10" t="s">
        <v>3</v>
      </c>
      <c r="E4151" s="10" t="s">
        <v>9</v>
      </c>
      <c r="F4151">
        <v>6</v>
      </c>
      <c r="G4151">
        <v>0.68951380252838135</v>
      </c>
      <c r="H4151">
        <v>0.68951380252838135</v>
      </c>
      <c r="I4151">
        <v>71.958671569824219</v>
      </c>
      <c r="J4151">
        <v>0</v>
      </c>
      <c r="K4151">
        <v>34811</v>
      </c>
      <c r="L4151">
        <v>33134.789366999998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 t="s">
        <v>39</v>
      </c>
      <c r="Z4151" s="3"/>
    </row>
    <row r="4152" spans="1:26" hidden="1" x14ac:dyDescent="0.25">
      <c r="A4152" s="10" t="str">
        <f t="shared" si="64"/>
        <v>2016Other1-in-2July PeakPGE6</v>
      </c>
      <c r="B4152" s="10" t="s">
        <v>57</v>
      </c>
      <c r="C4152" s="10" t="s">
        <v>13</v>
      </c>
      <c r="D4152" s="10" t="s">
        <v>3</v>
      </c>
      <c r="E4152" s="10" t="s">
        <v>9</v>
      </c>
      <c r="F4152">
        <v>6</v>
      </c>
      <c r="G4152">
        <v>0.71566468477249146</v>
      </c>
      <c r="H4152">
        <v>0.71566468477249146</v>
      </c>
      <c r="I4152">
        <v>69.906524658203125</v>
      </c>
      <c r="J4152">
        <v>0</v>
      </c>
      <c r="K4152">
        <v>34811</v>
      </c>
      <c r="L4152">
        <v>33134.789366999998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 t="s">
        <v>38</v>
      </c>
      <c r="Z4152" s="3"/>
    </row>
    <row r="4153" spans="1:26" hidden="1" x14ac:dyDescent="0.25">
      <c r="A4153" s="10" t="str">
        <f t="shared" si="64"/>
        <v>2016Other1-in-10July PeakPGE6</v>
      </c>
      <c r="B4153" s="10" t="s">
        <v>57</v>
      </c>
      <c r="C4153" s="10" t="s">
        <v>13</v>
      </c>
      <c r="D4153" s="10" t="s">
        <v>3</v>
      </c>
      <c r="E4153" s="10" t="s">
        <v>1</v>
      </c>
      <c r="F4153">
        <v>6</v>
      </c>
      <c r="G4153">
        <v>0.8161587119102478</v>
      </c>
      <c r="H4153">
        <v>0.8161587119102478</v>
      </c>
      <c r="I4153">
        <v>76.813362121582031</v>
      </c>
      <c r="J4153">
        <v>0</v>
      </c>
      <c r="K4153">
        <v>34811</v>
      </c>
      <c r="L4153">
        <v>33134.789366999998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 t="s">
        <v>38</v>
      </c>
      <c r="Z4153" s="3"/>
    </row>
    <row r="4154" spans="1:26" hidden="1" x14ac:dyDescent="0.25">
      <c r="A4154" s="10" t="str">
        <f t="shared" si="64"/>
        <v>2016Other1-in-10July PeakCAISO7</v>
      </c>
      <c r="B4154" s="10" t="s">
        <v>57</v>
      </c>
      <c r="C4154" s="10" t="s">
        <v>13</v>
      </c>
      <c r="D4154" s="10" t="s">
        <v>3</v>
      </c>
      <c r="E4154" s="10" t="s">
        <v>1</v>
      </c>
      <c r="F4154">
        <v>7</v>
      </c>
      <c r="G4154">
        <v>0.85059458017349243</v>
      </c>
      <c r="H4154">
        <v>0.85059458017349243</v>
      </c>
      <c r="I4154">
        <v>73.835037231445313</v>
      </c>
      <c r="J4154">
        <v>0</v>
      </c>
      <c r="K4154">
        <v>34811</v>
      </c>
      <c r="L4154">
        <v>33134.789366999998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 t="s">
        <v>39</v>
      </c>
      <c r="Z4154" s="3"/>
    </row>
    <row r="4155" spans="1:26" hidden="1" x14ac:dyDescent="0.25">
      <c r="A4155" s="10" t="str">
        <f t="shared" si="64"/>
        <v>2016Other1-in-2July PeakCAISO7</v>
      </c>
      <c r="B4155" s="10" t="s">
        <v>57</v>
      </c>
      <c r="C4155" s="10" t="s">
        <v>13</v>
      </c>
      <c r="D4155" s="10" t="s">
        <v>3</v>
      </c>
      <c r="E4155" s="10" t="s">
        <v>9</v>
      </c>
      <c r="F4155">
        <v>7</v>
      </c>
      <c r="G4155">
        <v>0.76024019718170166</v>
      </c>
      <c r="H4155">
        <v>0.76024019718170166</v>
      </c>
      <c r="I4155">
        <v>71.829566955566406</v>
      </c>
      <c r="J4155">
        <v>0</v>
      </c>
      <c r="K4155">
        <v>34811</v>
      </c>
      <c r="L4155">
        <v>33134.789366999998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 t="s">
        <v>39</v>
      </c>
      <c r="Z4155" s="3"/>
    </row>
    <row r="4156" spans="1:26" hidden="1" x14ac:dyDescent="0.25">
      <c r="A4156" s="10" t="str">
        <f t="shared" si="64"/>
        <v>2016Other1-in-2July PeakPGE7</v>
      </c>
      <c r="B4156" s="10" t="s">
        <v>57</v>
      </c>
      <c r="C4156" s="10" t="s">
        <v>13</v>
      </c>
      <c r="D4156" s="10" t="s">
        <v>3</v>
      </c>
      <c r="E4156" s="10" t="s">
        <v>9</v>
      </c>
      <c r="F4156">
        <v>7</v>
      </c>
      <c r="G4156">
        <v>0.78907352685928345</v>
      </c>
      <c r="H4156">
        <v>0.78907352685928345</v>
      </c>
      <c r="I4156">
        <v>70.479240417480469</v>
      </c>
      <c r="J4156">
        <v>0</v>
      </c>
      <c r="K4156">
        <v>34811</v>
      </c>
      <c r="L4156">
        <v>33134.789366999998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 t="s">
        <v>38</v>
      </c>
      <c r="Z4156" s="3"/>
    </row>
    <row r="4157" spans="1:26" hidden="1" x14ac:dyDescent="0.25">
      <c r="A4157" s="10" t="str">
        <f t="shared" si="64"/>
        <v>2016Other1-in-10July PeakPGE7</v>
      </c>
      <c r="B4157" s="10" t="s">
        <v>57</v>
      </c>
      <c r="C4157" s="10" t="s">
        <v>13</v>
      </c>
      <c r="D4157" s="10" t="s">
        <v>3</v>
      </c>
      <c r="E4157" s="10" t="s">
        <v>1</v>
      </c>
      <c r="F4157">
        <v>7</v>
      </c>
      <c r="G4157">
        <v>0.89987564086914063</v>
      </c>
      <c r="H4157">
        <v>0.89987564086914063</v>
      </c>
      <c r="I4157">
        <v>77.002372741699219</v>
      </c>
      <c r="J4157">
        <v>0</v>
      </c>
      <c r="K4157">
        <v>34811</v>
      </c>
      <c r="L4157">
        <v>33134.789366999998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 t="s">
        <v>38</v>
      </c>
      <c r="Z4157" s="3"/>
    </row>
    <row r="4158" spans="1:26" hidden="1" x14ac:dyDescent="0.25">
      <c r="A4158" s="10" t="str">
        <f t="shared" si="64"/>
        <v>2016Other1-in-10July PeakCAISO8</v>
      </c>
      <c r="B4158" s="10" t="s">
        <v>57</v>
      </c>
      <c r="C4158" s="10" t="s">
        <v>13</v>
      </c>
      <c r="D4158" s="10" t="s">
        <v>3</v>
      </c>
      <c r="E4158" s="10" t="s">
        <v>1</v>
      </c>
      <c r="F4158">
        <v>8</v>
      </c>
      <c r="G4158">
        <v>0.89629393815994263</v>
      </c>
      <c r="H4158">
        <v>0.89629393815994263</v>
      </c>
      <c r="I4158">
        <v>77.785888671875</v>
      </c>
      <c r="J4158">
        <v>0</v>
      </c>
      <c r="K4158">
        <v>34811</v>
      </c>
      <c r="L4158">
        <v>33134.789366999998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 t="s">
        <v>39</v>
      </c>
      <c r="Z4158" s="3"/>
    </row>
    <row r="4159" spans="1:26" hidden="1" x14ac:dyDescent="0.25">
      <c r="A4159" s="10" t="str">
        <f t="shared" si="64"/>
        <v>2016Other1-in-2July PeakCAISO8</v>
      </c>
      <c r="B4159" s="10" t="s">
        <v>57</v>
      </c>
      <c r="C4159" s="10" t="s">
        <v>13</v>
      </c>
      <c r="D4159" s="10" t="s">
        <v>3</v>
      </c>
      <c r="E4159" s="10" t="s">
        <v>9</v>
      </c>
      <c r="F4159">
        <v>8</v>
      </c>
      <c r="G4159">
        <v>0.80108517408370972</v>
      </c>
      <c r="H4159">
        <v>0.80108517408370972</v>
      </c>
      <c r="I4159">
        <v>74.286590576171875</v>
      </c>
      <c r="J4159">
        <v>0</v>
      </c>
      <c r="K4159">
        <v>34811</v>
      </c>
      <c r="L4159">
        <v>33134.789366999998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 t="s">
        <v>39</v>
      </c>
      <c r="Z4159" s="3"/>
    </row>
    <row r="4160" spans="1:26" hidden="1" x14ac:dyDescent="0.25">
      <c r="A4160" s="10" t="str">
        <f t="shared" si="64"/>
        <v>2016Other1-in-10July PeakPGE8</v>
      </c>
      <c r="B4160" s="10" t="s">
        <v>57</v>
      </c>
      <c r="C4160" s="10" t="s">
        <v>13</v>
      </c>
      <c r="D4160" s="10" t="s">
        <v>3</v>
      </c>
      <c r="E4160" s="10" t="s">
        <v>1</v>
      </c>
      <c r="F4160">
        <v>8</v>
      </c>
      <c r="G4160">
        <v>0.94822269678115845</v>
      </c>
      <c r="H4160">
        <v>0.94822269678115845</v>
      </c>
      <c r="I4160">
        <v>79.966239929199219</v>
      </c>
      <c r="J4160">
        <v>0</v>
      </c>
      <c r="K4160">
        <v>34811</v>
      </c>
      <c r="L4160">
        <v>33134.789366999998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 t="s">
        <v>38</v>
      </c>
      <c r="Z4160" s="3"/>
    </row>
    <row r="4161" spans="1:26" hidden="1" x14ac:dyDescent="0.25">
      <c r="A4161" s="10" t="str">
        <f t="shared" si="64"/>
        <v>2016Other1-in-2July PeakPGE8</v>
      </c>
      <c r="B4161" s="10" t="s">
        <v>57</v>
      </c>
      <c r="C4161" s="10" t="s">
        <v>13</v>
      </c>
      <c r="D4161" s="10" t="s">
        <v>3</v>
      </c>
      <c r="E4161" s="10" t="s">
        <v>9</v>
      </c>
      <c r="F4161">
        <v>8</v>
      </c>
      <c r="G4161">
        <v>0.83146756887435913</v>
      </c>
      <c r="H4161">
        <v>0.83146756887435913</v>
      </c>
      <c r="I4161">
        <v>74.369941711425781</v>
      </c>
      <c r="J4161">
        <v>0</v>
      </c>
      <c r="K4161">
        <v>34811</v>
      </c>
      <c r="L4161">
        <v>33134.789366999998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 t="s">
        <v>38</v>
      </c>
      <c r="Z4161" s="3"/>
    </row>
    <row r="4162" spans="1:26" hidden="1" x14ac:dyDescent="0.25">
      <c r="A4162" s="10" t="str">
        <f t="shared" ref="A4162:A4225" si="65">CONCATENATE(B4162,C4162,E4162,D4162,S4162,F4162)</f>
        <v>2016Other1-in-10July PeakCAISO9</v>
      </c>
      <c r="B4162" s="10" t="s">
        <v>57</v>
      </c>
      <c r="C4162" s="10" t="s">
        <v>13</v>
      </c>
      <c r="D4162" s="10" t="s">
        <v>3</v>
      </c>
      <c r="E4162" s="10" t="s">
        <v>1</v>
      </c>
      <c r="F4162">
        <v>9</v>
      </c>
      <c r="G4162">
        <v>0.89050978422164917</v>
      </c>
      <c r="H4162">
        <v>0.89050978422164917</v>
      </c>
      <c r="I4162">
        <v>82.136520385742188</v>
      </c>
      <c r="J4162">
        <v>0</v>
      </c>
      <c r="K4162">
        <v>34811</v>
      </c>
      <c r="L4162">
        <v>33134.789366999998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 t="s">
        <v>39</v>
      </c>
      <c r="Z4162" s="3"/>
    </row>
    <row r="4163" spans="1:26" hidden="1" x14ac:dyDescent="0.25">
      <c r="A4163" s="10" t="str">
        <f t="shared" si="65"/>
        <v>2016Other1-in-2July PeakCAISO9</v>
      </c>
      <c r="B4163" s="10" t="s">
        <v>57</v>
      </c>
      <c r="C4163" s="10" t="s">
        <v>13</v>
      </c>
      <c r="D4163" s="10" t="s">
        <v>3</v>
      </c>
      <c r="E4163" s="10" t="s">
        <v>9</v>
      </c>
      <c r="F4163">
        <v>9</v>
      </c>
      <c r="G4163">
        <v>0.79591542482376099</v>
      </c>
      <c r="H4163">
        <v>0.79591542482376099</v>
      </c>
      <c r="I4163">
        <v>78.442314147949219</v>
      </c>
      <c r="J4163">
        <v>0</v>
      </c>
      <c r="K4163">
        <v>34811</v>
      </c>
      <c r="L4163">
        <v>33134.789366999998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 t="s">
        <v>39</v>
      </c>
      <c r="Z4163" s="3"/>
    </row>
    <row r="4164" spans="1:26" hidden="1" x14ac:dyDescent="0.25">
      <c r="A4164" s="10" t="str">
        <f t="shared" si="65"/>
        <v>2016Other1-in-2July PeakPGE9</v>
      </c>
      <c r="B4164" s="10" t="s">
        <v>57</v>
      </c>
      <c r="C4164" s="10" t="s">
        <v>13</v>
      </c>
      <c r="D4164" s="10" t="s">
        <v>3</v>
      </c>
      <c r="E4164" s="10" t="s">
        <v>9</v>
      </c>
      <c r="F4164">
        <v>9</v>
      </c>
      <c r="G4164">
        <v>0.82610177993774414</v>
      </c>
      <c r="H4164">
        <v>0.82610177993774414</v>
      </c>
      <c r="I4164">
        <v>79.6810302734375</v>
      </c>
      <c r="J4164">
        <v>0</v>
      </c>
      <c r="K4164">
        <v>34811</v>
      </c>
      <c r="L4164">
        <v>33134.789366999998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 t="s">
        <v>38</v>
      </c>
      <c r="Z4164" s="3"/>
    </row>
    <row r="4165" spans="1:26" hidden="1" x14ac:dyDescent="0.25">
      <c r="A4165" s="10" t="str">
        <f t="shared" si="65"/>
        <v>2016Other1-in-10July PeakPGE9</v>
      </c>
      <c r="B4165" s="10" t="s">
        <v>57</v>
      </c>
      <c r="C4165" s="10" t="s">
        <v>13</v>
      </c>
      <c r="D4165" s="10" t="s">
        <v>3</v>
      </c>
      <c r="E4165" s="10" t="s">
        <v>1</v>
      </c>
      <c r="F4165">
        <v>9</v>
      </c>
      <c r="G4165">
        <v>0.94210344552993774</v>
      </c>
      <c r="H4165">
        <v>0.94210344552993774</v>
      </c>
      <c r="I4165">
        <v>83.893913269042969</v>
      </c>
      <c r="J4165">
        <v>0</v>
      </c>
      <c r="K4165">
        <v>34811</v>
      </c>
      <c r="L4165">
        <v>33134.789366999998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 t="s">
        <v>38</v>
      </c>
      <c r="Z4165" s="3"/>
    </row>
    <row r="4166" spans="1:26" hidden="1" x14ac:dyDescent="0.25">
      <c r="A4166" s="10" t="str">
        <f t="shared" si="65"/>
        <v>2016Other1-in-2July PeakCAISO10</v>
      </c>
      <c r="B4166" s="10" t="s">
        <v>57</v>
      </c>
      <c r="C4166" s="10" t="s">
        <v>13</v>
      </c>
      <c r="D4166" s="10" t="s">
        <v>3</v>
      </c>
      <c r="E4166" s="10" t="s">
        <v>9</v>
      </c>
      <c r="F4166">
        <v>10</v>
      </c>
      <c r="G4166">
        <v>0.83218592405319214</v>
      </c>
      <c r="H4166">
        <v>0.83218592405319214</v>
      </c>
      <c r="I4166">
        <v>81.86273193359375</v>
      </c>
      <c r="J4166">
        <v>0</v>
      </c>
      <c r="K4166">
        <v>34811</v>
      </c>
      <c r="L4166">
        <v>33134.789366999998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 t="s">
        <v>39</v>
      </c>
      <c r="Z4166" s="3"/>
    </row>
    <row r="4167" spans="1:26" hidden="1" x14ac:dyDescent="0.25">
      <c r="A4167" s="10" t="str">
        <f t="shared" si="65"/>
        <v>2016Other1-in-10July PeakCAISO10</v>
      </c>
      <c r="B4167" s="10" t="s">
        <v>57</v>
      </c>
      <c r="C4167" s="10" t="s">
        <v>13</v>
      </c>
      <c r="D4167" s="10" t="s">
        <v>3</v>
      </c>
      <c r="E4167" s="10" t="s">
        <v>1</v>
      </c>
      <c r="F4167">
        <v>10</v>
      </c>
      <c r="G4167">
        <v>0.93109101057052612</v>
      </c>
      <c r="H4167">
        <v>0.93109101057052612</v>
      </c>
      <c r="I4167">
        <v>86.262863159179688</v>
      </c>
      <c r="J4167">
        <v>0</v>
      </c>
      <c r="K4167">
        <v>34811</v>
      </c>
      <c r="L4167">
        <v>33134.789366999998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 t="s">
        <v>39</v>
      </c>
      <c r="Z4167" s="3"/>
    </row>
    <row r="4168" spans="1:26" hidden="1" x14ac:dyDescent="0.25">
      <c r="A4168" s="10" t="str">
        <f t="shared" si="65"/>
        <v>2016Other1-in-10July PeakPGE10</v>
      </c>
      <c r="B4168" s="10" t="s">
        <v>57</v>
      </c>
      <c r="C4168" s="10" t="s">
        <v>13</v>
      </c>
      <c r="D4168" s="10" t="s">
        <v>3</v>
      </c>
      <c r="E4168" s="10" t="s">
        <v>1</v>
      </c>
      <c r="F4168">
        <v>10</v>
      </c>
      <c r="G4168">
        <v>0.98503583669662476</v>
      </c>
      <c r="H4168">
        <v>0.98503583669662476</v>
      </c>
      <c r="I4168">
        <v>87.653038024902344</v>
      </c>
      <c r="J4168">
        <v>0</v>
      </c>
      <c r="K4168">
        <v>34811</v>
      </c>
      <c r="L4168">
        <v>33134.789366999998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 t="s">
        <v>38</v>
      </c>
      <c r="Z4168" s="3"/>
    </row>
    <row r="4169" spans="1:26" hidden="1" x14ac:dyDescent="0.25">
      <c r="A4169" s="10" t="str">
        <f t="shared" si="65"/>
        <v>2016Other1-in-2July PeakPGE10</v>
      </c>
      <c r="B4169" s="10" t="s">
        <v>57</v>
      </c>
      <c r="C4169" s="10" t="s">
        <v>13</v>
      </c>
      <c r="D4169" s="10" t="s">
        <v>3</v>
      </c>
      <c r="E4169" s="10" t="s">
        <v>9</v>
      </c>
      <c r="F4169">
        <v>10</v>
      </c>
      <c r="G4169">
        <v>0.86374789476394653</v>
      </c>
      <c r="H4169">
        <v>0.86374789476394653</v>
      </c>
      <c r="I4169">
        <v>84.506187438964844</v>
      </c>
      <c r="J4169">
        <v>0</v>
      </c>
      <c r="K4169">
        <v>34811</v>
      </c>
      <c r="L4169">
        <v>33134.789366999998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 t="s">
        <v>38</v>
      </c>
      <c r="Z4169" s="3"/>
    </row>
    <row r="4170" spans="1:26" hidden="1" x14ac:dyDescent="0.25">
      <c r="A4170" s="10" t="str">
        <f t="shared" si="65"/>
        <v>2016Other1-in-10July PeakCAISO11</v>
      </c>
      <c r="B4170" s="10" t="s">
        <v>57</v>
      </c>
      <c r="C4170" s="10" t="s">
        <v>13</v>
      </c>
      <c r="D4170" s="10" t="s">
        <v>3</v>
      </c>
      <c r="E4170" s="10" t="s">
        <v>1</v>
      </c>
      <c r="F4170">
        <v>11</v>
      </c>
      <c r="G4170">
        <v>1.0465612411499023</v>
      </c>
      <c r="H4170">
        <v>1.0465612411499023</v>
      </c>
      <c r="I4170">
        <v>90.561126708984375</v>
      </c>
      <c r="J4170">
        <v>0</v>
      </c>
      <c r="K4170">
        <v>34811</v>
      </c>
      <c r="L4170">
        <v>33134.789366999998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 t="s">
        <v>39</v>
      </c>
      <c r="Z4170" s="3"/>
    </row>
    <row r="4171" spans="1:26" hidden="1" x14ac:dyDescent="0.25">
      <c r="A4171" s="10" t="str">
        <f t="shared" si="65"/>
        <v>2016Other1-in-2July PeakCAISO11</v>
      </c>
      <c r="B4171" s="10" t="s">
        <v>57</v>
      </c>
      <c r="C4171" s="10" t="s">
        <v>13</v>
      </c>
      <c r="D4171" s="10" t="s">
        <v>3</v>
      </c>
      <c r="E4171" s="10" t="s">
        <v>9</v>
      </c>
      <c r="F4171">
        <v>11</v>
      </c>
      <c r="G4171">
        <v>0.93539035320281982</v>
      </c>
      <c r="H4171">
        <v>0.93539035320281982</v>
      </c>
      <c r="I4171">
        <v>85.908714294433594</v>
      </c>
      <c r="J4171">
        <v>0</v>
      </c>
      <c r="K4171">
        <v>34811</v>
      </c>
      <c r="L4171">
        <v>33134.789366999998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 t="s">
        <v>39</v>
      </c>
      <c r="Z4171" s="3"/>
    </row>
    <row r="4172" spans="1:26" hidden="1" x14ac:dyDescent="0.25">
      <c r="A4172" s="10" t="str">
        <f t="shared" si="65"/>
        <v>2016Other1-in-2July PeakPGE11</v>
      </c>
      <c r="B4172" s="10" t="s">
        <v>57</v>
      </c>
      <c r="C4172" s="10" t="s">
        <v>13</v>
      </c>
      <c r="D4172" s="10" t="s">
        <v>3</v>
      </c>
      <c r="E4172" s="10" t="s">
        <v>9</v>
      </c>
      <c r="F4172">
        <v>11</v>
      </c>
      <c r="G4172">
        <v>0.97086650133132935</v>
      </c>
      <c r="H4172">
        <v>0.97086650133132935</v>
      </c>
      <c r="I4172">
        <v>88.915397644042969</v>
      </c>
      <c r="J4172">
        <v>0</v>
      </c>
      <c r="K4172">
        <v>34811</v>
      </c>
      <c r="L4172">
        <v>33134.789366999998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 t="s">
        <v>38</v>
      </c>
      <c r="Z4172" s="3"/>
    </row>
    <row r="4173" spans="1:26" hidden="1" x14ac:dyDescent="0.25">
      <c r="A4173" s="10" t="str">
        <f t="shared" si="65"/>
        <v>2016Other1-in-10July PeakPGE11</v>
      </c>
      <c r="B4173" s="10" t="s">
        <v>57</v>
      </c>
      <c r="C4173" s="10" t="s">
        <v>13</v>
      </c>
      <c r="D4173" s="10" t="s">
        <v>3</v>
      </c>
      <c r="E4173" s="10" t="s">
        <v>1</v>
      </c>
      <c r="F4173">
        <v>11</v>
      </c>
      <c r="G4173">
        <v>1.1071960926055908</v>
      </c>
      <c r="H4173">
        <v>1.1071960926055908</v>
      </c>
      <c r="I4173">
        <v>91.519302368164063</v>
      </c>
      <c r="J4173">
        <v>0</v>
      </c>
      <c r="K4173">
        <v>34811</v>
      </c>
      <c r="L4173">
        <v>33134.789366999998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 t="s">
        <v>38</v>
      </c>
      <c r="Z4173" s="3"/>
    </row>
    <row r="4174" spans="1:26" hidden="1" x14ac:dyDescent="0.25">
      <c r="A4174" s="10" t="str">
        <f t="shared" si="65"/>
        <v>2016Other1-in-2July PeakCAISO12</v>
      </c>
      <c r="B4174" s="10" t="s">
        <v>57</v>
      </c>
      <c r="C4174" s="10" t="s">
        <v>13</v>
      </c>
      <c r="D4174" s="10" t="s">
        <v>3</v>
      </c>
      <c r="E4174" s="10" t="s">
        <v>9</v>
      </c>
      <c r="F4174">
        <v>12</v>
      </c>
      <c r="G4174">
        <v>1.1207585334777832</v>
      </c>
      <c r="H4174">
        <v>1.1207585334777832</v>
      </c>
      <c r="I4174">
        <v>89.699859619140625</v>
      </c>
      <c r="J4174">
        <v>0</v>
      </c>
      <c r="K4174">
        <v>34811</v>
      </c>
      <c r="L4174">
        <v>33134.789366999998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 t="s">
        <v>39</v>
      </c>
      <c r="Z4174" s="3"/>
    </row>
    <row r="4175" spans="1:26" hidden="1" x14ac:dyDescent="0.25">
      <c r="A4175" s="10" t="str">
        <f t="shared" si="65"/>
        <v>2016Other1-in-10July PeakCAISO12</v>
      </c>
      <c r="B4175" s="10" t="s">
        <v>57</v>
      </c>
      <c r="C4175" s="10" t="s">
        <v>13</v>
      </c>
      <c r="D4175" s="10" t="s">
        <v>3</v>
      </c>
      <c r="E4175" s="10" t="s">
        <v>1</v>
      </c>
      <c r="F4175">
        <v>12</v>
      </c>
      <c r="G4175">
        <v>1.2539603710174561</v>
      </c>
      <c r="H4175">
        <v>1.2539603710174561</v>
      </c>
      <c r="I4175">
        <v>94.481063842773438</v>
      </c>
      <c r="J4175">
        <v>0</v>
      </c>
      <c r="K4175">
        <v>34811</v>
      </c>
      <c r="L4175">
        <v>33134.789366999998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 t="s">
        <v>39</v>
      </c>
      <c r="Z4175" s="3"/>
    </row>
    <row r="4176" spans="1:26" hidden="1" x14ac:dyDescent="0.25">
      <c r="A4176" s="10" t="str">
        <f t="shared" si="65"/>
        <v>2016Other1-in-10July PeakPGE12</v>
      </c>
      <c r="B4176" s="10" t="s">
        <v>57</v>
      </c>
      <c r="C4176" s="10" t="s">
        <v>13</v>
      </c>
      <c r="D4176" s="10" t="s">
        <v>3</v>
      </c>
      <c r="E4176" s="10" t="s">
        <v>1</v>
      </c>
      <c r="F4176">
        <v>12</v>
      </c>
      <c r="G4176">
        <v>1.3266112804412842</v>
      </c>
      <c r="H4176">
        <v>1.3266112804412842</v>
      </c>
      <c r="I4176">
        <v>95.793914794921875</v>
      </c>
      <c r="J4176">
        <v>0</v>
      </c>
      <c r="K4176">
        <v>34811</v>
      </c>
      <c r="L4176">
        <v>33134.789366999998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 t="s">
        <v>38</v>
      </c>
      <c r="Z4176" s="3"/>
    </row>
    <row r="4177" spans="1:26" hidden="1" x14ac:dyDescent="0.25">
      <c r="A4177" s="10" t="str">
        <f t="shared" si="65"/>
        <v>2016Other1-in-2July PeakPGE12</v>
      </c>
      <c r="B4177" s="10" t="s">
        <v>57</v>
      </c>
      <c r="C4177" s="10" t="s">
        <v>13</v>
      </c>
      <c r="D4177" s="10" t="s">
        <v>3</v>
      </c>
      <c r="E4177" s="10" t="s">
        <v>9</v>
      </c>
      <c r="F4177">
        <v>12</v>
      </c>
      <c r="G4177">
        <v>1.1632649898529053</v>
      </c>
      <c r="H4177">
        <v>1.1632649898529053</v>
      </c>
      <c r="I4177">
        <v>92.915534973144531</v>
      </c>
      <c r="J4177">
        <v>0</v>
      </c>
      <c r="K4177">
        <v>34811</v>
      </c>
      <c r="L4177">
        <v>33134.789366999998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 t="s">
        <v>38</v>
      </c>
      <c r="Z4177" s="3"/>
    </row>
    <row r="4178" spans="1:26" hidden="1" x14ac:dyDescent="0.25">
      <c r="A4178" s="10" t="str">
        <f t="shared" si="65"/>
        <v>2016Other1-in-2July PeakCAISO13</v>
      </c>
      <c r="B4178" s="10" t="s">
        <v>57</v>
      </c>
      <c r="C4178" s="10" t="s">
        <v>13</v>
      </c>
      <c r="D4178" s="10" t="s">
        <v>3</v>
      </c>
      <c r="E4178" s="10" t="s">
        <v>9</v>
      </c>
      <c r="F4178">
        <v>13</v>
      </c>
      <c r="G4178">
        <v>1.3902406692504883</v>
      </c>
      <c r="H4178">
        <v>1.3902406692504883</v>
      </c>
      <c r="I4178">
        <v>93.323753356933594</v>
      </c>
      <c r="J4178">
        <v>0</v>
      </c>
      <c r="K4178">
        <v>34811</v>
      </c>
      <c r="L4178">
        <v>33134.789366999998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 t="s">
        <v>39</v>
      </c>
      <c r="Z4178" s="3"/>
    </row>
    <row r="4179" spans="1:26" hidden="1" x14ac:dyDescent="0.25">
      <c r="A4179" s="10" t="str">
        <f t="shared" si="65"/>
        <v>2016Other1-in-10July PeakCAISO13</v>
      </c>
      <c r="B4179" s="10" t="s">
        <v>57</v>
      </c>
      <c r="C4179" s="10" t="s">
        <v>13</v>
      </c>
      <c r="D4179" s="10" t="s">
        <v>3</v>
      </c>
      <c r="E4179" s="10" t="s">
        <v>1</v>
      </c>
      <c r="F4179">
        <v>13</v>
      </c>
      <c r="G4179">
        <v>1.5554704666137695</v>
      </c>
      <c r="H4179">
        <v>1.5554704666137695</v>
      </c>
      <c r="I4179">
        <v>98.134376525878906</v>
      </c>
      <c r="J4179">
        <v>0</v>
      </c>
      <c r="K4179">
        <v>34811</v>
      </c>
      <c r="L4179">
        <v>33134.789366999998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 t="s">
        <v>39</v>
      </c>
      <c r="Z4179" s="3"/>
    </row>
    <row r="4180" spans="1:26" hidden="1" x14ac:dyDescent="0.25">
      <c r="A4180" s="10" t="str">
        <f t="shared" si="65"/>
        <v>2016Other1-in-10July PeakPGE13</v>
      </c>
      <c r="B4180" s="10" t="s">
        <v>57</v>
      </c>
      <c r="C4180" s="10" t="s">
        <v>13</v>
      </c>
      <c r="D4180" s="10" t="s">
        <v>3</v>
      </c>
      <c r="E4180" s="10" t="s">
        <v>1</v>
      </c>
      <c r="F4180">
        <v>13</v>
      </c>
      <c r="G4180">
        <v>1.64559006690979</v>
      </c>
      <c r="H4180">
        <v>1.64559006690979</v>
      </c>
      <c r="I4180">
        <v>99.479972839355469</v>
      </c>
      <c r="J4180">
        <v>0</v>
      </c>
      <c r="K4180">
        <v>34811</v>
      </c>
      <c r="L4180">
        <v>33134.789366999998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 t="s">
        <v>38</v>
      </c>
      <c r="Z4180" s="3"/>
    </row>
    <row r="4181" spans="1:26" hidden="1" x14ac:dyDescent="0.25">
      <c r="A4181" s="10" t="str">
        <f t="shared" si="65"/>
        <v>2016Other1-in-2July PeakPGE13</v>
      </c>
      <c r="B4181" s="10" t="s">
        <v>57</v>
      </c>
      <c r="C4181" s="10" t="s">
        <v>13</v>
      </c>
      <c r="D4181" s="10" t="s">
        <v>3</v>
      </c>
      <c r="E4181" s="10" t="s">
        <v>9</v>
      </c>
      <c r="F4181">
        <v>13</v>
      </c>
      <c r="G4181">
        <v>1.4429677724838257</v>
      </c>
      <c r="H4181">
        <v>1.4429677724838257</v>
      </c>
      <c r="I4181">
        <v>96.826026916503906</v>
      </c>
      <c r="J4181">
        <v>0</v>
      </c>
      <c r="K4181">
        <v>34811</v>
      </c>
      <c r="L4181">
        <v>33134.789366999998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 t="s">
        <v>38</v>
      </c>
      <c r="Z4181" s="3"/>
    </row>
    <row r="4182" spans="1:26" hidden="1" x14ac:dyDescent="0.25">
      <c r="A4182" s="10" t="str">
        <f t="shared" si="65"/>
        <v>2016Other1-in-2July PeakCAISO14</v>
      </c>
      <c r="B4182" s="10" t="s">
        <v>57</v>
      </c>
      <c r="C4182" s="10" t="s">
        <v>13</v>
      </c>
      <c r="D4182" s="10" t="s">
        <v>3</v>
      </c>
      <c r="E4182" s="10" t="s">
        <v>9</v>
      </c>
      <c r="F4182">
        <v>14</v>
      </c>
      <c r="G4182">
        <v>1.7035651206970215</v>
      </c>
      <c r="H4182">
        <v>1.4057674407958984</v>
      </c>
      <c r="I4182">
        <v>96.213729858398437</v>
      </c>
      <c r="J4182">
        <v>0.10273714363574982</v>
      </c>
      <c r="K4182">
        <v>34811</v>
      </c>
      <c r="L4182">
        <v>33134.789366999998</v>
      </c>
      <c r="M4182">
        <v>0.29779762029647827</v>
      </c>
      <c r="N4182">
        <v>0.1661296933889389</v>
      </c>
      <c r="O4182">
        <v>0.24392226338386536</v>
      </c>
      <c r="P4182">
        <v>0.29779762029647827</v>
      </c>
      <c r="Q4182">
        <v>0.35167297720909119</v>
      </c>
      <c r="R4182">
        <v>0.42946553230285645</v>
      </c>
      <c r="S4182" t="s">
        <v>39</v>
      </c>
      <c r="Z4182" s="3"/>
    </row>
    <row r="4183" spans="1:26" hidden="1" x14ac:dyDescent="0.25">
      <c r="A4183" s="10" t="str">
        <f t="shared" si="65"/>
        <v>2016Other1-in-10July PeakCAISO14</v>
      </c>
      <c r="B4183" s="10" t="s">
        <v>57</v>
      </c>
      <c r="C4183" s="10" t="s">
        <v>13</v>
      </c>
      <c r="D4183" s="10" t="s">
        <v>3</v>
      </c>
      <c r="E4183" s="10" t="s">
        <v>1</v>
      </c>
      <c r="F4183">
        <v>14</v>
      </c>
      <c r="G4183">
        <v>1.9060333967208862</v>
      </c>
      <c r="H4183">
        <v>1.5396491289138794</v>
      </c>
      <c r="I4183">
        <v>100.98834991455078</v>
      </c>
      <c r="J4183">
        <v>0.10273714363574982</v>
      </c>
      <c r="K4183">
        <v>34811</v>
      </c>
      <c r="L4183">
        <v>33134.789366999998</v>
      </c>
      <c r="M4183">
        <v>0.36638423800468445</v>
      </c>
      <c r="N4183">
        <v>0.23471631109714508</v>
      </c>
      <c r="O4183">
        <v>0.31250888109207153</v>
      </c>
      <c r="P4183">
        <v>0.36638423800468445</v>
      </c>
      <c r="Q4183">
        <v>0.42025959491729736</v>
      </c>
      <c r="R4183">
        <v>0.49805215001106262</v>
      </c>
      <c r="S4183" t="s">
        <v>39</v>
      </c>
      <c r="Z4183" s="3"/>
    </row>
    <row r="4184" spans="1:26" hidden="1" x14ac:dyDescent="0.25">
      <c r="A4184" s="10" t="str">
        <f t="shared" si="65"/>
        <v>2016Other1-in-2July PeakPGE14</v>
      </c>
      <c r="B4184" s="10" t="s">
        <v>57</v>
      </c>
      <c r="C4184" s="10" t="s">
        <v>13</v>
      </c>
      <c r="D4184" s="10" t="s">
        <v>3</v>
      </c>
      <c r="E4184" s="10" t="s">
        <v>9</v>
      </c>
      <c r="F4184">
        <v>14</v>
      </c>
      <c r="G4184">
        <v>1.768175482749939</v>
      </c>
      <c r="H4184">
        <v>1.4339959621429443</v>
      </c>
      <c r="I4184">
        <v>100.07543182373047</v>
      </c>
      <c r="J4184">
        <v>0.10273714363574982</v>
      </c>
      <c r="K4184">
        <v>34811</v>
      </c>
      <c r="L4184">
        <v>33134.789366999998</v>
      </c>
      <c r="M4184">
        <v>0.33417955040931702</v>
      </c>
      <c r="N4184">
        <v>0.20251162350177765</v>
      </c>
      <c r="O4184">
        <v>0.2803041934967041</v>
      </c>
      <c r="P4184">
        <v>0.33417955040931702</v>
      </c>
      <c r="Q4184">
        <v>0.38805490732192993</v>
      </c>
      <c r="R4184">
        <v>0.46584746241569519</v>
      </c>
      <c r="S4184" t="s">
        <v>38</v>
      </c>
      <c r="Z4184" s="3"/>
    </row>
    <row r="4185" spans="1:26" hidden="1" x14ac:dyDescent="0.25">
      <c r="A4185" s="10" t="str">
        <f t="shared" si="65"/>
        <v>2016Other1-in-10July PeakPGE14</v>
      </c>
      <c r="B4185" s="10" t="s">
        <v>57</v>
      </c>
      <c r="C4185" s="10" t="s">
        <v>13</v>
      </c>
      <c r="D4185" s="10" t="s">
        <v>3</v>
      </c>
      <c r="E4185" s="10" t="s">
        <v>1</v>
      </c>
      <c r="F4185">
        <v>14</v>
      </c>
      <c r="G4185">
        <v>2.0164637565612793</v>
      </c>
      <c r="H4185">
        <v>1.6194419860839844</v>
      </c>
      <c r="I4185">
        <v>102.31918334960937</v>
      </c>
      <c r="J4185">
        <v>0.10273714363574982</v>
      </c>
      <c r="K4185">
        <v>34811</v>
      </c>
      <c r="L4185">
        <v>33134.789366999998</v>
      </c>
      <c r="M4185">
        <v>0.3970218300819397</v>
      </c>
      <c r="N4185">
        <v>0.26535391807556152</v>
      </c>
      <c r="O4185">
        <v>0.34314647316932678</v>
      </c>
      <c r="P4185">
        <v>0.3970218300819397</v>
      </c>
      <c r="Q4185">
        <v>0.45089718699455261</v>
      </c>
      <c r="R4185">
        <v>0.52868974208831787</v>
      </c>
      <c r="S4185" t="s">
        <v>38</v>
      </c>
      <c r="Z4185" s="3"/>
    </row>
    <row r="4186" spans="1:26" hidden="1" x14ac:dyDescent="0.25">
      <c r="A4186" s="10" t="str">
        <f t="shared" si="65"/>
        <v>2016Other1-in-2July PeakCAISO15</v>
      </c>
      <c r="B4186" s="10" t="s">
        <v>57</v>
      </c>
      <c r="C4186" s="10" t="s">
        <v>13</v>
      </c>
      <c r="D4186" s="10" t="s">
        <v>3</v>
      </c>
      <c r="E4186" s="10" t="s">
        <v>9</v>
      </c>
      <c r="F4186">
        <v>15</v>
      </c>
      <c r="G4186">
        <v>2.0202891826629639</v>
      </c>
      <c r="H4186">
        <v>1.6144285202026367</v>
      </c>
      <c r="I4186">
        <v>98.028549194335938</v>
      </c>
      <c r="J4186">
        <v>0.1230589896440506</v>
      </c>
      <c r="K4186">
        <v>34811</v>
      </c>
      <c r="L4186">
        <v>33134.789366999998</v>
      </c>
      <c r="M4186">
        <v>0.40586060285568237</v>
      </c>
      <c r="N4186">
        <v>0.24814820289611816</v>
      </c>
      <c r="O4186">
        <v>0.34132847189903259</v>
      </c>
      <c r="P4186">
        <v>0.40586060285568237</v>
      </c>
      <c r="Q4186">
        <v>0.47039273381233215</v>
      </c>
      <c r="R4186">
        <v>0.56357300281524658</v>
      </c>
      <c r="S4186" t="s">
        <v>39</v>
      </c>
      <c r="Z4186" s="3"/>
    </row>
    <row r="4187" spans="1:26" hidden="1" x14ac:dyDescent="0.25">
      <c r="A4187" s="10" t="str">
        <f t="shared" si="65"/>
        <v>2016Other1-in-10July PeakCAISO15</v>
      </c>
      <c r="B4187" s="10" t="s">
        <v>57</v>
      </c>
      <c r="C4187" s="10" t="s">
        <v>13</v>
      </c>
      <c r="D4187" s="10" t="s">
        <v>3</v>
      </c>
      <c r="E4187" s="10" t="s">
        <v>1</v>
      </c>
      <c r="F4187">
        <v>15</v>
      </c>
      <c r="G4187">
        <v>2.2604000568389893</v>
      </c>
      <c r="H4187">
        <v>1.7667733430862427</v>
      </c>
      <c r="I4187">
        <v>103.31334686279297</v>
      </c>
      <c r="J4187">
        <v>0.1230589896440506</v>
      </c>
      <c r="K4187">
        <v>34811</v>
      </c>
      <c r="L4187">
        <v>33134.789366999998</v>
      </c>
      <c r="M4187">
        <v>0.49362668395042419</v>
      </c>
      <c r="N4187">
        <v>0.33591428399085999</v>
      </c>
      <c r="O4187">
        <v>0.42909455299377441</v>
      </c>
      <c r="P4187">
        <v>0.49362668395042419</v>
      </c>
      <c r="Q4187">
        <v>0.55815881490707397</v>
      </c>
      <c r="R4187">
        <v>0.65133911371231079</v>
      </c>
      <c r="S4187" t="s">
        <v>39</v>
      </c>
      <c r="Z4187" s="3"/>
    </row>
    <row r="4188" spans="1:26" hidden="1" x14ac:dyDescent="0.25">
      <c r="A4188" s="10" t="str">
        <f t="shared" si="65"/>
        <v>2016Other1-in-2July PeakPGE15</v>
      </c>
      <c r="B4188" s="10" t="s">
        <v>57</v>
      </c>
      <c r="C4188" s="10" t="s">
        <v>13</v>
      </c>
      <c r="D4188" s="10" t="s">
        <v>3</v>
      </c>
      <c r="E4188" s="10" t="s">
        <v>9</v>
      </c>
      <c r="F4188">
        <v>15</v>
      </c>
      <c r="G4188">
        <v>2.0969119071960449</v>
      </c>
      <c r="H4188">
        <v>1.6484788656234741</v>
      </c>
      <c r="I4188">
        <v>101.91326141357422</v>
      </c>
      <c r="J4188">
        <v>0.1230589896440506</v>
      </c>
      <c r="K4188">
        <v>34811</v>
      </c>
      <c r="L4188">
        <v>33134.789366999998</v>
      </c>
      <c r="M4188">
        <v>0.44843301177024841</v>
      </c>
      <c r="N4188">
        <v>0.2907206118106842</v>
      </c>
      <c r="O4188">
        <v>0.38390088081359863</v>
      </c>
      <c r="P4188">
        <v>0.44843301177024841</v>
      </c>
      <c r="Q4188">
        <v>0.51296514272689819</v>
      </c>
      <c r="R4188">
        <v>0.60614544153213501</v>
      </c>
      <c r="S4188" t="s">
        <v>38</v>
      </c>
      <c r="Z4188" s="3"/>
    </row>
    <row r="4189" spans="1:26" hidden="1" x14ac:dyDescent="0.25">
      <c r="A4189" s="10" t="str">
        <f t="shared" si="65"/>
        <v>2016Other1-in-10July PeakPGE15</v>
      </c>
      <c r="B4189" s="10" t="s">
        <v>57</v>
      </c>
      <c r="C4189" s="10" t="s">
        <v>13</v>
      </c>
      <c r="D4189" s="10" t="s">
        <v>3</v>
      </c>
      <c r="E4189" s="10" t="s">
        <v>1</v>
      </c>
      <c r="F4189">
        <v>15</v>
      </c>
      <c r="G4189">
        <v>2.3913614749908447</v>
      </c>
      <c r="H4189">
        <v>1.8608081340789795</v>
      </c>
      <c r="I4189">
        <v>104.53182220458984</v>
      </c>
      <c r="J4189">
        <v>0.1230589896440506</v>
      </c>
      <c r="K4189">
        <v>34811</v>
      </c>
      <c r="L4189">
        <v>33134.789366999998</v>
      </c>
      <c r="M4189">
        <v>0.53055340051651001</v>
      </c>
      <c r="N4189">
        <v>0.3728410005569458</v>
      </c>
      <c r="O4189">
        <v>0.46602126955986023</v>
      </c>
      <c r="P4189">
        <v>0.53055340051651001</v>
      </c>
      <c r="Q4189">
        <v>0.59508556127548218</v>
      </c>
      <c r="R4189">
        <v>0.68826580047607422</v>
      </c>
      <c r="S4189" t="s">
        <v>38</v>
      </c>
      <c r="Z4189" s="3"/>
    </row>
    <row r="4190" spans="1:26" hidden="1" x14ac:dyDescent="0.25">
      <c r="A4190" s="10" t="str">
        <f t="shared" si="65"/>
        <v>2016Other1-in-2July PeakCAISO16</v>
      </c>
      <c r="B4190" s="10" t="s">
        <v>57</v>
      </c>
      <c r="C4190" s="10" t="s">
        <v>13</v>
      </c>
      <c r="D4190" s="10" t="s">
        <v>3</v>
      </c>
      <c r="E4190" s="10" t="s">
        <v>9</v>
      </c>
      <c r="F4190">
        <v>16</v>
      </c>
      <c r="G4190">
        <v>2.3502178192138672</v>
      </c>
      <c r="H4190">
        <v>1.7924156188964844</v>
      </c>
      <c r="I4190">
        <v>98.785240173339844</v>
      </c>
      <c r="J4190">
        <v>0.15615223348140717</v>
      </c>
      <c r="K4190">
        <v>34811</v>
      </c>
      <c r="L4190">
        <v>33134.789366999998</v>
      </c>
      <c r="M4190">
        <v>0.55780214071273804</v>
      </c>
      <c r="N4190">
        <v>0.35767742991447449</v>
      </c>
      <c r="O4190">
        <v>0.47591590881347656</v>
      </c>
      <c r="P4190">
        <v>0.55780214071273804</v>
      </c>
      <c r="Q4190">
        <v>0.63968837261199951</v>
      </c>
      <c r="R4190">
        <v>0.7579268217086792</v>
      </c>
      <c r="S4190" t="s">
        <v>39</v>
      </c>
      <c r="Z4190" s="3"/>
    </row>
    <row r="4191" spans="1:26" hidden="1" x14ac:dyDescent="0.25">
      <c r="A4191" s="10" t="str">
        <f t="shared" si="65"/>
        <v>2016Other1-in-10July PeakCAISO16</v>
      </c>
      <c r="B4191" s="10" t="s">
        <v>57</v>
      </c>
      <c r="C4191" s="10" t="s">
        <v>13</v>
      </c>
      <c r="D4191" s="10" t="s">
        <v>3</v>
      </c>
      <c r="E4191" s="10" t="s">
        <v>1</v>
      </c>
      <c r="F4191">
        <v>16</v>
      </c>
      <c r="G4191">
        <v>2.6295406818389893</v>
      </c>
      <c r="H4191">
        <v>1.9230351448059082</v>
      </c>
      <c r="I4191">
        <v>104.47373962402344</v>
      </c>
      <c r="J4191">
        <v>0.15615223348140717</v>
      </c>
      <c r="K4191">
        <v>34811</v>
      </c>
      <c r="L4191">
        <v>33134.789366999998</v>
      </c>
      <c r="M4191">
        <v>0.70650559663772583</v>
      </c>
      <c r="N4191">
        <v>0.50638091564178467</v>
      </c>
      <c r="O4191">
        <v>0.62461936473846436</v>
      </c>
      <c r="P4191">
        <v>0.70650559663772583</v>
      </c>
      <c r="Q4191">
        <v>0.7883918285369873</v>
      </c>
      <c r="R4191">
        <v>0.90663027763366699</v>
      </c>
      <c r="S4191" t="s">
        <v>39</v>
      </c>
      <c r="Z4191" s="3"/>
    </row>
    <row r="4192" spans="1:26" hidden="1" x14ac:dyDescent="0.25">
      <c r="A4192" s="10" t="str">
        <f t="shared" si="65"/>
        <v>2016Other1-in-10July PeakPGE16</v>
      </c>
      <c r="B4192" s="10" t="s">
        <v>57</v>
      </c>
      <c r="C4192" s="10" t="s">
        <v>13</v>
      </c>
      <c r="D4192" s="10" t="s">
        <v>3</v>
      </c>
      <c r="E4192" s="10" t="s">
        <v>1</v>
      </c>
      <c r="F4192">
        <v>16</v>
      </c>
      <c r="G4192">
        <v>2.7818889617919922</v>
      </c>
      <c r="H4192">
        <v>2.0333089828491211</v>
      </c>
      <c r="I4192">
        <v>105.67446136474609</v>
      </c>
      <c r="J4192">
        <v>0.15615223348140717</v>
      </c>
      <c r="K4192">
        <v>34811</v>
      </c>
      <c r="L4192">
        <v>33134.789366999998</v>
      </c>
      <c r="M4192">
        <v>0.74858003854751587</v>
      </c>
      <c r="N4192">
        <v>0.54845535755157471</v>
      </c>
      <c r="O4192">
        <v>0.66669380664825439</v>
      </c>
      <c r="P4192">
        <v>0.74858003854751587</v>
      </c>
      <c r="Q4192">
        <v>0.83046627044677734</v>
      </c>
      <c r="R4192">
        <v>0.94870471954345703</v>
      </c>
      <c r="S4192" t="s">
        <v>38</v>
      </c>
      <c r="Z4192" s="3"/>
    </row>
    <row r="4193" spans="1:26" hidden="1" x14ac:dyDescent="0.25">
      <c r="A4193" s="10" t="str">
        <f t="shared" si="65"/>
        <v>2016Other1-in-2July PeakPGE16</v>
      </c>
      <c r="B4193" s="10" t="s">
        <v>57</v>
      </c>
      <c r="C4193" s="10" t="s">
        <v>13</v>
      </c>
      <c r="D4193" s="10" t="s">
        <v>3</v>
      </c>
      <c r="E4193" s="10" t="s">
        <v>9</v>
      </c>
      <c r="F4193">
        <v>16</v>
      </c>
      <c r="G4193">
        <v>2.4393534660339355</v>
      </c>
      <c r="H4193">
        <v>1.7821266651153564</v>
      </c>
      <c r="I4193">
        <v>103.12884521484375</v>
      </c>
      <c r="J4193">
        <v>0.15615223348140717</v>
      </c>
      <c r="K4193">
        <v>34811</v>
      </c>
      <c r="L4193">
        <v>33134.789366999998</v>
      </c>
      <c r="M4193">
        <v>0.65722686052322388</v>
      </c>
      <c r="N4193">
        <v>0.45710214972496033</v>
      </c>
      <c r="O4193">
        <v>0.5753406286239624</v>
      </c>
      <c r="P4193">
        <v>0.65722686052322388</v>
      </c>
      <c r="Q4193">
        <v>0.73911309242248535</v>
      </c>
      <c r="R4193">
        <v>0.85735154151916504</v>
      </c>
      <c r="S4193" t="s">
        <v>38</v>
      </c>
      <c r="Z4193" s="3"/>
    </row>
    <row r="4194" spans="1:26" hidden="1" x14ac:dyDescent="0.25">
      <c r="A4194" s="10" t="str">
        <f t="shared" si="65"/>
        <v>2016Other1-in-10July PeakCAISO17</v>
      </c>
      <c r="B4194" s="10" t="s">
        <v>57</v>
      </c>
      <c r="C4194" s="10" t="s">
        <v>13</v>
      </c>
      <c r="D4194" s="10" t="s">
        <v>3</v>
      </c>
      <c r="E4194" s="10" t="s">
        <v>1</v>
      </c>
      <c r="F4194">
        <v>17</v>
      </c>
      <c r="G4194">
        <v>2.9543993473052979</v>
      </c>
      <c r="H4194">
        <v>2.1726322174072266</v>
      </c>
      <c r="I4194">
        <v>104.92781066894531</v>
      </c>
      <c r="J4194">
        <v>0.16046801209449768</v>
      </c>
      <c r="K4194">
        <v>34811</v>
      </c>
      <c r="L4194">
        <v>33134.789366999998</v>
      </c>
      <c r="M4194">
        <v>0.78176718950271606</v>
      </c>
      <c r="N4194">
        <v>0.57611137628555298</v>
      </c>
      <c r="O4194">
        <v>0.69761776924133301</v>
      </c>
      <c r="P4194">
        <v>0.78176718950271606</v>
      </c>
      <c r="Q4194">
        <v>0.86591660976409912</v>
      </c>
      <c r="R4194">
        <v>0.98742300271987915</v>
      </c>
      <c r="S4194" t="s">
        <v>39</v>
      </c>
      <c r="Z4194" s="3"/>
    </row>
    <row r="4195" spans="1:26" hidden="1" x14ac:dyDescent="0.25">
      <c r="A4195" s="10" t="str">
        <f t="shared" si="65"/>
        <v>2016Other1-in-2July PeakCAISO17</v>
      </c>
      <c r="B4195" s="10" t="s">
        <v>57</v>
      </c>
      <c r="C4195" s="10" t="s">
        <v>13</v>
      </c>
      <c r="D4195" s="10" t="s">
        <v>3</v>
      </c>
      <c r="E4195" s="10" t="s">
        <v>9</v>
      </c>
      <c r="F4195">
        <v>17</v>
      </c>
      <c r="G4195">
        <v>2.6405684947967529</v>
      </c>
      <c r="H4195">
        <v>1.9932196140289307</v>
      </c>
      <c r="I4195">
        <v>98.763214111328125</v>
      </c>
      <c r="J4195">
        <v>0.16046801209449768</v>
      </c>
      <c r="K4195">
        <v>34811</v>
      </c>
      <c r="L4195">
        <v>33134.789366999998</v>
      </c>
      <c r="M4195">
        <v>0.64734894037246704</v>
      </c>
      <c r="N4195">
        <v>0.44169312715530396</v>
      </c>
      <c r="O4195">
        <v>0.56319952011108398</v>
      </c>
      <c r="P4195">
        <v>0.64734894037246704</v>
      </c>
      <c r="Q4195">
        <v>0.7314983606338501</v>
      </c>
      <c r="R4195">
        <v>0.85300475358963013</v>
      </c>
      <c r="S4195" t="s">
        <v>39</v>
      </c>
      <c r="Z4195" s="3"/>
    </row>
    <row r="4196" spans="1:26" hidden="1" x14ac:dyDescent="0.25">
      <c r="A4196" s="10" t="str">
        <f t="shared" si="65"/>
        <v>2016Other1-in-2July PeakPGE17</v>
      </c>
      <c r="B4196" s="10" t="s">
        <v>57</v>
      </c>
      <c r="C4196" s="10" t="s">
        <v>13</v>
      </c>
      <c r="D4196" s="10" t="s">
        <v>3</v>
      </c>
      <c r="E4196" s="10" t="s">
        <v>9</v>
      </c>
      <c r="F4196">
        <v>17</v>
      </c>
      <c r="G4196">
        <v>2.7407162189483643</v>
      </c>
      <c r="H4196">
        <v>2.0110595226287842</v>
      </c>
      <c r="I4196">
        <v>103.69904327392578</v>
      </c>
      <c r="J4196">
        <v>0.16046801209449768</v>
      </c>
      <c r="K4196">
        <v>34811</v>
      </c>
      <c r="L4196">
        <v>33134.789366999998</v>
      </c>
      <c r="M4196">
        <v>0.7296566367149353</v>
      </c>
      <c r="N4196">
        <v>0.52400082349777222</v>
      </c>
      <c r="O4196">
        <v>0.64550721645355225</v>
      </c>
      <c r="P4196">
        <v>0.7296566367149353</v>
      </c>
      <c r="Q4196">
        <v>0.81380605697631836</v>
      </c>
      <c r="R4196">
        <v>0.93531244993209839</v>
      </c>
      <c r="S4196" t="s">
        <v>38</v>
      </c>
      <c r="Z4196" s="3"/>
    </row>
    <row r="4197" spans="1:26" hidden="1" x14ac:dyDescent="0.25">
      <c r="A4197" s="10" t="str">
        <f t="shared" si="65"/>
        <v>2016Other1-in-10July PeakPGE17</v>
      </c>
      <c r="B4197" s="10" t="s">
        <v>57</v>
      </c>
      <c r="C4197" s="10" t="s">
        <v>13</v>
      </c>
      <c r="D4197" s="10" t="s">
        <v>3</v>
      </c>
      <c r="E4197" s="10" t="s">
        <v>1</v>
      </c>
      <c r="F4197">
        <v>17</v>
      </c>
      <c r="G4197">
        <v>3.1255691051483154</v>
      </c>
      <c r="H4197">
        <v>2.3017783164978027</v>
      </c>
      <c r="I4197">
        <v>105.93325805664062</v>
      </c>
      <c r="J4197">
        <v>0.16046801209449768</v>
      </c>
      <c r="K4197">
        <v>34811</v>
      </c>
      <c r="L4197">
        <v>33134.789366999998</v>
      </c>
      <c r="M4197">
        <v>0.8237907886505127</v>
      </c>
      <c r="N4197">
        <v>0.61813497543334961</v>
      </c>
      <c r="O4197">
        <v>0.73964136838912964</v>
      </c>
      <c r="P4197">
        <v>0.8237907886505127</v>
      </c>
      <c r="Q4197">
        <v>0.90794020891189575</v>
      </c>
      <c r="R4197">
        <v>1.0294466018676758</v>
      </c>
      <c r="S4197" t="s">
        <v>38</v>
      </c>
      <c r="Z4197" s="3"/>
    </row>
    <row r="4198" spans="1:26" hidden="1" x14ac:dyDescent="0.25">
      <c r="A4198" s="10" t="str">
        <f t="shared" si="65"/>
        <v>2016Other1-in-2July PeakCAISO18</v>
      </c>
      <c r="B4198" s="10" t="s">
        <v>57</v>
      </c>
      <c r="C4198" s="10" t="s">
        <v>13</v>
      </c>
      <c r="D4198" s="10" t="s">
        <v>3</v>
      </c>
      <c r="E4198" s="10" t="s">
        <v>9</v>
      </c>
      <c r="F4198">
        <v>18</v>
      </c>
      <c r="G4198">
        <v>2.8278181552886963</v>
      </c>
      <c r="H4198">
        <v>2.1912009716033936</v>
      </c>
      <c r="I4198">
        <v>97.770339965820313</v>
      </c>
      <c r="J4198">
        <v>0.13599415123462677</v>
      </c>
      <c r="K4198">
        <v>34811</v>
      </c>
      <c r="L4198">
        <v>33134.789366999998</v>
      </c>
      <c r="M4198">
        <v>0.63661712408065796</v>
      </c>
      <c r="N4198">
        <v>0.46232703328132629</v>
      </c>
      <c r="O4198">
        <v>0.56530177593231201</v>
      </c>
      <c r="P4198">
        <v>0.63661712408065796</v>
      </c>
      <c r="Q4198">
        <v>0.70793247222900391</v>
      </c>
      <c r="R4198">
        <v>0.81090724468231201</v>
      </c>
      <c r="S4198" t="s">
        <v>39</v>
      </c>
      <c r="Z4198" s="3"/>
    </row>
    <row r="4199" spans="1:26" hidden="1" x14ac:dyDescent="0.25">
      <c r="A4199" s="10" t="str">
        <f t="shared" si="65"/>
        <v>2016Other1-in-10July PeakCAISO18</v>
      </c>
      <c r="B4199" s="10" t="s">
        <v>57</v>
      </c>
      <c r="C4199" s="10" t="s">
        <v>13</v>
      </c>
      <c r="D4199" s="10" t="s">
        <v>3</v>
      </c>
      <c r="E4199" s="10" t="s">
        <v>1</v>
      </c>
      <c r="F4199">
        <v>18</v>
      </c>
      <c r="G4199">
        <v>3.1639034748077393</v>
      </c>
      <c r="H4199">
        <v>2.3593950271606445</v>
      </c>
      <c r="I4199">
        <v>104.61815643310547</v>
      </c>
      <c r="J4199">
        <v>0.13599415123462677</v>
      </c>
      <c r="K4199">
        <v>34811</v>
      </c>
      <c r="L4199">
        <v>33134.789366999998</v>
      </c>
      <c r="M4199">
        <v>0.80450856685638428</v>
      </c>
      <c r="N4199">
        <v>0.63021844625473022</v>
      </c>
      <c r="O4199">
        <v>0.73319321870803833</v>
      </c>
      <c r="P4199">
        <v>0.80450856685638428</v>
      </c>
      <c r="Q4199">
        <v>0.87582391500473022</v>
      </c>
      <c r="R4199">
        <v>0.97879868745803833</v>
      </c>
      <c r="S4199" t="s">
        <v>39</v>
      </c>
      <c r="Z4199" s="3"/>
    </row>
    <row r="4200" spans="1:26" hidden="1" x14ac:dyDescent="0.25">
      <c r="A4200" s="10" t="str">
        <f t="shared" si="65"/>
        <v>2016Other1-in-10July PeakPGE18</v>
      </c>
      <c r="B4200" s="10" t="s">
        <v>57</v>
      </c>
      <c r="C4200" s="10" t="s">
        <v>13</v>
      </c>
      <c r="D4200" s="10" t="s">
        <v>3</v>
      </c>
      <c r="E4200" s="10" t="s">
        <v>1</v>
      </c>
      <c r="F4200">
        <v>18</v>
      </c>
      <c r="G4200">
        <v>3.3472113609313965</v>
      </c>
      <c r="H4200">
        <v>2.509160041809082</v>
      </c>
      <c r="I4200">
        <v>105.36336517333984</v>
      </c>
      <c r="J4200">
        <v>0.13599415123462677</v>
      </c>
      <c r="K4200">
        <v>34811</v>
      </c>
      <c r="L4200">
        <v>33134.789366999998</v>
      </c>
      <c r="M4200">
        <v>0.83805125951766968</v>
      </c>
      <c r="N4200">
        <v>0.66376113891601563</v>
      </c>
      <c r="O4200">
        <v>0.76673591136932373</v>
      </c>
      <c r="P4200">
        <v>0.83805125951766968</v>
      </c>
      <c r="Q4200">
        <v>0.90936660766601563</v>
      </c>
      <c r="R4200">
        <v>1.0123413801193237</v>
      </c>
      <c r="S4200" t="s">
        <v>38</v>
      </c>
      <c r="Z4200" s="3"/>
    </row>
    <row r="4201" spans="1:26" hidden="1" x14ac:dyDescent="0.25">
      <c r="A4201" s="10" t="str">
        <f t="shared" si="65"/>
        <v>2016Other1-in-2July PeakPGE18</v>
      </c>
      <c r="B4201" s="10" t="s">
        <v>57</v>
      </c>
      <c r="C4201" s="10" t="s">
        <v>13</v>
      </c>
      <c r="D4201" s="10" t="s">
        <v>3</v>
      </c>
      <c r="E4201" s="10" t="s">
        <v>9</v>
      </c>
      <c r="F4201">
        <v>18</v>
      </c>
      <c r="G4201">
        <v>2.9350674152374268</v>
      </c>
      <c r="H4201">
        <v>2.171567440032959</v>
      </c>
      <c r="I4201">
        <v>103.732421875</v>
      </c>
      <c r="J4201">
        <v>0.13599415123462677</v>
      </c>
      <c r="K4201">
        <v>34811</v>
      </c>
      <c r="L4201">
        <v>33134.789366999998</v>
      </c>
      <c r="M4201">
        <v>0.76349985599517822</v>
      </c>
      <c r="N4201">
        <v>0.58920973539352417</v>
      </c>
      <c r="O4201">
        <v>0.69218450784683228</v>
      </c>
      <c r="P4201">
        <v>0.76349985599517822</v>
      </c>
      <c r="Q4201">
        <v>0.83481520414352417</v>
      </c>
      <c r="R4201">
        <v>0.93778997659683228</v>
      </c>
      <c r="S4201" t="s">
        <v>38</v>
      </c>
      <c r="Z4201" s="3"/>
    </row>
    <row r="4202" spans="1:26" hidden="1" x14ac:dyDescent="0.25">
      <c r="A4202" s="10" t="str">
        <f t="shared" si="65"/>
        <v>2016Other1-in-2July PeakCAISO19</v>
      </c>
      <c r="B4202" s="10" t="s">
        <v>57</v>
      </c>
      <c r="C4202" s="10" t="s">
        <v>13</v>
      </c>
      <c r="D4202" s="10" t="s">
        <v>3</v>
      </c>
      <c r="E4202" s="10" t="s">
        <v>9</v>
      </c>
      <c r="F4202">
        <v>19</v>
      </c>
      <c r="G4202">
        <v>2.8525166511535645</v>
      </c>
      <c r="H4202">
        <v>3.0991647243499756</v>
      </c>
      <c r="I4202">
        <v>95.848739624023438</v>
      </c>
      <c r="J4202">
        <v>0.11742977052927017</v>
      </c>
      <c r="K4202">
        <v>34811</v>
      </c>
      <c r="L4202">
        <v>33134.789366999998</v>
      </c>
      <c r="M4202">
        <v>-0.24664804339408875</v>
      </c>
      <c r="N4202">
        <v>-0.39714604616165161</v>
      </c>
      <c r="O4202">
        <v>-0.30822822451591492</v>
      </c>
      <c r="P4202">
        <v>-0.24664804339408875</v>
      </c>
      <c r="Q4202">
        <v>-0.18506787717342377</v>
      </c>
      <c r="R4202">
        <v>-9.6150048077106476E-2</v>
      </c>
      <c r="S4202" t="s">
        <v>39</v>
      </c>
      <c r="Z4202" s="3"/>
    </row>
    <row r="4203" spans="1:26" hidden="1" x14ac:dyDescent="0.25">
      <c r="A4203" s="10" t="str">
        <f t="shared" si="65"/>
        <v>2016Other1-in-10July PeakCAISO19</v>
      </c>
      <c r="B4203" s="10" t="s">
        <v>57</v>
      </c>
      <c r="C4203" s="10" t="s">
        <v>13</v>
      </c>
      <c r="D4203" s="10" t="s">
        <v>3</v>
      </c>
      <c r="E4203" s="10" t="s">
        <v>1</v>
      </c>
      <c r="F4203">
        <v>19</v>
      </c>
      <c r="G4203">
        <v>3.191537618637085</v>
      </c>
      <c r="H4203">
        <v>3.445277214050293</v>
      </c>
      <c r="I4203">
        <v>103.33667755126953</v>
      </c>
      <c r="J4203">
        <v>0.11742977052927017</v>
      </c>
      <c r="K4203">
        <v>34811</v>
      </c>
      <c r="L4203">
        <v>33134.789366999998</v>
      </c>
      <c r="M4203">
        <v>-0.25373968482017517</v>
      </c>
      <c r="N4203">
        <v>-0.40423768758773804</v>
      </c>
      <c r="O4203">
        <v>-0.31531986594200134</v>
      </c>
      <c r="P4203">
        <v>-0.25373968482017517</v>
      </c>
      <c r="Q4203">
        <v>-0.19215951859951019</v>
      </c>
      <c r="R4203">
        <v>-0.1032416895031929</v>
      </c>
      <c r="S4203" t="s">
        <v>39</v>
      </c>
      <c r="Z4203" s="3"/>
    </row>
    <row r="4204" spans="1:26" hidden="1" x14ac:dyDescent="0.25">
      <c r="A4204" s="10" t="str">
        <f t="shared" si="65"/>
        <v>2016Other1-in-10July PeakPGE19</v>
      </c>
      <c r="B4204" s="10" t="s">
        <v>57</v>
      </c>
      <c r="C4204" s="10" t="s">
        <v>13</v>
      </c>
      <c r="D4204" s="10" t="s">
        <v>3</v>
      </c>
      <c r="E4204" s="10" t="s">
        <v>1</v>
      </c>
      <c r="F4204">
        <v>19</v>
      </c>
      <c r="G4204">
        <v>3.3764464855194092</v>
      </c>
      <c r="H4204">
        <v>3.6414794921875</v>
      </c>
      <c r="I4204">
        <v>103.69518280029297</v>
      </c>
      <c r="J4204">
        <v>0.11742977052927017</v>
      </c>
      <c r="K4204">
        <v>34811</v>
      </c>
      <c r="L4204">
        <v>33134.789366999998</v>
      </c>
      <c r="M4204">
        <v>-0.26503288745880127</v>
      </c>
      <c r="N4204">
        <v>-0.41553089022636414</v>
      </c>
      <c r="O4204">
        <v>-0.32661306858062744</v>
      </c>
      <c r="P4204">
        <v>-0.26503288745880127</v>
      </c>
      <c r="Q4204">
        <v>-0.20345272123813629</v>
      </c>
      <c r="R4204">
        <v>-0.114534892141819</v>
      </c>
      <c r="S4204" t="s">
        <v>38</v>
      </c>
      <c r="Z4204" s="3"/>
    </row>
    <row r="4205" spans="1:26" hidden="1" x14ac:dyDescent="0.25">
      <c r="A4205" s="10" t="str">
        <f t="shared" si="65"/>
        <v>2016Other1-in-2July PeakPGE19</v>
      </c>
      <c r="B4205" s="10" t="s">
        <v>57</v>
      </c>
      <c r="C4205" s="10" t="s">
        <v>13</v>
      </c>
      <c r="D4205" s="10" t="s">
        <v>3</v>
      </c>
      <c r="E4205" s="10" t="s">
        <v>9</v>
      </c>
      <c r="F4205">
        <v>19</v>
      </c>
      <c r="G4205">
        <v>2.9607028961181641</v>
      </c>
      <c r="H4205">
        <v>3.2010948657989502</v>
      </c>
      <c r="I4205">
        <v>102.56642150878906</v>
      </c>
      <c r="J4205">
        <v>0.11742977052927017</v>
      </c>
      <c r="K4205">
        <v>34811</v>
      </c>
      <c r="L4205">
        <v>33134.789366999998</v>
      </c>
      <c r="M4205">
        <v>-0.24039192497730255</v>
      </c>
      <c r="N4205">
        <v>-0.39088991284370422</v>
      </c>
      <c r="O4205">
        <v>-0.30197209119796753</v>
      </c>
      <c r="P4205">
        <v>-0.24039192497730255</v>
      </c>
      <c r="Q4205">
        <v>-0.17881175875663757</v>
      </c>
      <c r="R4205">
        <v>-8.9893929660320282E-2</v>
      </c>
      <c r="S4205" t="s">
        <v>38</v>
      </c>
      <c r="Z4205" s="3"/>
    </row>
    <row r="4206" spans="1:26" hidden="1" x14ac:dyDescent="0.25">
      <c r="A4206" s="10" t="str">
        <f t="shared" si="65"/>
        <v>2016Other1-in-10July PeakCAISO20</v>
      </c>
      <c r="B4206" s="10" t="s">
        <v>57</v>
      </c>
      <c r="C4206" s="10" t="s">
        <v>13</v>
      </c>
      <c r="D4206" s="10" t="s">
        <v>3</v>
      </c>
      <c r="E4206" s="10" t="s">
        <v>1</v>
      </c>
      <c r="F4206">
        <v>20</v>
      </c>
      <c r="G4206">
        <v>2.9900021553039551</v>
      </c>
      <c r="H4206">
        <v>3.3586363792419434</v>
      </c>
      <c r="I4206">
        <v>100.30450439453125</v>
      </c>
      <c r="J4206">
        <v>7.6294809579849243E-2</v>
      </c>
      <c r="K4206">
        <v>34811</v>
      </c>
      <c r="L4206">
        <v>33134.789366999998</v>
      </c>
      <c r="M4206">
        <v>-0.36863422393798828</v>
      </c>
      <c r="N4206">
        <v>-0.46641364693641663</v>
      </c>
      <c r="O4206">
        <v>-0.4086432158946991</v>
      </c>
      <c r="P4206">
        <v>-0.36863422393798828</v>
      </c>
      <c r="Q4206">
        <v>-0.32862523198127747</v>
      </c>
      <c r="R4206">
        <v>-0.27085480093955994</v>
      </c>
      <c r="S4206" t="s">
        <v>39</v>
      </c>
      <c r="Z4206" s="3"/>
    </row>
    <row r="4207" spans="1:26" hidden="1" x14ac:dyDescent="0.25">
      <c r="A4207" s="10" t="str">
        <f t="shared" si="65"/>
        <v>2016Other1-in-2July PeakCAISO20</v>
      </c>
      <c r="B4207" s="10" t="s">
        <v>57</v>
      </c>
      <c r="C4207" s="10" t="s">
        <v>13</v>
      </c>
      <c r="D4207" s="10" t="s">
        <v>3</v>
      </c>
      <c r="E4207" s="10" t="s">
        <v>9</v>
      </c>
      <c r="F4207">
        <v>20</v>
      </c>
      <c r="G4207">
        <v>2.6723892688751221</v>
      </c>
      <c r="H4207">
        <v>2.9935493469238281</v>
      </c>
      <c r="I4207">
        <v>92.669868469238281</v>
      </c>
      <c r="J4207">
        <v>7.6294809579849243E-2</v>
      </c>
      <c r="K4207">
        <v>34811</v>
      </c>
      <c r="L4207">
        <v>33134.789366999998</v>
      </c>
      <c r="M4207">
        <v>-0.32116016745567322</v>
      </c>
      <c r="N4207">
        <v>-0.41893959045410156</v>
      </c>
      <c r="O4207">
        <v>-0.36116915941238403</v>
      </c>
      <c r="P4207">
        <v>-0.32116016745567322</v>
      </c>
      <c r="Q4207">
        <v>-0.2811511754989624</v>
      </c>
      <c r="R4207">
        <v>-0.22338074445724487</v>
      </c>
      <c r="S4207" t="s">
        <v>39</v>
      </c>
      <c r="Z4207" s="3"/>
    </row>
    <row r="4208" spans="1:26" hidden="1" x14ac:dyDescent="0.25">
      <c r="A4208" s="10" t="str">
        <f t="shared" si="65"/>
        <v>2016Other1-in-10July PeakPGE20</v>
      </c>
      <c r="B4208" s="10" t="s">
        <v>57</v>
      </c>
      <c r="C4208" s="10" t="s">
        <v>13</v>
      </c>
      <c r="D4208" s="10" t="s">
        <v>3</v>
      </c>
      <c r="E4208" s="10" t="s">
        <v>1</v>
      </c>
      <c r="F4208">
        <v>20</v>
      </c>
      <c r="G4208">
        <v>3.1632344722747803</v>
      </c>
      <c r="H4208">
        <v>3.5569174289703369</v>
      </c>
      <c r="I4208">
        <v>100.50006866455078</v>
      </c>
      <c r="J4208">
        <v>7.6294809579849243E-2</v>
      </c>
      <c r="K4208">
        <v>34811</v>
      </c>
      <c r="L4208">
        <v>33134.789366999998</v>
      </c>
      <c r="M4208">
        <v>-0.39368301630020142</v>
      </c>
      <c r="N4208">
        <v>-0.49146243929862976</v>
      </c>
      <c r="O4208">
        <v>-0.43369200825691223</v>
      </c>
      <c r="P4208">
        <v>-0.39368301630020142</v>
      </c>
      <c r="Q4208">
        <v>-0.3536740243434906</v>
      </c>
      <c r="R4208">
        <v>-0.29590359330177307</v>
      </c>
      <c r="S4208" t="s">
        <v>38</v>
      </c>
      <c r="Z4208" s="3"/>
    </row>
    <row r="4209" spans="1:26" hidden="1" x14ac:dyDescent="0.25">
      <c r="A4209" s="10" t="str">
        <f t="shared" si="65"/>
        <v>2016Other1-in-2July PeakPGE20</v>
      </c>
      <c r="B4209" s="10" t="s">
        <v>57</v>
      </c>
      <c r="C4209" s="10" t="s">
        <v>13</v>
      </c>
      <c r="D4209" s="10" t="s">
        <v>3</v>
      </c>
      <c r="E4209" s="10" t="s">
        <v>9</v>
      </c>
      <c r="F4209">
        <v>20</v>
      </c>
      <c r="G4209">
        <v>2.7737438678741455</v>
      </c>
      <c r="H4209">
        <v>3.1113104820251465</v>
      </c>
      <c r="I4209">
        <v>99.559112548828125</v>
      </c>
      <c r="J4209">
        <v>7.6294809579849243E-2</v>
      </c>
      <c r="K4209">
        <v>34811</v>
      </c>
      <c r="L4209">
        <v>33134.789366999998</v>
      </c>
      <c r="M4209">
        <v>-0.33756661415100098</v>
      </c>
      <c r="N4209">
        <v>-0.43534603714942932</v>
      </c>
      <c r="O4209">
        <v>-0.37757560610771179</v>
      </c>
      <c r="P4209">
        <v>-0.33756661415100098</v>
      </c>
      <c r="Q4209">
        <v>-0.29755762219429016</v>
      </c>
      <c r="R4209">
        <v>-0.23978719115257263</v>
      </c>
      <c r="S4209" t="s">
        <v>38</v>
      </c>
      <c r="Z4209" s="3"/>
    </row>
    <row r="4210" spans="1:26" hidden="1" x14ac:dyDescent="0.25">
      <c r="A4210" s="10" t="str">
        <f t="shared" si="65"/>
        <v>2016Other1-in-2July PeakCAISO21</v>
      </c>
      <c r="B4210" s="10" t="s">
        <v>57</v>
      </c>
      <c r="C4210" s="10" t="s">
        <v>13</v>
      </c>
      <c r="D4210" s="10" t="s">
        <v>3</v>
      </c>
      <c r="E4210" s="10" t="s">
        <v>9</v>
      </c>
      <c r="F4210">
        <v>21</v>
      </c>
      <c r="G4210">
        <v>2.4001374244689941</v>
      </c>
      <c r="H4210">
        <v>2.6101219654083252</v>
      </c>
      <c r="I4210">
        <v>87.968360900878906</v>
      </c>
      <c r="J4210">
        <v>7.6630406081676483E-2</v>
      </c>
      <c r="K4210">
        <v>34811</v>
      </c>
      <c r="L4210">
        <v>33134.789366999998</v>
      </c>
      <c r="M4210">
        <v>-0.20998445153236389</v>
      </c>
      <c r="N4210">
        <v>-0.30819398164749146</v>
      </c>
      <c r="O4210">
        <v>-0.25016942620277405</v>
      </c>
      <c r="P4210">
        <v>-0.20998445153236389</v>
      </c>
      <c r="Q4210">
        <v>-0.16979946196079254</v>
      </c>
      <c r="R4210">
        <v>-0.11177492141723633</v>
      </c>
      <c r="S4210" t="s">
        <v>39</v>
      </c>
      <c r="Z4210" s="3"/>
    </row>
    <row r="4211" spans="1:26" hidden="1" x14ac:dyDescent="0.25">
      <c r="A4211" s="10" t="str">
        <f t="shared" si="65"/>
        <v>2016Other1-in-10July PeakCAISO21</v>
      </c>
      <c r="B4211" s="10" t="s">
        <v>57</v>
      </c>
      <c r="C4211" s="10" t="s">
        <v>13</v>
      </c>
      <c r="D4211" s="10" t="s">
        <v>3</v>
      </c>
      <c r="E4211" s="10" t="s">
        <v>1</v>
      </c>
      <c r="F4211">
        <v>21</v>
      </c>
      <c r="G4211">
        <v>2.6853930950164795</v>
      </c>
      <c r="H4211">
        <v>2.9306683540344238</v>
      </c>
      <c r="I4211">
        <v>94.774627685546875</v>
      </c>
      <c r="J4211">
        <v>7.6630406081676483E-2</v>
      </c>
      <c r="K4211">
        <v>34811</v>
      </c>
      <c r="L4211">
        <v>33134.789366999998</v>
      </c>
      <c r="M4211">
        <v>-0.24527513980865479</v>
      </c>
      <c r="N4211">
        <v>-0.34348466992378235</v>
      </c>
      <c r="O4211">
        <v>-0.28546011447906494</v>
      </c>
      <c r="P4211">
        <v>-0.24527513980865479</v>
      </c>
      <c r="Q4211">
        <v>-0.20509015023708344</v>
      </c>
      <c r="R4211">
        <v>-0.14706560969352722</v>
      </c>
      <c r="S4211" t="s">
        <v>39</v>
      </c>
      <c r="Z4211" s="3"/>
    </row>
    <row r="4212" spans="1:26" hidden="1" x14ac:dyDescent="0.25">
      <c r="A4212" s="10" t="str">
        <f t="shared" si="65"/>
        <v>2016Other1-in-10July PeakPGE21</v>
      </c>
      <c r="B4212" s="10" t="s">
        <v>57</v>
      </c>
      <c r="C4212" s="10" t="s">
        <v>13</v>
      </c>
      <c r="D4212" s="10" t="s">
        <v>3</v>
      </c>
      <c r="E4212" s="10" t="s">
        <v>1</v>
      </c>
      <c r="F4212">
        <v>21</v>
      </c>
      <c r="G4212">
        <v>2.8409774303436279</v>
      </c>
      <c r="H4212">
        <v>3.110224723815918</v>
      </c>
      <c r="I4212">
        <v>95.700508117675781</v>
      </c>
      <c r="J4212">
        <v>7.6630406081676483E-2</v>
      </c>
      <c r="K4212">
        <v>34811</v>
      </c>
      <c r="L4212">
        <v>33134.789366999998</v>
      </c>
      <c r="M4212">
        <v>-0.26924717426300049</v>
      </c>
      <c r="N4212">
        <v>-0.36745670437812805</v>
      </c>
      <c r="O4212">
        <v>-0.30943214893341064</v>
      </c>
      <c r="P4212">
        <v>-0.26924717426300049</v>
      </c>
      <c r="Q4212">
        <v>-0.22906218469142914</v>
      </c>
      <c r="R4212">
        <v>-0.17103764414787292</v>
      </c>
      <c r="S4212" t="s">
        <v>38</v>
      </c>
      <c r="Z4212" s="3"/>
    </row>
    <row r="4213" spans="1:26" hidden="1" x14ac:dyDescent="0.25">
      <c r="A4213" s="10" t="str">
        <f t="shared" si="65"/>
        <v>2016Other1-in-2July PeakPGE21</v>
      </c>
      <c r="B4213" s="10" t="s">
        <v>57</v>
      </c>
      <c r="C4213" s="10" t="s">
        <v>13</v>
      </c>
      <c r="D4213" s="10" t="s">
        <v>3</v>
      </c>
      <c r="E4213" s="10" t="s">
        <v>9</v>
      </c>
      <c r="F4213">
        <v>21</v>
      </c>
      <c r="G4213">
        <v>2.491166353225708</v>
      </c>
      <c r="H4213">
        <v>2.7056665420532227</v>
      </c>
      <c r="I4213">
        <v>93.969535827636719</v>
      </c>
      <c r="J4213">
        <v>7.6630406081676483E-2</v>
      </c>
      <c r="K4213">
        <v>34811</v>
      </c>
      <c r="L4213">
        <v>33134.789366999998</v>
      </c>
      <c r="M4213">
        <v>-0.2145003080368042</v>
      </c>
      <c r="N4213">
        <v>-0.31270983815193176</v>
      </c>
      <c r="O4213">
        <v>-0.25468528270721436</v>
      </c>
      <c r="P4213">
        <v>-0.2145003080368042</v>
      </c>
      <c r="Q4213">
        <v>-0.17431531846523285</v>
      </c>
      <c r="R4213">
        <v>-0.11629077792167664</v>
      </c>
      <c r="S4213" t="s">
        <v>38</v>
      </c>
      <c r="Z4213" s="3"/>
    </row>
    <row r="4214" spans="1:26" hidden="1" x14ac:dyDescent="0.25">
      <c r="A4214" s="10" t="str">
        <f t="shared" si="65"/>
        <v>2016Other1-in-2July PeakCAISO22</v>
      </c>
      <c r="B4214" s="10" t="s">
        <v>57</v>
      </c>
      <c r="C4214" s="10" t="s">
        <v>13</v>
      </c>
      <c r="D4214" s="10" t="s">
        <v>3</v>
      </c>
      <c r="E4214" s="10" t="s">
        <v>9</v>
      </c>
      <c r="F4214">
        <v>22</v>
      </c>
      <c r="G4214">
        <v>2.0654807090759277</v>
      </c>
      <c r="H4214">
        <v>2.2067794799804687</v>
      </c>
      <c r="I4214">
        <v>83.842361450195313</v>
      </c>
      <c r="J4214">
        <v>6.3674606382846832E-2</v>
      </c>
      <c r="K4214">
        <v>34811</v>
      </c>
      <c r="L4214">
        <v>33134.789366999998</v>
      </c>
      <c r="M4214">
        <v>-0.14129889011383057</v>
      </c>
      <c r="N4214">
        <v>-0.2229042649269104</v>
      </c>
      <c r="O4214">
        <v>-0.17468985915184021</v>
      </c>
      <c r="P4214">
        <v>-0.14129889011383057</v>
      </c>
      <c r="Q4214">
        <v>-0.10790792852640152</v>
      </c>
      <c r="R4214">
        <v>-5.9693515300750732E-2</v>
      </c>
      <c r="S4214" t="s">
        <v>39</v>
      </c>
      <c r="Z4214" s="3"/>
    </row>
    <row r="4215" spans="1:26" hidden="1" x14ac:dyDescent="0.25">
      <c r="A4215" s="10" t="str">
        <f t="shared" si="65"/>
        <v>2016Other1-in-10July PeakCAISO22</v>
      </c>
      <c r="B4215" s="10" t="s">
        <v>57</v>
      </c>
      <c r="C4215" s="10" t="s">
        <v>13</v>
      </c>
      <c r="D4215" s="10" t="s">
        <v>3</v>
      </c>
      <c r="E4215" s="10" t="s">
        <v>1</v>
      </c>
      <c r="F4215">
        <v>22</v>
      </c>
      <c r="G4215">
        <v>2.310962438583374</v>
      </c>
      <c r="H4215">
        <v>2.4834444522857666</v>
      </c>
      <c r="I4215">
        <v>90.126327514648437</v>
      </c>
      <c r="J4215">
        <v>6.3674606382846832E-2</v>
      </c>
      <c r="K4215">
        <v>34811</v>
      </c>
      <c r="L4215">
        <v>33134.789366999998</v>
      </c>
      <c r="M4215">
        <v>-0.17248198390007019</v>
      </c>
      <c r="N4215">
        <v>-0.25408735871315002</v>
      </c>
      <c r="O4215">
        <v>-0.20587295293807983</v>
      </c>
      <c r="P4215">
        <v>-0.17248198390007019</v>
      </c>
      <c r="Q4215">
        <v>-0.13909101486206055</v>
      </c>
      <c r="R4215">
        <v>-9.0876609086990356E-2</v>
      </c>
      <c r="S4215" t="s">
        <v>39</v>
      </c>
      <c r="Z4215" s="3"/>
    </row>
    <row r="4216" spans="1:26" hidden="1" x14ac:dyDescent="0.25">
      <c r="A4216" s="10" t="str">
        <f t="shared" si="65"/>
        <v>2016Other1-in-2July PeakPGE22</v>
      </c>
      <c r="B4216" s="10" t="s">
        <v>57</v>
      </c>
      <c r="C4216" s="10" t="s">
        <v>13</v>
      </c>
      <c r="D4216" s="10" t="s">
        <v>3</v>
      </c>
      <c r="E4216" s="10" t="s">
        <v>9</v>
      </c>
      <c r="F4216">
        <v>22</v>
      </c>
      <c r="G4216">
        <v>2.1438171863555908</v>
      </c>
      <c r="H4216">
        <v>2.2872076034545898</v>
      </c>
      <c r="I4216">
        <v>89.043563842773438</v>
      </c>
      <c r="J4216">
        <v>6.3674606382846832E-2</v>
      </c>
      <c r="K4216">
        <v>34811</v>
      </c>
      <c r="L4216">
        <v>33134.789366999998</v>
      </c>
      <c r="M4216">
        <v>-0.14339049160480499</v>
      </c>
      <c r="N4216">
        <v>-0.22499586641788483</v>
      </c>
      <c r="O4216">
        <v>-0.17678146064281464</v>
      </c>
      <c r="P4216">
        <v>-0.14339049160480499</v>
      </c>
      <c r="Q4216">
        <v>-0.10999953001737595</v>
      </c>
      <c r="R4216">
        <v>-6.1785116791725159E-2</v>
      </c>
      <c r="S4216" t="s">
        <v>38</v>
      </c>
      <c r="Z4216" s="3"/>
    </row>
    <row r="4217" spans="1:26" hidden="1" x14ac:dyDescent="0.25">
      <c r="A4217" s="10" t="str">
        <f t="shared" si="65"/>
        <v>2016Other1-in-10July PeakPGE22</v>
      </c>
      <c r="B4217" s="10" t="s">
        <v>57</v>
      </c>
      <c r="C4217" s="10" t="s">
        <v>13</v>
      </c>
      <c r="D4217" s="10" t="s">
        <v>3</v>
      </c>
      <c r="E4217" s="10" t="s">
        <v>1</v>
      </c>
      <c r="F4217">
        <v>22</v>
      </c>
      <c r="G4217">
        <v>2.4448533058166504</v>
      </c>
      <c r="H4217">
        <v>2.6385626792907715</v>
      </c>
      <c r="I4217">
        <v>91.61907958984375</v>
      </c>
      <c r="J4217">
        <v>6.3674606382846832E-2</v>
      </c>
      <c r="K4217">
        <v>34811</v>
      </c>
      <c r="L4217">
        <v>33134.789366999998</v>
      </c>
      <c r="M4217">
        <v>-0.19370947778224945</v>
      </c>
      <c r="N4217">
        <v>-0.27531486749649048</v>
      </c>
      <c r="O4217">
        <v>-0.22710044682025909</v>
      </c>
      <c r="P4217">
        <v>-0.19370947778224945</v>
      </c>
      <c r="Q4217">
        <v>-0.16031850874423981</v>
      </c>
      <c r="R4217">
        <v>-0.11210410296916962</v>
      </c>
      <c r="S4217" t="s">
        <v>38</v>
      </c>
      <c r="Z4217" s="3"/>
    </row>
    <row r="4218" spans="1:26" hidden="1" x14ac:dyDescent="0.25">
      <c r="A4218" s="10" t="str">
        <f t="shared" si="65"/>
        <v>2016Other1-in-10July PeakCAISO23</v>
      </c>
      <c r="B4218" s="10" t="s">
        <v>57</v>
      </c>
      <c r="C4218" s="10" t="s">
        <v>13</v>
      </c>
      <c r="D4218" s="10" t="s">
        <v>3</v>
      </c>
      <c r="E4218" s="10" t="s">
        <v>1</v>
      </c>
      <c r="F4218">
        <v>23</v>
      </c>
      <c r="G4218">
        <v>1.8311033248901367</v>
      </c>
      <c r="H4218">
        <v>1.9495761394500732</v>
      </c>
      <c r="I4218">
        <v>86.724472045898438</v>
      </c>
      <c r="J4218">
        <v>5.8387260884046555E-2</v>
      </c>
      <c r="K4218">
        <v>34811</v>
      </c>
      <c r="L4218">
        <v>33134.789366999998</v>
      </c>
      <c r="M4218">
        <v>-0.11847275495529175</v>
      </c>
      <c r="N4218">
        <v>-0.19330187141895294</v>
      </c>
      <c r="O4218">
        <v>-0.14909103512763977</v>
      </c>
      <c r="P4218">
        <v>-0.11847275495529175</v>
      </c>
      <c r="Q4218">
        <v>-8.7854474782943726E-2</v>
      </c>
      <c r="R4218">
        <v>-4.3643642216920853E-2</v>
      </c>
      <c r="S4218" t="s">
        <v>39</v>
      </c>
      <c r="Z4218" s="3"/>
    </row>
    <row r="4219" spans="1:26" hidden="1" x14ac:dyDescent="0.25">
      <c r="A4219" s="10" t="str">
        <f t="shared" si="65"/>
        <v>2016Other1-in-2July PeakCAISO23</v>
      </c>
      <c r="B4219" s="10" t="s">
        <v>57</v>
      </c>
      <c r="C4219" s="10" t="s">
        <v>13</v>
      </c>
      <c r="D4219" s="10" t="s">
        <v>3</v>
      </c>
      <c r="E4219" s="10" t="s">
        <v>9</v>
      </c>
      <c r="F4219">
        <v>23</v>
      </c>
      <c r="G4219">
        <v>1.6365945339202881</v>
      </c>
      <c r="H4219">
        <v>1.7325124740600586</v>
      </c>
      <c r="I4219">
        <v>80.923492431640625</v>
      </c>
      <c r="J4219">
        <v>5.8387260884046555E-2</v>
      </c>
      <c r="K4219">
        <v>34811</v>
      </c>
      <c r="L4219">
        <v>33134.789366999998</v>
      </c>
      <c r="M4219">
        <v>-9.5917977392673492E-2</v>
      </c>
      <c r="N4219">
        <v>-0.17074708640575409</v>
      </c>
      <c r="O4219">
        <v>-0.12653625011444092</v>
      </c>
      <c r="P4219">
        <v>-9.5917977392673492E-2</v>
      </c>
      <c r="Q4219">
        <v>-6.529969722032547E-2</v>
      </c>
      <c r="R4219">
        <v>-2.1088864654302597E-2</v>
      </c>
      <c r="S4219" t="s">
        <v>39</v>
      </c>
      <c r="Z4219" s="3"/>
    </row>
    <row r="4220" spans="1:26" hidden="1" x14ac:dyDescent="0.25">
      <c r="A4220" s="10" t="str">
        <f t="shared" si="65"/>
        <v>2016Other1-in-10July PeakPGE23</v>
      </c>
      <c r="B4220" s="10" t="s">
        <v>57</v>
      </c>
      <c r="C4220" s="10" t="s">
        <v>13</v>
      </c>
      <c r="D4220" s="10" t="s">
        <v>3</v>
      </c>
      <c r="E4220" s="10" t="s">
        <v>1</v>
      </c>
      <c r="F4220">
        <v>23</v>
      </c>
      <c r="G4220">
        <v>1.937192440032959</v>
      </c>
      <c r="H4220">
        <v>2.0690441131591797</v>
      </c>
      <c r="I4220">
        <v>87.984382629394531</v>
      </c>
      <c r="J4220">
        <v>5.8387260884046555E-2</v>
      </c>
      <c r="K4220">
        <v>34811</v>
      </c>
      <c r="L4220">
        <v>33134.789366999998</v>
      </c>
      <c r="M4220">
        <v>-0.13185176253318787</v>
      </c>
      <c r="N4220">
        <v>-0.20668087899684906</v>
      </c>
      <c r="O4220">
        <v>-0.16247004270553589</v>
      </c>
      <c r="P4220">
        <v>-0.13185176253318787</v>
      </c>
      <c r="Q4220">
        <v>-0.10123348236083984</v>
      </c>
      <c r="R4220">
        <v>-5.7022649794816971E-2</v>
      </c>
      <c r="S4220" t="s">
        <v>38</v>
      </c>
      <c r="Z4220" s="3"/>
    </row>
    <row r="4221" spans="1:26" hidden="1" x14ac:dyDescent="0.25">
      <c r="A4221" s="10" t="str">
        <f t="shared" si="65"/>
        <v>2016Other1-in-2July PeakPGE23</v>
      </c>
      <c r="B4221" s="10" t="s">
        <v>57</v>
      </c>
      <c r="C4221" s="10" t="s">
        <v>13</v>
      </c>
      <c r="D4221" s="10" t="s">
        <v>3</v>
      </c>
      <c r="E4221" s="10" t="s">
        <v>9</v>
      </c>
      <c r="F4221">
        <v>23</v>
      </c>
      <c r="G4221">
        <v>1.6986649036407471</v>
      </c>
      <c r="H4221">
        <v>1.8009206056594849</v>
      </c>
      <c r="I4221">
        <v>84.779373168945313</v>
      </c>
      <c r="J4221">
        <v>5.8387260884046555E-2</v>
      </c>
      <c r="K4221">
        <v>34811</v>
      </c>
      <c r="L4221">
        <v>33134.789366999998</v>
      </c>
      <c r="M4221">
        <v>-0.1022556945681572</v>
      </c>
      <c r="N4221">
        <v>-0.17708480358123779</v>
      </c>
      <c r="O4221">
        <v>-0.13287396728992462</v>
      </c>
      <c r="P4221">
        <v>-0.1022556945681572</v>
      </c>
      <c r="Q4221">
        <v>-7.1637414395809174E-2</v>
      </c>
      <c r="R4221">
        <v>-2.7426581829786301E-2</v>
      </c>
      <c r="S4221" t="s">
        <v>38</v>
      </c>
      <c r="Z4221" s="3"/>
    </row>
    <row r="4222" spans="1:26" hidden="1" x14ac:dyDescent="0.25">
      <c r="A4222" s="10" t="str">
        <f t="shared" si="65"/>
        <v>2016Other1-in-10July PeakCAISO24</v>
      </c>
      <c r="B4222" s="10" t="s">
        <v>57</v>
      </c>
      <c r="C4222" s="10" t="s">
        <v>13</v>
      </c>
      <c r="D4222" s="10" t="s">
        <v>3</v>
      </c>
      <c r="E4222" s="10" t="s">
        <v>1</v>
      </c>
      <c r="F4222">
        <v>24</v>
      </c>
      <c r="G4222">
        <v>1.416724681854248</v>
      </c>
      <c r="H4222">
        <v>1.5075036287307739</v>
      </c>
      <c r="I4222">
        <v>84.230224609375</v>
      </c>
      <c r="J4222">
        <v>4.4309847056865692E-2</v>
      </c>
      <c r="K4222">
        <v>34811</v>
      </c>
      <c r="L4222">
        <v>33134.789366999998</v>
      </c>
      <c r="M4222">
        <v>-9.077896922826767E-2</v>
      </c>
      <c r="N4222">
        <v>-0.14756646752357483</v>
      </c>
      <c r="O4222">
        <v>-0.11401505023241043</v>
      </c>
      <c r="P4222">
        <v>-9.077896922826767E-2</v>
      </c>
      <c r="Q4222">
        <v>-6.7542888224124908E-2</v>
      </c>
      <c r="R4222">
        <v>-3.399147093296051E-2</v>
      </c>
      <c r="S4222" t="s">
        <v>39</v>
      </c>
      <c r="Z4222" s="3"/>
    </row>
    <row r="4223" spans="1:26" hidden="1" x14ac:dyDescent="0.25">
      <c r="A4223" s="10" t="str">
        <f t="shared" si="65"/>
        <v>2016Other1-in-2July PeakCAISO24</v>
      </c>
      <c r="B4223" s="10" t="s">
        <v>57</v>
      </c>
      <c r="C4223" s="10" t="s">
        <v>13</v>
      </c>
      <c r="D4223" s="10" t="s">
        <v>3</v>
      </c>
      <c r="E4223" s="10" t="s">
        <v>9</v>
      </c>
      <c r="F4223">
        <v>24</v>
      </c>
      <c r="G4223">
        <v>1.2662332057952881</v>
      </c>
      <c r="H4223">
        <v>1.3384720087051392</v>
      </c>
      <c r="I4223">
        <v>78.837745666503906</v>
      </c>
      <c r="J4223">
        <v>4.4309847056865692E-2</v>
      </c>
      <c r="K4223">
        <v>34811</v>
      </c>
      <c r="L4223">
        <v>33134.789366999998</v>
      </c>
      <c r="M4223">
        <v>-7.2238773107528687E-2</v>
      </c>
      <c r="N4223">
        <v>-0.12902627885341644</v>
      </c>
      <c r="O4223">
        <v>-9.5474854111671448E-2</v>
      </c>
      <c r="P4223">
        <v>-7.2238773107528687E-2</v>
      </c>
      <c r="Q4223">
        <v>-4.9002688378095627E-2</v>
      </c>
      <c r="R4223">
        <v>-1.5451272949576378E-2</v>
      </c>
      <c r="S4223" t="s">
        <v>39</v>
      </c>
      <c r="Z4223" s="3"/>
    </row>
    <row r="4224" spans="1:26" hidden="1" x14ac:dyDescent="0.25">
      <c r="A4224" s="10" t="str">
        <f t="shared" si="65"/>
        <v>2016Other1-in-10July PeakPGE24</v>
      </c>
      <c r="B4224" s="10" t="s">
        <v>57</v>
      </c>
      <c r="C4224" s="10" t="s">
        <v>13</v>
      </c>
      <c r="D4224" s="10" t="s">
        <v>3</v>
      </c>
      <c r="E4224" s="10" t="s">
        <v>1</v>
      </c>
      <c r="F4224">
        <v>24</v>
      </c>
      <c r="G4224">
        <v>1.4988058805465698</v>
      </c>
      <c r="H4224">
        <v>1.5986624956130981</v>
      </c>
      <c r="I4224">
        <v>85.549179077148438</v>
      </c>
      <c r="J4224">
        <v>4.4309847056865692E-2</v>
      </c>
      <c r="K4224">
        <v>34811</v>
      </c>
      <c r="L4224">
        <v>33134.789366999998</v>
      </c>
      <c r="M4224">
        <v>-9.985661506652832E-2</v>
      </c>
      <c r="N4224">
        <v>-0.15664412081241608</v>
      </c>
      <c r="O4224">
        <v>-0.12309269607067108</v>
      </c>
      <c r="P4224">
        <v>-9.985661506652832E-2</v>
      </c>
      <c r="Q4224">
        <v>-7.6620534062385559E-2</v>
      </c>
      <c r="R4224">
        <v>-4.3069116771221161E-2</v>
      </c>
      <c r="S4224" t="s">
        <v>38</v>
      </c>
      <c r="Z4224" s="3"/>
    </row>
    <row r="4225" spans="1:26" hidden="1" x14ac:dyDescent="0.25">
      <c r="A4225" s="10" t="str">
        <f t="shared" si="65"/>
        <v>2016Other1-in-2July PeakPGE24</v>
      </c>
      <c r="B4225" s="10" t="s">
        <v>57</v>
      </c>
      <c r="C4225" s="10" t="s">
        <v>13</v>
      </c>
      <c r="D4225" s="10" t="s">
        <v>3</v>
      </c>
      <c r="E4225" s="10" t="s">
        <v>9</v>
      </c>
      <c r="F4225">
        <v>24</v>
      </c>
      <c r="G4225">
        <v>1.3142571449279785</v>
      </c>
      <c r="H4225">
        <v>1.3935816287994385</v>
      </c>
      <c r="I4225">
        <v>81.755287170410156</v>
      </c>
      <c r="J4225">
        <v>4.4309847056865692E-2</v>
      </c>
      <c r="K4225">
        <v>34811</v>
      </c>
      <c r="L4225">
        <v>33134.789366999998</v>
      </c>
      <c r="M4225">
        <v>-7.9324454069137573E-2</v>
      </c>
      <c r="N4225">
        <v>-0.13611195981502533</v>
      </c>
      <c r="O4225">
        <v>-0.10256053507328033</v>
      </c>
      <c r="P4225">
        <v>-7.9324454069137573E-2</v>
      </c>
      <c r="Q4225">
        <v>-5.6088369339704514E-2</v>
      </c>
      <c r="R4225">
        <v>-2.2536953911185265E-2</v>
      </c>
      <c r="S4225" t="s">
        <v>38</v>
      </c>
      <c r="Z4225" s="3"/>
    </row>
    <row r="4226" spans="1:26" hidden="1" x14ac:dyDescent="0.25">
      <c r="A4226" s="10" t="str">
        <f t="shared" ref="A4226:A4289" si="66">CONCATENATE(B4226,C4226,E4226,D4226,S4226,F4226)</f>
        <v>2016Other1-in-2June PeakCAISO1</v>
      </c>
      <c r="B4226" s="10" t="s">
        <v>57</v>
      </c>
      <c r="C4226" s="10" t="s">
        <v>13</v>
      </c>
      <c r="D4226" s="10" t="s">
        <v>4</v>
      </c>
      <c r="E4226" s="10" t="s">
        <v>9</v>
      </c>
      <c r="F4226">
        <v>1</v>
      </c>
      <c r="G4226">
        <v>0.92914730310440063</v>
      </c>
      <c r="H4226">
        <v>0.92914730310440063</v>
      </c>
      <c r="I4226">
        <v>76.794746398925781</v>
      </c>
      <c r="J4226">
        <v>0</v>
      </c>
      <c r="K4226">
        <v>34811</v>
      </c>
      <c r="L4226">
        <v>33203.168440000001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 t="s">
        <v>39</v>
      </c>
      <c r="Z4226" s="3"/>
    </row>
    <row r="4227" spans="1:26" hidden="1" x14ac:dyDescent="0.25">
      <c r="A4227" s="10" t="str">
        <f t="shared" si="66"/>
        <v>2016Other1-in-10June PeakCAISO1</v>
      </c>
      <c r="B4227" s="10" t="s">
        <v>57</v>
      </c>
      <c r="C4227" s="10" t="s">
        <v>13</v>
      </c>
      <c r="D4227" s="10" t="s">
        <v>4</v>
      </c>
      <c r="E4227" s="10" t="s">
        <v>1</v>
      </c>
      <c r="F4227">
        <v>1</v>
      </c>
      <c r="G4227">
        <v>0.90266960859298706</v>
      </c>
      <c r="H4227">
        <v>0.90266960859298706</v>
      </c>
      <c r="I4227">
        <v>75.242607116699219</v>
      </c>
      <c r="J4227">
        <v>0</v>
      </c>
      <c r="K4227">
        <v>34811</v>
      </c>
      <c r="L4227">
        <v>33203.168440000001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 t="s">
        <v>39</v>
      </c>
      <c r="Z4227" s="3"/>
    </row>
    <row r="4228" spans="1:26" hidden="1" x14ac:dyDescent="0.25">
      <c r="A4228" s="10" t="str">
        <f t="shared" si="66"/>
        <v>2016Other1-in-2June PeakPGE1</v>
      </c>
      <c r="B4228" s="10" t="s">
        <v>57</v>
      </c>
      <c r="C4228" s="10" t="s">
        <v>13</v>
      </c>
      <c r="D4228" s="10" t="s">
        <v>4</v>
      </c>
      <c r="E4228" s="10" t="s">
        <v>9</v>
      </c>
      <c r="F4228">
        <v>1</v>
      </c>
      <c r="G4228">
        <v>0.98278981447219849</v>
      </c>
      <c r="H4228">
        <v>0.98278981447219849</v>
      </c>
      <c r="I4228">
        <v>78.782936096191406</v>
      </c>
      <c r="J4228">
        <v>0</v>
      </c>
      <c r="K4228">
        <v>34811</v>
      </c>
      <c r="L4228">
        <v>33203.168440000001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 t="s">
        <v>38</v>
      </c>
      <c r="Z4228" s="3"/>
    </row>
    <row r="4229" spans="1:26" hidden="1" x14ac:dyDescent="0.25">
      <c r="A4229" s="10" t="str">
        <f t="shared" si="66"/>
        <v>2016Other1-in-10June PeakPGE1</v>
      </c>
      <c r="B4229" s="10" t="s">
        <v>57</v>
      </c>
      <c r="C4229" s="10" t="s">
        <v>13</v>
      </c>
      <c r="D4229" s="10" t="s">
        <v>4</v>
      </c>
      <c r="E4229" s="10" t="s">
        <v>1</v>
      </c>
      <c r="F4229">
        <v>1</v>
      </c>
      <c r="G4229">
        <v>0.98023319244384766</v>
      </c>
      <c r="H4229">
        <v>0.98023319244384766</v>
      </c>
      <c r="I4229">
        <v>77.671653747558594</v>
      </c>
      <c r="J4229">
        <v>0</v>
      </c>
      <c r="K4229">
        <v>34811</v>
      </c>
      <c r="L4229">
        <v>33203.168440000001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 t="s">
        <v>38</v>
      </c>
      <c r="Z4229" s="3"/>
    </row>
    <row r="4230" spans="1:26" hidden="1" x14ac:dyDescent="0.25">
      <c r="A4230" s="10" t="str">
        <f t="shared" si="66"/>
        <v>2016Other1-in-2June PeakCAISO2</v>
      </c>
      <c r="B4230" s="10" t="s">
        <v>57</v>
      </c>
      <c r="C4230" s="10" t="s">
        <v>13</v>
      </c>
      <c r="D4230" s="10" t="s">
        <v>4</v>
      </c>
      <c r="E4230" s="10" t="s">
        <v>9</v>
      </c>
      <c r="F4230">
        <v>2</v>
      </c>
      <c r="G4230">
        <v>0.79610878229141235</v>
      </c>
      <c r="H4230">
        <v>0.79610878229141235</v>
      </c>
      <c r="I4230">
        <v>74.120010375976563</v>
      </c>
      <c r="J4230">
        <v>0</v>
      </c>
      <c r="K4230">
        <v>34811</v>
      </c>
      <c r="L4230">
        <v>33203.168440000001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 t="s">
        <v>39</v>
      </c>
      <c r="Z4230" s="3"/>
    </row>
    <row r="4231" spans="1:26" hidden="1" x14ac:dyDescent="0.25">
      <c r="A4231" s="10" t="str">
        <f t="shared" si="66"/>
        <v>2016Other1-in-10June PeakCAISO2</v>
      </c>
      <c r="B4231" s="10" t="s">
        <v>57</v>
      </c>
      <c r="C4231" s="10" t="s">
        <v>13</v>
      </c>
      <c r="D4231" s="10" t="s">
        <v>4</v>
      </c>
      <c r="E4231" s="10" t="s">
        <v>1</v>
      </c>
      <c r="F4231">
        <v>2</v>
      </c>
      <c r="G4231">
        <v>0.7734222412109375</v>
      </c>
      <c r="H4231">
        <v>0.7734222412109375</v>
      </c>
      <c r="I4231">
        <v>73.691688537597656</v>
      </c>
      <c r="J4231">
        <v>0</v>
      </c>
      <c r="K4231">
        <v>34811</v>
      </c>
      <c r="L4231">
        <v>33203.168440000001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 t="s">
        <v>39</v>
      </c>
      <c r="Z4231" s="3"/>
    </row>
    <row r="4232" spans="1:26" hidden="1" x14ac:dyDescent="0.25">
      <c r="A4232" s="10" t="str">
        <f t="shared" si="66"/>
        <v>2016Other1-in-10June PeakPGE2</v>
      </c>
      <c r="B4232" s="10" t="s">
        <v>57</v>
      </c>
      <c r="C4232" s="10" t="s">
        <v>13</v>
      </c>
      <c r="D4232" s="10" t="s">
        <v>4</v>
      </c>
      <c r="E4232" s="10" t="s">
        <v>1</v>
      </c>
      <c r="F4232">
        <v>2</v>
      </c>
      <c r="G4232">
        <v>0.83988004922866821</v>
      </c>
      <c r="H4232">
        <v>0.83988004922866821</v>
      </c>
      <c r="I4232">
        <v>75.417472839355469</v>
      </c>
      <c r="J4232">
        <v>0</v>
      </c>
      <c r="K4232">
        <v>34811</v>
      </c>
      <c r="L4232">
        <v>33203.168440000001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 t="s">
        <v>38</v>
      </c>
      <c r="Z4232" s="3"/>
    </row>
    <row r="4233" spans="1:26" hidden="1" x14ac:dyDescent="0.25">
      <c r="A4233" s="10" t="str">
        <f t="shared" si="66"/>
        <v>2016Other1-in-2June PeakPGE2</v>
      </c>
      <c r="B4233" s="10" t="s">
        <v>57</v>
      </c>
      <c r="C4233" s="10" t="s">
        <v>13</v>
      </c>
      <c r="D4233" s="10" t="s">
        <v>4</v>
      </c>
      <c r="E4233" s="10" t="s">
        <v>9</v>
      </c>
      <c r="F4233">
        <v>2</v>
      </c>
      <c r="G4233">
        <v>0.84207057952880859</v>
      </c>
      <c r="H4233">
        <v>0.84207057952880859</v>
      </c>
      <c r="I4233">
        <v>76.980514526367188</v>
      </c>
      <c r="J4233">
        <v>0</v>
      </c>
      <c r="K4233">
        <v>34811</v>
      </c>
      <c r="L4233">
        <v>33203.168440000001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 t="s">
        <v>38</v>
      </c>
      <c r="Z4233" s="3"/>
    </row>
    <row r="4234" spans="1:26" hidden="1" x14ac:dyDescent="0.25">
      <c r="A4234" s="10" t="str">
        <f t="shared" si="66"/>
        <v>2016Other1-in-10June PeakCAISO3</v>
      </c>
      <c r="B4234" s="10" t="s">
        <v>57</v>
      </c>
      <c r="C4234" s="10" t="s">
        <v>13</v>
      </c>
      <c r="D4234" s="10" t="s">
        <v>4</v>
      </c>
      <c r="E4234" s="10" t="s">
        <v>1</v>
      </c>
      <c r="F4234">
        <v>3</v>
      </c>
      <c r="G4234">
        <v>0.69259750843048096</v>
      </c>
      <c r="H4234">
        <v>0.69259750843048096</v>
      </c>
      <c r="I4234">
        <v>72.033843994140625</v>
      </c>
      <c r="J4234">
        <v>0</v>
      </c>
      <c r="K4234">
        <v>34811</v>
      </c>
      <c r="L4234">
        <v>33203.168440000001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 t="s">
        <v>39</v>
      </c>
      <c r="Z4234" s="3"/>
    </row>
    <row r="4235" spans="1:26" hidden="1" x14ac:dyDescent="0.25">
      <c r="A4235" s="10" t="str">
        <f t="shared" si="66"/>
        <v>2016Other1-in-2June PeakCAISO3</v>
      </c>
      <c r="B4235" s="10" t="s">
        <v>57</v>
      </c>
      <c r="C4235" s="10" t="s">
        <v>13</v>
      </c>
      <c r="D4235" s="10" t="s">
        <v>4</v>
      </c>
      <c r="E4235" s="10" t="s">
        <v>9</v>
      </c>
      <c r="F4235">
        <v>3</v>
      </c>
      <c r="G4235">
        <v>0.71291321516036987</v>
      </c>
      <c r="H4235">
        <v>0.71291321516036987</v>
      </c>
      <c r="I4235">
        <v>72.474571228027344</v>
      </c>
      <c r="J4235">
        <v>0</v>
      </c>
      <c r="K4235">
        <v>34811</v>
      </c>
      <c r="L4235">
        <v>33203.168440000001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 t="s">
        <v>39</v>
      </c>
      <c r="Z4235" s="3"/>
    </row>
    <row r="4236" spans="1:26" hidden="1" x14ac:dyDescent="0.25">
      <c r="A4236" s="10" t="str">
        <f t="shared" si="66"/>
        <v>2016Other1-in-2June PeakPGE3</v>
      </c>
      <c r="B4236" s="10" t="s">
        <v>57</v>
      </c>
      <c r="C4236" s="10" t="s">
        <v>13</v>
      </c>
      <c r="D4236" s="10" t="s">
        <v>4</v>
      </c>
      <c r="E4236" s="10" t="s">
        <v>9</v>
      </c>
      <c r="F4236">
        <v>3</v>
      </c>
      <c r="G4236">
        <v>0.75407189130783081</v>
      </c>
      <c r="H4236">
        <v>0.75407189130783081</v>
      </c>
      <c r="I4236">
        <v>75.021720886230469</v>
      </c>
      <c r="J4236">
        <v>0</v>
      </c>
      <c r="K4236">
        <v>34811</v>
      </c>
      <c r="L4236">
        <v>33203.168440000001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 t="s">
        <v>38</v>
      </c>
      <c r="Z4236" s="3"/>
    </row>
    <row r="4237" spans="1:26" hidden="1" x14ac:dyDescent="0.25">
      <c r="A4237" s="10" t="str">
        <f t="shared" si="66"/>
        <v>2016Other1-in-10June PeakPGE3</v>
      </c>
      <c r="B4237" s="10" t="s">
        <v>57</v>
      </c>
      <c r="C4237" s="10" t="s">
        <v>13</v>
      </c>
      <c r="D4237" s="10" t="s">
        <v>4</v>
      </c>
      <c r="E4237" s="10" t="s">
        <v>1</v>
      </c>
      <c r="F4237">
        <v>3</v>
      </c>
      <c r="G4237">
        <v>0.75211030244827271</v>
      </c>
      <c r="H4237">
        <v>0.75211030244827271</v>
      </c>
      <c r="I4237">
        <v>73.714157104492188</v>
      </c>
      <c r="J4237">
        <v>0</v>
      </c>
      <c r="K4237">
        <v>34811</v>
      </c>
      <c r="L4237">
        <v>33203.168440000001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 t="s">
        <v>38</v>
      </c>
      <c r="Z4237" s="3"/>
    </row>
    <row r="4238" spans="1:26" hidden="1" x14ac:dyDescent="0.25">
      <c r="A4238" s="10" t="str">
        <f t="shared" si="66"/>
        <v>2016Other1-in-2June PeakCAISO4</v>
      </c>
      <c r="B4238" s="10" t="s">
        <v>57</v>
      </c>
      <c r="C4238" s="10" t="s">
        <v>13</v>
      </c>
      <c r="D4238" s="10" t="s">
        <v>4</v>
      </c>
      <c r="E4238" s="10" t="s">
        <v>9</v>
      </c>
      <c r="F4238">
        <v>4</v>
      </c>
      <c r="G4238">
        <v>0.66662168502807617</v>
      </c>
      <c r="H4238">
        <v>0.66662168502807617</v>
      </c>
      <c r="I4238">
        <v>70.819671630859375</v>
      </c>
      <c r="J4238">
        <v>0</v>
      </c>
      <c r="K4238">
        <v>34811</v>
      </c>
      <c r="L4238">
        <v>33203.168440000001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 t="s">
        <v>39</v>
      </c>
      <c r="Z4238" s="3"/>
    </row>
    <row r="4239" spans="1:26" hidden="1" x14ac:dyDescent="0.25">
      <c r="A4239" s="10" t="str">
        <f t="shared" si="66"/>
        <v>2016Other1-in-10June PeakCAISO4</v>
      </c>
      <c r="B4239" s="10" t="s">
        <v>57</v>
      </c>
      <c r="C4239" s="10" t="s">
        <v>13</v>
      </c>
      <c r="D4239" s="10" t="s">
        <v>4</v>
      </c>
      <c r="E4239" s="10" t="s">
        <v>1</v>
      </c>
      <c r="F4239">
        <v>4</v>
      </c>
      <c r="G4239">
        <v>0.6476251482963562</v>
      </c>
      <c r="H4239">
        <v>0.6476251482963562</v>
      </c>
      <c r="I4239">
        <v>70.381141662597656</v>
      </c>
      <c r="J4239">
        <v>0</v>
      </c>
      <c r="K4239">
        <v>34811</v>
      </c>
      <c r="L4239">
        <v>33203.168440000001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 t="s">
        <v>39</v>
      </c>
      <c r="Z4239" s="3"/>
    </row>
    <row r="4240" spans="1:26" hidden="1" x14ac:dyDescent="0.25">
      <c r="A4240" s="10" t="str">
        <f t="shared" si="66"/>
        <v>2016Other1-in-2June PeakPGE4</v>
      </c>
      <c r="B4240" s="10" t="s">
        <v>57</v>
      </c>
      <c r="C4240" s="10" t="s">
        <v>13</v>
      </c>
      <c r="D4240" s="10" t="s">
        <v>4</v>
      </c>
      <c r="E4240" s="10" t="s">
        <v>9</v>
      </c>
      <c r="F4240">
        <v>4</v>
      </c>
      <c r="G4240">
        <v>0.70510780811309814</v>
      </c>
      <c r="H4240">
        <v>0.70510780811309814</v>
      </c>
      <c r="I4240">
        <v>73.640060424804688</v>
      </c>
      <c r="J4240">
        <v>0</v>
      </c>
      <c r="K4240">
        <v>34811</v>
      </c>
      <c r="L4240">
        <v>33203.168440000001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 t="s">
        <v>38</v>
      </c>
      <c r="Z4240" s="3"/>
    </row>
    <row r="4241" spans="1:26" hidden="1" x14ac:dyDescent="0.25">
      <c r="A4241" s="10" t="str">
        <f t="shared" si="66"/>
        <v>2016Other1-in-10June PeakPGE4</v>
      </c>
      <c r="B4241" s="10" t="s">
        <v>57</v>
      </c>
      <c r="C4241" s="10" t="s">
        <v>13</v>
      </c>
      <c r="D4241" s="10" t="s">
        <v>4</v>
      </c>
      <c r="E4241" s="10" t="s">
        <v>1</v>
      </c>
      <c r="F4241">
        <v>4</v>
      </c>
      <c r="G4241">
        <v>0.70327359437942505</v>
      </c>
      <c r="H4241">
        <v>0.70327359437942505</v>
      </c>
      <c r="I4241">
        <v>71.977066040039063</v>
      </c>
      <c r="J4241">
        <v>0</v>
      </c>
      <c r="K4241">
        <v>34811</v>
      </c>
      <c r="L4241">
        <v>33203.168440000001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 t="s">
        <v>38</v>
      </c>
      <c r="Z4241" s="3"/>
    </row>
    <row r="4242" spans="1:26" hidden="1" x14ac:dyDescent="0.25">
      <c r="A4242" s="10" t="str">
        <f t="shared" si="66"/>
        <v>2016Other1-in-2June PeakCAISO5</v>
      </c>
      <c r="B4242" s="10" t="s">
        <v>57</v>
      </c>
      <c r="C4242" s="10" t="s">
        <v>13</v>
      </c>
      <c r="D4242" s="10" t="s">
        <v>4</v>
      </c>
      <c r="E4242" s="10" t="s">
        <v>9</v>
      </c>
      <c r="F4242">
        <v>5</v>
      </c>
      <c r="G4242">
        <v>0.65294814109802246</v>
      </c>
      <c r="H4242">
        <v>0.65294814109802246</v>
      </c>
      <c r="I4242">
        <v>69.305915832519531</v>
      </c>
      <c r="J4242">
        <v>0</v>
      </c>
      <c r="K4242">
        <v>34811</v>
      </c>
      <c r="L4242">
        <v>33203.168440000001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 t="s">
        <v>39</v>
      </c>
      <c r="Z4242" s="3"/>
    </row>
    <row r="4243" spans="1:26" hidden="1" x14ac:dyDescent="0.25">
      <c r="A4243" s="10" t="str">
        <f t="shared" si="66"/>
        <v>2016Other1-in-10June PeakCAISO5</v>
      </c>
      <c r="B4243" s="10" t="s">
        <v>57</v>
      </c>
      <c r="C4243" s="10" t="s">
        <v>13</v>
      </c>
      <c r="D4243" s="10" t="s">
        <v>4</v>
      </c>
      <c r="E4243" s="10" t="s">
        <v>1</v>
      </c>
      <c r="F4243">
        <v>5</v>
      </c>
      <c r="G4243">
        <v>0.63434123992919922</v>
      </c>
      <c r="H4243">
        <v>0.63434123992919922</v>
      </c>
      <c r="I4243">
        <v>69.616828918457031</v>
      </c>
      <c r="J4243">
        <v>0</v>
      </c>
      <c r="K4243">
        <v>34811</v>
      </c>
      <c r="L4243">
        <v>33203.168440000001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 t="s">
        <v>39</v>
      </c>
      <c r="Z4243" s="3"/>
    </row>
    <row r="4244" spans="1:26" hidden="1" x14ac:dyDescent="0.25">
      <c r="A4244" s="10" t="str">
        <f t="shared" si="66"/>
        <v>2016Other1-in-2June PeakPGE5</v>
      </c>
      <c r="B4244" s="10" t="s">
        <v>57</v>
      </c>
      <c r="C4244" s="10" t="s">
        <v>13</v>
      </c>
      <c r="D4244" s="10" t="s">
        <v>4</v>
      </c>
      <c r="E4244" s="10" t="s">
        <v>9</v>
      </c>
      <c r="F4244">
        <v>5</v>
      </c>
      <c r="G4244">
        <v>0.69064480066299438</v>
      </c>
      <c r="H4244">
        <v>0.69064480066299438</v>
      </c>
      <c r="I4244">
        <v>72.050933837890625</v>
      </c>
      <c r="J4244">
        <v>0</v>
      </c>
      <c r="K4244">
        <v>34811</v>
      </c>
      <c r="L4244">
        <v>33203.168440000001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 t="s">
        <v>38</v>
      </c>
      <c r="Z4244" s="3"/>
    </row>
    <row r="4245" spans="1:26" hidden="1" x14ac:dyDescent="0.25">
      <c r="A4245" s="10" t="str">
        <f t="shared" si="66"/>
        <v>2016Other1-in-10June PeakPGE5</v>
      </c>
      <c r="B4245" s="10" t="s">
        <v>57</v>
      </c>
      <c r="C4245" s="10" t="s">
        <v>13</v>
      </c>
      <c r="D4245" s="10" t="s">
        <v>4</v>
      </c>
      <c r="E4245" s="10" t="s">
        <v>1</v>
      </c>
      <c r="F4245">
        <v>5</v>
      </c>
      <c r="G4245">
        <v>0.68884819746017456</v>
      </c>
      <c r="H4245">
        <v>0.68884819746017456</v>
      </c>
      <c r="I4245">
        <v>70.76348876953125</v>
      </c>
      <c r="J4245">
        <v>0</v>
      </c>
      <c r="K4245">
        <v>34811</v>
      </c>
      <c r="L4245">
        <v>33203.168440000001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 t="s">
        <v>38</v>
      </c>
      <c r="Z4245" s="3"/>
    </row>
    <row r="4246" spans="1:26" hidden="1" x14ac:dyDescent="0.25">
      <c r="A4246" s="10" t="str">
        <f t="shared" si="66"/>
        <v>2016Other1-in-2June PeakCAISO6</v>
      </c>
      <c r="B4246" s="10" t="s">
        <v>57</v>
      </c>
      <c r="C4246" s="10" t="s">
        <v>13</v>
      </c>
      <c r="D4246" s="10" t="s">
        <v>4</v>
      </c>
      <c r="E4246" s="10" t="s">
        <v>9</v>
      </c>
      <c r="F4246">
        <v>6</v>
      </c>
      <c r="G4246">
        <v>0.67819803953170776</v>
      </c>
      <c r="H4246">
        <v>0.67819803953170776</v>
      </c>
      <c r="I4246">
        <v>68.171119689941406</v>
      </c>
      <c r="J4246">
        <v>0</v>
      </c>
      <c r="K4246">
        <v>34811</v>
      </c>
      <c r="L4246">
        <v>33203.168440000001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 t="s">
        <v>39</v>
      </c>
      <c r="Z4246" s="3"/>
    </row>
    <row r="4247" spans="1:26" hidden="1" x14ac:dyDescent="0.25">
      <c r="A4247" s="10" t="str">
        <f t="shared" si="66"/>
        <v>2016Other1-in-10June PeakCAISO6</v>
      </c>
      <c r="B4247" s="10" t="s">
        <v>57</v>
      </c>
      <c r="C4247" s="10" t="s">
        <v>13</v>
      </c>
      <c r="D4247" s="10" t="s">
        <v>4</v>
      </c>
      <c r="E4247" s="10" t="s">
        <v>1</v>
      </c>
      <c r="F4247">
        <v>6</v>
      </c>
      <c r="G4247">
        <v>0.65887159109115601</v>
      </c>
      <c r="H4247">
        <v>0.65887159109115601</v>
      </c>
      <c r="I4247">
        <v>68.5677490234375</v>
      </c>
      <c r="J4247">
        <v>0</v>
      </c>
      <c r="K4247">
        <v>34811</v>
      </c>
      <c r="L4247">
        <v>33203.168440000001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 t="s">
        <v>39</v>
      </c>
      <c r="Z4247" s="3"/>
    </row>
    <row r="4248" spans="1:26" hidden="1" x14ac:dyDescent="0.25">
      <c r="A4248" s="10" t="str">
        <f t="shared" si="66"/>
        <v>2016Other1-in-10June PeakPGE6</v>
      </c>
      <c r="B4248" s="10" t="s">
        <v>57</v>
      </c>
      <c r="C4248" s="10" t="s">
        <v>13</v>
      </c>
      <c r="D4248" s="10" t="s">
        <v>4</v>
      </c>
      <c r="E4248" s="10" t="s">
        <v>1</v>
      </c>
      <c r="F4248">
        <v>6</v>
      </c>
      <c r="G4248">
        <v>0.71548640727996826</v>
      </c>
      <c r="H4248">
        <v>0.71548640727996826</v>
      </c>
      <c r="I4248">
        <v>69.700019836425781</v>
      </c>
      <c r="J4248">
        <v>0</v>
      </c>
      <c r="K4248">
        <v>34811</v>
      </c>
      <c r="L4248">
        <v>33203.168440000001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 t="s">
        <v>38</v>
      </c>
      <c r="Z4248" s="3"/>
    </row>
    <row r="4249" spans="1:26" hidden="1" x14ac:dyDescent="0.25">
      <c r="A4249" s="10" t="str">
        <f t="shared" si="66"/>
        <v>2016Other1-in-2June PeakPGE6</v>
      </c>
      <c r="B4249" s="10" t="s">
        <v>57</v>
      </c>
      <c r="C4249" s="10" t="s">
        <v>13</v>
      </c>
      <c r="D4249" s="10" t="s">
        <v>4</v>
      </c>
      <c r="E4249" s="10" t="s">
        <v>9</v>
      </c>
      <c r="F4249">
        <v>6</v>
      </c>
      <c r="G4249">
        <v>0.71735244989395142</v>
      </c>
      <c r="H4249">
        <v>0.71735244989395142</v>
      </c>
      <c r="I4249">
        <v>70.756759643554688</v>
      </c>
      <c r="J4249">
        <v>0</v>
      </c>
      <c r="K4249">
        <v>34811</v>
      </c>
      <c r="L4249">
        <v>33203.168440000001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 t="s">
        <v>38</v>
      </c>
      <c r="Z4249" s="3"/>
    </row>
    <row r="4250" spans="1:26" hidden="1" x14ac:dyDescent="0.25">
      <c r="A4250" s="10" t="str">
        <f t="shared" si="66"/>
        <v>2016Other1-in-10June PeakCAISO7</v>
      </c>
      <c r="B4250" s="10" t="s">
        <v>57</v>
      </c>
      <c r="C4250" s="10" t="s">
        <v>13</v>
      </c>
      <c r="D4250" s="10" t="s">
        <v>4</v>
      </c>
      <c r="E4250" s="10" t="s">
        <v>1</v>
      </c>
      <c r="F4250">
        <v>7</v>
      </c>
      <c r="G4250">
        <v>0.72645491361618042</v>
      </c>
      <c r="H4250">
        <v>0.72645491361618042</v>
      </c>
      <c r="I4250">
        <v>68.943504333496094</v>
      </c>
      <c r="J4250">
        <v>0</v>
      </c>
      <c r="K4250">
        <v>34811</v>
      </c>
      <c r="L4250">
        <v>33203.168440000001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 t="s">
        <v>39</v>
      </c>
      <c r="Z4250" s="3"/>
    </row>
    <row r="4251" spans="1:26" hidden="1" x14ac:dyDescent="0.25">
      <c r="A4251" s="10" t="str">
        <f t="shared" si="66"/>
        <v>2016Other1-in-2June PeakCAISO7</v>
      </c>
      <c r="B4251" s="10" t="s">
        <v>57</v>
      </c>
      <c r="C4251" s="10" t="s">
        <v>13</v>
      </c>
      <c r="D4251" s="10" t="s">
        <v>4</v>
      </c>
      <c r="E4251" s="10" t="s">
        <v>9</v>
      </c>
      <c r="F4251">
        <v>7</v>
      </c>
      <c r="G4251">
        <v>0.74776375293731689</v>
      </c>
      <c r="H4251">
        <v>0.74776375293731689</v>
      </c>
      <c r="I4251">
        <v>68.929695129394531</v>
      </c>
      <c r="J4251">
        <v>0</v>
      </c>
      <c r="K4251">
        <v>34811</v>
      </c>
      <c r="L4251">
        <v>33203.168440000001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 t="s">
        <v>39</v>
      </c>
      <c r="Z4251" s="3"/>
    </row>
    <row r="4252" spans="1:26" hidden="1" x14ac:dyDescent="0.25">
      <c r="A4252" s="10" t="str">
        <f t="shared" si="66"/>
        <v>2016Other1-in-10June PeakPGE7</v>
      </c>
      <c r="B4252" s="10" t="s">
        <v>57</v>
      </c>
      <c r="C4252" s="10" t="s">
        <v>13</v>
      </c>
      <c r="D4252" s="10" t="s">
        <v>4</v>
      </c>
      <c r="E4252" s="10" t="s">
        <v>1</v>
      </c>
      <c r="F4252">
        <v>7</v>
      </c>
      <c r="G4252">
        <v>0.78887695074081421</v>
      </c>
      <c r="H4252">
        <v>0.78887695074081421</v>
      </c>
      <c r="I4252">
        <v>70.606719970703125</v>
      </c>
      <c r="J4252">
        <v>0</v>
      </c>
      <c r="K4252">
        <v>34811</v>
      </c>
      <c r="L4252">
        <v>33203.168440000001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 t="s">
        <v>38</v>
      </c>
      <c r="Z4252" s="3"/>
    </row>
    <row r="4253" spans="1:26" hidden="1" x14ac:dyDescent="0.25">
      <c r="A4253" s="10" t="str">
        <f t="shared" si="66"/>
        <v>2016Other1-in-2June PeakPGE7</v>
      </c>
      <c r="B4253" s="10" t="s">
        <v>57</v>
      </c>
      <c r="C4253" s="10" t="s">
        <v>13</v>
      </c>
      <c r="D4253" s="10" t="s">
        <v>4</v>
      </c>
      <c r="E4253" s="10" t="s">
        <v>9</v>
      </c>
      <c r="F4253">
        <v>7</v>
      </c>
      <c r="G4253">
        <v>0.79093444347381592</v>
      </c>
      <c r="H4253">
        <v>0.79093444347381592</v>
      </c>
      <c r="I4253">
        <v>71.593666076660156</v>
      </c>
      <c r="J4253">
        <v>0</v>
      </c>
      <c r="K4253">
        <v>34811</v>
      </c>
      <c r="L4253">
        <v>33203.168440000001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 t="s">
        <v>38</v>
      </c>
      <c r="Z4253" s="3"/>
    </row>
    <row r="4254" spans="1:26" hidden="1" x14ac:dyDescent="0.25">
      <c r="A4254" s="10" t="str">
        <f t="shared" si="66"/>
        <v>2016Other1-in-10June PeakCAISO8</v>
      </c>
      <c r="B4254" s="10" t="s">
        <v>57</v>
      </c>
      <c r="C4254" s="10" t="s">
        <v>13</v>
      </c>
      <c r="D4254" s="10" t="s">
        <v>4</v>
      </c>
      <c r="E4254" s="10" t="s">
        <v>1</v>
      </c>
      <c r="F4254">
        <v>8</v>
      </c>
      <c r="G4254">
        <v>0.76548469066619873</v>
      </c>
      <c r="H4254">
        <v>0.76548469066619873</v>
      </c>
      <c r="I4254">
        <v>72.749259948730469</v>
      </c>
      <c r="J4254">
        <v>0</v>
      </c>
      <c r="K4254">
        <v>34811</v>
      </c>
      <c r="L4254">
        <v>33203.168440000001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 t="s">
        <v>39</v>
      </c>
      <c r="Z4254" s="3"/>
    </row>
    <row r="4255" spans="1:26" hidden="1" x14ac:dyDescent="0.25">
      <c r="A4255" s="10" t="str">
        <f t="shared" si="66"/>
        <v>2016Other1-in-2June PeakCAISO8</v>
      </c>
      <c r="B4255" s="10" t="s">
        <v>57</v>
      </c>
      <c r="C4255" s="10" t="s">
        <v>13</v>
      </c>
      <c r="D4255" s="10" t="s">
        <v>4</v>
      </c>
      <c r="E4255" s="10" t="s">
        <v>9</v>
      </c>
      <c r="F4255">
        <v>8</v>
      </c>
      <c r="G4255">
        <v>0.78793835639953613</v>
      </c>
      <c r="H4255">
        <v>0.78793835639953613</v>
      </c>
      <c r="I4255">
        <v>73.429168701171875</v>
      </c>
      <c r="J4255">
        <v>0</v>
      </c>
      <c r="K4255">
        <v>34811</v>
      </c>
      <c r="L4255">
        <v>33203.168440000001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 t="s">
        <v>39</v>
      </c>
      <c r="Z4255" s="3"/>
    </row>
    <row r="4256" spans="1:26" hidden="1" x14ac:dyDescent="0.25">
      <c r="A4256" s="10" t="str">
        <f t="shared" si="66"/>
        <v>2016Other1-in-10June PeakPGE8</v>
      </c>
      <c r="B4256" s="10" t="s">
        <v>57</v>
      </c>
      <c r="C4256" s="10" t="s">
        <v>13</v>
      </c>
      <c r="D4256" s="10" t="s">
        <v>4</v>
      </c>
      <c r="E4256" s="10" t="s">
        <v>1</v>
      </c>
      <c r="F4256">
        <v>8</v>
      </c>
      <c r="G4256">
        <v>0.83126044273376465</v>
      </c>
      <c r="H4256">
        <v>0.83126044273376465</v>
      </c>
      <c r="I4256">
        <v>75.299697875976563</v>
      </c>
      <c r="J4256">
        <v>0</v>
      </c>
      <c r="K4256">
        <v>34811</v>
      </c>
      <c r="L4256">
        <v>33203.168440000001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 t="s">
        <v>38</v>
      </c>
      <c r="Z4256" s="3"/>
    </row>
    <row r="4257" spans="1:26" hidden="1" x14ac:dyDescent="0.25">
      <c r="A4257" s="10" t="str">
        <f t="shared" si="66"/>
        <v>2016Other1-in-2June PeakPGE8</v>
      </c>
      <c r="B4257" s="10" t="s">
        <v>57</v>
      </c>
      <c r="C4257" s="10" t="s">
        <v>13</v>
      </c>
      <c r="D4257" s="10" t="s">
        <v>4</v>
      </c>
      <c r="E4257" s="10" t="s">
        <v>9</v>
      </c>
      <c r="F4257">
        <v>8</v>
      </c>
      <c r="G4257">
        <v>0.83342844247817993</v>
      </c>
      <c r="H4257">
        <v>0.83342844247817993</v>
      </c>
      <c r="I4257">
        <v>75.833114624023438</v>
      </c>
      <c r="J4257">
        <v>0</v>
      </c>
      <c r="K4257">
        <v>34811</v>
      </c>
      <c r="L4257">
        <v>33203.168440000001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 t="s">
        <v>38</v>
      </c>
      <c r="Z4257" s="3"/>
    </row>
    <row r="4258" spans="1:26" hidden="1" x14ac:dyDescent="0.25">
      <c r="A4258" s="10" t="str">
        <f t="shared" si="66"/>
        <v>2016Other1-in-2June PeakCAISO9</v>
      </c>
      <c r="B4258" s="10" t="s">
        <v>57</v>
      </c>
      <c r="C4258" s="10" t="s">
        <v>13</v>
      </c>
      <c r="D4258" s="10" t="s">
        <v>4</v>
      </c>
      <c r="E4258" s="10" t="s">
        <v>9</v>
      </c>
      <c r="F4258">
        <v>9</v>
      </c>
      <c r="G4258">
        <v>0.78285348415374756</v>
      </c>
      <c r="H4258">
        <v>0.78285348415374756</v>
      </c>
      <c r="I4258">
        <v>78.547027587890625</v>
      </c>
      <c r="J4258">
        <v>0</v>
      </c>
      <c r="K4258">
        <v>34811</v>
      </c>
      <c r="L4258">
        <v>33203.168440000001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 t="s">
        <v>39</v>
      </c>
      <c r="Z4258" s="3"/>
    </row>
    <row r="4259" spans="1:26" hidden="1" x14ac:dyDescent="0.25">
      <c r="A4259" s="10" t="str">
        <f t="shared" si="66"/>
        <v>2016Other1-in-10June PeakCAISO9</v>
      </c>
      <c r="B4259" s="10" t="s">
        <v>57</v>
      </c>
      <c r="C4259" s="10" t="s">
        <v>13</v>
      </c>
      <c r="D4259" s="10" t="s">
        <v>4</v>
      </c>
      <c r="E4259" s="10" t="s">
        <v>1</v>
      </c>
      <c r="F4259">
        <v>9</v>
      </c>
      <c r="G4259">
        <v>0.76054471731185913</v>
      </c>
      <c r="H4259">
        <v>0.76054471731185913</v>
      </c>
      <c r="I4259">
        <v>77.434234619140625</v>
      </c>
      <c r="J4259">
        <v>0</v>
      </c>
      <c r="K4259">
        <v>34811</v>
      </c>
      <c r="L4259">
        <v>33203.168440000001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 t="s">
        <v>39</v>
      </c>
      <c r="Z4259" s="3"/>
    </row>
    <row r="4260" spans="1:26" hidden="1" x14ac:dyDescent="0.25">
      <c r="A4260" s="10" t="str">
        <f t="shared" si="66"/>
        <v>2016Other1-in-10June PeakPGE9</v>
      </c>
      <c r="B4260" s="10" t="s">
        <v>57</v>
      </c>
      <c r="C4260" s="10" t="s">
        <v>13</v>
      </c>
      <c r="D4260" s="10" t="s">
        <v>4</v>
      </c>
      <c r="E4260" s="10" t="s">
        <v>1</v>
      </c>
      <c r="F4260">
        <v>9</v>
      </c>
      <c r="G4260">
        <v>0.82589596509933472</v>
      </c>
      <c r="H4260">
        <v>0.82589596509933472</v>
      </c>
      <c r="I4260">
        <v>80.538688659667969</v>
      </c>
      <c r="J4260">
        <v>0</v>
      </c>
      <c r="K4260">
        <v>34811</v>
      </c>
      <c r="L4260">
        <v>33203.168440000001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 t="s">
        <v>38</v>
      </c>
      <c r="Z4260" s="3"/>
    </row>
    <row r="4261" spans="1:26" hidden="1" x14ac:dyDescent="0.25">
      <c r="A4261" s="10" t="str">
        <f t="shared" si="66"/>
        <v>2016Other1-in-2June PeakPGE9</v>
      </c>
      <c r="B4261" s="10" t="s">
        <v>57</v>
      </c>
      <c r="C4261" s="10" t="s">
        <v>13</v>
      </c>
      <c r="D4261" s="10" t="s">
        <v>4</v>
      </c>
      <c r="E4261" s="10" t="s">
        <v>9</v>
      </c>
      <c r="F4261">
        <v>9</v>
      </c>
      <c r="G4261">
        <v>0.82805001735687256</v>
      </c>
      <c r="H4261">
        <v>0.82805001735687256</v>
      </c>
      <c r="I4261">
        <v>80.205307006835938</v>
      </c>
      <c r="J4261">
        <v>0</v>
      </c>
      <c r="K4261">
        <v>34811</v>
      </c>
      <c r="L4261">
        <v>33203.168440000001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 t="s">
        <v>38</v>
      </c>
      <c r="Z4261" s="3"/>
    </row>
    <row r="4262" spans="1:26" hidden="1" x14ac:dyDescent="0.25">
      <c r="A4262" s="10" t="str">
        <f t="shared" si="66"/>
        <v>2016Other1-in-2June PeakCAISO10</v>
      </c>
      <c r="B4262" s="10" t="s">
        <v>57</v>
      </c>
      <c r="C4262" s="10" t="s">
        <v>13</v>
      </c>
      <c r="D4262" s="10" t="s">
        <v>4</v>
      </c>
      <c r="E4262" s="10" t="s">
        <v>9</v>
      </c>
      <c r="F4262">
        <v>10</v>
      </c>
      <c r="G4262">
        <v>0.81852871179580688</v>
      </c>
      <c r="H4262">
        <v>0.81852871179580688</v>
      </c>
      <c r="I4262">
        <v>83.225784301757813</v>
      </c>
      <c r="J4262">
        <v>0</v>
      </c>
      <c r="K4262">
        <v>34811</v>
      </c>
      <c r="L4262">
        <v>33203.168440000001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 t="s">
        <v>39</v>
      </c>
      <c r="Z4262" s="3"/>
    </row>
    <row r="4263" spans="1:26" hidden="1" x14ac:dyDescent="0.25">
      <c r="A4263" s="10" t="str">
        <f t="shared" si="66"/>
        <v>2016Other1-in-10June PeakCAISO10</v>
      </c>
      <c r="B4263" s="10" t="s">
        <v>57</v>
      </c>
      <c r="C4263" s="10" t="s">
        <v>13</v>
      </c>
      <c r="D4263" s="10" t="s">
        <v>4</v>
      </c>
      <c r="E4263" s="10" t="s">
        <v>1</v>
      </c>
      <c r="F4263">
        <v>10</v>
      </c>
      <c r="G4263">
        <v>0.79520332813262939</v>
      </c>
      <c r="H4263">
        <v>0.79520332813262939</v>
      </c>
      <c r="I4263">
        <v>81.783279418945313</v>
      </c>
      <c r="J4263">
        <v>0</v>
      </c>
      <c r="K4263">
        <v>34811</v>
      </c>
      <c r="L4263">
        <v>33203.168440000001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 t="s">
        <v>39</v>
      </c>
      <c r="Z4263" s="3"/>
    </row>
    <row r="4264" spans="1:26" hidden="1" x14ac:dyDescent="0.25">
      <c r="A4264" s="10" t="str">
        <f t="shared" si="66"/>
        <v>2016Other1-in-10June PeakPGE10</v>
      </c>
      <c r="B4264" s="10" t="s">
        <v>57</v>
      </c>
      <c r="C4264" s="10" t="s">
        <v>13</v>
      </c>
      <c r="D4264" s="10" t="s">
        <v>4</v>
      </c>
      <c r="E4264" s="10" t="s">
        <v>1</v>
      </c>
      <c r="F4264">
        <v>10</v>
      </c>
      <c r="G4264">
        <v>0.8635326623916626</v>
      </c>
      <c r="H4264">
        <v>0.8635326623916626</v>
      </c>
      <c r="I4264">
        <v>84.950393676757813</v>
      </c>
      <c r="J4264">
        <v>0</v>
      </c>
      <c r="K4264">
        <v>34811</v>
      </c>
      <c r="L4264">
        <v>33203.168440000001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 t="s">
        <v>38</v>
      </c>
      <c r="Z4264" s="3"/>
    </row>
    <row r="4265" spans="1:26" hidden="1" x14ac:dyDescent="0.25">
      <c r="A4265" s="10" t="str">
        <f t="shared" si="66"/>
        <v>2016Other1-in-2June PeakPGE10</v>
      </c>
      <c r="B4265" s="10" t="s">
        <v>57</v>
      </c>
      <c r="C4265" s="10" t="s">
        <v>13</v>
      </c>
      <c r="D4265" s="10" t="s">
        <v>4</v>
      </c>
      <c r="E4265" s="10" t="s">
        <v>9</v>
      </c>
      <c r="F4265">
        <v>10</v>
      </c>
      <c r="G4265">
        <v>0.86578488349914551</v>
      </c>
      <c r="H4265">
        <v>0.86578488349914551</v>
      </c>
      <c r="I4265">
        <v>84.763671875</v>
      </c>
      <c r="J4265">
        <v>0</v>
      </c>
      <c r="K4265">
        <v>34811</v>
      </c>
      <c r="L4265">
        <v>33203.168440000001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 t="s">
        <v>38</v>
      </c>
      <c r="Z4265" s="3"/>
    </row>
    <row r="4266" spans="1:26" hidden="1" x14ac:dyDescent="0.25">
      <c r="A4266" s="10" t="str">
        <f t="shared" si="66"/>
        <v>2016Other1-in-2June PeakCAISO11</v>
      </c>
      <c r="B4266" s="10" t="s">
        <v>57</v>
      </c>
      <c r="C4266" s="10" t="s">
        <v>13</v>
      </c>
      <c r="D4266" s="10" t="s">
        <v>4</v>
      </c>
      <c r="E4266" s="10" t="s">
        <v>9</v>
      </c>
      <c r="F4266">
        <v>11</v>
      </c>
      <c r="G4266">
        <v>0.92003941535949707</v>
      </c>
      <c r="H4266">
        <v>0.92003941535949707</v>
      </c>
      <c r="I4266">
        <v>87.585723876953125</v>
      </c>
      <c r="J4266">
        <v>0</v>
      </c>
      <c r="K4266">
        <v>34811</v>
      </c>
      <c r="L4266">
        <v>33203.168440000001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 t="s">
        <v>39</v>
      </c>
      <c r="Z4266" s="3"/>
    </row>
    <row r="4267" spans="1:26" hidden="1" x14ac:dyDescent="0.25">
      <c r="A4267" s="10" t="str">
        <f t="shared" si="66"/>
        <v>2016Other1-in-10June PeakCAISO11</v>
      </c>
      <c r="B4267" s="10" t="s">
        <v>57</v>
      </c>
      <c r="C4267" s="10" t="s">
        <v>13</v>
      </c>
      <c r="D4267" s="10" t="s">
        <v>4</v>
      </c>
      <c r="E4267" s="10" t="s">
        <v>1</v>
      </c>
      <c r="F4267">
        <v>11</v>
      </c>
      <c r="G4267">
        <v>0.89382129907608032</v>
      </c>
      <c r="H4267">
        <v>0.89382129907608032</v>
      </c>
      <c r="I4267">
        <v>85.781875610351562</v>
      </c>
      <c r="J4267">
        <v>0</v>
      </c>
      <c r="K4267">
        <v>34811</v>
      </c>
      <c r="L4267">
        <v>33203.168440000001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 t="s">
        <v>39</v>
      </c>
      <c r="Z4267" s="3"/>
    </row>
    <row r="4268" spans="1:26" hidden="1" x14ac:dyDescent="0.25">
      <c r="A4268" s="10" t="str">
        <f t="shared" si="66"/>
        <v>2016Other1-in-2June PeakPGE11</v>
      </c>
      <c r="B4268" s="10" t="s">
        <v>57</v>
      </c>
      <c r="C4268" s="10" t="s">
        <v>13</v>
      </c>
      <c r="D4268" s="10" t="s">
        <v>4</v>
      </c>
      <c r="E4268" s="10" t="s">
        <v>9</v>
      </c>
      <c r="F4268">
        <v>11</v>
      </c>
      <c r="G4268">
        <v>0.97315609455108643</v>
      </c>
      <c r="H4268">
        <v>0.97315609455108643</v>
      </c>
      <c r="I4268">
        <v>88.953460693359375</v>
      </c>
      <c r="J4268">
        <v>0</v>
      </c>
      <c r="K4268">
        <v>34811</v>
      </c>
      <c r="L4268">
        <v>33203.168440000001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 t="s">
        <v>38</v>
      </c>
      <c r="Z4268" s="3"/>
    </row>
    <row r="4269" spans="1:26" hidden="1" x14ac:dyDescent="0.25">
      <c r="A4269" s="10" t="str">
        <f t="shared" si="66"/>
        <v>2016Other1-in-10June PeakPGE11</v>
      </c>
      <c r="B4269" s="10" t="s">
        <v>57</v>
      </c>
      <c r="C4269" s="10" t="s">
        <v>13</v>
      </c>
      <c r="D4269" s="10" t="s">
        <v>4</v>
      </c>
      <c r="E4269" s="10" t="s">
        <v>1</v>
      </c>
      <c r="F4269">
        <v>11</v>
      </c>
      <c r="G4269">
        <v>0.97062462568283081</v>
      </c>
      <c r="H4269">
        <v>0.97062462568283081</v>
      </c>
      <c r="I4269">
        <v>88.963119506835938</v>
      </c>
      <c r="J4269">
        <v>0</v>
      </c>
      <c r="K4269">
        <v>34811</v>
      </c>
      <c r="L4269">
        <v>33203.168440000001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 t="s">
        <v>38</v>
      </c>
      <c r="Z4269" s="3"/>
    </row>
    <row r="4270" spans="1:26" hidden="1" x14ac:dyDescent="0.25">
      <c r="A4270" s="10" t="str">
        <f t="shared" si="66"/>
        <v>2016Other1-in-2June PeakCAISO12</v>
      </c>
      <c r="B4270" s="10" t="s">
        <v>57</v>
      </c>
      <c r="C4270" s="10" t="s">
        <v>13</v>
      </c>
      <c r="D4270" s="10" t="s">
        <v>4</v>
      </c>
      <c r="E4270" s="10" t="s">
        <v>9</v>
      </c>
      <c r="F4270">
        <v>12</v>
      </c>
      <c r="G4270">
        <v>1.1023654937744141</v>
      </c>
      <c r="H4270">
        <v>1.1023654937744141</v>
      </c>
      <c r="I4270">
        <v>91.309188842773438</v>
      </c>
      <c r="J4270">
        <v>0</v>
      </c>
      <c r="K4270">
        <v>34811</v>
      </c>
      <c r="L4270">
        <v>33203.168440000001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 t="s">
        <v>39</v>
      </c>
      <c r="Z4270" s="3"/>
    </row>
    <row r="4271" spans="1:26" hidden="1" x14ac:dyDescent="0.25">
      <c r="A4271" s="10" t="str">
        <f t="shared" si="66"/>
        <v>2016Other1-in-10June PeakCAISO12</v>
      </c>
      <c r="B4271" s="10" t="s">
        <v>57</v>
      </c>
      <c r="C4271" s="10" t="s">
        <v>13</v>
      </c>
      <c r="D4271" s="10" t="s">
        <v>4</v>
      </c>
      <c r="E4271" s="10" t="s">
        <v>1</v>
      </c>
      <c r="F4271">
        <v>12</v>
      </c>
      <c r="G4271">
        <v>1.0709515810012817</v>
      </c>
      <c r="H4271">
        <v>1.0709515810012817</v>
      </c>
      <c r="I4271">
        <v>89.68408203125</v>
      </c>
      <c r="J4271">
        <v>0</v>
      </c>
      <c r="K4271">
        <v>34811</v>
      </c>
      <c r="L4271">
        <v>33203.168440000001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 t="s">
        <v>39</v>
      </c>
      <c r="Z4271" s="3"/>
    </row>
    <row r="4272" spans="1:26" hidden="1" x14ac:dyDescent="0.25">
      <c r="A4272" s="10" t="str">
        <f t="shared" si="66"/>
        <v>2016Other1-in-10June PeakPGE12</v>
      </c>
      <c r="B4272" s="10" t="s">
        <v>57</v>
      </c>
      <c r="C4272" s="10" t="s">
        <v>13</v>
      </c>
      <c r="D4272" s="10" t="s">
        <v>4</v>
      </c>
      <c r="E4272" s="10" t="s">
        <v>1</v>
      </c>
      <c r="F4272">
        <v>12</v>
      </c>
      <c r="G4272">
        <v>1.1629751920700073</v>
      </c>
      <c r="H4272">
        <v>1.1629751920700073</v>
      </c>
      <c r="I4272">
        <v>92.892745971679688</v>
      </c>
      <c r="J4272">
        <v>0</v>
      </c>
      <c r="K4272">
        <v>34811</v>
      </c>
      <c r="L4272">
        <v>33203.168440000001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 t="s">
        <v>38</v>
      </c>
      <c r="Z4272" s="3"/>
    </row>
    <row r="4273" spans="1:26" hidden="1" x14ac:dyDescent="0.25">
      <c r="A4273" s="10" t="str">
        <f t="shared" si="66"/>
        <v>2016Other1-in-2June PeakPGE12</v>
      </c>
      <c r="B4273" s="10" t="s">
        <v>57</v>
      </c>
      <c r="C4273" s="10" t="s">
        <v>13</v>
      </c>
      <c r="D4273" s="10" t="s">
        <v>4</v>
      </c>
      <c r="E4273" s="10" t="s">
        <v>9</v>
      </c>
      <c r="F4273">
        <v>12</v>
      </c>
      <c r="G4273">
        <v>1.1660083532333374</v>
      </c>
      <c r="H4273">
        <v>1.1660083532333374</v>
      </c>
      <c r="I4273">
        <v>92.333076477050781</v>
      </c>
      <c r="J4273">
        <v>0</v>
      </c>
      <c r="K4273">
        <v>34811</v>
      </c>
      <c r="L4273">
        <v>33203.168440000001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 t="s">
        <v>38</v>
      </c>
      <c r="Z4273" s="3"/>
    </row>
    <row r="4274" spans="1:26" hidden="1" x14ac:dyDescent="0.25">
      <c r="A4274" s="10" t="str">
        <f t="shared" si="66"/>
        <v>2016Other1-in-2June PeakCAISO13</v>
      </c>
      <c r="B4274" s="10" t="s">
        <v>57</v>
      </c>
      <c r="C4274" s="10" t="s">
        <v>13</v>
      </c>
      <c r="D4274" s="10" t="s">
        <v>4</v>
      </c>
      <c r="E4274" s="10" t="s">
        <v>9</v>
      </c>
      <c r="F4274">
        <v>13</v>
      </c>
      <c r="G4274">
        <v>1.3674252033233643</v>
      </c>
      <c r="H4274">
        <v>1.3674252033233643</v>
      </c>
      <c r="I4274">
        <v>94.587364196777344</v>
      </c>
      <c r="J4274">
        <v>0</v>
      </c>
      <c r="K4274">
        <v>34811</v>
      </c>
      <c r="L4274">
        <v>33203.168440000001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 t="s">
        <v>39</v>
      </c>
      <c r="Z4274" s="3"/>
    </row>
    <row r="4275" spans="1:26" hidden="1" x14ac:dyDescent="0.25">
      <c r="A4275" s="10" t="str">
        <f t="shared" si="66"/>
        <v>2016Other1-in-10June PeakCAISO13</v>
      </c>
      <c r="B4275" s="10" t="s">
        <v>57</v>
      </c>
      <c r="C4275" s="10" t="s">
        <v>13</v>
      </c>
      <c r="D4275" s="10" t="s">
        <v>4</v>
      </c>
      <c r="E4275" s="10" t="s">
        <v>1</v>
      </c>
      <c r="F4275">
        <v>13</v>
      </c>
      <c r="G4275">
        <v>1.3284579515457153</v>
      </c>
      <c r="H4275">
        <v>1.3284579515457153</v>
      </c>
      <c r="I4275">
        <v>93.174247741699219</v>
      </c>
      <c r="J4275">
        <v>0</v>
      </c>
      <c r="K4275">
        <v>34811</v>
      </c>
      <c r="L4275">
        <v>33203.168440000001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 t="s">
        <v>39</v>
      </c>
      <c r="Z4275" s="3"/>
    </row>
    <row r="4276" spans="1:26" hidden="1" x14ac:dyDescent="0.25">
      <c r="A4276" s="10" t="str">
        <f t="shared" si="66"/>
        <v>2016Other1-in-10June PeakPGE13</v>
      </c>
      <c r="B4276" s="10" t="s">
        <v>57</v>
      </c>
      <c r="C4276" s="10" t="s">
        <v>13</v>
      </c>
      <c r="D4276" s="10" t="s">
        <v>4</v>
      </c>
      <c r="E4276" s="10" t="s">
        <v>1</v>
      </c>
      <c r="F4276">
        <v>13</v>
      </c>
      <c r="G4276">
        <v>1.4426082372665405</v>
      </c>
      <c r="H4276">
        <v>1.4426082372665405</v>
      </c>
      <c r="I4276">
        <v>96.405570983886719</v>
      </c>
      <c r="J4276">
        <v>0</v>
      </c>
      <c r="K4276">
        <v>34811</v>
      </c>
      <c r="L4276">
        <v>33203.168440000001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 t="s">
        <v>38</v>
      </c>
      <c r="Z4276" s="3"/>
    </row>
    <row r="4277" spans="1:26" hidden="1" x14ac:dyDescent="0.25">
      <c r="A4277" s="10" t="str">
        <f t="shared" si="66"/>
        <v>2016Other1-in-2June PeakPGE13</v>
      </c>
      <c r="B4277" s="10" t="s">
        <v>57</v>
      </c>
      <c r="C4277" s="10" t="s">
        <v>13</v>
      </c>
      <c r="D4277" s="10" t="s">
        <v>4</v>
      </c>
      <c r="E4277" s="10" t="s">
        <v>9</v>
      </c>
      <c r="F4277">
        <v>13</v>
      </c>
      <c r="G4277">
        <v>1.4463707208633423</v>
      </c>
      <c r="H4277">
        <v>1.4463707208633423</v>
      </c>
      <c r="I4277">
        <v>95.502723693847656</v>
      </c>
      <c r="J4277">
        <v>0</v>
      </c>
      <c r="K4277">
        <v>34811</v>
      </c>
      <c r="L4277">
        <v>33203.168440000001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 t="s">
        <v>38</v>
      </c>
      <c r="Z4277" s="3"/>
    </row>
    <row r="4278" spans="1:26" hidden="1" x14ac:dyDescent="0.25">
      <c r="A4278" s="10" t="str">
        <f t="shared" si="66"/>
        <v>2016Other1-in-10June PeakCAISO14</v>
      </c>
      <c r="B4278" s="10" t="s">
        <v>57</v>
      </c>
      <c r="C4278" s="10" t="s">
        <v>13</v>
      </c>
      <c r="D4278" s="10" t="s">
        <v>4</v>
      </c>
      <c r="E4278" s="10" t="s">
        <v>1</v>
      </c>
      <c r="F4278">
        <v>14</v>
      </c>
      <c r="G4278">
        <v>1.6278581619262695</v>
      </c>
      <c r="H4278">
        <v>1.3486260175704956</v>
      </c>
      <c r="I4278">
        <v>95.975326538085938</v>
      </c>
      <c r="J4278">
        <v>0.10273714363574982</v>
      </c>
      <c r="K4278">
        <v>34811</v>
      </c>
      <c r="L4278">
        <v>33203.168440000001</v>
      </c>
      <c r="M4278">
        <v>0.27923217415809631</v>
      </c>
      <c r="N4278">
        <v>0.14756424725055695</v>
      </c>
      <c r="O4278">
        <v>0.2253568172454834</v>
      </c>
      <c r="P4278">
        <v>0.27923217415809631</v>
      </c>
      <c r="Q4278">
        <v>0.33310753107070923</v>
      </c>
      <c r="R4278">
        <v>0.41090008616447449</v>
      </c>
      <c r="S4278" t="s">
        <v>39</v>
      </c>
      <c r="Z4278" s="3"/>
    </row>
    <row r="4279" spans="1:26" hidden="1" x14ac:dyDescent="0.25">
      <c r="A4279" s="10" t="str">
        <f t="shared" si="66"/>
        <v>2016Other1-in-2June PeakCAISO14</v>
      </c>
      <c r="B4279" s="10" t="s">
        <v>57</v>
      </c>
      <c r="C4279" s="10" t="s">
        <v>13</v>
      </c>
      <c r="D4279" s="10" t="s">
        <v>4</v>
      </c>
      <c r="E4279" s="10" t="s">
        <v>9</v>
      </c>
      <c r="F4279">
        <v>14</v>
      </c>
      <c r="G4279">
        <v>1.6756075620651245</v>
      </c>
      <c r="H4279">
        <v>1.3773419857025146</v>
      </c>
      <c r="I4279">
        <v>97.356552124023438</v>
      </c>
      <c r="J4279">
        <v>0.10273714363574982</v>
      </c>
      <c r="K4279">
        <v>34811</v>
      </c>
      <c r="L4279">
        <v>33203.168440000001</v>
      </c>
      <c r="M4279">
        <v>0.29826554656028748</v>
      </c>
      <c r="N4279">
        <v>0.16659761965274811</v>
      </c>
      <c r="O4279">
        <v>0.24439018964767456</v>
      </c>
      <c r="P4279">
        <v>0.29826554656028748</v>
      </c>
      <c r="Q4279">
        <v>0.35214090347290039</v>
      </c>
      <c r="R4279">
        <v>0.42993345856666565</v>
      </c>
      <c r="S4279" t="s">
        <v>39</v>
      </c>
      <c r="Z4279" s="3"/>
    </row>
    <row r="4280" spans="1:26" hidden="1" x14ac:dyDescent="0.25">
      <c r="A4280" s="10" t="str">
        <f t="shared" si="66"/>
        <v>2016Other1-in-2June PeakPGE14</v>
      </c>
      <c r="B4280" s="10" t="s">
        <v>57</v>
      </c>
      <c r="C4280" s="10" t="s">
        <v>13</v>
      </c>
      <c r="D4280" s="10" t="s">
        <v>4</v>
      </c>
      <c r="E4280" s="10" t="s">
        <v>9</v>
      </c>
      <c r="F4280">
        <v>14</v>
      </c>
      <c r="G4280">
        <v>1.7723455429077148</v>
      </c>
      <c r="H4280">
        <v>1.4496004581451416</v>
      </c>
      <c r="I4280">
        <v>98.123649597167969</v>
      </c>
      <c r="J4280">
        <v>0.10273714363574982</v>
      </c>
      <c r="K4280">
        <v>34811</v>
      </c>
      <c r="L4280">
        <v>33203.168440000001</v>
      </c>
      <c r="M4280">
        <v>0.32274514436721802</v>
      </c>
      <c r="N4280">
        <v>0.19107721745967865</v>
      </c>
      <c r="O4280">
        <v>0.2688697874546051</v>
      </c>
      <c r="P4280">
        <v>0.32274514436721802</v>
      </c>
      <c r="Q4280">
        <v>0.37662050127983093</v>
      </c>
      <c r="R4280">
        <v>0.45441305637359619</v>
      </c>
      <c r="S4280" t="s">
        <v>38</v>
      </c>
      <c r="Z4280" s="3"/>
    </row>
    <row r="4281" spans="1:26" hidden="1" x14ac:dyDescent="0.25">
      <c r="A4281" s="10" t="str">
        <f t="shared" si="66"/>
        <v>2016Other1-in-10June PeakPGE14</v>
      </c>
      <c r="B4281" s="10" t="s">
        <v>57</v>
      </c>
      <c r="C4281" s="10" t="s">
        <v>13</v>
      </c>
      <c r="D4281" s="10" t="s">
        <v>4</v>
      </c>
      <c r="E4281" s="10" t="s">
        <v>1</v>
      </c>
      <c r="F4281">
        <v>14</v>
      </c>
      <c r="G4281">
        <v>1.7677350044250488</v>
      </c>
      <c r="H4281">
        <v>1.441298246383667</v>
      </c>
      <c r="I4281">
        <v>99.077384948730469</v>
      </c>
      <c r="J4281">
        <v>0.10273714363574982</v>
      </c>
      <c r="K4281">
        <v>34811</v>
      </c>
      <c r="L4281">
        <v>33203.168440000001</v>
      </c>
      <c r="M4281">
        <v>0.32643681764602661</v>
      </c>
      <c r="N4281">
        <v>0.19476889073848724</v>
      </c>
      <c r="O4281">
        <v>0.2725614607334137</v>
      </c>
      <c r="P4281">
        <v>0.32643681764602661</v>
      </c>
      <c r="Q4281">
        <v>0.38031217455863953</v>
      </c>
      <c r="R4281">
        <v>0.45810472965240479</v>
      </c>
      <c r="S4281" t="s">
        <v>38</v>
      </c>
      <c r="Z4281" s="3"/>
    </row>
    <row r="4282" spans="1:26" hidden="1" x14ac:dyDescent="0.25">
      <c r="A4282" s="10" t="str">
        <f t="shared" si="66"/>
        <v>2016Other1-in-2June PeakCAISO15</v>
      </c>
      <c r="B4282" s="10" t="s">
        <v>57</v>
      </c>
      <c r="C4282" s="10" t="s">
        <v>13</v>
      </c>
      <c r="D4282" s="10" t="s">
        <v>4</v>
      </c>
      <c r="E4282" s="10" t="s">
        <v>9</v>
      </c>
      <c r="F4282">
        <v>15</v>
      </c>
      <c r="G4282">
        <v>1.9871337413787842</v>
      </c>
      <c r="H4282">
        <v>1.5810900926589966</v>
      </c>
      <c r="I4282">
        <v>99.272537231445313</v>
      </c>
      <c r="J4282">
        <v>0.1230589896440506</v>
      </c>
      <c r="K4282">
        <v>34811</v>
      </c>
      <c r="L4282">
        <v>33203.168440000001</v>
      </c>
      <c r="M4282">
        <v>0.40604361891746521</v>
      </c>
      <c r="N4282">
        <v>0.248331218957901</v>
      </c>
      <c r="O4282">
        <v>0.34151148796081543</v>
      </c>
      <c r="P4282">
        <v>0.40604361891746521</v>
      </c>
      <c r="Q4282">
        <v>0.47057574987411499</v>
      </c>
      <c r="R4282">
        <v>0.56375604867935181</v>
      </c>
      <c r="S4282" t="s">
        <v>39</v>
      </c>
      <c r="Z4282" s="3"/>
    </row>
    <row r="4283" spans="1:26" hidden="1" x14ac:dyDescent="0.25">
      <c r="A4283" s="10" t="str">
        <f t="shared" si="66"/>
        <v>2016Other1-in-10June PeakCAISO15</v>
      </c>
      <c r="B4283" s="10" t="s">
        <v>57</v>
      </c>
      <c r="C4283" s="10" t="s">
        <v>13</v>
      </c>
      <c r="D4283" s="10" t="s">
        <v>4</v>
      </c>
      <c r="E4283" s="10" t="s">
        <v>1</v>
      </c>
      <c r="F4283">
        <v>15</v>
      </c>
      <c r="G4283">
        <v>1.9305069446563721</v>
      </c>
      <c r="H4283">
        <v>1.5433889627456665</v>
      </c>
      <c r="I4283">
        <v>98.310493469238281</v>
      </c>
      <c r="J4283">
        <v>0.1230589896440506</v>
      </c>
      <c r="K4283">
        <v>34811</v>
      </c>
      <c r="L4283">
        <v>33203.168440000001</v>
      </c>
      <c r="M4283">
        <v>0.38711801171302795</v>
      </c>
      <c r="N4283">
        <v>0.22940561175346375</v>
      </c>
      <c r="O4283">
        <v>0.32258588075637817</v>
      </c>
      <c r="P4283">
        <v>0.38711801171302795</v>
      </c>
      <c r="Q4283">
        <v>0.45165014266967773</v>
      </c>
      <c r="R4283">
        <v>0.54483044147491455</v>
      </c>
      <c r="S4283" t="s">
        <v>39</v>
      </c>
      <c r="Z4283" s="3"/>
    </row>
    <row r="4284" spans="1:26" hidden="1" x14ac:dyDescent="0.25">
      <c r="A4284" s="10" t="str">
        <f t="shared" si="66"/>
        <v>2016Other1-in-10June PeakPGE15</v>
      </c>
      <c r="B4284" s="10" t="s">
        <v>57</v>
      </c>
      <c r="C4284" s="10" t="s">
        <v>13</v>
      </c>
      <c r="D4284" s="10" t="s">
        <v>4</v>
      </c>
      <c r="E4284" s="10" t="s">
        <v>1</v>
      </c>
      <c r="F4284">
        <v>15</v>
      </c>
      <c r="G4284">
        <v>2.0963895320892334</v>
      </c>
      <c r="H4284">
        <v>1.6529470682144165</v>
      </c>
      <c r="I4284">
        <v>101.31352996826172</v>
      </c>
      <c r="J4284">
        <v>0.1230589896440506</v>
      </c>
      <c r="K4284">
        <v>34811</v>
      </c>
      <c r="L4284">
        <v>33203.168440000001</v>
      </c>
      <c r="M4284">
        <v>0.44344249367713928</v>
      </c>
      <c r="N4284">
        <v>0.28573009371757507</v>
      </c>
      <c r="O4284">
        <v>0.3789103627204895</v>
      </c>
      <c r="P4284">
        <v>0.44344249367713928</v>
      </c>
      <c r="Q4284">
        <v>0.50797462463378906</v>
      </c>
      <c r="R4284">
        <v>0.60115492343902588</v>
      </c>
      <c r="S4284" t="s">
        <v>38</v>
      </c>
      <c r="Z4284" s="3"/>
    </row>
    <row r="4285" spans="1:26" hidden="1" x14ac:dyDescent="0.25">
      <c r="A4285" s="10" t="str">
        <f t="shared" si="66"/>
        <v>2016Other1-in-2June PeakPGE15</v>
      </c>
      <c r="B4285" s="10" t="s">
        <v>57</v>
      </c>
      <c r="C4285" s="10" t="s">
        <v>13</v>
      </c>
      <c r="D4285" s="10" t="s">
        <v>4</v>
      </c>
      <c r="E4285" s="10" t="s">
        <v>9</v>
      </c>
      <c r="F4285">
        <v>15</v>
      </c>
      <c r="G4285">
        <v>2.1018571853637695</v>
      </c>
      <c r="H4285">
        <v>1.663861870765686</v>
      </c>
      <c r="I4285">
        <v>100.16812133789062</v>
      </c>
      <c r="J4285">
        <v>0.1230589896440506</v>
      </c>
      <c r="K4285">
        <v>34811</v>
      </c>
      <c r="L4285">
        <v>33203.168440000001</v>
      </c>
      <c r="M4285">
        <v>0.43799534440040588</v>
      </c>
      <c r="N4285">
        <v>0.28028294444084167</v>
      </c>
      <c r="O4285">
        <v>0.3734632134437561</v>
      </c>
      <c r="P4285">
        <v>0.43799534440040588</v>
      </c>
      <c r="Q4285">
        <v>0.50252747535705566</v>
      </c>
      <c r="R4285">
        <v>0.59570777416229248</v>
      </c>
      <c r="S4285" t="s">
        <v>38</v>
      </c>
      <c r="Z4285" s="3"/>
    </row>
    <row r="4286" spans="1:26" hidden="1" x14ac:dyDescent="0.25">
      <c r="A4286" s="10" t="str">
        <f t="shared" si="66"/>
        <v>2016Other1-in-10June PeakCAISO16</v>
      </c>
      <c r="B4286" s="10" t="s">
        <v>57</v>
      </c>
      <c r="C4286" s="10" t="s">
        <v>13</v>
      </c>
      <c r="D4286" s="10" t="s">
        <v>4</v>
      </c>
      <c r="E4286" s="10" t="s">
        <v>1</v>
      </c>
      <c r="F4286">
        <v>16</v>
      </c>
      <c r="G4286">
        <v>2.2457733154296875</v>
      </c>
      <c r="H4286">
        <v>1.6775939464569092</v>
      </c>
      <c r="I4286">
        <v>99.861526489257813</v>
      </c>
      <c r="J4286">
        <v>0.15615223348140717</v>
      </c>
      <c r="K4286">
        <v>34811</v>
      </c>
      <c r="L4286">
        <v>33203.168440000001</v>
      </c>
      <c r="M4286">
        <v>0.5681794285774231</v>
      </c>
      <c r="N4286">
        <v>0.36805471777915955</v>
      </c>
      <c r="O4286">
        <v>0.48629319667816162</v>
      </c>
      <c r="P4286">
        <v>0.5681794285774231</v>
      </c>
      <c r="Q4286">
        <v>0.65006566047668457</v>
      </c>
      <c r="R4286">
        <v>0.76830410957336426</v>
      </c>
      <c r="S4286" t="s">
        <v>39</v>
      </c>
      <c r="Z4286" s="3"/>
    </row>
    <row r="4287" spans="1:26" hidden="1" x14ac:dyDescent="0.25">
      <c r="A4287" s="10" t="str">
        <f t="shared" si="66"/>
        <v>2016Other1-in-2June PeakCAISO16</v>
      </c>
      <c r="B4287" s="10" t="s">
        <v>57</v>
      </c>
      <c r="C4287" s="10" t="s">
        <v>13</v>
      </c>
      <c r="D4287" s="10" t="s">
        <v>4</v>
      </c>
      <c r="E4287" s="10" t="s">
        <v>9</v>
      </c>
      <c r="F4287">
        <v>16</v>
      </c>
      <c r="G4287">
        <v>2.311647891998291</v>
      </c>
      <c r="H4287">
        <v>1.720152735710144</v>
      </c>
      <c r="I4287">
        <v>100.64072418212891</v>
      </c>
      <c r="J4287">
        <v>0.15615223348140717</v>
      </c>
      <c r="K4287">
        <v>34811</v>
      </c>
      <c r="L4287">
        <v>33203.168440000001</v>
      </c>
      <c r="M4287">
        <v>0.59149515628814697</v>
      </c>
      <c r="N4287">
        <v>0.39137044548988342</v>
      </c>
      <c r="O4287">
        <v>0.5096089243888855</v>
      </c>
      <c r="P4287">
        <v>0.59149515628814697</v>
      </c>
      <c r="Q4287">
        <v>0.67338138818740845</v>
      </c>
      <c r="R4287">
        <v>0.79161983728408813</v>
      </c>
      <c r="S4287" t="s">
        <v>39</v>
      </c>
      <c r="Z4287" s="3"/>
    </row>
    <row r="4288" spans="1:26" hidden="1" x14ac:dyDescent="0.25">
      <c r="A4288" s="10" t="str">
        <f t="shared" si="66"/>
        <v>2016Other1-in-10June PeakPGE16</v>
      </c>
      <c r="B4288" s="10" t="s">
        <v>57</v>
      </c>
      <c r="C4288" s="10" t="s">
        <v>13</v>
      </c>
      <c r="D4288" s="10" t="s">
        <v>4</v>
      </c>
      <c r="E4288" s="10" t="s">
        <v>1</v>
      </c>
      <c r="F4288">
        <v>16</v>
      </c>
      <c r="G4288">
        <v>2.4387457370758057</v>
      </c>
      <c r="H4288">
        <v>1.7856969833374023</v>
      </c>
      <c r="I4288">
        <v>102.92923736572266</v>
      </c>
      <c r="J4288">
        <v>0.15615223348140717</v>
      </c>
      <c r="K4288">
        <v>34811</v>
      </c>
      <c r="L4288">
        <v>33203.168440000001</v>
      </c>
      <c r="M4288">
        <v>0.65304875373840332</v>
      </c>
      <c r="N4288">
        <v>0.45292404294013977</v>
      </c>
      <c r="O4288">
        <v>0.57116252183914185</v>
      </c>
      <c r="P4288">
        <v>0.65304875373840332</v>
      </c>
      <c r="Q4288">
        <v>0.73493498563766479</v>
      </c>
      <c r="R4288">
        <v>0.85317343473434448</v>
      </c>
      <c r="S4288" t="s">
        <v>38</v>
      </c>
      <c r="Z4288" s="3"/>
    </row>
    <row r="4289" spans="1:26" hidden="1" x14ac:dyDescent="0.25">
      <c r="A4289" s="10" t="str">
        <f t="shared" si="66"/>
        <v>2016Other1-in-2June PeakPGE16</v>
      </c>
      <c r="B4289" s="10" t="s">
        <v>57</v>
      </c>
      <c r="C4289" s="10" t="s">
        <v>13</v>
      </c>
      <c r="D4289" s="10" t="s">
        <v>4</v>
      </c>
      <c r="E4289" s="10" t="s">
        <v>9</v>
      </c>
      <c r="F4289">
        <v>16</v>
      </c>
      <c r="G4289">
        <v>2.4451062679290771</v>
      </c>
      <c r="H4289">
        <v>1.8290467262268066</v>
      </c>
      <c r="I4289">
        <v>101.09419250488281</v>
      </c>
      <c r="J4289">
        <v>0.15615223348140717</v>
      </c>
      <c r="K4289">
        <v>34811</v>
      </c>
      <c r="L4289">
        <v>33203.168440000001</v>
      </c>
      <c r="M4289">
        <v>0.61605960130691528</v>
      </c>
      <c r="N4289">
        <v>0.41593489050865173</v>
      </c>
      <c r="O4289">
        <v>0.53417336940765381</v>
      </c>
      <c r="P4289">
        <v>0.61605960130691528</v>
      </c>
      <c r="Q4289">
        <v>0.69794583320617676</v>
      </c>
      <c r="R4289">
        <v>0.81618428230285645</v>
      </c>
      <c r="S4289" t="s">
        <v>38</v>
      </c>
      <c r="Z4289" s="3"/>
    </row>
    <row r="4290" spans="1:26" hidden="1" x14ac:dyDescent="0.25">
      <c r="A4290" s="10" t="str">
        <f t="shared" ref="A4290:A4353" si="67">CONCATENATE(B4290,C4290,E4290,D4290,S4290,F4290)</f>
        <v>2016Other1-in-10June PeakCAISO17</v>
      </c>
      <c r="B4290" s="10" t="s">
        <v>57</v>
      </c>
      <c r="C4290" s="10" t="s">
        <v>13</v>
      </c>
      <c r="D4290" s="10" t="s">
        <v>4</v>
      </c>
      <c r="E4290" s="10" t="s">
        <v>1</v>
      </c>
      <c r="F4290">
        <v>17</v>
      </c>
      <c r="G4290">
        <v>2.5232207775115967</v>
      </c>
      <c r="H4290">
        <v>1.879670262336731</v>
      </c>
      <c r="I4290">
        <v>99.957801818847656</v>
      </c>
      <c r="J4290">
        <v>0.16046801209449768</v>
      </c>
      <c r="K4290">
        <v>34811</v>
      </c>
      <c r="L4290">
        <v>33203.168440000001</v>
      </c>
      <c r="M4290">
        <v>0.64355051517486572</v>
      </c>
      <c r="N4290">
        <v>0.43789470195770264</v>
      </c>
      <c r="O4290">
        <v>0.55940109491348267</v>
      </c>
      <c r="P4290">
        <v>0.64355051517486572</v>
      </c>
      <c r="Q4290">
        <v>0.72769993543624878</v>
      </c>
      <c r="R4290">
        <v>0.84920632839202881</v>
      </c>
      <c r="S4290" t="s">
        <v>39</v>
      </c>
      <c r="Z4290" s="3"/>
    </row>
    <row r="4291" spans="1:26" hidden="1" x14ac:dyDescent="0.25">
      <c r="A4291" s="10" t="str">
        <f t="shared" si="67"/>
        <v>2016Other1-in-2June PeakCAISO17</v>
      </c>
      <c r="B4291" s="10" t="s">
        <v>57</v>
      </c>
      <c r="C4291" s="10" t="s">
        <v>13</v>
      </c>
      <c r="D4291" s="10" t="s">
        <v>4</v>
      </c>
      <c r="E4291" s="10" t="s">
        <v>9</v>
      </c>
      <c r="F4291">
        <v>17</v>
      </c>
      <c r="G4291">
        <v>2.5972335338592529</v>
      </c>
      <c r="H4291">
        <v>1.9257097244262695</v>
      </c>
      <c r="I4291">
        <v>101.13088226318359</v>
      </c>
      <c r="J4291">
        <v>0.16046801209449768</v>
      </c>
      <c r="K4291">
        <v>34811</v>
      </c>
      <c r="L4291">
        <v>33203.168440000001</v>
      </c>
      <c r="M4291">
        <v>0.6715238094329834</v>
      </c>
      <c r="N4291">
        <v>0.46586799621582031</v>
      </c>
      <c r="O4291">
        <v>0.58737438917160034</v>
      </c>
      <c r="P4291">
        <v>0.6715238094329834</v>
      </c>
      <c r="Q4291">
        <v>0.75567322969436646</v>
      </c>
      <c r="R4291">
        <v>0.87717962265014648</v>
      </c>
      <c r="S4291" t="s">
        <v>39</v>
      </c>
      <c r="Z4291" s="3"/>
    </row>
    <row r="4292" spans="1:26" hidden="1" x14ac:dyDescent="0.25">
      <c r="A4292" s="10" t="str">
        <f t="shared" si="67"/>
        <v>2016Other1-in-10June PeakPGE17</v>
      </c>
      <c r="B4292" s="10" t="s">
        <v>57</v>
      </c>
      <c r="C4292" s="10" t="s">
        <v>13</v>
      </c>
      <c r="D4292" s="10" t="s">
        <v>4</v>
      </c>
      <c r="E4292" s="10" t="s">
        <v>1</v>
      </c>
      <c r="F4292">
        <v>17</v>
      </c>
      <c r="G4292">
        <v>2.7400333881378174</v>
      </c>
      <c r="H4292">
        <v>2.0134327411651611</v>
      </c>
      <c r="I4292">
        <v>103.47747802734375</v>
      </c>
      <c r="J4292">
        <v>0.16046801209449768</v>
      </c>
      <c r="K4292">
        <v>34811</v>
      </c>
      <c r="L4292">
        <v>33203.168440000001</v>
      </c>
      <c r="M4292">
        <v>0.72660058736801147</v>
      </c>
      <c r="N4292">
        <v>0.52094477415084839</v>
      </c>
      <c r="O4292">
        <v>0.64245116710662842</v>
      </c>
      <c r="P4292">
        <v>0.72660058736801147</v>
      </c>
      <c r="Q4292">
        <v>0.81075000762939453</v>
      </c>
      <c r="R4292">
        <v>0.93225640058517456</v>
      </c>
      <c r="S4292" t="s">
        <v>38</v>
      </c>
      <c r="Z4292" s="3"/>
    </row>
    <row r="4293" spans="1:26" hidden="1" x14ac:dyDescent="0.25">
      <c r="A4293" s="10" t="str">
        <f t="shared" si="67"/>
        <v>2016Other1-in-2June PeakPGE17</v>
      </c>
      <c r="B4293" s="10" t="s">
        <v>57</v>
      </c>
      <c r="C4293" s="10" t="s">
        <v>13</v>
      </c>
      <c r="D4293" s="10" t="s">
        <v>4</v>
      </c>
      <c r="E4293" s="10" t="s">
        <v>9</v>
      </c>
      <c r="F4293">
        <v>17</v>
      </c>
      <c r="G4293">
        <v>2.7471797466278076</v>
      </c>
      <c r="H4293">
        <v>2.0483481884002686</v>
      </c>
      <c r="I4293">
        <v>101.29571533203125</v>
      </c>
      <c r="J4293">
        <v>0.16046801209449768</v>
      </c>
      <c r="K4293">
        <v>34811</v>
      </c>
      <c r="L4293">
        <v>33203.168440000001</v>
      </c>
      <c r="M4293">
        <v>0.69883155822753906</v>
      </c>
      <c r="N4293">
        <v>0.49317574501037598</v>
      </c>
      <c r="O4293">
        <v>0.61468213796615601</v>
      </c>
      <c r="P4293">
        <v>0.69883155822753906</v>
      </c>
      <c r="Q4293">
        <v>0.78298097848892212</v>
      </c>
      <c r="R4293">
        <v>0.90448737144470215</v>
      </c>
      <c r="S4293" t="s">
        <v>38</v>
      </c>
      <c r="Z4293" s="3"/>
    </row>
    <row r="4294" spans="1:26" hidden="1" x14ac:dyDescent="0.25">
      <c r="A4294" s="10" t="str">
        <f t="shared" si="67"/>
        <v>2016Other1-in-2June PeakCAISO18</v>
      </c>
      <c r="B4294" s="10" t="s">
        <v>57</v>
      </c>
      <c r="C4294" s="10" t="s">
        <v>13</v>
      </c>
      <c r="D4294" s="10" t="s">
        <v>4</v>
      </c>
      <c r="E4294" s="10" t="s">
        <v>9</v>
      </c>
      <c r="F4294">
        <v>18</v>
      </c>
      <c r="G4294">
        <v>2.7814102172851563</v>
      </c>
      <c r="H4294">
        <v>2.0953223705291748</v>
      </c>
      <c r="I4294">
        <v>100.56800079345703</v>
      </c>
      <c r="J4294">
        <v>0.13599415123462677</v>
      </c>
      <c r="K4294">
        <v>34811</v>
      </c>
      <c r="L4294">
        <v>33203.168440000001</v>
      </c>
      <c r="M4294">
        <v>0.68608784675598145</v>
      </c>
      <c r="N4294">
        <v>0.51179772615432739</v>
      </c>
      <c r="O4294">
        <v>0.6147724986076355</v>
      </c>
      <c r="P4294">
        <v>0.68608784675598145</v>
      </c>
      <c r="Q4294">
        <v>0.75740319490432739</v>
      </c>
      <c r="R4294">
        <v>0.8603779673576355</v>
      </c>
      <c r="S4294" t="s">
        <v>39</v>
      </c>
      <c r="Z4294" s="3"/>
    </row>
    <row r="4295" spans="1:26" hidden="1" x14ac:dyDescent="0.25">
      <c r="A4295" s="10" t="str">
        <f t="shared" si="67"/>
        <v>2016Other1-in-10June PeakCAISO18</v>
      </c>
      <c r="B4295" s="10" t="s">
        <v>57</v>
      </c>
      <c r="C4295" s="10" t="s">
        <v>13</v>
      </c>
      <c r="D4295" s="10" t="s">
        <v>4</v>
      </c>
      <c r="E4295" s="10" t="s">
        <v>1</v>
      </c>
      <c r="F4295">
        <v>18</v>
      </c>
      <c r="G4295">
        <v>2.7021489143371582</v>
      </c>
      <c r="H4295">
        <v>2.0480358600616455</v>
      </c>
      <c r="I4295">
        <v>99.345634460449219</v>
      </c>
      <c r="J4295">
        <v>0.13599415123462677</v>
      </c>
      <c r="K4295">
        <v>34811</v>
      </c>
      <c r="L4295">
        <v>33203.168440000001</v>
      </c>
      <c r="M4295">
        <v>0.65411299467086792</v>
      </c>
      <c r="N4295">
        <v>0.47982290387153625</v>
      </c>
      <c r="O4295">
        <v>0.58279764652252197</v>
      </c>
      <c r="P4295">
        <v>0.65411299467086792</v>
      </c>
      <c r="Q4295">
        <v>0.72542834281921387</v>
      </c>
      <c r="R4295">
        <v>0.82840311527252197</v>
      </c>
      <c r="S4295" t="s">
        <v>39</v>
      </c>
      <c r="Z4295" s="3"/>
    </row>
    <row r="4296" spans="1:26" hidden="1" x14ac:dyDescent="0.25">
      <c r="A4296" s="10" t="str">
        <f t="shared" si="67"/>
        <v>2016Other1-in-2June PeakPGE18</v>
      </c>
      <c r="B4296" s="10" t="s">
        <v>57</v>
      </c>
      <c r="C4296" s="10" t="s">
        <v>13</v>
      </c>
      <c r="D4296" s="10" t="s">
        <v>4</v>
      </c>
      <c r="E4296" s="10" t="s">
        <v>9</v>
      </c>
      <c r="F4296">
        <v>18</v>
      </c>
      <c r="G4296">
        <v>2.9419894218444824</v>
      </c>
      <c r="H4296">
        <v>2.2389070987701416</v>
      </c>
      <c r="I4296">
        <v>100.58249664306641</v>
      </c>
      <c r="J4296">
        <v>0.13599415123462677</v>
      </c>
      <c r="K4296">
        <v>34811</v>
      </c>
      <c r="L4296">
        <v>33203.168440000001</v>
      </c>
      <c r="M4296">
        <v>0.70308232307434082</v>
      </c>
      <c r="N4296">
        <v>0.52879220247268677</v>
      </c>
      <c r="O4296">
        <v>0.63176697492599487</v>
      </c>
      <c r="P4296">
        <v>0.70308232307434082</v>
      </c>
      <c r="Q4296">
        <v>0.77439767122268677</v>
      </c>
      <c r="R4296">
        <v>0.87737244367599487</v>
      </c>
      <c r="S4296" t="s">
        <v>38</v>
      </c>
      <c r="Z4296" s="3"/>
    </row>
    <row r="4297" spans="1:26" hidden="1" x14ac:dyDescent="0.25">
      <c r="A4297" s="10" t="str">
        <f t="shared" si="67"/>
        <v>2016Other1-in-10June PeakPGE18</v>
      </c>
      <c r="B4297" s="10" t="s">
        <v>57</v>
      </c>
      <c r="C4297" s="10" t="s">
        <v>13</v>
      </c>
      <c r="D4297" s="10" t="s">
        <v>4</v>
      </c>
      <c r="E4297" s="10" t="s">
        <v>1</v>
      </c>
      <c r="F4297">
        <v>18</v>
      </c>
      <c r="G4297">
        <v>2.9343361854553223</v>
      </c>
      <c r="H4297">
        <v>2.178696870803833</v>
      </c>
      <c r="I4297">
        <v>103.33135223388672</v>
      </c>
      <c r="J4297">
        <v>0.13599415123462677</v>
      </c>
      <c r="K4297">
        <v>34811</v>
      </c>
      <c r="L4297">
        <v>33203.168440000001</v>
      </c>
      <c r="M4297">
        <v>0.75563925504684448</v>
      </c>
      <c r="N4297">
        <v>0.58134913444519043</v>
      </c>
      <c r="O4297">
        <v>0.68432390689849854</v>
      </c>
      <c r="P4297">
        <v>0.75563925504684448</v>
      </c>
      <c r="Q4297">
        <v>0.82695460319519043</v>
      </c>
      <c r="R4297">
        <v>0.92992937564849854</v>
      </c>
      <c r="S4297" t="s">
        <v>38</v>
      </c>
      <c r="Z4297" s="3"/>
    </row>
    <row r="4298" spans="1:26" hidden="1" x14ac:dyDescent="0.25">
      <c r="A4298" s="10" t="str">
        <f t="shared" si="67"/>
        <v>2016Other1-in-10June PeakCAISO19</v>
      </c>
      <c r="B4298" s="10" t="s">
        <v>57</v>
      </c>
      <c r="C4298" s="10" t="s">
        <v>13</v>
      </c>
      <c r="D4298" s="10" t="s">
        <v>4</v>
      </c>
      <c r="E4298" s="10" t="s">
        <v>1</v>
      </c>
      <c r="F4298">
        <v>19</v>
      </c>
      <c r="G4298">
        <v>2.7257499694824219</v>
      </c>
      <c r="H4298">
        <v>2.9603385925292969</v>
      </c>
      <c r="I4298">
        <v>97.822990417480469</v>
      </c>
      <c r="J4298">
        <v>0.11742977052927017</v>
      </c>
      <c r="K4298">
        <v>34811</v>
      </c>
      <c r="L4298">
        <v>33203.168440000001</v>
      </c>
      <c r="M4298">
        <v>-0.23458872735500336</v>
      </c>
      <c r="N4298">
        <v>-0.38508671522140503</v>
      </c>
      <c r="O4298">
        <v>-0.29616889357566833</v>
      </c>
      <c r="P4298">
        <v>-0.23458872735500336</v>
      </c>
      <c r="Q4298">
        <v>-0.17300856113433838</v>
      </c>
      <c r="R4298">
        <v>-8.4090732038021088E-2</v>
      </c>
      <c r="S4298" t="s">
        <v>39</v>
      </c>
      <c r="Z4298" s="3"/>
    </row>
    <row r="4299" spans="1:26" hidden="1" x14ac:dyDescent="0.25">
      <c r="A4299" s="10" t="str">
        <f t="shared" si="67"/>
        <v>2016Other1-in-2June PeakCAISO19</v>
      </c>
      <c r="B4299" s="10" t="s">
        <v>57</v>
      </c>
      <c r="C4299" s="10" t="s">
        <v>13</v>
      </c>
      <c r="D4299" s="10" t="s">
        <v>4</v>
      </c>
      <c r="E4299" s="10" t="s">
        <v>9</v>
      </c>
      <c r="F4299">
        <v>19</v>
      </c>
      <c r="G4299">
        <v>2.8057034015655518</v>
      </c>
      <c r="H4299">
        <v>3.0425295829772949</v>
      </c>
      <c r="I4299">
        <v>99.27984619140625</v>
      </c>
      <c r="J4299">
        <v>0.11742977052927017</v>
      </c>
      <c r="K4299">
        <v>34811</v>
      </c>
      <c r="L4299">
        <v>33203.168440000001</v>
      </c>
      <c r="M4299">
        <v>-0.23682616651058197</v>
      </c>
      <c r="N4299">
        <v>-0.38732415437698364</v>
      </c>
      <c r="O4299">
        <v>-0.29840633273124695</v>
      </c>
      <c r="P4299">
        <v>-0.23682616651058197</v>
      </c>
      <c r="Q4299">
        <v>-0.17524600028991699</v>
      </c>
      <c r="R4299">
        <v>-8.6328171193599701E-2</v>
      </c>
      <c r="S4299" t="s">
        <v>39</v>
      </c>
      <c r="Z4299" s="3"/>
    </row>
    <row r="4300" spans="1:26" hidden="1" x14ac:dyDescent="0.25">
      <c r="A4300" s="10" t="str">
        <f t="shared" si="67"/>
        <v>2016Other1-in-10June PeakPGE19</v>
      </c>
      <c r="B4300" s="10" t="s">
        <v>57</v>
      </c>
      <c r="C4300" s="10" t="s">
        <v>13</v>
      </c>
      <c r="D4300" s="10" t="s">
        <v>4</v>
      </c>
      <c r="E4300" s="10" t="s">
        <v>1</v>
      </c>
      <c r="F4300">
        <v>19</v>
      </c>
      <c r="G4300">
        <v>2.9599652290344238</v>
      </c>
      <c r="H4300">
        <v>3.2009198665618896</v>
      </c>
      <c r="I4300">
        <v>102.23629760742187</v>
      </c>
      <c r="J4300">
        <v>0.11742977052927017</v>
      </c>
      <c r="K4300">
        <v>34811</v>
      </c>
      <c r="L4300">
        <v>33203.168440000001</v>
      </c>
      <c r="M4300">
        <v>-0.24095459282398224</v>
      </c>
      <c r="N4300">
        <v>-0.39145258069038391</v>
      </c>
      <c r="O4300">
        <v>-0.30253475904464722</v>
      </c>
      <c r="P4300">
        <v>-0.24095459282398224</v>
      </c>
      <c r="Q4300">
        <v>-0.17937442660331726</v>
      </c>
      <c r="R4300">
        <v>-9.0456597506999969E-2</v>
      </c>
      <c r="S4300" t="s">
        <v>38</v>
      </c>
      <c r="Z4300" s="3"/>
    </row>
    <row r="4301" spans="1:26" hidden="1" x14ac:dyDescent="0.25">
      <c r="A4301" s="10" t="str">
        <f t="shared" si="67"/>
        <v>2016Other1-in-2June PeakPGE19</v>
      </c>
      <c r="B4301" s="10" t="s">
        <v>57</v>
      </c>
      <c r="C4301" s="10" t="s">
        <v>13</v>
      </c>
      <c r="D4301" s="10" t="s">
        <v>4</v>
      </c>
      <c r="E4301" s="10" t="s">
        <v>9</v>
      </c>
      <c r="F4301">
        <v>19</v>
      </c>
      <c r="G4301">
        <v>2.9676852226257324</v>
      </c>
      <c r="H4301">
        <v>3.2163703441619873</v>
      </c>
      <c r="I4301">
        <v>98.631256103515625</v>
      </c>
      <c r="J4301">
        <v>0.11742977052927017</v>
      </c>
      <c r="K4301">
        <v>34811</v>
      </c>
      <c r="L4301">
        <v>33203.168440000001</v>
      </c>
      <c r="M4301">
        <v>-0.24868513643741608</v>
      </c>
      <c r="N4301">
        <v>-0.39918312430381775</v>
      </c>
      <c r="O4301">
        <v>-0.31026530265808105</v>
      </c>
      <c r="P4301">
        <v>-0.24868513643741608</v>
      </c>
      <c r="Q4301">
        <v>-0.1871049702167511</v>
      </c>
      <c r="R4301">
        <v>-9.8187141120433807E-2</v>
      </c>
      <c r="S4301" t="s">
        <v>38</v>
      </c>
      <c r="Z4301" s="3"/>
    </row>
    <row r="4302" spans="1:26" hidden="1" x14ac:dyDescent="0.25">
      <c r="A4302" s="10" t="str">
        <f t="shared" si="67"/>
        <v>2016Other1-in-10June PeakCAISO20</v>
      </c>
      <c r="B4302" s="10" t="s">
        <v>57</v>
      </c>
      <c r="C4302" s="10" t="s">
        <v>13</v>
      </c>
      <c r="D4302" s="10" t="s">
        <v>4</v>
      </c>
      <c r="E4302" s="10" t="s">
        <v>1</v>
      </c>
      <c r="F4302">
        <v>20</v>
      </c>
      <c r="G4302">
        <v>2.5536274909973145</v>
      </c>
      <c r="H4302">
        <v>2.8584451675415039</v>
      </c>
      <c r="I4302">
        <v>94.59429931640625</v>
      </c>
      <c r="J4302">
        <v>7.6294809579849243E-2</v>
      </c>
      <c r="K4302">
        <v>34811</v>
      </c>
      <c r="L4302">
        <v>33203.168440000001</v>
      </c>
      <c r="M4302">
        <v>-0.30481773614883423</v>
      </c>
      <c r="N4302">
        <v>-0.40259715914726257</v>
      </c>
      <c r="O4302">
        <v>-0.34482672810554504</v>
      </c>
      <c r="P4302">
        <v>-0.30481773614883423</v>
      </c>
      <c r="Q4302">
        <v>-0.26480874419212341</v>
      </c>
      <c r="R4302">
        <v>-0.20703831315040588</v>
      </c>
      <c r="S4302" t="s">
        <v>39</v>
      </c>
      <c r="Z4302" s="3"/>
    </row>
    <row r="4303" spans="1:26" hidden="1" x14ac:dyDescent="0.25">
      <c r="A4303" s="10" t="str">
        <f t="shared" si="67"/>
        <v>2016Other1-in-2June PeakCAISO20</v>
      </c>
      <c r="B4303" s="10" t="s">
        <v>57</v>
      </c>
      <c r="C4303" s="10" t="s">
        <v>13</v>
      </c>
      <c r="D4303" s="10" t="s">
        <v>4</v>
      </c>
      <c r="E4303" s="10" t="s">
        <v>9</v>
      </c>
      <c r="F4303">
        <v>20</v>
      </c>
      <c r="G4303">
        <v>2.6285321712493896</v>
      </c>
      <c r="H4303">
        <v>2.944227933883667</v>
      </c>
      <c r="I4303">
        <v>96.485496520996094</v>
      </c>
      <c r="J4303">
        <v>7.6294809579849243E-2</v>
      </c>
      <c r="K4303">
        <v>34811</v>
      </c>
      <c r="L4303">
        <v>33203.168440000001</v>
      </c>
      <c r="M4303">
        <v>-0.31569573283195496</v>
      </c>
      <c r="N4303">
        <v>-0.4134751558303833</v>
      </c>
      <c r="O4303">
        <v>-0.35570472478866577</v>
      </c>
      <c r="P4303">
        <v>-0.31569573283195496</v>
      </c>
      <c r="Q4303">
        <v>-0.27568674087524414</v>
      </c>
      <c r="R4303">
        <v>-0.21791630983352661</v>
      </c>
      <c r="S4303" t="s">
        <v>39</v>
      </c>
      <c r="Z4303" s="3"/>
    </row>
    <row r="4304" spans="1:26" hidden="1" x14ac:dyDescent="0.25">
      <c r="A4304" s="10" t="str">
        <f t="shared" si="67"/>
        <v>2016Other1-in-2June PeakPGE20</v>
      </c>
      <c r="B4304" s="10" t="s">
        <v>57</v>
      </c>
      <c r="C4304" s="10" t="s">
        <v>13</v>
      </c>
      <c r="D4304" s="10" t="s">
        <v>4</v>
      </c>
      <c r="E4304" s="10" t="s">
        <v>9</v>
      </c>
      <c r="F4304">
        <v>20</v>
      </c>
      <c r="G4304">
        <v>2.7802853584289551</v>
      </c>
      <c r="H4304">
        <v>3.1179640293121338</v>
      </c>
      <c r="I4304">
        <v>95.159400939941406</v>
      </c>
      <c r="J4304">
        <v>7.6294809579849243E-2</v>
      </c>
      <c r="K4304">
        <v>34811</v>
      </c>
      <c r="L4304">
        <v>33203.168440000001</v>
      </c>
      <c r="M4304">
        <v>-0.33767861127853394</v>
      </c>
      <c r="N4304">
        <v>-0.43545803427696228</v>
      </c>
      <c r="O4304">
        <v>-0.37768760323524475</v>
      </c>
      <c r="P4304">
        <v>-0.33767861127853394</v>
      </c>
      <c r="Q4304">
        <v>-0.29766961932182312</v>
      </c>
      <c r="R4304">
        <v>-0.23989918828010559</v>
      </c>
      <c r="S4304" t="s">
        <v>38</v>
      </c>
      <c r="Z4304" s="3"/>
    </row>
    <row r="4305" spans="1:26" hidden="1" x14ac:dyDescent="0.25">
      <c r="A4305" s="10" t="str">
        <f t="shared" si="67"/>
        <v>2016Other1-in-10June PeakPGE20</v>
      </c>
      <c r="B4305" s="10" t="s">
        <v>57</v>
      </c>
      <c r="C4305" s="10" t="s">
        <v>13</v>
      </c>
      <c r="D4305" s="10" t="s">
        <v>4</v>
      </c>
      <c r="E4305" s="10" t="s">
        <v>1</v>
      </c>
      <c r="F4305">
        <v>20</v>
      </c>
      <c r="G4305">
        <v>2.7730529308319092</v>
      </c>
      <c r="H4305">
        <v>3.1102554798126221</v>
      </c>
      <c r="I4305">
        <v>99.4775390625</v>
      </c>
      <c r="J4305">
        <v>7.6294809579849243E-2</v>
      </c>
      <c r="K4305">
        <v>34811</v>
      </c>
      <c r="L4305">
        <v>33203.168440000001</v>
      </c>
      <c r="M4305">
        <v>-0.33720263838768005</v>
      </c>
      <c r="N4305">
        <v>-0.4349820613861084</v>
      </c>
      <c r="O4305">
        <v>-0.37721163034439087</v>
      </c>
      <c r="P4305">
        <v>-0.33720263838768005</v>
      </c>
      <c r="Q4305">
        <v>-0.29719364643096924</v>
      </c>
      <c r="R4305">
        <v>-0.23942321538925171</v>
      </c>
      <c r="S4305" t="s">
        <v>38</v>
      </c>
      <c r="Z4305" s="3"/>
    </row>
    <row r="4306" spans="1:26" hidden="1" x14ac:dyDescent="0.25">
      <c r="A4306" s="10" t="str">
        <f t="shared" si="67"/>
        <v>2016Other1-in-10June PeakCAISO21</v>
      </c>
      <c r="B4306" s="10" t="s">
        <v>57</v>
      </c>
      <c r="C4306" s="10" t="s">
        <v>13</v>
      </c>
      <c r="D4306" s="10" t="s">
        <v>4</v>
      </c>
      <c r="E4306" s="10" t="s">
        <v>1</v>
      </c>
      <c r="F4306">
        <v>21</v>
      </c>
      <c r="G4306">
        <v>2.2934744358062744</v>
      </c>
      <c r="H4306">
        <v>2.4826133251190186</v>
      </c>
      <c r="I4306">
        <v>89.7208251953125</v>
      </c>
      <c r="J4306">
        <v>7.6630406081676483E-2</v>
      </c>
      <c r="K4306">
        <v>34811</v>
      </c>
      <c r="L4306">
        <v>33203.168440000001</v>
      </c>
      <c r="M4306">
        <v>-0.18913881480693817</v>
      </c>
      <c r="N4306">
        <v>-0.28734833002090454</v>
      </c>
      <c r="O4306">
        <v>-0.22932380437850952</v>
      </c>
      <c r="P4306">
        <v>-0.18913881480693817</v>
      </c>
      <c r="Q4306">
        <v>-0.14895382523536682</v>
      </c>
      <c r="R4306">
        <v>-9.0929284691810608E-2</v>
      </c>
      <c r="S4306" t="s">
        <v>39</v>
      </c>
      <c r="Z4306" s="3"/>
    </row>
    <row r="4307" spans="1:26" hidden="1" x14ac:dyDescent="0.25">
      <c r="A4307" s="10" t="str">
        <f t="shared" si="67"/>
        <v>2016Other1-in-2June PeakCAISO21</v>
      </c>
      <c r="B4307" s="10" t="s">
        <v>57</v>
      </c>
      <c r="C4307" s="10" t="s">
        <v>13</v>
      </c>
      <c r="D4307" s="10" t="s">
        <v>4</v>
      </c>
      <c r="E4307" s="10" t="s">
        <v>9</v>
      </c>
      <c r="F4307">
        <v>21</v>
      </c>
      <c r="G4307">
        <v>2.360748291015625</v>
      </c>
      <c r="H4307">
        <v>2.5582277774810791</v>
      </c>
      <c r="I4307">
        <v>91.199386596679688</v>
      </c>
      <c r="J4307">
        <v>7.6630406081676483E-2</v>
      </c>
      <c r="K4307">
        <v>34811</v>
      </c>
      <c r="L4307">
        <v>33203.168440000001</v>
      </c>
      <c r="M4307">
        <v>-0.19747941195964813</v>
      </c>
      <c r="N4307">
        <v>-0.2956889271736145</v>
      </c>
      <c r="O4307">
        <v>-0.23766440153121948</v>
      </c>
      <c r="P4307">
        <v>-0.19747941195964813</v>
      </c>
      <c r="Q4307">
        <v>-0.15729442238807678</v>
      </c>
      <c r="R4307">
        <v>-9.9269881844520569E-2</v>
      </c>
      <c r="S4307" t="s">
        <v>39</v>
      </c>
      <c r="Z4307" s="3"/>
    </row>
    <row r="4308" spans="1:26" hidden="1" x14ac:dyDescent="0.25">
      <c r="A4308" s="10" t="str">
        <f t="shared" si="67"/>
        <v>2016Other1-in-10June PeakPGE21</v>
      </c>
      <c r="B4308" s="10" t="s">
        <v>57</v>
      </c>
      <c r="C4308" s="10" t="s">
        <v>13</v>
      </c>
      <c r="D4308" s="10" t="s">
        <v>4</v>
      </c>
      <c r="E4308" s="10" t="s">
        <v>1</v>
      </c>
      <c r="F4308">
        <v>21</v>
      </c>
      <c r="G4308">
        <v>2.4905457496643066</v>
      </c>
      <c r="H4308">
        <v>2.7030184268951416</v>
      </c>
      <c r="I4308">
        <v>94.611946105957031</v>
      </c>
      <c r="J4308">
        <v>7.6630406081676483E-2</v>
      </c>
      <c r="K4308">
        <v>34811</v>
      </c>
      <c r="L4308">
        <v>33203.168440000001</v>
      </c>
      <c r="M4308">
        <v>-0.21247263252735138</v>
      </c>
      <c r="N4308">
        <v>-0.31068214774131775</v>
      </c>
      <c r="O4308">
        <v>-0.25265762209892273</v>
      </c>
      <c r="P4308">
        <v>-0.21247263252735138</v>
      </c>
      <c r="Q4308">
        <v>-0.17228764295578003</v>
      </c>
      <c r="R4308">
        <v>-0.11426310241222382</v>
      </c>
      <c r="S4308" t="s">
        <v>38</v>
      </c>
      <c r="Z4308" s="3"/>
    </row>
    <row r="4309" spans="1:26" hidden="1" x14ac:dyDescent="0.25">
      <c r="A4309" s="10" t="str">
        <f t="shared" si="67"/>
        <v>2016Other1-in-2June PeakPGE21</v>
      </c>
      <c r="B4309" s="10" t="s">
        <v>57</v>
      </c>
      <c r="C4309" s="10" t="s">
        <v>13</v>
      </c>
      <c r="D4309" s="10" t="s">
        <v>4</v>
      </c>
      <c r="E4309" s="10" t="s">
        <v>9</v>
      </c>
      <c r="F4309">
        <v>21</v>
      </c>
      <c r="G4309">
        <v>2.4970414638519287</v>
      </c>
      <c r="H4309">
        <v>2.7205691337585449</v>
      </c>
      <c r="I4309">
        <v>89.811103820800781</v>
      </c>
      <c r="J4309">
        <v>7.6630406081676483E-2</v>
      </c>
      <c r="K4309">
        <v>34811</v>
      </c>
      <c r="L4309">
        <v>33203.168440000001</v>
      </c>
      <c r="M4309">
        <v>-0.22352765500545502</v>
      </c>
      <c r="N4309">
        <v>-0.32173717021942139</v>
      </c>
      <c r="O4309">
        <v>-0.26371264457702637</v>
      </c>
      <c r="P4309">
        <v>-0.22352765500545502</v>
      </c>
      <c r="Q4309">
        <v>-0.18334266543388367</v>
      </c>
      <c r="R4309">
        <v>-0.12531812489032745</v>
      </c>
      <c r="S4309" t="s">
        <v>38</v>
      </c>
      <c r="Z4309" s="3"/>
    </row>
    <row r="4310" spans="1:26" hidden="1" x14ac:dyDescent="0.25">
      <c r="A4310" s="10" t="str">
        <f t="shared" si="67"/>
        <v>2016Other1-in-10June PeakCAISO22</v>
      </c>
      <c r="B4310" s="10" t="s">
        <v>57</v>
      </c>
      <c r="C4310" s="10" t="s">
        <v>13</v>
      </c>
      <c r="D4310" s="10" t="s">
        <v>4</v>
      </c>
      <c r="E4310" s="10" t="s">
        <v>1</v>
      </c>
      <c r="F4310">
        <v>22</v>
      </c>
      <c r="G4310">
        <v>1.9736900329589844</v>
      </c>
      <c r="H4310">
        <v>2.0931329727172852</v>
      </c>
      <c r="I4310">
        <v>85.464935302734375</v>
      </c>
      <c r="J4310">
        <v>6.3674606382846832E-2</v>
      </c>
      <c r="K4310">
        <v>34811</v>
      </c>
      <c r="L4310">
        <v>33203.168440000001</v>
      </c>
      <c r="M4310">
        <v>-0.11944290995597839</v>
      </c>
      <c r="N4310">
        <v>-0.20104828476905823</v>
      </c>
      <c r="O4310">
        <v>-0.15283387899398804</v>
      </c>
      <c r="P4310">
        <v>-0.11944290995597839</v>
      </c>
      <c r="Q4310">
        <v>-8.6051948368549347E-2</v>
      </c>
      <c r="R4310">
        <v>-3.783753514289856E-2</v>
      </c>
      <c r="S4310" t="s">
        <v>39</v>
      </c>
      <c r="Z4310" s="3"/>
    </row>
    <row r="4311" spans="1:26" hidden="1" x14ac:dyDescent="0.25">
      <c r="A4311" s="10" t="str">
        <f t="shared" si="67"/>
        <v>2016Other1-in-2June PeakCAISO22</v>
      </c>
      <c r="B4311" s="10" t="s">
        <v>57</v>
      </c>
      <c r="C4311" s="10" t="s">
        <v>13</v>
      </c>
      <c r="D4311" s="10" t="s">
        <v>4</v>
      </c>
      <c r="E4311" s="10" t="s">
        <v>9</v>
      </c>
      <c r="F4311">
        <v>22</v>
      </c>
      <c r="G4311">
        <v>2.0315835475921631</v>
      </c>
      <c r="H4311">
        <v>2.1606583595275879</v>
      </c>
      <c r="I4311">
        <v>86.180419921875</v>
      </c>
      <c r="J4311">
        <v>6.3674606382846832E-2</v>
      </c>
      <c r="K4311">
        <v>34811</v>
      </c>
      <c r="L4311">
        <v>33203.168440000001</v>
      </c>
      <c r="M4311">
        <v>-0.12907470762729645</v>
      </c>
      <c r="N4311">
        <v>-0.21068008244037628</v>
      </c>
      <c r="O4311">
        <v>-0.16246567666530609</v>
      </c>
      <c r="P4311">
        <v>-0.12907470762729645</v>
      </c>
      <c r="Q4311">
        <v>-9.5683746039867401E-2</v>
      </c>
      <c r="R4311">
        <v>-4.7469332814216614E-2</v>
      </c>
      <c r="S4311" t="s">
        <v>39</v>
      </c>
      <c r="Z4311" s="3"/>
    </row>
    <row r="4312" spans="1:26" hidden="1" x14ac:dyDescent="0.25">
      <c r="A4312" s="10" t="str">
        <f t="shared" si="67"/>
        <v>2016Other1-in-10June PeakPGE22</v>
      </c>
      <c r="B4312" s="10" t="s">
        <v>57</v>
      </c>
      <c r="C4312" s="10" t="s">
        <v>13</v>
      </c>
      <c r="D4312" s="10" t="s">
        <v>4</v>
      </c>
      <c r="E4312" s="10" t="s">
        <v>1</v>
      </c>
      <c r="F4312">
        <v>22</v>
      </c>
      <c r="G4312">
        <v>2.1432831287384033</v>
      </c>
      <c r="H4312">
        <v>2.2831101417541504</v>
      </c>
      <c r="I4312">
        <v>89.981376647949219</v>
      </c>
      <c r="J4312">
        <v>6.3674606382846832E-2</v>
      </c>
      <c r="K4312">
        <v>34811</v>
      </c>
      <c r="L4312">
        <v>33203.168440000001</v>
      </c>
      <c r="M4312">
        <v>-0.13982695341110229</v>
      </c>
      <c r="N4312">
        <v>-0.22143232822418213</v>
      </c>
      <c r="O4312">
        <v>-0.17321792244911194</v>
      </c>
      <c r="P4312">
        <v>-0.13982695341110229</v>
      </c>
      <c r="Q4312">
        <v>-0.10643599182367325</v>
      </c>
      <c r="R4312">
        <v>-5.8221578598022461E-2</v>
      </c>
      <c r="S4312" t="s">
        <v>38</v>
      </c>
      <c r="Z4312" s="3"/>
    </row>
    <row r="4313" spans="1:26" hidden="1" x14ac:dyDescent="0.25">
      <c r="A4313" s="10" t="str">
        <f t="shared" si="67"/>
        <v>2016Other1-in-2June PeakPGE22</v>
      </c>
      <c r="B4313" s="10" t="s">
        <v>57</v>
      </c>
      <c r="C4313" s="10" t="s">
        <v>13</v>
      </c>
      <c r="D4313" s="10" t="s">
        <v>4</v>
      </c>
      <c r="E4313" s="10" t="s">
        <v>9</v>
      </c>
      <c r="F4313">
        <v>22</v>
      </c>
      <c r="G4313">
        <v>2.1488730907440186</v>
      </c>
      <c r="H4313">
        <v>2.3037207126617432</v>
      </c>
      <c r="I4313">
        <v>85.208946228027344</v>
      </c>
      <c r="J4313">
        <v>6.3674606382846832E-2</v>
      </c>
      <c r="K4313">
        <v>34811</v>
      </c>
      <c r="L4313">
        <v>33203.168440000001</v>
      </c>
      <c r="M4313">
        <v>-0.15484754741191864</v>
      </c>
      <c r="N4313">
        <v>-0.23645292222499847</v>
      </c>
      <c r="O4313">
        <v>-0.18823851644992828</v>
      </c>
      <c r="P4313">
        <v>-0.15484754741191864</v>
      </c>
      <c r="Q4313">
        <v>-0.12145658582448959</v>
      </c>
      <c r="R4313">
        <v>-7.3242172598838806E-2</v>
      </c>
      <c r="S4313" t="s">
        <v>38</v>
      </c>
      <c r="Z4313" s="3"/>
    </row>
    <row r="4314" spans="1:26" hidden="1" x14ac:dyDescent="0.25">
      <c r="A4314" s="10" t="str">
        <f t="shared" si="67"/>
        <v>2016Other1-in-2June PeakCAISO23</v>
      </c>
      <c r="B4314" s="10" t="s">
        <v>57</v>
      </c>
      <c r="C4314" s="10" t="s">
        <v>13</v>
      </c>
      <c r="D4314" s="10" t="s">
        <v>4</v>
      </c>
      <c r="E4314" s="10" t="s">
        <v>9</v>
      </c>
      <c r="F4314">
        <v>23</v>
      </c>
      <c r="G4314">
        <v>1.6097359657287598</v>
      </c>
      <c r="H4314">
        <v>1.7007390260696411</v>
      </c>
      <c r="I4314">
        <v>82.867897033691406</v>
      </c>
      <c r="J4314">
        <v>5.8387260884046555E-2</v>
      </c>
      <c r="K4314">
        <v>34811</v>
      </c>
      <c r="L4314">
        <v>33203.168440000001</v>
      </c>
      <c r="M4314">
        <v>-9.100303053855896E-2</v>
      </c>
      <c r="N4314">
        <v>-0.16583214700222015</v>
      </c>
      <c r="O4314">
        <v>-0.12162131071090698</v>
      </c>
      <c r="P4314">
        <v>-9.100303053855896E-2</v>
      </c>
      <c r="Q4314">
        <v>-6.0384750366210938E-2</v>
      </c>
      <c r="R4314">
        <v>-1.6173917800188065E-2</v>
      </c>
      <c r="S4314" t="s">
        <v>39</v>
      </c>
      <c r="Z4314" s="3"/>
    </row>
    <row r="4315" spans="1:26" hidden="1" x14ac:dyDescent="0.25">
      <c r="A4315" s="10" t="str">
        <f t="shared" si="67"/>
        <v>2016Other1-in-10June PeakCAISO23</v>
      </c>
      <c r="B4315" s="10" t="s">
        <v>57</v>
      </c>
      <c r="C4315" s="10" t="s">
        <v>13</v>
      </c>
      <c r="D4315" s="10" t="s">
        <v>4</v>
      </c>
      <c r="E4315" s="10" t="s">
        <v>1</v>
      </c>
      <c r="F4315">
        <v>23</v>
      </c>
      <c r="G4315">
        <v>1.5638637542724609</v>
      </c>
      <c r="H4315">
        <v>1.6487772464752197</v>
      </c>
      <c r="I4315">
        <v>82.252891540527344</v>
      </c>
      <c r="J4315">
        <v>5.8387260884046555E-2</v>
      </c>
      <c r="K4315">
        <v>34811</v>
      </c>
      <c r="L4315">
        <v>33203.168440000001</v>
      </c>
      <c r="M4315">
        <v>-8.4913462400436401E-2</v>
      </c>
      <c r="N4315">
        <v>-0.1597425788640976</v>
      </c>
      <c r="O4315">
        <v>-0.11553174257278442</v>
      </c>
      <c r="P4315">
        <v>-8.4913462400436401E-2</v>
      </c>
      <c r="Q4315">
        <v>-5.4295182228088379E-2</v>
      </c>
      <c r="R4315">
        <v>-1.0084348730742931E-2</v>
      </c>
      <c r="S4315" t="s">
        <v>39</v>
      </c>
      <c r="Z4315" s="3"/>
    </row>
    <row r="4316" spans="1:26" hidden="1" x14ac:dyDescent="0.25">
      <c r="A4316" s="10" t="str">
        <f t="shared" si="67"/>
        <v>2016Other1-in-2June PeakPGE23</v>
      </c>
      <c r="B4316" s="10" t="s">
        <v>57</v>
      </c>
      <c r="C4316" s="10" t="s">
        <v>13</v>
      </c>
      <c r="D4316" s="10" t="s">
        <v>4</v>
      </c>
      <c r="E4316" s="10" t="s">
        <v>9</v>
      </c>
      <c r="F4316">
        <v>23</v>
      </c>
      <c r="G4316">
        <v>1.7026709318161011</v>
      </c>
      <c r="H4316">
        <v>1.8076202869415283</v>
      </c>
      <c r="I4316">
        <v>81.968307495117188</v>
      </c>
      <c r="J4316">
        <v>5.8387260884046555E-2</v>
      </c>
      <c r="K4316">
        <v>34811</v>
      </c>
      <c r="L4316">
        <v>33203.168440000001</v>
      </c>
      <c r="M4316">
        <v>-0.10494934767484665</v>
      </c>
      <c r="N4316">
        <v>-0.17977845668792725</v>
      </c>
      <c r="O4316">
        <v>-0.13556762039661407</v>
      </c>
      <c r="P4316">
        <v>-0.10494934767484665</v>
      </c>
      <c r="Q4316">
        <v>-7.4331067502498627E-2</v>
      </c>
      <c r="R4316">
        <v>-3.0120234936475754E-2</v>
      </c>
      <c r="S4316" t="s">
        <v>38</v>
      </c>
      <c r="Z4316" s="3"/>
    </row>
    <row r="4317" spans="1:26" hidden="1" x14ac:dyDescent="0.25">
      <c r="A4317" s="10" t="str">
        <f t="shared" si="67"/>
        <v>2016Other1-in-10June PeakPGE23</v>
      </c>
      <c r="B4317" s="10" t="s">
        <v>57</v>
      </c>
      <c r="C4317" s="10" t="s">
        <v>13</v>
      </c>
      <c r="D4317" s="10" t="s">
        <v>4</v>
      </c>
      <c r="E4317" s="10" t="s">
        <v>1</v>
      </c>
      <c r="F4317">
        <v>23</v>
      </c>
      <c r="G4317">
        <v>1.6982417106628418</v>
      </c>
      <c r="H4317">
        <v>1.7978606224060059</v>
      </c>
      <c r="I4317">
        <v>86.702018737792969</v>
      </c>
      <c r="J4317">
        <v>5.8387260884046555E-2</v>
      </c>
      <c r="K4317">
        <v>34811</v>
      </c>
      <c r="L4317">
        <v>33203.168440000001</v>
      </c>
      <c r="M4317">
        <v>-9.9618926644325256E-2</v>
      </c>
      <c r="N4317">
        <v>-0.17444804310798645</v>
      </c>
      <c r="O4317">
        <v>-0.13023720681667328</v>
      </c>
      <c r="P4317">
        <v>-9.9618926644325256E-2</v>
      </c>
      <c r="Q4317">
        <v>-6.9000646471977234E-2</v>
      </c>
      <c r="R4317">
        <v>-2.4789813905954361E-2</v>
      </c>
      <c r="S4317" t="s">
        <v>38</v>
      </c>
      <c r="Z4317" s="3"/>
    </row>
    <row r="4318" spans="1:26" hidden="1" x14ac:dyDescent="0.25">
      <c r="A4318" s="10" t="str">
        <f t="shared" si="67"/>
        <v>2016Other1-in-2June PeakCAISO24</v>
      </c>
      <c r="B4318" s="10" t="s">
        <v>57</v>
      </c>
      <c r="C4318" s="10" t="s">
        <v>13</v>
      </c>
      <c r="D4318" s="10" t="s">
        <v>4</v>
      </c>
      <c r="E4318" s="10" t="s">
        <v>9</v>
      </c>
      <c r="F4318">
        <v>24</v>
      </c>
      <c r="G4318">
        <v>1.2454527616500854</v>
      </c>
      <c r="H4318">
        <v>1.3163696527481079</v>
      </c>
      <c r="I4318">
        <v>79.770523071289063</v>
      </c>
      <c r="J4318">
        <v>4.4309847056865692E-2</v>
      </c>
      <c r="K4318">
        <v>34811</v>
      </c>
      <c r="L4318">
        <v>33203.168440000001</v>
      </c>
      <c r="M4318">
        <v>-7.0916876196861267E-2</v>
      </c>
      <c r="N4318">
        <v>-0.12770438194274902</v>
      </c>
      <c r="O4318">
        <v>-9.4152957201004028E-2</v>
      </c>
      <c r="P4318">
        <v>-7.0916876196861267E-2</v>
      </c>
      <c r="Q4318">
        <v>-4.7680791467428207E-2</v>
      </c>
      <c r="R4318">
        <v>-1.4129376038908958E-2</v>
      </c>
      <c r="S4318" t="s">
        <v>39</v>
      </c>
      <c r="Z4318" s="3"/>
    </row>
    <row r="4319" spans="1:26" hidden="1" x14ac:dyDescent="0.25">
      <c r="A4319" s="10" t="str">
        <f t="shared" si="67"/>
        <v>2016Other1-in-10June PeakCAISO24</v>
      </c>
      <c r="B4319" s="10" t="s">
        <v>57</v>
      </c>
      <c r="C4319" s="10" t="s">
        <v>13</v>
      </c>
      <c r="D4319" s="10" t="s">
        <v>4</v>
      </c>
      <c r="E4319" s="10" t="s">
        <v>1</v>
      </c>
      <c r="F4319">
        <v>24</v>
      </c>
      <c r="G4319">
        <v>1.2099614143371582</v>
      </c>
      <c r="H4319">
        <v>1.2766987085342407</v>
      </c>
      <c r="I4319">
        <v>79.064895629882813</v>
      </c>
      <c r="J4319">
        <v>4.4309847056865692E-2</v>
      </c>
      <c r="K4319">
        <v>34811</v>
      </c>
      <c r="L4319">
        <v>33203.168440000001</v>
      </c>
      <c r="M4319">
        <v>-6.6737309098243713E-2</v>
      </c>
      <c r="N4319">
        <v>-0.12352480739355087</v>
      </c>
      <c r="O4319">
        <v>-8.9973390102386475E-2</v>
      </c>
      <c r="P4319">
        <v>-6.6737309098243713E-2</v>
      </c>
      <c r="Q4319">
        <v>-4.3501224368810654E-2</v>
      </c>
      <c r="R4319">
        <v>-9.9498089402914047E-3</v>
      </c>
      <c r="S4319" t="s">
        <v>39</v>
      </c>
      <c r="Z4319" s="3"/>
    </row>
    <row r="4320" spans="1:26" hidden="1" x14ac:dyDescent="0.25">
      <c r="A4320" s="10" t="str">
        <f t="shared" si="67"/>
        <v>2016Other1-in-10June PeakPGE24</v>
      </c>
      <c r="B4320" s="10" t="s">
        <v>57</v>
      </c>
      <c r="C4320" s="10" t="s">
        <v>13</v>
      </c>
      <c r="D4320" s="10" t="s">
        <v>4</v>
      </c>
      <c r="E4320" s="10" t="s">
        <v>1</v>
      </c>
      <c r="F4320">
        <v>24</v>
      </c>
      <c r="G4320">
        <v>1.3139296770095825</v>
      </c>
      <c r="H4320">
        <v>1.3934131860733032</v>
      </c>
      <c r="I4320">
        <v>83.59539794921875</v>
      </c>
      <c r="J4320">
        <v>4.4309847056865692E-2</v>
      </c>
      <c r="K4320">
        <v>34811</v>
      </c>
      <c r="L4320">
        <v>33203.168440000001</v>
      </c>
      <c r="M4320">
        <v>-7.9483471810817719E-2</v>
      </c>
      <c r="N4320">
        <v>-0.13627097010612488</v>
      </c>
      <c r="O4320">
        <v>-0.10271955281496048</v>
      </c>
      <c r="P4320">
        <v>-7.9483471810817719E-2</v>
      </c>
      <c r="Q4320">
        <v>-5.6247387081384659E-2</v>
      </c>
      <c r="R4320">
        <v>-2.269597165286541E-2</v>
      </c>
      <c r="S4320" t="s">
        <v>38</v>
      </c>
      <c r="Z4320" s="3"/>
    </row>
    <row r="4321" spans="1:26" hidden="1" x14ac:dyDescent="0.25">
      <c r="A4321" s="10" t="str">
        <f t="shared" si="67"/>
        <v>2016Other1-in-2June PeakPGE24</v>
      </c>
      <c r="B4321" s="10" t="s">
        <v>57</v>
      </c>
      <c r="C4321" s="10" t="s">
        <v>13</v>
      </c>
      <c r="D4321" s="10" t="s">
        <v>4</v>
      </c>
      <c r="E4321" s="10" t="s">
        <v>9</v>
      </c>
      <c r="F4321">
        <v>24</v>
      </c>
      <c r="G4321">
        <v>1.3173565864562988</v>
      </c>
      <c r="H4321">
        <v>1.3957784175872803</v>
      </c>
      <c r="I4321">
        <v>79.178634643554687</v>
      </c>
      <c r="J4321">
        <v>4.4309847056865692E-2</v>
      </c>
      <c r="K4321">
        <v>34811</v>
      </c>
      <c r="L4321">
        <v>33203.168440000001</v>
      </c>
      <c r="M4321">
        <v>-7.8421808779239655E-2</v>
      </c>
      <c r="N4321">
        <v>-0.13520930707454681</v>
      </c>
      <c r="O4321">
        <v>-0.10165788978338242</v>
      </c>
      <c r="P4321">
        <v>-7.8421808779239655E-2</v>
      </c>
      <c r="Q4321">
        <v>-5.5185724049806595E-2</v>
      </c>
      <c r="R4321">
        <v>-2.1634308621287346E-2</v>
      </c>
      <c r="S4321" t="s">
        <v>38</v>
      </c>
      <c r="Z4321" s="3"/>
    </row>
    <row r="4322" spans="1:26" hidden="1" x14ac:dyDescent="0.25">
      <c r="A4322" s="10" t="str">
        <f t="shared" si="67"/>
        <v>2016Other1-in-10May PeakCAISO1</v>
      </c>
      <c r="B4322" s="10" t="s">
        <v>57</v>
      </c>
      <c r="C4322" s="10" t="s">
        <v>13</v>
      </c>
      <c r="D4322" s="10" t="s">
        <v>5</v>
      </c>
      <c r="E4322" s="10" t="s">
        <v>1</v>
      </c>
      <c r="F4322">
        <v>1</v>
      </c>
      <c r="G4322">
        <v>0.79417186975479126</v>
      </c>
      <c r="H4322">
        <v>0.79417186975479126</v>
      </c>
      <c r="I4322">
        <v>72.249183654785156</v>
      </c>
      <c r="J4322">
        <v>0</v>
      </c>
      <c r="K4322">
        <v>34811</v>
      </c>
      <c r="L4322">
        <v>33272.397496999998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 t="s">
        <v>39</v>
      </c>
      <c r="Z4322" s="3"/>
    </row>
    <row r="4323" spans="1:26" hidden="1" x14ac:dyDescent="0.25">
      <c r="A4323" s="10" t="str">
        <f t="shared" si="67"/>
        <v>2016Other1-in-2May PeakCAISO1</v>
      </c>
      <c r="B4323" s="10" t="s">
        <v>57</v>
      </c>
      <c r="C4323" s="10" t="s">
        <v>13</v>
      </c>
      <c r="D4323" s="10" t="s">
        <v>5</v>
      </c>
      <c r="E4323" s="10" t="s">
        <v>9</v>
      </c>
      <c r="F4323">
        <v>1</v>
      </c>
      <c r="G4323">
        <v>0.72345513105392456</v>
      </c>
      <c r="H4323">
        <v>0.72345513105392456</v>
      </c>
      <c r="I4323">
        <v>70.924995422363281</v>
      </c>
      <c r="J4323">
        <v>0</v>
      </c>
      <c r="K4323">
        <v>34811</v>
      </c>
      <c r="L4323">
        <v>33272.397496999998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 t="s">
        <v>39</v>
      </c>
      <c r="Z4323" s="3"/>
    </row>
    <row r="4324" spans="1:26" hidden="1" x14ac:dyDescent="0.25">
      <c r="A4324" s="10" t="str">
        <f t="shared" si="67"/>
        <v>2016Other1-in-10May PeakPGE1</v>
      </c>
      <c r="B4324" s="10" t="s">
        <v>57</v>
      </c>
      <c r="C4324" s="10" t="s">
        <v>13</v>
      </c>
      <c r="D4324" s="10" t="s">
        <v>5</v>
      </c>
      <c r="E4324" s="10" t="s">
        <v>1</v>
      </c>
      <c r="F4324">
        <v>1</v>
      </c>
      <c r="G4324">
        <v>0.93397819995880127</v>
      </c>
      <c r="H4324">
        <v>0.93397819995880127</v>
      </c>
      <c r="I4324">
        <v>76.895294189453125</v>
      </c>
      <c r="J4324">
        <v>0</v>
      </c>
      <c r="K4324">
        <v>34811</v>
      </c>
      <c r="L4324">
        <v>33272.397496999998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 t="s">
        <v>38</v>
      </c>
      <c r="Z4324" s="3"/>
    </row>
    <row r="4325" spans="1:26" hidden="1" x14ac:dyDescent="0.25">
      <c r="A4325" s="10" t="str">
        <f t="shared" si="67"/>
        <v>2016Other1-in-2May PeakPGE1</v>
      </c>
      <c r="B4325" s="10" t="s">
        <v>57</v>
      </c>
      <c r="C4325" s="10" t="s">
        <v>13</v>
      </c>
      <c r="D4325" s="10" t="s">
        <v>5</v>
      </c>
      <c r="E4325" s="10" t="s">
        <v>9</v>
      </c>
      <c r="F4325">
        <v>1</v>
      </c>
      <c r="G4325">
        <v>0.71764403581619263</v>
      </c>
      <c r="H4325">
        <v>0.71764403581619263</v>
      </c>
      <c r="I4325">
        <v>69.667144775390625</v>
      </c>
      <c r="J4325">
        <v>0</v>
      </c>
      <c r="K4325">
        <v>34811</v>
      </c>
      <c r="L4325">
        <v>33272.397496999998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 t="s">
        <v>38</v>
      </c>
      <c r="Z4325" s="3"/>
    </row>
    <row r="4326" spans="1:26" hidden="1" x14ac:dyDescent="0.25">
      <c r="A4326" s="10" t="str">
        <f t="shared" si="67"/>
        <v>2016Other1-in-10May PeakCAISO2</v>
      </c>
      <c r="B4326" s="10" t="s">
        <v>57</v>
      </c>
      <c r="C4326" s="10" t="s">
        <v>13</v>
      </c>
      <c r="D4326" s="10" t="s">
        <v>5</v>
      </c>
      <c r="E4326" s="10" t="s">
        <v>1</v>
      </c>
      <c r="F4326">
        <v>2</v>
      </c>
      <c r="G4326">
        <v>0.68045961856842041</v>
      </c>
      <c r="H4326">
        <v>0.68045961856842041</v>
      </c>
      <c r="I4326">
        <v>69.996330261230469</v>
      </c>
      <c r="J4326">
        <v>0</v>
      </c>
      <c r="K4326">
        <v>34811</v>
      </c>
      <c r="L4326">
        <v>33272.397496999998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 t="s">
        <v>39</v>
      </c>
      <c r="Z4326" s="3"/>
    </row>
    <row r="4327" spans="1:26" hidden="1" x14ac:dyDescent="0.25">
      <c r="A4327" s="10" t="str">
        <f t="shared" si="67"/>
        <v>2016Other1-in-2May PeakCAISO2</v>
      </c>
      <c r="B4327" s="10" t="s">
        <v>57</v>
      </c>
      <c r="C4327" s="10" t="s">
        <v>13</v>
      </c>
      <c r="D4327" s="10" t="s">
        <v>5</v>
      </c>
      <c r="E4327" s="10" t="s">
        <v>9</v>
      </c>
      <c r="F4327">
        <v>2</v>
      </c>
      <c r="G4327">
        <v>0.61986833810806274</v>
      </c>
      <c r="H4327">
        <v>0.61986833810806274</v>
      </c>
      <c r="I4327">
        <v>68.927200317382812</v>
      </c>
      <c r="J4327">
        <v>0</v>
      </c>
      <c r="K4327">
        <v>34811</v>
      </c>
      <c r="L4327">
        <v>33272.397496999998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 t="s">
        <v>39</v>
      </c>
      <c r="Z4327" s="3"/>
    </row>
    <row r="4328" spans="1:26" hidden="1" x14ac:dyDescent="0.25">
      <c r="A4328" s="10" t="str">
        <f t="shared" si="67"/>
        <v>2016Other1-in-10May PeakPGE2</v>
      </c>
      <c r="B4328" s="10" t="s">
        <v>57</v>
      </c>
      <c r="C4328" s="10" t="s">
        <v>13</v>
      </c>
      <c r="D4328" s="10" t="s">
        <v>5</v>
      </c>
      <c r="E4328" s="10" t="s">
        <v>1</v>
      </c>
      <c r="F4328">
        <v>2</v>
      </c>
      <c r="G4328">
        <v>0.80024796724319458</v>
      </c>
      <c r="H4328">
        <v>0.80024796724319458</v>
      </c>
      <c r="I4328">
        <v>74.779243469238281</v>
      </c>
      <c r="J4328">
        <v>0</v>
      </c>
      <c r="K4328">
        <v>34811</v>
      </c>
      <c r="L4328">
        <v>33272.397496999998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 t="s">
        <v>38</v>
      </c>
      <c r="Z4328" s="3"/>
    </row>
    <row r="4329" spans="1:26" hidden="1" x14ac:dyDescent="0.25">
      <c r="A4329" s="10" t="str">
        <f t="shared" si="67"/>
        <v>2016Other1-in-2May PeakPGE2</v>
      </c>
      <c r="B4329" s="10" t="s">
        <v>57</v>
      </c>
      <c r="C4329" s="10" t="s">
        <v>13</v>
      </c>
      <c r="D4329" s="10" t="s">
        <v>5</v>
      </c>
      <c r="E4329" s="10" t="s">
        <v>9</v>
      </c>
      <c r="F4329">
        <v>2</v>
      </c>
      <c r="G4329">
        <v>0.61488932371139526</v>
      </c>
      <c r="H4329">
        <v>0.61488932371139526</v>
      </c>
      <c r="I4329">
        <v>67.686866760253906</v>
      </c>
      <c r="J4329">
        <v>0</v>
      </c>
      <c r="K4329">
        <v>34811</v>
      </c>
      <c r="L4329">
        <v>33272.397496999998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 t="s">
        <v>38</v>
      </c>
      <c r="Z4329" s="3"/>
    </row>
    <row r="4330" spans="1:26" hidden="1" x14ac:dyDescent="0.25">
      <c r="A4330" s="10" t="str">
        <f t="shared" si="67"/>
        <v>2016Other1-in-2May PeakCAISO3</v>
      </c>
      <c r="B4330" s="10" t="s">
        <v>57</v>
      </c>
      <c r="C4330" s="10" t="s">
        <v>13</v>
      </c>
      <c r="D4330" s="10" t="s">
        <v>5</v>
      </c>
      <c r="E4330" s="10" t="s">
        <v>9</v>
      </c>
      <c r="F4330">
        <v>3</v>
      </c>
      <c r="G4330">
        <v>0.55509042739868164</v>
      </c>
      <c r="H4330">
        <v>0.55509042739868164</v>
      </c>
      <c r="I4330">
        <v>67.375450134277344</v>
      </c>
      <c r="J4330">
        <v>0</v>
      </c>
      <c r="K4330">
        <v>34811</v>
      </c>
      <c r="L4330">
        <v>33272.397496999998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 t="s">
        <v>39</v>
      </c>
      <c r="Z4330" s="3"/>
    </row>
    <row r="4331" spans="1:26" hidden="1" x14ac:dyDescent="0.25">
      <c r="A4331" s="10" t="str">
        <f t="shared" si="67"/>
        <v>2016Other1-in-10May PeakCAISO3</v>
      </c>
      <c r="B4331" s="10" t="s">
        <v>57</v>
      </c>
      <c r="C4331" s="10" t="s">
        <v>13</v>
      </c>
      <c r="D4331" s="10" t="s">
        <v>5</v>
      </c>
      <c r="E4331" s="10" t="s">
        <v>1</v>
      </c>
      <c r="F4331">
        <v>3</v>
      </c>
      <c r="G4331">
        <v>0.60934972763061523</v>
      </c>
      <c r="H4331">
        <v>0.60934972763061523</v>
      </c>
      <c r="I4331">
        <v>68.755195617675781</v>
      </c>
      <c r="J4331">
        <v>0</v>
      </c>
      <c r="K4331">
        <v>34811</v>
      </c>
      <c r="L4331">
        <v>33272.397496999998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 t="s">
        <v>39</v>
      </c>
      <c r="Z4331" s="3"/>
    </row>
    <row r="4332" spans="1:26" hidden="1" x14ac:dyDescent="0.25">
      <c r="A4332" s="10" t="str">
        <f t="shared" si="67"/>
        <v>2016Other1-in-10May PeakPGE3</v>
      </c>
      <c r="B4332" s="10" t="s">
        <v>57</v>
      </c>
      <c r="C4332" s="10" t="s">
        <v>13</v>
      </c>
      <c r="D4332" s="10" t="s">
        <v>5</v>
      </c>
      <c r="E4332" s="10" t="s">
        <v>1</v>
      </c>
      <c r="F4332">
        <v>3</v>
      </c>
      <c r="G4332">
        <v>0.71661990880966187</v>
      </c>
      <c r="H4332">
        <v>0.71661990880966187</v>
      </c>
      <c r="I4332">
        <v>73.222053527832031</v>
      </c>
      <c r="J4332">
        <v>0</v>
      </c>
      <c r="K4332">
        <v>34811</v>
      </c>
      <c r="L4332">
        <v>33272.397496999998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 t="s">
        <v>38</v>
      </c>
      <c r="Z4332" s="3"/>
    </row>
    <row r="4333" spans="1:26" hidden="1" x14ac:dyDescent="0.25">
      <c r="A4333" s="10" t="str">
        <f t="shared" si="67"/>
        <v>2016Other1-in-2May PeakPGE3</v>
      </c>
      <c r="B4333" s="10" t="s">
        <v>57</v>
      </c>
      <c r="C4333" s="10" t="s">
        <v>13</v>
      </c>
      <c r="D4333" s="10" t="s">
        <v>5</v>
      </c>
      <c r="E4333" s="10" t="s">
        <v>9</v>
      </c>
      <c r="F4333">
        <v>3</v>
      </c>
      <c r="G4333">
        <v>0.55063170194625854</v>
      </c>
      <c r="H4333">
        <v>0.55063170194625854</v>
      </c>
      <c r="I4333">
        <v>66.111846923828125</v>
      </c>
      <c r="J4333">
        <v>0</v>
      </c>
      <c r="K4333">
        <v>34811</v>
      </c>
      <c r="L4333">
        <v>33272.397496999998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 t="s">
        <v>38</v>
      </c>
      <c r="Z4333" s="3"/>
    </row>
    <row r="4334" spans="1:26" hidden="1" x14ac:dyDescent="0.25">
      <c r="A4334" s="10" t="str">
        <f t="shared" si="67"/>
        <v>2016Other1-in-2May PeakCAISO4</v>
      </c>
      <c r="B4334" s="10" t="s">
        <v>57</v>
      </c>
      <c r="C4334" s="10" t="s">
        <v>13</v>
      </c>
      <c r="D4334" s="10" t="s">
        <v>5</v>
      </c>
      <c r="E4334" s="10" t="s">
        <v>9</v>
      </c>
      <c r="F4334">
        <v>4</v>
      </c>
      <c r="G4334">
        <v>0.51904678344726563</v>
      </c>
      <c r="H4334">
        <v>0.51904678344726563</v>
      </c>
      <c r="I4334">
        <v>65.857101440429688</v>
      </c>
      <c r="J4334">
        <v>0</v>
      </c>
      <c r="K4334">
        <v>34811</v>
      </c>
      <c r="L4334">
        <v>33272.397496999998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 t="s">
        <v>39</v>
      </c>
      <c r="Z4334" s="3"/>
    </row>
    <row r="4335" spans="1:26" hidden="1" x14ac:dyDescent="0.25">
      <c r="A4335" s="10" t="str">
        <f t="shared" si="67"/>
        <v>2016Other1-in-10May PeakCAISO4</v>
      </c>
      <c r="B4335" s="10" t="s">
        <v>57</v>
      </c>
      <c r="C4335" s="10" t="s">
        <v>13</v>
      </c>
      <c r="D4335" s="10" t="s">
        <v>5</v>
      </c>
      <c r="E4335" s="10" t="s">
        <v>1</v>
      </c>
      <c r="F4335">
        <v>4</v>
      </c>
      <c r="G4335">
        <v>0.56978285312652588</v>
      </c>
      <c r="H4335">
        <v>0.56978285312652588</v>
      </c>
      <c r="I4335">
        <v>66.711311340332031</v>
      </c>
      <c r="J4335">
        <v>0</v>
      </c>
      <c r="K4335">
        <v>34811</v>
      </c>
      <c r="L4335">
        <v>33272.397496999998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 t="s">
        <v>39</v>
      </c>
      <c r="Z4335" s="3"/>
    </row>
    <row r="4336" spans="1:26" hidden="1" x14ac:dyDescent="0.25">
      <c r="A4336" s="10" t="str">
        <f t="shared" si="67"/>
        <v>2016Other1-in-10May PeakPGE4</v>
      </c>
      <c r="B4336" s="10" t="s">
        <v>57</v>
      </c>
      <c r="C4336" s="10" t="s">
        <v>13</v>
      </c>
      <c r="D4336" s="10" t="s">
        <v>5</v>
      </c>
      <c r="E4336" s="10" t="s">
        <v>1</v>
      </c>
      <c r="F4336">
        <v>4</v>
      </c>
      <c r="G4336">
        <v>0.67008769512176514</v>
      </c>
      <c r="H4336">
        <v>0.67008769512176514</v>
      </c>
      <c r="I4336">
        <v>71.6158447265625</v>
      </c>
      <c r="J4336">
        <v>0</v>
      </c>
      <c r="K4336">
        <v>34811</v>
      </c>
      <c r="L4336">
        <v>33272.397496999998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 t="s">
        <v>38</v>
      </c>
      <c r="Z4336" s="3"/>
    </row>
    <row r="4337" spans="1:26" hidden="1" x14ac:dyDescent="0.25">
      <c r="A4337" s="10" t="str">
        <f t="shared" si="67"/>
        <v>2016Other1-in-2May PeakPGE4</v>
      </c>
      <c r="B4337" s="10" t="s">
        <v>57</v>
      </c>
      <c r="C4337" s="10" t="s">
        <v>13</v>
      </c>
      <c r="D4337" s="10" t="s">
        <v>5</v>
      </c>
      <c r="E4337" s="10" t="s">
        <v>9</v>
      </c>
      <c r="F4337">
        <v>4</v>
      </c>
      <c r="G4337">
        <v>0.5148775577545166</v>
      </c>
      <c r="H4337">
        <v>0.5148775577545166</v>
      </c>
      <c r="I4337">
        <v>64.322479248046875</v>
      </c>
      <c r="J4337">
        <v>0</v>
      </c>
      <c r="K4337">
        <v>34811</v>
      </c>
      <c r="L4337">
        <v>33272.397496999998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 t="s">
        <v>38</v>
      </c>
      <c r="Z4337" s="3"/>
    </row>
    <row r="4338" spans="1:26" hidden="1" x14ac:dyDescent="0.25">
      <c r="A4338" s="10" t="str">
        <f t="shared" si="67"/>
        <v>2016Other1-in-2May PeakCAISO5</v>
      </c>
      <c r="B4338" s="10" t="s">
        <v>57</v>
      </c>
      <c r="C4338" s="10" t="s">
        <v>13</v>
      </c>
      <c r="D4338" s="10" t="s">
        <v>5</v>
      </c>
      <c r="E4338" s="10" t="s">
        <v>9</v>
      </c>
      <c r="F4338">
        <v>5</v>
      </c>
      <c r="G4338">
        <v>0.50840020179748535</v>
      </c>
      <c r="H4338">
        <v>0.50840020179748535</v>
      </c>
      <c r="I4338">
        <v>64.889915466308594</v>
      </c>
      <c r="J4338">
        <v>0</v>
      </c>
      <c r="K4338">
        <v>34811</v>
      </c>
      <c r="L4338">
        <v>33272.397496999998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 t="s">
        <v>39</v>
      </c>
      <c r="Z4338" s="3"/>
    </row>
    <row r="4339" spans="1:26" hidden="1" x14ac:dyDescent="0.25">
      <c r="A4339" s="10" t="str">
        <f t="shared" si="67"/>
        <v>2016Other1-in-10May PeakCAISO5</v>
      </c>
      <c r="B4339" s="10" t="s">
        <v>57</v>
      </c>
      <c r="C4339" s="10" t="s">
        <v>13</v>
      </c>
      <c r="D4339" s="10" t="s">
        <v>5</v>
      </c>
      <c r="E4339" s="10" t="s">
        <v>1</v>
      </c>
      <c r="F4339">
        <v>5</v>
      </c>
      <c r="G4339">
        <v>0.55809563398361206</v>
      </c>
      <c r="H4339">
        <v>0.55809563398361206</v>
      </c>
      <c r="I4339">
        <v>65.541191101074219</v>
      </c>
      <c r="J4339">
        <v>0</v>
      </c>
      <c r="K4339">
        <v>34811</v>
      </c>
      <c r="L4339">
        <v>33272.397496999998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 t="s">
        <v>39</v>
      </c>
      <c r="Z4339" s="3"/>
    </row>
    <row r="4340" spans="1:26" hidden="1" x14ac:dyDescent="0.25">
      <c r="A4340" s="10" t="str">
        <f t="shared" si="67"/>
        <v>2016Other1-in-2May PeakPGE5</v>
      </c>
      <c r="B4340" s="10" t="s">
        <v>57</v>
      </c>
      <c r="C4340" s="10" t="s">
        <v>13</v>
      </c>
      <c r="D4340" s="10" t="s">
        <v>5</v>
      </c>
      <c r="E4340" s="10" t="s">
        <v>9</v>
      </c>
      <c r="F4340">
        <v>5</v>
      </c>
      <c r="G4340">
        <v>0.50431656837463379</v>
      </c>
      <c r="H4340">
        <v>0.50431656837463379</v>
      </c>
      <c r="I4340">
        <v>63.067264556884766</v>
      </c>
      <c r="J4340">
        <v>0</v>
      </c>
      <c r="K4340">
        <v>34811</v>
      </c>
      <c r="L4340">
        <v>33272.397496999998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 t="s">
        <v>38</v>
      </c>
      <c r="Z4340" s="3"/>
    </row>
    <row r="4341" spans="1:26" hidden="1" x14ac:dyDescent="0.25">
      <c r="A4341" s="10" t="str">
        <f t="shared" si="67"/>
        <v>2016Other1-in-10May PeakPGE5</v>
      </c>
      <c r="B4341" s="10" t="s">
        <v>57</v>
      </c>
      <c r="C4341" s="10" t="s">
        <v>13</v>
      </c>
      <c r="D4341" s="10" t="s">
        <v>5</v>
      </c>
      <c r="E4341" s="10" t="s">
        <v>1</v>
      </c>
      <c r="F4341">
        <v>5</v>
      </c>
      <c r="G4341">
        <v>0.65634298324584961</v>
      </c>
      <c r="H4341">
        <v>0.65634298324584961</v>
      </c>
      <c r="I4341">
        <v>70.341285705566406</v>
      </c>
      <c r="J4341">
        <v>0</v>
      </c>
      <c r="K4341">
        <v>34811</v>
      </c>
      <c r="L4341">
        <v>33272.397496999998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 t="s">
        <v>38</v>
      </c>
      <c r="Z4341" s="3"/>
    </row>
    <row r="4342" spans="1:26" hidden="1" x14ac:dyDescent="0.25">
      <c r="A4342" s="10" t="str">
        <f t="shared" si="67"/>
        <v>2016Other1-in-10May PeakCAISO6</v>
      </c>
      <c r="B4342" s="10" t="s">
        <v>57</v>
      </c>
      <c r="C4342" s="10" t="s">
        <v>13</v>
      </c>
      <c r="D4342" s="10" t="s">
        <v>5</v>
      </c>
      <c r="E4342" s="10" t="s">
        <v>1</v>
      </c>
      <c r="F4342">
        <v>6</v>
      </c>
      <c r="G4342">
        <v>0.5796775221824646</v>
      </c>
      <c r="H4342">
        <v>0.5796775221824646</v>
      </c>
      <c r="I4342">
        <v>64.442527770996094</v>
      </c>
      <c r="J4342">
        <v>0</v>
      </c>
      <c r="K4342">
        <v>34811</v>
      </c>
      <c r="L4342">
        <v>33272.397496999998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 t="s">
        <v>39</v>
      </c>
      <c r="Z4342" s="3"/>
    </row>
    <row r="4343" spans="1:26" hidden="1" x14ac:dyDescent="0.25">
      <c r="A4343" s="10" t="str">
        <f t="shared" si="67"/>
        <v>2016Other1-in-2May PeakCAISO6</v>
      </c>
      <c r="B4343" s="10" t="s">
        <v>57</v>
      </c>
      <c r="C4343" s="10" t="s">
        <v>13</v>
      </c>
      <c r="D4343" s="10" t="s">
        <v>5</v>
      </c>
      <c r="E4343" s="10" t="s">
        <v>9</v>
      </c>
      <c r="F4343">
        <v>6</v>
      </c>
      <c r="G4343">
        <v>0.52806037664413452</v>
      </c>
      <c r="H4343">
        <v>0.52806037664413452</v>
      </c>
      <c r="I4343">
        <v>63.621894836425781</v>
      </c>
      <c r="J4343">
        <v>0</v>
      </c>
      <c r="K4343">
        <v>34811</v>
      </c>
      <c r="L4343">
        <v>33272.397496999998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 t="s">
        <v>39</v>
      </c>
      <c r="Z4343" s="3"/>
    </row>
    <row r="4344" spans="1:26" hidden="1" x14ac:dyDescent="0.25">
      <c r="A4344" s="10" t="str">
        <f t="shared" si="67"/>
        <v>2016Other1-in-10May PeakPGE6</v>
      </c>
      <c r="B4344" s="10" t="s">
        <v>57</v>
      </c>
      <c r="C4344" s="10" t="s">
        <v>13</v>
      </c>
      <c r="D4344" s="10" t="s">
        <v>5</v>
      </c>
      <c r="E4344" s="10" t="s">
        <v>1</v>
      </c>
      <c r="F4344">
        <v>6</v>
      </c>
      <c r="G4344">
        <v>0.6817241907119751</v>
      </c>
      <c r="H4344">
        <v>0.6817241907119751</v>
      </c>
      <c r="I4344">
        <v>69.367279052734375</v>
      </c>
      <c r="J4344">
        <v>0</v>
      </c>
      <c r="K4344">
        <v>34811</v>
      </c>
      <c r="L4344">
        <v>33272.397496999998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 t="s">
        <v>38</v>
      </c>
      <c r="Z4344" s="3"/>
    </row>
    <row r="4345" spans="1:26" hidden="1" x14ac:dyDescent="0.25">
      <c r="A4345" s="10" t="str">
        <f t="shared" si="67"/>
        <v>2016Other1-in-2May PeakPGE6</v>
      </c>
      <c r="B4345" s="10" t="s">
        <v>57</v>
      </c>
      <c r="C4345" s="10" t="s">
        <v>13</v>
      </c>
      <c r="D4345" s="10" t="s">
        <v>5</v>
      </c>
      <c r="E4345" s="10" t="s">
        <v>9</v>
      </c>
      <c r="F4345">
        <v>6</v>
      </c>
      <c r="G4345">
        <v>0.52381879091262817</v>
      </c>
      <c r="H4345">
        <v>0.52381879091262817</v>
      </c>
      <c r="I4345">
        <v>62.115779876708984</v>
      </c>
      <c r="J4345">
        <v>0</v>
      </c>
      <c r="K4345">
        <v>34811</v>
      </c>
      <c r="L4345">
        <v>33272.397496999998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 t="s">
        <v>38</v>
      </c>
      <c r="Z4345" s="3"/>
    </row>
    <row r="4346" spans="1:26" hidden="1" x14ac:dyDescent="0.25">
      <c r="A4346" s="10" t="str">
        <f t="shared" si="67"/>
        <v>2016Other1-in-10May PeakCAISO7</v>
      </c>
      <c r="B4346" s="10" t="s">
        <v>57</v>
      </c>
      <c r="C4346" s="10" t="s">
        <v>13</v>
      </c>
      <c r="D4346" s="10" t="s">
        <v>5</v>
      </c>
      <c r="E4346" s="10" t="s">
        <v>1</v>
      </c>
      <c r="F4346">
        <v>7</v>
      </c>
      <c r="G4346">
        <v>0.63913756608963013</v>
      </c>
      <c r="H4346">
        <v>0.63913756608963013</v>
      </c>
      <c r="I4346">
        <v>64.882392883300781</v>
      </c>
      <c r="J4346">
        <v>0</v>
      </c>
      <c r="K4346">
        <v>34811</v>
      </c>
      <c r="L4346">
        <v>33272.397496999998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 t="s">
        <v>39</v>
      </c>
      <c r="Z4346" s="3"/>
    </row>
    <row r="4347" spans="1:26" hidden="1" x14ac:dyDescent="0.25">
      <c r="A4347" s="10" t="str">
        <f t="shared" si="67"/>
        <v>2016Other1-in-2May PeakCAISO7</v>
      </c>
      <c r="B4347" s="10" t="s">
        <v>57</v>
      </c>
      <c r="C4347" s="10" t="s">
        <v>13</v>
      </c>
      <c r="D4347" s="10" t="s">
        <v>5</v>
      </c>
      <c r="E4347" s="10" t="s">
        <v>9</v>
      </c>
      <c r="F4347">
        <v>7</v>
      </c>
      <c r="G4347">
        <v>0.58222579956054688</v>
      </c>
      <c r="H4347">
        <v>0.58222579956054688</v>
      </c>
      <c r="I4347">
        <v>64.073135375976563</v>
      </c>
      <c r="J4347">
        <v>0</v>
      </c>
      <c r="K4347">
        <v>34811</v>
      </c>
      <c r="L4347">
        <v>33272.397496999998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 t="s">
        <v>39</v>
      </c>
      <c r="Z4347" s="3"/>
    </row>
    <row r="4348" spans="1:26" hidden="1" x14ac:dyDescent="0.25">
      <c r="A4348" s="10" t="str">
        <f t="shared" si="67"/>
        <v>2016Other1-in-2May PeakPGE7</v>
      </c>
      <c r="B4348" s="10" t="s">
        <v>57</v>
      </c>
      <c r="C4348" s="10" t="s">
        <v>13</v>
      </c>
      <c r="D4348" s="10" t="s">
        <v>5</v>
      </c>
      <c r="E4348" s="10" t="s">
        <v>9</v>
      </c>
      <c r="F4348">
        <v>7</v>
      </c>
      <c r="G4348">
        <v>0.57754909992218018</v>
      </c>
      <c r="H4348">
        <v>0.57754909992218018</v>
      </c>
      <c r="I4348">
        <v>62.732376098632813</v>
      </c>
      <c r="J4348">
        <v>0</v>
      </c>
      <c r="K4348">
        <v>34811</v>
      </c>
      <c r="L4348">
        <v>33272.397496999998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 t="s">
        <v>38</v>
      </c>
      <c r="Z4348" s="3"/>
    </row>
    <row r="4349" spans="1:26" hidden="1" x14ac:dyDescent="0.25">
      <c r="A4349" s="10" t="str">
        <f t="shared" si="67"/>
        <v>2016Other1-in-10May PeakPGE7</v>
      </c>
      <c r="B4349" s="10" t="s">
        <v>57</v>
      </c>
      <c r="C4349" s="10" t="s">
        <v>13</v>
      </c>
      <c r="D4349" s="10" t="s">
        <v>5</v>
      </c>
      <c r="E4349" s="10" t="s">
        <v>1</v>
      </c>
      <c r="F4349">
        <v>7</v>
      </c>
      <c r="G4349">
        <v>0.7516515851020813</v>
      </c>
      <c r="H4349">
        <v>0.7516515851020813</v>
      </c>
      <c r="I4349">
        <v>69.966293334960938</v>
      </c>
      <c r="J4349">
        <v>0</v>
      </c>
      <c r="K4349">
        <v>34811</v>
      </c>
      <c r="L4349">
        <v>33272.397496999998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 t="s">
        <v>38</v>
      </c>
      <c r="Z4349" s="3"/>
    </row>
    <row r="4350" spans="1:26" hidden="1" x14ac:dyDescent="0.25">
      <c r="A4350" s="10" t="str">
        <f t="shared" si="67"/>
        <v>2016Other1-in-2May PeakCAISO8</v>
      </c>
      <c r="B4350" s="10" t="s">
        <v>57</v>
      </c>
      <c r="C4350" s="10" t="s">
        <v>13</v>
      </c>
      <c r="D4350" s="10" t="s">
        <v>5</v>
      </c>
      <c r="E4350" s="10" t="s">
        <v>9</v>
      </c>
      <c r="F4350">
        <v>8</v>
      </c>
      <c r="G4350">
        <v>0.61350667476654053</v>
      </c>
      <c r="H4350">
        <v>0.61350667476654053</v>
      </c>
      <c r="I4350">
        <v>67.64599609375</v>
      </c>
      <c r="J4350">
        <v>0</v>
      </c>
      <c r="K4350">
        <v>34811</v>
      </c>
      <c r="L4350">
        <v>33272.397496999998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 t="s">
        <v>39</v>
      </c>
      <c r="Z4350" s="3"/>
    </row>
    <row r="4351" spans="1:26" hidden="1" x14ac:dyDescent="0.25">
      <c r="A4351" s="10" t="str">
        <f t="shared" si="67"/>
        <v>2016Other1-in-10May PeakCAISO8</v>
      </c>
      <c r="B4351" s="10" t="s">
        <v>57</v>
      </c>
      <c r="C4351" s="10" t="s">
        <v>13</v>
      </c>
      <c r="D4351" s="10" t="s">
        <v>5</v>
      </c>
      <c r="E4351" s="10" t="s">
        <v>1</v>
      </c>
      <c r="F4351">
        <v>8</v>
      </c>
      <c r="G4351">
        <v>0.67347609996795654</v>
      </c>
      <c r="H4351">
        <v>0.67347609996795654</v>
      </c>
      <c r="I4351">
        <v>68.875343322753906</v>
      </c>
      <c r="J4351">
        <v>0</v>
      </c>
      <c r="K4351">
        <v>34811</v>
      </c>
      <c r="L4351">
        <v>33272.397496999998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 t="s">
        <v>39</v>
      </c>
      <c r="Z4351" s="3"/>
    </row>
    <row r="4352" spans="1:26" hidden="1" x14ac:dyDescent="0.25">
      <c r="A4352" s="10" t="str">
        <f t="shared" si="67"/>
        <v>2016Other1-in-10May PeakPGE8</v>
      </c>
      <c r="B4352" s="10" t="s">
        <v>57</v>
      </c>
      <c r="C4352" s="10" t="s">
        <v>13</v>
      </c>
      <c r="D4352" s="10" t="s">
        <v>5</v>
      </c>
      <c r="E4352" s="10" t="s">
        <v>1</v>
      </c>
      <c r="F4352">
        <v>8</v>
      </c>
      <c r="G4352">
        <v>0.79203510284423828</v>
      </c>
      <c r="H4352">
        <v>0.79203510284423828</v>
      </c>
      <c r="I4352">
        <v>74.212760925292969</v>
      </c>
      <c r="J4352">
        <v>0</v>
      </c>
      <c r="K4352">
        <v>34811</v>
      </c>
      <c r="L4352">
        <v>33272.397496999998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 t="s">
        <v>38</v>
      </c>
      <c r="Z4352" s="3"/>
    </row>
    <row r="4353" spans="1:26" hidden="1" x14ac:dyDescent="0.25">
      <c r="A4353" s="10" t="str">
        <f t="shared" si="67"/>
        <v>2016Other1-in-2May PeakPGE8</v>
      </c>
      <c r="B4353" s="10" t="s">
        <v>57</v>
      </c>
      <c r="C4353" s="10" t="s">
        <v>13</v>
      </c>
      <c r="D4353" s="10" t="s">
        <v>5</v>
      </c>
      <c r="E4353" s="10" t="s">
        <v>9</v>
      </c>
      <c r="F4353">
        <v>8</v>
      </c>
      <c r="G4353">
        <v>0.60857874155044556</v>
      </c>
      <c r="H4353">
        <v>0.60857874155044556</v>
      </c>
      <c r="I4353">
        <v>66.757514953613281</v>
      </c>
      <c r="J4353">
        <v>0</v>
      </c>
      <c r="K4353">
        <v>34811</v>
      </c>
      <c r="L4353">
        <v>33272.397496999998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 t="s">
        <v>38</v>
      </c>
      <c r="Z4353" s="3"/>
    </row>
    <row r="4354" spans="1:26" hidden="1" x14ac:dyDescent="0.25">
      <c r="A4354" s="10" t="str">
        <f t="shared" ref="A4354:A4417" si="68">CONCATENATE(B4354,C4354,E4354,D4354,S4354,F4354)</f>
        <v>2016Other1-in-10May PeakCAISO9</v>
      </c>
      <c r="B4354" s="10" t="s">
        <v>57</v>
      </c>
      <c r="C4354" s="10" t="s">
        <v>13</v>
      </c>
      <c r="D4354" s="10" t="s">
        <v>5</v>
      </c>
      <c r="E4354" s="10" t="s">
        <v>1</v>
      </c>
      <c r="F4354">
        <v>9</v>
      </c>
      <c r="G4354">
        <v>0.66912990808486938</v>
      </c>
      <c r="H4354">
        <v>0.66912990808486938</v>
      </c>
      <c r="I4354">
        <v>73.906524658203125</v>
      </c>
      <c r="J4354">
        <v>0</v>
      </c>
      <c r="K4354">
        <v>34811</v>
      </c>
      <c r="L4354">
        <v>33272.397496999998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 t="s">
        <v>39</v>
      </c>
      <c r="Z4354" s="3"/>
    </row>
    <row r="4355" spans="1:26" hidden="1" x14ac:dyDescent="0.25">
      <c r="A4355" s="10" t="str">
        <f t="shared" si="68"/>
        <v>2016Other1-in-2May PeakCAISO9</v>
      </c>
      <c r="B4355" s="10" t="s">
        <v>57</v>
      </c>
      <c r="C4355" s="10" t="s">
        <v>13</v>
      </c>
      <c r="D4355" s="10" t="s">
        <v>5</v>
      </c>
      <c r="E4355" s="10" t="s">
        <v>9</v>
      </c>
      <c r="F4355">
        <v>9</v>
      </c>
      <c r="G4355">
        <v>0.60954749584197998</v>
      </c>
      <c r="H4355">
        <v>0.60954749584197998</v>
      </c>
      <c r="I4355">
        <v>71.506988525390625</v>
      </c>
      <c r="J4355">
        <v>0</v>
      </c>
      <c r="K4355">
        <v>34811</v>
      </c>
      <c r="L4355">
        <v>33272.397496999998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 t="s">
        <v>39</v>
      </c>
      <c r="Z4355" s="3"/>
    </row>
    <row r="4356" spans="1:26" hidden="1" x14ac:dyDescent="0.25">
      <c r="A4356" s="10" t="str">
        <f t="shared" si="68"/>
        <v>2016Other1-in-10May PeakPGE9</v>
      </c>
      <c r="B4356" s="10" t="s">
        <v>57</v>
      </c>
      <c r="C4356" s="10" t="s">
        <v>13</v>
      </c>
      <c r="D4356" s="10" t="s">
        <v>5</v>
      </c>
      <c r="E4356" s="10" t="s">
        <v>1</v>
      </c>
      <c r="F4356">
        <v>9</v>
      </c>
      <c r="G4356">
        <v>0.78692376613616943</v>
      </c>
      <c r="H4356">
        <v>0.78692376613616943</v>
      </c>
      <c r="I4356">
        <v>79.363922119140625</v>
      </c>
      <c r="J4356">
        <v>0</v>
      </c>
      <c r="K4356">
        <v>34811</v>
      </c>
      <c r="L4356">
        <v>33272.397496999998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 t="s">
        <v>38</v>
      </c>
      <c r="Z4356" s="3"/>
    </row>
    <row r="4357" spans="1:26" hidden="1" x14ac:dyDescent="0.25">
      <c r="A4357" s="10" t="str">
        <f t="shared" si="68"/>
        <v>2016Other1-in-2May PeakPGE9</v>
      </c>
      <c r="B4357" s="10" t="s">
        <v>57</v>
      </c>
      <c r="C4357" s="10" t="s">
        <v>13</v>
      </c>
      <c r="D4357" s="10" t="s">
        <v>5</v>
      </c>
      <c r="E4357" s="10" t="s">
        <v>9</v>
      </c>
      <c r="F4357">
        <v>9</v>
      </c>
      <c r="G4357">
        <v>0.60465133190155029</v>
      </c>
      <c r="H4357">
        <v>0.60465133190155029</v>
      </c>
      <c r="I4357">
        <v>71.647415161132813</v>
      </c>
      <c r="J4357">
        <v>0</v>
      </c>
      <c r="K4357">
        <v>34811</v>
      </c>
      <c r="L4357">
        <v>33272.397496999998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 t="s">
        <v>38</v>
      </c>
      <c r="Z4357" s="3"/>
    </row>
    <row r="4358" spans="1:26" hidden="1" x14ac:dyDescent="0.25">
      <c r="A4358" s="10" t="str">
        <f t="shared" si="68"/>
        <v>2016Other1-in-10May PeakCAISO10</v>
      </c>
      <c r="B4358" s="10" t="s">
        <v>57</v>
      </c>
      <c r="C4358" s="10" t="s">
        <v>13</v>
      </c>
      <c r="D4358" s="10" t="s">
        <v>5</v>
      </c>
      <c r="E4358" s="10" t="s">
        <v>1</v>
      </c>
      <c r="F4358">
        <v>10</v>
      </c>
      <c r="G4358">
        <v>0.69962269067764282</v>
      </c>
      <c r="H4358">
        <v>0.69962269067764282</v>
      </c>
      <c r="I4358">
        <v>78.395263671875</v>
      </c>
      <c r="J4358">
        <v>0</v>
      </c>
      <c r="K4358">
        <v>34811</v>
      </c>
      <c r="L4358">
        <v>33272.397496999998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 t="s">
        <v>39</v>
      </c>
      <c r="Z4358" s="3"/>
    </row>
    <row r="4359" spans="1:26" hidden="1" x14ac:dyDescent="0.25">
      <c r="A4359" s="10" t="str">
        <f t="shared" si="68"/>
        <v>2016Other1-in-2May PeakCAISO10</v>
      </c>
      <c r="B4359" s="10" t="s">
        <v>57</v>
      </c>
      <c r="C4359" s="10" t="s">
        <v>13</v>
      </c>
      <c r="D4359" s="10" t="s">
        <v>5</v>
      </c>
      <c r="E4359" s="10" t="s">
        <v>9</v>
      </c>
      <c r="F4359">
        <v>10</v>
      </c>
      <c r="G4359">
        <v>0.63732504844665527</v>
      </c>
      <c r="H4359">
        <v>0.63732504844665527</v>
      </c>
      <c r="I4359">
        <v>75.559249877929687</v>
      </c>
      <c r="J4359">
        <v>0</v>
      </c>
      <c r="K4359">
        <v>34811</v>
      </c>
      <c r="L4359">
        <v>33272.397496999998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 t="s">
        <v>39</v>
      </c>
      <c r="Z4359" s="3"/>
    </row>
    <row r="4360" spans="1:26" hidden="1" x14ac:dyDescent="0.25">
      <c r="A4360" s="10" t="str">
        <f t="shared" si="68"/>
        <v>2016Other1-in-2May PeakPGE10</v>
      </c>
      <c r="B4360" s="10" t="s">
        <v>57</v>
      </c>
      <c r="C4360" s="10" t="s">
        <v>13</v>
      </c>
      <c r="D4360" s="10" t="s">
        <v>5</v>
      </c>
      <c r="E4360" s="10" t="s">
        <v>9</v>
      </c>
      <c r="F4360">
        <v>10</v>
      </c>
      <c r="G4360">
        <v>0.6322057843208313</v>
      </c>
      <c r="H4360">
        <v>0.6322057843208313</v>
      </c>
      <c r="I4360">
        <v>76.033706665039063</v>
      </c>
      <c r="J4360">
        <v>0</v>
      </c>
      <c r="K4360">
        <v>34811</v>
      </c>
      <c r="L4360">
        <v>33272.397496999998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 t="s">
        <v>38</v>
      </c>
      <c r="Z4360" s="3"/>
    </row>
    <row r="4361" spans="1:26" hidden="1" x14ac:dyDescent="0.25">
      <c r="A4361" s="10" t="str">
        <f t="shared" si="68"/>
        <v>2016Other1-in-10May PeakPGE10</v>
      </c>
      <c r="B4361" s="10" t="s">
        <v>57</v>
      </c>
      <c r="C4361" s="10" t="s">
        <v>13</v>
      </c>
      <c r="D4361" s="10" t="s">
        <v>5</v>
      </c>
      <c r="E4361" s="10" t="s">
        <v>1</v>
      </c>
      <c r="F4361">
        <v>10</v>
      </c>
      <c r="G4361">
        <v>0.82278448343276978</v>
      </c>
      <c r="H4361">
        <v>0.82278448343276978</v>
      </c>
      <c r="I4361">
        <v>83.612640380859375</v>
      </c>
      <c r="J4361">
        <v>0</v>
      </c>
      <c r="K4361">
        <v>34811</v>
      </c>
      <c r="L4361">
        <v>33272.397496999998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 t="s">
        <v>38</v>
      </c>
      <c r="Z4361" s="3"/>
    </row>
    <row r="4362" spans="1:26" hidden="1" x14ac:dyDescent="0.25">
      <c r="A4362" s="10" t="str">
        <f t="shared" si="68"/>
        <v>2016Other1-in-10May PeakCAISO11</v>
      </c>
      <c r="B4362" s="10" t="s">
        <v>57</v>
      </c>
      <c r="C4362" s="10" t="s">
        <v>13</v>
      </c>
      <c r="D4362" s="10" t="s">
        <v>5</v>
      </c>
      <c r="E4362" s="10" t="s">
        <v>1</v>
      </c>
      <c r="F4362">
        <v>11</v>
      </c>
      <c r="G4362">
        <v>0.78638714551925659</v>
      </c>
      <c r="H4362">
        <v>0.78638714551925659</v>
      </c>
      <c r="I4362">
        <v>82.831527709960938</v>
      </c>
      <c r="J4362">
        <v>0</v>
      </c>
      <c r="K4362">
        <v>34811</v>
      </c>
      <c r="L4362">
        <v>33272.397496999998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 t="s">
        <v>39</v>
      </c>
      <c r="Z4362" s="3"/>
    </row>
    <row r="4363" spans="1:26" hidden="1" x14ac:dyDescent="0.25">
      <c r="A4363" s="10" t="str">
        <f t="shared" si="68"/>
        <v>2016Other1-in-2May PeakCAISO11</v>
      </c>
      <c r="B4363" s="10" t="s">
        <v>57</v>
      </c>
      <c r="C4363" s="10" t="s">
        <v>13</v>
      </c>
      <c r="D4363" s="10" t="s">
        <v>5</v>
      </c>
      <c r="E4363" s="10" t="s">
        <v>9</v>
      </c>
      <c r="F4363">
        <v>11</v>
      </c>
      <c r="G4363">
        <v>0.71636360883712769</v>
      </c>
      <c r="H4363">
        <v>0.71636360883712769</v>
      </c>
      <c r="I4363">
        <v>79.714340209960938</v>
      </c>
      <c r="J4363">
        <v>0</v>
      </c>
      <c r="K4363">
        <v>34811</v>
      </c>
      <c r="L4363">
        <v>33272.397496999998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 t="s">
        <v>39</v>
      </c>
      <c r="Z4363" s="3"/>
    </row>
    <row r="4364" spans="1:26" hidden="1" x14ac:dyDescent="0.25">
      <c r="A4364" s="10" t="str">
        <f t="shared" si="68"/>
        <v>2016Other1-in-2May PeakPGE11</v>
      </c>
      <c r="B4364" s="10" t="s">
        <v>57</v>
      </c>
      <c r="C4364" s="10" t="s">
        <v>13</v>
      </c>
      <c r="D4364" s="10" t="s">
        <v>5</v>
      </c>
      <c r="E4364" s="10" t="s">
        <v>9</v>
      </c>
      <c r="F4364">
        <v>11</v>
      </c>
      <c r="G4364">
        <v>0.71060943603515625</v>
      </c>
      <c r="H4364">
        <v>0.71060943603515625</v>
      </c>
      <c r="I4364">
        <v>80.220832824707031</v>
      </c>
      <c r="J4364">
        <v>0</v>
      </c>
      <c r="K4364">
        <v>34811</v>
      </c>
      <c r="L4364">
        <v>33272.397496999998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 t="s">
        <v>38</v>
      </c>
      <c r="Z4364" s="3"/>
    </row>
    <row r="4365" spans="1:26" hidden="1" x14ac:dyDescent="0.25">
      <c r="A4365" s="10" t="str">
        <f t="shared" si="68"/>
        <v>2016Other1-in-10May PeakPGE11</v>
      </c>
      <c r="B4365" s="10" t="s">
        <v>57</v>
      </c>
      <c r="C4365" s="10" t="s">
        <v>13</v>
      </c>
      <c r="D4365" s="10" t="s">
        <v>5</v>
      </c>
      <c r="E4365" s="10" t="s">
        <v>1</v>
      </c>
      <c r="F4365">
        <v>11</v>
      </c>
      <c r="G4365">
        <v>0.92482298612594604</v>
      </c>
      <c r="H4365">
        <v>0.92482298612594604</v>
      </c>
      <c r="I4365">
        <v>87.616226196289063</v>
      </c>
      <c r="J4365">
        <v>0</v>
      </c>
      <c r="K4365">
        <v>34811</v>
      </c>
      <c r="L4365">
        <v>33272.397496999998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 t="s">
        <v>38</v>
      </c>
      <c r="Z4365" s="3"/>
    </row>
    <row r="4366" spans="1:26" hidden="1" x14ac:dyDescent="0.25">
      <c r="A4366" s="10" t="str">
        <f t="shared" si="68"/>
        <v>2016Other1-in-2May PeakCAISO12</v>
      </c>
      <c r="B4366" s="10" t="s">
        <v>57</v>
      </c>
      <c r="C4366" s="10" t="s">
        <v>13</v>
      </c>
      <c r="D4366" s="10" t="s">
        <v>5</v>
      </c>
      <c r="E4366" s="10" t="s">
        <v>9</v>
      </c>
      <c r="F4366">
        <v>12</v>
      </c>
      <c r="G4366">
        <v>0.85832673311233521</v>
      </c>
      <c r="H4366">
        <v>0.85832673311233521</v>
      </c>
      <c r="I4366">
        <v>83.426704406738281</v>
      </c>
      <c r="J4366">
        <v>0</v>
      </c>
      <c r="K4366">
        <v>34811</v>
      </c>
      <c r="L4366">
        <v>33272.397496999998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 t="s">
        <v>39</v>
      </c>
      <c r="Z4366" s="3"/>
    </row>
    <row r="4367" spans="1:26" hidden="1" x14ac:dyDescent="0.25">
      <c r="A4367" s="10" t="str">
        <f t="shared" si="68"/>
        <v>2016Other1-in-10May PeakCAISO12</v>
      </c>
      <c r="B4367" s="10" t="s">
        <v>57</v>
      </c>
      <c r="C4367" s="10" t="s">
        <v>13</v>
      </c>
      <c r="D4367" s="10" t="s">
        <v>5</v>
      </c>
      <c r="E4367" s="10" t="s">
        <v>1</v>
      </c>
      <c r="F4367">
        <v>12</v>
      </c>
      <c r="G4367">
        <v>0.94222700595855713</v>
      </c>
      <c r="H4367">
        <v>0.94222700595855713</v>
      </c>
      <c r="I4367">
        <v>86.68084716796875</v>
      </c>
      <c r="J4367">
        <v>0</v>
      </c>
      <c r="K4367">
        <v>34811</v>
      </c>
      <c r="L4367">
        <v>33272.397496999998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 t="s">
        <v>39</v>
      </c>
      <c r="Z4367" s="3"/>
    </row>
    <row r="4368" spans="1:26" hidden="1" x14ac:dyDescent="0.25">
      <c r="A4368" s="10" t="str">
        <f t="shared" si="68"/>
        <v>2016Other1-in-10May PeakPGE12</v>
      </c>
      <c r="B4368" s="10" t="s">
        <v>57</v>
      </c>
      <c r="C4368" s="10" t="s">
        <v>13</v>
      </c>
      <c r="D4368" s="10" t="s">
        <v>5</v>
      </c>
      <c r="E4368" s="10" t="s">
        <v>1</v>
      </c>
      <c r="F4368">
        <v>12</v>
      </c>
      <c r="G4368">
        <v>1.1080969572067261</v>
      </c>
      <c r="H4368">
        <v>1.1080969572067261</v>
      </c>
      <c r="I4368">
        <v>91.357437133789063</v>
      </c>
      <c r="J4368">
        <v>0</v>
      </c>
      <c r="K4368">
        <v>34811</v>
      </c>
      <c r="L4368">
        <v>33272.397496999998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 t="s">
        <v>38</v>
      </c>
      <c r="Z4368" s="3"/>
    </row>
    <row r="4369" spans="1:26" hidden="1" x14ac:dyDescent="0.25">
      <c r="A4369" s="10" t="str">
        <f t="shared" si="68"/>
        <v>2016Other1-in-2May PeakPGE12</v>
      </c>
      <c r="B4369" s="10" t="s">
        <v>57</v>
      </c>
      <c r="C4369" s="10" t="s">
        <v>13</v>
      </c>
      <c r="D4369" s="10" t="s">
        <v>5</v>
      </c>
      <c r="E4369" s="10" t="s">
        <v>9</v>
      </c>
      <c r="F4369">
        <v>12</v>
      </c>
      <c r="G4369">
        <v>0.85143232345581055</v>
      </c>
      <c r="H4369">
        <v>0.85143232345581055</v>
      </c>
      <c r="I4369">
        <v>84.053436279296875</v>
      </c>
      <c r="J4369">
        <v>0</v>
      </c>
      <c r="K4369">
        <v>34811</v>
      </c>
      <c r="L4369">
        <v>33272.397496999998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 t="s">
        <v>38</v>
      </c>
      <c r="Z4369" s="3"/>
    </row>
    <row r="4370" spans="1:26" hidden="1" x14ac:dyDescent="0.25">
      <c r="A4370" s="10" t="str">
        <f t="shared" si="68"/>
        <v>2016Other1-in-10May PeakCAISO13</v>
      </c>
      <c r="B4370" s="10" t="s">
        <v>57</v>
      </c>
      <c r="C4370" s="10" t="s">
        <v>13</v>
      </c>
      <c r="D4370" s="10" t="s">
        <v>5</v>
      </c>
      <c r="E4370" s="10" t="s">
        <v>1</v>
      </c>
      <c r="F4370">
        <v>13</v>
      </c>
      <c r="G4370">
        <v>1.1687819957733154</v>
      </c>
      <c r="H4370">
        <v>1.1687819957733154</v>
      </c>
      <c r="I4370">
        <v>90.111053466796875</v>
      </c>
      <c r="J4370">
        <v>0</v>
      </c>
      <c r="K4370">
        <v>34811</v>
      </c>
      <c r="L4370">
        <v>33272.397496999998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 t="s">
        <v>39</v>
      </c>
      <c r="Z4370" s="3"/>
    </row>
    <row r="4371" spans="1:26" hidden="1" x14ac:dyDescent="0.25">
      <c r="A4371" s="10" t="str">
        <f t="shared" si="68"/>
        <v>2016Other1-in-2May PeakCAISO13</v>
      </c>
      <c r="B4371" s="10" t="s">
        <v>57</v>
      </c>
      <c r="C4371" s="10" t="s">
        <v>13</v>
      </c>
      <c r="D4371" s="10" t="s">
        <v>5</v>
      </c>
      <c r="E4371" s="10" t="s">
        <v>9</v>
      </c>
      <c r="F4371">
        <v>13</v>
      </c>
      <c r="G4371">
        <v>1.0647082328796387</v>
      </c>
      <c r="H4371">
        <v>1.0647082328796387</v>
      </c>
      <c r="I4371">
        <v>86.607620239257813</v>
      </c>
      <c r="J4371">
        <v>0</v>
      </c>
      <c r="K4371">
        <v>34811</v>
      </c>
      <c r="L4371">
        <v>33272.397496999998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 t="s">
        <v>39</v>
      </c>
      <c r="Z4371" s="3"/>
    </row>
    <row r="4372" spans="1:26" hidden="1" x14ac:dyDescent="0.25">
      <c r="A4372" s="10" t="str">
        <f t="shared" si="68"/>
        <v>2016Other1-in-2May PeakPGE13</v>
      </c>
      <c r="B4372" s="10" t="s">
        <v>57</v>
      </c>
      <c r="C4372" s="10" t="s">
        <v>13</v>
      </c>
      <c r="D4372" s="10" t="s">
        <v>5</v>
      </c>
      <c r="E4372" s="10" t="s">
        <v>9</v>
      </c>
      <c r="F4372">
        <v>13</v>
      </c>
      <c r="G4372">
        <v>1.0561560392379761</v>
      </c>
      <c r="H4372">
        <v>1.0561560392379761</v>
      </c>
      <c r="I4372">
        <v>87.497528076171875</v>
      </c>
      <c r="J4372">
        <v>0</v>
      </c>
      <c r="K4372">
        <v>34811</v>
      </c>
      <c r="L4372">
        <v>33272.397496999998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 t="s">
        <v>38</v>
      </c>
      <c r="Z4372" s="3"/>
    </row>
    <row r="4373" spans="1:26" hidden="1" x14ac:dyDescent="0.25">
      <c r="A4373" s="10" t="str">
        <f t="shared" si="68"/>
        <v>2016Other1-in-10May PeakPGE13</v>
      </c>
      <c r="B4373" s="10" t="s">
        <v>57</v>
      </c>
      <c r="C4373" s="10" t="s">
        <v>13</v>
      </c>
      <c r="D4373" s="10" t="s">
        <v>5</v>
      </c>
      <c r="E4373" s="10" t="s">
        <v>1</v>
      </c>
      <c r="F4373">
        <v>13</v>
      </c>
      <c r="G4373">
        <v>1.3745348453521729</v>
      </c>
      <c r="H4373">
        <v>1.3745348453521729</v>
      </c>
      <c r="I4373">
        <v>94.697486877441406</v>
      </c>
      <c r="J4373">
        <v>0</v>
      </c>
      <c r="K4373">
        <v>34811</v>
      </c>
      <c r="L4373">
        <v>33272.397496999998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 t="s">
        <v>38</v>
      </c>
      <c r="Z4373" s="3"/>
    </row>
    <row r="4374" spans="1:26" hidden="1" x14ac:dyDescent="0.25">
      <c r="A4374" s="10" t="str">
        <f t="shared" si="68"/>
        <v>2016Other1-in-10May PeakCAISO14</v>
      </c>
      <c r="B4374" s="10" t="s">
        <v>57</v>
      </c>
      <c r="C4374" s="10" t="s">
        <v>13</v>
      </c>
      <c r="D4374" s="10" t="s">
        <v>5</v>
      </c>
      <c r="E4374" s="10" t="s">
        <v>1</v>
      </c>
      <c r="F4374">
        <v>14</v>
      </c>
      <c r="G4374">
        <v>1.4321953058242798</v>
      </c>
      <c r="H4374">
        <v>1.2106401920318604</v>
      </c>
      <c r="I4374">
        <v>92.854728698730469</v>
      </c>
      <c r="J4374">
        <v>0.10273714363574982</v>
      </c>
      <c r="K4374">
        <v>34811</v>
      </c>
      <c r="L4374">
        <v>33272.397496999998</v>
      </c>
      <c r="M4374">
        <v>0.22155509889125824</v>
      </c>
      <c r="N4374">
        <v>8.9887171983718872E-2</v>
      </c>
      <c r="O4374">
        <v>0.16767974197864532</v>
      </c>
      <c r="P4374">
        <v>0.22155509889125824</v>
      </c>
      <c r="Q4374">
        <v>0.27543047070503235</v>
      </c>
      <c r="R4374">
        <v>0.35322302579879761</v>
      </c>
      <c r="S4374" t="s">
        <v>39</v>
      </c>
      <c r="Z4374" s="3"/>
    </row>
    <row r="4375" spans="1:26" hidden="1" x14ac:dyDescent="0.25">
      <c r="A4375" s="10" t="str">
        <f t="shared" si="68"/>
        <v>2016Other1-in-2May PeakCAISO14</v>
      </c>
      <c r="B4375" s="10" t="s">
        <v>57</v>
      </c>
      <c r="C4375" s="10" t="s">
        <v>13</v>
      </c>
      <c r="D4375" s="10" t="s">
        <v>5</v>
      </c>
      <c r="E4375" s="10" t="s">
        <v>9</v>
      </c>
      <c r="F4375">
        <v>14</v>
      </c>
      <c r="G4375">
        <v>1.3046660423278809</v>
      </c>
      <c r="H4375">
        <v>1.1298694610595703</v>
      </c>
      <c r="I4375">
        <v>89.328079223632813</v>
      </c>
      <c r="J4375">
        <v>0.10273714363574982</v>
      </c>
      <c r="K4375">
        <v>34811</v>
      </c>
      <c r="L4375">
        <v>33272.397496999998</v>
      </c>
      <c r="M4375">
        <v>0.17479656636714935</v>
      </c>
      <c r="N4375">
        <v>4.3128643184900284E-2</v>
      </c>
      <c r="O4375">
        <v>0.12092120945453644</v>
      </c>
      <c r="P4375">
        <v>0.17479656636714935</v>
      </c>
      <c r="Q4375">
        <v>0.22867192327976227</v>
      </c>
      <c r="R4375">
        <v>0.30646449327468872</v>
      </c>
      <c r="S4375" t="s">
        <v>39</v>
      </c>
      <c r="Z4375" s="3"/>
    </row>
    <row r="4376" spans="1:26" hidden="1" x14ac:dyDescent="0.25">
      <c r="A4376" s="10" t="str">
        <f t="shared" si="68"/>
        <v>2016Other1-in-10May PeakPGE14</v>
      </c>
      <c r="B4376" s="10" t="s">
        <v>57</v>
      </c>
      <c r="C4376" s="10" t="s">
        <v>13</v>
      </c>
      <c r="D4376" s="10" t="s">
        <v>5</v>
      </c>
      <c r="E4376" s="10" t="s">
        <v>1</v>
      </c>
      <c r="F4376">
        <v>14</v>
      </c>
      <c r="G4376">
        <v>1.6843194961547852</v>
      </c>
      <c r="H4376">
        <v>1.3855791091918945</v>
      </c>
      <c r="I4376">
        <v>96.849998474121094</v>
      </c>
      <c r="J4376">
        <v>0.10273714363574982</v>
      </c>
      <c r="K4376">
        <v>34811</v>
      </c>
      <c r="L4376">
        <v>33272.397496999998</v>
      </c>
      <c r="M4376">
        <v>0.29874038696289063</v>
      </c>
      <c r="N4376">
        <v>0.16707246005535126</v>
      </c>
      <c r="O4376">
        <v>0.24486503005027771</v>
      </c>
      <c r="P4376">
        <v>0.29874038696289063</v>
      </c>
      <c r="Q4376">
        <v>0.35261574387550354</v>
      </c>
      <c r="R4376">
        <v>0.4304082989692688</v>
      </c>
      <c r="S4376" t="s">
        <v>38</v>
      </c>
      <c r="Z4376" s="3"/>
    </row>
    <row r="4377" spans="1:26" hidden="1" x14ac:dyDescent="0.25">
      <c r="A4377" s="10" t="str">
        <f t="shared" si="68"/>
        <v>2016Other1-in-2May PeakPGE14</v>
      </c>
      <c r="B4377" s="10" t="s">
        <v>57</v>
      </c>
      <c r="C4377" s="10" t="s">
        <v>13</v>
      </c>
      <c r="D4377" s="10" t="s">
        <v>5</v>
      </c>
      <c r="E4377" s="10" t="s">
        <v>9</v>
      </c>
      <c r="F4377">
        <v>14</v>
      </c>
      <c r="G4377">
        <v>1.2941864728927612</v>
      </c>
      <c r="H4377">
        <v>1.1154074668884277</v>
      </c>
      <c r="I4377">
        <v>90.364662170410156</v>
      </c>
      <c r="J4377">
        <v>0.10273714363574982</v>
      </c>
      <c r="K4377">
        <v>34811</v>
      </c>
      <c r="L4377">
        <v>33272.397496999998</v>
      </c>
      <c r="M4377">
        <v>0.17877897620201111</v>
      </c>
      <c r="N4377">
        <v>4.7111053019762039E-2</v>
      </c>
      <c r="O4377">
        <v>0.12490361928939819</v>
      </c>
      <c r="P4377">
        <v>0.17877897620201111</v>
      </c>
      <c r="Q4377">
        <v>0.23265433311462402</v>
      </c>
      <c r="R4377">
        <v>0.31044688820838928</v>
      </c>
      <c r="S4377" t="s">
        <v>38</v>
      </c>
      <c r="Z4377" s="3"/>
    </row>
    <row r="4378" spans="1:26" hidden="1" x14ac:dyDescent="0.25">
      <c r="A4378" s="10" t="str">
        <f t="shared" si="68"/>
        <v>2016Other1-in-2May PeakCAISO15</v>
      </c>
      <c r="B4378" s="10" t="s">
        <v>57</v>
      </c>
      <c r="C4378" s="10" t="s">
        <v>13</v>
      </c>
      <c r="D4378" s="10" t="s">
        <v>5</v>
      </c>
      <c r="E4378" s="10" t="s">
        <v>9</v>
      </c>
      <c r="F4378">
        <v>15</v>
      </c>
      <c r="G4378">
        <v>1.5472275018692017</v>
      </c>
      <c r="H4378">
        <v>1.2904378175735474</v>
      </c>
      <c r="I4378">
        <v>91.31195068359375</v>
      </c>
      <c r="J4378">
        <v>0.1230589896440506</v>
      </c>
      <c r="K4378">
        <v>34811</v>
      </c>
      <c r="L4378">
        <v>33272.397496999998</v>
      </c>
      <c r="M4378">
        <v>0.25678971409797668</v>
      </c>
      <c r="N4378">
        <v>9.9077314138412476E-2</v>
      </c>
      <c r="O4378">
        <v>0.1922575831413269</v>
      </c>
      <c r="P4378">
        <v>0.25678971409797668</v>
      </c>
      <c r="Q4378">
        <v>0.32132184505462646</v>
      </c>
      <c r="R4378">
        <v>0.41450211405754089</v>
      </c>
      <c r="S4378" t="s">
        <v>39</v>
      </c>
      <c r="Z4378" s="3"/>
    </row>
    <row r="4379" spans="1:26" hidden="1" x14ac:dyDescent="0.25">
      <c r="A4379" s="10" t="str">
        <f t="shared" si="68"/>
        <v>2016Other1-in-10May PeakCAISO15</v>
      </c>
      <c r="B4379" s="10" t="s">
        <v>57</v>
      </c>
      <c r="C4379" s="10" t="s">
        <v>13</v>
      </c>
      <c r="D4379" s="10" t="s">
        <v>5</v>
      </c>
      <c r="E4379" s="10" t="s">
        <v>1</v>
      </c>
      <c r="F4379">
        <v>15</v>
      </c>
      <c r="G4379">
        <v>1.6984667778015137</v>
      </c>
      <c r="H4379">
        <v>1.3839902877807617</v>
      </c>
      <c r="I4379">
        <v>94.996383666992188</v>
      </c>
      <c r="J4379">
        <v>0.1230589896440506</v>
      </c>
      <c r="K4379">
        <v>34811</v>
      </c>
      <c r="L4379">
        <v>33272.397496999998</v>
      </c>
      <c r="M4379">
        <v>0.31447654962539673</v>
      </c>
      <c r="N4379">
        <v>0.15676414966583252</v>
      </c>
      <c r="O4379">
        <v>0.24994441866874695</v>
      </c>
      <c r="P4379">
        <v>0.31447654962539673</v>
      </c>
      <c r="Q4379">
        <v>0.37900868058204651</v>
      </c>
      <c r="R4379">
        <v>0.47218894958496094</v>
      </c>
      <c r="S4379" t="s">
        <v>39</v>
      </c>
      <c r="Z4379" s="3"/>
    </row>
    <row r="4380" spans="1:26" hidden="1" x14ac:dyDescent="0.25">
      <c r="A4380" s="10" t="str">
        <f t="shared" si="68"/>
        <v>2016Other1-in-2May PeakPGE15</v>
      </c>
      <c r="B4380" s="10" t="s">
        <v>57</v>
      </c>
      <c r="C4380" s="10" t="s">
        <v>13</v>
      </c>
      <c r="D4380" s="10" t="s">
        <v>5</v>
      </c>
      <c r="E4380" s="10" t="s">
        <v>9</v>
      </c>
      <c r="F4380">
        <v>15</v>
      </c>
      <c r="G4380">
        <v>1.5347994565963745</v>
      </c>
      <c r="H4380">
        <v>1.2751080989837646</v>
      </c>
      <c r="I4380">
        <v>92.245208740234375</v>
      </c>
      <c r="J4380">
        <v>0.1230589896440506</v>
      </c>
      <c r="K4380">
        <v>34811</v>
      </c>
      <c r="L4380">
        <v>33272.397496999998</v>
      </c>
      <c r="M4380">
        <v>0.25969135761260986</v>
      </c>
      <c r="N4380">
        <v>0.10197895765304565</v>
      </c>
      <c r="O4380">
        <v>0.19515922665596008</v>
      </c>
      <c r="P4380">
        <v>0.25969135761260986</v>
      </c>
      <c r="Q4380">
        <v>0.32422348856925964</v>
      </c>
      <c r="R4380">
        <v>0.41740375757217407</v>
      </c>
      <c r="S4380" t="s">
        <v>38</v>
      </c>
      <c r="Z4380" s="3"/>
    </row>
    <row r="4381" spans="1:26" hidden="1" x14ac:dyDescent="0.25">
      <c r="A4381" s="10" t="str">
        <f t="shared" si="68"/>
        <v>2016Other1-in-10May PeakPGE15</v>
      </c>
      <c r="B4381" s="10" t="s">
        <v>57</v>
      </c>
      <c r="C4381" s="10" t="s">
        <v>13</v>
      </c>
      <c r="D4381" s="10" t="s">
        <v>5</v>
      </c>
      <c r="E4381" s="10" t="s">
        <v>1</v>
      </c>
      <c r="F4381">
        <v>15</v>
      </c>
      <c r="G4381">
        <v>1.9974654912948608</v>
      </c>
      <c r="H4381">
        <v>1.5936775207519531</v>
      </c>
      <c r="I4381">
        <v>98.401458740234375</v>
      </c>
      <c r="J4381">
        <v>0.1230589896440506</v>
      </c>
      <c r="K4381">
        <v>34811</v>
      </c>
      <c r="L4381">
        <v>33272.397496999998</v>
      </c>
      <c r="M4381">
        <v>0.40378803014755249</v>
      </c>
      <c r="N4381">
        <v>0.24607563018798828</v>
      </c>
      <c r="O4381">
        <v>0.33925589919090271</v>
      </c>
      <c r="P4381">
        <v>0.40378803014755249</v>
      </c>
      <c r="Q4381">
        <v>0.46832016110420227</v>
      </c>
      <c r="R4381">
        <v>0.5615004301071167</v>
      </c>
      <c r="S4381" t="s">
        <v>38</v>
      </c>
      <c r="Z4381" s="3"/>
    </row>
    <row r="4382" spans="1:26" hidden="1" x14ac:dyDescent="0.25">
      <c r="A4382" s="10" t="str">
        <f t="shared" si="68"/>
        <v>2016Other1-in-10May PeakCAISO16</v>
      </c>
      <c r="B4382" s="10" t="s">
        <v>57</v>
      </c>
      <c r="C4382" s="10" t="s">
        <v>13</v>
      </c>
      <c r="D4382" s="10" t="s">
        <v>5</v>
      </c>
      <c r="E4382" s="10" t="s">
        <v>1</v>
      </c>
      <c r="F4382">
        <v>16</v>
      </c>
      <c r="G4382">
        <v>1.975839376449585</v>
      </c>
      <c r="H4382">
        <v>1.5154967308044434</v>
      </c>
      <c r="I4382">
        <v>96.117179870605469</v>
      </c>
      <c r="J4382">
        <v>0.15615223348140717</v>
      </c>
      <c r="K4382">
        <v>34811</v>
      </c>
      <c r="L4382">
        <v>33272.397496999998</v>
      </c>
      <c r="M4382">
        <v>0.46034267544746399</v>
      </c>
      <c r="N4382">
        <v>0.26021796464920044</v>
      </c>
      <c r="O4382">
        <v>0.37845644354820251</v>
      </c>
      <c r="P4382">
        <v>0.46034267544746399</v>
      </c>
      <c r="Q4382">
        <v>0.54222887754440308</v>
      </c>
      <c r="R4382">
        <v>0.66046738624572754</v>
      </c>
      <c r="S4382" t="s">
        <v>39</v>
      </c>
      <c r="Z4382" s="3"/>
    </row>
    <row r="4383" spans="1:26" hidden="1" x14ac:dyDescent="0.25">
      <c r="A4383" s="10" t="str">
        <f t="shared" si="68"/>
        <v>2016Other1-in-2May PeakCAISO16</v>
      </c>
      <c r="B4383" s="10" t="s">
        <v>57</v>
      </c>
      <c r="C4383" s="10" t="s">
        <v>13</v>
      </c>
      <c r="D4383" s="10" t="s">
        <v>5</v>
      </c>
      <c r="E4383" s="10" t="s">
        <v>9</v>
      </c>
      <c r="F4383">
        <v>16</v>
      </c>
      <c r="G4383">
        <v>1.7999014854431152</v>
      </c>
      <c r="H4383">
        <v>1.4436463117599487</v>
      </c>
      <c r="I4383">
        <v>92.033485412597656</v>
      </c>
      <c r="J4383">
        <v>0.15615223348140717</v>
      </c>
      <c r="K4383">
        <v>34811</v>
      </c>
      <c r="L4383">
        <v>33272.397496999998</v>
      </c>
      <c r="M4383">
        <v>0.35625520348548889</v>
      </c>
      <c r="N4383">
        <v>0.15613050758838654</v>
      </c>
      <c r="O4383">
        <v>0.27436897158622742</v>
      </c>
      <c r="P4383">
        <v>0.35625520348548889</v>
      </c>
      <c r="Q4383">
        <v>0.43814143538475037</v>
      </c>
      <c r="R4383">
        <v>0.55637991428375244</v>
      </c>
      <c r="S4383" t="s">
        <v>39</v>
      </c>
      <c r="Z4383" s="3"/>
    </row>
    <row r="4384" spans="1:26" hidden="1" x14ac:dyDescent="0.25">
      <c r="A4384" s="10" t="str">
        <f t="shared" si="68"/>
        <v>2016Other1-in-2May PeakPGE16</v>
      </c>
      <c r="B4384" s="10" t="s">
        <v>57</v>
      </c>
      <c r="C4384" s="10" t="s">
        <v>13</v>
      </c>
      <c r="D4384" s="10" t="s">
        <v>5</v>
      </c>
      <c r="E4384" s="10" t="s">
        <v>9</v>
      </c>
      <c r="F4384">
        <v>16</v>
      </c>
      <c r="G4384">
        <v>1.785443902015686</v>
      </c>
      <c r="H4384">
        <v>1.4039567708969116</v>
      </c>
      <c r="I4384">
        <v>93.345527648925781</v>
      </c>
      <c r="J4384">
        <v>0.15615223348140717</v>
      </c>
      <c r="K4384">
        <v>34811</v>
      </c>
      <c r="L4384">
        <v>33272.397496999998</v>
      </c>
      <c r="M4384">
        <v>0.3814871609210968</v>
      </c>
      <c r="N4384">
        <v>0.18136246502399445</v>
      </c>
      <c r="O4384">
        <v>0.29960092902183533</v>
      </c>
      <c r="P4384">
        <v>0.3814871609210968</v>
      </c>
      <c r="Q4384">
        <v>0.46337339282035828</v>
      </c>
      <c r="R4384">
        <v>0.58161187171936035</v>
      </c>
      <c r="S4384" t="s">
        <v>38</v>
      </c>
      <c r="Z4384" s="3"/>
    </row>
    <row r="4385" spans="1:26" hidden="1" x14ac:dyDescent="0.25">
      <c r="A4385" s="10" t="str">
        <f t="shared" si="68"/>
        <v>2016Other1-in-10May PeakPGE16</v>
      </c>
      <c r="B4385" s="10" t="s">
        <v>57</v>
      </c>
      <c r="C4385" s="10" t="s">
        <v>13</v>
      </c>
      <c r="D4385" s="10" t="s">
        <v>5</v>
      </c>
      <c r="E4385" s="10" t="s">
        <v>1</v>
      </c>
      <c r="F4385">
        <v>16</v>
      </c>
      <c r="G4385">
        <v>2.3236668109893799</v>
      </c>
      <c r="H4385">
        <v>1.7645901441574097</v>
      </c>
      <c r="I4385">
        <v>98.994110107421875</v>
      </c>
      <c r="J4385">
        <v>0.15615223348140717</v>
      </c>
      <c r="K4385">
        <v>34811</v>
      </c>
      <c r="L4385">
        <v>33272.397496999998</v>
      </c>
      <c r="M4385">
        <v>0.55907666683197021</v>
      </c>
      <c r="N4385">
        <v>0.35895195603370667</v>
      </c>
      <c r="O4385">
        <v>0.47719043493270874</v>
      </c>
      <c r="P4385">
        <v>0.55907666683197021</v>
      </c>
      <c r="Q4385">
        <v>0.64096289873123169</v>
      </c>
      <c r="R4385">
        <v>0.75920134782791138</v>
      </c>
      <c r="S4385" t="s">
        <v>38</v>
      </c>
      <c r="Z4385" s="3"/>
    </row>
    <row r="4386" spans="1:26" hidden="1" x14ac:dyDescent="0.25">
      <c r="A4386" s="10" t="str">
        <f t="shared" si="68"/>
        <v>2016Other1-in-10May PeakCAISO17</v>
      </c>
      <c r="B4386" s="10" t="s">
        <v>57</v>
      </c>
      <c r="C4386" s="10" t="s">
        <v>13</v>
      </c>
      <c r="D4386" s="10" t="s">
        <v>5</v>
      </c>
      <c r="E4386" s="10" t="s">
        <v>1</v>
      </c>
      <c r="F4386">
        <v>17</v>
      </c>
      <c r="G4386">
        <v>2.2199385166168213</v>
      </c>
      <c r="H4386">
        <v>1.6746929883956909</v>
      </c>
      <c r="I4386">
        <v>96.38018798828125</v>
      </c>
      <c r="J4386">
        <v>0.16046801209449768</v>
      </c>
      <c r="K4386">
        <v>34811</v>
      </c>
      <c r="L4386">
        <v>33272.397496999998</v>
      </c>
      <c r="M4386">
        <v>0.54524552822113037</v>
      </c>
      <c r="N4386">
        <v>0.33958971500396729</v>
      </c>
      <c r="O4386">
        <v>0.46109610795974731</v>
      </c>
      <c r="P4386">
        <v>0.54524552822113037</v>
      </c>
      <c r="Q4386">
        <v>0.62939494848251343</v>
      </c>
      <c r="R4386">
        <v>0.75090134143829346</v>
      </c>
      <c r="S4386" t="s">
        <v>39</v>
      </c>
      <c r="Z4386" s="3"/>
    </row>
    <row r="4387" spans="1:26" hidden="1" x14ac:dyDescent="0.25">
      <c r="A4387" s="10" t="str">
        <f t="shared" si="68"/>
        <v>2016Other1-in-2May PeakCAISO17</v>
      </c>
      <c r="B4387" s="10" t="s">
        <v>57</v>
      </c>
      <c r="C4387" s="10" t="s">
        <v>13</v>
      </c>
      <c r="D4387" s="10" t="s">
        <v>5</v>
      </c>
      <c r="E4387" s="10" t="s">
        <v>9</v>
      </c>
      <c r="F4387">
        <v>17</v>
      </c>
      <c r="G4387">
        <v>2.0222649574279785</v>
      </c>
      <c r="H4387">
        <v>1.5660774707794189</v>
      </c>
      <c r="I4387">
        <v>92.166496276855469</v>
      </c>
      <c r="J4387">
        <v>0.16046801209449768</v>
      </c>
      <c r="K4387">
        <v>34811</v>
      </c>
      <c r="L4387">
        <v>33272.397496999998</v>
      </c>
      <c r="M4387">
        <v>0.45618751645088196</v>
      </c>
      <c r="N4387">
        <v>0.25053170323371887</v>
      </c>
      <c r="O4387">
        <v>0.3720380961894989</v>
      </c>
      <c r="P4387">
        <v>0.45618751645088196</v>
      </c>
      <c r="Q4387">
        <v>0.5403369665145874</v>
      </c>
      <c r="R4387">
        <v>0.66184329986572266</v>
      </c>
      <c r="S4387" t="s">
        <v>39</v>
      </c>
      <c r="Z4387" s="3"/>
    </row>
    <row r="4388" spans="1:26" hidden="1" x14ac:dyDescent="0.25">
      <c r="A4388" s="10" t="str">
        <f t="shared" si="68"/>
        <v>2016Other1-in-2May PeakPGE17</v>
      </c>
      <c r="B4388" s="10" t="s">
        <v>57</v>
      </c>
      <c r="C4388" s="10" t="s">
        <v>13</v>
      </c>
      <c r="D4388" s="10" t="s">
        <v>5</v>
      </c>
      <c r="E4388" s="10" t="s">
        <v>9</v>
      </c>
      <c r="F4388">
        <v>17</v>
      </c>
      <c r="G4388">
        <v>2.00602126121521</v>
      </c>
      <c r="H4388">
        <v>1.529323935508728</v>
      </c>
      <c r="I4388">
        <v>93.916275024414063</v>
      </c>
      <c r="J4388">
        <v>0.16046801209449768</v>
      </c>
      <c r="K4388">
        <v>34811</v>
      </c>
      <c r="L4388">
        <v>33272.397496999998</v>
      </c>
      <c r="M4388">
        <v>0.47669735550880432</v>
      </c>
      <c r="N4388">
        <v>0.27104154229164124</v>
      </c>
      <c r="O4388">
        <v>0.39254793524742126</v>
      </c>
      <c r="P4388">
        <v>0.47669735550880432</v>
      </c>
      <c r="Q4388">
        <v>0.56084680557250977</v>
      </c>
      <c r="R4388">
        <v>0.68235313892364502</v>
      </c>
      <c r="S4388" t="s">
        <v>38</v>
      </c>
      <c r="Z4388" s="3"/>
    </row>
    <row r="4389" spans="1:26" hidden="1" x14ac:dyDescent="0.25">
      <c r="A4389" s="10" t="str">
        <f t="shared" si="68"/>
        <v>2016Other1-in-10May PeakPGE17</v>
      </c>
      <c r="B4389" s="10" t="s">
        <v>57</v>
      </c>
      <c r="C4389" s="10" t="s">
        <v>13</v>
      </c>
      <c r="D4389" s="10" t="s">
        <v>5</v>
      </c>
      <c r="E4389" s="10" t="s">
        <v>1</v>
      </c>
      <c r="F4389">
        <v>17</v>
      </c>
      <c r="G4389">
        <v>2.6107373237609863</v>
      </c>
      <c r="H4389">
        <v>1.9645125865936279</v>
      </c>
      <c r="I4389">
        <v>99.054954528808594</v>
      </c>
      <c r="J4389">
        <v>0.16046801209449768</v>
      </c>
      <c r="K4389">
        <v>34811</v>
      </c>
      <c r="L4389">
        <v>33272.397496999998</v>
      </c>
      <c r="M4389">
        <v>0.64622479677200317</v>
      </c>
      <c r="N4389">
        <v>0.44056898355484009</v>
      </c>
      <c r="O4389">
        <v>0.56207537651062012</v>
      </c>
      <c r="P4389">
        <v>0.64622479677200317</v>
      </c>
      <c r="Q4389">
        <v>0.73037421703338623</v>
      </c>
      <c r="R4389">
        <v>0.85188060998916626</v>
      </c>
      <c r="S4389" t="s">
        <v>38</v>
      </c>
      <c r="Z4389" s="3"/>
    </row>
    <row r="4390" spans="1:26" hidden="1" x14ac:dyDescent="0.25">
      <c r="A4390" s="10" t="str">
        <f t="shared" si="68"/>
        <v>2016Other1-in-10May PeakCAISO18</v>
      </c>
      <c r="B4390" s="10" t="s">
        <v>57</v>
      </c>
      <c r="C4390" s="10" t="s">
        <v>13</v>
      </c>
      <c r="D4390" s="10" t="s">
        <v>5</v>
      </c>
      <c r="E4390" s="10" t="s">
        <v>1</v>
      </c>
      <c r="F4390">
        <v>18</v>
      </c>
      <c r="G4390">
        <v>2.3773601055145264</v>
      </c>
      <c r="H4390">
        <v>1.8260689973831177</v>
      </c>
      <c r="I4390">
        <v>95.789726257324219</v>
      </c>
      <c r="J4390">
        <v>0.13599415123462677</v>
      </c>
      <c r="K4390">
        <v>34811</v>
      </c>
      <c r="L4390">
        <v>33272.397496999998</v>
      </c>
      <c r="M4390">
        <v>0.55129110813140869</v>
      </c>
      <c r="N4390">
        <v>0.37700101733207703</v>
      </c>
      <c r="O4390">
        <v>0.47997578978538513</v>
      </c>
      <c r="P4390">
        <v>0.55129110813140869</v>
      </c>
      <c r="Q4390">
        <v>0.62260645627975464</v>
      </c>
      <c r="R4390">
        <v>0.72558122873306274</v>
      </c>
      <c r="S4390" t="s">
        <v>39</v>
      </c>
      <c r="Z4390" s="3"/>
    </row>
    <row r="4391" spans="1:26" hidden="1" x14ac:dyDescent="0.25">
      <c r="A4391" s="10" t="str">
        <f t="shared" si="68"/>
        <v>2016Other1-in-2May PeakCAISO18</v>
      </c>
      <c r="B4391" s="10" t="s">
        <v>57</v>
      </c>
      <c r="C4391" s="10" t="s">
        <v>13</v>
      </c>
      <c r="D4391" s="10" t="s">
        <v>5</v>
      </c>
      <c r="E4391" s="10" t="s">
        <v>9</v>
      </c>
      <c r="F4391">
        <v>18</v>
      </c>
      <c r="G4391">
        <v>2.1656689643859863</v>
      </c>
      <c r="H4391">
        <v>1.7208092212677002</v>
      </c>
      <c r="I4391">
        <v>91.441383361816406</v>
      </c>
      <c r="J4391">
        <v>0.13599415123462677</v>
      </c>
      <c r="K4391">
        <v>34811</v>
      </c>
      <c r="L4391">
        <v>33272.397496999998</v>
      </c>
      <c r="M4391">
        <v>0.44485980272293091</v>
      </c>
      <c r="N4391">
        <v>0.27056971192359924</v>
      </c>
      <c r="O4391">
        <v>0.37354448437690735</v>
      </c>
      <c r="P4391">
        <v>0.44485980272293091</v>
      </c>
      <c r="Q4391">
        <v>0.51617515087127686</v>
      </c>
      <c r="R4391">
        <v>0.61914992332458496</v>
      </c>
      <c r="S4391" t="s">
        <v>39</v>
      </c>
      <c r="Z4391" s="3"/>
    </row>
    <row r="4392" spans="1:26" hidden="1" x14ac:dyDescent="0.25">
      <c r="A4392" s="10" t="str">
        <f t="shared" si="68"/>
        <v>2016Other1-in-10May PeakPGE18</v>
      </c>
      <c r="B4392" s="10" t="s">
        <v>57</v>
      </c>
      <c r="C4392" s="10" t="s">
        <v>13</v>
      </c>
      <c r="D4392" s="10" t="s">
        <v>5</v>
      </c>
      <c r="E4392" s="10" t="s">
        <v>1</v>
      </c>
      <c r="F4392">
        <v>18</v>
      </c>
      <c r="G4392">
        <v>2.7958714962005615</v>
      </c>
      <c r="H4392">
        <v>2.1503257751464844</v>
      </c>
      <c r="I4392">
        <v>98.401664733886719</v>
      </c>
      <c r="J4392">
        <v>0.13599415123462677</v>
      </c>
      <c r="K4392">
        <v>34811</v>
      </c>
      <c r="L4392">
        <v>33272.397496999998</v>
      </c>
      <c r="M4392">
        <v>0.64554578065872192</v>
      </c>
      <c r="N4392">
        <v>0.47125568985939026</v>
      </c>
      <c r="O4392">
        <v>0.57423043251037598</v>
      </c>
      <c r="P4392">
        <v>0.64554578065872192</v>
      </c>
      <c r="Q4392">
        <v>0.71686112880706787</v>
      </c>
      <c r="R4392">
        <v>0.81983590126037598</v>
      </c>
      <c r="S4392" t="s">
        <v>38</v>
      </c>
      <c r="Z4392" s="3"/>
    </row>
    <row r="4393" spans="1:26" hidden="1" x14ac:dyDescent="0.25">
      <c r="A4393" s="10" t="str">
        <f t="shared" si="68"/>
        <v>2016Other1-in-2May PeakPGE18</v>
      </c>
      <c r="B4393" s="10" t="s">
        <v>57</v>
      </c>
      <c r="C4393" s="10" t="s">
        <v>13</v>
      </c>
      <c r="D4393" s="10" t="s">
        <v>5</v>
      </c>
      <c r="E4393" s="10" t="s">
        <v>9</v>
      </c>
      <c r="F4393">
        <v>18</v>
      </c>
      <c r="G4393">
        <v>2.1482734680175781</v>
      </c>
      <c r="H4393">
        <v>1.6646478176116943</v>
      </c>
      <c r="I4393">
        <v>93.531944274902344</v>
      </c>
      <c r="J4393">
        <v>0.13599415123462677</v>
      </c>
      <c r="K4393">
        <v>34811</v>
      </c>
      <c r="L4393">
        <v>33272.397496999998</v>
      </c>
      <c r="M4393">
        <v>0.48362571001052856</v>
      </c>
      <c r="N4393">
        <v>0.3093356192111969</v>
      </c>
      <c r="O4393">
        <v>0.412310391664505</v>
      </c>
      <c r="P4393">
        <v>0.48362571001052856</v>
      </c>
      <c r="Q4393">
        <v>0.55494105815887451</v>
      </c>
      <c r="R4393">
        <v>0.65791583061218262</v>
      </c>
      <c r="S4393" t="s">
        <v>38</v>
      </c>
      <c r="Z4393" s="3"/>
    </row>
    <row r="4394" spans="1:26" hidden="1" x14ac:dyDescent="0.25">
      <c r="A4394" s="10" t="str">
        <f t="shared" si="68"/>
        <v>2016Other1-in-10May PeakCAISO19</v>
      </c>
      <c r="B4394" s="10" t="s">
        <v>57</v>
      </c>
      <c r="C4394" s="10" t="s">
        <v>13</v>
      </c>
      <c r="D4394" s="10" t="s">
        <v>5</v>
      </c>
      <c r="E4394" s="10" t="s">
        <v>1</v>
      </c>
      <c r="F4394">
        <v>19</v>
      </c>
      <c r="G4394">
        <v>2.3981244564056396</v>
      </c>
      <c r="H4394">
        <v>2.6199426651000977</v>
      </c>
      <c r="I4394">
        <v>93.660964965820313</v>
      </c>
      <c r="J4394">
        <v>0.11742977052927017</v>
      </c>
      <c r="K4394">
        <v>34811</v>
      </c>
      <c r="L4394">
        <v>33272.397496999998</v>
      </c>
      <c r="M4394">
        <v>-0.22181829810142517</v>
      </c>
      <c r="N4394">
        <v>-0.37231630086898804</v>
      </c>
      <c r="O4394">
        <v>-0.28339847922325134</v>
      </c>
      <c r="P4394">
        <v>-0.22181829810142517</v>
      </c>
      <c r="Q4394">
        <v>-0.16023813188076019</v>
      </c>
      <c r="R4394">
        <v>-7.1320302784442902E-2</v>
      </c>
      <c r="S4394" t="s">
        <v>39</v>
      </c>
      <c r="Z4394" s="3"/>
    </row>
    <row r="4395" spans="1:26" hidden="1" x14ac:dyDescent="0.25">
      <c r="A4395" s="10" t="str">
        <f t="shared" si="68"/>
        <v>2016Other1-in-2May PeakCAISO19</v>
      </c>
      <c r="B4395" s="10" t="s">
        <v>57</v>
      </c>
      <c r="C4395" s="10" t="s">
        <v>13</v>
      </c>
      <c r="D4395" s="10" t="s">
        <v>5</v>
      </c>
      <c r="E4395" s="10" t="s">
        <v>9</v>
      </c>
      <c r="F4395">
        <v>19</v>
      </c>
      <c r="G4395">
        <v>2.184584379196167</v>
      </c>
      <c r="H4395">
        <v>2.4007525444030762</v>
      </c>
      <c r="I4395">
        <v>89.458869934082031</v>
      </c>
      <c r="J4395">
        <v>0.11742977052927017</v>
      </c>
      <c r="K4395">
        <v>34811</v>
      </c>
      <c r="L4395">
        <v>33272.397496999998</v>
      </c>
      <c r="M4395">
        <v>-0.21616820991039276</v>
      </c>
      <c r="N4395">
        <v>-0.36666619777679443</v>
      </c>
      <c r="O4395">
        <v>-0.27774837613105774</v>
      </c>
      <c r="P4395">
        <v>-0.21616820991039276</v>
      </c>
      <c r="Q4395">
        <v>-0.15458804368972778</v>
      </c>
      <c r="R4395">
        <v>-6.5670214593410492E-2</v>
      </c>
      <c r="S4395" t="s">
        <v>39</v>
      </c>
      <c r="Z4395" s="3"/>
    </row>
    <row r="4396" spans="1:26" hidden="1" x14ac:dyDescent="0.25">
      <c r="A4396" s="10" t="str">
        <f t="shared" si="68"/>
        <v>2016Other1-in-10May PeakPGE19</v>
      </c>
      <c r="B4396" s="10" t="s">
        <v>57</v>
      </c>
      <c r="C4396" s="10" t="s">
        <v>13</v>
      </c>
      <c r="D4396" s="10" t="s">
        <v>5</v>
      </c>
      <c r="E4396" s="10" t="s">
        <v>1</v>
      </c>
      <c r="F4396">
        <v>19</v>
      </c>
      <c r="G4396">
        <v>2.8202910423278809</v>
      </c>
      <c r="H4396">
        <v>3.0634210109710693</v>
      </c>
      <c r="I4396">
        <v>96.585212707519531</v>
      </c>
      <c r="J4396">
        <v>0.11742977052927017</v>
      </c>
      <c r="K4396">
        <v>34811</v>
      </c>
      <c r="L4396">
        <v>33272.397496999998</v>
      </c>
      <c r="M4396">
        <v>-0.2431299239397049</v>
      </c>
      <c r="N4396">
        <v>-0.39362791180610657</v>
      </c>
      <c r="O4396">
        <v>-0.30471009016036987</v>
      </c>
      <c r="P4396">
        <v>-0.2431299239397049</v>
      </c>
      <c r="Q4396">
        <v>-0.18154975771903992</v>
      </c>
      <c r="R4396">
        <v>-9.2631928622722626E-2</v>
      </c>
      <c r="S4396" t="s">
        <v>38</v>
      </c>
      <c r="Z4396" s="3"/>
    </row>
    <row r="4397" spans="1:26" hidden="1" x14ac:dyDescent="0.25">
      <c r="A4397" s="10" t="str">
        <f t="shared" si="68"/>
        <v>2016Other1-in-2May PeakPGE19</v>
      </c>
      <c r="B4397" s="10" t="s">
        <v>57</v>
      </c>
      <c r="C4397" s="10" t="s">
        <v>13</v>
      </c>
      <c r="D4397" s="10" t="s">
        <v>5</v>
      </c>
      <c r="E4397" s="10" t="s">
        <v>9</v>
      </c>
      <c r="F4397">
        <v>19</v>
      </c>
      <c r="G4397">
        <v>2.167036771774292</v>
      </c>
      <c r="H4397">
        <v>2.3777551651000977</v>
      </c>
      <c r="I4397">
        <v>91.683319091796875</v>
      </c>
      <c r="J4397">
        <v>0.11742977052927017</v>
      </c>
      <c r="K4397">
        <v>34811</v>
      </c>
      <c r="L4397">
        <v>33272.397496999998</v>
      </c>
      <c r="M4397">
        <v>-0.21071840822696686</v>
      </c>
      <c r="N4397">
        <v>-0.36121639609336853</v>
      </c>
      <c r="O4397">
        <v>-0.27229857444763184</v>
      </c>
      <c r="P4397">
        <v>-0.21071840822696686</v>
      </c>
      <c r="Q4397">
        <v>-0.14913824200630188</v>
      </c>
      <c r="R4397">
        <v>-6.0220412909984589E-2</v>
      </c>
      <c r="S4397" t="s">
        <v>38</v>
      </c>
      <c r="Z4397" s="3"/>
    </row>
    <row r="4398" spans="1:26" hidden="1" x14ac:dyDescent="0.25">
      <c r="A4398" s="10" t="str">
        <f t="shared" si="68"/>
        <v>2016Other1-in-10May PeakCAISO20</v>
      </c>
      <c r="B4398" s="10" t="s">
        <v>57</v>
      </c>
      <c r="C4398" s="10" t="s">
        <v>13</v>
      </c>
      <c r="D4398" s="10" t="s">
        <v>5</v>
      </c>
      <c r="E4398" s="10" t="s">
        <v>1</v>
      </c>
      <c r="F4398">
        <v>20</v>
      </c>
      <c r="G4398">
        <v>2.2466905117034912</v>
      </c>
      <c r="H4398">
        <v>2.5070021152496338</v>
      </c>
      <c r="I4398">
        <v>89.782875061035156</v>
      </c>
      <c r="J4398">
        <v>7.6294809579849243E-2</v>
      </c>
      <c r="K4398">
        <v>34811</v>
      </c>
      <c r="L4398">
        <v>33272.397496999998</v>
      </c>
      <c r="M4398">
        <v>-0.26031157374382019</v>
      </c>
      <c r="N4398">
        <v>-0.35809099674224854</v>
      </c>
      <c r="O4398">
        <v>-0.30032056570053101</v>
      </c>
      <c r="P4398">
        <v>-0.26031157374382019</v>
      </c>
      <c r="Q4398">
        <v>-0.22030258178710938</v>
      </c>
      <c r="R4398">
        <v>-0.16253215074539185</v>
      </c>
      <c r="S4398" t="s">
        <v>39</v>
      </c>
      <c r="Z4398" s="3"/>
    </row>
    <row r="4399" spans="1:26" hidden="1" x14ac:dyDescent="0.25">
      <c r="A4399" s="10" t="str">
        <f t="shared" si="68"/>
        <v>2016Other1-in-2May PeakCAISO20</v>
      </c>
      <c r="B4399" s="10" t="s">
        <v>57</v>
      </c>
      <c r="C4399" s="10" t="s">
        <v>13</v>
      </c>
      <c r="D4399" s="10" t="s">
        <v>5</v>
      </c>
      <c r="E4399" s="10" t="s">
        <v>9</v>
      </c>
      <c r="F4399">
        <v>20</v>
      </c>
      <c r="G4399">
        <v>2.0466346740722656</v>
      </c>
      <c r="H4399">
        <v>2.2766311168670654</v>
      </c>
      <c r="I4399">
        <v>86.115776062011719</v>
      </c>
      <c r="J4399">
        <v>7.6294809579849243E-2</v>
      </c>
      <c r="K4399">
        <v>34811</v>
      </c>
      <c r="L4399">
        <v>33272.397496999998</v>
      </c>
      <c r="M4399">
        <v>-0.229996457695961</v>
      </c>
      <c r="N4399">
        <v>-0.32777589559555054</v>
      </c>
      <c r="O4399">
        <v>-0.27000546455383301</v>
      </c>
      <c r="P4399">
        <v>-0.229996457695961</v>
      </c>
      <c r="Q4399">
        <v>-0.18998746573925018</v>
      </c>
      <c r="R4399">
        <v>-0.13221703469753265</v>
      </c>
      <c r="S4399" t="s">
        <v>39</v>
      </c>
      <c r="Z4399" s="3"/>
    </row>
    <row r="4400" spans="1:26" hidden="1" x14ac:dyDescent="0.25">
      <c r="A4400" s="10" t="str">
        <f t="shared" si="68"/>
        <v>2016Other1-in-2May PeakPGE20</v>
      </c>
      <c r="B4400" s="10" t="s">
        <v>57</v>
      </c>
      <c r="C4400" s="10" t="s">
        <v>13</v>
      </c>
      <c r="D4400" s="10" t="s">
        <v>5</v>
      </c>
      <c r="E4400" s="10" t="s">
        <v>9</v>
      </c>
      <c r="F4400">
        <v>20</v>
      </c>
      <c r="G4400">
        <v>2.0301952362060547</v>
      </c>
      <c r="H4400">
        <v>2.2587065696716309</v>
      </c>
      <c r="I4400">
        <v>88.135284423828125</v>
      </c>
      <c r="J4400">
        <v>7.6294809579849243E-2</v>
      </c>
      <c r="K4400">
        <v>34811</v>
      </c>
      <c r="L4400">
        <v>33272.397496999998</v>
      </c>
      <c r="M4400">
        <v>-0.22851134836673737</v>
      </c>
      <c r="N4400">
        <v>-0.3262907862663269</v>
      </c>
      <c r="O4400">
        <v>-0.26852035522460938</v>
      </c>
      <c r="P4400">
        <v>-0.22851134836673737</v>
      </c>
      <c r="Q4400">
        <v>-0.18850235641002655</v>
      </c>
      <c r="R4400">
        <v>-0.13073192536830902</v>
      </c>
      <c r="S4400" t="s">
        <v>38</v>
      </c>
      <c r="Z4400" s="3"/>
    </row>
    <row r="4401" spans="1:26" hidden="1" x14ac:dyDescent="0.25">
      <c r="A4401" s="10" t="str">
        <f t="shared" si="68"/>
        <v>2016Other1-in-10May PeakPGE20</v>
      </c>
      <c r="B4401" s="10" t="s">
        <v>57</v>
      </c>
      <c r="C4401" s="10" t="s">
        <v>13</v>
      </c>
      <c r="D4401" s="10" t="s">
        <v>5</v>
      </c>
      <c r="E4401" s="10" t="s">
        <v>1</v>
      </c>
      <c r="F4401">
        <v>20</v>
      </c>
      <c r="G4401">
        <v>2.6421985626220703</v>
      </c>
      <c r="H4401">
        <v>2.9594776630401611</v>
      </c>
      <c r="I4401">
        <v>92.851264953613281</v>
      </c>
      <c r="J4401">
        <v>7.6294809579849243E-2</v>
      </c>
      <c r="K4401">
        <v>34811</v>
      </c>
      <c r="L4401">
        <v>33272.397496999998</v>
      </c>
      <c r="M4401">
        <v>-0.31727904081344604</v>
      </c>
      <c r="N4401">
        <v>-0.41505846381187439</v>
      </c>
      <c r="O4401">
        <v>-0.35728803277015686</v>
      </c>
      <c r="P4401">
        <v>-0.31727904081344604</v>
      </c>
      <c r="Q4401">
        <v>-0.27727004885673523</v>
      </c>
      <c r="R4401">
        <v>-0.2194996178150177</v>
      </c>
      <c r="S4401" t="s">
        <v>38</v>
      </c>
      <c r="Z4401" s="3"/>
    </row>
    <row r="4402" spans="1:26" hidden="1" x14ac:dyDescent="0.25">
      <c r="A4402" s="10" t="str">
        <f t="shared" si="68"/>
        <v>2016Other1-in-10May PeakCAISO21</v>
      </c>
      <c r="B4402" s="10" t="s">
        <v>57</v>
      </c>
      <c r="C4402" s="10" t="s">
        <v>13</v>
      </c>
      <c r="D4402" s="10" t="s">
        <v>5</v>
      </c>
      <c r="E4402" s="10" t="s">
        <v>1</v>
      </c>
      <c r="F4402">
        <v>21</v>
      </c>
      <c r="G4402">
        <v>2.0178070068359375</v>
      </c>
      <c r="H4402">
        <v>2.1707584857940674</v>
      </c>
      <c r="I4402">
        <v>84.902877807617188</v>
      </c>
      <c r="J4402">
        <v>7.6630406081676483E-2</v>
      </c>
      <c r="K4402">
        <v>34811</v>
      </c>
      <c r="L4402">
        <v>33272.397496999998</v>
      </c>
      <c r="M4402">
        <v>-0.15295141935348511</v>
      </c>
      <c r="N4402">
        <v>-0.25116094946861267</v>
      </c>
      <c r="O4402">
        <v>-0.19313640892505646</v>
      </c>
      <c r="P4402">
        <v>-0.15295141935348511</v>
      </c>
      <c r="Q4402">
        <v>-0.11276643723249435</v>
      </c>
      <c r="R4402">
        <v>-5.4741889238357544E-2</v>
      </c>
      <c r="S4402" t="s">
        <v>39</v>
      </c>
      <c r="Z4402" s="3"/>
    </row>
    <row r="4403" spans="1:26" hidden="1" x14ac:dyDescent="0.25">
      <c r="A4403" s="10" t="str">
        <f t="shared" si="68"/>
        <v>2016Other1-in-2May PeakCAISO21</v>
      </c>
      <c r="B4403" s="10" t="s">
        <v>57</v>
      </c>
      <c r="C4403" s="10" t="s">
        <v>13</v>
      </c>
      <c r="D4403" s="10" t="s">
        <v>5</v>
      </c>
      <c r="E4403" s="10" t="s">
        <v>9</v>
      </c>
      <c r="F4403">
        <v>21</v>
      </c>
      <c r="G4403">
        <v>1.8381321430206299</v>
      </c>
      <c r="H4403">
        <v>1.9671932458877563</v>
      </c>
      <c r="I4403">
        <v>81.265007019042969</v>
      </c>
      <c r="J4403">
        <v>7.6630406081676483E-2</v>
      </c>
      <c r="K4403">
        <v>34811</v>
      </c>
      <c r="L4403">
        <v>33272.397496999998</v>
      </c>
      <c r="M4403">
        <v>-0.12906111776828766</v>
      </c>
      <c r="N4403">
        <v>-0.22727064788341522</v>
      </c>
      <c r="O4403">
        <v>-0.16924610733985901</v>
      </c>
      <c r="P4403">
        <v>-0.12906111776828766</v>
      </c>
      <c r="Q4403">
        <v>-8.8876135647296906E-2</v>
      </c>
      <c r="R4403">
        <v>-3.0851589515805244E-2</v>
      </c>
      <c r="S4403" t="s">
        <v>39</v>
      </c>
      <c r="Z4403" s="3"/>
    </row>
    <row r="4404" spans="1:26" hidden="1" x14ac:dyDescent="0.25">
      <c r="A4404" s="10" t="str">
        <f t="shared" si="68"/>
        <v>2016Other1-in-2May PeakPGE21</v>
      </c>
      <c r="B4404" s="10" t="s">
        <v>57</v>
      </c>
      <c r="C4404" s="10" t="s">
        <v>13</v>
      </c>
      <c r="D4404" s="10" t="s">
        <v>5</v>
      </c>
      <c r="E4404" s="10" t="s">
        <v>9</v>
      </c>
      <c r="F4404">
        <v>21</v>
      </c>
      <c r="G4404">
        <v>1.8233674764633179</v>
      </c>
      <c r="H4404">
        <v>1.9467021226882935</v>
      </c>
      <c r="I4404">
        <v>83.206039428710938</v>
      </c>
      <c r="J4404">
        <v>7.6630406081676483E-2</v>
      </c>
      <c r="K4404">
        <v>34811</v>
      </c>
      <c r="L4404">
        <v>33272.397496999998</v>
      </c>
      <c r="M4404">
        <v>-0.12333468347787857</v>
      </c>
      <c r="N4404">
        <v>-0.22154420614242554</v>
      </c>
      <c r="O4404">
        <v>-0.16351966559886932</v>
      </c>
      <c r="P4404">
        <v>-0.12333468347787857</v>
      </c>
      <c r="Q4404">
        <v>-8.3149701356887817E-2</v>
      </c>
      <c r="R4404">
        <v>-2.5125155225396156E-2</v>
      </c>
      <c r="S4404" t="s">
        <v>38</v>
      </c>
      <c r="Z4404" s="3"/>
    </row>
    <row r="4405" spans="1:26" hidden="1" x14ac:dyDescent="0.25">
      <c r="A4405" s="10" t="str">
        <f t="shared" si="68"/>
        <v>2016Other1-in-10May PeakPGE21</v>
      </c>
      <c r="B4405" s="10" t="s">
        <v>57</v>
      </c>
      <c r="C4405" s="10" t="s">
        <v>13</v>
      </c>
      <c r="D4405" s="10" t="s">
        <v>5</v>
      </c>
      <c r="E4405" s="10" t="s">
        <v>1</v>
      </c>
      <c r="F4405">
        <v>21</v>
      </c>
      <c r="G4405">
        <v>2.3730225563049316</v>
      </c>
      <c r="H4405">
        <v>2.5789971351623535</v>
      </c>
      <c r="I4405">
        <v>87.972137451171875</v>
      </c>
      <c r="J4405">
        <v>7.6630406081676483E-2</v>
      </c>
      <c r="K4405">
        <v>34811</v>
      </c>
      <c r="L4405">
        <v>33272.397496999998</v>
      </c>
      <c r="M4405">
        <v>-0.20597453415393829</v>
      </c>
      <c r="N4405">
        <v>-0.30418404936790466</v>
      </c>
      <c r="O4405">
        <v>-0.24615952372550964</v>
      </c>
      <c r="P4405">
        <v>-0.20597453415393829</v>
      </c>
      <c r="Q4405">
        <v>-0.16578954458236694</v>
      </c>
      <c r="R4405">
        <v>-0.10776500403881073</v>
      </c>
      <c r="S4405" t="s">
        <v>38</v>
      </c>
      <c r="Z4405" s="3"/>
    </row>
    <row r="4406" spans="1:26" hidden="1" x14ac:dyDescent="0.25">
      <c r="A4406" s="10" t="str">
        <f t="shared" si="68"/>
        <v>2016Other1-in-10May PeakCAISO22</v>
      </c>
      <c r="B4406" s="10" t="s">
        <v>57</v>
      </c>
      <c r="C4406" s="10" t="s">
        <v>13</v>
      </c>
      <c r="D4406" s="10" t="s">
        <v>5</v>
      </c>
      <c r="E4406" s="10" t="s">
        <v>1</v>
      </c>
      <c r="F4406">
        <v>22</v>
      </c>
      <c r="G4406">
        <v>1.7364593744277954</v>
      </c>
      <c r="H4406">
        <v>1.8234056234359741</v>
      </c>
      <c r="I4406">
        <v>80.790855407714844</v>
      </c>
      <c r="J4406">
        <v>6.3674606382846832E-2</v>
      </c>
      <c r="K4406">
        <v>34811</v>
      </c>
      <c r="L4406">
        <v>33272.397496999998</v>
      </c>
      <c r="M4406">
        <v>-8.6946293711662292E-2</v>
      </c>
      <c r="N4406">
        <v>-0.16855166852474213</v>
      </c>
      <c r="O4406">
        <v>-0.12033725529909134</v>
      </c>
      <c r="P4406">
        <v>-8.6946293711662292E-2</v>
      </c>
      <c r="Q4406">
        <v>-5.3555328398942947E-2</v>
      </c>
      <c r="R4406">
        <v>-5.3409179672598839E-3</v>
      </c>
      <c r="S4406" t="s">
        <v>39</v>
      </c>
      <c r="Z4406" s="3"/>
    </row>
    <row r="4407" spans="1:26" hidden="1" x14ac:dyDescent="0.25">
      <c r="A4407" s="10" t="str">
        <f t="shared" si="68"/>
        <v>2016Other1-in-2May PeakCAISO22</v>
      </c>
      <c r="B4407" s="10" t="s">
        <v>57</v>
      </c>
      <c r="C4407" s="10" t="s">
        <v>13</v>
      </c>
      <c r="D4407" s="10" t="s">
        <v>5</v>
      </c>
      <c r="E4407" s="10" t="s">
        <v>9</v>
      </c>
      <c r="F4407">
        <v>22</v>
      </c>
      <c r="G4407">
        <v>1.5818370580673218</v>
      </c>
      <c r="H4407">
        <v>1.64593505859375</v>
      </c>
      <c r="I4407">
        <v>77.778228759765625</v>
      </c>
      <c r="J4407">
        <v>6.3674606382846832E-2</v>
      </c>
      <c r="K4407">
        <v>34811</v>
      </c>
      <c r="L4407">
        <v>33272.397496999998</v>
      </c>
      <c r="M4407">
        <v>-6.4097963273525238E-2</v>
      </c>
      <c r="N4407">
        <v>-0.14570334553718567</v>
      </c>
      <c r="O4407">
        <v>-9.7488924860954285E-2</v>
      </c>
      <c r="P4407">
        <v>-6.4097963273525238E-2</v>
      </c>
      <c r="Q4407">
        <v>-3.0706999823451042E-2</v>
      </c>
      <c r="R4407">
        <v>1.7507411539554596E-2</v>
      </c>
      <c r="S4407" t="s">
        <v>39</v>
      </c>
      <c r="Z4407" s="3"/>
    </row>
    <row r="4408" spans="1:26" hidden="1" x14ac:dyDescent="0.25">
      <c r="A4408" s="10" t="str">
        <f t="shared" si="68"/>
        <v>2016Other1-in-2May PeakPGE22</v>
      </c>
      <c r="B4408" s="10" t="s">
        <v>57</v>
      </c>
      <c r="C4408" s="10" t="s">
        <v>13</v>
      </c>
      <c r="D4408" s="10" t="s">
        <v>5</v>
      </c>
      <c r="E4408" s="10" t="s">
        <v>9</v>
      </c>
      <c r="F4408">
        <v>22</v>
      </c>
      <c r="G4408">
        <v>1.5691310167312622</v>
      </c>
      <c r="H4408">
        <v>1.6282368898391724</v>
      </c>
      <c r="I4408">
        <v>79.013542175292969</v>
      </c>
      <c r="J4408">
        <v>6.3674606382846832E-2</v>
      </c>
      <c r="K4408">
        <v>34811</v>
      </c>
      <c r="L4408">
        <v>33272.397496999998</v>
      </c>
      <c r="M4408">
        <v>-5.9105847030878067E-2</v>
      </c>
      <c r="N4408">
        <v>-0.1407112181186676</v>
      </c>
      <c r="O4408">
        <v>-9.2496812343597412E-2</v>
      </c>
      <c r="P4408">
        <v>-5.9105847030878067E-2</v>
      </c>
      <c r="Q4408">
        <v>-2.5714883580803871E-2</v>
      </c>
      <c r="R4408">
        <v>2.2499527782201767E-2</v>
      </c>
      <c r="S4408" t="s">
        <v>38</v>
      </c>
      <c r="Z4408" s="3"/>
    </row>
    <row r="4409" spans="1:26" hidden="1" x14ac:dyDescent="0.25">
      <c r="A4409" s="10" t="str">
        <f t="shared" si="68"/>
        <v>2016Other1-in-10May PeakPGE22</v>
      </c>
      <c r="B4409" s="10" t="s">
        <v>57</v>
      </c>
      <c r="C4409" s="10" t="s">
        <v>13</v>
      </c>
      <c r="D4409" s="10" t="s">
        <v>5</v>
      </c>
      <c r="E4409" s="10" t="s">
        <v>1</v>
      </c>
      <c r="F4409">
        <v>22</v>
      </c>
      <c r="G4409">
        <v>2.0421464443206787</v>
      </c>
      <c r="H4409">
        <v>2.1783156394958496</v>
      </c>
      <c r="I4409">
        <v>84.180610656738281</v>
      </c>
      <c r="J4409">
        <v>6.3674606382846832E-2</v>
      </c>
      <c r="K4409">
        <v>34811</v>
      </c>
      <c r="L4409">
        <v>33272.397496999998</v>
      </c>
      <c r="M4409">
        <v>-0.1361691951751709</v>
      </c>
      <c r="N4409">
        <v>-0.21777456998825073</v>
      </c>
      <c r="O4409">
        <v>-0.16956016421318054</v>
      </c>
      <c r="P4409">
        <v>-0.1361691951751709</v>
      </c>
      <c r="Q4409">
        <v>-0.10277823358774185</v>
      </c>
      <c r="R4409">
        <v>-5.4563820362091064E-2</v>
      </c>
      <c r="S4409" t="s">
        <v>38</v>
      </c>
      <c r="Z4409" s="3"/>
    </row>
    <row r="4410" spans="1:26" hidden="1" x14ac:dyDescent="0.25">
      <c r="A4410" s="10" t="str">
        <f t="shared" si="68"/>
        <v>2016Other1-in-2May PeakCAISO23</v>
      </c>
      <c r="B4410" s="10" t="s">
        <v>57</v>
      </c>
      <c r="C4410" s="10" t="s">
        <v>13</v>
      </c>
      <c r="D4410" s="10" t="s">
        <v>5</v>
      </c>
      <c r="E4410" s="10" t="s">
        <v>9</v>
      </c>
      <c r="F4410">
        <v>23</v>
      </c>
      <c r="G4410">
        <v>1.2533769607543945</v>
      </c>
      <c r="H4410">
        <v>1.3013123273849487</v>
      </c>
      <c r="I4410">
        <v>74.828102111816406</v>
      </c>
      <c r="J4410">
        <v>5.8387260884046555E-2</v>
      </c>
      <c r="K4410">
        <v>34811</v>
      </c>
      <c r="L4410">
        <v>33272.397496999998</v>
      </c>
      <c r="M4410">
        <v>-4.7935336828231812E-2</v>
      </c>
      <c r="N4410">
        <v>-0.12276445329189301</v>
      </c>
      <c r="O4410">
        <v>-7.8553617000579834E-2</v>
      </c>
      <c r="P4410">
        <v>-4.7935336828231812E-2</v>
      </c>
      <c r="Q4410">
        <v>-1.7317056655883789E-2</v>
      </c>
      <c r="R4410">
        <v>2.6893775910139084E-2</v>
      </c>
      <c r="S4410" t="s">
        <v>39</v>
      </c>
      <c r="Z4410" s="3"/>
    </row>
    <row r="4411" spans="1:26" hidden="1" x14ac:dyDescent="0.25">
      <c r="A4411" s="10" t="str">
        <f t="shared" si="68"/>
        <v>2016Other1-in-10May PeakCAISO23</v>
      </c>
      <c r="B4411" s="10" t="s">
        <v>57</v>
      </c>
      <c r="C4411" s="10" t="s">
        <v>13</v>
      </c>
      <c r="D4411" s="10" t="s">
        <v>5</v>
      </c>
      <c r="E4411" s="10" t="s">
        <v>1</v>
      </c>
      <c r="F4411">
        <v>23</v>
      </c>
      <c r="G4411">
        <v>1.3758928775787354</v>
      </c>
      <c r="H4411">
        <v>1.4388309717178345</v>
      </c>
      <c r="I4411">
        <v>77.857452392578125</v>
      </c>
      <c r="J4411">
        <v>5.8387260884046555E-2</v>
      </c>
      <c r="K4411">
        <v>34811</v>
      </c>
      <c r="L4411">
        <v>33272.397496999998</v>
      </c>
      <c r="M4411">
        <v>-6.293807178735733E-2</v>
      </c>
      <c r="N4411">
        <v>-0.13776718080043793</v>
      </c>
      <c r="O4411">
        <v>-9.3556351959705353E-2</v>
      </c>
      <c r="P4411">
        <v>-6.293807178735733E-2</v>
      </c>
      <c r="Q4411">
        <v>-3.2319791615009308E-2</v>
      </c>
      <c r="R4411">
        <v>1.189104188233614E-2</v>
      </c>
      <c r="S4411" t="s">
        <v>39</v>
      </c>
      <c r="Z4411" s="3"/>
    </row>
    <row r="4412" spans="1:26" hidden="1" x14ac:dyDescent="0.25">
      <c r="A4412" s="10" t="str">
        <f t="shared" si="68"/>
        <v>2016Other1-in-10May PeakPGE23</v>
      </c>
      <c r="B4412" s="10" t="s">
        <v>57</v>
      </c>
      <c r="C4412" s="10" t="s">
        <v>13</v>
      </c>
      <c r="D4412" s="10" t="s">
        <v>5</v>
      </c>
      <c r="E4412" s="10" t="s">
        <v>1</v>
      </c>
      <c r="F4412">
        <v>23</v>
      </c>
      <c r="G4412">
        <v>1.6181055307388306</v>
      </c>
      <c r="H4412">
        <v>1.7114518880844116</v>
      </c>
      <c r="I4412">
        <v>81.161331176757812</v>
      </c>
      <c r="J4412">
        <v>5.8387260884046555E-2</v>
      </c>
      <c r="K4412">
        <v>34811</v>
      </c>
      <c r="L4412">
        <v>33272.397496999998</v>
      </c>
      <c r="M4412">
        <v>-9.3346312642097473E-2</v>
      </c>
      <c r="N4412">
        <v>-0.16817542910575867</v>
      </c>
      <c r="O4412">
        <v>-0.1239645928144455</v>
      </c>
      <c r="P4412">
        <v>-9.3346312642097473E-2</v>
      </c>
      <c r="Q4412">
        <v>-6.2728032469749451E-2</v>
      </c>
      <c r="R4412">
        <v>-1.8517199903726578E-2</v>
      </c>
      <c r="S4412" t="s">
        <v>38</v>
      </c>
      <c r="Z4412" s="3"/>
    </row>
    <row r="4413" spans="1:26" hidden="1" x14ac:dyDescent="0.25">
      <c r="A4413" s="10" t="str">
        <f t="shared" si="68"/>
        <v>2016Other1-in-2May PeakPGE23</v>
      </c>
      <c r="B4413" s="10" t="s">
        <v>57</v>
      </c>
      <c r="C4413" s="10" t="s">
        <v>13</v>
      </c>
      <c r="D4413" s="10" t="s">
        <v>5</v>
      </c>
      <c r="E4413" s="10" t="s">
        <v>9</v>
      </c>
      <c r="F4413">
        <v>23</v>
      </c>
      <c r="G4413">
        <v>1.2433093786239624</v>
      </c>
      <c r="H4413">
        <v>1.2901082038879395</v>
      </c>
      <c r="I4413">
        <v>75.355697631835938</v>
      </c>
      <c r="J4413">
        <v>5.8387260884046555E-2</v>
      </c>
      <c r="K4413">
        <v>34811</v>
      </c>
      <c r="L4413">
        <v>33272.397496999998</v>
      </c>
      <c r="M4413">
        <v>-4.6798773109912872E-2</v>
      </c>
      <c r="N4413">
        <v>-0.12162788957357407</v>
      </c>
      <c r="O4413">
        <v>-7.7417053282260895E-2</v>
      </c>
      <c r="P4413">
        <v>-4.6798773109912872E-2</v>
      </c>
      <c r="Q4413">
        <v>-1.618049293756485E-2</v>
      </c>
      <c r="R4413">
        <v>2.8030339628458023E-2</v>
      </c>
      <c r="S4413" t="s">
        <v>38</v>
      </c>
      <c r="Z4413" s="3"/>
    </row>
    <row r="4414" spans="1:26" hidden="1" x14ac:dyDescent="0.25">
      <c r="A4414" s="10" t="str">
        <f t="shared" si="68"/>
        <v>2016Other1-in-2May PeakCAISO24</v>
      </c>
      <c r="B4414" s="10" t="s">
        <v>57</v>
      </c>
      <c r="C4414" s="10" t="s">
        <v>13</v>
      </c>
      <c r="D4414" s="10" t="s">
        <v>5</v>
      </c>
      <c r="E4414" s="10" t="s">
        <v>9</v>
      </c>
      <c r="F4414">
        <v>24</v>
      </c>
      <c r="G4414">
        <v>0.96973782777786255</v>
      </c>
      <c r="H4414">
        <v>1.0079470872879028</v>
      </c>
      <c r="I4414">
        <v>72.220535278320312</v>
      </c>
      <c r="J4414">
        <v>4.4309847056865692E-2</v>
      </c>
      <c r="K4414">
        <v>34811</v>
      </c>
      <c r="L4414">
        <v>33272.397496999998</v>
      </c>
      <c r="M4414">
        <v>-3.8209244608879089E-2</v>
      </c>
      <c r="N4414">
        <v>-9.4996742904186249E-2</v>
      </c>
      <c r="O4414">
        <v>-6.1445329338312149E-2</v>
      </c>
      <c r="P4414">
        <v>-3.8209244608879089E-2</v>
      </c>
      <c r="Q4414">
        <v>-1.4973160810768604E-2</v>
      </c>
      <c r="R4414">
        <v>1.8578255549073219E-2</v>
      </c>
      <c r="S4414" t="s">
        <v>39</v>
      </c>
      <c r="Z4414" s="3"/>
    </row>
    <row r="4415" spans="1:26" hidden="1" x14ac:dyDescent="0.25">
      <c r="A4415" s="10" t="str">
        <f t="shared" si="68"/>
        <v>2016Other1-in-10May PeakCAISO24</v>
      </c>
      <c r="B4415" s="10" t="s">
        <v>57</v>
      </c>
      <c r="C4415" s="10" t="s">
        <v>13</v>
      </c>
      <c r="D4415" s="10" t="s">
        <v>5</v>
      </c>
      <c r="E4415" s="10" t="s">
        <v>1</v>
      </c>
      <c r="F4415">
        <v>24</v>
      </c>
      <c r="G4415">
        <v>1.0645283460617065</v>
      </c>
      <c r="H4415">
        <v>1.1143647432327271</v>
      </c>
      <c r="I4415">
        <v>75.245925903320313</v>
      </c>
      <c r="J4415">
        <v>4.4309847056865692E-2</v>
      </c>
      <c r="K4415">
        <v>34811</v>
      </c>
      <c r="L4415">
        <v>33272.397496999998</v>
      </c>
      <c r="M4415">
        <v>-4.9836345016956329E-2</v>
      </c>
      <c r="N4415">
        <v>-0.10662384331226349</v>
      </c>
      <c r="O4415">
        <v>-7.3072426021099091E-2</v>
      </c>
      <c r="P4415">
        <v>-4.9836345016956329E-2</v>
      </c>
      <c r="Q4415">
        <v>-2.6600262150168419E-2</v>
      </c>
      <c r="R4415">
        <v>6.9511551409959793E-3</v>
      </c>
      <c r="S4415" t="s">
        <v>39</v>
      </c>
      <c r="Z4415" s="3"/>
    </row>
    <row r="4416" spans="1:26" hidden="1" x14ac:dyDescent="0.25">
      <c r="A4416" s="10" t="str">
        <f t="shared" si="68"/>
        <v>2016Other1-in-2May PeakPGE24</v>
      </c>
      <c r="B4416" s="10" t="s">
        <v>57</v>
      </c>
      <c r="C4416" s="10" t="s">
        <v>13</v>
      </c>
      <c r="D4416" s="10" t="s">
        <v>5</v>
      </c>
      <c r="E4416" s="10" t="s">
        <v>9</v>
      </c>
      <c r="F4416">
        <v>24</v>
      </c>
      <c r="G4416">
        <v>0.9619484543800354</v>
      </c>
      <c r="H4416">
        <v>0.99995553493499756</v>
      </c>
      <c r="I4416">
        <v>72.7193603515625</v>
      </c>
      <c r="J4416">
        <v>4.4309847056865692E-2</v>
      </c>
      <c r="K4416">
        <v>34811</v>
      </c>
      <c r="L4416">
        <v>33272.397496999998</v>
      </c>
      <c r="M4416">
        <v>-3.8007065653800964E-2</v>
      </c>
      <c r="N4416">
        <v>-9.4794563949108124E-2</v>
      </c>
      <c r="O4416">
        <v>-6.1243150383234024E-2</v>
      </c>
      <c r="P4416">
        <v>-3.8007065653800964E-2</v>
      </c>
      <c r="Q4416">
        <v>-1.4770981855690479E-2</v>
      </c>
      <c r="R4416">
        <v>1.8780434504151344E-2</v>
      </c>
      <c r="S4416" t="s">
        <v>38</v>
      </c>
      <c r="Z4416" s="3"/>
    </row>
    <row r="4417" spans="1:26" hidden="1" x14ac:dyDescent="0.25">
      <c r="A4417" s="10" t="str">
        <f t="shared" si="68"/>
        <v>2016Other1-in-10May PeakPGE24</v>
      </c>
      <c r="B4417" s="10" t="s">
        <v>57</v>
      </c>
      <c r="C4417" s="10" t="s">
        <v>13</v>
      </c>
      <c r="D4417" s="10" t="s">
        <v>5</v>
      </c>
      <c r="E4417" s="10" t="s">
        <v>1</v>
      </c>
      <c r="F4417">
        <v>24</v>
      </c>
      <c r="G4417">
        <v>1.2519283294677734</v>
      </c>
      <c r="H4417">
        <v>1.3227380514144897</v>
      </c>
      <c r="I4417">
        <v>78.337478637695313</v>
      </c>
      <c r="J4417">
        <v>4.4309847056865692E-2</v>
      </c>
      <c r="K4417">
        <v>34811</v>
      </c>
      <c r="L4417">
        <v>33272.397496999998</v>
      </c>
      <c r="M4417">
        <v>-7.0809774100780487E-2</v>
      </c>
      <c r="N4417">
        <v>-0.12759727239608765</v>
      </c>
      <c r="O4417">
        <v>-9.4045855104923248E-2</v>
      </c>
      <c r="P4417">
        <v>-7.0809774100780487E-2</v>
      </c>
      <c r="Q4417">
        <v>-4.7573689371347427E-2</v>
      </c>
      <c r="R4417">
        <v>-1.4022273942828178E-2</v>
      </c>
      <c r="S4417" t="s">
        <v>38</v>
      </c>
      <c r="Z4417" s="3"/>
    </row>
    <row r="4418" spans="1:26" hidden="1" x14ac:dyDescent="0.25">
      <c r="A4418" s="10" t="str">
        <f t="shared" ref="A4418:A4481" si="69">CONCATENATE(B4418,C4418,E4418,D4418,S4418,F4418)</f>
        <v>2016Other1-in-2October PeakCAISO1</v>
      </c>
      <c r="B4418" s="10" t="s">
        <v>57</v>
      </c>
      <c r="C4418" s="10" t="s">
        <v>13</v>
      </c>
      <c r="D4418" s="10" t="s">
        <v>6</v>
      </c>
      <c r="E4418" s="10" t="s">
        <v>9</v>
      </c>
      <c r="F4418">
        <v>1</v>
      </c>
      <c r="G4418">
        <v>0.54789227247238159</v>
      </c>
      <c r="H4418">
        <v>0.54789227247238159</v>
      </c>
      <c r="I4418">
        <v>63.880878448486328</v>
      </c>
      <c r="J4418">
        <v>0</v>
      </c>
      <c r="K4418">
        <v>34811</v>
      </c>
      <c r="L4418">
        <v>32934.661093000002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 t="s">
        <v>39</v>
      </c>
      <c r="Z4418" s="3"/>
    </row>
    <row r="4419" spans="1:26" hidden="1" x14ac:dyDescent="0.25">
      <c r="A4419" s="10" t="str">
        <f t="shared" si="69"/>
        <v>2016Other1-in-10October PeakCAISO1</v>
      </c>
      <c r="B4419" s="10" t="s">
        <v>57</v>
      </c>
      <c r="C4419" s="10" t="s">
        <v>13</v>
      </c>
      <c r="D4419" s="10" t="s">
        <v>6</v>
      </c>
      <c r="E4419" s="10" t="s">
        <v>1</v>
      </c>
      <c r="F4419">
        <v>1</v>
      </c>
      <c r="G4419">
        <v>0.71421116590499878</v>
      </c>
      <c r="H4419">
        <v>0.71421116590499878</v>
      </c>
      <c r="I4419">
        <v>70.263267517089844</v>
      </c>
      <c r="J4419">
        <v>0</v>
      </c>
      <c r="K4419">
        <v>34811</v>
      </c>
      <c r="L4419">
        <v>32934.661093000002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 t="s">
        <v>39</v>
      </c>
      <c r="Z4419" s="3"/>
    </row>
    <row r="4420" spans="1:26" hidden="1" x14ac:dyDescent="0.25">
      <c r="A4420" s="10" t="str">
        <f t="shared" si="69"/>
        <v>2016Other1-in-10October PeakPGE1</v>
      </c>
      <c r="B4420" s="10" t="s">
        <v>57</v>
      </c>
      <c r="C4420" s="10" t="s">
        <v>13</v>
      </c>
      <c r="D4420" s="10" t="s">
        <v>6</v>
      </c>
      <c r="E4420" s="10" t="s">
        <v>1</v>
      </c>
      <c r="F4420">
        <v>1</v>
      </c>
      <c r="G4420">
        <v>0.74389553070068359</v>
      </c>
      <c r="H4420">
        <v>0.74389553070068359</v>
      </c>
      <c r="I4420">
        <v>70.026321411132812</v>
      </c>
      <c r="J4420">
        <v>0</v>
      </c>
      <c r="K4420">
        <v>34811</v>
      </c>
      <c r="L4420">
        <v>32934.661093000002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 t="s">
        <v>38</v>
      </c>
      <c r="Z4420" s="3"/>
    </row>
    <row r="4421" spans="1:26" hidden="1" x14ac:dyDescent="0.25">
      <c r="A4421" s="10" t="str">
        <f t="shared" si="69"/>
        <v>2016Other1-in-2October PeakPGE1</v>
      </c>
      <c r="B4421" s="10" t="s">
        <v>57</v>
      </c>
      <c r="C4421" s="10" t="s">
        <v>13</v>
      </c>
      <c r="D4421" s="10" t="s">
        <v>6</v>
      </c>
      <c r="E4421" s="10" t="s">
        <v>9</v>
      </c>
      <c r="F4421">
        <v>1</v>
      </c>
      <c r="G4421">
        <v>0.55410522222518921</v>
      </c>
      <c r="H4421">
        <v>0.55410522222518921</v>
      </c>
      <c r="I4421">
        <v>65.835174560546875</v>
      </c>
      <c r="J4421">
        <v>0</v>
      </c>
      <c r="K4421">
        <v>34811</v>
      </c>
      <c r="L4421">
        <v>32934.661093000002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 t="s">
        <v>38</v>
      </c>
      <c r="Z4421" s="3"/>
    </row>
    <row r="4422" spans="1:26" hidden="1" x14ac:dyDescent="0.25">
      <c r="A4422" s="10" t="str">
        <f t="shared" si="69"/>
        <v>2016Other1-in-10October PeakCAISO2</v>
      </c>
      <c r="B4422" s="10" t="s">
        <v>57</v>
      </c>
      <c r="C4422" s="10" t="s">
        <v>13</v>
      </c>
      <c r="D4422" s="10" t="s">
        <v>6</v>
      </c>
      <c r="E4422" s="10" t="s">
        <v>1</v>
      </c>
      <c r="F4422">
        <v>2</v>
      </c>
      <c r="G4422">
        <v>0.61194795370101929</v>
      </c>
      <c r="H4422">
        <v>0.61194795370101929</v>
      </c>
      <c r="I4422">
        <v>68.564735412597656</v>
      </c>
      <c r="J4422">
        <v>0</v>
      </c>
      <c r="K4422">
        <v>34811</v>
      </c>
      <c r="L4422">
        <v>32934.661093000002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 t="s">
        <v>39</v>
      </c>
      <c r="Z4422" s="3"/>
    </row>
    <row r="4423" spans="1:26" hidden="1" x14ac:dyDescent="0.25">
      <c r="A4423" s="10" t="str">
        <f t="shared" si="69"/>
        <v>2016Other1-in-2October PeakCAISO2</v>
      </c>
      <c r="B4423" s="10" t="s">
        <v>57</v>
      </c>
      <c r="C4423" s="10" t="s">
        <v>13</v>
      </c>
      <c r="D4423" s="10" t="s">
        <v>6</v>
      </c>
      <c r="E4423" s="10" t="s">
        <v>9</v>
      </c>
      <c r="F4423">
        <v>2</v>
      </c>
      <c r="G4423">
        <v>0.46944320201873779</v>
      </c>
      <c r="H4423">
        <v>0.46944320201873779</v>
      </c>
      <c r="I4423">
        <v>62.033992767333984</v>
      </c>
      <c r="J4423">
        <v>0</v>
      </c>
      <c r="K4423">
        <v>34811</v>
      </c>
      <c r="L4423">
        <v>32934.661093000002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 t="s">
        <v>39</v>
      </c>
      <c r="Z4423" s="3"/>
    </row>
    <row r="4424" spans="1:26" hidden="1" x14ac:dyDescent="0.25">
      <c r="A4424" s="10" t="str">
        <f t="shared" si="69"/>
        <v>2016Other1-in-2October PeakPGE2</v>
      </c>
      <c r="B4424" s="10" t="s">
        <v>57</v>
      </c>
      <c r="C4424" s="10" t="s">
        <v>13</v>
      </c>
      <c r="D4424" s="10" t="s">
        <v>6</v>
      </c>
      <c r="E4424" s="10" t="s">
        <v>9</v>
      </c>
      <c r="F4424">
        <v>2</v>
      </c>
      <c r="G4424">
        <v>0.47476655244827271</v>
      </c>
      <c r="H4424">
        <v>0.47476655244827271</v>
      </c>
      <c r="I4424">
        <v>64.249031066894531</v>
      </c>
      <c r="J4424">
        <v>0</v>
      </c>
      <c r="K4424">
        <v>34811</v>
      </c>
      <c r="L4424">
        <v>32934.661093000002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 t="s">
        <v>38</v>
      </c>
      <c r="Z4424" s="3"/>
    </row>
    <row r="4425" spans="1:26" hidden="1" x14ac:dyDescent="0.25">
      <c r="A4425" s="10" t="str">
        <f t="shared" si="69"/>
        <v>2016Other1-in-10October PeakPGE2</v>
      </c>
      <c r="B4425" s="10" t="s">
        <v>57</v>
      </c>
      <c r="C4425" s="10" t="s">
        <v>13</v>
      </c>
      <c r="D4425" s="10" t="s">
        <v>6</v>
      </c>
      <c r="E4425" s="10" t="s">
        <v>1</v>
      </c>
      <c r="F4425">
        <v>2</v>
      </c>
      <c r="G4425">
        <v>0.63738203048706055</v>
      </c>
      <c r="H4425">
        <v>0.63738203048706055</v>
      </c>
      <c r="I4425">
        <v>68.322273254394531</v>
      </c>
      <c r="J4425">
        <v>0</v>
      </c>
      <c r="K4425">
        <v>34811</v>
      </c>
      <c r="L4425">
        <v>32934.661093000002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 t="s">
        <v>38</v>
      </c>
      <c r="Z4425" s="3"/>
    </row>
    <row r="4426" spans="1:26" hidden="1" x14ac:dyDescent="0.25">
      <c r="A4426" s="10" t="str">
        <f t="shared" si="69"/>
        <v>2016Other1-in-2October PeakCAISO3</v>
      </c>
      <c r="B4426" s="10" t="s">
        <v>57</v>
      </c>
      <c r="C4426" s="10" t="s">
        <v>13</v>
      </c>
      <c r="D4426" s="10" t="s">
        <v>6</v>
      </c>
      <c r="E4426" s="10" t="s">
        <v>9</v>
      </c>
      <c r="F4426">
        <v>3</v>
      </c>
      <c r="G4426">
        <v>0.42038509249687195</v>
      </c>
      <c r="H4426">
        <v>0.42038509249687195</v>
      </c>
      <c r="I4426">
        <v>60.8045654296875</v>
      </c>
      <c r="J4426">
        <v>0</v>
      </c>
      <c r="K4426">
        <v>34811</v>
      </c>
      <c r="L4426">
        <v>32934.661093000002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 t="s">
        <v>39</v>
      </c>
      <c r="Z4426" s="3"/>
    </row>
    <row r="4427" spans="1:26" hidden="1" x14ac:dyDescent="0.25">
      <c r="A4427" s="10" t="str">
        <f t="shared" si="69"/>
        <v>2016Other1-in-10October PeakCAISO3</v>
      </c>
      <c r="B4427" s="10" t="s">
        <v>57</v>
      </c>
      <c r="C4427" s="10" t="s">
        <v>13</v>
      </c>
      <c r="D4427" s="10" t="s">
        <v>6</v>
      </c>
      <c r="E4427" s="10" t="s">
        <v>1</v>
      </c>
      <c r="F4427">
        <v>3</v>
      </c>
      <c r="G4427">
        <v>0.54799771308898926</v>
      </c>
      <c r="H4427">
        <v>0.54799771308898926</v>
      </c>
      <c r="I4427">
        <v>67.333259582519531</v>
      </c>
      <c r="J4427">
        <v>0</v>
      </c>
      <c r="K4427">
        <v>34811</v>
      </c>
      <c r="L4427">
        <v>32934.661093000002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 t="s">
        <v>39</v>
      </c>
      <c r="Z4427" s="3"/>
    </row>
    <row r="4428" spans="1:26" hidden="1" x14ac:dyDescent="0.25">
      <c r="A4428" s="10" t="str">
        <f t="shared" si="69"/>
        <v>2016Other1-in-10October PeakPGE3</v>
      </c>
      <c r="B4428" s="10" t="s">
        <v>57</v>
      </c>
      <c r="C4428" s="10" t="s">
        <v>13</v>
      </c>
      <c r="D4428" s="10" t="s">
        <v>6</v>
      </c>
      <c r="E4428" s="10" t="s">
        <v>1</v>
      </c>
      <c r="F4428">
        <v>3</v>
      </c>
      <c r="G4428">
        <v>0.57077383995056152</v>
      </c>
      <c r="H4428">
        <v>0.57077383995056152</v>
      </c>
      <c r="I4428">
        <v>66.994819641113281</v>
      </c>
      <c r="J4428">
        <v>0</v>
      </c>
      <c r="K4428">
        <v>34811</v>
      </c>
      <c r="L4428">
        <v>32934.661093000002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 t="s">
        <v>38</v>
      </c>
      <c r="Z4428" s="3"/>
    </row>
    <row r="4429" spans="1:26" hidden="1" x14ac:dyDescent="0.25">
      <c r="A4429" s="10" t="str">
        <f t="shared" si="69"/>
        <v>2016Other1-in-2October PeakPGE3</v>
      </c>
      <c r="B4429" s="10" t="s">
        <v>57</v>
      </c>
      <c r="C4429" s="10" t="s">
        <v>13</v>
      </c>
      <c r="D4429" s="10" t="s">
        <v>6</v>
      </c>
      <c r="E4429" s="10" t="s">
        <v>9</v>
      </c>
      <c r="F4429">
        <v>3</v>
      </c>
      <c r="G4429">
        <v>0.42515215277671814</v>
      </c>
      <c r="H4429">
        <v>0.42515215277671814</v>
      </c>
      <c r="I4429">
        <v>63.377353668212891</v>
      </c>
      <c r="J4429">
        <v>0</v>
      </c>
      <c r="K4429">
        <v>34811</v>
      </c>
      <c r="L4429">
        <v>32934.661093000002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 t="s">
        <v>38</v>
      </c>
      <c r="Z4429" s="3"/>
    </row>
    <row r="4430" spans="1:26" hidden="1" x14ac:dyDescent="0.25">
      <c r="A4430" s="10" t="str">
        <f t="shared" si="69"/>
        <v>2016Other1-in-10October PeakCAISO4</v>
      </c>
      <c r="B4430" s="10" t="s">
        <v>57</v>
      </c>
      <c r="C4430" s="10" t="s">
        <v>13</v>
      </c>
      <c r="D4430" s="10" t="s">
        <v>6</v>
      </c>
      <c r="E4430" s="10" t="s">
        <v>1</v>
      </c>
      <c r="F4430">
        <v>4</v>
      </c>
      <c r="G4430">
        <v>0.51241463422775269</v>
      </c>
      <c r="H4430">
        <v>0.51241463422775269</v>
      </c>
      <c r="I4430">
        <v>65.70867919921875</v>
      </c>
      <c r="J4430">
        <v>0</v>
      </c>
      <c r="K4430">
        <v>34811</v>
      </c>
      <c r="L4430">
        <v>32934.661093000002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 t="s">
        <v>39</v>
      </c>
      <c r="Z4430" s="3"/>
    </row>
    <row r="4431" spans="1:26" hidden="1" x14ac:dyDescent="0.25">
      <c r="A4431" s="10" t="str">
        <f t="shared" si="69"/>
        <v>2016Other1-in-2October PeakCAISO4</v>
      </c>
      <c r="B4431" s="10" t="s">
        <v>57</v>
      </c>
      <c r="C4431" s="10" t="s">
        <v>13</v>
      </c>
      <c r="D4431" s="10" t="s">
        <v>6</v>
      </c>
      <c r="E4431" s="10" t="s">
        <v>9</v>
      </c>
      <c r="F4431">
        <v>4</v>
      </c>
      <c r="G4431">
        <v>0.39308825135231018</v>
      </c>
      <c r="H4431">
        <v>0.39308825135231018</v>
      </c>
      <c r="I4431">
        <v>59.592521667480469</v>
      </c>
      <c r="J4431">
        <v>0</v>
      </c>
      <c r="K4431">
        <v>34811</v>
      </c>
      <c r="L4431">
        <v>32934.661093000002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 t="s">
        <v>39</v>
      </c>
      <c r="Z4431" s="3"/>
    </row>
    <row r="4432" spans="1:26" hidden="1" x14ac:dyDescent="0.25">
      <c r="A4432" s="10" t="str">
        <f t="shared" si="69"/>
        <v>2016Other1-in-2October PeakPGE4</v>
      </c>
      <c r="B4432" s="10" t="s">
        <v>57</v>
      </c>
      <c r="C4432" s="10" t="s">
        <v>13</v>
      </c>
      <c r="D4432" s="10" t="s">
        <v>6</v>
      </c>
      <c r="E4432" s="10" t="s">
        <v>9</v>
      </c>
      <c r="F4432">
        <v>4</v>
      </c>
      <c r="G4432">
        <v>0.39754578471183777</v>
      </c>
      <c r="H4432">
        <v>0.39754578471183777</v>
      </c>
      <c r="I4432">
        <v>62.230567932128906</v>
      </c>
      <c r="J4432">
        <v>0</v>
      </c>
      <c r="K4432">
        <v>34811</v>
      </c>
      <c r="L4432">
        <v>32934.661093000002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 t="s">
        <v>38</v>
      </c>
      <c r="Z4432" s="3"/>
    </row>
    <row r="4433" spans="1:26" hidden="1" x14ac:dyDescent="0.25">
      <c r="A4433" s="10" t="str">
        <f t="shared" si="69"/>
        <v>2016Other1-in-10October PeakPGE4</v>
      </c>
      <c r="B4433" s="10" t="s">
        <v>57</v>
      </c>
      <c r="C4433" s="10" t="s">
        <v>13</v>
      </c>
      <c r="D4433" s="10" t="s">
        <v>6</v>
      </c>
      <c r="E4433" s="10" t="s">
        <v>1</v>
      </c>
      <c r="F4433">
        <v>4</v>
      </c>
      <c r="G4433">
        <v>0.53371185064315796</v>
      </c>
      <c r="H4433">
        <v>0.53371185064315796</v>
      </c>
      <c r="I4433">
        <v>65.6898193359375</v>
      </c>
      <c r="J4433">
        <v>0</v>
      </c>
      <c r="K4433">
        <v>34811</v>
      </c>
      <c r="L4433">
        <v>32934.661093000002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 t="s">
        <v>38</v>
      </c>
      <c r="Z4433" s="3"/>
    </row>
    <row r="4434" spans="1:26" hidden="1" x14ac:dyDescent="0.25">
      <c r="A4434" s="10" t="str">
        <f t="shared" si="69"/>
        <v>2016Other1-in-2October PeakCAISO5</v>
      </c>
      <c r="B4434" s="10" t="s">
        <v>57</v>
      </c>
      <c r="C4434" s="10" t="s">
        <v>13</v>
      </c>
      <c r="D4434" s="10" t="s">
        <v>6</v>
      </c>
      <c r="E4434" s="10" t="s">
        <v>9</v>
      </c>
      <c r="F4434">
        <v>5</v>
      </c>
      <c r="G4434">
        <v>0.38502532243728638</v>
      </c>
      <c r="H4434">
        <v>0.38502532243728638</v>
      </c>
      <c r="I4434">
        <v>58.930225372314453</v>
      </c>
      <c r="J4434">
        <v>0</v>
      </c>
      <c r="K4434">
        <v>34811</v>
      </c>
      <c r="L4434">
        <v>32934.661093000002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 t="s">
        <v>39</v>
      </c>
      <c r="Z4434" s="3"/>
    </row>
    <row r="4435" spans="1:26" hidden="1" x14ac:dyDescent="0.25">
      <c r="A4435" s="10" t="str">
        <f t="shared" si="69"/>
        <v>2016Other1-in-10October PeakCAISO5</v>
      </c>
      <c r="B4435" s="10" t="s">
        <v>57</v>
      </c>
      <c r="C4435" s="10" t="s">
        <v>13</v>
      </c>
      <c r="D4435" s="10" t="s">
        <v>6</v>
      </c>
      <c r="E4435" s="10" t="s">
        <v>1</v>
      </c>
      <c r="F4435">
        <v>5</v>
      </c>
      <c r="G4435">
        <v>0.50190407037734985</v>
      </c>
      <c r="H4435">
        <v>0.50190407037734985</v>
      </c>
      <c r="I4435">
        <v>64.6971435546875</v>
      </c>
      <c r="J4435">
        <v>0</v>
      </c>
      <c r="K4435">
        <v>34811</v>
      </c>
      <c r="L4435">
        <v>32934.661093000002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 t="s">
        <v>39</v>
      </c>
      <c r="Z4435" s="3"/>
    </row>
    <row r="4436" spans="1:26" hidden="1" x14ac:dyDescent="0.25">
      <c r="A4436" s="10" t="str">
        <f t="shared" si="69"/>
        <v>2016Other1-in-10October PeakPGE5</v>
      </c>
      <c r="B4436" s="10" t="s">
        <v>57</v>
      </c>
      <c r="C4436" s="10" t="s">
        <v>13</v>
      </c>
      <c r="D4436" s="10" t="s">
        <v>6</v>
      </c>
      <c r="E4436" s="10" t="s">
        <v>1</v>
      </c>
      <c r="F4436">
        <v>5</v>
      </c>
      <c r="G4436">
        <v>0.52276450395584106</v>
      </c>
      <c r="H4436">
        <v>0.52276450395584106</v>
      </c>
      <c r="I4436">
        <v>64.650588989257813</v>
      </c>
      <c r="J4436">
        <v>0</v>
      </c>
      <c r="K4436">
        <v>34811</v>
      </c>
      <c r="L4436">
        <v>32934.661093000002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 t="s">
        <v>38</v>
      </c>
      <c r="Z4436" s="3"/>
    </row>
    <row r="4437" spans="1:26" hidden="1" x14ac:dyDescent="0.25">
      <c r="A4437" s="10" t="str">
        <f t="shared" si="69"/>
        <v>2016Other1-in-2October PeakPGE5</v>
      </c>
      <c r="B4437" s="10" t="s">
        <v>57</v>
      </c>
      <c r="C4437" s="10" t="s">
        <v>13</v>
      </c>
      <c r="D4437" s="10" t="s">
        <v>6</v>
      </c>
      <c r="E4437" s="10" t="s">
        <v>9</v>
      </c>
      <c r="F4437">
        <v>5</v>
      </c>
      <c r="G4437">
        <v>0.38939142227172852</v>
      </c>
      <c r="H4437">
        <v>0.38939142227172852</v>
      </c>
      <c r="I4437">
        <v>61.285507202148437</v>
      </c>
      <c r="J4437">
        <v>0</v>
      </c>
      <c r="K4437">
        <v>34811</v>
      </c>
      <c r="L4437">
        <v>32934.661093000002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 t="s">
        <v>38</v>
      </c>
      <c r="Z4437" s="3"/>
    </row>
    <row r="4438" spans="1:26" hidden="1" x14ac:dyDescent="0.25">
      <c r="A4438" s="10" t="str">
        <f t="shared" si="69"/>
        <v>2016Other1-in-10October PeakCAISO6</v>
      </c>
      <c r="B4438" s="10" t="s">
        <v>57</v>
      </c>
      <c r="C4438" s="10" t="s">
        <v>13</v>
      </c>
      <c r="D4438" s="10" t="s">
        <v>6</v>
      </c>
      <c r="E4438" s="10" t="s">
        <v>1</v>
      </c>
      <c r="F4438">
        <v>6</v>
      </c>
      <c r="G4438">
        <v>0.52131301164627075</v>
      </c>
      <c r="H4438">
        <v>0.52131301164627075</v>
      </c>
      <c r="I4438">
        <v>63.702445983886719</v>
      </c>
      <c r="J4438">
        <v>0</v>
      </c>
      <c r="K4438">
        <v>34811</v>
      </c>
      <c r="L4438">
        <v>32934.661093000002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 t="s">
        <v>39</v>
      </c>
      <c r="Z4438" s="3"/>
    </row>
    <row r="4439" spans="1:26" hidden="1" x14ac:dyDescent="0.25">
      <c r="A4439" s="10" t="str">
        <f t="shared" si="69"/>
        <v>2016Other1-in-2October PeakCAISO6</v>
      </c>
      <c r="B4439" s="10" t="s">
        <v>57</v>
      </c>
      <c r="C4439" s="10" t="s">
        <v>13</v>
      </c>
      <c r="D4439" s="10" t="s">
        <v>6</v>
      </c>
      <c r="E4439" s="10" t="s">
        <v>9</v>
      </c>
      <c r="F4439">
        <v>6</v>
      </c>
      <c r="G4439">
        <v>0.39991450309753418</v>
      </c>
      <c r="H4439">
        <v>0.39991450309753418</v>
      </c>
      <c r="I4439">
        <v>58.143539428710937</v>
      </c>
      <c r="J4439">
        <v>0</v>
      </c>
      <c r="K4439">
        <v>34811</v>
      </c>
      <c r="L4439">
        <v>32934.661093000002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 t="s">
        <v>39</v>
      </c>
      <c r="Z4439" s="3"/>
    </row>
    <row r="4440" spans="1:26" hidden="1" x14ac:dyDescent="0.25">
      <c r="A4440" s="10" t="str">
        <f t="shared" si="69"/>
        <v>2016Other1-in-10October PeakPGE6</v>
      </c>
      <c r="B4440" s="10" t="s">
        <v>57</v>
      </c>
      <c r="C4440" s="10" t="s">
        <v>13</v>
      </c>
      <c r="D4440" s="10" t="s">
        <v>6</v>
      </c>
      <c r="E4440" s="10" t="s">
        <v>1</v>
      </c>
      <c r="F4440">
        <v>6</v>
      </c>
      <c r="G4440">
        <v>0.5429801344871521</v>
      </c>
      <c r="H4440">
        <v>0.5429801344871521</v>
      </c>
      <c r="I4440">
        <v>63.337467193603516</v>
      </c>
      <c r="J4440">
        <v>0</v>
      </c>
      <c r="K4440">
        <v>34811</v>
      </c>
      <c r="L4440">
        <v>32934.661093000002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 t="s">
        <v>38</v>
      </c>
      <c r="Z4440" s="3"/>
    </row>
    <row r="4441" spans="1:26" hidden="1" x14ac:dyDescent="0.25">
      <c r="A4441" s="10" t="str">
        <f t="shared" si="69"/>
        <v>2016Other1-in-2October PeakPGE6</v>
      </c>
      <c r="B4441" s="10" t="s">
        <v>57</v>
      </c>
      <c r="C4441" s="10" t="s">
        <v>13</v>
      </c>
      <c r="D4441" s="10" t="s">
        <v>6</v>
      </c>
      <c r="E4441" s="10" t="s">
        <v>9</v>
      </c>
      <c r="F4441">
        <v>6</v>
      </c>
      <c r="G4441">
        <v>0.40444943308830261</v>
      </c>
      <c r="H4441">
        <v>0.40444943308830261</v>
      </c>
      <c r="I4441">
        <v>60.243595123291016</v>
      </c>
      <c r="J4441">
        <v>0</v>
      </c>
      <c r="K4441">
        <v>34811</v>
      </c>
      <c r="L4441">
        <v>32934.661093000002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 t="s">
        <v>38</v>
      </c>
      <c r="Z4441" s="3"/>
    </row>
    <row r="4442" spans="1:26" hidden="1" x14ac:dyDescent="0.25">
      <c r="A4442" s="10" t="str">
        <f t="shared" si="69"/>
        <v>2016Other1-in-2October PeakCAISO7</v>
      </c>
      <c r="B4442" s="10" t="s">
        <v>57</v>
      </c>
      <c r="C4442" s="10" t="s">
        <v>13</v>
      </c>
      <c r="D4442" s="10" t="s">
        <v>6</v>
      </c>
      <c r="E4442" s="10" t="s">
        <v>9</v>
      </c>
      <c r="F4442">
        <v>7</v>
      </c>
      <c r="G4442">
        <v>0.44093546271324158</v>
      </c>
      <c r="H4442">
        <v>0.44093546271324158</v>
      </c>
      <c r="I4442">
        <v>57.383754730224609</v>
      </c>
      <c r="J4442">
        <v>0</v>
      </c>
      <c r="K4442">
        <v>34811</v>
      </c>
      <c r="L4442">
        <v>32934.661093000002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 t="s">
        <v>39</v>
      </c>
      <c r="Z4442" s="3"/>
    </row>
    <row r="4443" spans="1:26" hidden="1" x14ac:dyDescent="0.25">
      <c r="A4443" s="10" t="str">
        <f t="shared" si="69"/>
        <v>2016Other1-in-10October PeakCAISO7</v>
      </c>
      <c r="B4443" s="10" t="s">
        <v>57</v>
      </c>
      <c r="C4443" s="10" t="s">
        <v>13</v>
      </c>
      <c r="D4443" s="10" t="s">
        <v>6</v>
      </c>
      <c r="E4443" s="10" t="s">
        <v>1</v>
      </c>
      <c r="F4443">
        <v>7</v>
      </c>
      <c r="G4443">
        <v>0.57478636503219604</v>
      </c>
      <c r="H4443">
        <v>0.57478636503219604</v>
      </c>
      <c r="I4443">
        <v>62.789779663085938</v>
      </c>
      <c r="J4443">
        <v>0</v>
      </c>
      <c r="K4443">
        <v>34811</v>
      </c>
      <c r="L4443">
        <v>32934.661093000002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 t="s">
        <v>39</v>
      </c>
      <c r="Z4443" s="3"/>
    </row>
    <row r="4444" spans="1:26" hidden="1" x14ac:dyDescent="0.25">
      <c r="A4444" s="10" t="str">
        <f t="shared" si="69"/>
        <v>2016Other1-in-10October PeakPGE7</v>
      </c>
      <c r="B4444" s="10" t="s">
        <v>57</v>
      </c>
      <c r="C4444" s="10" t="s">
        <v>13</v>
      </c>
      <c r="D4444" s="10" t="s">
        <v>6</v>
      </c>
      <c r="E4444" s="10" t="s">
        <v>1</v>
      </c>
      <c r="F4444">
        <v>7</v>
      </c>
      <c r="G4444">
        <v>0.59867590665817261</v>
      </c>
      <c r="H4444">
        <v>0.59867590665817261</v>
      </c>
      <c r="I4444">
        <v>62.805343627929688</v>
      </c>
      <c r="J4444">
        <v>0</v>
      </c>
      <c r="K4444">
        <v>34811</v>
      </c>
      <c r="L4444">
        <v>32934.661093000002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 t="s">
        <v>38</v>
      </c>
      <c r="Z4444" s="3"/>
    </row>
    <row r="4445" spans="1:26" hidden="1" x14ac:dyDescent="0.25">
      <c r="A4445" s="10" t="str">
        <f t="shared" si="69"/>
        <v>2016Other1-in-2October PeakPGE7</v>
      </c>
      <c r="B4445" s="10" t="s">
        <v>57</v>
      </c>
      <c r="C4445" s="10" t="s">
        <v>13</v>
      </c>
      <c r="D4445" s="10" t="s">
        <v>6</v>
      </c>
      <c r="E4445" s="10" t="s">
        <v>9</v>
      </c>
      <c r="F4445">
        <v>7</v>
      </c>
      <c r="G4445">
        <v>0.44593554735183716</v>
      </c>
      <c r="H4445">
        <v>0.44593554735183716</v>
      </c>
      <c r="I4445">
        <v>59.660160064697266</v>
      </c>
      <c r="J4445">
        <v>0</v>
      </c>
      <c r="K4445">
        <v>34811</v>
      </c>
      <c r="L4445">
        <v>32934.661093000002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 t="s">
        <v>38</v>
      </c>
      <c r="Z4445" s="3"/>
    </row>
    <row r="4446" spans="1:26" hidden="1" x14ac:dyDescent="0.25">
      <c r="A4446" s="10" t="str">
        <f t="shared" si="69"/>
        <v>2016Other1-in-2October PeakCAISO8</v>
      </c>
      <c r="B4446" s="10" t="s">
        <v>57</v>
      </c>
      <c r="C4446" s="10" t="s">
        <v>13</v>
      </c>
      <c r="D4446" s="10" t="s">
        <v>6</v>
      </c>
      <c r="E4446" s="10" t="s">
        <v>9</v>
      </c>
      <c r="F4446">
        <v>8</v>
      </c>
      <c r="G4446">
        <v>0.46462532877922058</v>
      </c>
      <c r="H4446">
        <v>0.46462532877922058</v>
      </c>
      <c r="I4446">
        <v>57.690837860107422</v>
      </c>
      <c r="J4446">
        <v>0</v>
      </c>
      <c r="K4446">
        <v>34811</v>
      </c>
      <c r="L4446">
        <v>32934.661093000002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 t="s">
        <v>39</v>
      </c>
      <c r="Z4446" s="3"/>
    </row>
    <row r="4447" spans="1:26" hidden="1" x14ac:dyDescent="0.25">
      <c r="A4447" s="10" t="str">
        <f t="shared" si="69"/>
        <v>2016Other1-in-10October PeakCAISO8</v>
      </c>
      <c r="B4447" s="10" t="s">
        <v>57</v>
      </c>
      <c r="C4447" s="10" t="s">
        <v>13</v>
      </c>
      <c r="D4447" s="10" t="s">
        <v>6</v>
      </c>
      <c r="E4447" s="10" t="s">
        <v>1</v>
      </c>
      <c r="F4447">
        <v>8</v>
      </c>
      <c r="G4447">
        <v>0.60566753149032593</v>
      </c>
      <c r="H4447">
        <v>0.60566753149032593</v>
      </c>
      <c r="I4447">
        <v>63.796581268310547</v>
      </c>
      <c r="J4447">
        <v>0</v>
      </c>
      <c r="K4447">
        <v>34811</v>
      </c>
      <c r="L4447">
        <v>32934.661093000002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 t="s">
        <v>39</v>
      </c>
      <c r="Z4447" s="3"/>
    </row>
    <row r="4448" spans="1:26" hidden="1" x14ac:dyDescent="0.25">
      <c r="A4448" s="10" t="str">
        <f t="shared" si="69"/>
        <v>2016Other1-in-10October PeakPGE8</v>
      </c>
      <c r="B4448" s="10" t="s">
        <v>57</v>
      </c>
      <c r="C4448" s="10" t="s">
        <v>13</v>
      </c>
      <c r="D4448" s="10" t="s">
        <v>6</v>
      </c>
      <c r="E4448" s="10" t="s">
        <v>1</v>
      </c>
      <c r="F4448">
        <v>8</v>
      </c>
      <c r="G4448">
        <v>0.63084059953689575</v>
      </c>
      <c r="H4448">
        <v>0.63084059953689575</v>
      </c>
      <c r="I4448">
        <v>63.453578948974609</v>
      </c>
      <c r="J4448">
        <v>0</v>
      </c>
      <c r="K4448">
        <v>34811</v>
      </c>
      <c r="L4448">
        <v>32934.661093000002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 t="s">
        <v>38</v>
      </c>
      <c r="Z4448" s="3"/>
    </row>
    <row r="4449" spans="1:26" hidden="1" x14ac:dyDescent="0.25">
      <c r="A4449" s="10" t="str">
        <f t="shared" si="69"/>
        <v>2016Other1-in-2October PeakPGE8</v>
      </c>
      <c r="B4449" s="10" t="s">
        <v>57</v>
      </c>
      <c r="C4449" s="10" t="s">
        <v>13</v>
      </c>
      <c r="D4449" s="10" t="s">
        <v>6</v>
      </c>
      <c r="E4449" s="10" t="s">
        <v>9</v>
      </c>
      <c r="F4449">
        <v>8</v>
      </c>
      <c r="G4449">
        <v>0.46989405155181885</v>
      </c>
      <c r="H4449">
        <v>0.46989405155181885</v>
      </c>
      <c r="I4449">
        <v>59.782894134521484</v>
      </c>
      <c r="J4449">
        <v>0</v>
      </c>
      <c r="K4449">
        <v>34811</v>
      </c>
      <c r="L4449">
        <v>32934.661093000002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 t="s">
        <v>38</v>
      </c>
      <c r="Z4449" s="3"/>
    </row>
    <row r="4450" spans="1:26" hidden="1" x14ac:dyDescent="0.25">
      <c r="A4450" s="10" t="str">
        <f t="shared" si="69"/>
        <v>2016Other1-in-10October PeakCAISO9</v>
      </c>
      <c r="B4450" s="10" t="s">
        <v>57</v>
      </c>
      <c r="C4450" s="10" t="s">
        <v>13</v>
      </c>
      <c r="D4450" s="10" t="s">
        <v>6</v>
      </c>
      <c r="E4450" s="10" t="s">
        <v>1</v>
      </c>
      <c r="F4450">
        <v>9</v>
      </c>
      <c r="G4450">
        <v>0.60175895690917969</v>
      </c>
      <c r="H4450">
        <v>0.60175895690917969</v>
      </c>
      <c r="I4450">
        <v>68.147254943847656</v>
      </c>
      <c r="J4450">
        <v>0</v>
      </c>
      <c r="K4450">
        <v>34811</v>
      </c>
      <c r="L4450">
        <v>32934.661093000002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 t="s">
        <v>39</v>
      </c>
      <c r="Z4450" s="3"/>
    </row>
    <row r="4451" spans="1:26" hidden="1" x14ac:dyDescent="0.25">
      <c r="A4451" s="10" t="str">
        <f t="shared" si="69"/>
        <v>2016Other1-in-2October PeakCAISO9</v>
      </c>
      <c r="B4451" s="10" t="s">
        <v>57</v>
      </c>
      <c r="C4451" s="10" t="s">
        <v>13</v>
      </c>
      <c r="D4451" s="10" t="s">
        <v>6</v>
      </c>
      <c r="E4451" s="10" t="s">
        <v>9</v>
      </c>
      <c r="F4451">
        <v>9</v>
      </c>
      <c r="G4451">
        <v>0.46162691712379456</v>
      </c>
      <c r="H4451">
        <v>0.46162691712379456</v>
      </c>
      <c r="I4451">
        <v>62.671005249023437</v>
      </c>
      <c r="J4451">
        <v>0</v>
      </c>
      <c r="K4451">
        <v>34811</v>
      </c>
      <c r="L4451">
        <v>32934.661093000002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 t="s">
        <v>39</v>
      </c>
      <c r="Z4451" s="3"/>
    </row>
    <row r="4452" spans="1:26" hidden="1" x14ac:dyDescent="0.25">
      <c r="A4452" s="10" t="str">
        <f t="shared" si="69"/>
        <v>2016Other1-in-10October PeakPGE9</v>
      </c>
      <c r="B4452" s="10" t="s">
        <v>57</v>
      </c>
      <c r="C4452" s="10" t="s">
        <v>13</v>
      </c>
      <c r="D4452" s="10" t="s">
        <v>6</v>
      </c>
      <c r="E4452" s="10" t="s">
        <v>1</v>
      </c>
      <c r="F4452">
        <v>9</v>
      </c>
      <c r="G4452">
        <v>0.6267695426940918</v>
      </c>
      <c r="H4452">
        <v>0.6267695426940918</v>
      </c>
      <c r="I4452">
        <v>68.905014038085938</v>
      </c>
      <c r="J4452">
        <v>0</v>
      </c>
      <c r="K4452">
        <v>34811</v>
      </c>
      <c r="L4452">
        <v>32934.661093000002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 t="s">
        <v>38</v>
      </c>
      <c r="Z4452" s="3"/>
    </row>
    <row r="4453" spans="1:26" hidden="1" x14ac:dyDescent="0.25">
      <c r="A4453" s="10" t="str">
        <f t="shared" si="69"/>
        <v>2016Other1-in-2October PeakPGE9</v>
      </c>
      <c r="B4453" s="10" t="s">
        <v>57</v>
      </c>
      <c r="C4453" s="10" t="s">
        <v>13</v>
      </c>
      <c r="D4453" s="10" t="s">
        <v>6</v>
      </c>
      <c r="E4453" s="10" t="s">
        <v>9</v>
      </c>
      <c r="F4453">
        <v>9</v>
      </c>
      <c r="G4453">
        <v>0.46686163544654846</v>
      </c>
      <c r="H4453">
        <v>0.46686163544654846</v>
      </c>
      <c r="I4453">
        <v>63.634113311767578</v>
      </c>
      <c r="J4453">
        <v>0</v>
      </c>
      <c r="K4453">
        <v>34811</v>
      </c>
      <c r="L4453">
        <v>32934.661093000002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 t="s">
        <v>38</v>
      </c>
      <c r="Z4453" s="3"/>
    </row>
    <row r="4454" spans="1:26" hidden="1" x14ac:dyDescent="0.25">
      <c r="A4454" s="10" t="str">
        <f t="shared" si="69"/>
        <v>2016Other1-in-2October PeakCAISO10</v>
      </c>
      <c r="B4454" s="10" t="s">
        <v>57</v>
      </c>
      <c r="C4454" s="10" t="s">
        <v>13</v>
      </c>
      <c r="D4454" s="10" t="s">
        <v>6</v>
      </c>
      <c r="E4454" s="10" t="s">
        <v>9</v>
      </c>
      <c r="F4454">
        <v>10</v>
      </c>
      <c r="G4454">
        <v>0.4826636016368866</v>
      </c>
      <c r="H4454">
        <v>0.4826636016368866</v>
      </c>
      <c r="I4454">
        <v>69.229667663574219</v>
      </c>
      <c r="J4454">
        <v>0</v>
      </c>
      <c r="K4454">
        <v>34811</v>
      </c>
      <c r="L4454">
        <v>32934.661093000002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 t="s">
        <v>39</v>
      </c>
      <c r="Z4454" s="3"/>
    </row>
    <row r="4455" spans="1:26" hidden="1" x14ac:dyDescent="0.25">
      <c r="A4455" s="10" t="str">
        <f t="shared" si="69"/>
        <v>2016Other1-in-10October PeakCAISO10</v>
      </c>
      <c r="B4455" s="10" t="s">
        <v>57</v>
      </c>
      <c r="C4455" s="10" t="s">
        <v>13</v>
      </c>
      <c r="D4455" s="10" t="s">
        <v>6</v>
      </c>
      <c r="E4455" s="10" t="s">
        <v>1</v>
      </c>
      <c r="F4455">
        <v>10</v>
      </c>
      <c r="G4455">
        <v>0.62918156385421753</v>
      </c>
      <c r="H4455">
        <v>0.62918156385421753</v>
      </c>
      <c r="I4455">
        <v>73.612411499023437</v>
      </c>
      <c r="J4455">
        <v>0</v>
      </c>
      <c r="K4455">
        <v>34811</v>
      </c>
      <c r="L4455">
        <v>32934.661093000002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 t="s">
        <v>39</v>
      </c>
      <c r="Z4455" s="3"/>
    </row>
    <row r="4456" spans="1:26" hidden="1" x14ac:dyDescent="0.25">
      <c r="A4456" s="10" t="str">
        <f t="shared" si="69"/>
        <v>2016Other1-in-2October PeakPGE10</v>
      </c>
      <c r="B4456" s="10" t="s">
        <v>57</v>
      </c>
      <c r="C4456" s="10" t="s">
        <v>13</v>
      </c>
      <c r="D4456" s="10" t="s">
        <v>6</v>
      </c>
      <c r="E4456" s="10" t="s">
        <v>9</v>
      </c>
      <c r="F4456">
        <v>10</v>
      </c>
      <c r="G4456">
        <v>0.488136887550354</v>
      </c>
      <c r="H4456">
        <v>0.488136887550354</v>
      </c>
      <c r="I4456">
        <v>68.468971252441406</v>
      </c>
      <c r="J4456">
        <v>0</v>
      </c>
      <c r="K4456">
        <v>34811</v>
      </c>
      <c r="L4456">
        <v>32934.661093000002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 t="s">
        <v>38</v>
      </c>
      <c r="Z4456" s="3"/>
    </row>
    <row r="4457" spans="1:26" hidden="1" x14ac:dyDescent="0.25">
      <c r="A4457" s="10" t="str">
        <f t="shared" si="69"/>
        <v>2016Other1-in-10October PeakPGE10</v>
      </c>
      <c r="B4457" s="10" t="s">
        <v>57</v>
      </c>
      <c r="C4457" s="10" t="s">
        <v>13</v>
      </c>
      <c r="D4457" s="10" t="s">
        <v>6</v>
      </c>
      <c r="E4457" s="10" t="s">
        <v>1</v>
      </c>
      <c r="F4457">
        <v>10</v>
      </c>
      <c r="G4457">
        <v>0.65533190965652466</v>
      </c>
      <c r="H4457">
        <v>0.65533190965652466</v>
      </c>
      <c r="I4457">
        <v>74.556381225585937</v>
      </c>
      <c r="J4457">
        <v>0</v>
      </c>
      <c r="K4457">
        <v>34811</v>
      </c>
      <c r="L4457">
        <v>32934.661093000002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 t="s">
        <v>38</v>
      </c>
      <c r="Z4457" s="3"/>
    </row>
    <row r="4458" spans="1:26" hidden="1" x14ac:dyDescent="0.25">
      <c r="A4458" s="10" t="str">
        <f t="shared" si="69"/>
        <v>2016Other1-in-2October PeakCAISO11</v>
      </c>
      <c r="B4458" s="10" t="s">
        <v>57</v>
      </c>
      <c r="C4458" s="10" t="s">
        <v>13</v>
      </c>
      <c r="D4458" s="10" t="s">
        <v>6</v>
      </c>
      <c r="E4458" s="10" t="s">
        <v>9</v>
      </c>
      <c r="F4458">
        <v>11</v>
      </c>
      <c r="G4458">
        <v>0.54252165555953979</v>
      </c>
      <c r="H4458">
        <v>0.54252165555953979</v>
      </c>
      <c r="I4458">
        <v>74.600143432617187</v>
      </c>
      <c r="J4458">
        <v>0</v>
      </c>
      <c r="K4458">
        <v>34811</v>
      </c>
      <c r="L4458">
        <v>32934.661093000002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 t="s">
        <v>39</v>
      </c>
      <c r="Z4458" s="3"/>
    </row>
    <row r="4459" spans="1:26" hidden="1" x14ac:dyDescent="0.25">
      <c r="A4459" s="10" t="str">
        <f t="shared" si="69"/>
        <v>2016Other1-in-10October PeakCAISO11</v>
      </c>
      <c r="B4459" s="10" t="s">
        <v>57</v>
      </c>
      <c r="C4459" s="10" t="s">
        <v>13</v>
      </c>
      <c r="D4459" s="10" t="s">
        <v>6</v>
      </c>
      <c r="E4459" s="10" t="s">
        <v>1</v>
      </c>
      <c r="F4459">
        <v>11</v>
      </c>
      <c r="G4459">
        <v>0.70721018314361572</v>
      </c>
      <c r="H4459">
        <v>0.70721018314361572</v>
      </c>
      <c r="I4459">
        <v>78.760444641113281</v>
      </c>
      <c r="J4459">
        <v>0</v>
      </c>
      <c r="K4459">
        <v>34811</v>
      </c>
      <c r="L4459">
        <v>32934.661093000002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 t="s">
        <v>39</v>
      </c>
      <c r="Z4459" s="3"/>
    </row>
    <row r="4460" spans="1:26" hidden="1" x14ac:dyDescent="0.25">
      <c r="A4460" s="10" t="str">
        <f t="shared" si="69"/>
        <v>2016Other1-in-10October PeakPGE11</v>
      </c>
      <c r="B4460" s="10" t="s">
        <v>57</v>
      </c>
      <c r="C4460" s="10" t="s">
        <v>13</v>
      </c>
      <c r="D4460" s="10" t="s">
        <v>6</v>
      </c>
      <c r="E4460" s="10" t="s">
        <v>1</v>
      </c>
      <c r="F4460">
        <v>11</v>
      </c>
      <c r="G4460">
        <v>0.73660361766815186</v>
      </c>
      <c r="H4460">
        <v>0.73660361766815186</v>
      </c>
      <c r="I4460">
        <v>80.438606262207031</v>
      </c>
      <c r="J4460">
        <v>0</v>
      </c>
      <c r="K4460">
        <v>34811</v>
      </c>
      <c r="L4460">
        <v>32934.661093000002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 t="s">
        <v>38</v>
      </c>
      <c r="Z4460" s="3"/>
    </row>
    <row r="4461" spans="1:26" hidden="1" x14ac:dyDescent="0.25">
      <c r="A4461" s="10" t="str">
        <f t="shared" si="69"/>
        <v>2016Other1-in-2October PeakPGE11</v>
      </c>
      <c r="B4461" s="10" t="s">
        <v>57</v>
      </c>
      <c r="C4461" s="10" t="s">
        <v>13</v>
      </c>
      <c r="D4461" s="10" t="s">
        <v>6</v>
      </c>
      <c r="E4461" s="10" t="s">
        <v>9</v>
      </c>
      <c r="F4461">
        <v>11</v>
      </c>
      <c r="G4461">
        <v>0.54867368936538696</v>
      </c>
      <c r="H4461">
        <v>0.54867368936538696</v>
      </c>
      <c r="I4461">
        <v>72.96844482421875</v>
      </c>
      <c r="J4461">
        <v>0</v>
      </c>
      <c r="K4461">
        <v>34811</v>
      </c>
      <c r="L4461">
        <v>32934.661093000002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 t="s">
        <v>38</v>
      </c>
      <c r="Z4461" s="3"/>
    </row>
    <row r="4462" spans="1:26" hidden="1" x14ac:dyDescent="0.25">
      <c r="A4462" s="10" t="str">
        <f t="shared" si="69"/>
        <v>2016Other1-in-2October PeakCAISO12</v>
      </c>
      <c r="B4462" s="10" t="s">
        <v>57</v>
      </c>
      <c r="C4462" s="10" t="s">
        <v>13</v>
      </c>
      <c r="D4462" s="10" t="s">
        <v>6</v>
      </c>
      <c r="E4462" s="10" t="s">
        <v>9</v>
      </c>
      <c r="F4462">
        <v>12</v>
      </c>
      <c r="G4462">
        <v>0.65003424882888794</v>
      </c>
      <c r="H4462">
        <v>0.65003424882888794</v>
      </c>
      <c r="I4462">
        <v>79.1103515625</v>
      </c>
      <c r="J4462">
        <v>0</v>
      </c>
      <c r="K4462">
        <v>34811</v>
      </c>
      <c r="L4462">
        <v>32934.661093000002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 t="s">
        <v>39</v>
      </c>
      <c r="Z4462" s="3"/>
    </row>
    <row r="4463" spans="1:26" hidden="1" x14ac:dyDescent="0.25">
      <c r="A4463" s="10" t="str">
        <f t="shared" si="69"/>
        <v>2016Other1-in-10October PeakCAISO12</v>
      </c>
      <c r="B4463" s="10" t="s">
        <v>57</v>
      </c>
      <c r="C4463" s="10" t="s">
        <v>13</v>
      </c>
      <c r="D4463" s="10" t="s">
        <v>6</v>
      </c>
      <c r="E4463" s="10" t="s">
        <v>1</v>
      </c>
      <c r="F4463">
        <v>12</v>
      </c>
      <c r="G4463">
        <v>0.84735941886901855</v>
      </c>
      <c r="H4463">
        <v>0.84735941886901855</v>
      </c>
      <c r="I4463">
        <v>83.327590942382812</v>
      </c>
      <c r="J4463">
        <v>0</v>
      </c>
      <c r="K4463">
        <v>34811</v>
      </c>
      <c r="L4463">
        <v>32934.661093000002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 t="s">
        <v>39</v>
      </c>
      <c r="Z4463" s="3"/>
    </row>
    <row r="4464" spans="1:26" hidden="1" x14ac:dyDescent="0.25">
      <c r="A4464" s="10" t="str">
        <f t="shared" si="69"/>
        <v>2016Other1-in-10October PeakPGE12</v>
      </c>
      <c r="B4464" s="10" t="s">
        <v>57</v>
      </c>
      <c r="C4464" s="10" t="s">
        <v>13</v>
      </c>
      <c r="D4464" s="10" t="s">
        <v>6</v>
      </c>
      <c r="E4464" s="10" t="s">
        <v>1</v>
      </c>
      <c r="F4464">
        <v>12</v>
      </c>
      <c r="G4464">
        <v>0.88257777690887451</v>
      </c>
      <c r="H4464">
        <v>0.88257777690887451</v>
      </c>
      <c r="I4464">
        <v>85.583839416503906</v>
      </c>
      <c r="J4464">
        <v>0</v>
      </c>
      <c r="K4464">
        <v>34811</v>
      </c>
      <c r="L4464">
        <v>32934.661093000002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 t="s">
        <v>38</v>
      </c>
      <c r="Z4464" s="3"/>
    </row>
    <row r="4465" spans="1:26" hidden="1" x14ac:dyDescent="0.25">
      <c r="A4465" s="10" t="str">
        <f t="shared" si="69"/>
        <v>2016Other1-in-2October PeakPGE12</v>
      </c>
      <c r="B4465" s="10" t="s">
        <v>57</v>
      </c>
      <c r="C4465" s="10" t="s">
        <v>13</v>
      </c>
      <c r="D4465" s="10" t="s">
        <v>6</v>
      </c>
      <c r="E4465" s="10" t="s">
        <v>9</v>
      </c>
      <c r="F4465">
        <v>12</v>
      </c>
      <c r="G4465">
        <v>0.65740543603897095</v>
      </c>
      <c r="H4465">
        <v>0.65740543603897095</v>
      </c>
      <c r="I4465">
        <v>77.114173889160156</v>
      </c>
      <c r="J4465">
        <v>0</v>
      </c>
      <c r="K4465">
        <v>34811</v>
      </c>
      <c r="L4465">
        <v>32934.661093000002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 t="s">
        <v>38</v>
      </c>
      <c r="Z4465" s="3"/>
    </row>
    <row r="4466" spans="1:26" hidden="1" x14ac:dyDescent="0.25">
      <c r="A4466" s="10" t="str">
        <f t="shared" si="69"/>
        <v>2016Other1-in-10October PeakCAISO13</v>
      </c>
      <c r="B4466" s="10" t="s">
        <v>57</v>
      </c>
      <c r="C4466" s="10" t="s">
        <v>13</v>
      </c>
      <c r="D4466" s="10" t="s">
        <v>6</v>
      </c>
      <c r="E4466" s="10" t="s">
        <v>1</v>
      </c>
      <c r="F4466">
        <v>13</v>
      </c>
      <c r="G4466">
        <v>1.0511038303375244</v>
      </c>
      <c r="H4466">
        <v>1.0511038303375244</v>
      </c>
      <c r="I4466">
        <v>87.539642333984375</v>
      </c>
      <c r="J4466">
        <v>0</v>
      </c>
      <c r="K4466">
        <v>34811</v>
      </c>
      <c r="L4466">
        <v>32934.661093000002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 t="s">
        <v>39</v>
      </c>
      <c r="Z4466" s="3"/>
    </row>
    <row r="4467" spans="1:26" hidden="1" x14ac:dyDescent="0.25">
      <c r="A4467" s="10" t="str">
        <f t="shared" si="69"/>
        <v>2016Other1-in-2October PeakCAISO13</v>
      </c>
      <c r="B4467" s="10" t="s">
        <v>57</v>
      </c>
      <c r="C4467" s="10" t="s">
        <v>13</v>
      </c>
      <c r="D4467" s="10" t="s">
        <v>6</v>
      </c>
      <c r="E4467" s="10" t="s">
        <v>9</v>
      </c>
      <c r="F4467">
        <v>13</v>
      </c>
      <c r="G4467">
        <v>0.80633252859115601</v>
      </c>
      <c r="H4467">
        <v>0.80633252859115601</v>
      </c>
      <c r="I4467">
        <v>82.985572814941406</v>
      </c>
      <c r="J4467">
        <v>0</v>
      </c>
      <c r="K4467">
        <v>34811</v>
      </c>
      <c r="L4467">
        <v>32934.661093000002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 t="s">
        <v>39</v>
      </c>
      <c r="Z4467" s="3"/>
    </row>
    <row r="4468" spans="1:26" hidden="1" x14ac:dyDescent="0.25">
      <c r="A4468" s="10" t="str">
        <f t="shared" si="69"/>
        <v>2016Other1-in-2October PeakPGE13</v>
      </c>
      <c r="B4468" s="10" t="s">
        <v>57</v>
      </c>
      <c r="C4468" s="10" t="s">
        <v>13</v>
      </c>
      <c r="D4468" s="10" t="s">
        <v>6</v>
      </c>
      <c r="E4468" s="10" t="s">
        <v>9</v>
      </c>
      <c r="F4468">
        <v>13</v>
      </c>
      <c r="G4468">
        <v>0.8154761791229248</v>
      </c>
      <c r="H4468">
        <v>0.8154761791229248</v>
      </c>
      <c r="I4468">
        <v>81.085525512695312</v>
      </c>
      <c r="J4468">
        <v>0</v>
      </c>
      <c r="K4468">
        <v>34811</v>
      </c>
      <c r="L4468">
        <v>32934.661093000002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 t="s">
        <v>38</v>
      </c>
      <c r="Z4468" s="3"/>
    </row>
    <row r="4469" spans="1:26" hidden="1" x14ac:dyDescent="0.25">
      <c r="A4469" s="10" t="str">
        <f t="shared" si="69"/>
        <v>2016Other1-in-10October PeakPGE13</v>
      </c>
      <c r="B4469" s="10" t="s">
        <v>57</v>
      </c>
      <c r="C4469" s="10" t="s">
        <v>13</v>
      </c>
      <c r="D4469" s="10" t="s">
        <v>6</v>
      </c>
      <c r="E4469" s="10" t="s">
        <v>1</v>
      </c>
      <c r="F4469">
        <v>13</v>
      </c>
      <c r="G4469">
        <v>1.0947903394699097</v>
      </c>
      <c r="H4469">
        <v>1.0947903394699097</v>
      </c>
      <c r="I4469">
        <v>89.776618957519531</v>
      </c>
      <c r="J4469">
        <v>0</v>
      </c>
      <c r="K4469">
        <v>34811</v>
      </c>
      <c r="L4469">
        <v>32934.661093000002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 t="s">
        <v>38</v>
      </c>
      <c r="Z4469" s="3"/>
    </row>
    <row r="4470" spans="1:26" hidden="1" x14ac:dyDescent="0.25">
      <c r="A4470" s="10" t="str">
        <f t="shared" si="69"/>
        <v>2016Other1-in-2October PeakCAISO14</v>
      </c>
      <c r="B4470" s="10" t="s">
        <v>57</v>
      </c>
      <c r="C4470" s="10" t="s">
        <v>13</v>
      </c>
      <c r="D4470" s="10" t="s">
        <v>6</v>
      </c>
      <c r="E4470" s="10" t="s">
        <v>9</v>
      </c>
      <c r="F4470">
        <v>14</v>
      </c>
      <c r="G4470">
        <v>0.98805910348892212</v>
      </c>
      <c r="H4470">
        <v>0.90151327848434448</v>
      </c>
      <c r="I4470">
        <v>85.502059936523438</v>
      </c>
      <c r="J4470">
        <v>0.10273714363574982</v>
      </c>
      <c r="K4470">
        <v>34811</v>
      </c>
      <c r="L4470">
        <v>32934.661093000002</v>
      </c>
      <c r="M4470">
        <v>8.6545847356319427E-2</v>
      </c>
      <c r="N4470">
        <v>-4.5122075825929642E-2</v>
      </c>
      <c r="O4470">
        <v>3.2670490443706512E-2</v>
      </c>
      <c r="P4470">
        <v>8.6545847356319427E-2</v>
      </c>
      <c r="Q4470">
        <v>0.14042121171951294</v>
      </c>
      <c r="R4470">
        <v>0.2182137668132782</v>
      </c>
      <c r="S4470" t="s">
        <v>39</v>
      </c>
      <c r="Z4470" s="3"/>
    </row>
    <row r="4471" spans="1:26" hidden="1" x14ac:dyDescent="0.25">
      <c r="A4471" s="10" t="str">
        <f t="shared" si="69"/>
        <v>2016Other1-in-10October PeakCAISO14</v>
      </c>
      <c r="B4471" s="10" t="s">
        <v>57</v>
      </c>
      <c r="C4471" s="10" t="s">
        <v>13</v>
      </c>
      <c r="D4471" s="10" t="s">
        <v>6</v>
      </c>
      <c r="E4471" s="10" t="s">
        <v>1</v>
      </c>
      <c r="F4471">
        <v>14</v>
      </c>
      <c r="G4471">
        <v>1.2879955768585205</v>
      </c>
      <c r="H4471">
        <v>1.1108232736587524</v>
      </c>
      <c r="I4471">
        <v>90.45086669921875</v>
      </c>
      <c r="J4471">
        <v>0.10273714363574982</v>
      </c>
      <c r="K4471">
        <v>34811</v>
      </c>
      <c r="L4471">
        <v>32934.661093000002</v>
      </c>
      <c r="M4471">
        <v>0.17717231810092926</v>
      </c>
      <c r="N4471">
        <v>4.5504394918680191E-2</v>
      </c>
      <c r="O4471">
        <v>0.12329696118831635</v>
      </c>
      <c r="P4471">
        <v>0.17717231810092926</v>
      </c>
      <c r="Q4471">
        <v>0.23104767501354218</v>
      </c>
      <c r="R4471">
        <v>0.30884024500846863</v>
      </c>
      <c r="S4471" t="s">
        <v>39</v>
      </c>
      <c r="Z4471" s="3"/>
    </row>
    <row r="4472" spans="1:26" hidden="1" x14ac:dyDescent="0.25">
      <c r="A4472" s="10" t="str">
        <f t="shared" si="69"/>
        <v>2016Other1-in-2October PeakPGE14</v>
      </c>
      <c r="B4472" s="10" t="s">
        <v>57</v>
      </c>
      <c r="C4472" s="10" t="s">
        <v>13</v>
      </c>
      <c r="D4472" s="10" t="s">
        <v>6</v>
      </c>
      <c r="E4472" s="10" t="s">
        <v>9</v>
      </c>
      <c r="F4472">
        <v>14</v>
      </c>
      <c r="G4472">
        <v>0.9992634654045105</v>
      </c>
      <c r="H4472">
        <v>0.91897463798522949</v>
      </c>
      <c r="I4472">
        <v>83.875640869140625</v>
      </c>
      <c r="J4472">
        <v>0.10273714363574982</v>
      </c>
      <c r="K4472">
        <v>34811</v>
      </c>
      <c r="L4472">
        <v>32934.661093000002</v>
      </c>
      <c r="M4472">
        <v>8.0288834869861603E-2</v>
      </c>
      <c r="N4472">
        <v>-5.1379088312387466E-2</v>
      </c>
      <c r="O4472">
        <v>2.6413476094603539E-2</v>
      </c>
      <c r="P4472">
        <v>8.0288834869861603E-2</v>
      </c>
      <c r="Q4472">
        <v>0.13416419923305511</v>
      </c>
      <c r="R4472">
        <v>0.21195675432682037</v>
      </c>
      <c r="S4472" t="s">
        <v>38</v>
      </c>
      <c r="Z4472" s="3"/>
    </row>
    <row r="4473" spans="1:26" hidden="1" x14ac:dyDescent="0.25">
      <c r="A4473" s="10" t="str">
        <f t="shared" si="69"/>
        <v>2016Other1-in-10October PeakPGE14</v>
      </c>
      <c r="B4473" s="10" t="s">
        <v>57</v>
      </c>
      <c r="C4473" s="10" t="s">
        <v>13</v>
      </c>
      <c r="D4473" s="10" t="s">
        <v>6</v>
      </c>
      <c r="E4473" s="10" t="s">
        <v>1</v>
      </c>
      <c r="F4473">
        <v>14</v>
      </c>
      <c r="G4473">
        <v>1.3415279388427734</v>
      </c>
      <c r="H4473">
        <v>1.1400213241577148</v>
      </c>
      <c r="I4473">
        <v>92.705101013183594</v>
      </c>
      <c r="J4473">
        <v>0.10273714363574982</v>
      </c>
      <c r="K4473">
        <v>34811</v>
      </c>
      <c r="L4473">
        <v>32934.661093000002</v>
      </c>
      <c r="M4473">
        <v>0.20150658488273621</v>
      </c>
      <c r="N4473">
        <v>6.9838657975196838E-2</v>
      </c>
      <c r="O4473">
        <v>0.14763122797012329</v>
      </c>
      <c r="P4473">
        <v>0.20150658488273621</v>
      </c>
      <c r="Q4473">
        <v>0.25538194179534912</v>
      </c>
      <c r="R4473">
        <v>0.33317449688911438</v>
      </c>
      <c r="S4473" t="s">
        <v>38</v>
      </c>
      <c r="Z4473" s="3"/>
    </row>
    <row r="4474" spans="1:26" hidden="1" x14ac:dyDescent="0.25">
      <c r="A4474" s="10" t="str">
        <f t="shared" si="69"/>
        <v>2016Other1-in-10October PeakCAISO15</v>
      </c>
      <c r="B4474" s="10" t="s">
        <v>57</v>
      </c>
      <c r="C4474" s="10" t="s">
        <v>13</v>
      </c>
      <c r="D4474" s="10" t="s">
        <v>6</v>
      </c>
      <c r="E4474" s="10" t="s">
        <v>1</v>
      </c>
      <c r="F4474">
        <v>15</v>
      </c>
      <c r="G4474">
        <v>1.527457594871521</v>
      </c>
      <c r="H4474">
        <v>1.2644413709640503</v>
      </c>
      <c r="I4474">
        <v>92.907379150390625</v>
      </c>
      <c r="J4474">
        <v>0.1230589896440506</v>
      </c>
      <c r="K4474">
        <v>34811</v>
      </c>
      <c r="L4474">
        <v>32934.661093000002</v>
      </c>
      <c r="M4474">
        <v>0.2630162239074707</v>
      </c>
      <c r="N4474">
        <v>0.10530382394790649</v>
      </c>
      <c r="O4474">
        <v>0.19848409295082092</v>
      </c>
      <c r="P4474">
        <v>0.2630162239074707</v>
      </c>
      <c r="Q4474">
        <v>0.32754835486412048</v>
      </c>
      <c r="R4474">
        <v>0.42072862386703491</v>
      </c>
      <c r="S4474" t="s">
        <v>39</v>
      </c>
      <c r="Z4474" s="3"/>
    </row>
    <row r="4475" spans="1:26" hidden="1" x14ac:dyDescent="0.25">
      <c r="A4475" s="10" t="str">
        <f t="shared" si="69"/>
        <v>2016Other1-in-2October PeakCAISO15</v>
      </c>
      <c r="B4475" s="10" t="s">
        <v>57</v>
      </c>
      <c r="C4475" s="10" t="s">
        <v>13</v>
      </c>
      <c r="D4475" s="10" t="s">
        <v>6</v>
      </c>
      <c r="E4475" s="10" t="s">
        <v>9</v>
      </c>
      <c r="F4475">
        <v>15</v>
      </c>
      <c r="G4475">
        <v>1.1717574596405029</v>
      </c>
      <c r="H4475">
        <v>1.0228372812271118</v>
      </c>
      <c r="I4475">
        <v>87.653297424316406</v>
      </c>
      <c r="J4475">
        <v>0.1230589896440506</v>
      </c>
      <c r="K4475">
        <v>34811</v>
      </c>
      <c r="L4475">
        <v>32934.661093000002</v>
      </c>
      <c r="M4475">
        <v>0.14892019331455231</v>
      </c>
      <c r="N4475">
        <v>-8.7922075763344765E-3</v>
      </c>
      <c r="O4475">
        <v>8.4388062357902527E-2</v>
      </c>
      <c r="P4475">
        <v>0.14892019331455231</v>
      </c>
      <c r="Q4475">
        <v>0.21345232427120209</v>
      </c>
      <c r="R4475">
        <v>0.30663260817527771</v>
      </c>
      <c r="S4475" t="s">
        <v>39</v>
      </c>
      <c r="Z4475" s="3"/>
    </row>
    <row r="4476" spans="1:26" hidden="1" x14ac:dyDescent="0.25">
      <c r="A4476" s="10" t="str">
        <f t="shared" si="69"/>
        <v>2016Other1-in-2October PeakPGE15</v>
      </c>
      <c r="B4476" s="10" t="s">
        <v>57</v>
      </c>
      <c r="C4476" s="10" t="s">
        <v>13</v>
      </c>
      <c r="D4476" s="10" t="s">
        <v>6</v>
      </c>
      <c r="E4476" s="10" t="s">
        <v>9</v>
      </c>
      <c r="F4476">
        <v>15</v>
      </c>
      <c r="G4476">
        <v>1.1850448846817017</v>
      </c>
      <c r="H4476">
        <v>1.0452839136123657</v>
      </c>
      <c r="I4476">
        <v>85.708396911621094</v>
      </c>
      <c r="J4476">
        <v>0.1230589896440506</v>
      </c>
      <c r="K4476">
        <v>34811</v>
      </c>
      <c r="L4476">
        <v>32934.661093000002</v>
      </c>
      <c r="M4476">
        <v>0.13976098597049713</v>
      </c>
      <c r="N4476">
        <v>-1.7951415851712227E-2</v>
      </c>
      <c r="O4476">
        <v>7.5228855013847351E-2</v>
      </c>
      <c r="P4476">
        <v>0.13976098597049713</v>
      </c>
      <c r="Q4476">
        <v>0.20429311692714691</v>
      </c>
      <c r="R4476">
        <v>0.29747340083122253</v>
      </c>
      <c r="S4476" t="s">
        <v>38</v>
      </c>
      <c r="Z4476" s="3"/>
    </row>
    <row r="4477" spans="1:26" hidden="1" x14ac:dyDescent="0.25">
      <c r="A4477" s="10" t="str">
        <f t="shared" si="69"/>
        <v>2016Other1-in-10October PeakPGE15</v>
      </c>
      <c r="B4477" s="10" t="s">
        <v>57</v>
      </c>
      <c r="C4477" s="10" t="s">
        <v>13</v>
      </c>
      <c r="D4477" s="10" t="s">
        <v>6</v>
      </c>
      <c r="E4477" s="10" t="s">
        <v>1</v>
      </c>
      <c r="F4477">
        <v>15</v>
      </c>
      <c r="G4477">
        <v>1.5909426212310791</v>
      </c>
      <c r="H4477">
        <v>1.2985113859176636</v>
      </c>
      <c r="I4477">
        <v>95.233551025390625</v>
      </c>
      <c r="J4477">
        <v>0.1230589896440506</v>
      </c>
      <c r="K4477">
        <v>34811</v>
      </c>
      <c r="L4477">
        <v>32934.661093000002</v>
      </c>
      <c r="M4477">
        <v>0.29243123531341553</v>
      </c>
      <c r="N4477">
        <v>0.13471883535385132</v>
      </c>
      <c r="O4477">
        <v>0.22789910435676575</v>
      </c>
      <c r="P4477">
        <v>0.29243123531341553</v>
      </c>
      <c r="Q4477">
        <v>0.35696336627006531</v>
      </c>
      <c r="R4477">
        <v>0.45014363527297974</v>
      </c>
      <c r="S4477" t="s">
        <v>38</v>
      </c>
      <c r="Z4477" s="3"/>
    </row>
    <row r="4478" spans="1:26" hidden="1" x14ac:dyDescent="0.25">
      <c r="A4478" s="10" t="str">
        <f t="shared" si="69"/>
        <v>2016Other1-in-10October PeakCAISO16</v>
      </c>
      <c r="B4478" s="10" t="s">
        <v>57</v>
      </c>
      <c r="C4478" s="10" t="s">
        <v>13</v>
      </c>
      <c r="D4478" s="10" t="s">
        <v>6</v>
      </c>
      <c r="E4478" s="10" t="s">
        <v>1</v>
      </c>
      <c r="F4478">
        <v>16</v>
      </c>
      <c r="G4478">
        <v>1.7769030332565308</v>
      </c>
      <c r="H4478">
        <v>1.3797620534896851</v>
      </c>
      <c r="I4478">
        <v>94.137001037597656</v>
      </c>
      <c r="J4478">
        <v>0.15615223348140717</v>
      </c>
      <c r="K4478">
        <v>34811</v>
      </c>
      <c r="L4478">
        <v>32934.661093000002</v>
      </c>
      <c r="M4478">
        <v>0.3971409797668457</v>
      </c>
      <c r="N4478">
        <v>0.19701628386974335</v>
      </c>
      <c r="O4478">
        <v>0.31525474786758423</v>
      </c>
      <c r="P4478">
        <v>0.3971409797668457</v>
      </c>
      <c r="Q4478">
        <v>0.47902721166610718</v>
      </c>
      <c r="R4478">
        <v>0.59726566076278687</v>
      </c>
      <c r="S4478" t="s">
        <v>39</v>
      </c>
      <c r="Z4478" s="3"/>
    </row>
    <row r="4479" spans="1:26" hidden="1" x14ac:dyDescent="0.25">
      <c r="A4479" s="10" t="str">
        <f t="shared" si="69"/>
        <v>2016Other1-in-2October PeakCAISO16</v>
      </c>
      <c r="B4479" s="10" t="s">
        <v>57</v>
      </c>
      <c r="C4479" s="10" t="s">
        <v>13</v>
      </c>
      <c r="D4479" s="10" t="s">
        <v>6</v>
      </c>
      <c r="E4479" s="10" t="s">
        <v>9</v>
      </c>
      <c r="F4479">
        <v>16</v>
      </c>
      <c r="G4479">
        <v>1.3631143569946289</v>
      </c>
      <c r="H4479">
        <v>1.1149493455886841</v>
      </c>
      <c r="I4479">
        <v>89.185340881347656</v>
      </c>
      <c r="J4479">
        <v>0.15615223348140717</v>
      </c>
      <c r="K4479">
        <v>34811</v>
      </c>
      <c r="L4479">
        <v>32934.661093000002</v>
      </c>
      <c r="M4479">
        <v>0.24816498160362244</v>
      </c>
      <c r="N4479">
        <v>4.8040278255939484E-2</v>
      </c>
      <c r="O4479">
        <v>0.16627874970436096</v>
      </c>
      <c r="P4479">
        <v>0.24816498160362244</v>
      </c>
      <c r="Q4479">
        <v>0.33005121350288391</v>
      </c>
      <c r="R4479">
        <v>0.44828969240188599</v>
      </c>
      <c r="S4479" t="s">
        <v>39</v>
      </c>
      <c r="Z4479" s="3"/>
    </row>
    <row r="4480" spans="1:26" hidden="1" x14ac:dyDescent="0.25">
      <c r="A4480" s="10" t="str">
        <f t="shared" si="69"/>
        <v>2016Other1-in-2October PeakPGE16</v>
      </c>
      <c r="B4480" s="10" t="s">
        <v>57</v>
      </c>
      <c r="C4480" s="10" t="s">
        <v>13</v>
      </c>
      <c r="D4480" s="10" t="s">
        <v>6</v>
      </c>
      <c r="E4480" s="10" t="s">
        <v>9</v>
      </c>
      <c r="F4480">
        <v>16</v>
      </c>
      <c r="G4480">
        <v>1.3785717487335205</v>
      </c>
      <c r="H4480">
        <v>1.1834841966629028</v>
      </c>
      <c r="I4480">
        <v>86.51593017578125</v>
      </c>
      <c r="J4480">
        <v>0.15615223348140717</v>
      </c>
      <c r="K4480">
        <v>34811</v>
      </c>
      <c r="L4480">
        <v>32934.661093000002</v>
      </c>
      <c r="M4480">
        <v>0.19508756697177887</v>
      </c>
      <c r="N4480">
        <v>-5.0371354445815086E-3</v>
      </c>
      <c r="O4480">
        <v>0.1132013350725174</v>
      </c>
      <c r="P4480">
        <v>0.19508756697177887</v>
      </c>
      <c r="Q4480">
        <v>0.27697378396987915</v>
      </c>
      <c r="R4480">
        <v>0.39521226286888123</v>
      </c>
      <c r="S4480" t="s">
        <v>38</v>
      </c>
      <c r="Z4480" s="3"/>
    </row>
    <row r="4481" spans="1:26" hidden="1" x14ac:dyDescent="0.25">
      <c r="A4481" s="10" t="str">
        <f t="shared" si="69"/>
        <v>2016Other1-in-10October PeakPGE16</v>
      </c>
      <c r="B4481" s="10" t="s">
        <v>57</v>
      </c>
      <c r="C4481" s="10" t="s">
        <v>13</v>
      </c>
      <c r="D4481" s="10" t="s">
        <v>6</v>
      </c>
      <c r="E4481" s="10" t="s">
        <v>1</v>
      </c>
      <c r="F4481">
        <v>16</v>
      </c>
      <c r="G4481">
        <v>1.8507556915283203</v>
      </c>
      <c r="H4481">
        <v>1.3925938606262207</v>
      </c>
      <c r="I4481">
        <v>96.695976257324219</v>
      </c>
      <c r="J4481">
        <v>0.15615223348140717</v>
      </c>
      <c r="K4481">
        <v>34811</v>
      </c>
      <c r="L4481">
        <v>32934.661093000002</v>
      </c>
      <c r="M4481">
        <v>0.45816189050674438</v>
      </c>
      <c r="N4481">
        <v>0.25803717970848083</v>
      </c>
      <c r="O4481">
        <v>0.37627565860748291</v>
      </c>
      <c r="P4481">
        <v>0.45816189050674438</v>
      </c>
      <c r="Q4481">
        <v>0.54004812240600586</v>
      </c>
      <c r="R4481">
        <v>0.65828657150268555</v>
      </c>
      <c r="S4481" t="s">
        <v>38</v>
      </c>
      <c r="Z4481" s="3"/>
    </row>
    <row r="4482" spans="1:26" hidden="1" x14ac:dyDescent="0.25">
      <c r="A4482" s="10" t="str">
        <f t="shared" ref="A4482:A4545" si="70">CONCATENATE(B4482,C4482,E4482,D4482,S4482,F4482)</f>
        <v>2016Other1-in-10October PeakCAISO17</v>
      </c>
      <c r="B4482" s="10" t="s">
        <v>57</v>
      </c>
      <c r="C4482" s="10" t="s">
        <v>13</v>
      </c>
      <c r="D4482" s="10" t="s">
        <v>6</v>
      </c>
      <c r="E4482" s="10" t="s">
        <v>1</v>
      </c>
      <c r="F4482">
        <v>17</v>
      </c>
      <c r="G4482">
        <v>1.9964252710342407</v>
      </c>
      <c r="H4482">
        <v>1.5180208683013916</v>
      </c>
      <c r="I4482">
        <v>94.165939331054688</v>
      </c>
      <c r="J4482">
        <v>0.16046801209449768</v>
      </c>
      <c r="K4482">
        <v>34811</v>
      </c>
      <c r="L4482">
        <v>32934.661093000002</v>
      </c>
      <c r="M4482">
        <v>0.47840443253517151</v>
      </c>
      <c r="N4482">
        <v>0.27274861931800842</v>
      </c>
      <c r="O4482">
        <v>0.39425501227378845</v>
      </c>
      <c r="P4482">
        <v>0.47840443253517151</v>
      </c>
      <c r="Q4482">
        <v>0.56255388259887695</v>
      </c>
      <c r="R4482">
        <v>0.68406021595001221</v>
      </c>
      <c r="S4482" t="s">
        <v>39</v>
      </c>
      <c r="Z4482" s="3"/>
    </row>
    <row r="4483" spans="1:26" hidden="1" x14ac:dyDescent="0.25">
      <c r="A4483" s="10" t="str">
        <f t="shared" si="70"/>
        <v>2016Other1-in-2October PeakCAISO17</v>
      </c>
      <c r="B4483" s="10" t="s">
        <v>57</v>
      </c>
      <c r="C4483" s="10" t="s">
        <v>13</v>
      </c>
      <c r="D4483" s="10" t="s">
        <v>6</v>
      </c>
      <c r="E4483" s="10" t="s">
        <v>9</v>
      </c>
      <c r="F4483">
        <v>17</v>
      </c>
      <c r="G4483">
        <v>1.5315163135528564</v>
      </c>
      <c r="H4483">
        <v>1.1948628425598145</v>
      </c>
      <c r="I4483">
        <v>89.355323791503906</v>
      </c>
      <c r="J4483">
        <v>0.16046801209449768</v>
      </c>
      <c r="K4483">
        <v>34811</v>
      </c>
      <c r="L4483">
        <v>32934.661093000002</v>
      </c>
      <c r="M4483">
        <v>0.33665341138839722</v>
      </c>
      <c r="N4483">
        <v>0.13099761307239532</v>
      </c>
      <c r="O4483">
        <v>0.25250399112701416</v>
      </c>
      <c r="P4483">
        <v>0.33665341138839722</v>
      </c>
      <c r="Q4483">
        <v>0.42080283164978027</v>
      </c>
      <c r="R4483">
        <v>0.5423092246055603</v>
      </c>
      <c r="S4483" t="s">
        <v>39</v>
      </c>
      <c r="Z4483" s="3"/>
    </row>
    <row r="4484" spans="1:26" hidden="1" x14ac:dyDescent="0.25">
      <c r="A4484" s="10" t="str">
        <f t="shared" si="70"/>
        <v>2016Other1-in-10October PeakPGE17</v>
      </c>
      <c r="B4484" s="10" t="s">
        <v>57</v>
      </c>
      <c r="C4484" s="10" t="s">
        <v>13</v>
      </c>
      <c r="D4484" s="10" t="s">
        <v>6</v>
      </c>
      <c r="E4484" s="10" t="s">
        <v>1</v>
      </c>
      <c r="F4484">
        <v>17</v>
      </c>
      <c r="G4484">
        <v>2.0794017314910889</v>
      </c>
      <c r="H4484">
        <v>1.5494993925094604</v>
      </c>
      <c r="I4484">
        <v>96.997810363769531</v>
      </c>
      <c r="J4484">
        <v>0.16046801209449768</v>
      </c>
      <c r="K4484">
        <v>34811</v>
      </c>
      <c r="L4484">
        <v>32934.661093000002</v>
      </c>
      <c r="M4484">
        <v>0.52990233898162842</v>
      </c>
      <c r="N4484">
        <v>0.32424652576446533</v>
      </c>
      <c r="O4484">
        <v>0.44575291872024536</v>
      </c>
      <c r="P4484">
        <v>0.52990233898162842</v>
      </c>
      <c r="Q4484">
        <v>0.61405175924301147</v>
      </c>
      <c r="R4484">
        <v>0.7355581521987915</v>
      </c>
      <c r="S4484" t="s">
        <v>38</v>
      </c>
      <c r="Z4484" s="3"/>
    </row>
    <row r="4485" spans="1:26" hidden="1" x14ac:dyDescent="0.25">
      <c r="A4485" s="10" t="str">
        <f t="shared" si="70"/>
        <v>2016Other1-in-2October PeakPGE17</v>
      </c>
      <c r="B4485" s="10" t="s">
        <v>57</v>
      </c>
      <c r="C4485" s="10" t="s">
        <v>13</v>
      </c>
      <c r="D4485" s="10" t="s">
        <v>6</v>
      </c>
      <c r="E4485" s="10" t="s">
        <v>9</v>
      </c>
      <c r="F4485">
        <v>17</v>
      </c>
      <c r="G4485">
        <v>1.548883318901062</v>
      </c>
      <c r="H4485">
        <v>1.2522397041320801</v>
      </c>
      <c r="I4485">
        <v>86.12261962890625</v>
      </c>
      <c r="J4485">
        <v>0.16046801209449768</v>
      </c>
      <c r="K4485">
        <v>34811</v>
      </c>
      <c r="L4485">
        <v>32934.661093000002</v>
      </c>
      <c r="M4485">
        <v>0.29664367437362671</v>
      </c>
      <c r="N4485">
        <v>9.098786860704422E-2</v>
      </c>
      <c r="O4485">
        <v>0.21249425411224365</v>
      </c>
      <c r="P4485">
        <v>0.29664367437362671</v>
      </c>
      <c r="Q4485">
        <v>0.38079309463500977</v>
      </c>
      <c r="R4485">
        <v>0.50229948759078979</v>
      </c>
      <c r="S4485" t="s">
        <v>38</v>
      </c>
      <c r="Z4485" s="3"/>
    </row>
    <row r="4486" spans="1:26" hidden="1" x14ac:dyDescent="0.25">
      <c r="A4486" s="10" t="str">
        <f t="shared" si="70"/>
        <v>2016Other1-in-10October PeakCAISO18</v>
      </c>
      <c r="B4486" s="10" t="s">
        <v>57</v>
      </c>
      <c r="C4486" s="10" t="s">
        <v>13</v>
      </c>
      <c r="D4486" s="10" t="s">
        <v>6</v>
      </c>
      <c r="E4486" s="10" t="s">
        <v>1</v>
      </c>
      <c r="F4486">
        <v>18</v>
      </c>
      <c r="G4486">
        <v>2.1379969120025635</v>
      </c>
      <c r="H4486">
        <v>1.6708358526229858</v>
      </c>
      <c r="I4486">
        <v>92.73876953125</v>
      </c>
      <c r="J4486">
        <v>0.13599415123462677</v>
      </c>
      <c r="K4486">
        <v>34811</v>
      </c>
      <c r="L4486">
        <v>32934.661093000002</v>
      </c>
      <c r="M4486">
        <v>0.46716108918190002</v>
      </c>
      <c r="N4486">
        <v>0.29287099838256836</v>
      </c>
      <c r="O4486">
        <v>0.39584577083587646</v>
      </c>
      <c r="P4486">
        <v>0.46716108918190002</v>
      </c>
      <c r="Q4486">
        <v>0.53847640752792358</v>
      </c>
      <c r="R4486">
        <v>0.64145117998123169</v>
      </c>
      <c r="S4486" t="s">
        <v>39</v>
      </c>
      <c r="Z4486" s="3"/>
    </row>
    <row r="4487" spans="1:26" hidden="1" x14ac:dyDescent="0.25">
      <c r="A4487" s="10" t="str">
        <f t="shared" si="70"/>
        <v>2016Other1-in-2October PeakCAISO18</v>
      </c>
      <c r="B4487" s="10" t="s">
        <v>57</v>
      </c>
      <c r="C4487" s="10" t="s">
        <v>13</v>
      </c>
      <c r="D4487" s="10" t="s">
        <v>6</v>
      </c>
      <c r="E4487" s="10" t="s">
        <v>9</v>
      </c>
      <c r="F4487">
        <v>18</v>
      </c>
      <c r="G4487">
        <v>1.6401201486587524</v>
      </c>
      <c r="H4487">
        <v>1.3181924819946289</v>
      </c>
      <c r="I4487">
        <v>87.925910949707031</v>
      </c>
      <c r="J4487">
        <v>0.13599415123462677</v>
      </c>
      <c r="K4487">
        <v>34811</v>
      </c>
      <c r="L4487">
        <v>32934.661093000002</v>
      </c>
      <c r="M4487">
        <v>0.32192769646644592</v>
      </c>
      <c r="N4487">
        <v>0.14763759076595306</v>
      </c>
      <c r="O4487">
        <v>0.25061237812042236</v>
      </c>
      <c r="P4487">
        <v>0.32192769646644592</v>
      </c>
      <c r="Q4487">
        <v>0.39324301481246948</v>
      </c>
      <c r="R4487">
        <v>0.49621778726577759</v>
      </c>
      <c r="S4487" t="s">
        <v>39</v>
      </c>
      <c r="Z4487" s="3"/>
    </row>
    <row r="4488" spans="1:26" hidden="1" x14ac:dyDescent="0.25">
      <c r="A4488" s="10" t="str">
        <f t="shared" si="70"/>
        <v>2016Other1-in-10October PeakPGE18</v>
      </c>
      <c r="B4488" s="10" t="s">
        <v>57</v>
      </c>
      <c r="C4488" s="10" t="s">
        <v>13</v>
      </c>
      <c r="D4488" s="10" t="s">
        <v>6</v>
      </c>
      <c r="E4488" s="10" t="s">
        <v>1</v>
      </c>
      <c r="F4488">
        <v>18</v>
      </c>
      <c r="G4488">
        <v>2.2268574237823486</v>
      </c>
      <c r="H4488">
        <v>1.688194751739502</v>
      </c>
      <c r="I4488">
        <v>95.946136474609375</v>
      </c>
      <c r="J4488">
        <v>0.13599415123462677</v>
      </c>
      <c r="K4488">
        <v>34811</v>
      </c>
      <c r="L4488">
        <v>32934.661093000002</v>
      </c>
      <c r="M4488">
        <v>0.53866273164749146</v>
      </c>
      <c r="N4488">
        <v>0.36437264084815979</v>
      </c>
      <c r="O4488">
        <v>0.4673474133014679</v>
      </c>
      <c r="P4488">
        <v>0.53866273164749146</v>
      </c>
      <c r="Q4488">
        <v>0.6099780797958374</v>
      </c>
      <c r="R4488">
        <v>0.71295285224914551</v>
      </c>
      <c r="S4488" t="s">
        <v>38</v>
      </c>
      <c r="Z4488" s="3"/>
    </row>
    <row r="4489" spans="1:26" hidden="1" x14ac:dyDescent="0.25">
      <c r="A4489" s="10" t="str">
        <f t="shared" si="70"/>
        <v>2016Other1-in-2October PeakPGE18</v>
      </c>
      <c r="B4489" s="10" t="s">
        <v>57</v>
      </c>
      <c r="C4489" s="10" t="s">
        <v>13</v>
      </c>
      <c r="D4489" s="10" t="s">
        <v>6</v>
      </c>
      <c r="E4489" s="10" t="s">
        <v>9</v>
      </c>
      <c r="F4489">
        <v>18</v>
      </c>
      <c r="G4489">
        <v>1.6587187051773071</v>
      </c>
      <c r="H4489">
        <v>1.4081923961639404</v>
      </c>
      <c r="I4489">
        <v>84.147468566894531</v>
      </c>
      <c r="J4489">
        <v>0.13599415123462677</v>
      </c>
      <c r="K4489">
        <v>34811</v>
      </c>
      <c r="L4489">
        <v>32934.661093000002</v>
      </c>
      <c r="M4489">
        <v>0.25052627921104431</v>
      </c>
      <c r="N4489">
        <v>7.6236173510551453E-2</v>
      </c>
      <c r="O4489">
        <v>0.17921094596385956</v>
      </c>
      <c r="P4489">
        <v>0.25052627921104431</v>
      </c>
      <c r="Q4489">
        <v>0.32184159755706787</v>
      </c>
      <c r="R4489">
        <v>0.42481637001037598</v>
      </c>
      <c r="S4489" t="s">
        <v>38</v>
      </c>
      <c r="Z4489" s="3"/>
    </row>
    <row r="4490" spans="1:26" hidden="1" x14ac:dyDescent="0.25">
      <c r="A4490" s="10" t="str">
        <f t="shared" si="70"/>
        <v>2016Other1-in-10October PeakCAISO19</v>
      </c>
      <c r="B4490" s="10" t="s">
        <v>57</v>
      </c>
      <c r="C4490" s="10" t="s">
        <v>13</v>
      </c>
      <c r="D4490" s="10" t="s">
        <v>6</v>
      </c>
      <c r="E4490" s="10" t="s">
        <v>1</v>
      </c>
      <c r="F4490">
        <v>19</v>
      </c>
      <c r="G4490">
        <v>2.1566705703735352</v>
      </c>
      <c r="H4490">
        <v>2.3733513355255127</v>
      </c>
      <c r="I4490">
        <v>88.649284362792969</v>
      </c>
      <c r="J4490">
        <v>0.11742977052927017</v>
      </c>
      <c r="K4490">
        <v>34811</v>
      </c>
      <c r="L4490">
        <v>32934.661093000002</v>
      </c>
      <c r="M4490">
        <v>-0.21668073534965515</v>
      </c>
      <c r="N4490">
        <v>-0.36717873811721802</v>
      </c>
      <c r="O4490">
        <v>-0.27826091647148132</v>
      </c>
      <c r="P4490">
        <v>-0.21668073534965515</v>
      </c>
      <c r="Q4490">
        <v>-0.15510056912899017</v>
      </c>
      <c r="R4490">
        <v>-6.6182740032672882E-2</v>
      </c>
      <c r="S4490" t="s">
        <v>39</v>
      </c>
      <c r="Z4490" s="3"/>
    </row>
    <row r="4491" spans="1:26" hidden="1" x14ac:dyDescent="0.25">
      <c r="A4491" s="10" t="str">
        <f t="shared" si="70"/>
        <v>2016Other1-in-2October PeakCAISO19</v>
      </c>
      <c r="B4491" s="10" t="s">
        <v>57</v>
      </c>
      <c r="C4491" s="10" t="s">
        <v>13</v>
      </c>
      <c r="D4491" s="10" t="s">
        <v>6</v>
      </c>
      <c r="E4491" s="10" t="s">
        <v>9</v>
      </c>
      <c r="F4491">
        <v>19</v>
      </c>
      <c r="G4491">
        <v>1.6544451713562012</v>
      </c>
      <c r="H4491">
        <v>1.8499060869216919</v>
      </c>
      <c r="I4491">
        <v>83.090240478515625</v>
      </c>
      <c r="J4491">
        <v>0.11742977052927017</v>
      </c>
      <c r="K4491">
        <v>34811</v>
      </c>
      <c r="L4491">
        <v>32934.661093000002</v>
      </c>
      <c r="M4491">
        <v>-0.19546091556549072</v>
      </c>
      <c r="N4491">
        <v>-0.34595891833305359</v>
      </c>
      <c r="O4491">
        <v>-0.25704109668731689</v>
      </c>
      <c r="P4491">
        <v>-0.19546091556549072</v>
      </c>
      <c r="Q4491">
        <v>-0.13388074934482574</v>
      </c>
      <c r="R4491">
        <v>-4.4962920248508453E-2</v>
      </c>
      <c r="S4491" t="s">
        <v>39</v>
      </c>
      <c r="Z4491" s="3"/>
    </row>
    <row r="4492" spans="1:26" hidden="1" x14ac:dyDescent="0.25">
      <c r="A4492" s="10" t="str">
        <f t="shared" si="70"/>
        <v>2016Other1-in-10October PeakPGE19</v>
      </c>
      <c r="B4492" s="10" t="s">
        <v>57</v>
      </c>
      <c r="C4492" s="10" t="s">
        <v>13</v>
      </c>
      <c r="D4492" s="10" t="s">
        <v>6</v>
      </c>
      <c r="E4492" s="10" t="s">
        <v>1</v>
      </c>
      <c r="F4492">
        <v>19</v>
      </c>
      <c r="G4492">
        <v>2.2463071346282959</v>
      </c>
      <c r="H4492">
        <v>2.4644808769226074</v>
      </c>
      <c r="I4492">
        <v>91.013572692871094</v>
      </c>
      <c r="J4492">
        <v>0.11742977052927017</v>
      </c>
      <c r="K4492">
        <v>34811</v>
      </c>
      <c r="L4492">
        <v>32934.661093000002</v>
      </c>
      <c r="M4492">
        <v>-0.21817365288734436</v>
      </c>
      <c r="N4492">
        <v>-0.36867165565490723</v>
      </c>
      <c r="O4492">
        <v>-0.27975383400917053</v>
      </c>
      <c r="P4492">
        <v>-0.21817365288734436</v>
      </c>
      <c r="Q4492">
        <v>-0.15659348666667938</v>
      </c>
      <c r="R4492">
        <v>-6.7675657570362091E-2</v>
      </c>
      <c r="S4492" t="s">
        <v>38</v>
      </c>
      <c r="Z4492" s="3"/>
    </row>
    <row r="4493" spans="1:26" hidden="1" x14ac:dyDescent="0.25">
      <c r="A4493" s="10" t="str">
        <f t="shared" si="70"/>
        <v>2016Other1-in-2October PeakPGE19</v>
      </c>
      <c r="B4493" s="10" t="s">
        <v>57</v>
      </c>
      <c r="C4493" s="10" t="s">
        <v>13</v>
      </c>
      <c r="D4493" s="10" t="s">
        <v>6</v>
      </c>
      <c r="E4493" s="10" t="s">
        <v>9</v>
      </c>
      <c r="F4493">
        <v>19</v>
      </c>
      <c r="G4493">
        <v>1.6732062101364136</v>
      </c>
      <c r="H4493">
        <v>1.8755863904953003</v>
      </c>
      <c r="I4493">
        <v>79.992660522460938</v>
      </c>
      <c r="J4493">
        <v>0.11742977052927017</v>
      </c>
      <c r="K4493">
        <v>34811</v>
      </c>
      <c r="L4493">
        <v>32934.661093000002</v>
      </c>
      <c r="M4493">
        <v>-0.20238019526004791</v>
      </c>
      <c r="N4493">
        <v>-0.35287818312644958</v>
      </c>
      <c r="O4493">
        <v>-0.26396036148071289</v>
      </c>
      <c r="P4493">
        <v>-0.20238019526004791</v>
      </c>
      <c r="Q4493">
        <v>-0.14080002903938293</v>
      </c>
      <c r="R4493">
        <v>-5.1882199943065643E-2</v>
      </c>
      <c r="S4493" t="s">
        <v>38</v>
      </c>
      <c r="Z4493" s="3"/>
    </row>
    <row r="4494" spans="1:26" hidden="1" x14ac:dyDescent="0.25">
      <c r="A4494" s="10" t="str">
        <f t="shared" si="70"/>
        <v>2016Other1-in-10October PeakCAISO20</v>
      </c>
      <c r="B4494" s="10" t="s">
        <v>57</v>
      </c>
      <c r="C4494" s="10" t="s">
        <v>13</v>
      </c>
      <c r="D4494" s="10" t="s">
        <v>6</v>
      </c>
      <c r="E4494" s="10" t="s">
        <v>1</v>
      </c>
      <c r="F4494">
        <v>20</v>
      </c>
      <c r="G4494">
        <v>2.0204837322235107</v>
      </c>
      <c r="H4494">
        <v>2.2485647201538086</v>
      </c>
      <c r="I4494">
        <v>83.624992370605469</v>
      </c>
      <c r="J4494">
        <v>7.6294809579849243E-2</v>
      </c>
      <c r="K4494">
        <v>34811</v>
      </c>
      <c r="L4494">
        <v>32934.661093000002</v>
      </c>
      <c r="M4494">
        <v>-0.22808091342449188</v>
      </c>
      <c r="N4494">
        <v>-0.32586035132408142</v>
      </c>
      <c r="O4494">
        <v>-0.26808992028236389</v>
      </c>
      <c r="P4494">
        <v>-0.22808091342449188</v>
      </c>
      <c r="Q4494">
        <v>-0.18807192146778107</v>
      </c>
      <c r="R4494">
        <v>-0.13030149042606354</v>
      </c>
      <c r="S4494" t="s">
        <v>39</v>
      </c>
      <c r="Z4494" s="3"/>
    </row>
    <row r="4495" spans="1:26" hidden="1" x14ac:dyDescent="0.25">
      <c r="A4495" s="10" t="str">
        <f t="shared" si="70"/>
        <v>2016Other1-in-2October PeakCAISO20</v>
      </c>
      <c r="B4495" s="10" t="s">
        <v>57</v>
      </c>
      <c r="C4495" s="10" t="s">
        <v>13</v>
      </c>
      <c r="D4495" s="10" t="s">
        <v>6</v>
      </c>
      <c r="E4495" s="10" t="s">
        <v>9</v>
      </c>
      <c r="F4495">
        <v>20</v>
      </c>
      <c r="G4495">
        <v>1.5499721765518188</v>
      </c>
      <c r="H4495">
        <v>1.709905743598938</v>
      </c>
      <c r="I4495">
        <v>77.400543212890625</v>
      </c>
      <c r="J4495">
        <v>7.6294809579849243E-2</v>
      </c>
      <c r="K4495">
        <v>34811</v>
      </c>
      <c r="L4495">
        <v>32934.661093000002</v>
      </c>
      <c r="M4495">
        <v>-0.15993353724479675</v>
      </c>
      <c r="N4495">
        <v>-0.2577129602432251</v>
      </c>
      <c r="O4495">
        <v>-0.19994252920150757</v>
      </c>
      <c r="P4495">
        <v>-0.15993353724479675</v>
      </c>
      <c r="Q4495">
        <v>-0.11992453783750534</v>
      </c>
      <c r="R4495">
        <v>-6.215411052107811E-2</v>
      </c>
      <c r="S4495" t="s">
        <v>39</v>
      </c>
      <c r="Z4495" s="3"/>
    </row>
    <row r="4496" spans="1:26" hidden="1" x14ac:dyDescent="0.25">
      <c r="A4496" s="10" t="str">
        <f t="shared" si="70"/>
        <v>2016Other1-in-2October PeakPGE20</v>
      </c>
      <c r="B4496" s="10" t="s">
        <v>57</v>
      </c>
      <c r="C4496" s="10" t="s">
        <v>13</v>
      </c>
      <c r="D4496" s="10" t="s">
        <v>6</v>
      </c>
      <c r="E4496" s="10" t="s">
        <v>9</v>
      </c>
      <c r="F4496">
        <v>20</v>
      </c>
      <c r="G4496">
        <v>1.5675485134124756</v>
      </c>
      <c r="H4496">
        <v>1.7278637886047363</v>
      </c>
      <c r="I4496">
        <v>75.466278076171875</v>
      </c>
      <c r="J4496">
        <v>7.6294809579849243E-2</v>
      </c>
      <c r="K4496">
        <v>34811</v>
      </c>
      <c r="L4496">
        <v>32934.661093000002</v>
      </c>
      <c r="M4496">
        <v>-0.16031531989574432</v>
      </c>
      <c r="N4496">
        <v>-0.25809475779533386</v>
      </c>
      <c r="O4496">
        <v>-0.20032431185245514</v>
      </c>
      <c r="P4496">
        <v>-0.16031531989574432</v>
      </c>
      <c r="Q4496">
        <v>-0.12030632048845291</v>
      </c>
      <c r="R4496">
        <v>-6.2535889446735382E-2</v>
      </c>
      <c r="S4496" t="s">
        <v>38</v>
      </c>
      <c r="Z4496" s="3"/>
    </row>
    <row r="4497" spans="1:26" hidden="1" x14ac:dyDescent="0.25">
      <c r="A4497" s="10" t="str">
        <f t="shared" si="70"/>
        <v>2016Other1-in-10October PeakPGE20</v>
      </c>
      <c r="B4497" s="10" t="s">
        <v>57</v>
      </c>
      <c r="C4497" s="10" t="s">
        <v>13</v>
      </c>
      <c r="D4497" s="10" t="s">
        <v>6</v>
      </c>
      <c r="E4497" s="10" t="s">
        <v>1</v>
      </c>
      <c r="F4497">
        <v>20</v>
      </c>
      <c r="G4497">
        <v>2.1044600009918213</v>
      </c>
      <c r="H4497">
        <v>2.3463621139526367</v>
      </c>
      <c r="I4497">
        <v>84.916023254394531</v>
      </c>
      <c r="J4497">
        <v>7.6294809579849243E-2</v>
      </c>
      <c r="K4497">
        <v>34811</v>
      </c>
      <c r="L4497">
        <v>32934.661093000002</v>
      </c>
      <c r="M4497">
        <v>-0.24190217256546021</v>
      </c>
      <c r="N4497">
        <v>-0.33968159556388855</v>
      </c>
      <c r="O4497">
        <v>-0.28191116452217102</v>
      </c>
      <c r="P4497">
        <v>-0.24190217256546021</v>
      </c>
      <c r="Q4497">
        <v>-0.20189318060874939</v>
      </c>
      <c r="R4497">
        <v>-0.14412274956703186</v>
      </c>
      <c r="S4497" t="s">
        <v>38</v>
      </c>
      <c r="Z4497" s="3"/>
    </row>
    <row r="4498" spans="1:26" hidden="1" x14ac:dyDescent="0.25">
      <c r="A4498" s="10" t="str">
        <f t="shared" si="70"/>
        <v>2016Other1-in-2October PeakCAISO21</v>
      </c>
      <c r="B4498" s="10" t="s">
        <v>57</v>
      </c>
      <c r="C4498" s="10" t="s">
        <v>13</v>
      </c>
      <c r="D4498" s="10" t="s">
        <v>6</v>
      </c>
      <c r="E4498" s="10" t="s">
        <v>9</v>
      </c>
      <c r="F4498">
        <v>21</v>
      </c>
      <c r="G4498">
        <v>1.392067551612854</v>
      </c>
      <c r="H4498">
        <v>1.4645538330078125</v>
      </c>
      <c r="I4498">
        <v>73.363876342773438</v>
      </c>
      <c r="J4498">
        <v>7.6630406081676483E-2</v>
      </c>
      <c r="K4498">
        <v>34811</v>
      </c>
      <c r="L4498">
        <v>32934.661093000002</v>
      </c>
      <c r="M4498">
        <v>-7.2486266493797302E-2</v>
      </c>
      <c r="N4498">
        <v>-0.17069579660892487</v>
      </c>
      <c r="O4498">
        <v>-0.11267124861478806</v>
      </c>
      <c r="P4498">
        <v>-7.2486266493797302E-2</v>
      </c>
      <c r="Q4498">
        <v>-3.2301280647516251E-2</v>
      </c>
      <c r="R4498">
        <v>2.5723261758685112E-2</v>
      </c>
      <c r="S4498" t="s">
        <v>39</v>
      </c>
      <c r="Z4498" s="3"/>
    </row>
    <row r="4499" spans="1:26" hidden="1" x14ac:dyDescent="0.25">
      <c r="A4499" s="10" t="str">
        <f t="shared" si="70"/>
        <v>2016Other1-in-10October PeakCAISO21</v>
      </c>
      <c r="B4499" s="10" t="s">
        <v>57</v>
      </c>
      <c r="C4499" s="10" t="s">
        <v>13</v>
      </c>
      <c r="D4499" s="10" t="s">
        <v>6</v>
      </c>
      <c r="E4499" s="10" t="s">
        <v>1</v>
      </c>
      <c r="F4499">
        <v>21</v>
      </c>
      <c r="G4499">
        <v>1.8146451711654663</v>
      </c>
      <c r="H4499">
        <v>1.9444271326065063</v>
      </c>
      <c r="I4499">
        <v>79.8310546875</v>
      </c>
      <c r="J4499">
        <v>7.6630406081676483E-2</v>
      </c>
      <c r="K4499">
        <v>34811</v>
      </c>
      <c r="L4499">
        <v>32934.661093000002</v>
      </c>
      <c r="M4499">
        <v>-0.12978199124336243</v>
      </c>
      <c r="N4499">
        <v>-0.22799152135848999</v>
      </c>
      <c r="O4499">
        <v>-0.16996698081493378</v>
      </c>
      <c r="P4499">
        <v>-0.12978199124336243</v>
      </c>
      <c r="Q4499">
        <v>-8.9597009122371674E-2</v>
      </c>
      <c r="R4499">
        <v>-3.1572461128234863E-2</v>
      </c>
      <c r="S4499" t="s">
        <v>39</v>
      </c>
      <c r="Z4499" s="3"/>
    </row>
    <row r="4500" spans="1:26" hidden="1" x14ac:dyDescent="0.25">
      <c r="A4500" s="10" t="str">
        <f t="shared" si="70"/>
        <v>2016Other1-in-2October PeakPGE21</v>
      </c>
      <c r="B4500" s="10" t="s">
        <v>57</v>
      </c>
      <c r="C4500" s="10" t="s">
        <v>13</v>
      </c>
      <c r="D4500" s="10" t="s">
        <v>6</v>
      </c>
      <c r="E4500" s="10" t="s">
        <v>9</v>
      </c>
      <c r="F4500">
        <v>21</v>
      </c>
      <c r="G4500">
        <v>1.4078532457351685</v>
      </c>
      <c r="H4500">
        <v>1.4841859340667725</v>
      </c>
      <c r="I4500">
        <v>71.722564697265625</v>
      </c>
      <c r="J4500">
        <v>7.6630406081676483E-2</v>
      </c>
      <c r="K4500">
        <v>34811</v>
      </c>
      <c r="L4500">
        <v>32934.661093000002</v>
      </c>
      <c r="M4500">
        <v>-7.6332710683345795E-2</v>
      </c>
      <c r="N4500">
        <v>-0.17454223334789276</v>
      </c>
      <c r="O4500">
        <v>-0.11651769280433655</v>
      </c>
      <c r="P4500">
        <v>-7.6332710683345795E-2</v>
      </c>
      <c r="Q4500">
        <v>-3.6147724837064743E-2</v>
      </c>
      <c r="R4500">
        <v>2.187681756913662E-2</v>
      </c>
      <c r="S4500" t="s">
        <v>38</v>
      </c>
      <c r="Z4500" s="3"/>
    </row>
    <row r="4501" spans="1:26" hidden="1" x14ac:dyDescent="0.25">
      <c r="A4501" s="10" t="str">
        <f t="shared" si="70"/>
        <v>2016Other1-in-10October PeakPGE21</v>
      </c>
      <c r="B4501" s="10" t="s">
        <v>57</v>
      </c>
      <c r="C4501" s="10" t="s">
        <v>13</v>
      </c>
      <c r="D4501" s="10" t="s">
        <v>6</v>
      </c>
      <c r="E4501" s="10" t="s">
        <v>1</v>
      </c>
      <c r="F4501">
        <v>21</v>
      </c>
      <c r="G4501">
        <v>1.890066385269165</v>
      </c>
      <c r="H4501">
        <v>2.032975435256958</v>
      </c>
      <c r="I4501">
        <v>80.548385620117187</v>
      </c>
      <c r="J4501">
        <v>7.6630406081676483E-2</v>
      </c>
      <c r="K4501">
        <v>34811</v>
      </c>
      <c r="L4501">
        <v>32934.661093000002</v>
      </c>
      <c r="M4501">
        <v>-0.142908975481987</v>
      </c>
      <c r="N4501">
        <v>-0.24111850559711456</v>
      </c>
      <c r="O4501">
        <v>-0.18309396505355835</v>
      </c>
      <c r="P4501">
        <v>-0.142908975481987</v>
      </c>
      <c r="Q4501">
        <v>-0.10272399336099625</v>
      </c>
      <c r="R4501">
        <v>-4.4699445366859436E-2</v>
      </c>
      <c r="S4501" t="s">
        <v>38</v>
      </c>
      <c r="Z4501" s="3"/>
    </row>
    <row r="4502" spans="1:26" hidden="1" x14ac:dyDescent="0.25">
      <c r="A4502" s="10" t="str">
        <f t="shared" si="70"/>
        <v>2016Other1-in-2October PeakCAISO22</v>
      </c>
      <c r="B4502" s="10" t="s">
        <v>57</v>
      </c>
      <c r="C4502" s="10" t="s">
        <v>13</v>
      </c>
      <c r="D4502" s="10" t="s">
        <v>6</v>
      </c>
      <c r="E4502" s="10" t="s">
        <v>9</v>
      </c>
      <c r="F4502">
        <v>22</v>
      </c>
      <c r="G4502">
        <v>1.1979682445526123</v>
      </c>
      <c r="H4502">
        <v>1.2109836339950562</v>
      </c>
      <c r="I4502">
        <v>70.277915954589844</v>
      </c>
      <c r="J4502">
        <v>6.3674606382846832E-2</v>
      </c>
      <c r="K4502">
        <v>34811</v>
      </c>
      <c r="L4502">
        <v>32934.661093000002</v>
      </c>
      <c r="M4502">
        <v>-1.3015364296734333E-2</v>
      </c>
      <c r="N4502">
        <v>-9.4620741903781891E-2</v>
      </c>
      <c r="O4502">
        <v>-4.6406328678131104E-2</v>
      </c>
      <c r="P4502">
        <v>-1.3015364296734333E-2</v>
      </c>
      <c r="Q4502">
        <v>2.0375600084662437E-2</v>
      </c>
      <c r="R4502">
        <v>6.8590007722377777E-2</v>
      </c>
      <c r="S4502" t="s">
        <v>39</v>
      </c>
      <c r="Z4502" s="3"/>
    </row>
    <row r="4503" spans="1:26" hidden="1" x14ac:dyDescent="0.25">
      <c r="A4503" s="10" t="str">
        <f t="shared" si="70"/>
        <v>2016Other1-in-10October PeakCAISO22</v>
      </c>
      <c r="B4503" s="10" t="s">
        <v>57</v>
      </c>
      <c r="C4503" s="10" t="s">
        <v>13</v>
      </c>
      <c r="D4503" s="10" t="s">
        <v>6</v>
      </c>
      <c r="E4503" s="10" t="s">
        <v>1</v>
      </c>
      <c r="F4503">
        <v>22</v>
      </c>
      <c r="G4503">
        <v>1.5616250038146973</v>
      </c>
      <c r="H4503">
        <v>1.62659752368927</v>
      </c>
      <c r="I4503">
        <v>76.660850524902344</v>
      </c>
      <c r="J4503">
        <v>6.3674606382846832E-2</v>
      </c>
      <c r="K4503">
        <v>34811</v>
      </c>
      <c r="L4503">
        <v>32934.661093000002</v>
      </c>
      <c r="M4503">
        <v>-6.4972490072250366E-2</v>
      </c>
      <c r="N4503">
        <v>-0.1465778648853302</v>
      </c>
      <c r="O4503">
        <v>-9.8363451659679413E-2</v>
      </c>
      <c r="P4503">
        <v>-6.4972490072250366E-2</v>
      </c>
      <c r="Q4503">
        <v>-3.1581524759531021E-2</v>
      </c>
      <c r="R4503">
        <v>1.6632884740829468E-2</v>
      </c>
      <c r="S4503" t="s">
        <v>39</v>
      </c>
      <c r="Z4503" s="3"/>
    </row>
    <row r="4504" spans="1:26" hidden="1" x14ac:dyDescent="0.25">
      <c r="A4504" s="10" t="str">
        <f t="shared" si="70"/>
        <v>2016Other1-in-10October PeakPGE22</v>
      </c>
      <c r="B4504" s="10" t="s">
        <v>57</v>
      </c>
      <c r="C4504" s="10" t="s">
        <v>13</v>
      </c>
      <c r="D4504" s="10" t="s">
        <v>6</v>
      </c>
      <c r="E4504" s="10" t="s">
        <v>1</v>
      </c>
      <c r="F4504">
        <v>22</v>
      </c>
      <c r="G4504">
        <v>1.6265300512313843</v>
      </c>
      <c r="H4504">
        <v>1.703902006149292</v>
      </c>
      <c r="I4504">
        <v>77.404869079589844</v>
      </c>
      <c r="J4504">
        <v>6.3674606382846832E-2</v>
      </c>
      <c r="K4504">
        <v>34811</v>
      </c>
      <c r="L4504">
        <v>32934.661093000002</v>
      </c>
      <c r="M4504">
        <v>-7.7371940016746521E-2</v>
      </c>
      <c r="N4504">
        <v>-0.15897731482982635</v>
      </c>
      <c r="O4504">
        <v>-0.11076290160417557</v>
      </c>
      <c r="P4504">
        <v>-7.7371940016746521E-2</v>
      </c>
      <c r="Q4504">
        <v>-4.3980974704027176E-2</v>
      </c>
      <c r="R4504">
        <v>4.2334357276558876E-3</v>
      </c>
      <c r="S4504" t="s">
        <v>38</v>
      </c>
      <c r="Z4504" s="3"/>
    </row>
    <row r="4505" spans="1:26" hidden="1" x14ac:dyDescent="0.25">
      <c r="A4505" s="10" t="str">
        <f t="shared" si="70"/>
        <v>2016Other1-in-2October PeakPGE22</v>
      </c>
      <c r="B4505" s="10" t="s">
        <v>57</v>
      </c>
      <c r="C4505" s="10" t="s">
        <v>13</v>
      </c>
      <c r="D4505" s="10" t="s">
        <v>6</v>
      </c>
      <c r="E4505" s="10" t="s">
        <v>9</v>
      </c>
      <c r="F4505">
        <v>22</v>
      </c>
      <c r="G4505">
        <v>1.2115529775619507</v>
      </c>
      <c r="H4505">
        <v>1.2279558181762695</v>
      </c>
      <c r="I4505">
        <v>69.185806274414063</v>
      </c>
      <c r="J4505">
        <v>6.3674606382846832E-2</v>
      </c>
      <c r="K4505">
        <v>34811</v>
      </c>
      <c r="L4505">
        <v>32934.661093000002</v>
      </c>
      <c r="M4505">
        <v>-1.6402887180447578E-2</v>
      </c>
      <c r="N4505">
        <v>-9.8008260130882263E-2</v>
      </c>
      <c r="O4505">
        <v>-4.9793850630521774E-2</v>
      </c>
      <c r="P4505">
        <v>-1.6402887180447578E-2</v>
      </c>
      <c r="Q4505">
        <v>1.6988076269626617E-2</v>
      </c>
      <c r="R4505">
        <v>6.5202489495277405E-2</v>
      </c>
      <c r="S4505" t="s">
        <v>38</v>
      </c>
      <c r="Z4505" s="3"/>
    </row>
    <row r="4506" spans="1:26" hidden="1" x14ac:dyDescent="0.25">
      <c r="A4506" s="10" t="str">
        <f t="shared" si="70"/>
        <v>2016Other1-in-2October PeakCAISO23</v>
      </c>
      <c r="B4506" s="10" t="s">
        <v>57</v>
      </c>
      <c r="C4506" s="10" t="s">
        <v>13</v>
      </c>
      <c r="D4506" s="10" t="s">
        <v>6</v>
      </c>
      <c r="E4506" s="10" t="s">
        <v>9</v>
      </c>
      <c r="F4506">
        <v>23</v>
      </c>
      <c r="G4506">
        <v>0.94921648502349854</v>
      </c>
      <c r="H4506">
        <v>0.96189504861831665</v>
      </c>
      <c r="I4506">
        <v>68.254524230957031</v>
      </c>
      <c r="J4506">
        <v>5.8387260884046555E-2</v>
      </c>
      <c r="K4506">
        <v>34811</v>
      </c>
      <c r="L4506">
        <v>32934.661093000002</v>
      </c>
      <c r="M4506">
        <v>-1.267856452614069E-2</v>
      </c>
      <c r="N4506">
        <v>-8.7507680058479309E-2</v>
      </c>
      <c r="O4506">
        <v>-4.3296843767166138E-2</v>
      </c>
      <c r="P4506">
        <v>-1.267856452614069E-2</v>
      </c>
      <c r="Q4506">
        <v>1.7939714714884758E-2</v>
      </c>
      <c r="R4506">
        <v>6.215054914355278E-2</v>
      </c>
      <c r="S4506" t="s">
        <v>39</v>
      </c>
      <c r="Z4506" s="3"/>
    </row>
    <row r="4507" spans="1:26" hidden="1" x14ac:dyDescent="0.25">
      <c r="A4507" s="10" t="str">
        <f t="shared" si="70"/>
        <v>2016Other1-in-10October PeakCAISO23</v>
      </c>
      <c r="B4507" s="10" t="s">
        <v>57</v>
      </c>
      <c r="C4507" s="10" t="s">
        <v>13</v>
      </c>
      <c r="D4507" s="10" t="s">
        <v>6</v>
      </c>
      <c r="E4507" s="10" t="s">
        <v>1</v>
      </c>
      <c r="F4507">
        <v>23</v>
      </c>
      <c r="G4507">
        <v>1.2373617887496948</v>
      </c>
      <c r="H4507">
        <v>1.284520149230957</v>
      </c>
      <c r="I4507">
        <v>74.135452270507813</v>
      </c>
      <c r="J4507">
        <v>5.8387260884046555E-2</v>
      </c>
      <c r="K4507">
        <v>34811</v>
      </c>
      <c r="L4507">
        <v>32934.661093000002</v>
      </c>
      <c r="M4507">
        <v>-4.7158367931842804E-2</v>
      </c>
      <c r="N4507">
        <v>-0.121987484395504</v>
      </c>
      <c r="O4507">
        <v>-7.7776648104190826E-2</v>
      </c>
      <c r="P4507">
        <v>-4.7158367931842804E-2</v>
      </c>
      <c r="Q4507">
        <v>-1.6540087759494781E-2</v>
      </c>
      <c r="R4507">
        <v>2.7670744806528091E-2</v>
      </c>
      <c r="S4507" t="s">
        <v>39</v>
      </c>
      <c r="Z4507" s="3"/>
    </row>
    <row r="4508" spans="1:26" hidden="1" x14ac:dyDescent="0.25">
      <c r="A4508" s="10" t="str">
        <f t="shared" si="70"/>
        <v>2016Other1-in-10October PeakPGE23</v>
      </c>
      <c r="B4508" s="10" t="s">
        <v>57</v>
      </c>
      <c r="C4508" s="10" t="s">
        <v>13</v>
      </c>
      <c r="D4508" s="10" t="s">
        <v>6</v>
      </c>
      <c r="E4508" s="10" t="s">
        <v>1</v>
      </c>
      <c r="F4508">
        <v>23</v>
      </c>
      <c r="G4508">
        <v>1.2887897491455078</v>
      </c>
      <c r="H4508">
        <v>1.3435914516448975</v>
      </c>
      <c r="I4508">
        <v>74.812599182128906</v>
      </c>
      <c r="J4508">
        <v>5.8387260884046555E-2</v>
      </c>
      <c r="K4508">
        <v>34811</v>
      </c>
      <c r="L4508">
        <v>32934.661093000002</v>
      </c>
      <c r="M4508">
        <v>-5.480169877409935E-2</v>
      </c>
      <c r="N4508">
        <v>-0.12963081896305084</v>
      </c>
      <c r="O4508">
        <v>-8.5419975221157074E-2</v>
      </c>
      <c r="P4508">
        <v>-5.480169877409935E-2</v>
      </c>
      <c r="Q4508">
        <v>-2.4183418601751328E-2</v>
      </c>
      <c r="R4508">
        <v>2.0027413964271545E-2</v>
      </c>
      <c r="S4508" t="s">
        <v>38</v>
      </c>
      <c r="Z4508" s="3"/>
    </row>
    <row r="4509" spans="1:26" hidden="1" x14ac:dyDescent="0.25">
      <c r="A4509" s="10" t="str">
        <f t="shared" si="70"/>
        <v>2016Other1-in-2October PeakPGE23</v>
      </c>
      <c r="B4509" s="10" t="s">
        <v>57</v>
      </c>
      <c r="C4509" s="10" t="s">
        <v>13</v>
      </c>
      <c r="D4509" s="10" t="s">
        <v>6</v>
      </c>
      <c r="E4509" s="10" t="s">
        <v>9</v>
      </c>
      <c r="F4509">
        <v>23</v>
      </c>
      <c r="G4509">
        <v>0.95998036861419678</v>
      </c>
      <c r="H4509">
        <v>0.97390139102935791</v>
      </c>
      <c r="I4509">
        <v>67.130500793457031</v>
      </c>
      <c r="J4509">
        <v>5.8387260884046555E-2</v>
      </c>
      <c r="K4509">
        <v>34811</v>
      </c>
      <c r="L4509">
        <v>32934.661093000002</v>
      </c>
      <c r="M4509">
        <v>-1.3920995406806469E-2</v>
      </c>
      <c r="N4509">
        <v>-8.8750109076499939E-2</v>
      </c>
      <c r="O4509">
        <v>-4.4539276510477066E-2</v>
      </c>
      <c r="P4509">
        <v>-1.3920995406806469E-2</v>
      </c>
      <c r="Q4509">
        <v>1.6697283834218979E-2</v>
      </c>
      <c r="R4509">
        <v>6.0908116400241852E-2</v>
      </c>
      <c r="S4509" t="s">
        <v>38</v>
      </c>
      <c r="Z4509" s="3"/>
    </row>
    <row r="4510" spans="1:26" hidden="1" x14ac:dyDescent="0.25">
      <c r="A4510" s="10" t="str">
        <f t="shared" si="70"/>
        <v>2016Other1-in-10October PeakCAISO24</v>
      </c>
      <c r="B4510" s="10" t="s">
        <v>57</v>
      </c>
      <c r="C4510" s="10" t="s">
        <v>13</v>
      </c>
      <c r="D4510" s="10" t="s">
        <v>6</v>
      </c>
      <c r="E4510" s="10" t="s">
        <v>1</v>
      </c>
      <c r="F4510">
        <v>24</v>
      </c>
      <c r="G4510">
        <v>0.95734691619873047</v>
      </c>
      <c r="H4510">
        <v>0.99455636739730835</v>
      </c>
      <c r="I4510">
        <v>72.060104370117188</v>
      </c>
      <c r="J4510">
        <v>4.4309847056865692E-2</v>
      </c>
      <c r="K4510">
        <v>34811</v>
      </c>
      <c r="L4510">
        <v>32934.661093000002</v>
      </c>
      <c r="M4510">
        <v>-3.7209447473287582E-2</v>
      </c>
      <c r="N4510">
        <v>-9.399694949388504E-2</v>
      </c>
      <c r="O4510">
        <v>-6.0445532202720642E-2</v>
      </c>
      <c r="P4510">
        <v>-3.7209447473287582E-2</v>
      </c>
      <c r="Q4510">
        <v>-1.3973363675177097E-2</v>
      </c>
      <c r="R4510">
        <v>1.9578052684664726E-2</v>
      </c>
      <c r="S4510" t="s">
        <v>39</v>
      </c>
      <c r="Z4510" s="3"/>
    </row>
    <row r="4511" spans="1:26" hidden="1" x14ac:dyDescent="0.25">
      <c r="A4511" s="10" t="str">
        <f t="shared" si="70"/>
        <v>2016Other1-in-2October PeakCAISO24</v>
      </c>
      <c r="B4511" s="10" t="s">
        <v>57</v>
      </c>
      <c r="C4511" s="10" t="s">
        <v>13</v>
      </c>
      <c r="D4511" s="10" t="s">
        <v>6</v>
      </c>
      <c r="E4511" s="10" t="s">
        <v>9</v>
      </c>
      <c r="F4511">
        <v>24</v>
      </c>
      <c r="G4511">
        <v>0.73440885543823242</v>
      </c>
      <c r="H4511">
        <v>0.74584639072418213</v>
      </c>
      <c r="I4511">
        <v>66.027153015136719</v>
      </c>
      <c r="J4511">
        <v>4.4309847056865692E-2</v>
      </c>
      <c r="K4511">
        <v>34811</v>
      </c>
      <c r="L4511">
        <v>32934.661093000002</v>
      </c>
      <c r="M4511">
        <v>-1.1437542736530304E-2</v>
      </c>
      <c r="N4511">
        <v>-6.8225041031837463E-2</v>
      </c>
      <c r="O4511">
        <v>-3.4673627465963364E-2</v>
      </c>
      <c r="P4511">
        <v>-1.1437542736530304E-2</v>
      </c>
      <c r="Q4511">
        <v>1.1798541061580181E-2</v>
      </c>
      <c r="R4511">
        <v>4.5349955558776855E-2</v>
      </c>
      <c r="S4511" t="s">
        <v>39</v>
      </c>
      <c r="Z4511" s="3"/>
    </row>
    <row r="4512" spans="1:26" hidden="1" x14ac:dyDescent="0.25">
      <c r="A4512" s="10" t="str">
        <f t="shared" si="70"/>
        <v>2016Other1-in-10October PeakPGE24</v>
      </c>
      <c r="B4512" s="10" t="s">
        <v>57</v>
      </c>
      <c r="C4512" s="10" t="s">
        <v>13</v>
      </c>
      <c r="D4512" s="10" t="s">
        <v>6</v>
      </c>
      <c r="E4512" s="10" t="s">
        <v>1</v>
      </c>
      <c r="F4512">
        <v>24</v>
      </c>
      <c r="G4512">
        <v>0.99713665246963501</v>
      </c>
      <c r="H4512">
        <v>1.0393573045730591</v>
      </c>
      <c r="I4512">
        <v>71.9271240234375</v>
      </c>
      <c r="J4512">
        <v>4.4309847056865692E-2</v>
      </c>
      <c r="K4512">
        <v>34811</v>
      </c>
      <c r="L4512">
        <v>32934.661093000002</v>
      </c>
      <c r="M4512">
        <v>-4.2220655828714371E-2</v>
      </c>
      <c r="N4512">
        <v>-9.9008157849311829E-2</v>
      </c>
      <c r="O4512">
        <v>-6.545674055814743E-2</v>
      </c>
      <c r="P4512">
        <v>-4.2220655828714371E-2</v>
      </c>
      <c r="Q4512">
        <v>-1.898457296192646E-2</v>
      </c>
      <c r="R4512">
        <v>1.4566844329237938E-2</v>
      </c>
      <c r="S4512" t="s">
        <v>38</v>
      </c>
      <c r="Z4512" s="3"/>
    </row>
    <row r="4513" spans="1:26" hidden="1" x14ac:dyDescent="0.25">
      <c r="A4513" s="10" t="str">
        <f t="shared" si="70"/>
        <v>2016Other1-in-2October PeakPGE24</v>
      </c>
      <c r="B4513" s="10" t="s">
        <v>57</v>
      </c>
      <c r="C4513" s="10" t="s">
        <v>13</v>
      </c>
      <c r="D4513" s="10" t="s">
        <v>6</v>
      </c>
      <c r="E4513" s="10" t="s">
        <v>9</v>
      </c>
      <c r="F4513">
        <v>24</v>
      </c>
      <c r="G4513">
        <v>0.74273687601089478</v>
      </c>
      <c r="H4513">
        <v>0.753989577293396</v>
      </c>
      <c r="I4513">
        <v>65.480339050292969</v>
      </c>
      <c r="J4513">
        <v>4.4309847056865692E-2</v>
      </c>
      <c r="K4513">
        <v>34811</v>
      </c>
      <c r="L4513">
        <v>32934.661093000002</v>
      </c>
      <c r="M4513">
        <v>-1.1252729222178459E-2</v>
      </c>
      <c r="N4513">
        <v>-6.8040229380130768E-2</v>
      </c>
      <c r="O4513">
        <v>-3.448881208896637E-2</v>
      </c>
      <c r="P4513">
        <v>-1.1252729222178459E-2</v>
      </c>
      <c r="Q4513">
        <v>1.1983354575932026E-2</v>
      </c>
      <c r="R4513">
        <v>4.5534770935773849E-2</v>
      </c>
      <c r="S4513" t="s">
        <v>38</v>
      </c>
      <c r="Z4513" s="3"/>
    </row>
    <row r="4514" spans="1:26" hidden="1" x14ac:dyDescent="0.25">
      <c r="A4514" s="10" t="str">
        <f t="shared" si="70"/>
        <v>2016Other1-in-2September PeakCAISO1</v>
      </c>
      <c r="B4514" s="10" t="s">
        <v>57</v>
      </c>
      <c r="C4514" s="10" t="s">
        <v>13</v>
      </c>
      <c r="D4514" s="10" t="s">
        <v>7</v>
      </c>
      <c r="E4514" s="10" t="s">
        <v>9</v>
      </c>
      <c r="F4514">
        <v>1</v>
      </c>
      <c r="G4514">
        <v>0.73124849796295166</v>
      </c>
      <c r="H4514">
        <v>0.73124849796295166</v>
      </c>
      <c r="I4514">
        <v>71.338088989257812</v>
      </c>
      <c r="J4514">
        <v>0</v>
      </c>
      <c r="K4514">
        <v>34811</v>
      </c>
      <c r="L4514">
        <v>33000.544693000003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 t="s">
        <v>39</v>
      </c>
      <c r="Z4514" s="3"/>
    </row>
    <row r="4515" spans="1:26" hidden="1" x14ac:dyDescent="0.25">
      <c r="A4515" s="10" t="str">
        <f t="shared" si="70"/>
        <v>2016Other1-in-10September PeakCAISO1</v>
      </c>
      <c r="B4515" s="10" t="s">
        <v>57</v>
      </c>
      <c r="C4515" s="10" t="s">
        <v>13</v>
      </c>
      <c r="D4515" s="10" t="s">
        <v>7</v>
      </c>
      <c r="E4515" s="10" t="s">
        <v>1</v>
      </c>
      <c r="F4515">
        <v>1</v>
      </c>
      <c r="G4515">
        <v>0.81406348943710327</v>
      </c>
      <c r="H4515">
        <v>0.81406348943710327</v>
      </c>
      <c r="I4515">
        <v>73.255752563476562</v>
      </c>
      <c r="J4515">
        <v>0</v>
      </c>
      <c r="K4515">
        <v>34811</v>
      </c>
      <c r="L4515">
        <v>33000.544693000003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 t="s">
        <v>39</v>
      </c>
      <c r="Z4515" s="3"/>
    </row>
    <row r="4516" spans="1:26" hidden="1" x14ac:dyDescent="0.25">
      <c r="A4516" s="10" t="str">
        <f t="shared" si="70"/>
        <v>2016Other1-in-2September PeakPGE1</v>
      </c>
      <c r="B4516" s="10" t="s">
        <v>57</v>
      </c>
      <c r="C4516" s="10" t="s">
        <v>13</v>
      </c>
      <c r="D4516" s="10" t="s">
        <v>7</v>
      </c>
      <c r="E4516" s="10" t="s">
        <v>9</v>
      </c>
      <c r="F4516">
        <v>1</v>
      </c>
      <c r="G4516">
        <v>0.87957626581192017</v>
      </c>
      <c r="H4516">
        <v>0.87957626581192017</v>
      </c>
      <c r="I4516">
        <v>75.052230834960938</v>
      </c>
      <c r="J4516">
        <v>0</v>
      </c>
      <c r="K4516">
        <v>34811</v>
      </c>
      <c r="L4516">
        <v>33000.544693000003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 t="s">
        <v>38</v>
      </c>
      <c r="Z4516" s="3"/>
    </row>
    <row r="4517" spans="1:26" hidden="1" x14ac:dyDescent="0.25">
      <c r="A4517" s="10" t="str">
        <f t="shared" si="70"/>
        <v>2016Other1-in-10September PeakPGE1</v>
      </c>
      <c r="B4517" s="10" t="s">
        <v>57</v>
      </c>
      <c r="C4517" s="10" t="s">
        <v>13</v>
      </c>
      <c r="D4517" s="10" t="s">
        <v>7</v>
      </c>
      <c r="E4517" s="10" t="s">
        <v>1</v>
      </c>
      <c r="F4517">
        <v>1</v>
      </c>
      <c r="G4517">
        <v>0.88811755180358887</v>
      </c>
      <c r="H4517">
        <v>0.88811755180358887</v>
      </c>
      <c r="I4517">
        <v>75.166999816894531</v>
      </c>
      <c r="J4517">
        <v>0</v>
      </c>
      <c r="K4517">
        <v>34811</v>
      </c>
      <c r="L4517">
        <v>33000.544693000003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 t="s">
        <v>38</v>
      </c>
      <c r="Z4517" s="3"/>
    </row>
    <row r="4518" spans="1:26" hidden="1" x14ac:dyDescent="0.25">
      <c r="A4518" s="10" t="str">
        <f t="shared" si="70"/>
        <v>2016Other1-in-10September PeakCAISO2</v>
      </c>
      <c r="B4518" s="10" t="s">
        <v>57</v>
      </c>
      <c r="C4518" s="10" t="s">
        <v>13</v>
      </c>
      <c r="D4518" s="10" t="s">
        <v>7</v>
      </c>
      <c r="E4518" s="10" t="s">
        <v>1</v>
      </c>
      <c r="F4518">
        <v>2</v>
      </c>
      <c r="G4518">
        <v>0.69750308990478516</v>
      </c>
      <c r="H4518">
        <v>0.69750308990478516</v>
      </c>
      <c r="I4518">
        <v>71.473396301269531</v>
      </c>
      <c r="J4518">
        <v>0</v>
      </c>
      <c r="K4518">
        <v>34811</v>
      </c>
      <c r="L4518">
        <v>33000.544693000003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 t="s">
        <v>39</v>
      </c>
      <c r="Z4518" s="3"/>
    </row>
    <row r="4519" spans="1:26" hidden="1" x14ac:dyDescent="0.25">
      <c r="A4519" s="10" t="str">
        <f t="shared" si="70"/>
        <v>2016Other1-in-2September PeakCAISO2</v>
      </c>
      <c r="B4519" s="10" t="s">
        <v>57</v>
      </c>
      <c r="C4519" s="10" t="s">
        <v>13</v>
      </c>
      <c r="D4519" s="10" t="s">
        <v>7</v>
      </c>
      <c r="E4519" s="10" t="s">
        <v>9</v>
      </c>
      <c r="F4519">
        <v>2</v>
      </c>
      <c r="G4519">
        <v>0.62654578685760498</v>
      </c>
      <c r="H4519">
        <v>0.62654578685760498</v>
      </c>
      <c r="I4519">
        <v>70.016845703125</v>
      </c>
      <c r="J4519">
        <v>0</v>
      </c>
      <c r="K4519">
        <v>34811</v>
      </c>
      <c r="L4519">
        <v>33000.544693000003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 t="s">
        <v>39</v>
      </c>
      <c r="Z4519" s="3"/>
    </row>
    <row r="4520" spans="1:26" hidden="1" x14ac:dyDescent="0.25">
      <c r="A4520" s="10" t="str">
        <f t="shared" si="70"/>
        <v>2016Other1-in-10September PeakPGE2</v>
      </c>
      <c r="B4520" s="10" t="s">
        <v>57</v>
      </c>
      <c r="C4520" s="10" t="s">
        <v>13</v>
      </c>
      <c r="D4520" s="10" t="s">
        <v>7</v>
      </c>
      <c r="E4520" s="10" t="s">
        <v>1</v>
      </c>
      <c r="F4520">
        <v>2</v>
      </c>
      <c r="G4520">
        <v>0.76095384359359741</v>
      </c>
      <c r="H4520">
        <v>0.76095384359359741</v>
      </c>
      <c r="I4520">
        <v>73.588249206542969</v>
      </c>
      <c r="J4520">
        <v>0</v>
      </c>
      <c r="K4520">
        <v>34811</v>
      </c>
      <c r="L4520">
        <v>33000.544693000003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 t="s">
        <v>38</v>
      </c>
      <c r="Z4520" s="3"/>
    </row>
    <row r="4521" spans="1:26" hidden="1" x14ac:dyDescent="0.25">
      <c r="A4521" s="10" t="str">
        <f t="shared" si="70"/>
        <v>2016Other1-in-2September PeakPGE2</v>
      </c>
      <c r="B4521" s="10" t="s">
        <v>57</v>
      </c>
      <c r="C4521" s="10" t="s">
        <v>13</v>
      </c>
      <c r="D4521" s="10" t="s">
        <v>7</v>
      </c>
      <c r="E4521" s="10" t="s">
        <v>9</v>
      </c>
      <c r="F4521">
        <v>2</v>
      </c>
      <c r="G4521">
        <v>0.7536354660987854</v>
      </c>
      <c r="H4521">
        <v>0.7536354660987854</v>
      </c>
      <c r="I4521">
        <v>73.304656982421875</v>
      </c>
      <c r="J4521">
        <v>0</v>
      </c>
      <c r="K4521">
        <v>34811</v>
      </c>
      <c r="L4521">
        <v>33000.544693000003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 t="s">
        <v>38</v>
      </c>
      <c r="Z4521" s="3"/>
    </row>
    <row r="4522" spans="1:26" hidden="1" x14ac:dyDescent="0.25">
      <c r="A4522" s="10" t="str">
        <f t="shared" si="70"/>
        <v>2016Other1-in-2September PeakCAISO3</v>
      </c>
      <c r="B4522" s="10" t="s">
        <v>57</v>
      </c>
      <c r="C4522" s="10" t="s">
        <v>13</v>
      </c>
      <c r="D4522" s="10" t="s">
        <v>7</v>
      </c>
      <c r="E4522" s="10" t="s">
        <v>9</v>
      </c>
      <c r="F4522">
        <v>3</v>
      </c>
      <c r="G4522">
        <v>0.5610700249671936</v>
      </c>
      <c r="H4522">
        <v>0.5610700249671936</v>
      </c>
      <c r="I4522">
        <v>68.368698120117188</v>
      </c>
      <c r="J4522">
        <v>0</v>
      </c>
      <c r="K4522">
        <v>34811</v>
      </c>
      <c r="L4522">
        <v>33000.544693000003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 t="s">
        <v>39</v>
      </c>
      <c r="Z4522" s="3"/>
    </row>
    <row r="4523" spans="1:26" hidden="1" x14ac:dyDescent="0.25">
      <c r="A4523" s="10" t="str">
        <f t="shared" si="70"/>
        <v>2016Other1-in-10September PeakCAISO3</v>
      </c>
      <c r="B4523" s="10" t="s">
        <v>57</v>
      </c>
      <c r="C4523" s="10" t="s">
        <v>13</v>
      </c>
      <c r="D4523" s="10" t="s">
        <v>7</v>
      </c>
      <c r="E4523" s="10" t="s">
        <v>1</v>
      </c>
      <c r="F4523">
        <v>3</v>
      </c>
      <c r="G4523">
        <v>0.62461209297180176</v>
      </c>
      <c r="H4523">
        <v>0.62461209297180176</v>
      </c>
      <c r="I4523">
        <v>69.539237976074219</v>
      </c>
      <c r="J4523">
        <v>0</v>
      </c>
      <c r="K4523">
        <v>34811</v>
      </c>
      <c r="L4523">
        <v>33000.544693000003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 t="s">
        <v>39</v>
      </c>
      <c r="Z4523" s="3"/>
    </row>
    <row r="4524" spans="1:26" hidden="1" x14ac:dyDescent="0.25">
      <c r="A4524" s="10" t="str">
        <f t="shared" si="70"/>
        <v>2016Other1-in-2September PeakPGE3</v>
      </c>
      <c r="B4524" s="10" t="s">
        <v>57</v>
      </c>
      <c r="C4524" s="10" t="s">
        <v>13</v>
      </c>
      <c r="D4524" s="10" t="s">
        <v>7</v>
      </c>
      <c r="E4524" s="10" t="s">
        <v>9</v>
      </c>
      <c r="F4524">
        <v>3</v>
      </c>
      <c r="G4524">
        <v>0.67487853765487671</v>
      </c>
      <c r="H4524">
        <v>0.67487853765487671</v>
      </c>
      <c r="I4524">
        <v>71.716697692871094</v>
      </c>
      <c r="J4524">
        <v>0</v>
      </c>
      <c r="K4524">
        <v>34811</v>
      </c>
      <c r="L4524">
        <v>33000.544693000003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 t="s">
        <v>38</v>
      </c>
      <c r="Z4524" s="3"/>
    </row>
    <row r="4525" spans="1:26" hidden="1" x14ac:dyDescent="0.25">
      <c r="A4525" s="10" t="str">
        <f t="shared" si="70"/>
        <v>2016Other1-in-10September PeakPGE3</v>
      </c>
      <c r="B4525" s="10" t="s">
        <v>57</v>
      </c>
      <c r="C4525" s="10" t="s">
        <v>13</v>
      </c>
      <c r="D4525" s="10" t="s">
        <v>7</v>
      </c>
      <c r="E4525" s="10" t="s">
        <v>1</v>
      </c>
      <c r="F4525">
        <v>3</v>
      </c>
      <c r="G4525">
        <v>0.68143206834793091</v>
      </c>
      <c r="H4525">
        <v>0.68143206834793091</v>
      </c>
      <c r="I4525">
        <v>71.91265869140625</v>
      </c>
      <c r="J4525">
        <v>0</v>
      </c>
      <c r="K4525">
        <v>34811</v>
      </c>
      <c r="L4525">
        <v>33000.544693000003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 t="s">
        <v>38</v>
      </c>
      <c r="Z4525" s="3"/>
    </row>
    <row r="4526" spans="1:26" hidden="1" x14ac:dyDescent="0.25">
      <c r="A4526" s="10" t="str">
        <f t="shared" si="70"/>
        <v>2016Other1-in-2September PeakCAISO4</v>
      </c>
      <c r="B4526" s="10" t="s">
        <v>57</v>
      </c>
      <c r="C4526" s="10" t="s">
        <v>13</v>
      </c>
      <c r="D4526" s="10" t="s">
        <v>7</v>
      </c>
      <c r="E4526" s="10" t="s">
        <v>9</v>
      </c>
      <c r="F4526">
        <v>4</v>
      </c>
      <c r="G4526">
        <v>0.52463811635971069</v>
      </c>
      <c r="H4526">
        <v>0.52463811635971069</v>
      </c>
      <c r="I4526">
        <v>66.807388305664062</v>
      </c>
      <c r="J4526">
        <v>0</v>
      </c>
      <c r="K4526">
        <v>34811</v>
      </c>
      <c r="L4526">
        <v>33000.544693000003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 t="s">
        <v>39</v>
      </c>
      <c r="Z4526" s="3"/>
    </row>
    <row r="4527" spans="1:26" hidden="1" x14ac:dyDescent="0.25">
      <c r="A4527" s="10" t="str">
        <f t="shared" si="70"/>
        <v>2016Other1-in-10September PeakCAISO4</v>
      </c>
      <c r="B4527" s="10" t="s">
        <v>57</v>
      </c>
      <c r="C4527" s="10" t="s">
        <v>13</v>
      </c>
      <c r="D4527" s="10" t="s">
        <v>7</v>
      </c>
      <c r="E4527" s="10" t="s">
        <v>1</v>
      </c>
      <c r="F4527">
        <v>4</v>
      </c>
      <c r="G4527">
        <v>0.58405423164367676</v>
      </c>
      <c r="H4527">
        <v>0.58405423164367676</v>
      </c>
      <c r="I4527">
        <v>68.024116516113281</v>
      </c>
      <c r="J4527">
        <v>0</v>
      </c>
      <c r="K4527">
        <v>34811</v>
      </c>
      <c r="L4527">
        <v>33000.544693000003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 t="s">
        <v>39</v>
      </c>
      <c r="Z4527" s="3"/>
    </row>
    <row r="4528" spans="1:26" hidden="1" x14ac:dyDescent="0.25">
      <c r="A4528" s="10" t="str">
        <f t="shared" si="70"/>
        <v>2016Other1-in-10September PeakPGE4</v>
      </c>
      <c r="B4528" s="10" t="s">
        <v>57</v>
      </c>
      <c r="C4528" s="10" t="s">
        <v>13</v>
      </c>
      <c r="D4528" s="10" t="s">
        <v>7</v>
      </c>
      <c r="E4528" s="10" t="s">
        <v>1</v>
      </c>
      <c r="F4528">
        <v>4</v>
      </c>
      <c r="G4528">
        <v>0.637184739112854</v>
      </c>
      <c r="H4528">
        <v>0.637184739112854</v>
      </c>
      <c r="I4528">
        <v>70.642257690429688</v>
      </c>
      <c r="J4528">
        <v>0</v>
      </c>
      <c r="K4528">
        <v>34811</v>
      </c>
      <c r="L4528">
        <v>33000.544693000003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 t="s">
        <v>38</v>
      </c>
      <c r="Z4528" s="3"/>
    </row>
    <row r="4529" spans="1:26" hidden="1" x14ac:dyDescent="0.25">
      <c r="A4529" s="10" t="str">
        <f t="shared" si="70"/>
        <v>2016Other1-in-2September PeakPGE4</v>
      </c>
      <c r="B4529" s="10" t="s">
        <v>57</v>
      </c>
      <c r="C4529" s="10" t="s">
        <v>13</v>
      </c>
      <c r="D4529" s="10" t="s">
        <v>7</v>
      </c>
      <c r="E4529" s="10" t="s">
        <v>9</v>
      </c>
      <c r="F4529">
        <v>4</v>
      </c>
      <c r="G4529">
        <v>0.63105672597885132</v>
      </c>
      <c r="H4529">
        <v>0.63105672597885132</v>
      </c>
      <c r="I4529">
        <v>70.219284057617188</v>
      </c>
      <c r="J4529">
        <v>0</v>
      </c>
      <c r="K4529">
        <v>34811</v>
      </c>
      <c r="L4529">
        <v>33000.544693000003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 t="s">
        <v>38</v>
      </c>
      <c r="Z4529" s="3"/>
    </row>
    <row r="4530" spans="1:26" hidden="1" x14ac:dyDescent="0.25">
      <c r="A4530" s="10" t="str">
        <f t="shared" si="70"/>
        <v>2016Other1-in-10September PeakCAISO5</v>
      </c>
      <c r="B4530" s="10" t="s">
        <v>57</v>
      </c>
      <c r="C4530" s="10" t="s">
        <v>13</v>
      </c>
      <c r="D4530" s="10" t="s">
        <v>7</v>
      </c>
      <c r="E4530" s="10" t="s">
        <v>1</v>
      </c>
      <c r="F4530">
        <v>5</v>
      </c>
      <c r="G4530">
        <v>0.57207423448562622</v>
      </c>
      <c r="H4530">
        <v>0.57207423448562622</v>
      </c>
      <c r="I4530">
        <v>66.735626220703125</v>
      </c>
      <c r="J4530">
        <v>0</v>
      </c>
      <c r="K4530">
        <v>34811</v>
      </c>
      <c r="L4530">
        <v>33000.544693000003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 t="s">
        <v>39</v>
      </c>
      <c r="Z4530" s="3"/>
    </row>
    <row r="4531" spans="1:26" hidden="1" x14ac:dyDescent="0.25">
      <c r="A4531" s="10" t="str">
        <f t="shared" si="70"/>
        <v>2016Other1-in-2September PeakCAISO5</v>
      </c>
      <c r="B4531" s="10" t="s">
        <v>57</v>
      </c>
      <c r="C4531" s="10" t="s">
        <v>13</v>
      </c>
      <c r="D4531" s="10" t="s">
        <v>7</v>
      </c>
      <c r="E4531" s="10" t="s">
        <v>9</v>
      </c>
      <c r="F4531">
        <v>5</v>
      </c>
      <c r="G4531">
        <v>0.51387691497802734</v>
      </c>
      <c r="H4531">
        <v>0.51387691497802734</v>
      </c>
      <c r="I4531">
        <v>65.874343872070313</v>
      </c>
      <c r="J4531">
        <v>0</v>
      </c>
      <c r="K4531">
        <v>34811</v>
      </c>
      <c r="L4531">
        <v>33000.544693000003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 t="s">
        <v>39</v>
      </c>
      <c r="Z4531" s="3"/>
    </row>
    <row r="4532" spans="1:26" hidden="1" x14ac:dyDescent="0.25">
      <c r="A4532" s="10" t="str">
        <f t="shared" si="70"/>
        <v>2016Other1-in-2September PeakPGE5</v>
      </c>
      <c r="B4532" s="10" t="s">
        <v>57</v>
      </c>
      <c r="C4532" s="10" t="s">
        <v>13</v>
      </c>
      <c r="D4532" s="10" t="s">
        <v>7</v>
      </c>
      <c r="E4532" s="10" t="s">
        <v>9</v>
      </c>
      <c r="F4532">
        <v>5</v>
      </c>
      <c r="G4532">
        <v>0.61811262369155884</v>
      </c>
      <c r="H4532">
        <v>0.61811262369155884</v>
      </c>
      <c r="I4532">
        <v>69.089134216308594</v>
      </c>
      <c r="J4532">
        <v>0</v>
      </c>
      <c r="K4532">
        <v>34811</v>
      </c>
      <c r="L4532">
        <v>33000.544693000003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 t="s">
        <v>38</v>
      </c>
      <c r="Z4532" s="3"/>
    </row>
    <row r="4533" spans="1:26" hidden="1" x14ac:dyDescent="0.25">
      <c r="A4533" s="10" t="str">
        <f t="shared" si="70"/>
        <v>2016Other1-in-10September PeakPGE5</v>
      </c>
      <c r="B4533" s="10" t="s">
        <v>57</v>
      </c>
      <c r="C4533" s="10" t="s">
        <v>13</v>
      </c>
      <c r="D4533" s="10" t="s">
        <v>7</v>
      </c>
      <c r="E4533" s="10" t="s">
        <v>1</v>
      </c>
      <c r="F4533">
        <v>5</v>
      </c>
      <c r="G4533">
        <v>0.62411493062973022</v>
      </c>
      <c r="H4533">
        <v>0.62411493062973022</v>
      </c>
      <c r="I4533">
        <v>69.747467041015625</v>
      </c>
      <c r="J4533">
        <v>0</v>
      </c>
      <c r="K4533">
        <v>34811</v>
      </c>
      <c r="L4533">
        <v>33000.544693000003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 t="s">
        <v>38</v>
      </c>
      <c r="Z4533" s="3"/>
    </row>
    <row r="4534" spans="1:26" hidden="1" x14ac:dyDescent="0.25">
      <c r="A4534" s="10" t="str">
        <f t="shared" si="70"/>
        <v>2016Other1-in-2September PeakCAISO6</v>
      </c>
      <c r="B4534" s="10" t="s">
        <v>57</v>
      </c>
      <c r="C4534" s="10" t="s">
        <v>13</v>
      </c>
      <c r="D4534" s="10" t="s">
        <v>7</v>
      </c>
      <c r="E4534" s="10" t="s">
        <v>9</v>
      </c>
      <c r="F4534">
        <v>6</v>
      </c>
      <c r="G4534">
        <v>0.5337488055229187</v>
      </c>
      <c r="H4534">
        <v>0.5337488055229187</v>
      </c>
      <c r="I4534">
        <v>64.882225036621094</v>
      </c>
      <c r="J4534">
        <v>0</v>
      </c>
      <c r="K4534">
        <v>34811</v>
      </c>
      <c r="L4534">
        <v>33000.544693000003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 t="s">
        <v>39</v>
      </c>
      <c r="Z4534" s="3"/>
    </row>
    <row r="4535" spans="1:26" hidden="1" x14ac:dyDescent="0.25">
      <c r="A4535" s="10" t="str">
        <f t="shared" si="70"/>
        <v>2016Other1-in-10September PeakCAISO6</v>
      </c>
      <c r="B4535" s="10" t="s">
        <v>57</v>
      </c>
      <c r="C4535" s="10" t="s">
        <v>13</v>
      </c>
      <c r="D4535" s="10" t="s">
        <v>7</v>
      </c>
      <c r="E4535" s="10" t="s">
        <v>1</v>
      </c>
      <c r="F4535">
        <v>6</v>
      </c>
      <c r="G4535">
        <v>0.59419673681259155</v>
      </c>
      <c r="H4535">
        <v>0.59419673681259155</v>
      </c>
      <c r="I4535">
        <v>65.819854736328125</v>
      </c>
      <c r="J4535">
        <v>0</v>
      </c>
      <c r="K4535">
        <v>34811</v>
      </c>
      <c r="L4535">
        <v>33000.544693000003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 t="s">
        <v>39</v>
      </c>
      <c r="Z4535" s="3"/>
    </row>
    <row r="4536" spans="1:26" hidden="1" x14ac:dyDescent="0.25">
      <c r="A4536" s="10" t="str">
        <f t="shared" si="70"/>
        <v>2016Other1-in-10September PeakPGE6</v>
      </c>
      <c r="B4536" s="10" t="s">
        <v>57</v>
      </c>
      <c r="C4536" s="10" t="s">
        <v>13</v>
      </c>
      <c r="D4536" s="10" t="s">
        <v>7</v>
      </c>
      <c r="E4536" s="10" t="s">
        <v>1</v>
      </c>
      <c r="F4536">
        <v>6</v>
      </c>
      <c r="G4536">
        <v>0.64824986457824707</v>
      </c>
      <c r="H4536">
        <v>0.64824986457824707</v>
      </c>
      <c r="I4536">
        <v>68.912254333496094</v>
      </c>
      <c r="J4536">
        <v>0</v>
      </c>
      <c r="K4536">
        <v>34811</v>
      </c>
      <c r="L4536">
        <v>33000.544693000003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 t="s">
        <v>38</v>
      </c>
      <c r="Z4536" s="3"/>
    </row>
    <row r="4537" spans="1:26" hidden="1" x14ac:dyDescent="0.25">
      <c r="A4537" s="10" t="str">
        <f t="shared" si="70"/>
        <v>2016Other1-in-2September PeakPGE6</v>
      </c>
      <c r="B4537" s="10" t="s">
        <v>57</v>
      </c>
      <c r="C4537" s="10" t="s">
        <v>13</v>
      </c>
      <c r="D4537" s="10" t="s">
        <v>7</v>
      </c>
      <c r="E4537" s="10" t="s">
        <v>9</v>
      </c>
      <c r="F4537">
        <v>6</v>
      </c>
      <c r="G4537">
        <v>0.64201539754867554</v>
      </c>
      <c r="H4537">
        <v>0.64201539754867554</v>
      </c>
      <c r="I4537">
        <v>68.321243286132812</v>
      </c>
      <c r="J4537">
        <v>0</v>
      </c>
      <c r="K4537">
        <v>34811</v>
      </c>
      <c r="L4537">
        <v>33000.544693000003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 t="s">
        <v>38</v>
      </c>
      <c r="Z4537" s="3"/>
    </row>
    <row r="4538" spans="1:26" hidden="1" x14ac:dyDescent="0.25">
      <c r="A4538" s="10" t="str">
        <f t="shared" si="70"/>
        <v>2016Other1-in-2September PeakCAISO7</v>
      </c>
      <c r="B4538" s="10" t="s">
        <v>57</v>
      </c>
      <c r="C4538" s="10" t="s">
        <v>13</v>
      </c>
      <c r="D4538" s="10" t="s">
        <v>7</v>
      </c>
      <c r="E4538" s="10" t="s">
        <v>9</v>
      </c>
      <c r="F4538">
        <v>7</v>
      </c>
      <c r="G4538">
        <v>0.58849775791168213</v>
      </c>
      <c r="H4538">
        <v>0.58849775791168213</v>
      </c>
      <c r="I4538">
        <v>64.257675170898437</v>
      </c>
      <c r="J4538">
        <v>0</v>
      </c>
      <c r="K4538">
        <v>34811</v>
      </c>
      <c r="L4538">
        <v>33000.544693000003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 t="s">
        <v>39</v>
      </c>
      <c r="Z4538" s="3"/>
    </row>
    <row r="4539" spans="1:26" hidden="1" x14ac:dyDescent="0.25">
      <c r="A4539" s="10" t="str">
        <f t="shared" si="70"/>
        <v>2016Other1-in-10September PeakCAISO7</v>
      </c>
      <c r="B4539" s="10" t="s">
        <v>57</v>
      </c>
      <c r="C4539" s="10" t="s">
        <v>13</v>
      </c>
      <c r="D4539" s="10" t="s">
        <v>7</v>
      </c>
      <c r="E4539" s="10" t="s">
        <v>1</v>
      </c>
      <c r="F4539">
        <v>7</v>
      </c>
      <c r="G4539">
        <v>0.65514606237411499</v>
      </c>
      <c r="H4539">
        <v>0.65514606237411499</v>
      </c>
      <c r="I4539">
        <v>65.0177001953125</v>
      </c>
      <c r="J4539">
        <v>0</v>
      </c>
      <c r="K4539">
        <v>34811</v>
      </c>
      <c r="L4539">
        <v>33000.544693000003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 t="s">
        <v>39</v>
      </c>
      <c r="Z4539" s="3"/>
    </row>
    <row r="4540" spans="1:26" hidden="1" x14ac:dyDescent="0.25">
      <c r="A4540" s="10" t="str">
        <f t="shared" si="70"/>
        <v>2016Other1-in-10September PeakPGE7</v>
      </c>
      <c r="B4540" s="10" t="s">
        <v>57</v>
      </c>
      <c r="C4540" s="10" t="s">
        <v>13</v>
      </c>
      <c r="D4540" s="10" t="s">
        <v>7</v>
      </c>
      <c r="E4540" s="10" t="s">
        <v>1</v>
      </c>
      <c r="F4540">
        <v>7</v>
      </c>
      <c r="G4540">
        <v>0.71474367380142212</v>
      </c>
      <c r="H4540">
        <v>0.71474367380142212</v>
      </c>
      <c r="I4540">
        <v>67.922393798828125</v>
      </c>
      <c r="J4540">
        <v>0</v>
      </c>
      <c r="K4540">
        <v>34811</v>
      </c>
      <c r="L4540">
        <v>33000.544693000003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 t="s">
        <v>38</v>
      </c>
      <c r="Z4540" s="3"/>
    </row>
    <row r="4541" spans="1:26" hidden="1" x14ac:dyDescent="0.25">
      <c r="A4541" s="10" t="str">
        <f t="shared" si="70"/>
        <v>2016Other1-in-2September PeakPGE7</v>
      </c>
      <c r="B4541" s="10" t="s">
        <v>57</v>
      </c>
      <c r="C4541" s="10" t="s">
        <v>13</v>
      </c>
      <c r="D4541" s="10" t="s">
        <v>7</v>
      </c>
      <c r="E4541" s="10" t="s">
        <v>9</v>
      </c>
      <c r="F4541">
        <v>7</v>
      </c>
      <c r="G4541">
        <v>0.70786970853805542</v>
      </c>
      <c r="H4541">
        <v>0.70786970853805542</v>
      </c>
      <c r="I4541">
        <v>67.568641662597656</v>
      </c>
      <c r="J4541">
        <v>0</v>
      </c>
      <c r="K4541">
        <v>34811</v>
      </c>
      <c r="L4541">
        <v>33000.544693000003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 t="s">
        <v>38</v>
      </c>
      <c r="Z4541" s="3"/>
    </row>
    <row r="4542" spans="1:26" hidden="1" x14ac:dyDescent="0.25">
      <c r="A4542" s="10" t="str">
        <f t="shared" si="70"/>
        <v>2016Other1-in-2September PeakCAISO8</v>
      </c>
      <c r="B4542" s="10" t="s">
        <v>57</v>
      </c>
      <c r="C4542" s="10" t="s">
        <v>13</v>
      </c>
      <c r="D4542" s="10" t="s">
        <v>7</v>
      </c>
      <c r="E4542" s="10" t="s">
        <v>9</v>
      </c>
      <c r="F4542">
        <v>8</v>
      </c>
      <c r="G4542">
        <v>0.62011557817459106</v>
      </c>
      <c r="H4542">
        <v>0.62011557817459106</v>
      </c>
      <c r="I4542">
        <v>65.421875</v>
      </c>
      <c r="J4542">
        <v>0</v>
      </c>
      <c r="K4542">
        <v>34811</v>
      </c>
      <c r="L4542">
        <v>33000.544693000003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 t="s">
        <v>39</v>
      </c>
      <c r="Z4542" s="3"/>
    </row>
    <row r="4543" spans="1:26" hidden="1" x14ac:dyDescent="0.25">
      <c r="A4543" s="10" t="str">
        <f t="shared" si="70"/>
        <v>2016Other1-in-10September PeakCAISO8</v>
      </c>
      <c r="B4543" s="10" t="s">
        <v>57</v>
      </c>
      <c r="C4543" s="10" t="s">
        <v>13</v>
      </c>
      <c r="D4543" s="10" t="s">
        <v>7</v>
      </c>
      <c r="E4543" s="10" t="s">
        <v>1</v>
      </c>
      <c r="F4543">
        <v>8</v>
      </c>
      <c r="G4543">
        <v>0.69034469127655029</v>
      </c>
      <c r="H4543">
        <v>0.69034469127655029</v>
      </c>
      <c r="I4543">
        <v>66.696807861328125</v>
      </c>
      <c r="J4543">
        <v>0</v>
      </c>
      <c r="K4543">
        <v>34811</v>
      </c>
      <c r="L4543">
        <v>33000.544693000003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 t="s">
        <v>39</v>
      </c>
      <c r="Z4543" s="3"/>
    </row>
    <row r="4544" spans="1:26" hidden="1" x14ac:dyDescent="0.25">
      <c r="A4544" s="10" t="str">
        <f t="shared" si="70"/>
        <v>2016Other1-in-10September PeakPGE8</v>
      </c>
      <c r="B4544" s="10" t="s">
        <v>57</v>
      </c>
      <c r="C4544" s="10" t="s">
        <v>13</v>
      </c>
      <c r="D4544" s="10" t="s">
        <v>7</v>
      </c>
      <c r="E4544" s="10" t="s">
        <v>1</v>
      </c>
      <c r="F4544">
        <v>8</v>
      </c>
      <c r="G4544">
        <v>0.75314420461654663</v>
      </c>
      <c r="H4544">
        <v>0.75314420461654663</v>
      </c>
      <c r="I4544">
        <v>69.248504638671875</v>
      </c>
      <c r="J4544">
        <v>0</v>
      </c>
      <c r="K4544">
        <v>34811</v>
      </c>
      <c r="L4544">
        <v>33000.544693000003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 t="s">
        <v>38</v>
      </c>
      <c r="Z4544" s="3"/>
    </row>
    <row r="4545" spans="1:26" hidden="1" x14ac:dyDescent="0.25">
      <c r="A4545" s="10" t="str">
        <f t="shared" si="70"/>
        <v>2016Other1-in-2September PeakPGE8</v>
      </c>
      <c r="B4545" s="10" t="s">
        <v>57</v>
      </c>
      <c r="C4545" s="10" t="s">
        <v>13</v>
      </c>
      <c r="D4545" s="10" t="s">
        <v>7</v>
      </c>
      <c r="E4545" s="10" t="s">
        <v>9</v>
      </c>
      <c r="F4545">
        <v>8</v>
      </c>
      <c r="G4545">
        <v>0.74590098857879639</v>
      </c>
      <c r="H4545">
        <v>0.74590098857879639</v>
      </c>
      <c r="I4545">
        <v>69.37933349609375</v>
      </c>
      <c r="J4545">
        <v>0</v>
      </c>
      <c r="K4545">
        <v>34811</v>
      </c>
      <c r="L4545">
        <v>33000.544693000003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 t="s">
        <v>38</v>
      </c>
      <c r="Z4545" s="3"/>
    </row>
    <row r="4546" spans="1:26" hidden="1" x14ac:dyDescent="0.25">
      <c r="A4546" s="10" t="str">
        <f t="shared" ref="A4546:A4609" si="71">CONCATENATE(B4546,C4546,E4546,D4546,S4546,F4546)</f>
        <v>2016Other1-in-10September PeakCAISO9</v>
      </c>
      <c r="B4546" s="10" t="s">
        <v>57</v>
      </c>
      <c r="C4546" s="10" t="s">
        <v>13</v>
      </c>
      <c r="D4546" s="10" t="s">
        <v>7</v>
      </c>
      <c r="E4546" s="10" t="s">
        <v>1</v>
      </c>
      <c r="F4546">
        <v>9</v>
      </c>
      <c r="G4546">
        <v>0.6858896017074585</v>
      </c>
      <c r="H4546">
        <v>0.6858896017074585</v>
      </c>
      <c r="I4546">
        <v>71.69732666015625</v>
      </c>
      <c r="J4546">
        <v>0</v>
      </c>
      <c r="K4546">
        <v>34811</v>
      </c>
      <c r="L4546">
        <v>33000.544693000003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 t="s">
        <v>39</v>
      </c>
      <c r="Z4546" s="3"/>
    </row>
    <row r="4547" spans="1:26" hidden="1" x14ac:dyDescent="0.25">
      <c r="A4547" s="10" t="str">
        <f t="shared" si="71"/>
        <v>2016Other1-in-2September PeakCAISO9</v>
      </c>
      <c r="B4547" s="10" t="s">
        <v>57</v>
      </c>
      <c r="C4547" s="10" t="s">
        <v>13</v>
      </c>
      <c r="D4547" s="10" t="s">
        <v>7</v>
      </c>
      <c r="E4547" s="10" t="s">
        <v>9</v>
      </c>
      <c r="F4547">
        <v>9</v>
      </c>
      <c r="G4547">
        <v>0.61611378192901611</v>
      </c>
      <c r="H4547">
        <v>0.61611378192901611</v>
      </c>
      <c r="I4547">
        <v>69.400550842285156</v>
      </c>
      <c r="J4547">
        <v>0</v>
      </c>
      <c r="K4547">
        <v>34811</v>
      </c>
      <c r="L4547">
        <v>33000.544693000003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 t="s">
        <v>39</v>
      </c>
      <c r="Z4547" s="3"/>
    </row>
    <row r="4548" spans="1:26" hidden="1" x14ac:dyDescent="0.25">
      <c r="A4548" s="10" t="str">
        <f t="shared" si="71"/>
        <v>2016Other1-in-10September PeakPGE9</v>
      </c>
      <c r="B4548" s="10" t="s">
        <v>57</v>
      </c>
      <c r="C4548" s="10" t="s">
        <v>13</v>
      </c>
      <c r="D4548" s="10" t="s">
        <v>7</v>
      </c>
      <c r="E4548" s="10" t="s">
        <v>1</v>
      </c>
      <c r="F4548">
        <v>9</v>
      </c>
      <c r="G4548">
        <v>0.74828392267227173</v>
      </c>
      <c r="H4548">
        <v>0.74828392267227173</v>
      </c>
      <c r="I4548">
        <v>74.917198181152344</v>
      </c>
      <c r="J4548">
        <v>0</v>
      </c>
      <c r="K4548">
        <v>34811</v>
      </c>
      <c r="L4548">
        <v>33000.544693000003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 t="s">
        <v>38</v>
      </c>
      <c r="Z4548" s="3"/>
    </row>
    <row r="4549" spans="1:26" hidden="1" x14ac:dyDescent="0.25">
      <c r="A4549" s="10" t="str">
        <f t="shared" si="71"/>
        <v>2016Other1-in-2September PeakPGE9</v>
      </c>
      <c r="B4549" s="10" t="s">
        <v>57</v>
      </c>
      <c r="C4549" s="10" t="s">
        <v>13</v>
      </c>
      <c r="D4549" s="10" t="s">
        <v>7</v>
      </c>
      <c r="E4549" s="10" t="s">
        <v>9</v>
      </c>
      <c r="F4549">
        <v>9</v>
      </c>
      <c r="G4549">
        <v>0.74108737707138062</v>
      </c>
      <c r="H4549">
        <v>0.74108737707138062</v>
      </c>
      <c r="I4549">
        <v>74.487091064453125</v>
      </c>
      <c r="J4549">
        <v>0</v>
      </c>
      <c r="K4549">
        <v>34811</v>
      </c>
      <c r="L4549">
        <v>33000.544693000003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 t="s">
        <v>38</v>
      </c>
      <c r="Z4549" s="3"/>
    </row>
    <row r="4550" spans="1:26" hidden="1" x14ac:dyDescent="0.25">
      <c r="A4550" s="10" t="str">
        <f t="shared" si="71"/>
        <v>2016Other1-in-2September PeakCAISO10</v>
      </c>
      <c r="B4550" s="10" t="s">
        <v>57</v>
      </c>
      <c r="C4550" s="10" t="s">
        <v>13</v>
      </c>
      <c r="D4550" s="10" t="s">
        <v>7</v>
      </c>
      <c r="E4550" s="10" t="s">
        <v>9</v>
      </c>
      <c r="F4550">
        <v>10</v>
      </c>
      <c r="G4550">
        <v>0.64419054985046387</v>
      </c>
      <c r="H4550">
        <v>0.64419054985046387</v>
      </c>
      <c r="I4550">
        <v>73.958999633789063</v>
      </c>
      <c r="J4550">
        <v>0</v>
      </c>
      <c r="K4550">
        <v>34811</v>
      </c>
      <c r="L4550">
        <v>33000.544693000003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 t="s">
        <v>39</v>
      </c>
      <c r="Z4550" s="3"/>
    </row>
    <row r="4551" spans="1:26" hidden="1" x14ac:dyDescent="0.25">
      <c r="A4551" s="10" t="str">
        <f t="shared" si="71"/>
        <v>2016Other1-in-10September PeakCAISO10</v>
      </c>
      <c r="B4551" s="10" t="s">
        <v>57</v>
      </c>
      <c r="C4551" s="10" t="s">
        <v>13</v>
      </c>
      <c r="D4551" s="10" t="s">
        <v>7</v>
      </c>
      <c r="E4551" s="10" t="s">
        <v>1</v>
      </c>
      <c r="F4551">
        <v>10</v>
      </c>
      <c r="G4551">
        <v>0.71714609861373901</v>
      </c>
      <c r="H4551">
        <v>0.71714609861373901</v>
      </c>
      <c r="I4551">
        <v>77.356819152832031</v>
      </c>
      <c r="J4551">
        <v>0</v>
      </c>
      <c r="K4551">
        <v>34811</v>
      </c>
      <c r="L4551">
        <v>33000.544693000003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 t="s">
        <v>39</v>
      </c>
      <c r="Z4551" s="3"/>
    </row>
    <row r="4552" spans="1:26" hidden="1" x14ac:dyDescent="0.25">
      <c r="A4552" s="10" t="str">
        <f t="shared" si="71"/>
        <v>2016Other1-in-10September PeakPGE10</v>
      </c>
      <c r="B4552" s="10" t="s">
        <v>57</v>
      </c>
      <c r="C4552" s="10" t="s">
        <v>13</v>
      </c>
      <c r="D4552" s="10" t="s">
        <v>7</v>
      </c>
      <c r="E4552" s="10" t="s">
        <v>1</v>
      </c>
      <c r="F4552">
        <v>10</v>
      </c>
      <c r="G4552">
        <v>0.78238373994827271</v>
      </c>
      <c r="H4552">
        <v>0.78238373994827271</v>
      </c>
      <c r="I4552">
        <v>80.5865478515625</v>
      </c>
      <c r="J4552">
        <v>0</v>
      </c>
      <c r="K4552">
        <v>34811</v>
      </c>
      <c r="L4552">
        <v>33000.544693000003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 t="s">
        <v>38</v>
      </c>
      <c r="Z4552" s="3"/>
    </row>
    <row r="4553" spans="1:26" hidden="1" x14ac:dyDescent="0.25">
      <c r="A4553" s="10" t="str">
        <f t="shared" si="71"/>
        <v>2016Other1-in-2September PeakPGE10</v>
      </c>
      <c r="B4553" s="10" t="s">
        <v>57</v>
      </c>
      <c r="C4553" s="10" t="s">
        <v>13</v>
      </c>
      <c r="D4553" s="10" t="s">
        <v>7</v>
      </c>
      <c r="E4553" s="10" t="s">
        <v>9</v>
      </c>
      <c r="F4553">
        <v>10</v>
      </c>
      <c r="G4553">
        <v>0.77485930919647217</v>
      </c>
      <c r="H4553">
        <v>0.77485930919647217</v>
      </c>
      <c r="I4553">
        <v>79.734634399414063</v>
      </c>
      <c r="J4553">
        <v>0</v>
      </c>
      <c r="K4553">
        <v>34811</v>
      </c>
      <c r="L4553">
        <v>33000.544693000003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 t="s">
        <v>38</v>
      </c>
      <c r="Z4553" s="3"/>
    </row>
    <row r="4554" spans="1:26" hidden="1" x14ac:dyDescent="0.25">
      <c r="A4554" s="10" t="str">
        <f t="shared" si="71"/>
        <v>2016Other1-in-2September PeakCAISO11</v>
      </c>
      <c r="B4554" s="10" t="s">
        <v>57</v>
      </c>
      <c r="C4554" s="10" t="s">
        <v>13</v>
      </c>
      <c r="D4554" s="10" t="s">
        <v>7</v>
      </c>
      <c r="E4554" s="10" t="s">
        <v>9</v>
      </c>
      <c r="F4554">
        <v>11</v>
      </c>
      <c r="G4554">
        <v>0.72408050298690796</v>
      </c>
      <c r="H4554">
        <v>0.72408050298690796</v>
      </c>
      <c r="I4554">
        <v>78.318855285644531</v>
      </c>
      <c r="J4554">
        <v>0</v>
      </c>
      <c r="K4554">
        <v>34811</v>
      </c>
      <c r="L4554">
        <v>33000.544693000003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 t="s">
        <v>39</v>
      </c>
      <c r="Z4554" s="3"/>
    </row>
    <row r="4555" spans="1:26" hidden="1" x14ac:dyDescent="0.25">
      <c r="A4555" s="10" t="str">
        <f t="shared" si="71"/>
        <v>2016Other1-in-10September PeakCAISO11</v>
      </c>
      <c r="B4555" s="10" t="s">
        <v>57</v>
      </c>
      <c r="C4555" s="10" t="s">
        <v>13</v>
      </c>
      <c r="D4555" s="10" t="s">
        <v>7</v>
      </c>
      <c r="E4555" s="10" t="s">
        <v>1</v>
      </c>
      <c r="F4555">
        <v>11</v>
      </c>
      <c r="G4555">
        <v>0.80608373880386353</v>
      </c>
      <c r="H4555">
        <v>0.80608373880386353</v>
      </c>
      <c r="I4555">
        <v>82.834152221679687</v>
      </c>
      <c r="J4555">
        <v>0</v>
      </c>
      <c r="K4555">
        <v>34811</v>
      </c>
      <c r="L4555">
        <v>33000.544693000003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 t="s">
        <v>39</v>
      </c>
      <c r="Z4555" s="3"/>
    </row>
    <row r="4556" spans="1:26" hidden="1" x14ac:dyDescent="0.25">
      <c r="A4556" s="10" t="str">
        <f t="shared" si="71"/>
        <v>2016Other1-in-2September PeakPGE11</v>
      </c>
      <c r="B4556" s="10" t="s">
        <v>57</v>
      </c>
      <c r="C4556" s="10" t="s">
        <v>13</v>
      </c>
      <c r="D4556" s="10" t="s">
        <v>7</v>
      </c>
      <c r="E4556" s="10" t="s">
        <v>9</v>
      </c>
      <c r="F4556">
        <v>11</v>
      </c>
      <c r="G4556">
        <v>0.87095433473587036</v>
      </c>
      <c r="H4556">
        <v>0.87095433473587036</v>
      </c>
      <c r="I4556">
        <v>84.984992980957031</v>
      </c>
      <c r="J4556">
        <v>0</v>
      </c>
      <c r="K4556">
        <v>34811</v>
      </c>
      <c r="L4556">
        <v>33000.544693000003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 t="s">
        <v>38</v>
      </c>
      <c r="Z4556" s="3"/>
    </row>
    <row r="4557" spans="1:26" hidden="1" x14ac:dyDescent="0.25">
      <c r="A4557" s="10" t="str">
        <f t="shared" si="71"/>
        <v>2016Other1-in-10September PeakPGE11</v>
      </c>
      <c r="B4557" s="10" t="s">
        <v>57</v>
      </c>
      <c r="C4557" s="10" t="s">
        <v>13</v>
      </c>
      <c r="D4557" s="10" t="s">
        <v>7</v>
      </c>
      <c r="E4557" s="10" t="s">
        <v>1</v>
      </c>
      <c r="F4557">
        <v>11</v>
      </c>
      <c r="G4557">
        <v>0.87941193580627441</v>
      </c>
      <c r="H4557">
        <v>0.87941193580627441</v>
      </c>
      <c r="I4557">
        <v>85.191238403320313</v>
      </c>
      <c r="J4557">
        <v>0</v>
      </c>
      <c r="K4557">
        <v>34811</v>
      </c>
      <c r="L4557">
        <v>33000.544693000003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 t="s">
        <v>38</v>
      </c>
      <c r="Z4557" s="3"/>
    </row>
    <row r="4558" spans="1:26" hidden="1" x14ac:dyDescent="0.25">
      <c r="A4558" s="10" t="str">
        <f t="shared" si="71"/>
        <v>2016Other1-in-2September PeakCAISO12</v>
      </c>
      <c r="B4558" s="10" t="s">
        <v>57</v>
      </c>
      <c r="C4558" s="10" t="s">
        <v>13</v>
      </c>
      <c r="D4558" s="10" t="s">
        <v>7</v>
      </c>
      <c r="E4558" s="10" t="s">
        <v>9</v>
      </c>
      <c r="F4558">
        <v>12</v>
      </c>
      <c r="G4558">
        <v>0.86757296323776245</v>
      </c>
      <c r="H4558">
        <v>0.86757296323776245</v>
      </c>
      <c r="I4558">
        <v>82.555023193359375</v>
      </c>
      <c r="J4558">
        <v>0</v>
      </c>
      <c r="K4558">
        <v>34811</v>
      </c>
      <c r="L4558">
        <v>33000.544693000003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 t="s">
        <v>39</v>
      </c>
      <c r="Z4558" s="3"/>
    </row>
    <row r="4559" spans="1:26" hidden="1" x14ac:dyDescent="0.25">
      <c r="A4559" s="10" t="str">
        <f t="shared" si="71"/>
        <v>2016Other1-in-10September PeakCAISO12</v>
      </c>
      <c r="B4559" s="10" t="s">
        <v>57</v>
      </c>
      <c r="C4559" s="10" t="s">
        <v>13</v>
      </c>
      <c r="D4559" s="10" t="s">
        <v>7</v>
      </c>
      <c r="E4559" s="10" t="s">
        <v>1</v>
      </c>
      <c r="F4559">
        <v>12</v>
      </c>
      <c r="G4559">
        <v>0.96582692861557007</v>
      </c>
      <c r="H4559">
        <v>0.96582692861557007</v>
      </c>
      <c r="I4559">
        <v>87.341827392578125</v>
      </c>
      <c r="J4559">
        <v>0</v>
      </c>
      <c r="K4559">
        <v>34811</v>
      </c>
      <c r="L4559">
        <v>33000.544693000003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 t="s">
        <v>39</v>
      </c>
      <c r="Z4559" s="3"/>
    </row>
    <row r="4560" spans="1:26" hidden="1" x14ac:dyDescent="0.25">
      <c r="A4560" s="10" t="str">
        <f t="shared" si="71"/>
        <v>2016Other1-in-10September PeakPGE12</v>
      </c>
      <c r="B4560" s="10" t="s">
        <v>57</v>
      </c>
      <c r="C4560" s="10" t="s">
        <v>13</v>
      </c>
      <c r="D4560" s="10" t="s">
        <v>7</v>
      </c>
      <c r="E4560" s="10" t="s">
        <v>1</v>
      </c>
      <c r="F4560">
        <v>12</v>
      </c>
      <c r="G4560">
        <v>1.0536867380142212</v>
      </c>
      <c r="H4560">
        <v>1.0536867380142212</v>
      </c>
      <c r="I4560">
        <v>89.222160339355469</v>
      </c>
      <c r="J4560">
        <v>0</v>
      </c>
      <c r="K4560">
        <v>34811</v>
      </c>
      <c r="L4560">
        <v>33000.544693000003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 t="s">
        <v>38</v>
      </c>
      <c r="Z4560" s="3"/>
    </row>
    <row r="4561" spans="1:26" hidden="1" x14ac:dyDescent="0.25">
      <c r="A4561" s="10" t="str">
        <f t="shared" si="71"/>
        <v>2016Other1-in-2September PeakPGE12</v>
      </c>
      <c r="B4561" s="10" t="s">
        <v>57</v>
      </c>
      <c r="C4561" s="10" t="s">
        <v>13</v>
      </c>
      <c r="D4561" s="10" t="s">
        <v>7</v>
      </c>
      <c r="E4561" s="10" t="s">
        <v>9</v>
      </c>
      <c r="F4561">
        <v>12</v>
      </c>
      <c r="G4561">
        <v>1.0435529947280884</v>
      </c>
      <c r="H4561">
        <v>1.0435529947280884</v>
      </c>
      <c r="I4561">
        <v>89.355514526367188</v>
      </c>
      <c r="J4561">
        <v>0</v>
      </c>
      <c r="K4561">
        <v>34811</v>
      </c>
      <c r="L4561">
        <v>33000.544693000003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 t="s">
        <v>38</v>
      </c>
      <c r="Z4561" s="3"/>
    </row>
    <row r="4562" spans="1:26" hidden="1" x14ac:dyDescent="0.25">
      <c r="A4562" s="10" t="str">
        <f t="shared" si="71"/>
        <v>2016Other1-in-10September PeakCAISO13</v>
      </c>
      <c r="B4562" s="10" t="s">
        <v>57</v>
      </c>
      <c r="C4562" s="10" t="s">
        <v>13</v>
      </c>
      <c r="D4562" s="10" t="s">
        <v>7</v>
      </c>
      <c r="E4562" s="10" t="s">
        <v>1</v>
      </c>
      <c r="F4562">
        <v>13</v>
      </c>
      <c r="G4562">
        <v>1.1980564594268799</v>
      </c>
      <c r="H4562">
        <v>1.1980564594268799</v>
      </c>
      <c r="I4562">
        <v>91.279533386230469</v>
      </c>
      <c r="J4562">
        <v>0</v>
      </c>
      <c r="K4562">
        <v>34811</v>
      </c>
      <c r="L4562">
        <v>33000.544693000003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 t="s">
        <v>39</v>
      </c>
      <c r="Z4562" s="3"/>
    </row>
    <row r="4563" spans="1:26" hidden="1" x14ac:dyDescent="0.25">
      <c r="A4563" s="10" t="str">
        <f t="shared" si="71"/>
        <v>2016Other1-in-2September PeakCAISO13</v>
      </c>
      <c r="B4563" s="10" t="s">
        <v>57</v>
      </c>
      <c r="C4563" s="10" t="s">
        <v>13</v>
      </c>
      <c r="D4563" s="10" t="s">
        <v>7</v>
      </c>
      <c r="E4563" s="10" t="s">
        <v>9</v>
      </c>
      <c r="F4563">
        <v>13</v>
      </c>
      <c r="G4563">
        <v>1.076177716255188</v>
      </c>
      <c r="H4563">
        <v>1.076177716255188</v>
      </c>
      <c r="I4563">
        <v>86.761619567871094</v>
      </c>
      <c r="J4563">
        <v>0</v>
      </c>
      <c r="K4563">
        <v>34811</v>
      </c>
      <c r="L4563">
        <v>33000.544693000003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 t="s">
        <v>39</v>
      </c>
      <c r="Z4563" s="3"/>
    </row>
    <row r="4564" spans="1:26" hidden="1" x14ac:dyDescent="0.25">
      <c r="A4564" s="10" t="str">
        <f t="shared" si="71"/>
        <v>2016Other1-in-2September PeakPGE13</v>
      </c>
      <c r="B4564" s="10" t="s">
        <v>57</v>
      </c>
      <c r="C4564" s="10" t="s">
        <v>13</v>
      </c>
      <c r="D4564" s="10" t="s">
        <v>7</v>
      </c>
      <c r="E4564" s="10" t="s">
        <v>9</v>
      </c>
      <c r="F4564">
        <v>13</v>
      </c>
      <c r="G4564">
        <v>1.2944715023040771</v>
      </c>
      <c r="H4564">
        <v>1.2944715023040771</v>
      </c>
      <c r="I4564">
        <v>92.969886779785156</v>
      </c>
      <c r="J4564">
        <v>0</v>
      </c>
      <c r="K4564">
        <v>34811</v>
      </c>
      <c r="L4564">
        <v>33000.544693000003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 t="s">
        <v>38</v>
      </c>
      <c r="Z4564" s="3"/>
    </row>
    <row r="4565" spans="1:26" hidden="1" x14ac:dyDescent="0.25">
      <c r="A4565" s="10" t="str">
        <f t="shared" si="71"/>
        <v>2016Other1-in-10September PeakPGE13</v>
      </c>
      <c r="B4565" s="10" t="s">
        <v>57</v>
      </c>
      <c r="C4565" s="10" t="s">
        <v>13</v>
      </c>
      <c r="D4565" s="10" t="s">
        <v>7</v>
      </c>
      <c r="E4565" s="10" t="s">
        <v>1</v>
      </c>
      <c r="F4565">
        <v>13</v>
      </c>
      <c r="G4565">
        <v>1.3070417642593384</v>
      </c>
      <c r="H4565">
        <v>1.3070417642593384</v>
      </c>
      <c r="I4565">
        <v>93.233551025390625</v>
      </c>
      <c r="J4565">
        <v>0</v>
      </c>
      <c r="K4565">
        <v>34811</v>
      </c>
      <c r="L4565">
        <v>33000.544693000003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 t="s">
        <v>38</v>
      </c>
      <c r="Z4565" s="3"/>
    </row>
    <row r="4566" spans="1:26" hidden="1" x14ac:dyDescent="0.25">
      <c r="A4566" s="10" t="str">
        <f t="shared" si="71"/>
        <v>2016Other1-in-10September PeakCAISO14</v>
      </c>
      <c r="B4566" s="10" t="s">
        <v>57</v>
      </c>
      <c r="C4566" s="10" t="s">
        <v>13</v>
      </c>
      <c r="D4566" s="10" t="s">
        <v>7</v>
      </c>
      <c r="E4566" s="10" t="s">
        <v>1</v>
      </c>
      <c r="F4566">
        <v>14</v>
      </c>
      <c r="G4566">
        <v>1.4680675268173218</v>
      </c>
      <c r="H4566">
        <v>1.2297219038009644</v>
      </c>
      <c r="I4566">
        <v>94.457206726074219</v>
      </c>
      <c r="J4566">
        <v>0.10273714363574982</v>
      </c>
      <c r="K4566">
        <v>34811</v>
      </c>
      <c r="L4566">
        <v>33000.544693000003</v>
      </c>
      <c r="M4566">
        <v>0.23834565281867981</v>
      </c>
      <c r="N4566">
        <v>0.10667772591114044</v>
      </c>
      <c r="O4566">
        <v>0.18447029590606689</v>
      </c>
      <c r="P4566">
        <v>0.23834565281867981</v>
      </c>
      <c r="Q4566">
        <v>0.29222100973129272</v>
      </c>
      <c r="R4566">
        <v>0.37001356482505798</v>
      </c>
      <c r="S4566" t="s">
        <v>39</v>
      </c>
      <c r="Z4566" s="3"/>
    </row>
    <row r="4567" spans="1:26" hidden="1" x14ac:dyDescent="0.25">
      <c r="A4567" s="10" t="str">
        <f t="shared" si="71"/>
        <v>2016Other1-in-2September PeakCAISO14</v>
      </c>
      <c r="B4567" s="10" t="s">
        <v>57</v>
      </c>
      <c r="C4567" s="10" t="s">
        <v>13</v>
      </c>
      <c r="D4567" s="10" t="s">
        <v>7</v>
      </c>
      <c r="E4567" s="10" t="s">
        <v>9</v>
      </c>
      <c r="F4567">
        <v>14</v>
      </c>
      <c r="G4567">
        <v>1.3187203407287598</v>
      </c>
      <c r="H4567">
        <v>1.138461709022522</v>
      </c>
      <c r="I4567">
        <v>90.092689514160156</v>
      </c>
      <c r="J4567">
        <v>0.10273714363574982</v>
      </c>
      <c r="K4567">
        <v>34811</v>
      </c>
      <c r="L4567">
        <v>33000.544693000003</v>
      </c>
      <c r="M4567">
        <v>0.18025863170623779</v>
      </c>
      <c r="N4567">
        <v>4.8590708523988724E-2</v>
      </c>
      <c r="O4567">
        <v>0.12638327479362488</v>
      </c>
      <c r="P4567">
        <v>0.18025863170623779</v>
      </c>
      <c r="Q4567">
        <v>0.23413398861885071</v>
      </c>
      <c r="R4567">
        <v>0.31192654371261597</v>
      </c>
      <c r="S4567" t="s">
        <v>39</v>
      </c>
      <c r="Z4567" s="3"/>
    </row>
    <row r="4568" spans="1:26" hidden="1" x14ac:dyDescent="0.25">
      <c r="A4568" s="10" t="str">
        <f t="shared" si="71"/>
        <v>2016Other1-in-10September PeakPGE14</v>
      </c>
      <c r="B4568" s="10" t="s">
        <v>57</v>
      </c>
      <c r="C4568" s="10" t="s">
        <v>13</v>
      </c>
      <c r="D4568" s="10" t="s">
        <v>7</v>
      </c>
      <c r="E4568" s="10" t="s">
        <v>1</v>
      </c>
      <c r="F4568">
        <v>14</v>
      </c>
      <c r="G4568">
        <v>1.601615309715271</v>
      </c>
      <c r="H4568">
        <v>1.3255809545516968</v>
      </c>
      <c r="I4568">
        <v>96.254219055175781</v>
      </c>
      <c r="J4568">
        <v>0.10273714363574982</v>
      </c>
      <c r="K4568">
        <v>34811</v>
      </c>
      <c r="L4568">
        <v>33000.544693000003</v>
      </c>
      <c r="M4568">
        <v>0.27603432536125183</v>
      </c>
      <c r="N4568">
        <v>0.14436639845371246</v>
      </c>
      <c r="O4568">
        <v>0.22215896844863892</v>
      </c>
      <c r="P4568">
        <v>0.27603432536125183</v>
      </c>
      <c r="Q4568">
        <v>0.32990968227386475</v>
      </c>
      <c r="R4568">
        <v>0.40770223736763</v>
      </c>
      <c r="S4568" t="s">
        <v>38</v>
      </c>
      <c r="Z4568" s="3"/>
    </row>
    <row r="4569" spans="1:26" hidden="1" x14ac:dyDescent="0.25">
      <c r="A4569" s="10" t="str">
        <f t="shared" si="71"/>
        <v>2016Other1-in-2September PeakPGE14</v>
      </c>
      <c r="B4569" s="10" t="s">
        <v>57</v>
      </c>
      <c r="C4569" s="10" t="s">
        <v>13</v>
      </c>
      <c r="D4569" s="10" t="s">
        <v>7</v>
      </c>
      <c r="E4569" s="10" t="s">
        <v>9</v>
      </c>
      <c r="F4569">
        <v>14</v>
      </c>
      <c r="G4569">
        <v>1.5862120389938354</v>
      </c>
      <c r="H4569">
        <v>1.3125673532485962</v>
      </c>
      <c r="I4569">
        <v>96.284820556640625</v>
      </c>
      <c r="J4569">
        <v>0.10273714363574982</v>
      </c>
      <c r="K4569">
        <v>34811</v>
      </c>
      <c r="L4569">
        <v>33000.544693000003</v>
      </c>
      <c r="M4569">
        <v>0.27364465594291687</v>
      </c>
      <c r="N4569">
        <v>0.1419767290353775</v>
      </c>
      <c r="O4569">
        <v>0.21976929903030396</v>
      </c>
      <c r="P4569">
        <v>0.27364465594291687</v>
      </c>
      <c r="Q4569">
        <v>0.32752001285552979</v>
      </c>
      <c r="R4569">
        <v>0.40531256794929504</v>
      </c>
      <c r="S4569" t="s">
        <v>38</v>
      </c>
      <c r="Z4569" s="3"/>
    </row>
    <row r="4570" spans="1:26" hidden="1" x14ac:dyDescent="0.25">
      <c r="A4570" s="10" t="str">
        <f t="shared" si="71"/>
        <v>2016Other1-in-2September PeakCAISO15</v>
      </c>
      <c r="B4570" s="10" t="s">
        <v>57</v>
      </c>
      <c r="C4570" s="10" t="s">
        <v>13</v>
      </c>
      <c r="D4570" s="10" t="s">
        <v>7</v>
      </c>
      <c r="E4570" s="10" t="s">
        <v>9</v>
      </c>
      <c r="F4570">
        <v>15</v>
      </c>
      <c r="G4570">
        <v>1.5638947486877441</v>
      </c>
      <c r="H4570">
        <v>1.2963626384735107</v>
      </c>
      <c r="I4570">
        <v>92.558563232421875</v>
      </c>
      <c r="J4570">
        <v>0.1230589896440506</v>
      </c>
      <c r="K4570">
        <v>34811</v>
      </c>
      <c r="L4570">
        <v>33000.544693000003</v>
      </c>
      <c r="M4570">
        <v>0.2675321102142334</v>
      </c>
      <c r="N4570">
        <v>0.10981971025466919</v>
      </c>
      <c r="O4570">
        <v>0.20299997925758362</v>
      </c>
      <c r="P4570">
        <v>0.2675321102142334</v>
      </c>
      <c r="Q4570">
        <v>0.33206424117088318</v>
      </c>
      <c r="R4570">
        <v>0.42524451017379761</v>
      </c>
      <c r="S4570" t="s">
        <v>39</v>
      </c>
      <c r="Z4570" s="3"/>
    </row>
    <row r="4571" spans="1:26" hidden="1" x14ac:dyDescent="0.25">
      <c r="A4571" s="10" t="str">
        <f t="shared" si="71"/>
        <v>2016Other1-in-10September PeakCAISO15</v>
      </c>
      <c r="B4571" s="10" t="s">
        <v>57</v>
      </c>
      <c r="C4571" s="10" t="s">
        <v>13</v>
      </c>
      <c r="D4571" s="10" t="s">
        <v>7</v>
      </c>
      <c r="E4571" s="10" t="s">
        <v>1</v>
      </c>
      <c r="F4571">
        <v>15</v>
      </c>
      <c r="G4571">
        <v>1.7410082817077637</v>
      </c>
      <c r="H4571">
        <v>1.4064799547195435</v>
      </c>
      <c r="I4571">
        <v>96.62890625</v>
      </c>
      <c r="J4571">
        <v>0.1230589896440506</v>
      </c>
      <c r="K4571">
        <v>34811</v>
      </c>
      <c r="L4571">
        <v>33000.544693000003</v>
      </c>
      <c r="M4571">
        <v>0.3345283567905426</v>
      </c>
      <c r="N4571">
        <v>0.17681595683097839</v>
      </c>
      <c r="O4571">
        <v>0.26999622583389282</v>
      </c>
      <c r="P4571">
        <v>0.3345283567905426</v>
      </c>
      <c r="Q4571">
        <v>0.39906048774719238</v>
      </c>
      <c r="R4571">
        <v>0.49224075675010681</v>
      </c>
      <c r="S4571" t="s">
        <v>39</v>
      </c>
      <c r="Z4571" s="3"/>
    </row>
    <row r="4572" spans="1:26" hidden="1" x14ac:dyDescent="0.25">
      <c r="A4572" s="10" t="str">
        <f t="shared" si="71"/>
        <v>2016Other1-in-2September PeakPGE15</v>
      </c>
      <c r="B4572" s="10" t="s">
        <v>57</v>
      </c>
      <c r="C4572" s="10" t="s">
        <v>13</v>
      </c>
      <c r="D4572" s="10" t="s">
        <v>7</v>
      </c>
      <c r="E4572" s="10" t="s">
        <v>9</v>
      </c>
      <c r="F4572">
        <v>15</v>
      </c>
      <c r="G4572">
        <v>1.8811179399490356</v>
      </c>
      <c r="H4572">
        <v>1.5021942853927612</v>
      </c>
      <c r="I4572">
        <v>98.558013916015625</v>
      </c>
      <c r="J4572">
        <v>0.1230589896440506</v>
      </c>
      <c r="K4572">
        <v>34811</v>
      </c>
      <c r="L4572">
        <v>33000.544693000003</v>
      </c>
      <c r="M4572">
        <v>0.3789236843585968</v>
      </c>
      <c r="N4572">
        <v>0.22121128439903259</v>
      </c>
      <c r="O4572">
        <v>0.31439155340194702</v>
      </c>
      <c r="P4572">
        <v>0.3789236843585968</v>
      </c>
      <c r="Q4572">
        <v>0.44345581531524658</v>
      </c>
      <c r="R4572">
        <v>0.5366361141204834</v>
      </c>
      <c r="S4572" t="s">
        <v>38</v>
      </c>
      <c r="Z4572" s="3"/>
    </row>
    <row r="4573" spans="1:26" hidden="1" x14ac:dyDescent="0.25">
      <c r="A4573" s="10" t="str">
        <f t="shared" si="71"/>
        <v>2016Other1-in-10September PeakPGE15</v>
      </c>
      <c r="B4573" s="10" t="s">
        <v>57</v>
      </c>
      <c r="C4573" s="10" t="s">
        <v>13</v>
      </c>
      <c r="D4573" s="10" t="s">
        <v>7</v>
      </c>
      <c r="E4573" s="10" t="s">
        <v>1</v>
      </c>
      <c r="F4573">
        <v>15</v>
      </c>
      <c r="G4573">
        <v>1.8993849754333496</v>
      </c>
      <c r="H4573">
        <v>1.5153813362121582</v>
      </c>
      <c r="I4573">
        <v>98.731613159179688</v>
      </c>
      <c r="J4573">
        <v>0.1230589896440506</v>
      </c>
      <c r="K4573">
        <v>34811</v>
      </c>
      <c r="L4573">
        <v>33000.544693000003</v>
      </c>
      <c r="M4573">
        <v>0.38400360941886902</v>
      </c>
      <c r="N4573">
        <v>0.22629120945930481</v>
      </c>
      <c r="O4573">
        <v>0.31947147846221924</v>
      </c>
      <c r="P4573">
        <v>0.38400360941886902</v>
      </c>
      <c r="Q4573">
        <v>0.4485357403755188</v>
      </c>
      <c r="R4573">
        <v>0.54171603918075562</v>
      </c>
      <c r="S4573" t="s">
        <v>38</v>
      </c>
      <c r="Z4573" s="3"/>
    </row>
    <row r="4574" spans="1:26" hidden="1" x14ac:dyDescent="0.25">
      <c r="A4574" s="10" t="str">
        <f t="shared" si="71"/>
        <v>2016Other1-in-10September PeakCAISO16</v>
      </c>
      <c r="B4574" s="10" t="s">
        <v>57</v>
      </c>
      <c r="C4574" s="10" t="s">
        <v>13</v>
      </c>
      <c r="D4574" s="10" t="s">
        <v>7</v>
      </c>
      <c r="E4574" s="10" t="s">
        <v>1</v>
      </c>
      <c r="F4574">
        <v>16</v>
      </c>
      <c r="G4574">
        <v>2.0253281593322754</v>
      </c>
      <c r="H4574">
        <v>1.5198502540588379</v>
      </c>
      <c r="I4574">
        <v>98.036384582519531</v>
      </c>
      <c r="J4574">
        <v>0.15615223348140717</v>
      </c>
      <c r="K4574">
        <v>34811</v>
      </c>
      <c r="L4574">
        <v>33000.544693000003</v>
      </c>
      <c r="M4574">
        <v>0.50547796487808228</v>
      </c>
      <c r="N4574">
        <v>0.30535325407981873</v>
      </c>
      <c r="O4574">
        <v>0.4235917329788208</v>
      </c>
      <c r="P4574">
        <v>0.50547796487808228</v>
      </c>
      <c r="Q4574">
        <v>0.58736419677734375</v>
      </c>
      <c r="R4574">
        <v>0.70560264587402344</v>
      </c>
      <c r="S4574" t="s">
        <v>39</v>
      </c>
      <c r="Z4574" s="3"/>
    </row>
    <row r="4575" spans="1:26" hidden="1" x14ac:dyDescent="0.25">
      <c r="A4575" s="10" t="str">
        <f t="shared" si="71"/>
        <v>2016Other1-in-2September PeakCAISO16</v>
      </c>
      <c r="B4575" s="10" t="s">
        <v>57</v>
      </c>
      <c r="C4575" s="10" t="s">
        <v>13</v>
      </c>
      <c r="D4575" s="10" t="s">
        <v>7</v>
      </c>
      <c r="E4575" s="10" t="s">
        <v>9</v>
      </c>
      <c r="F4575">
        <v>16</v>
      </c>
      <c r="G4575">
        <v>1.8192906379699707</v>
      </c>
      <c r="H4575">
        <v>1.4183933734893799</v>
      </c>
      <c r="I4575">
        <v>94.097373962402344</v>
      </c>
      <c r="J4575">
        <v>0.15615223348140717</v>
      </c>
      <c r="K4575">
        <v>34811</v>
      </c>
      <c r="L4575">
        <v>33000.544693000003</v>
      </c>
      <c r="M4575">
        <v>0.40089720487594604</v>
      </c>
      <c r="N4575">
        <v>0.20077250897884369</v>
      </c>
      <c r="O4575">
        <v>0.31901097297668457</v>
      </c>
      <c r="P4575">
        <v>0.40089720487594604</v>
      </c>
      <c r="Q4575">
        <v>0.48278343677520752</v>
      </c>
      <c r="R4575">
        <v>0.60102188587188721</v>
      </c>
      <c r="S4575" t="s">
        <v>39</v>
      </c>
      <c r="Z4575" s="3"/>
    </row>
    <row r="4576" spans="1:26" hidden="1" x14ac:dyDescent="0.25">
      <c r="A4576" s="10" t="str">
        <f t="shared" si="71"/>
        <v>2016Other1-in-10September PeakPGE16</v>
      </c>
      <c r="B4576" s="10" t="s">
        <v>57</v>
      </c>
      <c r="C4576" s="10" t="s">
        <v>13</v>
      </c>
      <c r="D4576" s="10" t="s">
        <v>7</v>
      </c>
      <c r="E4576" s="10" t="s">
        <v>1</v>
      </c>
      <c r="F4576">
        <v>16</v>
      </c>
      <c r="G4576">
        <v>2.209568977355957</v>
      </c>
      <c r="H4576">
        <v>1.6441471576690674</v>
      </c>
      <c r="I4576">
        <v>99.925514221191406</v>
      </c>
      <c r="J4576">
        <v>0.15615223348140717</v>
      </c>
      <c r="K4576">
        <v>34811</v>
      </c>
      <c r="L4576">
        <v>33000.544693000003</v>
      </c>
      <c r="M4576">
        <v>0.56542181968688965</v>
      </c>
      <c r="N4576">
        <v>0.3652971088886261</v>
      </c>
      <c r="O4576">
        <v>0.48353558778762817</v>
      </c>
      <c r="P4576">
        <v>0.56542181968688965</v>
      </c>
      <c r="Q4576">
        <v>0.64730805158615112</v>
      </c>
      <c r="R4576">
        <v>0.76554650068283081</v>
      </c>
      <c r="S4576" t="s">
        <v>38</v>
      </c>
      <c r="Z4576" s="3"/>
    </row>
    <row r="4577" spans="1:26" hidden="1" x14ac:dyDescent="0.25">
      <c r="A4577" s="10" t="str">
        <f t="shared" si="71"/>
        <v>2016Other1-in-2September PeakPGE16</v>
      </c>
      <c r="B4577" s="10" t="s">
        <v>57</v>
      </c>
      <c r="C4577" s="10" t="s">
        <v>13</v>
      </c>
      <c r="D4577" s="10" t="s">
        <v>7</v>
      </c>
      <c r="E4577" s="10" t="s">
        <v>9</v>
      </c>
      <c r="F4577">
        <v>16</v>
      </c>
      <c r="G4577">
        <v>2.1883189678192139</v>
      </c>
      <c r="H4577">
        <v>1.6306500434875488</v>
      </c>
      <c r="I4577">
        <v>99.668197631835938</v>
      </c>
      <c r="J4577">
        <v>0.15615223348140717</v>
      </c>
      <c r="K4577">
        <v>34811</v>
      </c>
      <c r="L4577">
        <v>33000.544693000003</v>
      </c>
      <c r="M4577">
        <v>0.55766898393630981</v>
      </c>
      <c r="N4577">
        <v>0.35754427313804626</v>
      </c>
      <c r="O4577">
        <v>0.47578275203704834</v>
      </c>
      <c r="P4577">
        <v>0.55766898393630981</v>
      </c>
      <c r="Q4577">
        <v>0.63955521583557129</v>
      </c>
      <c r="R4577">
        <v>0.75779366493225098</v>
      </c>
      <c r="S4577" t="s">
        <v>38</v>
      </c>
      <c r="Z4577" s="3"/>
    </row>
    <row r="4578" spans="1:26" hidden="1" x14ac:dyDescent="0.25">
      <c r="A4578" s="10" t="str">
        <f t="shared" si="71"/>
        <v>2016Other1-in-10September PeakCAISO17</v>
      </c>
      <c r="B4578" s="10" t="s">
        <v>57</v>
      </c>
      <c r="C4578" s="10" t="s">
        <v>13</v>
      </c>
      <c r="D4578" s="10" t="s">
        <v>7</v>
      </c>
      <c r="E4578" s="10" t="s">
        <v>1</v>
      </c>
      <c r="F4578">
        <v>17</v>
      </c>
      <c r="G4578">
        <v>2.2755413055419922</v>
      </c>
      <c r="H4578">
        <v>1.6937124729156494</v>
      </c>
      <c r="I4578">
        <v>98.43408203125</v>
      </c>
      <c r="J4578">
        <v>0.16046801209449768</v>
      </c>
      <c r="K4578">
        <v>34811</v>
      </c>
      <c r="L4578">
        <v>33000.544693000003</v>
      </c>
      <c r="M4578">
        <v>0.58182889223098755</v>
      </c>
      <c r="N4578">
        <v>0.37617307901382446</v>
      </c>
      <c r="O4578">
        <v>0.49767947196960449</v>
      </c>
      <c r="P4578">
        <v>0.58182889223098755</v>
      </c>
      <c r="Q4578">
        <v>0.66597831249237061</v>
      </c>
      <c r="R4578">
        <v>0.78748470544815063</v>
      </c>
      <c r="S4578" t="s">
        <v>39</v>
      </c>
      <c r="Z4578" s="3"/>
    </row>
    <row r="4579" spans="1:26" hidden="1" x14ac:dyDescent="0.25">
      <c r="A4579" s="10" t="str">
        <f t="shared" si="71"/>
        <v>2016Other1-in-2September PeakCAISO17</v>
      </c>
      <c r="B4579" s="10" t="s">
        <v>57</v>
      </c>
      <c r="C4579" s="10" t="s">
        <v>13</v>
      </c>
      <c r="D4579" s="10" t="s">
        <v>7</v>
      </c>
      <c r="E4579" s="10" t="s">
        <v>9</v>
      </c>
      <c r="F4579">
        <v>17</v>
      </c>
      <c r="G4579">
        <v>2.0440495014190674</v>
      </c>
      <c r="H4579">
        <v>1.552821159362793</v>
      </c>
      <c r="I4579">
        <v>94.530921936035156</v>
      </c>
      <c r="J4579">
        <v>0.16046801209449768</v>
      </c>
      <c r="K4579">
        <v>34811</v>
      </c>
      <c r="L4579">
        <v>33000.544693000003</v>
      </c>
      <c r="M4579">
        <v>0.49122828245162964</v>
      </c>
      <c r="N4579">
        <v>0.28557246923446655</v>
      </c>
      <c r="O4579">
        <v>0.40707886219024658</v>
      </c>
      <c r="P4579">
        <v>0.49122828245162964</v>
      </c>
      <c r="Q4579">
        <v>0.5753777027130127</v>
      </c>
      <c r="R4579">
        <v>0.69688409566879272</v>
      </c>
      <c r="S4579" t="s">
        <v>39</v>
      </c>
      <c r="Z4579" s="3"/>
    </row>
    <row r="4580" spans="1:26" hidden="1" x14ac:dyDescent="0.25">
      <c r="A4580" s="10" t="str">
        <f t="shared" si="71"/>
        <v>2016Other1-in-2September PeakPGE17</v>
      </c>
      <c r="B4580" s="10" t="s">
        <v>57</v>
      </c>
      <c r="C4580" s="10" t="s">
        <v>13</v>
      </c>
      <c r="D4580" s="10" t="s">
        <v>7</v>
      </c>
      <c r="E4580" s="10" t="s">
        <v>9</v>
      </c>
      <c r="F4580">
        <v>17</v>
      </c>
      <c r="G4580">
        <v>2.4586682319641113</v>
      </c>
      <c r="H4580">
        <v>1.8275113105773926</v>
      </c>
      <c r="I4580">
        <v>99.838829040527344</v>
      </c>
      <c r="J4580">
        <v>0.16046801209449768</v>
      </c>
      <c r="K4580">
        <v>34811</v>
      </c>
      <c r="L4580">
        <v>33000.544693000003</v>
      </c>
      <c r="M4580">
        <v>0.63115692138671875</v>
      </c>
      <c r="N4580">
        <v>0.42550110816955566</v>
      </c>
      <c r="O4580">
        <v>0.54700750112533569</v>
      </c>
      <c r="P4580">
        <v>0.63115692138671875</v>
      </c>
      <c r="Q4580">
        <v>0.71530634164810181</v>
      </c>
      <c r="R4580">
        <v>0.83681273460388184</v>
      </c>
      <c r="S4580" t="s">
        <v>38</v>
      </c>
      <c r="Z4580" s="3"/>
    </row>
    <row r="4581" spans="1:26" hidden="1" x14ac:dyDescent="0.25">
      <c r="A4581" s="10" t="str">
        <f t="shared" si="71"/>
        <v>2016Other1-in-10September PeakPGE17</v>
      </c>
      <c r="B4581" s="10" t="s">
        <v>57</v>
      </c>
      <c r="C4581" s="10" t="s">
        <v>13</v>
      </c>
      <c r="D4581" s="10" t="s">
        <v>7</v>
      </c>
      <c r="E4581" s="10" t="s">
        <v>1</v>
      </c>
      <c r="F4581">
        <v>17</v>
      </c>
      <c r="G4581">
        <v>2.4825437068939209</v>
      </c>
      <c r="H4581">
        <v>1.8450953960418701</v>
      </c>
      <c r="I4581">
        <v>100.01144409179687</v>
      </c>
      <c r="J4581">
        <v>0.16046801209449768</v>
      </c>
      <c r="K4581">
        <v>34811</v>
      </c>
      <c r="L4581">
        <v>33000.544693000003</v>
      </c>
      <c r="M4581">
        <v>0.63744837045669556</v>
      </c>
      <c r="N4581">
        <v>0.43179255723953247</v>
      </c>
      <c r="O4581">
        <v>0.5532989501953125</v>
      </c>
      <c r="P4581">
        <v>0.63744837045669556</v>
      </c>
      <c r="Q4581">
        <v>0.72159779071807861</v>
      </c>
      <c r="R4581">
        <v>0.84310418367385864</v>
      </c>
      <c r="S4581" t="s">
        <v>38</v>
      </c>
      <c r="Z4581" s="3"/>
    </row>
    <row r="4582" spans="1:26" hidden="1" x14ac:dyDescent="0.25">
      <c r="A4582" s="10" t="str">
        <f t="shared" si="71"/>
        <v>2016Other1-in-2September PeakCAISO18</v>
      </c>
      <c r="B4582" s="10" t="s">
        <v>57</v>
      </c>
      <c r="C4582" s="10" t="s">
        <v>13</v>
      </c>
      <c r="D4582" s="10" t="s">
        <v>7</v>
      </c>
      <c r="E4582" s="10" t="s">
        <v>9</v>
      </c>
      <c r="F4582">
        <v>18</v>
      </c>
      <c r="G4582">
        <v>2.1889984607696533</v>
      </c>
      <c r="H4582">
        <v>1.7009532451629639</v>
      </c>
      <c r="I4582">
        <v>93.541267395019531</v>
      </c>
      <c r="J4582">
        <v>0.13599415123462677</v>
      </c>
      <c r="K4582">
        <v>34811</v>
      </c>
      <c r="L4582">
        <v>33000.544693000003</v>
      </c>
      <c r="M4582">
        <v>0.48804527521133423</v>
      </c>
      <c r="N4582">
        <v>0.31375518441200256</v>
      </c>
      <c r="O4582">
        <v>0.41672995686531067</v>
      </c>
      <c r="P4582">
        <v>0.48804527521133423</v>
      </c>
      <c r="Q4582">
        <v>0.55936062335968018</v>
      </c>
      <c r="R4582">
        <v>0.66233539581298828</v>
      </c>
      <c r="S4582" t="s">
        <v>39</v>
      </c>
      <c r="Z4582" s="3"/>
    </row>
    <row r="4583" spans="1:26" hidden="1" x14ac:dyDescent="0.25">
      <c r="A4583" s="10" t="str">
        <f t="shared" si="71"/>
        <v>2016Other1-in-10September PeakCAISO18</v>
      </c>
      <c r="B4583" s="10" t="s">
        <v>57</v>
      </c>
      <c r="C4583" s="10" t="s">
        <v>13</v>
      </c>
      <c r="D4583" s="10" t="s">
        <v>7</v>
      </c>
      <c r="E4583" s="10" t="s">
        <v>1</v>
      </c>
      <c r="F4583">
        <v>18</v>
      </c>
      <c r="G4583">
        <v>2.4369058609008789</v>
      </c>
      <c r="H4583">
        <v>1.854550838470459</v>
      </c>
      <c r="I4583">
        <v>97.070877075195313</v>
      </c>
      <c r="J4583">
        <v>0.13599415123462677</v>
      </c>
      <c r="K4583">
        <v>34811</v>
      </c>
      <c r="L4583">
        <v>33000.544693000003</v>
      </c>
      <c r="M4583">
        <v>0.58235496282577515</v>
      </c>
      <c r="N4583">
        <v>0.40806487202644348</v>
      </c>
      <c r="O4583">
        <v>0.5110396146774292</v>
      </c>
      <c r="P4583">
        <v>0.58235496282577515</v>
      </c>
      <c r="Q4583">
        <v>0.65367031097412109</v>
      </c>
      <c r="R4583">
        <v>0.7566450834274292</v>
      </c>
      <c r="S4583" t="s">
        <v>39</v>
      </c>
      <c r="Z4583" s="3"/>
    </row>
    <row r="4584" spans="1:26" hidden="1" x14ac:dyDescent="0.25">
      <c r="A4584" s="10" t="str">
        <f t="shared" si="71"/>
        <v>2016Other1-in-2September PeakPGE18</v>
      </c>
      <c r="B4584" s="10" t="s">
        <v>57</v>
      </c>
      <c r="C4584" s="10" t="s">
        <v>13</v>
      </c>
      <c r="D4584" s="10" t="s">
        <v>7</v>
      </c>
      <c r="E4584" s="10" t="s">
        <v>9</v>
      </c>
      <c r="F4584">
        <v>18</v>
      </c>
      <c r="G4584">
        <v>2.6330187320709229</v>
      </c>
      <c r="H4584">
        <v>1.9923744201660156</v>
      </c>
      <c r="I4584">
        <v>99.022407531738281</v>
      </c>
      <c r="J4584">
        <v>0.13599415123462677</v>
      </c>
      <c r="K4584">
        <v>34811</v>
      </c>
      <c r="L4584">
        <v>33000.544693000003</v>
      </c>
      <c r="M4584">
        <v>0.64064431190490723</v>
      </c>
      <c r="N4584">
        <v>0.46635422110557556</v>
      </c>
      <c r="O4584">
        <v>0.56932896375656128</v>
      </c>
      <c r="P4584">
        <v>0.64064431190490723</v>
      </c>
      <c r="Q4584">
        <v>0.71195966005325317</v>
      </c>
      <c r="R4584">
        <v>0.81493443250656128</v>
      </c>
      <c r="S4584" t="s">
        <v>38</v>
      </c>
      <c r="Z4584" s="3"/>
    </row>
    <row r="4585" spans="1:26" hidden="1" x14ac:dyDescent="0.25">
      <c r="A4585" s="10" t="str">
        <f t="shared" si="71"/>
        <v>2016Other1-in-10September PeakPGE18</v>
      </c>
      <c r="B4585" s="10" t="s">
        <v>57</v>
      </c>
      <c r="C4585" s="10" t="s">
        <v>13</v>
      </c>
      <c r="D4585" s="10" t="s">
        <v>7</v>
      </c>
      <c r="E4585" s="10" t="s">
        <v>1</v>
      </c>
      <c r="F4585">
        <v>18</v>
      </c>
      <c r="G4585">
        <v>2.6585872173309326</v>
      </c>
      <c r="H4585">
        <v>2.0112361907958984</v>
      </c>
      <c r="I4585">
        <v>99.230842590332031</v>
      </c>
      <c r="J4585">
        <v>0.13599415123462677</v>
      </c>
      <c r="K4585">
        <v>34811</v>
      </c>
      <c r="L4585">
        <v>33000.544693000003</v>
      </c>
      <c r="M4585">
        <v>0.64735108613967896</v>
      </c>
      <c r="N4585">
        <v>0.47306099534034729</v>
      </c>
      <c r="O4585">
        <v>0.57603573799133301</v>
      </c>
      <c r="P4585">
        <v>0.64735108613967896</v>
      </c>
      <c r="Q4585">
        <v>0.7186664342880249</v>
      </c>
      <c r="R4585">
        <v>0.82164120674133301</v>
      </c>
      <c r="S4585" t="s">
        <v>38</v>
      </c>
      <c r="Z4585" s="3"/>
    </row>
    <row r="4586" spans="1:26" hidden="1" x14ac:dyDescent="0.25">
      <c r="A4586" s="10" t="str">
        <f t="shared" si="71"/>
        <v>2016Other1-in-10September PeakCAISO19</v>
      </c>
      <c r="B4586" s="10" t="s">
        <v>57</v>
      </c>
      <c r="C4586" s="10" t="s">
        <v>13</v>
      </c>
      <c r="D4586" s="10" t="s">
        <v>7</v>
      </c>
      <c r="E4586" s="10" t="s">
        <v>1</v>
      </c>
      <c r="F4586">
        <v>19</v>
      </c>
      <c r="G4586">
        <v>2.4581902027130127</v>
      </c>
      <c r="H4586">
        <v>2.6840648651123047</v>
      </c>
      <c r="I4586">
        <v>93.768135070800781</v>
      </c>
      <c r="J4586">
        <v>0.11742977052927017</v>
      </c>
      <c r="K4586">
        <v>34811</v>
      </c>
      <c r="L4586">
        <v>33000.544693000003</v>
      </c>
      <c r="M4586">
        <v>-0.22587467730045319</v>
      </c>
      <c r="N4586">
        <v>-0.37637266516685486</v>
      </c>
      <c r="O4586">
        <v>-0.28745484352111816</v>
      </c>
      <c r="P4586">
        <v>-0.22587467730045319</v>
      </c>
      <c r="Q4586">
        <v>-0.16429451107978821</v>
      </c>
      <c r="R4586">
        <v>-7.5376681983470917E-2</v>
      </c>
      <c r="S4586" t="s">
        <v>39</v>
      </c>
      <c r="Z4586" s="3"/>
    </row>
    <row r="4587" spans="1:26" hidden="1" x14ac:dyDescent="0.25">
      <c r="A4587" s="10" t="str">
        <f t="shared" si="71"/>
        <v>2016Other1-in-2September PeakCAISO19</v>
      </c>
      <c r="B4587" s="10" t="s">
        <v>57</v>
      </c>
      <c r="C4587" s="10" t="s">
        <v>13</v>
      </c>
      <c r="D4587" s="10" t="s">
        <v>7</v>
      </c>
      <c r="E4587" s="10" t="s">
        <v>9</v>
      </c>
      <c r="F4587">
        <v>19</v>
      </c>
      <c r="G4587">
        <v>2.2081174850463867</v>
      </c>
      <c r="H4587">
        <v>2.4230506420135498</v>
      </c>
      <c r="I4587">
        <v>90.989410400390625</v>
      </c>
      <c r="J4587">
        <v>0.11742977052927017</v>
      </c>
      <c r="K4587">
        <v>34811</v>
      </c>
      <c r="L4587">
        <v>33000.544693000003</v>
      </c>
      <c r="M4587">
        <v>-0.21493306756019592</v>
      </c>
      <c r="N4587">
        <v>-0.36543107032775879</v>
      </c>
      <c r="O4587">
        <v>-0.27651324868202209</v>
      </c>
      <c r="P4587">
        <v>-0.21493306756019592</v>
      </c>
      <c r="Q4587">
        <v>-0.15335290133953094</v>
      </c>
      <c r="R4587">
        <v>-6.4435072243213654E-2</v>
      </c>
      <c r="S4587" t="s">
        <v>39</v>
      </c>
      <c r="Z4587" s="3"/>
    </row>
    <row r="4588" spans="1:26" hidden="1" x14ac:dyDescent="0.25">
      <c r="A4588" s="10" t="str">
        <f t="shared" si="71"/>
        <v>2016Other1-in-2September PeakPGE19</v>
      </c>
      <c r="B4588" s="10" t="s">
        <v>57</v>
      </c>
      <c r="C4588" s="10" t="s">
        <v>13</v>
      </c>
      <c r="D4588" s="10" t="s">
        <v>7</v>
      </c>
      <c r="E4588" s="10" t="s">
        <v>9</v>
      </c>
      <c r="F4588">
        <v>19</v>
      </c>
      <c r="G4588">
        <v>2.6560158729553223</v>
      </c>
      <c r="H4588">
        <v>2.8899228572845459</v>
      </c>
      <c r="I4588">
        <v>96.109786987304688</v>
      </c>
      <c r="J4588">
        <v>0.11742977052927017</v>
      </c>
      <c r="K4588">
        <v>34811</v>
      </c>
      <c r="L4588">
        <v>33000.544693000003</v>
      </c>
      <c r="M4588">
        <v>-0.23390695452690125</v>
      </c>
      <c r="N4588">
        <v>-0.38440495729446411</v>
      </c>
      <c r="O4588">
        <v>-0.29548713564872742</v>
      </c>
      <c r="P4588">
        <v>-0.23390695452690125</v>
      </c>
      <c r="Q4588">
        <v>-0.17232678830623627</v>
      </c>
      <c r="R4588">
        <v>-8.3408959209918976E-2</v>
      </c>
      <c r="S4588" t="s">
        <v>38</v>
      </c>
      <c r="Z4588" s="3"/>
    </row>
    <row r="4589" spans="1:26" hidden="1" x14ac:dyDescent="0.25">
      <c r="A4589" s="10" t="str">
        <f t="shared" si="71"/>
        <v>2016Other1-in-10September PeakPGE19</v>
      </c>
      <c r="B4589" s="10" t="s">
        <v>57</v>
      </c>
      <c r="C4589" s="10" t="s">
        <v>13</v>
      </c>
      <c r="D4589" s="10" t="s">
        <v>7</v>
      </c>
      <c r="E4589" s="10" t="s">
        <v>1</v>
      </c>
      <c r="F4589">
        <v>19</v>
      </c>
      <c r="G4589">
        <v>2.6818077564239502</v>
      </c>
      <c r="H4589">
        <v>2.9168610572814941</v>
      </c>
      <c r="I4589">
        <v>96.364341735839844</v>
      </c>
      <c r="J4589">
        <v>0.11742977052927017</v>
      </c>
      <c r="K4589">
        <v>34811</v>
      </c>
      <c r="L4589">
        <v>33000.544693000003</v>
      </c>
      <c r="M4589">
        <v>-0.2350534051656723</v>
      </c>
      <c r="N4589">
        <v>-0.38555139303207397</v>
      </c>
      <c r="O4589">
        <v>-0.29663357138633728</v>
      </c>
      <c r="P4589">
        <v>-0.2350534051656723</v>
      </c>
      <c r="Q4589">
        <v>-0.17347323894500732</v>
      </c>
      <c r="R4589">
        <v>-8.4555409848690033E-2</v>
      </c>
      <c r="S4589" t="s">
        <v>38</v>
      </c>
      <c r="Z4589" s="3"/>
    </row>
    <row r="4590" spans="1:26" hidden="1" x14ac:dyDescent="0.25">
      <c r="A4590" s="10" t="str">
        <f t="shared" si="71"/>
        <v>2016Other1-in-2September PeakCAISO20</v>
      </c>
      <c r="B4590" s="10" t="s">
        <v>57</v>
      </c>
      <c r="C4590" s="10" t="s">
        <v>13</v>
      </c>
      <c r="D4590" s="10" t="s">
        <v>7</v>
      </c>
      <c r="E4590" s="10" t="s">
        <v>9</v>
      </c>
      <c r="F4590">
        <v>20</v>
      </c>
      <c r="G4590">
        <v>2.0686817169189453</v>
      </c>
      <c r="H4590">
        <v>2.3033082485198975</v>
      </c>
      <c r="I4590">
        <v>86.216461181640625</v>
      </c>
      <c r="J4590">
        <v>7.6294809579849243E-2</v>
      </c>
      <c r="K4590">
        <v>34811</v>
      </c>
      <c r="L4590">
        <v>33000.544693000003</v>
      </c>
      <c r="M4590">
        <v>-0.23462656140327454</v>
      </c>
      <c r="N4590">
        <v>-0.33240598440170288</v>
      </c>
      <c r="O4590">
        <v>-0.27463555335998535</v>
      </c>
      <c r="P4590">
        <v>-0.23462656140327454</v>
      </c>
      <c r="Q4590">
        <v>-0.19461756944656372</v>
      </c>
      <c r="R4590">
        <v>-0.13684713840484619</v>
      </c>
      <c r="S4590" t="s">
        <v>39</v>
      </c>
      <c r="Z4590" s="3"/>
    </row>
    <row r="4591" spans="1:26" hidden="1" x14ac:dyDescent="0.25">
      <c r="A4591" s="10" t="str">
        <f t="shared" si="71"/>
        <v>2016Other1-in-10September PeakCAISO20</v>
      </c>
      <c r="B4591" s="10" t="s">
        <v>57</v>
      </c>
      <c r="C4591" s="10" t="s">
        <v>13</v>
      </c>
      <c r="D4591" s="10" t="s">
        <v>7</v>
      </c>
      <c r="E4591" s="10" t="s">
        <v>1</v>
      </c>
      <c r="F4591">
        <v>20</v>
      </c>
      <c r="G4591">
        <v>2.3029632568359375</v>
      </c>
      <c r="H4591">
        <v>2.5727677345275879</v>
      </c>
      <c r="I4591">
        <v>88.088836669921875</v>
      </c>
      <c r="J4591">
        <v>7.6294809579849243E-2</v>
      </c>
      <c r="K4591">
        <v>34811</v>
      </c>
      <c r="L4591">
        <v>33000.544693000003</v>
      </c>
      <c r="M4591">
        <v>-0.26980435848236084</v>
      </c>
      <c r="N4591">
        <v>-0.36758378148078918</v>
      </c>
      <c r="O4591">
        <v>-0.30981335043907166</v>
      </c>
      <c r="P4591">
        <v>-0.26980435848236084</v>
      </c>
      <c r="Q4591">
        <v>-0.22979536652565002</v>
      </c>
      <c r="R4591">
        <v>-0.1720249354839325</v>
      </c>
      <c r="S4591" t="s">
        <v>39</v>
      </c>
      <c r="Z4591" s="3"/>
    </row>
    <row r="4592" spans="1:26" hidden="1" x14ac:dyDescent="0.25">
      <c r="A4592" s="10" t="str">
        <f t="shared" si="71"/>
        <v>2016Other1-in-2September PeakPGE20</v>
      </c>
      <c r="B4592" s="10" t="s">
        <v>57</v>
      </c>
      <c r="C4592" s="10" t="s">
        <v>13</v>
      </c>
      <c r="D4592" s="10" t="s">
        <v>7</v>
      </c>
      <c r="E4592" s="10" t="s">
        <v>9</v>
      </c>
      <c r="F4592">
        <v>20</v>
      </c>
      <c r="G4592">
        <v>2.4882969856262207</v>
      </c>
      <c r="H4592">
        <v>2.7849621772766113</v>
      </c>
      <c r="I4592">
        <v>90.609466552734375</v>
      </c>
      <c r="J4592">
        <v>7.6294809579849243E-2</v>
      </c>
      <c r="K4592">
        <v>34811</v>
      </c>
      <c r="L4592">
        <v>33000.544693000003</v>
      </c>
      <c r="M4592">
        <v>-0.29666507244110107</v>
      </c>
      <c r="N4592">
        <v>-0.39444449543952942</v>
      </c>
      <c r="O4592">
        <v>-0.33667406439781189</v>
      </c>
      <c r="P4592">
        <v>-0.29666507244110107</v>
      </c>
      <c r="Q4592">
        <v>-0.25665608048439026</v>
      </c>
      <c r="R4592">
        <v>-0.19888564944267273</v>
      </c>
      <c r="S4592" t="s">
        <v>38</v>
      </c>
      <c r="Z4592" s="3"/>
    </row>
    <row r="4593" spans="1:26" hidden="1" x14ac:dyDescent="0.25">
      <c r="A4593" s="10" t="str">
        <f t="shared" si="71"/>
        <v>2016Other1-in-10September PeakPGE20</v>
      </c>
      <c r="B4593" s="10" t="s">
        <v>57</v>
      </c>
      <c r="C4593" s="10" t="s">
        <v>13</v>
      </c>
      <c r="D4593" s="10" t="s">
        <v>7</v>
      </c>
      <c r="E4593" s="10" t="s">
        <v>1</v>
      </c>
      <c r="F4593">
        <v>20</v>
      </c>
      <c r="G4593">
        <v>2.5124602317810059</v>
      </c>
      <c r="H4593">
        <v>2.8123884201049805</v>
      </c>
      <c r="I4593">
        <v>91.543479919433594</v>
      </c>
      <c r="J4593">
        <v>7.6294809579849243E-2</v>
      </c>
      <c r="K4593">
        <v>34811</v>
      </c>
      <c r="L4593">
        <v>33000.544693000003</v>
      </c>
      <c r="M4593">
        <v>-0.29992830753326416</v>
      </c>
      <c r="N4593">
        <v>-0.3977077305316925</v>
      </c>
      <c r="O4593">
        <v>-0.33993729948997498</v>
      </c>
      <c r="P4593">
        <v>-0.29992830753326416</v>
      </c>
      <c r="Q4593">
        <v>-0.25991931557655334</v>
      </c>
      <c r="R4593">
        <v>-0.20214888453483582</v>
      </c>
      <c r="S4593" t="s">
        <v>38</v>
      </c>
      <c r="Z4593" s="3"/>
    </row>
    <row r="4594" spans="1:26" hidden="1" x14ac:dyDescent="0.25">
      <c r="A4594" s="10" t="str">
        <f t="shared" si="71"/>
        <v>2016Other1-in-10September PeakCAISO21</v>
      </c>
      <c r="B4594" s="10" t="s">
        <v>57</v>
      </c>
      <c r="C4594" s="10" t="s">
        <v>13</v>
      </c>
      <c r="D4594" s="10" t="s">
        <v>7</v>
      </c>
      <c r="E4594" s="10" t="s">
        <v>1</v>
      </c>
      <c r="F4594">
        <v>21</v>
      </c>
      <c r="G4594">
        <v>2.0683469772338867</v>
      </c>
      <c r="H4594">
        <v>2.2341790199279785</v>
      </c>
      <c r="I4594">
        <v>83.497116088867188</v>
      </c>
      <c r="J4594">
        <v>7.6630406081676483E-2</v>
      </c>
      <c r="K4594">
        <v>34811</v>
      </c>
      <c r="L4594">
        <v>33000.544693000003</v>
      </c>
      <c r="M4594">
        <v>-0.16583208739757538</v>
      </c>
      <c r="N4594">
        <v>-0.26404160261154175</v>
      </c>
      <c r="O4594">
        <v>-0.20601707696914673</v>
      </c>
      <c r="P4594">
        <v>-0.16583208739757538</v>
      </c>
      <c r="Q4594">
        <v>-0.12564709782600403</v>
      </c>
      <c r="R4594">
        <v>-6.7622557282447815E-2</v>
      </c>
      <c r="S4594" t="s">
        <v>39</v>
      </c>
      <c r="Z4594" s="3"/>
    </row>
    <row r="4595" spans="1:26" hidden="1" x14ac:dyDescent="0.25">
      <c r="A4595" s="10" t="str">
        <f t="shared" si="71"/>
        <v>2016Other1-in-2September PeakCAISO21</v>
      </c>
      <c r="B4595" s="10" t="s">
        <v>57</v>
      </c>
      <c r="C4595" s="10" t="s">
        <v>13</v>
      </c>
      <c r="D4595" s="10" t="s">
        <v>7</v>
      </c>
      <c r="E4595" s="10" t="s">
        <v>9</v>
      </c>
      <c r="F4595">
        <v>21</v>
      </c>
      <c r="G4595">
        <v>1.8579331636428833</v>
      </c>
      <c r="H4595">
        <v>1.9898227453231812</v>
      </c>
      <c r="I4595">
        <v>82.081703186035156</v>
      </c>
      <c r="J4595">
        <v>7.6630406081676483E-2</v>
      </c>
      <c r="K4595">
        <v>34811</v>
      </c>
      <c r="L4595">
        <v>33000.544693000003</v>
      </c>
      <c r="M4595">
        <v>-0.13188959658145905</v>
      </c>
      <c r="N4595">
        <v>-0.23009912669658661</v>
      </c>
      <c r="O4595">
        <v>-0.1720745861530304</v>
      </c>
      <c r="P4595">
        <v>-0.13188959658145905</v>
      </c>
      <c r="Q4595">
        <v>-9.1704614460468292E-2</v>
      </c>
      <c r="R4595">
        <v>-3.3680066466331482E-2</v>
      </c>
      <c r="S4595" t="s">
        <v>39</v>
      </c>
      <c r="Z4595" s="3"/>
    </row>
    <row r="4596" spans="1:26" hidden="1" x14ac:dyDescent="0.25">
      <c r="A4596" s="10" t="str">
        <f t="shared" si="71"/>
        <v>2016Other1-in-2September PeakPGE21</v>
      </c>
      <c r="B4596" s="10" t="s">
        <v>57</v>
      </c>
      <c r="C4596" s="10" t="s">
        <v>13</v>
      </c>
      <c r="D4596" s="10" t="s">
        <v>7</v>
      </c>
      <c r="E4596" s="10" t="s">
        <v>9</v>
      </c>
      <c r="F4596">
        <v>21</v>
      </c>
      <c r="G4596">
        <v>2.2347996234893799</v>
      </c>
      <c r="H4596">
        <v>2.4238026142120361</v>
      </c>
      <c r="I4596">
        <v>85.822364807128906</v>
      </c>
      <c r="J4596">
        <v>7.6630406081676483E-2</v>
      </c>
      <c r="K4596">
        <v>34811</v>
      </c>
      <c r="L4596">
        <v>33000.544693000003</v>
      </c>
      <c r="M4596">
        <v>-0.18900300562381744</v>
      </c>
      <c r="N4596">
        <v>-0.28721252083778381</v>
      </c>
      <c r="O4596">
        <v>-0.22918799519538879</v>
      </c>
      <c r="P4596">
        <v>-0.18900300562381744</v>
      </c>
      <c r="Q4596">
        <v>-0.14881801605224609</v>
      </c>
      <c r="R4596">
        <v>-9.079347550868988E-2</v>
      </c>
      <c r="S4596" t="s">
        <v>38</v>
      </c>
      <c r="Z4596" s="3"/>
    </row>
    <row r="4597" spans="1:26" hidden="1" x14ac:dyDescent="0.25">
      <c r="A4597" s="10" t="str">
        <f t="shared" si="71"/>
        <v>2016Other1-in-10September PeakPGE21</v>
      </c>
      <c r="B4597" s="10" t="s">
        <v>57</v>
      </c>
      <c r="C4597" s="10" t="s">
        <v>13</v>
      </c>
      <c r="D4597" s="10" t="s">
        <v>7</v>
      </c>
      <c r="E4597" s="10" t="s">
        <v>1</v>
      </c>
      <c r="F4597">
        <v>21</v>
      </c>
      <c r="G4597">
        <v>2.2565011978149414</v>
      </c>
      <c r="H4597">
        <v>2.4458451271057129</v>
      </c>
      <c r="I4597">
        <v>87.175857543945313</v>
      </c>
      <c r="J4597">
        <v>7.6630406081676483E-2</v>
      </c>
      <c r="K4597">
        <v>34811</v>
      </c>
      <c r="L4597">
        <v>33000.544693000003</v>
      </c>
      <c r="M4597">
        <v>-0.18934392929077148</v>
      </c>
      <c r="N4597">
        <v>-0.28755345940589905</v>
      </c>
      <c r="O4597">
        <v>-0.22952891886234283</v>
      </c>
      <c r="P4597">
        <v>-0.18934392929077148</v>
      </c>
      <c r="Q4597">
        <v>-0.14915893971920013</v>
      </c>
      <c r="R4597">
        <v>-9.1134399175643921E-2</v>
      </c>
      <c r="S4597" t="s">
        <v>38</v>
      </c>
      <c r="Z4597" s="3"/>
    </row>
    <row r="4598" spans="1:26" hidden="1" x14ac:dyDescent="0.25">
      <c r="A4598" s="10" t="str">
        <f t="shared" si="71"/>
        <v>2016Other1-in-2September PeakCAISO22</v>
      </c>
      <c r="B4598" s="10" t="s">
        <v>57</v>
      </c>
      <c r="C4598" s="10" t="s">
        <v>13</v>
      </c>
      <c r="D4598" s="10" t="s">
        <v>7</v>
      </c>
      <c r="E4598" s="10" t="s">
        <v>9</v>
      </c>
      <c r="F4598">
        <v>22</v>
      </c>
      <c r="G4598">
        <v>1.5988771915435791</v>
      </c>
      <c r="H4598">
        <v>1.6653107404708862</v>
      </c>
      <c r="I4598">
        <v>78.533134460449219</v>
      </c>
      <c r="J4598">
        <v>6.3674606382846832E-2</v>
      </c>
      <c r="K4598">
        <v>34811</v>
      </c>
      <c r="L4598">
        <v>33000.544693000003</v>
      </c>
      <c r="M4598">
        <v>-6.6433556377887726E-2</v>
      </c>
      <c r="N4598">
        <v>-0.14803893864154816</v>
      </c>
      <c r="O4598">
        <v>-9.9824517965316772E-2</v>
      </c>
      <c r="P4598">
        <v>-6.6433556377887726E-2</v>
      </c>
      <c r="Q4598">
        <v>-3.3042591065168381E-2</v>
      </c>
      <c r="R4598">
        <v>1.5171819366514683E-2</v>
      </c>
      <c r="S4598" t="s">
        <v>39</v>
      </c>
      <c r="Z4598" s="3"/>
    </row>
    <row r="4599" spans="1:26" hidden="1" x14ac:dyDescent="0.25">
      <c r="A4599" s="10" t="str">
        <f t="shared" si="71"/>
        <v>2016Other1-in-10September PeakCAISO22</v>
      </c>
      <c r="B4599" s="10" t="s">
        <v>57</v>
      </c>
      <c r="C4599" s="10" t="s">
        <v>13</v>
      </c>
      <c r="D4599" s="10" t="s">
        <v>7</v>
      </c>
      <c r="E4599" s="10" t="s">
        <v>1</v>
      </c>
      <c r="F4599">
        <v>22</v>
      </c>
      <c r="G4599">
        <v>1.7799525260925293</v>
      </c>
      <c r="H4599">
        <v>1.8773612976074219</v>
      </c>
      <c r="I4599">
        <v>80.45159912109375</v>
      </c>
      <c r="J4599">
        <v>6.3674606382846832E-2</v>
      </c>
      <c r="K4599">
        <v>34811</v>
      </c>
      <c r="L4599">
        <v>33000.544693000003</v>
      </c>
      <c r="M4599">
        <v>-9.7408801317214966E-2</v>
      </c>
      <c r="N4599">
        <v>-0.1790141761302948</v>
      </c>
      <c r="O4599">
        <v>-0.13079977035522461</v>
      </c>
      <c r="P4599">
        <v>-9.7408801317214966E-2</v>
      </c>
      <c r="Q4599">
        <v>-6.4017839729785919E-2</v>
      </c>
      <c r="R4599">
        <v>-1.5803426504135132E-2</v>
      </c>
      <c r="S4599" t="s">
        <v>39</v>
      </c>
      <c r="Z4599" s="3"/>
    </row>
    <row r="4600" spans="1:26" hidden="1" x14ac:dyDescent="0.25">
      <c r="A4600" s="10" t="str">
        <f t="shared" si="71"/>
        <v>2016Other1-in-2September PeakPGE22</v>
      </c>
      <c r="B4600" s="10" t="s">
        <v>57</v>
      </c>
      <c r="C4600" s="10" t="s">
        <v>13</v>
      </c>
      <c r="D4600" s="10" t="s">
        <v>7</v>
      </c>
      <c r="E4600" s="10" t="s">
        <v>9</v>
      </c>
      <c r="F4600">
        <v>22</v>
      </c>
      <c r="G4600">
        <v>1.9231963157653809</v>
      </c>
      <c r="H4600">
        <v>2.0432941913604736</v>
      </c>
      <c r="I4600">
        <v>82.317497253417969</v>
      </c>
      <c r="J4600">
        <v>6.3674606382846832E-2</v>
      </c>
      <c r="K4600">
        <v>34811</v>
      </c>
      <c r="L4600">
        <v>33000.544693000003</v>
      </c>
      <c r="M4600">
        <v>-0.12009797245264053</v>
      </c>
      <c r="N4600">
        <v>-0.20170335471630096</v>
      </c>
      <c r="O4600">
        <v>-0.15348893404006958</v>
      </c>
      <c r="P4600">
        <v>-0.12009797245264053</v>
      </c>
      <c r="Q4600">
        <v>-8.6707010865211487E-2</v>
      </c>
      <c r="R4600">
        <v>-3.8492597639560699E-2</v>
      </c>
      <c r="S4600" t="s">
        <v>38</v>
      </c>
      <c r="Z4600" s="3"/>
    </row>
    <row r="4601" spans="1:26" hidden="1" x14ac:dyDescent="0.25">
      <c r="A4601" s="10" t="str">
        <f t="shared" si="71"/>
        <v>2016Other1-in-10September PeakPGE22</v>
      </c>
      <c r="B4601" s="10" t="s">
        <v>57</v>
      </c>
      <c r="C4601" s="10" t="s">
        <v>13</v>
      </c>
      <c r="D4601" s="10" t="s">
        <v>7</v>
      </c>
      <c r="E4601" s="10" t="s">
        <v>1</v>
      </c>
      <c r="F4601">
        <v>22</v>
      </c>
      <c r="G4601">
        <v>1.9418720006942749</v>
      </c>
      <c r="H4601">
        <v>2.0609612464904785</v>
      </c>
      <c r="I4601">
        <v>83.72967529296875</v>
      </c>
      <c r="J4601">
        <v>6.3674606382846832E-2</v>
      </c>
      <c r="K4601">
        <v>34811</v>
      </c>
      <c r="L4601">
        <v>33000.544693000003</v>
      </c>
      <c r="M4601">
        <v>-0.11908932775259018</v>
      </c>
      <c r="N4601">
        <v>-0.20069471001625061</v>
      </c>
      <c r="O4601">
        <v>-0.15248028934001923</v>
      </c>
      <c r="P4601">
        <v>-0.11908932775259018</v>
      </c>
      <c r="Q4601">
        <v>-8.5698366165161133E-2</v>
      </c>
      <c r="R4601">
        <v>-3.7483952939510345E-2</v>
      </c>
      <c r="S4601" t="s">
        <v>38</v>
      </c>
      <c r="Z4601" s="3"/>
    </row>
    <row r="4602" spans="1:26" hidden="1" x14ac:dyDescent="0.25">
      <c r="A4602" s="10" t="str">
        <f t="shared" si="71"/>
        <v>2016Other1-in-10September PeakCAISO23</v>
      </c>
      <c r="B4602" s="10" t="s">
        <v>57</v>
      </c>
      <c r="C4602" s="10" t="s">
        <v>13</v>
      </c>
      <c r="D4602" s="10" t="s">
        <v>7</v>
      </c>
      <c r="E4602" s="10" t="s">
        <v>1</v>
      </c>
      <c r="F4602">
        <v>23</v>
      </c>
      <c r="G4602">
        <v>1.4103548526763916</v>
      </c>
      <c r="H4602">
        <v>1.478816032409668</v>
      </c>
      <c r="I4602">
        <v>77.687431335449219</v>
      </c>
      <c r="J4602">
        <v>5.8387260884046555E-2</v>
      </c>
      <c r="K4602">
        <v>34811</v>
      </c>
      <c r="L4602">
        <v>33000.544693000003</v>
      </c>
      <c r="M4602">
        <v>-6.8461216986179352E-2</v>
      </c>
      <c r="N4602">
        <v>-0.14329032599925995</v>
      </c>
      <c r="O4602">
        <v>-9.9079497158527374E-2</v>
      </c>
      <c r="P4602">
        <v>-6.8461216986179352E-2</v>
      </c>
      <c r="Q4602">
        <v>-3.7842936813831329E-2</v>
      </c>
      <c r="R4602">
        <v>6.3678966835141182E-3</v>
      </c>
      <c r="S4602" t="s">
        <v>39</v>
      </c>
      <c r="Z4602" s="3"/>
    </row>
    <row r="4603" spans="1:26" hidden="1" x14ac:dyDescent="0.25">
      <c r="A4603" s="10" t="str">
        <f t="shared" si="71"/>
        <v>2016Other1-in-2September PeakCAISO23</v>
      </c>
      <c r="B4603" s="10" t="s">
        <v>57</v>
      </c>
      <c r="C4603" s="10" t="s">
        <v>13</v>
      </c>
      <c r="D4603" s="10" t="s">
        <v>7</v>
      </c>
      <c r="E4603" s="10" t="s">
        <v>9</v>
      </c>
      <c r="F4603">
        <v>23</v>
      </c>
      <c r="G4603">
        <v>1.2668788433074951</v>
      </c>
      <c r="H4603">
        <v>1.3165930509567261</v>
      </c>
      <c r="I4603">
        <v>75.626655578613281</v>
      </c>
      <c r="J4603">
        <v>5.8387260884046555E-2</v>
      </c>
      <c r="K4603">
        <v>34811</v>
      </c>
      <c r="L4603">
        <v>33000.544693000003</v>
      </c>
      <c r="M4603">
        <v>-4.971420019865036E-2</v>
      </c>
      <c r="N4603">
        <v>-0.12454331666231155</v>
      </c>
      <c r="O4603">
        <v>-8.0332480370998383E-2</v>
      </c>
      <c r="P4603">
        <v>-4.971420019865036E-2</v>
      </c>
      <c r="Q4603">
        <v>-1.9095920026302338E-2</v>
      </c>
      <c r="R4603">
        <v>2.5114912539720535E-2</v>
      </c>
      <c r="S4603" t="s">
        <v>39</v>
      </c>
      <c r="Z4603" s="3"/>
    </row>
    <row r="4604" spans="1:26" hidden="1" x14ac:dyDescent="0.25">
      <c r="A4604" s="10" t="str">
        <f t="shared" si="71"/>
        <v>2016Other1-in-2September PeakPGE23</v>
      </c>
      <c r="B4604" s="10" t="s">
        <v>57</v>
      </c>
      <c r="C4604" s="10" t="s">
        <v>13</v>
      </c>
      <c r="D4604" s="10" t="s">
        <v>7</v>
      </c>
      <c r="E4604" s="10" t="s">
        <v>9</v>
      </c>
      <c r="F4604">
        <v>23</v>
      </c>
      <c r="G4604">
        <v>1.5238548517227173</v>
      </c>
      <c r="H4604">
        <v>1.6063275337219238</v>
      </c>
      <c r="I4604">
        <v>79.679534912109375</v>
      </c>
      <c r="J4604">
        <v>5.8387260884046555E-2</v>
      </c>
      <c r="K4604">
        <v>34811</v>
      </c>
      <c r="L4604">
        <v>33000.544693000003</v>
      </c>
      <c r="M4604">
        <v>-8.2472629845142365E-2</v>
      </c>
      <c r="N4604">
        <v>-0.15730173885822296</v>
      </c>
      <c r="O4604">
        <v>-0.11309091001749039</v>
      </c>
      <c r="P4604">
        <v>-8.2472629845142365E-2</v>
      </c>
      <c r="Q4604">
        <v>-5.1854349672794342E-2</v>
      </c>
      <c r="R4604">
        <v>-7.6435161754488945E-3</v>
      </c>
      <c r="S4604" t="s">
        <v>38</v>
      </c>
      <c r="Z4604" s="3"/>
    </row>
    <row r="4605" spans="1:26" hidden="1" x14ac:dyDescent="0.25">
      <c r="A4605" s="10" t="str">
        <f t="shared" si="71"/>
        <v>2016Other1-in-10September PeakPGE23</v>
      </c>
      <c r="B4605" s="10" t="s">
        <v>57</v>
      </c>
      <c r="C4605" s="10" t="s">
        <v>13</v>
      </c>
      <c r="D4605" s="10" t="s">
        <v>7</v>
      </c>
      <c r="E4605" s="10" t="s">
        <v>1</v>
      </c>
      <c r="F4605">
        <v>23</v>
      </c>
      <c r="G4605">
        <v>1.5386525392532349</v>
      </c>
      <c r="H4605">
        <v>1.6222115755081177</v>
      </c>
      <c r="I4605">
        <v>80.515419006347656</v>
      </c>
      <c r="J4605">
        <v>5.8387260884046555E-2</v>
      </c>
      <c r="K4605">
        <v>34811</v>
      </c>
      <c r="L4605">
        <v>33000.544693000003</v>
      </c>
      <c r="M4605">
        <v>-8.3559021353721619E-2</v>
      </c>
      <c r="N4605">
        <v>-0.15838813781738281</v>
      </c>
      <c r="O4605">
        <v>-0.11417730152606964</v>
      </c>
      <c r="P4605">
        <v>-8.3559021353721619E-2</v>
      </c>
      <c r="Q4605">
        <v>-5.2940741181373596E-2</v>
      </c>
      <c r="R4605">
        <v>-8.7299076840281487E-3</v>
      </c>
      <c r="S4605" t="s">
        <v>38</v>
      </c>
      <c r="Z4605" s="3"/>
    </row>
    <row r="4606" spans="1:26" hidden="1" x14ac:dyDescent="0.25">
      <c r="A4606" s="10" t="str">
        <f t="shared" si="71"/>
        <v>2016Other1-in-10September PeakCAISO24</v>
      </c>
      <c r="B4606" s="10" t="s">
        <v>57</v>
      </c>
      <c r="C4606" s="10" t="s">
        <v>13</v>
      </c>
      <c r="D4606" s="10" t="s">
        <v>7</v>
      </c>
      <c r="E4606" s="10" t="s">
        <v>1</v>
      </c>
      <c r="F4606">
        <v>24</v>
      </c>
      <c r="G4606">
        <v>1.0911915302276611</v>
      </c>
      <c r="H4606">
        <v>1.1441943645477295</v>
      </c>
      <c r="I4606">
        <v>75.359817504882813</v>
      </c>
      <c r="J4606">
        <v>4.4309847056865692E-2</v>
      </c>
      <c r="K4606">
        <v>34811</v>
      </c>
      <c r="L4606">
        <v>33000.544693000003</v>
      </c>
      <c r="M4606">
        <v>-5.3002793341875076E-2</v>
      </c>
      <c r="N4606">
        <v>-0.10979029536247253</v>
      </c>
      <c r="O4606">
        <v>-7.6238878071308136E-2</v>
      </c>
      <c r="P4606">
        <v>-5.3002793341875076E-2</v>
      </c>
      <c r="Q4606">
        <v>-2.9766710475087166E-2</v>
      </c>
      <c r="R4606">
        <v>3.7847065832465887E-3</v>
      </c>
      <c r="S4606" t="s">
        <v>39</v>
      </c>
      <c r="Z4606" s="3"/>
    </row>
    <row r="4607" spans="1:26" hidden="1" x14ac:dyDescent="0.25">
      <c r="A4607" s="10" t="str">
        <f t="shared" si="71"/>
        <v>2016Other1-in-2September PeakCAISO24</v>
      </c>
      <c r="B4607" s="10" t="s">
        <v>57</v>
      </c>
      <c r="C4607" s="10" t="s">
        <v>13</v>
      </c>
      <c r="D4607" s="10" t="s">
        <v>7</v>
      </c>
      <c r="E4607" s="10" t="s">
        <v>9</v>
      </c>
      <c r="F4607">
        <v>24</v>
      </c>
      <c r="G4607">
        <v>0.98018413782119751</v>
      </c>
      <c r="H4607">
        <v>1.0201742649078369</v>
      </c>
      <c r="I4607">
        <v>73.054161071777344</v>
      </c>
      <c r="J4607">
        <v>4.4309847056865692E-2</v>
      </c>
      <c r="K4607">
        <v>34811</v>
      </c>
      <c r="L4607">
        <v>33000.544693000003</v>
      </c>
      <c r="M4607">
        <v>-3.9990175515413284E-2</v>
      </c>
      <c r="N4607">
        <v>-9.6777677536010742E-2</v>
      </c>
      <c r="O4607">
        <v>-6.3226260244846344E-2</v>
      </c>
      <c r="P4607">
        <v>-3.9990175515413284E-2</v>
      </c>
      <c r="Q4607">
        <v>-1.6754092648625374E-2</v>
      </c>
      <c r="R4607">
        <v>1.6797324642539024E-2</v>
      </c>
      <c r="S4607" t="s">
        <v>39</v>
      </c>
      <c r="Z4607" s="3"/>
    </row>
    <row r="4608" spans="1:26" hidden="1" x14ac:dyDescent="0.25">
      <c r="A4608" s="10" t="str">
        <f t="shared" si="71"/>
        <v>2016Other1-in-2September PeakPGE24</v>
      </c>
      <c r="B4608" s="10" t="s">
        <v>57</v>
      </c>
      <c r="C4608" s="10" t="s">
        <v>13</v>
      </c>
      <c r="D4608" s="10" t="s">
        <v>7</v>
      </c>
      <c r="E4608" s="10" t="s">
        <v>9</v>
      </c>
      <c r="F4608">
        <v>24</v>
      </c>
      <c r="G4608">
        <v>1.1790064573287964</v>
      </c>
      <c r="H4608">
        <v>1.2420570850372314</v>
      </c>
      <c r="I4608">
        <v>77.004714965820313</v>
      </c>
      <c r="J4608">
        <v>4.4309847056865692E-2</v>
      </c>
      <c r="K4608">
        <v>34811</v>
      </c>
      <c r="L4608">
        <v>33000.544693000003</v>
      </c>
      <c r="M4608">
        <v>-6.3050583004951477E-2</v>
      </c>
      <c r="N4608">
        <v>-0.11983808130025864</v>
      </c>
      <c r="O4608">
        <v>-8.6286664009094238E-2</v>
      </c>
      <c r="P4608">
        <v>-6.3050583004951477E-2</v>
      </c>
      <c r="Q4608">
        <v>-3.9814498275518417E-2</v>
      </c>
      <c r="R4608">
        <v>-6.2630828469991684E-3</v>
      </c>
      <c r="S4608" t="s">
        <v>38</v>
      </c>
      <c r="Z4608" s="3"/>
    </row>
    <row r="4609" spans="1:26" hidden="1" x14ac:dyDescent="0.25">
      <c r="A4609" s="10" t="str">
        <f t="shared" si="71"/>
        <v>2016Other1-in-10September PeakPGE24</v>
      </c>
      <c r="B4609" s="10" t="s">
        <v>57</v>
      </c>
      <c r="C4609" s="10" t="s">
        <v>13</v>
      </c>
      <c r="D4609" s="10" t="s">
        <v>7</v>
      </c>
      <c r="E4609" s="10" t="s">
        <v>1</v>
      </c>
      <c r="F4609">
        <v>24</v>
      </c>
      <c r="G4609">
        <v>1.1904555559158325</v>
      </c>
      <c r="H4609">
        <v>1.2549424171447754</v>
      </c>
      <c r="I4609">
        <v>78.074806213378906</v>
      </c>
      <c r="J4609">
        <v>4.4309847056865692E-2</v>
      </c>
      <c r="K4609">
        <v>34811</v>
      </c>
      <c r="L4609">
        <v>33000.544693000003</v>
      </c>
      <c r="M4609">
        <v>-6.4486891031265259E-2</v>
      </c>
      <c r="N4609">
        <v>-0.12127438932657242</v>
      </c>
      <c r="O4609">
        <v>-8.772297203540802E-2</v>
      </c>
      <c r="P4609">
        <v>-6.4486891031265259E-2</v>
      </c>
      <c r="Q4609">
        <v>-4.1250806301832199E-2</v>
      </c>
      <c r="R4609">
        <v>-7.6993908733129501E-3</v>
      </c>
      <c r="S4609" t="s">
        <v>38</v>
      </c>
      <c r="Z4609" s="3"/>
    </row>
    <row r="4610" spans="1:26" hidden="1" x14ac:dyDescent="0.25">
      <c r="A4610" s="10" t="str">
        <f t="shared" ref="A4610:A4673" si="72">CONCATENATE(B4610,C4610,E4610,D4610,S4610,F4610)</f>
        <v>2016Other1-in-2Typical Event DayCAISO1</v>
      </c>
      <c r="B4610" s="10" t="s">
        <v>57</v>
      </c>
      <c r="C4610" s="10" t="s">
        <v>13</v>
      </c>
      <c r="D4610" s="10" t="s">
        <v>8</v>
      </c>
      <c r="E4610" s="10" t="s">
        <v>9</v>
      </c>
      <c r="F4610">
        <v>1</v>
      </c>
      <c r="G4610">
        <v>0.842041015625</v>
      </c>
      <c r="H4610">
        <v>0.842041015625</v>
      </c>
      <c r="I4610">
        <v>74.535560607910156</v>
      </c>
      <c r="J4610">
        <v>0</v>
      </c>
      <c r="K4610">
        <v>34811</v>
      </c>
      <c r="L4610">
        <v>33102.13671875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 t="s">
        <v>39</v>
      </c>
      <c r="Z4610" s="3"/>
    </row>
    <row r="4611" spans="1:26" hidden="1" x14ac:dyDescent="0.25">
      <c r="A4611" s="10" t="str">
        <f t="shared" si="72"/>
        <v>2016Other1-in-10Typical Event DayCAISO1</v>
      </c>
      <c r="B4611" s="10" t="s">
        <v>57</v>
      </c>
      <c r="C4611" s="10" t="s">
        <v>13</v>
      </c>
      <c r="D4611" s="10" t="s">
        <v>8</v>
      </c>
      <c r="E4611" s="10" t="s">
        <v>1</v>
      </c>
      <c r="F4611">
        <v>1</v>
      </c>
      <c r="G4611">
        <v>0.94475358724594116</v>
      </c>
      <c r="H4611">
        <v>0.94475358724594116</v>
      </c>
      <c r="I4611">
        <v>77.368766784667969</v>
      </c>
      <c r="J4611">
        <v>0</v>
      </c>
      <c r="K4611">
        <v>34811</v>
      </c>
      <c r="L4611">
        <v>33102.13671875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 t="s">
        <v>39</v>
      </c>
      <c r="Z4611" s="3"/>
    </row>
    <row r="4612" spans="1:26" hidden="1" x14ac:dyDescent="0.25">
      <c r="A4612" s="10" t="str">
        <f t="shared" si="72"/>
        <v>2016Other1-in-10Typical Event DayPGE1</v>
      </c>
      <c r="B4612" s="10" t="s">
        <v>57</v>
      </c>
      <c r="C4612" s="10" t="s">
        <v>13</v>
      </c>
      <c r="D4612" s="10" t="s">
        <v>8</v>
      </c>
      <c r="E4612" s="10" t="s">
        <v>1</v>
      </c>
      <c r="F4612">
        <v>1</v>
      </c>
      <c r="G4612">
        <v>1.0079115629196167</v>
      </c>
      <c r="H4612">
        <v>1.0079115629196167</v>
      </c>
      <c r="I4612">
        <v>79.125419616699219</v>
      </c>
      <c r="J4612">
        <v>0</v>
      </c>
      <c r="K4612">
        <v>34811</v>
      </c>
      <c r="L4612">
        <v>33102.13671875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 t="s">
        <v>38</v>
      </c>
      <c r="Z4612" s="3"/>
    </row>
    <row r="4613" spans="1:26" hidden="1" x14ac:dyDescent="0.25">
      <c r="A4613" s="10" t="str">
        <f t="shared" si="72"/>
        <v>2016Other1-in-2Typical Event DayPGE1</v>
      </c>
      <c r="B4613" s="10" t="s">
        <v>57</v>
      </c>
      <c r="C4613" s="10" t="s">
        <v>13</v>
      </c>
      <c r="D4613" s="10" t="s">
        <v>8</v>
      </c>
      <c r="E4613" s="10" t="s">
        <v>9</v>
      </c>
      <c r="F4613">
        <v>1</v>
      </c>
      <c r="G4613">
        <v>0.9471743106842041</v>
      </c>
      <c r="H4613">
        <v>0.9471743106842041</v>
      </c>
      <c r="I4613">
        <v>77.2054443359375</v>
      </c>
      <c r="J4613">
        <v>0</v>
      </c>
      <c r="K4613">
        <v>34811</v>
      </c>
      <c r="L4613">
        <v>33102.13671875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 t="s">
        <v>38</v>
      </c>
      <c r="Z4613" s="3"/>
    </row>
    <row r="4614" spans="1:26" hidden="1" x14ac:dyDescent="0.25">
      <c r="A4614" s="10" t="str">
        <f t="shared" si="72"/>
        <v>2016Other1-in-10Typical Event DayCAISO2</v>
      </c>
      <c r="B4614" s="10" t="s">
        <v>57</v>
      </c>
      <c r="C4614" s="10" t="s">
        <v>13</v>
      </c>
      <c r="D4614" s="10" t="s">
        <v>8</v>
      </c>
      <c r="E4614" s="10" t="s">
        <v>1</v>
      </c>
      <c r="F4614">
        <v>2</v>
      </c>
      <c r="G4614">
        <v>0.80948054790496826</v>
      </c>
      <c r="H4614">
        <v>0.80948054790496826</v>
      </c>
      <c r="I4614">
        <v>75.442398071289063</v>
      </c>
      <c r="J4614">
        <v>0</v>
      </c>
      <c r="K4614">
        <v>34811</v>
      </c>
      <c r="L4614">
        <v>33102.13671875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 t="s">
        <v>39</v>
      </c>
      <c r="Z4614" s="3"/>
    </row>
    <row r="4615" spans="1:26" hidden="1" x14ac:dyDescent="0.25">
      <c r="A4615" s="10" t="str">
        <f t="shared" si="72"/>
        <v>2016Other1-in-2Typical Event DayCAISO2</v>
      </c>
      <c r="B4615" s="10" t="s">
        <v>57</v>
      </c>
      <c r="C4615" s="10" t="s">
        <v>13</v>
      </c>
      <c r="D4615" s="10" t="s">
        <v>8</v>
      </c>
      <c r="E4615" s="10" t="s">
        <v>9</v>
      </c>
      <c r="F4615">
        <v>2</v>
      </c>
      <c r="G4615">
        <v>0.72147464752197266</v>
      </c>
      <c r="H4615">
        <v>0.72147464752197266</v>
      </c>
      <c r="I4615">
        <v>72.777351379394531</v>
      </c>
      <c r="J4615">
        <v>0</v>
      </c>
      <c r="K4615">
        <v>34811</v>
      </c>
      <c r="L4615">
        <v>33102.13671875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 t="s">
        <v>39</v>
      </c>
      <c r="Z4615" s="3"/>
    </row>
    <row r="4616" spans="1:26" hidden="1" x14ac:dyDescent="0.25">
      <c r="A4616" s="10" t="str">
        <f t="shared" si="72"/>
        <v>2016Other1-in-10Typical Event DayPGE2</v>
      </c>
      <c r="B4616" s="10" t="s">
        <v>57</v>
      </c>
      <c r="C4616" s="10" t="s">
        <v>13</v>
      </c>
      <c r="D4616" s="10" t="s">
        <v>8</v>
      </c>
      <c r="E4616" s="10" t="s">
        <v>1</v>
      </c>
      <c r="F4616">
        <v>2</v>
      </c>
      <c r="G4616">
        <v>0.86359530687332153</v>
      </c>
      <c r="H4616">
        <v>0.86359530687332153</v>
      </c>
      <c r="I4616">
        <v>77.363563537597656</v>
      </c>
      <c r="J4616">
        <v>0</v>
      </c>
      <c r="K4616">
        <v>34811</v>
      </c>
      <c r="L4616">
        <v>33102.13671875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 t="s">
        <v>38</v>
      </c>
      <c r="Z4616" s="3"/>
    </row>
    <row r="4617" spans="1:26" hidden="1" x14ac:dyDescent="0.25">
      <c r="A4617" s="10" t="str">
        <f t="shared" si="72"/>
        <v>2016Other1-in-2Typical Event DayPGE2</v>
      </c>
      <c r="B4617" s="10" t="s">
        <v>57</v>
      </c>
      <c r="C4617" s="10" t="s">
        <v>13</v>
      </c>
      <c r="D4617" s="10" t="s">
        <v>8</v>
      </c>
      <c r="E4617" s="10" t="s">
        <v>9</v>
      </c>
      <c r="F4617">
        <v>2</v>
      </c>
      <c r="G4617">
        <v>0.81155461072921753</v>
      </c>
      <c r="H4617">
        <v>0.81155461072921753</v>
      </c>
      <c r="I4617">
        <v>75.481460571289063</v>
      </c>
      <c r="J4617">
        <v>0</v>
      </c>
      <c r="K4617">
        <v>34811</v>
      </c>
      <c r="L4617">
        <v>33102.13671875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 t="s">
        <v>38</v>
      </c>
      <c r="Z4617" s="3"/>
    </row>
    <row r="4618" spans="1:26" hidden="1" x14ac:dyDescent="0.25">
      <c r="A4618" s="10" t="str">
        <f t="shared" si="72"/>
        <v>2016Other1-in-2Typical Event DayCAISO3</v>
      </c>
      <c r="B4618" s="10" t="s">
        <v>57</v>
      </c>
      <c r="C4618" s="10" t="s">
        <v>13</v>
      </c>
      <c r="D4618" s="10" t="s">
        <v>8</v>
      </c>
      <c r="E4618" s="10" t="s">
        <v>9</v>
      </c>
      <c r="F4618">
        <v>3</v>
      </c>
      <c r="G4618">
        <v>0.64607858657836914</v>
      </c>
      <c r="H4618">
        <v>0.64607858657836914</v>
      </c>
      <c r="I4618">
        <v>71.115089416503906</v>
      </c>
      <c r="J4618">
        <v>0</v>
      </c>
      <c r="K4618">
        <v>34811</v>
      </c>
      <c r="L4618">
        <v>33102.13671875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 t="s">
        <v>39</v>
      </c>
      <c r="Z4618" s="3"/>
    </row>
    <row r="4619" spans="1:26" hidden="1" x14ac:dyDescent="0.25">
      <c r="A4619" s="10" t="str">
        <f t="shared" si="72"/>
        <v>2016Other1-in-10Typical Event DayCAISO3</v>
      </c>
      <c r="B4619" s="10" t="s">
        <v>57</v>
      </c>
      <c r="C4619" s="10" t="s">
        <v>13</v>
      </c>
      <c r="D4619" s="10" t="s">
        <v>8</v>
      </c>
      <c r="E4619" s="10" t="s">
        <v>1</v>
      </c>
      <c r="F4619">
        <v>3</v>
      </c>
      <c r="G4619">
        <v>0.72488760948181152</v>
      </c>
      <c r="H4619">
        <v>0.72488760948181152</v>
      </c>
      <c r="I4619">
        <v>73.560585021972656</v>
      </c>
      <c r="J4619">
        <v>0</v>
      </c>
      <c r="K4619">
        <v>34811</v>
      </c>
      <c r="L4619">
        <v>33102.13671875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 t="s">
        <v>39</v>
      </c>
      <c r="Z4619" s="3"/>
    </row>
    <row r="4620" spans="1:26" hidden="1" x14ac:dyDescent="0.25">
      <c r="A4620" s="10" t="str">
        <f t="shared" si="72"/>
        <v>2016Other1-in-10Typical Event DayPGE3</v>
      </c>
      <c r="B4620" s="10" t="s">
        <v>57</v>
      </c>
      <c r="C4620" s="10" t="s">
        <v>13</v>
      </c>
      <c r="D4620" s="10" t="s">
        <v>8</v>
      </c>
      <c r="E4620" s="10" t="s">
        <v>1</v>
      </c>
      <c r="F4620">
        <v>3</v>
      </c>
      <c r="G4620">
        <v>0.77334725856781006</v>
      </c>
      <c r="H4620">
        <v>0.77334725856781006</v>
      </c>
      <c r="I4620">
        <v>75.8118896484375</v>
      </c>
      <c r="J4620">
        <v>0</v>
      </c>
      <c r="K4620">
        <v>34811</v>
      </c>
      <c r="L4620">
        <v>33102.13671875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 t="s">
        <v>38</v>
      </c>
      <c r="Z4620" s="3"/>
    </row>
    <row r="4621" spans="1:26" hidden="1" x14ac:dyDescent="0.25">
      <c r="A4621" s="10" t="str">
        <f t="shared" si="72"/>
        <v>2016Other1-in-2Typical Event DayPGE3</v>
      </c>
      <c r="B4621" s="10" t="s">
        <v>57</v>
      </c>
      <c r="C4621" s="10" t="s">
        <v>13</v>
      </c>
      <c r="D4621" s="10" t="s">
        <v>8</v>
      </c>
      <c r="E4621" s="10" t="s">
        <v>9</v>
      </c>
      <c r="F4621">
        <v>3</v>
      </c>
      <c r="G4621">
        <v>0.72674494981765747</v>
      </c>
      <c r="H4621">
        <v>0.72674494981765747</v>
      </c>
      <c r="I4621">
        <v>73.567230224609375</v>
      </c>
      <c r="J4621">
        <v>0</v>
      </c>
      <c r="K4621">
        <v>34811</v>
      </c>
      <c r="L4621">
        <v>33102.13671875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 t="s">
        <v>38</v>
      </c>
      <c r="Z4621" s="3"/>
    </row>
    <row r="4622" spans="1:26" hidden="1" x14ac:dyDescent="0.25">
      <c r="A4622" s="10" t="str">
        <f t="shared" si="72"/>
        <v>2016Other1-in-10Typical Event DayCAISO4</v>
      </c>
      <c r="B4622" s="10" t="s">
        <v>57</v>
      </c>
      <c r="C4622" s="10" t="s">
        <v>13</v>
      </c>
      <c r="D4622" s="10" t="s">
        <v>8</v>
      </c>
      <c r="E4622" s="10" t="s">
        <v>1</v>
      </c>
      <c r="F4622">
        <v>4</v>
      </c>
      <c r="G4622">
        <v>0.67781853675842285</v>
      </c>
      <c r="H4622">
        <v>0.67781853675842285</v>
      </c>
      <c r="I4622">
        <v>72.1533203125</v>
      </c>
      <c r="J4622">
        <v>0</v>
      </c>
      <c r="K4622">
        <v>34811</v>
      </c>
      <c r="L4622">
        <v>33102.13671875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 t="s">
        <v>39</v>
      </c>
      <c r="Z4622" s="3"/>
    </row>
    <row r="4623" spans="1:26" hidden="1" x14ac:dyDescent="0.25">
      <c r="A4623" s="10" t="str">
        <f t="shared" si="72"/>
        <v>2016Other1-in-2Typical Event DayCAISO4</v>
      </c>
      <c r="B4623" s="10" t="s">
        <v>57</v>
      </c>
      <c r="C4623" s="10" t="s">
        <v>13</v>
      </c>
      <c r="D4623" s="10" t="s">
        <v>8</v>
      </c>
      <c r="E4623" s="10" t="s">
        <v>9</v>
      </c>
      <c r="F4623">
        <v>4</v>
      </c>
      <c r="G4623">
        <v>0.60412681102752686</v>
      </c>
      <c r="H4623">
        <v>0.60412681102752686</v>
      </c>
      <c r="I4623">
        <v>69.676338195800781</v>
      </c>
      <c r="J4623">
        <v>0</v>
      </c>
      <c r="K4623">
        <v>34811</v>
      </c>
      <c r="L4623">
        <v>33102.13671875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 t="s">
        <v>39</v>
      </c>
      <c r="Z4623" s="3"/>
    </row>
    <row r="4624" spans="1:26" hidden="1" x14ac:dyDescent="0.25">
      <c r="A4624" s="10" t="str">
        <f t="shared" si="72"/>
        <v>2016Other1-in-10Typical Event DayPGE4</v>
      </c>
      <c r="B4624" s="10" t="s">
        <v>57</v>
      </c>
      <c r="C4624" s="10" t="s">
        <v>13</v>
      </c>
      <c r="D4624" s="10" t="s">
        <v>8</v>
      </c>
      <c r="E4624" s="10" t="s">
        <v>1</v>
      </c>
      <c r="F4624">
        <v>4</v>
      </c>
      <c r="G4624">
        <v>0.72313159704208374</v>
      </c>
      <c r="H4624">
        <v>0.72313159704208374</v>
      </c>
      <c r="I4624">
        <v>74.280754089355469</v>
      </c>
      <c r="J4624">
        <v>0</v>
      </c>
      <c r="K4624">
        <v>34811</v>
      </c>
      <c r="L4624">
        <v>33102.13671875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 t="s">
        <v>38</v>
      </c>
      <c r="Z4624" s="3"/>
    </row>
    <row r="4625" spans="1:26" hidden="1" x14ac:dyDescent="0.25">
      <c r="A4625" s="10" t="str">
        <f t="shared" si="72"/>
        <v>2016Other1-in-2Typical Event DayPGE4</v>
      </c>
      <c r="B4625" s="10" t="s">
        <v>57</v>
      </c>
      <c r="C4625" s="10" t="s">
        <v>13</v>
      </c>
      <c r="D4625" s="10" t="s">
        <v>8</v>
      </c>
      <c r="E4625" s="10" t="s">
        <v>9</v>
      </c>
      <c r="F4625">
        <v>4</v>
      </c>
      <c r="G4625">
        <v>0.67955529689788818</v>
      </c>
      <c r="H4625">
        <v>0.67955529689788818</v>
      </c>
      <c r="I4625">
        <v>72.134246826171875</v>
      </c>
      <c r="J4625">
        <v>0</v>
      </c>
      <c r="K4625">
        <v>34811</v>
      </c>
      <c r="L4625">
        <v>33102.13671875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 t="s">
        <v>38</v>
      </c>
      <c r="Z4625" s="3"/>
    </row>
    <row r="4626" spans="1:26" hidden="1" x14ac:dyDescent="0.25">
      <c r="A4626" s="10" t="str">
        <f t="shared" si="72"/>
        <v>2016Other1-in-2Typical Event DayCAISO5</v>
      </c>
      <c r="B4626" s="10" t="s">
        <v>57</v>
      </c>
      <c r="C4626" s="10" t="s">
        <v>13</v>
      </c>
      <c r="D4626" s="10" t="s">
        <v>8</v>
      </c>
      <c r="E4626" s="10" t="s">
        <v>9</v>
      </c>
      <c r="F4626">
        <v>5</v>
      </c>
      <c r="G4626">
        <v>0.5917351245880127</v>
      </c>
      <c r="H4626">
        <v>0.5917351245880127</v>
      </c>
      <c r="I4626">
        <v>68.404708862304688</v>
      </c>
      <c r="J4626">
        <v>0</v>
      </c>
      <c r="K4626">
        <v>34811</v>
      </c>
      <c r="L4626">
        <v>33102.13671875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 t="s">
        <v>39</v>
      </c>
      <c r="Z4626" s="3"/>
    </row>
    <row r="4627" spans="1:26" hidden="1" x14ac:dyDescent="0.25">
      <c r="A4627" s="10" t="str">
        <f t="shared" si="72"/>
        <v>2016Other1-in-10Typical Event DayCAISO5</v>
      </c>
      <c r="B4627" s="10" t="s">
        <v>57</v>
      </c>
      <c r="C4627" s="10" t="s">
        <v>13</v>
      </c>
      <c r="D4627" s="10" t="s">
        <v>8</v>
      </c>
      <c r="E4627" s="10" t="s">
        <v>1</v>
      </c>
      <c r="F4627">
        <v>5</v>
      </c>
      <c r="G4627">
        <v>0.66391533613204956</v>
      </c>
      <c r="H4627">
        <v>0.66391533613204956</v>
      </c>
      <c r="I4627">
        <v>70.969856262207031</v>
      </c>
      <c r="J4627">
        <v>0</v>
      </c>
      <c r="K4627">
        <v>34811</v>
      </c>
      <c r="L4627">
        <v>33102.13671875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 t="s">
        <v>39</v>
      </c>
      <c r="Z4627" s="3"/>
    </row>
    <row r="4628" spans="1:26" hidden="1" x14ac:dyDescent="0.25">
      <c r="A4628" s="10" t="str">
        <f t="shared" si="72"/>
        <v>2016Other1-in-2Typical Event DayPGE5</v>
      </c>
      <c r="B4628" s="10" t="s">
        <v>57</v>
      </c>
      <c r="C4628" s="10" t="s">
        <v>13</v>
      </c>
      <c r="D4628" s="10" t="s">
        <v>8</v>
      </c>
      <c r="E4628" s="10" t="s">
        <v>9</v>
      </c>
      <c r="F4628">
        <v>5</v>
      </c>
      <c r="G4628">
        <v>0.66561645269393921</v>
      </c>
      <c r="H4628">
        <v>0.66561645269393921</v>
      </c>
      <c r="I4628">
        <v>70.751457214355469</v>
      </c>
      <c r="J4628">
        <v>0</v>
      </c>
      <c r="K4628">
        <v>34811</v>
      </c>
      <c r="L4628">
        <v>33102.13671875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 t="s">
        <v>38</v>
      </c>
      <c r="Z4628" s="3"/>
    </row>
    <row r="4629" spans="1:26" hidden="1" x14ac:dyDescent="0.25">
      <c r="A4629" s="10" t="str">
        <f t="shared" si="72"/>
        <v>2016Other1-in-10Typical Event DayPGE5</v>
      </c>
      <c r="B4629" s="10" t="s">
        <v>57</v>
      </c>
      <c r="C4629" s="10" t="s">
        <v>13</v>
      </c>
      <c r="D4629" s="10" t="s">
        <v>8</v>
      </c>
      <c r="E4629" s="10" t="s">
        <v>1</v>
      </c>
      <c r="F4629">
        <v>5</v>
      </c>
      <c r="G4629">
        <v>0.70829886198043823</v>
      </c>
      <c r="H4629">
        <v>0.70829886198043823</v>
      </c>
      <c r="I4629">
        <v>73.176559448242188</v>
      </c>
      <c r="J4629">
        <v>0</v>
      </c>
      <c r="K4629">
        <v>34811</v>
      </c>
      <c r="L4629">
        <v>33102.13671875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 t="s">
        <v>38</v>
      </c>
      <c r="Z4629" s="3"/>
    </row>
    <row r="4630" spans="1:26" hidden="1" x14ac:dyDescent="0.25">
      <c r="A4630" s="10" t="str">
        <f t="shared" si="72"/>
        <v>2016Other1-in-2Typical Event DayCAISO6</v>
      </c>
      <c r="B4630" s="10" t="s">
        <v>57</v>
      </c>
      <c r="C4630" s="10" t="s">
        <v>13</v>
      </c>
      <c r="D4630" s="10" t="s">
        <v>8</v>
      </c>
      <c r="E4630" s="10" t="s">
        <v>9</v>
      </c>
      <c r="F4630">
        <v>6</v>
      </c>
      <c r="G4630">
        <v>0.61461788415908813</v>
      </c>
      <c r="H4630">
        <v>0.61461788415908813</v>
      </c>
      <c r="I4630">
        <v>67.415260314941406</v>
      </c>
      <c r="J4630">
        <v>0</v>
      </c>
      <c r="K4630">
        <v>34811</v>
      </c>
      <c r="L4630">
        <v>33102.13671875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 t="s">
        <v>39</v>
      </c>
      <c r="Z4630" s="3"/>
    </row>
    <row r="4631" spans="1:26" hidden="1" x14ac:dyDescent="0.25">
      <c r="A4631" s="10" t="str">
        <f t="shared" si="72"/>
        <v>2016Other1-in-10Typical Event DayCAISO6</v>
      </c>
      <c r="B4631" s="10" t="s">
        <v>57</v>
      </c>
      <c r="C4631" s="10" t="s">
        <v>13</v>
      </c>
      <c r="D4631" s="10" t="s">
        <v>8</v>
      </c>
      <c r="E4631" s="10" t="s">
        <v>1</v>
      </c>
      <c r="F4631">
        <v>6</v>
      </c>
      <c r="G4631">
        <v>0.68958932161331177</v>
      </c>
      <c r="H4631">
        <v>0.68958932161331177</v>
      </c>
      <c r="I4631">
        <v>69.982460021972656</v>
      </c>
      <c r="J4631">
        <v>0</v>
      </c>
      <c r="K4631">
        <v>34811</v>
      </c>
      <c r="L4631">
        <v>33102.13671875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 t="s">
        <v>39</v>
      </c>
      <c r="Z4631" s="3"/>
    </row>
    <row r="4632" spans="1:26" hidden="1" x14ac:dyDescent="0.25">
      <c r="A4632" s="10" t="str">
        <f t="shared" si="72"/>
        <v>2016Other1-in-10Typical Event DayPGE6</v>
      </c>
      <c r="B4632" s="10" t="s">
        <v>57</v>
      </c>
      <c r="C4632" s="10" t="s">
        <v>13</v>
      </c>
      <c r="D4632" s="10" t="s">
        <v>8</v>
      </c>
      <c r="E4632" s="10" t="s">
        <v>1</v>
      </c>
      <c r="F4632">
        <v>6</v>
      </c>
      <c r="G4632">
        <v>0.73568922281265259</v>
      </c>
      <c r="H4632">
        <v>0.73568922281265259</v>
      </c>
      <c r="I4632">
        <v>72.225807189941406</v>
      </c>
      <c r="J4632">
        <v>0</v>
      </c>
      <c r="K4632">
        <v>34811</v>
      </c>
      <c r="L4632">
        <v>33102.13671875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 t="s">
        <v>38</v>
      </c>
      <c r="Z4632" s="3"/>
    </row>
    <row r="4633" spans="1:26" hidden="1" x14ac:dyDescent="0.25">
      <c r="A4633" s="10" t="str">
        <f t="shared" si="72"/>
        <v>2016Other1-in-2Typical Event DayPGE6</v>
      </c>
      <c r="B4633" s="10" t="s">
        <v>57</v>
      </c>
      <c r="C4633" s="10" t="s">
        <v>13</v>
      </c>
      <c r="D4633" s="10" t="s">
        <v>8</v>
      </c>
      <c r="E4633" s="10" t="s">
        <v>9</v>
      </c>
      <c r="F4633">
        <v>6</v>
      </c>
      <c r="G4633">
        <v>0.69135624170303345</v>
      </c>
      <c r="H4633">
        <v>0.69135624170303345</v>
      </c>
      <c r="I4633">
        <v>69.71820068359375</v>
      </c>
      <c r="J4633">
        <v>0</v>
      </c>
      <c r="K4633">
        <v>34811</v>
      </c>
      <c r="L4633">
        <v>33102.13671875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 t="s">
        <v>38</v>
      </c>
      <c r="Z4633" s="3"/>
    </row>
    <row r="4634" spans="1:26" hidden="1" x14ac:dyDescent="0.25">
      <c r="A4634" s="10" t="str">
        <f t="shared" si="72"/>
        <v>2016Other1-in-2Typical Event DayCAISO7</v>
      </c>
      <c r="B4634" s="10" t="s">
        <v>57</v>
      </c>
      <c r="C4634" s="10" t="s">
        <v>13</v>
      </c>
      <c r="D4634" s="10" t="s">
        <v>8</v>
      </c>
      <c r="E4634" s="10" t="s">
        <v>9</v>
      </c>
      <c r="F4634">
        <v>7</v>
      </c>
      <c r="G4634">
        <v>0.67766189575195313</v>
      </c>
      <c r="H4634">
        <v>0.67766189575195313</v>
      </c>
      <c r="I4634">
        <v>67.211219787597656</v>
      </c>
      <c r="J4634">
        <v>0</v>
      </c>
      <c r="K4634">
        <v>34811</v>
      </c>
      <c r="L4634">
        <v>33102.13671875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 t="s">
        <v>39</v>
      </c>
      <c r="Z4634" s="3"/>
    </row>
    <row r="4635" spans="1:26" hidden="1" x14ac:dyDescent="0.25">
      <c r="A4635" s="10" t="str">
        <f t="shared" si="72"/>
        <v>2016Other1-in-10Typical Event DayCAISO7</v>
      </c>
      <c r="B4635" s="10" t="s">
        <v>57</v>
      </c>
      <c r="C4635" s="10" t="s">
        <v>13</v>
      </c>
      <c r="D4635" s="10" t="s">
        <v>8</v>
      </c>
      <c r="E4635" s="10" t="s">
        <v>1</v>
      </c>
      <c r="F4635">
        <v>7</v>
      </c>
      <c r="G4635">
        <v>0.76032346487045288</v>
      </c>
      <c r="H4635">
        <v>0.76032346487045288</v>
      </c>
      <c r="I4635">
        <v>69.77392578125</v>
      </c>
      <c r="J4635">
        <v>0</v>
      </c>
      <c r="K4635">
        <v>34811</v>
      </c>
      <c r="L4635">
        <v>33102.13671875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 t="s">
        <v>39</v>
      </c>
      <c r="Z4635" s="3"/>
    </row>
    <row r="4636" spans="1:26" hidden="1" x14ac:dyDescent="0.25">
      <c r="A4636" s="10" t="str">
        <f t="shared" si="72"/>
        <v>2016Other1-in-10Typical Event DayPGE7</v>
      </c>
      <c r="B4636" s="10" t="s">
        <v>57</v>
      </c>
      <c r="C4636" s="10" t="s">
        <v>13</v>
      </c>
      <c r="D4636" s="10" t="s">
        <v>8</v>
      </c>
      <c r="E4636" s="10" t="s">
        <v>1</v>
      </c>
      <c r="F4636">
        <v>7</v>
      </c>
      <c r="G4636">
        <v>0.81115204095840454</v>
      </c>
      <c r="H4636">
        <v>0.81115204095840454</v>
      </c>
      <c r="I4636">
        <v>72.120452880859375</v>
      </c>
      <c r="J4636">
        <v>0</v>
      </c>
      <c r="K4636">
        <v>34811</v>
      </c>
      <c r="L4636">
        <v>33102.13671875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 t="s">
        <v>38</v>
      </c>
      <c r="Z4636" s="3"/>
    </row>
    <row r="4637" spans="1:26" hidden="1" x14ac:dyDescent="0.25">
      <c r="A4637" s="10" t="str">
        <f t="shared" si="72"/>
        <v>2016Other1-in-2Typical Event DayPGE7</v>
      </c>
      <c r="B4637" s="10" t="s">
        <v>57</v>
      </c>
      <c r="C4637" s="10" t="s">
        <v>13</v>
      </c>
      <c r="D4637" s="10" t="s">
        <v>8</v>
      </c>
      <c r="E4637" s="10" t="s">
        <v>9</v>
      </c>
      <c r="F4637">
        <v>7</v>
      </c>
      <c r="G4637">
        <v>0.76227164268493652</v>
      </c>
      <c r="H4637">
        <v>0.76227164268493652</v>
      </c>
      <c r="I4637">
        <v>69.807243347167969</v>
      </c>
      <c r="J4637">
        <v>0</v>
      </c>
      <c r="K4637">
        <v>34811</v>
      </c>
      <c r="L4637">
        <v>33102.13671875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 t="s">
        <v>38</v>
      </c>
      <c r="Z4637" s="3"/>
    </row>
    <row r="4638" spans="1:26" hidden="1" x14ac:dyDescent="0.25">
      <c r="A4638" s="10" t="str">
        <f t="shared" si="72"/>
        <v>2016Other1-in-2Typical Event DayCAISO8</v>
      </c>
      <c r="B4638" s="10" t="s">
        <v>57</v>
      </c>
      <c r="C4638" s="10" t="s">
        <v>13</v>
      </c>
      <c r="D4638" s="10" t="s">
        <v>8</v>
      </c>
      <c r="E4638" s="10" t="s">
        <v>9</v>
      </c>
      <c r="F4638">
        <v>8</v>
      </c>
      <c r="G4638">
        <v>0.71407020092010498</v>
      </c>
      <c r="H4638">
        <v>0.71407020092010498</v>
      </c>
      <c r="I4638">
        <v>69.753707885742188</v>
      </c>
      <c r="J4638">
        <v>0</v>
      </c>
      <c r="K4638">
        <v>34811</v>
      </c>
      <c r="L4638">
        <v>33102.13671875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 t="s">
        <v>39</v>
      </c>
      <c r="Z4638" s="3"/>
    </row>
    <row r="4639" spans="1:26" hidden="1" x14ac:dyDescent="0.25">
      <c r="A4639" s="10" t="str">
        <f t="shared" si="72"/>
        <v>2016Other1-in-10Typical Event DayCAISO8</v>
      </c>
      <c r="B4639" s="10" t="s">
        <v>57</v>
      </c>
      <c r="C4639" s="10" t="s">
        <v>13</v>
      </c>
      <c r="D4639" s="10" t="s">
        <v>8</v>
      </c>
      <c r="E4639" s="10" t="s">
        <v>1</v>
      </c>
      <c r="F4639">
        <v>8</v>
      </c>
      <c r="G4639">
        <v>0.80117291212081909</v>
      </c>
      <c r="H4639">
        <v>0.80117291212081909</v>
      </c>
      <c r="I4639">
        <v>72.815559387207031</v>
      </c>
      <c r="J4639">
        <v>0</v>
      </c>
      <c r="K4639">
        <v>34811</v>
      </c>
      <c r="L4639">
        <v>33102.13671875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 t="s">
        <v>39</v>
      </c>
      <c r="Z4639" s="3"/>
    </row>
    <row r="4640" spans="1:26" hidden="1" x14ac:dyDescent="0.25">
      <c r="A4640" s="10" t="str">
        <f t="shared" si="72"/>
        <v>2016Other1-in-10Typical Event DayPGE8</v>
      </c>
      <c r="B4640" s="10" t="s">
        <v>57</v>
      </c>
      <c r="C4640" s="10" t="s">
        <v>13</v>
      </c>
      <c r="D4640" s="10" t="s">
        <v>8</v>
      </c>
      <c r="E4640" s="10" t="s">
        <v>1</v>
      </c>
      <c r="F4640">
        <v>8</v>
      </c>
      <c r="G4640">
        <v>0.85473233461380005</v>
      </c>
      <c r="H4640">
        <v>0.85473233461380005</v>
      </c>
      <c r="I4640">
        <v>74.976646423339844</v>
      </c>
      <c r="J4640">
        <v>0</v>
      </c>
      <c r="K4640">
        <v>34811</v>
      </c>
      <c r="L4640">
        <v>33102.13671875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 t="s">
        <v>38</v>
      </c>
      <c r="Z4640" s="3"/>
    </row>
    <row r="4641" spans="1:26" hidden="1" x14ac:dyDescent="0.25">
      <c r="A4641" s="10" t="str">
        <f t="shared" si="72"/>
        <v>2016Other1-in-2Typical Event DayPGE8</v>
      </c>
      <c r="B4641" s="10" t="s">
        <v>57</v>
      </c>
      <c r="C4641" s="10" t="s">
        <v>13</v>
      </c>
      <c r="D4641" s="10" t="s">
        <v>8</v>
      </c>
      <c r="E4641" s="10" t="s">
        <v>9</v>
      </c>
      <c r="F4641">
        <v>8</v>
      </c>
      <c r="G4641">
        <v>0.80322569608688354</v>
      </c>
      <c r="H4641">
        <v>0.80322569608688354</v>
      </c>
      <c r="I4641">
        <v>73.043937683105469</v>
      </c>
      <c r="J4641">
        <v>0</v>
      </c>
      <c r="K4641">
        <v>34811</v>
      </c>
      <c r="L4641">
        <v>33102.13671875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 t="s">
        <v>38</v>
      </c>
      <c r="Z4641" s="3"/>
    </row>
    <row r="4642" spans="1:26" hidden="1" x14ac:dyDescent="0.25">
      <c r="A4642" s="10" t="str">
        <f t="shared" si="72"/>
        <v>2016Other1-in-2Typical Event DayCAISO9</v>
      </c>
      <c r="B4642" s="10" t="s">
        <v>57</v>
      </c>
      <c r="C4642" s="10" t="s">
        <v>13</v>
      </c>
      <c r="D4642" s="10" t="s">
        <v>8</v>
      </c>
      <c r="E4642" s="10" t="s">
        <v>9</v>
      </c>
      <c r="F4642">
        <v>9</v>
      </c>
      <c r="G4642">
        <v>0.70946204662322998</v>
      </c>
      <c r="H4642">
        <v>0.70946204662322998</v>
      </c>
      <c r="I4642">
        <v>74.069709777832031</v>
      </c>
      <c r="J4642">
        <v>0</v>
      </c>
      <c r="K4642">
        <v>34811</v>
      </c>
      <c r="L4642">
        <v>33102.13671875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 t="s">
        <v>39</v>
      </c>
      <c r="Z4642" s="3"/>
    </row>
    <row r="4643" spans="1:26" hidden="1" x14ac:dyDescent="0.25">
      <c r="A4643" s="10" t="str">
        <f t="shared" si="72"/>
        <v>2016Other1-in-10Typical Event DayCAISO9</v>
      </c>
      <c r="B4643" s="10" t="s">
        <v>57</v>
      </c>
      <c r="C4643" s="10" t="s">
        <v>13</v>
      </c>
      <c r="D4643" s="10" t="s">
        <v>8</v>
      </c>
      <c r="E4643" s="10" t="s">
        <v>1</v>
      </c>
      <c r="F4643">
        <v>9</v>
      </c>
      <c r="G4643">
        <v>0.79600262641906738</v>
      </c>
      <c r="H4643">
        <v>0.79600262641906738</v>
      </c>
      <c r="I4643">
        <v>77.409797668457031</v>
      </c>
      <c r="J4643">
        <v>0</v>
      </c>
      <c r="K4643">
        <v>34811</v>
      </c>
      <c r="L4643">
        <v>33102.13671875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 t="s">
        <v>39</v>
      </c>
      <c r="Z4643" s="3"/>
    </row>
    <row r="4644" spans="1:26" hidden="1" x14ac:dyDescent="0.25">
      <c r="A4644" s="10" t="str">
        <f t="shared" si="72"/>
        <v>2016Other1-in-2Typical Event DayPGE9</v>
      </c>
      <c r="B4644" s="10" t="s">
        <v>57</v>
      </c>
      <c r="C4644" s="10" t="s">
        <v>13</v>
      </c>
      <c r="D4644" s="10" t="s">
        <v>8</v>
      </c>
      <c r="E4644" s="10" t="s">
        <v>9</v>
      </c>
      <c r="F4644">
        <v>9</v>
      </c>
      <c r="G4644">
        <v>0.7980421781539917</v>
      </c>
      <c r="H4644">
        <v>0.7980421781539917</v>
      </c>
      <c r="I4644">
        <v>77.920051574707031</v>
      </c>
      <c r="J4644">
        <v>0</v>
      </c>
      <c r="K4644">
        <v>34811</v>
      </c>
      <c r="L4644">
        <v>33102.13671875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 t="s">
        <v>38</v>
      </c>
      <c r="Z4644" s="3"/>
    </row>
    <row r="4645" spans="1:26" hidden="1" x14ac:dyDescent="0.25">
      <c r="A4645" s="10" t="str">
        <f t="shared" si="72"/>
        <v>2016Other1-in-10Typical Event DayPGE9</v>
      </c>
      <c r="B4645" s="10" t="s">
        <v>57</v>
      </c>
      <c r="C4645" s="10" t="s">
        <v>13</v>
      </c>
      <c r="D4645" s="10" t="s">
        <v>8</v>
      </c>
      <c r="E4645" s="10" t="s">
        <v>1</v>
      </c>
      <c r="F4645">
        <v>9</v>
      </c>
      <c r="G4645">
        <v>0.84921640157699585</v>
      </c>
      <c r="H4645">
        <v>0.84921640157699585</v>
      </c>
      <c r="I4645">
        <v>80.144393920898438</v>
      </c>
      <c r="J4645">
        <v>0</v>
      </c>
      <c r="K4645">
        <v>34811</v>
      </c>
      <c r="L4645">
        <v>33102.13671875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 t="s">
        <v>38</v>
      </c>
      <c r="Z4645" s="3"/>
    </row>
    <row r="4646" spans="1:26" hidden="1" x14ac:dyDescent="0.25">
      <c r="A4646" s="10" t="str">
        <f t="shared" si="72"/>
        <v>2016Other1-in-2Typical Event DayCAISO10</v>
      </c>
      <c r="B4646" s="10" t="s">
        <v>57</v>
      </c>
      <c r="C4646" s="10" t="s">
        <v>13</v>
      </c>
      <c r="D4646" s="10" t="s">
        <v>8</v>
      </c>
      <c r="E4646" s="10" t="s">
        <v>9</v>
      </c>
      <c r="F4646">
        <v>10</v>
      </c>
      <c r="G4646">
        <v>0.74179279804229736</v>
      </c>
      <c r="H4646">
        <v>0.74179279804229736</v>
      </c>
      <c r="I4646">
        <v>78.486457824707031</v>
      </c>
      <c r="J4646">
        <v>0</v>
      </c>
      <c r="K4646">
        <v>34811</v>
      </c>
      <c r="L4646">
        <v>33102.13671875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 t="s">
        <v>39</v>
      </c>
      <c r="Z4646" s="3"/>
    </row>
    <row r="4647" spans="1:26" hidden="1" x14ac:dyDescent="0.25">
      <c r="A4647" s="10" t="str">
        <f t="shared" si="72"/>
        <v>2016Other1-in-10Typical Event DayCAISO10</v>
      </c>
      <c r="B4647" s="10" t="s">
        <v>57</v>
      </c>
      <c r="C4647" s="10" t="s">
        <v>13</v>
      </c>
      <c r="D4647" s="10" t="s">
        <v>8</v>
      </c>
      <c r="E4647" s="10" t="s">
        <v>1</v>
      </c>
      <c r="F4647">
        <v>10</v>
      </c>
      <c r="G4647">
        <v>0.83227705955505371</v>
      </c>
      <c r="H4647">
        <v>0.83227705955505371</v>
      </c>
      <c r="I4647">
        <v>82.216110229492188</v>
      </c>
      <c r="J4647">
        <v>0</v>
      </c>
      <c r="K4647">
        <v>34811</v>
      </c>
      <c r="L4647">
        <v>33102.13671875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 t="s">
        <v>39</v>
      </c>
      <c r="Z4647" s="3"/>
    </row>
    <row r="4648" spans="1:26" hidden="1" x14ac:dyDescent="0.25">
      <c r="A4648" s="10" t="str">
        <f t="shared" si="72"/>
        <v>2016Other1-in-10Typical Event DayPGE10</v>
      </c>
      <c r="B4648" s="10" t="s">
        <v>57</v>
      </c>
      <c r="C4648" s="10" t="s">
        <v>13</v>
      </c>
      <c r="D4648" s="10" t="s">
        <v>8</v>
      </c>
      <c r="E4648" s="10" t="s">
        <v>1</v>
      </c>
      <c r="F4648">
        <v>10</v>
      </c>
      <c r="G4648">
        <v>0.88791584968566895</v>
      </c>
      <c r="H4648">
        <v>0.88791584968566895</v>
      </c>
      <c r="I4648">
        <v>84.779380798339844</v>
      </c>
      <c r="J4648">
        <v>0</v>
      </c>
      <c r="K4648">
        <v>34811</v>
      </c>
      <c r="L4648">
        <v>33102.13671875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 t="s">
        <v>38</v>
      </c>
      <c r="Z4648" s="3"/>
    </row>
    <row r="4649" spans="1:26" hidden="1" x14ac:dyDescent="0.25">
      <c r="A4649" s="10" t="str">
        <f t="shared" si="72"/>
        <v>2016Other1-in-2Typical Event DayPGE10</v>
      </c>
      <c r="B4649" s="10" t="s">
        <v>57</v>
      </c>
      <c r="C4649" s="10" t="s">
        <v>13</v>
      </c>
      <c r="D4649" s="10" t="s">
        <v>8</v>
      </c>
      <c r="E4649" s="10" t="s">
        <v>9</v>
      </c>
      <c r="F4649">
        <v>10</v>
      </c>
      <c r="G4649">
        <v>0.83440959453582764</v>
      </c>
      <c r="H4649">
        <v>0.83440959453582764</v>
      </c>
      <c r="I4649">
        <v>82.788604736328125</v>
      </c>
      <c r="J4649">
        <v>0</v>
      </c>
      <c r="K4649">
        <v>34811</v>
      </c>
      <c r="L4649">
        <v>33102.13671875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 t="s">
        <v>38</v>
      </c>
      <c r="Z4649" s="3"/>
    </row>
    <row r="4650" spans="1:26" hidden="1" x14ac:dyDescent="0.25">
      <c r="A4650" s="10" t="str">
        <f t="shared" si="72"/>
        <v>2016Other1-in-2Typical Event DayCAISO11</v>
      </c>
      <c r="B4650" s="10" t="s">
        <v>57</v>
      </c>
      <c r="C4650" s="10" t="s">
        <v>13</v>
      </c>
      <c r="D4650" s="10" t="s">
        <v>8</v>
      </c>
      <c r="E4650" s="10" t="s">
        <v>9</v>
      </c>
      <c r="F4650">
        <v>11</v>
      </c>
      <c r="G4650">
        <v>0.83378696441650391</v>
      </c>
      <c r="H4650">
        <v>0.83378696441650391</v>
      </c>
      <c r="I4650">
        <v>83.032089233398438</v>
      </c>
      <c r="J4650">
        <v>0</v>
      </c>
      <c r="K4650">
        <v>34811</v>
      </c>
      <c r="L4650">
        <v>33102.13671875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 t="s">
        <v>39</v>
      </c>
      <c r="Z4650" s="3"/>
    </row>
    <row r="4651" spans="1:26" hidden="1" x14ac:dyDescent="0.25">
      <c r="A4651" s="10" t="str">
        <f t="shared" si="72"/>
        <v>2016Other1-in-10Typical Event DayCAISO11</v>
      </c>
      <c r="B4651" s="10" t="s">
        <v>57</v>
      </c>
      <c r="C4651" s="10" t="s">
        <v>13</v>
      </c>
      <c r="D4651" s="10" t="s">
        <v>8</v>
      </c>
      <c r="E4651" s="10" t="s">
        <v>1</v>
      </c>
      <c r="F4651">
        <v>11</v>
      </c>
      <c r="G4651">
        <v>0.93549281358718872</v>
      </c>
      <c r="H4651">
        <v>0.93549281358718872</v>
      </c>
      <c r="I4651">
        <v>86.925949096679688</v>
      </c>
      <c r="J4651">
        <v>0</v>
      </c>
      <c r="K4651">
        <v>34811</v>
      </c>
      <c r="L4651">
        <v>33102.13671875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 t="s">
        <v>39</v>
      </c>
      <c r="Z4651" s="3"/>
    </row>
    <row r="4652" spans="1:26" hidden="1" x14ac:dyDescent="0.25">
      <c r="A4652" s="10" t="str">
        <f t="shared" si="72"/>
        <v>2016Other1-in-2Typical Event DayPGE11</v>
      </c>
      <c r="B4652" s="10" t="s">
        <v>57</v>
      </c>
      <c r="C4652" s="10" t="s">
        <v>13</v>
      </c>
      <c r="D4652" s="10" t="s">
        <v>8</v>
      </c>
      <c r="E4652" s="10" t="s">
        <v>9</v>
      </c>
      <c r="F4652">
        <v>11</v>
      </c>
      <c r="G4652">
        <v>0.93788975477218628</v>
      </c>
      <c r="H4652">
        <v>0.93788975477218628</v>
      </c>
      <c r="I4652">
        <v>87.379714965820313</v>
      </c>
      <c r="J4652">
        <v>0</v>
      </c>
      <c r="K4652">
        <v>34811</v>
      </c>
      <c r="L4652">
        <v>33102.13671875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 t="s">
        <v>38</v>
      </c>
      <c r="Z4652" s="3"/>
    </row>
    <row r="4653" spans="1:26" hidden="1" x14ac:dyDescent="0.25">
      <c r="A4653" s="10" t="str">
        <f t="shared" si="72"/>
        <v>2016Other1-in-10Typical Event DayPGE11</v>
      </c>
      <c r="B4653" s="10" t="s">
        <v>57</v>
      </c>
      <c r="C4653" s="10" t="s">
        <v>13</v>
      </c>
      <c r="D4653" s="10" t="s">
        <v>8</v>
      </c>
      <c r="E4653" s="10" t="s">
        <v>1</v>
      </c>
      <c r="F4653">
        <v>11</v>
      </c>
      <c r="G4653">
        <v>0.99803167581558228</v>
      </c>
      <c r="H4653">
        <v>0.99803167581558228</v>
      </c>
      <c r="I4653">
        <v>88.9610595703125</v>
      </c>
      <c r="J4653">
        <v>0</v>
      </c>
      <c r="K4653">
        <v>34811</v>
      </c>
      <c r="L4653">
        <v>33102.13671875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 t="s">
        <v>38</v>
      </c>
      <c r="Z4653" s="3"/>
    </row>
    <row r="4654" spans="1:26" hidden="1" x14ac:dyDescent="0.25">
      <c r="A4654" s="10" t="str">
        <f t="shared" si="72"/>
        <v>2016Other1-in-2Typical Event DayCAISO12</v>
      </c>
      <c r="B4654" s="10" t="s">
        <v>57</v>
      </c>
      <c r="C4654" s="10" t="s">
        <v>13</v>
      </c>
      <c r="D4654" s="10" t="s">
        <v>8</v>
      </c>
      <c r="E4654" s="10" t="s">
        <v>9</v>
      </c>
      <c r="F4654">
        <v>12</v>
      </c>
      <c r="G4654">
        <v>0.99902021884918213</v>
      </c>
      <c r="H4654">
        <v>0.99902021884918213</v>
      </c>
      <c r="I4654">
        <v>87.095069885253906</v>
      </c>
      <c r="J4654">
        <v>0</v>
      </c>
      <c r="K4654">
        <v>34811</v>
      </c>
      <c r="L4654">
        <v>33102.13671875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 t="s">
        <v>39</v>
      </c>
      <c r="Z4654" s="3"/>
    </row>
    <row r="4655" spans="1:26" hidden="1" x14ac:dyDescent="0.25">
      <c r="A4655" s="10" t="str">
        <f t="shared" si="72"/>
        <v>2016Other1-in-10Typical Event DayCAISO12</v>
      </c>
      <c r="B4655" s="10" t="s">
        <v>57</v>
      </c>
      <c r="C4655" s="10" t="s">
        <v>13</v>
      </c>
      <c r="D4655" s="10" t="s">
        <v>8</v>
      </c>
      <c r="E4655" s="10" t="s">
        <v>1</v>
      </c>
      <c r="F4655">
        <v>12</v>
      </c>
      <c r="G4655">
        <v>1.120881199836731</v>
      </c>
      <c r="H4655">
        <v>1.120881199836731</v>
      </c>
      <c r="I4655">
        <v>91.138404846191406</v>
      </c>
      <c r="J4655">
        <v>0</v>
      </c>
      <c r="K4655">
        <v>34811</v>
      </c>
      <c r="L4655">
        <v>33102.13671875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 t="s">
        <v>39</v>
      </c>
      <c r="Z4655" s="3"/>
    </row>
    <row r="4656" spans="1:26" hidden="1" x14ac:dyDescent="0.25">
      <c r="A4656" s="10" t="str">
        <f t="shared" si="72"/>
        <v>2016Other1-in-2Typical Event DayPGE12</v>
      </c>
      <c r="B4656" s="10" t="s">
        <v>57</v>
      </c>
      <c r="C4656" s="10" t="s">
        <v>13</v>
      </c>
      <c r="D4656" s="10" t="s">
        <v>8</v>
      </c>
      <c r="E4656" s="10" t="s">
        <v>9</v>
      </c>
      <c r="F4656">
        <v>12</v>
      </c>
      <c r="G4656">
        <v>1.1237531900405884</v>
      </c>
      <c r="H4656">
        <v>1.1237531900405884</v>
      </c>
      <c r="I4656">
        <v>91.381263732910156</v>
      </c>
      <c r="J4656">
        <v>0</v>
      </c>
      <c r="K4656">
        <v>34811</v>
      </c>
      <c r="L4656">
        <v>33102.13671875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 t="s">
        <v>38</v>
      </c>
      <c r="Z4656" s="3"/>
    </row>
    <row r="4657" spans="1:26" hidden="1" x14ac:dyDescent="0.25">
      <c r="A4657" s="10" t="str">
        <f t="shared" si="72"/>
        <v>2016Other1-in-10Typical Event DayPGE12</v>
      </c>
      <c r="B4657" s="10" t="s">
        <v>57</v>
      </c>
      <c r="C4657" s="10" t="s">
        <v>13</v>
      </c>
      <c r="D4657" s="10" t="s">
        <v>8</v>
      </c>
      <c r="E4657" s="10" t="s">
        <v>1</v>
      </c>
      <c r="F4657">
        <v>12</v>
      </c>
      <c r="G4657">
        <v>1.1958135366439819</v>
      </c>
      <c r="H4657">
        <v>1.1958135366439819</v>
      </c>
      <c r="I4657">
        <v>92.919731140136719</v>
      </c>
      <c r="J4657">
        <v>0</v>
      </c>
      <c r="K4657">
        <v>34811</v>
      </c>
      <c r="L4657">
        <v>33102.13671875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 t="s">
        <v>38</v>
      </c>
      <c r="Z4657" s="3"/>
    </row>
    <row r="4658" spans="1:26" hidden="1" x14ac:dyDescent="0.25">
      <c r="A4658" s="10" t="str">
        <f t="shared" si="72"/>
        <v>2016Other1-in-2Typical Event DayCAISO13</v>
      </c>
      <c r="B4658" s="10" t="s">
        <v>57</v>
      </c>
      <c r="C4658" s="10" t="s">
        <v>13</v>
      </c>
      <c r="D4658" s="10" t="s">
        <v>8</v>
      </c>
      <c r="E4658" s="10" t="s">
        <v>9</v>
      </c>
      <c r="F4658">
        <v>13</v>
      </c>
      <c r="G4658">
        <v>1.2392308712005615</v>
      </c>
      <c r="H4658">
        <v>1.2392308712005615</v>
      </c>
      <c r="I4658">
        <v>90.875152587890625</v>
      </c>
      <c r="J4658">
        <v>0</v>
      </c>
      <c r="K4658">
        <v>34811</v>
      </c>
      <c r="L4658">
        <v>33102.13671875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 t="s">
        <v>39</v>
      </c>
      <c r="Z4658" s="3"/>
    </row>
    <row r="4659" spans="1:26" hidden="1" x14ac:dyDescent="0.25">
      <c r="A4659" s="10" t="str">
        <f t="shared" si="72"/>
        <v>2016Other1-in-10Typical Event DayCAISO13</v>
      </c>
      <c r="B4659" s="10" t="s">
        <v>57</v>
      </c>
      <c r="C4659" s="10" t="s">
        <v>13</v>
      </c>
      <c r="D4659" s="10" t="s">
        <v>8</v>
      </c>
      <c r="E4659" s="10" t="s">
        <v>1</v>
      </c>
      <c r="F4659">
        <v>13</v>
      </c>
      <c r="G4659">
        <v>1.3903930187225342</v>
      </c>
      <c r="H4659">
        <v>1.3903930187225342</v>
      </c>
      <c r="I4659">
        <v>94.934173583984375</v>
      </c>
      <c r="J4659">
        <v>0</v>
      </c>
      <c r="K4659">
        <v>34811</v>
      </c>
      <c r="L4659">
        <v>33102.13671875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 t="s">
        <v>39</v>
      </c>
      <c r="Z4659" s="3"/>
    </row>
    <row r="4660" spans="1:26" hidden="1" x14ac:dyDescent="0.25">
      <c r="A4660" s="10" t="str">
        <f t="shared" si="72"/>
        <v>2016Other1-in-2Typical Event DayPGE13</v>
      </c>
      <c r="B4660" s="10" t="s">
        <v>57</v>
      </c>
      <c r="C4660" s="10" t="s">
        <v>13</v>
      </c>
      <c r="D4660" s="10" t="s">
        <v>8</v>
      </c>
      <c r="E4660" s="10" t="s">
        <v>9</v>
      </c>
      <c r="F4660">
        <v>13</v>
      </c>
      <c r="G4660">
        <v>1.3939554691314697</v>
      </c>
      <c r="H4660">
        <v>1.3939554691314697</v>
      </c>
      <c r="I4660">
        <v>95.017112731933594</v>
      </c>
      <c r="J4660">
        <v>0</v>
      </c>
      <c r="K4660">
        <v>34811</v>
      </c>
      <c r="L4660">
        <v>33102.13671875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 t="s">
        <v>38</v>
      </c>
      <c r="Z4660" s="3"/>
    </row>
    <row r="4661" spans="1:26" hidden="1" x14ac:dyDescent="0.25">
      <c r="A4661" s="10" t="str">
        <f t="shared" si="72"/>
        <v>2016Other1-in-10Typical Event DayPGE13</v>
      </c>
      <c r="B4661" s="10" t="s">
        <v>57</v>
      </c>
      <c r="C4661" s="10" t="s">
        <v>13</v>
      </c>
      <c r="D4661" s="10" t="s">
        <v>8</v>
      </c>
      <c r="E4661" s="10" t="s">
        <v>1</v>
      </c>
      <c r="F4661">
        <v>13</v>
      </c>
      <c r="G4661">
        <v>1.4833425283432007</v>
      </c>
      <c r="H4661">
        <v>1.4833425283432007</v>
      </c>
      <c r="I4661">
        <v>96.581687927246094</v>
      </c>
      <c r="J4661">
        <v>0</v>
      </c>
      <c r="K4661">
        <v>34811</v>
      </c>
      <c r="L4661">
        <v>33102.13671875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 t="s">
        <v>38</v>
      </c>
      <c r="Z4661" s="3"/>
    </row>
    <row r="4662" spans="1:26" hidden="1" x14ac:dyDescent="0.25">
      <c r="A4662" s="10" t="str">
        <f t="shared" si="72"/>
        <v>2016Other1-in-2Typical Event DayCAISO14</v>
      </c>
      <c r="B4662" s="10" t="s">
        <v>57</v>
      </c>
      <c r="C4662" s="10" t="s">
        <v>13</v>
      </c>
      <c r="D4662" s="10" t="s">
        <v>8</v>
      </c>
      <c r="E4662" s="10" t="s">
        <v>9</v>
      </c>
      <c r="F4662">
        <v>14</v>
      </c>
      <c r="G4662">
        <v>1.5185216665267944</v>
      </c>
      <c r="H4662">
        <v>1.2731773853302002</v>
      </c>
      <c r="I4662">
        <v>93.981712341308594</v>
      </c>
      <c r="J4662">
        <v>0.10273714363574982</v>
      </c>
      <c r="K4662">
        <v>34811</v>
      </c>
      <c r="L4662">
        <v>33102.13671875</v>
      </c>
      <c r="M4662">
        <v>0.24534422159194946</v>
      </c>
      <c r="N4662">
        <v>0.1136762946844101</v>
      </c>
      <c r="O4662">
        <v>0.19146886467933655</v>
      </c>
      <c r="P4662">
        <v>0.24534422159194946</v>
      </c>
      <c r="Q4662">
        <v>0.29921957850456238</v>
      </c>
      <c r="R4662">
        <v>0.37701213359832764</v>
      </c>
      <c r="S4662" t="s">
        <v>39</v>
      </c>
      <c r="Z4662" s="3"/>
    </row>
    <row r="4663" spans="1:26" hidden="1" x14ac:dyDescent="0.25">
      <c r="A4663" s="10" t="str">
        <f t="shared" si="72"/>
        <v>2016Other1-in-10Typical Event DayCAISO14</v>
      </c>
      <c r="B4663" s="10" t="s">
        <v>57</v>
      </c>
      <c r="C4663" s="10" t="s">
        <v>13</v>
      </c>
      <c r="D4663" s="10" t="s">
        <v>8</v>
      </c>
      <c r="E4663" s="10" t="s">
        <v>1</v>
      </c>
      <c r="F4663">
        <v>14</v>
      </c>
      <c r="G4663">
        <v>1.7037516832351685</v>
      </c>
      <c r="H4663">
        <v>1.3966680765151978</v>
      </c>
      <c r="I4663">
        <v>97.948921203613281</v>
      </c>
      <c r="J4663">
        <v>0.10273714363574982</v>
      </c>
      <c r="K4663">
        <v>34811</v>
      </c>
      <c r="L4663">
        <v>33102.13671875</v>
      </c>
      <c r="M4663">
        <v>0.30708357691764832</v>
      </c>
      <c r="N4663">
        <v>0.17541565001010895</v>
      </c>
      <c r="O4663">
        <v>0.2532082200050354</v>
      </c>
      <c r="P4663">
        <v>0.30708357691764832</v>
      </c>
      <c r="Q4663">
        <v>0.36095893383026123</v>
      </c>
      <c r="R4663">
        <v>0.43875148892402649</v>
      </c>
      <c r="S4663" t="s">
        <v>39</v>
      </c>
      <c r="Z4663" s="3"/>
    </row>
    <row r="4664" spans="1:26" hidden="1" x14ac:dyDescent="0.25">
      <c r="A4664" s="10" t="str">
        <f t="shared" si="72"/>
        <v>2016Other1-in-2Typical Event DayPGE14</v>
      </c>
      <c r="B4664" s="10" t="s">
        <v>57</v>
      </c>
      <c r="C4664" s="10" t="s">
        <v>13</v>
      </c>
      <c r="D4664" s="10" t="s">
        <v>8</v>
      </c>
      <c r="E4664" s="10" t="s">
        <v>9</v>
      </c>
      <c r="F4664">
        <v>14</v>
      </c>
      <c r="G4664">
        <v>1.7081171274185181</v>
      </c>
      <c r="H4664">
        <v>1.3987313508987427</v>
      </c>
      <c r="I4664">
        <v>98.096565246582031</v>
      </c>
      <c r="J4664">
        <v>0.10273714363574982</v>
      </c>
      <c r="K4664">
        <v>34811</v>
      </c>
      <c r="L4664">
        <v>33102.13671875</v>
      </c>
      <c r="M4664">
        <v>0.30938577651977539</v>
      </c>
      <c r="N4664">
        <v>0.17771784961223602</v>
      </c>
      <c r="O4664">
        <v>0.25551041960716248</v>
      </c>
      <c r="P4664">
        <v>0.30938577651977539</v>
      </c>
      <c r="Q4664">
        <v>0.36326113343238831</v>
      </c>
      <c r="R4664">
        <v>0.44105368852615356</v>
      </c>
      <c r="S4664" t="s">
        <v>38</v>
      </c>
      <c r="Z4664" s="3"/>
    </row>
    <row r="4665" spans="1:26" hidden="1" x14ac:dyDescent="0.25">
      <c r="A4665" s="10" t="str">
        <f t="shared" si="72"/>
        <v>2016Other1-in-10Typical Event DayPGE14</v>
      </c>
      <c r="B4665" s="10" t="s">
        <v>57</v>
      </c>
      <c r="C4665" s="10" t="s">
        <v>13</v>
      </c>
      <c r="D4665" s="10" t="s">
        <v>8</v>
      </c>
      <c r="E4665" s="10" t="s">
        <v>1</v>
      </c>
      <c r="F4665">
        <v>14</v>
      </c>
      <c r="G4665">
        <v>1.8176497220993042</v>
      </c>
      <c r="H4665">
        <v>1.4775127172470093</v>
      </c>
      <c r="I4665">
        <v>99.622955322265625</v>
      </c>
      <c r="J4665">
        <v>0.10273714363574982</v>
      </c>
      <c r="K4665">
        <v>34811</v>
      </c>
      <c r="L4665">
        <v>33102.13671875</v>
      </c>
      <c r="M4665">
        <v>0.34013700485229492</v>
      </c>
      <c r="N4665">
        <v>0.20846907794475555</v>
      </c>
      <c r="O4665">
        <v>0.28626164793968201</v>
      </c>
      <c r="P4665">
        <v>0.34013700485229492</v>
      </c>
      <c r="Q4665">
        <v>0.39401236176490784</v>
      </c>
      <c r="R4665">
        <v>0.4718049168586731</v>
      </c>
      <c r="S4665" t="s">
        <v>38</v>
      </c>
      <c r="Z4665" s="3"/>
    </row>
    <row r="4666" spans="1:26" hidden="1" x14ac:dyDescent="0.25">
      <c r="A4666" s="10" t="str">
        <f t="shared" si="72"/>
        <v>2016Other1-in-10Typical Event DayCAISO15</v>
      </c>
      <c r="B4666" s="10" t="s">
        <v>57</v>
      </c>
      <c r="C4666" s="10" t="s">
        <v>13</v>
      </c>
      <c r="D4666" s="10" t="s">
        <v>8</v>
      </c>
      <c r="E4666" s="10" t="s">
        <v>1</v>
      </c>
      <c r="F4666">
        <v>15</v>
      </c>
      <c r="G4666">
        <v>2.0205104351043701</v>
      </c>
      <c r="H4666">
        <v>1.6005003452301025</v>
      </c>
      <c r="I4666">
        <v>100.20831298828125</v>
      </c>
      <c r="J4666">
        <v>0.1230589896440506</v>
      </c>
      <c r="K4666">
        <v>34811</v>
      </c>
      <c r="L4666">
        <v>33102.13671875</v>
      </c>
      <c r="M4666">
        <v>0.4200100302696228</v>
      </c>
      <c r="N4666">
        <v>0.26229763031005859</v>
      </c>
      <c r="O4666">
        <v>0.35547789931297302</v>
      </c>
      <c r="P4666">
        <v>0.4200100302696228</v>
      </c>
      <c r="Q4666">
        <v>0.48454216122627258</v>
      </c>
      <c r="R4666">
        <v>0.57772243022918701</v>
      </c>
      <c r="S4666" t="s">
        <v>39</v>
      </c>
      <c r="Z4666" s="3"/>
    </row>
    <row r="4667" spans="1:26" hidden="1" x14ac:dyDescent="0.25">
      <c r="A4667" s="10" t="str">
        <f t="shared" si="72"/>
        <v>2016Other1-in-2Typical Event DayCAISO15</v>
      </c>
      <c r="B4667" s="10" t="s">
        <v>57</v>
      </c>
      <c r="C4667" s="10" t="s">
        <v>13</v>
      </c>
      <c r="D4667" s="10" t="s">
        <v>8</v>
      </c>
      <c r="E4667" s="10" t="s">
        <v>9</v>
      </c>
      <c r="F4667">
        <v>15</v>
      </c>
      <c r="G4667">
        <v>1.8008426427841187</v>
      </c>
      <c r="H4667">
        <v>1.4560985565185547</v>
      </c>
      <c r="I4667">
        <v>96.214859008789063</v>
      </c>
      <c r="J4667">
        <v>0.1230589896440506</v>
      </c>
      <c r="K4667">
        <v>34811</v>
      </c>
      <c r="L4667">
        <v>33102.13671875</v>
      </c>
      <c r="M4667">
        <v>0.34474408626556396</v>
      </c>
      <c r="N4667">
        <v>0.18703168630599976</v>
      </c>
      <c r="O4667">
        <v>0.28021195530891418</v>
      </c>
      <c r="P4667">
        <v>0.34474408626556396</v>
      </c>
      <c r="Q4667">
        <v>0.40927621722221375</v>
      </c>
      <c r="R4667">
        <v>0.50245648622512817</v>
      </c>
      <c r="S4667" t="s">
        <v>39</v>
      </c>
      <c r="Z4667" s="3"/>
    </row>
    <row r="4668" spans="1:26" hidden="1" x14ac:dyDescent="0.25">
      <c r="A4668" s="10" t="str">
        <f t="shared" si="72"/>
        <v>2016Other1-in-2Typical Event DayPGE15</v>
      </c>
      <c r="B4668" s="10" t="s">
        <v>57</v>
      </c>
      <c r="C4668" s="10" t="s">
        <v>13</v>
      </c>
      <c r="D4668" s="10" t="s">
        <v>8</v>
      </c>
      <c r="E4668" s="10" t="s">
        <v>9</v>
      </c>
      <c r="F4668">
        <v>15</v>
      </c>
      <c r="G4668">
        <v>2.0256874561309814</v>
      </c>
      <c r="H4668">
        <v>1.6041762828826904</v>
      </c>
      <c r="I4668">
        <v>100.22036743164062</v>
      </c>
      <c r="J4668">
        <v>0.1230589896440506</v>
      </c>
      <c r="K4668">
        <v>34811</v>
      </c>
      <c r="L4668">
        <v>33102.13671875</v>
      </c>
      <c r="M4668">
        <v>0.42151123285293579</v>
      </c>
      <c r="N4668">
        <v>0.26379883289337158</v>
      </c>
      <c r="O4668">
        <v>0.35697910189628601</v>
      </c>
      <c r="P4668">
        <v>0.42151123285293579</v>
      </c>
      <c r="Q4668">
        <v>0.48604336380958557</v>
      </c>
      <c r="R4668">
        <v>0.5792236328125</v>
      </c>
      <c r="S4668" t="s">
        <v>38</v>
      </c>
      <c r="Z4668" s="3"/>
    </row>
    <row r="4669" spans="1:26" hidden="1" x14ac:dyDescent="0.25">
      <c r="A4669" s="10" t="str">
        <f t="shared" si="72"/>
        <v>2016Other1-in-10Typical Event DayPGE15</v>
      </c>
      <c r="B4669" s="10" t="s">
        <v>57</v>
      </c>
      <c r="C4669" s="10" t="s">
        <v>13</v>
      </c>
      <c r="D4669" s="10" t="s">
        <v>8</v>
      </c>
      <c r="E4669" s="10" t="s">
        <v>1</v>
      </c>
      <c r="F4669">
        <v>15</v>
      </c>
      <c r="G4669">
        <v>2.1555840969085693</v>
      </c>
      <c r="H4669">
        <v>1.6941087245941162</v>
      </c>
      <c r="I4669">
        <v>101.96157073974609</v>
      </c>
      <c r="J4669">
        <v>0.1230589896440506</v>
      </c>
      <c r="K4669">
        <v>34811</v>
      </c>
      <c r="L4669">
        <v>33102.13671875</v>
      </c>
      <c r="M4669">
        <v>0.46147534251213074</v>
      </c>
      <c r="N4669">
        <v>0.30376294255256653</v>
      </c>
      <c r="O4669">
        <v>0.39694321155548096</v>
      </c>
      <c r="P4669">
        <v>0.46147534251213074</v>
      </c>
      <c r="Q4669">
        <v>0.52600747346878052</v>
      </c>
      <c r="R4669">
        <v>0.61918777227401733</v>
      </c>
      <c r="S4669" t="s">
        <v>38</v>
      </c>
      <c r="Z4669" s="3"/>
    </row>
    <row r="4670" spans="1:26" hidden="1" x14ac:dyDescent="0.25">
      <c r="A4670" s="10" t="str">
        <f t="shared" si="72"/>
        <v>2016Other1-in-2Typical Event DayCAISO16</v>
      </c>
      <c r="B4670" s="10" t="s">
        <v>57</v>
      </c>
      <c r="C4670" s="10" t="s">
        <v>13</v>
      </c>
      <c r="D4670" s="10" t="s">
        <v>8</v>
      </c>
      <c r="E4670" s="10" t="s">
        <v>9</v>
      </c>
      <c r="F4670">
        <v>16</v>
      </c>
      <c r="G4670">
        <v>2.0949339866638184</v>
      </c>
      <c r="H4670">
        <v>1.5927205085754395</v>
      </c>
      <c r="I4670">
        <v>97.496131896972656</v>
      </c>
      <c r="J4670">
        <v>0.15615223348140717</v>
      </c>
      <c r="K4670">
        <v>34811</v>
      </c>
      <c r="L4670">
        <v>33102.13671875</v>
      </c>
      <c r="M4670">
        <v>0.50221347808837891</v>
      </c>
      <c r="N4670">
        <v>0.30208876729011536</v>
      </c>
      <c r="O4670">
        <v>0.42032724618911743</v>
      </c>
      <c r="P4670">
        <v>0.50221347808837891</v>
      </c>
      <c r="Q4670">
        <v>0.58409970998764038</v>
      </c>
      <c r="R4670">
        <v>0.70233815908432007</v>
      </c>
      <c r="S4670" t="s">
        <v>39</v>
      </c>
      <c r="Z4670" s="3"/>
    </row>
    <row r="4671" spans="1:26" hidden="1" x14ac:dyDescent="0.25">
      <c r="A4671" s="10" t="str">
        <f t="shared" si="72"/>
        <v>2016Other1-in-10Typical Event DayCAISO16</v>
      </c>
      <c r="B4671" s="10" t="s">
        <v>57</v>
      </c>
      <c r="C4671" s="10" t="s">
        <v>13</v>
      </c>
      <c r="D4671" s="10" t="s">
        <v>8</v>
      </c>
      <c r="E4671" s="10" t="s">
        <v>1</v>
      </c>
      <c r="F4671">
        <v>16</v>
      </c>
      <c r="G4671">
        <v>2.3504753112792969</v>
      </c>
      <c r="H4671">
        <v>1.7356421947479248</v>
      </c>
      <c r="I4671">
        <v>101.55422210693359</v>
      </c>
      <c r="J4671">
        <v>0.15615223348140717</v>
      </c>
      <c r="K4671">
        <v>34811</v>
      </c>
      <c r="L4671">
        <v>33102.13671875</v>
      </c>
      <c r="M4671">
        <v>0.61483311653137207</v>
      </c>
      <c r="N4671">
        <v>0.41470840573310852</v>
      </c>
      <c r="O4671">
        <v>0.5329468846321106</v>
      </c>
      <c r="P4671">
        <v>0.61483311653137207</v>
      </c>
      <c r="Q4671">
        <v>0.69671934843063354</v>
      </c>
      <c r="R4671">
        <v>0.81495779752731323</v>
      </c>
      <c r="S4671" t="s">
        <v>39</v>
      </c>
      <c r="Z4671" s="3"/>
    </row>
    <row r="4672" spans="1:26" hidden="1" x14ac:dyDescent="0.25">
      <c r="A4672" s="10" t="str">
        <f t="shared" si="72"/>
        <v>2016Other1-in-10Typical Event DayPGE16</v>
      </c>
      <c r="B4672" s="10" t="s">
        <v>57</v>
      </c>
      <c r="C4672" s="10" t="s">
        <v>13</v>
      </c>
      <c r="D4672" s="10" t="s">
        <v>8</v>
      </c>
      <c r="E4672" s="10" t="s">
        <v>1</v>
      </c>
      <c r="F4672">
        <v>16</v>
      </c>
      <c r="G4672">
        <v>2.5076074600219727</v>
      </c>
      <c r="H4672">
        <v>1.8401374816894531</v>
      </c>
      <c r="I4672">
        <v>103.24594879150391</v>
      </c>
      <c r="J4672">
        <v>0.15615223348140717</v>
      </c>
      <c r="K4672">
        <v>34811</v>
      </c>
      <c r="L4672">
        <v>33102.13671875</v>
      </c>
      <c r="M4672">
        <v>0.66747003793716431</v>
      </c>
      <c r="N4672">
        <v>0.46734532713890076</v>
      </c>
      <c r="O4672">
        <v>0.58558380603790283</v>
      </c>
      <c r="P4672">
        <v>0.66747003793716431</v>
      </c>
      <c r="Q4672">
        <v>0.74935626983642578</v>
      </c>
      <c r="R4672">
        <v>0.86759471893310547</v>
      </c>
      <c r="S4672" t="s">
        <v>38</v>
      </c>
      <c r="Z4672" s="3"/>
    </row>
    <row r="4673" spans="1:26" hidden="1" x14ac:dyDescent="0.25">
      <c r="A4673" s="10" t="str">
        <f t="shared" si="72"/>
        <v>2016Other1-in-2Typical Event DayPGE16</v>
      </c>
      <c r="B4673" s="10" t="s">
        <v>57</v>
      </c>
      <c r="C4673" s="10" t="s">
        <v>13</v>
      </c>
      <c r="D4673" s="10" t="s">
        <v>8</v>
      </c>
      <c r="E4673" s="10" t="s">
        <v>9</v>
      </c>
      <c r="F4673">
        <v>16</v>
      </c>
      <c r="G4673">
        <v>2.3564977645874023</v>
      </c>
      <c r="H4673">
        <v>1.743976354598999</v>
      </c>
      <c r="I4673">
        <v>101.408203125</v>
      </c>
      <c r="J4673">
        <v>0.15615223348140717</v>
      </c>
      <c r="K4673">
        <v>34811</v>
      </c>
      <c r="L4673">
        <v>33102.13671875</v>
      </c>
      <c r="M4673">
        <v>0.61252135038375854</v>
      </c>
      <c r="N4673">
        <v>0.412396639585495</v>
      </c>
      <c r="O4673">
        <v>0.53063511848449707</v>
      </c>
      <c r="P4673">
        <v>0.61252135038375854</v>
      </c>
      <c r="Q4673">
        <v>0.69440758228302002</v>
      </c>
      <c r="R4673">
        <v>0.81264603137969971</v>
      </c>
      <c r="S4673" t="s">
        <v>38</v>
      </c>
      <c r="Z4673" s="3"/>
    </row>
    <row r="4674" spans="1:26" hidden="1" x14ac:dyDescent="0.25">
      <c r="A4674" s="10" t="str">
        <f t="shared" ref="A4674:A4737" si="73">CONCATENATE(B4674,C4674,E4674,D4674,S4674,F4674)</f>
        <v>2016Other1-in-10Typical Event DayCAISO17</v>
      </c>
      <c r="B4674" s="10" t="s">
        <v>57</v>
      </c>
      <c r="C4674" s="10" t="s">
        <v>13</v>
      </c>
      <c r="D4674" s="10" t="s">
        <v>8</v>
      </c>
      <c r="E4674" s="10" t="s">
        <v>1</v>
      </c>
      <c r="F4674">
        <v>17</v>
      </c>
      <c r="G4674">
        <v>2.6408576965332031</v>
      </c>
      <c r="H4674">
        <v>1.9524660110473633</v>
      </c>
      <c r="I4674">
        <v>101.85093688964844</v>
      </c>
      <c r="J4674">
        <v>0.16046801209449768</v>
      </c>
      <c r="K4674">
        <v>34811</v>
      </c>
      <c r="L4674">
        <v>33102.13671875</v>
      </c>
      <c r="M4674">
        <v>0.68839162588119507</v>
      </c>
      <c r="N4674">
        <v>0.48273581266403198</v>
      </c>
      <c r="O4674">
        <v>0.60424220561981201</v>
      </c>
      <c r="P4674">
        <v>0.68839162588119507</v>
      </c>
      <c r="Q4674">
        <v>0.77254104614257813</v>
      </c>
      <c r="R4674">
        <v>0.89404743909835815</v>
      </c>
      <c r="S4674" t="s">
        <v>39</v>
      </c>
      <c r="Z4674" s="3"/>
    </row>
    <row r="4675" spans="1:26" hidden="1" x14ac:dyDescent="0.25">
      <c r="A4675" s="10" t="str">
        <f t="shared" si="73"/>
        <v>2016Other1-in-2Typical Event DayCAISO17</v>
      </c>
      <c r="B4675" s="10" t="s">
        <v>57</v>
      </c>
      <c r="C4675" s="10" t="s">
        <v>13</v>
      </c>
      <c r="D4675" s="10" t="s">
        <v>8</v>
      </c>
      <c r="E4675" s="10" t="s">
        <v>9</v>
      </c>
      <c r="F4675">
        <v>17</v>
      </c>
      <c r="G4675">
        <v>2.3537464141845703</v>
      </c>
      <c r="H4675">
        <v>1.7669498920440674</v>
      </c>
      <c r="I4675">
        <v>97.821456909179688</v>
      </c>
      <c r="J4675">
        <v>0.16046801209449768</v>
      </c>
      <c r="K4675">
        <v>34811</v>
      </c>
      <c r="L4675">
        <v>33102.13671875</v>
      </c>
      <c r="M4675">
        <v>0.58679646253585815</v>
      </c>
      <c r="N4675">
        <v>0.38114064931869507</v>
      </c>
      <c r="O4675">
        <v>0.5026470422744751</v>
      </c>
      <c r="P4675">
        <v>0.58679646253585815</v>
      </c>
      <c r="Q4675">
        <v>0.67094588279724121</v>
      </c>
      <c r="R4675">
        <v>0.79245227575302124</v>
      </c>
      <c r="S4675" t="s">
        <v>39</v>
      </c>
      <c r="Z4675" s="3"/>
    </row>
    <row r="4676" spans="1:26" hidden="1" x14ac:dyDescent="0.25">
      <c r="A4676" s="10" t="str">
        <f t="shared" si="73"/>
        <v>2016Other1-in-2Typical Event DayPGE17</v>
      </c>
      <c r="B4676" s="10" t="s">
        <v>57</v>
      </c>
      <c r="C4676" s="10" t="s">
        <v>13</v>
      </c>
      <c r="D4676" s="10" t="s">
        <v>8</v>
      </c>
      <c r="E4676" s="10" t="s">
        <v>9</v>
      </c>
      <c r="F4676">
        <v>17</v>
      </c>
      <c r="G4676">
        <v>2.6476242542266846</v>
      </c>
      <c r="H4676">
        <v>1.9606432914733887</v>
      </c>
      <c r="I4676">
        <v>101.65930938720703</v>
      </c>
      <c r="J4676">
        <v>0.16046801209449768</v>
      </c>
      <c r="K4676">
        <v>34811</v>
      </c>
      <c r="L4676">
        <v>33102.13671875</v>
      </c>
      <c r="M4676">
        <v>0.68698102235794067</v>
      </c>
      <c r="N4676">
        <v>0.48132520914077759</v>
      </c>
      <c r="O4676">
        <v>0.60283160209655762</v>
      </c>
      <c r="P4676">
        <v>0.68698102235794067</v>
      </c>
      <c r="Q4676">
        <v>0.77113044261932373</v>
      </c>
      <c r="R4676">
        <v>0.89263683557510376</v>
      </c>
      <c r="S4676" t="s">
        <v>38</v>
      </c>
      <c r="Z4676" s="3"/>
    </row>
    <row r="4677" spans="1:26" hidden="1" x14ac:dyDescent="0.25">
      <c r="A4677" s="10" t="str">
        <f t="shared" si="73"/>
        <v>2016Other1-in-10Typical Event DayPGE17</v>
      </c>
      <c r="B4677" s="10" t="s">
        <v>57</v>
      </c>
      <c r="C4677" s="10" t="s">
        <v>13</v>
      </c>
      <c r="D4677" s="10" t="s">
        <v>8</v>
      </c>
      <c r="E4677" s="10" t="s">
        <v>1</v>
      </c>
      <c r="F4677">
        <v>17</v>
      </c>
      <c r="G4677">
        <v>2.8174023628234863</v>
      </c>
      <c r="H4677">
        <v>2.0766150951385498</v>
      </c>
      <c r="I4677">
        <v>103.56978607177734</v>
      </c>
      <c r="J4677">
        <v>0.16046801209449768</v>
      </c>
      <c r="K4677">
        <v>34811</v>
      </c>
      <c r="L4677">
        <v>33102.13671875</v>
      </c>
      <c r="M4677">
        <v>0.74078720808029175</v>
      </c>
      <c r="N4677">
        <v>0.53513139486312866</v>
      </c>
      <c r="O4677">
        <v>0.65663778781890869</v>
      </c>
      <c r="P4677">
        <v>0.74078720808029175</v>
      </c>
      <c r="Q4677">
        <v>0.8249366283416748</v>
      </c>
      <c r="R4677">
        <v>0.94644302129745483</v>
      </c>
      <c r="S4677" t="s">
        <v>38</v>
      </c>
      <c r="Z4677" s="3"/>
    </row>
    <row r="4678" spans="1:26" hidden="1" x14ac:dyDescent="0.25">
      <c r="A4678" s="10" t="str">
        <f t="shared" si="73"/>
        <v>2016Other1-in-10Typical Event DayCAISO18</v>
      </c>
      <c r="B4678" s="10" t="s">
        <v>57</v>
      </c>
      <c r="C4678" s="10" t="s">
        <v>13</v>
      </c>
      <c r="D4678" s="10" t="s">
        <v>8</v>
      </c>
      <c r="E4678" s="10" t="s">
        <v>1</v>
      </c>
      <c r="F4678">
        <v>18</v>
      </c>
      <c r="G4678">
        <v>2.8281278610229492</v>
      </c>
      <c r="H4678">
        <v>2.1262998580932617</v>
      </c>
      <c r="I4678">
        <v>101.12844848632812</v>
      </c>
      <c r="J4678">
        <v>0.13599415123462677</v>
      </c>
      <c r="K4678">
        <v>34811</v>
      </c>
      <c r="L4678">
        <v>33102.13671875</v>
      </c>
      <c r="M4678">
        <v>0.70182812213897705</v>
      </c>
      <c r="N4678">
        <v>0.527538001537323</v>
      </c>
      <c r="O4678">
        <v>0.6305127739906311</v>
      </c>
      <c r="P4678">
        <v>0.70182812213897705</v>
      </c>
      <c r="Q4678">
        <v>0.773143470287323</v>
      </c>
      <c r="R4678">
        <v>0.8761182427406311</v>
      </c>
      <c r="S4678" t="s">
        <v>39</v>
      </c>
      <c r="Z4678" s="3"/>
    </row>
    <row r="4679" spans="1:26" hidden="1" x14ac:dyDescent="0.25">
      <c r="A4679" s="10" t="str">
        <f t="shared" si="73"/>
        <v>2016Other1-in-2Typical Event DayCAISO18</v>
      </c>
      <c r="B4679" s="10" t="s">
        <v>57</v>
      </c>
      <c r="C4679" s="10" t="s">
        <v>13</v>
      </c>
      <c r="D4679" s="10" t="s">
        <v>8</v>
      </c>
      <c r="E4679" s="10" t="s">
        <v>9</v>
      </c>
      <c r="F4679">
        <v>18</v>
      </c>
      <c r="G4679">
        <v>2.5206565856933594</v>
      </c>
      <c r="H4679">
        <v>1.9310228824615479</v>
      </c>
      <c r="I4679">
        <v>96.996788024902344</v>
      </c>
      <c r="J4679">
        <v>0.13599415123462677</v>
      </c>
      <c r="K4679">
        <v>34811</v>
      </c>
      <c r="L4679">
        <v>33102.13671875</v>
      </c>
      <c r="M4679">
        <v>0.58963370323181152</v>
      </c>
      <c r="N4679">
        <v>0.41534361243247986</v>
      </c>
      <c r="O4679">
        <v>0.51831835508346558</v>
      </c>
      <c r="P4679">
        <v>0.58963370323181152</v>
      </c>
      <c r="Q4679">
        <v>0.66094905138015747</v>
      </c>
      <c r="R4679">
        <v>0.76392382383346558</v>
      </c>
      <c r="S4679" t="s">
        <v>39</v>
      </c>
      <c r="Z4679" s="3"/>
    </row>
    <row r="4680" spans="1:26" hidden="1" x14ac:dyDescent="0.25">
      <c r="A4680" s="10" t="str">
        <f t="shared" si="73"/>
        <v>2016Other1-in-10Typical Event DayPGE18</v>
      </c>
      <c r="B4680" s="10" t="s">
        <v>57</v>
      </c>
      <c r="C4680" s="10" t="s">
        <v>13</v>
      </c>
      <c r="D4680" s="10" t="s">
        <v>8</v>
      </c>
      <c r="E4680" s="10" t="s">
        <v>1</v>
      </c>
      <c r="F4680">
        <v>18</v>
      </c>
      <c r="G4680">
        <v>3.0171916484832764</v>
      </c>
      <c r="H4680">
        <v>2.2569801807403564</v>
      </c>
      <c r="I4680">
        <v>103.12261962890625</v>
      </c>
      <c r="J4680">
        <v>0.13599415123462677</v>
      </c>
      <c r="K4680">
        <v>34811</v>
      </c>
      <c r="L4680">
        <v>33102.13671875</v>
      </c>
      <c r="M4680">
        <v>0.7602115273475647</v>
      </c>
      <c r="N4680">
        <v>0.58592140674591064</v>
      </c>
      <c r="O4680">
        <v>0.68889617919921875</v>
      </c>
      <c r="P4680">
        <v>0.7602115273475647</v>
      </c>
      <c r="Q4680">
        <v>0.83152687549591064</v>
      </c>
      <c r="R4680">
        <v>0.93450164794921875</v>
      </c>
      <c r="S4680" t="s">
        <v>38</v>
      </c>
      <c r="Z4680" s="3"/>
    </row>
    <row r="4681" spans="1:26" hidden="1" x14ac:dyDescent="0.25">
      <c r="A4681" s="10" t="str">
        <f t="shared" si="73"/>
        <v>2016Other1-in-2Typical Event DayPGE18</v>
      </c>
      <c r="B4681" s="10" t="s">
        <v>57</v>
      </c>
      <c r="C4681" s="10" t="s">
        <v>13</v>
      </c>
      <c r="D4681" s="10" t="s">
        <v>8</v>
      </c>
      <c r="E4681" s="10" t="s">
        <v>9</v>
      </c>
      <c r="F4681">
        <v>18</v>
      </c>
      <c r="G4681">
        <v>2.835374116897583</v>
      </c>
      <c r="H4681">
        <v>2.1329784393310547</v>
      </c>
      <c r="I4681">
        <v>101.11882781982422</v>
      </c>
      <c r="J4681">
        <v>0.13599415123462677</v>
      </c>
      <c r="K4681">
        <v>34811</v>
      </c>
      <c r="L4681">
        <v>33102.13671875</v>
      </c>
      <c r="M4681">
        <v>0.70239555835723877</v>
      </c>
      <c r="N4681">
        <v>0.52810543775558472</v>
      </c>
      <c r="O4681">
        <v>0.63108021020889282</v>
      </c>
      <c r="P4681">
        <v>0.70239555835723877</v>
      </c>
      <c r="Q4681">
        <v>0.77371090650558472</v>
      </c>
      <c r="R4681">
        <v>0.87668567895889282</v>
      </c>
      <c r="S4681" t="s">
        <v>38</v>
      </c>
      <c r="Z4681" s="3"/>
    </row>
    <row r="4682" spans="1:26" hidden="1" x14ac:dyDescent="0.25">
      <c r="A4682" s="10" t="str">
        <f t="shared" si="73"/>
        <v>2016Other1-in-2Typical Event DayCAISO19</v>
      </c>
      <c r="B4682" s="10" t="s">
        <v>57</v>
      </c>
      <c r="C4682" s="10" t="s">
        <v>13</v>
      </c>
      <c r="D4682" s="10" t="s">
        <v>8</v>
      </c>
      <c r="E4682" s="10" t="s">
        <v>9</v>
      </c>
      <c r="F4682">
        <v>19</v>
      </c>
      <c r="G4682">
        <v>2.5426723957061768</v>
      </c>
      <c r="H4682">
        <v>2.7711944580078125</v>
      </c>
      <c r="I4682">
        <v>94.971336364746094</v>
      </c>
      <c r="J4682">
        <v>0.11742977052927017</v>
      </c>
      <c r="K4682">
        <v>34811</v>
      </c>
      <c r="L4682">
        <v>33102.13671875</v>
      </c>
      <c r="M4682">
        <v>-0.22852203249931335</v>
      </c>
      <c r="N4682">
        <v>-0.37902003526687622</v>
      </c>
      <c r="O4682">
        <v>-0.29010221362113953</v>
      </c>
      <c r="P4682">
        <v>-0.22852203249931335</v>
      </c>
      <c r="Q4682">
        <v>-0.16694186627864838</v>
      </c>
      <c r="R4682">
        <v>-7.8024037182331085E-2</v>
      </c>
      <c r="S4682" t="s">
        <v>39</v>
      </c>
      <c r="Z4682" s="3"/>
    </row>
    <row r="4683" spans="1:26" hidden="1" x14ac:dyDescent="0.25">
      <c r="A4683" s="10" t="str">
        <f t="shared" si="73"/>
        <v>2016Other1-in-10Typical Event DayCAISO19</v>
      </c>
      <c r="B4683" s="10" t="s">
        <v>57</v>
      </c>
      <c r="C4683" s="10" t="s">
        <v>13</v>
      </c>
      <c r="D4683" s="10" t="s">
        <v>8</v>
      </c>
      <c r="E4683" s="10" t="s">
        <v>1</v>
      </c>
      <c r="F4683">
        <v>19</v>
      </c>
      <c r="G4683">
        <v>2.8528289794921875</v>
      </c>
      <c r="H4683">
        <v>3.0934674739837646</v>
      </c>
      <c r="I4683">
        <v>99.018333435058594</v>
      </c>
      <c r="J4683">
        <v>0.11742977052927017</v>
      </c>
      <c r="K4683">
        <v>34811</v>
      </c>
      <c r="L4683">
        <v>33102.13671875</v>
      </c>
      <c r="M4683">
        <v>-0.24063841998577118</v>
      </c>
      <c r="N4683">
        <v>-0.39113640785217285</v>
      </c>
      <c r="O4683">
        <v>-0.30221858620643616</v>
      </c>
      <c r="P4683">
        <v>-0.24063841998577118</v>
      </c>
      <c r="Q4683">
        <v>-0.1790582537651062</v>
      </c>
      <c r="R4683">
        <v>-9.014042466878891E-2</v>
      </c>
      <c r="S4683" t="s">
        <v>39</v>
      </c>
      <c r="Z4683" s="3"/>
    </row>
    <row r="4684" spans="1:26" hidden="1" x14ac:dyDescent="0.25">
      <c r="A4684" s="10" t="str">
        <f t="shared" si="73"/>
        <v>2016Other1-in-10Typical Event DayPGE19</v>
      </c>
      <c r="B4684" s="10" t="s">
        <v>57</v>
      </c>
      <c r="C4684" s="10" t="s">
        <v>13</v>
      </c>
      <c r="D4684" s="10" t="s">
        <v>8</v>
      </c>
      <c r="E4684" s="10" t="s">
        <v>1</v>
      </c>
      <c r="F4684">
        <v>19</v>
      </c>
      <c r="G4684">
        <v>3.0435442924499512</v>
      </c>
      <c r="H4684">
        <v>3.2920670509338379</v>
      </c>
      <c r="I4684">
        <v>101.23146820068359</v>
      </c>
      <c r="J4684">
        <v>0.11742977052927017</v>
      </c>
      <c r="K4684">
        <v>34811</v>
      </c>
      <c r="L4684">
        <v>33102.13671875</v>
      </c>
      <c r="M4684">
        <v>-0.24852274358272552</v>
      </c>
      <c r="N4684">
        <v>-0.3990207314491272</v>
      </c>
      <c r="O4684">
        <v>-0.3101029098033905</v>
      </c>
      <c r="P4684">
        <v>-0.24852274358272552</v>
      </c>
      <c r="Q4684">
        <v>-0.18694257736206055</v>
      </c>
      <c r="R4684">
        <v>-9.8024748265743256E-2</v>
      </c>
      <c r="S4684" t="s">
        <v>38</v>
      </c>
      <c r="Z4684" s="3"/>
    </row>
    <row r="4685" spans="1:26" hidden="1" x14ac:dyDescent="0.25">
      <c r="A4685" s="10" t="str">
        <f t="shared" si="73"/>
        <v>2016Other1-in-2Typical Event DayPGE19</v>
      </c>
      <c r="B4685" s="10" t="s">
        <v>57</v>
      </c>
      <c r="C4685" s="10" t="s">
        <v>13</v>
      </c>
      <c r="D4685" s="10" t="s">
        <v>8</v>
      </c>
      <c r="E4685" s="10" t="s">
        <v>9</v>
      </c>
      <c r="F4685">
        <v>19</v>
      </c>
      <c r="G4685">
        <v>2.8601388931274414</v>
      </c>
      <c r="H4685">
        <v>3.1011862754821777</v>
      </c>
      <c r="I4685">
        <v>99.0428466796875</v>
      </c>
      <c r="J4685">
        <v>0.11742977052927017</v>
      </c>
      <c r="K4685">
        <v>34811</v>
      </c>
      <c r="L4685">
        <v>33102.13671875</v>
      </c>
      <c r="M4685">
        <v>-0.24104748666286469</v>
      </c>
      <c r="N4685">
        <v>-0.39154547452926636</v>
      </c>
      <c r="O4685">
        <v>-0.30262765288352966</v>
      </c>
      <c r="P4685">
        <v>-0.24104748666286469</v>
      </c>
      <c r="Q4685">
        <v>-0.17946732044219971</v>
      </c>
      <c r="R4685">
        <v>-9.0549491345882416E-2</v>
      </c>
      <c r="S4685" t="s">
        <v>38</v>
      </c>
      <c r="Z4685" s="3"/>
    </row>
    <row r="4686" spans="1:26" hidden="1" x14ac:dyDescent="0.25">
      <c r="A4686" s="10" t="str">
        <f t="shared" si="73"/>
        <v>2016Other1-in-2Typical Event DayCAISO20</v>
      </c>
      <c r="B4686" s="10" t="s">
        <v>57</v>
      </c>
      <c r="C4686" s="10" t="s">
        <v>13</v>
      </c>
      <c r="D4686" s="10" t="s">
        <v>8</v>
      </c>
      <c r="E4686" s="10" t="s">
        <v>9</v>
      </c>
      <c r="F4686">
        <v>20</v>
      </c>
      <c r="G4686">
        <v>2.3821108341217041</v>
      </c>
      <c r="H4686">
        <v>2.6620314121246338</v>
      </c>
      <c r="I4686">
        <v>91.203567504882813</v>
      </c>
      <c r="J4686">
        <v>7.6294809579849243E-2</v>
      </c>
      <c r="K4686">
        <v>34811</v>
      </c>
      <c r="L4686">
        <v>33102.13671875</v>
      </c>
      <c r="M4686">
        <v>-0.27992057800292969</v>
      </c>
      <c r="N4686">
        <v>-0.37770000100135803</v>
      </c>
      <c r="O4686">
        <v>-0.3199295699596405</v>
      </c>
      <c r="P4686">
        <v>-0.27992057800292969</v>
      </c>
      <c r="Q4686">
        <v>-0.23991158604621887</v>
      </c>
      <c r="R4686">
        <v>-0.18214115500450134</v>
      </c>
      <c r="S4686" t="s">
        <v>39</v>
      </c>
      <c r="Z4686" s="3"/>
    </row>
    <row r="4687" spans="1:26" hidden="1" x14ac:dyDescent="0.25">
      <c r="A4687" s="10" t="str">
        <f t="shared" si="73"/>
        <v>2016Other1-in-10Typical Event DayCAISO20</v>
      </c>
      <c r="B4687" s="10" t="s">
        <v>57</v>
      </c>
      <c r="C4687" s="10" t="s">
        <v>13</v>
      </c>
      <c r="D4687" s="10" t="s">
        <v>8</v>
      </c>
      <c r="E4687" s="10" t="s">
        <v>1</v>
      </c>
      <c r="F4687">
        <v>20</v>
      </c>
      <c r="G4687">
        <v>2.6726820468902588</v>
      </c>
      <c r="H4687">
        <v>2.9956223964691162</v>
      </c>
      <c r="I4687">
        <v>94.794853210449219</v>
      </c>
      <c r="J4687">
        <v>7.6294809579849243E-2</v>
      </c>
      <c r="K4687">
        <v>34811</v>
      </c>
      <c r="L4687">
        <v>33102.13671875</v>
      </c>
      <c r="M4687">
        <v>-0.3229404091835022</v>
      </c>
      <c r="N4687">
        <v>-0.42071983218193054</v>
      </c>
      <c r="O4687">
        <v>-0.36294940114021301</v>
      </c>
      <c r="P4687">
        <v>-0.3229404091835022</v>
      </c>
      <c r="Q4687">
        <v>-0.28293141722679138</v>
      </c>
      <c r="R4687">
        <v>-0.22516098618507385</v>
      </c>
      <c r="S4687" t="s">
        <v>39</v>
      </c>
      <c r="Z4687" s="3"/>
    </row>
    <row r="4688" spans="1:26" hidden="1" x14ac:dyDescent="0.25">
      <c r="A4688" s="10" t="str">
        <f t="shared" si="73"/>
        <v>2016Other1-in-10Typical Event DayPGE20</v>
      </c>
      <c r="B4688" s="10" t="s">
        <v>57</v>
      </c>
      <c r="C4688" s="10" t="s">
        <v>13</v>
      </c>
      <c r="D4688" s="10" t="s">
        <v>8</v>
      </c>
      <c r="E4688" s="10" t="s">
        <v>1</v>
      </c>
      <c r="F4688">
        <v>20</v>
      </c>
      <c r="G4688">
        <v>2.8513541221618652</v>
      </c>
      <c r="H4688">
        <v>3.2001993656158447</v>
      </c>
      <c r="I4688">
        <v>97.440109252929688</v>
      </c>
      <c r="J4688">
        <v>7.6294809579849243E-2</v>
      </c>
      <c r="K4688">
        <v>34811</v>
      </c>
      <c r="L4688">
        <v>33102.13671875</v>
      </c>
      <c r="M4688">
        <v>-0.34884533286094666</v>
      </c>
      <c r="N4688">
        <v>-0.446624755859375</v>
      </c>
      <c r="O4688">
        <v>-0.38885432481765747</v>
      </c>
      <c r="P4688">
        <v>-0.34884533286094666</v>
      </c>
      <c r="Q4688">
        <v>-0.30883634090423584</v>
      </c>
      <c r="R4688">
        <v>-0.25106590986251831</v>
      </c>
      <c r="S4688" t="s">
        <v>38</v>
      </c>
      <c r="Z4688" s="3"/>
    </row>
    <row r="4689" spans="1:26" hidden="1" x14ac:dyDescent="0.25">
      <c r="A4689" s="10" t="str">
        <f t="shared" si="73"/>
        <v>2016Other1-in-2Typical Event DayPGE20</v>
      </c>
      <c r="B4689" s="10" t="s">
        <v>57</v>
      </c>
      <c r="C4689" s="10" t="s">
        <v>13</v>
      </c>
      <c r="D4689" s="10" t="s">
        <v>8</v>
      </c>
      <c r="E4689" s="10" t="s">
        <v>9</v>
      </c>
      <c r="F4689">
        <v>20</v>
      </c>
      <c r="G4689">
        <v>2.679530143737793</v>
      </c>
      <c r="H4689">
        <v>3.003359317779541</v>
      </c>
      <c r="I4689">
        <v>95.01715087890625</v>
      </c>
      <c r="J4689">
        <v>7.6294809579849243E-2</v>
      </c>
      <c r="K4689">
        <v>34811</v>
      </c>
      <c r="L4689">
        <v>33102.13671875</v>
      </c>
      <c r="M4689">
        <v>-0.3238292932510376</v>
      </c>
      <c r="N4689">
        <v>-0.42160871624946594</v>
      </c>
      <c r="O4689">
        <v>-0.36383828520774841</v>
      </c>
      <c r="P4689">
        <v>-0.3238292932510376</v>
      </c>
      <c r="Q4689">
        <v>-0.28382030129432678</v>
      </c>
      <c r="R4689">
        <v>-0.22604987025260925</v>
      </c>
      <c r="S4689" t="s">
        <v>38</v>
      </c>
      <c r="Z4689" s="3"/>
    </row>
    <row r="4690" spans="1:26" hidden="1" x14ac:dyDescent="0.25">
      <c r="A4690" s="10" t="str">
        <f t="shared" si="73"/>
        <v>2016Other1-in-2Typical Event DayCAISO21</v>
      </c>
      <c r="B4690" s="10" t="s">
        <v>57</v>
      </c>
      <c r="C4690" s="10" t="s">
        <v>13</v>
      </c>
      <c r="D4690" s="10" t="s">
        <v>8</v>
      </c>
      <c r="E4690" s="10" t="s">
        <v>9</v>
      </c>
      <c r="F4690">
        <v>21</v>
      </c>
      <c r="G4690">
        <v>2.1394312381744385</v>
      </c>
      <c r="H4690">
        <v>2.3092799186706543</v>
      </c>
      <c r="I4690">
        <v>86.548492431640625</v>
      </c>
      <c r="J4690">
        <v>7.6630406081676483E-2</v>
      </c>
      <c r="K4690">
        <v>34811</v>
      </c>
      <c r="L4690">
        <v>33102.13671875</v>
      </c>
      <c r="M4690">
        <v>-0.16984862089157104</v>
      </c>
      <c r="N4690">
        <v>-0.26805815100669861</v>
      </c>
      <c r="O4690">
        <v>-0.2100336104631424</v>
      </c>
      <c r="P4690">
        <v>-0.16984862089157104</v>
      </c>
      <c r="Q4690">
        <v>-0.12966363131999969</v>
      </c>
      <c r="R4690">
        <v>-7.1639090776443481E-2</v>
      </c>
      <c r="S4690" t="s">
        <v>39</v>
      </c>
      <c r="Z4690" s="3"/>
    </row>
    <row r="4691" spans="1:26" hidden="1" x14ac:dyDescent="0.25">
      <c r="A4691" s="10" t="str">
        <f t="shared" si="73"/>
        <v>2016Other1-in-10Typical Event DayCAISO21</v>
      </c>
      <c r="B4691" s="10" t="s">
        <v>57</v>
      </c>
      <c r="C4691" s="10" t="s">
        <v>13</v>
      </c>
      <c r="D4691" s="10" t="s">
        <v>8</v>
      </c>
      <c r="E4691" s="10" t="s">
        <v>1</v>
      </c>
      <c r="F4691">
        <v>21</v>
      </c>
      <c r="G4691">
        <v>2.4004004001617432</v>
      </c>
      <c r="H4691">
        <v>2.6091766357421875</v>
      </c>
      <c r="I4691">
        <v>89.488059997558594</v>
      </c>
      <c r="J4691">
        <v>7.6630406081676483E-2</v>
      </c>
      <c r="K4691">
        <v>34811</v>
      </c>
      <c r="L4691">
        <v>33102.13671875</v>
      </c>
      <c r="M4691">
        <v>-0.20877620577812195</v>
      </c>
      <c r="N4691">
        <v>-0.30698573589324951</v>
      </c>
      <c r="O4691">
        <v>-0.2489611953496933</v>
      </c>
      <c r="P4691">
        <v>-0.20877620577812195</v>
      </c>
      <c r="Q4691">
        <v>-0.1685912162065506</v>
      </c>
      <c r="R4691">
        <v>-0.11056667566299438</v>
      </c>
      <c r="S4691" t="s">
        <v>39</v>
      </c>
      <c r="Z4691" s="3"/>
    </row>
    <row r="4692" spans="1:26" hidden="1" x14ac:dyDescent="0.25">
      <c r="A4692" s="10" t="str">
        <f t="shared" si="73"/>
        <v>2016Other1-in-2Typical Event DayPGE21</v>
      </c>
      <c r="B4692" s="10" t="s">
        <v>57</v>
      </c>
      <c r="C4692" s="10" t="s">
        <v>13</v>
      </c>
      <c r="D4692" s="10" t="s">
        <v>8</v>
      </c>
      <c r="E4692" s="10" t="s">
        <v>9</v>
      </c>
      <c r="F4692">
        <v>21</v>
      </c>
      <c r="G4692">
        <v>2.4065506458282471</v>
      </c>
      <c r="H4692">
        <v>2.6156063079833984</v>
      </c>
      <c r="I4692">
        <v>89.778068542480469</v>
      </c>
      <c r="J4692">
        <v>7.6630406081676483E-2</v>
      </c>
      <c r="K4692">
        <v>34811</v>
      </c>
      <c r="L4692">
        <v>33102.13671875</v>
      </c>
      <c r="M4692">
        <v>-0.20905576646327972</v>
      </c>
      <c r="N4692">
        <v>-0.30726528167724609</v>
      </c>
      <c r="O4692">
        <v>-0.24924075603485107</v>
      </c>
      <c r="P4692">
        <v>-0.20905576646327972</v>
      </c>
      <c r="Q4692">
        <v>-0.16887077689170837</v>
      </c>
      <c r="R4692">
        <v>-0.11084623634815216</v>
      </c>
      <c r="S4692" t="s">
        <v>38</v>
      </c>
      <c r="Z4692" s="3"/>
    </row>
    <row r="4693" spans="1:26" hidden="1" x14ac:dyDescent="0.25">
      <c r="A4693" s="10" t="str">
        <f t="shared" si="73"/>
        <v>2016Other1-in-10Typical Event DayPGE21</v>
      </c>
      <c r="B4693" s="10" t="s">
        <v>57</v>
      </c>
      <c r="C4693" s="10" t="s">
        <v>13</v>
      </c>
      <c r="D4693" s="10" t="s">
        <v>8</v>
      </c>
      <c r="E4693" s="10" t="s">
        <v>1</v>
      </c>
      <c r="F4693">
        <v>21</v>
      </c>
      <c r="G4693">
        <v>2.5608701705932617</v>
      </c>
      <c r="H4693">
        <v>2.790027379989624</v>
      </c>
      <c r="I4693">
        <v>92.541328430175781</v>
      </c>
      <c r="J4693">
        <v>7.6630406081676483E-2</v>
      </c>
      <c r="K4693">
        <v>34811</v>
      </c>
      <c r="L4693">
        <v>33102.13671875</v>
      </c>
      <c r="M4693">
        <v>-0.22915717959403992</v>
      </c>
      <c r="N4693">
        <v>-0.32736670970916748</v>
      </c>
      <c r="O4693">
        <v>-0.26934215426445007</v>
      </c>
      <c r="P4693">
        <v>-0.22915717959403992</v>
      </c>
      <c r="Q4693">
        <v>-0.18897219002246857</v>
      </c>
      <c r="R4693">
        <v>-0.13094764947891235</v>
      </c>
      <c r="S4693" t="s">
        <v>38</v>
      </c>
      <c r="Z4693" s="3"/>
    </row>
    <row r="4694" spans="1:26" hidden="1" x14ac:dyDescent="0.25">
      <c r="A4694" s="10" t="str">
        <f t="shared" si="73"/>
        <v>2016Other1-in-10Typical Event DayCAISO22</v>
      </c>
      <c r="B4694" s="10" t="s">
        <v>57</v>
      </c>
      <c r="C4694" s="10" t="s">
        <v>13</v>
      </c>
      <c r="D4694" s="10" t="s">
        <v>8</v>
      </c>
      <c r="E4694" s="10" t="s">
        <v>1</v>
      </c>
      <c r="F4694">
        <v>22</v>
      </c>
      <c r="G4694">
        <v>2.0657069683074951</v>
      </c>
      <c r="H4694">
        <v>2.2038567066192627</v>
      </c>
      <c r="I4694">
        <v>85.555503845214844</v>
      </c>
      <c r="J4694">
        <v>6.3674606382846832E-2</v>
      </c>
      <c r="K4694">
        <v>34811</v>
      </c>
      <c r="L4694">
        <v>33102.13671875</v>
      </c>
      <c r="M4694">
        <v>-0.1381496787071228</v>
      </c>
      <c r="N4694">
        <v>-0.21975505352020264</v>
      </c>
      <c r="O4694">
        <v>-0.17154064774513245</v>
      </c>
      <c r="P4694">
        <v>-0.1381496787071228</v>
      </c>
      <c r="Q4694">
        <v>-0.10475871711969376</v>
      </c>
      <c r="R4694">
        <v>-5.6544303894042969E-2</v>
      </c>
      <c r="S4694" t="s">
        <v>39</v>
      </c>
      <c r="Z4694" s="3"/>
    </row>
    <row r="4695" spans="1:26" hidden="1" x14ac:dyDescent="0.25">
      <c r="A4695" s="10" t="str">
        <f t="shared" si="73"/>
        <v>2016Other1-in-2Typical Event DayCAISO22</v>
      </c>
      <c r="B4695" s="10" t="s">
        <v>57</v>
      </c>
      <c r="C4695" s="10" t="s">
        <v>13</v>
      </c>
      <c r="D4695" s="10" t="s">
        <v>8</v>
      </c>
      <c r="E4695" s="10" t="s">
        <v>9</v>
      </c>
      <c r="F4695">
        <v>22</v>
      </c>
      <c r="G4695">
        <v>1.8411253690719604</v>
      </c>
      <c r="H4695">
        <v>1.9434138536453247</v>
      </c>
      <c r="I4695">
        <v>82.472015380859375</v>
      </c>
      <c r="J4695">
        <v>6.3674606382846832E-2</v>
      </c>
      <c r="K4695">
        <v>34811</v>
      </c>
      <c r="L4695">
        <v>33102.13671875</v>
      </c>
      <c r="M4695">
        <v>-0.10228852927684784</v>
      </c>
      <c r="N4695">
        <v>-0.18389390408992767</v>
      </c>
      <c r="O4695">
        <v>-0.13567949831485748</v>
      </c>
      <c r="P4695">
        <v>-0.10228852927684784</v>
      </c>
      <c r="Q4695">
        <v>-6.8897567689418793E-2</v>
      </c>
      <c r="R4695">
        <v>-2.0683154463768005E-2</v>
      </c>
      <c r="S4695" t="s">
        <v>39</v>
      </c>
      <c r="Z4695" s="3"/>
    </row>
    <row r="4696" spans="1:26" hidden="1" x14ac:dyDescent="0.25">
      <c r="A4696" s="10" t="str">
        <f t="shared" si="73"/>
        <v>2016Other1-in-2Typical Event DayPGE22</v>
      </c>
      <c r="B4696" s="10" t="s">
        <v>57</v>
      </c>
      <c r="C4696" s="10" t="s">
        <v>13</v>
      </c>
      <c r="D4696" s="10" t="s">
        <v>8</v>
      </c>
      <c r="E4696" s="10" t="s">
        <v>9</v>
      </c>
      <c r="F4696">
        <v>22</v>
      </c>
      <c r="G4696">
        <v>2.0709996223449707</v>
      </c>
      <c r="H4696">
        <v>2.2100906372070312</v>
      </c>
      <c r="I4696">
        <v>85.575210571289062</v>
      </c>
      <c r="J4696">
        <v>6.3674606382846832E-2</v>
      </c>
      <c r="K4696">
        <v>34811</v>
      </c>
      <c r="L4696">
        <v>33102.13671875</v>
      </c>
      <c r="M4696">
        <v>-0.13909107446670532</v>
      </c>
      <c r="N4696">
        <v>-0.22069644927978516</v>
      </c>
      <c r="O4696">
        <v>-0.17248204350471497</v>
      </c>
      <c r="P4696">
        <v>-0.13909107446670532</v>
      </c>
      <c r="Q4696">
        <v>-0.10570011287927628</v>
      </c>
      <c r="R4696">
        <v>-5.7485699653625488E-2</v>
      </c>
      <c r="S4696" t="s">
        <v>38</v>
      </c>
      <c r="Z4696" s="3"/>
    </row>
    <row r="4697" spans="1:26" hidden="1" x14ac:dyDescent="0.25">
      <c r="A4697" s="10" t="str">
        <f t="shared" si="73"/>
        <v>2016Other1-in-10Typical Event DayPGE22</v>
      </c>
      <c r="B4697" s="10" t="s">
        <v>57</v>
      </c>
      <c r="C4697" s="10" t="s">
        <v>13</v>
      </c>
      <c r="D4697" s="10" t="s">
        <v>8</v>
      </c>
      <c r="E4697" s="10" t="s">
        <v>1</v>
      </c>
      <c r="F4697">
        <v>22</v>
      </c>
      <c r="G4697">
        <v>2.2038018703460693</v>
      </c>
      <c r="H4697">
        <v>2.3601500988006592</v>
      </c>
      <c r="I4697">
        <v>88.472671508789063</v>
      </c>
      <c r="J4697">
        <v>6.3674606382846832E-2</v>
      </c>
      <c r="K4697">
        <v>34811</v>
      </c>
      <c r="L4697">
        <v>33102.13671875</v>
      </c>
      <c r="M4697">
        <v>-0.15634816884994507</v>
      </c>
      <c r="N4697">
        <v>-0.2379535436630249</v>
      </c>
      <c r="O4697">
        <v>-0.18973913788795471</v>
      </c>
      <c r="P4697">
        <v>-0.15634816884994507</v>
      </c>
      <c r="Q4697">
        <v>-0.12295720726251602</v>
      </c>
      <c r="R4697">
        <v>-7.4742794036865234E-2</v>
      </c>
      <c r="S4697" t="s">
        <v>38</v>
      </c>
      <c r="Z4697" s="3"/>
    </row>
    <row r="4698" spans="1:26" hidden="1" x14ac:dyDescent="0.25">
      <c r="A4698" s="10" t="str">
        <f t="shared" si="73"/>
        <v>2016Other1-in-2Typical Event DayCAISO23</v>
      </c>
      <c r="B4698" s="10" t="s">
        <v>57</v>
      </c>
      <c r="C4698" s="10" t="s">
        <v>13</v>
      </c>
      <c r="D4698" s="10" t="s">
        <v>8</v>
      </c>
      <c r="E4698" s="10" t="s">
        <v>9</v>
      </c>
      <c r="F4698">
        <v>23</v>
      </c>
      <c r="G4698">
        <v>1.4588254690170288</v>
      </c>
      <c r="H4698">
        <v>1.531732439994812</v>
      </c>
      <c r="I4698">
        <v>79.451873779296875</v>
      </c>
      <c r="J4698">
        <v>5.8387260884046555E-2</v>
      </c>
      <c r="K4698">
        <v>34811</v>
      </c>
      <c r="L4698">
        <v>33102.13671875</v>
      </c>
      <c r="M4698">
        <v>-7.2906985878944397E-2</v>
      </c>
      <c r="N4698">
        <v>-0.14773610234260559</v>
      </c>
      <c r="O4698">
        <v>-0.10352526605129242</v>
      </c>
      <c r="P4698">
        <v>-7.2906985878944397E-2</v>
      </c>
      <c r="Q4698">
        <v>-4.2288705706596375E-2</v>
      </c>
      <c r="R4698">
        <v>1.9221276743337512E-3</v>
      </c>
      <c r="S4698" t="s">
        <v>39</v>
      </c>
      <c r="Z4698" s="3"/>
    </row>
    <row r="4699" spans="1:26" hidden="1" x14ac:dyDescent="0.25">
      <c r="A4699" s="10" t="str">
        <f t="shared" si="73"/>
        <v>2016Other1-in-10Typical Event DayCAISO23</v>
      </c>
      <c r="B4699" s="10" t="s">
        <v>57</v>
      </c>
      <c r="C4699" s="10" t="s">
        <v>13</v>
      </c>
      <c r="D4699" s="10" t="s">
        <v>8</v>
      </c>
      <c r="E4699" s="10" t="s">
        <v>1</v>
      </c>
      <c r="F4699">
        <v>23</v>
      </c>
      <c r="G4699">
        <v>1.6367738246917725</v>
      </c>
      <c r="H4699">
        <v>1.7322993278503418</v>
      </c>
      <c r="I4699">
        <v>82.428085327148437</v>
      </c>
      <c r="J4699">
        <v>5.8387260884046555E-2</v>
      </c>
      <c r="K4699">
        <v>34811</v>
      </c>
      <c r="L4699">
        <v>33102.13671875</v>
      </c>
      <c r="M4699">
        <v>-9.5525562763214111E-2</v>
      </c>
      <c r="N4699">
        <v>-0.17035467922687531</v>
      </c>
      <c r="O4699">
        <v>-0.12614384293556213</v>
      </c>
      <c r="P4699">
        <v>-9.5525562763214111E-2</v>
      </c>
      <c r="Q4699">
        <v>-6.4907282590866089E-2</v>
      </c>
      <c r="R4699">
        <v>-2.0696450024843216E-2</v>
      </c>
      <c r="S4699" t="s">
        <v>39</v>
      </c>
      <c r="Z4699" s="3"/>
    </row>
    <row r="4700" spans="1:26" hidden="1" x14ac:dyDescent="0.25">
      <c r="A4700" s="10" t="str">
        <f t="shared" si="73"/>
        <v>2016Other1-in-2Typical Event DayPGE23</v>
      </c>
      <c r="B4700" s="10" t="s">
        <v>57</v>
      </c>
      <c r="C4700" s="10" t="s">
        <v>13</v>
      </c>
      <c r="D4700" s="10" t="s">
        <v>8</v>
      </c>
      <c r="E4700" s="10" t="s">
        <v>9</v>
      </c>
      <c r="F4700">
        <v>23</v>
      </c>
      <c r="G4700">
        <v>1.6409676074981689</v>
      </c>
      <c r="H4700">
        <v>1.7372168302536011</v>
      </c>
      <c r="I4700">
        <v>82.308418273925781</v>
      </c>
      <c r="J4700">
        <v>5.8387260884046555E-2</v>
      </c>
      <c r="K4700">
        <v>34811</v>
      </c>
      <c r="L4700">
        <v>33102.13671875</v>
      </c>
      <c r="M4700">
        <v>-9.6249260008335114E-2</v>
      </c>
      <c r="N4700">
        <v>-0.17107836902141571</v>
      </c>
      <c r="O4700">
        <v>-0.12686753273010254</v>
      </c>
      <c r="P4700">
        <v>-9.6249260008335114E-2</v>
      </c>
      <c r="Q4700">
        <v>-6.5630979835987091E-2</v>
      </c>
      <c r="R4700">
        <v>-2.1420147269964218E-2</v>
      </c>
      <c r="S4700" t="s">
        <v>38</v>
      </c>
      <c r="Z4700" s="3"/>
    </row>
    <row r="4701" spans="1:26" hidden="1" x14ac:dyDescent="0.25">
      <c r="A4701" s="10" t="str">
        <f t="shared" si="73"/>
        <v>2016Other1-in-10Typical Event DayPGE23</v>
      </c>
      <c r="B4701" s="10" t="s">
        <v>57</v>
      </c>
      <c r="C4701" s="10" t="s">
        <v>13</v>
      </c>
      <c r="D4701" s="10" t="s">
        <v>8</v>
      </c>
      <c r="E4701" s="10" t="s">
        <v>1</v>
      </c>
      <c r="F4701">
        <v>23</v>
      </c>
      <c r="G4701">
        <v>1.7461941242218018</v>
      </c>
      <c r="H4701">
        <v>1.8541947603225708</v>
      </c>
      <c r="I4701">
        <v>85.213958740234375</v>
      </c>
      <c r="J4701">
        <v>5.8387260884046555E-2</v>
      </c>
      <c r="K4701">
        <v>34811</v>
      </c>
      <c r="L4701">
        <v>33102.13671875</v>
      </c>
      <c r="M4701">
        <v>-0.10800067335367203</v>
      </c>
      <c r="N4701">
        <v>-0.18282978236675262</v>
      </c>
      <c r="O4701">
        <v>-0.13861894607543945</v>
      </c>
      <c r="P4701">
        <v>-0.10800067335367203</v>
      </c>
      <c r="Q4701">
        <v>-7.7382393181324005E-2</v>
      </c>
      <c r="R4701">
        <v>-3.3171560615301132E-2</v>
      </c>
      <c r="S4701" t="s">
        <v>38</v>
      </c>
      <c r="Z4701" s="3"/>
    </row>
    <row r="4702" spans="1:26" hidden="1" x14ac:dyDescent="0.25">
      <c r="A4702" s="10" t="str">
        <f t="shared" si="73"/>
        <v>2016Other1-in-10Typical Event DayCAISO24</v>
      </c>
      <c r="B4702" s="10" t="s">
        <v>57</v>
      </c>
      <c r="C4702" s="10" t="s">
        <v>13</v>
      </c>
      <c r="D4702" s="10" t="s">
        <v>8</v>
      </c>
      <c r="E4702" s="10" t="s">
        <v>1</v>
      </c>
      <c r="F4702">
        <v>24</v>
      </c>
      <c r="G4702">
        <v>1.2663719654083252</v>
      </c>
      <c r="H4702">
        <v>1.3396608829498291</v>
      </c>
      <c r="I4702">
        <v>79.875862121582031</v>
      </c>
      <c r="J4702">
        <v>4.4309847056865692E-2</v>
      </c>
      <c r="K4702">
        <v>34811</v>
      </c>
      <c r="L4702">
        <v>33102.13671875</v>
      </c>
      <c r="M4702">
        <v>-7.3288857936859131E-2</v>
      </c>
      <c r="N4702">
        <v>-0.13007636368274689</v>
      </c>
      <c r="O4702">
        <v>-9.6524938941001892E-2</v>
      </c>
      <c r="P4702">
        <v>-7.3288857936859131E-2</v>
      </c>
      <c r="Q4702">
        <v>-5.0052773207426071E-2</v>
      </c>
      <c r="R4702">
        <v>-1.6501357778906822E-2</v>
      </c>
      <c r="S4702" t="s">
        <v>39</v>
      </c>
      <c r="Z4702" s="3"/>
    </row>
    <row r="4703" spans="1:26" hidden="1" x14ac:dyDescent="0.25">
      <c r="A4703" s="10" t="str">
        <f t="shared" si="73"/>
        <v>2016Other1-in-2Typical Event DayCAISO24</v>
      </c>
      <c r="B4703" s="10" t="s">
        <v>57</v>
      </c>
      <c r="C4703" s="10" t="s">
        <v>13</v>
      </c>
      <c r="D4703" s="10" t="s">
        <v>8</v>
      </c>
      <c r="E4703" s="10" t="s">
        <v>9</v>
      </c>
      <c r="F4703">
        <v>24</v>
      </c>
      <c r="G4703">
        <v>1.1286933422088623</v>
      </c>
      <c r="H4703">
        <v>1.1858973503112793</v>
      </c>
      <c r="I4703">
        <v>76.958351135253906</v>
      </c>
      <c r="J4703">
        <v>4.4309847056865692E-2</v>
      </c>
      <c r="K4703">
        <v>34811</v>
      </c>
      <c r="L4703">
        <v>33102.13671875</v>
      </c>
      <c r="M4703">
        <v>-5.7203985750675201E-2</v>
      </c>
      <c r="N4703">
        <v>-0.11399148404598236</v>
      </c>
      <c r="O4703">
        <v>-8.0440066754817963E-2</v>
      </c>
      <c r="P4703">
        <v>-5.7203985750675201E-2</v>
      </c>
      <c r="Q4703">
        <v>-3.3967901021242142E-2</v>
      </c>
      <c r="R4703">
        <v>-4.164857673458755E-4</v>
      </c>
      <c r="S4703" t="s">
        <v>39</v>
      </c>
      <c r="Z4703" s="3"/>
    </row>
    <row r="4704" spans="1:26" hidden="1" x14ac:dyDescent="0.25">
      <c r="A4704" s="10" t="str">
        <f t="shared" si="73"/>
        <v>2016Other1-in-2Typical Event DayPGE24</v>
      </c>
      <c r="B4704" s="10" t="s">
        <v>57</v>
      </c>
      <c r="C4704" s="10" t="s">
        <v>13</v>
      </c>
      <c r="D4704" s="10" t="s">
        <v>8</v>
      </c>
      <c r="E4704" s="10" t="s">
        <v>9</v>
      </c>
      <c r="F4704">
        <v>24</v>
      </c>
      <c r="G4704">
        <v>1.2696167230606079</v>
      </c>
      <c r="H4704">
        <v>1.3431921005249023</v>
      </c>
      <c r="I4704">
        <v>79.542938232421875</v>
      </c>
      <c r="J4704">
        <v>4.4309847056865692E-2</v>
      </c>
      <c r="K4704">
        <v>34811</v>
      </c>
      <c r="L4704">
        <v>33102.13671875</v>
      </c>
      <c r="M4704">
        <v>-7.3575392365455627E-2</v>
      </c>
      <c r="N4704">
        <v>-0.13036289811134338</v>
      </c>
      <c r="O4704">
        <v>-9.6811473369598389E-2</v>
      </c>
      <c r="P4704">
        <v>-7.3575392365455627E-2</v>
      </c>
      <c r="Q4704">
        <v>-5.0339307636022568E-2</v>
      </c>
      <c r="R4704">
        <v>-1.6787892207503319E-2</v>
      </c>
      <c r="S4704" t="s">
        <v>38</v>
      </c>
      <c r="Z4704" s="3"/>
    </row>
    <row r="4705" spans="1:26" hidden="1" x14ac:dyDescent="0.25">
      <c r="A4705" s="10" t="str">
        <f t="shared" si="73"/>
        <v>2016Other1-in-10Typical Event DayPGE24</v>
      </c>
      <c r="B4705" s="10" t="s">
        <v>57</v>
      </c>
      <c r="C4705" s="10" t="s">
        <v>13</v>
      </c>
      <c r="D4705" s="10" t="s">
        <v>8</v>
      </c>
      <c r="E4705" s="10" t="s">
        <v>1</v>
      </c>
      <c r="F4705">
        <v>24</v>
      </c>
      <c r="G4705">
        <v>1.3510304689407349</v>
      </c>
      <c r="H4705">
        <v>1.4342160224914551</v>
      </c>
      <c r="I4705">
        <v>82.581390380859375</v>
      </c>
      <c r="J4705">
        <v>4.4309847056865692E-2</v>
      </c>
      <c r="K4705">
        <v>34811</v>
      </c>
      <c r="L4705">
        <v>33102.13671875</v>
      </c>
      <c r="M4705">
        <v>-8.3185508847236633E-2</v>
      </c>
      <c r="N4705">
        <v>-0.13997301459312439</v>
      </c>
      <c r="O4705">
        <v>-0.10642158985137939</v>
      </c>
      <c r="P4705">
        <v>-8.3185508847236633E-2</v>
      </c>
      <c r="Q4705">
        <v>-5.9949424117803574E-2</v>
      </c>
      <c r="R4705">
        <v>-2.6398008689284325E-2</v>
      </c>
      <c r="S4705" t="s">
        <v>38</v>
      </c>
      <c r="Z4705" s="3"/>
    </row>
    <row r="4706" spans="1:26" hidden="1" x14ac:dyDescent="0.25">
      <c r="A4706" s="10" t="str">
        <f t="shared" si="73"/>
        <v>2016Sierra1-in-2August PeakCAISO1</v>
      </c>
      <c r="B4706" s="10" t="s">
        <v>57</v>
      </c>
      <c r="C4706" s="10" t="s">
        <v>14</v>
      </c>
      <c r="D4706" s="10" t="s">
        <v>2</v>
      </c>
      <c r="E4706" s="10" t="s">
        <v>9</v>
      </c>
      <c r="F4706">
        <v>1</v>
      </c>
      <c r="G4706">
        <v>0.80386531352996826</v>
      </c>
      <c r="H4706">
        <v>0.80386531352996826</v>
      </c>
      <c r="I4706">
        <v>65.518661499023438</v>
      </c>
      <c r="J4706">
        <v>0</v>
      </c>
      <c r="K4706">
        <v>18182</v>
      </c>
      <c r="L4706">
        <v>16907.216643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 t="s">
        <v>39</v>
      </c>
      <c r="Z4706" s="3"/>
    </row>
    <row r="4707" spans="1:26" hidden="1" x14ac:dyDescent="0.25">
      <c r="A4707" s="10" t="str">
        <f t="shared" si="73"/>
        <v>2016Sierra1-in-10August PeakCAISO1</v>
      </c>
      <c r="B4707" s="10" t="s">
        <v>57</v>
      </c>
      <c r="C4707" s="10" t="s">
        <v>14</v>
      </c>
      <c r="D4707" s="10" t="s">
        <v>2</v>
      </c>
      <c r="E4707" s="10" t="s">
        <v>1</v>
      </c>
      <c r="F4707">
        <v>1</v>
      </c>
      <c r="G4707">
        <v>1.1154129505157471</v>
      </c>
      <c r="H4707">
        <v>1.1154129505157471</v>
      </c>
      <c r="I4707">
        <v>74.592971801757813</v>
      </c>
      <c r="J4707">
        <v>0</v>
      </c>
      <c r="K4707">
        <v>18182</v>
      </c>
      <c r="L4707">
        <v>16907.216643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 t="s">
        <v>39</v>
      </c>
      <c r="Z4707" s="3"/>
    </row>
    <row r="4708" spans="1:26" hidden="1" x14ac:dyDescent="0.25">
      <c r="A4708" s="10" t="str">
        <f t="shared" si="73"/>
        <v>2016Sierra1-in-10August PeakPGE1</v>
      </c>
      <c r="B4708" s="10" t="s">
        <v>57</v>
      </c>
      <c r="C4708" s="10" t="s">
        <v>14</v>
      </c>
      <c r="D4708" s="10" t="s">
        <v>2</v>
      </c>
      <c r="E4708" s="10" t="s">
        <v>1</v>
      </c>
      <c r="F4708">
        <v>1</v>
      </c>
      <c r="G4708">
        <v>1.1160742044448853</v>
      </c>
      <c r="H4708">
        <v>1.1160742044448853</v>
      </c>
      <c r="I4708">
        <v>74.427932739257813</v>
      </c>
      <c r="J4708">
        <v>0</v>
      </c>
      <c r="K4708">
        <v>18182</v>
      </c>
      <c r="L4708">
        <v>16907.216643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 t="s">
        <v>38</v>
      </c>
      <c r="Z4708" s="3"/>
    </row>
    <row r="4709" spans="1:26" hidden="1" x14ac:dyDescent="0.25">
      <c r="A4709" s="10" t="str">
        <f t="shared" si="73"/>
        <v>2016Sierra1-in-2August PeakPGE1</v>
      </c>
      <c r="B4709" s="10" t="s">
        <v>57</v>
      </c>
      <c r="C4709" s="10" t="s">
        <v>14</v>
      </c>
      <c r="D4709" s="10" t="s">
        <v>2</v>
      </c>
      <c r="E4709" s="10" t="s">
        <v>9</v>
      </c>
      <c r="F4709">
        <v>1</v>
      </c>
      <c r="G4709">
        <v>1.0189903974533081</v>
      </c>
      <c r="H4709">
        <v>1.0189903974533081</v>
      </c>
      <c r="I4709">
        <v>72.961341857910156</v>
      </c>
      <c r="J4709">
        <v>0</v>
      </c>
      <c r="K4709">
        <v>18182</v>
      </c>
      <c r="L4709">
        <v>16907.216643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 t="s">
        <v>38</v>
      </c>
      <c r="Z4709" s="3"/>
    </row>
    <row r="4710" spans="1:26" hidden="1" x14ac:dyDescent="0.25">
      <c r="A4710" s="10" t="str">
        <f t="shared" si="73"/>
        <v>2016Sierra1-in-2August PeakCAISO2</v>
      </c>
      <c r="B4710" s="10" t="s">
        <v>57</v>
      </c>
      <c r="C4710" s="10" t="s">
        <v>14</v>
      </c>
      <c r="D4710" s="10" t="s">
        <v>2</v>
      </c>
      <c r="E4710" s="10" t="s">
        <v>9</v>
      </c>
      <c r="F4710">
        <v>2</v>
      </c>
      <c r="G4710">
        <v>0.69529604911804199</v>
      </c>
      <c r="H4710">
        <v>0.69529604911804199</v>
      </c>
      <c r="I4710">
        <v>64.383804321289062</v>
      </c>
      <c r="J4710">
        <v>0</v>
      </c>
      <c r="K4710">
        <v>18182</v>
      </c>
      <c r="L4710">
        <v>16907.216643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 t="s">
        <v>39</v>
      </c>
      <c r="Z4710" s="3"/>
    </row>
    <row r="4711" spans="1:26" hidden="1" x14ac:dyDescent="0.25">
      <c r="A4711" s="10" t="str">
        <f t="shared" si="73"/>
        <v>2016Sierra1-in-10August PeakCAISO2</v>
      </c>
      <c r="B4711" s="10" t="s">
        <v>57</v>
      </c>
      <c r="C4711" s="10" t="s">
        <v>14</v>
      </c>
      <c r="D4711" s="10" t="s">
        <v>2</v>
      </c>
      <c r="E4711" s="10" t="s">
        <v>1</v>
      </c>
      <c r="F4711">
        <v>2</v>
      </c>
      <c r="G4711">
        <v>0.96476638317108154</v>
      </c>
      <c r="H4711">
        <v>0.96476638317108154</v>
      </c>
      <c r="I4711">
        <v>73.503700256347656</v>
      </c>
      <c r="J4711">
        <v>0</v>
      </c>
      <c r="K4711">
        <v>18182</v>
      </c>
      <c r="L4711">
        <v>16907.216643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 t="s">
        <v>39</v>
      </c>
      <c r="Z4711" s="3"/>
    </row>
    <row r="4712" spans="1:26" hidden="1" x14ac:dyDescent="0.25">
      <c r="A4712" s="10" t="str">
        <f t="shared" si="73"/>
        <v>2016Sierra1-in-10August PeakPGE2</v>
      </c>
      <c r="B4712" s="10" t="s">
        <v>57</v>
      </c>
      <c r="C4712" s="10" t="s">
        <v>14</v>
      </c>
      <c r="D4712" s="10" t="s">
        <v>2</v>
      </c>
      <c r="E4712" s="10" t="s">
        <v>1</v>
      </c>
      <c r="F4712">
        <v>2</v>
      </c>
      <c r="G4712">
        <v>0.96533828973770142</v>
      </c>
      <c r="H4712">
        <v>0.96533828973770142</v>
      </c>
      <c r="I4712">
        <v>73.156806945800781</v>
      </c>
      <c r="J4712">
        <v>0</v>
      </c>
      <c r="K4712">
        <v>18182</v>
      </c>
      <c r="L4712">
        <v>16907.216643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 t="s">
        <v>38</v>
      </c>
      <c r="Z4712" s="3"/>
    </row>
    <row r="4713" spans="1:26" hidden="1" x14ac:dyDescent="0.25">
      <c r="A4713" s="10" t="str">
        <f t="shared" si="73"/>
        <v>2016Sierra1-in-2August PeakPGE2</v>
      </c>
      <c r="B4713" s="10" t="s">
        <v>57</v>
      </c>
      <c r="C4713" s="10" t="s">
        <v>14</v>
      </c>
      <c r="D4713" s="10" t="s">
        <v>2</v>
      </c>
      <c r="E4713" s="10" t="s">
        <v>9</v>
      </c>
      <c r="F4713">
        <v>2</v>
      </c>
      <c r="G4713">
        <v>0.8813665509223938</v>
      </c>
      <c r="H4713">
        <v>0.8813665509223938</v>
      </c>
      <c r="I4713">
        <v>72.157363891601563</v>
      </c>
      <c r="J4713">
        <v>0</v>
      </c>
      <c r="K4713">
        <v>18182</v>
      </c>
      <c r="L4713">
        <v>16907.216643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 t="s">
        <v>38</v>
      </c>
      <c r="Z4713" s="3"/>
    </row>
    <row r="4714" spans="1:26" hidden="1" x14ac:dyDescent="0.25">
      <c r="A4714" s="10" t="str">
        <f t="shared" si="73"/>
        <v>2016Sierra1-in-2August PeakCAISO3</v>
      </c>
      <c r="B4714" s="10" t="s">
        <v>57</v>
      </c>
      <c r="C4714" s="10" t="s">
        <v>14</v>
      </c>
      <c r="D4714" s="10" t="s">
        <v>2</v>
      </c>
      <c r="E4714" s="10" t="s">
        <v>9</v>
      </c>
      <c r="F4714">
        <v>3</v>
      </c>
      <c r="G4714">
        <v>0.62883198261260986</v>
      </c>
      <c r="H4714">
        <v>0.62883198261260986</v>
      </c>
      <c r="I4714">
        <v>62.875389099121094</v>
      </c>
      <c r="J4714">
        <v>0</v>
      </c>
      <c r="K4714">
        <v>18182</v>
      </c>
      <c r="L4714">
        <v>16907.216643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 t="s">
        <v>39</v>
      </c>
      <c r="Z4714" s="3"/>
    </row>
    <row r="4715" spans="1:26" hidden="1" x14ac:dyDescent="0.25">
      <c r="A4715" s="10" t="str">
        <f t="shared" si="73"/>
        <v>2016Sierra1-in-10August PeakCAISO3</v>
      </c>
      <c r="B4715" s="10" t="s">
        <v>57</v>
      </c>
      <c r="C4715" s="10" t="s">
        <v>14</v>
      </c>
      <c r="D4715" s="10" t="s">
        <v>2</v>
      </c>
      <c r="E4715" s="10" t="s">
        <v>1</v>
      </c>
      <c r="F4715">
        <v>3</v>
      </c>
      <c r="G4715">
        <v>0.8725433349609375</v>
      </c>
      <c r="H4715">
        <v>0.8725433349609375</v>
      </c>
      <c r="I4715">
        <v>72.086433410644531</v>
      </c>
      <c r="J4715">
        <v>0</v>
      </c>
      <c r="K4715">
        <v>18182</v>
      </c>
      <c r="L4715">
        <v>16907.216643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 t="s">
        <v>39</v>
      </c>
      <c r="Z4715" s="3"/>
    </row>
    <row r="4716" spans="1:26" hidden="1" x14ac:dyDescent="0.25">
      <c r="A4716" s="10" t="str">
        <f t="shared" si="73"/>
        <v>2016Sierra1-in-2August PeakPGE3</v>
      </c>
      <c r="B4716" s="10" t="s">
        <v>57</v>
      </c>
      <c r="C4716" s="10" t="s">
        <v>14</v>
      </c>
      <c r="D4716" s="10" t="s">
        <v>2</v>
      </c>
      <c r="E4716" s="10" t="s">
        <v>9</v>
      </c>
      <c r="F4716">
        <v>3</v>
      </c>
      <c r="G4716">
        <v>0.79711580276489258</v>
      </c>
      <c r="H4716">
        <v>0.79711580276489258</v>
      </c>
      <c r="I4716">
        <v>70.36224365234375</v>
      </c>
      <c r="J4716">
        <v>0</v>
      </c>
      <c r="K4716">
        <v>18182</v>
      </c>
      <c r="L4716">
        <v>16907.216643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 t="s">
        <v>38</v>
      </c>
      <c r="Z4716" s="3"/>
    </row>
    <row r="4717" spans="1:26" hidden="1" x14ac:dyDescent="0.25">
      <c r="A4717" s="10" t="str">
        <f t="shared" si="73"/>
        <v>2016Sierra1-in-10August PeakPGE3</v>
      </c>
      <c r="B4717" s="10" t="s">
        <v>57</v>
      </c>
      <c r="C4717" s="10" t="s">
        <v>14</v>
      </c>
      <c r="D4717" s="10" t="s">
        <v>2</v>
      </c>
      <c r="E4717" s="10" t="s">
        <v>1</v>
      </c>
      <c r="F4717">
        <v>3</v>
      </c>
      <c r="G4717">
        <v>0.87306058406829834</v>
      </c>
      <c r="H4717">
        <v>0.87306058406829834</v>
      </c>
      <c r="I4717">
        <v>72.330223083496094</v>
      </c>
      <c r="J4717">
        <v>0</v>
      </c>
      <c r="K4717">
        <v>18182</v>
      </c>
      <c r="L4717">
        <v>16907.216643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 t="s">
        <v>38</v>
      </c>
      <c r="Z4717" s="3"/>
    </row>
    <row r="4718" spans="1:26" hidden="1" x14ac:dyDescent="0.25">
      <c r="A4718" s="10" t="str">
        <f t="shared" si="73"/>
        <v>2016Sierra1-in-2August PeakCAISO4</v>
      </c>
      <c r="B4718" s="10" t="s">
        <v>57</v>
      </c>
      <c r="C4718" s="10" t="s">
        <v>14</v>
      </c>
      <c r="D4718" s="10" t="s">
        <v>2</v>
      </c>
      <c r="E4718" s="10" t="s">
        <v>9</v>
      </c>
      <c r="F4718">
        <v>4</v>
      </c>
      <c r="G4718">
        <v>0.59375160932540894</v>
      </c>
      <c r="H4718">
        <v>0.59375160932540894</v>
      </c>
      <c r="I4718">
        <v>62.999950408935547</v>
      </c>
      <c r="J4718">
        <v>0</v>
      </c>
      <c r="K4718">
        <v>18182</v>
      </c>
      <c r="L4718">
        <v>16907.216643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 t="s">
        <v>39</v>
      </c>
      <c r="Z4718" s="3"/>
    </row>
    <row r="4719" spans="1:26" hidden="1" x14ac:dyDescent="0.25">
      <c r="A4719" s="10" t="str">
        <f t="shared" si="73"/>
        <v>2016Sierra1-in-10August PeakCAISO4</v>
      </c>
      <c r="B4719" s="10" t="s">
        <v>57</v>
      </c>
      <c r="C4719" s="10" t="s">
        <v>14</v>
      </c>
      <c r="D4719" s="10" t="s">
        <v>2</v>
      </c>
      <c r="E4719" s="10" t="s">
        <v>1</v>
      </c>
      <c r="F4719">
        <v>4</v>
      </c>
      <c r="G4719">
        <v>0.82386714220046997</v>
      </c>
      <c r="H4719">
        <v>0.82386714220046997</v>
      </c>
      <c r="I4719">
        <v>71.052139282226563</v>
      </c>
      <c r="J4719">
        <v>0</v>
      </c>
      <c r="K4719">
        <v>18182</v>
      </c>
      <c r="L4719">
        <v>16907.216643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 t="s">
        <v>39</v>
      </c>
      <c r="Z4719" s="3"/>
    </row>
    <row r="4720" spans="1:26" hidden="1" x14ac:dyDescent="0.25">
      <c r="A4720" s="10" t="str">
        <f t="shared" si="73"/>
        <v>2016Sierra1-in-2August PeakPGE4</v>
      </c>
      <c r="B4720" s="10" t="s">
        <v>57</v>
      </c>
      <c r="C4720" s="10" t="s">
        <v>14</v>
      </c>
      <c r="D4720" s="10" t="s">
        <v>2</v>
      </c>
      <c r="E4720" s="10" t="s">
        <v>9</v>
      </c>
      <c r="F4720">
        <v>4</v>
      </c>
      <c r="G4720">
        <v>0.75264745950698853</v>
      </c>
      <c r="H4720">
        <v>0.75264745950698853</v>
      </c>
      <c r="I4720">
        <v>69.102386474609375</v>
      </c>
      <c r="J4720">
        <v>0</v>
      </c>
      <c r="K4720">
        <v>18182</v>
      </c>
      <c r="L4720">
        <v>16907.216643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 t="s">
        <v>38</v>
      </c>
      <c r="Z4720" s="3"/>
    </row>
    <row r="4721" spans="1:26" hidden="1" x14ac:dyDescent="0.25">
      <c r="A4721" s="10" t="str">
        <f t="shared" si="73"/>
        <v>2016Sierra1-in-10August PeakPGE4</v>
      </c>
      <c r="B4721" s="10" t="s">
        <v>57</v>
      </c>
      <c r="C4721" s="10" t="s">
        <v>14</v>
      </c>
      <c r="D4721" s="10" t="s">
        <v>2</v>
      </c>
      <c r="E4721" s="10" t="s">
        <v>1</v>
      </c>
      <c r="F4721">
        <v>4</v>
      </c>
      <c r="G4721">
        <v>0.82435554265975952</v>
      </c>
      <c r="H4721">
        <v>0.82435554265975952</v>
      </c>
      <c r="I4721">
        <v>72.071784973144531</v>
      </c>
      <c r="J4721">
        <v>0</v>
      </c>
      <c r="K4721">
        <v>18182</v>
      </c>
      <c r="L4721">
        <v>16907.216643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 t="s">
        <v>38</v>
      </c>
      <c r="Z4721" s="3"/>
    </row>
    <row r="4722" spans="1:26" hidden="1" x14ac:dyDescent="0.25">
      <c r="A4722" s="10" t="str">
        <f t="shared" si="73"/>
        <v>2016Sierra1-in-2August PeakCAISO5</v>
      </c>
      <c r="B4722" s="10" t="s">
        <v>57</v>
      </c>
      <c r="C4722" s="10" t="s">
        <v>14</v>
      </c>
      <c r="D4722" s="10" t="s">
        <v>2</v>
      </c>
      <c r="E4722" s="10" t="s">
        <v>9</v>
      </c>
      <c r="F4722">
        <v>5</v>
      </c>
      <c r="G4722">
        <v>0.58431988954544067</v>
      </c>
      <c r="H4722">
        <v>0.58431988954544067</v>
      </c>
      <c r="I4722">
        <v>62.377822875976563</v>
      </c>
      <c r="J4722">
        <v>0</v>
      </c>
      <c r="K4722">
        <v>18182</v>
      </c>
      <c r="L4722">
        <v>16907.216643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 t="s">
        <v>39</v>
      </c>
      <c r="Z4722" s="3"/>
    </row>
    <row r="4723" spans="1:26" hidden="1" x14ac:dyDescent="0.25">
      <c r="A4723" s="10" t="str">
        <f t="shared" si="73"/>
        <v>2016Sierra1-in-10August PeakCAISO5</v>
      </c>
      <c r="B4723" s="10" t="s">
        <v>57</v>
      </c>
      <c r="C4723" s="10" t="s">
        <v>14</v>
      </c>
      <c r="D4723" s="10" t="s">
        <v>2</v>
      </c>
      <c r="E4723" s="10" t="s">
        <v>1</v>
      </c>
      <c r="F4723">
        <v>5</v>
      </c>
      <c r="G4723">
        <v>0.81078004837036133</v>
      </c>
      <c r="H4723">
        <v>0.81078004837036133</v>
      </c>
      <c r="I4723">
        <v>69.524406433105469</v>
      </c>
      <c r="J4723">
        <v>0</v>
      </c>
      <c r="K4723">
        <v>18182</v>
      </c>
      <c r="L4723">
        <v>16907.216643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 t="s">
        <v>39</v>
      </c>
      <c r="Z4723" s="3"/>
    </row>
    <row r="4724" spans="1:26" hidden="1" x14ac:dyDescent="0.25">
      <c r="A4724" s="10" t="str">
        <f t="shared" si="73"/>
        <v>2016Sierra1-in-10August PeakPGE5</v>
      </c>
      <c r="B4724" s="10" t="s">
        <v>57</v>
      </c>
      <c r="C4724" s="10" t="s">
        <v>14</v>
      </c>
      <c r="D4724" s="10" t="s">
        <v>2</v>
      </c>
      <c r="E4724" s="10" t="s">
        <v>1</v>
      </c>
      <c r="F4724">
        <v>5</v>
      </c>
      <c r="G4724">
        <v>0.81126070022583008</v>
      </c>
      <c r="H4724">
        <v>0.81126070022583008</v>
      </c>
      <c r="I4724">
        <v>71.618339538574219</v>
      </c>
      <c r="J4724">
        <v>0</v>
      </c>
      <c r="K4724">
        <v>18182</v>
      </c>
      <c r="L4724">
        <v>16907.216643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 t="s">
        <v>38</v>
      </c>
      <c r="Z4724" s="3"/>
    </row>
    <row r="4725" spans="1:26" hidden="1" x14ac:dyDescent="0.25">
      <c r="A4725" s="10" t="str">
        <f t="shared" si="73"/>
        <v>2016Sierra1-in-2August PeakPGE5</v>
      </c>
      <c r="B4725" s="10" t="s">
        <v>57</v>
      </c>
      <c r="C4725" s="10" t="s">
        <v>14</v>
      </c>
      <c r="D4725" s="10" t="s">
        <v>2</v>
      </c>
      <c r="E4725" s="10" t="s">
        <v>9</v>
      </c>
      <c r="F4725">
        <v>5</v>
      </c>
      <c r="G4725">
        <v>0.74069172143936157</v>
      </c>
      <c r="H4725">
        <v>0.74069172143936157</v>
      </c>
      <c r="I4725">
        <v>68.066215515136719</v>
      </c>
      <c r="J4725">
        <v>0</v>
      </c>
      <c r="K4725">
        <v>18182</v>
      </c>
      <c r="L4725">
        <v>16907.216643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 t="s">
        <v>38</v>
      </c>
      <c r="Z4725" s="3"/>
    </row>
    <row r="4726" spans="1:26" hidden="1" x14ac:dyDescent="0.25">
      <c r="A4726" s="10" t="str">
        <f t="shared" si="73"/>
        <v>2016Sierra1-in-2August PeakCAISO6</v>
      </c>
      <c r="B4726" s="10" t="s">
        <v>57</v>
      </c>
      <c r="C4726" s="10" t="s">
        <v>14</v>
      </c>
      <c r="D4726" s="10" t="s">
        <v>2</v>
      </c>
      <c r="E4726" s="10" t="s">
        <v>9</v>
      </c>
      <c r="F4726">
        <v>6</v>
      </c>
      <c r="G4726">
        <v>0.62321114540100098</v>
      </c>
      <c r="H4726">
        <v>0.62321114540100098</v>
      </c>
      <c r="I4726">
        <v>61.080802917480469</v>
      </c>
      <c r="J4726">
        <v>0</v>
      </c>
      <c r="K4726">
        <v>18182</v>
      </c>
      <c r="L4726">
        <v>16907.216643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 t="s">
        <v>39</v>
      </c>
      <c r="Z4726" s="3"/>
    </row>
    <row r="4727" spans="1:26" hidden="1" x14ac:dyDescent="0.25">
      <c r="A4727" s="10" t="str">
        <f t="shared" si="73"/>
        <v>2016Sierra1-in-10August PeakCAISO6</v>
      </c>
      <c r="B4727" s="10" t="s">
        <v>57</v>
      </c>
      <c r="C4727" s="10" t="s">
        <v>14</v>
      </c>
      <c r="D4727" s="10" t="s">
        <v>2</v>
      </c>
      <c r="E4727" s="10" t="s">
        <v>1</v>
      </c>
      <c r="F4727">
        <v>6</v>
      </c>
      <c r="G4727">
        <v>0.86474412679672241</v>
      </c>
      <c r="H4727">
        <v>0.86474412679672241</v>
      </c>
      <c r="I4727">
        <v>69.523971557617188</v>
      </c>
      <c r="J4727">
        <v>0</v>
      </c>
      <c r="K4727">
        <v>18182</v>
      </c>
      <c r="L4727">
        <v>16907.216643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 t="s">
        <v>39</v>
      </c>
      <c r="Z4727" s="3"/>
    </row>
    <row r="4728" spans="1:26" hidden="1" x14ac:dyDescent="0.25">
      <c r="A4728" s="10" t="str">
        <f t="shared" si="73"/>
        <v>2016Sierra1-in-10August PeakPGE6</v>
      </c>
      <c r="B4728" s="10" t="s">
        <v>57</v>
      </c>
      <c r="C4728" s="10" t="s">
        <v>14</v>
      </c>
      <c r="D4728" s="10" t="s">
        <v>2</v>
      </c>
      <c r="E4728" s="10" t="s">
        <v>1</v>
      </c>
      <c r="F4728">
        <v>6</v>
      </c>
      <c r="G4728">
        <v>0.86525672674179077</v>
      </c>
      <c r="H4728">
        <v>0.86525672674179077</v>
      </c>
      <c r="I4728">
        <v>70.882484436035156</v>
      </c>
      <c r="J4728">
        <v>0</v>
      </c>
      <c r="K4728">
        <v>18182</v>
      </c>
      <c r="L4728">
        <v>16907.216643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 t="s">
        <v>38</v>
      </c>
      <c r="Z4728" s="3"/>
    </row>
    <row r="4729" spans="1:26" hidden="1" x14ac:dyDescent="0.25">
      <c r="A4729" s="10" t="str">
        <f t="shared" si="73"/>
        <v>2016Sierra1-in-2August PeakPGE6</v>
      </c>
      <c r="B4729" s="10" t="s">
        <v>57</v>
      </c>
      <c r="C4729" s="10" t="s">
        <v>14</v>
      </c>
      <c r="D4729" s="10" t="s">
        <v>2</v>
      </c>
      <c r="E4729" s="10" t="s">
        <v>9</v>
      </c>
      <c r="F4729">
        <v>6</v>
      </c>
      <c r="G4729">
        <v>0.78999078273773193</v>
      </c>
      <c r="H4729">
        <v>0.78999078273773193</v>
      </c>
      <c r="I4729">
        <v>67.33551025390625</v>
      </c>
      <c r="J4729">
        <v>0</v>
      </c>
      <c r="K4729">
        <v>18182</v>
      </c>
      <c r="L4729">
        <v>16907.216643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 t="s">
        <v>38</v>
      </c>
      <c r="Z4729" s="3"/>
    </row>
    <row r="4730" spans="1:26" hidden="1" x14ac:dyDescent="0.25">
      <c r="A4730" s="10" t="str">
        <f t="shared" si="73"/>
        <v>2016Sierra1-in-10August PeakCAISO7</v>
      </c>
      <c r="B4730" s="10" t="s">
        <v>57</v>
      </c>
      <c r="C4730" s="10" t="s">
        <v>14</v>
      </c>
      <c r="D4730" s="10" t="s">
        <v>2</v>
      </c>
      <c r="E4730" s="10" t="s">
        <v>1</v>
      </c>
      <c r="F4730">
        <v>7</v>
      </c>
      <c r="G4730">
        <v>0.99187064170837402</v>
      </c>
      <c r="H4730">
        <v>0.99187064170837402</v>
      </c>
      <c r="I4730">
        <v>69.778236389160156</v>
      </c>
      <c r="J4730">
        <v>0</v>
      </c>
      <c r="K4730">
        <v>18182</v>
      </c>
      <c r="L4730">
        <v>16907.216643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 t="s">
        <v>39</v>
      </c>
      <c r="Z4730" s="3"/>
    </row>
    <row r="4731" spans="1:26" hidden="1" x14ac:dyDescent="0.25">
      <c r="A4731" s="10" t="str">
        <f t="shared" si="73"/>
        <v>2016Sierra1-in-2August PeakCAISO7</v>
      </c>
      <c r="B4731" s="10" t="s">
        <v>57</v>
      </c>
      <c r="C4731" s="10" t="s">
        <v>14</v>
      </c>
      <c r="D4731" s="10" t="s">
        <v>2</v>
      </c>
      <c r="E4731" s="10" t="s">
        <v>9</v>
      </c>
      <c r="F4731">
        <v>7</v>
      </c>
      <c r="G4731">
        <v>0.71482980251312256</v>
      </c>
      <c r="H4731">
        <v>0.71482980251312256</v>
      </c>
      <c r="I4731">
        <v>60.632530212402344</v>
      </c>
      <c r="J4731">
        <v>0</v>
      </c>
      <c r="K4731">
        <v>18182</v>
      </c>
      <c r="L4731">
        <v>16907.216643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 t="s">
        <v>39</v>
      </c>
      <c r="Z4731" s="3"/>
    </row>
    <row r="4732" spans="1:26" hidden="1" x14ac:dyDescent="0.25">
      <c r="A4732" s="10" t="str">
        <f t="shared" si="73"/>
        <v>2016Sierra1-in-10August PeakPGE7</v>
      </c>
      <c r="B4732" s="10" t="s">
        <v>57</v>
      </c>
      <c r="C4732" s="10" t="s">
        <v>14</v>
      </c>
      <c r="D4732" s="10" t="s">
        <v>2</v>
      </c>
      <c r="E4732" s="10" t="s">
        <v>1</v>
      </c>
      <c r="F4732">
        <v>7</v>
      </c>
      <c r="G4732">
        <v>0.99245864152908325</v>
      </c>
      <c r="H4732">
        <v>0.99245864152908325</v>
      </c>
      <c r="I4732">
        <v>70.484947204589844</v>
      </c>
      <c r="J4732">
        <v>0</v>
      </c>
      <c r="K4732">
        <v>18182</v>
      </c>
      <c r="L4732">
        <v>16907.216643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 t="s">
        <v>38</v>
      </c>
      <c r="Z4732" s="3"/>
    </row>
    <row r="4733" spans="1:26" hidden="1" x14ac:dyDescent="0.25">
      <c r="A4733" s="10" t="str">
        <f t="shared" si="73"/>
        <v>2016Sierra1-in-2August PeakPGE7</v>
      </c>
      <c r="B4733" s="10" t="s">
        <v>57</v>
      </c>
      <c r="C4733" s="10" t="s">
        <v>14</v>
      </c>
      <c r="D4733" s="10" t="s">
        <v>2</v>
      </c>
      <c r="E4733" s="10" t="s">
        <v>9</v>
      </c>
      <c r="F4733">
        <v>7</v>
      </c>
      <c r="G4733">
        <v>0.90612781047821045</v>
      </c>
      <c r="H4733">
        <v>0.90612781047821045</v>
      </c>
      <c r="I4733">
        <v>67.350067138671875</v>
      </c>
      <c r="J4733">
        <v>0</v>
      </c>
      <c r="K4733">
        <v>18182</v>
      </c>
      <c r="L4733">
        <v>16907.216643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 t="s">
        <v>38</v>
      </c>
      <c r="Z4733" s="3"/>
    </row>
    <row r="4734" spans="1:26" hidden="1" x14ac:dyDescent="0.25">
      <c r="A4734" s="10" t="str">
        <f t="shared" si="73"/>
        <v>2016Sierra1-in-10August PeakCAISO8</v>
      </c>
      <c r="B4734" s="10" t="s">
        <v>57</v>
      </c>
      <c r="C4734" s="10" t="s">
        <v>14</v>
      </c>
      <c r="D4734" s="10" t="s">
        <v>2</v>
      </c>
      <c r="E4734" s="10" t="s">
        <v>1</v>
      </c>
      <c r="F4734">
        <v>8</v>
      </c>
      <c r="G4734">
        <v>1.0520173311233521</v>
      </c>
      <c r="H4734">
        <v>1.0520173311233521</v>
      </c>
      <c r="I4734">
        <v>74.195999145507813</v>
      </c>
      <c r="J4734">
        <v>0</v>
      </c>
      <c r="K4734">
        <v>18182</v>
      </c>
      <c r="L4734">
        <v>16907.216643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 t="s">
        <v>39</v>
      </c>
      <c r="Z4734" s="3"/>
    </row>
    <row r="4735" spans="1:26" hidden="1" x14ac:dyDescent="0.25">
      <c r="A4735" s="10" t="str">
        <f t="shared" si="73"/>
        <v>2016Sierra1-in-2August PeakCAISO8</v>
      </c>
      <c r="B4735" s="10" t="s">
        <v>57</v>
      </c>
      <c r="C4735" s="10" t="s">
        <v>14</v>
      </c>
      <c r="D4735" s="10" t="s">
        <v>2</v>
      </c>
      <c r="E4735" s="10" t="s">
        <v>9</v>
      </c>
      <c r="F4735">
        <v>8</v>
      </c>
      <c r="G4735">
        <v>0.75817680358886719</v>
      </c>
      <c r="H4735">
        <v>0.75817680358886719</v>
      </c>
      <c r="I4735">
        <v>64.141502380371094</v>
      </c>
      <c r="J4735">
        <v>0</v>
      </c>
      <c r="K4735">
        <v>18182</v>
      </c>
      <c r="L4735">
        <v>16907.216643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 t="s">
        <v>39</v>
      </c>
      <c r="Z4735" s="3"/>
    </row>
    <row r="4736" spans="1:26" hidden="1" x14ac:dyDescent="0.25">
      <c r="A4736" s="10" t="str">
        <f t="shared" si="73"/>
        <v>2016Sierra1-in-2August PeakPGE8</v>
      </c>
      <c r="B4736" s="10" t="s">
        <v>57</v>
      </c>
      <c r="C4736" s="10" t="s">
        <v>14</v>
      </c>
      <c r="D4736" s="10" t="s">
        <v>2</v>
      </c>
      <c r="E4736" s="10" t="s">
        <v>9</v>
      </c>
      <c r="F4736">
        <v>8</v>
      </c>
      <c r="G4736">
        <v>0.9610750675201416</v>
      </c>
      <c r="H4736">
        <v>0.9610750675201416</v>
      </c>
      <c r="I4736">
        <v>71.584587097167969</v>
      </c>
      <c r="J4736">
        <v>0</v>
      </c>
      <c r="K4736">
        <v>18182</v>
      </c>
      <c r="L4736">
        <v>16907.216643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 t="s">
        <v>38</v>
      </c>
      <c r="Z4736" s="3"/>
    </row>
    <row r="4737" spans="1:26" hidden="1" x14ac:dyDescent="0.25">
      <c r="A4737" s="10" t="str">
        <f t="shared" si="73"/>
        <v>2016Sierra1-in-10August PeakPGE8</v>
      </c>
      <c r="B4737" s="10" t="s">
        <v>57</v>
      </c>
      <c r="C4737" s="10" t="s">
        <v>14</v>
      </c>
      <c r="D4737" s="10" t="s">
        <v>2</v>
      </c>
      <c r="E4737" s="10" t="s">
        <v>1</v>
      </c>
      <c r="F4737">
        <v>8</v>
      </c>
      <c r="G4737">
        <v>1.0526409149169922</v>
      </c>
      <c r="H4737">
        <v>1.0526409149169922</v>
      </c>
      <c r="I4737">
        <v>73.284751892089844</v>
      </c>
      <c r="J4737">
        <v>0</v>
      </c>
      <c r="K4737">
        <v>18182</v>
      </c>
      <c r="L4737">
        <v>16907.216643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 t="s">
        <v>38</v>
      </c>
      <c r="Z4737" s="3"/>
    </row>
    <row r="4738" spans="1:26" hidden="1" x14ac:dyDescent="0.25">
      <c r="A4738" s="10" t="str">
        <f t="shared" ref="A4738:A4801" si="74">CONCATENATE(B4738,C4738,E4738,D4738,S4738,F4738)</f>
        <v>2016Sierra1-in-10August PeakCAISO9</v>
      </c>
      <c r="B4738" s="10" t="s">
        <v>57</v>
      </c>
      <c r="C4738" s="10" t="s">
        <v>14</v>
      </c>
      <c r="D4738" s="10" t="s">
        <v>2</v>
      </c>
      <c r="E4738" s="10" t="s">
        <v>1</v>
      </c>
      <c r="F4738">
        <v>9</v>
      </c>
      <c r="G4738">
        <v>1.0585485696792603</v>
      </c>
      <c r="H4738">
        <v>1.0585485696792603</v>
      </c>
      <c r="I4738">
        <v>80.579536437988281</v>
      </c>
      <c r="J4738">
        <v>0</v>
      </c>
      <c r="K4738">
        <v>18182</v>
      </c>
      <c r="L4738">
        <v>16907.216643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 t="s">
        <v>39</v>
      </c>
      <c r="Z4738" s="3"/>
    </row>
    <row r="4739" spans="1:26" hidden="1" x14ac:dyDescent="0.25">
      <c r="A4739" s="10" t="str">
        <f t="shared" si="74"/>
        <v>2016Sierra1-in-2August PeakCAISO9</v>
      </c>
      <c r="B4739" s="10" t="s">
        <v>57</v>
      </c>
      <c r="C4739" s="10" t="s">
        <v>14</v>
      </c>
      <c r="D4739" s="10" t="s">
        <v>2</v>
      </c>
      <c r="E4739" s="10" t="s">
        <v>9</v>
      </c>
      <c r="F4739">
        <v>9</v>
      </c>
      <c r="G4739">
        <v>0.76288378238677979</v>
      </c>
      <c r="H4739">
        <v>0.76288378238677979</v>
      </c>
      <c r="I4739">
        <v>71.248748779296875</v>
      </c>
      <c r="J4739">
        <v>0</v>
      </c>
      <c r="K4739">
        <v>18182</v>
      </c>
      <c r="L4739">
        <v>16907.216643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 t="s">
        <v>39</v>
      </c>
      <c r="Z4739" s="3"/>
    </row>
    <row r="4740" spans="1:26" hidden="1" x14ac:dyDescent="0.25">
      <c r="A4740" s="10" t="str">
        <f t="shared" si="74"/>
        <v>2016Sierra1-in-2August PeakPGE9</v>
      </c>
      <c r="B4740" s="10" t="s">
        <v>57</v>
      </c>
      <c r="C4740" s="10" t="s">
        <v>14</v>
      </c>
      <c r="D4740" s="10" t="s">
        <v>2</v>
      </c>
      <c r="E4740" s="10" t="s">
        <v>9</v>
      </c>
      <c r="F4740">
        <v>9</v>
      </c>
      <c r="G4740">
        <v>0.96704167127609253</v>
      </c>
      <c r="H4740">
        <v>0.96704167127609253</v>
      </c>
      <c r="I4740">
        <v>77.999122619628906</v>
      </c>
      <c r="J4740">
        <v>0</v>
      </c>
      <c r="K4740">
        <v>18182</v>
      </c>
      <c r="L4740">
        <v>16907.216643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 t="s">
        <v>38</v>
      </c>
      <c r="Z4740" s="3"/>
    </row>
    <row r="4741" spans="1:26" hidden="1" x14ac:dyDescent="0.25">
      <c r="A4741" s="10" t="str">
        <f t="shared" si="74"/>
        <v>2016Sierra1-in-10August PeakPGE9</v>
      </c>
      <c r="B4741" s="10" t="s">
        <v>57</v>
      </c>
      <c r="C4741" s="10" t="s">
        <v>14</v>
      </c>
      <c r="D4741" s="10" t="s">
        <v>2</v>
      </c>
      <c r="E4741" s="10" t="s">
        <v>1</v>
      </c>
      <c r="F4741">
        <v>9</v>
      </c>
      <c r="G4741">
        <v>1.059175968170166</v>
      </c>
      <c r="H4741">
        <v>1.059175968170166</v>
      </c>
      <c r="I4741">
        <v>79.954437255859375</v>
      </c>
      <c r="J4741">
        <v>0</v>
      </c>
      <c r="K4741">
        <v>18182</v>
      </c>
      <c r="L4741">
        <v>16907.216643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 t="s">
        <v>38</v>
      </c>
      <c r="Z4741" s="3"/>
    </row>
    <row r="4742" spans="1:26" hidden="1" x14ac:dyDescent="0.25">
      <c r="A4742" s="10" t="str">
        <f t="shared" si="74"/>
        <v>2016Sierra1-in-10August PeakCAISO10</v>
      </c>
      <c r="B4742" s="10" t="s">
        <v>57</v>
      </c>
      <c r="C4742" s="10" t="s">
        <v>14</v>
      </c>
      <c r="D4742" s="10" t="s">
        <v>2</v>
      </c>
      <c r="E4742" s="10" t="s">
        <v>1</v>
      </c>
      <c r="F4742">
        <v>10</v>
      </c>
      <c r="G4742">
        <v>1.0892564058303833</v>
      </c>
      <c r="H4742">
        <v>1.0892564058303833</v>
      </c>
      <c r="I4742">
        <v>86.137847900390625</v>
      </c>
      <c r="J4742">
        <v>0</v>
      </c>
      <c r="K4742">
        <v>18182</v>
      </c>
      <c r="L4742">
        <v>16907.216643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 t="s">
        <v>39</v>
      </c>
      <c r="Z4742" s="3"/>
    </row>
    <row r="4743" spans="1:26" hidden="1" x14ac:dyDescent="0.25">
      <c r="A4743" s="10" t="str">
        <f t="shared" si="74"/>
        <v>2016Sierra1-in-2August PeakCAISO10</v>
      </c>
      <c r="B4743" s="10" t="s">
        <v>57</v>
      </c>
      <c r="C4743" s="10" t="s">
        <v>14</v>
      </c>
      <c r="D4743" s="10" t="s">
        <v>2</v>
      </c>
      <c r="E4743" s="10" t="s">
        <v>9</v>
      </c>
      <c r="F4743">
        <v>10</v>
      </c>
      <c r="G4743">
        <v>0.7850145697593689</v>
      </c>
      <c r="H4743">
        <v>0.7850145697593689</v>
      </c>
      <c r="I4743">
        <v>77.853622436523438</v>
      </c>
      <c r="J4743">
        <v>0</v>
      </c>
      <c r="K4743">
        <v>18182</v>
      </c>
      <c r="L4743">
        <v>16907.216643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 t="s">
        <v>39</v>
      </c>
      <c r="Z4743" s="3"/>
    </row>
    <row r="4744" spans="1:26" hidden="1" x14ac:dyDescent="0.25">
      <c r="A4744" s="10" t="str">
        <f t="shared" si="74"/>
        <v>2016Sierra1-in-10August PeakPGE10</v>
      </c>
      <c r="B4744" s="10" t="s">
        <v>57</v>
      </c>
      <c r="C4744" s="10" t="s">
        <v>14</v>
      </c>
      <c r="D4744" s="10" t="s">
        <v>2</v>
      </c>
      <c r="E4744" s="10" t="s">
        <v>1</v>
      </c>
      <c r="F4744">
        <v>10</v>
      </c>
      <c r="G4744">
        <v>1.0899020433425903</v>
      </c>
      <c r="H4744">
        <v>1.0899020433425903</v>
      </c>
      <c r="I4744">
        <v>86.06256103515625</v>
      </c>
      <c r="J4744">
        <v>0</v>
      </c>
      <c r="K4744">
        <v>18182</v>
      </c>
      <c r="L4744">
        <v>16907.216643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 t="s">
        <v>38</v>
      </c>
      <c r="Z4744" s="3"/>
    </row>
    <row r="4745" spans="1:26" hidden="1" x14ac:dyDescent="0.25">
      <c r="A4745" s="10" t="str">
        <f t="shared" si="74"/>
        <v>2016Sierra1-in-2August PeakPGE10</v>
      </c>
      <c r="B4745" s="10" t="s">
        <v>57</v>
      </c>
      <c r="C4745" s="10" t="s">
        <v>14</v>
      </c>
      <c r="D4745" s="10" t="s">
        <v>2</v>
      </c>
      <c r="E4745" s="10" t="s">
        <v>9</v>
      </c>
      <c r="F4745">
        <v>10</v>
      </c>
      <c r="G4745">
        <v>0.99509495496749878</v>
      </c>
      <c r="H4745">
        <v>0.99509495496749878</v>
      </c>
      <c r="I4745">
        <v>83.779266357421875</v>
      </c>
      <c r="J4745">
        <v>0</v>
      </c>
      <c r="K4745">
        <v>18182</v>
      </c>
      <c r="L4745">
        <v>16907.216643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 t="s">
        <v>38</v>
      </c>
      <c r="Z4745" s="3"/>
    </row>
    <row r="4746" spans="1:26" hidden="1" x14ac:dyDescent="0.25">
      <c r="A4746" s="10" t="str">
        <f t="shared" si="74"/>
        <v>2016Sierra1-in-10August PeakCAISO11</v>
      </c>
      <c r="B4746" s="10" t="s">
        <v>57</v>
      </c>
      <c r="C4746" s="10" t="s">
        <v>14</v>
      </c>
      <c r="D4746" s="10" t="s">
        <v>2</v>
      </c>
      <c r="E4746" s="10" t="s">
        <v>1</v>
      </c>
      <c r="F4746">
        <v>11</v>
      </c>
      <c r="G4746">
        <v>1.1879805326461792</v>
      </c>
      <c r="H4746">
        <v>1.1879805326461792</v>
      </c>
      <c r="I4746">
        <v>91.082870483398437</v>
      </c>
      <c r="J4746">
        <v>0</v>
      </c>
      <c r="K4746">
        <v>18182</v>
      </c>
      <c r="L4746">
        <v>16907.216643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 t="s">
        <v>39</v>
      </c>
      <c r="Z4746" s="3"/>
    </row>
    <row r="4747" spans="1:26" hidden="1" x14ac:dyDescent="0.25">
      <c r="A4747" s="10" t="str">
        <f t="shared" si="74"/>
        <v>2016Sierra1-in-2August PeakCAISO11</v>
      </c>
      <c r="B4747" s="10" t="s">
        <v>57</v>
      </c>
      <c r="C4747" s="10" t="s">
        <v>14</v>
      </c>
      <c r="D4747" s="10" t="s">
        <v>2</v>
      </c>
      <c r="E4747" s="10" t="s">
        <v>9</v>
      </c>
      <c r="F4747">
        <v>11</v>
      </c>
      <c r="G4747">
        <v>0.85616391897201538</v>
      </c>
      <c r="H4747">
        <v>0.85616391897201538</v>
      </c>
      <c r="I4747">
        <v>83.973472595214844</v>
      </c>
      <c r="J4747">
        <v>0</v>
      </c>
      <c r="K4747">
        <v>18182</v>
      </c>
      <c r="L4747">
        <v>16907.216643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 t="s">
        <v>39</v>
      </c>
      <c r="Z4747" s="3"/>
    </row>
    <row r="4748" spans="1:26" hidden="1" x14ac:dyDescent="0.25">
      <c r="A4748" s="10" t="str">
        <f t="shared" si="74"/>
        <v>2016Sierra1-in-2August PeakPGE11</v>
      </c>
      <c r="B4748" s="10" t="s">
        <v>57</v>
      </c>
      <c r="C4748" s="10" t="s">
        <v>14</v>
      </c>
      <c r="D4748" s="10" t="s">
        <v>2</v>
      </c>
      <c r="E4748" s="10" t="s">
        <v>9</v>
      </c>
      <c r="F4748">
        <v>11</v>
      </c>
      <c r="G4748">
        <v>1.0852848291397095</v>
      </c>
      <c r="H4748">
        <v>1.0852848291397095</v>
      </c>
      <c r="I4748">
        <v>88.788681030273438</v>
      </c>
      <c r="J4748">
        <v>0</v>
      </c>
      <c r="K4748">
        <v>18182</v>
      </c>
      <c r="L4748">
        <v>16907.216643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 t="s">
        <v>38</v>
      </c>
      <c r="Z4748" s="3"/>
    </row>
    <row r="4749" spans="1:26" hidden="1" x14ac:dyDescent="0.25">
      <c r="A4749" s="10" t="str">
        <f t="shared" si="74"/>
        <v>2016Sierra1-in-10August PeakPGE11</v>
      </c>
      <c r="B4749" s="10" t="s">
        <v>57</v>
      </c>
      <c r="C4749" s="10" t="s">
        <v>14</v>
      </c>
      <c r="D4749" s="10" t="s">
        <v>2</v>
      </c>
      <c r="E4749" s="10" t="s">
        <v>1</v>
      </c>
      <c r="F4749">
        <v>11</v>
      </c>
      <c r="G4749">
        <v>1.1886847019195557</v>
      </c>
      <c r="H4749">
        <v>1.1886847019195557</v>
      </c>
      <c r="I4749">
        <v>91.693702697753906</v>
      </c>
      <c r="J4749">
        <v>0</v>
      </c>
      <c r="K4749">
        <v>18182</v>
      </c>
      <c r="L4749">
        <v>16907.216643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 t="s">
        <v>38</v>
      </c>
      <c r="Z4749" s="3"/>
    </row>
    <row r="4750" spans="1:26" hidden="1" x14ac:dyDescent="0.25">
      <c r="A4750" s="10" t="str">
        <f t="shared" si="74"/>
        <v>2016Sierra1-in-10August PeakCAISO12</v>
      </c>
      <c r="B4750" s="10" t="s">
        <v>57</v>
      </c>
      <c r="C4750" s="10" t="s">
        <v>14</v>
      </c>
      <c r="D4750" s="10" t="s">
        <v>2</v>
      </c>
      <c r="E4750" s="10" t="s">
        <v>1</v>
      </c>
      <c r="F4750">
        <v>12</v>
      </c>
      <c r="G4750">
        <v>1.396056056022644</v>
      </c>
      <c r="H4750">
        <v>1.396056056022644</v>
      </c>
      <c r="I4750">
        <v>94.070579528808594</v>
      </c>
      <c r="J4750">
        <v>0</v>
      </c>
      <c r="K4750">
        <v>18182</v>
      </c>
      <c r="L4750">
        <v>16907.216643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 t="s">
        <v>39</v>
      </c>
      <c r="Z4750" s="3"/>
    </row>
    <row r="4751" spans="1:26" hidden="1" x14ac:dyDescent="0.25">
      <c r="A4751" s="10" t="str">
        <f t="shared" si="74"/>
        <v>2016Sierra1-in-2August PeakCAISO12</v>
      </c>
      <c r="B4751" s="10" t="s">
        <v>57</v>
      </c>
      <c r="C4751" s="10" t="s">
        <v>14</v>
      </c>
      <c r="D4751" s="10" t="s">
        <v>2</v>
      </c>
      <c r="E4751" s="10" t="s">
        <v>9</v>
      </c>
      <c r="F4751">
        <v>12</v>
      </c>
      <c r="G4751">
        <v>1.0061216354370117</v>
      </c>
      <c r="H4751">
        <v>1.0061216354370117</v>
      </c>
      <c r="I4751">
        <v>87.253013610839844</v>
      </c>
      <c r="J4751">
        <v>0</v>
      </c>
      <c r="K4751">
        <v>18182</v>
      </c>
      <c r="L4751">
        <v>16907.216643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 t="s">
        <v>39</v>
      </c>
      <c r="Z4751" s="3"/>
    </row>
    <row r="4752" spans="1:26" hidden="1" x14ac:dyDescent="0.25">
      <c r="A4752" s="10" t="str">
        <f t="shared" si="74"/>
        <v>2016Sierra1-in-2August PeakPGE12</v>
      </c>
      <c r="B4752" s="10" t="s">
        <v>57</v>
      </c>
      <c r="C4752" s="10" t="s">
        <v>14</v>
      </c>
      <c r="D4752" s="10" t="s">
        <v>2</v>
      </c>
      <c r="E4752" s="10" t="s">
        <v>9</v>
      </c>
      <c r="F4752">
        <v>12</v>
      </c>
      <c r="G4752">
        <v>1.2753732204437256</v>
      </c>
      <c r="H4752">
        <v>1.2753732204437256</v>
      </c>
      <c r="I4752">
        <v>91.747268676757813</v>
      </c>
      <c r="J4752">
        <v>0</v>
      </c>
      <c r="K4752">
        <v>18182</v>
      </c>
      <c r="L4752">
        <v>16907.216643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 t="s">
        <v>38</v>
      </c>
      <c r="Z4752" s="3"/>
    </row>
    <row r="4753" spans="1:26" hidden="1" x14ac:dyDescent="0.25">
      <c r="A4753" s="10" t="str">
        <f t="shared" si="74"/>
        <v>2016Sierra1-in-10August PeakPGE12</v>
      </c>
      <c r="B4753" s="10" t="s">
        <v>57</v>
      </c>
      <c r="C4753" s="10" t="s">
        <v>14</v>
      </c>
      <c r="D4753" s="10" t="s">
        <v>2</v>
      </c>
      <c r="E4753" s="10" t="s">
        <v>1</v>
      </c>
      <c r="F4753">
        <v>12</v>
      </c>
      <c r="G4753">
        <v>1.3968836069107056</v>
      </c>
      <c r="H4753">
        <v>1.3968836069107056</v>
      </c>
      <c r="I4753">
        <v>94.710121154785156</v>
      </c>
      <c r="J4753">
        <v>0</v>
      </c>
      <c r="K4753">
        <v>18182</v>
      </c>
      <c r="L4753">
        <v>16907.216643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 t="s">
        <v>38</v>
      </c>
      <c r="Z4753" s="3"/>
    </row>
    <row r="4754" spans="1:26" hidden="1" x14ac:dyDescent="0.25">
      <c r="A4754" s="10" t="str">
        <f t="shared" si="74"/>
        <v>2016Sierra1-in-10August PeakCAISO13</v>
      </c>
      <c r="B4754" s="10" t="s">
        <v>57</v>
      </c>
      <c r="C4754" s="10" t="s">
        <v>14</v>
      </c>
      <c r="D4754" s="10" t="s">
        <v>2</v>
      </c>
      <c r="E4754" s="10" t="s">
        <v>1</v>
      </c>
      <c r="F4754">
        <v>13</v>
      </c>
      <c r="G4754">
        <v>1.6744935512542725</v>
      </c>
      <c r="H4754">
        <v>1.6744935512542725</v>
      </c>
      <c r="I4754">
        <v>96.618461608886719</v>
      </c>
      <c r="J4754">
        <v>0</v>
      </c>
      <c r="K4754">
        <v>18182</v>
      </c>
      <c r="L4754">
        <v>16907.216643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 t="s">
        <v>39</v>
      </c>
      <c r="Z4754" s="3"/>
    </row>
    <row r="4755" spans="1:26" hidden="1" x14ac:dyDescent="0.25">
      <c r="A4755" s="10" t="str">
        <f t="shared" si="74"/>
        <v>2016Sierra1-in-2August PeakCAISO13</v>
      </c>
      <c r="B4755" s="10" t="s">
        <v>57</v>
      </c>
      <c r="C4755" s="10" t="s">
        <v>14</v>
      </c>
      <c r="D4755" s="10" t="s">
        <v>2</v>
      </c>
      <c r="E4755" s="10" t="s">
        <v>9</v>
      </c>
      <c r="F4755">
        <v>13</v>
      </c>
      <c r="G4755">
        <v>1.2067883014678955</v>
      </c>
      <c r="H4755">
        <v>1.2067883014678955</v>
      </c>
      <c r="I4755">
        <v>89.769866943359375</v>
      </c>
      <c r="J4755">
        <v>0</v>
      </c>
      <c r="K4755">
        <v>18182</v>
      </c>
      <c r="L4755">
        <v>16907.216643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 t="s">
        <v>39</v>
      </c>
      <c r="Z4755" s="3"/>
    </row>
    <row r="4756" spans="1:26" hidden="1" x14ac:dyDescent="0.25">
      <c r="A4756" s="10" t="str">
        <f t="shared" si="74"/>
        <v>2016Sierra1-in-10August PeakPGE13</v>
      </c>
      <c r="B4756" s="10" t="s">
        <v>57</v>
      </c>
      <c r="C4756" s="10" t="s">
        <v>14</v>
      </c>
      <c r="D4756" s="10" t="s">
        <v>2</v>
      </c>
      <c r="E4756" s="10" t="s">
        <v>1</v>
      </c>
      <c r="F4756">
        <v>13</v>
      </c>
      <c r="G4756">
        <v>1.6754860877990723</v>
      </c>
      <c r="H4756">
        <v>1.6754860877990723</v>
      </c>
      <c r="I4756">
        <v>95.290878295898437</v>
      </c>
      <c r="J4756">
        <v>0</v>
      </c>
      <c r="K4756">
        <v>18182</v>
      </c>
      <c r="L4756">
        <v>16907.216643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 t="s">
        <v>38</v>
      </c>
      <c r="Z4756" s="3"/>
    </row>
    <row r="4757" spans="1:26" hidden="1" x14ac:dyDescent="0.25">
      <c r="A4757" s="10" t="str">
        <f t="shared" si="74"/>
        <v>2016Sierra1-in-2August PeakPGE13</v>
      </c>
      <c r="B4757" s="10" t="s">
        <v>57</v>
      </c>
      <c r="C4757" s="10" t="s">
        <v>14</v>
      </c>
      <c r="D4757" s="10" t="s">
        <v>2</v>
      </c>
      <c r="E4757" s="10" t="s">
        <v>9</v>
      </c>
      <c r="F4757">
        <v>13</v>
      </c>
      <c r="G4757">
        <v>1.5297409296035767</v>
      </c>
      <c r="H4757">
        <v>1.5297409296035767</v>
      </c>
      <c r="I4757">
        <v>93.851997375488281</v>
      </c>
      <c r="J4757">
        <v>0</v>
      </c>
      <c r="K4757">
        <v>18182</v>
      </c>
      <c r="L4757">
        <v>16907.216643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 t="s">
        <v>38</v>
      </c>
      <c r="Z4757" s="3"/>
    </row>
    <row r="4758" spans="1:26" hidden="1" x14ac:dyDescent="0.25">
      <c r="A4758" s="10" t="str">
        <f t="shared" si="74"/>
        <v>2016Sierra1-in-2August PeakCAISO14</v>
      </c>
      <c r="B4758" s="10" t="s">
        <v>57</v>
      </c>
      <c r="C4758" s="10" t="s">
        <v>14</v>
      </c>
      <c r="D4758" s="10" t="s">
        <v>2</v>
      </c>
      <c r="E4758" s="10" t="s">
        <v>9</v>
      </c>
      <c r="F4758">
        <v>14</v>
      </c>
      <c r="G4758">
        <v>1.4267749786376953</v>
      </c>
      <c r="H4758">
        <v>1.2426868677139282</v>
      </c>
      <c r="I4758">
        <v>91.588897705078125</v>
      </c>
      <c r="J4758">
        <v>0.10273714363574982</v>
      </c>
      <c r="K4758">
        <v>18182</v>
      </c>
      <c r="L4758">
        <v>16907.216643</v>
      </c>
      <c r="M4758">
        <v>0.18408814072608948</v>
      </c>
      <c r="N4758">
        <v>5.2420217543840408E-2</v>
      </c>
      <c r="O4758">
        <v>0.13021278381347656</v>
      </c>
      <c r="P4758">
        <v>0.18408814072608948</v>
      </c>
      <c r="Q4758">
        <v>0.23796349763870239</v>
      </c>
      <c r="R4758">
        <v>0.31575605273246765</v>
      </c>
      <c r="S4758" t="s">
        <v>39</v>
      </c>
      <c r="Z4758" s="3"/>
    </row>
    <row r="4759" spans="1:26" hidden="1" x14ac:dyDescent="0.25">
      <c r="A4759" s="10" t="str">
        <f t="shared" si="74"/>
        <v>2016Sierra1-in-10August PeakCAISO14</v>
      </c>
      <c r="B4759" s="10" t="s">
        <v>57</v>
      </c>
      <c r="C4759" s="10" t="s">
        <v>14</v>
      </c>
      <c r="D4759" s="10" t="s">
        <v>2</v>
      </c>
      <c r="E4759" s="10" t="s">
        <v>1</v>
      </c>
      <c r="F4759">
        <v>14</v>
      </c>
      <c r="G4759">
        <v>1.979738712310791</v>
      </c>
      <c r="H4759">
        <v>1.6626920700073242</v>
      </c>
      <c r="I4759">
        <v>98.596336364746094</v>
      </c>
      <c r="J4759">
        <v>0.10273714363574982</v>
      </c>
      <c r="K4759">
        <v>18182</v>
      </c>
      <c r="L4759">
        <v>16907.216643</v>
      </c>
      <c r="M4759">
        <v>0.31704667210578918</v>
      </c>
      <c r="N4759">
        <v>0.18537874519824982</v>
      </c>
      <c r="O4759">
        <v>0.26317131519317627</v>
      </c>
      <c r="P4759">
        <v>0.31704667210578918</v>
      </c>
      <c r="Q4759">
        <v>0.3709220290184021</v>
      </c>
      <c r="R4759">
        <v>0.44871458411216736</v>
      </c>
      <c r="S4759" t="s">
        <v>39</v>
      </c>
      <c r="Z4759" s="3"/>
    </row>
    <row r="4760" spans="1:26" hidden="1" x14ac:dyDescent="0.25">
      <c r="A4760" s="10" t="str">
        <f t="shared" si="74"/>
        <v>2016Sierra1-in-2August PeakPGE14</v>
      </c>
      <c r="B4760" s="10" t="s">
        <v>57</v>
      </c>
      <c r="C4760" s="10" t="s">
        <v>14</v>
      </c>
      <c r="D4760" s="10" t="s">
        <v>2</v>
      </c>
      <c r="E4760" s="10" t="s">
        <v>9</v>
      </c>
      <c r="F4760">
        <v>14</v>
      </c>
      <c r="G4760">
        <v>1.8085989952087402</v>
      </c>
      <c r="H4760">
        <v>1.5432488918304443</v>
      </c>
      <c r="I4760">
        <v>94.819046020507813</v>
      </c>
      <c r="J4760">
        <v>0.10273714363574982</v>
      </c>
      <c r="K4760">
        <v>18182</v>
      </c>
      <c r="L4760">
        <v>16907.216643</v>
      </c>
      <c r="M4760">
        <v>0.2653501033782959</v>
      </c>
      <c r="N4760">
        <v>0.13368217647075653</v>
      </c>
      <c r="O4760">
        <v>0.21147474646568298</v>
      </c>
      <c r="P4760">
        <v>0.2653501033782959</v>
      </c>
      <c r="Q4760">
        <v>0.31922546029090881</v>
      </c>
      <c r="R4760">
        <v>0.39701801538467407</v>
      </c>
      <c r="S4760" t="s">
        <v>38</v>
      </c>
      <c r="Z4760" s="3"/>
    </row>
    <row r="4761" spans="1:26" hidden="1" x14ac:dyDescent="0.25">
      <c r="A4761" s="10" t="str">
        <f t="shared" si="74"/>
        <v>2016Sierra1-in-10August PeakPGE14</v>
      </c>
      <c r="B4761" s="10" t="s">
        <v>57</v>
      </c>
      <c r="C4761" s="10" t="s">
        <v>14</v>
      </c>
      <c r="D4761" s="10" t="s">
        <v>2</v>
      </c>
      <c r="E4761" s="10" t="s">
        <v>1</v>
      </c>
      <c r="F4761">
        <v>14</v>
      </c>
      <c r="G4761">
        <v>1.9809123277664185</v>
      </c>
      <c r="H4761">
        <v>1.6791417598724365</v>
      </c>
      <c r="I4761">
        <v>96.657363891601563</v>
      </c>
      <c r="J4761">
        <v>0.10273714363574982</v>
      </c>
      <c r="K4761">
        <v>18182</v>
      </c>
      <c r="L4761">
        <v>16907.216643</v>
      </c>
      <c r="M4761">
        <v>0.30177053809165955</v>
      </c>
      <c r="N4761">
        <v>0.17010261118412018</v>
      </c>
      <c r="O4761">
        <v>0.24789518117904663</v>
      </c>
      <c r="P4761">
        <v>0.30177053809165955</v>
      </c>
      <c r="Q4761">
        <v>0.35564589500427246</v>
      </c>
      <c r="R4761">
        <v>0.43343845009803772</v>
      </c>
      <c r="S4761" t="s">
        <v>38</v>
      </c>
      <c r="Z4761" s="3"/>
    </row>
    <row r="4762" spans="1:26" hidden="1" x14ac:dyDescent="0.25">
      <c r="A4762" s="10" t="str">
        <f t="shared" si="74"/>
        <v>2016Sierra1-in-10August PeakCAISO15</v>
      </c>
      <c r="B4762" s="10" t="s">
        <v>57</v>
      </c>
      <c r="C4762" s="10" t="s">
        <v>14</v>
      </c>
      <c r="D4762" s="10" t="s">
        <v>2</v>
      </c>
      <c r="E4762" s="10" t="s">
        <v>1</v>
      </c>
      <c r="F4762">
        <v>15</v>
      </c>
      <c r="G4762">
        <v>2.2808530330657959</v>
      </c>
      <c r="H4762">
        <v>1.8197892904281616</v>
      </c>
      <c r="I4762">
        <v>100.37261199951172</v>
      </c>
      <c r="J4762">
        <v>0.1230589896440506</v>
      </c>
      <c r="K4762">
        <v>18182</v>
      </c>
      <c r="L4762">
        <v>16907.216643</v>
      </c>
      <c r="M4762">
        <v>0.46106377243995667</v>
      </c>
      <c r="N4762">
        <v>0.30335137248039246</v>
      </c>
      <c r="O4762">
        <v>0.39653164148330688</v>
      </c>
      <c r="P4762">
        <v>0.46106377243995667</v>
      </c>
      <c r="Q4762">
        <v>0.52559590339660645</v>
      </c>
      <c r="R4762">
        <v>0.61877620220184326</v>
      </c>
      <c r="S4762" t="s">
        <v>39</v>
      </c>
      <c r="Z4762" s="3"/>
    </row>
    <row r="4763" spans="1:26" hidden="1" x14ac:dyDescent="0.25">
      <c r="A4763" s="10" t="str">
        <f t="shared" si="74"/>
        <v>2016Sierra1-in-2August PeakCAISO15</v>
      </c>
      <c r="B4763" s="10" t="s">
        <v>57</v>
      </c>
      <c r="C4763" s="10" t="s">
        <v>14</v>
      </c>
      <c r="D4763" s="10" t="s">
        <v>2</v>
      </c>
      <c r="E4763" s="10" t="s">
        <v>9</v>
      </c>
      <c r="F4763">
        <v>15</v>
      </c>
      <c r="G4763">
        <v>1.6437846422195435</v>
      </c>
      <c r="H4763">
        <v>1.3594913482666016</v>
      </c>
      <c r="I4763">
        <v>93.320045471191406</v>
      </c>
      <c r="J4763">
        <v>0.1230589896440506</v>
      </c>
      <c r="K4763">
        <v>18182</v>
      </c>
      <c r="L4763">
        <v>16907.216643</v>
      </c>
      <c r="M4763">
        <v>0.28429323434829712</v>
      </c>
      <c r="N4763">
        <v>0.12658083438873291</v>
      </c>
      <c r="O4763">
        <v>0.21976110339164734</v>
      </c>
      <c r="P4763">
        <v>0.28429323434829712</v>
      </c>
      <c r="Q4763">
        <v>0.3488253653049469</v>
      </c>
      <c r="R4763">
        <v>0.44200563430786133</v>
      </c>
      <c r="S4763" t="s">
        <v>39</v>
      </c>
      <c r="Z4763" s="3"/>
    </row>
    <row r="4764" spans="1:26" hidden="1" x14ac:dyDescent="0.25">
      <c r="A4764" s="10" t="str">
        <f t="shared" si="74"/>
        <v>2016Sierra1-in-2August PeakPGE15</v>
      </c>
      <c r="B4764" s="10" t="s">
        <v>57</v>
      </c>
      <c r="C4764" s="10" t="s">
        <v>14</v>
      </c>
      <c r="D4764" s="10" t="s">
        <v>2</v>
      </c>
      <c r="E4764" s="10" t="s">
        <v>9</v>
      </c>
      <c r="F4764">
        <v>15</v>
      </c>
      <c r="G4764">
        <v>2.0836832523345947</v>
      </c>
      <c r="H4764">
        <v>1.6969485282897949</v>
      </c>
      <c r="I4764">
        <v>95.899383544921875</v>
      </c>
      <c r="J4764">
        <v>0.1230589896440506</v>
      </c>
      <c r="K4764">
        <v>18182</v>
      </c>
      <c r="L4764">
        <v>16907.216643</v>
      </c>
      <c r="M4764">
        <v>0.38673478364944458</v>
      </c>
      <c r="N4764">
        <v>0.22902238368988037</v>
      </c>
      <c r="O4764">
        <v>0.3222026526927948</v>
      </c>
      <c r="P4764">
        <v>0.38673478364944458</v>
      </c>
      <c r="Q4764">
        <v>0.45126691460609436</v>
      </c>
      <c r="R4764">
        <v>0.54444718360900879</v>
      </c>
      <c r="S4764" t="s">
        <v>38</v>
      </c>
      <c r="Z4764" s="3"/>
    </row>
    <row r="4765" spans="1:26" hidden="1" x14ac:dyDescent="0.25">
      <c r="A4765" s="10" t="str">
        <f t="shared" si="74"/>
        <v>2016Sierra1-in-10August PeakPGE15</v>
      </c>
      <c r="B4765" s="10" t="s">
        <v>57</v>
      </c>
      <c r="C4765" s="10" t="s">
        <v>14</v>
      </c>
      <c r="D4765" s="10" t="s">
        <v>2</v>
      </c>
      <c r="E4765" s="10" t="s">
        <v>1</v>
      </c>
      <c r="F4765">
        <v>15</v>
      </c>
      <c r="G4765">
        <v>2.2822051048278809</v>
      </c>
      <c r="H4765">
        <v>1.8320900201797485</v>
      </c>
      <c r="I4765">
        <v>99.194969177246094</v>
      </c>
      <c r="J4765">
        <v>0.1230589896440506</v>
      </c>
      <c r="K4765">
        <v>18182</v>
      </c>
      <c r="L4765">
        <v>16907.216643</v>
      </c>
      <c r="M4765">
        <v>0.45011511445045471</v>
      </c>
      <c r="N4765">
        <v>0.2924027144908905</v>
      </c>
      <c r="O4765">
        <v>0.38558298349380493</v>
      </c>
      <c r="P4765">
        <v>0.45011511445045471</v>
      </c>
      <c r="Q4765">
        <v>0.51464724540710449</v>
      </c>
      <c r="R4765">
        <v>0.60782754421234131</v>
      </c>
      <c r="S4765" t="s">
        <v>38</v>
      </c>
      <c r="Z4765" s="3"/>
    </row>
    <row r="4766" spans="1:26" hidden="1" x14ac:dyDescent="0.25">
      <c r="A4766" s="10" t="str">
        <f t="shared" si="74"/>
        <v>2016Sierra1-in-10August PeakCAISO16</v>
      </c>
      <c r="B4766" s="10" t="s">
        <v>57</v>
      </c>
      <c r="C4766" s="10" t="s">
        <v>14</v>
      </c>
      <c r="D4766" s="10" t="s">
        <v>2</v>
      </c>
      <c r="E4766" s="10" t="s">
        <v>1</v>
      </c>
      <c r="F4766">
        <v>16</v>
      </c>
      <c r="G4766">
        <v>2.6539316177368164</v>
      </c>
      <c r="H4766">
        <v>2.025700569152832</v>
      </c>
      <c r="I4766">
        <v>101.23017120361328</v>
      </c>
      <c r="J4766">
        <v>0.15615223348140717</v>
      </c>
      <c r="K4766">
        <v>18182</v>
      </c>
      <c r="L4766">
        <v>16907.216643</v>
      </c>
      <c r="M4766">
        <v>0.62823116779327393</v>
      </c>
      <c r="N4766">
        <v>0.42810645699501038</v>
      </c>
      <c r="O4766">
        <v>0.54634493589401245</v>
      </c>
      <c r="P4766">
        <v>0.62823116779327393</v>
      </c>
      <c r="Q4766">
        <v>0.7101173996925354</v>
      </c>
      <c r="R4766">
        <v>0.82835584878921509</v>
      </c>
      <c r="S4766" t="s">
        <v>39</v>
      </c>
      <c r="Z4766" s="3"/>
    </row>
    <row r="4767" spans="1:26" hidden="1" x14ac:dyDescent="0.25">
      <c r="A4767" s="10" t="str">
        <f t="shared" si="74"/>
        <v>2016Sierra1-in-2August PeakCAISO16</v>
      </c>
      <c r="B4767" s="10" t="s">
        <v>57</v>
      </c>
      <c r="C4767" s="10" t="s">
        <v>14</v>
      </c>
      <c r="D4767" s="10" t="s">
        <v>2</v>
      </c>
      <c r="E4767" s="10" t="s">
        <v>9</v>
      </c>
      <c r="F4767">
        <v>16</v>
      </c>
      <c r="G4767">
        <v>1.9126580953598022</v>
      </c>
      <c r="H4767">
        <v>1.5103635787963867</v>
      </c>
      <c r="I4767">
        <v>93.966629028320313</v>
      </c>
      <c r="J4767">
        <v>0.15615223348140717</v>
      </c>
      <c r="K4767">
        <v>18182</v>
      </c>
      <c r="L4767">
        <v>16907.216643</v>
      </c>
      <c r="M4767">
        <v>0.40229454636573792</v>
      </c>
      <c r="N4767">
        <v>0.20216985046863556</v>
      </c>
      <c r="O4767">
        <v>0.32040831446647644</v>
      </c>
      <c r="P4767">
        <v>0.40229454636573792</v>
      </c>
      <c r="Q4767">
        <v>0.48418077826499939</v>
      </c>
      <c r="R4767">
        <v>0.60241925716400146</v>
      </c>
      <c r="S4767" t="s">
        <v>39</v>
      </c>
      <c r="Z4767" s="3"/>
    </row>
    <row r="4768" spans="1:26" hidden="1" x14ac:dyDescent="0.25">
      <c r="A4768" s="10" t="str">
        <f t="shared" si="74"/>
        <v>2016Sierra1-in-10August PeakPGE16</v>
      </c>
      <c r="B4768" s="10" t="s">
        <v>57</v>
      </c>
      <c r="C4768" s="10" t="s">
        <v>14</v>
      </c>
      <c r="D4768" s="10" t="s">
        <v>2</v>
      </c>
      <c r="E4768" s="10" t="s">
        <v>1</v>
      </c>
      <c r="F4768">
        <v>16</v>
      </c>
      <c r="G4768">
        <v>2.6555049419403076</v>
      </c>
      <c r="H4768">
        <v>2.0231330394744873</v>
      </c>
      <c r="I4768">
        <v>101.41394805908203</v>
      </c>
      <c r="J4768">
        <v>0.15615223348140717</v>
      </c>
      <c r="K4768">
        <v>18182</v>
      </c>
      <c r="L4768">
        <v>16907.216643</v>
      </c>
      <c r="M4768">
        <v>0.63237196207046509</v>
      </c>
      <c r="N4768">
        <v>0.43224725127220154</v>
      </c>
      <c r="O4768">
        <v>0.55048573017120361</v>
      </c>
      <c r="P4768">
        <v>0.63237196207046509</v>
      </c>
      <c r="Q4768">
        <v>0.71425819396972656</v>
      </c>
      <c r="R4768">
        <v>0.83249664306640625</v>
      </c>
      <c r="S4768" t="s">
        <v>38</v>
      </c>
      <c r="Z4768" s="3"/>
    </row>
    <row r="4769" spans="1:26" hidden="1" x14ac:dyDescent="0.25">
      <c r="A4769" s="10" t="str">
        <f t="shared" si="74"/>
        <v>2016Sierra1-in-2August PeakPGE16</v>
      </c>
      <c r="B4769" s="10" t="s">
        <v>57</v>
      </c>
      <c r="C4769" s="10" t="s">
        <v>14</v>
      </c>
      <c r="D4769" s="10" t="s">
        <v>2</v>
      </c>
      <c r="E4769" s="10" t="s">
        <v>9</v>
      </c>
      <c r="F4769">
        <v>16</v>
      </c>
      <c r="G4769">
        <v>2.4245109558105469</v>
      </c>
      <c r="H4769">
        <v>1.9037661552429199</v>
      </c>
      <c r="I4769">
        <v>97.243850708007813</v>
      </c>
      <c r="J4769">
        <v>0.15615223348140717</v>
      </c>
      <c r="K4769">
        <v>18182</v>
      </c>
      <c r="L4769">
        <v>16907.216643</v>
      </c>
      <c r="M4769">
        <v>0.52074486017227173</v>
      </c>
      <c r="N4769">
        <v>0.32062014937400818</v>
      </c>
      <c r="O4769">
        <v>0.43885862827301025</v>
      </c>
      <c r="P4769">
        <v>0.52074486017227173</v>
      </c>
      <c r="Q4769">
        <v>0.6026310920715332</v>
      </c>
      <c r="R4769">
        <v>0.72086954116821289</v>
      </c>
      <c r="S4769" t="s">
        <v>38</v>
      </c>
      <c r="Z4769" s="3"/>
    </row>
    <row r="4770" spans="1:26" hidden="1" x14ac:dyDescent="0.25">
      <c r="A4770" s="10" t="str">
        <f t="shared" si="74"/>
        <v>2016Sierra1-in-2August PeakCAISO17</v>
      </c>
      <c r="B4770" s="10" t="s">
        <v>57</v>
      </c>
      <c r="C4770" s="10" t="s">
        <v>14</v>
      </c>
      <c r="D4770" s="10" t="s">
        <v>2</v>
      </c>
      <c r="E4770" s="10" t="s">
        <v>9</v>
      </c>
      <c r="F4770">
        <v>17</v>
      </c>
      <c r="G4770">
        <v>2.1759865283966064</v>
      </c>
      <c r="H4770">
        <v>1.7152717113494873</v>
      </c>
      <c r="I4770">
        <v>93.999488830566406</v>
      </c>
      <c r="J4770">
        <v>0.16046801209449768</v>
      </c>
      <c r="K4770">
        <v>18182</v>
      </c>
      <c r="L4770">
        <v>16907.216643</v>
      </c>
      <c r="M4770">
        <v>0.46071475744247437</v>
      </c>
      <c r="N4770">
        <v>0.25505894422531128</v>
      </c>
      <c r="O4770">
        <v>0.37656533718109131</v>
      </c>
      <c r="P4770">
        <v>0.46071475744247437</v>
      </c>
      <c r="Q4770">
        <v>0.54486417770385742</v>
      </c>
      <c r="R4770">
        <v>0.66637057065963745</v>
      </c>
      <c r="S4770" t="s">
        <v>39</v>
      </c>
      <c r="Z4770" s="3"/>
    </row>
    <row r="4771" spans="1:26" hidden="1" x14ac:dyDescent="0.25">
      <c r="A4771" s="10" t="str">
        <f t="shared" si="74"/>
        <v>2016Sierra1-in-10August PeakCAISO17</v>
      </c>
      <c r="B4771" s="10" t="s">
        <v>57</v>
      </c>
      <c r="C4771" s="10" t="s">
        <v>14</v>
      </c>
      <c r="D4771" s="10" t="s">
        <v>2</v>
      </c>
      <c r="E4771" s="10" t="s">
        <v>1</v>
      </c>
      <c r="F4771">
        <v>17</v>
      </c>
      <c r="G4771">
        <v>3.0193161964416504</v>
      </c>
      <c r="H4771">
        <v>2.34096360206604</v>
      </c>
      <c r="I4771">
        <v>101.97688293457031</v>
      </c>
      <c r="J4771">
        <v>0.16046801209449768</v>
      </c>
      <c r="K4771">
        <v>18182</v>
      </c>
      <c r="L4771">
        <v>16907.216643</v>
      </c>
      <c r="M4771">
        <v>0.67835253477096558</v>
      </c>
      <c r="N4771">
        <v>0.47269672155380249</v>
      </c>
      <c r="O4771">
        <v>0.59420311450958252</v>
      </c>
      <c r="P4771">
        <v>0.67835253477096558</v>
      </c>
      <c r="Q4771">
        <v>0.76250195503234863</v>
      </c>
      <c r="R4771">
        <v>0.88400834798812866</v>
      </c>
      <c r="S4771" t="s">
        <v>39</v>
      </c>
      <c r="Z4771" s="3"/>
    </row>
    <row r="4772" spans="1:26" hidden="1" x14ac:dyDescent="0.25">
      <c r="A4772" s="10" t="str">
        <f t="shared" si="74"/>
        <v>2016Sierra1-in-10August PeakPGE17</v>
      </c>
      <c r="B4772" s="10" t="s">
        <v>57</v>
      </c>
      <c r="C4772" s="10" t="s">
        <v>14</v>
      </c>
      <c r="D4772" s="10" t="s">
        <v>2</v>
      </c>
      <c r="E4772" s="10" t="s">
        <v>1</v>
      </c>
      <c r="F4772">
        <v>17</v>
      </c>
      <c r="G4772">
        <v>3.0211060047149658</v>
      </c>
      <c r="H4772">
        <v>2.3424615859985352</v>
      </c>
      <c r="I4772">
        <v>101.98065948486328</v>
      </c>
      <c r="J4772">
        <v>0.16046801209449768</v>
      </c>
      <c r="K4772">
        <v>18182</v>
      </c>
      <c r="L4772">
        <v>16907.216643</v>
      </c>
      <c r="M4772">
        <v>0.67864453792572021</v>
      </c>
      <c r="N4772">
        <v>0.47298872470855713</v>
      </c>
      <c r="O4772">
        <v>0.59449511766433716</v>
      </c>
      <c r="P4772">
        <v>0.67864453792572021</v>
      </c>
      <c r="Q4772">
        <v>0.76279395818710327</v>
      </c>
      <c r="R4772">
        <v>0.8843003511428833</v>
      </c>
      <c r="S4772" t="s">
        <v>38</v>
      </c>
      <c r="Z4772" s="3"/>
    </row>
    <row r="4773" spans="1:26" hidden="1" x14ac:dyDescent="0.25">
      <c r="A4773" s="10" t="str">
        <f t="shared" si="74"/>
        <v>2016Sierra1-in-2August PeakPGE17</v>
      </c>
      <c r="B4773" s="10" t="s">
        <v>57</v>
      </c>
      <c r="C4773" s="10" t="s">
        <v>14</v>
      </c>
      <c r="D4773" s="10" t="s">
        <v>2</v>
      </c>
      <c r="E4773" s="10" t="s">
        <v>9</v>
      </c>
      <c r="F4773">
        <v>17</v>
      </c>
      <c r="G4773">
        <v>2.7583096027374268</v>
      </c>
      <c r="H4773">
        <v>2.1515064239501953</v>
      </c>
      <c r="I4773">
        <v>99.183303833007812</v>
      </c>
      <c r="J4773">
        <v>0.16046801209449768</v>
      </c>
      <c r="K4773">
        <v>18182</v>
      </c>
      <c r="L4773">
        <v>16907.216643</v>
      </c>
      <c r="M4773">
        <v>0.60680305957794189</v>
      </c>
      <c r="N4773">
        <v>0.40114724636077881</v>
      </c>
      <c r="O4773">
        <v>0.52265363931655884</v>
      </c>
      <c r="P4773">
        <v>0.60680305957794189</v>
      </c>
      <c r="Q4773">
        <v>0.69095247983932495</v>
      </c>
      <c r="R4773">
        <v>0.81245887279510498</v>
      </c>
      <c r="S4773" t="s">
        <v>38</v>
      </c>
      <c r="Z4773" s="3"/>
    </row>
    <row r="4774" spans="1:26" hidden="1" x14ac:dyDescent="0.25">
      <c r="A4774" s="10" t="str">
        <f t="shared" si="74"/>
        <v>2016Sierra1-in-10August PeakCAISO18</v>
      </c>
      <c r="B4774" s="10" t="s">
        <v>57</v>
      </c>
      <c r="C4774" s="10" t="s">
        <v>14</v>
      </c>
      <c r="D4774" s="10" t="s">
        <v>2</v>
      </c>
      <c r="E4774" s="10" t="s">
        <v>1</v>
      </c>
      <c r="F4774">
        <v>18</v>
      </c>
      <c r="G4774">
        <v>3.3111741542816162</v>
      </c>
      <c r="H4774">
        <v>2.6079888343811035</v>
      </c>
      <c r="I4774">
        <v>101.76590728759766</v>
      </c>
      <c r="J4774">
        <v>0.13599415123462677</v>
      </c>
      <c r="K4774">
        <v>18182</v>
      </c>
      <c r="L4774">
        <v>16907.216643</v>
      </c>
      <c r="M4774">
        <v>0.70318543910980225</v>
      </c>
      <c r="N4774">
        <v>0.52889531850814819</v>
      </c>
      <c r="O4774">
        <v>0.6318700909614563</v>
      </c>
      <c r="P4774">
        <v>0.70318543910980225</v>
      </c>
      <c r="Q4774">
        <v>0.77450078725814819</v>
      </c>
      <c r="R4774">
        <v>0.8774755597114563</v>
      </c>
      <c r="S4774" t="s">
        <v>39</v>
      </c>
      <c r="Z4774" s="3"/>
    </row>
    <row r="4775" spans="1:26" hidden="1" x14ac:dyDescent="0.25">
      <c r="A4775" s="10" t="str">
        <f t="shared" si="74"/>
        <v>2016Sierra1-in-2August PeakCAISO18</v>
      </c>
      <c r="B4775" s="10" t="s">
        <v>57</v>
      </c>
      <c r="C4775" s="10" t="s">
        <v>14</v>
      </c>
      <c r="D4775" s="10" t="s">
        <v>2</v>
      </c>
      <c r="E4775" s="10" t="s">
        <v>9</v>
      </c>
      <c r="F4775">
        <v>18</v>
      </c>
      <c r="G4775">
        <v>2.3863251209259033</v>
      </c>
      <c r="H4775">
        <v>1.9205596446990967</v>
      </c>
      <c r="I4775">
        <v>93.296485900878906</v>
      </c>
      <c r="J4775">
        <v>0.13599415123462677</v>
      </c>
      <c r="K4775">
        <v>18182</v>
      </c>
      <c r="L4775">
        <v>16907.216643</v>
      </c>
      <c r="M4775">
        <v>0.46576541662216187</v>
      </c>
      <c r="N4775">
        <v>0.2914753258228302</v>
      </c>
      <c r="O4775">
        <v>0.39445009827613831</v>
      </c>
      <c r="P4775">
        <v>0.46576541662216187</v>
      </c>
      <c r="Q4775">
        <v>0.53708076477050781</v>
      </c>
      <c r="R4775">
        <v>0.64005553722381592</v>
      </c>
      <c r="S4775" t="s">
        <v>39</v>
      </c>
      <c r="Z4775" s="3"/>
    </row>
    <row r="4776" spans="1:26" hidden="1" x14ac:dyDescent="0.25">
      <c r="A4776" s="10" t="str">
        <f t="shared" si="74"/>
        <v>2016Sierra1-in-2August PeakPGE18</v>
      </c>
      <c r="B4776" s="10" t="s">
        <v>57</v>
      </c>
      <c r="C4776" s="10" t="s">
        <v>14</v>
      </c>
      <c r="D4776" s="10" t="s">
        <v>2</v>
      </c>
      <c r="E4776" s="10" t="s">
        <v>9</v>
      </c>
      <c r="F4776">
        <v>18</v>
      </c>
      <c r="G4776">
        <v>3.024937629699707</v>
      </c>
      <c r="H4776">
        <v>2.391324520111084</v>
      </c>
      <c r="I4776">
        <v>99.350578308105469</v>
      </c>
      <c r="J4776">
        <v>0.13599415123462677</v>
      </c>
      <c r="K4776">
        <v>18182</v>
      </c>
      <c r="L4776">
        <v>16907.216643</v>
      </c>
      <c r="M4776">
        <v>0.63361310958862305</v>
      </c>
      <c r="N4776">
        <v>0.45932301878929138</v>
      </c>
      <c r="O4776">
        <v>0.5622977614402771</v>
      </c>
      <c r="P4776">
        <v>0.63361310958862305</v>
      </c>
      <c r="Q4776">
        <v>0.70492845773696899</v>
      </c>
      <c r="R4776">
        <v>0.8079032301902771</v>
      </c>
      <c r="S4776" t="s">
        <v>38</v>
      </c>
      <c r="Z4776" s="3"/>
    </row>
    <row r="4777" spans="1:26" hidden="1" x14ac:dyDescent="0.25">
      <c r="A4777" s="10" t="str">
        <f t="shared" si="74"/>
        <v>2016Sierra1-in-10August PeakPGE18</v>
      </c>
      <c r="B4777" s="10" t="s">
        <v>57</v>
      </c>
      <c r="C4777" s="10" t="s">
        <v>14</v>
      </c>
      <c r="D4777" s="10" t="s">
        <v>2</v>
      </c>
      <c r="E4777" s="10" t="s">
        <v>1</v>
      </c>
      <c r="F4777">
        <v>18</v>
      </c>
      <c r="G4777">
        <v>3.3131370544433594</v>
      </c>
      <c r="H4777">
        <v>2.6052491664886475</v>
      </c>
      <c r="I4777">
        <v>102.00509643554687</v>
      </c>
      <c r="J4777">
        <v>0.13599415123462677</v>
      </c>
      <c r="K4777">
        <v>18182</v>
      </c>
      <c r="L4777">
        <v>16907.216643</v>
      </c>
      <c r="M4777">
        <v>0.70788788795471191</v>
      </c>
      <c r="N4777">
        <v>0.53359776735305786</v>
      </c>
      <c r="O4777">
        <v>0.63657253980636597</v>
      </c>
      <c r="P4777">
        <v>0.70788788795471191</v>
      </c>
      <c r="Q4777">
        <v>0.77920323610305786</v>
      </c>
      <c r="R4777">
        <v>0.88217800855636597</v>
      </c>
      <c r="S4777" t="s">
        <v>38</v>
      </c>
      <c r="Z4777" s="3"/>
    </row>
    <row r="4778" spans="1:26" hidden="1" x14ac:dyDescent="0.25">
      <c r="A4778" s="10" t="str">
        <f t="shared" si="74"/>
        <v>2016Sierra1-in-10August PeakCAISO19</v>
      </c>
      <c r="B4778" s="10" t="s">
        <v>57</v>
      </c>
      <c r="C4778" s="10" t="s">
        <v>14</v>
      </c>
      <c r="D4778" s="10" t="s">
        <v>2</v>
      </c>
      <c r="E4778" s="10" t="s">
        <v>1</v>
      </c>
      <c r="F4778">
        <v>19</v>
      </c>
      <c r="G4778">
        <v>3.4122707843780518</v>
      </c>
      <c r="H4778">
        <v>3.6556341648101807</v>
      </c>
      <c r="I4778">
        <v>99.26446533203125</v>
      </c>
      <c r="J4778">
        <v>0.11742977052927017</v>
      </c>
      <c r="K4778">
        <v>18182</v>
      </c>
      <c r="L4778">
        <v>16907.216643</v>
      </c>
      <c r="M4778">
        <v>-0.24336330592632294</v>
      </c>
      <c r="N4778">
        <v>-0.39386129379272461</v>
      </c>
      <c r="O4778">
        <v>-0.30494347214698792</v>
      </c>
      <c r="P4778">
        <v>-0.24336330592632294</v>
      </c>
      <c r="Q4778">
        <v>-0.18178313970565796</v>
      </c>
      <c r="R4778">
        <v>-9.2865310609340668E-2</v>
      </c>
      <c r="S4778" t="s">
        <v>39</v>
      </c>
      <c r="Z4778" s="3"/>
    </row>
    <row r="4779" spans="1:26" hidden="1" x14ac:dyDescent="0.25">
      <c r="A4779" s="10" t="str">
        <f t="shared" si="74"/>
        <v>2016Sierra1-in-2August PeakCAISO19</v>
      </c>
      <c r="B4779" s="10" t="s">
        <v>57</v>
      </c>
      <c r="C4779" s="10" t="s">
        <v>14</v>
      </c>
      <c r="D4779" s="10" t="s">
        <v>2</v>
      </c>
      <c r="E4779" s="10" t="s">
        <v>9</v>
      </c>
      <c r="F4779">
        <v>19</v>
      </c>
      <c r="G4779">
        <v>2.4591844081878662</v>
      </c>
      <c r="H4779">
        <v>2.6693894863128662</v>
      </c>
      <c r="I4779">
        <v>91.127777099609375</v>
      </c>
      <c r="J4779">
        <v>0.11742977052927017</v>
      </c>
      <c r="K4779">
        <v>18182</v>
      </c>
      <c r="L4779">
        <v>16907.216643</v>
      </c>
      <c r="M4779">
        <v>-0.21020501852035522</v>
      </c>
      <c r="N4779">
        <v>-0.36070302128791809</v>
      </c>
      <c r="O4779">
        <v>-0.2717851996421814</v>
      </c>
      <c r="P4779">
        <v>-0.21020501852035522</v>
      </c>
      <c r="Q4779">
        <v>-0.14862485229969025</v>
      </c>
      <c r="R4779">
        <v>-5.9707023203372955E-2</v>
      </c>
      <c r="S4779" t="s">
        <v>39</v>
      </c>
      <c r="Z4779" s="3"/>
    </row>
    <row r="4780" spans="1:26" hidden="1" x14ac:dyDescent="0.25">
      <c r="A4780" s="10" t="str">
        <f t="shared" si="74"/>
        <v>2016Sierra1-in-2August PeakPGE19</v>
      </c>
      <c r="B4780" s="10" t="s">
        <v>57</v>
      </c>
      <c r="C4780" s="10" t="s">
        <v>14</v>
      </c>
      <c r="D4780" s="10" t="s">
        <v>2</v>
      </c>
      <c r="E4780" s="10" t="s">
        <v>9</v>
      </c>
      <c r="F4780">
        <v>19</v>
      </c>
      <c r="G4780">
        <v>3.1172950267791748</v>
      </c>
      <c r="H4780">
        <v>3.348996639251709</v>
      </c>
      <c r="I4780">
        <v>97.392822265625</v>
      </c>
      <c r="J4780">
        <v>0.11742977052927017</v>
      </c>
      <c r="K4780">
        <v>18182</v>
      </c>
      <c r="L4780">
        <v>16907.216643</v>
      </c>
      <c r="M4780">
        <v>-0.23170170187950134</v>
      </c>
      <c r="N4780">
        <v>-0.38219970464706421</v>
      </c>
      <c r="O4780">
        <v>-0.29328188300132751</v>
      </c>
      <c r="P4780">
        <v>-0.23170170187950134</v>
      </c>
      <c r="Q4780">
        <v>-0.17012153565883636</v>
      </c>
      <c r="R4780">
        <v>-8.1203706562519073E-2</v>
      </c>
      <c r="S4780" t="s">
        <v>38</v>
      </c>
      <c r="Z4780" s="3"/>
    </row>
    <row r="4781" spans="1:26" hidden="1" x14ac:dyDescent="0.25">
      <c r="A4781" s="10" t="str">
        <f t="shared" si="74"/>
        <v>2016Sierra1-in-10August PeakPGE19</v>
      </c>
      <c r="B4781" s="10" t="s">
        <v>57</v>
      </c>
      <c r="C4781" s="10" t="s">
        <v>14</v>
      </c>
      <c r="D4781" s="10" t="s">
        <v>2</v>
      </c>
      <c r="E4781" s="10" t="s">
        <v>1</v>
      </c>
      <c r="F4781">
        <v>19</v>
      </c>
      <c r="G4781">
        <v>3.4142935276031494</v>
      </c>
      <c r="H4781">
        <v>3.657428503036499</v>
      </c>
      <c r="I4781">
        <v>99.447265625</v>
      </c>
      <c r="J4781">
        <v>0.11742977052927017</v>
      </c>
      <c r="K4781">
        <v>18182</v>
      </c>
      <c r="L4781">
        <v>16907.216643</v>
      </c>
      <c r="M4781">
        <v>-0.2431349903345108</v>
      </c>
      <c r="N4781">
        <v>-0.39363297820091248</v>
      </c>
      <c r="O4781">
        <v>-0.30471515655517578</v>
      </c>
      <c r="P4781">
        <v>-0.2431349903345108</v>
      </c>
      <c r="Q4781">
        <v>-0.18155482411384583</v>
      </c>
      <c r="R4781">
        <v>-9.2636995017528534E-2</v>
      </c>
      <c r="S4781" t="s">
        <v>38</v>
      </c>
      <c r="Z4781" s="3"/>
    </row>
    <row r="4782" spans="1:26" hidden="1" x14ac:dyDescent="0.25">
      <c r="A4782" s="10" t="str">
        <f t="shared" si="74"/>
        <v>2016Sierra1-in-2August PeakCAISO20</v>
      </c>
      <c r="B4782" s="10" t="s">
        <v>57</v>
      </c>
      <c r="C4782" s="10" t="s">
        <v>14</v>
      </c>
      <c r="D4782" s="10" t="s">
        <v>2</v>
      </c>
      <c r="E4782" s="10" t="s">
        <v>9</v>
      </c>
      <c r="F4782">
        <v>20</v>
      </c>
      <c r="G4782">
        <v>2.3384547233581543</v>
      </c>
      <c r="H4782">
        <v>2.5647420883178711</v>
      </c>
      <c r="I4782">
        <v>83.814247131347656</v>
      </c>
      <c r="J4782">
        <v>7.6294809579849243E-2</v>
      </c>
      <c r="K4782">
        <v>18182</v>
      </c>
      <c r="L4782">
        <v>16907.216643</v>
      </c>
      <c r="M4782">
        <v>-0.22628733515739441</v>
      </c>
      <c r="N4782">
        <v>-0.32406675815582275</v>
      </c>
      <c r="O4782">
        <v>-0.26629632711410522</v>
      </c>
      <c r="P4782">
        <v>-0.22628733515739441</v>
      </c>
      <c r="Q4782">
        <v>-0.18627834320068359</v>
      </c>
      <c r="R4782">
        <v>-0.12850791215896606</v>
      </c>
      <c r="S4782" t="s">
        <v>39</v>
      </c>
      <c r="Z4782" s="3"/>
    </row>
    <row r="4783" spans="1:26" hidden="1" x14ac:dyDescent="0.25">
      <c r="A4783" s="10" t="str">
        <f t="shared" si="74"/>
        <v>2016Sierra1-in-10August PeakCAISO20</v>
      </c>
      <c r="B4783" s="10" t="s">
        <v>57</v>
      </c>
      <c r="C4783" s="10" t="s">
        <v>14</v>
      </c>
      <c r="D4783" s="10" t="s">
        <v>2</v>
      </c>
      <c r="E4783" s="10" t="s">
        <v>1</v>
      </c>
      <c r="F4783">
        <v>20</v>
      </c>
      <c r="G4783">
        <v>3.2447507381439209</v>
      </c>
      <c r="H4783">
        <v>3.5754940509796143</v>
      </c>
      <c r="I4783">
        <v>91.873863220214844</v>
      </c>
      <c r="J4783">
        <v>7.6294809579849243E-2</v>
      </c>
      <c r="K4783">
        <v>18182</v>
      </c>
      <c r="L4783">
        <v>16907.216643</v>
      </c>
      <c r="M4783">
        <v>-0.33074328303337097</v>
      </c>
      <c r="N4783">
        <v>-0.42852270603179932</v>
      </c>
      <c r="O4783">
        <v>-0.37075227499008179</v>
      </c>
      <c r="P4783">
        <v>-0.33074328303337097</v>
      </c>
      <c r="Q4783">
        <v>-0.29073429107666016</v>
      </c>
      <c r="R4783">
        <v>-0.23296386003494263</v>
      </c>
      <c r="S4783" t="s">
        <v>39</v>
      </c>
      <c r="Z4783" s="3"/>
    </row>
    <row r="4784" spans="1:26" hidden="1" x14ac:dyDescent="0.25">
      <c r="A4784" s="10" t="str">
        <f t="shared" si="74"/>
        <v>2016Sierra1-in-10August PeakPGE20</v>
      </c>
      <c r="B4784" s="10" t="s">
        <v>57</v>
      </c>
      <c r="C4784" s="10" t="s">
        <v>14</v>
      </c>
      <c r="D4784" s="10" t="s">
        <v>2</v>
      </c>
      <c r="E4784" s="10" t="s">
        <v>1</v>
      </c>
      <c r="F4784">
        <v>20</v>
      </c>
      <c r="G4784">
        <v>3.2466742992401123</v>
      </c>
      <c r="H4784">
        <v>3.5778756141662598</v>
      </c>
      <c r="I4784">
        <v>91.671272277832031</v>
      </c>
      <c r="J4784">
        <v>7.6294809579849243E-2</v>
      </c>
      <c r="K4784">
        <v>18182</v>
      </c>
      <c r="L4784">
        <v>16907.216643</v>
      </c>
      <c r="M4784">
        <v>-0.33120140433311462</v>
      </c>
      <c r="N4784">
        <v>-0.42898082733154297</v>
      </c>
      <c r="O4784">
        <v>-0.37121039628982544</v>
      </c>
      <c r="P4784">
        <v>-0.33120140433311462</v>
      </c>
      <c r="Q4784">
        <v>-0.29119241237640381</v>
      </c>
      <c r="R4784">
        <v>-0.23342198133468628</v>
      </c>
      <c r="S4784" t="s">
        <v>38</v>
      </c>
      <c r="Z4784" s="3"/>
    </row>
    <row r="4785" spans="1:26" hidden="1" x14ac:dyDescent="0.25">
      <c r="A4785" s="10" t="str">
        <f t="shared" si="74"/>
        <v>2016Sierra1-in-2August PeakPGE20</v>
      </c>
      <c r="B4785" s="10" t="s">
        <v>57</v>
      </c>
      <c r="C4785" s="10" t="s">
        <v>14</v>
      </c>
      <c r="D4785" s="10" t="s">
        <v>2</v>
      </c>
      <c r="E4785" s="10" t="s">
        <v>9</v>
      </c>
      <c r="F4785">
        <v>20</v>
      </c>
      <c r="G4785">
        <v>2.9642562866210937</v>
      </c>
      <c r="H4785">
        <v>3.2623856067657471</v>
      </c>
      <c r="I4785">
        <v>90.66668701171875</v>
      </c>
      <c r="J4785">
        <v>7.6294809579849243E-2</v>
      </c>
      <c r="K4785">
        <v>18182</v>
      </c>
      <c r="L4785">
        <v>16907.216643</v>
      </c>
      <c r="M4785">
        <v>-0.29812934994697571</v>
      </c>
      <c r="N4785">
        <v>-0.39590877294540405</v>
      </c>
      <c r="O4785">
        <v>-0.33813834190368652</v>
      </c>
      <c r="P4785">
        <v>-0.29812934994697571</v>
      </c>
      <c r="Q4785">
        <v>-0.25812035799026489</v>
      </c>
      <c r="R4785">
        <v>-0.20034992694854736</v>
      </c>
      <c r="S4785" t="s">
        <v>38</v>
      </c>
      <c r="Z4785" s="3"/>
    </row>
    <row r="4786" spans="1:26" hidden="1" x14ac:dyDescent="0.25">
      <c r="A4786" s="10" t="str">
        <f t="shared" si="74"/>
        <v>2016Sierra1-in-2August PeakCAISO21</v>
      </c>
      <c r="B4786" s="10" t="s">
        <v>57</v>
      </c>
      <c r="C4786" s="10" t="s">
        <v>14</v>
      </c>
      <c r="D4786" s="10" t="s">
        <v>2</v>
      </c>
      <c r="E4786" s="10" t="s">
        <v>9</v>
      </c>
      <c r="F4786">
        <v>21</v>
      </c>
      <c r="G4786">
        <v>2.0955414772033691</v>
      </c>
      <c r="H4786">
        <v>2.2310647964477539</v>
      </c>
      <c r="I4786">
        <v>76.831565856933594</v>
      </c>
      <c r="J4786">
        <v>7.6630406081676483E-2</v>
      </c>
      <c r="K4786">
        <v>18182</v>
      </c>
      <c r="L4786">
        <v>16907.216643</v>
      </c>
      <c r="M4786">
        <v>-0.13552325963973999</v>
      </c>
      <c r="N4786">
        <v>-0.23373278975486755</v>
      </c>
      <c r="O4786">
        <v>-0.17570824921131134</v>
      </c>
      <c r="P4786">
        <v>-0.13552325963973999</v>
      </c>
      <c r="Q4786">
        <v>-9.5338277518749237E-2</v>
      </c>
      <c r="R4786">
        <v>-3.7313729524612427E-2</v>
      </c>
      <c r="S4786" t="s">
        <v>39</v>
      </c>
      <c r="Z4786" s="3"/>
    </row>
    <row r="4787" spans="1:26" hidden="1" x14ac:dyDescent="0.25">
      <c r="A4787" s="10" t="str">
        <f t="shared" si="74"/>
        <v>2016Sierra1-in-10August PeakCAISO21</v>
      </c>
      <c r="B4787" s="10" t="s">
        <v>57</v>
      </c>
      <c r="C4787" s="10" t="s">
        <v>14</v>
      </c>
      <c r="D4787" s="10" t="s">
        <v>2</v>
      </c>
      <c r="E4787" s="10" t="s">
        <v>1</v>
      </c>
      <c r="F4787">
        <v>21</v>
      </c>
      <c r="G4787">
        <v>2.90769362449646</v>
      </c>
      <c r="H4787">
        <v>3.1367480754852295</v>
      </c>
      <c r="I4787">
        <v>84.268592834472656</v>
      </c>
      <c r="J4787">
        <v>7.6630406081676483E-2</v>
      </c>
      <c r="K4787">
        <v>18182</v>
      </c>
      <c r="L4787">
        <v>16907.216643</v>
      </c>
      <c r="M4787">
        <v>-0.22905449569225311</v>
      </c>
      <c r="N4787">
        <v>-0.32726401090621948</v>
      </c>
      <c r="O4787">
        <v>-0.26923948526382446</v>
      </c>
      <c r="P4787">
        <v>-0.22905449569225311</v>
      </c>
      <c r="Q4787">
        <v>-0.18886950612068176</v>
      </c>
      <c r="R4787">
        <v>-0.13084496557712555</v>
      </c>
      <c r="S4787" t="s">
        <v>39</v>
      </c>
      <c r="Z4787" s="3"/>
    </row>
    <row r="4788" spans="1:26" hidden="1" x14ac:dyDescent="0.25">
      <c r="A4788" s="10" t="str">
        <f t="shared" si="74"/>
        <v>2016Sierra1-in-2August PeakPGE21</v>
      </c>
      <c r="B4788" s="10" t="s">
        <v>57</v>
      </c>
      <c r="C4788" s="10" t="s">
        <v>14</v>
      </c>
      <c r="D4788" s="10" t="s">
        <v>2</v>
      </c>
      <c r="E4788" s="10" t="s">
        <v>9</v>
      </c>
      <c r="F4788">
        <v>21</v>
      </c>
      <c r="G4788">
        <v>2.6563363075256348</v>
      </c>
      <c r="H4788">
        <v>2.8510491847991943</v>
      </c>
      <c r="I4788">
        <v>84.171829223632813</v>
      </c>
      <c r="J4788">
        <v>7.6630406081676483E-2</v>
      </c>
      <c r="K4788">
        <v>18182</v>
      </c>
      <c r="L4788">
        <v>16907.216643</v>
      </c>
      <c r="M4788">
        <v>-0.19471283257007599</v>
      </c>
      <c r="N4788">
        <v>-0.29292234778404236</v>
      </c>
      <c r="O4788">
        <v>-0.23489782214164734</v>
      </c>
      <c r="P4788">
        <v>-0.19471283257007599</v>
      </c>
      <c r="Q4788">
        <v>-0.15452784299850464</v>
      </c>
      <c r="R4788">
        <v>-9.6503302454948425E-2</v>
      </c>
      <c r="S4788" t="s">
        <v>38</v>
      </c>
      <c r="Z4788" s="3"/>
    </row>
    <row r="4789" spans="1:26" hidden="1" x14ac:dyDescent="0.25">
      <c r="A4789" s="10" t="str">
        <f t="shared" si="74"/>
        <v>2016Sierra1-in-10August PeakPGE21</v>
      </c>
      <c r="B4789" s="10" t="s">
        <v>57</v>
      </c>
      <c r="C4789" s="10" t="s">
        <v>14</v>
      </c>
      <c r="D4789" s="10" t="s">
        <v>2</v>
      </c>
      <c r="E4789" s="10" t="s">
        <v>1</v>
      </c>
      <c r="F4789">
        <v>21</v>
      </c>
      <c r="G4789">
        <v>2.9094173908233643</v>
      </c>
      <c r="H4789">
        <v>3.1381144523620605</v>
      </c>
      <c r="I4789">
        <v>84.57257080078125</v>
      </c>
      <c r="J4789">
        <v>7.6630406081676483E-2</v>
      </c>
      <c r="K4789">
        <v>18182</v>
      </c>
      <c r="L4789">
        <v>16907.216643</v>
      </c>
      <c r="M4789">
        <v>-0.22869700193405151</v>
      </c>
      <c r="N4789">
        <v>-0.32690653204917908</v>
      </c>
      <c r="O4789">
        <v>-0.26888197660446167</v>
      </c>
      <c r="P4789">
        <v>-0.22869700193405151</v>
      </c>
      <c r="Q4789">
        <v>-0.18851201236248016</v>
      </c>
      <c r="R4789">
        <v>-0.13048747181892395</v>
      </c>
      <c r="S4789" t="s">
        <v>38</v>
      </c>
      <c r="Z4789" s="3"/>
    </row>
    <row r="4790" spans="1:26" hidden="1" x14ac:dyDescent="0.25">
      <c r="A4790" s="10" t="str">
        <f t="shared" si="74"/>
        <v>2016Sierra1-in-2August PeakCAISO22</v>
      </c>
      <c r="B4790" s="10" t="s">
        <v>57</v>
      </c>
      <c r="C4790" s="10" t="s">
        <v>14</v>
      </c>
      <c r="D4790" s="10" t="s">
        <v>2</v>
      </c>
      <c r="E4790" s="10" t="s">
        <v>9</v>
      </c>
      <c r="F4790">
        <v>22</v>
      </c>
      <c r="G4790">
        <v>1.7943712472915649</v>
      </c>
      <c r="H4790">
        <v>1.8707159757614136</v>
      </c>
      <c r="I4790">
        <v>72.742294311523438</v>
      </c>
      <c r="J4790">
        <v>6.3674606382846832E-2</v>
      </c>
      <c r="K4790">
        <v>18182</v>
      </c>
      <c r="L4790">
        <v>16907.216643</v>
      </c>
      <c r="M4790">
        <v>-7.634473592042923E-2</v>
      </c>
      <c r="N4790">
        <v>-0.15795011818408966</v>
      </c>
      <c r="O4790">
        <v>-0.10973569750785828</v>
      </c>
      <c r="P4790">
        <v>-7.634473592042923E-2</v>
      </c>
      <c r="Q4790">
        <v>-4.2953770607709885E-2</v>
      </c>
      <c r="R4790">
        <v>5.2606398239731789E-3</v>
      </c>
      <c r="S4790" t="s">
        <v>39</v>
      </c>
      <c r="Z4790" s="3"/>
    </row>
    <row r="4791" spans="1:26" hidden="1" x14ac:dyDescent="0.25">
      <c r="A4791" s="10" t="str">
        <f t="shared" si="74"/>
        <v>2016Sierra1-in-10August PeakCAISO22</v>
      </c>
      <c r="B4791" s="10" t="s">
        <v>57</v>
      </c>
      <c r="C4791" s="10" t="s">
        <v>14</v>
      </c>
      <c r="D4791" s="10" t="s">
        <v>2</v>
      </c>
      <c r="E4791" s="10" t="s">
        <v>1</v>
      </c>
      <c r="F4791">
        <v>22</v>
      </c>
      <c r="G4791">
        <v>2.4898014068603516</v>
      </c>
      <c r="H4791">
        <v>2.6540665626525879</v>
      </c>
      <c r="I4791">
        <v>79.908157348632813</v>
      </c>
      <c r="J4791">
        <v>6.3674606382846832E-2</v>
      </c>
      <c r="K4791">
        <v>18182</v>
      </c>
      <c r="L4791">
        <v>16907.216643</v>
      </c>
      <c r="M4791">
        <v>-0.16426503658294678</v>
      </c>
      <c r="N4791">
        <v>-0.24587041139602661</v>
      </c>
      <c r="O4791">
        <v>-0.19765600562095642</v>
      </c>
      <c r="P4791">
        <v>-0.16426503658294678</v>
      </c>
      <c r="Q4791">
        <v>-0.13087406754493713</v>
      </c>
      <c r="R4791">
        <v>-8.2659661769866943E-2</v>
      </c>
      <c r="S4791" t="s">
        <v>39</v>
      </c>
      <c r="Z4791" s="3"/>
    </row>
    <row r="4792" spans="1:26" hidden="1" x14ac:dyDescent="0.25">
      <c r="A4792" s="10" t="str">
        <f t="shared" si="74"/>
        <v>2016Sierra1-in-10August PeakPGE22</v>
      </c>
      <c r="B4792" s="10" t="s">
        <v>57</v>
      </c>
      <c r="C4792" s="10" t="s">
        <v>14</v>
      </c>
      <c r="D4792" s="10" t="s">
        <v>2</v>
      </c>
      <c r="E4792" s="10" t="s">
        <v>1</v>
      </c>
      <c r="F4792">
        <v>22</v>
      </c>
      <c r="G4792">
        <v>2.4912772178649902</v>
      </c>
      <c r="H4792">
        <v>2.6556649208068848</v>
      </c>
      <c r="I4792">
        <v>79.992713928222656</v>
      </c>
      <c r="J4792">
        <v>6.3674606382846832E-2</v>
      </c>
      <c r="K4792">
        <v>18182</v>
      </c>
      <c r="L4792">
        <v>16907.216643</v>
      </c>
      <c r="M4792">
        <v>-0.16438770294189453</v>
      </c>
      <c r="N4792">
        <v>-0.24599307775497437</v>
      </c>
      <c r="O4792">
        <v>-0.19777867197990417</v>
      </c>
      <c r="P4792">
        <v>-0.16438770294189453</v>
      </c>
      <c r="Q4792">
        <v>-0.13099673390388489</v>
      </c>
      <c r="R4792">
        <v>-8.2782328128814697E-2</v>
      </c>
      <c r="S4792" t="s">
        <v>38</v>
      </c>
      <c r="Z4792" s="3"/>
    </row>
    <row r="4793" spans="1:26" hidden="1" x14ac:dyDescent="0.25">
      <c r="A4793" s="10" t="str">
        <f t="shared" si="74"/>
        <v>2016Sierra1-in-2August PeakPGE22</v>
      </c>
      <c r="B4793" s="10" t="s">
        <v>57</v>
      </c>
      <c r="C4793" s="10" t="s">
        <v>14</v>
      </c>
      <c r="D4793" s="10" t="s">
        <v>2</v>
      </c>
      <c r="E4793" s="10" t="s">
        <v>9</v>
      </c>
      <c r="F4793">
        <v>22</v>
      </c>
      <c r="G4793">
        <v>2.274569034576416</v>
      </c>
      <c r="H4793">
        <v>2.4030156135559082</v>
      </c>
      <c r="I4793">
        <v>80.296371459960938</v>
      </c>
      <c r="J4793">
        <v>6.3674606382846832E-2</v>
      </c>
      <c r="K4793">
        <v>18182</v>
      </c>
      <c r="L4793">
        <v>16907.216643</v>
      </c>
      <c r="M4793">
        <v>-0.12844645977020264</v>
      </c>
      <c r="N4793">
        <v>-0.21005183458328247</v>
      </c>
      <c r="O4793">
        <v>-0.16183742880821228</v>
      </c>
      <c r="P4793">
        <v>-0.12844645977020264</v>
      </c>
      <c r="Q4793">
        <v>-9.505549818277359E-2</v>
      </c>
      <c r="R4793">
        <v>-4.6841084957122803E-2</v>
      </c>
      <c r="S4793" t="s">
        <v>38</v>
      </c>
      <c r="Z4793" s="3"/>
    </row>
    <row r="4794" spans="1:26" hidden="1" x14ac:dyDescent="0.25">
      <c r="A4794" s="10" t="str">
        <f t="shared" si="74"/>
        <v>2016Sierra1-in-2August PeakCAISO23</v>
      </c>
      <c r="B4794" s="10" t="s">
        <v>57</v>
      </c>
      <c r="C4794" s="10" t="s">
        <v>14</v>
      </c>
      <c r="D4794" s="10" t="s">
        <v>2</v>
      </c>
      <c r="E4794" s="10" t="s">
        <v>9</v>
      </c>
      <c r="F4794">
        <v>23</v>
      </c>
      <c r="G4794">
        <v>1.421717643737793</v>
      </c>
      <c r="H4794">
        <v>1.4722350835800171</v>
      </c>
      <c r="I4794">
        <v>70.624832153320312</v>
      </c>
      <c r="J4794">
        <v>5.8387260884046555E-2</v>
      </c>
      <c r="K4794">
        <v>18182</v>
      </c>
      <c r="L4794">
        <v>16907.216643</v>
      </c>
      <c r="M4794">
        <v>-5.0517402589321136E-2</v>
      </c>
      <c r="N4794">
        <v>-0.12534651160240173</v>
      </c>
      <c r="O4794">
        <v>-8.1135682761669159E-2</v>
      </c>
      <c r="P4794">
        <v>-5.0517402589321136E-2</v>
      </c>
      <c r="Q4794">
        <v>-1.9899122416973114E-2</v>
      </c>
      <c r="R4794">
        <v>2.4311710149049759E-2</v>
      </c>
      <c r="S4794" t="s">
        <v>39</v>
      </c>
      <c r="Z4794" s="3"/>
    </row>
    <row r="4795" spans="1:26" hidden="1" x14ac:dyDescent="0.25">
      <c r="A4795" s="10" t="str">
        <f t="shared" si="74"/>
        <v>2016Sierra1-in-10August PeakCAISO23</v>
      </c>
      <c r="B4795" s="10" t="s">
        <v>57</v>
      </c>
      <c r="C4795" s="10" t="s">
        <v>14</v>
      </c>
      <c r="D4795" s="10" t="s">
        <v>2</v>
      </c>
      <c r="E4795" s="10" t="s">
        <v>1</v>
      </c>
      <c r="F4795">
        <v>23</v>
      </c>
      <c r="G4795">
        <v>1.9727213382720947</v>
      </c>
      <c r="H4795">
        <v>2.0788884162902832</v>
      </c>
      <c r="I4795">
        <v>77.1610107421875</v>
      </c>
      <c r="J4795">
        <v>5.8387260884046555E-2</v>
      </c>
      <c r="K4795">
        <v>18182</v>
      </c>
      <c r="L4795">
        <v>16907.216643</v>
      </c>
      <c r="M4795">
        <v>-0.10616713762283325</v>
      </c>
      <c r="N4795">
        <v>-0.18099625408649445</v>
      </c>
      <c r="O4795">
        <v>-0.13678541779518127</v>
      </c>
      <c r="P4795">
        <v>-0.10616713762283325</v>
      </c>
      <c r="Q4795">
        <v>-7.5548857450485229E-2</v>
      </c>
      <c r="R4795">
        <v>-3.1338024884462357E-2</v>
      </c>
      <c r="S4795" t="s">
        <v>39</v>
      </c>
      <c r="Z4795" s="3"/>
    </row>
    <row r="4796" spans="1:26" hidden="1" x14ac:dyDescent="0.25">
      <c r="A4796" s="10" t="str">
        <f t="shared" si="74"/>
        <v>2016Sierra1-in-2August PeakPGE23</v>
      </c>
      <c r="B4796" s="10" t="s">
        <v>57</v>
      </c>
      <c r="C4796" s="10" t="s">
        <v>14</v>
      </c>
      <c r="D4796" s="10" t="s">
        <v>2</v>
      </c>
      <c r="E4796" s="10" t="s">
        <v>9</v>
      </c>
      <c r="F4796">
        <v>23</v>
      </c>
      <c r="G4796">
        <v>1.8021882772445679</v>
      </c>
      <c r="H4796">
        <v>1.8886176347732544</v>
      </c>
      <c r="I4796">
        <v>77.221199035644531</v>
      </c>
      <c r="J4796">
        <v>5.8387260884046555E-2</v>
      </c>
      <c r="K4796">
        <v>18182</v>
      </c>
      <c r="L4796">
        <v>16907.216643</v>
      </c>
      <c r="M4796">
        <v>-8.6429327726364136E-2</v>
      </c>
      <c r="N4796">
        <v>-0.16125844419002533</v>
      </c>
      <c r="O4796">
        <v>-0.11704760789871216</v>
      </c>
      <c r="P4796">
        <v>-8.6429327726364136E-2</v>
      </c>
      <c r="Q4796">
        <v>-5.5811047554016113E-2</v>
      </c>
      <c r="R4796">
        <v>-1.1600214056670666E-2</v>
      </c>
      <c r="S4796" t="s">
        <v>38</v>
      </c>
      <c r="Z4796" s="3"/>
    </row>
    <row r="4797" spans="1:26" hidden="1" x14ac:dyDescent="0.25">
      <c r="A4797" s="10" t="str">
        <f t="shared" si="74"/>
        <v>2016Sierra1-in-10August PeakPGE23</v>
      </c>
      <c r="B4797" s="10" t="s">
        <v>57</v>
      </c>
      <c r="C4797" s="10" t="s">
        <v>14</v>
      </c>
      <c r="D4797" s="10" t="s">
        <v>2</v>
      </c>
      <c r="E4797" s="10" t="s">
        <v>1</v>
      </c>
      <c r="F4797">
        <v>23</v>
      </c>
      <c r="G4797">
        <v>1.9738907814025879</v>
      </c>
      <c r="H4797">
        <v>2.0791008472442627</v>
      </c>
      <c r="I4797">
        <v>78.112083435058594</v>
      </c>
      <c r="J4797">
        <v>5.8387260884046555E-2</v>
      </c>
      <c r="K4797">
        <v>18182</v>
      </c>
      <c r="L4797">
        <v>16907.216643</v>
      </c>
      <c r="M4797">
        <v>-0.1052100658416748</v>
      </c>
      <c r="N4797">
        <v>-0.180039182305336</v>
      </c>
      <c r="O4797">
        <v>-0.13582834601402283</v>
      </c>
      <c r="P4797">
        <v>-0.1052100658416748</v>
      </c>
      <c r="Q4797">
        <v>-7.4591785669326782E-2</v>
      </c>
      <c r="R4797">
        <v>-3.0380953103303909E-2</v>
      </c>
      <c r="S4797" t="s">
        <v>38</v>
      </c>
      <c r="Z4797" s="3"/>
    </row>
    <row r="4798" spans="1:26" hidden="1" x14ac:dyDescent="0.25">
      <c r="A4798" s="10" t="str">
        <f t="shared" si="74"/>
        <v>2016Sierra1-in-10August PeakCAISO24</v>
      </c>
      <c r="B4798" s="10" t="s">
        <v>57</v>
      </c>
      <c r="C4798" s="10" t="s">
        <v>14</v>
      </c>
      <c r="D4798" s="10" t="s">
        <v>2</v>
      </c>
      <c r="E4798" s="10" t="s">
        <v>1</v>
      </c>
      <c r="F4798">
        <v>24</v>
      </c>
      <c r="G4798">
        <v>1.528677225112915</v>
      </c>
      <c r="H4798">
        <v>1.6037286520004272</v>
      </c>
      <c r="I4798">
        <v>75.899299621582031</v>
      </c>
      <c r="J4798">
        <v>4.4309847056865692E-2</v>
      </c>
      <c r="K4798">
        <v>18182</v>
      </c>
      <c r="L4798">
        <v>16907.216643</v>
      </c>
      <c r="M4798">
        <v>-7.5051426887512207E-2</v>
      </c>
      <c r="N4798">
        <v>-0.13183893263339996</v>
      </c>
      <c r="O4798">
        <v>-9.8287507891654968E-2</v>
      </c>
      <c r="P4798">
        <v>-7.5051426887512207E-2</v>
      </c>
      <c r="Q4798">
        <v>-5.1815342158079147E-2</v>
      </c>
      <c r="R4798">
        <v>-1.8263926729559898E-2</v>
      </c>
      <c r="S4798" t="s">
        <v>39</v>
      </c>
      <c r="Z4798" s="3"/>
    </row>
    <row r="4799" spans="1:26" hidden="1" x14ac:dyDescent="0.25">
      <c r="A4799" s="10" t="str">
        <f t="shared" si="74"/>
        <v>2016Sierra1-in-2August PeakCAISO24</v>
      </c>
      <c r="B4799" s="10" t="s">
        <v>57</v>
      </c>
      <c r="C4799" s="10" t="s">
        <v>14</v>
      </c>
      <c r="D4799" s="10" t="s">
        <v>2</v>
      </c>
      <c r="E4799" s="10" t="s">
        <v>9</v>
      </c>
      <c r="F4799">
        <v>24</v>
      </c>
      <c r="G4799">
        <v>1.1017000675201416</v>
      </c>
      <c r="H4799">
        <v>1.1377553939819336</v>
      </c>
      <c r="I4799">
        <v>68.694412231445312</v>
      </c>
      <c r="J4799">
        <v>4.4309847056865692E-2</v>
      </c>
      <c r="K4799">
        <v>18182</v>
      </c>
      <c r="L4799">
        <v>16907.216643</v>
      </c>
      <c r="M4799">
        <v>-3.6055352538824081E-2</v>
      </c>
      <c r="N4799">
        <v>-9.2842854559421539E-2</v>
      </c>
      <c r="O4799">
        <v>-5.9291437268257141E-2</v>
      </c>
      <c r="P4799">
        <v>-3.6055352538824081E-2</v>
      </c>
      <c r="Q4799">
        <v>-1.2819268740713596E-2</v>
      </c>
      <c r="R4799">
        <v>2.0732147619128227E-2</v>
      </c>
      <c r="S4799" t="s">
        <v>39</v>
      </c>
      <c r="Z4799" s="3"/>
    </row>
    <row r="4800" spans="1:26" hidden="1" x14ac:dyDescent="0.25">
      <c r="A4800" s="10" t="str">
        <f t="shared" si="74"/>
        <v>2016Sierra1-in-10August PeakPGE24</v>
      </c>
      <c r="B4800" s="10" t="s">
        <v>57</v>
      </c>
      <c r="C4800" s="10" t="s">
        <v>14</v>
      </c>
      <c r="D4800" s="10" t="s">
        <v>2</v>
      </c>
      <c r="E4800" s="10" t="s">
        <v>1</v>
      </c>
      <c r="F4800">
        <v>24</v>
      </c>
      <c r="G4800">
        <v>1.5295833349227905</v>
      </c>
      <c r="H4800">
        <v>1.6048452854156494</v>
      </c>
      <c r="I4800">
        <v>76.351325988769531</v>
      </c>
      <c r="J4800">
        <v>4.4309847056865692E-2</v>
      </c>
      <c r="K4800">
        <v>18182</v>
      </c>
      <c r="L4800">
        <v>16907.216643</v>
      </c>
      <c r="M4800">
        <v>-7.5261913239955902E-2</v>
      </c>
      <c r="N4800">
        <v>-0.13204941153526306</v>
      </c>
      <c r="O4800">
        <v>-9.8497994244098663E-2</v>
      </c>
      <c r="P4800">
        <v>-7.5261913239955902E-2</v>
      </c>
      <c r="Q4800">
        <v>-5.2025828510522842E-2</v>
      </c>
      <c r="R4800">
        <v>-1.8474413082003593E-2</v>
      </c>
      <c r="S4800" t="s">
        <v>38</v>
      </c>
      <c r="Z4800" s="3"/>
    </row>
    <row r="4801" spans="1:26" hidden="1" x14ac:dyDescent="0.25">
      <c r="A4801" s="10" t="str">
        <f t="shared" si="74"/>
        <v>2016Sierra1-in-2August PeakPGE24</v>
      </c>
      <c r="B4801" s="10" t="s">
        <v>57</v>
      </c>
      <c r="C4801" s="10" t="s">
        <v>14</v>
      </c>
      <c r="D4801" s="10" t="s">
        <v>2</v>
      </c>
      <c r="E4801" s="10" t="s">
        <v>9</v>
      </c>
      <c r="F4801">
        <v>24</v>
      </c>
      <c r="G4801">
        <v>1.3965297937393188</v>
      </c>
      <c r="H4801">
        <v>1.4598287343978882</v>
      </c>
      <c r="I4801">
        <v>75.3001708984375</v>
      </c>
      <c r="J4801">
        <v>4.4309847056865692E-2</v>
      </c>
      <c r="K4801">
        <v>18182</v>
      </c>
      <c r="L4801">
        <v>16907.216643</v>
      </c>
      <c r="M4801">
        <v>-6.3298918306827545E-2</v>
      </c>
      <c r="N4801">
        <v>-0.1200864166021347</v>
      </c>
      <c r="O4801">
        <v>-8.6534999310970306E-2</v>
      </c>
      <c r="P4801">
        <v>-6.3298918306827545E-2</v>
      </c>
      <c r="Q4801">
        <v>-4.0062833577394485E-2</v>
      </c>
      <c r="R4801">
        <v>-6.5114181488752365E-3</v>
      </c>
      <c r="S4801" t="s">
        <v>38</v>
      </c>
      <c r="Z4801" s="3"/>
    </row>
    <row r="4802" spans="1:26" hidden="1" x14ac:dyDescent="0.25">
      <c r="A4802" s="10" t="str">
        <f t="shared" ref="A4802:A4865" si="75">CONCATENATE(B4802,C4802,E4802,D4802,S4802,F4802)</f>
        <v>2016Sierra1-in-10July PeakCAISO1</v>
      </c>
      <c r="B4802" s="10" t="s">
        <v>57</v>
      </c>
      <c r="C4802" s="10" t="s">
        <v>14</v>
      </c>
      <c r="D4802" s="10" t="s">
        <v>3</v>
      </c>
      <c r="E4802" s="10" t="s">
        <v>1</v>
      </c>
      <c r="F4802">
        <v>1</v>
      </c>
      <c r="G4802">
        <v>1.1316230297088623</v>
      </c>
      <c r="H4802">
        <v>1.1316230297088623</v>
      </c>
      <c r="I4802">
        <v>74.988014221191406</v>
      </c>
      <c r="J4802">
        <v>0</v>
      </c>
      <c r="K4802">
        <v>18182</v>
      </c>
      <c r="L4802">
        <v>16926.082397999999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 t="s">
        <v>39</v>
      </c>
      <c r="Z4802" s="3"/>
    </row>
    <row r="4803" spans="1:26" hidden="1" x14ac:dyDescent="0.25">
      <c r="A4803" s="10" t="str">
        <f t="shared" si="75"/>
        <v>2016Sierra1-in-2July PeakCAISO1</v>
      </c>
      <c r="B4803" s="10" t="s">
        <v>57</v>
      </c>
      <c r="C4803" s="10" t="s">
        <v>14</v>
      </c>
      <c r="D4803" s="10" t="s">
        <v>3</v>
      </c>
      <c r="E4803" s="10" t="s">
        <v>9</v>
      </c>
      <c r="F4803">
        <v>1</v>
      </c>
      <c r="G4803">
        <v>0.99645084142684937</v>
      </c>
      <c r="H4803">
        <v>0.99645084142684937</v>
      </c>
      <c r="I4803">
        <v>72.253593444824219</v>
      </c>
      <c r="J4803">
        <v>0</v>
      </c>
      <c r="K4803">
        <v>18182</v>
      </c>
      <c r="L4803">
        <v>16926.082397999999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 t="s">
        <v>39</v>
      </c>
      <c r="Z4803" s="3"/>
    </row>
    <row r="4804" spans="1:26" hidden="1" x14ac:dyDescent="0.25">
      <c r="A4804" s="10" t="str">
        <f t="shared" si="75"/>
        <v>2016Sierra1-in-2July PeakPGE1</v>
      </c>
      <c r="B4804" s="10" t="s">
        <v>57</v>
      </c>
      <c r="C4804" s="10" t="s">
        <v>14</v>
      </c>
      <c r="D4804" s="10" t="s">
        <v>3</v>
      </c>
      <c r="E4804" s="10" t="s">
        <v>9</v>
      </c>
      <c r="F4804">
        <v>1</v>
      </c>
      <c r="G4804">
        <v>1.0400196313858032</v>
      </c>
      <c r="H4804">
        <v>1.0400196313858032</v>
      </c>
      <c r="I4804">
        <v>69.613517761230469</v>
      </c>
      <c r="J4804">
        <v>0</v>
      </c>
      <c r="K4804">
        <v>18182</v>
      </c>
      <c r="L4804">
        <v>16926.082397999999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 t="s">
        <v>38</v>
      </c>
      <c r="Z4804" s="3"/>
    </row>
    <row r="4805" spans="1:26" hidden="1" x14ac:dyDescent="0.25">
      <c r="A4805" s="10" t="str">
        <f t="shared" si="75"/>
        <v>2016Sierra1-in-10July PeakPGE1</v>
      </c>
      <c r="B4805" s="10" t="s">
        <v>57</v>
      </c>
      <c r="C4805" s="10" t="s">
        <v>14</v>
      </c>
      <c r="D4805" s="10" t="s">
        <v>3</v>
      </c>
      <c r="E4805" s="10" t="s">
        <v>1</v>
      </c>
      <c r="F4805">
        <v>1</v>
      </c>
      <c r="G4805">
        <v>1.1827908754348755</v>
      </c>
      <c r="H4805">
        <v>1.1827908754348755</v>
      </c>
      <c r="I4805">
        <v>76.426475524902344</v>
      </c>
      <c r="J4805">
        <v>0</v>
      </c>
      <c r="K4805">
        <v>18182</v>
      </c>
      <c r="L4805">
        <v>16926.082397999999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 t="s">
        <v>38</v>
      </c>
      <c r="Z4805" s="3"/>
    </row>
    <row r="4806" spans="1:26" hidden="1" x14ac:dyDescent="0.25">
      <c r="A4806" s="10" t="str">
        <f t="shared" si="75"/>
        <v>2016Sierra1-in-10July PeakCAISO2</v>
      </c>
      <c r="B4806" s="10" t="s">
        <v>57</v>
      </c>
      <c r="C4806" s="10" t="s">
        <v>14</v>
      </c>
      <c r="D4806" s="10" t="s">
        <v>3</v>
      </c>
      <c r="E4806" s="10" t="s">
        <v>1</v>
      </c>
      <c r="F4806">
        <v>2</v>
      </c>
      <c r="G4806">
        <v>0.97878706455230713</v>
      </c>
      <c r="H4806">
        <v>0.97878706455230713</v>
      </c>
      <c r="I4806">
        <v>72.413345336914063</v>
      </c>
      <c r="J4806">
        <v>0</v>
      </c>
      <c r="K4806">
        <v>18182</v>
      </c>
      <c r="L4806">
        <v>16926.082397999999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 t="s">
        <v>39</v>
      </c>
      <c r="Z4806" s="3"/>
    </row>
    <row r="4807" spans="1:26" hidden="1" x14ac:dyDescent="0.25">
      <c r="A4807" s="10" t="str">
        <f t="shared" si="75"/>
        <v>2016Sierra1-in-2July PeakCAISO2</v>
      </c>
      <c r="B4807" s="10" t="s">
        <v>57</v>
      </c>
      <c r="C4807" s="10" t="s">
        <v>14</v>
      </c>
      <c r="D4807" s="10" t="s">
        <v>3</v>
      </c>
      <c r="E4807" s="10" t="s">
        <v>9</v>
      </c>
      <c r="F4807">
        <v>2</v>
      </c>
      <c r="G4807">
        <v>0.86187112331390381</v>
      </c>
      <c r="H4807">
        <v>0.86187112331390381</v>
      </c>
      <c r="I4807">
        <v>71.31988525390625</v>
      </c>
      <c r="J4807">
        <v>0</v>
      </c>
      <c r="K4807">
        <v>18182</v>
      </c>
      <c r="L4807">
        <v>16926.082397999999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 t="s">
        <v>39</v>
      </c>
      <c r="Z4807" s="3"/>
    </row>
    <row r="4808" spans="1:26" hidden="1" x14ac:dyDescent="0.25">
      <c r="A4808" s="10" t="str">
        <f t="shared" si="75"/>
        <v>2016Sierra1-in-2July PeakPGE2</v>
      </c>
      <c r="B4808" s="10" t="s">
        <v>57</v>
      </c>
      <c r="C4808" s="10" t="s">
        <v>14</v>
      </c>
      <c r="D4808" s="10" t="s">
        <v>3</v>
      </c>
      <c r="E4808" s="10" t="s">
        <v>9</v>
      </c>
      <c r="F4808">
        <v>2</v>
      </c>
      <c r="G4808">
        <v>0.89955562353134155</v>
      </c>
      <c r="H4808">
        <v>0.89955562353134155</v>
      </c>
      <c r="I4808">
        <v>68.978683471679688</v>
      </c>
      <c r="J4808">
        <v>0</v>
      </c>
      <c r="K4808">
        <v>18182</v>
      </c>
      <c r="L4808">
        <v>16926.082397999999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 t="s">
        <v>38</v>
      </c>
      <c r="Z4808" s="3"/>
    </row>
    <row r="4809" spans="1:26" hidden="1" x14ac:dyDescent="0.25">
      <c r="A4809" s="10" t="str">
        <f t="shared" si="75"/>
        <v>2016Sierra1-in-10July PeakPGE2</v>
      </c>
      <c r="B4809" s="10" t="s">
        <v>57</v>
      </c>
      <c r="C4809" s="10" t="s">
        <v>14</v>
      </c>
      <c r="D4809" s="10" t="s">
        <v>3</v>
      </c>
      <c r="E4809" s="10" t="s">
        <v>1</v>
      </c>
      <c r="F4809">
        <v>2</v>
      </c>
      <c r="G4809">
        <v>1.0230443477630615</v>
      </c>
      <c r="H4809">
        <v>1.0230443477630615</v>
      </c>
      <c r="I4809">
        <v>75.423202514648438</v>
      </c>
      <c r="J4809">
        <v>0</v>
      </c>
      <c r="K4809">
        <v>18182</v>
      </c>
      <c r="L4809">
        <v>16926.082397999999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 t="s">
        <v>38</v>
      </c>
      <c r="Z4809" s="3"/>
    </row>
    <row r="4810" spans="1:26" hidden="1" x14ac:dyDescent="0.25">
      <c r="A4810" s="10" t="str">
        <f t="shared" si="75"/>
        <v>2016Sierra1-in-2July PeakCAISO3</v>
      </c>
      <c r="B4810" s="10" t="s">
        <v>57</v>
      </c>
      <c r="C4810" s="10" t="s">
        <v>14</v>
      </c>
      <c r="D4810" s="10" t="s">
        <v>3</v>
      </c>
      <c r="E4810" s="10" t="s">
        <v>9</v>
      </c>
      <c r="F4810">
        <v>3</v>
      </c>
      <c r="G4810">
        <v>0.77948397397994995</v>
      </c>
      <c r="H4810">
        <v>0.77948397397994995</v>
      </c>
      <c r="I4810">
        <v>70.303443908691406</v>
      </c>
      <c r="J4810">
        <v>0</v>
      </c>
      <c r="K4810">
        <v>18182</v>
      </c>
      <c r="L4810">
        <v>16926.082397999999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 t="s">
        <v>39</v>
      </c>
      <c r="Z4810" s="3"/>
    </row>
    <row r="4811" spans="1:26" hidden="1" x14ac:dyDescent="0.25">
      <c r="A4811" s="10" t="str">
        <f t="shared" si="75"/>
        <v>2016Sierra1-in-10July PeakCAISO3</v>
      </c>
      <c r="B4811" s="10" t="s">
        <v>57</v>
      </c>
      <c r="C4811" s="10" t="s">
        <v>14</v>
      </c>
      <c r="D4811" s="10" t="s">
        <v>3</v>
      </c>
      <c r="E4811" s="10" t="s">
        <v>1</v>
      </c>
      <c r="F4811">
        <v>3</v>
      </c>
      <c r="G4811">
        <v>0.88522380590438843</v>
      </c>
      <c r="H4811">
        <v>0.88522380590438843</v>
      </c>
      <c r="I4811">
        <v>71.594322204589844</v>
      </c>
      <c r="J4811">
        <v>0</v>
      </c>
      <c r="K4811">
        <v>18182</v>
      </c>
      <c r="L4811">
        <v>16926.082397999999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 t="s">
        <v>39</v>
      </c>
      <c r="Z4811" s="3"/>
    </row>
    <row r="4812" spans="1:26" hidden="1" x14ac:dyDescent="0.25">
      <c r="A4812" s="10" t="str">
        <f t="shared" si="75"/>
        <v>2016Sierra1-in-2July PeakPGE3</v>
      </c>
      <c r="B4812" s="10" t="s">
        <v>57</v>
      </c>
      <c r="C4812" s="10" t="s">
        <v>14</v>
      </c>
      <c r="D4812" s="10" t="s">
        <v>3</v>
      </c>
      <c r="E4812" s="10" t="s">
        <v>9</v>
      </c>
      <c r="F4812">
        <v>3</v>
      </c>
      <c r="G4812">
        <v>0.81356614828109741</v>
      </c>
      <c r="H4812">
        <v>0.81356614828109741</v>
      </c>
      <c r="I4812">
        <v>67.705177307128906</v>
      </c>
      <c r="J4812">
        <v>0</v>
      </c>
      <c r="K4812">
        <v>18182</v>
      </c>
      <c r="L4812">
        <v>16926.082397999999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 t="s">
        <v>38</v>
      </c>
      <c r="Z4812" s="3"/>
    </row>
    <row r="4813" spans="1:26" hidden="1" x14ac:dyDescent="0.25">
      <c r="A4813" s="10" t="str">
        <f t="shared" si="75"/>
        <v>2016Sierra1-in-10July PeakPGE3</v>
      </c>
      <c r="B4813" s="10" t="s">
        <v>57</v>
      </c>
      <c r="C4813" s="10" t="s">
        <v>14</v>
      </c>
      <c r="D4813" s="10" t="s">
        <v>3</v>
      </c>
      <c r="E4813" s="10" t="s">
        <v>1</v>
      </c>
      <c r="F4813">
        <v>3</v>
      </c>
      <c r="G4813">
        <v>0.92525047063827515</v>
      </c>
      <c r="H4813">
        <v>0.92525047063827515</v>
      </c>
      <c r="I4813">
        <v>74.346641540527344</v>
      </c>
      <c r="J4813">
        <v>0</v>
      </c>
      <c r="K4813">
        <v>18182</v>
      </c>
      <c r="L4813">
        <v>16926.082397999999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 t="s">
        <v>38</v>
      </c>
      <c r="Z4813" s="3"/>
    </row>
    <row r="4814" spans="1:26" hidden="1" x14ac:dyDescent="0.25">
      <c r="A4814" s="10" t="str">
        <f t="shared" si="75"/>
        <v>2016Sierra1-in-10July PeakCAISO4</v>
      </c>
      <c r="B4814" s="10" t="s">
        <v>57</v>
      </c>
      <c r="C4814" s="10" t="s">
        <v>14</v>
      </c>
      <c r="D4814" s="10" t="s">
        <v>3</v>
      </c>
      <c r="E4814" s="10" t="s">
        <v>1</v>
      </c>
      <c r="F4814">
        <v>4</v>
      </c>
      <c r="G4814">
        <v>0.83584022521972656</v>
      </c>
      <c r="H4814">
        <v>0.83584022521972656</v>
      </c>
      <c r="I4814">
        <v>71.0064697265625</v>
      </c>
      <c r="J4814">
        <v>0</v>
      </c>
      <c r="K4814">
        <v>18182</v>
      </c>
      <c r="L4814">
        <v>16926.082397999999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 t="s">
        <v>39</v>
      </c>
      <c r="Z4814" s="3"/>
    </row>
    <row r="4815" spans="1:26" hidden="1" x14ac:dyDescent="0.25">
      <c r="A4815" s="10" t="str">
        <f t="shared" si="75"/>
        <v>2016Sierra1-in-2July PeakCAISO4</v>
      </c>
      <c r="B4815" s="10" t="s">
        <v>57</v>
      </c>
      <c r="C4815" s="10" t="s">
        <v>14</v>
      </c>
      <c r="D4815" s="10" t="s">
        <v>3</v>
      </c>
      <c r="E4815" s="10" t="s">
        <v>9</v>
      </c>
      <c r="F4815">
        <v>4</v>
      </c>
      <c r="G4815">
        <v>0.73599922657012939</v>
      </c>
      <c r="H4815">
        <v>0.73599922657012939</v>
      </c>
      <c r="I4815">
        <v>69.275711059570313</v>
      </c>
      <c r="J4815">
        <v>0</v>
      </c>
      <c r="K4815">
        <v>18182</v>
      </c>
      <c r="L4815">
        <v>16926.082397999999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 t="s">
        <v>39</v>
      </c>
      <c r="Z4815" s="3"/>
    </row>
    <row r="4816" spans="1:26" hidden="1" x14ac:dyDescent="0.25">
      <c r="A4816" s="10" t="str">
        <f t="shared" si="75"/>
        <v>2016Sierra1-in-2July PeakPGE4</v>
      </c>
      <c r="B4816" s="10" t="s">
        <v>57</v>
      </c>
      <c r="C4816" s="10" t="s">
        <v>14</v>
      </c>
      <c r="D4816" s="10" t="s">
        <v>3</v>
      </c>
      <c r="E4816" s="10" t="s">
        <v>9</v>
      </c>
      <c r="F4816">
        <v>4</v>
      </c>
      <c r="G4816">
        <v>0.76818007230758667</v>
      </c>
      <c r="H4816">
        <v>0.76818007230758667</v>
      </c>
      <c r="I4816">
        <v>67.018196105957031</v>
      </c>
      <c r="J4816">
        <v>0</v>
      </c>
      <c r="K4816">
        <v>18182</v>
      </c>
      <c r="L4816">
        <v>16926.082397999999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 t="s">
        <v>38</v>
      </c>
      <c r="Z4816" s="3"/>
    </row>
    <row r="4817" spans="1:26" hidden="1" x14ac:dyDescent="0.25">
      <c r="A4817" s="10" t="str">
        <f t="shared" si="75"/>
        <v>2016Sierra1-in-10July PeakPGE4</v>
      </c>
      <c r="B4817" s="10" t="s">
        <v>57</v>
      </c>
      <c r="C4817" s="10" t="s">
        <v>14</v>
      </c>
      <c r="D4817" s="10" t="s">
        <v>3</v>
      </c>
      <c r="E4817" s="10" t="s">
        <v>1</v>
      </c>
      <c r="F4817">
        <v>4</v>
      </c>
      <c r="G4817">
        <v>0.87363392114639282</v>
      </c>
      <c r="H4817">
        <v>0.87363392114639282</v>
      </c>
      <c r="I4817">
        <v>73.453346252441406</v>
      </c>
      <c r="J4817">
        <v>0</v>
      </c>
      <c r="K4817">
        <v>18182</v>
      </c>
      <c r="L4817">
        <v>16926.082397999999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 t="s">
        <v>38</v>
      </c>
      <c r="Z4817" s="3"/>
    </row>
    <row r="4818" spans="1:26" hidden="1" x14ac:dyDescent="0.25">
      <c r="A4818" s="10" t="str">
        <f t="shared" si="75"/>
        <v>2016Sierra1-in-10July PeakCAISO5</v>
      </c>
      <c r="B4818" s="10" t="s">
        <v>57</v>
      </c>
      <c r="C4818" s="10" t="s">
        <v>14</v>
      </c>
      <c r="D4818" s="10" t="s">
        <v>3</v>
      </c>
      <c r="E4818" s="10" t="s">
        <v>1</v>
      </c>
      <c r="F4818">
        <v>5</v>
      </c>
      <c r="G4818">
        <v>0.82256293296813965</v>
      </c>
      <c r="H4818">
        <v>0.82256293296813965</v>
      </c>
      <c r="I4818">
        <v>70.107025146484375</v>
      </c>
      <c r="J4818">
        <v>0</v>
      </c>
      <c r="K4818">
        <v>18182</v>
      </c>
      <c r="L4818">
        <v>16926.082397999999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 t="s">
        <v>39</v>
      </c>
      <c r="Z4818" s="3"/>
    </row>
    <row r="4819" spans="1:26" hidden="1" x14ac:dyDescent="0.25">
      <c r="A4819" s="10" t="str">
        <f t="shared" si="75"/>
        <v>2016Sierra1-in-2July PeakCAISO5</v>
      </c>
      <c r="B4819" s="10" t="s">
        <v>57</v>
      </c>
      <c r="C4819" s="10" t="s">
        <v>14</v>
      </c>
      <c r="D4819" s="10" t="s">
        <v>3</v>
      </c>
      <c r="E4819" s="10" t="s">
        <v>9</v>
      </c>
      <c r="F4819">
        <v>5</v>
      </c>
      <c r="G4819">
        <v>0.72430795431137085</v>
      </c>
      <c r="H4819">
        <v>0.72430795431137085</v>
      </c>
      <c r="I4819">
        <v>68.553024291992188</v>
      </c>
      <c r="J4819">
        <v>0</v>
      </c>
      <c r="K4819">
        <v>18182</v>
      </c>
      <c r="L4819">
        <v>16926.082397999999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 t="s">
        <v>39</v>
      </c>
      <c r="Z4819" s="3"/>
    </row>
    <row r="4820" spans="1:26" hidden="1" x14ac:dyDescent="0.25">
      <c r="A4820" s="10" t="str">
        <f t="shared" si="75"/>
        <v>2016Sierra1-in-2July PeakPGE5</v>
      </c>
      <c r="B4820" s="10" t="s">
        <v>57</v>
      </c>
      <c r="C4820" s="10" t="s">
        <v>14</v>
      </c>
      <c r="D4820" s="10" t="s">
        <v>3</v>
      </c>
      <c r="E4820" s="10" t="s">
        <v>9</v>
      </c>
      <c r="F4820">
        <v>5</v>
      </c>
      <c r="G4820">
        <v>0.7559775710105896</v>
      </c>
      <c r="H4820">
        <v>0.7559775710105896</v>
      </c>
      <c r="I4820">
        <v>66.513076782226562</v>
      </c>
      <c r="J4820">
        <v>0</v>
      </c>
      <c r="K4820">
        <v>18182</v>
      </c>
      <c r="L4820">
        <v>16926.082397999999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 t="s">
        <v>38</v>
      </c>
      <c r="Z4820" s="3"/>
    </row>
    <row r="4821" spans="1:26" hidden="1" x14ac:dyDescent="0.25">
      <c r="A4821" s="10" t="str">
        <f t="shared" si="75"/>
        <v>2016Sierra1-in-10July PeakPGE5</v>
      </c>
      <c r="B4821" s="10" t="s">
        <v>57</v>
      </c>
      <c r="C4821" s="10" t="s">
        <v>14</v>
      </c>
      <c r="D4821" s="10" t="s">
        <v>3</v>
      </c>
      <c r="E4821" s="10" t="s">
        <v>1</v>
      </c>
      <c r="F4821">
        <v>5</v>
      </c>
      <c r="G4821">
        <v>0.85975629091262817</v>
      </c>
      <c r="H4821">
        <v>0.85975629091262817</v>
      </c>
      <c r="I4821">
        <v>72.550682067871094</v>
      </c>
      <c r="J4821">
        <v>0</v>
      </c>
      <c r="K4821">
        <v>18182</v>
      </c>
      <c r="L4821">
        <v>16926.082397999999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 t="s">
        <v>38</v>
      </c>
      <c r="Z4821" s="3"/>
    </row>
    <row r="4822" spans="1:26" hidden="1" x14ac:dyDescent="0.25">
      <c r="A4822" s="10" t="str">
        <f t="shared" si="75"/>
        <v>2016Sierra1-in-10July PeakCAISO6</v>
      </c>
      <c r="B4822" s="10" t="s">
        <v>57</v>
      </c>
      <c r="C4822" s="10" t="s">
        <v>14</v>
      </c>
      <c r="D4822" s="10" t="s">
        <v>3</v>
      </c>
      <c r="E4822" s="10" t="s">
        <v>1</v>
      </c>
      <c r="F4822">
        <v>6</v>
      </c>
      <c r="G4822">
        <v>0.87731122970581055</v>
      </c>
      <c r="H4822">
        <v>0.87731122970581055</v>
      </c>
      <c r="I4822">
        <v>69.603736877441406</v>
      </c>
      <c r="J4822">
        <v>0</v>
      </c>
      <c r="K4822">
        <v>18182</v>
      </c>
      <c r="L4822">
        <v>16926.082397999999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 t="s">
        <v>39</v>
      </c>
      <c r="Z4822" s="3"/>
    </row>
    <row r="4823" spans="1:26" hidden="1" x14ac:dyDescent="0.25">
      <c r="A4823" s="10" t="str">
        <f t="shared" si="75"/>
        <v>2016Sierra1-in-2July PeakCAISO6</v>
      </c>
      <c r="B4823" s="10" t="s">
        <v>57</v>
      </c>
      <c r="C4823" s="10" t="s">
        <v>14</v>
      </c>
      <c r="D4823" s="10" t="s">
        <v>3</v>
      </c>
      <c r="E4823" s="10" t="s">
        <v>9</v>
      </c>
      <c r="F4823">
        <v>6</v>
      </c>
      <c r="G4823">
        <v>0.77251654863357544</v>
      </c>
      <c r="H4823">
        <v>0.77251654863357544</v>
      </c>
      <c r="I4823">
        <v>68.092071533203125</v>
      </c>
      <c r="J4823">
        <v>0</v>
      </c>
      <c r="K4823">
        <v>18182</v>
      </c>
      <c r="L4823">
        <v>16926.082397999999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 t="s">
        <v>39</v>
      </c>
      <c r="Z4823" s="3"/>
    </row>
    <row r="4824" spans="1:26" hidden="1" x14ac:dyDescent="0.25">
      <c r="A4824" s="10" t="str">
        <f t="shared" si="75"/>
        <v>2016Sierra1-in-10July PeakPGE6</v>
      </c>
      <c r="B4824" s="10" t="s">
        <v>57</v>
      </c>
      <c r="C4824" s="10" t="s">
        <v>14</v>
      </c>
      <c r="D4824" s="10" t="s">
        <v>3</v>
      </c>
      <c r="E4824" s="10" t="s">
        <v>1</v>
      </c>
      <c r="F4824">
        <v>6</v>
      </c>
      <c r="G4824">
        <v>0.9169800877571106</v>
      </c>
      <c r="H4824">
        <v>0.9169800877571106</v>
      </c>
      <c r="I4824">
        <v>71.322288513183594</v>
      </c>
      <c r="J4824">
        <v>0</v>
      </c>
      <c r="K4824">
        <v>18182</v>
      </c>
      <c r="L4824">
        <v>16926.082397999999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 t="s">
        <v>38</v>
      </c>
      <c r="Z4824" s="3"/>
    </row>
    <row r="4825" spans="1:26" hidden="1" x14ac:dyDescent="0.25">
      <c r="A4825" s="10" t="str">
        <f t="shared" si="75"/>
        <v>2016Sierra1-in-2July PeakPGE6</v>
      </c>
      <c r="B4825" s="10" t="s">
        <v>57</v>
      </c>
      <c r="C4825" s="10" t="s">
        <v>14</v>
      </c>
      <c r="D4825" s="10" t="s">
        <v>3</v>
      </c>
      <c r="E4825" s="10" t="s">
        <v>9</v>
      </c>
      <c r="F4825">
        <v>6</v>
      </c>
      <c r="G4825">
        <v>0.80629408359527588</v>
      </c>
      <c r="H4825">
        <v>0.80629408359527588</v>
      </c>
      <c r="I4825">
        <v>65.878219604492187</v>
      </c>
      <c r="J4825">
        <v>0</v>
      </c>
      <c r="K4825">
        <v>18182</v>
      </c>
      <c r="L4825">
        <v>16926.082397999999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 t="s">
        <v>38</v>
      </c>
      <c r="Z4825" s="3"/>
    </row>
    <row r="4826" spans="1:26" hidden="1" x14ac:dyDescent="0.25">
      <c r="A4826" s="10" t="str">
        <f t="shared" si="75"/>
        <v>2016Sierra1-in-10July PeakCAISO7</v>
      </c>
      <c r="B4826" s="10" t="s">
        <v>57</v>
      </c>
      <c r="C4826" s="10" t="s">
        <v>14</v>
      </c>
      <c r="D4826" s="10" t="s">
        <v>3</v>
      </c>
      <c r="E4826" s="10" t="s">
        <v>1</v>
      </c>
      <c r="F4826">
        <v>7</v>
      </c>
      <c r="G4826">
        <v>1.0062853097915649</v>
      </c>
      <c r="H4826">
        <v>1.0062853097915649</v>
      </c>
      <c r="I4826">
        <v>70.983489990234375</v>
      </c>
      <c r="J4826">
        <v>0</v>
      </c>
      <c r="K4826">
        <v>18182</v>
      </c>
      <c r="L4826">
        <v>16926.082397999999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 t="s">
        <v>39</v>
      </c>
      <c r="Z4826" s="3"/>
    </row>
    <row r="4827" spans="1:26" hidden="1" x14ac:dyDescent="0.25">
      <c r="A4827" s="10" t="str">
        <f t="shared" si="75"/>
        <v>2016Sierra1-in-2July PeakCAISO7</v>
      </c>
      <c r="B4827" s="10" t="s">
        <v>57</v>
      </c>
      <c r="C4827" s="10" t="s">
        <v>14</v>
      </c>
      <c r="D4827" s="10" t="s">
        <v>3</v>
      </c>
      <c r="E4827" s="10" t="s">
        <v>9</v>
      </c>
      <c r="F4827">
        <v>7</v>
      </c>
      <c r="G4827">
        <v>0.88608467578887939</v>
      </c>
      <c r="H4827">
        <v>0.88608467578887939</v>
      </c>
      <c r="I4827">
        <v>68.658340454101563</v>
      </c>
      <c r="J4827">
        <v>0</v>
      </c>
      <c r="K4827">
        <v>18182</v>
      </c>
      <c r="L4827">
        <v>16926.082397999999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 t="s">
        <v>39</v>
      </c>
      <c r="Z4827" s="3"/>
    </row>
    <row r="4828" spans="1:26" hidden="1" x14ac:dyDescent="0.25">
      <c r="A4828" s="10" t="str">
        <f t="shared" si="75"/>
        <v>2016Sierra1-in-2July PeakPGE7</v>
      </c>
      <c r="B4828" s="10" t="s">
        <v>57</v>
      </c>
      <c r="C4828" s="10" t="s">
        <v>14</v>
      </c>
      <c r="D4828" s="10" t="s">
        <v>3</v>
      </c>
      <c r="E4828" s="10" t="s">
        <v>9</v>
      </c>
      <c r="F4828">
        <v>7</v>
      </c>
      <c r="G4828">
        <v>0.92482787370681763</v>
      </c>
      <c r="H4828">
        <v>0.92482787370681763</v>
      </c>
      <c r="I4828">
        <v>66.972198486328125</v>
      </c>
      <c r="J4828">
        <v>0</v>
      </c>
      <c r="K4828">
        <v>18182</v>
      </c>
      <c r="L4828">
        <v>16926.082397999999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 t="s">
        <v>38</v>
      </c>
      <c r="Z4828" s="3"/>
    </row>
    <row r="4829" spans="1:26" hidden="1" x14ac:dyDescent="0.25">
      <c r="A4829" s="10" t="str">
        <f t="shared" si="75"/>
        <v>2016Sierra1-in-10July PeakPGE7</v>
      </c>
      <c r="B4829" s="10" t="s">
        <v>57</v>
      </c>
      <c r="C4829" s="10" t="s">
        <v>14</v>
      </c>
      <c r="D4829" s="10" t="s">
        <v>3</v>
      </c>
      <c r="E4829" s="10" t="s">
        <v>1</v>
      </c>
      <c r="F4829">
        <v>7</v>
      </c>
      <c r="G4829">
        <v>1.051785945892334</v>
      </c>
      <c r="H4829">
        <v>1.051785945892334</v>
      </c>
      <c r="I4829">
        <v>72.13714599609375</v>
      </c>
      <c r="J4829">
        <v>0</v>
      </c>
      <c r="K4829">
        <v>18182</v>
      </c>
      <c r="L4829">
        <v>16926.082397999999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 t="s">
        <v>38</v>
      </c>
      <c r="Z4829" s="3"/>
    </row>
    <row r="4830" spans="1:26" hidden="1" x14ac:dyDescent="0.25">
      <c r="A4830" s="10" t="str">
        <f t="shared" si="75"/>
        <v>2016Sierra1-in-10July PeakCAISO8</v>
      </c>
      <c r="B4830" s="10" t="s">
        <v>57</v>
      </c>
      <c r="C4830" s="10" t="s">
        <v>14</v>
      </c>
      <c r="D4830" s="10" t="s">
        <v>3</v>
      </c>
      <c r="E4830" s="10" t="s">
        <v>1</v>
      </c>
      <c r="F4830">
        <v>8</v>
      </c>
      <c r="G4830">
        <v>1.0673060417175293</v>
      </c>
      <c r="H4830">
        <v>1.0673060417175293</v>
      </c>
      <c r="I4830">
        <v>75.901313781738281</v>
      </c>
      <c r="J4830">
        <v>0</v>
      </c>
      <c r="K4830">
        <v>18182</v>
      </c>
      <c r="L4830">
        <v>16926.082397999999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 t="s">
        <v>39</v>
      </c>
      <c r="Z4830" s="3"/>
    </row>
    <row r="4831" spans="1:26" hidden="1" x14ac:dyDescent="0.25">
      <c r="A4831" s="10" t="str">
        <f t="shared" si="75"/>
        <v>2016Sierra1-in-2July PeakCAISO8</v>
      </c>
      <c r="B4831" s="10" t="s">
        <v>57</v>
      </c>
      <c r="C4831" s="10" t="s">
        <v>14</v>
      </c>
      <c r="D4831" s="10" t="s">
        <v>3</v>
      </c>
      <c r="E4831" s="10" t="s">
        <v>9</v>
      </c>
      <c r="F4831">
        <v>8</v>
      </c>
      <c r="G4831">
        <v>0.93981653451919556</v>
      </c>
      <c r="H4831">
        <v>0.93981653451919556</v>
      </c>
      <c r="I4831">
        <v>72.895706176757813</v>
      </c>
      <c r="J4831">
        <v>0</v>
      </c>
      <c r="K4831">
        <v>18182</v>
      </c>
      <c r="L4831">
        <v>16926.082397999999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 t="s">
        <v>39</v>
      </c>
      <c r="Z4831" s="3"/>
    </row>
    <row r="4832" spans="1:26" hidden="1" x14ac:dyDescent="0.25">
      <c r="A4832" s="10" t="str">
        <f t="shared" si="75"/>
        <v>2016Sierra1-in-10July PeakPGE8</v>
      </c>
      <c r="B4832" s="10" t="s">
        <v>57</v>
      </c>
      <c r="C4832" s="10" t="s">
        <v>14</v>
      </c>
      <c r="D4832" s="10" t="s">
        <v>3</v>
      </c>
      <c r="E4832" s="10" t="s">
        <v>1</v>
      </c>
      <c r="F4832">
        <v>8</v>
      </c>
      <c r="G4832">
        <v>1.1155657768249512</v>
      </c>
      <c r="H4832">
        <v>1.1155657768249512</v>
      </c>
      <c r="I4832">
        <v>76.627777099609375</v>
      </c>
      <c r="J4832">
        <v>0</v>
      </c>
      <c r="K4832">
        <v>18182</v>
      </c>
      <c r="L4832">
        <v>16926.082397999999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 t="s">
        <v>38</v>
      </c>
      <c r="Z4832" s="3"/>
    </row>
    <row r="4833" spans="1:26" hidden="1" x14ac:dyDescent="0.25">
      <c r="A4833" s="10" t="str">
        <f t="shared" si="75"/>
        <v>2016Sierra1-in-2July PeakPGE8</v>
      </c>
      <c r="B4833" s="10" t="s">
        <v>57</v>
      </c>
      <c r="C4833" s="10" t="s">
        <v>14</v>
      </c>
      <c r="D4833" s="10" t="s">
        <v>3</v>
      </c>
      <c r="E4833" s="10" t="s">
        <v>9</v>
      </c>
      <c r="F4833">
        <v>8</v>
      </c>
      <c r="G4833">
        <v>0.98090904951095581</v>
      </c>
      <c r="H4833">
        <v>0.98090904951095581</v>
      </c>
      <c r="I4833">
        <v>72.480705261230469</v>
      </c>
      <c r="J4833">
        <v>0</v>
      </c>
      <c r="K4833">
        <v>18182</v>
      </c>
      <c r="L4833">
        <v>16926.082397999999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 t="s">
        <v>38</v>
      </c>
      <c r="Z4833" s="3"/>
    </row>
    <row r="4834" spans="1:26" hidden="1" x14ac:dyDescent="0.25">
      <c r="A4834" s="10" t="str">
        <f t="shared" si="75"/>
        <v>2016Sierra1-in-10July PeakCAISO9</v>
      </c>
      <c r="B4834" s="10" t="s">
        <v>57</v>
      </c>
      <c r="C4834" s="10" t="s">
        <v>14</v>
      </c>
      <c r="D4834" s="10" t="s">
        <v>3</v>
      </c>
      <c r="E4834" s="10" t="s">
        <v>1</v>
      </c>
      <c r="F4834">
        <v>9</v>
      </c>
      <c r="G4834">
        <v>1.0739321708679199</v>
      </c>
      <c r="H4834">
        <v>1.0739321708679199</v>
      </c>
      <c r="I4834">
        <v>80.772605895996094</v>
      </c>
      <c r="J4834">
        <v>0</v>
      </c>
      <c r="K4834">
        <v>18182</v>
      </c>
      <c r="L4834">
        <v>16926.082397999999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 t="s">
        <v>39</v>
      </c>
      <c r="Z4834" s="3"/>
    </row>
    <row r="4835" spans="1:26" hidden="1" x14ac:dyDescent="0.25">
      <c r="A4835" s="10" t="str">
        <f t="shared" si="75"/>
        <v>2016Sierra1-in-2July PeakCAISO9</v>
      </c>
      <c r="B4835" s="10" t="s">
        <v>57</v>
      </c>
      <c r="C4835" s="10" t="s">
        <v>14</v>
      </c>
      <c r="D4835" s="10" t="s">
        <v>3</v>
      </c>
      <c r="E4835" s="10" t="s">
        <v>9</v>
      </c>
      <c r="F4835">
        <v>9</v>
      </c>
      <c r="G4835">
        <v>0.94565117359161377</v>
      </c>
      <c r="H4835">
        <v>0.94565117359161377</v>
      </c>
      <c r="I4835">
        <v>77.90985107421875</v>
      </c>
      <c r="J4835">
        <v>0</v>
      </c>
      <c r="K4835">
        <v>18182</v>
      </c>
      <c r="L4835">
        <v>16926.082397999999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 t="s">
        <v>39</v>
      </c>
      <c r="Z4835" s="3"/>
    </row>
    <row r="4836" spans="1:26" hidden="1" x14ac:dyDescent="0.25">
      <c r="A4836" s="10" t="str">
        <f t="shared" si="75"/>
        <v>2016Sierra1-in-10July PeakPGE9</v>
      </c>
      <c r="B4836" s="10" t="s">
        <v>57</v>
      </c>
      <c r="C4836" s="10" t="s">
        <v>14</v>
      </c>
      <c r="D4836" s="10" t="s">
        <v>3</v>
      </c>
      <c r="E4836" s="10" t="s">
        <v>1</v>
      </c>
      <c r="F4836">
        <v>9</v>
      </c>
      <c r="G4836">
        <v>1.1224914789199829</v>
      </c>
      <c r="H4836">
        <v>1.1224914789199829</v>
      </c>
      <c r="I4836">
        <v>82.026313781738281</v>
      </c>
      <c r="J4836">
        <v>0</v>
      </c>
      <c r="K4836">
        <v>18182</v>
      </c>
      <c r="L4836">
        <v>16926.082397999999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 t="s">
        <v>38</v>
      </c>
      <c r="Z4836" s="3"/>
    </row>
    <row r="4837" spans="1:26" hidden="1" x14ac:dyDescent="0.25">
      <c r="A4837" s="10" t="str">
        <f t="shared" si="75"/>
        <v>2016Sierra1-in-2July PeakPGE9</v>
      </c>
      <c r="B4837" s="10" t="s">
        <v>57</v>
      </c>
      <c r="C4837" s="10" t="s">
        <v>14</v>
      </c>
      <c r="D4837" s="10" t="s">
        <v>3</v>
      </c>
      <c r="E4837" s="10" t="s">
        <v>9</v>
      </c>
      <c r="F4837">
        <v>9</v>
      </c>
      <c r="G4837">
        <v>0.9869987964630127</v>
      </c>
      <c r="H4837">
        <v>0.9869987964630127</v>
      </c>
      <c r="I4837">
        <v>79.614730834960938</v>
      </c>
      <c r="J4837">
        <v>0</v>
      </c>
      <c r="K4837">
        <v>18182</v>
      </c>
      <c r="L4837">
        <v>16926.082397999999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 t="s">
        <v>38</v>
      </c>
      <c r="Z4837" s="3"/>
    </row>
    <row r="4838" spans="1:26" hidden="1" x14ac:dyDescent="0.25">
      <c r="A4838" s="10" t="str">
        <f t="shared" si="75"/>
        <v>2016Sierra1-in-2July PeakCAISO10</v>
      </c>
      <c r="B4838" s="10" t="s">
        <v>57</v>
      </c>
      <c r="C4838" s="10" t="s">
        <v>14</v>
      </c>
      <c r="D4838" s="10" t="s">
        <v>3</v>
      </c>
      <c r="E4838" s="10" t="s">
        <v>9</v>
      </c>
      <c r="F4838">
        <v>10</v>
      </c>
      <c r="G4838">
        <v>0.97308391332626343</v>
      </c>
      <c r="H4838">
        <v>0.97308391332626343</v>
      </c>
      <c r="I4838">
        <v>82.740264892578125</v>
      </c>
      <c r="J4838">
        <v>0</v>
      </c>
      <c r="K4838">
        <v>18182</v>
      </c>
      <c r="L4838">
        <v>16926.082397999999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 t="s">
        <v>39</v>
      </c>
      <c r="Z4838" s="3"/>
    </row>
    <row r="4839" spans="1:26" hidden="1" x14ac:dyDescent="0.25">
      <c r="A4839" s="10" t="str">
        <f t="shared" si="75"/>
        <v>2016Sierra1-in-10July PeakCAISO10</v>
      </c>
      <c r="B4839" s="10" t="s">
        <v>57</v>
      </c>
      <c r="C4839" s="10" t="s">
        <v>14</v>
      </c>
      <c r="D4839" s="10" t="s">
        <v>3</v>
      </c>
      <c r="E4839" s="10" t="s">
        <v>1</v>
      </c>
      <c r="F4839">
        <v>10</v>
      </c>
      <c r="G4839">
        <v>1.1050862073898315</v>
      </c>
      <c r="H4839">
        <v>1.1050862073898315</v>
      </c>
      <c r="I4839">
        <v>85.783454895019531</v>
      </c>
      <c r="J4839">
        <v>0</v>
      </c>
      <c r="K4839">
        <v>18182</v>
      </c>
      <c r="L4839">
        <v>16926.082397999999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 t="s">
        <v>39</v>
      </c>
      <c r="Z4839" s="3"/>
    </row>
    <row r="4840" spans="1:26" hidden="1" x14ac:dyDescent="0.25">
      <c r="A4840" s="10" t="str">
        <f t="shared" si="75"/>
        <v>2016Sierra1-in-10July PeakPGE10</v>
      </c>
      <c r="B4840" s="10" t="s">
        <v>57</v>
      </c>
      <c r="C4840" s="10" t="s">
        <v>14</v>
      </c>
      <c r="D4840" s="10" t="s">
        <v>3</v>
      </c>
      <c r="E4840" s="10" t="s">
        <v>1</v>
      </c>
      <c r="F4840">
        <v>10</v>
      </c>
      <c r="G4840">
        <v>1.1550543308258057</v>
      </c>
      <c r="H4840">
        <v>1.1550543308258057</v>
      </c>
      <c r="I4840">
        <v>87.444183349609375</v>
      </c>
      <c r="J4840">
        <v>0</v>
      </c>
      <c r="K4840">
        <v>18182</v>
      </c>
      <c r="L4840">
        <v>16926.082397999999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 t="s">
        <v>38</v>
      </c>
      <c r="Z4840" s="3"/>
    </row>
    <row r="4841" spans="1:26" hidden="1" x14ac:dyDescent="0.25">
      <c r="A4841" s="10" t="str">
        <f t="shared" si="75"/>
        <v>2016Sierra1-in-2July PeakPGE10</v>
      </c>
      <c r="B4841" s="10" t="s">
        <v>57</v>
      </c>
      <c r="C4841" s="10" t="s">
        <v>14</v>
      </c>
      <c r="D4841" s="10" t="s">
        <v>3</v>
      </c>
      <c r="E4841" s="10" t="s">
        <v>9</v>
      </c>
      <c r="F4841">
        <v>10</v>
      </c>
      <c r="G4841">
        <v>1.0156310796737671</v>
      </c>
      <c r="H4841">
        <v>1.0156310796737671</v>
      </c>
      <c r="I4841">
        <v>85.886894226074219</v>
      </c>
      <c r="J4841">
        <v>0</v>
      </c>
      <c r="K4841">
        <v>18182</v>
      </c>
      <c r="L4841">
        <v>16926.082397999999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 t="s">
        <v>38</v>
      </c>
      <c r="Z4841" s="3"/>
    </row>
    <row r="4842" spans="1:26" hidden="1" x14ac:dyDescent="0.25">
      <c r="A4842" s="10" t="str">
        <f t="shared" si="75"/>
        <v>2016Sierra1-in-2July PeakCAISO11</v>
      </c>
      <c r="B4842" s="10" t="s">
        <v>57</v>
      </c>
      <c r="C4842" s="10" t="s">
        <v>14</v>
      </c>
      <c r="D4842" s="10" t="s">
        <v>3</v>
      </c>
      <c r="E4842" s="10" t="s">
        <v>9</v>
      </c>
      <c r="F4842">
        <v>11</v>
      </c>
      <c r="G4842">
        <v>1.0612788200378418</v>
      </c>
      <c r="H4842">
        <v>1.0612788200378418</v>
      </c>
      <c r="I4842">
        <v>86.745452880859375</v>
      </c>
      <c r="J4842">
        <v>0</v>
      </c>
      <c r="K4842">
        <v>18182</v>
      </c>
      <c r="L4842">
        <v>16926.082397999999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 t="s">
        <v>39</v>
      </c>
      <c r="Z4842" s="3"/>
    </row>
    <row r="4843" spans="1:26" hidden="1" x14ac:dyDescent="0.25">
      <c r="A4843" s="10" t="str">
        <f t="shared" si="75"/>
        <v>2016Sierra1-in-10July PeakCAISO11</v>
      </c>
      <c r="B4843" s="10" t="s">
        <v>57</v>
      </c>
      <c r="C4843" s="10" t="s">
        <v>14</v>
      </c>
      <c r="D4843" s="10" t="s">
        <v>3</v>
      </c>
      <c r="E4843" s="10" t="s">
        <v>1</v>
      </c>
      <c r="F4843">
        <v>11</v>
      </c>
      <c r="G4843">
        <v>1.2052451372146606</v>
      </c>
      <c r="H4843">
        <v>1.2052451372146606</v>
      </c>
      <c r="I4843">
        <v>91.60589599609375</v>
      </c>
      <c r="J4843">
        <v>0</v>
      </c>
      <c r="K4843">
        <v>18182</v>
      </c>
      <c r="L4843">
        <v>16926.082397999999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 t="s">
        <v>39</v>
      </c>
      <c r="Z4843" s="3"/>
    </row>
    <row r="4844" spans="1:26" hidden="1" x14ac:dyDescent="0.25">
      <c r="A4844" s="10" t="str">
        <f t="shared" si="75"/>
        <v>2016Sierra1-in-2July PeakPGE11</v>
      </c>
      <c r="B4844" s="10" t="s">
        <v>57</v>
      </c>
      <c r="C4844" s="10" t="s">
        <v>14</v>
      </c>
      <c r="D4844" s="10" t="s">
        <v>3</v>
      </c>
      <c r="E4844" s="10" t="s">
        <v>9</v>
      </c>
      <c r="F4844">
        <v>11</v>
      </c>
      <c r="G4844">
        <v>1.1076822280883789</v>
      </c>
      <c r="H4844">
        <v>1.1076822280883789</v>
      </c>
      <c r="I4844">
        <v>90.838035583496094</v>
      </c>
      <c r="J4844">
        <v>0</v>
      </c>
      <c r="K4844">
        <v>18182</v>
      </c>
      <c r="L4844">
        <v>16926.082397999999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 t="s">
        <v>38</v>
      </c>
      <c r="Z4844" s="3"/>
    </row>
    <row r="4845" spans="1:26" hidden="1" x14ac:dyDescent="0.25">
      <c r="A4845" s="10" t="str">
        <f t="shared" si="75"/>
        <v>2016Sierra1-in-10July PeakPGE11</v>
      </c>
      <c r="B4845" s="10" t="s">
        <v>57</v>
      </c>
      <c r="C4845" s="10" t="s">
        <v>14</v>
      </c>
      <c r="D4845" s="10" t="s">
        <v>3</v>
      </c>
      <c r="E4845" s="10" t="s">
        <v>1</v>
      </c>
      <c r="F4845">
        <v>11</v>
      </c>
      <c r="G4845">
        <v>1.2597420215606689</v>
      </c>
      <c r="H4845">
        <v>1.2597420215606689</v>
      </c>
      <c r="I4845">
        <v>92.257186889648438</v>
      </c>
      <c r="J4845">
        <v>0</v>
      </c>
      <c r="K4845">
        <v>18182</v>
      </c>
      <c r="L4845">
        <v>16926.082397999999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 t="s">
        <v>38</v>
      </c>
      <c r="Z4845" s="3"/>
    </row>
    <row r="4846" spans="1:26" hidden="1" x14ac:dyDescent="0.25">
      <c r="A4846" s="10" t="str">
        <f t="shared" si="75"/>
        <v>2016Sierra1-in-2July PeakCAISO12</v>
      </c>
      <c r="B4846" s="10" t="s">
        <v>57</v>
      </c>
      <c r="C4846" s="10" t="s">
        <v>14</v>
      </c>
      <c r="D4846" s="10" t="s">
        <v>3</v>
      </c>
      <c r="E4846" s="10" t="s">
        <v>9</v>
      </c>
      <c r="F4846">
        <v>12</v>
      </c>
      <c r="G4846">
        <v>1.2471625804901123</v>
      </c>
      <c r="H4846">
        <v>1.2471625804901123</v>
      </c>
      <c r="I4846">
        <v>89.823890686035156</v>
      </c>
      <c r="J4846">
        <v>0</v>
      </c>
      <c r="K4846">
        <v>18182</v>
      </c>
      <c r="L4846">
        <v>16926.082397999999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 t="s">
        <v>39</v>
      </c>
      <c r="Z4846" s="3"/>
    </row>
    <row r="4847" spans="1:26" hidden="1" x14ac:dyDescent="0.25">
      <c r="A4847" s="10" t="str">
        <f t="shared" si="75"/>
        <v>2016Sierra1-in-10July PeakCAISO12</v>
      </c>
      <c r="B4847" s="10" t="s">
        <v>57</v>
      </c>
      <c r="C4847" s="10" t="s">
        <v>14</v>
      </c>
      <c r="D4847" s="10" t="s">
        <v>3</v>
      </c>
      <c r="E4847" s="10" t="s">
        <v>1</v>
      </c>
      <c r="F4847">
        <v>12</v>
      </c>
      <c r="G4847">
        <v>1.4163446426391602</v>
      </c>
      <c r="H4847">
        <v>1.4163446426391602</v>
      </c>
      <c r="I4847">
        <v>95.201766967773438</v>
      </c>
      <c r="J4847">
        <v>0</v>
      </c>
      <c r="K4847">
        <v>18182</v>
      </c>
      <c r="L4847">
        <v>16926.082397999999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 t="s">
        <v>39</v>
      </c>
      <c r="Z4847" s="3"/>
    </row>
    <row r="4848" spans="1:26" hidden="1" x14ac:dyDescent="0.25">
      <c r="A4848" s="10" t="str">
        <f t="shared" si="75"/>
        <v>2016Sierra1-in-2July PeakPGE12</v>
      </c>
      <c r="B4848" s="10" t="s">
        <v>57</v>
      </c>
      <c r="C4848" s="10" t="s">
        <v>14</v>
      </c>
      <c r="D4848" s="10" t="s">
        <v>3</v>
      </c>
      <c r="E4848" s="10" t="s">
        <v>9</v>
      </c>
      <c r="F4848">
        <v>12</v>
      </c>
      <c r="G4848">
        <v>1.3016934394836426</v>
      </c>
      <c r="H4848">
        <v>1.3016934394836426</v>
      </c>
      <c r="I4848">
        <v>93.804161071777344</v>
      </c>
      <c r="J4848">
        <v>0</v>
      </c>
      <c r="K4848">
        <v>18182</v>
      </c>
      <c r="L4848">
        <v>16926.082397999999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 t="s">
        <v>38</v>
      </c>
      <c r="Z4848" s="3"/>
    </row>
    <row r="4849" spans="1:26" hidden="1" x14ac:dyDescent="0.25">
      <c r="A4849" s="10" t="str">
        <f t="shared" si="75"/>
        <v>2016Sierra1-in-10July PeakPGE12</v>
      </c>
      <c r="B4849" s="10" t="s">
        <v>57</v>
      </c>
      <c r="C4849" s="10" t="s">
        <v>14</v>
      </c>
      <c r="D4849" s="10" t="s">
        <v>3</v>
      </c>
      <c r="E4849" s="10" t="s">
        <v>1</v>
      </c>
      <c r="F4849">
        <v>12</v>
      </c>
      <c r="G4849">
        <v>1.4803866147994995</v>
      </c>
      <c r="H4849">
        <v>1.4803866147994995</v>
      </c>
      <c r="I4849">
        <v>95.327651977539063</v>
      </c>
      <c r="J4849">
        <v>0</v>
      </c>
      <c r="K4849">
        <v>18182</v>
      </c>
      <c r="L4849">
        <v>16926.082397999999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 t="s">
        <v>38</v>
      </c>
      <c r="Z4849" s="3"/>
    </row>
    <row r="4850" spans="1:26" hidden="1" x14ac:dyDescent="0.25">
      <c r="A4850" s="10" t="str">
        <f t="shared" si="75"/>
        <v>2016Sierra1-in-2July PeakCAISO13</v>
      </c>
      <c r="B4850" s="10" t="s">
        <v>57</v>
      </c>
      <c r="C4850" s="10" t="s">
        <v>14</v>
      </c>
      <c r="D4850" s="10" t="s">
        <v>3</v>
      </c>
      <c r="E4850" s="10" t="s">
        <v>9</v>
      </c>
      <c r="F4850">
        <v>13</v>
      </c>
      <c r="G4850">
        <v>1.4959037303924561</v>
      </c>
      <c r="H4850">
        <v>1.4959037303924561</v>
      </c>
      <c r="I4850">
        <v>92.105331420898437</v>
      </c>
      <c r="J4850">
        <v>0</v>
      </c>
      <c r="K4850">
        <v>18182</v>
      </c>
      <c r="L4850">
        <v>16926.082397999999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 t="s">
        <v>39</v>
      </c>
      <c r="Z4850" s="3"/>
    </row>
    <row r="4851" spans="1:26" hidden="1" x14ac:dyDescent="0.25">
      <c r="A4851" s="10" t="str">
        <f t="shared" si="75"/>
        <v>2016Sierra1-in-10July PeakCAISO13</v>
      </c>
      <c r="B4851" s="10" t="s">
        <v>57</v>
      </c>
      <c r="C4851" s="10" t="s">
        <v>14</v>
      </c>
      <c r="D4851" s="10" t="s">
        <v>3</v>
      </c>
      <c r="E4851" s="10" t="s">
        <v>1</v>
      </c>
      <c r="F4851">
        <v>13</v>
      </c>
      <c r="G4851">
        <v>1.6988285779953003</v>
      </c>
      <c r="H4851">
        <v>1.6988285779953003</v>
      </c>
      <c r="I4851">
        <v>97.510917663574219</v>
      </c>
      <c r="J4851">
        <v>0</v>
      </c>
      <c r="K4851">
        <v>18182</v>
      </c>
      <c r="L4851">
        <v>16926.082397999999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 t="s">
        <v>39</v>
      </c>
      <c r="Z4851" s="3"/>
    </row>
    <row r="4852" spans="1:26" hidden="1" x14ac:dyDescent="0.25">
      <c r="A4852" s="10" t="str">
        <f t="shared" si="75"/>
        <v>2016Sierra1-in-10July PeakPGE13</v>
      </c>
      <c r="B4852" s="10" t="s">
        <v>57</v>
      </c>
      <c r="C4852" s="10" t="s">
        <v>14</v>
      </c>
      <c r="D4852" s="10" t="s">
        <v>3</v>
      </c>
      <c r="E4852" s="10" t="s">
        <v>1</v>
      </c>
      <c r="F4852">
        <v>13</v>
      </c>
      <c r="G4852">
        <v>1.7756434679031372</v>
      </c>
      <c r="H4852">
        <v>1.7756434679031372</v>
      </c>
      <c r="I4852">
        <v>97.802215576171875</v>
      </c>
      <c r="J4852">
        <v>0</v>
      </c>
      <c r="K4852">
        <v>18182</v>
      </c>
      <c r="L4852">
        <v>16926.082397999999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 t="s">
        <v>38</v>
      </c>
      <c r="Z4852" s="3"/>
    </row>
    <row r="4853" spans="1:26" hidden="1" x14ac:dyDescent="0.25">
      <c r="A4853" s="10" t="str">
        <f t="shared" si="75"/>
        <v>2016Sierra1-in-2July PeakPGE13</v>
      </c>
      <c r="B4853" s="10" t="s">
        <v>57</v>
      </c>
      <c r="C4853" s="10" t="s">
        <v>14</v>
      </c>
      <c r="D4853" s="10" t="s">
        <v>3</v>
      </c>
      <c r="E4853" s="10" t="s">
        <v>9</v>
      </c>
      <c r="F4853">
        <v>13</v>
      </c>
      <c r="G4853">
        <v>1.5613106489181519</v>
      </c>
      <c r="H4853">
        <v>1.5613106489181519</v>
      </c>
      <c r="I4853">
        <v>95.865188598632812</v>
      </c>
      <c r="J4853">
        <v>0</v>
      </c>
      <c r="K4853">
        <v>18182</v>
      </c>
      <c r="L4853">
        <v>16926.082397999999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 t="s">
        <v>38</v>
      </c>
      <c r="Z4853" s="3"/>
    </row>
    <row r="4854" spans="1:26" hidden="1" x14ac:dyDescent="0.25">
      <c r="A4854" s="10" t="str">
        <f t="shared" si="75"/>
        <v>2016Sierra1-in-10July PeakCAISO14</v>
      </c>
      <c r="B4854" s="10" t="s">
        <v>57</v>
      </c>
      <c r="C4854" s="10" t="s">
        <v>14</v>
      </c>
      <c r="D4854" s="10" t="s">
        <v>3</v>
      </c>
      <c r="E4854" s="10" t="s">
        <v>1</v>
      </c>
      <c r="F4854">
        <v>14</v>
      </c>
      <c r="G4854">
        <v>2.0085098743438721</v>
      </c>
      <c r="H4854">
        <v>1.6781682968139648</v>
      </c>
      <c r="I4854">
        <v>99.740211486816406</v>
      </c>
      <c r="J4854">
        <v>0.10273714363574982</v>
      </c>
      <c r="K4854">
        <v>18182</v>
      </c>
      <c r="L4854">
        <v>16926.082397999999</v>
      </c>
      <c r="M4854">
        <v>0.330341637134552</v>
      </c>
      <c r="N4854">
        <v>0.19867371022701263</v>
      </c>
      <c r="O4854">
        <v>0.27646628022193909</v>
      </c>
      <c r="P4854">
        <v>0.330341637134552</v>
      </c>
      <c r="Q4854">
        <v>0.38421699404716492</v>
      </c>
      <c r="R4854">
        <v>0.46200954914093018</v>
      </c>
      <c r="S4854" t="s">
        <v>39</v>
      </c>
      <c r="Z4854" s="3"/>
    </row>
    <row r="4855" spans="1:26" hidden="1" x14ac:dyDescent="0.25">
      <c r="A4855" s="10" t="str">
        <f t="shared" si="75"/>
        <v>2016Sierra1-in-2July PeakCAISO14</v>
      </c>
      <c r="B4855" s="10" t="s">
        <v>57</v>
      </c>
      <c r="C4855" s="10" t="s">
        <v>14</v>
      </c>
      <c r="D4855" s="10" t="s">
        <v>3</v>
      </c>
      <c r="E4855" s="10" t="s">
        <v>9</v>
      </c>
      <c r="F4855">
        <v>14</v>
      </c>
      <c r="G4855">
        <v>1.7685936689376831</v>
      </c>
      <c r="H4855">
        <v>1.5093411207199097</v>
      </c>
      <c r="I4855">
        <v>94.456336975097656</v>
      </c>
      <c r="J4855">
        <v>0.10273714363574982</v>
      </c>
      <c r="K4855">
        <v>18182</v>
      </c>
      <c r="L4855">
        <v>16926.082397999999</v>
      </c>
      <c r="M4855">
        <v>0.25925257802009583</v>
      </c>
      <c r="N4855">
        <v>0.12758465111255646</v>
      </c>
      <c r="O4855">
        <v>0.20537722110748291</v>
      </c>
      <c r="P4855">
        <v>0.25925257802009583</v>
      </c>
      <c r="Q4855">
        <v>0.31312793493270874</v>
      </c>
      <c r="R4855">
        <v>0.390920490026474</v>
      </c>
      <c r="S4855" t="s">
        <v>39</v>
      </c>
      <c r="Z4855" s="3"/>
    </row>
    <row r="4856" spans="1:26" hidden="1" x14ac:dyDescent="0.25">
      <c r="A4856" s="10" t="str">
        <f t="shared" si="75"/>
        <v>2016Sierra1-in-10July PeakPGE14</v>
      </c>
      <c r="B4856" s="10" t="s">
        <v>57</v>
      </c>
      <c r="C4856" s="10" t="s">
        <v>14</v>
      </c>
      <c r="D4856" s="10" t="s">
        <v>3</v>
      </c>
      <c r="E4856" s="10" t="s">
        <v>1</v>
      </c>
      <c r="F4856">
        <v>14</v>
      </c>
      <c r="G4856">
        <v>2.0993273258209229</v>
      </c>
      <c r="H4856">
        <v>1.7538505792617798</v>
      </c>
      <c r="I4856">
        <v>100.01036071777344</v>
      </c>
      <c r="J4856">
        <v>0.10273714363574982</v>
      </c>
      <c r="K4856">
        <v>18182</v>
      </c>
      <c r="L4856">
        <v>16926.082397999999</v>
      </c>
      <c r="M4856">
        <v>0.34547671675682068</v>
      </c>
      <c r="N4856">
        <v>0.21380878984928131</v>
      </c>
      <c r="O4856">
        <v>0.29160135984420776</v>
      </c>
      <c r="P4856">
        <v>0.34547671675682068</v>
      </c>
      <c r="Q4856">
        <v>0.39935207366943359</v>
      </c>
      <c r="R4856">
        <v>0.47714462876319885</v>
      </c>
      <c r="S4856" t="s">
        <v>38</v>
      </c>
      <c r="Z4856" s="3"/>
    </row>
    <row r="4857" spans="1:26" hidden="1" x14ac:dyDescent="0.25">
      <c r="A4857" s="10" t="str">
        <f t="shared" si="75"/>
        <v>2016Sierra1-in-2July PeakPGE14</v>
      </c>
      <c r="B4857" s="10" t="s">
        <v>57</v>
      </c>
      <c r="C4857" s="10" t="s">
        <v>14</v>
      </c>
      <c r="D4857" s="10" t="s">
        <v>3</v>
      </c>
      <c r="E4857" s="10" t="s">
        <v>9</v>
      </c>
      <c r="F4857">
        <v>14</v>
      </c>
      <c r="G4857">
        <v>1.8459236621856689</v>
      </c>
      <c r="H4857">
        <v>1.5539548397064209</v>
      </c>
      <c r="I4857">
        <v>98.075210571289062</v>
      </c>
      <c r="J4857">
        <v>0.10273714363574982</v>
      </c>
      <c r="K4857">
        <v>18182</v>
      </c>
      <c r="L4857">
        <v>16926.082397999999</v>
      </c>
      <c r="M4857">
        <v>0.29196885228157043</v>
      </c>
      <c r="N4857">
        <v>0.16030092537403107</v>
      </c>
      <c r="O4857">
        <v>0.23809349536895752</v>
      </c>
      <c r="P4857">
        <v>0.29196885228157043</v>
      </c>
      <c r="Q4857">
        <v>0.34584420919418335</v>
      </c>
      <c r="R4857">
        <v>0.42363676428794861</v>
      </c>
      <c r="S4857" t="s">
        <v>38</v>
      </c>
      <c r="Z4857" s="3"/>
    </row>
    <row r="4858" spans="1:26" hidden="1" x14ac:dyDescent="0.25">
      <c r="A4858" s="10" t="str">
        <f t="shared" si="75"/>
        <v>2016Sierra1-in-2July PeakCAISO15</v>
      </c>
      <c r="B4858" s="10" t="s">
        <v>57</v>
      </c>
      <c r="C4858" s="10" t="s">
        <v>14</v>
      </c>
      <c r="D4858" s="10" t="s">
        <v>3</v>
      </c>
      <c r="E4858" s="10" t="s">
        <v>9</v>
      </c>
      <c r="F4858">
        <v>15</v>
      </c>
      <c r="G4858">
        <v>2.0375931262969971</v>
      </c>
      <c r="H4858">
        <v>1.6631650924682617</v>
      </c>
      <c r="I4858">
        <v>95.120758056640625</v>
      </c>
      <c r="J4858">
        <v>0.1230589896440506</v>
      </c>
      <c r="K4858">
        <v>18182</v>
      </c>
      <c r="L4858">
        <v>16926.082397999999</v>
      </c>
      <c r="M4858">
        <v>0.37442806363105774</v>
      </c>
      <c r="N4858">
        <v>0.21671566367149353</v>
      </c>
      <c r="O4858">
        <v>0.30989593267440796</v>
      </c>
      <c r="P4858">
        <v>0.37442806363105774</v>
      </c>
      <c r="Q4858">
        <v>0.43896019458770752</v>
      </c>
      <c r="R4858">
        <v>0.53214049339294434</v>
      </c>
      <c r="S4858" t="s">
        <v>39</v>
      </c>
      <c r="Z4858" s="3"/>
    </row>
    <row r="4859" spans="1:26" hidden="1" x14ac:dyDescent="0.25">
      <c r="A4859" s="10" t="str">
        <f t="shared" si="75"/>
        <v>2016Sierra1-in-10July PeakCAISO15</v>
      </c>
      <c r="B4859" s="10" t="s">
        <v>57</v>
      </c>
      <c r="C4859" s="10" t="s">
        <v>14</v>
      </c>
      <c r="D4859" s="10" t="s">
        <v>3</v>
      </c>
      <c r="E4859" s="10" t="s">
        <v>1</v>
      </c>
      <c r="F4859">
        <v>15</v>
      </c>
      <c r="G4859">
        <v>2.314000129699707</v>
      </c>
      <c r="H4859">
        <v>1.8402047157287598</v>
      </c>
      <c r="I4859">
        <v>101.09635925292969</v>
      </c>
      <c r="J4859">
        <v>0.1230589896440506</v>
      </c>
      <c r="K4859">
        <v>18182</v>
      </c>
      <c r="L4859">
        <v>16926.082397999999</v>
      </c>
      <c r="M4859">
        <v>0.47379541397094727</v>
      </c>
      <c r="N4859">
        <v>0.31608301401138306</v>
      </c>
      <c r="O4859">
        <v>0.40926328301429749</v>
      </c>
      <c r="P4859">
        <v>0.47379541397094727</v>
      </c>
      <c r="Q4859">
        <v>0.53832757472991943</v>
      </c>
      <c r="R4859">
        <v>0.63150781393051147</v>
      </c>
      <c r="S4859" t="s">
        <v>39</v>
      </c>
      <c r="Z4859" s="3"/>
    </row>
    <row r="4860" spans="1:26" hidden="1" x14ac:dyDescent="0.25">
      <c r="A4860" s="10" t="str">
        <f t="shared" si="75"/>
        <v>2016Sierra1-in-2July PeakPGE15</v>
      </c>
      <c r="B4860" s="10" t="s">
        <v>57</v>
      </c>
      <c r="C4860" s="10" t="s">
        <v>14</v>
      </c>
      <c r="D4860" s="10" t="s">
        <v>3</v>
      </c>
      <c r="E4860" s="10" t="s">
        <v>9</v>
      </c>
      <c r="F4860">
        <v>15</v>
      </c>
      <c r="G4860">
        <v>2.1266849040985107</v>
      </c>
      <c r="H4860">
        <v>1.7007906436920166</v>
      </c>
      <c r="I4860">
        <v>99.766921997070313</v>
      </c>
      <c r="J4860">
        <v>0.1230589896440506</v>
      </c>
      <c r="K4860">
        <v>18182</v>
      </c>
      <c r="L4860">
        <v>16926.082397999999</v>
      </c>
      <c r="M4860">
        <v>0.42589429020881653</v>
      </c>
      <c r="N4860">
        <v>0.26818189024925232</v>
      </c>
      <c r="O4860">
        <v>0.36136215925216675</v>
      </c>
      <c r="P4860">
        <v>0.42589429020881653</v>
      </c>
      <c r="Q4860">
        <v>0.49042642116546631</v>
      </c>
      <c r="R4860">
        <v>0.58360671997070313</v>
      </c>
      <c r="S4860" t="s">
        <v>38</v>
      </c>
      <c r="Z4860" s="3"/>
    </row>
    <row r="4861" spans="1:26" hidden="1" x14ac:dyDescent="0.25">
      <c r="A4861" s="10" t="str">
        <f t="shared" si="75"/>
        <v>2016Sierra1-in-10July PeakPGE15</v>
      </c>
      <c r="B4861" s="10" t="s">
        <v>57</v>
      </c>
      <c r="C4861" s="10" t="s">
        <v>14</v>
      </c>
      <c r="D4861" s="10" t="s">
        <v>3</v>
      </c>
      <c r="E4861" s="10" t="s">
        <v>1</v>
      </c>
      <c r="F4861">
        <v>15</v>
      </c>
      <c r="G4861">
        <v>2.418630838394165</v>
      </c>
      <c r="H4861">
        <v>1.9185065031051636</v>
      </c>
      <c r="I4861">
        <v>101.90836334228516</v>
      </c>
      <c r="J4861">
        <v>0.1230589896440506</v>
      </c>
      <c r="K4861">
        <v>18182</v>
      </c>
      <c r="L4861">
        <v>16926.082397999999</v>
      </c>
      <c r="M4861">
        <v>0.50012433528900146</v>
      </c>
      <c r="N4861">
        <v>0.34241193532943726</v>
      </c>
      <c r="O4861">
        <v>0.43559220433235168</v>
      </c>
      <c r="P4861">
        <v>0.50012433528900146</v>
      </c>
      <c r="Q4861">
        <v>0.56465649604797363</v>
      </c>
      <c r="R4861">
        <v>0.65783673524856567</v>
      </c>
      <c r="S4861" t="s">
        <v>38</v>
      </c>
      <c r="Z4861" s="3"/>
    </row>
    <row r="4862" spans="1:26" hidden="1" x14ac:dyDescent="0.25">
      <c r="A4862" s="10" t="str">
        <f t="shared" si="75"/>
        <v>2016Sierra1-in-2July PeakCAISO16</v>
      </c>
      <c r="B4862" s="10" t="s">
        <v>57</v>
      </c>
      <c r="C4862" s="10" t="s">
        <v>14</v>
      </c>
      <c r="D4862" s="10" t="s">
        <v>3</v>
      </c>
      <c r="E4862" s="10" t="s">
        <v>9</v>
      </c>
      <c r="F4862">
        <v>16</v>
      </c>
      <c r="G4862">
        <v>2.3708817958831787</v>
      </c>
      <c r="H4862">
        <v>1.8820221424102783</v>
      </c>
      <c r="I4862">
        <v>95.940757751464844</v>
      </c>
      <c r="J4862">
        <v>0.15615223348140717</v>
      </c>
      <c r="K4862">
        <v>18182</v>
      </c>
      <c r="L4862">
        <v>16926.082397999999</v>
      </c>
      <c r="M4862">
        <v>0.48885965347290039</v>
      </c>
      <c r="N4862">
        <v>0.28873494267463684</v>
      </c>
      <c r="O4862">
        <v>0.40697342157363892</v>
      </c>
      <c r="P4862">
        <v>0.48885965347290039</v>
      </c>
      <c r="Q4862">
        <v>0.57074588537216187</v>
      </c>
      <c r="R4862">
        <v>0.68898433446884155</v>
      </c>
      <c r="S4862" t="s">
        <v>39</v>
      </c>
      <c r="Z4862" s="3"/>
    </row>
    <row r="4863" spans="1:26" hidden="1" x14ac:dyDescent="0.25">
      <c r="A4863" s="10" t="str">
        <f t="shared" si="75"/>
        <v>2016Sierra1-in-10July PeakCAISO16</v>
      </c>
      <c r="B4863" s="10" t="s">
        <v>57</v>
      </c>
      <c r="C4863" s="10" t="s">
        <v>14</v>
      </c>
      <c r="D4863" s="10" t="s">
        <v>3</v>
      </c>
      <c r="E4863" s="10" t="s">
        <v>1</v>
      </c>
      <c r="F4863">
        <v>16</v>
      </c>
      <c r="G4863">
        <v>2.6925005912780762</v>
      </c>
      <c r="H4863">
        <v>2.0522582530975342</v>
      </c>
      <c r="I4863">
        <v>101.61465454101562</v>
      </c>
      <c r="J4863">
        <v>0.15615223348140717</v>
      </c>
      <c r="K4863">
        <v>18182</v>
      </c>
      <c r="L4863">
        <v>16926.082397999999</v>
      </c>
      <c r="M4863">
        <v>0.64024227857589722</v>
      </c>
      <c r="N4863">
        <v>0.44011756777763367</v>
      </c>
      <c r="O4863">
        <v>0.55835604667663574</v>
      </c>
      <c r="P4863">
        <v>0.64024227857589722</v>
      </c>
      <c r="Q4863">
        <v>0.72212851047515869</v>
      </c>
      <c r="R4863">
        <v>0.84036695957183838</v>
      </c>
      <c r="S4863" t="s">
        <v>39</v>
      </c>
      <c r="Z4863" s="3"/>
    </row>
    <row r="4864" spans="1:26" hidden="1" x14ac:dyDescent="0.25">
      <c r="A4864" s="10" t="str">
        <f t="shared" si="75"/>
        <v>2016Sierra1-in-10July PeakPGE16</v>
      </c>
      <c r="B4864" s="10" t="s">
        <v>57</v>
      </c>
      <c r="C4864" s="10" t="s">
        <v>14</v>
      </c>
      <c r="D4864" s="10" t="s">
        <v>3</v>
      </c>
      <c r="E4864" s="10" t="s">
        <v>1</v>
      </c>
      <c r="F4864">
        <v>16</v>
      </c>
      <c r="G4864">
        <v>2.8142457008361816</v>
      </c>
      <c r="H4864">
        <v>2.1434597969055176</v>
      </c>
      <c r="I4864">
        <v>102.49809265136719</v>
      </c>
      <c r="J4864">
        <v>0.15615223348140717</v>
      </c>
      <c r="K4864">
        <v>18182</v>
      </c>
      <c r="L4864">
        <v>16926.082397999999</v>
      </c>
      <c r="M4864">
        <v>0.67078584432601929</v>
      </c>
      <c r="N4864">
        <v>0.47066113352775574</v>
      </c>
      <c r="O4864">
        <v>0.58889961242675781</v>
      </c>
      <c r="P4864">
        <v>0.67078584432601929</v>
      </c>
      <c r="Q4864">
        <v>0.75267207622528076</v>
      </c>
      <c r="R4864">
        <v>0.87091052532196045</v>
      </c>
      <c r="S4864" t="s">
        <v>38</v>
      </c>
      <c r="Z4864" s="3"/>
    </row>
    <row r="4865" spans="1:26" hidden="1" x14ac:dyDescent="0.25">
      <c r="A4865" s="10" t="str">
        <f t="shared" si="75"/>
        <v>2016Sierra1-in-2July PeakPGE16</v>
      </c>
      <c r="B4865" s="10" t="s">
        <v>57</v>
      </c>
      <c r="C4865" s="10" t="s">
        <v>14</v>
      </c>
      <c r="D4865" s="10" t="s">
        <v>3</v>
      </c>
      <c r="E4865" s="10" t="s">
        <v>9</v>
      </c>
      <c r="F4865">
        <v>16</v>
      </c>
      <c r="G4865">
        <v>2.4745464324951172</v>
      </c>
      <c r="H4865">
        <v>1.8706830739974976</v>
      </c>
      <c r="I4865">
        <v>100.90694427490234</v>
      </c>
      <c r="J4865">
        <v>0.15615223348140717</v>
      </c>
      <c r="K4865">
        <v>18182</v>
      </c>
      <c r="L4865">
        <v>16926.082397999999</v>
      </c>
      <c r="M4865">
        <v>0.60386335849761963</v>
      </c>
      <c r="N4865">
        <v>0.40373864769935608</v>
      </c>
      <c r="O4865">
        <v>0.52197712659835815</v>
      </c>
      <c r="P4865">
        <v>0.60386335849761963</v>
      </c>
      <c r="Q4865">
        <v>0.6857495903968811</v>
      </c>
      <c r="R4865">
        <v>0.80398803949356079</v>
      </c>
      <c r="S4865" t="s">
        <v>38</v>
      </c>
      <c r="Z4865" s="3"/>
    </row>
    <row r="4866" spans="1:26" hidden="1" x14ac:dyDescent="0.25">
      <c r="A4866" s="10" t="str">
        <f t="shared" ref="A4866:A4929" si="76">CONCATENATE(B4866,C4866,E4866,D4866,S4866,F4866)</f>
        <v>2016Sierra1-in-2July PeakCAISO17</v>
      </c>
      <c r="B4866" s="10" t="s">
        <v>57</v>
      </c>
      <c r="C4866" s="10" t="s">
        <v>14</v>
      </c>
      <c r="D4866" s="10" t="s">
        <v>3</v>
      </c>
      <c r="E4866" s="10" t="s">
        <v>9</v>
      </c>
      <c r="F4866">
        <v>17</v>
      </c>
      <c r="G4866">
        <v>2.6972970962524414</v>
      </c>
      <c r="H4866">
        <v>2.1391463279724121</v>
      </c>
      <c r="I4866">
        <v>96.057731628417969</v>
      </c>
      <c r="J4866">
        <v>0.16046801209449768</v>
      </c>
      <c r="K4866">
        <v>18182</v>
      </c>
      <c r="L4866">
        <v>16926.082397999999</v>
      </c>
      <c r="M4866">
        <v>0.5581507682800293</v>
      </c>
      <c r="N4866">
        <v>0.35249495506286621</v>
      </c>
      <c r="O4866">
        <v>0.47400134801864624</v>
      </c>
      <c r="P4866">
        <v>0.5581507682800293</v>
      </c>
      <c r="Q4866">
        <v>0.64230018854141235</v>
      </c>
      <c r="R4866">
        <v>0.76380658149719238</v>
      </c>
      <c r="S4866" t="s">
        <v>39</v>
      </c>
      <c r="Z4866" s="3"/>
    </row>
    <row r="4867" spans="1:26" hidden="1" x14ac:dyDescent="0.25">
      <c r="A4867" s="10" t="str">
        <f t="shared" si="76"/>
        <v>2016Sierra1-in-10July PeakCAISO17</v>
      </c>
      <c r="B4867" s="10" t="s">
        <v>57</v>
      </c>
      <c r="C4867" s="10" t="s">
        <v>14</v>
      </c>
      <c r="D4867" s="10" t="s">
        <v>3</v>
      </c>
      <c r="E4867" s="10" t="s">
        <v>1</v>
      </c>
      <c r="F4867">
        <v>17</v>
      </c>
      <c r="G4867">
        <v>3.0631952285766602</v>
      </c>
      <c r="H4867">
        <v>2.3762991428375244</v>
      </c>
      <c r="I4867">
        <v>102.1766357421875</v>
      </c>
      <c r="J4867">
        <v>0.16046801209449768</v>
      </c>
      <c r="K4867">
        <v>18182</v>
      </c>
      <c r="L4867">
        <v>16926.082397999999</v>
      </c>
      <c r="M4867">
        <v>0.68689614534378052</v>
      </c>
      <c r="N4867">
        <v>0.48124033212661743</v>
      </c>
      <c r="O4867">
        <v>0.60274672508239746</v>
      </c>
      <c r="P4867">
        <v>0.68689614534378052</v>
      </c>
      <c r="Q4867">
        <v>0.77104556560516357</v>
      </c>
      <c r="R4867">
        <v>0.8925519585609436</v>
      </c>
      <c r="S4867" t="s">
        <v>39</v>
      </c>
      <c r="Z4867" s="3"/>
    </row>
    <row r="4868" spans="1:26" hidden="1" x14ac:dyDescent="0.25">
      <c r="A4868" s="10" t="str">
        <f t="shared" si="76"/>
        <v>2016Sierra1-in-2July PeakPGE17</v>
      </c>
      <c r="B4868" s="10" t="s">
        <v>57</v>
      </c>
      <c r="C4868" s="10" t="s">
        <v>14</v>
      </c>
      <c r="D4868" s="10" t="s">
        <v>3</v>
      </c>
      <c r="E4868" s="10" t="s">
        <v>9</v>
      </c>
      <c r="F4868">
        <v>17</v>
      </c>
      <c r="G4868">
        <v>2.8152337074279785</v>
      </c>
      <c r="H4868">
        <v>2.1691708564758301</v>
      </c>
      <c r="I4868">
        <v>101.62452697753906</v>
      </c>
      <c r="J4868">
        <v>0.16046801209449768</v>
      </c>
      <c r="K4868">
        <v>18182</v>
      </c>
      <c r="L4868">
        <v>16926.082397999999</v>
      </c>
      <c r="M4868">
        <v>0.64606297016143799</v>
      </c>
      <c r="N4868">
        <v>0.4404071569442749</v>
      </c>
      <c r="O4868">
        <v>0.56191354990005493</v>
      </c>
      <c r="P4868">
        <v>0.64606297016143799</v>
      </c>
      <c r="Q4868">
        <v>0.73021239042282104</v>
      </c>
      <c r="R4868">
        <v>0.85171878337860107</v>
      </c>
      <c r="S4868" t="s">
        <v>38</v>
      </c>
      <c r="Z4868" s="3"/>
    </row>
    <row r="4869" spans="1:26" hidden="1" x14ac:dyDescent="0.25">
      <c r="A4869" s="10" t="str">
        <f t="shared" si="76"/>
        <v>2016Sierra1-in-10July PeakPGE17</v>
      </c>
      <c r="B4869" s="10" t="s">
        <v>57</v>
      </c>
      <c r="C4869" s="10" t="s">
        <v>14</v>
      </c>
      <c r="D4869" s="10" t="s">
        <v>3</v>
      </c>
      <c r="E4869" s="10" t="s">
        <v>1</v>
      </c>
      <c r="F4869">
        <v>17</v>
      </c>
      <c r="G4869">
        <v>3.2017018795013428</v>
      </c>
      <c r="H4869">
        <v>2.4828543663024902</v>
      </c>
      <c r="I4869">
        <v>103.19309234619141</v>
      </c>
      <c r="J4869">
        <v>0.16046801209449768</v>
      </c>
      <c r="K4869">
        <v>18182</v>
      </c>
      <c r="L4869">
        <v>16926.082397999999</v>
      </c>
      <c r="M4869">
        <v>0.71884757280349731</v>
      </c>
      <c r="N4869">
        <v>0.51319175958633423</v>
      </c>
      <c r="O4869">
        <v>0.63469815254211426</v>
      </c>
      <c r="P4869">
        <v>0.71884757280349731</v>
      </c>
      <c r="Q4869">
        <v>0.80299699306488037</v>
      </c>
      <c r="R4869">
        <v>0.9245033860206604</v>
      </c>
      <c r="S4869" t="s">
        <v>38</v>
      </c>
      <c r="Z4869" s="3"/>
    </row>
    <row r="4870" spans="1:26" hidden="1" x14ac:dyDescent="0.25">
      <c r="A4870" s="10" t="str">
        <f t="shared" si="76"/>
        <v>2016Sierra1-in-10July PeakCAISO18</v>
      </c>
      <c r="B4870" s="10" t="s">
        <v>57</v>
      </c>
      <c r="C4870" s="10" t="s">
        <v>14</v>
      </c>
      <c r="D4870" s="10" t="s">
        <v>3</v>
      </c>
      <c r="E4870" s="10" t="s">
        <v>1</v>
      </c>
      <c r="F4870">
        <v>18</v>
      </c>
      <c r="G4870">
        <v>3.3592946529388428</v>
      </c>
      <c r="H4870">
        <v>2.6483829021453857</v>
      </c>
      <c r="I4870">
        <v>101.96278381347656</v>
      </c>
      <c r="J4870">
        <v>0.13599415123462677</v>
      </c>
      <c r="K4870">
        <v>18182</v>
      </c>
      <c r="L4870">
        <v>16926.082397999999</v>
      </c>
      <c r="M4870">
        <v>0.71091169118881226</v>
      </c>
      <c r="N4870">
        <v>0.5366215705871582</v>
      </c>
      <c r="O4870">
        <v>0.63959634304046631</v>
      </c>
      <c r="P4870">
        <v>0.71091169118881226</v>
      </c>
      <c r="Q4870">
        <v>0.7822270393371582</v>
      </c>
      <c r="R4870">
        <v>0.88520181179046631</v>
      </c>
      <c r="S4870" t="s">
        <v>39</v>
      </c>
      <c r="Z4870" s="3"/>
    </row>
    <row r="4871" spans="1:26" hidden="1" x14ac:dyDescent="0.25">
      <c r="A4871" s="10" t="str">
        <f t="shared" si="76"/>
        <v>2016Sierra1-in-2July PeakCAISO18</v>
      </c>
      <c r="B4871" s="10" t="s">
        <v>57</v>
      </c>
      <c r="C4871" s="10" t="s">
        <v>14</v>
      </c>
      <c r="D4871" s="10" t="s">
        <v>3</v>
      </c>
      <c r="E4871" s="10" t="s">
        <v>9</v>
      </c>
      <c r="F4871">
        <v>18</v>
      </c>
      <c r="G4871">
        <v>2.9580276012420654</v>
      </c>
      <c r="H4871">
        <v>2.4021339416503906</v>
      </c>
      <c r="I4871">
        <v>95.547859191894531</v>
      </c>
      <c r="J4871">
        <v>0.13599415123462677</v>
      </c>
      <c r="K4871">
        <v>18182</v>
      </c>
      <c r="L4871">
        <v>16926.082397999999</v>
      </c>
      <c r="M4871">
        <v>0.55589377880096436</v>
      </c>
      <c r="N4871">
        <v>0.38160368800163269</v>
      </c>
      <c r="O4871">
        <v>0.4845784604549408</v>
      </c>
      <c r="P4871">
        <v>0.55589377880096436</v>
      </c>
      <c r="Q4871">
        <v>0.6272091269493103</v>
      </c>
      <c r="R4871">
        <v>0.73018389940261841</v>
      </c>
      <c r="S4871" t="s">
        <v>39</v>
      </c>
      <c r="Z4871" s="3"/>
    </row>
    <row r="4872" spans="1:26" hidden="1" x14ac:dyDescent="0.25">
      <c r="A4872" s="10" t="str">
        <f t="shared" si="76"/>
        <v>2016Sierra1-in-10July PeakPGE18</v>
      </c>
      <c r="B4872" s="10" t="s">
        <v>57</v>
      </c>
      <c r="C4872" s="10" t="s">
        <v>14</v>
      </c>
      <c r="D4872" s="10" t="s">
        <v>3</v>
      </c>
      <c r="E4872" s="10" t="s">
        <v>1</v>
      </c>
      <c r="F4872">
        <v>18</v>
      </c>
      <c r="G4872">
        <v>3.5111899375915527</v>
      </c>
      <c r="H4872">
        <v>2.7720317840576172</v>
      </c>
      <c r="I4872">
        <v>102.78753662109375</v>
      </c>
      <c r="J4872">
        <v>0.13599415123462677</v>
      </c>
      <c r="K4872">
        <v>18182</v>
      </c>
      <c r="L4872">
        <v>16926.082397999999</v>
      </c>
      <c r="M4872">
        <v>0.7391582727432251</v>
      </c>
      <c r="N4872">
        <v>0.56486815214157104</v>
      </c>
      <c r="O4872">
        <v>0.66784292459487915</v>
      </c>
      <c r="P4872">
        <v>0.7391582727432251</v>
      </c>
      <c r="Q4872">
        <v>0.81047362089157104</v>
      </c>
      <c r="R4872">
        <v>0.91344839334487915</v>
      </c>
      <c r="S4872" t="s">
        <v>38</v>
      </c>
      <c r="Z4872" s="3"/>
    </row>
    <row r="4873" spans="1:26" hidden="1" x14ac:dyDescent="0.25">
      <c r="A4873" s="10" t="str">
        <f t="shared" si="76"/>
        <v>2016Sierra1-in-2July PeakPGE18</v>
      </c>
      <c r="B4873" s="10" t="s">
        <v>57</v>
      </c>
      <c r="C4873" s="10" t="s">
        <v>14</v>
      </c>
      <c r="D4873" s="10" t="s">
        <v>3</v>
      </c>
      <c r="E4873" s="10" t="s">
        <v>9</v>
      </c>
      <c r="F4873">
        <v>18</v>
      </c>
      <c r="G4873">
        <v>3.0873644351959229</v>
      </c>
      <c r="H4873">
        <v>2.4035637378692627</v>
      </c>
      <c r="I4873">
        <v>101.72223663330078</v>
      </c>
      <c r="J4873">
        <v>0.13599415123462677</v>
      </c>
      <c r="K4873">
        <v>18182</v>
      </c>
      <c r="L4873">
        <v>16926.082397999999</v>
      </c>
      <c r="M4873">
        <v>0.68380069732666016</v>
      </c>
      <c r="N4873">
        <v>0.5095105767250061</v>
      </c>
      <c r="O4873">
        <v>0.61248534917831421</v>
      </c>
      <c r="P4873">
        <v>0.68380069732666016</v>
      </c>
      <c r="Q4873">
        <v>0.7551160454750061</v>
      </c>
      <c r="R4873">
        <v>0.85809081792831421</v>
      </c>
      <c r="S4873" t="s">
        <v>38</v>
      </c>
      <c r="Z4873" s="3"/>
    </row>
    <row r="4874" spans="1:26" hidden="1" x14ac:dyDescent="0.25">
      <c r="A4874" s="10" t="str">
        <f t="shared" si="76"/>
        <v>2016Sierra1-in-2July PeakCAISO19</v>
      </c>
      <c r="B4874" s="10" t="s">
        <v>57</v>
      </c>
      <c r="C4874" s="10" t="s">
        <v>14</v>
      </c>
      <c r="D4874" s="10" t="s">
        <v>3</v>
      </c>
      <c r="E4874" s="10" t="s">
        <v>9</v>
      </c>
      <c r="F4874">
        <v>19</v>
      </c>
      <c r="G4874">
        <v>3.0483417510986328</v>
      </c>
      <c r="H4874">
        <v>3.2843737602233887</v>
      </c>
      <c r="I4874">
        <v>93.353294372558594</v>
      </c>
      <c r="J4874">
        <v>0.11742977052927017</v>
      </c>
      <c r="K4874">
        <v>18182</v>
      </c>
      <c r="L4874">
        <v>16926.082397999999</v>
      </c>
      <c r="M4874">
        <v>-0.23603208363056183</v>
      </c>
      <c r="N4874">
        <v>-0.3865300714969635</v>
      </c>
      <c r="O4874">
        <v>-0.29761224985122681</v>
      </c>
      <c r="P4874">
        <v>-0.23603208363056183</v>
      </c>
      <c r="Q4874">
        <v>-0.17445191740989685</v>
      </c>
      <c r="R4874">
        <v>-8.5534088313579559E-2</v>
      </c>
      <c r="S4874" t="s">
        <v>39</v>
      </c>
      <c r="Z4874" s="3"/>
    </row>
    <row r="4875" spans="1:26" hidden="1" x14ac:dyDescent="0.25">
      <c r="A4875" s="10" t="str">
        <f t="shared" si="76"/>
        <v>2016Sierra1-in-10July PeakCAISO19</v>
      </c>
      <c r="B4875" s="10" t="s">
        <v>57</v>
      </c>
      <c r="C4875" s="10" t="s">
        <v>14</v>
      </c>
      <c r="D4875" s="10" t="s">
        <v>3</v>
      </c>
      <c r="E4875" s="10" t="s">
        <v>1</v>
      </c>
      <c r="F4875">
        <v>19</v>
      </c>
      <c r="G4875">
        <v>3.4618604183197021</v>
      </c>
      <c r="H4875">
        <v>3.7036869525909424</v>
      </c>
      <c r="I4875">
        <v>101.08305358886719</v>
      </c>
      <c r="J4875">
        <v>0.11742977052927017</v>
      </c>
      <c r="K4875">
        <v>18182</v>
      </c>
      <c r="L4875">
        <v>16926.082397999999</v>
      </c>
      <c r="M4875">
        <v>-0.24182653427124023</v>
      </c>
      <c r="N4875">
        <v>-0.3923245370388031</v>
      </c>
      <c r="O4875">
        <v>-0.30340671539306641</v>
      </c>
      <c r="P4875">
        <v>-0.24182653427124023</v>
      </c>
      <c r="Q4875">
        <v>-0.18024636805057526</v>
      </c>
      <c r="R4875">
        <v>-9.1328538954257965E-2</v>
      </c>
      <c r="S4875" t="s">
        <v>39</v>
      </c>
      <c r="Z4875" s="3"/>
    </row>
    <row r="4876" spans="1:26" hidden="1" x14ac:dyDescent="0.25">
      <c r="A4876" s="10" t="str">
        <f t="shared" si="76"/>
        <v>2016Sierra1-in-2July PeakPGE19</v>
      </c>
      <c r="B4876" s="10" t="s">
        <v>57</v>
      </c>
      <c r="C4876" s="10" t="s">
        <v>14</v>
      </c>
      <c r="D4876" s="10" t="s">
        <v>3</v>
      </c>
      <c r="E4876" s="10" t="s">
        <v>9</v>
      </c>
      <c r="F4876">
        <v>19</v>
      </c>
      <c r="G4876">
        <v>3.1816275119781494</v>
      </c>
      <c r="H4876">
        <v>3.4106636047363281</v>
      </c>
      <c r="I4876">
        <v>100.3753662109375</v>
      </c>
      <c r="J4876">
        <v>0.11742977052927017</v>
      </c>
      <c r="K4876">
        <v>18182</v>
      </c>
      <c r="L4876">
        <v>16926.082397999999</v>
      </c>
      <c r="M4876">
        <v>-0.22903621196746826</v>
      </c>
      <c r="N4876">
        <v>-0.37953421473503113</v>
      </c>
      <c r="O4876">
        <v>-0.29061639308929443</v>
      </c>
      <c r="P4876">
        <v>-0.22903621196746826</v>
      </c>
      <c r="Q4876">
        <v>-0.16745604574680328</v>
      </c>
      <c r="R4876">
        <v>-7.8538216650485992E-2</v>
      </c>
      <c r="S4876" t="s">
        <v>38</v>
      </c>
      <c r="Z4876" s="3"/>
    </row>
    <row r="4877" spans="1:26" hidden="1" x14ac:dyDescent="0.25">
      <c r="A4877" s="10" t="str">
        <f t="shared" si="76"/>
        <v>2016Sierra1-in-10July PeakPGE19</v>
      </c>
      <c r="B4877" s="10" t="s">
        <v>57</v>
      </c>
      <c r="C4877" s="10" t="s">
        <v>14</v>
      </c>
      <c r="D4877" s="10" t="s">
        <v>3</v>
      </c>
      <c r="E4877" s="10" t="s">
        <v>1</v>
      </c>
      <c r="F4877">
        <v>19</v>
      </c>
      <c r="G4877">
        <v>3.6183934211730957</v>
      </c>
      <c r="H4877">
        <v>3.8675878047943115</v>
      </c>
      <c r="I4877">
        <v>101.48724365234375</v>
      </c>
      <c r="J4877">
        <v>0.11742977052927017</v>
      </c>
      <c r="K4877">
        <v>18182</v>
      </c>
      <c r="L4877">
        <v>16926.082397999999</v>
      </c>
      <c r="M4877">
        <v>-0.2491944283246994</v>
      </c>
      <c r="N4877">
        <v>-0.39969241619110107</v>
      </c>
      <c r="O4877">
        <v>-0.31077459454536438</v>
      </c>
      <c r="P4877">
        <v>-0.2491944283246994</v>
      </c>
      <c r="Q4877">
        <v>-0.18761426210403442</v>
      </c>
      <c r="R4877">
        <v>-9.8696433007717133E-2</v>
      </c>
      <c r="S4877" t="s">
        <v>38</v>
      </c>
      <c r="Z4877" s="3"/>
    </row>
    <row r="4878" spans="1:26" hidden="1" x14ac:dyDescent="0.25">
      <c r="A4878" s="10" t="str">
        <f t="shared" si="76"/>
        <v>2016Sierra1-in-10July PeakCAISO20</v>
      </c>
      <c r="B4878" s="10" t="s">
        <v>57</v>
      </c>
      <c r="C4878" s="10" t="s">
        <v>14</v>
      </c>
      <c r="D4878" s="10" t="s">
        <v>3</v>
      </c>
      <c r="E4878" s="10" t="s">
        <v>1</v>
      </c>
      <c r="F4878">
        <v>20</v>
      </c>
      <c r="G4878">
        <v>3.2919058799743652</v>
      </c>
      <c r="H4878">
        <v>3.6268410682678223</v>
      </c>
      <c r="I4878">
        <v>95.436790466308594</v>
      </c>
      <c r="J4878">
        <v>7.6294809579849243E-2</v>
      </c>
      <c r="K4878">
        <v>18182</v>
      </c>
      <c r="L4878">
        <v>16926.082397999999</v>
      </c>
      <c r="M4878">
        <v>-0.33493506908416748</v>
      </c>
      <c r="N4878">
        <v>-0.43271449208259583</v>
      </c>
      <c r="O4878">
        <v>-0.3749440610408783</v>
      </c>
      <c r="P4878">
        <v>-0.33493506908416748</v>
      </c>
      <c r="Q4878">
        <v>-0.29492607712745667</v>
      </c>
      <c r="R4878">
        <v>-0.23715564608573914</v>
      </c>
      <c r="S4878" t="s">
        <v>39</v>
      </c>
      <c r="Z4878" s="3"/>
    </row>
    <row r="4879" spans="1:26" hidden="1" x14ac:dyDescent="0.25">
      <c r="A4879" s="10" t="str">
        <f t="shared" si="76"/>
        <v>2016Sierra1-in-2July PeakCAISO20</v>
      </c>
      <c r="B4879" s="10" t="s">
        <v>57</v>
      </c>
      <c r="C4879" s="10" t="s">
        <v>14</v>
      </c>
      <c r="D4879" s="10" t="s">
        <v>3</v>
      </c>
      <c r="E4879" s="10" t="s">
        <v>9</v>
      </c>
      <c r="F4879">
        <v>20</v>
      </c>
      <c r="G4879">
        <v>2.8986883163452148</v>
      </c>
      <c r="H4879">
        <v>3.1876380443572998</v>
      </c>
      <c r="I4879">
        <v>87.979156494140625</v>
      </c>
      <c r="J4879">
        <v>7.6294809579849243E-2</v>
      </c>
      <c r="K4879">
        <v>18182</v>
      </c>
      <c r="L4879">
        <v>16926.082397999999</v>
      </c>
      <c r="M4879">
        <v>-0.28894972801208496</v>
      </c>
      <c r="N4879">
        <v>-0.38672915101051331</v>
      </c>
      <c r="O4879">
        <v>-0.32895871996879578</v>
      </c>
      <c r="P4879">
        <v>-0.28894972801208496</v>
      </c>
      <c r="Q4879">
        <v>-0.24894073605537415</v>
      </c>
      <c r="R4879">
        <v>-0.19117030501365662</v>
      </c>
      <c r="S4879" t="s">
        <v>39</v>
      </c>
      <c r="Z4879" s="3"/>
    </row>
    <row r="4880" spans="1:26" hidden="1" x14ac:dyDescent="0.25">
      <c r="A4880" s="10" t="str">
        <f t="shared" si="76"/>
        <v>2016Sierra1-in-10July PeakPGE20</v>
      </c>
      <c r="B4880" s="10" t="s">
        <v>57</v>
      </c>
      <c r="C4880" s="10" t="s">
        <v>14</v>
      </c>
      <c r="D4880" s="10" t="s">
        <v>3</v>
      </c>
      <c r="E4880" s="10" t="s">
        <v>1</v>
      </c>
      <c r="F4880">
        <v>20</v>
      </c>
      <c r="G4880">
        <v>3.4407541751861572</v>
      </c>
      <c r="H4880">
        <v>3.7926969528198242</v>
      </c>
      <c r="I4880">
        <v>95.973518371582031</v>
      </c>
      <c r="J4880">
        <v>7.6294809579849243E-2</v>
      </c>
      <c r="K4880">
        <v>18182</v>
      </c>
      <c r="L4880">
        <v>16926.082397999999</v>
      </c>
      <c r="M4880">
        <v>-0.35194271802902222</v>
      </c>
      <c r="N4880">
        <v>-0.44972214102745056</v>
      </c>
      <c r="O4880">
        <v>-0.39195170998573303</v>
      </c>
      <c r="P4880">
        <v>-0.35194271802902222</v>
      </c>
      <c r="Q4880">
        <v>-0.3119337260723114</v>
      </c>
      <c r="R4880">
        <v>-0.25416329503059387</v>
      </c>
      <c r="S4880" t="s">
        <v>38</v>
      </c>
      <c r="Z4880" s="3"/>
    </row>
    <row r="4881" spans="1:26" hidden="1" x14ac:dyDescent="0.25">
      <c r="A4881" s="10" t="str">
        <f t="shared" si="76"/>
        <v>2016Sierra1-in-2July PeakPGE20</v>
      </c>
      <c r="B4881" s="10" t="s">
        <v>57</v>
      </c>
      <c r="C4881" s="10" t="s">
        <v>14</v>
      </c>
      <c r="D4881" s="10" t="s">
        <v>3</v>
      </c>
      <c r="E4881" s="10" t="s">
        <v>9</v>
      </c>
      <c r="F4881">
        <v>20</v>
      </c>
      <c r="G4881">
        <v>3.0254306793212891</v>
      </c>
      <c r="H4881">
        <v>3.3309659957885742</v>
      </c>
      <c r="I4881">
        <v>94.052421569824219</v>
      </c>
      <c r="J4881">
        <v>7.6294809579849243E-2</v>
      </c>
      <c r="K4881">
        <v>18182</v>
      </c>
      <c r="L4881">
        <v>16926.082397999999</v>
      </c>
      <c r="M4881">
        <v>-0.30553534626960754</v>
      </c>
      <c r="N4881">
        <v>-0.40331476926803589</v>
      </c>
      <c r="O4881">
        <v>-0.34554433822631836</v>
      </c>
      <c r="P4881">
        <v>-0.30553534626960754</v>
      </c>
      <c r="Q4881">
        <v>-0.26552635431289673</v>
      </c>
      <c r="R4881">
        <v>-0.2077559232711792</v>
      </c>
      <c r="S4881" t="s">
        <v>38</v>
      </c>
      <c r="Z4881" s="3"/>
    </row>
    <row r="4882" spans="1:26" hidden="1" x14ac:dyDescent="0.25">
      <c r="A4882" s="10" t="str">
        <f t="shared" si="76"/>
        <v>2016Sierra1-in-2July PeakCAISO21</v>
      </c>
      <c r="B4882" s="10" t="s">
        <v>57</v>
      </c>
      <c r="C4882" s="10" t="s">
        <v>14</v>
      </c>
      <c r="D4882" s="10" t="s">
        <v>3</v>
      </c>
      <c r="E4882" s="10" t="s">
        <v>9</v>
      </c>
      <c r="F4882">
        <v>21</v>
      </c>
      <c r="G4882">
        <v>2.5975794792175293</v>
      </c>
      <c r="H4882">
        <v>2.7896802425384521</v>
      </c>
      <c r="I4882">
        <v>81.012451171875</v>
      </c>
      <c r="J4882">
        <v>7.6630406081676483E-2</v>
      </c>
      <c r="K4882">
        <v>18182</v>
      </c>
      <c r="L4882">
        <v>16926.082397999999</v>
      </c>
      <c r="M4882">
        <v>-0.19210070371627808</v>
      </c>
      <c r="N4882">
        <v>-0.29031023383140564</v>
      </c>
      <c r="O4882">
        <v>-0.23228569328784943</v>
      </c>
      <c r="P4882">
        <v>-0.19210070371627808</v>
      </c>
      <c r="Q4882">
        <v>-0.15191571414470673</v>
      </c>
      <c r="R4882">
        <v>-9.3891173601150513E-2</v>
      </c>
      <c r="S4882" t="s">
        <v>39</v>
      </c>
      <c r="Z4882" s="3"/>
    </row>
    <row r="4883" spans="1:26" hidden="1" x14ac:dyDescent="0.25">
      <c r="A4883" s="10" t="str">
        <f t="shared" si="76"/>
        <v>2016Sierra1-in-10July PeakCAISO21</v>
      </c>
      <c r="B4883" s="10" t="s">
        <v>57</v>
      </c>
      <c r="C4883" s="10" t="s">
        <v>14</v>
      </c>
      <c r="D4883" s="10" t="s">
        <v>3</v>
      </c>
      <c r="E4883" s="10" t="s">
        <v>1</v>
      </c>
      <c r="F4883">
        <v>21</v>
      </c>
      <c r="G4883">
        <v>2.9499504566192627</v>
      </c>
      <c r="H4883">
        <v>3.1785914897918701</v>
      </c>
      <c r="I4883">
        <v>86.678253173828125</v>
      </c>
      <c r="J4883">
        <v>7.6630406081676483E-2</v>
      </c>
      <c r="K4883">
        <v>18182</v>
      </c>
      <c r="L4883">
        <v>16926.082397999999</v>
      </c>
      <c r="M4883">
        <v>-0.22864104807376862</v>
      </c>
      <c r="N4883">
        <v>-0.32685056328773499</v>
      </c>
      <c r="O4883">
        <v>-0.26882603764533997</v>
      </c>
      <c r="P4883">
        <v>-0.22864104807376862</v>
      </c>
      <c r="Q4883">
        <v>-0.18845605850219727</v>
      </c>
      <c r="R4883">
        <v>-0.13043151795864105</v>
      </c>
      <c r="S4883" t="s">
        <v>39</v>
      </c>
      <c r="Z4883" s="3"/>
    </row>
    <row r="4884" spans="1:26" hidden="1" x14ac:dyDescent="0.25">
      <c r="A4884" s="10" t="str">
        <f t="shared" si="76"/>
        <v>2016Sierra1-in-10July PeakPGE21</v>
      </c>
      <c r="B4884" s="10" t="s">
        <v>57</v>
      </c>
      <c r="C4884" s="10" t="s">
        <v>14</v>
      </c>
      <c r="D4884" s="10" t="s">
        <v>3</v>
      </c>
      <c r="E4884" s="10" t="s">
        <v>1</v>
      </c>
      <c r="F4884">
        <v>21</v>
      </c>
      <c r="G4884">
        <v>3.0833365917205811</v>
      </c>
      <c r="H4884">
        <v>3.3271322250366211</v>
      </c>
      <c r="I4884">
        <v>87.809417724609375</v>
      </c>
      <c r="J4884">
        <v>7.6630406081676483E-2</v>
      </c>
      <c r="K4884">
        <v>18182</v>
      </c>
      <c r="L4884">
        <v>16926.082397999999</v>
      </c>
      <c r="M4884">
        <v>-0.24379560351371765</v>
      </c>
      <c r="N4884">
        <v>-0.34200513362884521</v>
      </c>
      <c r="O4884">
        <v>-0.28398057818412781</v>
      </c>
      <c r="P4884">
        <v>-0.24379560351371765</v>
      </c>
      <c r="Q4884">
        <v>-0.2036106139421463</v>
      </c>
      <c r="R4884">
        <v>-0.14558607339859009</v>
      </c>
      <c r="S4884" t="s">
        <v>38</v>
      </c>
      <c r="Z4884" s="3"/>
    </row>
    <row r="4885" spans="1:26" hidden="1" x14ac:dyDescent="0.25">
      <c r="A4885" s="10" t="str">
        <f t="shared" si="76"/>
        <v>2016Sierra1-in-2July PeakPGE21</v>
      </c>
      <c r="B4885" s="10" t="s">
        <v>57</v>
      </c>
      <c r="C4885" s="10" t="s">
        <v>14</v>
      </c>
      <c r="D4885" s="10" t="s">
        <v>3</v>
      </c>
      <c r="E4885" s="10" t="s">
        <v>9</v>
      </c>
      <c r="F4885">
        <v>21</v>
      </c>
      <c r="G4885">
        <v>2.711155891418457</v>
      </c>
      <c r="H4885">
        <v>2.9102885723114014</v>
      </c>
      <c r="I4885">
        <v>85.973907470703125</v>
      </c>
      <c r="J4885">
        <v>7.6630406081676483E-2</v>
      </c>
      <c r="K4885">
        <v>18182</v>
      </c>
      <c r="L4885">
        <v>16926.082397999999</v>
      </c>
      <c r="M4885">
        <v>-0.19913271069526672</v>
      </c>
      <c r="N4885">
        <v>-0.29734224081039429</v>
      </c>
      <c r="O4885">
        <v>-0.23931770026683807</v>
      </c>
      <c r="P4885">
        <v>-0.19913271069526672</v>
      </c>
      <c r="Q4885">
        <v>-0.15894772112369537</v>
      </c>
      <c r="R4885">
        <v>-0.10092318058013916</v>
      </c>
      <c r="S4885" t="s">
        <v>38</v>
      </c>
      <c r="Z4885" s="3"/>
    </row>
    <row r="4886" spans="1:26" hidden="1" x14ac:dyDescent="0.25">
      <c r="A4886" s="10" t="str">
        <f t="shared" si="76"/>
        <v>2016Sierra1-in-2July PeakCAISO22</v>
      </c>
      <c r="B4886" s="10" t="s">
        <v>57</v>
      </c>
      <c r="C4886" s="10" t="s">
        <v>14</v>
      </c>
      <c r="D4886" s="10" t="s">
        <v>3</v>
      </c>
      <c r="E4886" s="10" t="s">
        <v>9</v>
      </c>
      <c r="F4886">
        <v>22</v>
      </c>
      <c r="G4886">
        <v>2.2242565155029297</v>
      </c>
      <c r="H4886">
        <v>2.3534717559814453</v>
      </c>
      <c r="I4886">
        <v>76.932571411132813</v>
      </c>
      <c r="J4886">
        <v>6.3674606382846832E-2</v>
      </c>
      <c r="K4886">
        <v>18182</v>
      </c>
      <c r="L4886">
        <v>16926.082397999999</v>
      </c>
      <c r="M4886">
        <v>-0.12921518087387085</v>
      </c>
      <c r="N4886">
        <v>-0.21082055568695068</v>
      </c>
      <c r="O4886">
        <v>-0.16260614991188049</v>
      </c>
      <c r="P4886">
        <v>-0.12921518087387085</v>
      </c>
      <c r="Q4886">
        <v>-9.5824219286441803E-2</v>
      </c>
      <c r="R4886">
        <v>-4.7609806060791016E-2</v>
      </c>
      <c r="S4886" t="s">
        <v>39</v>
      </c>
      <c r="Z4886" s="3"/>
    </row>
    <row r="4887" spans="1:26" hidden="1" x14ac:dyDescent="0.25">
      <c r="A4887" s="10" t="str">
        <f t="shared" si="76"/>
        <v>2016Sierra1-in-10July PeakCAISO22</v>
      </c>
      <c r="B4887" s="10" t="s">
        <v>57</v>
      </c>
      <c r="C4887" s="10" t="s">
        <v>14</v>
      </c>
      <c r="D4887" s="10" t="s">
        <v>3</v>
      </c>
      <c r="E4887" s="10" t="s">
        <v>1</v>
      </c>
      <c r="F4887">
        <v>22</v>
      </c>
      <c r="G4887">
        <v>2.5259850025177002</v>
      </c>
      <c r="H4887">
        <v>2.6910638809204102</v>
      </c>
      <c r="I4887">
        <v>81.34368896484375</v>
      </c>
      <c r="J4887">
        <v>6.3674606382846832E-2</v>
      </c>
      <c r="K4887">
        <v>18182</v>
      </c>
      <c r="L4887">
        <v>16926.082397999999</v>
      </c>
      <c r="M4887">
        <v>-0.16507886350154877</v>
      </c>
      <c r="N4887">
        <v>-0.2466842383146286</v>
      </c>
      <c r="O4887">
        <v>-0.19846983253955841</v>
      </c>
      <c r="P4887">
        <v>-0.16507886350154877</v>
      </c>
      <c r="Q4887">
        <v>-0.13168789446353912</v>
      </c>
      <c r="R4887">
        <v>-8.3473488688468933E-2</v>
      </c>
      <c r="S4887" t="s">
        <v>39</v>
      </c>
      <c r="Z4887" s="3"/>
    </row>
    <row r="4888" spans="1:26" hidden="1" x14ac:dyDescent="0.25">
      <c r="A4888" s="10" t="str">
        <f t="shared" si="76"/>
        <v>2016Sierra1-in-2July PeakPGE22</v>
      </c>
      <c r="B4888" s="10" t="s">
        <v>57</v>
      </c>
      <c r="C4888" s="10" t="s">
        <v>14</v>
      </c>
      <c r="D4888" s="10" t="s">
        <v>3</v>
      </c>
      <c r="E4888" s="10" t="s">
        <v>9</v>
      </c>
      <c r="F4888">
        <v>22</v>
      </c>
      <c r="G4888">
        <v>2.3215100765228271</v>
      </c>
      <c r="H4888">
        <v>2.4605803489685059</v>
      </c>
      <c r="I4888">
        <v>79.795341491699219</v>
      </c>
      <c r="J4888">
        <v>6.3674606382846832E-2</v>
      </c>
      <c r="K4888">
        <v>18182</v>
      </c>
      <c r="L4888">
        <v>16926.082397999999</v>
      </c>
      <c r="M4888">
        <v>-0.1390703022480011</v>
      </c>
      <c r="N4888">
        <v>-0.22067567706108093</v>
      </c>
      <c r="O4888">
        <v>-0.17246127128601074</v>
      </c>
      <c r="P4888">
        <v>-0.1390703022480011</v>
      </c>
      <c r="Q4888">
        <v>-0.10567934066057205</v>
      </c>
      <c r="R4888">
        <v>-5.7464927434921265E-2</v>
      </c>
      <c r="S4888" t="s">
        <v>38</v>
      </c>
      <c r="Z4888" s="3"/>
    </row>
    <row r="4889" spans="1:26" hidden="1" x14ac:dyDescent="0.25">
      <c r="A4889" s="10" t="str">
        <f t="shared" si="76"/>
        <v>2016Sierra1-in-10July PeakPGE22</v>
      </c>
      <c r="B4889" s="10" t="s">
        <v>57</v>
      </c>
      <c r="C4889" s="10" t="s">
        <v>14</v>
      </c>
      <c r="D4889" s="10" t="s">
        <v>3</v>
      </c>
      <c r="E4889" s="10" t="s">
        <v>1</v>
      </c>
      <c r="F4889">
        <v>22</v>
      </c>
      <c r="G4889">
        <v>2.6402010917663574</v>
      </c>
      <c r="H4889">
        <v>2.8188226222991943</v>
      </c>
      <c r="I4889">
        <v>82.658546447753906</v>
      </c>
      <c r="J4889">
        <v>6.3674606382846832E-2</v>
      </c>
      <c r="K4889">
        <v>18182</v>
      </c>
      <c r="L4889">
        <v>16926.082397999999</v>
      </c>
      <c r="M4889">
        <v>-0.17862150073051453</v>
      </c>
      <c r="N4889">
        <v>-0.26022687554359436</v>
      </c>
      <c r="O4889">
        <v>-0.21201246976852417</v>
      </c>
      <c r="P4889">
        <v>-0.17862150073051453</v>
      </c>
      <c r="Q4889">
        <v>-0.14523053169250488</v>
      </c>
      <c r="R4889">
        <v>-9.7016125917434692E-2</v>
      </c>
      <c r="S4889" t="s">
        <v>38</v>
      </c>
      <c r="Z4889" s="3"/>
    </row>
    <row r="4890" spans="1:26" hidden="1" x14ac:dyDescent="0.25">
      <c r="A4890" s="10" t="str">
        <f t="shared" si="76"/>
        <v>2016Sierra1-in-10July PeakCAISO23</v>
      </c>
      <c r="B4890" s="10" t="s">
        <v>57</v>
      </c>
      <c r="C4890" s="10" t="s">
        <v>14</v>
      </c>
      <c r="D4890" s="10" t="s">
        <v>3</v>
      </c>
      <c r="E4890" s="10" t="s">
        <v>1</v>
      </c>
      <c r="F4890">
        <v>23</v>
      </c>
      <c r="G4890">
        <v>2.0013904571533203</v>
      </c>
      <c r="H4890">
        <v>2.1088600158691406</v>
      </c>
      <c r="I4890">
        <v>78.690521240234375</v>
      </c>
      <c r="J4890">
        <v>5.8387260884046555E-2</v>
      </c>
      <c r="K4890">
        <v>18182</v>
      </c>
      <c r="L4890">
        <v>16926.082397999999</v>
      </c>
      <c r="M4890">
        <v>-0.10746943950653076</v>
      </c>
      <c r="N4890">
        <v>-0.18229855597019196</v>
      </c>
      <c r="O4890">
        <v>-0.13808771967887878</v>
      </c>
      <c r="P4890">
        <v>-0.10746943950653076</v>
      </c>
      <c r="Q4890">
        <v>-7.6851159334182739E-2</v>
      </c>
      <c r="R4890">
        <v>-3.2640326768159866E-2</v>
      </c>
      <c r="S4890" t="s">
        <v>39</v>
      </c>
      <c r="Z4890" s="3"/>
    </row>
    <row r="4891" spans="1:26" hidden="1" x14ac:dyDescent="0.25">
      <c r="A4891" s="10" t="str">
        <f t="shared" si="76"/>
        <v>2016Sierra1-in-2July PeakCAISO23</v>
      </c>
      <c r="B4891" s="10" t="s">
        <v>57</v>
      </c>
      <c r="C4891" s="10" t="s">
        <v>14</v>
      </c>
      <c r="D4891" s="10" t="s">
        <v>3</v>
      </c>
      <c r="E4891" s="10" t="s">
        <v>9</v>
      </c>
      <c r="F4891">
        <v>23</v>
      </c>
      <c r="G4891">
        <v>1.7623246908187866</v>
      </c>
      <c r="H4891">
        <v>1.8465919494628906</v>
      </c>
      <c r="I4891">
        <v>74.145011901855469</v>
      </c>
      <c r="J4891">
        <v>5.8387260884046555E-2</v>
      </c>
      <c r="K4891">
        <v>18182</v>
      </c>
      <c r="L4891">
        <v>16926.082397999999</v>
      </c>
      <c r="M4891">
        <v>-8.4267266094684601E-2</v>
      </c>
      <c r="N4891">
        <v>-0.1590963751077652</v>
      </c>
      <c r="O4891">
        <v>-0.11488554626703262</v>
      </c>
      <c r="P4891">
        <v>-8.4267266094684601E-2</v>
      </c>
      <c r="Q4891">
        <v>-5.3648985922336578E-2</v>
      </c>
      <c r="R4891">
        <v>-9.4381524249911308E-3</v>
      </c>
      <c r="S4891" t="s">
        <v>39</v>
      </c>
      <c r="Z4891" s="3"/>
    </row>
    <row r="4892" spans="1:26" hidden="1" x14ac:dyDescent="0.25">
      <c r="A4892" s="10" t="str">
        <f t="shared" si="76"/>
        <v>2016Sierra1-in-10July PeakPGE23</v>
      </c>
      <c r="B4892" s="10" t="s">
        <v>57</v>
      </c>
      <c r="C4892" s="10" t="s">
        <v>14</v>
      </c>
      <c r="D4892" s="10" t="s">
        <v>3</v>
      </c>
      <c r="E4892" s="10" t="s">
        <v>1</v>
      </c>
      <c r="F4892">
        <v>23</v>
      </c>
      <c r="G4892">
        <v>2.091886043548584</v>
      </c>
      <c r="H4892">
        <v>2.2090282440185547</v>
      </c>
      <c r="I4892">
        <v>79.140274047851563</v>
      </c>
      <c r="J4892">
        <v>5.8387260884046555E-2</v>
      </c>
      <c r="K4892">
        <v>18182</v>
      </c>
      <c r="L4892">
        <v>16926.082397999999</v>
      </c>
      <c r="M4892">
        <v>-0.11714217811822891</v>
      </c>
      <c r="N4892">
        <v>-0.19197128713130951</v>
      </c>
      <c r="O4892">
        <v>-0.14776045083999634</v>
      </c>
      <c r="P4892">
        <v>-0.11714217811822891</v>
      </c>
      <c r="Q4892">
        <v>-8.652389794588089E-2</v>
      </c>
      <c r="R4892">
        <v>-4.2313065379858017E-2</v>
      </c>
      <c r="S4892" t="s">
        <v>38</v>
      </c>
      <c r="Z4892" s="3"/>
    </row>
    <row r="4893" spans="1:26" hidden="1" x14ac:dyDescent="0.25">
      <c r="A4893" s="10" t="str">
        <f t="shared" si="76"/>
        <v>2016Sierra1-in-2July PeakPGE23</v>
      </c>
      <c r="B4893" s="10" t="s">
        <v>57</v>
      </c>
      <c r="C4893" s="10" t="s">
        <v>14</v>
      </c>
      <c r="D4893" s="10" t="s">
        <v>3</v>
      </c>
      <c r="E4893" s="10" t="s">
        <v>9</v>
      </c>
      <c r="F4893">
        <v>23</v>
      </c>
      <c r="G4893">
        <v>1.8393806219100952</v>
      </c>
      <c r="H4893">
        <v>1.931876540184021</v>
      </c>
      <c r="I4893">
        <v>76.442001342773438</v>
      </c>
      <c r="J4893">
        <v>5.8387260884046555E-2</v>
      </c>
      <c r="K4893">
        <v>18182</v>
      </c>
      <c r="L4893">
        <v>16926.082397999999</v>
      </c>
      <c r="M4893">
        <v>-9.2495948076248169E-2</v>
      </c>
      <c r="N4893">
        <v>-0.16732506453990936</v>
      </c>
      <c r="O4893">
        <v>-0.12311422824859619</v>
      </c>
      <c r="P4893">
        <v>-9.2495948076248169E-2</v>
      </c>
      <c r="Q4893">
        <v>-6.1877667903900146E-2</v>
      </c>
      <c r="R4893">
        <v>-1.7666835337877274E-2</v>
      </c>
      <c r="S4893" t="s">
        <v>38</v>
      </c>
      <c r="Z4893" s="3"/>
    </row>
    <row r="4894" spans="1:26" hidden="1" x14ac:dyDescent="0.25">
      <c r="A4894" s="10" t="str">
        <f t="shared" si="76"/>
        <v>2016Sierra1-in-10July PeakCAISO24</v>
      </c>
      <c r="B4894" s="10" t="s">
        <v>57</v>
      </c>
      <c r="C4894" s="10" t="s">
        <v>14</v>
      </c>
      <c r="D4894" s="10" t="s">
        <v>3</v>
      </c>
      <c r="E4894" s="10" t="s">
        <v>1</v>
      </c>
      <c r="F4894">
        <v>24</v>
      </c>
      <c r="G4894">
        <v>1.5508930683135986</v>
      </c>
      <c r="H4894">
        <v>1.6280138492584229</v>
      </c>
      <c r="I4894">
        <v>76.913764953613281</v>
      </c>
      <c r="J4894">
        <v>4.4309847056865692E-2</v>
      </c>
      <c r="K4894">
        <v>18182</v>
      </c>
      <c r="L4894">
        <v>16926.082397999999</v>
      </c>
      <c r="M4894">
        <v>-7.7120758593082428E-2</v>
      </c>
      <c r="N4894">
        <v>-0.13390825688838959</v>
      </c>
      <c r="O4894">
        <v>-0.10035683959722519</v>
      </c>
      <c r="P4894">
        <v>-7.7120758593082428E-2</v>
      </c>
      <c r="Q4894">
        <v>-5.3884673863649368E-2</v>
      </c>
      <c r="R4894">
        <v>-2.0333258435130119E-2</v>
      </c>
      <c r="S4894" t="s">
        <v>39</v>
      </c>
      <c r="Z4894" s="3"/>
    </row>
    <row r="4895" spans="1:26" hidden="1" x14ac:dyDescent="0.25">
      <c r="A4895" s="10" t="str">
        <f t="shared" si="76"/>
        <v>2016Sierra1-in-2July PeakCAISO24</v>
      </c>
      <c r="B4895" s="10" t="s">
        <v>57</v>
      </c>
      <c r="C4895" s="10" t="s">
        <v>14</v>
      </c>
      <c r="D4895" s="10" t="s">
        <v>3</v>
      </c>
      <c r="E4895" s="10" t="s">
        <v>9</v>
      </c>
      <c r="F4895">
        <v>24</v>
      </c>
      <c r="G4895">
        <v>1.3656392097473145</v>
      </c>
      <c r="H4895">
        <v>1.4248700141906738</v>
      </c>
      <c r="I4895">
        <v>72.162864685058594</v>
      </c>
      <c r="J4895">
        <v>4.4309847056865692E-2</v>
      </c>
      <c r="K4895">
        <v>18182</v>
      </c>
      <c r="L4895">
        <v>16926.082397999999</v>
      </c>
      <c r="M4895">
        <v>-5.9230826795101166E-2</v>
      </c>
      <c r="N4895">
        <v>-0.11601832509040833</v>
      </c>
      <c r="O4895">
        <v>-8.2466907799243927E-2</v>
      </c>
      <c r="P4895">
        <v>-5.9230826795101166E-2</v>
      </c>
      <c r="Q4895">
        <v>-3.5994742065668106E-2</v>
      </c>
      <c r="R4895">
        <v>-2.4433268699795008E-3</v>
      </c>
      <c r="S4895" t="s">
        <v>39</v>
      </c>
      <c r="Z4895" s="3"/>
    </row>
    <row r="4896" spans="1:26" hidden="1" x14ac:dyDescent="0.25">
      <c r="A4896" s="10" t="str">
        <f t="shared" si="76"/>
        <v>2016Sierra1-in-2July PeakPGE24</v>
      </c>
      <c r="B4896" s="10" t="s">
        <v>57</v>
      </c>
      <c r="C4896" s="10" t="s">
        <v>14</v>
      </c>
      <c r="D4896" s="10" t="s">
        <v>3</v>
      </c>
      <c r="E4896" s="10" t="s">
        <v>9</v>
      </c>
      <c r="F4896">
        <v>24</v>
      </c>
      <c r="G4896">
        <v>1.4253504276275635</v>
      </c>
      <c r="H4896">
        <v>1.4915037155151367</v>
      </c>
      <c r="I4896">
        <v>74.2822265625</v>
      </c>
      <c r="J4896">
        <v>4.4309847056865692E-2</v>
      </c>
      <c r="K4896">
        <v>18182</v>
      </c>
      <c r="L4896">
        <v>16926.082397999999</v>
      </c>
      <c r="M4896">
        <v>-6.6153265535831451E-2</v>
      </c>
      <c r="N4896">
        <v>-0.12294076383113861</v>
      </c>
      <c r="O4896">
        <v>-8.9389346539974213E-2</v>
      </c>
      <c r="P4896">
        <v>-6.6153265535831451E-2</v>
      </c>
      <c r="Q4896">
        <v>-4.2917180806398392E-2</v>
      </c>
      <c r="R4896">
        <v>-9.3657653778791428E-3</v>
      </c>
      <c r="S4896" t="s">
        <v>38</v>
      </c>
      <c r="Z4896" s="3"/>
    </row>
    <row r="4897" spans="1:26" hidden="1" x14ac:dyDescent="0.25">
      <c r="A4897" s="10" t="str">
        <f t="shared" si="76"/>
        <v>2016Sierra1-in-10July PeakPGE24</v>
      </c>
      <c r="B4897" s="10" t="s">
        <v>57</v>
      </c>
      <c r="C4897" s="10" t="s">
        <v>14</v>
      </c>
      <c r="D4897" s="10" t="s">
        <v>3</v>
      </c>
      <c r="E4897" s="10" t="s">
        <v>1</v>
      </c>
      <c r="F4897">
        <v>24</v>
      </c>
      <c r="G4897">
        <v>1.6210188865661621</v>
      </c>
      <c r="H4897">
        <v>1.7043329477310181</v>
      </c>
      <c r="I4897">
        <v>77.694786071777344</v>
      </c>
      <c r="J4897">
        <v>4.4309847056865692E-2</v>
      </c>
      <c r="K4897">
        <v>18182</v>
      </c>
      <c r="L4897">
        <v>16926.082397999999</v>
      </c>
      <c r="M4897">
        <v>-8.3314098417758942E-2</v>
      </c>
      <c r="N4897">
        <v>-0.1401015967130661</v>
      </c>
      <c r="O4897">
        <v>-0.1065501794219017</v>
      </c>
      <c r="P4897">
        <v>-8.3314098417758942E-2</v>
      </c>
      <c r="Q4897">
        <v>-6.0078013688325882E-2</v>
      </c>
      <c r="R4897">
        <v>-2.6526598259806633E-2</v>
      </c>
      <c r="S4897" t="s">
        <v>38</v>
      </c>
      <c r="Z4897" s="3"/>
    </row>
    <row r="4898" spans="1:26" hidden="1" x14ac:dyDescent="0.25">
      <c r="A4898" s="10" t="str">
        <f t="shared" si="76"/>
        <v>2016Sierra1-in-2June PeakCAISO1</v>
      </c>
      <c r="B4898" s="10" t="s">
        <v>57</v>
      </c>
      <c r="C4898" s="10" t="s">
        <v>14</v>
      </c>
      <c r="D4898" s="10" t="s">
        <v>4</v>
      </c>
      <c r="E4898" s="10" t="s">
        <v>9</v>
      </c>
      <c r="F4898">
        <v>1</v>
      </c>
      <c r="G4898">
        <v>0.9705541729927063</v>
      </c>
      <c r="H4898">
        <v>0.9705541729927063</v>
      </c>
      <c r="I4898">
        <v>70.2296142578125</v>
      </c>
      <c r="J4898">
        <v>0</v>
      </c>
      <c r="K4898">
        <v>18182</v>
      </c>
      <c r="L4898">
        <v>16945.215775000001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 t="s">
        <v>39</v>
      </c>
      <c r="Z4898" s="3"/>
    </row>
    <row r="4899" spans="1:26" hidden="1" x14ac:dyDescent="0.25">
      <c r="A4899" s="10" t="str">
        <f t="shared" si="76"/>
        <v>2016Sierra1-in-10June PeakCAISO1</v>
      </c>
      <c r="B4899" s="10" t="s">
        <v>57</v>
      </c>
      <c r="C4899" s="10" t="s">
        <v>14</v>
      </c>
      <c r="D4899" s="10" t="s">
        <v>4</v>
      </c>
      <c r="E4899" s="10" t="s">
        <v>1</v>
      </c>
      <c r="F4899">
        <v>1</v>
      </c>
      <c r="G4899">
        <v>0.94272291660308838</v>
      </c>
      <c r="H4899">
        <v>0.94272291660308838</v>
      </c>
      <c r="I4899">
        <v>68.307594299316406</v>
      </c>
      <c r="J4899">
        <v>0</v>
      </c>
      <c r="K4899">
        <v>18182</v>
      </c>
      <c r="L4899">
        <v>16945.215775000001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 t="s">
        <v>39</v>
      </c>
      <c r="Z4899" s="3"/>
    </row>
    <row r="4900" spans="1:26" hidden="1" x14ac:dyDescent="0.25">
      <c r="A4900" s="10" t="str">
        <f t="shared" si="76"/>
        <v>2016Sierra1-in-10June PeakPGE1</v>
      </c>
      <c r="B4900" s="10" t="s">
        <v>57</v>
      </c>
      <c r="C4900" s="10" t="s">
        <v>14</v>
      </c>
      <c r="D4900" s="10" t="s">
        <v>4</v>
      </c>
      <c r="E4900" s="10" t="s">
        <v>1</v>
      </c>
      <c r="F4900">
        <v>1</v>
      </c>
      <c r="G4900">
        <v>0.99731707572937012</v>
      </c>
      <c r="H4900">
        <v>0.99731707572937012</v>
      </c>
      <c r="I4900">
        <v>69.234275817871094</v>
      </c>
      <c r="J4900">
        <v>0</v>
      </c>
      <c r="K4900">
        <v>18182</v>
      </c>
      <c r="L4900">
        <v>16945.215775000001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 t="s">
        <v>38</v>
      </c>
      <c r="Z4900" s="3"/>
    </row>
    <row r="4901" spans="1:26" hidden="1" x14ac:dyDescent="0.25">
      <c r="A4901" s="10" t="str">
        <f t="shared" si="76"/>
        <v>2016Sierra1-in-2June PeakPGE1</v>
      </c>
      <c r="B4901" s="10" t="s">
        <v>57</v>
      </c>
      <c r="C4901" s="10" t="s">
        <v>14</v>
      </c>
      <c r="D4901" s="10" t="s">
        <v>4</v>
      </c>
      <c r="E4901" s="10" t="s">
        <v>9</v>
      </c>
      <c r="F4901">
        <v>1</v>
      </c>
      <c r="G4901">
        <v>1.0553525686264038</v>
      </c>
      <c r="H4901">
        <v>1.0553525686264038</v>
      </c>
      <c r="I4901">
        <v>72.771934509277344</v>
      </c>
      <c r="J4901">
        <v>0</v>
      </c>
      <c r="K4901">
        <v>18182</v>
      </c>
      <c r="L4901">
        <v>16945.215775000001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 t="s">
        <v>38</v>
      </c>
      <c r="Z4901" s="3"/>
    </row>
    <row r="4902" spans="1:26" hidden="1" x14ac:dyDescent="0.25">
      <c r="A4902" s="10" t="str">
        <f t="shared" si="76"/>
        <v>2016Sierra1-in-2June PeakCAISO2</v>
      </c>
      <c r="B4902" s="10" t="s">
        <v>57</v>
      </c>
      <c r="C4902" s="10" t="s">
        <v>14</v>
      </c>
      <c r="D4902" s="10" t="s">
        <v>4</v>
      </c>
      <c r="E4902" s="10" t="s">
        <v>9</v>
      </c>
      <c r="F4902">
        <v>2</v>
      </c>
      <c r="G4902">
        <v>0.83947205543518066</v>
      </c>
      <c r="H4902">
        <v>0.83947205543518066</v>
      </c>
      <c r="I4902">
        <v>68.497032165527344</v>
      </c>
      <c r="J4902">
        <v>0</v>
      </c>
      <c r="K4902">
        <v>18182</v>
      </c>
      <c r="L4902">
        <v>16945.215775000001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 t="s">
        <v>39</v>
      </c>
      <c r="Z4902" s="3"/>
    </row>
    <row r="4903" spans="1:26" hidden="1" x14ac:dyDescent="0.25">
      <c r="A4903" s="10" t="str">
        <f t="shared" si="76"/>
        <v>2016Sierra1-in-10June PeakCAISO2</v>
      </c>
      <c r="B4903" s="10" t="s">
        <v>57</v>
      </c>
      <c r="C4903" s="10" t="s">
        <v>14</v>
      </c>
      <c r="D4903" s="10" t="s">
        <v>4</v>
      </c>
      <c r="E4903" s="10" t="s">
        <v>1</v>
      </c>
      <c r="F4903">
        <v>2</v>
      </c>
      <c r="G4903">
        <v>0.81539970636367798</v>
      </c>
      <c r="H4903">
        <v>0.81539970636367798</v>
      </c>
      <c r="I4903">
        <v>67.739028930664062</v>
      </c>
      <c r="J4903">
        <v>0</v>
      </c>
      <c r="K4903">
        <v>18182</v>
      </c>
      <c r="L4903">
        <v>16945.215775000001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 t="s">
        <v>39</v>
      </c>
      <c r="Z4903" s="3"/>
    </row>
    <row r="4904" spans="1:26" hidden="1" x14ac:dyDescent="0.25">
      <c r="A4904" s="10" t="str">
        <f t="shared" si="76"/>
        <v>2016Sierra1-in-2June PeakPGE2</v>
      </c>
      <c r="B4904" s="10" t="s">
        <v>57</v>
      </c>
      <c r="C4904" s="10" t="s">
        <v>14</v>
      </c>
      <c r="D4904" s="10" t="s">
        <v>4</v>
      </c>
      <c r="E4904" s="10" t="s">
        <v>9</v>
      </c>
      <c r="F4904">
        <v>2</v>
      </c>
      <c r="G4904">
        <v>0.91281771659851074</v>
      </c>
      <c r="H4904">
        <v>0.91281771659851074</v>
      </c>
      <c r="I4904">
        <v>72.002220153808594</v>
      </c>
      <c r="J4904">
        <v>0</v>
      </c>
      <c r="K4904">
        <v>18182</v>
      </c>
      <c r="L4904">
        <v>16945.215775000001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 t="s">
        <v>38</v>
      </c>
      <c r="Z4904" s="3"/>
    </row>
    <row r="4905" spans="1:26" hidden="1" x14ac:dyDescent="0.25">
      <c r="A4905" s="10" t="str">
        <f t="shared" si="76"/>
        <v>2016Sierra1-in-10June PeakPGE2</v>
      </c>
      <c r="B4905" s="10" t="s">
        <v>57</v>
      </c>
      <c r="C4905" s="10" t="s">
        <v>14</v>
      </c>
      <c r="D4905" s="10" t="s">
        <v>4</v>
      </c>
      <c r="E4905" s="10" t="s">
        <v>1</v>
      </c>
      <c r="F4905">
        <v>2</v>
      </c>
      <c r="G4905">
        <v>0.86262041330337524</v>
      </c>
      <c r="H4905">
        <v>0.86262041330337524</v>
      </c>
      <c r="I4905">
        <v>67.928390502929688</v>
      </c>
      <c r="J4905">
        <v>0</v>
      </c>
      <c r="K4905">
        <v>18182</v>
      </c>
      <c r="L4905">
        <v>16945.215775000001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 t="s">
        <v>38</v>
      </c>
      <c r="Z4905" s="3"/>
    </row>
    <row r="4906" spans="1:26" hidden="1" x14ac:dyDescent="0.25">
      <c r="A4906" s="10" t="str">
        <f t="shared" si="76"/>
        <v>2016Sierra1-in-2June PeakCAISO3</v>
      </c>
      <c r="B4906" s="10" t="s">
        <v>57</v>
      </c>
      <c r="C4906" s="10" t="s">
        <v>14</v>
      </c>
      <c r="D4906" s="10" t="s">
        <v>4</v>
      </c>
      <c r="E4906" s="10" t="s">
        <v>9</v>
      </c>
      <c r="F4906">
        <v>3</v>
      </c>
      <c r="G4906">
        <v>0.75922602415084839</v>
      </c>
      <c r="H4906">
        <v>0.75922602415084839</v>
      </c>
      <c r="I4906">
        <v>67.30859375</v>
      </c>
      <c r="J4906">
        <v>0</v>
      </c>
      <c r="K4906">
        <v>18182</v>
      </c>
      <c r="L4906">
        <v>16945.215775000001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 t="s">
        <v>39</v>
      </c>
      <c r="Z4906" s="3"/>
    </row>
    <row r="4907" spans="1:26" hidden="1" x14ac:dyDescent="0.25">
      <c r="A4907" s="10" t="str">
        <f t="shared" si="76"/>
        <v>2016Sierra1-in-10June PeakCAISO3</v>
      </c>
      <c r="B4907" s="10" t="s">
        <v>57</v>
      </c>
      <c r="C4907" s="10" t="s">
        <v>14</v>
      </c>
      <c r="D4907" s="10" t="s">
        <v>4</v>
      </c>
      <c r="E4907" s="10" t="s">
        <v>1</v>
      </c>
      <c r="F4907">
        <v>3</v>
      </c>
      <c r="G4907">
        <v>0.73745477199554443</v>
      </c>
      <c r="H4907">
        <v>0.73745477199554443</v>
      </c>
      <c r="I4907">
        <v>67.253150939941406</v>
      </c>
      <c r="J4907">
        <v>0</v>
      </c>
      <c r="K4907">
        <v>18182</v>
      </c>
      <c r="L4907">
        <v>16945.215775000001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 t="s">
        <v>39</v>
      </c>
      <c r="Z4907" s="3"/>
    </row>
    <row r="4908" spans="1:26" hidden="1" x14ac:dyDescent="0.25">
      <c r="A4908" s="10" t="str">
        <f t="shared" si="76"/>
        <v>2016Sierra1-in-2June PeakPGE3</v>
      </c>
      <c r="B4908" s="10" t="s">
        <v>57</v>
      </c>
      <c r="C4908" s="10" t="s">
        <v>14</v>
      </c>
      <c r="D4908" s="10" t="s">
        <v>4</v>
      </c>
      <c r="E4908" s="10" t="s">
        <v>9</v>
      </c>
      <c r="F4908">
        <v>3</v>
      </c>
      <c r="G4908">
        <v>0.82556051015853882</v>
      </c>
      <c r="H4908">
        <v>0.82556051015853882</v>
      </c>
      <c r="I4908">
        <v>70.678932189941406</v>
      </c>
      <c r="J4908">
        <v>0</v>
      </c>
      <c r="K4908">
        <v>18182</v>
      </c>
      <c r="L4908">
        <v>16945.215775000001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 t="s">
        <v>38</v>
      </c>
      <c r="Z4908" s="3"/>
    </row>
    <row r="4909" spans="1:26" hidden="1" x14ac:dyDescent="0.25">
      <c r="A4909" s="10" t="str">
        <f t="shared" si="76"/>
        <v>2016Sierra1-in-10June PeakPGE3</v>
      </c>
      <c r="B4909" s="10" t="s">
        <v>57</v>
      </c>
      <c r="C4909" s="10" t="s">
        <v>14</v>
      </c>
      <c r="D4909" s="10" t="s">
        <v>4</v>
      </c>
      <c r="E4909" s="10" t="s">
        <v>1</v>
      </c>
      <c r="F4909">
        <v>3</v>
      </c>
      <c r="G4909">
        <v>0.78016161918640137</v>
      </c>
      <c r="H4909">
        <v>0.78016161918640137</v>
      </c>
      <c r="I4909">
        <v>66.96551513671875</v>
      </c>
      <c r="J4909">
        <v>0</v>
      </c>
      <c r="K4909">
        <v>18182</v>
      </c>
      <c r="L4909">
        <v>16945.215775000001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 t="s">
        <v>38</v>
      </c>
      <c r="Z4909" s="3"/>
    </row>
    <row r="4910" spans="1:26" hidden="1" x14ac:dyDescent="0.25">
      <c r="A4910" s="10" t="str">
        <f t="shared" si="76"/>
        <v>2016Sierra1-in-2June PeakCAISO4</v>
      </c>
      <c r="B4910" s="10" t="s">
        <v>57</v>
      </c>
      <c r="C4910" s="10" t="s">
        <v>14</v>
      </c>
      <c r="D4910" s="10" t="s">
        <v>4</v>
      </c>
      <c r="E4910" s="10" t="s">
        <v>9</v>
      </c>
      <c r="F4910">
        <v>4</v>
      </c>
      <c r="G4910">
        <v>0.71687144041061401</v>
      </c>
      <c r="H4910">
        <v>0.71687144041061401</v>
      </c>
      <c r="I4910">
        <v>66.998023986816406</v>
      </c>
      <c r="J4910">
        <v>0</v>
      </c>
      <c r="K4910">
        <v>18182</v>
      </c>
      <c r="L4910">
        <v>16945.215775000001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 t="s">
        <v>39</v>
      </c>
      <c r="Z4910" s="3"/>
    </row>
    <row r="4911" spans="1:26" hidden="1" x14ac:dyDescent="0.25">
      <c r="A4911" s="10" t="str">
        <f t="shared" si="76"/>
        <v>2016Sierra1-in-10June PeakCAISO4</v>
      </c>
      <c r="B4911" s="10" t="s">
        <v>57</v>
      </c>
      <c r="C4911" s="10" t="s">
        <v>14</v>
      </c>
      <c r="D4911" s="10" t="s">
        <v>4</v>
      </c>
      <c r="E4911" s="10" t="s">
        <v>1</v>
      </c>
      <c r="F4911">
        <v>4</v>
      </c>
      <c r="G4911">
        <v>0.69631469249725342</v>
      </c>
      <c r="H4911">
        <v>0.69631469249725342</v>
      </c>
      <c r="I4911">
        <v>66.525733947753906</v>
      </c>
      <c r="J4911">
        <v>0</v>
      </c>
      <c r="K4911">
        <v>18182</v>
      </c>
      <c r="L4911">
        <v>16945.215775000001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 t="s">
        <v>39</v>
      </c>
      <c r="Z4911" s="3"/>
    </row>
    <row r="4912" spans="1:26" hidden="1" x14ac:dyDescent="0.25">
      <c r="A4912" s="10" t="str">
        <f t="shared" si="76"/>
        <v>2016Sierra1-in-10June PeakPGE4</v>
      </c>
      <c r="B4912" s="10" t="s">
        <v>57</v>
      </c>
      <c r="C4912" s="10" t="s">
        <v>14</v>
      </c>
      <c r="D4912" s="10" t="s">
        <v>4</v>
      </c>
      <c r="E4912" s="10" t="s">
        <v>1</v>
      </c>
      <c r="F4912">
        <v>4</v>
      </c>
      <c r="G4912">
        <v>0.73663908243179321</v>
      </c>
      <c r="H4912">
        <v>0.73663908243179321</v>
      </c>
      <c r="I4912">
        <v>66.343368530273438</v>
      </c>
      <c r="J4912">
        <v>0</v>
      </c>
      <c r="K4912">
        <v>18182</v>
      </c>
      <c r="L4912">
        <v>16945.215775000001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 t="s">
        <v>38</v>
      </c>
      <c r="Z4912" s="3"/>
    </row>
    <row r="4913" spans="1:26" hidden="1" x14ac:dyDescent="0.25">
      <c r="A4913" s="10" t="str">
        <f t="shared" si="76"/>
        <v>2016Sierra1-in-2June PeakPGE4</v>
      </c>
      <c r="B4913" s="10" t="s">
        <v>57</v>
      </c>
      <c r="C4913" s="10" t="s">
        <v>14</v>
      </c>
      <c r="D4913" s="10" t="s">
        <v>4</v>
      </c>
      <c r="E4913" s="10" t="s">
        <v>9</v>
      </c>
      <c r="F4913">
        <v>4</v>
      </c>
      <c r="G4913">
        <v>0.77950531244277954</v>
      </c>
      <c r="H4913">
        <v>0.77950531244277954</v>
      </c>
      <c r="I4913">
        <v>69.97265625</v>
      </c>
      <c r="J4913">
        <v>0</v>
      </c>
      <c r="K4913">
        <v>18182</v>
      </c>
      <c r="L4913">
        <v>16945.215775000001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 t="s">
        <v>38</v>
      </c>
      <c r="Z4913" s="3"/>
    </row>
    <row r="4914" spans="1:26" hidden="1" x14ac:dyDescent="0.25">
      <c r="A4914" s="10" t="str">
        <f t="shared" si="76"/>
        <v>2016Sierra1-in-2June PeakCAISO5</v>
      </c>
      <c r="B4914" s="10" t="s">
        <v>57</v>
      </c>
      <c r="C4914" s="10" t="s">
        <v>14</v>
      </c>
      <c r="D4914" s="10" t="s">
        <v>4</v>
      </c>
      <c r="E4914" s="10" t="s">
        <v>9</v>
      </c>
      <c r="F4914">
        <v>5</v>
      </c>
      <c r="G4914">
        <v>0.70548397302627563</v>
      </c>
      <c r="H4914">
        <v>0.70548397302627563</v>
      </c>
      <c r="I4914">
        <v>66.158737182617188</v>
      </c>
      <c r="J4914">
        <v>0</v>
      </c>
      <c r="K4914">
        <v>18182</v>
      </c>
      <c r="L4914">
        <v>16945.215775000001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 t="s">
        <v>39</v>
      </c>
      <c r="Z4914" s="3"/>
    </row>
    <row r="4915" spans="1:26" hidden="1" x14ac:dyDescent="0.25">
      <c r="A4915" s="10" t="str">
        <f t="shared" si="76"/>
        <v>2016Sierra1-in-10June PeakCAISO5</v>
      </c>
      <c r="B4915" s="10" t="s">
        <v>57</v>
      </c>
      <c r="C4915" s="10" t="s">
        <v>14</v>
      </c>
      <c r="D4915" s="10" t="s">
        <v>4</v>
      </c>
      <c r="E4915" s="10" t="s">
        <v>1</v>
      </c>
      <c r="F4915">
        <v>5</v>
      </c>
      <c r="G4915">
        <v>0.6852537989616394</v>
      </c>
      <c r="H4915">
        <v>0.6852537989616394</v>
      </c>
      <c r="I4915">
        <v>65.988609313964844</v>
      </c>
      <c r="J4915">
        <v>0</v>
      </c>
      <c r="K4915">
        <v>18182</v>
      </c>
      <c r="L4915">
        <v>16945.215775000001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 t="s">
        <v>39</v>
      </c>
      <c r="Z4915" s="3"/>
    </row>
    <row r="4916" spans="1:26" hidden="1" x14ac:dyDescent="0.25">
      <c r="A4916" s="10" t="str">
        <f t="shared" si="76"/>
        <v>2016Sierra1-in-2June PeakPGE5</v>
      </c>
      <c r="B4916" s="10" t="s">
        <v>57</v>
      </c>
      <c r="C4916" s="10" t="s">
        <v>14</v>
      </c>
      <c r="D4916" s="10" t="s">
        <v>4</v>
      </c>
      <c r="E4916" s="10" t="s">
        <v>9</v>
      </c>
      <c r="F4916">
        <v>5</v>
      </c>
      <c r="G4916">
        <v>0.76712292432785034</v>
      </c>
      <c r="H4916">
        <v>0.76712292432785034</v>
      </c>
      <c r="I4916">
        <v>69.027610778808594</v>
      </c>
      <c r="J4916">
        <v>0</v>
      </c>
      <c r="K4916">
        <v>18182</v>
      </c>
      <c r="L4916">
        <v>16945.215775000001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 t="s">
        <v>38</v>
      </c>
      <c r="Z4916" s="3"/>
    </row>
    <row r="4917" spans="1:26" hidden="1" x14ac:dyDescent="0.25">
      <c r="A4917" s="10" t="str">
        <f t="shared" si="76"/>
        <v>2016Sierra1-in-10June PeakPGE5</v>
      </c>
      <c r="B4917" s="10" t="s">
        <v>57</v>
      </c>
      <c r="C4917" s="10" t="s">
        <v>14</v>
      </c>
      <c r="D4917" s="10" t="s">
        <v>4</v>
      </c>
      <c r="E4917" s="10" t="s">
        <v>1</v>
      </c>
      <c r="F4917">
        <v>5</v>
      </c>
      <c r="G4917">
        <v>0.72493761777877808</v>
      </c>
      <c r="H4917">
        <v>0.72493761777877808</v>
      </c>
      <c r="I4917">
        <v>66.084930419921875</v>
      </c>
      <c r="J4917">
        <v>0</v>
      </c>
      <c r="K4917">
        <v>18182</v>
      </c>
      <c r="L4917">
        <v>16945.215775000001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 t="s">
        <v>38</v>
      </c>
      <c r="Z4917" s="3"/>
    </row>
    <row r="4918" spans="1:26" hidden="1" x14ac:dyDescent="0.25">
      <c r="A4918" s="10" t="str">
        <f t="shared" si="76"/>
        <v>2016Sierra1-in-2June PeakCAISO6</v>
      </c>
      <c r="B4918" s="10" t="s">
        <v>57</v>
      </c>
      <c r="C4918" s="10" t="s">
        <v>14</v>
      </c>
      <c r="D4918" s="10" t="s">
        <v>4</v>
      </c>
      <c r="E4918" s="10" t="s">
        <v>9</v>
      </c>
      <c r="F4918">
        <v>6</v>
      </c>
      <c r="G4918">
        <v>0.75243967771530151</v>
      </c>
      <c r="H4918">
        <v>0.75243967771530151</v>
      </c>
      <c r="I4918">
        <v>65.126296997070313</v>
      </c>
      <c r="J4918">
        <v>0</v>
      </c>
      <c r="K4918">
        <v>18182</v>
      </c>
      <c r="L4918">
        <v>16945.215775000001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 t="s">
        <v>39</v>
      </c>
      <c r="Z4918" s="3"/>
    </row>
    <row r="4919" spans="1:26" hidden="1" x14ac:dyDescent="0.25">
      <c r="A4919" s="10" t="str">
        <f t="shared" si="76"/>
        <v>2016Sierra1-in-10June PeakCAISO6</v>
      </c>
      <c r="B4919" s="10" t="s">
        <v>57</v>
      </c>
      <c r="C4919" s="10" t="s">
        <v>14</v>
      </c>
      <c r="D4919" s="10" t="s">
        <v>4</v>
      </c>
      <c r="E4919" s="10" t="s">
        <v>1</v>
      </c>
      <c r="F4919">
        <v>6</v>
      </c>
      <c r="G4919">
        <v>0.73086303472518921</v>
      </c>
      <c r="H4919">
        <v>0.73086303472518921</v>
      </c>
      <c r="I4919">
        <v>65.077903747558594</v>
      </c>
      <c r="J4919">
        <v>0</v>
      </c>
      <c r="K4919">
        <v>18182</v>
      </c>
      <c r="L4919">
        <v>16945.215775000001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 t="s">
        <v>39</v>
      </c>
      <c r="Z4919" s="3"/>
    </row>
    <row r="4920" spans="1:26" hidden="1" x14ac:dyDescent="0.25">
      <c r="A4920" s="10" t="str">
        <f t="shared" si="76"/>
        <v>2016Sierra1-in-2June PeakPGE6</v>
      </c>
      <c r="B4920" s="10" t="s">
        <v>57</v>
      </c>
      <c r="C4920" s="10" t="s">
        <v>14</v>
      </c>
      <c r="D4920" s="10" t="s">
        <v>4</v>
      </c>
      <c r="E4920" s="10" t="s">
        <v>9</v>
      </c>
      <c r="F4920">
        <v>6</v>
      </c>
      <c r="G4920">
        <v>0.81818121671676636</v>
      </c>
      <c r="H4920">
        <v>0.81818121671676636</v>
      </c>
      <c r="I4920">
        <v>68.003173828125</v>
      </c>
      <c r="J4920">
        <v>0</v>
      </c>
      <c r="K4920">
        <v>18182</v>
      </c>
      <c r="L4920">
        <v>16945.215775000001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 t="s">
        <v>38</v>
      </c>
      <c r="Z4920" s="3"/>
    </row>
    <row r="4921" spans="1:26" hidden="1" x14ac:dyDescent="0.25">
      <c r="A4921" s="10" t="str">
        <f t="shared" si="76"/>
        <v>2016Sierra1-in-10June PeakPGE6</v>
      </c>
      <c r="B4921" s="10" t="s">
        <v>57</v>
      </c>
      <c r="C4921" s="10" t="s">
        <v>14</v>
      </c>
      <c r="D4921" s="10" t="s">
        <v>4</v>
      </c>
      <c r="E4921" s="10" t="s">
        <v>1</v>
      </c>
      <c r="F4921">
        <v>6</v>
      </c>
      <c r="G4921">
        <v>0.77318811416625977</v>
      </c>
      <c r="H4921">
        <v>0.77318811416625977</v>
      </c>
      <c r="I4921">
        <v>65.693489074707031</v>
      </c>
      <c r="J4921">
        <v>0</v>
      </c>
      <c r="K4921">
        <v>18182</v>
      </c>
      <c r="L4921">
        <v>16945.215775000001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 t="s">
        <v>38</v>
      </c>
      <c r="Z4921" s="3"/>
    </row>
    <row r="4922" spans="1:26" hidden="1" x14ac:dyDescent="0.25">
      <c r="A4922" s="10" t="str">
        <f t="shared" si="76"/>
        <v>2016Sierra1-in-2June PeakCAISO7</v>
      </c>
      <c r="B4922" s="10" t="s">
        <v>57</v>
      </c>
      <c r="C4922" s="10" t="s">
        <v>14</v>
      </c>
      <c r="D4922" s="10" t="s">
        <v>4</v>
      </c>
      <c r="E4922" s="10" t="s">
        <v>9</v>
      </c>
      <c r="F4922">
        <v>7</v>
      </c>
      <c r="G4922">
        <v>0.86305630207061768</v>
      </c>
      <c r="H4922">
        <v>0.86305630207061768</v>
      </c>
      <c r="I4922">
        <v>65.939292907714844</v>
      </c>
      <c r="J4922">
        <v>0</v>
      </c>
      <c r="K4922">
        <v>18182</v>
      </c>
      <c r="L4922">
        <v>16945.215775000001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 t="s">
        <v>39</v>
      </c>
      <c r="Z4922" s="3"/>
    </row>
    <row r="4923" spans="1:26" hidden="1" x14ac:dyDescent="0.25">
      <c r="A4923" s="10" t="str">
        <f t="shared" si="76"/>
        <v>2016Sierra1-in-10June PeakCAISO7</v>
      </c>
      <c r="B4923" s="10" t="s">
        <v>57</v>
      </c>
      <c r="C4923" s="10" t="s">
        <v>14</v>
      </c>
      <c r="D4923" s="10" t="s">
        <v>4</v>
      </c>
      <c r="E4923" s="10" t="s">
        <v>1</v>
      </c>
      <c r="F4923">
        <v>7</v>
      </c>
      <c r="G4923">
        <v>0.83830767869949341</v>
      </c>
      <c r="H4923">
        <v>0.83830767869949341</v>
      </c>
      <c r="I4923">
        <v>65.916732788085937</v>
      </c>
      <c r="J4923">
        <v>0</v>
      </c>
      <c r="K4923">
        <v>18182</v>
      </c>
      <c r="L4923">
        <v>16945.215775000001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 t="s">
        <v>39</v>
      </c>
      <c r="Z4923" s="3"/>
    </row>
    <row r="4924" spans="1:26" hidden="1" x14ac:dyDescent="0.25">
      <c r="A4924" s="10" t="str">
        <f t="shared" si="76"/>
        <v>2016Sierra1-in-10June PeakPGE7</v>
      </c>
      <c r="B4924" s="10" t="s">
        <v>57</v>
      </c>
      <c r="C4924" s="10" t="s">
        <v>14</v>
      </c>
      <c r="D4924" s="10" t="s">
        <v>4</v>
      </c>
      <c r="E4924" s="10" t="s">
        <v>1</v>
      </c>
      <c r="F4924">
        <v>7</v>
      </c>
      <c r="G4924">
        <v>0.88685500621795654</v>
      </c>
      <c r="H4924">
        <v>0.88685500621795654</v>
      </c>
      <c r="I4924">
        <v>66.677032470703125</v>
      </c>
      <c r="J4924">
        <v>0</v>
      </c>
      <c r="K4924">
        <v>18182</v>
      </c>
      <c r="L4924">
        <v>16945.215775000001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 t="s">
        <v>38</v>
      </c>
      <c r="Z4924" s="3"/>
    </row>
    <row r="4925" spans="1:26" hidden="1" x14ac:dyDescent="0.25">
      <c r="A4925" s="10" t="str">
        <f t="shared" si="76"/>
        <v>2016Sierra1-in-2June PeakPGE7</v>
      </c>
      <c r="B4925" s="10" t="s">
        <v>57</v>
      </c>
      <c r="C4925" s="10" t="s">
        <v>14</v>
      </c>
      <c r="D4925" s="10" t="s">
        <v>4</v>
      </c>
      <c r="E4925" s="10" t="s">
        <v>9</v>
      </c>
      <c r="F4925">
        <v>7</v>
      </c>
      <c r="G4925">
        <v>0.93846255540847778</v>
      </c>
      <c r="H4925">
        <v>0.93846255540847778</v>
      </c>
      <c r="I4925">
        <v>68.9251708984375</v>
      </c>
      <c r="J4925">
        <v>0</v>
      </c>
      <c r="K4925">
        <v>18182</v>
      </c>
      <c r="L4925">
        <v>16945.215775000001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 t="s">
        <v>38</v>
      </c>
      <c r="Z4925" s="3"/>
    </row>
    <row r="4926" spans="1:26" hidden="1" x14ac:dyDescent="0.25">
      <c r="A4926" s="10" t="str">
        <f t="shared" si="76"/>
        <v>2016Sierra1-in-10June PeakCAISO8</v>
      </c>
      <c r="B4926" s="10" t="s">
        <v>57</v>
      </c>
      <c r="C4926" s="10" t="s">
        <v>14</v>
      </c>
      <c r="D4926" s="10" t="s">
        <v>4</v>
      </c>
      <c r="E4926" s="10" t="s">
        <v>1</v>
      </c>
      <c r="F4926">
        <v>8</v>
      </c>
      <c r="G4926">
        <v>0.88914227485656738</v>
      </c>
      <c r="H4926">
        <v>0.88914227485656738</v>
      </c>
      <c r="I4926">
        <v>71.314849853515625</v>
      </c>
      <c r="J4926">
        <v>0</v>
      </c>
      <c r="K4926">
        <v>18182</v>
      </c>
      <c r="L4926">
        <v>16945.215775000001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 t="s">
        <v>39</v>
      </c>
      <c r="Z4926" s="3"/>
    </row>
    <row r="4927" spans="1:26" hidden="1" x14ac:dyDescent="0.25">
      <c r="A4927" s="10" t="str">
        <f t="shared" si="76"/>
        <v>2016Sierra1-in-2June PeakCAISO8</v>
      </c>
      <c r="B4927" s="10" t="s">
        <v>57</v>
      </c>
      <c r="C4927" s="10" t="s">
        <v>14</v>
      </c>
      <c r="D4927" s="10" t="s">
        <v>4</v>
      </c>
      <c r="E4927" s="10" t="s">
        <v>9</v>
      </c>
      <c r="F4927">
        <v>8</v>
      </c>
      <c r="G4927">
        <v>0.91539168357849121</v>
      </c>
      <c r="H4927">
        <v>0.91539168357849121</v>
      </c>
      <c r="I4927">
        <v>71.988685607910156</v>
      </c>
      <c r="J4927">
        <v>0</v>
      </c>
      <c r="K4927">
        <v>18182</v>
      </c>
      <c r="L4927">
        <v>16945.215775000001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 t="s">
        <v>39</v>
      </c>
      <c r="Z4927" s="3"/>
    </row>
    <row r="4928" spans="1:26" hidden="1" x14ac:dyDescent="0.25">
      <c r="A4928" s="10" t="str">
        <f t="shared" si="76"/>
        <v>2016Sierra1-in-2June PeakPGE8</v>
      </c>
      <c r="B4928" s="10" t="s">
        <v>57</v>
      </c>
      <c r="C4928" s="10" t="s">
        <v>14</v>
      </c>
      <c r="D4928" s="10" t="s">
        <v>4</v>
      </c>
      <c r="E4928" s="10" t="s">
        <v>9</v>
      </c>
      <c r="F4928">
        <v>8</v>
      </c>
      <c r="G4928">
        <v>0.99537056684494019</v>
      </c>
      <c r="H4928">
        <v>0.99537056684494019</v>
      </c>
      <c r="I4928">
        <v>74.055854797363281</v>
      </c>
      <c r="J4928">
        <v>0</v>
      </c>
      <c r="K4928">
        <v>18182</v>
      </c>
      <c r="L4928">
        <v>16945.215775000001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 t="s">
        <v>38</v>
      </c>
      <c r="Z4928" s="3"/>
    </row>
    <row r="4929" spans="1:26" hidden="1" x14ac:dyDescent="0.25">
      <c r="A4929" s="10" t="str">
        <f t="shared" si="76"/>
        <v>2016Sierra1-in-10June PeakPGE8</v>
      </c>
      <c r="B4929" s="10" t="s">
        <v>57</v>
      </c>
      <c r="C4929" s="10" t="s">
        <v>14</v>
      </c>
      <c r="D4929" s="10" t="s">
        <v>4</v>
      </c>
      <c r="E4929" s="10" t="s">
        <v>1</v>
      </c>
      <c r="F4929">
        <v>8</v>
      </c>
      <c r="G4929">
        <v>0.94063353538513184</v>
      </c>
      <c r="H4929">
        <v>0.94063353538513184</v>
      </c>
      <c r="I4929">
        <v>72.458610534667969</v>
      </c>
      <c r="J4929">
        <v>0</v>
      </c>
      <c r="K4929">
        <v>18182</v>
      </c>
      <c r="L4929">
        <v>16945.215775000001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 t="s">
        <v>38</v>
      </c>
      <c r="Z4929" s="3"/>
    </row>
    <row r="4930" spans="1:26" hidden="1" x14ac:dyDescent="0.25">
      <c r="A4930" s="10" t="str">
        <f t="shared" ref="A4930:A4993" si="77">CONCATENATE(B4930,C4930,E4930,D4930,S4930,F4930)</f>
        <v>2016Sierra1-in-10June PeakCAISO9</v>
      </c>
      <c r="B4930" s="10" t="s">
        <v>57</v>
      </c>
      <c r="C4930" s="10" t="s">
        <v>14</v>
      </c>
      <c r="D4930" s="10" t="s">
        <v>4</v>
      </c>
      <c r="E4930" s="10" t="s">
        <v>1</v>
      </c>
      <c r="F4930">
        <v>9</v>
      </c>
      <c r="G4930">
        <v>0.89466232061386108</v>
      </c>
      <c r="H4930">
        <v>0.89466232061386108</v>
      </c>
      <c r="I4930">
        <v>77.706871032714844</v>
      </c>
      <c r="J4930">
        <v>0</v>
      </c>
      <c r="K4930">
        <v>18182</v>
      </c>
      <c r="L4930">
        <v>16945.215775000001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 t="s">
        <v>39</v>
      </c>
      <c r="Z4930" s="3"/>
    </row>
    <row r="4931" spans="1:26" hidden="1" x14ac:dyDescent="0.25">
      <c r="A4931" s="10" t="str">
        <f t="shared" si="77"/>
        <v>2016Sierra1-in-2June PeakCAISO9</v>
      </c>
      <c r="B4931" s="10" t="s">
        <v>57</v>
      </c>
      <c r="C4931" s="10" t="s">
        <v>14</v>
      </c>
      <c r="D4931" s="10" t="s">
        <v>4</v>
      </c>
      <c r="E4931" s="10" t="s">
        <v>9</v>
      </c>
      <c r="F4931">
        <v>9</v>
      </c>
      <c r="G4931">
        <v>0.92107468843460083</v>
      </c>
      <c r="H4931">
        <v>0.92107468843460083</v>
      </c>
      <c r="I4931">
        <v>78.670120239257813</v>
      </c>
      <c r="J4931">
        <v>0</v>
      </c>
      <c r="K4931">
        <v>18182</v>
      </c>
      <c r="L4931">
        <v>16945.215775000001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 t="s">
        <v>39</v>
      </c>
      <c r="Z4931" s="3"/>
    </row>
    <row r="4932" spans="1:26" hidden="1" x14ac:dyDescent="0.25">
      <c r="A4932" s="10" t="str">
        <f t="shared" si="77"/>
        <v>2016Sierra1-in-10June PeakPGE9</v>
      </c>
      <c r="B4932" s="10" t="s">
        <v>57</v>
      </c>
      <c r="C4932" s="10" t="s">
        <v>14</v>
      </c>
      <c r="D4932" s="10" t="s">
        <v>4</v>
      </c>
      <c r="E4932" s="10" t="s">
        <v>1</v>
      </c>
      <c r="F4932">
        <v>9</v>
      </c>
      <c r="G4932">
        <v>0.94647324085235596</v>
      </c>
      <c r="H4932">
        <v>0.94647324085235596</v>
      </c>
      <c r="I4932">
        <v>79.527793884277344</v>
      </c>
      <c r="J4932">
        <v>0</v>
      </c>
      <c r="K4932">
        <v>18182</v>
      </c>
      <c r="L4932">
        <v>16945.215775000001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 t="s">
        <v>38</v>
      </c>
      <c r="Z4932" s="3"/>
    </row>
    <row r="4933" spans="1:26" hidden="1" x14ac:dyDescent="0.25">
      <c r="A4933" s="10" t="str">
        <f t="shared" si="77"/>
        <v>2016Sierra1-in-2June PeakPGE9</v>
      </c>
      <c r="B4933" s="10" t="s">
        <v>57</v>
      </c>
      <c r="C4933" s="10" t="s">
        <v>14</v>
      </c>
      <c r="D4933" s="10" t="s">
        <v>4</v>
      </c>
      <c r="E4933" s="10" t="s">
        <v>9</v>
      </c>
      <c r="F4933">
        <v>9</v>
      </c>
      <c r="G4933">
        <v>1.0015500783920288</v>
      </c>
      <c r="H4933">
        <v>1.0015500783920288</v>
      </c>
      <c r="I4933">
        <v>80.262710571289063</v>
      </c>
      <c r="J4933">
        <v>0</v>
      </c>
      <c r="K4933">
        <v>18182</v>
      </c>
      <c r="L4933">
        <v>16945.215775000001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 t="s">
        <v>38</v>
      </c>
      <c r="Z4933" s="3"/>
    </row>
    <row r="4934" spans="1:26" hidden="1" x14ac:dyDescent="0.25">
      <c r="A4934" s="10" t="str">
        <f t="shared" si="77"/>
        <v>2016Sierra1-in-2June PeakCAISO10</v>
      </c>
      <c r="B4934" s="10" t="s">
        <v>57</v>
      </c>
      <c r="C4934" s="10" t="s">
        <v>14</v>
      </c>
      <c r="D4934" s="10" t="s">
        <v>4</v>
      </c>
      <c r="E4934" s="10" t="s">
        <v>9</v>
      </c>
      <c r="F4934">
        <v>10</v>
      </c>
      <c r="G4934">
        <v>0.94779449701309204</v>
      </c>
      <c r="H4934">
        <v>0.94779449701309204</v>
      </c>
      <c r="I4934">
        <v>83.655586242675781</v>
      </c>
      <c r="J4934">
        <v>0</v>
      </c>
      <c r="K4934">
        <v>18182</v>
      </c>
      <c r="L4934">
        <v>16945.215775000001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 t="s">
        <v>39</v>
      </c>
      <c r="Z4934" s="3"/>
    </row>
    <row r="4935" spans="1:26" hidden="1" x14ac:dyDescent="0.25">
      <c r="A4935" s="10" t="str">
        <f t="shared" si="77"/>
        <v>2016Sierra1-in-10June PeakCAISO10</v>
      </c>
      <c r="B4935" s="10" t="s">
        <v>57</v>
      </c>
      <c r="C4935" s="10" t="s">
        <v>14</v>
      </c>
      <c r="D4935" s="10" t="s">
        <v>4</v>
      </c>
      <c r="E4935" s="10" t="s">
        <v>1</v>
      </c>
      <c r="F4935">
        <v>10</v>
      </c>
      <c r="G4935">
        <v>0.92061591148376465</v>
      </c>
      <c r="H4935">
        <v>0.92061591148376465</v>
      </c>
      <c r="I4935">
        <v>82.734138488769531</v>
      </c>
      <c r="J4935">
        <v>0</v>
      </c>
      <c r="K4935">
        <v>18182</v>
      </c>
      <c r="L4935">
        <v>16945.215775000001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 t="s">
        <v>39</v>
      </c>
      <c r="Z4935" s="3"/>
    </row>
    <row r="4936" spans="1:26" hidden="1" x14ac:dyDescent="0.25">
      <c r="A4936" s="10" t="str">
        <f t="shared" si="77"/>
        <v>2016Sierra1-in-2June PeakPGE10</v>
      </c>
      <c r="B4936" s="10" t="s">
        <v>57</v>
      </c>
      <c r="C4936" s="10" t="s">
        <v>14</v>
      </c>
      <c r="D4936" s="10" t="s">
        <v>4</v>
      </c>
      <c r="E4936" s="10" t="s">
        <v>9</v>
      </c>
      <c r="F4936">
        <v>10</v>
      </c>
      <c r="G4936">
        <v>1.030604362487793</v>
      </c>
      <c r="H4936">
        <v>1.030604362487793</v>
      </c>
      <c r="I4936">
        <v>85.095458984375</v>
      </c>
      <c r="J4936">
        <v>0</v>
      </c>
      <c r="K4936">
        <v>18182</v>
      </c>
      <c r="L4936">
        <v>16945.215775000001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 t="s">
        <v>38</v>
      </c>
      <c r="Z4936" s="3"/>
    </row>
    <row r="4937" spans="1:26" hidden="1" x14ac:dyDescent="0.25">
      <c r="A4937" s="10" t="str">
        <f t="shared" si="77"/>
        <v>2016Sierra1-in-10June PeakPGE10</v>
      </c>
      <c r="B4937" s="10" t="s">
        <v>57</v>
      </c>
      <c r="C4937" s="10" t="s">
        <v>14</v>
      </c>
      <c r="D4937" s="10" t="s">
        <v>4</v>
      </c>
      <c r="E4937" s="10" t="s">
        <v>1</v>
      </c>
      <c r="F4937">
        <v>10</v>
      </c>
      <c r="G4937">
        <v>0.97392982244491577</v>
      </c>
      <c r="H4937">
        <v>0.97392982244491577</v>
      </c>
      <c r="I4937">
        <v>85.178207397460938</v>
      </c>
      <c r="J4937">
        <v>0</v>
      </c>
      <c r="K4937">
        <v>18182</v>
      </c>
      <c r="L4937">
        <v>16945.215775000001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 t="s">
        <v>38</v>
      </c>
      <c r="Z4937" s="3"/>
    </row>
    <row r="4938" spans="1:26" hidden="1" x14ac:dyDescent="0.25">
      <c r="A4938" s="10" t="str">
        <f t="shared" si="77"/>
        <v>2016Sierra1-in-2June PeakCAISO11</v>
      </c>
      <c r="B4938" s="10" t="s">
        <v>57</v>
      </c>
      <c r="C4938" s="10" t="s">
        <v>14</v>
      </c>
      <c r="D4938" s="10" t="s">
        <v>4</v>
      </c>
      <c r="E4938" s="10" t="s">
        <v>9</v>
      </c>
      <c r="F4938">
        <v>11</v>
      </c>
      <c r="G4938">
        <v>1.0336973667144775</v>
      </c>
      <c r="H4938">
        <v>1.0336973667144775</v>
      </c>
      <c r="I4938">
        <v>87.579460144042969</v>
      </c>
      <c r="J4938">
        <v>0</v>
      </c>
      <c r="K4938">
        <v>18182</v>
      </c>
      <c r="L4938">
        <v>16945.215775000001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 t="s">
        <v>39</v>
      </c>
      <c r="Z4938" s="3"/>
    </row>
    <row r="4939" spans="1:26" hidden="1" x14ac:dyDescent="0.25">
      <c r="A4939" s="10" t="str">
        <f t="shared" si="77"/>
        <v>2016Sierra1-in-10June PeakCAISO11</v>
      </c>
      <c r="B4939" s="10" t="s">
        <v>57</v>
      </c>
      <c r="C4939" s="10" t="s">
        <v>14</v>
      </c>
      <c r="D4939" s="10" t="s">
        <v>4</v>
      </c>
      <c r="E4939" s="10" t="s">
        <v>1</v>
      </c>
      <c r="F4939">
        <v>11</v>
      </c>
      <c r="G4939">
        <v>1.0040555000305176</v>
      </c>
      <c r="H4939">
        <v>1.0040555000305176</v>
      </c>
      <c r="I4939">
        <v>86.669288635253906</v>
      </c>
      <c r="J4939">
        <v>0</v>
      </c>
      <c r="K4939">
        <v>18182</v>
      </c>
      <c r="L4939">
        <v>16945.215775000001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 t="s">
        <v>39</v>
      </c>
      <c r="Z4939" s="3"/>
    </row>
    <row r="4940" spans="1:26" hidden="1" x14ac:dyDescent="0.25">
      <c r="A4940" s="10" t="str">
        <f t="shared" si="77"/>
        <v>2016Sierra1-in-10June PeakPGE11</v>
      </c>
      <c r="B4940" s="10" t="s">
        <v>57</v>
      </c>
      <c r="C4940" s="10" t="s">
        <v>14</v>
      </c>
      <c r="D4940" s="10" t="s">
        <v>4</v>
      </c>
      <c r="E4940" s="10" t="s">
        <v>1</v>
      </c>
      <c r="F4940">
        <v>11</v>
      </c>
      <c r="G4940">
        <v>1.0622014999389648</v>
      </c>
      <c r="H4940">
        <v>1.0622014999389648</v>
      </c>
      <c r="I4940">
        <v>89.157066345214844</v>
      </c>
      <c r="J4940">
        <v>0</v>
      </c>
      <c r="K4940">
        <v>18182</v>
      </c>
      <c r="L4940">
        <v>16945.215775000001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 t="s">
        <v>38</v>
      </c>
      <c r="Z4940" s="3"/>
    </row>
    <row r="4941" spans="1:26" hidden="1" x14ac:dyDescent="0.25">
      <c r="A4941" s="10" t="str">
        <f t="shared" si="77"/>
        <v>2016Sierra1-in-2June PeakPGE11</v>
      </c>
      <c r="B4941" s="10" t="s">
        <v>57</v>
      </c>
      <c r="C4941" s="10" t="s">
        <v>14</v>
      </c>
      <c r="D4941" s="10" t="s">
        <v>4</v>
      </c>
      <c r="E4941" s="10" t="s">
        <v>9</v>
      </c>
      <c r="F4941">
        <v>11</v>
      </c>
      <c r="G4941">
        <v>1.1240127086639404</v>
      </c>
      <c r="H4941">
        <v>1.1240127086639404</v>
      </c>
      <c r="I4941">
        <v>89.020751953125</v>
      </c>
      <c r="J4941">
        <v>0</v>
      </c>
      <c r="K4941">
        <v>18182</v>
      </c>
      <c r="L4941">
        <v>16945.215775000001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 t="s">
        <v>38</v>
      </c>
      <c r="Z4941" s="3"/>
    </row>
    <row r="4942" spans="1:26" hidden="1" x14ac:dyDescent="0.25">
      <c r="A4942" s="10" t="str">
        <f t="shared" si="77"/>
        <v>2016Sierra1-in-2June PeakCAISO12</v>
      </c>
      <c r="B4942" s="10" t="s">
        <v>57</v>
      </c>
      <c r="C4942" s="10" t="s">
        <v>14</v>
      </c>
      <c r="D4942" s="10" t="s">
        <v>4</v>
      </c>
      <c r="E4942" s="10" t="s">
        <v>9</v>
      </c>
      <c r="F4942">
        <v>12</v>
      </c>
      <c r="G4942">
        <v>1.2147501707077026</v>
      </c>
      <c r="H4942">
        <v>1.2147501707077026</v>
      </c>
      <c r="I4942">
        <v>90.563461303710938</v>
      </c>
      <c r="J4942">
        <v>0</v>
      </c>
      <c r="K4942">
        <v>18182</v>
      </c>
      <c r="L4942">
        <v>16945.215775000001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 t="s">
        <v>39</v>
      </c>
      <c r="Z4942" s="3"/>
    </row>
    <row r="4943" spans="1:26" hidden="1" x14ac:dyDescent="0.25">
      <c r="A4943" s="10" t="str">
        <f t="shared" si="77"/>
        <v>2016Sierra1-in-10June PeakCAISO12</v>
      </c>
      <c r="B4943" s="10" t="s">
        <v>57</v>
      </c>
      <c r="C4943" s="10" t="s">
        <v>14</v>
      </c>
      <c r="D4943" s="10" t="s">
        <v>4</v>
      </c>
      <c r="E4943" s="10" t="s">
        <v>1</v>
      </c>
      <c r="F4943">
        <v>12</v>
      </c>
      <c r="G4943">
        <v>1.1799165010452271</v>
      </c>
      <c r="H4943">
        <v>1.1799165010452271</v>
      </c>
      <c r="I4943">
        <v>89.705436706542969</v>
      </c>
      <c r="J4943">
        <v>0</v>
      </c>
      <c r="K4943">
        <v>18182</v>
      </c>
      <c r="L4943">
        <v>16945.215775000001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 t="s">
        <v>39</v>
      </c>
      <c r="Z4943" s="3"/>
    </row>
    <row r="4944" spans="1:26" hidden="1" x14ac:dyDescent="0.25">
      <c r="A4944" s="10" t="str">
        <f t="shared" si="77"/>
        <v>2016Sierra1-in-10June PeakPGE12</v>
      </c>
      <c r="B4944" s="10" t="s">
        <v>57</v>
      </c>
      <c r="C4944" s="10" t="s">
        <v>14</v>
      </c>
      <c r="D4944" s="10" t="s">
        <v>4</v>
      </c>
      <c r="E4944" s="10" t="s">
        <v>1</v>
      </c>
      <c r="F4944">
        <v>12</v>
      </c>
      <c r="G4944">
        <v>1.2482467889785767</v>
      </c>
      <c r="H4944">
        <v>1.2482467889785767</v>
      </c>
      <c r="I4944">
        <v>91.82806396484375</v>
      </c>
      <c r="J4944">
        <v>0</v>
      </c>
      <c r="K4944">
        <v>18182</v>
      </c>
      <c r="L4944">
        <v>16945.215775000001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 t="s">
        <v>38</v>
      </c>
      <c r="Z4944" s="3"/>
    </row>
    <row r="4945" spans="1:26" hidden="1" x14ac:dyDescent="0.25">
      <c r="A4945" s="10" t="str">
        <f t="shared" si="77"/>
        <v>2016Sierra1-in-2June PeakPGE12</v>
      </c>
      <c r="B4945" s="10" t="s">
        <v>57</v>
      </c>
      <c r="C4945" s="10" t="s">
        <v>14</v>
      </c>
      <c r="D4945" s="10" t="s">
        <v>4</v>
      </c>
      <c r="E4945" s="10" t="s">
        <v>9</v>
      </c>
      <c r="F4945">
        <v>12</v>
      </c>
      <c r="G4945">
        <v>1.3208842277526855</v>
      </c>
      <c r="H4945">
        <v>1.3208842277526855</v>
      </c>
      <c r="I4945">
        <v>91.887725830078125</v>
      </c>
      <c r="J4945">
        <v>0</v>
      </c>
      <c r="K4945">
        <v>18182</v>
      </c>
      <c r="L4945">
        <v>16945.215775000001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 t="s">
        <v>38</v>
      </c>
      <c r="Z4945" s="3"/>
    </row>
    <row r="4946" spans="1:26" hidden="1" x14ac:dyDescent="0.25">
      <c r="A4946" s="10" t="str">
        <f t="shared" si="77"/>
        <v>2016Sierra1-in-2June PeakCAISO13</v>
      </c>
      <c r="B4946" s="10" t="s">
        <v>57</v>
      </c>
      <c r="C4946" s="10" t="s">
        <v>14</v>
      </c>
      <c r="D4946" s="10" t="s">
        <v>4</v>
      </c>
      <c r="E4946" s="10" t="s">
        <v>9</v>
      </c>
      <c r="F4946">
        <v>13</v>
      </c>
      <c r="G4946">
        <v>1.4570268392562866</v>
      </c>
      <c r="H4946">
        <v>1.4570268392562866</v>
      </c>
      <c r="I4946">
        <v>92.452049255371094</v>
      </c>
      <c r="J4946">
        <v>0</v>
      </c>
      <c r="K4946">
        <v>18182</v>
      </c>
      <c r="L4946">
        <v>16945.215775000001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 t="s">
        <v>39</v>
      </c>
      <c r="Z4946" s="3"/>
    </row>
    <row r="4947" spans="1:26" hidden="1" x14ac:dyDescent="0.25">
      <c r="A4947" s="10" t="str">
        <f t="shared" si="77"/>
        <v>2016Sierra1-in-10June PeakCAISO13</v>
      </c>
      <c r="B4947" s="10" t="s">
        <v>57</v>
      </c>
      <c r="C4947" s="10" t="s">
        <v>14</v>
      </c>
      <c r="D4947" s="10" t="s">
        <v>4</v>
      </c>
      <c r="E4947" s="10" t="s">
        <v>1</v>
      </c>
      <c r="F4947">
        <v>13</v>
      </c>
      <c r="G4947">
        <v>1.4152457714080811</v>
      </c>
      <c r="H4947">
        <v>1.4152457714080811</v>
      </c>
      <c r="I4947">
        <v>91.638168334960938</v>
      </c>
      <c r="J4947">
        <v>0</v>
      </c>
      <c r="K4947">
        <v>18182</v>
      </c>
      <c r="L4947">
        <v>16945.215775000001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 t="s">
        <v>39</v>
      </c>
      <c r="Z4947" s="3"/>
    </row>
    <row r="4948" spans="1:26" hidden="1" x14ac:dyDescent="0.25">
      <c r="A4948" s="10" t="str">
        <f t="shared" si="77"/>
        <v>2016Sierra1-in-10June PeakPGE13</v>
      </c>
      <c r="B4948" s="10" t="s">
        <v>57</v>
      </c>
      <c r="C4948" s="10" t="s">
        <v>14</v>
      </c>
      <c r="D4948" s="10" t="s">
        <v>4</v>
      </c>
      <c r="E4948" s="10" t="s">
        <v>1</v>
      </c>
      <c r="F4948">
        <v>13</v>
      </c>
      <c r="G4948">
        <v>1.4972041845321655</v>
      </c>
      <c r="H4948">
        <v>1.4972041845321655</v>
      </c>
      <c r="I4948">
        <v>93.783363342285156</v>
      </c>
      <c r="J4948">
        <v>0</v>
      </c>
      <c r="K4948">
        <v>18182</v>
      </c>
      <c r="L4948">
        <v>16945.215775000001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 t="s">
        <v>38</v>
      </c>
      <c r="Z4948" s="3"/>
    </row>
    <row r="4949" spans="1:26" hidden="1" x14ac:dyDescent="0.25">
      <c r="A4949" s="10" t="str">
        <f t="shared" si="77"/>
        <v>2016Sierra1-in-2June PeakPGE13</v>
      </c>
      <c r="B4949" s="10" t="s">
        <v>57</v>
      </c>
      <c r="C4949" s="10" t="s">
        <v>14</v>
      </c>
      <c r="D4949" s="10" t="s">
        <v>4</v>
      </c>
      <c r="E4949" s="10" t="s">
        <v>9</v>
      </c>
      <c r="F4949">
        <v>13</v>
      </c>
      <c r="G4949">
        <v>1.5843290090560913</v>
      </c>
      <c r="H4949">
        <v>1.5843290090560913</v>
      </c>
      <c r="I4949">
        <v>94.079902648925781</v>
      </c>
      <c r="J4949">
        <v>0</v>
      </c>
      <c r="K4949">
        <v>18182</v>
      </c>
      <c r="L4949">
        <v>16945.215775000001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 t="s">
        <v>38</v>
      </c>
      <c r="Z4949" s="3"/>
    </row>
    <row r="4950" spans="1:26" hidden="1" x14ac:dyDescent="0.25">
      <c r="A4950" s="10" t="str">
        <f t="shared" si="77"/>
        <v>2016Sierra1-in-10June PeakCAISO14</v>
      </c>
      <c r="B4950" s="10" t="s">
        <v>57</v>
      </c>
      <c r="C4950" s="10" t="s">
        <v>14</v>
      </c>
      <c r="D4950" s="10" t="s">
        <v>4</v>
      </c>
      <c r="E4950" s="10" t="s">
        <v>1</v>
      </c>
      <c r="F4950">
        <v>14</v>
      </c>
      <c r="G4950">
        <v>1.6732324361801147</v>
      </c>
      <c r="H4950">
        <v>1.4400001764297485</v>
      </c>
      <c r="I4950">
        <v>93.289901733398438</v>
      </c>
      <c r="J4950">
        <v>0.10273714363574982</v>
      </c>
      <c r="K4950">
        <v>18182</v>
      </c>
      <c r="L4950">
        <v>16945.215775000001</v>
      </c>
      <c r="M4950">
        <v>0.23323230445384979</v>
      </c>
      <c r="N4950">
        <v>0.10156437754631042</v>
      </c>
      <c r="O4950">
        <v>0.17935694754123688</v>
      </c>
      <c r="P4950">
        <v>0.23323230445384979</v>
      </c>
      <c r="Q4950">
        <v>0.2871076762676239</v>
      </c>
      <c r="R4950">
        <v>0.36490023136138916</v>
      </c>
      <c r="S4950" t="s">
        <v>39</v>
      </c>
      <c r="Z4950" s="3"/>
    </row>
    <row r="4951" spans="1:26" hidden="1" x14ac:dyDescent="0.25">
      <c r="A4951" s="10" t="str">
        <f t="shared" si="77"/>
        <v>2016Sierra1-in-2June PeakCAISO14</v>
      </c>
      <c r="B4951" s="10" t="s">
        <v>57</v>
      </c>
      <c r="C4951" s="10" t="s">
        <v>14</v>
      </c>
      <c r="D4951" s="10" t="s">
        <v>4</v>
      </c>
      <c r="E4951" s="10" t="s">
        <v>9</v>
      </c>
      <c r="F4951">
        <v>14</v>
      </c>
      <c r="G4951">
        <v>1.7226297855377197</v>
      </c>
      <c r="H4951">
        <v>1.4740051031112671</v>
      </c>
      <c r="I4951">
        <v>94.389045715332031</v>
      </c>
      <c r="J4951">
        <v>0.10273714363574982</v>
      </c>
      <c r="K4951">
        <v>18182</v>
      </c>
      <c r="L4951">
        <v>16945.215775000001</v>
      </c>
      <c r="M4951">
        <v>0.24862468242645264</v>
      </c>
      <c r="N4951">
        <v>0.11695675551891327</v>
      </c>
      <c r="O4951">
        <v>0.19474932551383972</v>
      </c>
      <c r="P4951">
        <v>0.24862468242645264</v>
      </c>
      <c r="Q4951">
        <v>0.30250003933906555</v>
      </c>
      <c r="R4951">
        <v>0.38029259443283081</v>
      </c>
      <c r="S4951" t="s">
        <v>39</v>
      </c>
      <c r="Z4951" s="3"/>
    </row>
    <row r="4952" spans="1:26" hidden="1" x14ac:dyDescent="0.25">
      <c r="A4952" s="10" t="str">
        <f t="shared" si="77"/>
        <v>2016Sierra1-in-2June PeakPGE14</v>
      </c>
      <c r="B4952" s="10" t="s">
        <v>57</v>
      </c>
      <c r="C4952" s="10" t="s">
        <v>14</v>
      </c>
      <c r="D4952" s="10" t="s">
        <v>4</v>
      </c>
      <c r="E4952" s="10" t="s">
        <v>9</v>
      </c>
      <c r="F4952">
        <v>14</v>
      </c>
      <c r="G4952">
        <v>1.8731380701065063</v>
      </c>
      <c r="H4952">
        <v>1.5889121294021606</v>
      </c>
      <c r="I4952">
        <v>96.155044555664063</v>
      </c>
      <c r="J4952">
        <v>0.10273714363574982</v>
      </c>
      <c r="K4952">
        <v>18182</v>
      </c>
      <c r="L4952">
        <v>16945.215775000001</v>
      </c>
      <c r="M4952">
        <v>0.28422591090202332</v>
      </c>
      <c r="N4952">
        <v>0.15255798399448395</v>
      </c>
      <c r="O4952">
        <v>0.2303505539894104</v>
      </c>
      <c r="P4952">
        <v>0.28422591090202332</v>
      </c>
      <c r="Q4952">
        <v>0.33810126781463623</v>
      </c>
      <c r="R4952">
        <v>0.41589382290840149</v>
      </c>
      <c r="S4952" t="s">
        <v>38</v>
      </c>
      <c r="Z4952" s="3"/>
    </row>
    <row r="4953" spans="1:26" hidden="1" x14ac:dyDescent="0.25">
      <c r="A4953" s="10" t="str">
        <f t="shared" si="77"/>
        <v>2016Sierra1-in-10June PeakPGE14</v>
      </c>
      <c r="B4953" s="10" t="s">
        <v>57</v>
      </c>
      <c r="C4953" s="10" t="s">
        <v>14</v>
      </c>
      <c r="D4953" s="10" t="s">
        <v>4</v>
      </c>
      <c r="E4953" s="10" t="s">
        <v>1</v>
      </c>
      <c r="F4953">
        <v>14</v>
      </c>
      <c r="G4953">
        <v>1.7701311111450195</v>
      </c>
      <c r="H4953">
        <v>1.5063579082489014</v>
      </c>
      <c r="I4953">
        <v>95.670074462890625</v>
      </c>
      <c r="J4953">
        <v>0.10273714363574982</v>
      </c>
      <c r="K4953">
        <v>18182</v>
      </c>
      <c r="L4953">
        <v>16945.215775000001</v>
      </c>
      <c r="M4953">
        <v>0.26377317309379578</v>
      </c>
      <c r="N4953">
        <v>0.13210524618625641</v>
      </c>
      <c r="O4953">
        <v>0.20989781618118286</v>
      </c>
      <c r="P4953">
        <v>0.26377317309379578</v>
      </c>
      <c r="Q4953">
        <v>0.31764853000640869</v>
      </c>
      <c r="R4953">
        <v>0.39544108510017395</v>
      </c>
      <c r="S4953" t="s">
        <v>38</v>
      </c>
      <c r="Z4953" s="3"/>
    </row>
    <row r="4954" spans="1:26" hidden="1" x14ac:dyDescent="0.25">
      <c r="A4954" s="10" t="str">
        <f t="shared" si="77"/>
        <v>2016Sierra1-in-10June PeakCAISO15</v>
      </c>
      <c r="B4954" s="10" t="s">
        <v>57</v>
      </c>
      <c r="C4954" s="10" t="s">
        <v>14</v>
      </c>
      <c r="D4954" s="10" t="s">
        <v>4</v>
      </c>
      <c r="E4954" s="10" t="s">
        <v>1</v>
      </c>
      <c r="F4954">
        <v>15</v>
      </c>
      <c r="G4954">
        <v>1.9277276992797852</v>
      </c>
      <c r="H4954">
        <v>1.5755740404129028</v>
      </c>
      <c r="I4954">
        <v>95.170074462890625</v>
      </c>
      <c r="J4954">
        <v>0.1230589896440506</v>
      </c>
      <c r="K4954">
        <v>18182</v>
      </c>
      <c r="L4954">
        <v>16945.215775000001</v>
      </c>
      <c r="M4954">
        <v>0.35215362906455994</v>
      </c>
      <c r="N4954">
        <v>0.19444122910499573</v>
      </c>
      <c r="O4954">
        <v>0.28762149810791016</v>
      </c>
      <c r="P4954">
        <v>0.35215362906455994</v>
      </c>
      <c r="Q4954">
        <v>0.41668576002120972</v>
      </c>
      <c r="R4954">
        <v>0.50986605882644653</v>
      </c>
      <c r="S4954" t="s">
        <v>39</v>
      </c>
      <c r="Z4954" s="3"/>
    </row>
    <row r="4955" spans="1:26" hidden="1" x14ac:dyDescent="0.25">
      <c r="A4955" s="10" t="str">
        <f t="shared" si="77"/>
        <v>2016Sierra1-in-2June PeakCAISO15</v>
      </c>
      <c r="B4955" s="10" t="s">
        <v>57</v>
      </c>
      <c r="C4955" s="10" t="s">
        <v>14</v>
      </c>
      <c r="D4955" s="10" t="s">
        <v>4</v>
      </c>
      <c r="E4955" s="10" t="s">
        <v>9</v>
      </c>
      <c r="F4955">
        <v>15</v>
      </c>
      <c r="G4955">
        <v>1.9846383333206177</v>
      </c>
      <c r="H4955">
        <v>1.6133683919906616</v>
      </c>
      <c r="I4955">
        <v>96.179901123046875</v>
      </c>
      <c r="J4955">
        <v>0.1230589896440506</v>
      </c>
      <c r="K4955">
        <v>18182</v>
      </c>
      <c r="L4955">
        <v>16945.215775000001</v>
      </c>
      <c r="M4955">
        <v>0.37126994132995605</v>
      </c>
      <c r="N4955">
        <v>0.21355754137039185</v>
      </c>
      <c r="O4955">
        <v>0.30673781037330627</v>
      </c>
      <c r="P4955">
        <v>0.37126994132995605</v>
      </c>
      <c r="Q4955">
        <v>0.43580207228660583</v>
      </c>
      <c r="R4955">
        <v>0.52898234128952026</v>
      </c>
      <c r="S4955" t="s">
        <v>39</v>
      </c>
      <c r="Z4955" s="3"/>
    </row>
    <row r="4956" spans="1:26" hidden="1" x14ac:dyDescent="0.25">
      <c r="A4956" s="10" t="str">
        <f t="shared" si="77"/>
        <v>2016Sierra1-in-2June PeakPGE15</v>
      </c>
      <c r="B4956" s="10" t="s">
        <v>57</v>
      </c>
      <c r="C4956" s="10" t="s">
        <v>14</v>
      </c>
      <c r="D4956" s="10" t="s">
        <v>4</v>
      </c>
      <c r="E4956" s="10" t="s">
        <v>9</v>
      </c>
      <c r="F4956">
        <v>15</v>
      </c>
      <c r="G4956">
        <v>2.1580386161804199</v>
      </c>
      <c r="H4956">
        <v>1.7407156229019165</v>
      </c>
      <c r="I4956">
        <v>97.819488525390625</v>
      </c>
      <c r="J4956">
        <v>0.1230589896440506</v>
      </c>
      <c r="K4956">
        <v>18182</v>
      </c>
      <c r="L4956">
        <v>16945.215775000001</v>
      </c>
      <c r="M4956">
        <v>0.41732296347618103</v>
      </c>
      <c r="N4956">
        <v>0.25961056351661682</v>
      </c>
      <c r="O4956">
        <v>0.35279083251953125</v>
      </c>
      <c r="P4956">
        <v>0.41732296347618103</v>
      </c>
      <c r="Q4956">
        <v>0.48185509443283081</v>
      </c>
      <c r="R4956">
        <v>0.57503539323806763</v>
      </c>
      <c r="S4956" t="s">
        <v>38</v>
      </c>
      <c r="Z4956" s="3"/>
    </row>
    <row r="4957" spans="1:26" hidden="1" x14ac:dyDescent="0.25">
      <c r="A4957" s="10" t="str">
        <f t="shared" si="77"/>
        <v>2016Sierra1-in-10June PeakPGE15</v>
      </c>
      <c r="B4957" s="10" t="s">
        <v>57</v>
      </c>
      <c r="C4957" s="10" t="s">
        <v>14</v>
      </c>
      <c r="D4957" s="10" t="s">
        <v>4</v>
      </c>
      <c r="E4957" s="10" t="s">
        <v>1</v>
      </c>
      <c r="F4957">
        <v>15</v>
      </c>
      <c r="G4957">
        <v>2.0393645763397217</v>
      </c>
      <c r="H4957">
        <v>1.64760422706604</v>
      </c>
      <c r="I4957">
        <v>97.561508178710938</v>
      </c>
      <c r="J4957">
        <v>0.1230589896440506</v>
      </c>
      <c r="K4957">
        <v>18182</v>
      </c>
      <c r="L4957">
        <v>16945.215775000001</v>
      </c>
      <c r="M4957">
        <v>0.39176040887832642</v>
      </c>
      <c r="N4957">
        <v>0.23404800891876221</v>
      </c>
      <c r="O4957">
        <v>0.32722827792167664</v>
      </c>
      <c r="P4957">
        <v>0.39176040887832642</v>
      </c>
      <c r="Q4957">
        <v>0.4562925398349762</v>
      </c>
      <c r="R4957">
        <v>0.54947280883789063</v>
      </c>
      <c r="S4957" t="s">
        <v>38</v>
      </c>
      <c r="Z4957" s="3"/>
    </row>
    <row r="4958" spans="1:26" hidden="1" x14ac:dyDescent="0.25">
      <c r="A4958" s="10" t="str">
        <f t="shared" si="77"/>
        <v>2016Sierra1-in-10June PeakCAISO16</v>
      </c>
      <c r="B4958" s="10" t="s">
        <v>57</v>
      </c>
      <c r="C4958" s="10" t="s">
        <v>14</v>
      </c>
      <c r="D4958" s="10" t="s">
        <v>4</v>
      </c>
      <c r="E4958" s="10" t="s">
        <v>1</v>
      </c>
      <c r="F4958">
        <v>16</v>
      </c>
      <c r="G4958">
        <v>2.2430455684661865</v>
      </c>
      <c r="H4958">
        <v>1.7547519207000732</v>
      </c>
      <c r="I4958">
        <v>96.511215209960938</v>
      </c>
      <c r="J4958">
        <v>0.15615223348140717</v>
      </c>
      <c r="K4958">
        <v>18182</v>
      </c>
      <c r="L4958">
        <v>16945.215775000001</v>
      </c>
      <c r="M4958">
        <v>0.48829370737075806</v>
      </c>
      <c r="N4958">
        <v>0.28816899657249451</v>
      </c>
      <c r="O4958">
        <v>0.40640747547149658</v>
      </c>
      <c r="P4958">
        <v>0.48829370737075806</v>
      </c>
      <c r="Q4958">
        <v>0.57017993927001953</v>
      </c>
      <c r="R4958">
        <v>0.68841838836669922</v>
      </c>
      <c r="S4958" t="s">
        <v>39</v>
      </c>
      <c r="Z4958" s="3"/>
    </row>
    <row r="4959" spans="1:26" hidden="1" x14ac:dyDescent="0.25">
      <c r="A4959" s="10" t="str">
        <f t="shared" si="77"/>
        <v>2016Sierra1-in-2June PeakCAISO16</v>
      </c>
      <c r="B4959" s="10" t="s">
        <v>57</v>
      </c>
      <c r="C4959" s="10" t="s">
        <v>14</v>
      </c>
      <c r="D4959" s="10" t="s">
        <v>4</v>
      </c>
      <c r="E4959" s="10" t="s">
        <v>9</v>
      </c>
      <c r="F4959">
        <v>16</v>
      </c>
      <c r="G4959">
        <v>2.30926513671875</v>
      </c>
      <c r="H4959">
        <v>1.8011651039123535</v>
      </c>
      <c r="I4959">
        <v>97.149322509765625</v>
      </c>
      <c r="J4959">
        <v>0.15615223348140717</v>
      </c>
      <c r="K4959">
        <v>18182</v>
      </c>
      <c r="L4959">
        <v>16945.215775000001</v>
      </c>
      <c r="M4959">
        <v>0.50810009241104126</v>
      </c>
      <c r="N4959">
        <v>0.30797538161277771</v>
      </c>
      <c r="O4959">
        <v>0.42621386051177979</v>
      </c>
      <c r="P4959">
        <v>0.50810009241104126</v>
      </c>
      <c r="Q4959">
        <v>0.58998632431030273</v>
      </c>
      <c r="R4959">
        <v>0.70822477340698242</v>
      </c>
      <c r="S4959" t="s">
        <v>39</v>
      </c>
      <c r="Z4959" s="3"/>
    </row>
    <row r="4960" spans="1:26" hidden="1" x14ac:dyDescent="0.25">
      <c r="A4960" s="10" t="str">
        <f t="shared" si="77"/>
        <v>2016Sierra1-in-2June PeakPGE16</v>
      </c>
      <c r="B4960" s="10" t="s">
        <v>57</v>
      </c>
      <c r="C4960" s="10" t="s">
        <v>14</v>
      </c>
      <c r="D4960" s="10" t="s">
        <v>4</v>
      </c>
      <c r="E4960" s="10" t="s">
        <v>9</v>
      </c>
      <c r="F4960">
        <v>16</v>
      </c>
      <c r="G4960">
        <v>2.511028528213501</v>
      </c>
      <c r="H4960">
        <v>1.9423680305480957</v>
      </c>
      <c r="I4960">
        <v>99.069442749023438</v>
      </c>
      <c r="J4960">
        <v>0.15615223348140717</v>
      </c>
      <c r="K4960">
        <v>18182</v>
      </c>
      <c r="L4960">
        <v>16945.215775000001</v>
      </c>
      <c r="M4960">
        <v>0.56866049766540527</v>
      </c>
      <c r="N4960">
        <v>0.36853578686714172</v>
      </c>
      <c r="O4960">
        <v>0.4867742657661438</v>
      </c>
      <c r="P4960">
        <v>0.56866049766540527</v>
      </c>
      <c r="Q4960">
        <v>0.65054672956466675</v>
      </c>
      <c r="R4960">
        <v>0.76878517866134644</v>
      </c>
      <c r="S4960" t="s">
        <v>38</v>
      </c>
      <c r="Z4960" s="3"/>
    </row>
    <row r="4961" spans="1:26" hidden="1" x14ac:dyDescent="0.25">
      <c r="A4961" s="10" t="str">
        <f t="shared" si="77"/>
        <v>2016Sierra1-in-10June PeakPGE16</v>
      </c>
      <c r="B4961" s="10" t="s">
        <v>57</v>
      </c>
      <c r="C4961" s="10" t="s">
        <v>14</v>
      </c>
      <c r="D4961" s="10" t="s">
        <v>4</v>
      </c>
      <c r="E4961" s="10" t="s">
        <v>1</v>
      </c>
      <c r="F4961">
        <v>16</v>
      </c>
      <c r="G4961">
        <v>2.3729429244995117</v>
      </c>
      <c r="H4961">
        <v>1.8194897174835205</v>
      </c>
      <c r="I4961">
        <v>98.991950988769531</v>
      </c>
      <c r="J4961">
        <v>0.15615223348140717</v>
      </c>
      <c r="K4961">
        <v>18182</v>
      </c>
      <c r="L4961">
        <v>16945.215775000001</v>
      </c>
      <c r="M4961">
        <v>0.55345320701599121</v>
      </c>
      <c r="N4961">
        <v>0.35332849621772766</v>
      </c>
      <c r="O4961">
        <v>0.47156697511672974</v>
      </c>
      <c r="P4961">
        <v>0.55345320701599121</v>
      </c>
      <c r="Q4961">
        <v>0.63533943891525269</v>
      </c>
      <c r="R4961">
        <v>0.75357788801193237</v>
      </c>
      <c r="S4961" t="s">
        <v>38</v>
      </c>
      <c r="Z4961" s="3"/>
    </row>
    <row r="4962" spans="1:26" hidden="1" x14ac:dyDescent="0.25">
      <c r="A4962" s="10" t="str">
        <f t="shared" si="77"/>
        <v>2016Sierra1-in-10June PeakCAISO17</v>
      </c>
      <c r="B4962" s="10" t="s">
        <v>57</v>
      </c>
      <c r="C4962" s="10" t="s">
        <v>14</v>
      </c>
      <c r="D4962" s="10" t="s">
        <v>4</v>
      </c>
      <c r="E4962" s="10" t="s">
        <v>1</v>
      </c>
      <c r="F4962">
        <v>17</v>
      </c>
      <c r="G4962">
        <v>2.5518608093261719</v>
      </c>
      <c r="H4962">
        <v>2.0024042129516602</v>
      </c>
      <c r="I4962">
        <v>96.91534423828125</v>
      </c>
      <c r="J4962">
        <v>0.16046801209449768</v>
      </c>
      <c r="K4962">
        <v>18182</v>
      </c>
      <c r="L4962">
        <v>16945.215775000001</v>
      </c>
      <c r="M4962">
        <v>0.54945647716522217</v>
      </c>
      <c r="N4962">
        <v>0.34380066394805908</v>
      </c>
      <c r="O4962">
        <v>0.46530705690383911</v>
      </c>
      <c r="P4962">
        <v>0.54945647716522217</v>
      </c>
      <c r="Q4962">
        <v>0.63360589742660522</v>
      </c>
      <c r="R4962">
        <v>0.75511229038238525</v>
      </c>
      <c r="S4962" t="s">
        <v>39</v>
      </c>
      <c r="Z4962" s="3"/>
    </row>
    <row r="4963" spans="1:26" hidden="1" x14ac:dyDescent="0.25">
      <c r="A4963" s="10" t="str">
        <f t="shared" si="77"/>
        <v>2016Sierra1-in-2June PeakCAISO17</v>
      </c>
      <c r="B4963" s="10" t="s">
        <v>57</v>
      </c>
      <c r="C4963" s="10" t="s">
        <v>14</v>
      </c>
      <c r="D4963" s="10" t="s">
        <v>4</v>
      </c>
      <c r="E4963" s="10" t="s">
        <v>9</v>
      </c>
      <c r="F4963">
        <v>17</v>
      </c>
      <c r="G4963">
        <v>2.627197265625</v>
      </c>
      <c r="H4963">
        <v>2.0547711849212646</v>
      </c>
      <c r="I4963">
        <v>97.901176452636719</v>
      </c>
      <c r="J4963">
        <v>0.16046801209449768</v>
      </c>
      <c r="K4963">
        <v>18182</v>
      </c>
      <c r="L4963">
        <v>16945.215775000001</v>
      </c>
      <c r="M4963">
        <v>0.57242614030838013</v>
      </c>
      <c r="N4963">
        <v>0.36677032709121704</v>
      </c>
      <c r="O4963">
        <v>0.48827672004699707</v>
      </c>
      <c r="P4963">
        <v>0.57242614030838013</v>
      </c>
      <c r="Q4963">
        <v>0.65657556056976318</v>
      </c>
      <c r="R4963">
        <v>0.77808195352554321</v>
      </c>
      <c r="S4963" t="s">
        <v>39</v>
      </c>
      <c r="Z4963" s="3"/>
    </row>
    <row r="4964" spans="1:26" hidden="1" x14ac:dyDescent="0.25">
      <c r="A4964" s="10" t="str">
        <f t="shared" si="77"/>
        <v>2016Sierra1-in-10June PeakPGE17</v>
      </c>
      <c r="B4964" s="10" t="s">
        <v>57</v>
      </c>
      <c r="C4964" s="10" t="s">
        <v>14</v>
      </c>
      <c r="D4964" s="10" t="s">
        <v>4</v>
      </c>
      <c r="E4964" s="10" t="s">
        <v>1</v>
      </c>
      <c r="F4964">
        <v>17</v>
      </c>
      <c r="G4964">
        <v>2.6996419429779053</v>
      </c>
      <c r="H4964">
        <v>2.0960514545440674</v>
      </c>
      <c r="I4964">
        <v>99.552070617675781</v>
      </c>
      <c r="J4964">
        <v>0.16046801209449768</v>
      </c>
      <c r="K4964">
        <v>18182</v>
      </c>
      <c r="L4964">
        <v>16945.215775000001</v>
      </c>
      <c r="M4964">
        <v>0.60359042882919312</v>
      </c>
      <c r="N4964">
        <v>0.39793461561203003</v>
      </c>
      <c r="O4964">
        <v>0.51944100856781006</v>
      </c>
      <c r="P4964">
        <v>0.60359042882919312</v>
      </c>
      <c r="Q4964">
        <v>0.68773984909057617</v>
      </c>
      <c r="R4964">
        <v>0.8092462420463562</v>
      </c>
      <c r="S4964" t="s">
        <v>38</v>
      </c>
      <c r="Z4964" s="3"/>
    </row>
    <row r="4965" spans="1:26" hidden="1" x14ac:dyDescent="0.25">
      <c r="A4965" s="10" t="str">
        <f t="shared" si="77"/>
        <v>2016Sierra1-in-2June PeakPGE17</v>
      </c>
      <c r="B4965" s="10" t="s">
        <v>57</v>
      </c>
      <c r="C4965" s="10" t="s">
        <v>14</v>
      </c>
      <c r="D4965" s="10" t="s">
        <v>4</v>
      </c>
      <c r="E4965" s="10" t="s">
        <v>9</v>
      </c>
      <c r="F4965">
        <v>17</v>
      </c>
      <c r="G4965">
        <v>2.8567385673522949</v>
      </c>
      <c r="H4965">
        <v>2.232426643371582</v>
      </c>
      <c r="I4965">
        <v>99.503150939941406</v>
      </c>
      <c r="J4965">
        <v>0.16046801209449768</v>
      </c>
      <c r="K4965">
        <v>18182</v>
      </c>
      <c r="L4965">
        <v>16945.215775000001</v>
      </c>
      <c r="M4965">
        <v>0.62431198358535767</v>
      </c>
      <c r="N4965">
        <v>0.41865617036819458</v>
      </c>
      <c r="O4965">
        <v>0.54016256332397461</v>
      </c>
      <c r="P4965">
        <v>0.62431198358535767</v>
      </c>
      <c r="Q4965">
        <v>0.70846140384674072</v>
      </c>
      <c r="R4965">
        <v>0.82996779680252075</v>
      </c>
      <c r="S4965" t="s">
        <v>38</v>
      </c>
      <c r="Z4965" s="3"/>
    </row>
    <row r="4966" spans="1:26" hidden="1" x14ac:dyDescent="0.25">
      <c r="A4966" s="10" t="str">
        <f t="shared" si="77"/>
        <v>2016Sierra1-in-2June PeakCAISO18</v>
      </c>
      <c r="B4966" s="10" t="s">
        <v>57</v>
      </c>
      <c r="C4966" s="10" t="s">
        <v>14</v>
      </c>
      <c r="D4966" s="10" t="s">
        <v>4</v>
      </c>
      <c r="E4966" s="10" t="s">
        <v>9</v>
      </c>
      <c r="F4966">
        <v>18</v>
      </c>
      <c r="G4966">
        <v>2.8811516761779785</v>
      </c>
      <c r="H4966">
        <v>2.2854602336883545</v>
      </c>
      <c r="I4966">
        <v>97.980613708496094</v>
      </c>
      <c r="J4966">
        <v>0.13599415123462677</v>
      </c>
      <c r="K4966">
        <v>18182</v>
      </c>
      <c r="L4966">
        <v>16945.215775000001</v>
      </c>
      <c r="M4966">
        <v>0.59569138288497925</v>
      </c>
      <c r="N4966">
        <v>0.42140129208564758</v>
      </c>
      <c r="O4966">
        <v>0.5243760347366333</v>
      </c>
      <c r="P4966">
        <v>0.59569138288497925</v>
      </c>
      <c r="Q4966">
        <v>0.6670067310333252</v>
      </c>
      <c r="R4966">
        <v>0.7699815034866333</v>
      </c>
      <c r="S4966" t="s">
        <v>39</v>
      </c>
      <c r="Z4966" s="3"/>
    </row>
    <row r="4967" spans="1:26" hidden="1" x14ac:dyDescent="0.25">
      <c r="A4967" s="10" t="str">
        <f t="shared" si="77"/>
        <v>2016Sierra1-in-10June PeakCAISO18</v>
      </c>
      <c r="B4967" s="10" t="s">
        <v>57</v>
      </c>
      <c r="C4967" s="10" t="s">
        <v>14</v>
      </c>
      <c r="D4967" s="10" t="s">
        <v>4</v>
      </c>
      <c r="E4967" s="10" t="s">
        <v>1</v>
      </c>
      <c r="F4967">
        <v>18</v>
      </c>
      <c r="G4967">
        <v>2.7985329627990723</v>
      </c>
      <c r="H4967">
        <v>2.2353053092956543</v>
      </c>
      <c r="I4967">
        <v>96.631027221679688</v>
      </c>
      <c r="J4967">
        <v>0.13599415123462677</v>
      </c>
      <c r="K4967">
        <v>18182</v>
      </c>
      <c r="L4967">
        <v>16945.215775000001</v>
      </c>
      <c r="M4967">
        <v>0.56322765350341797</v>
      </c>
      <c r="N4967">
        <v>0.3889375627040863</v>
      </c>
      <c r="O4967">
        <v>0.49191233515739441</v>
      </c>
      <c r="P4967">
        <v>0.56322765350341797</v>
      </c>
      <c r="Q4967">
        <v>0.63454300165176392</v>
      </c>
      <c r="R4967">
        <v>0.73751777410507202</v>
      </c>
      <c r="S4967" t="s">
        <v>39</v>
      </c>
      <c r="Z4967" s="3"/>
    </row>
    <row r="4968" spans="1:26" hidden="1" x14ac:dyDescent="0.25">
      <c r="A4968" s="10" t="str">
        <f t="shared" si="77"/>
        <v>2016Sierra1-in-2June PeakPGE18</v>
      </c>
      <c r="B4968" s="10" t="s">
        <v>57</v>
      </c>
      <c r="C4968" s="10" t="s">
        <v>14</v>
      </c>
      <c r="D4968" s="10" t="s">
        <v>4</v>
      </c>
      <c r="E4968" s="10" t="s">
        <v>9</v>
      </c>
      <c r="F4968">
        <v>18</v>
      </c>
      <c r="G4968">
        <v>3.1328811645507813</v>
      </c>
      <c r="H4968">
        <v>2.4912128448486328</v>
      </c>
      <c r="I4968">
        <v>99.303443908691406</v>
      </c>
      <c r="J4968">
        <v>0.13599415123462677</v>
      </c>
      <c r="K4968">
        <v>18182</v>
      </c>
      <c r="L4968">
        <v>16945.215775000001</v>
      </c>
      <c r="M4968">
        <v>0.64166820049285889</v>
      </c>
      <c r="N4968">
        <v>0.46737810969352722</v>
      </c>
      <c r="O4968">
        <v>0.57035285234451294</v>
      </c>
      <c r="P4968">
        <v>0.64166820049285889</v>
      </c>
      <c r="Q4968">
        <v>0.71298354864120483</v>
      </c>
      <c r="R4968">
        <v>0.81595832109451294</v>
      </c>
      <c r="S4968" t="s">
        <v>38</v>
      </c>
      <c r="Z4968" s="3"/>
    </row>
    <row r="4969" spans="1:26" hidden="1" x14ac:dyDescent="0.25">
      <c r="A4969" s="10" t="str">
        <f t="shared" si="77"/>
        <v>2016Sierra1-in-10June PeakPGE18</v>
      </c>
      <c r="B4969" s="10" t="s">
        <v>57</v>
      </c>
      <c r="C4969" s="10" t="s">
        <v>14</v>
      </c>
      <c r="D4969" s="10" t="s">
        <v>4</v>
      </c>
      <c r="E4969" s="10" t="s">
        <v>1</v>
      </c>
      <c r="F4969">
        <v>18</v>
      </c>
      <c r="G4969">
        <v>2.9605989456176758</v>
      </c>
      <c r="H4969">
        <v>2.3264002799987793</v>
      </c>
      <c r="I4969">
        <v>99.662490844726563</v>
      </c>
      <c r="J4969">
        <v>0.13599415123462677</v>
      </c>
      <c r="K4969">
        <v>18182</v>
      </c>
      <c r="L4969">
        <v>16945.215775000001</v>
      </c>
      <c r="M4969">
        <v>0.63419866561889648</v>
      </c>
      <c r="N4969">
        <v>0.45990857481956482</v>
      </c>
      <c r="O4969">
        <v>0.56288331747055054</v>
      </c>
      <c r="P4969">
        <v>0.63419866561889648</v>
      </c>
      <c r="Q4969">
        <v>0.70551401376724243</v>
      </c>
      <c r="R4969">
        <v>0.80848878622055054</v>
      </c>
      <c r="S4969" t="s">
        <v>38</v>
      </c>
      <c r="Z4969" s="3"/>
    </row>
    <row r="4970" spans="1:26" hidden="1" x14ac:dyDescent="0.25">
      <c r="A4970" s="10" t="str">
        <f t="shared" si="77"/>
        <v>2016Sierra1-in-10June PeakCAISO19</v>
      </c>
      <c r="B4970" s="10" t="s">
        <v>57</v>
      </c>
      <c r="C4970" s="10" t="s">
        <v>14</v>
      </c>
      <c r="D4970" s="10" t="s">
        <v>4</v>
      </c>
      <c r="E4970" s="10" t="s">
        <v>1</v>
      </c>
      <c r="F4970">
        <v>19</v>
      </c>
      <c r="G4970">
        <v>2.8839774131774902</v>
      </c>
      <c r="H4970">
        <v>3.107386589050293</v>
      </c>
      <c r="I4970">
        <v>95.377731323242188</v>
      </c>
      <c r="J4970">
        <v>0.11742977052927017</v>
      </c>
      <c r="K4970">
        <v>18182</v>
      </c>
      <c r="L4970">
        <v>16945.215775000001</v>
      </c>
      <c r="M4970">
        <v>-0.2234092652797699</v>
      </c>
      <c r="N4970">
        <v>-0.37390726804733276</v>
      </c>
      <c r="O4970">
        <v>-0.28498944640159607</v>
      </c>
      <c r="P4970">
        <v>-0.2234092652797699</v>
      </c>
      <c r="Q4970">
        <v>-0.16182909905910492</v>
      </c>
      <c r="R4970">
        <v>-7.2911269962787628E-2</v>
      </c>
      <c r="S4970" t="s">
        <v>39</v>
      </c>
      <c r="Z4970" s="3"/>
    </row>
    <row r="4971" spans="1:26" hidden="1" x14ac:dyDescent="0.25">
      <c r="A4971" s="10" t="str">
        <f t="shared" si="77"/>
        <v>2016Sierra1-in-2June PeakCAISO19</v>
      </c>
      <c r="B4971" s="10" t="s">
        <v>57</v>
      </c>
      <c r="C4971" s="10" t="s">
        <v>14</v>
      </c>
      <c r="D4971" s="10" t="s">
        <v>4</v>
      </c>
      <c r="E4971" s="10" t="s">
        <v>9</v>
      </c>
      <c r="F4971">
        <v>19</v>
      </c>
      <c r="G4971">
        <v>2.9691188335418701</v>
      </c>
      <c r="H4971">
        <v>3.194849967956543</v>
      </c>
      <c r="I4971">
        <v>96.477760314941406</v>
      </c>
      <c r="J4971">
        <v>0.11742977052927017</v>
      </c>
      <c r="K4971">
        <v>18182</v>
      </c>
      <c r="L4971">
        <v>16945.215775000001</v>
      </c>
      <c r="M4971">
        <v>-0.22573123872280121</v>
      </c>
      <c r="N4971">
        <v>-0.37622922658920288</v>
      </c>
      <c r="O4971">
        <v>-0.28731140494346619</v>
      </c>
      <c r="P4971">
        <v>-0.22573123872280121</v>
      </c>
      <c r="Q4971">
        <v>-0.16415107250213623</v>
      </c>
      <c r="R4971">
        <v>-7.5233243405818939E-2</v>
      </c>
      <c r="S4971" t="s">
        <v>39</v>
      </c>
      <c r="Z4971" s="3"/>
    </row>
    <row r="4972" spans="1:26" hidden="1" x14ac:dyDescent="0.25">
      <c r="A4972" s="10" t="str">
        <f t="shared" si="77"/>
        <v>2016Sierra1-in-2June PeakPGE19</v>
      </c>
      <c r="B4972" s="10" t="s">
        <v>57</v>
      </c>
      <c r="C4972" s="10" t="s">
        <v>14</v>
      </c>
      <c r="D4972" s="10" t="s">
        <v>4</v>
      </c>
      <c r="E4972" s="10" t="s">
        <v>9</v>
      </c>
      <c r="F4972">
        <v>19</v>
      </c>
      <c r="G4972">
        <v>3.2285342216491699</v>
      </c>
      <c r="H4972">
        <v>3.4647204875946045</v>
      </c>
      <c r="I4972">
        <v>97.9119873046875</v>
      </c>
      <c r="J4972">
        <v>0.11742977052927017</v>
      </c>
      <c r="K4972">
        <v>18182</v>
      </c>
      <c r="L4972">
        <v>16945.215775000001</v>
      </c>
      <c r="M4972">
        <v>-0.23618622124195099</v>
      </c>
      <c r="N4972">
        <v>-0.38668420910835266</v>
      </c>
      <c r="O4972">
        <v>-0.29776638746261597</v>
      </c>
      <c r="P4972">
        <v>-0.23618622124195099</v>
      </c>
      <c r="Q4972">
        <v>-0.17460605502128601</v>
      </c>
      <c r="R4972">
        <v>-8.5688225924968719E-2</v>
      </c>
      <c r="S4972" t="s">
        <v>38</v>
      </c>
      <c r="Z4972" s="3"/>
    </row>
    <row r="4973" spans="1:26" hidden="1" x14ac:dyDescent="0.25">
      <c r="A4973" s="10" t="str">
        <f t="shared" si="77"/>
        <v>2016Sierra1-in-10June PeakPGE19</v>
      </c>
      <c r="B4973" s="10" t="s">
        <v>57</v>
      </c>
      <c r="C4973" s="10" t="s">
        <v>14</v>
      </c>
      <c r="D4973" s="10" t="s">
        <v>4</v>
      </c>
      <c r="E4973" s="10" t="s">
        <v>1</v>
      </c>
      <c r="F4973">
        <v>19</v>
      </c>
      <c r="G4973">
        <v>3.0509917736053467</v>
      </c>
      <c r="H4973">
        <v>3.2764737606048584</v>
      </c>
      <c r="I4973">
        <v>98.685493469238281</v>
      </c>
      <c r="J4973">
        <v>0.11742977052927017</v>
      </c>
      <c r="K4973">
        <v>18182</v>
      </c>
      <c r="L4973">
        <v>16945.215775000001</v>
      </c>
      <c r="M4973">
        <v>-0.22548204660415649</v>
      </c>
      <c r="N4973">
        <v>-0.37598004937171936</v>
      </c>
      <c r="O4973">
        <v>-0.28706222772598267</v>
      </c>
      <c r="P4973">
        <v>-0.22548204660415649</v>
      </c>
      <c r="Q4973">
        <v>-0.16390188038349152</v>
      </c>
      <c r="R4973">
        <v>-7.4984051287174225E-2</v>
      </c>
      <c r="S4973" t="s">
        <v>38</v>
      </c>
      <c r="Z4973" s="3"/>
    </row>
    <row r="4974" spans="1:26" hidden="1" x14ac:dyDescent="0.25">
      <c r="A4974" s="10" t="str">
        <f t="shared" si="77"/>
        <v>2016Sierra1-in-10June PeakCAISO20</v>
      </c>
      <c r="B4974" s="10" t="s">
        <v>57</v>
      </c>
      <c r="C4974" s="10" t="s">
        <v>14</v>
      </c>
      <c r="D4974" s="10" t="s">
        <v>4</v>
      </c>
      <c r="E4974" s="10" t="s">
        <v>1</v>
      </c>
      <c r="F4974">
        <v>20</v>
      </c>
      <c r="G4974">
        <v>2.7423932552337646</v>
      </c>
      <c r="H4974">
        <v>3.0139002799987793</v>
      </c>
      <c r="I4974">
        <v>90.401176452636719</v>
      </c>
      <c r="J4974">
        <v>7.6294809579849243E-2</v>
      </c>
      <c r="K4974">
        <v>18182</v>
      </c>
      <c r="L4974">
        <v>16945.215775000001</v>
      </c>
      <c r="M4974">
        <v>-0.27150699496269226</v>
      </c>
      <c r="N4974">
        <v>-0.36928641796112061</v>
      </c>
      <c r="O4974">
        <v>-0.31151598691940308</v>
      </c>
      <c r="P4974">
        <v>-0.27150699496269226</v>
      </c>
      <c r="Q4974">
        <v>-0.23149800300598145</v>
      </c>
      <c r="R4974">
        <v>-0.17372757196426392</v>
      </c>
      <c r="S4974" t="s">
        <v>39</v>
      </c>
      <c r="Z4974" s="3"/>
    </row>
    <row r="4975" spans="1:26" hidden="1" x14ac:dyDescent="0.25">
      <c r="A4975" s="10" t="str">
        <f t="shared" si="77"/>
        <v>2016Sierra1-in-2June PeakCAISO20</v>
      </c>
      <c r="B4975" s="10" t="s">
        <v>57</v>
      </c>
      <c r="C4975" s="10" t="s">
        <v>14</v>
      </c>
      <c r="D4975" s="10" t="s">
        <v>4</v>
      </c>
      <c r="E4975" s="10" t="s">
        <v>9</v>
      </c>
      <c r="F4975">
        <v>20</v>
      </c>
      <c r="G4975">
        <v>2.8233547210693359</v>
      </c>
      <c r="H4975">
        <v>3.1049532890319824</v>
      </c>
      <c r="I4975">
        <v>90.158058166503906</v>
      </c>
      <c r="J4975">
        <v>7.6294809579849243E-2</v>
      </c>
      <c r="K4975">
        <v>18182</v>
      </c>
      <c r="L4975">
        <v>16945.215775000001</v>
      </c>
      <c r="M4975">
        <v>-0.28159859776496887</v>
      </c>
      <c r="N4975">
        <v>-0.37937802076339722</v>
      </c>
      <c r="O4975">
        <v>-0.32160758972167969</v>
      </c>
      <c r="P4975">
        <v>-0.28159859776496887</v>
      </c>
      <c r="Q4975">
        <v>-0.24158960580825806</v>
      </c>
      <c r="R4975">
        <v>-0.18381917476654053</v>
      </c>
      <c r="S4975" t="s">
        <v>39</v>
      </c>
      <c r="Z4975" s="3"/>
    </row>
    <row r="4976" spans="1:26" hidden="1" x14ac:dyDescent="0.25">
      <c r="A4976" s="10" t="str">
        <f t="shared" si="77"/>
        <v>2016Sierra1-in-10June PeakPGE20</v>
      </c>
      <c r="B4976" s="10" t="s">
        <v>57</v>
      </c>
      <c r="C4976" s="10" t="s">
        <v>14</v>
      </c>
      <c r="D4976" s="10" t="s">
        <v>4</v>
      </c>
      <c r="E4976" s="10" t="s">
        <v>1</v>
      </c>
      <c r="F4976">
        <v>20</v>
      </c>
      <c r="G4976">
        <v>2.9012084007263184</v>
      </c>
      <c r="H4976">
        <v>3.1919896602630615</v>
      </c>
      <c r="I4976">
        <v>92.29437255859375</v>
      </c>
      <c r="J4976">
        <v>7.6294809579849243E-2</v>
      </c>
      <c r="K4976">
        <v>18182</v>
      </c>
      <c r="L4976">
        <v>16945.215775000001</v>
      </c>
      <c r="M4976">
        <v>-0.29078119993209839</v>
      </c>
      <c r="N4976">
        <v>-0.38856062293052673</v>
      </c>
      <c r="O4976">
        <v>-0.3307901918888092</v>
      </c>
      <c r="P4976">
        <v>-0.29078119993209839</v>
      </c>
      <c r="Q4976">
        <v>-0.25077220797538757</v>
      </c>
      <c r="R4976">
        <v>-0.19300177693367004</v>
      </c>
      <c r="S4976" t="s">
        <v>38</v>
      </c>
      <c r="Z4976" s="3"/>
    </row>
    <row r="4977" spans="1:26" hidden="1" x14ac:dyDescent="0.25">
      <c r="A4977" s="10" t="str">
        <f t="shared" si="77"/>
        <v>2016Sierra1-in-2June PeakPGE20</v>
      </c>
      <c r="B4977" s="10" t="s">
        <v>57</v>
      </c>
      <c r="C4977" s="10" t="s">
        <v>14</v>
      </c>
      <c r="D4977" s="10" t="s">
        <v>4</v>
      </c>
      <c r="E4977" s="10" t="s">
        <v>9</v>
      </c>
      <c r="F4977">
        <v>20</v>
      </c>
      <c r="G4977">
        <v>3.0700345039367676</v>
      </c>
      <c r="H4977">
        <v>3.3794565200805664</v>
      </c>
      <c r="I4977">
        <v>92.023277282714844</v>
      </c>
      <c r="J4977">
        <v>7.6294809579849243E-2</v>
      </c>
      <c r="K4977">
        <v>18182</v>
      </c>
      <c r="L4977">
        <v>16945.215775000001</v>
      </c>
      <c r="M4977">
        <v>-0.30942195653915405</v>
      </c>
      <c r="N4977">
        <v>-0.4072013795375824</v>
      </c>
      <c r="O4977">
        <v>-0.34943094849586487</v>
      </c>
      <c r="P4977">
        <v>-0.30942195653915405</v>
      </c>
      <c r="Q4977">
        <v>-0.26941296458244324</v>
      </c>
      <c r="R4977">
        <v>-0.21164253354072571</v>
      </c>
      <c r="S4977" t="s">
        <v>38</v>
      </c>
      <c r="Z4977" s="3"/>
    </row>
    <row r="4978" spans="1:26" hidden="1" x14ac:dyDescent="0.25">
      <c r="A4978" s="10" t="str">
        <f t="shared" si="77"/>
        <v>2016Sierra1-in-10June PeakCAISO21</v>
      </c>
      <c r="B4978" s="10" t="s">
        <v>57</v>
      </c>
      <c r="C4978" s="10" t="s">
        <v>14</v>
      </c>
      <c r="D4978" s="10" t="s">
        <v>4</v>
      </c>
      <c r="E4978" s="10" t="s">
        <v>1</v>
      </c>
      <c r="F4978">
        <v>21</v>
      </c>
      <c r="G4978">
        <v>2.4575197696685791</v>
      </c>
      <c r="H4978">
        <v>2.6309585571289063</v>
      </c>
      <c r="I4978">
        <v>81.510078430175781</v>
      </c>
      <c r="J4978">
        <v>7.6630406081676483E-2</v>
      </c>
      <c r="K4978">
        <v>18182</v>
      </c>
      <c r="L4978">
        <v>16945.215775000001</v>
      </c>
      <c r="M4978">
        <v>-0.17343880236148834</v>
      </c>
      <c r="N4978">
        <v>-0.27164831757545471</v>
      </c>
      <c r="O4978">
        <v>-0.21362379193305969</v>
      </c>
      <c r="P4978">
        <v>-0.17343880236148834</v>
      </c>
      <c r="Q4978">
        <v>-0.13325381278991699</v>
      </c>
      <c r="R4978">
        <v>-7.5229272246360779E-2</v>
      </c>
      <c r="S4978" t="s">
        <v>39</v>
      </c>
      <c r="Z4978" s="3"/>
    </row>
    <row r="4979" spans="1:26" hidden="1" x14ac:dyDescent="0.25">
      <c r="A4979" s="10" t="str">
        <f t="shared" si="77"/>
        <v>2016Sierra1-in-2June PeakCAISO21</v>
      </c>
      <c r="B4979" s="10" t="s">
        <v>57</v>
      </c>
      <c r="C4979" s="10" t="s">
        <v>14</v>
      </c>
      <c r="D4979" s="10" t="s">
        <v>4</v>
      </c>
      <c r="E4979" s="10" t="s">
        <v>9</v>
      </c>
      <c r="F4979">
        <v>21</v>
      </c>
      <c r="G4979">
        <v>2.5300712585449219</v>
      </c>
      <c r="H4979">
        <v>2.7119259834289551</v>
      </c>
      <c r="I4979">
        <v>82.330963134765625</v>
      </c>
      <c r="J4979">
        <v>7.6630406081676483E-2</v>
      </c>
      <c r="K4979">
        <v>18182</v>
      </c>
      <c r="L4979">
        <v>16945.215775000001</v>
      </c>
      <c r="M4979">
        <v>-0.18185469508171082</v>
      </c>
      <c r="N4979">
        <v>-0.28006422519683838</v>
      </c>
      <c r="O4979">
        <v>-0.22203968465328217</v>
      </c>
      <c r="P4979">
        <v>-0.18185469508171082</v>
      </c>
      <c r="Q4979">
        <v>-0.14166970551013947</v>
      </c>
      <c r="R4979">
        <v>-8.3645164966583252E-2</v>
      </c>
      <c r="S4979" t="s">
        <v>39</v>
      </c>
      <c r="Z4979" s="3"/>
    </row>
    <row r="4980" spans="1:26" hidden="1" x14ac:dyDescent="0.25">
      <c r="A4980" s="10" t="str">
        <f t="shared" si="77"/>
        <v>2016Sierra1-in-2June PeakPGE21</v>
      </c>
      <c r="B4980" s="10" t="s">
        <v>57</v>
      </c>
      <c r="C4980" s="10" t="s">
        <v>14</v>
      </c>
      <c r="D4980" s="10" t="s">
        <v>4</v>
      </c>
      <c r="E4980" s="10" t="s">
        <v>9</v>
      </c>
      <c r="F4980">
        <v>21</v>
      </c>
      <c r="G4980">
        <v>2.7511265277862549</v>
      </c>
      <c r="H4980">
        <v>2.9585726261138916</v>
      </c>
      <c r="I4980">
        <v>84.003013610839844</v>
      </c>
      <c r="J4980">
        <v>7.6630406081676483E-2</v>
      </c>
      <c r="K4980">
        <v>18182</v>
      </c>
      <c r="L4980">
        <v>16945.215775000001</v>
      </c>
      <c r="M4980">
        <v>-0.20744605362415314</v>
      </c>
      <c r="N4980">
        <v>-0.30565556883811951</v>
      </c>
      <c r="O4980">
        <v>-0.24763104319572449</v>
      </c>
      <c r="P4980">
        <v>-0.20744605362415314</v>
      </c>
      <c r="Q4980">
        <v>-0.16726106405258179</v>
      </c>
      <c r="R4980">
        <v>-0.10923652350902557</v>
      </c>
      <c r="S4980" t="s">
        <v>38</v>
      </c>
      <c r="Z4980" s="3"/>
    </row>
    <row r="4981" spans="1:26" hidden="1" x14ac:dyDescent="0.25">
      <c r="A4981" s="10" t="str">
        <f t="shared" si="77"/>
        <v>2016Sierra1-in-10June PeakPGE21</v>
      </c>
      <c r="B4981" s="10" t="s">
        <v>57</v>
      </c>
      <c r="C4981" s="10" t="s">
        <v>14</v>
      </c>
      <c r="D4981" s="10" t="s">
        <v>4</v>
      </c>
      <c r="E4981" s="10" t="s">
        <v>1</v>
      </c>
      <c r="F4981">
        <v>21</v>
      </c>
      <c r="G4981">
        <v>2.5998375415802002</v>
      </c>
      <c r="H4981">
        <v>2.7880263328552246</v>
      </c>
      <c r="I4981">
        <v>83.935760498046875</v>
      </c>
      <c r="J4981">
        <v>7.6630406081676483E-2</v>
      </c>
      <c r="K4981">
        <v>18182</v>
      </c>
      <c r="L4981">
        <v>16945.215775000001</v>
      </c>
      <c r="M4981">
        <v>-0.18818880617618561</v>
      </c>
      <c r="N4981">
        <v>-0.28639832139015198</v>
      </c>
      <c r="O4981">
        <v>-0.22837379574775696</v>
      </c>
      <c r="P4981">
        <v>-0.18818880617618561</v>
      </c>
      <c r="Q4981">
        <v>-0.14800381660461426</v>
      </c>
      <c r="R4981">
        <v>-8.9979276061058044E-2</v>
      </c>
      <c r="S4981" t="s">
        <v>38</v>
      </c>
      <c r="Z4981" s="3"/>
    </row>
    <row r="4982" spans="1:26" hidden="1" x14ac:dyDescent="0.25">
      <c r="A4982" s="10" t="str">
        <f t="shared" si="77"/>
        <v>2016Sierra1-in-2June PeakCAISO22</v>
      </c>
      <c r="B4982" s="10" t="s">
        <v>57</v>
      </c>
      <c r="C4982" s="10" t="s">
        <v>14</v>
      </c>
      <c r="D4982" s="10" t="s">
        <v>4</v>
      </c>
      <c r="E4982" s="10" t="s">
        <v>9</v>
      </c>
      <c r="F4982">
        <v>22</v>
      </c>
      <c r="G4982">
        <v>2.1664505004882812</v>
      </c>
      <c r="H4982">
        <v>2.2898006439208984</v>
      </c>
      <c r="I4982">
        <v>76.62139892578125</v>
      </c>
      <c r="J4982">
        <v>6.3674606382846832E-2</v>
      </c>
      <c r="K4982">
        <v>18182</v>
      </c>
      <c r="L4982">
        <v>16945.215775000001</v>
      </c>
      <c r="M4982">
        <v>-0.12335024774074554</v>
      </c>
      <c r="N4982">
        <v>-0.20495562255382538</v>
      </c>
      <c r="O4982">
        <v>-0.15674121677875519</v>
      </c>
      <c r="P4982">
        <v>-0.12335024774074554</v>
      </c>
      <c r="Q4982">
        <v>-8.9959286153316498E-2</v>
      </c>
      <c r="R4982">
        <v>-4.174487292766571E-2</v>
      </c>
      <c r="S4982" t="s">
        <v>39</v>
      </c>
      <c r="Z4982" s="3"/>
    </row>
    <row r="4983" spans="1:26" hidden="1" x14ac:dyDescent="0.25">
      <c r="A4983" s="10" t="str">
        <f t="shared" si="77"/>
        <v>2016Sierra1-in-10June PeakCAISO22</v>
      </c>
      <c r="B4983" s="10" t="s">
        <v>57</v>
      </c>
      <c r="C4983" s="10" t="s">
        <v>14</v>
      </c>
      <c r="D4983" s="10" t="s">
        <v>4</v>
      </c>
      <c r="E4983" s="10" t="s">
        <v>1</v>
      </c>
      <c r="F4983">
        <v>22</v>
      </c>
      <c r="G4983">
        <v>2.1043262481689453</v>
      </c>
      <c r="H4983">
        <v>2.2181797027587891</v>
      </c>
      <c r="I4983">
        <v>76.334793090820313</v>
      </c>
      <c r="J4983">
        <v>6.3674606382846832E-2</v>
      </c>
      <c r="K4983">
        <v>18182</v>
      </c>
      <c r="L4983">
        <v>16945.215775000001</v>
      </c>
      <c r="M4983">
        <v>-0.1138533353805542</v>
      </c>
      <c r="N4983">
        <v>-0.19545871019363403</v>
      </c>
      <c r="O4983">
        <v>-0.14724430441856384</v>
      </c>
      <c r="P4983">
        <v>-0.1138533353805542</v>
      </c>
      <c r="Q4983">
        <v>-8.0462373793125153E-2</v>
      </c>
      <c r="R4983">
        <v>-3.2247960567474365E-2</v>
      </c>
      <c r="S4983" t="s">
        <v>39</v>
      </c>
      <c r="Z4983" s="3"/>
    </row>
    <row r="4984" spans="1:26" hidden="1" x14ac:dyDescent="0.25">
      <c r="A4984" s="10" t="str">
        <f t="shared" si="77"/>
        <v>2016Sierra1-in-10June PeakPGE22</v>
      </c>
      <c r="B4984" s="10" t="s">
        <v>57</v>
      </c>
      <c r="C4984" s="10" t="s">
        <v>14</v>
      </c>
      <c r="D4984" s="10" t="s">
        <v>4</v>
      </c>
      <c r="E4984" s="10" t="s">
        <v>1</v>
      </c>
      <c r="F4984">
        <v>22</v>
      </c>
      <c r="G4984">
        <v>2.2261900901794434</v>
      </c>
      <c r="H4984">
        <v>2.3536107540130615</v>
      </c>
      <c r="I4984">
        <v>78.489349365234375</v>
      </c>
      <c r="J4984">
        <v>6.3674606382846832E-2</v>
      </c>
      <c r="K4984">
        <v>18182</v>
      </c>
      <c r="L4984">
        <v>16945.215775000001</v>
      </c>
      <c r="M4984">
        <v>-0.12742072343826294</v>
      </c>
      <c r="N4984">
        <v>-0.20902609825134277</v>
      </c>
      <c r="O4984">
        <v>-0.16081169247627258</v>
      </c>
      <c r="P4984">
        <v>-0.12742072343826294</v>
      </c>
      <c r="Q4984">
        <v>-9.4029761850833893E-2</v>
      </c>
      <c r="R4984">
        <v>-4.5815348625183105E-2</v>
      </c>
      <c r="S4984" t="s">
        <v>38</v>
      </c>
      <c r="Z4984" s="3"/>
    </row>
    <row r="4985" spans="1:26" hidden="1" x14ac:dyDescent="0.25">
      <c r="A4985" s="10" t="str">
        <f t="shared" si="77"/>
        <v>2016Sierra1-in-2June PeakPGE22</v>
      </c>
      <c r="B4985" s="10" t="s">
        <v>57</v>
      </c>
      <c r="C4985" s="10" t="s">
        <v>14</v>
      </c>
      <c r="D4985" s="10" t="s">
        <v>4</v>
      </c>
      <c r="E4985" s="10" t="s">
        <v>9</v>
      </c>
      <c r="F4985">
        <v>22</v>
      </c>
      <c r="G4985">
        <v>2.3557357788085937</v>
      </c>
      <c r="H4985">
        <v>2.5028409957885742</v>
      </c>
      <c r="I4985">
        <v>78.40057373046875</v>
      </c>
      <c r="J4985">
        <v>6.3674606382846832E-2</v>
      </c>
      <c r="K4985">
        <v>18182</v>
      </c>
      <c r="L4985">
        <v>16945.215775000001</v>
      </c>
      <c r="M4985">
        <v>-0.14710518717765808</v>
      </c>
      <c r="N4985">
        <v>-0.22871056199073792</v>
      </c>
      <c r="O4985">
        <v>-0.18049615621566772</v>
      </c>
      <c r="P4985">
        <v>-0.14710518717765808</v>
      </c>
      <c r="Q4985">
        <v>-0.11371422559022903</v>
      </c>
      <c r="R4985">
        <v>-6.5499812364578247E-2</v>
      </c>
      <c r="S4985" t="s">
        <v>38</v>
      </c>
      <c r="Z4985" s="3"/>
    </row>
    <row r="4986" spans="1:26" hidden="1" x14ac:dyDescent="0.25">
      <c r="A4986" s="10" t="str">
        <f t="shared" si="77"/>
        <v>2016Sierra1-in-10June PeakCAISO23</v>
      </c>
      <c r="B4986" s="10" t="s">
        <v>57</v>
      </c>
      <c r="C4986" s="10" t="s">
        <v>14</v>
      </c>
      <c r="D4986" s="10" t="s">
        <v>4</v>
      </c>
      <c r="E4986" s="10" t="s">
        <v>1</v>
      </c>
      <c r="F4986">
        <v>23</v>
      </c>
      <c r="G4986">
        <v>1.6673014163970947</v>
      </c>
      <c r="H4986">
        <v>1.7429238557815552</v>
      </c>
      <c r="I4986">
        <v>73.143081665039063</v>
      </c>
      <c r="J4986">
        <v>5.8387260884046555E-2</v>
      </c>
      <c r="K4986">
        <v>18182</v>
      </c>
      <c r="L4986">
        <v>16945.215775000001</v>
      </c>
      <c r="M4986">
        <v>-7.5622454285621643E-2</v>
      </c>
      <c r="N4986">
        <v>-0.15045157074928284</v>
      </c>
      <c r="O4986">
        <v>-0.10624073445796967</v>
      </c>
      <c r="P4986">
        <v>-7.5622454285621643E-2</v>
      </c>
      <c r="Q4986">
        <v>-4.5004174113273621E-2</v>
      </c>
      <c r="R4986">
        <v>-7.9334073234349489E-4</v>
      </c>
      <c r="S4986" t="s">
        <v>39</v>
      </c>
      <c r="Z4986" s="3"/>
    </row>
    <row r="4987" spans="1:26" hidden="1" x14ac:dyDescent="0.25">
      <c r="A4987" s="10" t="str">
        <f t="shared" si="77"/>
        <v>2016Sierra1-in-2June PeakCAISO23</v>
      </c>
      <c r="B4987" s="10" t="s">
        <v>57</v>
      </c>
      <c r="C4987" s="10" t="s">
        <v>14</v>
      </c>
      <c r="D4987" s="10" t="s">
        <v>4</v>
      </c>
      <c r="E4987" s="10" t="s">
        <v>9</v>
      </c>
      <c r="F4987">
        <v>23</v>
      </c>
      <c r="G4987">
        <v>1.7165237665176392</v>
      </c>
      <c r="H4987">
        <v>1.7968006134033203</v>
      </c>
      <c r="I4987">
        <v>74.187210083007812</v>
      </c>
      <c r="J4987">
        <v>5.8387260884046555E-2</v>
      </c>
      <c r="K4987">
        <v>18182</v>
      </c>
      <c r="L4987">
        <v>16945.215775000001</v>
      </c>
      <c r="M4987">
        <v>-8.0276884138584137E-2</v>
      </c>
      <c r="N4987">
        <v>-0.15510599315166473</v>
      </c>
      <c r="O4987">
        <v>-0.11089516431093216</v>
      </c>
      <c r="P4987">
        <v>-8.0276884138584137E-2</v>
      </c>
      <c r="Q4987">
        <v>-4.9658603966236115E-2</v>
      </c>
      <c r="R4987">
        <v>-5.447770468890667E-3</v>
      </c>
      <c r="S4987" t="s">
        <v>39</v>
      </c>
      <c r="Z4987" s="3"/>
    </row>
    <row r="4988" spans="1:26" hidden="1" x14ac:dyDescent="0.25">
      <c r="A4988" s="10" t="str">
        <f t="shared" si="77"/>
        <v>2016Sierra1-in-10June PeakPGE23</v>
      </c>
      <c r="B4988" s="10" t="s">
        <v>57</v>
      </c>
      <c r="C4988" s="10" t="s">
        <v>14</v>
      </c>
      <c r="D4988" s="10" t="s">
        <v>4</v>
      </c>
      <c r="E4988" s="10" t="s">
        <v>1</v>
      </c>
      <c r="F4988">
        <v>23</v>
      </c>
      <c r="G4988">
        <v>1.7638567686080933</v>
      </c>
      <c r="H4988">
        <v>1.8484551906585693</v>
      </c>
      <c r="I4988">
        <v>75.448493957519531</v>
      </c>
      <c r="J4988">
        <v>5.8387260884046555E-2</v>
      </c>
      <c r="K4988">
        <v>18182</v>
      </c>
      <c r="L4988">
        <v>16945.215775000001</v>
      </c>
      <c r="M4988">
        <v>-8.459848165512085E-2</v>
      </c>
      <c r="N4988">
        <v>-0.15942759811878204</v>
      </c>
      <c r="O4988">
        <v>-0.11521676182746887</v>
      </c>
      <c r="P4988">
        <v>-8.459848165512085E-2</v>
      </c>
      <c r="Q4988">
        <v>-5.3980201482772827E-2</v>
      </c>
      <c r="R4988">
        <v>-9.7693679854273796E-3</v>
      </c>
      <c r="S4988" t="s">
        <v>38</v>
      </c>
      <c r="Z4988" s="3"/>
    </row>
    <row r="4989" spans="1:26" hidden="1" x14ac:dyDescent="0.25">
      <c r="A4989" s="10" t="str">
        <f t="shared" si="77"/>
        <v>2016Sierra1-in-2June PeakPGE23</v>
      </c>
      <c r="B4989" s="10" t="s">
        <v>57</v>
      </c>
      <c r="C4989" s="10" t="s">
        <v>14</v>
      </c>
      <c r="D4989" s="10" t="s">
        <v>4</v>
      </c>
      <c r="E4989" s="10" t="s">
        <v>9</v>
      </c>
      <c r="F4989">
        <v>23</v>
      </c>
      <c r="G4989">
        <v>1.8664984703063965</v>
      </c>
      <c r="H4989">
        <v>1.9622282981872559</v>
      </c>
      <c r="I4989">
        <v>75.378990173339844</v>
      </c>
      <c r="J4989">
        <v>5.8387260884046555E-2</v>
      </c>
      <c r="K4989">
        <v>18182</v>
      </c>
      <c r="L4989">
        <v>16945.215775000001</v>
      </c>
      <c r="M4989">
        <v>-9.5729842782020569E-2</v>
      </c>
      <c r="N4989">
        <v>-0.17055895924568176</v>
      </c>
      <c r="O4989">
        <v>-0.12634812295436859</v>
      </c>
      <c r="P4989">
        <v>-9.5729842782020569E-2</v>
      </c>
      <c r="Q4989">
        <v>-6.5111562609672546E-2</v>
      </c>
      <c r="R4989">
        <v>-2.0900730043649673E-2</v>
      </c>
      <c r="S4989" t="s">
        <v>38</v>
      </c>
      <c r="Z4989" s="3"/>
    </row>
    <row r="4990" spans="1:26" hidden="1" x14ac:dyDescent="0.25">
      <c r="A4990" s="10" t="str">
        <f t="shared" si="77"/>
        <v>2016Sierra1-in-2June PeakCAISO24</v>
      </c>
      <c r="B4990" s="10" t="s">
        <v>57</v>
      </c>
      <c r="C4990" s="10" t="s">
        <v>14</v>
      </c>
      <c r="D4990" s="10" t="s">
        <v>4</v>
      </c>
      <c r="E4990" s="10" t="s">
        <v>9</v>
      </c>
      <c r="F4990">
        <v>24</v>
      </c>
      <c r="G4990">
        <v>1.3301477432250977</v>
      </c>
      <c r="H4990">
        <v>1.387081503868103</v>
      </c>
      <c r="I4990">
        <v>72.392601013183594</v>
      </c>
      <c r="J4990">
        <v>4.4309847056865692E-2</v>
      </c>
      <c r="K4990">
        <v>18182</v>
      </c>
      <c r="L4990">
        <v>16945.215775000001</v>
      </c>
      <c r="M4990">
        <v>-5.6933760643005371E-2</v>
      </c>
      <c r="N4990">
        <v>-0.11372125893831253</v>
      </c>
      <c r="O4990">
        <v>-8.0169841647148132E-2</v>
      </c>
      <c r="P4990">
        <v>-5.6933760643005371E-2</v>
      </c>
      <c r="Q4990">
        <v>-3.3697675913572311E-2</v>
      </c>
      <c r="R4990">
        <v>-1.4626065967604518E-4</v>
      </c>
      <c r="S4990" t="s">
        <v>39</v>
      </c>
      <c r="Z4990" s="3"/>
    </row>
    <row r="4991" spans="1:26" hidden="1" x14ac:dyDescent="0.25">
      <c r="A4991" s="10" t="str">
        <f t="shared" si="77"/>
        <v>2016Sierra1-in-10June PeakCAISO24</v>
      </c>
      <c r="B4991" s="10" t="s">
        <v>57</v>
      </c>
      <c r="C4991" s="10" t="s">
        <v>14</v>
      </c>
      <c r="D4991" s="10" t="s">
        <v>4</v>
      </c>
      <c r="E4991" s="10" t="s">
        <v>1</v>
      </c>
      <c r="F4991">
        <v>24</v>
      </c>
      <c r="G4991">
        <v>1.2920049428939819</v>
      </c>
      <c r="H4991">
        <v>1.3452274799346924</v>
      </c>
      <c r="I4991">
        <v>71.288322448730469</v>
      </c>
      <c r="J4991">
        <v>4.4309847056865692E-2</v>
      </c>
      <c r="K4991">
        <v>18182</v>
      </c>
      <c r="L4991">
        <v>16945.215775000001</v>
      </c>
      <c r="M4991">
        <v>-5.3222522139549255E-2</v>
      </c>
      <c r="N4991">
        <v>-0.11001002043485641</v>
      </c>
      <c r="O4991">
        <v>-7.6458603143692017E-2</v>
      </c>
      <c r="P4991">
        <v>-5.3222522139549255E-2</v>
      </c>
      <c r="Q4991">
        <v>-2.9986439272761345E-2</v>
      </c>
      <c r="R4991">
        <v>3.5649777855724096E-3</v>
      </c>
      <c r="S4991" t="s">
        <v>39</v>
      </c>
      <c r="Z4991" s="3"/>
    </row>
    <row r="4992" spans="1:26" hidden="1" x14ac:dyDescent="0.25">
      <c r="A4992" s="10" t="str">
        <f t="shared" si="77"/>
        <v>2016Sierra1-in-2June PeakPGE24</v>
      </c>
      <c r="B4992" s="10" t="s">
        <v>57</v>
      </c>
      <c r="C4992" s="10" t="s">
        <v>14</v>
      </c>
      <c r="D4992" s="10" t="s">
        <v>4</v>
      </c>
      <c r="E4992" s="10" t="s">
        <v>9</v>
      </c>
      <c r="F4992">
        <v>24</v>
      </c>
      <c r="G4992">
        <v>1.4463642835617065</v>
      </c>
      <c r="H4992">
        <v>1.513530969619751</v>
      </c>
      <c r="I4992">
        <v>73.565109252929687</v>
      </c>
      <c r="J4992">
        <v>4.4309847056865692E-2</v>
      </c>
      <c r="K4992">
        <v>18182</v>
      </c>
      <c r="L4992">
        <v>16945.215775000001</v>
      </c>
      <c r="M4992">
        <v>-6.716667115688324E-2</v>
      </c>
      <c r="N4992">
        <v>-0.1239541694521904</v>
      </c>
      <c r="O4992">
        <v>-9.0402752161026001E-2</v>
      </c>
      <c r="P4992">
        <v>-6.716667115688324E-2</v>
      </c>
      <c r="Q4992">
        <v>-4.393058642745018E-2</v>
      </c>
      <c r="R4992">
        <v>-1.0379170998930931E-2</v>
      </c>
      <c r="S4992" t="s">
        <v>38</v>
      </c>
      <c r="Z4992" s="3"/>
    </row>
    <row r="4993" spans="1:26" hidden="1" x14ac:dyDescent="0.25">
      <c r="A4993" s="10" t="str">
        <f t="shared" si="77"/>
        <v>2016Sierra1-in-10June PeakPGE24</v>
      </c>
      <c r="B4993" s="10" t="s">
        <v>57</v>
      </c>
      <c r="C4993" s="10" t="s">
        <v>14</v>
      </c>
      <c r="D4993" s="10" t="s">
        <v>4</v>
      </c>
      <c r="E4993" s="10" t="s">
        <v>1</v>
      </c>
      <c r="F4993">
        <v>24</v>
      </c>
      <c r="G4993">
        <v>1.3668264150619507</v>
      </c>
      <c r="H4993">
        <v>1.4275201559066772</v>
      </c>
      <c r="I4993">
        <v>74.023712158203125</v>
      </c>
      <c r="J4993">
        <v>4.4309847056865692E-2</v>
      </c>
      <c r="K4993">
        <v>18182</v>
      </c>
      <c r="L4993">
        <v>16945.215775000001</v>
      </c>
      <c r="M4993">
        <v>-6.0693725943565369E-2</v>
      </c>
      <c r="N4993">
        <v>-0.11748122423887253</v>
      </c>
      <c r="O4993">
        <v>-8.392980694770813E-2</v>
      </c>
      <c r="P4993">
        <v>-6.0693725943565369E-2</v>
      </c>
      <c r="Q4993">
        <v>-3.7457641214132309E-2</v>
      </c>
      <c r="R4993">
        <v>-3.9062260184437037E-3</v>
      </c>
      <c r="S4993" t="s">
        <v>38</v>
      </c>
      <c r="Z4993" s="3"/>
    </row>
    <row r="4994" spans="1:26" hidden="1" x14ac:dyDescent="0.25">
      <c r="A4994" s="10" t="str">
        <f t="shared" ref="A4994:A5057" si="78">CONCATENATE(B4994,C4994,E4994,D4994,S4994,F4994)</f>
        <v>2016Sierra1-in-10May PeakCAISO1</v>
      </c>
      <c r="B4994" s="10" t="s">
        <v>57</v>
      </c>
      <c r="C4994" s="10" t="s">
        <v>14</v>
      </c>
      <c r="D4994" s="10" t="s">
        <v>5</v>
      </c>
      <c r="E4994" s="10" t="s">
        <v>1</v>
      </c>
      <c r="F4994">
        <v>1</v>
      </c>
      <c r="G4994">
        <v>0.80862909555435181</v>
      </c>
      <c r="H4994">
        <v>0.80862909555435181</v>
      </c>
      <c r="I4994">
        <v>66.870590209960938</v>
      </c>
      <c r="J4994">
        <v>0</v>
      </c>
      <c r="K4994">
        <v>18182</v>
      </c>
      <c r="L4994">
        <v>16964.619686999999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 t="s">
        <v>39</v>
      </c>
      <c r="Z4994" s="3"/>
    </row>
    <row r="4995" spans="1:26" hidden="1" x14ac:dyDescent="0.25">
      <c r="A4995" s="10" t="str">
        <f t="shared" si="78"/>
        <v>2016Sierra1-in-2May PeakCAISO1</v>
      </c>
      <c r="B4995" s="10" t="s">
        <v>57</v>
      </c>
      <c r="C4995" s="10" t="s">
        <v>14</v>
      </c>
      <c r="D4995" s="10" t="s">
        <v>5</v>
      </c>
      <c r="E4995" s="10" t="s">
        <v>9</v>
      </c>
      <c r="F4995">
        <v>1</v>
      </c>
      <c r="G4995">
        <v>0.75465661287307739</v>
      </c>
      <c r="H4995">
        <v>0.75465661287307739</v>
      </c>
      <c r="I4995">
        <v>64.965988159179688</v>
      </c>
      <c r="J4995">
        <v>0</v>
      </c>
      <c r="K4995">
        <v>18182</v>
      </c>
      <c r="L4995">
        <v>16964.619686999999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 t="s">
        <v>39</v>
      </c>
      <c r="Z4995" s="3"/>
    </row>
    <row r="4996" spans="1:26" hidden="1" x14ac:dyDescent="0.25">
      <c r="A4996" s="10" t="str">
        <f t="shared" si="78"/>
        <v>2016Sierra1-in-10May PeakPGE1</v>
      </c>
      <c r="B4996" s="10" t="s">
        <v>57</v>
      </c>
      <c r="C4996" s="10" t="s">
        <v>14</v>
      </c>
      <c r="D4996" s="10" t="s">
        <v>5</v>
      </c>
      <c r="E4996" s="10" t="s">
        <v>1</v>
      </c>
      <c r="F4996">
        <v>1</v>
      </c>
      <c r="G4996">
        <v>0.95057427883148193</v>
      </c>
      <c r="H4996">
        <v>0.95057427883148193</v>
      </c>
      <c r="I4996">
        <v>70.768081665039062</v>
      </c>
      <c r="J4996">
        <v>0</v>
      </c>
      <c r="K4996">
        <v>18182</v>
      </c>
      <c r="L4996">
        <v>16964.619686999999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 t="s">
        <v>38</v>
      </c>
      <c r="Z4996" s="3"/>
    </row>
    <row r="4997" spans="1:26" hidden="1" x14ac:dyDescent="0.25">
      <c r="A4997" s="10" t="str">
        <f t="shared" si="78"/>
        <v>2016Sierra1-in-2May PeakPGE1</v>
      </c>
      <c r="B4997" s="10" t="s">
        <v>57</v>
      </c>
      <c r="C4997" s="10" t="s">
        <v>14</v>
      </c>
      <c r="D4997" s="10" t="s">
        <v>5</v>
      </c>
      <c r="E4997" s="10" t="s">
        <v>9</v>
      </c>
      <c r="F4997">
        <v>1</v>
      </c>
      <c r="G4997">
        <v>0.69340664148330688</v>
      </c>
      <c r="H4997">
        <v>0.69340664148330688</v>
      </c>
      <c r="I4997">
        <v>62.580619812011719</v>
      </c>
      <c r="J4997">
        <v>0</v>
      </c>
      <c r="K4997">
        <v>18182</v>
      </c>
      <c r="L4997">
        <v>16964.619686999999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 t="s">
        <v>38</v>
      </c>
      <c r="Z4997" s="3"/>
    </row>
    <row r="4998" spans="1:26" hidden="1" x14ac:dyDescent="0.25">
      <c r="A4998" s="10" t="str">
        <f t="shared" si="78"/>
        <v>2016Sierra1-in-10May PeakCAISO2</v>
      </c>
      <c r="B4998" s="10" t="s">
        <v>57</v>
      </c>
      <c r="C4998" s="10" t="s">
        <v>14</v>
      </c>
      <c r="D4998" s="10" t="s">
        <v>5</v>
      </c>
      <c r="E4998" s="10" t="s">
        <v>1</v>
      </c>
      <c r="F4998">
        <v>2</v>
      </c>
      <c r="G4998">
        <v>0.69941645860671997</v>
      </c>
      <c r="H4998">
        <v>0.69941645860671997</v>
      </c>
      <c r="I4998">
        <v>66.043586730957031</v>
      </c>
      <c r="J4998">
        <v>0</v>
      </c>
      <c r="K4998">
        <v>18182</v>
      </c>
      <c r="L4998">
        <v>16964.619686999999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 t="s">
        <v>39</v>
      </c>
      <c r="Z4998" s="3"/>
    </row>
    <row r="4999" spans="1:26" hidden="1" x14ac:dyDescent="0.25">
      <c r="A4999" s="10" t="str">
        <f t="shared" si="78"/>
        <v>2016Sierra1-in-2May PeakCAISO2</v>
      </c>
      <c r="B4999" s="10" t="s">
        <v>57</v>
      </c>
      <c r="C4999" s="10" t="s">
        <v>14</v>
      </c>
      <c r="D4999" s="10" t="s">
        <v>5</v>
      </c>
      <c r="E4999" s="10" t="s">
        <v>9</v>
      </c>
      <c r="F4999">
        <v>2</v>
      </c>
      <c r="G4999">
        <v>0.6527334451675415</v>
      </c>
      <c r="H4999">
        <v>0.6527334451675415</v>
      </c>
      <c r="I4999">
        <v>64.092399597167969</v>
      </c>
      <c r="J4999">
        <v>0</v>
      </c>
      <c r="K4999">
        <v>18182</v>
      </c>
      <c r="L4999">
        <v>16964.619686999999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 t="s">
        <v>39</v>
      </c>
      <c r="Z4999" s="3"/>
    </row>
    <row r="5000" spans="1:26" hidden="1" x14ac:dyDescent="0.25">
      <c r="A5000" s="10" t="str">
        <f t="shared" si="78"/>
        <v>2016Sierra1-in-2May PeakPGE2</v>
      </c>
      <c r="B5000" s="10" t="s">
        <v>57</v>
      </c>
      <c r="C5000" s="10" t="s">
        <v>14</v>
      </c>
      <c r="D5000" s="10" t="s">
        <v>5</v>
      </c>
      <c r="E5000" s="10" t="s">
        <v>9</v>
      </c>
      <c r="F5000">
        <v>2</v>
      </c>
      <c r="G5000">
        <v>0.59975582361221313</v>
      </c>
      <c r="H5000">
        <v>0.59975582361221313</v>
      </c>
      <c r="I5000">
        <v>61.833446502685547</v>
      </c>
      <c r="J5000">
        <v>0</v>
      </c>
      <c r="K5000">
        <v>18182</v>
      </c>
      <c r="L5000">
        <v>16964.619686999999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 t="s">
        <v>38</v>
      </c>
      <c r="Z5000" s="3"/>
    </row>
    <row r="5001" spans="1:26" hidden="1" x14ac:dyDescent="0.25">
      <c r="A5001" s="10" t="str">
        <f t="shared" si="78"/>
        <v>2016Sierra1-in-10May PeakPGE2</v>
      </c>
      <c r="B5001" s="10" t="s">
        <v>57</v>
      </c>
      <c r="C5001" s="10" t="s">
        <v>14</v>
      </c>
      <c r="D5001" s="10" t="s">
        <v>5</v>
      </c>
      <c r="E5001" s="10" t="s">
        <v>1</v>
      </c>
      <c r="F5001">
        <v>2</v>
      </c>
      <c r="G5001">
        <v>0.82219064235687256</v>
      </c>
      <c r="H5001">
        <v>0.82219064235687256</v>
      </c>
      <c r="I5001">
        <v>69.927932739257813</v>
      </c>
      <c r="J5001">
        <v>0</v>
      </c>
      <c r="K5001">
        <v>18182</v>
      </c>
      <c r="L5001">
        <v>16964.619686999999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 t="s">
        <v>38</v>
      </c>
      <c r="Z5001" s="3"/>
    </row>
    <row r="5002" spans="1:26" hidden="1" x14ac:dyDescent="0.25">
      <c r="A5002" s="10" t="str">
        <f t="shared" si="78"/>
        <v>2016Sierra1-in-2May PeakCAISO3</v>
      </c>
      <c r="B5002" s="10" t="s">
        <v>57</v>
      </c>
      <c r="C5002" s="10" t="s">
        <v>14</v>
      </c>
      <c r="D5002" s="10" t="s">
        <v>5</v>
      </c>
      <c r="E5002" s="10" t="s">
        <v>9</v>
      </c>
      <c r="F5002">
        <v>3</v>
      </c>
      <c r="G5002">
        <v>0.59033793210983276</v>
      </c>
      <c r="H5002">
        <v>0.59033793210983276</v>
      </c>
      <c r="I5002">
        <v>63.419960021972656</v>
      </c>
      <c r="J5002">
        <v>0</v>
      </c>
      <c r="K5002">
        <v>18182</v>
      </c>
      <c r="L5002">
        <v>16964.619686999999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 t="s">
        <v>39</v>
      </c>
      <c r="Z5002" s="3"/>
    </row>
    <row r="5003" spans="1:26" hidden="1" x14ac:dyDescent="0.25">
      <c r="A5003" s="10" t="str">
        <f t="shared" si="78"/>
        <v>2016Sierra1-in-10May PeakCAISO3</v>
      </c>
      <c r="B5003" s="10" t="s">
        <v>57</v>
      </c>
      <c r="C5003" s="10" t="s">
        <v>14</v>
      </c>
      <c r="D5003" s="10" t="s">
        <v>5</v>
      </c>
      <c r="E5003" s="10" t="s">
        <v>1</v>
      </c>
      <c r="F5003">
        <v>3</v>
      </c>
      <c r="G5003">
        <v>0.63255846500396729</v>
      </c>
      <c r="H5003">
        <v>0.63255846500396729</v>
      </c>
      <c r="I5003">
        <v>64.423759460449219</v>
      </c>
      <c r="J5003">
        <v>0</v>
      </c>
      <c r="K5003">
        <v>18182</v>
      </c>
      <c r="L5003">
        <v>16964.619686999999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 t="s">
        <v>39</v>
      </c>
      <c r="Z5003" s="3"/>
    </row>
    <row r="5004" spans="1:26" hidden="1" x14ac:dyDescent="0.25">
      <c r="A5004" s="10" t="str">
        <f t="shared" si="78"/>
        <v>2016Sierra1-in-2May PeakPGE3</v>
      </c>
      <c r="B5004" s="10" t="s">
        <v>57</v>
      </c>
      <c r="C5004" s="10" t="s">
        <v>14</v>
      </c>
      <c r="D5004" s="10" t="s">
        <v>5</v>
      </c>
      <c r="E5004" s="10" t="s">
        <v>9</v>
      </c>
      <c r="F5004">
        <v>3</v>
      </c>
      <c r="G5004">
        <v>0.54242449998855591</v>
      </c>
      <c r="H5004">
        <v>0.54242449998855591</v>
      </c>
      <c r="I5004">
        <v>60.875301361083984</v>
      </c>
      <c r="J5004">
        <v>0</v>
      </c>
      <c r="K5004">
        <v>18182</v>
      </c>
      <c r="L5004">
        <v>16964.619686999999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 t="s">
        <v>38</v>
      </c>
      <c r="Z5004" s="3"/>
    </row>
    <row r="5005" spans="1:26" hidden="1" x14ac:dyDescent="0.25">
      <c r="A5005" s="10" t="str">
        <f t="shared" si="78"/>
        <v>2016Sierra1-in-10May PeakPGE3</v>
      </c>
      <c r="B5005" s="10" t="s">
        <v>57</v>
      </c>
      <c r="C5005" s="10" t="s">
        <v>14</v>
      </c>
      <c r="D5005" s="10" t="s">
        <v>5</v>
      </c>
      <c r="E5005" s="10" t="s">
        <v>1</v>
      </c>
      <c r="F5005">
        <v>3</v>
      </c>
      <c r="G5005">
        <v>0.74359661340713501</v>
      </c>
      <c r="H5005">
        <v>0.74359661340713501</v>
      </c>
      <c r="I5005">
        <v>68.606513977050781</v>
      </c>
      <c r="J5005">
        <v>0</v>
      </c>
      <c r="K5005">
        <v>18182</v>
      </c>
      <c r="L5005">
        <v>16964.619686999999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 t="s">
        <v>38</v>
      </c>
      <c r="Z5005" s="3"/>
    </row>
    <row r="5006" spans="1:26" hidden="1" x14ac:dyDescent="0.25">
      <c r="A5006" s="10" t="str">
        <f t="shared" si="78"/>
        <v>2016Sierra1-in-2May PeakCAISO4</v>
      </c>
      <c r="B5006" s="10" t="s">
        <v>57</v>
      </c>
      <c r="C5006" s="10" t="s">
        <v>14</v>
      </c>
      <c r="D5006" s="10" t="s">
        <v>5</v>
      </c>
      <c r="E5006" s="10" t="s">
        <v>9</v>
      </c>
      <c r="F5006">
        <v>4</v>
      </c>
      <c r="G5006">
        <v>0.55740499496459961</v>
      </c>
      <c r="H5006">
        <v>0.55740499496459961</v>
      </c>
      <c r="I5006">
        <v>62.668106079101563</v>
      </c>
      <c r="J5006">
        <v>0</v>
      </c>
      <c r="K5006">
        <v>18182</v>
      </c>
      <c r="L5006">
        <v>16964.619686999999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 t="s">
        <v>39</v>
      </c>
      <c r="Z5006" s="3"/>
    </row>
    <row r="5007" spans="1:26" hidden="1" x14ac:dyDescent="0.25">
      <c r="A5007" s="10" t="str">
        <f t="shared" si="78"/>
        <v>2016Sierra1-in-10May PeakCAISO4</v>
      </c>
      <c r="B5007" s="10" t="s">
        <v>57</v>
      </c>
      <c r="C5007" s="10" t="s">
        <v>14</v>
      </c>
      <c r="D5007" s="10" t="s">
        <v>5</v>
      </c>
      <c r="E5007" s="10" t="s">
        <v>1</v>
      </c>
      <c r="F5007">
        <v>4</v>
      </c>
      <c r="G5007">
        <v>0.59727025032043457</v>
      </c>
      <c r="H5007">
        <v>0.59727025032043457</v>
      </c>
      <c r="I5007">
        <v>62.407299041748047</v>
      </c>
      <c r="J5007">
        <v>0</v>
      </c>
      <c r="K5007">
        <v>18182</v>
      </c>
      <c r="L5007">
        <v>16964.619686999999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 t="s">
        <v>39</v>
      </c>
      <c r="Z5007" s="3"/>
    </row>
    <row r="5008" spans="1:26" hidden="1" x14ac:dyDescent="0.25">
      <c r="A5008" s="10" t="str">
        <f t="shared" si="78"/>
        <v>2016Sierra1-in-10May PeakPGE4</v>
      </c>
      <c r="B5008" s="10" t="s">
        <v>57</v>
      </c>
      <c r="C5008" s="10" t="s">
        <v>14</v>
      </c>
      <c r="D5008" s="10" t="s">
        <v>5</v>
      </c>
      <c r="E5008" s="10" t="s">
        <v>1</v>
      </c>
      <c r="F5008">
        <v>4</v>
      </c>
      <c r="G5008">
        <v>0.70211386680603027</v>
      </c>
      <c r="H5008">
        <v>0.70211386680603027</v>
      </c>
      <c r="I5008">
        <v>67.199073791503906</v>
      </c>
      <c r="J5008">
        <v>0</v>
      </c>
      <c r="K5008">
        <v>18182</v>
      </c>
      <c r="L5008">
        <v>16964.619686999999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 t="s">
        <v>38</v>
      </c>
      <c r="Z5008" s="3"/>
    </row>
    <row r="5009" spans="1:26" hidden="1" x14ac:dyDescent="0.25">
      <c r="A5009" s="10" t="str">
        <f t="shared" si="78"/>
        <v>2016Sierra1-in-2May PeakPGE4</v>
      </c>
      <c r="B5009" s="10" t="s">
        <v>57</v>
      </c>
      <c r="C5009" s="10" t="s">
        <v>14</v>
      </c>
      <c r="D5009" s="10" t="s">
        <v>5</v>
      </c>
      <c r="E5009" s="10" t="s">
        <v>9</v>
      </c>
      <c r="F5009">
        <v>4</v>
      </c>
      <c r="G5009">
        <v>0.51216453313827515</v>
      </c>
      <c r="H5009">
        <v>0.51216453313827515</v>
      </c>
      <c r="I5009">
        <v>59.962715148925781</v>
      </c>
      <c r="J5009">
        <v>0</v>
      </c>
      <c r="K5009">
        <v>18182</v>
      </c>
      <c r="L5009">
        <v>16964.619686999999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 t="s">
        <v>38</v>
      </c>
      <c r="Z5009" s="3"/>
    </row>
    <row r="5010" spans="1:26" hidden="1" x14ac:dyDescent="0.25">
      <c r="A5010" s="10" t="str">
        <f t="shared" si="78"/>
        <v>2016Sierra1-in-2May PeakCAISO5</v>
      </c>
      <c r="B5010" s="10" t="s">
        <v>57</v>
      </c>
      <c r="C5010" s="10" t="s">
        <v>14</v>
      </c>
      <c r="D5010" s="10" t="s">
        <v>5</v>
      </c>
      <c r="E5010" s="10" t="s">
        <v>9</v>
      </c>
      <c r="F5010">
        <v>5</v>
      </c>
      <c r="G5010">
        <v>0.54855066537857056</v>
      </c>
      <c r="H5010">
        <v>0.54855066537857056</v>
      </c>
      <c r="I5010">
        <v>62.215126037597656</v>
      </c>
      <c r="J5010">
        <v>0</v>
      </c>
      <c r="K5010">
        <v>18182</v>
      </c>
      <c r="L5010">
        <v>16964.619686999999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 t="s">
        <v>39</v>
      </c>
      <c r="Z5010" s="3"/>
    </row>
    <row r="5011" spans="1:26" hidden="1" x14ac:dyDescent="0.25">
      <c r="A5011" s="10" t="str">
        <f t="shared" si="78"/>
        <v>2016Sierra1-in-10May PeakCAISO5</v>
      </c>
      <c r="B5011" s="10" t="s">
        <v>57</v>
      </c>
      <c r="C5011" s="10" t="s">
        <v>14</v>
      </c>
      <c r="D5011" s="10" t="s">
        <v>5</v>
      </c>
      <c r="E5011" s="10" t="s">
        <v>1</v>
      </c>
      <c r="F5011">
        <v>5</v>
      </c>
      <c r="G5011">
        <v>0.58778262138366699</v>
      </c>
      <c r="H5011">
        <v>0.58778262138366699</v>
      </c>
      <c r="I5011">
        <v>61.921836853027344</v>
      </c>
      <c r="J5011">
        <v>0</v>
      </c>
      <c r="K5011">
        <v>18182</v>
      </c>
      <c r="L5011">
        <v>16964.619686999999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 t="s">
        <v>39</v>
      </c>
      <c r="Z5011" s="3"/>
    </row>
    <row r="5012" spans="1:26" hidden="1" x14ac:dyDescent="0.25">
      <c r="A5012" s="10" t="str">
        <f t="shared" si="78"/>
        <v>2016Sierra1-in-10May PeakPGE5</v>
      </c>
      <c r="B5012" s="10" t="s">
        <v>57</v>
      </c>
      <c r="C5012" s="10" t="s">
        <v>14</v>
      </c>
      <c r="D5012" s="10" t="s">
        <v>5</v>
      </c>
      <c r="E5012" s="10" t="s">
        <v>1</v>
      </c>
      <c r="F5012">
        <v>5</v>
      </c>
      <c r="G5012">
        <v>0.69096082448959351</v>
      </c>
      <c r="H5012">
        <v>0.69096082448959351</v>
      </c>
      <c r="I5012">
        <v>66.002593994140625</v>
      </c>
      <c r="J5012">
        <v>0</v>
      </c>
      <c r="K5012">
        <v>18182</v>
      </c>
      <c r="L5012">
        <v>16964.619686999999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 t="s">
        <v>38</v>
      </c>
      <c r="Z5012" s="3"/>
    </row>
    <row r="5013" spans="1:26" hidden="1" x14ac:dyDescent="0.25">
      <c r="A5013" s="10" t="str">
        <f t="shared" si="78"/>
        <v>2016Sierra1-in-2May PeakPGE5</v>
      </c>
      <c r="B5013" s="10" t="s">
        <v>57</v>
      </c>
      <c r="C5013" s="10" t="s">
        <v>14</v>
      </c>
      <c r="D5013" s="10" t="s">
        <v>5</v>
      </c>
      <c r="E5013" s="10" t="s">
        <v>9</v>
      </c>
      <c r="F5013">
        <v>5</v>
      </c>
      <c r="G5013">
        <v>0.5040287971496582</v>
      </c>
      <c r="H5013">
        <v>0.5040287971496582</v>
      </c>
      <c r="I5013">
        <v>59.279006958007813</v>
      </c>
      <c r="J5013">
        <v>0</v>
      </c>
      <c r="K5013">
        <v>18182</v>
      </c>
      <c r="L5013">
        <v>16964.619686999999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 t="s">
        <v>38</v>
      </c>
      <c r="Z5013" s="3"/>
    </row>
    <row r="5014" spans="1:26" hidden="1" x14ac:dyDescent="0.25">
      <c r="A5014" s="10" t="str">
        <f t="shared" si="78"/>
        <v>2016Sierra1-in-2May PeakCAISO6</v>
      </c>
      <c r="B5014" s="10" t="s">
        <v>57</v>
      </c>
      <c r="C5014" s="10" t="s">
        <v>14</v>
      </c>
      <c r="D5014" s="10" t="s">
        <v>5</v>
      </c>
      <c r="E5014" s="10" t="s">
        <v>9</v>
      </c>
      <c r="F5014">
        <v>6</v>
      </c>
      <c r="G5014">
        <v>0.58506119251251221</v>
      </c>
      <c r="H5014">
        <v>0.58506119251251221</v>
      </c>
      <c r="I5014">
        <v>60.758834838867188</v>
      </c>
      <c r="J5014">
        <v>0</v>
      </c>
      <c r="K5014">
        <v>18182</v>
      </c>
      <c r="L5014">
        <v>16964.619686999999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 t="s">
        <v>39</v>
      </c>
      <c r="Z5014" s="3"/>
    </row>
    <row r="5015" spans="1:26" hidden="1" x14ac:dyDescent="0.25">
      <c r="A5015" s="10" t="str">
        <f t="shared" si="78"/>
        <v>2016Sierra1-in-10May PeakCAISO6</v>
      </c>
      <c r="B5015" s="10" t="s">
        <v>57</v>
      </c>
      <c r="C5015" s="10" t="s">
        <v>14</v>
      </c>
      <c r="D5015" s="10" t="s">
        <v>5</v>
      </c>
      <c r="E5015" s="10" t="s">
        <v>1</v>
      </c>
      <c r="F5015">
        <v>6</v>
      </c>
      <c r="G5015">
        <v>0.62690436840057373</v>
      </c>
      <c r="H5015">
        <v>0.62690436840057373</v>
      </c>
      <c r="I5015">
        <v>60.616905212402344</v>
      </c>
      <c r="J5015">
        <v>0</v>
      </c>
      <c r="K5015">
        <v>18182</v>
      </c>
      <c r="L5015">
        <v>16964.619686999999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 t="s">
        <v>39</v>
      </c>
      <c r="Z5015" s="3"/>
    </row>
    <row r="5016" spans="1:26" hidden="1" x14ac:dyDescent="0.25">
      <c r="A5016" s="10" t="str">
        <f t="shared" si="78"/>
        <v>2016Sierra1-in-10May PeakPGE6</v>
      </c>
      <c r="B5016" s="10" t="s">
        <v>57</v>
      </c>
      <c r="C5016" s="10" t="s">
        <v>14</v>
      </c>
      <c r="D5016" s="10" t="s">
        <v>5</v>
      </c>
      <c r="E5016" s="10" t="s">
        <v>1</v>
      </c>
      <c r="F5016">
        <v>6</v>
      </c>
      <c r="G5016">
        <v>0.73694992065429688</v>
      </c>
      <c r="H5016">
        <v>0.73694992065429688</v>
      </c>
      <c r="I5016">
        <v>64.661933898925781</v>
      </c>
      <c r="J5016">
        <v>0</v>
      </c>
      <c r="K5016">
        <v>18182</v>
      </c>
      <c r="L5016">
        <v>16964.619686999999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 t="s">
        <v>38</v>
      </c>
      <c r="Z5016" s="3"/>
    </row>
    <row r="5017" spans="1:26" hidden="1" x14ac:dyDescent="0.25">
      <c r="A5017" s="10" t="str">
        <f t="shared" si="78"/>
        <v>2016Sierra1-in-2May PeakPGE6</v>
      </c>
      <c r="B5017" s="10" t="s">
        <v>57</v>
      </c>
      <c r="C5017" s="10" t="s">
        <v>14</v>
      </c>
      <c r="D5017" s="10" t="s">
        <v>5</v>
      </c>
      <c r="E5017" s="10" t="s">
        <v>9</v>
      </c>
      <c r="F5017">
        <v>6</v>
      </c>
      <c r="G5017">
        <v>0.53757601976394653</v>
      </c>
      <c r="H5017">
        <v>0.53757601976394653</v>
      </c>
      <c r="I5017">
        <v>58.496589660644531</v>
      </c>
      <c r="J5017">
        <v>0</v>
      </c>
      <c r="K5017">
        <v>18182</v>
      </c>
      <c r="L5017">
        <v>16964.619686999999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 t="s">
        <v>38</v>
      </c>
      <c r="Z5017" s="3"/>
    </row>
    <row r="5018" spans="1:26" hidden="1" x14ac:dyDescent="0.25">
      <c r="A5018" s="10" t="str">
        <f t="shared" si="78"/>
        <v>2016Sierra1-in-2May PeakCAISO7</v>
      </c>
      <c r="B5018" s="10" t="s">
        <v>57</v>
      </c>
      <c r="C5018" s="10" t="s">
        <v>14</v>
      </c>
      <c r="D5018" s="10" t="s">
        <v>5</v>
      </c>
      <c r="E5018" s="10" t="s">
        <v>9</v>
      </c>
      <c r="F5018">
        <v>7</v>
      </c>
      <c r="G5018">
        <v>0.67107141017913818</v>
      </c>
      <c r="H5018">
        <v>0.67107141017913818</v>
      </c>
      <c r="I5018">
        <v>61.628665924072266</v>
      </c>
      <c r="J5018">
        <v>0</v>
      </c>
      <c r="K5018">
        <v>18182</v>
      </c>
      <c r="L5018">
        <v>16964.619686999999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 t="s">
        <v>39</v>
      </c>
      <c r="Z5018" s="3"/>
    </row>
    <row r="5019" spans="1:26" hidden="1" x14ac:dyDescent="0.25">
      <c r="A5019" s="10" t="str">
        <f t="shared" si="78"/>
        <v>2016Sierra1-in-10May PeakCAISO7</v>
      </c>
      <c r="B5019" s="10" t="s">
        <v>57</v>
      </c>
      <c r="C5019" s="10" t="s">
        <v>14</v>
      </c>
      <c r="D5019" s="10" t="s">
        <v>5</v>
      </c>
      <c r="E5019" s="10" t="s">
        <v>1</v>
      </c>
      <c r="F5019">
        <v>7</v>
      </c>
      <c r="G5019">
        <v>0.71906596422195435</v>
      </c>
      <c r="H5019">
        <v>0.71906596422195435</v>
      </c>
      <c r="I5019">
        <v>61.107028961181641</v>
      </c>
      <c r="J5019">
        <v>0</v>
      </c>
      <c r="K5019">
        <v>18182</v>
      </c>
      <c r="L5019">
        <v>16964.619686999999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 t="s">
        <v>39</v>
      </c>
      <c r="Z5019" s="3"/>
    </row>
    <row r="5020" spans="1:26" hidden="1" x14ac:dyDescent="0.25">
      <c r="A5020" s="10" t="str">
        <f t="shared" si="78"/>
        <v>2016Sierra1-in-10May PeakPGE7</v>
      </c>
      <c r="B5020" s="10" t="s">
        <v>57</v>
      </c>
      <c r="C5020" s="10" t="s">
        <v>14</v>
      </c>
      <c r="D5020" s="10" t="s">
        <v>5</v>
      </c>
      <c r="E5020" s="10" t="s">
        <v>1</v>
      </c>
      <c r="F5020">
        <v>7</v>
      </c>
      <c r="G5020">
        <v>0.84528940916061401</v>
      </c>
      <c r="H5020">
        <v>0.84528940916061401</v>
      </c>
      <c r="I5020">
        <v>64.950935363769531</v>
      </c>
      <c r="J5020">
        <v>0</v>
      </c>
      <c r="K5020">
        <v>18182</v>
      </c>
      <c r="L5020">
        <v>16964.619686999999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 t="s">
        <v>38</v>
      </c>
      <c r="Z5020" s="3"/>
    </row>
    <row r="5021" spans="1:26" hidden="1" x14ac:dyDescent="0.25">
      <c r="A5021" s="10" t="str">
        <f t="shared" si="78"/>
        <v>2016Sierra1-in-2May PeakPGE7</v>
      </c>
      <c r="B5021" s="10" t="s">
        <v>57</v>
      </c>
      <c r="C5021" s="10" t="s">
        <v>14</v>
      </c>
      <c r="D5021" s="10" t="s">
        <v>5</v>
      </c>
      <c r="E5021" s="10" t="s">
        <v>9</v>
      </c>
      <c r="F5021">
        <v>7</v>
      </c>
      <c r="G5021">
        <v>0.61660546064376831</v>
      </c>
      <c r="H5021">
        <v>0.61660546064376831</v>
      </c>
      <c r="I5021">
        <v>59.877712249755859</v>
      </c>
      <c r="J5021">
        <v>0</v>
      </c>
      <c r="K5021">
        <v>18182</v>
      </c>
      <c r="L5021">
        <v>16964.619686999999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 t="s">
        <v>38</v>
      </c>
      <c r="Z5021" s="3"/>
    </row>
    <row r="5022" spans="1:26" hidden="1" x14ac:dyDescent="0.25">
      <c r="A5022" s="10" t="str">
        <f t="shared" si="78"/>
        <v>2016Sierra1-in-2May PeakCAISO8</v>
      </c>
      <c r="B5022" s="10" t="s">
        <v>57</v>
      </c>
      <c r="C5022" s="10" t="s">
        <v>14</v>
      </c>
      <c r="D5022" s="10" t="s">
        <v>5</v>
      </c>
      <c r="E5022" s="10" t="s">
        <v>9</v>
      </c>
      <c r="F5022">
        <v>8</v>
      </c>
      <c r="G5022">
        <v>0.71176493167877197</v>
      </c>
      <c r="H5022">
        <v>0.71176493167877197</v>
      </c>
      <c r="I5022">
        <v>67.234489440917969</v>
      </c>
      <c r="J5022">
        <v>0</v>
      </c>
      <c r="K5022">
        <v>18182</v>
      </c>
      <c r="L5022">
        <v>16964.619686999999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 t="s">
        <v>39</v>
      </c>
      <c r="Z5022" s="3"/>
    </row>
    <row r="5023" spans="1:26" hidden="1" x14ac:dyDescent="0.25">
      <c r="A5023" s="10" t="str">
        <f t="shared" si="78"/>
        <v>2016Sierra1-in-10May PeakCAISO8</v>
      </c>
      <c r="B5023" s="10" t="s">
        <v>57</v>
      </c>
      <c r="C5023" s="10" t="s">
        <v>14</v>
      </c>
      <c r="D5023" s="10" t="s">
        <v>5</v>
      </c>
      <c r="E5023" s="10" t="s">
        <v>1</v>
      </c>
      <c r="F5023">
        <v>8</v>
      </c>
      <c r="G5023">
        <v>0.76266980171203613</v>
      </c>
      <c r="H5023">
        <v>0.76266980171203613</v>
      </c>
      <c r="I5023">
        <v>66.837814331054687</v>
      </c>
      <c r="J5023">
        <v>0</v>
      </c>
      <c r="K5023">
        <v>18182</v>
      </c>
      <c r="L5023">
        <v>16964.619686999999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 t="s">
        <v>39</v>
      </c>
      <c r="Z5023" s="3"/>
    </row>
    <row r="5024" spans="1:26" hidden="1" x14ac:dyDescent="0.25">
      <c r="A5024" s="10" t="str">
        <f t="shared" si="78"/>
        <v>2016Sierra1-in-2May PeakPGE8</v>
      </c>
      <c r="B5024" s="10" t="s">
        <v>57</v>
      </c>
      <c r="C5024" s="10" t="s">
        <v>14</v>
      </c>
      <c r="D5024" s="10" t="s">
        <v>5</v>
      </c>
      <c r="E5024" s="10" t="s">
        <v>9</v>
      </c>
      <c r="F5024">
        <v>8</v>
      </c>
      <c r="G5024">
        <v>0.65399616956710815</v>
      </c>
      <c r="H5024">
        <v>0.65399616956710815</v>
      </c>
      <c r="I5024">
        <v>65.418663024902344</v>
      </c>
      <c r="J5024">
        <v>0</v>
      </c>
      <c r="K5024">
        <v>18182</v>
      </c>
      <c r="L5024">
        <v>16964.619686999999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 t="s">
        <v>38</v>
      </c>
      <c r="Z5024" s="3"/>
    </row>
    <row r="5025" spans="1:26" hidden="1" x14ac:dyDescent="0.25">
      <c r="A5025" s="10" t="str">
        <f t="shared" si="78"/>
        <v>2016Sierra1-in-10May PeakPGE8</v>
      </c>
      <c r="B5025" s="10" t="s">
        <v>57</v>
      </c>
      <c r="C5025" s="10" t="s">
        <v>14</v>
      </c>
      <c r="D5025" s="10" t="s">
        <v>5</v>
      </c>
      <c r="E5025" s="10" t="s">
        <v>1</v>
      </c>
      <c r="F5025">
        <v>8</v>
      </c>
      <c r="G5025">
        <v>0.89654743671417236</v>
      </c>
      <c r="H5025">
        <v>0.89654743671417236</v>
      </c>
      <c r="I5025">
        <v>70.949615478515625</v>
      </c>
      <c r="J5025">
        <v>0</v>
      </c>
      <c r="K5025">
        <v>18182</v>
      </c>
      <c r="L5025">
        <v>16964.619686999999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 t="s">
        <v>38</v>
      </c>
      <c r="Z5025" s="3"/>
    </row>
    <row r="5026" spans="1:26" hidden="1" x14ac:dyDescent="0.25">
      <c r="A5026" s="10" t="str">
        <f t="shared" si="78"/>
        <v>2016Sierra1-in-2May PeakCAISO9</v>
      </c>
      <c r="B5026" s="10" t="s">
        <v>57</v>
      </c>
      <c r="C5026" s="10" t="s">
        <v>14</v>
      </c>
      <c r="D5026" s="10" t="s">
        <v>5</v>
      </c>
      <c r="E5026" s="10" t="s">
        <v>9</v>
      </c>
      <c r="F5026">
        <v>9</v>
      </c>
      <c r="G5026">
        <v>0.71618372201919556</v>
      </c>
      <c r="H5026">
        <v>0.71618372201919556</v>
      </c>
      <c r="I5026">
        <v>72.69134521484375</v>
      </c>
      <c r="J5026">
        <v>0</v>
      </c>
      <c r="K5026">
        <v>18182</v>
      </c>
      <c r="L5026">
        <v>16964.619686999999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 t="s">
        <v>39</v>
      </c>
      <c r="Z5026" s="3"/>
    </row>
    <row r="5027" spans="1:26" hidden="1" x14ac:dyDescent="0.25">
      <c r="A5027" s="10" t="str">
        <f t="shared" si="78"/>
        <v>2016Sierra1-in-10May PeakCAISO9</v>
      </c>
      <c r="B5027" s="10" t="s">
        <v>57</v>
      </c>
      <c r="C5027" s="10" t="s">
        <v>14</v>
      </c>
      <c r="D5027" s="10" t="s">
        <v>5</v>
      </c>
      <c r="E5027" s="10" t="s">
        <v>1</v>
      </c>
      <c r="F5027">
        <v>9</v>
      </c>
      <c r="G5027">
        <v>0.76740467548370361</v>
      </c>
      <c r="H5027">
        <v>0.76740467548370361</v>
      </c>
      <c r="I5027">
        <v>74.231246948242187</v>
      </c>
      <c r="J5027">
        <v>0</v>
      </c>
      <c r="K5027">
        <v>18182</v>
      </c>
      <c r="L5027">
        <v>16964.619686999999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 t="s">
        <v>39</v>
      </c>
      <c r="Z5027" s="3"/>
    </row>
    <row r="5028" spans="1:26" hidden="1" x14ac:dyDescent="0.25">
      <c r="A5028" s="10" t="str">
        <f t="shared" si="78"/>
        <v>2016Sierra1-in-2May PeakPGE9</v>
      </c>
      <c r="B5028" s="10" t="s">
        <v>57</v>
      </c>
      <c r="C5028" s="10" t="s">
        <v>14</v>
      </c>
      <c r="D5028" s="10" t="s">
        <v>5</v>
      </c>
      <c r="E5028" s="10" t="s">
        <v>9</v>
      </c>
      <c r="F5028">
        <v>9</v>
      </c>
      <c r="G5028">
        <v>0.65805631875991821</v>
      </c>
      <c r="H5028">
        <v>0.65805631875991821</v>
      </c>
      <c r="I5028">
        <v>71.869392395019531</v>
      </c>
      <c r="J5028">
        <v>0</v>
      </c>
      <c r="K5028">
        <v>18182</v>
      </c>
      <c r="L5028">
        <v>16964.619686999999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 t="s">
        <v>38</v>
      </c>
      <c r="Z5028" s="3"/>
    </row>
    <row r="5029" spans="1:26" hidden="1" x14ac:dyDescent="0.25">
      <c r="A5029" s="10" t="str">
        <f t="shared" si="78"/>
        <v>2016Sierra1-in-10May PeakPGE9</v>
      </c>
      <c r="B5029" s="10" t="s">
        <v>57</v>
      </c>
      <c r="C5029" s="10" t="s">
        <v>14</v>
      </c>
      <c r="D5029" s="10" t="s">
        <v>5</v>
      </c>
      <c r="E5029" s="10" t="s">
        <v>1</v>
      </c>
      <c r="F5029">
        <v>9</v>
      </c>
      <c r="G5029">
        <v>0.90211343765258789</v>
      </c>
      <c r="H5029">
        <v>0.90211343765258789</v>
      </c>
      <c r="I5029">
        <v>78.253776550292969</v>
      </c>
      <c r="J5029">
        <v>0</v>
      </c>
      <c r="K5029">
        <v>18182</v>
      </c>
      <c r="L5029">
        <v>16964.619686999999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 t="s">
        <v>38</v>
      </c>
      <c r="Z5029" s="3"/>
    </row>
    <row r="5030" spans="1:26" hidden="1" x14ac:dyDescent="0.25">
      <c r="A5030" s="10" t="str">
        <f t="shared" si="78"/>
        <v>2016Sierra1-in-10May PeakCAISO10</v>
      </c>
      <c r="B5030" s="10" t="s">
        <v>57</v>
      </c>
      <c r="C5030" s="10" t="s">
        <v>14</v>
      </c>
      <c r="D5030" s="10" t="s">
        <v>5</v>
      </c>
      <c r="E5030" s="10" t="s">
        <v>1</v>
      </c>
      <c r="F5030">
        <v>10</v>
      </c>
      <c r="G5030">
        <v>0.78966659307479858</v>
      </c>
      <c r="H5030">
        <v>0.78966659307479858</v>
      </c>
      <c r="I5030">
        <v>79.466239929199219</v>
      </c>
      <c r="J5030">
        <v>0</v>
      </c>
      <c r="K5030">
        <v>18182</v>
      </c>
      <c r="L5030">
        <v>16964.619686999999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 t="s">
        <v>39</v>
      </c>
      <c r="Z5030" s="3"/>
    </row>
    <row r="5031" spans="1:26" hidden="1" x14ac:dyDescent="0.25">
      <c r="A5031" s="10" t="str">
        <f t="shared" si="78"/>
        <v>2016Sierra1-in-2May PeakCAISO10</v>
      </c>
      <c r="B5031" s="10" t="s">
        <v>57</v>
      </c>
      <c r="C5031" s="10" t="s">
        <v>14</v>
      </c>
      <c r="D5031" s="10" t="s">
        <v>5</v>
      </c>
      <c r="E5031" s="10" t="s">
        <v>9</v>
      </c>
      <c r="F5031">
        <v>10</v>
      </c>
      <c r="G5031">
        <v>0.73695981502532959</v>
      </c>
      <c r="H5031">
        <v>0.73695981502532959</v>
      </c>
      <c r="I5031">
        <v>78.054634094238281</v>
      </c>
      <c r="J5031">
        <v>0</v>
      </c>
      <c r="K5031">
        <v>18182</v>
      </c>
      <c r="L5031">
        <v>16964.619686999999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 t="s">
        <v>39</v>
      </c>
      <c r="Z5031" s="3"/>
    </row>
    <row r="5032" spans="1:26" hidden="1" x14ac:dyDescent="0.25">
      <c r="A5032" s="10" t="str">
        <f t="shared" si="78"/>
        <v>2016Sierra1-in-2May PeakPGE10</v>
      </c>
      <c r="B5032" s="10" t="s">
        <v>57</v>
      </c>
      <c r="C5032" s="10" t="s">
        <v>14</v>
      </c>
      <c r="D5032" s="10" t="s">
        <v>5</v>
      </c>
      <c r="E5032" s="10" t="s">
        <v>9</v>
      </c>
      <c r="F5032">
        <v>10</v>
      </c>
      <c r="G5032">
        <v>0.67714613676071167</v>
      </c>
      <c r="H5032">
        <v>0.67714613676071167</v>
      </c>
      <c r="I5032">
        <v>77.289535522460938</v>
      </c>
      <c r="J5032">
        <v>0</v>
      </c>
      <c r="K5032">
        <v>18182</v>
      </c>
      <c r="L5032">
        <v>16964.619686999999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 t="s">
        <v>38</v>
      </c>
      <c r="Z5032" s="3"/>
    </row>
    <row r="5033" spans="1:26" hidden="1" x14ac:dyDescent="0.25">
      <c r="A5033" s="10" t="str">
        <f t="shared" si="78"/>
        <v>2016Sierra1-in-10May PeakPGE10</v>
      </c>
      <c r="B5033" s="10" t="s">
        <v>57</v>
      </c>
      <c r="C5033" s="10" t="s">
        <v>14</v>
      </c>
      <c r="D5033" s="10" t="s">
        <v>5</v>
      </c>
      <c r="E5033" s="10" t="s">
        <v>1</v>
      </c>
      <c r="F5033">
        <v>10</v>
      </c>
      <c r="G5033">
        <v>0.92828315496444702</v>
      </c>
      <c r="H5033">
        <v>0.92828315496444702</v>
      </c>
      <c r="I5033">
        <v>83.75946044921875</v>
      </c>
      <c r="J5033">
        <v>0</v>
      </c>
      <c r="K5033">
        <v>18182</v>
      </c>
      <c r="L5033">
        <v>16964.619686999999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 t="s">
        <v>38</v>
      </c>
      <c r="Z5033" s="3"/>
    </row>
    <row r="5034" spans="1:26" hidden="1" x14ac:dyDescent="0.25">
      <c r="A5034" s="10" t="str">
        <f t="shared" si="78"/>
        <v>2016Sierra1-in-2May PeakCAISO11</v>
      </c>
      <c r="B5034" s="10" t="s">
        <v>57</v>
      </c>
      <c r="C5034" s="10" t="s">
        <v>14</v>
      </c>
      <c r="D5034" s="10" t="s">
        <v>5</v>
      </c>
      <c r="E5034" s="10" t="s">
        <v>9</v>
      </c>
      <c r="F5034">
        <v>11</v>
      </c>
      <c r="G5034">
        <v>0.80375373363494873</v>
      </c>
      <c r="H5034">
        <v>0.80375373363494873</v>
      </c>
      <c r="I5034">
        <v>81.543800354003906</v>
      </c>
      <c r="J5034">
        <v>0</v>
      </c>
      <c r="K5034">
        <v>18182</v>
      </c>
      <c r="L5034">
        <v>16964.619686999999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 t="s">
        <v>39</v>
      </c>
      <c r="Z5034" s="3"/>
    </row>
    <row r="5035" spans="1:26" hidden="1" x14ac:dyDescent="0.25">
      <c r="A5035" s="10" t="str">
        <f t="shared" si="78"/>
        <v>2016Sierra1-in-10May PeakCAISO11</v>
      </c>
      <c r="B5035" s="10" t="s">
        <v>57</v>
      </c>
      <c r="C5035" s="10" t="s">
        <v>14</v>
      </c>
      <c r="D5035" s="10" t="s">
        <v>5</v>
      </c>
      <c r="E5035" s="10" t="s">
        <v>1</v>
      </c>
      <c r="F5035">
        <v>11</v>
      </c>
      <c r="G5035">
        <v>0.86123764514923096</v>
      </c>
      <c r="H5035">
        <v>0.86123764514923096</v>
      </c>
      <c r="I5035">
        <v>83.382118225097656</v>
      </c>
      <c r="J5035">
        <v>0</v>
      </c>
      <c r="K5035">
        <v>18182</v>
      </c>
      <c r="L5035">
        <v>16964.619686999999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 t="s">
        <v>39</v>
      </c>
      <c r="Z5035" s="3"/>
    </row>
    <row r="5036" spans="1:26" hidden="1" x14ac:dyDescent="0.25">
      <c r="A5036" s="10" t="str">
        <f t="shared" si="78"/>
        <v>2016Sierra1-in-10May PeakPGE11</v>
      </c>
      <c r="B5036" s="10" t="s">
        <v>57</v>
      </c>
      <c r="C5036" s="10" t="s">
        <v>14</v>
      </c>
      <c r="D5036" s="10" t="s">
        <v>5</v>
      </c>
      <c r="E5036" s="10" t="s">
        <v>1</v>
      </c>
      <c r="F5036">
        <v>11</v>
      </c>
      <c r="G5036">
        <v>1.0124176740646362</v>
      </c>
      <c r="H5036">
        <v>1.0124176740646362</v>
      </c>
      <c r="I5036">
        <v>87.38629150390625</v>
      </c>
      <c r="J5036">
        <v>0</v>
      </c>
      <c r="K5036">
        <v>18182</v>
      </c>
      <c r="L5036">
        <v>16964.619686999999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 t="s">
        <v>38</v>
      </c>
      <c r="Z5036" s="3"/>
    </row>
    <row r="5037" spans="1:26" hidden="1" x14ac:dyDescent="0.25">
      <c r="A5037" s="10" t="str">
        <f t="shared" si="78"/>
        <v>2016Sierra1-in-2May PeakPGE11</v>
      </c>
      <c r="B5037" s="10" t="s">
        <v>57</v>
      </c>
      <c r="C5037" s="10" t="s">
        <v>14</v>
      </c>
      <c r="D5037" s="10" t="s">
        <v>5</v>
      </c>
      <c r="E5037" s="10" t="s">
        <v>9</v>
      </c>
      <c r="F5037">
        <v>11</v>
      </c>
      <c r="G5037">
        <v>0.73851889371871948</v>
      </c>
      <c r="H5037">
        <v>0.73851889371871948</v>
      </c>
      <c r="I5037">
        <v>80.436119079589844</v>
      </c>
      <c r="J5037">
        <v>0</v>
      </c>
      <c r="K5037">
        <v>18182</v>
      </c>
      <c r="L5037">
        <v>16964.619686999999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 t="s">
        <v>38</v>
      </c>
      <c r="Z5037" s="3"/>
    </row>
    <row r="5038" spans="1:26" hidden="1" x14ac:dyDescent="0.25">
      <c r="A5038" s="10" t="str">
        <f t="shared" si="78"/>
        <v>2016Sierra1-in-10May PeakCAISO12</v>
      </c>
      <c r="B5038" s="10" t="s">
        <v>57</v>
      </c>
      <c r="C5038" s="10" t="s">
        <v>14</v>
      </c>
      <c r="D5038" s="10" t="s">
        <v>5</v>
      </c>
      <c r="E5038" s="10" t="s">
        <v>1</v>
      </c>
      <c r="F5038">
        <v>12</v>
      </c>
      <c r="G5038">
        <v>1.0120840072631836</v>
      </c>
      <c r="H5038">
        <v>1.0120840072631836</v>
      </c>
      <c r="I5038">
        <v>85.955856323242188</v>
      </c>
      <c r="J5038">
        <v>0</v>
      </c>
      <c r="K5038">
        <v>18182</v>
      </c>
      <c r="L5038">
        <v>16964.619686999999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 t="s">
        <v>39</v>
      </c>
      <c r="Z5038" s="3"/>
    </row>
    <row r="5039" spans="1:26" hidden="1" x14ac:dyDescent="0.25">
      <c r="A5039" s="10" t="str">
        <f t="shared" si="78"/>
        <v>2016Sierra1-in-2May PeakCAISO12</v>
      </c>
      <c r="B5039" s="10" t="s">
        <v>57</v>
      </c>
      <c r="C5039" s="10" t="s">
        <v>14</v>
      </c>
      <c r="D5039" s="10" t="s">
        <v>5</v>
      </c>
      <c r="E5039" s="10" t="s">
        <v>9</v>
      </c>
      <c r="F5039">
        <v>12</v>
      </c>
      <c r="G5039">
        <v>0.94453173875808716</v>
      </c>
      <c r="H5039">
        <v>0.94453173875808716</v>
      </c>
      <c r="I5039">
        <v>83.380683898925781</v>
      </c>
      <c r="J5039">
        <v>0</v>
      </c>
      <c r="K5039">
        <v>18182</v>
      </c>
      <c r="L5039">
        <v>16964.619686999999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 t="s">
        <v>39</v>
      </c>
      <c r="Z5039" s="3"/>
    </row>
    <row r="5040" spans="1:26" hidden="1" x14ac:dyDescent="0.25">
      <c r="A5040" s="10" t="str">
        <f t="shared" si="78"/>
        <v>2016Sierra1-in-10May PeakPGE12</v>
      </c>
      <c r="B5040" s="10" t="s">
        <v>57</v>
      </c>
      <c r="C5040" s="10" t="s">
        <v>14</v>
      </c>
      <c r="D5040" s="10" t="s">
        <v>5</v>
      </c>
      <c r="E5040" s="10" t="s">
        <v>1</v>
      </c>
      <c r="F5040">
        <v>12</v>
      </c>
      <c r="G5040">
        <v>1.1897432804107666</v>
      </c>
      <c r="H5040">
        <v>1.1897432804107666</v>
      </c>
      <c r="I5040">
        <v>90.01641845703125</v>
      </c>
      <c r="J5040">
        <v>0</v>
      </c>
      <c r="K5040">
        <v>18182</v>
      </c>
      <c r="L5040">
        <v>16964.619686999999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 t="s">
        <v>38</v>
      </c>
      <c r="Z5040" s="3"/>
    </row>
    <row r="5041" spans="1:26" hidden="1" x14ac:dyDescent="0.25">
      <c r="A5041" s="10" t="str">
        <f t="shared" si="78"/>
        <v>2016Sierra1-in-2May PeakPGE12</v>
      </c>
      <c r="B5041" s="10" t="s">
        <v>57</v>
      </c>
      <c r="C5041" s="10" t="s">
        <v>14</v>
      </c>
      <c r="D5041" s="10" t="s">
        <v>5</v>
      </c>
      <c r="E5041" s="10" t="s">
        <v>9</v>
      </c>
      <c r="F5041">
        <v>12</v>
      </c>
      <c r="G5041">
        <v>0.8678709864616394</v>
      </c>
      <c r="H5041">
        <v>0.8678709864616394</v>
      </c>
      <c r="I5041">
        <v>82.290855407714844</v>
      </c>
      <c r="J5041">
        <v>0</v>
      </c>
      <c r="K5041">
        <v>18182</v>
      </c>
      <c r="L5041">
        <v>16964.619686999999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 t="s">
        <v>38</v>
      </c>
      <c r="Z5041" s="3"/>
    </row>
    <row r="5042" spans="1:26" hidden="1" x14ac:dyDescent="0.25">
      <c r="A5042" s="10" t="str">
        <f t="shared" si="78"/>
        <v>2016Sierra1-in-10May PeakCAISO13</v>
      </c>
      <c r="B5042" s="10" t="s">
        <v>57</v>
      </c>
      <c r="C5042" s="10" t="s">
        <v>14</v>
      </c>
      <c r="D5042" s="10" t="s">
        <v>5</v>
      </c>
      <c r="E5042" s="10" t="s">
        <v>1</v>
      </c>
      <c r="F5042">
        <v>13</v>
      </c>
      <c r="G5042">
        <v>1.2139397859573364</v>
      </c>
      <c r="H5042">
        <v>1.2139397859573364</v>
      </c>
      <c r="I5042">
        <v>88.388168334960937</v>
      </c>
      <c r="J5042">
        <v>0</v>
      </c>
      <c r="K5042">
        <v>18182</v>
      </c>
      <c r="L5042">
        <v>16964.619686999999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 t="s">
        <v>39</v>
      </c>
      <c r="Z5042" s="3"/>
    </row>
    <row r="5043" spans="1:26" hidden="1" x14ac:dyDescent="0.25">
      <c r="A5043" s="10" t="str">
        <f t="shared" si="78"/>
        <v>2016Sierra1-in-2May PeakCAISO13</v>
      </c>
      <c r="B5043" s="10" t="s">
        <v>57</v>
      </c>
      <c r="C5043" s="10" t="s">
        <v>14</v>
      </c>
      <c r="D5043" s="10" t="s">
        <v>5</v>
      </c>
      <c r="E5043" s="10" t="s">
        <v>9</v>
      </c>
      <c r="F5043">
        <v>13</v>
      </c>
      <c r="G5043">
        <v>1.1329145431518555</v>
      </c>
      <c r="H5043">
        <v>1.1329145431518555</v>
      </c>
      <c r="I5043">
        <v>85.426681518554688</v>
      </c>
      <c r="J5043">
        <v>0</v>
      </c>
      <c r="K5043">
        <v>18182</v>
      </c>
      <c r="L5043">
        <v>16964.619686999999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 t="s">
        <v>39</v>
      </c>
      <c r="Z5043" s="3"/>
    </row>
    <row r="5044" spans="1:26" hidden="1" x14ac:dyDescent="0.25">
      <c r="A5044" s="10" t="str">
        <f t="shared" si="78"/>
        <v>2016Sierra1-in-2May PeakPGE13</v>
      </c>
      <c r="B5044" s="10" t="s">
        <v>57</v>
      </c>
      <c r="C5044" s="10" t="s">
        <v>14</v>
      </c>
      <c r="D5044" s="10" t="s">
        <v>5</v>
      </c>
      <c r="E5044" s="10" t="s">
        <v>9</v>
      </c>
      <c r="F5044">
        <v>13</v>
      </c>
      <c r="G5044">
        <v>1.0409641265869141</v>
      </c>
      <c r="H5044">
        <v>1.0409641265869141</v>
      </c>
      <c r="I5044">
        <v>84.614585876464844</v>
      </c>
      <c r="J5044">
        <v>0</v>
      </c>
      <c r="K5044">
        <v>18182</v>
      </c>
      <c r="L5044">
        <v>16964.619686999999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 t="s">
        <v>38</v>
      </c>
      <c r="Z5044" s="3"/>
    </row>
    <row r="5045" spans="1:26" hidden="1" x14ac:dyDescent="0.25">
      <c r="A5045" s="10" t="str">
        <f t="shared" si="78"/>
        <v>2016Sierra1-in-10May PeakPGE13</v>
      </c>
      <c r="B5045" s="10" t="s">
        <v>57</v>
      </c>
      <c r="C5045" s="10" t="s">
        <v>14</v>
      </c>
      <c r="D5045" s="10" t="s">
        <v>5</v>
      </c>
      <c r="E5045" s="10" t="s">
        <v>1</v>
      </c>
      <c r="F5045">
        <v>13</v>
      </c>
      <c r="G5045">
        <v>1.427032470703125</v>
      </c>
      <c r="H5045">
        <v>1.427032470703125</v>
      </c>
      <c r="I5045">
        <v>91.538444519042969</v>
      </c>
      <c r="J5045">
        <v>0</v>
      </c>
      <c r="K5045">
        <v>18182</v>
      </c>
      <c r="L5045">
        <v>16964.619686999999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 t="s">
        <v>38</v>
      </c>
      <c r="Z5045" s="3"/>
    </row>
    <row r="5046" spans="1:26" hidden="1" x14ac:dyDescent="0.25">
      <c r="A5046" s="10" t="str">
        <f t="shared" si="78"/>
        <v>2016Sierra1-in-2May PeakCAISO14</v>
      </c>
      <c r="B5046" s="10" t="s">
        <v>57</v>
      </c>
      <c r="C5046" s="10" t="s">
        <v>14</v>
      </c>
      <c r="D5046" s="10" t="s">
        <v>5</v>
      </c>
      <c r="E5046" s="10" t="s">
        <v>9</v>
      </c>
      <c r="F5046">
        <v>14</v>
      </c>
      <c r="G5046">
        <v>1.3394347429275513</v>
      </c>
      <c r="H5046">
        <v>1.1965733766555786</v>
      </c>
      <c r="I5046">
        <v>87.41912841796875</v>
      </c>
      <c r="J5046">
        <v>0.10273714363574982</v>
      </c>
      <c r="K5046">
        <v>18182</v>
      </c>
      <c r="L5046">
        <v>16964.619686999999</v>
      </c>
      <c r="M5046">
        <v>0.14286135137081146</v>
      </c>
      <c r="N5046">
        <v>1.1193428188562393E-2</v>
      </c>
      <c r="O5046">
        <v>8.8985994458198547E-2</v>
      </c>
      <c r="P5046">
        <v>0.14286135137081146</v>
      </c>
      <c r="Q5046">
        <v>0.19673670828342438</v>
      </c>
      <c r="R5046">
        <v>0.27452927827835083</v>
      </c>
      <c r="S5046" t="s">
        <v>39</v>
      </c>
      <c r="Z5046" s="3"/>
    </row>
    <row r="5047" spans="1:26" hidden="1" x14ac:dyDescent="0.25">
      <c r="A5047" s="10" t="str">
        <f t="shared" si="78"/>
        <v>2016Sierra1-in-10May PeakCAISO14</v>
      </c>
      <c r="B5047" s="10" t="s">
        <v>57</v>
      </c>
      <c r="C5047" s="10" t="s">
        <v>14</v>
      </c>
      <c r="D5047" s="10" t="s">
        <v>5</v>
      </c>
      <c r="E5047" s="10" t="s">
        <v>1</v>
      </c>
      <c r="F5047">
        <v>14</v>
      </c>
      <c r="G5047">
        <v>1.4352301359176636</v>
      </c>
      <c r="H5047">
        <v>1.257230281829834</v>
      </c>
      <c r="I5047">
        <v>90.364173889160156</v>
      </c>
      <c r="J5047">
        <v>0.10273714363574982</v>
      </c>
      <c r="K5047">
        <v>18182</v>
      </c>
      <c r="L5047">
        <v>16964.619686999999</v>
      </c>
      <c r="M5047">
        <v>0.17799980938434601</v>
      </c>
      <c r="N5047">
        <v>4.6331886202096939E-2</v>
      </c>
      <c r="O5047">
        <v>0.12412445247173309</v>
      </c>
      <c r="P5047">
        <v>0.17799980938434601</v>
      </c>
      <c r="Q5047">
        <v>0.23187516629695892</v>
      </c>
      <c r="R5047">
        <v>0.30966773629188538</v>
      </c>
      <c r="S5047" t="s">
        <v>39</v>
      </c>
      <c r="Z5047" s="3"/>
    </row>
    <row r="5048" spans="1:26" hidden="1" x14ac:dyDescent="0.25">
      <c r="A5048" s="10" t="str">
        <f t="shared" si="78"/>
        <v>2016Sierra1-in-10May PeakPGE14</v>
      </c>
      <c r="B5048" s="10" t="s">
        <v>57</v>
      </c>
      <c r="C5048" s="10" t="s">
        <v>14</v>
      </c>
      <c r="D5048" s="10" t="s">
        <v>5</v>
      </c>
      <c r="E5048" s="10" t="s">
        <v>1</v>
      </c>
      <c r="F5048">
        <v>14</v>
      </c>
      <c r="G5048">
        <v>1.687167763710022</v>
      </c>
      <c r="H5048">
        <v>1.4511986970901489</v>
      </c>
      <c r="I5048">
        <v>93.058151245117188</v>
      </c>
      <c r="J5048">
        <v>0.10273714363574982</v>
      </c>
      <c r="K5048">
        <v>18182</v>
      </c>
      <c r="L5048">
        <v>16964.619686999999</v>
      </c>
      <c r="M5048">
        <v>0.23596911132335663</v>
      </c>
      <c r="N5048">
        <v>0.10430118441581726</v>
      </c>
      <c r="O5048">
        <v>0.18209375441074371</v>
      </c>
      <c r="P5048">
        <v>0.23596911132335663</v>
      </c>
      <c r="Q5048">
        <v>0.28984448313713074</v>
      </c>
      <c r="R5048">
        <v>0.367637038230896</v>
      </c>
      <c r="S5048" t="s">
        <v>38</v>
      </c>
      <c r="Z5048" s="3"/>
    </row>
    <row r="5049" spans="1:26" hidden="1" x14ac:dyDescent="0.25">
      <c r="A5049" s="10" t="str">
        <f t="shared" si="78"/>
        <v>2016Sierra1-in-2May PeakPGE14</v>
      </c>
      <c r="B5049" s="10" t="s">
        <v>57</v>
      </c>
      <c r="C5049" s="10" t="s">
        <v>14</v>
      </c>
      <c r="D5049" s="10" t="s">
        <v>5</v>
      </c>
      <c r="E5049" s="10" t="s">
        <v>9</v>
      </c>
      <c r="F5049">
        <v>14</v>
      </c>
      <c r="G5049">
        <v>1.2307226657867432</v>
      </c>
      <c r="H5049">
        <v>1.1111531257629395</v>
      </c>
      <c r="I5049">
        <v>86.496612548828125</v>
      </c>
      <c r="J5049">
        <v>0.10273714363574982</v>
      </c>
      <c r="K5049">
        <v>18182</v>
      </c>
      <c r="L5049">
        <v>16964.619686999999</v>
      </c>
      <c r="M5049">
        <v>0.1195695549249649</v>
      </c>
      <c r="N5049">
        <v>-1.2098368257284164E-2</v>
      </c>
      <c r="O5049">
        <v>6.569419801235199E-2</v>
      </c>
      <c r="P5049">
        <v>0.1195695549249649</v>
      </c>
      <c r="Q5049">
        <v>0.17344491183757782</v>
      </c>
      <c r="R5049">
        <v>0.25123748183250427</v>
      </c>
      <c r="S5049" t="s">
        <v>38</v>
      </c>
      <c r="Z5049" s="3"/>
    </row>
    <row r="5050" spans="1:26" hidden="1" x14ac:dyDescent="0.25">
      <c r="A5050" s="10" t="str">
        <f t="shared" si="78"/>
        <v>2016Sierra1-in-10May PeakCAISO15</v>
      </c>
      <c r="B5050" s="10" t="s">
        <v>57</v>
      </c>
      <c r="C5050" s="10" t="s">
        <v>14</v>
      </c>
      <c r="D5050" s="10" t="s">
        <v>5</v>
      </c>
      <c r="E5050" s="10" t="s">
        <v>1</v>
      </c>
      <c r="F5050">
        <v>15</v>
      </c>
      <c r="G5050">
        <v>1.6535258293151855</v>
      </c>
      <c r="H5050">
        <v>1.3803318738937378</v>
      </c>
      <c r="I5050">
        <v>91.686027526855469</v>
      </c>
      <c r="J5050">
        <v>0.1230589896440506</v>
      </c>
      <c r="K5050">
        <v>18182</v>
      </c>
      <c r="L5050">
        <v>16964.619686999999</v>
      </c>
      <c r="M5050">
        <v>0.27319395542144775</v>
      </c>
      <c r="N5050">
        <v>0.11548155546188354</v>
      </c>
      <c r="O5050">
        <v>0.20866182446479797</v>
      </c>
      <c r="P5050">
        <v>0.27319395542144775</v>
      </c>
      <c r="Q5050">
        <v>0.33772608637809753</v>
      </c>
      <c r="R5050">
        <v>0.43090635538101196</v>
      </c>
      <c r="S5050" t="s">
        <v>39</v>
      </c>
      <c r="Z5050" s="3"/>
    </row>
    <row r="5051" spans="1:26" hidden="1" x14ac:dyDescent="0.25">
      <c r="A5051" s="10" t="str">
        <f t="shared" si="78"/>
        <v>2016Sierra1-in-2May PeakCAISO15</v>
      </c>
      <c r="B5051" s="10" t="s">
        <v>57</v>
      </c>
      <c r="C5051" s="10" t="s">
        <v>14</v>
      </c>
      <c r="D5051" s="10" t="s">
        <v>5</v>
      </c>
      <c r="E5051" s="10" t="s">
        <v>9</v>
      </c>
      <c r="F5051">
        <v>15</v>
      </c>
      <c r="G5051">
        <v>1.543160080909729</v>
      </c>
      <c r="H5051">
        <v>1.3130114078521729</v>
      </c>
      <c r="I5051">
        <v>88.947273254394531</v>
      </c>
      <c r="J5051">
        <v>0.1230589896440506</v>
      </c>
      <c r="K5051">
        <v>18182</v>
      </c>
      <c r="L5051">
        <v>16964.619686999999</v>
      </c>
      <c r="M5051">
        <v>0.23014865815639496</v>
      </c>
      <c r="N5051">
        <v>7.243625819683075E-2</v>
      </c>
      <c r="O5051">
        <v>0.16561652719974518</v>
      </c>
      <c r="P5051">
        <v>0.23014865815639496</v>
      </c>
      <c r="Q5051">
        <v>0.29468080401420593</v>
      </c>
      <c r="R5051">
        <v>0.38786107301712036</v>
      </c>
      <c r="S5051" t="s">
        <v>39</v>
      </c>
      <c r="Z5051" s="3"/>
    </row>
    <row r="5052" spans="1:26" hidden="1" x14ac:dyDescent="0.25">
      <c r="A5052" s="10" t="str">
        <f t="shared" si="78"/>
        <v>2016Sierra1-in-2May PeakPGE15</v>
      </c>
      <c r="B5052" s="10" t="s">
        <v>57</v>
      </c>
      <c r="C5052" s="10" t="s">
        <v>14</v>
      </c>
      <c r="D5052" s="10" t="s">
        <v>5</v>
      </c>
      <c r="E5052" s="10" t="s">
        <v>9</v>
      </c>
      <c r="F5052">
        <v>15</v>
      </c>
      <c r="G5052">
        <v>1.4179130792617798</v>
      </c>
      <c r="H5052">
        <v>1.2205699682235718</v>
      </c>
      <c r="I5052">
        <v>87.876762390136719</v>
      </c>
      <c r="J5052">
        <v>0.1230589896440506</v>
      </c>
      <c r="K5052">
        <v>18182</v>
      </c>
      <c r="L5052">
        <v>16964.619686999999</v>
      </c>
      <c r="M5052">
        <v>0.19734309613704681</v>
      </c>
      <c r="N5052">
        <v>3.9630696177482605E-2</v>
      </c>
      <c r="O5052">
        <v>0.13281096518039703</v>
      </c>
      <c r="P5052">
        <v>0.19734309613704681</v>
      </c>
      <c r="Q5052">
        <v>0.26187524199485779</v>
      </c>
      <c r="R5052">
        <v>0.35505551099777222</v>
      </c>
      <c r="S5052" t="s">
        <v>38</v>
      </c>
      <c r="Z5052" s="3"/>
    </row>
    <row r="5053" spans="1:26" hidden="1" x14ac:dyDescent="0.25">
      <c r="A5053" s="10" t="str">
        <f t="shared" si="78"/>
        <v>2016Sierra1-in-10May PeakPGE15</v>
      </c>
      <c r="B5053" s="10" t="s">
        <v>57</v>
      </c>
      <c r="C5053" s="10" t="s">
        <v>14</v>
      </c>
      <c r="D5053" s="10" t="s">
        <v>5</v>
      </c>
      <c r="E5053" s="10" t="s">
        <v>1</v>
      </c>
      <c r="F5053">
        <v>15</v>
      </c>
      <c r="G5053">
        <v>1.9437825679779053</v>
      </c>
      <c r="H5053">
        <v>1.5930154323577881</v>
      </c>
      <c r="I5053">
        <v>94.402587890625</v>
      </c>
      <c r="J5053">
        <v>0.1230589896440506</v>
      </c>
      <c r="K5053">
        <v>18182</v>
      </c>
      <c r="L5053">
        <v>16964.619686999999</v>
      </c>
      <c r="M5053">
        <v>0.3507671058177948</v>
      </c>
      <c r="N5053">
        <v>0.19305470585823059</v>
      </c>
      <c r="O5053">
        <v>0.28623497486114502</v>
      </c>
      <c r="P5053">
        <v>0.3507671058177948</v>
      </c>
      <c r="Q5053">
        <v>0.41529923677444458</v>
      </c>
      <c r="R5053">
        <v>0.5084795355796814</v>
      </c>
      <c r="S5053" t="s">
        <v>38</v>
      </c>
      <c r="Z5053" s="3"/>
    </row>
    <row r="5054" spans="1:26" hidden="1" x14ac:dyDescent="0.25">
      <c r="A5054" s="10" t="str">
        <f t="shared" si="78"/>
        <v>2016Sierra1-in-10May PeakCAISO16</v>
      </c>
      <c r="B5054" s="10" t="s">
        <v>57</v>
      </c>
      <c r="C5054" s="10" t="s">
        <v>14</v>
      </c>
      <c r="D5054" s="10" t="s">
        <v>5</v>
      </c>
      <c r="E5054" s="10" t="s">
        <v>1</v>
      </c>
      <c r="F5054">
        <v>16</v>
      </c>
      <c r="G5054">
        <v>1.9239926338195801</v>
      </c>
      <c r="H5054">
        <v>1.5514883995056152</v>
      </c>
      <c r="I5054">
        <v>92.515884399414063</v>
      </c>
      <c r="J5054">
        <v>0.15615223348140717</v>
      </c>
      <c r="K5054">
        <v>18182</v>
      </c>
      <c r="L5054">
        <v>16964.619686999999</v>
      </c>
      <c r="M5054">
        <v>0.37250420451164246</v>
      </c>
      <c r="N5054">
        <v>0.1723795086145401</v>
      </c>
      <c r="O5054">
        <v>0.29061797261238098</v>
      </c>
      <c r="P5054">
        <v>0.37250420451164246</v>
      </c>
      <c r="Q5054">
        <v>0.45439043641090393</v>
      </c>
      <c r="R5054">
        <v>0.57262891530990601</v>
      </c>
      <c r="S5054" t="s">
        <v>39</v>
      </c>
      <c r="Z5054" s="3"/>
    </row>
    <row r="5055" spans="1:26" hidden="1" x14ac:dyDescent="0.25">
      <c r="A5055" s="10" t="str">
        <f t="shared" si="78"/>
        <v>2016Sierra1-in-2May PeakCAISO16</v>
      </c>
      <c r="B5055" s="10" t="s">
        <v>57</v>
      </c>
      <c r="C5055" s="10" t="s">
        <v>14</v>
      </c>
      <c r="D5055" s="10" t="s">
        <v>5</v>
      </c>
      <c r="E5055" s="10" t="s">
        <v>9</v>
      </c>
      <c r="F5055">
        <v>16</v>
      </c>
      <c r="G5055">
        <v>1.795574426651001</v>
      </c>
      <c r="H5055">
        <v>1.4825689792633057</v>
      </c>
      <c r="I5055">
        <v>90.294540405273438</v>
      </c>
      <c r="J5055">
        <v>0.15615223348140717</v>
      </c>
      <c r="K5055">
        <v>18182</v>
      </c>
      <c r="L5055">
        <v>16964.619686999999</v>
      </c>
      <c r="M5055">
        <v>0.3130054771900177</v>
      </c>
      <c r="N5055">
        <v>0.11288077384233475</v>
      </c>
      <c r="O5055">
        <v>0.23111924529075623</v>
      </c>
      <c r="P5055">
        <v>0.3130054771900177</v>
      </c>
      <c r="Q5055">
        <v>0.39489170908927917</v>
      </c>
      <c r="R5055">
        <v>0.51313018798828125</v>
      </c>
      <c r="S5055" t="s">
        <v>39</v>
      </c>
      <c r="Z5055" s="3"/>
    </row>
    <row r="5056" spans="1:26" hidden="1" x14ac:dyDescent="0.25">
      <c r="A5056" s="10" t="str">
        <f t="shared" si="78"/>
        <v>2016Sierra1-in-2May PeakPGE16</v>
      </c>
      <c r="B5056" s="10" t="s">
        <v>57</v>
      </c>
      <c r="C5056" s="10" t="s">
        <v>14</v>
      </c>
      <c r="D5056" s="10" t="s">
        <v>5</v>
      </c>
      <c r="E5056" s="10" t="s">
        <v>9</v>
      </c>
      <c r="F5056">
        <v>16</v>
      </c>
      <c r="G5056">
        <v>1.6498408317565918</v>
      </c>
      <c r="H5056">
        <v>1.3801361322402954</v>
      </c>
      <c r="I5056">
        <v>88.943466186523438</v>
      </c>
      <c r="J5056">
        <v>0.15615223348140717</v>
      </c>
      <c r="K5056">
        <v>18182</v>
      </c>
      <c r="L5056">
        <v>16964.619686999999</v>
      </c>
      <c r="M5056">
        <v>0.26970472931861877</v>
      </c>
      <c r="N5056">
        <v>6.9580025970935822E-2</v>
      </c>
      <c r="O5056">
        <v>0.1878184974193573</v>
      </c>
      <c r="P5056">
        <v>0.26970472931861877</v>
      </c>
      <c r="Q5056">
        <v>0.35159096121788025</v>
      </c>
      <c r="R5056">
        <v>0.46982944011688232</v>
      </c>
      <c r="S5056" t="s">
        <v>38</v>
      </c>
      <c r="Z5056" s="3"/>
    </row>
    <row r="5057" spans="1:26" hidden="1" x14ac:dyDescent="0.25">
      <c r="A5057" s="10" t="str">
        <f t="shared" si="78"/>
        <v>2016Sierra1-in-10May PeakPGE16</v>
      </c>
      <c r="B5057" s="10" t="s">
        <v>57</v>
      </c>
      <c r="C5057" s="10" t="s">
        <v>14</v>
      </c>
      <c r="D5057" s="10" t="s">
        <v>5</v>
      </c>
      <c r="E5057" s="10" t="s">
        <v>1</v>
      </c>
      <c r="F5057">
        <v>16</v>
      </c>
      <c r="G5057">
        <v>2.2617266178131104</v>
      </c>
      <c r="H5057">
        <v>1.8004285097122192</v>
      </c>
      <c r="I5057">
        <v>95.14459228515625</v>
      </c>
      <c r="J5057">
        <v>0.15615223348140717</v>
      </c>
      <c r="K5057">
        <v>18182</v>
      </c>
      <c r="L5057">
        <v>16964.619686999999</v>
      </c>
      <c r="M5057">
        <v>0.46129810810089111</v>
      </c>
      <c r="N5057">
        <v>0.26117339730262756</v>
      </c>
      <c r="O5057">
        <v>0.37941187620162964</v>
      </c>
      <c r="P5057">
        <v>0.46129810810089111</v>
      </c>
      <c r="Q5057">
        <v>0.54318434000015259</v>
      </c>
      <c r="R5057">
        <v>0.66142278909683228</v>
      </c>
      <c r="S5057" t="s">
        <v>38</v>
      </c>
      <c r="Z5057" s="3"/>
    </row>
    <row r="5058" spans="1:26" hidden="1" x14ac:dyDescent="0.25">
      <c r="A5058" s="10" t="str">
        <f t="shared" ref="A5058:A5121" si="79">CONCATENATE(B5058,C5058,E5058,D5058,S5058,F5058)</f>
        <v>2016Sierra1-in-10May PeakCAISO17</v>
      </c>
      <c r="B5058" s="10" t="s">
        <v>57</v>
      </c>
      <c r="C5058" s="10" t="s">
        <v>14</v>
      </c>
      <c r="D5058" s="10" t="s">
        <v>5</v>
      </c>
      <c r="E5058" s="10" t="s">
        <v>1</v>
      </c>
      <c r="F5058">
        <v>17</v>
      </c>
      <c r="G5058">
        <v>2.1888816356658936</v>
      </c>
      <c r="H5058">
        <v>1.7409356832504272</v>
      </c>
      <c r="I5058">
        <v>92.874885559082031</v>
      </c>
      <c r="J5058">
        <v>0.16046801209449768</v>
      </c>
      <c r="K5058">
        <v>18182</v>
      </c>
      <c r="L5058">
        <v>16964.619686999999</v>
      </c>
      <c r="M5058">
        <v>0.44794595241546631</v>
      </c>
      <c r="N5058">
        <v>0.24229015409946442</v>
      </c>
      <c r="O5058">
        <v>0.36379653215408325</v>
      </c>
      <c r="P5058">
        <v>0.44794595241546631</v>
      </c>
      <c r="Q5058">
        <v>0.53209537267684937</v>
      </c>
      <c r="R5058">
        <v>0.65360176563262939</v>
      </c>
      <c r="S5058" t="s">
        <v>39</v>
      </c>
      <c r="Z5058" s="3"/>
    </row>
    <row r="5059" spans="1:26" hidden="1" x14ac:dyDescent="0.25">
      <c r="A5059" s="10" t="str">
        <f t="shared" si="79"/>
        <v>2016Sierra1-in-2May PeakCAISO17</v>
      </c>
      <c r="B5059" s="10" t="s">
        <v>57</v>
      </c>
      <c r="C5059" s="10" t="s">
        <v>14</v>
      </c>
      <c r="D5059" s="10" t="s">
        <v>5</v>
      </c>
      <c r="E5059" s="10" t="s">
        <v>9</v>
      </c>
      <c r="F5059">
        <v>17</v>
      </c>
      <c r="G5059">
        <v>2.042783260345459</v>
      </c>
      <c r="H5059">
        <v>1.6459397077560425</v>
      </c>
      <c r="I5059">
        <v>90.455230712890625</v>
      </c>
      <c r="J5059">
        <v>0.16046801209449768</v>
      </c>
      <c r="K5059">
        <v>18182</v>
      </c>
      <c r="L5059">
        <v>16964.619686999999</v>
      </c>
      <c r="M5059">
        <v>0.39684358239173889</v>
      </c>
      <c r="N5059">
        <v>0.191187784075737</v>
      </c>
      <c r="O5059">
        <v>0.31269416213035583</v>
      </c>
      <c r="P5059">
        <v>0.39684358239173889</v>
      </c>
      <c r="Q5059">
        <v>0.48099300265312195</v>
      </c>
      <c r="R5059">
        <v>0.60249936580657959</v>
      </c>
      <c r="S5059" t="s">
        <v>39</v>
      </c>
      <c r="Z5059" s="3"/>
    </row>
    <row r="5060" spans="1:26" hidden="1" x14ac:dyDescent="0.25">
      <c r="A5060" s="10" t="str">
        <f t="shared" si="79"/>
        <v>2016Sierra1-in-10May PeakPGE17</v>
      </c>
      <c r="B5060" s="10" t="s">
        <v>57</v>
      </c>
      <c r="C5060" s="10" t="s">
        <v>14</v>
      </c>
      <c r="D5060" s="10" t="s">
        <v>5</v>
      </c>
      <c r="E5060" s="10" t="s">
        <v>1</v>
      </c>
      <c r="F5060">
        <v>17</v>
      </c>
      <c r="G5060">
        <v>2.5731136798858643</v>
      </c>
      <c r="H5060">
        <v>2.0414493083953857</v>
      </c>
      <c r="I5060">
        <v>95.313735961914063</v>
      </c>
      <c r="J5060">
        <v>0.16046801209449768</v>
      </c>
      <c r="K5060">
        <v>18182</v>
      </c>
      <c r="L5060">
        <v>16964.619686999999</v>
      </c>
      <c r="M5060">
        <v>0.53166431188583374</v>
      </c>
      <c r="N5060">
        <v>0.32600849866867065</v>
      </c>
      <c r="O5060">
        <v>0.44751489162445068</v>
      </c>
      <c r="P5060">
        <v>0.53166431188583374</v>
      </c>
      <c r="Q5060">
        <v>0.6158137321472168</v>
      </c>
      <c r="R5060">
        <v>0.73732012510299683</v>
      </c>
      <c r="S5060" t="s">
        <v>38</v>
      </c>
      <c r="Z5060" s="3"/>
    </row>
    <row r="5061" spans="1:26" hidden="1" x14ac:dyDescent="0.25">
      <c r="A5061" s="10" t="str">
        <f t="shared" si="79"/>
        <v>2016Sierra1-in-2May PeakPGE17</v>
      </c>
      <c r="B5061" s="10" t="s">
        <v>57</v>
      </c>
      <c r="C5061" s="10" t="s">
        <v>14</v>
      </c>
      <c r="D5061" s="10" t="s">
        <v>5</v>
      </c>
      <c r="E5061" s="10" t="s">
        <v>9</v>
      </c>
      <c r="F5061">
        <v>17</v>
      </c>
      <c r="G5061">
        <v>1.8769854307174683</v>
      </c>
      <c r="H5061">
        <v>1.5093710422515869</v>
      </c>
      <c r="I5061">
        <v>89.936882019042969</v>
      </c>
      <c r="J5061">
        <v>0.16046801209449768</v>
      </c>
      <c r="K5061">
        <v>18182</v>
      </c>
      <c r="L5061">
        <v>16964.619686999999</v>
      </c>
      <c r="M5061">
        <v>0.36761444807052612</v>
      </c>
      <c r="N5061">
        <v>0.16195864975452423</v>
      </c>
      <c r="O5061">
        <v>0.28346502780914307</v>
      </c>
      <c r="P5061">
        <v>0.36761444807052612</v>
      </c>
      <c r="Q5061">
        <v>0.45176386833190918</v>
      </c>
      <c r="R5061">
        <v>0.57327026128768921</v>
      </c>
      <c r="S5061" t="s">
        <v>38</v>
      </c>
      <c r="Z5061" s="3"/>
    </row>
    <row r="5062" spans="1:26" hidden="1" x14ac:dyDescent="0.25">
      <c r="A5062" s="10" t="str">
        <f t="shared" si="79"/>
        <v>2016Sierra1-in-10May PeakCAISO18</v>
      </c>
      <c r="B5062" s="10" t="s">
        <v>57</v>
      </c>
      <c r="C5062" s="10" t="s">
        <v>14</v>
      </c>
      <c r="D5062" s="10" t="s">
        <v>5</v>
      </c>
      <c r="E5062" s="10" t="s">
        <v>1</v>
      </c>
      <c r="F5062">
        <v>18</v>
      </c>
      <c r="G5062">
        <v>2.4004669189453125</v>
      </c>
      <c r="H5062">
        <v>1.9448574781417847</v>
      </c>
      <c r="I5062">
        <v>92.699592590332031</v>
      </c>
      <c r="J5062">
        <v>0.13599415123462677</v>
      </c>
      <c r="K5062">
        <v>18182</v>
      </c>
      <c r="L5062">
        <v>16964.619686999999</v>
      </c>
      <c r="M5062">
        <v>0.45560941100120544</v>
      </c>
      <c r="N5062">
        <v>0.28131932020187378</v>
      </c>
      <c r="O5062">
        <v>0.38429409265518188</v>
      </c>
      <c r="P5062">
        <v>0.45560941100120544</v>
      </c>
      <c r="Q5062">
        <v>0.526924729347229</v>
      </c>
      <c r="R5062">
        <v>0.62989950180053711</v>
      </c>
      <c r="S5062" t="s">
        <v>39</v>
      </c>
      <c r="Z5062" s="3"/>
    </row>
    <row r="5063" spans="1:26" hidden="1" x14ac:dyDescent="0.25">
      <c r="A5063" s="10" t="str">
        <f t="shared" si="79"/>
        <v>2016Sierra1-in-2May PeakCAISO18</v>
      </c>
      <c r="B5063" s="10" t="s">
        <v>57</v>
      </c>
      <c r="C5063" s="10" t="s">
        <v>14</v>
      </c>
      <c r="D5063" s="10" t="s">
        <v>5</v>
      </c>
      <c r="E5063" s="10" t="s">
        <v>9</v>
      </c>
      <c r="F5063">
        <v>18</v>
      </c>
      <c r="G5063">
        <v>2.240246057510376</v>
      </c>
      <c r="H5063">
        <v>1.8548760414123535</v>
      </c>
      <c r="I5063">
        <v>89.698623657226562</v>
      </c>
      <c r="J5063">
        <v>0.13599415123462677</v>
      </c>
      <c r="K5063">
        <v>18182</v>
      </c>
      <c r="L5063">
        <v>16964.619686999999</v>
      </c>
      <c r="M5063">
        <v>0.38537004590034485</v>
      </c>
      <c r="N5063">
        <v>0.21107994019985199</v>
      </c>
      <c r="O5063">
        <v>0.31405472755432129</v>
      </c>
      <c r="P5063">
        <v>0.38537004590034485</v>
      </c>
      <c r="Q5063">
        <v>0.45668536424636841</v>
      </c>
      <c r="R5063">
        <v>0.55966013669967651</v>
      </c>
      <c r="S5063" t="s">
        <v>39</v>
      </c>
      <c r="Z5063" s="3"/>
    </row>
    <row r="5064" spans="1:26" hidden="1" x14ac:dyDescent="0.25">
      <c r="A5064" s="10" t="str">
        <f t="shared" si="79"/>
        <v>2016Sierra1-in-2May PeakPGE18</v>
      </c>
      <c r="B5064" s="10" t="s">
        <v>57</v>
      </c>
      <c r="C5064" s="10" t="s">
        <v>14</v>
      </c>
      <c r="D5064" s="10" t="s">
        <v>5</v>
      </c>
      <c r="E5064" s="10" t="s">
        <v>9</v>
      </c>
      <c r="F5064">
        <v>18</v>
      </c>
      <c r="G5064">
        <v>2.0584216117858887</v>
      </c>
      <c r="H5064">
        <v>1.6769511699676514</v>
      </c>
      <c r="I5064">
        <v>90.287445068359375</v>
      </c>
      <c r="J5064">
        <v>0.13599415123462677</v>
      </c>
      <c r="K5064">
        <v>18182</v>
      </c>
      <c r="L5064">
        <v>16964.619686999999</v>
      </c>
      <c r="M5064">
        <v>0.38147038221359253</v>
      </c>
      <c r="N5064">
        <v>0.20718027651309967</v>
      </c>
      <c r="O5064">
        <v>0.31015506386756897</v>
      </c>
      <c r="P5064">
        <v>0.38147038221359253</v>
      </c>
      <c r="Q5064">
        <v>0.45278570055961609</v>
      </c>
      <c r="R5064">
        <v>0.55576050281524658</v>
      </c>
      <c r="S5064" t="s">
        <v>38</v>
      </c>
      <c r="Z5064" s="3"/>
    </row>
    <row r="5065" spans="1:26" hidden="1" x14ac:dyDescent="0.25">
      <c r="A5065" s="10" t="str">
        <f t="shared" si="79"/>
        <v>2016Sierra1-in-10May PeakPGE18</v>
      </c>
      <c r="B5065" s="10" t="s">
        <v>57</v>
      </c>
      <c r="C5065" s="10" t="s">
        <v>14</v>
      </c>
      <c r="D5065" s="10" t="s">
        <v>5</v>
      </c>
      <c r="E5065" s="10" t="s">
        <v>1</v>
      </c>
      <c r="F5065">
        <v>18</v>
      </c>
      <c r="G5065">
        <v>2.8218400478363037</v>
      </c>
      <c r="H5065">
        <v>2.2802629470825195</v>
      </c>
      <c r="I5065">
        <v>95.388450622558594</v>
      </c>
      <c r="J5065">
        <v>0.13599415123462677</v>
      </c>
      <c r="K5065">
        <v>18182</v>
      </c>
      <c r="L5065">
        <v>16964.619686999999</v>
      </c>
      <c r="M5065">
        <v>0.5415770411491394</v>
      </c>
      <c r="N5065">
        <v>0.36728695034980774</v>
      </c>
      <c r="O5065">
        <v>0.47026172280311584</v>
      </c>
      <c r="P5065">
        <v>0.5415770411491394</v>
      </c>
      <c r="Q5065">
        <v>0.61289238929748535</v>
      </c>
      <c r="R5065">
        <v>0.71586716175079346</v>
      </c>
      <c r="S5065" t="s">
        <v>38</v>
      </c>
      <c r="Z5065" s="3"/>
    </row>
    <row r="5066" spans="1:26" hidden="1" x14ac:dyDescent="0.25">
      <c r="A5066" s="10" t="str">
        <f t="shared" si="79"/>
        <v>2016Sierra1-in-10May PeakCAISO19</v>
      </c>
      <c r="B5066" s="10" t="s">
        <v>57</v>
      </c>
      <c r="C5066" s="10" t="s">
        <v>14</v>
      </c>
      <c r="D5066" s="10" t="s">
        <v>5</v>
      </c>
      <c r="E5066" s="10" t="s">
        <v>1</v>
      </c>
      <c r="F5066">
        <v>19</v>
      </c>
      <c r="G5066">
        <v>2.4737577438354492</v>
      </c>
      <c r="H5066">
        <v>2.6850423812866211</v>
      </c>
      <c r="I5066">
        <v>90.888008117675781</v>
      </c>
      <c r="J5066">
        <v>0.11742977052927017</v>
      </c>
      <c r="K5066">
        <v>18182</v>
      </c>
      <c r="L5066">
        <v>16964.619686999999</v>
      </c>
      <c r="M5066">
        <v>-0.21128462255001068</v>
      </c>
      <c r="N5066">
        <v>-0.36178261041641235</v>
      </c>
      <c r="O5066">
        <v>-0.27286478877067566</v>
      </c>
      <c r="P5066">
        <v>-0.21128462255001068</v>
      </c>
      <c r="Q5066">
        <v>-0.1497044563293457</v>
      </c>
      <c r="R5066">
        <v>-6.0786627233028412E-2</v>
      </c>
      <c r="S5066" t="s">
        <v>39</v>
      </c>
      <c r="Z5066" s="3"/>
    </row>
    <row r="5067" spans="1:26" hidden="1" x14ac:dyDescent="0.25">
      <c r="A5067" s="10" t="str">
        <f t="shared" si="79"/>
        <v>2016Sierra1-in-2May PeakCAISO19</v>
      </c>
      <c r="B5067" s="10" t="s">
        <v>57</v>
      </c>
      <c r="C5067" s="10" t="s">
        <v>14</v>
      </c>
      <c r="D5067" s="10" t="s">
        <v>5</v>
      </c>
      <c r="E5067" s="10" t="s">
        <v>9</v>
      </c>
      <c r="F5067">
        <v>19</v>
      </c>
      <c r="G5067">
        <v>2.3086450099945068</v>
      </c>
      <c r="H5067">
        <v>2.5163173675537109</v>
      </c>
      <c r="I5067">
        <v>88.30389404296875</v>
      </c>
      <c r="J5067">
        <v>0.11742977052927017</v>
      </c>
      <c r="K5067">
        <v>18182</v>
      </c>
      <c r="L5067">
        <v>16964.619686999999</v>
      </c>
      <c r="M5067">
        <v>-0.20767244696617126</v>
      </c>
      <c r="N5067">
        <v>-0.35817044973373413</v>
      </c>
      <c r="O5067">
        <v>-0.26925262808799744</v>
      </c>
      <c r="P5067">
        <v>-0.20767244696617126</v>
      </c>
      <c r="Q5067">
        <v>-0.14609228074550629</v>
      </c>
      <c r="R5067">
        <v>-5.7174451649188995E-2</v>
      </c>
      <c r="S5067" t="s">
        <v>39</v>
      </c>
      <c r="Z5067" s="3"/>
    </row>
    <row r="5068" spans="1:26" hidden="1" x14ac:dyDescent="0.25">
      <c r="A5068" s="10" t="str">
        <f t="shared" si="79"/>
        <v>2016Sierra1-in-10May PeakPGE19</v>
      </c>
      <c r="B5068" s="10" t="s">
        <v>57</v>
      </c>
      <c r="C5068" s="10" t="s">
        <v>14</v>
      </c>
      <c r="D5068" s="10" t="s">
        <v>5</v>
      </c>
      <c r="E5068" s="10" t="s">
        <v>1</v>
      </c>
      <c r="F5068">
        <v>19</v>
      </c>
      <c r="G5068">
        <v>2.9079964160919189</v>
      </c>
      <c r="H5068">
        <v>3.1357276439666748</v>
      </c>
      <c r="I5068">
        <v>93.825447082519531</v>
      </c>
      <c r="J5068">
        <v>0.11742977052927017</v>
      </c>
      <c r="K5068">
        <v>18182</v>
      </c>
      <c r="L5068">
        <v>16964.619686999999</v>
      </c>
      <c r="M5068">
        <v>-0.22773116827011108</v>
      </c>
      <c r="N5068">
        <v>-0.37822917103767395</v>
      </c>
      <c r="O5068">
        <v>-0.28931134939193726</v>
      </c>
      <c r="P5068">
        <v>-0.22773116827011108</v>
      </c>
      <c r="Q5068">
        <v>-0.16615100204944611</v>
      </c>
      <c r="R5068">
        <v>-7.7233172953128815E-2</v>
      </c>
      <c r="S5068" t="s">
        <v>38</v>
      </c>
      <c r="Z5068" s="3"/>
    </row>
    <row r="5069" spans="1:26" hidden="1" x14ac:dyDescent="0.25">
      <c r="A5069" s="10" t="str">
        <f t="shared" si="79"/>
        <v>2016Sierra1-in-2May PeakPGE19</v>
      </c>
      <c r="B5069" s="10" t="s">
        <v>57</v>
      </c>
      <c r="C5069" s="10" t="s">
        <v>14</v>
      </c>
      <c r="D5069" s="10" t="s">
        <v>5</v>
      </c>
      <c r="E5069" s="10" t="s">
        <v>9</v>
      </c>
      <c r="F5069">
        <v>19</v>
      </c>
      <c r="G5069">
        <v>2.1212692260742187</v>
      </c>
      <c r="H5069">
        <v>2.3177189826965332</v>
      </c>
      <c r="I5069">
        <v>89.120155334472656</v>
      </c>
      <c r="J5069">
        <v>0.11742977052927017</v>
      </c>
      <c r="K5069">
        <v>18182</v>
      </c>
      <c r="L5069">
        <v>16964.619686999999</v>
      </c>
      <c r="M5069">
        <v>-0.19644974172115326</v>
      </c>
      <c r="N5069">
        <v>-0.34694772958755493</v>
      </c>
      <c r="O5069">
        <v>-0.25802990794181824</v>
      </c>
      <c r="P5069">
        <v>-0.19644974172115326</v>
      </c>
      <c r="Q5069">
        <v>-0.13486957550048828</v>
      </c>
      <c r="R5069">
        <v>-4.595174640417099E-2</v>
      </c>
      <c r="S5069" t="s">
        <v>38</v>
      </c>
      <c r="Z5069" s="3"/>
    </row>
    <row r="5070" spans="1:26" hidden="1" x14ac:dyDescent="0.25">
      <c r="A5070" s="10" t="str">
        <f t="shared" si="79"/>
        <v>2016Sierra1-in-2May PeakCAISO20</v>
      </c>
      <c r="B5070" s="10" t="s">
        <v>57</v>
      </c>
      <c r="C5070" s="10" t="s">
        <v>14</v>
      </c>
      <c r="D5070" s="10" t="s">
        <v>5</v>
      </c>
      <c r="E5070" s="10" t="s">
        <v>9</v>
      </c>
      <c r="F5070">
        <v>20</v>
      </c>
      <c r="G5070">
        <v>2.1953058242797852</v>
      </c>
      <c r="H5070">
        <v>2.4029653072357178</v>
      </c>
      <c r="I5070">
        <v>83.9420166015625</v>
      </c>
      <c r="J5070">
        <v>7.6294809579849243E-2</v>
      </c>
      <c r="K5070">
        <v>18182</v>
      </c>
      <c r="L5070">
        <v>16964.619686999999</v>
      </c>
      <c r="M5070">
        <v>-0.20765943825244904</v>
      </c>
      <c r="N5070">
        <v>-0.30543887615203857</v>
      </c>
      <c r="O5070">
        <v>-0.24766843020915985</v>
      </c>
      <c r="P5070">
        <v>-0.20765943825244904</v>
      </c>
      <c r="Q5070">
        <v>-0.16765044629573822</v>
      </c>
      <c r="R5070">
        <v>-0.10988000780344009</v>
      </c>
      <c r="S5070" t="s">
        <v>39</v>
      </c>
      <c r="Z5070" s="3"/>
    </row>
    <row r="5071" spans="1:26" hidden="1" x14ac:dyDescent="0.25">
      <c r="A5071" s="10" t="str">
        <f t="shared" si="79"/>
        <v>2016Sierra1-in-10May PeakCAISO20</v>
      </c>
      <c r="B5071" s="10" t="s">
        <v>57</v>
      </c>
      <c r="C5071" s="10" t="s">
        <v>14</v>
      </c>
      <c r="D5071" s="10" t="s">
        <v>5</v>
      </c>
      <c r="E5071" s="10" t="s">
        <v>1</v>
      </c>
      <c r="F5071">
        <v>20</v>
      </c>
      <c r="G5071">
        <v>2.3523125648498535</v>
      </c>
      <c r="H5071">
        <v>2.5800485610961914</v>
      </c>
      <c r="I5071">
        <v>82.805625915527344</v>
      </c>
      <c r="J5071">
        <v>7.6294809579849243E-2</v>
      </c>
      <c r="K5071">
        <v>18182</v>
      </c>
      <c r="L5071">
        <v>16964.619686999999</v>
      </c>
      <c r="M5071">
        <v>-0.22773610055446625</v>
      </c>
      <c r="N5071">
        <v>-0.32551553845405579</v>
      </c>
      <c r="O5071">
        <v>-0.26774510741233826</v>
      </c>
      <c r="P5071">
        <v>-0.22773610055446625</v>
      </c>
      <c r="Q5071">
        <v>-0.18772710859775543</v>
      </c>
      <c r="R5071">
        <v>-0.1299566775560379</v>
      </c>
      <c r="S5071" t="s">
        <v>39</v>
      </c>
      <c r="Z5071" s="3"/>
    </row>
    <row r="5072" spans="1:26" hidden="1" x14ac:dyDescent="0.25">
      <c r="A5072" s="10" t="str">
        <f t="shared" si="79"/>
        <v>2016Sierra1-in-2May PeakPGE20</v>
      </c>
      <c r="B5072" s="10" t="s">
        <v>57</v>
      </c>
      <c r="C5072" s="10" t="s">
        <v>14</v>
      </c>
      <c r="D5072" s="10" t="s">
        <v>5</v>
      </c>
      <c r="E5072" s="10" t="s">
        <v>9</v>
      </c>
      <c r="F5072">
        <v>20</v>
      </c>
      <c r="G5072">
        <v>2.0171289443969727</v>
      </c>
      <c r="H5072">
        <v>2.2059061527252197</v>
      </c>
      <c r="I5072">
        <v>82.347038269042969</v>
      </c>
      <c r="J5072">
        <v>7.6294809579849243E-2</v>
      </c>
      <c r="K5072">
        <v>18182</v>
      </c>
      <c r="L5072">
        <v>16964.619686999999</v>
      </c>
      <c r="M5072">
        <v>-0.18877714872360229</v>
      </c>
      <c r="N5072">
        <v>-0.28655657172203064</v>
      </c>
      <c r="O5072">
        <v>-0.22878614068031311</v>
      </c>
      <c r="P5072">
        <v>-0.18877714872360229</v>
      </c>
      <c r="Q5072">
        <v>-0.14876815676689148</v>
      </c>
      <c r="R5072">
        <v>-9.0997718274593353E-2</v>
      </c>
      <c r="S5072" t="s">
        <v>38</v>
      </c>
      <c r="Z5072" s="3"/>
    </row>
    <row r="5073" spans="1:26" hidden="1" x14ac:dyDescent="0.25">
      <c r="A5073" s="10" t="str">
        <f t="shared" si="79"/>
        <v>2016Sierra1-in-10May PeakPGE20</v>
      </c>
      <c r="B5073" s="10" t="s">
        <v>57</v>
      </c>
      <c r="C5073" s="10" t="s">
        <v>14</v>
      </c>
      <c r="D5073" s="10" t="s">
        <v>5</v>
      </c>
      <c r="E5073" s="10" t="s">
        <v>1</v>
      </c>
      <c r="F5073">
        <v>20</v>
      </c>
      <c r="G5073">
        <v>2.765233039855957</v>
      </c>
      <c r="H5073">
        <v>3.0398337841033936</v>
      </c>
      <c r="I5073">
        <v>86.095039367675781</v>
      </c>
      <c r="J5073">
        <v>7.6294809579849243E-2</v>
      </c>
      <c r="K5073">
        <v>18182</v>
      </c>
      <c r="L5073">
        <v>16964.619686999999</v>
      </c>
      <c r="M5073">
        <v>-0.27460065484046936</v>
      </c>
      <c r="N5073">
        <v>-0.37238007783889771</v>
      </c>
      <c r="O5073">
        <v>-0.31460964679718018</v>
      </c>
      <c r="P5073">
        <v>-0.27460065484046936</v>
      </c>
      <c r="Q5073">
        <v>-0.23459166288375854</v>
      </c>
      <c r="R5073">
        <v>-0.17682123184204102</v>
      </c>
      <c r="S5073" t="s">
        <v>38</v>
      </c>
      <c r="Z5073" s="3"/>
    </row>
    <row r="5074" spans="1:26" hidden="1" x14ac:dyDescent="0.25">
      <c r="A5074" s="10" t="str">
        <f t="shared" si="79"/>
        <v>2016Sierra1-in-10May PeakCAISO21</v>
      </c>
      <c r="B5074" s="10" t="s">
        <v>57</v>
      </c>
      <c r="C5074" s="10" t="s">
        <v>14</v>
      </c>
      <c r="D5074" s="10" t="s">
        <v>5</v>
      </c>
      <c r="E5074" s="10" t="s">
        <v>1</v>
      </c>
      <c r="F5074">
        <v>21</v>
      </c>
      <c r="G5074">
        <v>2.1079597473144531</v>
      </c>
      <c r="H5074">
        <v>2.2476282119750977</v>
      </c>
      <c r="I5074">
        <v>75.64581298828125</v>
      </c>
      <c r="J5074">
        <v>7.6630406081676483E-2</v>
      </c>
      <c r="K5074">
        <v>18182</v>
      </c>
      <c r="L5074">
        <v>16964.619686999999</v>
      </c>
      <c r="M5074">
        <v>-0.13966844975948334</v>
      </c>
      <c r="N5074">
        <v>-0.2378779798746109</v>
      </c>
      <c r="O5074">
        <v>-0.17985343933105469</v>
      </c>
      <c r="P5074">
        <v>-0.13966844975948334</v>
      </c>
      <c r="Q5074">
        <v>-9.9483467638492584E-2</v>
      </c>
      <c r="R5074">
        <v>-4.1458919644355774E-2</v>
      </c>
      <c r="S5074" t="s">
        <v>39</v>
      </c>
      <c r="Z5074" s="3"/>
    </row>
    <row r="5075" spans="1:26" hidden="1" x14ac:dyDescent="0.25">
      <c r="A5075" s="10" t="str">
        <f t="shared" si="79"/>
        <v>2016Sierra1-in-2May PeakCAISO21</v>
      </c>
      <c r="B5075" s="10" t="s">
        <v>57</v>
      </c>
      <c r="C5075" s="10" t="s">
        <v>14</v>
      </c>
      <c r="D5075" s="10" t="s">
        <v>5</v>
      </c>
      <c r="E5075" s="10" t="s">
        <v>9</v>
      </c>
      <c r="F5075">
        <v>21</v>
      </c>
      <c r="G5075">
        <v>1.9672626256942749</v>
      </c>
      <c r="H5075">
        <v>2.0834107398986816</v>
      </c>
      <c r="I5075">
        <v>76.796310424804688</v>
      </c>
      <c r="J5075">
        <v>7.6630406081676483E-2</v>
      </c>
      <c r="K5075">
        <v>18182</v>
      </c>
      <c r="L5075">
        <v>16964.619686999999</v>
      </c>
      <c r="M5075">
        <v>-0.11614806950092316</v>
      </c>
      <c r="N5075">
        <v>-0.21435759961605072</v>
      </c>
      <c r="O5075">
        <v>-0.15633305907249451</v>
      </c>
      <c r="P5075">
        <v>-0.11614806950092316</v>
      </c>
      <c r="Q5075">
        <v>-7.5963087379932404E-2</v>
      </c>
      <c r="R5075">
        <v>-1.7938541248440742E-2</v>
      </c>
      <c r="S5075" t="s">
        <v>39</v>
      </c>
      <c r="Z5075" s="3"/>
    </row>
    <row r="5076" spans="1:26" hidden="1" x14ac:dyDescent="0.25">
      <c r="A5076" s="10" t="str">
        <f t="shared" si="79"/>
        <v>2016Sierra1-in-10May PeakPGE21</v>
      </c>
      <c r="B5076" s="10" t="s">
        <v>57</v>
      </c>
      <c r="C5076" s="10" t="s">
        <v>14</v>
      </c>
      <c r="D5076" s="10" t="s">
        <v>5</v>
      </c>
      <c r="E5076" s="10" t="s">
        <v>1</v>
      </c>
      <c r="F5076">
        <v>21</v>
      </c>
      <c r="G5076">
        <v>2.4779870510101318</v>
      </c>
      <c r="H5076">
        <v>2.6577343940734863</v>
      </c>
      <c r="I5076">
        <v>79.684814453125</v>
      </c>
      <c r="J5076">
        <v>7.6630406081676483E-2</v>
      </c>
      <c r="K5076">
        <v>18182</v>
      </c>
      <c r="L5076">
        <v>16964.619686999999</v>
      </c>
      <c r="M5076">
        <v>-0.17974725365638733</v>
      </c>
      <c r="N5076">
        <v>-0.27795678377151489</v>
      </c>
      <c r="O5076">
        <v>-0.21993224322795868</v>
      </c>
      <c r="P5076">
        <v>-0.17974725365638733</v>
      </c>
      <c r="Q5076">
        <v>-0.13956226408481598</v>
      </c>
      <c r="R5076">
        <v>-8.1537723541259766E-2</v>
      </c>
      <c r="S5076" t="s">
        <v>38</v>
      </c>
      <c r="Z5076" s="3"/>
    </row>
    <row r="5077" spans="1:26" hidden="1" x14ac:dyDescent="0.25">
      <c r="A5077" s="10" t="str">
        <f t="shared" si="79"/>
        <v>2016Sierra1-in-2May PeakPGE21</v>
      </c>
      <c r="B5077" s="10" t="s">
        <v>57</v>
      </c>
      <c r="C5077" s="10" t="s">
        <v>14</v>
      </c>
      <c r="D5077" s="10" t="s">
        <v>5</v>
      </c>
      <c r="E5077" s="10" t="s">
        <v>9</v>
      </c>
      <c r="F5077">
        <v>21</v>
      </c>
      <c r="G5077">
        <v>1.8075942993164063</v>
      </c>
      <c r="H5077">
        <v>1.9074205160140991</v>
      </c>
      <c r="I5077">
        <v>75.199913024902344</v>
      </c>
      <c r="J5077">
        <v>7.6630406081676483E-2</v>
      </c>
      <c r="K5077">
        <v>18182</v>
      </c>
      <c r="L5077">
        <v>16964.619686999999</v>
      </c>
      <c r="M5077">
        <v>-9.9826224148273468E-2</v>
      </c>
      <c r="N5077">
        <v>-0.19803574681282043</v>
      </c>
      <c r="O5077">
        <v>-0.14001120626926422</v>
      </c>
      <c r="P5077">
        <v>-9.9826224148273468E-2</v>
      </c>
      <c r="Q5077">
        <v>-5.9641238301992416E-2</v>
      </c>
      <c r="R5077">
        <v>-1.6166956629604101E-3</v>
      </c>
      <c r="S5077" t="s">
        <v>38</v>
      </c>
      <c r="Z5077" s="3"/>
    </row>
    <row r="5078" spans="1:26" hidden="1" x14ac:dyDescent="0.25">
      <c r="A5078" s="10" t="str">
        <f t="shared" si="79"/>
        <v>2016Sierra1-in-10May PeakCAISO22</v>
      </c>
      <c r="B5078" s="10" t="s">
        <v>57</v>
      </c>
      <c r="C5078" s="10" t="s">
        <v>14</v>
      </c>
      <c r="D5078" s="10" t="s">
        <v>5</v>
      </c>
      <c r="E5078" s="10" t="s">
        <v>1</v>
      </c>
      <c r="F5078">
        <v>22</v>
      </c>
      <c r="G5078">
        <v>1.8050048351287842</v>
      </c>
      <c r="H5078">
        <v>1.8865232467651367</v>
      </c>
      <c r="I5078">
        <v>71.548103332519531</v>
      </c>
      <c r="J5078">
        <v>6.3674606382846832E-2</v>
      </c>
      <c r="K5078">
        <v>18182</v>
      </c>
      <c r="L5078">
        <v>16964.619686999999</v>
      </c>
      <c r="M5078">
        <v>-8.1518389284610748E-2</v>
      </c>
      <c r="N5078">
        <v>-0.16312377154827118</v>
      </c>
      <c r="O5078">
        <v>-0.11490935087203979</v>
      </c>
      <c r="P5078">
        <v>-8.1518389284610748E-2</v>
      </c>
      <c r="Q5078">
        <v>-4.8127423971891403E-2</v>
      </c>
      <c r="R5078">
        <v>8.6986256064847112E-5</v>
      </c>
      <c r="S5078" t="s">
        <v>39</v>
      </c>
      <c r="Z5078" s="3"/>
    </row>
    <row r="5079" spans="1:26" hidden="1" x14ac:dyDescent="0.25">
      <c r="A5079" s="10" t="str">
        <f t="shared" si="79"/>
        <v>2016Sierra1-in-2May PeakCAISO22</v>
      </c>
      <c r="B5079" s="10" t="s">
        <v>57</v>
      </c>
      <c r="C5079" s="10" t="s">
        <v>14</v>
      </c>
      <c r="D5079" s="10" t="s">
        <v>5</v>
      </c>
      <c r="E5079" s="10" t="s">
        <v>9</v>
      </c>
      <c r="F5079">
        <v>22</v>
      </c>
      <c r="G5079">
        <v>1.6845285892486572</v>
      </c>
      <c r="H5079">
        <v>1.7410819530487061</v>
      </c>
      <c r="I5079">
        <v>72.851768493652344</v>
      </c>
      <c r="J5079">
        <v>6.3674606382846832E-2</v>
      </c>
      <c r="K5079">
        <v>18182</v>
      </c>
      <c r="L5079">
        <v>16964.619686999999</v>
      </c>
      <c r="M5079">
        <v>-5.6553345173597336E-2</v>
      </c>
      <c r="N5079">
        <v>-0.13815872371196747</v>
      </c>
      <c r="O5079">
        <v>-8.9944310486316681E-2</v>
      </c>
      <c r="P5079">
        <v>-5.6553345173597336E-2</v>
      </c>
      <c r="Q5079">
        <v>-2.316238172352314E-2</v>
      </c>
      <c r="R5079">
        <v>2.5052029639482498E-2</v>
      </c>
      <c r="S5079" t="s">
        <v>39</v>
      </c>
      <c r="Z5079" s="3"/>
    </row>
    <row r="5080" spans="1:26" hidden="1" x14ac:dyDescent="0.25">
      <c r="A5080" s="10" t="str">
        <f t="shared" si="79"/>
        <v>2016Sierra1-in-10May PeakPGE22</v>
      </c>
      <c r="B5080" s="10" t="s">
        <v>57</v>
      </c>
      <c r="C5080" s="10" t="s">
        <v>14</v>
      </c>
      <c r="D5080" s="10" t="s">
        <v>5</v>
      </c>
      <c r="E5080" s="10" t="s">
        <v>1</v>
      </c>
      <c r="F5080">
        <v>22</v>
      </c>
      <c r="G5080">
        <v>2.121851921081543</v>
      </c>
      <c r="H5080">
        <v>2.2397820949554443</v>
      </c>
      <c r="I5080">
        <v>75.630790710449219</v>
      </c>
      <c r="J5080">
        <v>6.3674606382846832E-2</v>
      </c>
      <c r="K5080">
        <v>18182</v>
      </c>
      <c r="L5080">
        <v>16964.619686999999</v>
      </c>
      <c r="M5080">
        <v>-0.11793013662099838</v>
      </c>
      <c r="N5080">
        <v>-0.19953551888465881</v>
      </c>
      <c r="O5080">
        <v>-0.15132109820842743</v>
      </c>
      <c r="P5080">
        <v>-0.11793013662099838</v>
      </c>
      <c r="Q5080">
        <v>-8.4539175033569336E-2</v>
      </c>
      <c r="R5080">
        <v>-3.6324761807918549E-2</v>
      </c>
      <c r="S5080" t="s">
        <v>38</v>
      </c>
      <c r="Z5080" s="3"/>
    </row>
    <row r="5081" spans="1:26" hidden="1" x14ac:dyDescent="0.25">
      <c r="A5081" s="10" t="str">
        <f t="shared" si="79"/>
        <v>2016Sierra1-in-2May PeakPGE22</v>
      </c>
      <c r="B5081" s="10" t="s">
        <v>57</v>
      </c>
      <c r="C5081" s="10" t="s">
        <v>14</v>
      </c>
      <c r="D5081" s="10" t="s">
        <v>5</v>
      </c>
      <c r="E5081" s="10" t="s">
        <v>9</v>
      </c>
      <c r="F5081">
        <v>22</v>
      </c>
      <c r="G5081">
        <v>1.5478076934814453</v>
      </c>
      <c r="H5081">
        <v>1.5913060903549194</v>
      </c>
      <c r="I5081">
        <v>70.698036193847656</v>
      </c>
      <c r="J5081">
        <v>6.3674606382846832E-2</v>
      </c>
      <c r="K5081">
        <v>18182</v>
      </c>
      <c r="L5081">
        <v>16964.619686999999</v>
      </c>
      <c r="M5081">
        <v>-4.3498370796442032E-2</v>
      </c>
      <c r="N5081">
        <v>-0.12510374188423157</v>
      </c>
      <c r="O5081">
        <v>-7.6889336109161377E-2</v>
      </c>
      <c r="P5081">
        <v>-4.3498370796442032E-2</v>
      </c>
      <c r="Q5081">
        <v>-1.0107407346367836E-2</v>
      </c>
      <c r="R5081">
        <v>3.8107004016637802E-2</v>
      </c>
      <c r="S5081" t="s">
        <v>38</v>
      </c>
      <c r="Z5081" s="3"/>
    </row>
    <row r="5082" spans="1:26" hidden="1" x14ac:dyDescent="0.25">
      <c r="A5082" s="10" t="str">
        <f t="shared" si="79"/>
        <v>2016Sierra1-in-2May PeakCAISO23</v>
      </c>
      <c r="B5082" s="10" t="s">
        <v>57</v>
      </c>
      <c r="C5082" s="10" t="s">
        <v>14</v>
      </c>
      <c r="D5082" s="10" t="s">
        <v>5</v>
      </c>
      <c r="E5082" s="10" t="s">
        <v>9</v>
      </c>
      <c r="F5082">
        <v>23</v>
      </c>
      <c r="G5082">
        <v>1.3346869945526123</v>
      </c>
      <c r="H5082">
        <v>1.3746204376220703</v>
      </c>
      <c r="I5082">
        <v>70.239479064941406</v>
      </c>
      <c r="J5082">
        <v>5.8387260884046555E-2</v>
      </c>
      <c r="K5082">
        <v>18182</v>
      </c>
      <c r="L5082">
        <v>16964.619686999999</v>
      </c>
      <c r="M5082">
        <v>-3.9933428168296814E-2</v>
      </c>
      <c r="N5082">
        <v>-0.11476254463195801</v>
      </c>
      <c r="O5082">
        <v>-7.0551708340644836E-2</v>
      </c>
      <c r="P5082">
        <v>-3.9933428168296814E-2</v>
      </c>
      <c r="Q5082">
        <v>-9.3151489272713661E-3</v>
      </c>
      <c r="R5082">
        <v>3.4895684570074081E-2</v>
      </c>
      <c r="S5082" t="s">
        <v>39</v>
      </c>
      <c r="Z5082" s="3"/>
    </row>
    <row r="5083" spans="1:26" hidden="1" x14ac:dyDescent="0.25">
      <c r="A5083" s="10" t="str">
        <f t="shared" si="79"/>
        <v>2016Sierra1-in-10May PeakCAISO23</v>
      </c>
      <c r="B5083" s="10" t="s">
        <v>57</v>
      </c>
      <c r="C5083" s="10" t="s">
        <v>14</v>
      </c>
      <c r="D5083" s="10" t="s">
        <v>5</v>
      </c>
      <c r="E5083" s="10" t="s">
        <v>1</v>
      </c>
      <c r="F5083">
        <v>23</v>
      </c>
      <c r="G5083">
        <v>1.430142879486084</v>
      </c>
      <c r="H5083">
        <v>1.483211874961853</v>
      </c>
      <c r="I5083">
        <v>69.111083984375</v>
      </c>
      <c r="J5083">
        <v>5.8387260884046555E-2</v>
      </c>
      <c r="K5083">
        <v>18182</v>
      </c>
      <c r="L5083">
        <v>16964.619686999999</v>
      </c>
      <c r="M5083">
        <v>-5.3069032728672028E-2</v>
      </c>
      <c r="N5083">
        <v>-0.12789814174175262</v>
      </c>
      <c r="O5083">
        <v>-8.368731290102005E-2</v>
      </c>
      <c r="P5083">
        <v>-5.3069032728672028E-2</v>
      </c>
      <c r="Q5083">
        <v>-2.2450752556324005E-2</v>
      </c>
      <c r="R5083">
        <v>2.1760080009698868E-2</v>
      </c>
      <c r="S5083" t="s">
        <v>39</v>
      </c>
      <c r="Z5083" s="3"/>
    </row>
    <row r="5084" spans="1:26" hidden="1" x14ac:dyDescent="0.25">
      <c r="A5084" s="10" t="str">
        <f t="shared" si="79"/>
        <v>2016Sierra1-in-2May PeakPGE23</v>
      </c>
      <c r="B5084" s="10" t="s">
        <v>57</v>
      </c>
      <c r="C5084" s="10" t="s">
        <v>14</v>
      </c>
      <c r="D5084" s="10" t="s">
        <v>5</v>
      </c>
      <c r="E5084" s="10" t="s">
        <v>9</v>
      </c>
      <c r="F5084">
        <v>23</v>
      </c>
      <c r="G5084">
        <v>1.2263602018356323</v>
      </c>
      <c r="H5084">
        <v>1.2577040195465088</v>
      </c>
      <c r="I5084">
        <v>67.8597412109375</v>
      </c>
      <c r="J5084">
        <v>5.8387260884046555E-2</v>
      </c>
      <c r="K5084">
        <v>18182</v>
      </c>
      <c r="L5084">
        <v>16964.619686999999</v>
      </c>
      <c r="M5084">
        <v>-3.1343836337327957E-2</v>
      </c>
      <c r="N5084">
        <v>-0.10617294907569885</v>
      </c>
      <c r="O5084">
        <v>-6.196211650967598E-2</v>
      </c>
      <c r="P5084">
        <v>-3.1343836337327957E-2</v>
      </c>
      <c r="Q5084">
        <v>-7.2555674705654383E-4</v>
      </c>
      <c r="R5084">
        <v>4.3485276401042938E-2</v>
      </c>
      <c r="S5084" t="s">
        <v>38</v>
      </c>
      <c r="Z5084" s="3"/>
    </row>
    <row r="5085" spans="1:26" hidden="1" x14ac:dyDescent="0.25">
      <c r="A5085" s="10" t="str">
        <f t="shared" si="79"/>
        <v>2016Sierra1-in-10May PeakPGE23</v>
      </c>
      <c r="B5085" s="10" t="s">
        <v>57</v>
      </c>
      <c r="C5085" s="10" t="s">
        <v>14</v>
      </c>
      <c r="D5085" s="10" t="s">
        <v>5</v>
      </c>
      <c r="E5085" s="10" t="s">
        <v>1</v>
      </c>
      <c r="F5085">
        <v>23</v>
      </c>
      <c r="G5085">
        <v>1.6811873912811279</v>
      </c>
      <c r="H5085">
        <v>1.7574669122695923</v>
      </c>
      <c r="I5085">
        <v>73.396331787109375</v>
      </c>
      <c r="J5085">
        <v>5.8387260884046555E-2</v>
      </c>
      <c r="K5085">
        <v>18182</v>
      </c>
      <c r="L5085">
        <v>16964.619686999999</v>
      </c>
      <c r="M5085">
        <v>-7.6279476284980774E-2</v>
      </c>
      <c r="N5085">
        <v>-0.15110859274864197</v>
      </c>
      <c r="O5085">
        <v>-0.1068977564573288</v>
      </c>
      <c r="P5085">
        <v>-7.6279476284980774E-2</v>
      </c>
      <c r="Q5085">
        <v>-4.5661196112632751E-2</v>
      </c>
      <c r="R5085">
        <v>-1.4503627317026258E-3</v>
      </c>
      <c r="S5085" t="s">
        <v>38</v>
      </c>
      <c r="Z5085" s="3"/>
    </row>
    <row r="5086" spans="1:26" hidden="1" x14ac:dyDescent="0.25">
      <c r="A5086" s="10" t="str">
        <f t="shared" si="79"/>
        <v>2016Sierra1-in-10May PeakCAISO24</v>
      </c>
      <c r="B5086" s="10" t="s">
        <v>57</v>
      </c>
      <c r="C5086" s="10" t="s">
        <v>14</v>
      </c>
      <c r="D5086" s="10" t="s">
        <v>5</v>
      </c>
      <c r="E5086" s="10" t="s">
        <v>1</v>
      </c>
      <c r="F5086">
        <v>24</v>
      </c>
      <c r="G5086">
        <v>1.1082289218902588</v>
      </c>
      <c r="H5086">
        <v>1.1444532871246338</v>
      </c>
      <c r="I5086">
        <v>67.321624755859375</v>
      </c>
      <c r="J5086">
        <v>4.4309847056865692E-2</v>
      </c>
      <c r="K5086">
        <v>18182</v>
      </c>
      <c r="L5086">
        <v>16964.619686999999</v>
      </c>
      <c r="M5086">
        <v>-3.6224380135536194E-2</v>
      </c>
      <c r="N5086">
        <v>-9.3011878430843353E-2</v>
      </c>
      <c r="O5086">
        <v>-5.9460464864969254E-2</v>
      </c>
      <c r="P5086">
        <v>-3.6224380135536194E-2</v>
      </c>
      <c r="Q5086">
        <v>-1.2988296337425709E-2</v>
      </c>
      <c r="R5086">
        <v>2.0563120022416115E-2</v>
      </c>
      <c r="S5086" t="s">
        <v>39</v>
      </c>
      <c r="Z5086" s="3"/>
    </row>
    <row r="5087" spans="1:26" hidden="1" x14ac:dyDescent="0.25">
      <c r="A5087" s="10" t="str">
        <f t="shared" si="79"/>
        <v>2016Sierra1-in-2May PeakCAISO24</v>
      </c>
      <c r="B5087" s="10" t="s">
        <v>57</v>
      </c>
      <c r="C5087" s="10" t="s">
        <v>14</v>
      </c>
      <c r="D5087" s="10" t="s">
        <v>5</v>
      </c>
      <c r="E5087" s="10" t="s">
        <v>9</v>
      </c>
      <c r="F5087">
        <v>24</v>
      </c>
      <c r="G5087">
        <v>1.0342594385147095</v>
      </c>
      <c r="H5087">
        <v>1.063653826713562</v>
      </c>
      <c r="I5087">
        <v>68.067039489746094</v>
      </c>
      <c r="J5087">
        <v>4.4309847056865692E-2</v>
      </c>
      <c r="K5087">
        <v>18182</v>
      </c>
      <c r="L5087">
        <v>16964.619686999999</v>
      </c>
      <c r="M5087">
        <v>-2.9394390061497688E-2</v>
      </c>
      <c r="N5087">
        <v>-8.6181886494159698E-2</v>
      </c>
      <c r="O5087">
        <v>-5.2630472928285599E-2</v>
      </c>
      <c r="P5087">
        <v>-2.9394390061497688E-2</v>
      </c>
      <c r="Q5087">
        <v>-6.1583062633872032E-3</v>
      </c>
      <c r="R5087">
        <v>2.739311009645462E-2</v>
      </c>
      <c r="S5087" t="s">
        <v>39</v>
      </c>
      <c r="Z5087" s="3"/>
    </row>
    <row r="5088" spans="1:26" hidden="1" x14ac:dyDescent="0.25">
      <c r="A5088" s="10" t="str">
        <f t="shared" si="79"/>
        <v>2016Sierra1-in-2May PeakPGE24</v>
      </c>
      <c r="B5088" s="10" t="s">
        <v>57</v>
      </c>
      <c r="C5088" s="10" t="s">
        <v>14</v>
      </c>
      <c r="D5088" s="10" t="s">
        <v>5</v>
      </c>
      <c r="E5088" s="10" t="s">
        <v>9</v>
      </c>
      <c r="F5088">
        <v>24</v>
      </c>
      <c r="G5088">
        <v>0.95031613111495972</v>
      </c>
      <c r="H5088">
        <v>0.97251874208450317</v>
      </c>
      <c r="I5088">
        <v>65.984283447265625</v>
      </c>
      <c r="J5088">
        <v>4.4309847056865692E-2</v>
      </c>
      <c r="K5088">
        <v>18182</v>
      </c>
      <c r="L5088">
        <v>16964.619686999999</v>
      </c>
      <c r="M5088">
        <v>-2.2202596068382263E-2</v>
      </c>
      <c r="N5088">
        <v>-7.8990094363689423E-2</v>
      </c>
      <c r="O5088">
        <v>-4.5438680797815323E-2</v>
      </c>
      <c r="P5088">
        <v>-2.2202596068382263E-2</v>
      </c>
      <c r="Q5088">
        <v>1.0334877297282219E-3</v>
      </c>
      <c r="R5088">
        <v>3.4584902226924896E-2</v>
      </c>
      <c r="S5088" t="s">
        <v>38</v>
      </c>
      <c r="Z5088" s="3"/>
    </row>
    <row r="5089" spans="1:26" hidden="1" x14ac:dyDescent="0.25">
      <c r="A5089" s="10" t="str">
        <f t="shared" si="79"/>
        <v>2016Sierra1-in-10May PeakPGE24</v>
      </c>
      <c r="B5089" s="10" t="s">
        <v>57</v>
      </c>
      <c r="C5089" s="10" t="s">
        <v>14</v>
      </c>
      <c r="D5089" s="10" t="s">
        <v>5</v>
      </c>
      <c r="E5089" s="10" t="s">
        <v>1</v>
      </c>
      <c r="F5089">
        <v>24</v>
      </c>
      <c r="G5089">
        <v>1.3027652502059937</v>
      </c>
      <c r="H5089">
        <v>1.3565055131912231</v>
      </c>
      <c r="I5089">
        <v>70.920303344726563</v>
      </c>
      <c r="J5089">
        <v>4.4309847056865692E-2</v>
      </c>
      <c r="K5089">
        <v>18182</v>
      </c>
      <c r="L5089">
        <v>16964.619686999999</v>
      </c>
      <c r="M5089">
        <v>-5.3740222007036209E-2</v>
      </c>
      <c r="N5089">
        <v>-0.11052772402763367</v>
      </c>
      <c r="O5089">
        <v>-7.6976306736469269E-2</v>
      </c>
      <c r="P5089">
        <v>-5.3740222007036209E-2</v>
      </c>
      <c r="Q5089">
        <v>-3.0504139140248299E-2</v>
      </c>
      <c r="R5089">
        <v>3.0472779180854559E-3</v>
      </c>
      <c r="S5089" t="s">
        <v>38</v>
      </c>
      <c r="Z5089" s="3"/>
    </row>
    <row r="5090" spans="1:26" hidden="1" x14ac:dyDescent="0.25">
      <c r="A5090" s="10" t="str">
        <f t="shared" si="79"/>
        <v>2016Sierra1-in-10October PeakCAISO1</v>
      </c>
      <c r="B5090" s="10" t="s">
        <v>57</v>
      </c>
      <c r="C5090" s="10" t="s">
        <v>14</v>
      </c>
      <c r="D5090" s="10" t="s">
        <v>6</v>
      </c>
      <c r="E5090" s="10" t="s">
        <v>1</v>
      </c>
      <c r="F5090">
        <v>1</v>
      </c>
      <c r="G5090">
        <v>0.79380989074707031</v>
      </c>
      <c r="H5090">
        <v>0.79380989074707031</v>
      </c>
      <c r="I5090">
        <v>66.845405578613281</v>
      </c>
      <c r="J5090">
        <v>0</v>
      </c>
      <c r="K5090">
        <v>18182</v>
      </c>
      <c r="L5090">
        <v>16870.276512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 t="s">
        <v>39</v>
      </c>
      <c r="Z5090" s="3"/>
    </row>
    <row r="5091" spans="1:26" hidden="1" x14ac:dyDescent="0.25">
      <c r="A5091" s="10" t="str">
        <f t="shared" si="79"/>
        <v>2016Sierra1-in-2October PeakCAISO1</v>
      </c>
      <c r="B5091" s="10" t="s">
        <v>57</v>
      </c>
      <c r="C5091" s="10" t="s">
        <v>14</v>
      </c>
      <c r="D5091" s="10" t="s">
        <v>6</v>
      </c>
      <c r="E5091" s="10" t="s">
        <v>9</v>
      </c>
      <c r="F5091">
        <v>1</v>
      </c>
      <c r="G5091">
        <v>0.54215681552886963</v>
      </c>
      <c r="H5091">
        <v>0.54215681552886963</v>
      </c>
      <c r="I5091">
        <v>59.813343048095703</v>
      </c>
      <c r="J5091">
        <v>0</v>
      </c>
      <c r="K5091">
        <v>18182</v>
      </c>
      <c r="L5091">
        <v>16870.276512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 t="s">
        <v>39</v>
      </c>
      <c r="Z5091" s="3"/>
    </row>
    <row r="5092" spans="1:26" hidden="1" x14ac:dyDescent="0.25">
      <c r="A5092" s="10" t="str">
        <f t="shared" si="79"/>
        <v>2016Sierra1-in-10October PeakPGE1</v>
      </c>
      <c r="B5092" s="10" t="s">
        <v>57</v>
      </c>
      <c r="C5092" s="10" t="s">
        <v>14</v>
      </c>
      <c r="D5092" s="10" t="s">
        <v>6</v>
      </c>
      <c r="E5092" s="10" t="s">
        <v>1</v>
      </c>
      <c r="F5092">
        <v>1</v>
      </c>
      <c r="G5092">
        <v>0.79208415746688843</v>
      </c>
      <c r="H5092">
        <v>0.79208415746688843</v>
      </c>
      <c r="I5092">
        <v>65.255622863769531</v>
      </c>
      <c r="J5092">
        <v>0</v>
      </c>
      <c r="K5092">
        <v>18182</v>
      </c>
      <c r="L5092">
        <v>16870.276512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 t="s">
        <v>38</v>
      </c>
      <c r="Z5092" s="3"/>
    </row>
    <row r="5093" spans="1:26" hidden="1" x14ac:dyDescent="0.25">
      <c r="A5093" s="10" t="str">
        <f t="shared" si="79"/>
        <v>2016Sierra1-in-2October PeakPGE1</v>
      </c>
      <c r="B5093" s="10" t="s">
        <v>57</v>
      </c>
      <c r="C5093" s="10" t="s">
        <v>14</v>
      </c>
      <c r="D5093" s="10" t="s">
        <v>6</v>
      </c>
      <c r="E5093" s="10" t="s">
        <v>9</v>
      </c>
      <c r="F5093">
        <v>1</v>
      </c>
      <c r="G5093">
        <v>0.54137349128723145</v>
      </c>
      <c r="H5093">
        <v>0.54137349128723145</v>
      </c>
      <c r="I5093">
        <v>63.345340728759766</v>
      </c>
      <c r="J5093">
        <v>0</v>
      </c>
      <c r="K5093">
        <v>18182</v>
      </c>
      <c r="L5093">
        <v>16870.276512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 t="s">
        <v>38</v>
      </c>
      <c r="Z5093" s="3"/>
    </row>
    <row r="5094" spans="1:26" hidden="1" x14ac:dyDescent="0.25">
      <c r="A5094" s="10" t="str">
        <f t="shared" si="79"/>
        <v>2016Sierra1-in-2October PeakCAISO2</v>
      </c>
      <c r="B5094" s="10" t="s">
        <v>57</v>
      </c>
      <c r="C5094" s="10" t="s">
        <v>14</v>
      </c>
      <c r="D5094" s="10" t="s">
        <v>6</v>
      </c>
      <c r="E5094" s="10" t="s">
        <v>9</v>
      </c>
      <c r="F5094">
        <v>2</v>
      </c>
      <c r="G5094">
        <v>0.46893364191055298</v>
      </c>
      <c r="H5094">
        <v>0.46893364191055298</v>
      </c>
      <c r="I5094">
        <v>58.735343933105469</v>
      </c>
      <c r="J5094">
        <v>0</v>
      </c>
      <c r="K5094">
        <v>18182</v>
      </c>
      <c r="L5094">
        <v>16870.276512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 t="s">
        <v>39</v>
      </c>
      <c r="Z5094" s="3"/>
    </row>
    <row r="5095" spans="1:26" hidden="1" x14ac:dyDescent="0.25">
      <c r="A5095" s="10" t="str">
        <f t="shared" si="79"/>
        <v>2016Sierra1-in-10October PeakCAISO2</v>
      </c>
      <c r="B5095" s="10" t="s">
        <v>57</v>
      </c>
      <c r="C5095" s="10" t="s">
        <v>14</v>
      </c>
      <c r="D5095" s="10" t="s">
        <v>6</v>
      </c>
      <c r="E5095" s="10" t="s">
        <v>1</v>
      </c>
      <c r="F5095">
        <v>2</v>
      </c>
      <c r="G5095">
        <v>0.68659871816635132</v>
      </c>
      <c r="H5095">
        <v>0.68659871816635132</v>
      </c>
      <c r="I5095">
        <v>64.905555725097656</v>
      </c>
      <c r="J5095">
        <v>0</v>
      </c>
      <c r="K5095">
        <v>18182</v>
      </c>
      <c r="L5095">
        <v>16870.276512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 t="s">
        <v>39</v>
      </c>
      <c r="Z5095" s="3"/>
    </row>
    <row r="5096" spans="1:26" hidden="1" x14ac:dyDescent="0.25">
      <c r="A5096" s="10" t="str">
        <f t="shared" si="79"/>
        <v>2016Sierra1-in-2October PeakPGE2</v>
      </c>
      <c r="B5096" s="10" t="s">
        <v>57</v>
      </c>
      <c r="C5096" s="10" t="s">
        <v>14</v>
      </c>
      <c r="D5096" s="10" t="s">
        <v>6</v>
      </c>
      <c r="E5096" s="10" t="s">
        <v>9</v>
      </c>
      <c r="F5096">
        <v>2</v>
      </c>
      <c r="G5096">
        <v>0.46825611591339111</v>
      </c>
      <c r="H5096">
        <v>0.46825611591339111</v>
      </c>
      <c r="I5096">
        <v>63.020172119140625</v>
      </c>
      <c r="J5096">
        <v>0</v>
      </c>
      <c r="K5096">
        <v>18182</v>
      </c>
      <c r="L5096">
        <v>16870.276512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 t="s">
        <v>38</v>
      </c>
      <c r="Z5096" s="3"/>
    </row>
    <row r="5097" spans="1:26" hidden="1" x14ac:dyDescent="0.25">
      <c r="A5097" s="10" t="str">
        <f t="shared" si="79"/>
        <v>2016Sierra1-in-10October PeakPGE2</v>
      </c>
      <c r="B5097" s="10" t="s">
        <v>57</v>
      </c>
      <c r="C5097" s="10" t="s">
        <v>14</v>
      </c>
      <c r="D5097" s="10" t="s">
        <v>6</v>
      </c>
      <c r="E5097" s="10" t="s">
        <v>1</v>
      </c>
      <c r="F5097">
        <v>2</v>
      </c>
      <c r="G5097">
        <v>0.68510603904724121</v>
      </c>
      <c r="H5097">
        <v>0.68510603904724121</v>
      </c>
      <c r="I5097">
        <v>63.968040466308594</v>
      </c>
      <c r="J5097">
        <v>0</v>
      </c>
      <c r="K5097">
        <v>18182</v>
      </c>
      <c r="L5097">
        <v>16870.276512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 t="s">
        <v>38</v>
      </c>
      <c r="Z5097" s="3"/>
    </row>
    <row r="5098" spans="1:26" hidden="1" x14ac:dyDescent="0.25">
      <c r="A5098" s="10" t="str">
        <f t="shared" si="79"/>
        <v>2016Sierra1-in-2October PeakCAISO3</v>
      </c>
      <c r="B5098" s="10" t="s">
        <v>57</v>
      </c>
      <c r="C5098" s="10" t="s">
        <v>14</v>
      </c>
      <c r="D5098" s="10" t="s">
        <v>6</v>
      </c>
      <c r="E5098" s="10" t="s">
        <v>9</v>
      </c>
      <c r="F5098">
        <v>3</v>
      </c>
      <c r="G5098">
        <v>0.42410776019096375</v>
      </c>
      <c r="H5098">
        <v>0.42410776019096375</v>
      </c>
      <c r="I5098">
        <v>58.090633392333984</v>
      </c>
      <c r="J5098">
        <v>0</v>
      </c>
      <c r="K5098">
        <v>18182</v>
      </c>
      <c r="L5098">
        <v>16870.276512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 t="s">
        <v>39</v>
      </c>
      <c r="Z5098" s="3"/>
    </row>
    <row r="5099" spans="1:26" hidden="1" x14ac:dyDescent="0.25">
      <c r="A5099" s="10" t="str">
        <f t="shared" si="79"/>
        <v>2016Sierra1-in-10October PeakCAISO3</v>
      </c>
      <c r="B5099" s="10" t="s">
        <v>57</v>
      </c>
      <c r="C5099" s="10" t="s">
        <v>14</v>
      </c>
      <c r="D5099" s="10" t="s">
        <v>6</v>
      </c>
      <c r="E5099" s="10" t="s">
        <v>1</v>
      </c>
      <c r="F5099">
        <v>3</v>
      </c>
      <c r="G5099">
        <v>0.62096601724624634</v>
      </c>
      <c r="H5099">
        <v>0.62096601724624634</v>
      </c>
      <c r="I5099">
        <v>65.143402099609375</v>
      </c>
      <c r="J5099">
        <v>0</v>
      </c>
      <c r="K5099">
        <v>18182</v>
      </c>
      <c r="L5099">
        <v>16870.276512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 t="s">
        <v>39</v>
      </c>
      <c r="Z5099" s="3"/>
    </row>
    <row r="5100" spans="1:26" hidden="1" x14ac:dyDescent="0.25">
      <c r="A5100" s="10" t="str">
        <f t="shared" si="79"/>
        <v>2016Sierra1-in-2October PeakPGE3</v>
      </c>
      <c r="B5100" s="10" t="s">
        <v>57</v>
      </c>
      <c r="C5100" s="10" t="s">
        <v>14</v>
      </c>
      <c r="D5100" s="10" t="s">
        <v>6</v>
      </c>
      <c r="E5100" s="10" t="s">
        <v>9</v>
      </c>
      <c r="F5100">
        <v>3</v>
      </c>
      <c r="G5100">
        <v>0.42349502444267273</v>
      </c>
      <c r="H5100">
        <v>0.42349502444267273</v>
      </c>
      <c r="I5100">
        <v>61.377777099609375</v>
      </c>
      <c r="J5100">
        <v>0</v>
      </c>
      <c r="K5100">
        <v>18182</v>
      </c>
      <c r="L5100">
        <v>16870.276512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 t="s">
        <v>38</v>
      </c>
      <c r="Z5100" s="3"/>
    </row>
    <row r="5101" spans="1:26" hidden="1" x14ac:dyDescent="0.25">
      <c r="A5101" s="10" t="str">
        <f t="shared" si="79"/>
        <v>2016Sierra1-in-10October PeakPGE3</v>
      </c>
      <c r="B5101" s="10" t="s">
        <v>57</v>
      </c>
      <c r="C5101" s="10" t="s">
        <v>14</v>
      </c>
      <c r="D5101" s="10" t="s">
        <v>6</v>
      </c>
      <c r="E5101" s="10" t="s">
        <v>1</v>
      </c>
      <c r="F5101">
        <v>3</v>
      </c>
      <c r="G5101">
        <v>0.61961603164672852</v>
      </c>
      <c r="H5101">
        <v>0.61961603164672852</v>
      </c>
      <c r="I5101">
        <v>63.500038146972656</v>
      </c>
      <c r="J5101">
        <v>0</v>
      </c>
      <c r="K5101">
        <v>18182</v>
      </c>
      <c r="L5101">
        <v>16870.276512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 t="s">
        <v>38</v>
      </c>
      <c r="Z5101" s="3"/>
    </row>
    <row r="5102" spans="1:26" hidden="1" x14ac:dyDescent="0.25">
      <c r="A5102" s="10" t="str">
        <f t="shared" si="79"/>
        <v>2016Sierra1-in-10October PeakCAISO4</v>
      </c>
      <c r="B5102" s="10" t="s">
        <v>57</v>
      </c>
      <c r="C5102" s="10" t="s">
        <v>14</v>
      </c>
      <c r="D5102" s="10" t="s">
        <v>6</v>
      </c>
      <c r="E5102" s="10" t="s">
        <v>1</v>
      </c>
      <c r="F5102">
        <v>4</v>
      </c>
      <c r="G5102">
        <v>0.58632445335388184</v>
      </c>
      <c r="H5102">
        <v>0.58632445335388184</v>
      </c>
      <c r="I5102">
        <v>65.119941711425781</v>
      </c>
      <c r="J5102">
        <v>0</v>
      </c>
      <c r="K5102">
        <v>18182</v>
      </c>
      <c r="L5102">
        <v>16870.276512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 t="s">
        <v>39</v>
      </c>
      <c r="Z5102" s="3"/>
    </row>
    <row r="5103" spans="1:26" hidden="1" x14ac:dyDescent="0.25">
      <c r="A5103" s="10" t="str">
        <f t="shared" si="79"/>
        <v>2016Sierra1-in-2October PeakCAISO4</v>
      </c>
      <c r="B5103" s="10" t="s">
        <v>57</v>
      </c>
      <c r="C5103" s="10" t="s">
        <v>14</v>
      </c>
      <c r="D5103" s="10" t="s">
        <v>6</v>
      </c>
      <c r="E5103" s="10" t="s">
        <v>9</v>
      </c>
      <c r="F5103">
        <v>4</v>
      </c>
      <c r="G5103">
        <v>0.4004482626914978</v>
      </c>
      <c r="H5103">
        <v>0.4004482626914978</v>
      </c>
      <c r="I5103">
        <v>57.413486480712891</v>
      </c>
      <c r="J5103">
        <v>0</v>
      </c>
      <c r="K5103">
        <v>18182</v>
      </c>
      <c r="L5103">
        <v>16870.276512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 t="s">
        <v>39</v>
      </c>
      <c r="Z5103" s="3"/>
    </row>
    <row r="5104" spans="1:26" hidden="1" x14ac:dyDescent="0.25">
      <c r="A5104" s="10" t="str">
        <f t="shared" si="79"/>
        <v>2016Sierra1-in-2October PeakPGE4</v>
      </c>
      <c r="B5104" s="10" t="s">
        <v>57</v>
      </c>
      <c r="C5104" s="10" t="s">
        <v>14</v>
      </c>
      <c r="D5104" s="10" t="s">
        <v>6</v>
      </c>
      <c r="E5104" s="10" t="s">
        <v>9</v>
      </c>
      <c r="F5104">
        <v>4</v>
      </c>
      <c r="G5104">
        <v>0.39986968040466309</v>
      </c>
      <c r="H5104">
        <v>0.39986968040466309</v>
      </c>
      <c r="I5104">
        <v>58.938365936279297</v>
      </c>
      <c r="J5104">
        <v>0</v>
      </c>
      <c r="K5104">
        <v>18182</v>
      </c>
      <c r="L5104">
        <v>16870.276512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 t="s">
        <v>38</v>
      </c>
      <c r="Z5104" s="3"/>
    </row>
    <row r="5105" spans="1:26" hidden="1" x14ac:dyDescent="0.25">
      <c r="A5105" s="10" t="str">
        <f t="shared" si="79"/>
        <v>2016Sierra1-in-10October PeakPGE4</v>
      </c>
      <c r="B5105" s="10" t="s">
        <v>57</v>
      </c>
      <c r="C5105" s="10" t="s">
        <v>14</v>
      </c>
      <c r="D5105" s="10" t="s">
        <v>6</v>
      </c>
      <c r="E5105" s="10" t="s">
        <v>1</v>
      </c>
      <c r="F5105">
        <v>4</v>
      </c>
      <c r="G5105">
        <v>0.58504980802536011</v>
      </c>
      <c r="H5105">
        <v>0.58504980802536011</v>
      </c>
      <c r="I5105">
        <v>63.307865142822266</v>
      </c>
      <c r="J5105">
        <v>0</v>
      </c>
      <c r="K5105">
        <v>18182</v>
      </c>
      <c r="L5105">
        <v>16870.276512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 t="s">
        <v>38</v>
      </c>
      <c r="Z5105" s="3"/>
    </row>
    <row r="5106" spans="1:26" hidden="1" x14ac:dyDescent="0.25">
      <c r="A5106" s="10" t="str">
        <f t="shared" si="79"/>
        <v>2016Sierra1-in-10October PeakCAISO5</v>
      </c>
      <c r="B5106" s="10" t="s">
        <v>57</v>
      </c>
      <c r="C5106" s="10" t="s">
        <v>14</v>
      </c>
      <c r="D5106" s="10" t="s">
        <v>6</v>
      </c>
      <c r="E5106" s="10" t="s">
        <v>1</v>
      </c>
      <c r="F5106">
        <v>5</v>
      </c>
      <c r="G5106">
        <v>0.57701075077056885</v>
      </c>
      <c r="H5106">
        <v>0.57701075077056885</v>
      </c>
      <c r="I5106">
        <v>64.699378967285156</v>
      </c>
      <c r="J5106">
        <v>0</v>
      </c>
      <c r="K5106">
        <v>18182</v>
      </c>
      <c r="L5106">
        <v>16870.276512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 t="s">
        <v>39</v>
      </c>
      <c r="Z5106" s="3"/>
    </row>
    <row r="5107" spans="1:26" hidden="1" x14ac:dyDescent="0.25">
      <c r="A5107" s="10" t="str">
        <f t="shared" si="79"/>
        <v>2016Sierra1-in-2October PeakCAISO5</v>
      </c>
      <c r="B5107" s="10" t="s">
        <v>57</v>
      </c>
      <c r="C5107" s="10" t="s">
        <v>14</v>
      </c>
      <c r="D5107" s="10" t="s">
        <v>6</v>
      </c>
      <c r="E5107" s="10" t="s">
        <v>9</v>
      </c>
      <c r="F5107">
        <v>5</v>
      </c>
      <c r="G5107">
        <v>0.39408716559410095</v>
      </c>
      <c r="H5107">
        <v>0.39408716559410095</v>
      </c>
      <c r="I5107">
        <v>56.744777679443359</v>
      </c>
      <c r="J5107">
        <v>0</v>
      </c>
      <c r="K5107">
        <v>18182</v>
      </c>
      <c r="L5107">
        <v>16870.276512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 t="s">
        <v>39</v>
      </c>
      <c r="Z5107" s="3"/>
    </row>
    <row r="5108" spans="1:26" hidden="1" x14ac:dyDescent="0.25">
      <c r="A5108" s="10" t="str">
        <f t="shared" si="79"/>
        <v>2016Sierra1-in-10October PeakPGE5</v>
      </c>
      <c r="B5108" s="10" t="s">
        <v>57</v>
      </c>
      <c r="C5108" s="10" t="s">
        <v>14</v>
      </c>
      <c r="D5108" s="10" t="s">
        <v>6</v>
      </c>
      <c r="E5108" s="10" t="s">
        <v>1</v>
      </c>
      <c r="F5108">
        <v>5</v>
      </c>
      <c r="G5108">
        <v>0.57575631141662598</v>
      </c>
      <c r="H5108">
        <v>0.57575631141662598</v>
      </c>
      <c r="I5108">
        <v>62.460575103759766</v>
      </c>
      <c r="J5108">
        <v>0</v>
      </c>
      <c r="K5108">
        <v>18182</v>
      </c>
      <c r="L5108">
        <v>16870.276512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 t="s">
        <v>38</v>
      </c>
      <c r="Z5108" s="3"/>
    </row>
    <row r="5109" spans="1:26" hidden="1" x14ac:dyDescent="0.25">
      <c r="A5109" s="10" t="str">
        <f t="shared" si="79"/>
        <v>2016Sierra1-in-2October PeakPGE5</v>
      </c>
      <c r="B5109" s="10" t="s">
        <v>57</v>
      </c>
      <c r="C5109" s="10" t="s">
        <v>14</v>
      </c>
      <c r="D5109" s="10" t="s">
        <v>6</v>
      </c>
      <c r="E5109" s="10" t="s">
        <v>9</v>
      </c>
      <c r="F5109">
        <v>5</v>
      </c>
      <c r="G5109">
        <v>0.39351779222488403</v>
      </c>
      <c r="H5109">
        <v>0.39351779222488403</v>
      </c>
      <c r="I5109">
        <v>57.354221343994141</v>
      </c>
      <c r="J5109">
        <v>0</v>
      </c>
      <c r="K5109">
        <v>18182</v>
      </c>
      <c r="L5109">
        <v>16870.276512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 t="s">
        <v>38</v>
      </c>
      <c r="Z5109" s="3"/>
    </row>
    <row r="5110" spans="1:26" hidden="1" x14ac:dyDescent="0.25">
      <c r="A5110" s="10" t="str">
        <f t="shared" si="79"/>
        <v>2016Sierra1-in-10October PeakCAISO6</v>
      </c>
      <c r="B5110" s="10" t="s">
        <v>57</v>
      </c>
      <c r="C5110" s="10" t="s">
        <v>14</v>
      </c>
      <c r="D5110" s="10" t="s">
        <v>6</v>
      </c>
      <c r="E5110" s="10" t="s">
        <v>1</v>
      </c>
      <c r="F5110">
        <v>6</v>
      </c>
      <c r="G5110">
        <v>0.61541551351547241</v>
      </c>
      <c r="H5110">
        <v>0.61541551351547241</v>
      </c>
      <c r="I5110">
        <v>63.954063415527344</v>
      </c>
      <c r="J5110">
        <v>0</v>
      </c>
      <c r="K5110">
        <v>18182</v>
      </c>
      <c r="L5110">
        <v>16870.276512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 t="s">
        <v>39</v>
      </c>
      <c r="Z5110" s="3"/>
    </row>
    <row r="5111" spans="1:26" hidden="1" x14ac:dyDescent="0.25">
      <c r="A5111" s="10" t="str">
        <f t="shared" si="79"/>
        <v>2016Sierra1-in-2October PeakCAISO6</v>
      </c>
      <c r="B5111" s="10" t="s">
        <v>57</v>
      </c>
      <c r="C5111" s="10" t="s">
        <v>14</v>
      </c>
      <c r="D5111" s="10" t="s">
        <v>6</v>
      </c>
      <c r="E5111" s="10" t="s">
        <v>9</v>
      </c>
      <c r="F5111">
        <v>6</v>
      </c>
      <c r="G5111">
        <v>0.42031687498092651</v>
      </c>
      <c r="H5111">
        <v>0.42031687498092651</v>
      </c>
      <c r="I5111">
        <v>56.051654815673828</v>
      </c>
      <c r="J5111">
        <v>0</v>
      </c>
      <c r="K5111">
        <v>18182</v>
      </c>
      <c r="L5111">
        <v>16870.276512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 t="s">
        <v>39</v>
      </c>
      <c r="Z5111" s="3"/>
    </row>
    <row r="5112" spans="1:26" hidden="1" x14ac:dyDescent="0.25">
      <c r="A5112" s="10" t="str">
        <f t="shared" si="79"/>
        <v>2016Sierra1-in-2October PeakPGE6</v>
      </c>
      <c r="B5112" s="10" t="s">
        <v>57</v>
      </c>
      <c r="C5112" s="10" t="s">
        <v>14</v>
      </c>
      <c r="D5112" s="10" t="s">
        <v>6</v>
      </c>
      <c r="E5112" s="10" t="s">
        <v>9</v>
      </c>
      <c r="F5112">
        <v>6</v>
      </c>
      <c r="G5112">
        <v>0.41970959305763245</v>
      </c>
      <c r="H5112">
        <v>0.41970959305763245</v>
      </c>
      <c r="I5112">
        <v>56.527614593505859</v>
      </c>
      <c r="J5112">
        <v>0</v>
      </c>
      <c r="K5112">
        <v>18182</v>
      </c>
      <c r="L5112">
        <v>16870.276512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 t="s">
        <v>38</v>
      </c>
      <c r="Z5112" s="3"/>
    </row>
    <row r="5113" spans="1:26" hidden="1" x14ac:dyDescent="0.25">
      <c r="A5113" s="10" t="str">
        <f t="shared" si="79"/>
        <v>2016Sierra1-in-10October PeakPGE6</v>
      </c>
      <c r="B5113" s="10" t="s">
        <v>57</v>
      </c>
      <c r="C5113" s="10" t="s">
        <v>14</v>
      </c>
      <c r="D5113" s="10" t="s">
        <v>6</v>
      </c>
      <c r="E5113" s="10" t="s">
        <v>1</v>
      </c>
      <c r="F5113">
        <v>6</v>
      </c>
      <c r="G5113">
        <v>0.61407762765884399</v>
      </c>
      <c r="H5113">
        <v>0.61407762765884399</v>
      </c>
      <c r="I5113">
        <v>61.669696807861328</v>
      </c>
      <c r="J5113">
        <v>0</v>
      </c>
      <c r="K5113">
        <v>18182</v>
      </c>
      <c r="L5113">
        <v>16870.276512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 t="s">
        <v>38</v>
      </c>
      <c r="Z5113" s="3"/>
    </row>
    <row r="5114" spans="1:26" hidden="1" x14ac:dyDescent="0.25">
      <c r="A5114" s="10" t="str">
        <f t="shared" si="79"/>
        <v>2016Sierra1-in-10October PeakCAISO7</v>
      </c>
      <c r="B5114" s="10" t="s">
        <v>57</v>
      </c>
      <c r="C5114" s="10" t="s">
        <v>14</v>
      </c>
      <c r="D5114" s="10" t="s">
        <v>6</v>
      </c>
      <c r="E5114" s="10" t="s">
        <v>1</v>
      </c>
      <c r="F5114">
        <v>7</v>
      </c>
      <c r="G5114">
        <v>0.70588809251785278</v>
      </c>
      <c r="H5114">
        <v>0.70588809251785278</v>
      </c>
      <c r="I5114">
        <v>63.018939971923828</v>
      </c>
      <c r="J5114">
        <v>0</v>
      </c>
      <c r="K5114">
        <v>18182</v>
      </c>
      <c r="L5114">
        <v>16870.276512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 t="s">
        <v>39</v>
      </c>
      <c r="Z5114" s="3"/>
    </row>
    <row r="5115" spans="1:26" hidden="1" x14ac:dyDescent="0.25">
      <c r="A5115" s="10" t="str">
        <f t="shared" si="79"/>
        <v>2016Sierra1-in-2October PeakCAISO7</v>
      </c>
      <c r="B5115" s="10" t="s">
        <v>57</v>
      </c>
      <c r="C5115" s="10" t="s">
        <v>14</v>
      </c>
      <c r="D5115" s="10" t="s">
        <v>6</v>
      </c>
      <c r="E5115" s="10" t="s">
        <v>9</v>
      </c>
      <c r="F5115">
        <v>7</v>
      </c>
      <c r="G5115">
        <v>0.48210793733596802</v>
      </c>
      <c r="H5115">
        <v>0.48210793733596802</v>
      </c>
      <c r="I5115">
        <v>55.770675659179688</v>
      </c>
      <c r="J5115">
        <v>0</v>
      </c>
      <c r="K5115">
        <v>18182</v>
      </c>
      <c r="L5115">
        <v>16870.276512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 t="s">
        <v>39</v>
      </c>
      <c r="Z5115" s="3"/>
    </row>
    <row r="5116" spans="1:26" hidden="1" x14ac:dyDescent="0.25">
      <c r="A5116" s="10" t="str">
        <f t="shared" si="79"/>
        <v>2016Sierra1-in-2October PeakPGE7</v>
      </c>
      <c r="B5116" s="10" t="s">
        <v>57</v>
      </c>
      <c r="C5116" s="10" t="s">
        <v>14</v>
      </c>
      <c r="D5116" s="10" t="s">
        <v>6</v>
      </c>
      <c r="E5116" s="10" t="s">
        <v>9</v>
      </c>
      <c r="F5116">
        <v>7</v>
      </c>
      <c r="G5116">
        <v>0.48141136765480042</v>
      </c>
      <c r="H5116">
        <v>0.48141136765480042</v>
      </c>
      <c r="I5116">
        <v>55.930366516113281</v>
      </c>
      <c r="J5116">
        <v>0</v>
      </c>
      <c r="K5116">
        <v>18182</v>
      </c>
      <c r="L5116">
        <v>16870.276512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 t="s">
        <v>38</v>
      </c>
      <c r="Z5116" s="3"/>
    </row>
    <row r="5117" spans="1:26" hidden="1" x14ac:dyDescent="0.25">
      <c r="A5117" s="10" t="str">
        <f t="shared" si="79"/>
        <v>2016Sierra1-in-10October PeakPGE7</v>
      </c>
      <c r="B5117" s="10" t="s">
        <v>57</v>
      </c>
      <c r="C5117" s="10" t="s">
        <v>14</v>
      </c>
      <c r="D5117" s="10" t="s">
        <v>6</v>
      </c>
      <c r="E5117" s="10" t="s">
        <v>1</v>
      </c>
      <c r="F5117">
        <v>7</v>
      </c>
      <c r="G5117">
        <v>0.70435357093811035</v>
      </c>
      <c r="H5117">
        <v>0.70435357093811035</v>
      </c>
      <c r="I5117">
        <v>60.642429351806641</v>
      </c>
      <c r="J5117">
        <v>0</v>
      </c>
      <c r="K5117">
        <v>18182</v>
      </c>
      <c r="L5117">
        <v>16870.276512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 t="s">
        <v>38</v>
      </c>
      <c r="Z5117" s="3"/>
    </row>
    <row r="5118" spans="1:26" hidden="1" x14ac:dyDescent="0.25">
      <c r="A5118" s="10" t="str">
        <f t="shared" si="79"/>
        <v>2016Sierra1-in-10October PeakCAISO8</v>
      </c>
      <c r="B5118" s="10" t="s">
        <v>57</v>
      </c>
      <c r="C5118" s="10" t="s">
        <v>14</v>
      </c>
      <c r="D5118" s="10" t="s">
        <v>6</v>
      </c>
      <c r="E5118" s="10" t="s">
        <v>1</v>
      </c>
      <c r="F5118">
        <v>8</v>
      </c>
      <c r="G5118">
        <v>0.74869287014007568</v>
      </c>
      <c r="H5118">
        <v>0.74869287014007568</v>
      </c>
      <c r="I5118">
        <v>63.704128265380859</v>
      </c>
      <c r="J5118">
        <v>0</v>
      </c>
      <c r="K5118">
        <v>18182</v>
      </c>
      <c r="L5118">
        <v>16870.276512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 t="s">
        <v>39</v>
      </c>
      <c r="Z5118" s="3"/>
    </row>
    <row r="5119" spans="1:26" hidden="1" x14ac:dyDescent="0.25">
      <c r="A5119" s="10" t="str">
        <f t="shared" si="79"/>
        <v>2016Sierra1-in-2October PeakCAISO8</v>
      </c>
      <c r="B5119" s="10" t="s">
        <v>57</v>
      </c>
      <c r="C5119" s="10" t="s">
        <v>14</v>
      </c>
      <c r="D5119" s="10" t="s">
        <v>6</v>
      </c>
      <c r="E5119" s="10" t="s">
        <v>9</v>
      </c>
      <c r="F5119">
        <v>8</v>
      </c>
      <c r="G5119">
        <v>0.51134276390075684</v>
      </c>
      <c r="H5119">
        <v>0.51134276390075684</v>
      </c>
      <c r="I5119">
        <v>56.031990051269531</v>
      </c>
      <c r="J5119">
        <v>0</v>
      </c>
      <c r="K5119">
        <v>18182</v>
      </c>
      <c r="L5119">
        <v>16870.276512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 t="s">
        <v>39</v>
      </c>
      <c r="Z5119" s="3"/>
    </row>
    <row r="5120" spans="1:26" hidden="1" x14ac:dyDescent="0.25">
      <c r="A5120" s="10" t="str">
        <f t="shared" si="79"/>
        <v>2016Sierra1-in-2October PeakPGE8</v>
      </c>
      <c r="B5120" s="10" t="s">
        <v>57</v>
      </c>
      <c r="C5120" s="10" t="s">
        <v>14</v>
      </c>
      <c r="D5120" s="10" t="s">
        <v>6</v>
      </c>
      <c r="E5120" s="10" t="s">
        <v>9</v>
      </c>
      <c r="F5120">
        <v>8</v>
      </c>
      <c r="G5120">
        <v>0.51060396432876587</v>
      </c>
      <c r="H5120">
        <v>0.51060396432876587</v>
      </c>
      <c r="I5120">
        <v>56.566196441650391</v>
      </c>
      <c r="J5120">
        <v>0</v>
      </c>
      <c r="K5120">
        <v>18182</v>
      </c>
      <c r="L5120">
        <v>16870.276512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 t="s">
        <v>38</v>
      </c>
      <c r="Z5120" s="3"/>
    </row>
    <row r="5121" spans="1:26" hidden="1" x14ac:dyDescent="0.25">
      <c r="A5121" s="10" t="str">
        <f t="shared" si="79"/>
        <v>2016Sierra1-in-10October PeakPGE8</v>
      </c>
      <c r="B5121" s="10" t="s">
        <v>57</v>
      </c>
      <c r="C5121" s="10" t="s">
        <v>14</v>
      </c>
      <c r="D5121" s="10" t="s">
        <v>6</v>
      </c>
      <c r="E5121" s="10" t="s">
        <v>1</v>
      </c>
      <c r="F5121">
        <v>8</v>
      </c>
      <c r="G5121">
        <v>0.74706524610519409</v>
      </c>
      <c r="H5121">
        <v>0.74706524610519409</v>
      </c>
      <c r="I5121">
        <v>61.457305908203125</v>
      </c>
      <c r="J5121">
        <v>0</v>
      </c>
      <c r="K5121">
        <v>18182</v>
      </c>
      <c r="L5121">
        <v>16870.276512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 t="s">
        <v>38</v>
      </c>
      <c r="Z5121" s="3"/>
    </row>
    <row r="5122" spans="1:26" hidden="1" x14ac:dyDescent="0.25">
      <c r="A5122" s="10" t="str">
        <f t="shared" ref="A5122:A5185" si="80">CONCATENATE(B5122,C5122,E5122,D5122,S5122,F5122)</f>
        <v>2016Sierra1-in-2October PeakCAISO9</v>
      </c>
      <c r="B5122" s="10" t="s">
        <v>57</v>
      </c>
      <c r="C5122" s="10" t="s">
        <v>14</v>
      </c>
      <c r="D5122" s="10" t="s">
        <v>6</v>
      </c>
      <c r="E5122" s="10" t="s">
        <v>9</v>
      </c>
      <c r="F5122">
        <v>9</v>
      </c>
      <c r="G5122">
        <v>0.51451730728149414</v>
      </c>
      <c r="H5122">
        <v>0.51451730728149414</v>
      </c>
      <c r="I5122">
        <v>62.089401245117188</v>
      </c>
      <c r="J5122">
        <v>0</v>
      </c>
      <c r="K5122">
        <v>18182</v>
      </c>
      <c r="L5122">
        <v>16870.276512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 t="s">
        <v>39</v>
      </c>
      <c r="Z5122" s="3"/>
    </row>
    <row r="5123" spans="1:26" hidden="1" x14ac:dyDescent="0.25">
      <c r="A5123" s="10" t="str">
        <f t="shared" si="80"/>
        <v>2016Sierra1-in-10October PeakCAISO9</v>
      </c>
      <c r="B5123" s="10" t="s">
        <v>57</v>
      </c>
      <c r="C5123" s="10" t="s">
        <v>14</v>
      </c>
      <c r="D5123" s="10" t="s">
        <v>6</v>
      </c>
      <c r="E5123" s="10" t="s">
        <v>1</v>
      </c>
      <c r="F5123">
        <v>9</v>
      </c>
      <c r="G5123">
        <v>0.7533409595489502</v>
      </c>
      <c r="H5123">
        <v>0.7533409595489502</v>
      </c>
      <c r="I5123">
        <v>68.91937255859375</v>
      </c>
      <c r="J5123">
        <v>0</v>
      </c>
      <c r="K5123">
        <v>18182</v>
      </c>
      <c r="L5123">
        <v>16870.276512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 t="s">
        <v>39</v>
      </c>
      <c r="Z5123" s="3"/>
    </row>
    <row r="5124" spans="1:26" hidden="1" x14ac:dyDescent="0.25">
      <c r="A5124" s="10" t="str">
        <f t="shared" si="80"/>
        <v>2016Sierra1-in-10October PeakPGE9</v>
      </c>
      <c r="B5124" s="10" t="s">
        <v>57</v>
      </c>
      <c r="C5124" s="10" t="s">
        <v>14</v>
      </c>
      <c r="D5124" s="10" t="s">
        <v>6</v>
      </c>
      <c r="E5124" s="10" t="s">
        <v>1</v>
      </c>
      <c r="F5124">
        <v>9</v>
      </c>
      <c r="G5124">
        <v>0.75170326232910156</v>
      </c>
      <c r="H5124">
        <v>0.75170326232910156</v>
      </c>
      <c r="I5124">
        <v>68.4127197265625</v>
      </c>
      <c r="J5124">
        <v>0</v>
      </c>
      <c r="K5124">
        <v>18182</v>
      </c>
      <c r="L5124">
        <v>16870.276512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 t="s">
        <v>38</v>
      </c>
      <c r="Z5124" s="3"/>
    </row>
    <row r="5125" spans="1:26" hidden="1" x14ac:dyDescent="0.25">
      <c r="A5125" s="10" t="str">
        <f t="shared" si="80"/>
        <v>2016Sierra1-in-2October PeakPGE9</v>
      </c>
      <c r="B5125" s="10" t="s">
        <v>57</v>
      </c>
      <c r="C5125" s="10" t="s">
        <v>14</v>
      </c>
      <c r="D5125" s="10" t="s">
        <v>6</v>
      </c>
      <c r="E5125" s="10" t="s">
        <v>9</v>
      </c>
      <c r="F5125">
        <v>9</v>
      </c>
      <c r="G5125">
        <v>0.51377391815185547</v>
      </c>
      <c r="H5125">
        <v>0.51377391815185547</v>
      </c>
      <c r="I5125">
        <v>61.826606750488281</v>
      </c>
      <c r="J5125">
        <v>0</v>
      </c>
      <c r="K5125">
        <v>18182</v>
      </c>
      <c r="L5125">
        <v>16870.276512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 t="s">
        <v>38</v>
      </c>
      <c r="Z5125" s="3"/>
    </row>
    <row r="5126" spans="1:26" hidden="1" x14ac:dyDescent="0.25">
      <c r="A5126" s="10" t="str">
        <f t="shared" si="80"/>
        <v>2016Sierra1-in-2October PeakCAISO10</v>
      </c>
      <c r="B5126" s="10" t="s">
        <v>57</v>
      </c>
      <c r="C5126" s="10" t="s">
        <v>14</v>
      </c>
      <c r="D5126" s="10" t="s">
        <v>6</v>
      </c>
      <c r="E5126" s="10" t="s">
        <v>9</v>
      </c>
      <c r="F5126">
        <v>10</v>
      </c>
      <c r="G5126">
        <v>0.52944314479827881</v>
      </c>
      <c r="H5126">
        <v>0.52944314479827881</v>
      </c>
      <c r="I5126">
        <v>70.346939086914062</v>
      </c>
      <c r="J5126">
        <v>0</v>
      </c>
      <c r="K5126">
        <v>18182</v>
      </c>
      <c r="L5126">
        <v>16870.276512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 t="s">
        <v>39</v>
      </c>
      <c r="Z5126" s="3"/>
    </row>
    <row r="5127" spans="1:26" hidden="1" x14ac:dyDescent="0.25">
      <c r="A5127" s="10" t="str">
        <f t="shared" si="80"/>
        <v>2016Sierra1-in-10October PeakCAISO10</v>
      </c>
      <c r="B5127" s="10" t="s">
        <v>57</v>
      </c>
      <c r="C5127" s="10" t="s">
        <v>14</v>
      </c>
      <c r="D5127" s="10" t="s">
        <v>6</v>
      </c>
      <c r="E5127" s="10" t="s">
        <v>1</v>
      </c>
      <c r="F5127">
        <v>10</v>
      </c>
      <c r="G5127">
        <v>0.77519494295120239</v>
      </c>
      <c r="H5127">
        <v>0.77519494295120239</v>
      </c>
      <c r="I5127">
        <v>76.350326538085937</v>
      </c>
      <c r="J5127">
        <v>0</v>
      </c>
      <c r="K5127">
        <v>18182</v>
      </c>
      <c r="L5127">
        <v>16870.276512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 t="s">
        <v>39</v>
      </c>
      <c r="Z5127" s="3"/>
    </row>
    <row r="5128" spans="1:26" hidden="1" x14ac:dyDescent="0.25">
      <c r="A5128" s="10" t="str">
        <f t="shared" si="80"/>
        <v>2016Sierra1-in-2October PeakPGE10</v>
      </c>
      <c r="B5128" s="10" t="s">
        <v>57</v>
      </c>
      <c r="C5128" s="10" t="s">
        <v>14</v>
      </c>
      <c r="D5128" s="10" t="s">
        <v>6</v>
      </c>
      <c r="E5128" s="10" t="s">
        <v>9</v>
      </c>
      <c r="F5128">
        <v>10</v>
      </c>
      <c r="G5128">
        <v>0.52867817878723145</v>
      </c>
      <c r="H5128">
        <v>0.52867817878723145</v>
      </c>
      <c r="I5128">
        <v>69.052703857421875</v>
      </c>
      <c r="J5128">
        <v>0</v>
      </c>
      <c r="K5128">
        <v>18182</v>
      </c>
      <c r="L5128">
        <v>16870.276512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 t="s">
        <v>38</v>
      </c>
      <c r="Z5128" s="3"/>
    </row>
    <row r="5129" spans="1:26" hidden="1" x14ac:dyDescent="0.25">
      <c r="A5129" s="10" t="str">
        <f t="shared" si="80"/>
        <v>2016Sierra1-in-10October PeakPGE10</v>
      </c>
      <c r="B5129" s="10" t="s">
        <v>57</v>
      </c>
      <c r="C5129" s="10" t="s">
        <v>14</v>
      </c>
      <c r="D5129" s="10" t="s">
        <v>6</v>
      </c>
      <c r="E5129" s="10" t="s">
        <v>1</v>
      </c>
      <c r="F5129">
        <v>10</v>
      </c>
      <c r="G5129">
        <v>0.773509681224823</v>
      </c>
      <c r="H5129">
        <v>0.773509681224823</v>
      </c>
      <c r="I5129">
        <v>76.847915649414063</v>
      </c>
      <c r="J5129">
        <v>0</v>
      </c>
      <c r="K5129">
        <v>18182</v>
      </c>
      <c r="L5129">
        <v>16870.276512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 t="s">
        <v>38</v>
      </c>
      <c r="Z5129" s="3"/>
    </row>
    <row r="5130" spans="1:26" hidden="1" x14ac:dyDescent="0.25">
      <c r="A5130" s="10" t="str">
        <f t="shared" si="80"/>
        <v>2016Sierra1-in-2October PeakCAISO11</v>
      </c>
      <c r="B5130" s="10" t="s">
        <v>57</v>
      </c>
      <c r="C5130" s="10" t="s">
        <v>14</v>
      </c>
      <c r="D5130" s="10" t="s">
        <v>6</v>
      </c>
      <c r="E5130" s="10" t="s">
        <v>9</v>
      </c>
      <c r="F5130">
        <v>11</v>
      </c>
      <c r="G5130">
        <v>0.57742893695831299</v>
      </c>
      <c r="H5130">
        <v>0.57742893695831299</v>
      </c>
      <c r="I5130">
        <v>76.124183654785156</v>
      </c>
      <c r="J5130">
        <v>0</v>
      </c>
      <c r="K5130">
        <v>18182</v>
      </c>
      <c r="L5130">
        <v>16870.276512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 t="s">
        <v>39</v>
      </c>
      <c r="Z5130" s="3"/>
    </row>
    <row r="5131" spans="1:26" hidden="1" x14ac:dyDescent="0.25">
      <c r="A5131" s="10" t="str">
        <f t="shared" si="80"/>
        <v>2016Sierra1-in-10October PeakCAISO11</v>
      </c>
      <c r="B5131" s="10" t="s">
        <v>57</v>
      </c>
      <c r="C5131" s="10" t="s">
        <v>14</v>
      </c>
      <c r="D5131" s="10" t="s">
        <v>6</v>
      </c>
      <c r="E5131" s="10" t="s">
        <v>1</v>
      </c>
      <c r="F5131">
        <v>11</v>
      </c>
      <c r="G5131">
        <v>0.84545433521270752</v>
      </c>
      <c r="H5131">
        <v>0.84545433521270752</v>
      </c>
      <c r="I5131">
        <v>82.113014221191406</v>
      </c>
      <c r="J5131">
        <v>0</v>
      </c>
      <c r="K5131">
        <v>18182</v>
      </c>
      <c r="L5131">
        <v>16870.276512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 t="s">
        <v>39</v>
      </c>
      <c r="Z5131" s="3"/>
    </row>
    <row r="5132" spans="1:26" hidden="1" x14ac:dyDescent="0.25">
      <c r="A5132" s="10" t="str">
        <f t="shared" si="80"/>
        <v>2016Sierra1-in-2October PeakPGE11</v>
      </c>
      <c r="B5132" s="10" t="s">
        <v>57</v>
      </c>
      <c r="C5132" s="10" t="s">
        <v>14</v>
      </c>
      <c r="D5132" s="10" t="s">
        <v>6</v>
      </c>
      <c r="E5132" s="10" t="s">
        <v>9</v>
      </c>
      <c r="F5132">
        <v>11</v>
      </c>
      <c r="G5132">
        <v>0.57659465074539185</v>
      </c>
      <c r="H5132">
        <v>0.57659465074539185</v>
      </c>
      <c r="I5132">
        <v>74.886390686035156</v>
      </c>
      <c r="J5132">
        <v>0</v>
      </c>
      <c r="K5132">
        <v>18182</v>
      </c>
      <c r="L5132">
        <v>16870.276512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 t="s">
        <v>38</v>
      </c>
      <c r="Z5132" s="3"/>
    </row>
    <row r="5133" spans="1:26" hidden="1" x14ac:dyDescent="0.25">
      <c r="A5133" s="10" t="str">
        <f t="shared" si="80"/>
        <v>2016Sierra1-in-10October PeakPGE11</v>
      </c>
      <c r="B5133" s="10" t="s">
        <v>57</v>
      </c>
      <c r="C5133" s="10" t="s">
        <v>14</v>
      </c>
      <c r="D5133" s="10" t="s">
        <v>6</v>
      </c>
      <c r="E5133" s="10" t="s">
        <v>1</v>
      </c>
      <c r="F5133">
        <v>11</v>
      </c>
      <c r="G5133">
        <v>0.8436163067817688</v>
      </c>
      <c r="H5133">
        <v>0.8436163067817688</v>
      </c>
      <c r="I5133">
        <v>84.02886962890625</v>
      </c>
      <c r="J5133">
        <v>0</v>
      </c>
      <c r="K5133">
        <v>18182</v>
      </c>
      <c r="L5133">
        <v>16870.276512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 t="s">
        <v>38</v>
      </c>
      <c r="Z5133" s="3"/>
    </row>
    <row r="5134" spans="1:26" hidden="1" x14ac:dyDescent="0.25">
      <c r="A5134" s="10" t="str">
        <f t="shared" si="80"/>
        <v>2016Sierra1-in-2October PeakCAISO12</v>
      </c>
      <c r="B5134" s="10" t="s">
        <v>57</v>
      </c>
      <c r="C5134" s="10" t="s">
        <v>14</v>
      </c>
      <c r="D5134" s="10" t="s">
        <v>6</v>
      </c>
      <c r="E5134" s="10" t="s">
        <v>9</v>
      </c>
      <c r="F5134">
        <v>12</v>
      </c>
      <c r="G5134">
        <v>0.67856597900390625</v>
      </c>
      <c r="H5134">
        <v>0.67856597900390625</v>
      </c>
      <c r="I5134">
        <v>80.226600646972656</v>
      </c>
      <c r="J5134">
        <v>0</v>
      </c>
      <c r="K5134">
        <v>18182</v>
      </c>
      <c r="L5134">
        <v>16870.276512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 t="s">
        <v>39</v>
      </c>
      <c r="Z5134" s="3"/>
    </row>
    <row r="5135" spans="1:26" hidden="1" x14ac:dyDescent="0.25">
      <c r="A5135" s="10" t="str">
        <f t="shared" si="80"/>
        <v>2016Sierra1-in-10October PeakCAISO12</v>
      </c>
      <c r="B5135" s="10" t="s">
        <v>57</v>
      </c>
      <c r="C5135" s="10" t="s">
        <v>14</v>
      </c>
      <c r="D5135" s="10" t="s">
        <v>6</v>
      </c>
      <c r="E5135" s="10" t="s">
        <v>1</v>
      </c>
      <c r="F5135">
        <v>12</v>
      </c>
      <c r="G5135">
        <v>0.99353617429733276</v>
      </c>
      <c r="H5135">
        <v>0.99353617429733276</v>
      </c>
      <c r="I5135">
        <v>85.641136169433594</v>
      </c>
      <c r="J5135">
        <v>0</v>
      </c>
      <c r="K5135">
        <v>18182</v>
      </c>
      <c r="L5135">
        <v>16870.276512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 t="s">
        <v>39</v>
      </c>
      <c r="Z5135" s="3"/>
    </row>
    <row r="5136" spans="1:26" hidden="1" x14ac:dyDescent="0.25">
      <c r="A5136" s="10" t="str">
        <f t="shared" si="80"/>
        <v>2016Sierra1-in-2October PeakPGE12</v>
      </c>
      <c r="B5136" s="10" t="s">
        <v>57</v>
      </c>
      <c r="C5136" s="10" t="s">
        <v>14</v>
      </c>
      <c r="D5136" s="10" t="s">
        <v>6</v>
      </c>
      <c r="E5136" s="10" t="s">
        <v>9</v>
      </c>
      <c r="F5136">
        <v>12</v>
      </c>
      <c r="G5136">
        <v>0.67758560180664063</v>
      </c>
      <c r="H5136">
        <v>0.67758560180664063</v>
      </c>
      <c r="I5136">
        <v>78.361946105957031</v>
      </c>
      <c r="J5136">
        <v>0</v>
      </c>
      <c r="K5136">
        <v>18182</v>
      </c>
      <c r="L5136">
        <v>16870.276512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 t="s">
        <v>38</v>
      </c>
      <c r="Z5136" s="3"/>
    </row>
    <row r="5137" spans="1:26" hidden="1" x14ac:dyDescent="0.25">
      <c r="A5137" s="10" t="str">
        <f t="shared" si="80"/>
        <v>2016Sierra1-in-10October PeakPGE12</v>
      </c>
      <c r="B5137" s="10" t="s">
        <v>57</v>
      </c>
      <c r="C5137" s="10" t="s">
        <v>14</v>
      </c>
      <c r="D5137" s="10" t="s">
        <v>6</v>
      </c>
      <c r="E5137" s="10" t="s">
        <v>1</v>
      </c>
      <c r="F5137">
        <v>12</v>
      </c>
      <c r="G5137">
        <v>0.99137628078460693</v>
      </c>
      <c r="H5137">
        <v>0.99137628078460693</v>
      </c>
      <c r="I5137">
        <v>88.094139099121094</v>
      </c>
      <c r="J5137">
        <v>0</v>
      </c>
      <c r="K5137">
        <v>18182</v>
      </c>
      <c r="L5137">
        <v>16870.276512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 t="s">
        <v>38</v>
      </c>
      <c r="Z5137" s="3"/>
    </row>
    <row r="5138" spans="1:26" hidden="1" x14ac:dyDescent="0.25">
      <c r="A5138" s="10" t="str">
        <f t="shared" si="80"/>
        <v>2016Sierra1-in-2October PeakCAISO13</v>
      </c>
      <c r="B5138" s="10" t="s">
        <v>57</v>
      </c>
      <c r="C5138" s="10" t="s">
        <v>14</v>
      </c>
      <c r="D5138" s="10" t="s">
        <v>6</v>
      </c>
      <c r="E5138" s="10" t="s">
        <v>9</v>
      </c>
      <c r="F5138">
        <v>13</v>
      </c>
      <c r="G5138">
        <v>0.8139030933380127</v>
      </c>
      <c r="H5138">
        <v>0.8139030933380127</v>
      </c>
      <c r="I5138">
        <v>83.166893005371094</v>
      </c>
      <c r="J5138">
        <v>0</v>
      </c>
      <c r="K5138">
        <v>18182</v>
      </c>
      <c r="L5138">
        <v>16870.276512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 t="s">
        <v>39</v>
      </c>
      <c r="Z5138" s="3"/>
    </row>
    <row r="5139" spans="1:26" hidden="1" x14ac:dyDescent="0.25">
      <c r="A5139" s="10" t="str">
        <f t="shared" si="80"/>
        <v>2016Sierra1-in-10October PeakCAISO13</v>
      </c>
      <c r="B5139" s="10" t="s">
        <v>57</v>
      </c>
      <c r="C5139" s="10" t="s">
        <v>14</v>
      </c>
      <c r="D5139" s="10" t="s">
        <v>6</v>
      </c>
      <c r="E5139" s="10" t="s">
        <v>1</v>
      </c>
      <c r="F5139">
        <v>13</v>
      </c>
      <c r="G5139">
        <v>1.1916927099227905</v>
      </c>
      <c r="H5139">
        <v>1.1916927099227905</v>
      </c>
      <c r="I5139">
        <v>88.00714111328125</v>
      </c>
      <c r="J5139">
        <v>0</v>
      </c>
      <c r="K5139">
        <v>18182</v>
      </c>
      <c r="L5139">
        <v>16870.276512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 t="s">
        <v>39</v>
      </c>
      <c r="Z5139" s="3"/>
    </row>
    <row r="5140" spans="1:26" hidden="1" x14ac:dyDescent="0.25">
      <c r="A5140" s="10" t="str">
        <f t="shared" si="80"/>
        <v>2016Sierra1-in-2October PeakPGE13</v>
      </c>
      <c r="B5140" s="10" t="s">
        <v>57</v>
      </c>
      <c r="C5140" s="10" t="s">
        <v>14</v>
      </c>
      <c r="D5140" s="10" t="s">
        <v>6</v>
      </c>
      <c r="E5140" s="10" t="s">
        <v>9</v>
      </c>
      <c r="F5140">
        <v>13</v>
      </c>
      <c r="G5140">
        <v>0.81272715330123901</v>
      </c>
      <c r="H5140">
        <v>0.81272715330123901</v>
      </c>
      <c r="I5140">
        <v>80.9013671875</v>
      </c>
      <c r="J5140">
        <v>0</v>
      </c>
      <c r="K5140">
        <v>18182</v>
      </c>
      <c r="L5140">
        <v>16870.276512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 t="s">
        <v>38</v>
      </c>
      <c r="Z5140" s="3"/>
    </row>
    <row r="5141" spans="1:26" hidden="1" x14ac:dyDescent="0.25">
      <c r="A5141" s="10" t="str">
        <f t="shared" si="80"/>
        <v>2016Sierra1-in-10October PeakPGE13</v>
      </c>
      <c r="B5141" s="10" t="s">
        <v>57</v>
      </c>
      <c r="C5141" s="10" t="s">
        <v>14</v>
      </c>
      <c r="D5141" s="10" t="s">
        <v>6</v>
      </c>
      <c r="E5141" s="10" t="s">
        <v>1</v>
      </c>
      <c r="F5141">
        <v>13</v>
      </c>
      <c r="G5141">
        <v>1.1891020536422729</v>
      </c>
      <c r="H5141">
        <v>1.1891020536422729</v>
      </c>
      <c r="I5141">
        <v>90.219993591308594</v>
      </c>
      <c r="J5141">
        <v>0</v>
      </c>
      <c r="K5141">
        <v>18182</v>
      </c>
      <c r="L5141">
        <v>16870.276512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 t="s">
        <v>38</v>
      </c>
      <c r="Z5141" s="3"/>
    </row>
    <row r="5142" spans="1:26" hidden="1" x14ac:dyDescent="0.25">
      <c r="A5142" s="10" t="str">
        <f t="shared" si="80"/>
        <v>2016Sierra1-in-2October PeakCAISO14</v>
      </c>
      <c r="B5142" s="10" t="s">
        <v>57</v>
      </c>
      <c r="C5142" s="10" t="s">
        <v>14</v>
      </c>
      <c r="D5142" s="10" t="s">
        <v>6</v>
      </c>
      <c r="E5142" s="10" t="s">
        <v>9</v>
      </c>
      <c r="F5142">
        <v>14</v>
      </c>
      <c r="G5142">
        <v>0.96227031946182251</v>
      </c>
      <c r="H5142">
        <v>0.89449083805084229</v>
      </c>
      <c r="I5142">
        <v>84.626434326171875</v>
      </c>
      <c r="J5142">
        <v>0.10273714363574982</v>
      </c>
      <c r="K5142">
        <v>18182</v>
      </c>
      <c r="L5142">
        <v>16870.276512</v>
      </c>
      <c r="M5142">
        <v>6.7779496312141418E-2</v>
      </c>
      <c r="N5142">
        <v>-6.3888430595397949E-2</v>
      </c>
      <c r="O5142">
        <v>1.3904138468205929E-2</v>
      </c>
      <c r="P5142">
        <v>6.7779496312141418E-2</v>
      </c>
      <c r="Q5142">
        <v>0.12165485322475433</v>
      </c>
      <c r="R5142">
        <v>0.19944742321968079</v>
      </c>
      <c r="S5142" t="s">
        <v>39</v>
      </c>
      <c r="Z5142" s="3"/>
    </row>
    <row r="5143" spans="1:26" hidden="1" x14ac:dyDescent="0.25">
      <c r="A5143" s="10" t="str">
        <f t="shared" si="80"/>
        <v>2016Sierra1-in-10October PeakCAISO14</v>
      </c>
      <c r="B5143" s="10" t="s">
        <v>57</v>
      </c>
      <c r="C5143" s="10" t="s">
        <v>14</v>
      </c>
      <c r="D5143" s="10" t="s">
        <v>6</v>
      </c>
      <c r="E5143" s="10" t="s">
        <v>1</v>
      </c>
      <c r="F5143">
        <v>14</v>
      </c>
      <c r="G5143">
        <v>1.4089276790618896</v>
      </c>
      <c r="H5143">
        <v>1.2394778728485107</v>
      </c>
      <c r="I5143">
        <v>89.642410278320313</v>
      </c>
      <c r="J5143">
        <v>0.10273714363574982</v>
      </c>
      <c r="K5143">
        <v>18182</v>
      </c>
      <c r="L5143">
        <v>16870.276512</v>
      </c>
      <c r="M5143">
        <v>0.16944986581802368</v>
      </c>
      <c r="N5143">
        <v>3.7781942635774612E-2</v>
      </c>
      <c r="O5143">
        <v>0.11557450890541077</v>
      </c>
      <c r="P5143">
        <v>0.16944986581802368</v>
      </c>
      <c r="Q5143">
        <v>0.2233252227306366</v>
      </c>
      <c r="R5143">
        <v>0.30111777782440186</v>
      </c>
      <c r="S5143" t="s">
        <v>39</v>
      </c>
      <c r="Z5143" s="3"/>
    </row>
    <row r="5144" spans="1:26" hidden="1" x14ac:dyDescent="0.25">
      <c r="A5144" s="10" t="str">
        <f t="shared" si="80"/>
        <v>2016Sierra1-in-10October PeakPGE14</v>
      </c>
      <c r="B5144" s="10" t="s">
        <v>57</v>
      </c>
      <c r="C5144" s="10" t="s">
        <v>14</v>
      </c>
      <c r="D5144" s="10" t="s">
        <v>6</v>
      </c>
      <c r="E5144" s="10" t="s">
        <v>1</v>
      </c>
      <c r="F5144">
        <v>14</v>
      </c>
      <c r="G5144">
        <v>1.4058647155761719</v>
      </c>
      <c r="H5144">
        <v>1.2250843048095703</v>
      </c>
      <c r="I5144">
        <v>91.525856018066406</v>
      </c>
      <c r="J5144">
        <v>0.10273714363574982</v>
      </c>
      <c r="K5144">
        <v>18182</v>
      </c>
      <c r="L5144">
        <v>16870.276512</v>
      </c>
      <c r="M5144">
        <v>0.18078039586544037</v>
      </c>
      <c r="N5144">
        <v>4.9112472683191299E-2</v>
      </c>
      <c r="O5144">
        <v>0.12690503895282745</v>
      </c>
      <c r="P5144">
        <v>0.18078039586544037</v>
      </c>
      <c r="Q5144">
        <v>0.23465575277805328</v>
      </c>
      <c r="R5144">
        <v>0.31244832277297974</v>
      </c>
      <c r="S5144" t="s">
        <v>38</v>
      </c>
      <c r="Z5144" s="3"/>
    </row>
    <row r="5145" spans="1:26" hidden="1" x14ac:dyDescent="0.25">
      <c r="A5145" s="10" t="str">
        <f t="shared" si="80"/>
        <v>2016Sierra1-in-2October PeakPGE14</v>
      </c>
      <c r="B5145" s="10" t="s">
        <v>57</v>
      </c>
      <c r="C5145" s="10" t="s">
        <v>14</v>
      </c>
      <c r="D5145" s="10" t="s">
        <v>6</v>
      </c>
      <c r="E5145" s="10" t="s">
        <v>9</v>
      </c>
      <c r="F5145">
        <v>14</v>
      </c>
      <c r="G5145">
        <v>0.96088004112243652</v>
      </c>
      <c r="H5145">
        <v>0.90813350677490234</v>
      </c>
      <c r="I5145">
        <v>82.406929016113281</v>
      </c>
      <c r="J5145">
        <v>0.10273714363574982</v>
      </c>
      <c r="K5145">
        <v>18182</v>
      </c>
      <c r="L5145">
        <v>16870.276512</v>
      </c>
      <c r="M5145">
        <v>5.274650827050209E-2</v>
      </c>
      <c r="N5145">
        <v>-7.8921414911746979E-2</v>
      </c>
      <c r="O5145">
        <v>-1.1288498062640429E-3</v>
      </c>
      <c r="P5145">
        <v>5.274650827050209E-2</v>
      </c>
      <c r="Q5145">
        <v>0.1066218689084053</v>
      </c>
      <c r="R5145">
        <v>0.18441443145275116</v>
      </c>
      <c r="S5145" t="s">
        <v>38</v>
      </c>
      <c r="Z5145" s="3"/>
    </row>
    <row r="5146" spans="1:26" hidden="1" x14ac:dyDescent="0.25">
      <c r="A5146" s="10" t="str">
        <f t="shared" si="80"/>
        <v>2016Sierra1-in-2October PeakCAISO15</v>
      </c>
      <c r="B5146" s="10" t="s">
        <v>57</v>
      </c>
      <c r="C5146" s="10" t="s">
        <v>14</v>
      </c>
      <c r="D5146" s="10" t="s">
        <v>6</v>
      </c>
      <c r="E5146" s="10" t="s">
        <v>9</v>
      </c>
      <c r="F5146">
        <v>15</v>
      </c>
      <c r="G5146">
        <v>1.1086297035217285</v>
      </c>
      <c r="H5146">
        <v>0.99150955677032471</v>
      </c>
      <c r="I5146">
        <v>84.992439270019531</v>
      </c>
      <c r="J5146">
        <v>0.1230589896440506</v>
      </c>
      <c r="K5146">
        <v>18182</v>
      </c>
      <c r="L5146">
        <v>16870.276512</v>
      </c>
      <c r="M5146">
        <v>0.117120161652565</v>
      </c>
      <c r="N5146">
        <v>-4.0592238306999207E-2</v>
      </c>
      <c r="O5146">
        <v>5.2588026970624924E-2</v>
      </c>
      <c r="P5146">
        <v>0.117120161652565</v>
      </c>
      <c r="Q5146">
        <v>0.18165229260921478</v>
      </c>
      <c r="R5146">
        <v>0.27483257651329041</v>
      </c>
      <c r="S5146" t="s">
        <v>39</v>
      </c>
      <c r="Z5146" s="3"/>
    </row>
    <row r="5147" spans="1:26" hidden="1" x14ac:dyDescent="0.25">
      <c r="A5147" s="10" t="str">
        <f t="shared" si="80"/>
        <v>2016Sierra1-in-10October PeakCAISO15</v>
      </c>
      <c r="B5147" s="10" t="s">
        <v>57</v>
      </c>
      <c r="C5147" s="10" t="s">
        <v>14</v>
      </c>
      <c r="D5147" s="10" t="s">
        <v>6</v>
      </c>
      <c r="E5147" s="10" t="s">
        <v>1</v>
      </c>
      <c r="F5147">
        <v>15</v>
      </c>
      <c r="G5147">
        <v>1.6232227087020874</v>
      </c>
      <c r="H5147">
        <v>1.3604079484939575</v>
      </c>
      <c r="I5147">
        <v>91.023002624511719</v>
      </c>
      <c r="J5147">
        <v>0.1230589896440506</v>
      </c>
      <c r="K5147">
        <v>18182</v>
      </c>
      <c r="L5147">
        <v>16870.276512</v>
      </c>
      <c r="M5147">
        <v>0.26281476020812988</v>
      </c>
      <c r="N5147">
        <v>0.10510236024856567</v>
      </c>
      <c r="O5147">
        <v>0.1982826292514801</v>
      </c>
      <c r="P5147">
        <v>0.26281476020812988</v>
      </c>
      <c r="Q5147">
        <v>0.32734689116477966</v>
      </c>
      <c r="R5147">
        <v>0.42052716016769409</v>
      </c>
      <c r="S5147" t="s">
        <v>39</v>
      </c>
      <c r="Z5147" s="3"/>
    </row>
    <row r="5148" spans="1:26" hidden="1" x14ac:dyDescent="0.25">
      <c r="A5148" s="10" t="str">
        <f t="shared" si="80"/>
        <v>2016Sierra1-in-10October PeakPGE15</v>
      </c>
      <c r="B5148" s="10" t="s">
        <v>57</v>
      </c>
      <c r="C5148" s="10" t="s">
        <v>14</v>
      </c>
      <c r="D5148" s="10" t="s">
        <v>6</v>
      </c>
      <c r="E5148" s="10" t="s">
        <v>1</v>
      </c>
      <c r="F5148">
        <v>15</v>
      </c>
      <c r="G5148">
        <v>1.6196938753128052</v>
      </c>
      <c r="H5148">
        <v>1.3466709852218628</v>
      </c>
      <c r="I5148">
        <v>92.6014404296875</v>
      </c>
      <c r="J5148">
        <v>0.1230589896440506</v>
      </c>
      <c r="K5148">
        <v>18182</v>
      </c>
      <c r="L5148">
        <v>16870.276512</v>
      </c>
      <c r="M5148">
        <v>0.27302289009094238</v>
      </c>
      <c r="N5148">
        <v>0.11531049013137817</v>
      </c>
      <c r="O5148">
        <v>0.2084907591342926</v>
      </c>
      <c r="P5148">
        <v>0.27302289009094238</v>
      </c>
      <c r="Q5148">
        <v>0.33755502104759216</v>
      </c>
      <c r="R5148">
        <v>0.43073529005050659</v>
      </c>
      <c r="S5148" t="s">
        <v>38</v>
      </c>
      <c r="Z5148" s="3"/>
    </row>
    <row r="5149" spans="1:26" hidden="1" x14ac:dyDescent="0.25">
      <c r="A5149" s="10" t="str">
        <f t="shared" si="80"/>
        <v>2016Sierra1-in-2October PeakPGE15</v>
      </c>
      <c r="B5149" s="10" t="s">
        <v>57</v>
      </c>
      <c r="C5149" s="10" t="s">
        <v>14</v>
      </c>
      <c r="D5149" s="10" t="s">
        <v>6</v>
      </c>
      <c r="E5149" s="10" t="s">
        <v>9</v>
      </c>
      <c r="F5149">
        <v>15</v>
      </c>
      <c r="G5149">
        <v>1.1070280075073242</v>
      </c>
      <c r="H5149">
        <v>1.0011029243469238</v>
      </c>
      <c r="I5149">
        <v>83.441642761230469</v>
      </c>
      <c r="J5149">
        <v>0.1230589896440506</v>
      </c>
      <c r="K5149">
        <v>18182</v>
      </c>
      <c r="L5149">
        <v>16870.276512</v>
      </c>
      <c r="M5149">
        <v>0.10592512041330338</v>
      </c>
      <c r="N5149">
        <v>-5.1787279546260834E-2</v>
      </c>
      <c r="O5149">
        <v>4.1392985731363297E-2</v>
      </c>
      <c r="P5149">
        <v>0.10592512041330338</v>
      </c>
      <c r="Q5149">
        <v>0.17045725882053375</v>
      </c>
      <c r="R5149">
        <v>0.26363751292228699</v>
      </c>
      <c r="S5149" t="s">
        <v>38</v>
      </c>
      <c r="Z5149" s="3"/>
    </row>
    <row r="5150" spans="1:26" hidden="1" x14ac:dyDescent="0.25">
      <c r="A5150" s="10" t="str">
        <f t="shared" si="80"/>
        <v>2016Sierra1-in-10October PeakCAISO16</v>
      </c>
      <c r="B5150" s="10" t="s">
        <v>57</v>
      </c>
      <c r="C5150" s="10" t="s">
        <v>14</v>
      </c>
      <c r="D5150" s="10" t="s">
        <v>6</v>
      </c>
      <c r="E5150" s="10" t="s">
        <v>1</v>
      </c>
      <c r="F5150">
        <v>16</v>
      </c>
      <c r="G5150">
        <v>1.88873291015625</v>
      </c>
      <c r="H5150">
        <v>1.5348345041275024</v>
      </c>
      <c r="I5150">
        <v>91.78802490234375</v>
      </c>
      <c r="J5150">
        <v>0.15615223348140717</v>
      </c>
      <c r="K5150">
        <v>18182</v>
      </c>
      <c r="L5150">
        <v>16870.276512</v>
      </c>
      <c r="M5150">
        <v>0.35389843583106995</v>
      </c>
      <c r="N5150">
        <v>0.15377373993396759</v>
      </c>
      <c r="O5150">
        <v>0.27201220393180847</v>
      </c>
      <c r="P5150">
        <v>0.35389843583106995</v>
      </c>
      <c r="Q5150">
        <v>0.43578466773033142</v>
      </c>
      <c r="R5150">
        <v>0.5540231466293335</v>
      </c>
      <c r="S5150" t="s">
        <v>39</v>
      </c>
      <c r="Z5150" s="3"/>
    </row>
    <row r="5151" spans="1:26" hidden="1" x14ac:dyDescent="0.25">
      <c r="A5151" s="10" t="str">
        <f t="shared" si="80"/>
        <v>2016Sierra1-in-2October PeakCAISO16</v>
      </c>
      <c r="B5151" s="10" t="s">
        <v>57</v>
      </c>
      <c r="C5151" s="10" t="s">
        <v>14</v>
      </c>
      <c r="D5151" s="10" t="s">
        <v>6</v>
      </c>
      <c r="E5151" s="10" t="s">
        <v>9</v>
      </c>
      <c r="F5151">
        <v>16</v>
      </c>
      <c r="G5151">
        <v>1.2899680137634277</v>
      </c>
      <c r="H5151">
        <v>1.1258977651596069</v>
      </c>
      <c r="I5151">
        <v>85.585441589355469</v>
      </c>
      <c r="J5151">
        <v>0.15615223348140717</v>
      </c>
      <c r="K5151">
        <v>18182</v>
      </c>
      <c r="L5151">
        <v>16870.276512</v>
      </c>
      <c r="M5151">
        <v>0.16407023370265961</v>
      </c>
      <c r="N5151">
        <v>-3.6054469645023346E-2</v>
      </c>
      <c r="O5151">
        <v>8.2184001803398132E-2</v>
      </c>
      <c r="P5151">
        <v>0.16407023370265961</v>
      </c>
      <c r="Q5151">
        <v>0.24595646560192108</v>
      </c>
      <c r="R5151">
        <v>0.36419492959976196</v>
      </c>
      <c r="S5151" t="s">
        <v>39</v>
      </c>
      <c r="Z5151" s="3"/>
    </row>
    <row r="5152" spans="1:26" hidden="1" x14ac:dyDescent="0.25">
      <c r="A5152" s="10" t="str">
        <f t="shared" si="80"/>
        <v>2016Sierra1-in-10October PeakPGE16</v>
      </c>
      <c r="B5152" s="10" t="s">
        <v>57</v>
      </c>
      <c r="C5152" s="10" t="s">
        <v>14</v>
      </c>
      <c r="D5152" s="10" t="s">
        <v>6</v>
      </c>
      <c r="E5152" s="10" t="s">
        <v>1</v>
      </c>
      <c r="F5152">
        <v>16</v>
      </c>
      <c r="G5152">
        <v>1.8846268653869629</v>
      </c>
      <c r="H5152">
        <v>1.4881714582443237</v>
      </c>
      <c r="I5152">
        <v>93.822738647460938</v>
      </c>
      <c r="J5152">
        <v>0.15615223348140717</v>
      </c>
      <c r="K5152">
        <v>18182</v>
      </c>
      <c r="L5152">
        <v>16870.276512</v>
      </c>
      <c r="M5152">
        <v>0.39645537734031677</v>
      </c>
      <c r="N5152">
        <v>0.19633068144321442</v>
      </c>
      <c r="O5152">
        <v>0.3145691454410553</v>
      </c>
      <c r="P5152">
        <v>0.39645537734031677</v>
      </c>
      <c r="Q5152">
        <v>0.47834160923957825</v>
      </c>
      <c r="R5152">
        <v>0.59658008813858032</v>
      </c>
      <c r="S5152" t="s">
        <v>38</v>
      </c>
      <c r="Z5152" s="3"/>
    </row>
    <row r="5153" spans="1:26" hidden="1" x14ac:dyDescent="0.25">
      <c r="A5153" s="10" t="str">
        <f t="shared" si="80"/>
        <v>2016Sierra1-in-2October PeakPGE16</v>
      </c>
      <c r="B5153" s="10" t="s">
        <v>57</v>
      </c>
      <c r="C5153" s="10" t="s">
        <v>14</v>
      </c>
      <c r="D5153" s="10" t="s">
        <v>6</v>
      </c>
      <c r="E5153" s="10" t="s">
        <v>9</v>
      </c>
      <c r="F5153">
        <v>16</v>
      </c>
      <c r="G5153">
        <v>1.2881042957305908</v>
      </c>
      <c r="H5153">
        <v>1.1612910032272339</v>
      </c>
      <c r="I5153">
        <v>83.821792602539062</v>
      </c>
      <c r="J5153">
        <v>0.15615223348140717</v>
      </c>
      <c r="K5153">
        <v>18182</v>
      </c>
      <c r="L5153">
        <v>16870.276512</v>
      </c>
      <c r="M5153">
        <v>0.12681329250335693</v>
      </c>
      <c r="N5153">
        <v>-7.3311410844326019E-2</v>
      </c>
      <c r="O5153">
        <v>4.4927060604095459E-2</v>
      </c>
      <c r="P5153">
        <v>0.12681329250335693</v>
      </c>
      <c r="Q5153">
        <v>0.20869952440261841</v>
      </c>
      <c r="R5153">
        <v>0.32693800330162048</v>
      </c>
      <c r="S5153" t="s">
        <v>38</v>
      </c>
      <c r="Z5153" s="3"/>
    </row>
    <row r="5154" spans="1:26" hidden="1" x14ac:dyDescent="0.25">
      <c r="A5154" s="10" t="str">
        <f t="shared" si="80"/>
        <v>2016Sierra1-in-2October PeakCAISO17</v>
      </c>
      <c r="B5154" s="10" t="s">
        <v>57</v>
      </c>
      <c r="C5154" s="10" t="s">
        <v>14</v>
      </c>
      <c r="D5154" s="10" t="s">
        <v>6</v>
      </c>
      <c r="E5154" s="10" t="s">
        <v>9</v>
      </c>
      <c r="F5154">
        <v>17</v>
      </c>
      <c r="G5154">
        <v>1.4675666093826294</v>
      </c>
      <c r="H5154">
        <v>1.2154557704925537</v>
      </c>
      <c r="I5154">
        <v>85.301589965820313</v>
      </c>
      <c r="J5154">
        <v>0.16046801209449768</v>
      </c>
      <c r="K5154">
        <v>18182</v>
      </c>
      <c r="L5154">
        <v>16870.276512</v>
      </c>
      <c r="M5154">
        <v>0.25211086869239807</v>
      </c>
      <c r="N5154">
        <v>4.6455062925815582E-2</v>
      </c>
      <c r="O5154">
        <v>0.16796144843101501</v>
      </c>
      <c r="P5154">
        <v>0.25211086869239807</v>
      </c>
      <c r="Q5154">
        <v>0.33626028895378113</v>
      </c>
      <c r="R5154">
        <v>0.45776668190956116</v>
      </c>
      <c r="S5154" t="s">
        <v>39</v>
      </c>
      <c r="Z5154" s="3"/>
    </row>
    <row r="5155" spans="1:26" hidden="1" x14ac:dyDescent="0.25">
      <c r="A5155" s="10" t="str">
        <f t="shared" si="80"/>
        <v>2016Sierra1-in-10October PeakCAISO17</v>
      </c>
      <c r="B5155" s="10" t="s">
        <v>57</v>
      </c>
      <c r="C5155" s="10" t="s">
        <v>14</v>
      </c>
      <c r="D5155" s="10" t="s">
        <v>6</v>
      </c>
      <c r="E5155" s="10" t="s">
        <v>1</v>
      </c>
      <c r="F5155">
        <v>17</v>
      </c>
      <c r="G5155">
        <v>2.1487674713134766</v>
      </c>
      <c r="H5155">
        <v>1.722001314163208</v>
      </c>
      <c r="I5155">
        <v>91.656906127929688</v>
      </c>
      <c r="J5155">
        <v>0.16046801209449768</v>
      </c>
      <c r="K5155">
        <v>18182</v>
      </c>
      <c r="L5155">
        <v>16870.276512</v>
      </c>
      <c r="M5155">
        <v>0.42676618695259094</v>
      </c>
      <c r="N5155">
        <v>0.22111038863658905</v>
      </c>
      <c r="O5155">
        <v>0.34261676669120789</v>
      </c>
      <c r="P5155">
        <v>0.42676618695259094</v>
      </c>
      <c r="Q5155">
        <v>0.51091563701629639</v>
      </c>
      <c r="R5155">
        <v>0.63242197036743164</v>
      </c>
      <c r="S5155" t="s">
        <v>39</v>
      </c>
      <c r="Z5155" s="3"/>
    </row>
    <row r="5156" spans="1:26" hidden="1" x14ac:dyDescent="0.25">
      <c r="A5156" s="10" t="str">
        <f t="shared" si="80"/>
        <v>2016Sierra1-in-2October PeakPGE17</v>
      </c>
      <c r="B5156" s="10" t="s">
        <v>57</v>
      </c>
      <c r="C5156" s="10" t="s">
        <v>14</v>
      </c>
      <c r="D5156" s="10" t="s">
        <v>6</v>
      </c>
      <c r="E5156" s="10" t="s">
        <v>9</v>
      </c>
      <c r="F5156">
        <v>17</v>
      </c>
      <c r="G5156">
        <v>1.4654462337493896</v>
      </c>
      <c r="H5156">
        <v>1.2432718276977539</v>
      </c>
      <c r="I5156">
        <v>83.005523681640625</v>
      </c>
      <c r="J5156">
        <v>0.16046801209449768</v>
      </c>
      <c r="K5156">
        <v>18182</v>
      </c>
      <c r="L5156">
        <v>16870.276512</v>
      </c>
      <c r="M5156">
        <v>0.22217445075511932</v>
      </c>
      <c r="N5156">
        <v>1.6518646851181984E-2</v>
      </c>
      <c r="O5156">
        <v>0.13802503049373627</v>
      </c>
      <c r="P5156">
        <v>0.22217445075511932</v>
      </c>
      <c r="Q5156">
        <v>0.30632388591766357</v>
      </c>
      <c r="R5156">
        <v>0.42783024907112122</v>
      </c>
      <c r="S5156" t="s">
        <v>38</v>
      </c>
      <c r="Z5156" s="3"/>
    </row>
    <row r="5157" spans="1:26" hidden="1" x14ac:dyDescent="0.25">
      <c r="A5157" s="10" t="str">
        <f t="shared" si="80"/>
        <v>2016Sierra1-in-10October PeakPGE17</v>
      </c>
      <c r="B5157" s="10" t="s">
        <v>57</v>
      </c>
      <c r="C5157" s="10" t="s">
        <v>14</v>
      </c>
      <c r="D5157" s="10" t="s">
        <v>6</v>
      </c>
      <c r="E5157" s="10" t="s">
        <v>1</v>
      </c>
      <c r="F5157">
        <v>17</v>
      </c>
      <c r="G5157">
        <v>2.1440961360931396</v>
      </c>
      <c r="H5157">
        <v>1.6883178949356079</v>
      </c>
      <c r="I5157">
        <v>93.952880859375</v>
      </c>
      <c r="J5157">
        <v>0.16046801209449768</v>
      </c>
      <c r="K5157">
        <v>18182</v>
      </c>
      <c r="L5157">
        <v>16870.276512</v>
      </c>
      <c r="M5157">
        <v>0.45577824115753174</v>
      </c>
      <c r="N5157">
        <v>0.25012242794036865</v>
      </c>
      <c r="O5157">
        <v>0.37162882089614868</v>
      </c>
      <c r="P5157">
        <v>0.45577824115753174</v>
      </c>
      <c r="Q5157">
        <v>0.53992766141891479</v>
      </c>
      <c r="R5157">
        <v>0.66143405437469482</v>
      </c>
      <c r="S5157" t="s">
        <v>38</v>
      </c>
      <c r="Z5157" s="3"/>
    </row>
    <row r="5158" spans="1:26" hidden="1" x14ac:dyDescent="0.25">
      <c r="A5158" s="10" t="str">
        <f t="shared" si="80"/>
        <v>2016Sierra1-in-2October PeakCAISO18</v>
      </c>
      <c r="B5158" s="10" t="s">
        <v>57</v>
      </c>
      <c r="C5158" s="10" t="s">
        <v>14</v>
      </c>
      <c r="D5158" s="10" t="s">
        <v>6</v>
      </c>
      <c r="E5158" s="10" t="s">
        <v>9</v>
      </c>
      <c r="F5158">
        <v>18</v>
      </c>
      <c r="G5158">
        <v>1.6094268560409546</v>
      </c>
      <c r="H5158">
        <v>1.3967695236206055</v>
      </c>
      <c r="I5158">
        <v>83.354156494140625</v>
      </c>
      <c r="J5158">
        <v>0.13599415123462677</v>
      </c>
      <c r="K5158">
        <v>18182</v>
      </c>
      <c r="L5158">
        <v>16870.276512</v>
      </c>
      <c r="M5158">
        <v>0.2126573771238327</v>
      </c>
      <c r="N5158">
        <v>3.8367271423339844E-2</v>
      </c>
      <c r="O5158">
        <v>0.14134204387664795</v>
      </c>
      <c r="P5158">
        <v>0.2126573771238327</v>
      </c>
      <c r="Q5158">
        <v>0.28397271037101746</v>
      </c>
      <c r="R5158">
        <v>0.38694748282432556</v>
      </c>
      <c r="S5158" t="s">
        <v>39</v>
      </c>
      <c r="Z5158" s="3"/>
    </row>
    <row r="5159" spans="1:26" hidden="1" x14ac:dyDescent="0.25">
      <c r="A5159" s="10" t="str">
        <f t="shared" si="80"/>
        <v>2016Sierra1-in-10October PeakCAISO18</v>
      </c>
      <c r="B5159" s="10" t="s">
        <v>57</v>
      </c>
      <c r="C5159" s="10" t="s">
        <v>14</v>
      </c>
      <c r="D5159" s="10" t="s">
        <v>6</v>
      </c>
      <c r="E5159" s="10" t="s">
        <v>1</v>
      </c>
      <c r="F5159">
        <v>18</v>
      </c>
      <c r="G5159">
        <v>2.3564751148223877</v>
      </c>
      <c r="H5159">
        <v>1.9613869190216064</v>
      </c>
      <c r="I5159">
        <v>89.702926635742187</v>
      </c>
      <c r="J5159">
        <v>0.13599415123462677</v>
      </c>
      <c r="K5159">
        <v>18182</v>
      </c>
      <c r="L5159">
        <v>16870.276512</v>
      </c>
      <c r="M5159">
        <v>0.39508822560310364</v>
      </c>
      <c r="N5159">
        <v>0.22079811990261078</v>
      </c>
      <c r="O5159">
        <v>0.32377290725708008</v>
      </c>
      <c r="P5159">
        <v>0.39508822560310364</v>
      </c>
      <c r="Q5159">
        <v>0.4664035439491272</v>
      </c>
      <c r="R5159">
        <v>0.5693783164024353</v>
      </c>
      <c r="S5159" t="s">
        <v>39</v>
      </c>
      <c r="Z5159" s="3"/>
    </row>
    <row r="5160" spans="1:26" hidden="1" x14ac:dyDescent="0.25">
      <c r="A5160" s="10" t="str">
        <f t="shared" si="80"/>
        <v>2016Sierra1-in-2October PeakPGE18</v>
      </c>
      <c r="B5160" s="10" t="s">
        <v>57</v>
      </c>
      <c r="C5160" s="10" t="s">
        <v>14</v>
      </c>
      <c r="D5160" s="10" t="s">
        <v>6</v>
      </c>
      <c r="E5160" s="10" t="s">
        <v>9</v>
      </c>
      <c r="F5160">
        <v>18</v>
      </c>
      <c r="G5160">
        <v>1.6071015596389771</v>
      </c>
      <c r="H5160">
        <v>1.449094295501709</v>
      </c>
      <c r="I5160">
        <v>80.484817504882813</v>
      </c>
      <c r="J5160">
        <v>0.13599415123462677</v>
      </c>
      <c r="K5160">
        <v>18182</v>
      </c>
      <c r="L5160">
        <v>16870.276512</v>
      </c>
      <c r="M5160">
        <v>0.15800723433494568</v>
      </c>
      <c r="N5160">
        <v>-1.6282869502902031E-2</v>
      </c>
      <c r="O5160">
        <v>8.6691901087760925E-2</v>
      </c>
      <c r="P5160">
        <v>0.15800723433494568</v>
      </c>
      <c r="Q5160">
        <v>0.22932256758213043</v>
      </c>
      <c r="R5160">
        <v>0.33229732513427734</v>
      </c>
      <c r="S5160" t="s">
        <v>38</v>
      </c>
      <c r="Z5160" s="3"/>
    </row>
    <row r="5161" spans="1:26" hidden="1" x14ac:dyDescent="0.25">
      <c r="A5161" s="10" t="str">
        <f t="shared" si="80"/>
        <v>2016Sierra1-in-10October PeakPGE18</v>
      </c>
      <c r="B5161" s="10" t="s">
        <v>57</v>
      </c>
      <c r="C5161" s="10" t="s">
        <v>14</v>
      </c>
      <c r="D5161" s="10" t="s">
        <v>6</v>
      </c>
      <c r="E5161" s="10" t="s">
        <v>1</v>
      </c>
      <c r="F5161">
        <v>18</v>
      </c>
      <c r="G5161">
        <v>2.3513522148132324</v>
      </c>
      <c r="H5161">
        <v>1.9059336185455322</v>
      </c>
      <c r="I5161">
        <v>92.377197265625</v>
      </c>
      <c r="J5161">
        <v>0.13599415123462677</v>
      </c>
      <c r="K5161">
        <v>18182</v>
      </c>
      <c r="L5161">
        <v>16870.276512</v>
      </c>
      <c r="M5161">
        <v>0.44541856646537781</v>
      </c>
      <c r="N5161">
        <v>0.27112847566604614</v>
      </c>
      <c r="O5161">
        <v>0.37410324811935425</v>
      </c>
      <c r="P5161">
        <v>0.44541856646537781</v>
      </c>
      <c r="Q5161">
        <v>0.51673388481140137</v>
      </c>
      <c r="R5161">
        <v>0.61970865726470947</v>
      </c>
      <c r="S5161" t="s">
        <v>38</v>
      </c>
      <c r="Z5161" s="3"/>
    </row>
    <row r="5162" spans="1:26" hidden="1" x14ac:dyDescent="0.25">
      <c r="A5162" s="10" t="str">
        <f t="shared" si="80"/>
        <v>2016Sierra1-in-2October PeakCAISO19</v>
      </c>
      <c r="B5162" s="10" t="s">
        <v>57</v>
      </c>
      <c r="C5162" s="10" t="s">
        <v>14</v>
      </c>
      <c r="D5162" s="10" t="s">
        <v>6</v>
      </c>
      <c r="E5162" s="10" t="s">
        <v>9</v>
      </c>
      <c r="F5162">
        <v>19</v>
      </c>
      <c r="G5162">
        <v>1.6585657596588135</v>
      </c>
      <c r="H5162">
        <v>1.8608490228652954</v>
      </c>
      <c r="I5162">
        <v>75.09796142578125</v>
      </c>
      <c r="J5162">
        <v>0.11742977052927017</v>
      </c>
      <c r="K5162">
        <v>18182</v>
      </c>
      <c r="L5162">
        <v>16870.276512</v>
      </c>
      <c r="M5162">
        <v>-0.20228321850299835</v>
      </c>
      <c r="N5162">
        <v>-0.35278120636940002</v>
      </c>
      <c r="O5162">
        <v>-0.26386338472366333</v>
      </c>
      <c r="P5162">
        <v>-0.20228321850299835</v>
      </c>
      <c r="Q5162">
        <v>-0.14070305228233337</v>
      </c>
      <c r="R5162">
        <v>-5.1785223186016083E-2</v>
      </c>
      <c r="S5162" t="s">
        <v>39</v>
      </c>
      <c r="Z5162" s="3"/>
    </row>
    <row r="5163" spans="1:26" hidden="1" x14ac:dyDescent="0.25">
      <c r="A5163" s="10" t="str">
        <f t="shared" si="80"/>
        <v>2016Sierra1-in-10October PeakCAISO19</v>
      </c>
      <c r="B5163" s="10" t="s">
        <v>57</v>
      </c>
      <c r="C5163" s="10" t="s">
        <v>14</v>
      </c>
      <c r="D5163" s="10" t="s">
        <v>6</v>
      </c>
      <c r="E5163" s="10" t="s">
        <v>1</v>
      </c>
      <c r="F5163">
        <v>19</v>
      </c>
      <c r="G5163">
        <v>2.4284229278564453</v>
      </c>
      <c r="H5163">
        <v>2.653226375579834</v>
      </c>
      <c r="I5163">
        <v>83.466972351074219</v>
      </c>
      <c r="J5163">
        <v>0.11742977052927017</v>
      </c>
      <c r="K5163">
        <v>18182</v>
      </c>
      <c r="L5163">
        <v>16870.276512</v>
      </c>
      <c r="M5163">
        <v>-0.22480344772338867</v>
      </c>
      <c r="N5163">
        <v>-0.37530145049095154</v>
      </c>
      <c r="O5163">
        <v>-0.28638362884521484</v>
      </c>
      <c r="P5163">
        <v>-0.22480344772338867</v>
      </c>
      <c r="Q5163">
        <v>-0.16322328150272369</v>
      </c>
      <c r="R5163">
        <v>-7.4305452406406403E-2</v>
      </c>
      <c r="S5163" t="s">
        <v>39</v>
      </c>
      <c r="Z5163" s="3"/>
    </row>
    <row r="5164" spans="1:26" hidden="1" x14ac:dyDescent="0.25">
      <c r="A5164" s="10" t="str">
        <f t="shared" si="80"/>
        <v>2016Sierra1-in-10October PeakPGE19</v>
      </c>
      <c r="B5164" s="10" t="s">
        <v>57</v>
      </c>
      <c r="C5164" s="10" t="s">
        <v>14</v>
      </c>
      <c r="D5164" s="10" t="s">
        <v>6</v>
      </c>
      <c r="E5164" s="10" t="s">
        <v>1</v>
      </c>
      <c r="F5164">
        <v>19</v>
      </c>
      <c r="G5164">
        <v>2.4231436252593994</v>
      </c>
      <c r="H5164">
        <v>2.6471848487854004</v>
      </c>
      <c r="I5164">
        <v>84.097999572753906</v>
      </c>
      <c r="J5164">
        <v>0.11742977052927017</v>
      </c>
      <c r="K5164">
        <v>18182</v>
      </c>
      <c r="L5164">
        <v>16870.276512</v>
      </c>
      <c r="M5164">
        <v>-0.22404132783412933</v>
      </c>
      <c r="N5164">
        <v>-0.37453931570053101</v>
      </c>
      <c r="O5164">
        <v>-0.28562149405479431</v>
      </c>
      <c r="P5164">
        <v>-0.22404132783412933</v>
      </c>
      <c r="Q5164">
        <v>-0.16246116161346436</v>
      </c>
      <c r="R5164">
        <v>-7.3543332517147064E-2</v>
      </c>
      <c r="S5164" t="s">
        <v>38</v>
      </c>
      <c r="Z5164" s="3"/>
    </row>
    <row r="5165" spans="1:26" hidden="1" x14ac:dyDescent="0.25">
      <c r="A5165" s="10" t="str">
        <f t="shared" si="80"/>
        <v>2016Sierra1-in-2October PeakPGE19</v>
      </c>
      <c r="B5165" s="10" t="s">
        <v>57</v>
      </c>
      <c r="C5165" s="10" t="s">
        <v>14</v>
      </c>
      <c r="D5165" s="10" t="s">
        <v>6</v>
      </c>
      <c r="E5165" s="10" t="s">
        <v>9</v>
      </c>
      <c r="F5165">
        <v>19</v>
      </c>
      <c r="G5165">
        <v>1.6561694145202637</v>
      </c>
      <c r="H5165">
        <v>1.859644889831543</v>
      </c>
      <c r="I5165">
        <v>74.075447082519531</v>
      </c>
      <c r="J5165">
        <v>0.11742977052927017</v>
      </c>
      <c r="K5165">
        <v>18182</v>
      </c>
      <c r="L5165">
        <v>16870.276512</v>
      </c>
      <c r="M5165">
        <v>-0.20347550511360168</v>
      </c>
      <c r="N5165">
        <v>-0.35397350788116455</v>
      </c>
      <c r="O5165">
        <v>-0.26505568623542786</v>
      </c>
      <c r="P5165">
        <v>-0.20347550511360168</v>
      </c>
      <c r="Q5165">
        <v>-0.14189533889293671</v>
      </c>
      <c r="R5165">
        <v>-5.2977509796619415E-2</v>
      </c>
      <c r="S5165" t="s">
        <v>38</v>
      </c>
      <c r="Z5165" s="3"/>
    </row>
    <row r="5166" spans="1:26" hidden="1" x14ac:dyDescent="0.25">
      <c r="A5166" s="10" t="str">
        <f t="shared" si="80"/>
        <v>2016Sierra1-in-10October PeakCAISO20</v>
      </c>
      <c r="B5166" s="10" t="s">
        <v>57</v>
      </c>
      <c r="C5166" s="10" t="s">
        <v>14</v>
      </c>
      <c r="D5166" s="10" t="s">
        <v>6</v>
      </c>
      <c r="E5166" s="10" t="s">
        <v>1</v>
      </c>
      <c r="F5166">
        <v>20</v>
      </c>
      <c r="G5166">
        <v>2.3092033863067627</v>
      </c>
      <c r="H5166">
        <v>2.5321354866027832</v>
      </c>
      <c r="I5166">
        <v>76.329727172851562</v>
      </c>
      <c r="J5166">
        <v>7.6294809579849243E-2</v>
      </c>
      <c r="K5166">
        <v>18182</v>
      </c>
      <c r="L5166">
        <v>16870.276512</v>
      </c>
      <c r="M5166">
        <v>-0.22293210029602051</v>
      </c>
      <c r="N5166">
        <v>-0.32071152329444885</v>
      </c>
      <c r="O5166">
        <v>-0.26294109225273132</v>
      </c>
      <c r="P5166">
        <v>-0.22293210029602051</v>
      </c>
      <c r="Q5166">
        <v>-0.18292310833930969</v>
      </c>
      <c r="R5166">
        <v>-0.12515267729759216</v>
      </c>
      <c r="S5166" t="s">
        <v>39</v>
      </c>
      <c r="Z5166" s="3"/>
    </row>
    <row r="5167" spans="1:26" hidden="1" x14ac:dyDescent="0.25">
      <c r="A5167" s="10" t="str">
        <f t="shared" si="80"/>
        <v>2016Sierra1-in-2October PeakCAISO20</v>
      </c>
      <c r="B5167" s="10" t="s">
        <v>57</v>
      </c>
      <c r="C5167" s="10" t="s">
        <v>14</v>
      </c>
      <c r="D5167" s="10" t="s">
        <v>6</v>
      </c>
      <c r="E5167" s="10" t="s">
        <v>9</v>
      </c>
      <c r="F5167">
        <v>20</v>
      </c>
      <c r="G5167">
        <v>1.5771411657333374</v>
      </c>
      <c r="H5167">
        <v>1.7166690826416016</v>
      </c>
      <c r="I5167">
        <v>68.019027709960937</v>
      </c>
      <c r="J5167">
        <v>7.6294809579849243E-2</v>
      </c>
      <c r="K5167">
        <v>18182</v>
      </c>
      <c r="L5167">
        <v>16870.276512</v>
      </c>
      <c r="M5167">
        <v>-0.13952797651290894</v>
      </c>
      <c r="N5167">
        <v>-0.23730739951133728</v>
      </c>
      <c r="O5167">
        <v>-0.17953696846961975</v>
      </c>
      <c r="P5167">
        <v>-0.13952797651290894</v>
      </c>
      <c r="Q5167">
        <v>-9.9518977105617523E-2</v>
      </c>
      <c r="R5167">
        <v>-4.1748549789190292E-2</v>
      </c>
      <c r="S5167" t="s">
        <v>39</v>
      </c>
      <c r="Z5167" s="3"/>
    </row>
    <row r="5168" spans="1:26" hidden="1" x14ac:dyDescent="0.25">
      <c r="A5168" s="10" t="str">
        <f t="shared" si="80"/>
        <v>2016Sierra1-in-2October PeakPGE20</v>
      </c>
      <c r="B5168" s="10" t="s">
        <v>57</v>
      </c>
      <c r="C5168" s="10" t="s">
        <v>14</v>
      </c>
      <c r="D5168" s="10" t="s">
        <v>6</v>
      </c>
      <c r="E5168" s="10" t="s">
        <v>9</v>
      </c>
      <c r="F5168">
        <v>20</v>
      </c>
      <c r="G5168">
        <v>1.5748624801635742</v>
      </c>
      <c r="H5168">
        <v>1.7118356227874756</v>
      </c>
      <c r="I5168">
        <v>68.610206604003906</v>
      </c>
      <c r="J5168">
        <v>7.6294809579849243E-2</v>
      </c>
      <c r="K5168">
        <v>18182</v>
      </c>
      <c r="L5168">
        <v>16870.276512</v>
      </c>
      <c r="M5168">
        <v>-0.13697311282157898</v>
      </c>
      <c r="N5168">
        <v>-0.23475253582000732</v>
      </c>
      <c r="O5168">
        <v>-0.17698210477828979</v>
      </c>
      <c r="P5168">
        <v>-0.13697311282157898</v>
      </c>
      <c r="Q5168">
        <v>-9.6964113414287567E-2</v>
      </c>
      <c r="R5168">
        <v>-3.9193686097860336E-2</v>
      </c>
      <c r="S5168" t="s">
        <v>38</v>
      </c>
      <c r="Z5168" s="3"/>
    </row>
    <row r="5169" spans="1:26" hidden="1" x14ac:dyDescent="0.25">
      <c r="A5169" s="10" t="str">
        <f t="shared" si="80"/>
        <v>2016Sierra1-in-10October PeakPGE20</v>
      </c>
      <c r="B5169" s="10" t="s">
        <v>57</v>
      </c>
      <c r="C5169" s="10" t="s">
        <v>14</v>
      </c>
      <c r="D5169" s="10" t="s">
        <v>6</v>
      </c>
      <c r="E5169" s="10" t="s">
        <v>1</v>
      </c>
      <c r="F5169">
        <v>20</v>
      </c>
      <c r="G5169">
        <v>2.3041832447052002</v>
      </c>
      <c r="H5169">
        <v>2.5287179946899414</v>
      </c>
      <c r="I5169">
        <v>75.727218627929688</v>
      </c>
      <c r="J5169">
        <v>7.6294809579849243E-2</v>
      </c>
      <c r="K5169">
        <v>18182</v>
      </c>
      <c r="L5169">
        <v>16870.276512</v>
      </c>
      <c r="M5169">
        <v>-0.22453466057777405</v>
      </c>
      <c r="N5169">
        <v>-0.32231408357620239</v>
      </c>
      <c r="O5169">
        <v>-0.26454365253448486</v>
      </c>
      <c r="P5169">
        <v>-0.22453466057777405</v>
      </c>
      <c r="Q5169">
        <v>-0.18452566862106323</v>
      </c>
      <c r="R5169">
        <v>-0.1267552375793457</v>
      </c>
      <c r="S5169" t="s">
        <v>38</v>
      </c>
      <c r="Z5169" s="3"/>
    </row>
    <row r="5170" spans="1:26" hidden="1" x14ac:dyDescent="0.25">
      <c r="A5170" s="10" t="str">
        <f t="shared" si="80"/>
        <v>2016Sierra1-in-2October PeakCAISO21</v>
      </c>
      <c r="B5170" s="10" t="s">
        <v>57</v>
      </c>
      <c r="C5170" s="10" t="s">
        <v>14</v>
      </c>
      <c r="D5170" s="10" t="s">
        <v>6</v>
      </c>
      <c r="E5170" s="10" t="s">
        <v>9</v>
      </c>
      <c r="F5170">
        <v>21</v>
      </c>
      <c r="G5170">
        <v>1.4133114814758301</v>
      </c>
      <c r="H5170">
        <v>1.4835423231124878</v>
      </c>
      <c r="I5170">
        <v>64.450462341308594</v>
      </c>
      <c r="J5170">
        <v>7.6630406081676483E-2</v>
      </c>
      <c r="K5170">
        <v>18182</v>
      </c>
      <c r="L5170">
        <v>16870.276512</v>
      </c>
      <c r="M5170">
        <v>-7.0230856537818909E-2</v>
      </c>
      <c r="N5170">
        <v>-0.16844038665294647</v>
      </c>
      <c r="O5170">
        <v>-0.11041583865880966</v>
      </c>
      <c r="P5170">
        <v>-7.0230856537818909E-2</v>
      </c>
      <c r="Q5170">
        <v>-3.0045870691537857E-2</v>
      </c>
      <c r="R5170">
        <v>2.7978671714663506E-2</v>
      </c>
      <c r="S5170" t="s">
        <v>39</v>
      </c>
      <c r="Z5170" s="3"/>
    </row>
    <row r="5171" spans="1:26" hidden="1" x14ac:dyDescent="0.25">
      <c r="A5171" s="10" t="str">
        <f t="shared" si="80"/>
        <v>2016Sierra1-in-10October PeakCAISO21</v>
      </c>
      <c r="B5171" s="10" t="s">
        <v>57</v>
      </c>
      <c r="C5171" s="10" t="s">
        <v>14</v>
      </c>
      <c r="D5171" s="10" t="s">
        <v>6</v>
      </c>
      <c r="E5171" s="10" t="s">
        <v>1</v>
      </c>
      <c r="F5171">
        <v>21</v>
      </c>
      <c r="G5171">
        <v>2.0693285465240479</v>
      </c>
      <c r="H5171">
        <v>2.2098715305328369</v>
      </c>
      <c r="I5171">
        <v>72.387954711914063</v>
      </c>
      <c r="J5171">
        <v>7.6630406081676483E-2</v>
      </c>
      <c r="K5171">
        <v>18182</v>
      </c>
      <c r="L5171">
        <v>16870.276512</v>
      </c>
      <c r="M5171">
        <v>-0.14054308831691742</v>
      </c>
      <c r="N5171">
        <v>-0.23875261843204498</v>
      </c>
      <c r="O5171">
        <v>-0.18072807788848877</v>
      </c>
      <c r="P5171">
        <v>-0.14054308831691742</v>
      </c>
      <c r="Q5171">
        <v>-0.10035810619592667</v>
      </c>
      <c r="R5171">
        <v>-4.2333558201789856E-2</v>
      </c>
      <c r="S5171" t="s">
        <v>39</v>
      </c>
      <c r="Z5171" s="3"/>
    </row>
    <row r="5172" spans="1:26" hidden="1" x14ac:dyDescent="0.25">
      <c r="A5172" s="10" t="str">
        <f t="shared" si="80"/>
        <v>2016Sierra1-in-2October PeakPGE21</v>
      </c>
      <c r="B5172" s="10" t="s">
        <v>57</v>
      </c>
      <c r="C5172" s="10" t="s">
        <v>14</v>
      </c>
      <c r="D5172" s="10" t="s">
        <v>6</v>
      </c>
      <c r="E5172" s="10" t="s">
        <v>9</v>
      </c>
      <c r="F5172">
        <v>21</v>
      </c>
      <c r="G5172">
        <v>1.4112694263458252</v>
      </c>
      <c r="H5172">
        <v>1.4770629405975342</v>
      </c>
      <c r="I5172">
        <v>65.233345031738281</v>
      </c>
      <c r="J5172">
        <v>7.6630406081676483E-2</v>
      </c>
      <c r="K5172">
        <v>18182</v>
      </c>
      <c r="L5172">
        <v>16870.276512</v>
      </c>
      <c r="M5172">
        <v>-6.5793566405773163E-2</v>
      </c>
      <c r="N5172">
        <v>-0.16400308907032013</v>
      </c>
      <c r="O5172">
        <v>-0.10597854852676392</v>
      </c>
      <c r="P5172">
        <v>-6.5793566405773163E-2</v>
      </c>
      <c r="Q5172">
        <v>-2.5608580559492111E-2</v>
      </c>
      <c r="R5172">
        <v>3.2415963709354401E-2</v>
      </c>
      <c r="S5172" t="s">
        <v>38</v>
      </c>
      <c r="Z5172" s="3"/>
    </row>
    <row r="5173" spans="1:26" hidden="1" x14ac:dyDescent="0.25">
      <c r="A5173" s="10" t="str">
        <f t="shared" si="80"/>
        <v>2016Sierra1-in-10October PeakPGE21</v>
      </c>
      <c r="B5173" s="10" t="s">
        <v>57</v>
      </c>
      <c r="C5173" s="10" t="s">
        <v>14</v>
      </c>
      <c r="D5173" s="10" t="s">
        <v>6</v>
      </c>
      <c r="E5173" s="10" t="s">
        <v>1</v>
      </c>
      <c r="F5173">
        <v>21</v>
      </c>
      <c r="G5173">
        <v>2.0648300647735596</v>
      </c>
      <c r="H5173">
        <v>2.2091972827911377</v>
      </c>
      <c r="I5173">
        <v>71.450927734375</v>
      </c>
      <c r="J5173">
        <v>7.6630406081676483E-2</v>
      </c>
      <c r="K5173">
        <v>18182</v>
      </c>
      <c r="L5173">
        <v>16870.276512</v>
      </c>
      <c r="M5173">
        <v>-0.14436714351177216</v>
      </c>
      <c r="N5173">
        <v>-0.24257667362689972</v>
      </c>
      <c r="O5173">
        <v>-0.18455213308334351</v>
      </c>
      <c r="P5173">
        <v>-0.14436714351177216</v>
      </c>
      <c r="Q5173">
        <v>-0.1041821613907814</v>
      </c>
      <c r="R5173">
        <v>-4.6157613396644592E-2</v>
      </c>
      <c r="S5173" t="s">
        <v>38</v>
      </c>
      <c r="Z5173" s="3"/>
    </row>
    <row r="5174" spans="1:26" hidden="1" x14ac:dyDescent="0.25">
      <c r="A5174" s="10" t="str">
        <f t="shared" si="80"/>
        <v>2016Sierra1-in-10October PeakCAISO22</v>
      </c>
      <c r="B5174" s="10" t="s">
        <v>57</v>
      </c>
      <c r="C5174" s="10" t="s">
        <v>14</v>
      </c>
      <c r="D5174" s="10" t="s">
        <v>6</v>
      </c>
      <c r="E5174" s="10" t="s">
        <v>1</v>
      </c>
      <c r="F5174">
        <v>22</v>
      </c>
      <c r="G5174">
        <v>1.771925687789917</v>
      </c>
      <c r="H5174">
        <v>1.8516291379928589</v>
      </c>
      <c r="I5174">
        <v>69.91339111328125</v>
      </c>
      <c r="J5174">
        <v>6.3674606382846832E-2</v>
      </c>
      <c r="K5174">
        <v>18182</v>
      </c>
      <c r="L5174">
        <v>16870.276512</v>
      </c>
      <c r="M5174">
        <v>-7.9703472554683685E-2</v>
      </c>
      <c r="N5174">
        <v>-0.16130885481834412</v>
      </c>
      <c r="O5174">
        <v>-0.11309443414211273</v>
      </c>
      <c r="P5174">
        <v>-7.9703472554683685E-2</v>
      </c>
      <c r="Q5174">
        <v>-4.631250724196434E-2</v>
      </c>
      <c r="R5174">
        <v>1.9019029568880796E-3</v>
      </c>
      <c r="S5174" t="s">
        <v>39</v>
      </c>
      <c r="Z5174" s="3"/>
    </row>
    <row r="5175" spans="1:26" hidden="1" x14ac:dyDescent="0.25">
      <c r="A5175" s="10" t="str">
        <f t="shared" si="80"/>
        <v>2016Sierra1-in-2October PeakCAISO22</v>
      </c>
      <c r="B5175" s="10" t="s">
        <v>57</v>
      </c>
      <c r="C5175" s="10" t="s">
        <v>14</v>
      </c>
      <c r="D5175" s="10" t="s">
        <v>6</v>
      </c>
      <c r="E5175" s="10" t="s">
        <v>9</v>
      </c>
      <c r="F5175">
        <v>22</v>
      </c>
      <c r="G5175">
        <v>1.210191011428833</v>
      </c>
      <c r="H5175">
        <v>1.2253191471099854</v>
      </c>
      <c r="I5175">
        <v>62.321731567382813</v>
      </c>
      <c r="J5175">
        <v>6.3674606382846832E-2</v>
      </c>
      <c r="K5175">
        <v>18182</v>
      </c>
      <c r="L5175">
        <v>16870.276512</v>
      </c>
      <c r="M5175">
        <v>-1.5128140337765217E-2</v>
      </c>
      <c r="N5175">
        <v>-9.6733517944812775E-2</v>
      </c>
      <c r="O5175">
        <v>-4.8519104719161987E-2</v>
      </c>
      <c r="P5175">
        <v>-1.5128140337765217E-2</v>
      </c>
      <c r="Q5175">
        <v>1.8262824043631554E-2</v>
      </c>
      <c r="R5175">
        <v>6.6477231681346893E-2</v>
      </c>
      <c r="S5175" t="s">
        <v>39</v>
      </c>
      <c r="Z5175" s="3"/>
    </row>
    <row r="5176" spans="1:26" hidden="1" x14ac:dyDescent="0.25">
      <c r="A5176" s="10" t="str">
        <f t="shared" si="80"/>
        <v>2016Sierra1-in-2October PeakPGE22</v>
      </c>
      <c r="B5176" s="10" t="s">
        <v>57</v>
      </c>
      <c r="C5176" s="10" t="s">
        <v>14</v>
      </c>
      <c r="D5176" s="10" t="s">
        <v>6</v>
      </c>
      <c r="E5176" s="10" t="s">
        <v>9</v>
      </c>
      <c r="F5176">
        <v>22</v>
      </c>
      <c r="G5176">
        <v>1.2084424495697021</v>
      </c>
      <c r="H5176">
        <v>1.2186172008514404</v>
      </c>
      <c r="I5176">
        <v>63.062786102294922</v>
      </c>
      <c r="J5176">
        <v>6.3674606382846832E-2</v>
      </c>
      <c r="K5176">
        <v>18182</v>
      </c>
      <c r="L5176">
        <v>16870.276512</v>
      </c>
      <c r="M5176">
        <v>-1.0174796916544437E-2</v>
      </c>
      <c r="N5176">
        <v>-9.1780170798301697E-2</v>
      </c>
      <c r="O5176">
        <v>-4.3565761297941208E-2</v>
      </c>
      <c r="P5176">
        <v>-1.0174796916544437E-2</v>
      </c>
      <c r="Q5176">
        <v>2.3216167464852333E-2</v>
      </c>
      <c r="R5176">
        <v>7.1430578827857971E-2</v>
      </c>
      <c r="S5176" t="s">
        <v>38</v>
      </c>
      <c r="Z5176" s="3"/>
    </row>
    <row r="5177" spans="1:26" hidden="1" x14ac:dyDescent="0.25">
      <c r="A5177" s="10" t="str">
        <f t="shared" si="80"/>
        <v>2016Sierra1-in-10October PeakPGE22</v>
      </c>
      <c r="B5177" s="10" t="s">
        <v>57</v>
      </c>
      <c r="C5177" s="10" t="s">
        <v>14</v>
      </c>
      <c r="D5177" s="10" t="s">
        <v>6</v>
      </c>
      <c r="E5177" s="10" t="s">
        <v>1</v>
      </c>
      <c r="F5177">
        <v>22</v>
      </c>
      <c r="G5177">
        <v>1.7680736780166626</v>
      </c>
      <c r="H5177">
        <v>1.8517346382141113</v>
      </c>
      <c r="I5177">
        <v>69.171340942382812</v>
      </c>
      <c r="J5177">
        <v>6.3674606382846832E-2</v>
      </c>
      <c r="K5177">
        <v>18182</v>
      </c>
      <c r="L5177">
        <v>16870.276512</v>
      </c>
      <c r="M5177">
        <v>-8.3660900592803955E-2</v>
      </c>
      <c r="N5177">
        <v>-0.16526627540588379</v>
      </c>
      <c r="O5177">
        <v>-0.117051862180233</v>
      </c>
      <c r="P5177">
        <v>-8.3660900592803955E-2</v>
      </c>
      <c r="Q5177">
        <v>-5.026993528008461E-2</v>
      </c>
      <c r="R5177">
        <v>-2.0555250812321901E-3</v>
      </c>
      <c r="S5177" t="s">
        <v>38</v>
      </c>
      <c r="Z5177" s="3"/>
    </row>
    <row r="5178" spans="1:26" hidden="1" x14ac:dyDescent="0.25">
      <c r="A5178" s="10" t="str">
        <f t="shared" si="80"/>
        <v>2016Sierra1-in-2October PeakCAISO23</v>
      </c>
      <c r="B5178" s="10" t="s">
        <v>57</v>
      </c>
      <c r="C5178" s="10" t="s">
        <v>14</v>
      </c>
      <c r="D5178" s="10" t="s">
        <v>6</v>
      </c>
      <c r="E5178" s="10" t="s">
        <v>9</v>
      </c>
      <c r="F5178">
        <v>23</v>
      </c>
      <c r="G5178">
        <v>0.95885950326919556</v>
      </c>
      <c r="H5178">
        <v>0.96562618017196655</v>
      </c>
      <c r="I5178">
        <v>61.751270294189453</v>
      </c>
      <c r="J5178">
        <v>5.8387260884046555E-2</v>
      </c>
      <c r="K5178">
        <v>18182</v>
      </c>
      <c r="L5178">
        <v>16870.276512</v>
      </c>
      <c r="M5178">
        <v>-6.7666675895452499E-3</v>
      </c>
      <c r="N5178">
        <v>-8.1595778465270996E-2</v>
      </c>
      <c r="O5178">
        <v>-3.7384945899248123E-2</v>
      </c>
      <c r="P5178">
        <v>-6.7666675895452499E-3</v>
      </c>
      <c r="Q5178">
        <v>2.3851612582802773E-2</v>
      </c>
      <c r="R5178">
        <v>6.8062447011470795E-2</v>
      </c>
      <c r="S5178" t="s">
        <v>39</v>
      </c>
      <c r="Z5178" s="3"/>
    </row>
    <row r="5179" spans="1:26" hidden="1" x14ac:dyDescent="0.25">
      <c r="A5179" s="10" t="str">
        <f t="shared" si="80"/>
        <v>2016Sierra1-in-10October PeakCAISO23</v>
      </c>
      <c r="B5179" s="10" t="s">
        <v>57</v>
      </c>
      <c r="C5179" s="10" t="s">
        <v>14</v>
      </c>
      <c r="D5179" s="10" t="s">
        <v>6</v>
      </c>
      <c r="E5179" s="10" t="s">
        <v>1</v>
      </c>
      <c r="F5179">
        <v>23</v>
      </c>
      <c r="G5179">
        <v>1.4039336442947388</v>
      </c>
      <c r="H5179">
        <v>1.4540297985076904</v>
      </c>
      <c r="I5179">
        <v>68.156387329101563</v>
      </c>
      <c r="J5179">
        <v>5.8387260884046555E-2</v>
      </c>
      <c r="K5179">
        <v>18182</v>
      </c>
      <c r="L5179">
        <v>16870.276512</v>
      </c>
      <c r="M5179">
        <v>-5.0096124410629272E-2</v>
      </c>
      <c r="N5179">
        <v>-0.12492524087429047</v>
      </c>
      <c r="O5179">
        <v>-8.0714404582977295E-2</v>
      </c>
      <c r="P5179">
        <v>-5.0096124410629272E-2</v>
      </c>
      <c r="Q5179">
        <v>-1.947784423828125E-2</v>
      </c>
      <c r="R5179">
        <v>2.4732988327741623E-2</v>
      </c>
      <c r="S5179" t="s">
        <v>39</v>
      </c>
      <c r="Z5179" s="3"/>
    </row>
    <row r="5180" spans="1:26" hidden="1" x14ac:dyDescent="0.25">
      <c r="A5180" s="10" t="str">
        <f t="shared" si="80"/>
        <v>2016Sierra1-in-2October PeakPGE23</v>
      </c>
      <c r="B5180" s="10" t="s">
        <v>57</v>
      </c>
      <c r="C5180" s="10" t="s">
        <v>14</v>
      </c>
      <c r="D5180" s="10" t="s">
        <v>6</v>
      </c>
      <c r="E5180" s="10" t="s">
        <v>9</v>
      </c>
      <c r="F5180">
        <v>23</v>
      </c>
      <c r="G5180">
        <v>0.95747411251068115</v>
      </c>
      <c r="H5180">
        <v>0.96231186389923096</v>
      </c>
      <c r="I5180">
        <v>62.172763824462891</v>
      </c>
      <c r="J5180">
        <v>5.8387260884046555E-2</v>
      </c>
      <c r="K5180">
        <v>18182</v>
      </c>
      <c r="L5180">
        <v>16870.276512</v>
      </c>
      <c r="M5180">
        <v>-4.8377392813563347E-3</v>
      </c>
      <c r="N5180">
        <v>-7.9666852951049805E-2</v>
      </c>
      <c r="O5180">
        <v>-3.5456020385026932E-2</v>
      </c>
      <c r="P5180">
        <v>-4.8377392813563347E-3</v>
      </c>
      <c r="Q5180">
        <v>2.5780539959669113E-2</v>
      </c>
      <c r="R5180">
        <v>6.9991372525691986E-2</v>
      </c>
      <c r="S5180" t="s">
        <v>38</v>
      </c>
      <c r="Z5180" s="3"/>
    </row>
    <row r="5181" spans="1:26" hidden="1" x14ac:dyDescent="0.25">
      <c r="A5181" s="10" t="str">
        <f t="shared" si="80"/>
        <v>2016Sierra1-in-10October PeakPGE23</v>
      </c>
      <c r="B5181" s="10" t="s">
        <v>57</v>
      </c>
      <c r="C5181" s="10" t="s">
        <v>14</v>
      </c>
      <c r="D5181" s="10" t="s">
        <v>6</v>
      </c>
      <c r="E5181" s="10" t="s">
        <v>1</v>
      </c>
      <c r="F5181">
        <v>23</v>
      </c>
      <c r="G5181">
        <v>1.4008815288543701</v>
      </c>
      <c r="H5181">
        <v>1.4524742364883423</v>
      </c>
      <c r="I5181">
        <v>67.625312805175781</v>
      </c>
      <c r="J5181">
        <v>5.8387260884046555E-2</v>
      </c>
      <c r="K5181">
        <v>18182</v>
      </c>
      <c r="L5181">
        <v>16870.276512</v>
      </c>
      <c r="M5181">
        <v>-5.1592744886875153E-2</v>
      </c>
      <c r="N5181">
        <v>-0.12642185389995575</v>
      </c>
      <c r="O5181">
        <v>-8.2211025059223175E-2</v>
      </c>
      <c r="P5181">
        <v>-5.1592744886875153E-2</v>
      </c>
      <c r="Q5181">
        <v>-2.097446471452713E-2</v>
      </c>
      <c r="R5181">
        <v>2.3236367851495743E-2</v>
      </c>
      <c r="S5181" t="s">
        <v>38</v>
      </c>
      <c r="Z5181" s="3"/>
    </row>
    <row r="5182" spans="1:26" hidden="1" x14ac:dyDescent="0.25">
      <c r="A5182" s="10" t="str">
        <f t="shared" si="80"/>
        <v>2016Sierra1-in-10October PeakCAISO24</v>
      </c>
      <c r="B5182" s="10" t="s">
        <v>57</v>
      </c>
      <c r="C5182" s="10" t="s">
        <v>14</v>
      </c>
      <c r="D5182" s="10" t="s">
        <v>6</v>
      </c>
      <c r="E5182" s="10" t="s">
        <v>1</v>
      </c>
      <c r="F5182">
        <v>24</v>
      </c>
      <c r="G5182">
        <v>1.0879191160202026</v>
      </c>
      <c r="H5182">
        <v>1.1215145587921143</v>
      </c>
      <c r="I5182">
        <v>66.336387634277344</v>
      </c>
      <c r="J5182">
        <v>4.4309847056865692E-2</v>
      </c>
      <c r="K5182">
        <v>18182</v>
      </c>
      <c r="L5182">
        <v>16870.276512</v>
      </c>
      <c r="M5182">
        <v>-3.3595431596040726E-2</v>
      </c>
      <c r="N5182">
        <v>-9.0382933616638184E-2</v>
      </c>
      <c r="O5182">
        <v>-5.6831516325473785E-2</v>
      </c>
      <c r="P5182">
        <v>-3.3595431596040726E-2</v>
      </c>
      <c r="Q5182">
        <v>-1.0359347797930241E-2</v>
      </c>
      <c r="R5182">
        <v>2.3192068561911583E-2</v>
      </c>
      <c r="S5182" t="s">
        <v>39</v>
      </c>
      <c r="Z5182" s="3"/>
    </row>
    <row r="5183" spans="1:26" hidden="1" x14ac:dyDescent="0.25">
      <c r="A5183" s="10" t="str">
        <f t="shared" si="80"/>
        <v>2016Sierra1-in-2October PeakCAISO24</v>
      </c>
      <c r="B5183" s="10" t="s">
        <v>57</v>
      </c>
      <c r="C5183" s="10" t="s">
        <v>14</v>
      </c>
      <c r="D5183" s="10" t="s">
        <v>6</v>
      </c>
      <c r="E5183" s="10" t="s">
        <v>9</v>
      </c>
      <c r="F5183">
        <v>24</v>
      </c>
      <c r="G5183">
        <v>0.74302768707275391</v>
      </c>
      <c r="H5183">
        <v>0.74526280164718628</v>
      </c>
      <c r="I5183">
        <v>60.588264465332031</v>
      </c>
      <c r="J5183">
        <v>4.4309847056865692E-2</v>
      </c>
      <c r="K5183">
        <v>18182</v>
      </c>
      <c r="L5183">
        <v>16870.276512</v>
      </c>
      <c r="M5183">
        <v>-2.2351066581904888E-3</v>
      </c>
      <c r="N5183">
        <v>-5.9022605419158936E-2</v>
      </c>
      <c r="O5183">
        <v>-2.5471189990639687E-2</v>
      </c>
      <c r="P5183">
        <v>-2.2351066581904888E-3</v>
      </c>
      <c r="Q5183">
        <v>2.1000977605581284E-2</v>
      </c>
      <c r="R5183">
        <v>5.4552394896745682E-2</v>
      </c>
      <c r="S5183" t="s">
        <v>39</v>
      </c>
      <c r="Z5183" s="3"/>
    </row>
    <row r="5184" spans="1:26" hidden="1" x14ac:dyDescent="0.25">
      <c r="A5184" s="10" t="str">
        <f t="shared" si="80"/>
        <v>2016Sierra1-in-10October PeakPGE24</v>
      </c>
      <c r="B5184" s="10" t="s">
        <v>57</v>
      </c>
      <c r="C5184" s="10" t="s">
        <v>14</v>
      </c>
      <c r="D5184" s="10" t="s">
        <v>6</v>
      </c>
      <c r="E5184" s="10" t="s">
        <v>1</v>
      </c>
      <c r="F5184">
        <v>24</v>
      </c>
      <c r="G5184">
        <v>1.0855540037155151</v>
      </c>
      <c r="H5184">
        <v>1.1196122169494629</v>
      </c>
      <c r="I5184">
        <v>66.145561218261719</v>
      </c>
      <c r="J5184">
        <v>4.4309847056865692E-2</v>
      </c>
      <c r="K5184">
        <v>18182</v>
      </c>
      <c r="L5184">
        <v>16870.276512</v>
      </c>
      <c r="M5184">
        <v>-3.4058220684528351E-2</v>
      </c>
      <c r="N5184">
        <v>-9.084571897983551E-2</v>
      </c>
      <c r="O5184">
        <v>-5.7294305413961411E-2</v>
      </c>
      <c r="P5184">
        <v>-3.4058220684528351E-2</v>
      </c>
      <c r="Q5184">
        <v>-1.0822136886417866E-2</v>
      </c>
      <c r="R5184">
        <v>2.2729279473423958E-2</v>
      </c>
      <c r="S5184" t="s">
        <v>38</v>
      </c>
      <c r="Z5184" s="3"/>
    </row>
    <row r="5185" spans="1:26" hidden="1" x14ac:dyDescent="0.25">
      <c r="A5185" s="10" t="str">
        <f t="shared" si="80"/>
        <v>2016Sierra1-in-2October PeakPGE24</v>
      </c>
      <c r="B5185" s="10" t="s">
        <v>57</v>
      </c>
      <c r="C5185" s="10" t="s">
        <v>14</v>
      </c>
      <c r="D5185" s="10" t="s">
        <v>6</v>
      </c>
      <c r="E5185" s="10" t="s">
        <v>9</v>
      </c>
      <c r="F5185">
        <v>24</v>
      </c>
      <c r="G5185">
        <v>0.74195414781570435</v>
      </c>
      <c r="H5185">
        <v>0.74347323179244995</v>
      </c>
      <c r="I5185">
        <v>61.300613403320313</v>
      </c>
      <c r="J5185">
        <v>4.4309847056865692E-2</v>
      </c>
      <c r="K5185">
        <v>18182</v>
      </c>
      <c r="L5185">
        <v>16870.276512</v>
      </c>
      <c r="M5185">
        <v>-1.5190857229754329E-3</v>
      </c>
      <c r="N5185">
        <v>-5.8306585997343063E-2</v>
      </c>
      <c r="O5185">
        <v>-2.4755168706178665E-2</v>
      </c>
      <c r="P5185">
        <v>-1.5190857229754329E-3</v>
      </c>
      <c r="Q5185">
        <v>2.1716998890042305E-2</v>
      </c>
      <c r="R5185">
        <v>5.5268414318561554E-2</v>
      </c>
      <c r="S5185" t="s">
        <v>38</v>
      </c>
      <c r="Z5185" s="3"/>
    </row>
    <row r="5186" spans="1:26" hidden="1" x14ac:dyDescent="0.25">
      <c r="A5186" s="10" t="str">
        <f t="shared" ref="A5186:A5249" si="81">CONCATENATE(B5186,C5186,E5186,D5186,S5186,F5186)</f>
        <v>2016Sierra1-in-10September PeakCAISO1</v>
      </c>
      <c r="B5186" s="10" t="s">
        <v>57</v>
      </c>
      <c r="C5186" s="10" t="s">
        <v>14</v>
      </c>
      <c r="D5186" s="10" t="s">
        <v>7</v>
      </c>
      <c r="E5186" s="10" t="s">
        <v>1</v>
      </c>
      <c r="F5186">
        <v>1</v>
      </c>
      <c r="G5186">
        <v>0.87085193395614624</v>
      </c>
      <c r="H5186">
        <v>0.87085193395614624</v>
      </c>
      <c r="I5186">
        <v>66.879096984863281</v>
      </c>
      <c r="J5186">
        <v>0</v>
      </c>
      <c r="K5186">
        <v>18182</v>
      </c>
      <c r="L5186">
        <v>16888.61563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 t="s">
        <v>39</v>
      </c>
      <c r="Z5186" s="3"/>
    </row>
    <row r="5187" spans="1:26" hidden="1" x14ac:dyDescent="0.25">
      <c r="A5187" s="10" t="str">
        <f t="shared" si="81"/>
        <v>2016Sierra1-in-2September PeakCAISO1</v>
      </c>
      <c r="B5187" s="10" t="s">
        <v>57</v>
      </c>
      <c r="C5187" s="10" t="s">
        <v>14</v>
      </c>
      <c r="D5187" s="10" t="s">
        <v>7</v>
      </c>
      <c r="E5187" s="10" t="s">
        <v>9</v>
      </c>
      <c r="F5187">
        <v>1</v>
      </c>
      <c r="G5187">
        <v>0.77197688817977905</v>
      </c>
      <c r="H5187">
        <v>0.77197688817977905</v>
      </c>
      <c r="I5187">
        <v>65.55859375</v>
      </c>
      <c r="J5187">
        <v>0</v>
      </c>
      <c r="K5187">
        <v>18182</v>
      </c>
      <c r="L5187">
        <v>16888.61563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 t="s">
        <v>39</v>
      </c>
      <c r="Z5187" s="3"/>
    </row>
    <row r="5188" spans="1:26" hidden="1" x14ac:dyDescent="0.25">
      <c r="A5188" s="10" t="str">
        <f t="shared" si="81"/>
        <v>2016Sierra1-in-10September PeakPGE1</v>
      </c>
      <c r="B5188" s="10" t="s">
        <v>57</v>
      </c>
      <c r="C5188" s="10" t="s">
        <v>14</v>
      </c>
      <c r="D5188" s="10" t="s">
        <v>7</v>
      </c>
      <c r="E5188" s="10" t="s">
        <v>1</v>
      </c>
      <c r="F5188">
        <v>1</v>
      </c>
      <c r="G5188">
        <v>0.93183439970016479</v>
      </c>
      <c r="H5188">
        <v>0.93183439970016479</v>
      </c>
      <c r="I5188">
        <v>70.125831604003906</v>
      </c>
      <c r="J5188">
        <v>0</v>
      </c>
      <c r="K5188">
        <v>18182</v>
      </c>
      <c r="L5188">
        <v>16888.61563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 t="s">
        <v>38</v>
      </c>
      <c r="Z5188" s="3"/>
    </row>
    <row r="5189" spans="1:26" hidden="1" x14ac:dyDescent="0.25">
      <c r="A5189" s="10" t="str">
        <f t="shared" si="81"/>
        <v>2016Sierra1-in-2September PeakPGE1</v>
      </c>
      <c r="B5189" s="10" t="s">
        <v>57</v>
      </c>
      <c r="C5189" s="10" t="s">
        <v>14</v>
      </c>
      <c r="D5189" s="10" t="s">
        <v>7</v>
      </c>
      <c r="E5189" s="10" t="s">
        <v>9</v>
      </c>
      <c r="F5189">
        <v>1</v>
      </c>
      <c r="G5189">
        <v>0.92874681949615479</v>
      </c>
      <c r="H5189">
        <v>0.92874681949615479</v>
      </c>
      <c r="I5189">
        <v>69.239494323730469</v>
      </c>
      <c r="J5189">
        <v>0</v>
      </c>
      <c r="K5189">
        <v>18182</v>
      </c>
      <c r="L5189">
        <v>16888.61563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 t="s">
        <v>38</v>
      </c>
      <c r="Z5189" s="3"/>
    </row>
    <row r="5190" spans="1:26" hidden="1" x14ac:dyDescent="0.25">
      <c r="A5190" s="10" t="str">
        <f t="shared" si="81"/>
        <v>2016Sierra1-in-10September PeakCAISO2</v>
      </c>
      <c r="B5190" s="10" t="s">
        <v>57</v>
      </c>
      <c r="C5190" s="10" t="s">
        <v>14</v>
      </c>
      <c r="D5190" s="10" t="s">
        <v>7</v>
      </c>
      <c r="E5190" s="10" t="s">
        <v>1</v>
      </c>
      <c r="F5190">
        <v>2</v>
      </c>
      <c r="G5190">
        <v>0.75323551893234253</v>
      </c>
      <c r="H5190">
        <v>0.75323551893234253</v>
      </c>
      <c r="I5190">
        <v>65.971244812011719</v>
      </c>
      <c r="J5190">
        <v>0</v>
      </c>
      <c r="K5190">
        <v>18182</v>
      </c>
      <c r="L5190">
        <v>16888.61563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 t="s">
        <v>39</v>
      </c>
      <c r="Z5190" s="3"/>
    </row>
    <row r="5191" spans="1:26" hidden="1" x14ac:dyDescent="0.25">
      <c r="A5191" s="10" t="str">
        <f t="shared" si="81"/>
        <v>2016Sierra1-in-2September PeakCAISO2</v>
      </c>
      <c r="B5191" s="10" t="s">
        <v>57</v>
      </c>
      <c r="C5191" s="10" t="s">
        <v>14</v>
      </c>
      <c r="D5191" s="10" t="s">
        <v>7</v>
      </c>
      <c r="E5191" s="10" t="s">
        <v>9</v>
      </c>
      <c r="F5191">
        <v>2</v>
      </c>
      <c r="G5191">
        <v>0.66771441698074341</v>
      </c>
      <c r="H5191">
        <v>0.66771441698074341</v>
      </c>
      <c r="I5191">
        <v>64.537467956542969</v>
      </c>
      <c r="J5191">
        <v>0</v>
      </c>
      <c r="K5191">
        <v>18182</v>
      </c>
      <c r="L5191">
        <v>16888.61563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 t="s">
        <v>39</v>
      </c>
      <c r="Z5191" s="3"/>
    </row>
    <row r="5192" spans="1:26" hidden="1" x14ac:dyDescent="0.25">
      <c r="A5192" s="10" t="str">
        <f t="shared" si="81"/>
        <v>2016Sierra1-in-2September PeakPGE2</v>
      </c>
      <c r="B5192" s="10" t="s">
        <v>57</v>
      </c>
      <c r="C5192" s="10" t="s">
        <v>14</v>
      </c>
      <c r="D5192" s="10" t="s">
        <v>7</v>
      </c>
      <c r="E5192" s="10" t="s">
        <v>9</v>
      </c>
      <c r="F5192">
        <v>2</v>
      </c>
      <c r="G5192">
        <v>0.80331116914749146</v>
      </c>
      <c r="H5192">
        <v>0.80331116914749146</v>
      </c>
      <c r="I5192">
        <v>68.498954772949219</v>
      </c>
      <c r="J5192">
        <v>0</v>
      </c>
      <c r="K5192">
        <v>18182</v>
      </c>
      <c r="L5192">
        <v>16888.61563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 t="s">
        <v>38</v>
      </c>
      <c r="Z5192" s="3"/>
    </row>
    <row r="5193" spans="1:26" hidden="1" x14ac:dyDescent="0.25">
      <c r="A5193" s="10" t="str">
        <f t="shared" si="81"/>
        <v>2016Sierra1-in-10September PeakPGE2</v>
      </c>
      <c r="B5193" s="10" t="s">
        <v>57</v>
      </c>
      <c r="C5193" s="10" t="s">
        <v>14</v>
      </c>
      <c r="D5193" s="10" t="s">
        <v>7</v>
      </c>
      <c r="E5193" s="10" t="s">
        <v>1</v>
      </c>
      <c r="F5193">
        <v>2</v>
      </c>
      <c r="G5193">
        <v>0.80598175525665283</v>
      </c>
      <c r="H5193">
        <v>0.80598175525665283</v>
      </c>
      <c r="I5193">
        <v>68.7701416015625</v>
      </c>
      <c r="J5193">
        <v>0</v>
      </c>
      <c r="K5193">
        <v>18182</v>
      </c>
      <c r="L5193">
        <v>16888.61563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 t="s">
        <v>38</v>
      </c>
      <c r="Z5193" s="3"/>
    </row>
    <row r="5194" spans="1:26" hidden="1" x14ac:dyDescent="0.25">
      <c r="A5194" s="10" t="str">
        <f t="shared" si="81"/>
        <v>2016Sierra1-in-2September PeakCAISO3</v>
      </c>
      <c r="B5194" s="10" t="s">
        <v>57</v>
      </c>
      <c r="C5194" s="10" t="s">
        <v>14</v>
      </c>
      <c r="D5194" s="10" t="s">
        <v>7</v>
      </c>
      <c r="E5194" s="10" t="s">
        <v>9</v>
      </c>
      <c r="F5194">
        <v>3</v>
      </c>
      <c r="G5194">
        <v>0.60388690233230591</v>
      </c>
      <c r="H5194">
        <v>0.60388690233230591</v>
      </c>
      <c r="I5194">
        <v>63.316612243652344</v>
      </c>
      <c r="J5194">
        <v>0</v>
      </c>
      <c r="K5194">
        <v>18182</v>
      </c>
      <c r="L5194">
        <v>16888.61563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 t="s">
        <v>39</v>
      </c>
      <c r="Z5194" s="3"/>
    </row>
    <row r="5195" spans="1:26" hidden="1" x14ac:dyDescent="0.25">
      <c r="A5195" s="10" t="str">
        <f t="shared" si="81"/>
        <v>2016Sierra1-in-10September PeakCAISO3</v>
      </c>
      <c r="B5195" s="10" t="s">
        <v>57</v>
      </c>
      <c r="C5195" s="10" t="s">
        <v>14</v>
      </c>
      <c r="D5195" s="10" t="s">
        <v>7</v>
      </c>
      <c r="E5195" s="10" t="s">
        <v>1</v>
      </c>
      <c r="F5195">
        <v>3</v>
      </c>
      <c r="G5195">
        <v>0.68123292922973633</v>
      </c>
      <c r="H5195">
        <v>0.68123292922973633</v>
      </c>
      <c r="I5195">
        <v>64.954345703125</v>
      </c>
      <c r="J5195">
        <v>0</v>
      </c>
      <c r="K5195">
        <v>18182</v>
      </c>
      <c r="L5195">
        <v>16888.61563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 t="s">
        <v>39</v>
      </c>
      <c r="Z5195" s="3"/>
    </row>
    <row r="5196" spans="1:26" hidden="1" x14ac:dyDescent="0.25">
      <c r="A5196" s="10" t="str">
        <f t="shared" si="81"/>
        <v>2016Sierra1-in-2September PeakPGE3</v>
      </c>
      <c r="B5196" s="10" t="s">
        <v>57</v>
      </c>
      <c r="C5196" s="10" t="s">
        <v>14</v>
      </c>
      <c r="D5196" s="10" t="s">
        <v>7</v>
      </c>
      <c r="E5196" s="10" t="s">
        <v>9</v>
      </c>
      <c r="F5196">
        <v>3</v>
      </c>
      <c r="G5196">
        <v>0.72652179002761841</v>
      </c>
      <c r="H5196">
        <v>0.72652179002761841</v>
      </c>
      <c r="I5196">
        <v>67.346244812011719</v>
      </c>
      <c r="J5196">
        <v>0</v>
      </c>
      <c r="K5196">
        <v>18182</v>
      </c>
      <c r="L5196">
        <v>16888.61563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 t="s">
        <v>38</v>
      </c>
      <c r="Z5196" s="3"/>
    </row>
    <row r="5197" spans="1:26" hidden="1" x14ac:dyDescent="0.25">
      <c r="A5197" s="10" t="str">
        <f t="shared" si="81"/>
        <v>2016Sierra1-in-10September PeakPGE3</v>
      </c>
      <c r="B5197" s="10" t="s">
        <v>57</v>
      </c>
      <c r="C5197" s="10" t="s">
        <v>14</v>
      </c>
      <c r="D5197" s="10" t="s">
        <v>7</v>
      </c>
      <c r="E5197" s="10" t="s">
        <v>1</v>
      </c>
      <c r="F5197">
        <v>3</v>
      </c>
      <c r="G5197">
        <v>0.72893708944320679</v>
      </c>
      <c r="H5197">
        <v>0.72893708944320679</v>
      </c>
      <c r="I5197">
        <v>67.610870361328125</v>
      </c>
      <c r="J5197">
        <v>0</v>
      </c>
      <c r="K5197">
        <v>18182</v>
      </c>
      <c r="L5197">
        <v>16888.61563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 t="s">
        <v>38</v>
      </c>
      <c r="Z5197" s="3"/>
    </row>
    <row r="5198" spans="1:26" hidden="1" x14ac:dyDescent="0.25">
      <c r="A5198" s="10" t="str">
        <f t="shared" si="81"/>
        <v>2016Sierra1-in-10September PeakCAISO4</v>
      </c>
      <c r="B5198" s="10" t="s">
        <v>57</v>
      </c>
      <c r="C5198" s="10" t="s">
        <v>14</v>
      </c>
      <c r="D5198" s="10" t="s">
        <v>7</v>
      </c>
      <c r="E5198" s="10" t="s">
        <v>1</v>
      </c>
      <c r="F5198">
        <v>4</v>
      </c>
      <c r="G5198">
        <v>0.64322930574417114</v>
      </c>
      <c r="H5198">
        <v>0.64322930574417114</v>
      </c>
      <c r="I5198">
        <v>63.89892578125</v>
      </c>
      <c r="J5198">
        <v>0</v>
      </c>
      <c r="K5198">
        <v>18182</v>
      </c>
      <c r="L5198">
        <v>16888.61563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 t="s">
        <v>39</v>
      </c>
      <c r="Z5198" s="3"/>
    </row>
    <row r="5199" spans="1:26" hidden="1" x14ac:dyDescent="0.25">
      <c r="A5199" s="10" t="str">
        <f t="shared" si="81"/>
        <v>2016Sierra1-in-2September PeakCAISO4</v>
      </c>
      <c r="B5199" s="10" t="s">
        <v>57</v>
      </c>
      <c r="C5199" s="10" t="s">
        <v>14</v>
      </c>
      <c r="D5199" s="10" t="s">
        <v>7</v>
      </c>
      <c r="E5199" s="10" t="s">
        <v>9</v>
      </c>
      <c r="F5199">
        <v>4</v>
      </c>
      <c r="G5199">
        <v>0.57019811868667603</v>
      </c>
      <c r="H5199">
        <v>0.57019811868667603</v>
      </c>
      <c r="I5199">
        <v>62.537029266357422</v>
      </c>
      <c r="J5199">
        <v>0</v>
      </c>
      <c r="K5199">
        <v>18182</v>
      </c>
      <c r="L5199">
        <v>16888.61563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 t="s">
        <v>39</v>
      </c>
      <c r="Z5199" s="3"/>
    </row>
    <row r="5200" spans="1:26" hidden="1" x14ac:dyDescent="0.25">
      <c r="A5200" s="10" t="str">
        <f t="shared" si="81"/>
        <v>2016Sierra1-in-2September PeakPGE4</v>
      </c>
      <c r="B5200" s="10" t="s">
        <v>57</v>
      </c>
      <c r="C5200" s="10" t="s">
        <v>14</v>
      </c>
      <c r="D5200" s="10" t="s">
        <v>7</v>
      </c>
      <c r="E5200" s="10" t="s">
        <v>9</v>
      </c>
      <c r="F5200">
        <v>4</v>
      </c>
      <c r="G5200">
        <v>0.68599164485931396</v>
      </c>
      <c r="H5200">
        <v>0.68599164485931396</v>
      </c>
      <c r="I5200">
        <v>66.5732421875</v>
      </c>
      <c r="J5200">
        <v>0</v>
      </c>
      <c r="K5200">
        <v>18182</v>
      </c>
      <c r="L5200">
        <v>16888.61563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 t="s">
        <v>38</v>
      </c>
      <c r="Z5200" s="3"/>
    </row>
    <row r="5201" spans="1:26" hidden="1" x14ac:dyDescent="0.25">
      <c r="A5201" s="10" t="str">
        <f t="shared" si="81"/>
        <v>2016Sierra1-in-10September PeakPGE4</v>
      </c>
      <c r="B5201" s="10" t="s">
        <v>57</v>
      </c>
      <c r="C5201" s="10" t="s">
        <v>14</v>
      </c>
      <c r="D5201" s="10" t="s">
        <v>7</v>
      </c>
      <c r="E5201" s="10" t="s">
        <v>1</v>
      </c>
      <c r="F5201">
        <v>4</v>
      </c>
      <c r="G5201">
        <v>0.68827217817306519</v>
      </c>
      <c r="H5201">
        <v>0.68827217817306519</v>
      </c>
      <c r="I5201">
        <v>67.066703796386719</v>
      </c>
      <c r="J5201">
        <v>0</v>
      </c>
      <c r="K5201">
        <v>18182</v>
      </c>
      <c r="L5201">
        <v>16888.61563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 t="s">
        <v>38</v>
      </c>
      <c r="Z5201" s="3"/>
    </row>
    <row r="5202" spans="1:26" hidden="1" x14ac:dyDescent="0.25">
      <c r="A5202" s="10" t="str">
        <f t="shared" si="81"/>
        <v>2016Sierra1-in-10September PeakCAISO5</v>
      </c>
      <c r="B5202" s="10" t="s">
        <v>57</v>
      </c>
      <c r="C5202" s="10" t="s">
        <v>14</v>
      </c>
      <c r="D5202" s="10" t="s">
        <v>7</v>
      </c>
      <c r="E5202" s="10" t="s">
        <v>1</v>
      </c>
      <c r="F5202">
        <v>5</v>
      </c>
      <c r="G5202">
        <v>0.63301163911819458</v>
      </c>
      <c r="H5202">
        <v>0.63301163911819458</v>
      </c>
      <c r="I5202">
        <v>64.375480651855469</v>
      </c>
      <c r="J5202">
        <v>0</v>
      </c>
      <c r="K5202">
        <v>18182</v>
      </c>
      <c r="L5202">
        <v>16888.61563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 t="s">
        <v>39</v>
      </c>
      <c r="Z5202" s="3"/>
    </row>
    <row r="5203" spans="1:26" hidden="1" x14ac:dyDescent="0.25">
      <c r="A5203" s="10" t="str">
        <f t="shared" si="81"/>
        <v>2016Sierra1-in-2September PeakCAISO5</v>
      </c>
      <c r="B5203" s="10" t="s">
        <v>57</v>
      </c>
      <c r="C5203" s="10" t="s">
        <v>14</v>
      </c>
      <c r="D5203" s="10" t="s">
        <v>7</v>
      </c>
      <c r="E5203" s="10" t="s">
        <v>9</v>
      </c>
      <c r="F5203">
        <v>5</v>
      </c>
      <c r="G5203">
        <v>0.56114059686660767</v>
      </c>
      <c r="H5203">
        <v>0.56114059686660767</v>
      </c>
      <c r="I5203">
        <v>62.202487945556641</v>
      </c>
      <c r="J5203">
        <v>0</v>
      </c>
      <c r="K5203">
        <v>18182</v>
      </c>
      <c r="L5203">
        <v>16888.61563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 t="s">
        <v>39</v>
      </c>
      <c r="Z5203" s="3"/>
    </row>
    <row r="5204" spans="1:26" hidden="1" x14ac:dyDescent="0.25">
      <c r="A5204" s="10" t="str">
        <f t="shared" si="81"/>
        <v>2016Sierra1-in-10September PeakPGE5</v>
      </c>
      <c r="B5204" s="10" t="s">
        <v>57</v>
      </c>
      <c r="C5204" s="10" t="s">
        <v>14</v>
      </c>
      <c r="D5204" s="10" t="s">
        <v>7</v>
      </c>
      <c r="E5204" s="10" t="s">
        <v>1</v>
      </c>
      <c r="F5204">
        <v>5</v>
      </c>
      <c r="G5204">
        <v>0.67733901739120483</v>
      </c>
      <c r="H5204">
        <v>0.67733901739120483</v>
      </c>
      <c r="I5204">
        <v>66.324676513671875</v>
      </c>
      <c r="J5204">
        <v>0</v>
      </c>
      <c r="K5204">
        <v>18182</v>
      </c>
      <c r="L5204">
        <v>16888.61563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 t="s">
        <v>38</v>
      </c>
      <c r="Z5204" s="3"/>
    </row>
    <row r="5205" spans="1:26" hidden="1" x14ac:dyDescent="0.25">
      <c r="A5205" s="10" t="str">
        <f t="shared" si="81"/>
        <v>2016Sierra1-in-2September PeakPGE5</v>
      </c>
      <c r="B5205" s="10" t="s">
        <v>57</v>
      </c>
      <c r="C5205" s="10" t="s">
        <v>14</v>
      </c>
      <c r="D5205" s="10" t="s">
        <v>7</v>
      </c>
      <c r="E5205" s="10" t="s">
        <v>9</v>
      </c>
      <c r="F5205">
        <v>5</v>
      </c>
      <c r="G5205">
        <v>0.67509472370147705</v>
      </c>
      <c r="H5205">
        <v>0.67509472370147705</v>
      </c>
      <c r="I5205">
        <v>65.45623779296875</v>
      </c>
      <c r="J5205">
        <v>0</v>
      </c>
      <c r="K5205">
        <v>18182</v>
      </c>
      <c r="L5205">
        <v>16888.61563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 t="s">
        <v>38</v>
      </c>
      <c r="Z5205" s="3"/>
    </row>
    <row r="5206" spans="1:26" hidden="1" x14ac:dyDescent="0.25">
      <c r="A5206" s="10" t="str">
        <f t="shared" si="81"/>
        <v>2016Sierra1-in-2September PeakCAISO6</v>
      </c>
      <c r="B5206" s="10" t="s">
        <v>57</v>
      </c>
      <c r="C5206" s="10" t="s">
        <v>14</v>
      </c>
      <c r="D5206" s="10" t="s">
        <v>7</v>
      </c>
      <c r="E5206" s="10" t="s">
        <v>9</v>
      </c>
      <c r="F5206">
        <v>6</v>
      </c>
      <c r="G5206">
        <v>0.59848904609680176</v>
      </c>
      <c r="H5206">
        <v>0.59848904609680176</v>
      </c>
      <c r="I5206">
        <v>61.457195281982422</v>
      </c>
      <c r="J5206">
        <v>0</v>
      </c>
      <c r="K5206">
        <v>18182</v>
      </c>
      <c r="L5206">
        <v>16888.61563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 t="s">
        <v>39</v>
      </c>
      <c r="Z5206" s="3"/>
    </row>
    <row r="5207" spans="1:26" hidden="1" x14ac:dyDescent="0.25">
      <c r="A5207" s="10" t="str">
        <f t="shared" si="81"/>
        <v>2016Sierra1-in-10September PeakCAISO6</v>
      </c>
      <c r="B5207" s="10" t="s">
        <v>57</v>
      </c>
      <c r="C5207" s="10" t="s">
        <v>14</v>
      </c>
      <c r="D5207" s="10" t="s">
        <v>7</v>
      </c>
      <c r="E5207" s="10" t="s">
        <v>1</v>
      </c>
      <c r="F5207">
        <v>6</v>
      </c>
      <c r="G5207">
        <v>0.67514371871948242</v>
      </c>
      <c r="H5207">
        <v>0.67514371871948242</v>
      </c>
      <c r="I5207">
        <v>64.123649597167969</v>
      </c>
      <c r="J5207">
        <v>0</v>
      </c>
      <c r="K5207">
        <v>18182</v>
      </c>
      <c r="L5207">
        <v>16888.61563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 t="s">
        <v>39</v>
      </c>
      <c r="Z5207" s="3"/>
    </row>
    <row r="5208" spans="1:26" hidden="1" x14ac:dyDescent="0.25">
      <c r="A5208" s="10" t="str">
        <f t="shared" si="81"/>
        <v>2016Sierra1-in-10September PeakPGE6</v>
      </c>
      <c r="B5208" s="10" t="s">
        <v>57</v>
      </c>
      <c r="C5208" s="10" t="s">
        <v>14</v>
      </c>
      <c r="D5208" s="10" t="s">
        <v>7</v>
      </c>
      <c r="E5208" s="10" t="s">
        <v>1</v>
      </c>
      <c r="F5208">
        <v>6</v>
      </c>
      <c r="G5208">
        <v>0.72242146730422974</v>
      </c>
      <c r="H5208">
        <v>0.72242146730422974</v>
      </c>
      <c r="I5208">
        <v>65.691703796386719</v>
      </c>
      <c r="J5208">
        <v>0</v>
      </c>
      <c r="K5208">
        <v>18182</v>
      </c>
      <c r="L5208">
        <v>16888.61563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 t="s">
        <v>38</v>
      </c>
      <c r="Z5208" s="3"/>
    </row>
    <row r="5209" spans="1:26" hidden="1" x14ac:dyDescent="0.25">
      <c r="A5209" s="10" t="str">
        <f t="shared" si="81"/>
        <v>2016Sierra1-in-2September PeakPGE6</v>
      </c>
      <c r="B5209" s="10" t="s">
        <v>57</v>
      </c>
      <c r="C5209" s="10" t="s">
        <v>14</v>
      </c>
      <c r="D5209" s="10" t="s">
        <v>7</v>
      </c>
      <c r="E5209" s="10" t="s">
        <v>9</v>
      </c>
      <c r="F5209">
        <v>6</v>
      </c>
      <c r="G5209">
        <v>0.72002780437469482</v>
      </c>
      <c r="H5209">
        <v>0.72002780437469482</v>
      </c>
      <c r="I5209">
        <v>64.733970642089844</v>
      </c>
      <c r="J5209">
        <v>0</v>
      </c>
      <c r="K5209">
        <v>18182</v>
      </c>
      <c r="L5209">
        <v>16888.61563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 t="s">
        <v>38</v>
      </c>
      <c r="Z5209" s="3"/>
    </row>
    <row r="5210" spans="1:26" hidden="1" x14ac:dyDescent="0.25">
      <c r="A5210" s="10" t="str">
        <f t="shared" si="81"/>
        <v>2016Sierra1-in-10September PeakCAISO7</v>
      </c>
      <c r="B5210" s="10" t="s">
        <v>57</v>
      </c>
      <c r="C5210" s="10" t="s">
        <v>14</v>
      </c>
      <c r="D5210" s="10" t="s">
        <v>7</v>
      </c>
      <c r="E5210" s="10" t="s">
        <v>1</v>
      </c>
      <c r="F5210">
        <v>7</v>
      </c>
      <c r="G5210">
        <v>0.77439701557159424</v>
      </c>
      <c r="H5210">
        <v>0.77439701557159424</v>
      </c>
      <c r="I5210">
        <v>63.717670440673828</v>
      </c>
      <c r="J5210">
        <v>0</v>
      </c>
      <c r="K5210">
        <v>18182</v>
      </c>
      <c r="L5210">
        <v>16888.61563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 t="s">
        <v>39</v>
      </c>
      <c r="Z5210" s="3"/>
    </row>
    <row r="5211" spans="1:26" hidden="1" x14ac:dyDescent="0.25">
      <c r="A5211" s="10" t="str">
        <f t="shared" si="81"/>
        <v>2016Sierra1-in-2September PeakCAISO7</v>
      </c>
      <c r="B5211" s="10" t="s">
        <v>57</v>
      </c>
      <c r="C5211" s="10" t="s">
        <v>14</v>
      </c>
      <c r="D5211" s="10" t="s">
        <v>7</v>
      </c>
      <c r="E5211" s="10" t="s">
        <v>9</v>
      </c>
      <c r="F5211">
        <v>7</v>
      </c>
      <c r="G5211">
        <v>0.6864733099937439</v>
      </c>
      <c r="H5211">
        <v>0.6864733099937439</v>
      </c>
      <c r="I5211">
        <v>61.265483856201172</v>
      </c>
      <c r="J5211">
        <v>0</v>
      </c>
      <c r="K5211">
        <v>18182</v>
      </c>
      <c r="L5211">
        <v>16888.61563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 t="s">
        <v>39</v>
      </c>
      <c r="Z5211" s="3"/>
    </row>
    <row r="5212" spans="1:26" hidden="1" x14ac:dyDescent="0.25">
      <c r="A5212" s="10" t="str">
        <f t="shared" si="81"/>
        <v>2016Sierra1-in-10September PeakPGE7</v>
      </c>
      <c r="B5212" s="10" t="s">
        <v>57</v>
      </c>
      <c r="C5212" s="10" t="s">
        <v>14</v>
      </c>
      <c r="D5212" s="10" t="s">
        <v>7</v>
      </c>
      <c r="E5212" s="10" t="s">
        <v>1</v>
      </c>
      <c r="F5212">
        <v>7</v>
      </c>
      <c r="G5212">
        <v>0.82862508296966553</v>
      </c>
      <c r="H5212">
        <v>0.82862508296966553</v>
      </c>
      <c r="I5212">
        <v>64.380096435546875</v>
      </c>
      <c r="J5212">
        <v>0</v>
      </c>
      <c r="K5212">
        <v>18182</v>
      </c>
      <c r="L5212">
        <v>16888.61563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 t="s">
        <v>38</v>
      </c>
      <c r="Z5212" s="3"/>
    </row>
    <row r="5213" spans="1:26" hidden="1" x14ac:dyDescent="0.25">
      <c r="A5213" s="10" t="str">
        <f t="shared" si="81"/>
        <v>2016Sierra1-in-2September PeakPGE7</v>
      </c>
      <c r="B5213" s="10" t="s">
        <v>57</v>
      </c>
      <c r="C5213" s="10" t="s">
        <v>14</v>
      </c>
      <c r="D5213" s="10" t="s">
        <v>7</v>
      </c>
      <c r="E5213" s="10" t="s">
        <v>9</v>
      </c>
      <c r="F5213">
        <v>7</v>
      </c>
      <c r="G5213">
        <v>0.82587951421737671</v>
      </c>
      <c r="H5213">
        <v>0.82587951421737671</v>
      </c>
      <c r="I5213">
        <v>64.438430786132813</v>
      </c>
      <c r="J5213">
        <v>0</v>
      </c>
      <c r="K5213">
        <v>18182</v>
      </c>
      <c r="L5213">
        <v>16888.61563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 t="s">
        <v>38</v>
      </c>
      <c r="Z5213" s="3"/>
    </row>
    <row r="5214" spans="1:26" hidden="1" x14ac:dyDescent="0.25">
      <c r="A5214" s="10" t="str">
        <f t="shared" si="81"/>
        <v>2016Sierra1-in-10September PeakCAISO8</v>
      </c>
      <c r="B5214" s="10" t="s">
        <v>57</v>
      </c>
      <c r="C5214" s="10" t="s">
        <v>14</v>
      </c>
      <c r="D5214" s="10" t="s">
        <v>7</v>
      </c>
      <c r="E5214" s="10" t="s">
        <v>1</v>
      </c>
      <c r="F5214">
        <v>8</v>
      </c>
      <c r="G5214">
        <v>0.82135617733001709</v>
      </c>
      <c r="H5214">
        <v>0.82135617733001709</v>
      </c>
      <c r="I5214">
        <v>65.758087158203125</v>
      </c>
      <c r="J5214">
        <v>0</v>
      </c>
      <c r="K5214">
        <v>18182</v>
      </c>
      <c r="L5214">
        <v>16888.61563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 t="s">
        <v>39</v>
      </c>
      <c r="Z5214" s="3"/>
    </row>
    <row r="5215" spans="1:26" hidden="1" x14ac:dyDescent="0.25">
      <c r="A5215" s="10" t="str">
        <f t="shared" si="81"/>
        <v>2016Sierra1-in-2September PeakCAISO8</v>
      </c>
      <c r="B5215" s="10" t="s">
        <v>57</v>
      </c>
      <c r="C5215" s="10" t="s">
        <v>14</v>
      </c>
      <c r="D5215" s="10" t="s">
        <v>7</v>
      </c>
      <c r="E5215" s="10" t="s">
        <v>9</v>
      </c>
      <c r="F5215">
        <v>8</v>
      </c>
      <c r="G5215">
        <v>0.72810077667236328</v>
      </c>
      <c r="H5215">
        <v>0.72810077667236328</v>
      </c>
      <c r="I5215">
        <v>63.696460723876953</v>
      </c>
      <c r="J5215">
        <v>0</v>
      </c>
      <c r="K5215">
        <v>18182</v>
      </c>
      <c r="L5215">
        <v>16888.61563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 t="s">
        <v>39</v>
      </c>
      <c r="Z5215" s="3"/>
    </row>
    <row r="5216" spans="1:26" hidden="1" x14ac:dyDescent="0.25">
      <c r="A5216" s="10" t="str">
        <f t="shared" si="81"/>
        <v>2016Sierra1-in-10September PeakPGE8</v>
      </c>
      <c r="B5216" s="10" t="s">
        <v>57</v>
      </c>
      <c r="C5216" s="10" t="s">
        <v>14</v>
      </c>
      <c r="D5216" s="10" t="s">
        <v>7</v>
      </c>
      <c r="E5216" s="10" t="s">
        <v>1</v>
      </c>
      <c r="F5216">
        <v>8</v>
      </c>
      <c r="G5216">
        <v>0.87887263298034668</v>
      </c>
      <c r="H5216">
        <v>0.87887263298034668</v>
      </c>
      <c r="I5216">
        <v>66.238655090332031</v>
      </c>
      <c r="J5216">
        <v>0</v>
      </c>
      <c r="K5216">
        <v>18182</v>
      </c>
      <c r="L5216">
        <v>16888.61563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 t="s">
        <v>38</v>
      </c>
      <c r="Z5216" s="3"/>
    </row>
    <row r="5217" spans="1:26" hidden="1" x14ac:dyDescent="0.25">
      <c r="A5217" s="10" t="str">
        <f t="shared" si="81"/>
        <v>2016Sierra1-in-2September PeakPGE8</v>
      </c>
      <c r="B5217" s="10" t="s">
        <v>57</v>
      </c>
      <c r="C5217" s="10" t="s">
        <v>14</v>
      </c>
      <c r="D5217" s="10" t="s">
        <v>7</v>
      </c>
      <c r="E5217" s="10" t="s">
        <v>9</v>
      </c>
      <c r="F5217">
        <v>8</v>
      </c>
      <c r="G5217">
        <v>0.87596052885055542</v>
      </c>
      <c r="H5217">
        <v>0.87596052885055542</v>
      </c>
      <c r="I5217">
        <v>67.217117309570313</v>
      </c>
      <c r="J5217">
        <v>0</v>
      </c>
      <c r="K5217">
        <v>18182</v>
      </c>
      <c r="L5217">
        <v>16888.61563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 t="s">
        <v>38</v>
      </c>
      <c r="Z5217" s="3"/>
    </row>
    <row r="5218" spans="1:26" hidden="1" x14ac:dyDescent="0.25">
      <c r="A5218" s="10" t="str">
        <f t="shared" si="81"/>
        <v>2016Sierra1-in-2September PeakCAISO9</v>
      </c>
      <c r="B5218" s="10" t="s">
        <v>57</v>
      </c>
      <c r="C5218" s="10" t="s">
        <v>14</v>
      </c>
      <c r="D5218" s="10" t="s">
        <v>7</v>
      </c>
      <c r="E5218" s="10" t="s">
        <v>9</v>
      </c>
      <c r="F5218">
        <v>9</v>
      </c>
      <c r="G5218">
        <v>0.73262101411819458</v>
      </c>
      <c r="H5218">
        <v>0.73262101411819458</v>
      </c>
      <c r="I5218">
        <v>70.763282775878906</v>
      </c>
      <c r="J5218">
        <v>0</v>
      </c>
      <c r="K5218">
        <v>18182</v>
      </c>
      <c r="L5218">
        <v>16888.61563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 t="s">
        <v>39</v>
      </c>
      <c r="Z5218" s="3"/>
    </row>
    <row r="5219" spans="1:26" hidden="1" x14ac:dyDescent="0.25">
      <c r="A5219" s="10" t="str">
        <f t="shared" si="81"/>
        <v>2016Sierra1-in-10September PeakCAISO9</v>
      </c>
      <c r="B5219" s="10" t="s">
        <v>57</v>
      </c>
      <c r="C5219" s="10" t="s">
        <v>14</v>
      </c>
      <c r="D5219" s="10" t="s">
        <v>7</v>
      </c>
      <c r="E5219" s="10" t="s">
        <v>1</v>
      </c>
      <c r="F5219">
        <v>9</v>
      </c>
      <c r="G5219">
        <v>0.82645535469055176</v>
      </c>
      <c r="H5219">
        <v>0.82645535469055176</v>
      </c>
      <c r="I5219">
        <v>72.289604187011719</v>
      </c>
      <c r="J5219">
        <v>0</v>
      </c>
      <c r="K5219">
        <v>18182</v>
      </c>
      <c r="L5219">
        <v>16888.61563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 t="s">
        <v>39</v>
      </c>
      <c r="Z5219" s="3"/>
    </row>
    <row r="5220" spans="1:26" hidden="1" x14ac:dyDescent="0.25">
      <c r="A5220" s="10" t="str">
        <f t="shared" si="81"/>
        <v>2016Sierra1-in-10September PeakPGE9</v>
      </c>
      <c r="B5220" s="10" t="s">
        <v>57</v>
      </c>
      <c r="C5220" s="10" t="s">
        <v>14</v>
      </c>
      <c r="D5220" s="10" t="s">
        <v>7</v>
      </c>
      <c r="E5220" s="10" t="s">
        <v>1</v>
      </c>
      <c r="F5220">
        <v>9</v>
      </c>
      <c r="G5220">
        <v>0.88432890176773071</v>
      </c>
      <c r="H5220">
        <v>0.88432890176773071</v>
      </c>
      <c r="I5220">
        <v>73.233070373535156</v>
      </c>
      <c r="J5220">
        <v>0</v>
      </c>
      <c r="K5220">
        <v>18182</v>
      </c>
      <c r="L5220">
        <v>16888.61563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 t="s">
        <v>38</v>
      </c>
      <c r="Z5220" s="3"/>
    </row>
    <row r="5221" spans="1:26" hidden="1" x14ac:dyDescent="0.25">
      <c r="A5221" s="10" t="str">
        <f t="shared" si="81"/>
        <v>2016Sierra1-in-2September PeakPGE9</v>
      </c>
      <c r="B5221" s="10" t="s">
        <v>57</v>
      </c>
      <c r="C5221" s="10" t="s">
        <v>14</v>
      </c>
      <c r="D5221" s="10" t="s">
        <v>7</v>
      </c>
      <c r="E5221" s="10" t="s">
        <v>9</v>
      </c>
      <c r="F5221">
        <v>9</v>
      </c>
      <c r="G5221">
        <v>0.88139873743057251</v>
      </c>
      <c r="H5221">
        <v>0.88139873743057251</v>
      </c>
      <c r="I5221">
        <v>74.207748413085938</v>
      </c>
      <c r="J5221">
        <v>0</v>
      </c>
      <c r="K5221">
        <v>18182</v>
      </c>
      <c r="L5221">
        <v>16888.61563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 t="s">
        <v>38</v>
      </c>
      <c r="Z5221" s="3"/>
    </row>
    <row r="5222" spans="1:26" hidden="1" x14ac:dyDescent="0.25">
      <c r="A5222" s="10" t="str">
        <f t="shared" si="81"/>
        <v>2016Sierra1-in-2September PeakCAISO10</v>
      </c>
      <c r="B5222" s="10" t="s">
        <v>57</v>
      </c>
      <c r="C5222" s="10" t="s">
        <v>14</v>
      </c>
      <c r="D5222" s="10" t="s">
        <v>7</v>
      </c>
      <c r="E5222" s="10" t="s">
        <v>9</v>
      </c>
      <c r="F5222">
        <v>10</v>
      </c>
      <c r="G5222">
        <v>0.75387388467788696</v>
      </c>
      <c r="H5222">
        <v>0.75387388467788696</v>
      </c>
      <c r="I5222">
        <v>77.528404235839844</v>
      </c>
      <c r="J5222">
        <v>0</v>
      </c>
      <c r="K5222">
        <v>18182</v>
      </c>
      <c r="L5222">
        <v>16888.61563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 t="s">
        <v>39</v>
      </c>
      <c r="Z5222" s="3"/>
    </row>
    <row r="5223" spans="1:26" hidden="1" x14ac:dyDescent="0.25">
      <c r="A5223" s="10" t="str">
        <f t="shared" si="81"/>
        <v>2016Sierra1-in-10September PeakCAISO10</v>
      </c>
      <c r="B5223" s="10" t="s">
        <v>57</v>
      </c>
      <c r="C5223" s="10" t="s">
        <v>14</v>
      </c>
      <c r="D5223" s="10" t="s">
        <v>7</v>
      </c>
      <c r="E5223" s="10" t="s">
        <v>1</v>
      </c>
      <c r="F5223">
        <v>10</v>
      </c>
      <c r="G5223">
        <v>0.85043030977249146</v>
      </c>
      <c r="H5223">
        <v>0.85043030977249146</v>
      </c>
      <c r="I5223">
        <v>79.598846435546875</v>
      </c>
      <c r="J5223">
        <v>0</v>
      </c>
      <c r="K5223">
        <v>18182</v>
      </c>
      <c r="L5223">
        <v>16888.61563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 t="s">
        <v>39</v>
      </c>
      <c r="Z5223" s="3"/>
    </row>
    <row r="5224" spans="1:26" hidden="1" x14ac:dyDescent="0.25">
      <c r="A5224" s="10" t="str">
        <f t="shared" si="81"/>
        <v>2016Sierra1-in-2September PeakPGE10</v>
      </c>
      <c r="B5224" s="10" t="s">
        <v>57</v>
      </c>
      <c r="C5224" s="10" t="s">
        <v>14</v>
      </c>
      <c r="D5224" s="10" t="s">
        <v>7</v>
      </c>
      <c r="E5224" s="10" t="s">
        <v>9</v>
      </c>
      <c r="F5224">
        <v>10</v>
      </c>
      <c r="G5224">
        <v>0.90696758031845093</v>
      </c>
      <c r="H5224">
        <v>0.90696758031845093</v>
      </c>
      <c r="I5224">
        <v>80.929161071777344</v>
      </c>
      <c r="J5224">
        <v>0</v>
      </c>
      <c r="K5224">
        <v>18182</v>
      </c>
      <c r="L5224">
        <v>16888.61563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 t="s">
        <v>38</v>
      </c>
      <c r="Z5224" s="3"/>
    </row>
    <row r="5225" spans="1:26" hidden="1" x14ac:dyDescent="0.25">
      <c r="A5225" s="10" t="str">
        <f t="shared" si="81"/>
        <v>2016Sierra1-in-10September PeakPGE10</v>
      </c>
      <c r="B5225" s="10" t="s">
        <v>57</v>
      </c>
      <c r="C5225" s="10" t="s">
        <v>14</v>
      </c>
      <c r="D5225" s="10" t="s">
        <v>7</v>
      </c>
      <c r="E5225" s="10" t="s">
        <v>1</v>
      </c>
      <c r="F5225">
        <v>10</v>
      </c>
      <c r="G5225">
        <v>0.90998274087905884</v>
      </c>
      <c r="H5225">
        <v>0.90998274087905884</v>
      </c>
      <c r="I5225">
        <v>81.551795959472656</v>
      </c>
      <c r="J5225">
        <v>0</v>
      </c>
      <c r="K5225">
        <v>18182</v>
      </c>
      <c r="L5225">
        <v>16888.61563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 t="s">
        <v>38</v>
      </c>
      <c r="Z5225" s="3"/>
    </row>
    <row r="5226" spans="1:26" hidden="1" x14ac:dyDescent="0.25">
      <c r="A5226" s="10" t="str">
        <f t="shared" si="81"/>
        <v>2016Sierra1-in-10September PeakCAISO11</v>
      </c>
      <c r="B5226" s="10" t="s">
        <v>57</v>
      </c>
      <c r="C5226" s="10" t="s">
        <v>14</v>
      </c>
      <c r="D5226" s="10" t="s">
        <v>7</v>
      </c>
      <c r="E5226" s="10" t="s">
        <v>1</v>
      </c>
      <c r="F5226">
        <v>11</v>
      </c>
      <c r="G5226">
        <v>0.9275086522102356</v>
      </c>
      <c r="H5226">
        <v>0.9275086522102356</v>
      </c>
      <c r="I5226">
        <v>85.6392822265625</v>
      </c>
      <c r="J5226">
        <v>0</v>
      </c>
      <c r="K5226">
        <v>18182</v>
      </c>
      <c r="L5226">
        <v>16888.61563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 t="s">
        <v>39</v>
      </c>
      <c r="Z5226" s="3"/>
    </row>
    <row r="5227" spans="1:26" hidden="1" x14ac:dyDescent="0.25">
      <c r="A5227" s="10" t="str">
        <f t="shared" si="81"/>
        <v>2016Sierra1-in-2September PeakCAISO11</v>
      </c>
      <c r="B5227" s="10" t="s">
        <v>57</v>
      </c>
      <c r="C5227" s="10" t="s">
        <v>14</v>
      </c>
      <c r="D5227" s="10" t="s">
        <v>7</v>
      </c>
      <c r="E5227" s="10" t="s">
        <v>9</v>
      </c>
      <c r="F5227">
        <v>11</v>
      </c>
      <c r="G5227">
        <v>0.82220083475112915</v>
      </c>
      <c r="H5227">
        <v>0.82220083475112915</v>
      </c>
      <c r="I5227">
        <v>82.897819519042969</v>
      </c>
      <c r="J5227">
        <v>0</v>
      </c>
      <c r="K5227">
        <v>18182</v>
      </c>
      <c r="L5227">
        <v>16888.61563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 t="s">
        <v>39</v>
      </c>
      <c r="Z5227" s="3"/>
    </row>
    <row r="5228" spans="1:26" hidden="1" x14ac:dyDescent="0.25">
      <c r="A5228" s="10" t="str">
        <f t="shared" si="81"/>
        <v>2016Sierra1-in-2September PeakPGE11</v>
      </c>
      <c r="B5228" s="10" t="s">
        <v>57</v>
      </c>
      <c r="C5228" s="10" t="s">
        <v>14</v>
      </c>
      <c r="D5228" s="10" t="s">
        <v>7</v>
      </c>
      <c r="E5228" s="10" t="s">
        <v>9</v>
      </c>
      <c r="F5228">
        <v>11</v>
      </c>
      <c r="G5228">
        <v>0.98917007446289063</v>
      </c>
      <c r="H5228">
        <v>0.98917007446289063</v>
      </c>
      <c r="I5228">
        <v>86.773162841796875</v>
      </c>
      <c r="J5228">
        <v>0</v>
      </c>
      <c r="K5228">
        <v>18182</v>
      </c>
      <c r="L5228">
        <v>16888.61563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 t="s">
        <v>38</v>
      </c>
      <c r="Z5228" s="3"/>
    </row>
    <row r="5229" spans="1:26" hidden="1" x14ac:dyDescent="0.25">
      <c r="A5229" s="10" t="str">
        <f t="shared" si="81"/>
        <v>2016Sierra1-in-10September PeakPGE11</v>
      </c>
      <c r="B5229" s="10" t="s">
        <v>57</v>
      </c>
      <c r="C5229" s="10" t="s">
        <v>14</v>
      </c>
      <c r="D5229" s="10" t="s">
        <v>7</v>
      </c>
      <c r="E5229" s="10" t="s">
        <v>1</v>
      </c>
      <c r="F5229">
        <v>11</v>
      </c>
      <c r="G5229">
        <v>0.9924585223197937</v>
      </c>
      <c r="H5229">
        <v>0.9924585223197937</v>
      </c>
      <c r="I5229">
        <v>86.697502136230469</v>
      </c>
      <c r="J5229">
        <v>0</v>
      </c>
      <c r="K5229">
        <v>18182</v>
      </c>
      <c r="L5229">
        <v>16888.61563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 t="s">
        <v>38</v>
      </c>
      <c r="Z5229" s="3"/>
    </row>
    <row r="5230" spans="1:26" hidden="1" x14ac:dyDescent="0.25">
      <c r="A5230" s="10" t="str">
        <f t="shared" si="81"/>
        <v>2016Sierra1-in-10September PeakCAISO12</v>
      </c>
      <c r="B5230" s="10" t="s">
        <v>57</v>
      </c>
      <c r="C5230" s="10" t="s">
        <v>14</v>
      </c>
      <c r="D5230" s="10" t="s">
        <v>7</v>
      </c>
      <c r="E5230" s="10" t="s">
        <v>1</v>
      </c>
      <c r="F5230">
        <v>12</v>
      </c>
      <c r="G5230">
        <v>1.089962363243103</v>
      </c>
      <c r="H5230">
        <v>1.089962363243103</v>
      </c>
      <c r="I5230">
        <v>89.277847290039062</v>
      </c>
      <c r="J5230">
        <v>0</v>
      </c>
      <c r="K5230">
        <v>18182</v>
      </c>
      <c r="L5230">
        <v>16888.61563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 t="s">
        <v>39</v>
      </c>
      <c r="Z5230" s="3"/>
    </row>
    <row r="5231" spans="1:26" hidden="1" x14ac:dyDescent="0.25">
      <c r="A5231" s="10" t="str">
        <f t="shared" si="81"/>
        <v>2016Sierra1-in-2September PeakCAISO12</v>
      </c>
      <c r="B5231" s="10" t="s">
        <v>57</v>
      </c>
      <c r="C5231" s="10" t="s">
        <v>14</v>
      </c>
      <c r="D5231" s="10" t="s">
        <v>7</v>
      </c>
      <c r="E5231" s="10" t="s">
        <v>9</v>
      </c>
      <c r="F5231">
        <v>12</v>
      </c>
      <c r="G5231">
        <v>0.96620988845825195</v>
      </c>
      <c r="H5231">
        <v>0.96620988845825195</v>
      </c>
      <c r="I5231">
        <v>86.127090454101563</v>
      </c>
      <c r="J5231">
        <v>0</v>
      </c>
      <c r="K5231">
        <v>18182</v>
      </c>
      <c r="L5231">
        <v>16888.61563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 t="s">
        <v>39</v>
      </c>
      <c r="Z5231" s="3"/>
    </row>
    <row r="5232" spans="1:26" hidden="1" x14ac:dyDescent="0.25">
      <c r="A5232" s="10" t="str">
        <f t="shared" si="81"/>
        <v>2016Sierra1-in-2September PeakPGE12</v>
      </c>
      <c r="B5232" s="10" t="s">
        <v>57</v>
      </c>
      <c r="C5232" s="10" t="s">
        <v>14</v>
      </c>
      <c r="D5232" s="10" t="s">
        <v>7</v>
      </c>
      <c r="E5232" s="10" t="s">
        <v>9</v>
      </c>
      <c r="F5232">
        <v>12</v>
      </c>
      <c r="G5232">
        <v>1.162423849105835</v>
      </c>
      <c r="H5232">
        <v>1.162423849105835</v>
      </c>
      <c r="I5232">
        <v>90.064018249511719</v>
      </c>
      <c r="J5232">
        <v>0</v>
      </c>
      <c r="K5232">
        <v>18182</v>
      </c>
      <c r="L5232">
        <v>16888.61563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 t="s">
        <v>38</v>
      </c>
      <c r="Z5232" s="3"/>
    </row>
    <row r="5233" spans="1:26" hidden="1" x14ac:dyDescent="0.25">
      <c r="A5233" s="10" t="str">
        <f t="shared" si="81"/>
        <v>2016Sierra1-in-10September PeakPGE12</v>
      </c>
      <c r="B5233" s="10" t="s">
        <v>57</v>
      </c>
      <c r="C5233" s="10" t="s">
        <v>14</v>
      </c>
      <c r="D5233" s="10" t="s">
        <v>7</v>
      </c>
      <c r="E5233" s="10" t="s">
        <v>1</v>
      </c>
      <c r="F5233">
        <v>12</v>
      </c>
      <c r="G5233">
        <v>1.1662882566452026</v>
      </c>
      <c r="H5233">
        <v>1.1662882566452026</v>
      </c>
      <c r="I5233">
        <v>90.423042297363281</v>
      </c>
      <c r="J5233">
        <v>0</v>
      </c>
      <c r="K5233">
        <v>18182</v>
      </c>
      <c r="L5233">
        <v>16888.61563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 t="s">
        <v>38</v>
      </c>
      <c r="Z5233" s="3"/>
    </row>
    <row r="5234" spans="1:26" hidden="1" x14ac:dyDescent="0.25">
      <c r="A5234" s="10" t="str">
        <f t="shared" si="81"/>
        <v>2016Sierra1-in-10September PeakCAISO13</v>
      </c>
      <c r="B5234" s="10" t="s">
        <v>57</v>
      </c>
      <c r="C5234" s="10" t="s">
        <v>14</v>
      </c>
      <c r="D5234" s="10" t="s">
        <v>7</v>
      </c>
      <c r="E5234" s="10" t="s">
        <v>1</v>
      </c>
      <c r="F5234">
        <v>13</v>
      </c>
      <c r="G5234">
        <v>1.307350754737854</v>
      </c>
      <c r="H5234">
        <v>1.307350754737854</v>
      </c>
      <c r="I5234">
        <v>91.407020568847656</v>
      </c>
      <c r="J5234">
        <v>0</v>
      </c>
      <c r="K5234">
        <v>18182</v>
      </c>
      <c r="L5234">
        <v>16888.61563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 t="s">
        <v>39</v>
      </c>
      <c r="Z5234" s="3"/>
    </row>
    <row r="5235" spans="1:26" hidden="1" x14ac:dyDescent="0.25">
      <c r="A5235" s="10" t="str">
        <f t="shared" si="81"/>
        <v>2016Sierra1-in-2September PeakCAISO13</v>
      </c>
      <c r="B5235" s="10" t="s">
        <v>57</v>
      </c>
      <c r="C5235" s="10" t="s">
        <v>14</v>
      </c>
      <c r="D5235" s="10" t="s">
        <v>7</v>
      </c>
      <c r="E5235" s="10" t="s">
        <v>9</v>
      </c>
      <c r="F5235">
        <v>13</v>
      </c>
      <c r="G5235">
        <v>1.1589163541793823</v>
      </c>
      <c r="H5235">
        <v>1.1589163541793823</v>
      </c>
      <c r="I5235">
        <v>87.224266052246094</v>
      </c>
      <c r="J5235">
        <v>0</v>
      </c>
      <c r="K5235">
        <v>18182</v>
      </c>
      <c r="L5235">
        <v>16888.61563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 t="s">
        <v>39</v>
      </c>
      <c r="Z5235" s="3"/>
    </row>
    <row r="5236" spans="1:26" hidden="1" x14ac:dyDescent="0.25">
      <c r="A5236" s="10" t="str">
        <f t="shared" si="81"/>
        <v>2016Sierra1-in-10September PeakPGE13</v>
      </c>
      <c r="B5236" s="10" t="s">
        <v>57</v>
      </c>
      <c r="C5236" s="10" t="s">
        <v>14</v>
      </c>
      <c r="D5236" s="10" t="s">
        <v>7</v>
      </c>
      <c r="E5236" s="10" t="s">
        <v>1</v>
      </c>
      <c r="F5236">
        <v>13</v>
      </c>
      <c r="G5236">
        <v>1.3988994359970093</v>
      </c>
      <c r="H5236">
        <v>1.3988994359970093</v>
      </c>
      <c r="I5236">
        <v>92.779190063476562</v>
      </c>
      <c r="J5236">
        <v>0</v>
      </c>
      <c r="K5236">
        <v>18182</v>
      </c>
      <c r="L5236">
        <v>16888.61563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 t="s">
        <v>38</v>
      </c>
      <c r="Z5236" s="3"/>
    </row>
    <row r="5237" spans="1:26" hidden="1" x14ac:dyDescent="0.25">
      <c r="A5237" s="10" t="str">
        <f t="shared" si="81"/>
        <v>2016Sierra1-in-2September PeakPGE13</v>
      </c>
      <c r="B5237" s="10" t="s">
        <v>57</v>
      </c>
      <c r="C5237" s="10" t="s">
        <v>14</v>
      </c>
      <c r="D5237" s="10" t="s">
        <v>7</v>
      </c>
      <c r="E5237" s="10" t="s">
        <v>9</v>
      </c>
      <c r="F5237">
        <v>13</v>
      </c>
      <c r="G5237">
        <v>1.3942643404006958</v>
      </c>
      <c r="H5237">
        <v>1.3942643404006958</v>
      </c>
      <c r="I5237">
        <v>92.002876281738281</v>
      </c>
      <c r="J5237">
        <v>0</v>
      </c>
      <c r="K5237">
        <v>18182</v>
      </c>
      <c r="L5237">
        <v>16888.61563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 t="s">
        <v>38</v>
      </c>
      <c r="Z5237" s="3"/>
    </row>
    <row r="5238" spans="1:26" hidden="1" x14ac:dyDescent="0.25">
      <c r="A5238" s="10" t="str">
        <f t="shared" si="81"/>
        <v>2016Sierra1-in-10September PeakCAISO14</v>
      </c>
      <c r="B5238" s="10" t="s">
        <v>57</v>
      </c>
      <c r="C5238" s="10" t="s">
        <v>14</v>
      </c>
      <c r="D5238" s="10" t="s">
        <v>7</v>
      </c>
      <c r="E5238" s="10" t="s">
        <v>1</v>
      </c>
      <c r="F5238">
        <v>14</v>
      </c>
      <c r="G5238">
        <v>1.5456690788269043</v>
      </c>
      <c r="H5238">
        <v>1.3312613964080811</v>
      </c>
      <c r="I5238">
        <v>93.258460998535156</v>
      </c>
      <c r="J5238">
        <v>0.10273714363574982</v>
      </c>
      <c r="K5238">
        <v>18182</v>
      </c>
      <c r="L5238">
        <v>16888.61563</v>
      </c>
      <c r="M5238">
        <v>0.21440774202346802</v>
      </c>
      <c r="N5238">
        <v>8.273981511592865E-2</v>
      </c>
      <c r="O5238">
        <v>0.1605323851108551</v>
      </c>
      <c r="P5238">
        <v>0.21440774202346802</v>
      </c>
      <c r="Q5238">
        <v>0.26828309893608093</v>
      </c>
      <c r="R5238">
        <v>0.34607565402984619</v>
      </c>
      <c r="S5238" t="s">
        <v>39</v>
      </c>
      <c r="Z5238" s="3"/>
    </row>
    <row r="5239" spans="1:26" hidden="1" x14ac:dyDescent="0.25">
      <c r="A5239" s="10" t="str">
        <f t="shared" si="81"/>
        <v>2016Sierra1-in-2September PeakCAISO14</v>
      </c>
      <c r="B5239" s="10" t="s">
        <v>57</v>
      </c>
      <c r="C5239" s="10" t="s">
        <v>14</v>
      </c>
      <c r="D5239" s="10" t="s">
        <v>7</v>
      </c>
      <c r="E5239" s="10" t="s">
        <v>9</v>
      </c>
      <c r="F5239">
        <v>14</v>
      </c>
      <c r="G5239">
        <v>1.3701764345169067</v>
      </c>
      <c r="H5239">
        <v>1.2123855352401733</v>
      </c>
      <c r="I5239">
        <v>89.012290954589844</v>
      </c>
      <c r="J5239">
        <v>0.10273714363574982</v>
      </c>
      <c r="K5239">
        <v>18182</v>
      </c>
      <c r="L5239">
        <v>16888.61563</v>
      </c>
      <c r="M5239">
        <v>0.15779094398021698</v>
      </c>
      <c r="N5239">
        <v>2.6123020797967911E-2</v>
      </c>
      <c r="O5239">
        <v>0.10391558706760406</v>
      </c>
      <c r="P5239">
        <v>0.15779094398021698</v>
      </c>
      <c r="Q5239">
        <v>0.2116663008928299</v>
      </c>
      <c r="R5239">
        <v>0.28945887088775635</v>
      </c>
      <c r="S5239" t="s">
        <v>39</v>
      </c>
      <c r="Z5239" s="3"/>
    </row>
    <row r="5240" spans="1:26" hidden="1" x14ac:dyDescent="0.25">
      <c r="A5240" s="10" t="str">
        <f t="shared" si="81"/>
        <v>2016Sierra1-in-2September PeakPGE14</v>
      </c>
      <c r="B5240" s="10" t="s">
        <v>57</v>
      </c>
      <c r="C5240" s="10" t="s">
        <v>14</v>
      </c>
      <c r="D5240" s="10" t="s">
        <v>7</v>
      </c>
      <c r="E5240" s="10" t="s">
        <v>9</v>
      </c>
      <c r="F5240">
        <v>14</v>
      </c>
      <c r="G5240">
        <v>1.6484262943267822</v>
      </c>
      <c r="H5240">
        <v>1.4126219749450684</v>
      </c>
      <c r="I5240">
        <v>94.234024047851562</v>
      </c>
      <c r="J5240">
        <v>0.10273714363574982</v>
      </c>
      <c r="K5240">
        <v>18182</v>
      </c>
      <c r="L5240">
        <v>16888.61563</v>
      </c>
      <c r="M5240">
        <v>0.23580425977706909</v>
      </c>
      <c r="N5240">
        <v>0.10413633286952972</v>
      </c>
      <c r="O5240">
        <v>0.18192890286445618</v>
      </c>
      <c r="P5240">
        <v>0.23580425977706909</v>
      </c>
      <c r="Q5240">
        <v>0.28967961668968201</v>
      </c>
      <c r="R5240">
        <v>0.36747217178344727</v>
      </c>
      <c r="S5240" t="s">
        <v>38</v>
      </c>
      <c r="Z5240" s="3"/>
    </row>
    <row r="5241" spans="1:26" hidden="1" x14ac:dyDescent="0.25">
      <c r="A5241" s="10" t="str">
        <f t="shared" si="81"/>
        <v>2016Sierra1-in-10September PeakPGE14</v>
      </c>
      <c r="B5241" s="10" t="s">
        <v>57</v>
      </c>
      <c r="C5241" s="10" t="s">
        <v>14</v>
      </c>
      <c r="D5241" s="10" t="s">
        <v>7</v>
      </c>
      <c r="E5241" s="10" t="s">
        <v>1</v>
      </c>
      <c r="F5241">
        <v>14</v>
      </c>
      <c r="G5241">
        <v>1.6539063453674316</v>
      </c>
      <c r="H5241">
        <v>1.4163589477539063</v>
      </c>
      <c r="I5241">
        <v>94.182334899902344</v>
      </c>
      <c r="J5241">
        <v>0.10273714363574982</v>
      </c>
      <c r="K5241">
        <v>18182</v>
      </c>
      <c r="L5241">
        <v>16888.61563</v>
      </c>
      <c r="M5241">
        <v>0.23754744231700897</v>
      </c>
      <c r="N5241">
        <v>0.1058795154094696</v>
      </c>
      <c r="O5241">
        <v>0.18367208540439606</v>
      </c>
      <c r="P5241">
        <v>0.23754744231700897</v>
      </c>
      <c r="Q5241">
        <v>0.29142281413078308</v>
      </c>
      <c r="R5241">
        <v>0.36921536922454834</v>
      </c>
      <c r="S5241" t="s">
        <v>38</v>
      </c>
      <c r="Z5241" s="3"/>
    </row>
    <row r="5242" spans="1:26" hidden="1" x14ac:dyDescent="0.25">
      <c r="A5242" s="10" t="str">
        <f t="shared" si="81"/>
        <v>2016Sierra1-in-10September PeakCAISO15</v>
      </c>
      <c r="B5242" s="10" t="s">
        <v>57</v>
      </c>
      <c r="C5242" s="10" t="s">
        <v>14</v>
      </c>
      <c r="D5242" s="10" t="s">
        <v>7</v>
      </c>
      <c r="E5242" s="10" t="s">
        <v>1</v>
      </c>
      <c r="F5242">
        <v>15</v>
      </c>
      <c r="G5242">
        <v>1.7807621955871582</v>
      </c>
      <c r="H5242">
        <v>1.4593815803527832</v>
      </c>
      <c r="I5242">
        <v>94.695465087890625</v>
      </c>
      <c r="J5242">
        <v>0.1230589896440506</v>
      </c>
      <c r="K5242">
        <v>18182</v>
      </c>
      <c r="L5242">
        <v>16888.61563</v>
      </c>
      <c r="M5242">
        <v>0.32138067483901978</v>
      </c>
      <c r="N5242">
        <v>0.16366827487945557</v>
      </c>
      <c r="O5242">
        <v>0.25684854388237</v>
      </c>
      <c r="P5242">
        <v>0.32138067483901978</v>
      </c>
      <c r="Q5242">
        <v>0.38591280579566956</v>
      </c>
      <c r="R5242">
        <v>0.47909307479858398</v>
      </c>
      <c r="S5242" t="s">
        <v>39</v>
      </c>
      <c r="Z5242" s="3"/>
    </row>
    <row r="5243" spans="1:26" hidden="1" x14ac:dyDescent="0.25">
      <c r="A5243" s="10" t="str">
        <f t="shared" si="81"/>
        <v>2016Sierra1-in-2September PeakCAISO15</v>
      </c>
      <c r="B5243" s="10" t="s">
        <v>57</v>
      </c>
      <c r="C5243" s="10" t="s">
        <v>14</v>
      </c>
      <c r="D5243" s="10" t="s">
        <v>7</v>
      </c>
      <c r="E5243" s="10" t="s">
        <v>9</v>
      </c>
      <c r="F5243">
        <v>15</v>
      </c>
      <c r="G5243">
        <v>1.5785775184631348</v>
      </c>
      <c r="H5243">
        <v>1.3274829387664795</v>
      </c>
      <c r="I5243">
        <v>90.754730224609375</v>
      </c>
      <c r="J5243">
        <v>0.1230589896440506</v>
      </c>
      <c r="K5243">
        <v>18182</v>
      </c>
      <c r="L5243">
        <v>16888.61563</v>
      </c>
      <c r="M5243">
        <v>0.25109463930130005</v>
      </c>
      <c r="N5243">
        <v>9.338223934173584E-2</v>
      </c>
      <c r="O5243">
        <v>0.18656250834465027</v>
      </c>
      <c r="P5243">
        <v>0.25109463930130005</v>
      </c>
      <c r="Q5243">
        <v>0.31562677025794983</v>
      </c>
      <c r="R5243">
        <v>0.40880703926086426</v>
      </c>
      <c r="S5243" t="s">
        <v>39</v>
      </c>
      <c r="Z5243" s="3"/>
    </row>
    <row r="5244" spans="1:26" hidden="1" x14ac:dyDescent="0.25">
      <c r="A5244" s="10" t="str">
        <f t="shared" si="81"/>
        <v>2016Sierra1-in-10September PeakPGE15</v>
      </c>
      <c r="B5244" s="10" t="s">
        <v>57</v>
      </c>
      <c r="C5244" s="10" t="s">
        <v>14</v>
      </c>
      <c r="D5244" s="10" t="s">
        <v>7</v>
      </c>
      <c r="E5244" s="10" t="s">
        <v>1</v>
      </c>
      <c r="F5244">
        <v>15</v>
      </c>
      <c r="G5244">
        <v>1.9054622650146484</v>
      </c>
      <c r="H5244">
        <v>1.553842306137085</v>
      </c>
      <c r="I5244">
        <v>95.538490295410156</v>
      </c>
      <c r="J5244">
        <v>0.1230589896440506</v>
      </c>
      <c r="K5244">
        <v>18182</v>
      </c>
      <c r="L5244">
        <v>16888.61563</v>
      </c>
      <c r="M5244">
        <v>0.35161995887756348</v>
      </c>
      <c r="N5244">
        <v>0.19390755891799927</v>
      </c>
      <c r="O5244">
        <v>0.2870878279209137</v>
      </c>
      <c r="P5244">
        <v>0.35161995887756348</v>
      </c>
      <c r="Q5244">
        <v>0.41615208983421326</v>
      </c>
      <c r="R5244">
        <v>0.50933235883712769</v>
      </c>
      <c r="S5244" t="s">
        <v>38</v>
      </c>
      <c r="Z5244" s="3"/>
    </row>
    <row r="5245" spans="1:26" hidden="1" x14ac:dyDescent="0.25">
      <c r="A5245" s="10" t="str">
        <f t="shared" si="81"/>
        <v>2016Sierra1-in-2September PeakPGE15</v>
      </c>
      <c r="B5245" s="10" t="s">
        <v>57</v>
      </c>
      <c r="C5245" s="10" t="s">
        <v>14</v>
      </c>
      <c r="D5245" s="10" t="s">
        <v>7</v>
      </c>
      <c r="E5245" s="10" t="s">
        <v>9</v>
      </c>
      <c r="F5245">
        <v>15</v>
      </c>
      <c r="G5245">
        <v>1.8991485834121704</v>
      </c>
      <c r="H5245">
        <v>1.5450910329818726</v>
      </c>
      <c r="I5245">
        <v>96.070442199707031</v>
      </c>
      <c r="J5245">
        <v>0.1230589896440506</v>
      </c>
      <c r="K5245">
        <v>18182</v>
      </c>
      <c r="L5245">
        <v>16888.61563</v>
      </c>
      <c r="M5245">
        <v>0.35405758023262024</v>
      </c>
      <c r="N5245">
        <v>0.19634518027305603</v>
      </c>
      <c r="O5245">
        <v>0.28952544927597046</v>
      </c>
      <c r="P5245">
        <v>0.35405758023262024</v>
      </c>
      <c r="Q5245">
        <v>0.41858971118927002</v>
      </c>
      <c r="R5245">
        <v>0.51177000999450684</v>
      </c>
      <c r="S5245" t="s">
        <v>38</v>
      </c>
      <c r="Z5245" s="3"/>
    </row>
    <row r="5246" spans="1:26" hidden="1" x14ac:dyDescent="0.25">
      <c r="A5246" s="10" t="str">
        <f t="shared" si="81"/>
        <v>2016Sierra1-in-10September PeakCAISO16</v>
      </c>
      <c r="B5246" s="10" t="s">
        <v>57</v>
      </c>
      <c r="C5246" s="10" t="s">
        <v>14</v>
      </c>
      <c r="D5246" s="10" t="s">
        <v>7</v>
      </c>
      <c r="E5246" s="10" t="s">
        <v>1</v>
      </c>
      <c r="F5246">
        <v>16</v>
      </c>
      <c r="G5246">
        <v>2.0720410346984863</v>
      </c>
      <c r="H5246">
        <v>1.6241040229797363</v>
      </c>
      <c r="I5246">
        <v>95.385757446289062</v>
      </c>
      <c r="J5246">
        <v>0.15615223348140717</v>
      </c>
      <c r="K5246">
        <v>18182</v>
      </c>
      <c r="L5246">
        <v>16888.61563</v>
      </c>
      <c r="M5246">
        <v>0.44793704152107239</v>
      </c>
      <c r="N5246">
        <v>0.24781234562397003</v>
      </c>
      <c r="O5246">
        <v>0.36605080962181091</v>
      </c>
      <c r="P5246">
        <v>0.44793704152107239</v>
      </c>
      <c r="Q5246">
        <v>0.52982324361801147</v>
      </c>
      <c r="R5246">
        <v>0.64806175231933594</v>
      </c>
      <c r="S5246" t="s">
        <v>39</v>
      </c>
      <c r="Z5246" s="3"/>
    </row>
    <row r="5247" spans="1:26" hidden="1" x14ac:dyDescent="0.25">
      <c r="A5247" s="10" t="str">
        <f t="shared" si="81"/>
        <v>2016Sierra1-in-2September PeakCAISO16</v>
      </c>
      <c r="B5247" s="10" t="s">
        <v>57</v>
      </c>
      <c r="C5247" s="10" t="s">
        <v>14</v>
      </c>
      <c r="D5247" s="10" t="s">
        <v>7</v>
      </c>
      <c r="E5247" s="10" t="s">
        <v>9</v>
      </c>
      <c r="F5247">
        <v>16</v>
      </c>
      <c r="G5247">
        <v>1.8367850780487061</v>
      </c>
      <c r="H5247">
        <v>1.490422248840332</v>
      </c>
      <c r="I5247">
        <v>91.690292358398438</v>
      </c>
      <c r="J5247">
        <v>0.15615223348140717</v>
      </c>
      <c r="K5247">
        <v>18182</v>
      </c>
      <c r="L5247">
        <v>16888.61563</v>
      </c>
      <c r="M5247">
        <v>0.34636276960372925</v>
      </c>
      <c r="N5247">
        <v>0.14623807370662689</v>
      </c>
      <c r="O5247">
        <v>0.26447653770446777</v>
      </c>
      <c r="P5247">
        <v>0.34636276960372925</v>
      </c>
      <c r="Q5247">
        <v>0.42824900150299072</v>
      </c>
      <c r="R5247">
        <v>0.54648745059967041</v>
      </c>
      <c r="S5247" t="s">
        <v>39</v>
      </c>
      <c r="Z5247" s="3"/>
    </row>
    <row r="5248" spans="1:26" hidden="1" x14ac:dyDescent="0.25">
      <c r="A5248" s="10" t="str">
        <f t="shared" si="81"/>
        <v>2016Sierra1-in-2September PeakPGE16</v>
      </c>
      <c r="B5248" s="10" t="s">
        <v>57</v>
      </c>
      <c r="C5248" s="10" t="s">
        <v>14</v>
      </c>
      <c r="D5248" s="10" t="s">
        <v>7</v>
      </c>
      <c r="E5248" s="10" t="s">
        <v>9</v>
      </c>
      <c r="F5248">
        <v>16</v>
      </c>
      <c r="G5248">
        <v>2.209791898727417</v>
      </c>
      <c r="H5248">
        <v>1.7165126800537109</v>
      </c>
      <c r="I5248">
        <v>96.9068603515625</v>
      </c>
      <c r="J5248">
        <v>0.15615223348140717</v>
      </c>
      <c r="K5248">
        <v>18182</v>
      </c>
      <c r="L5248">
        <v>16888.61563</v>
      </c>
      <c r="M5248">
        <v>0.49327915906906128</v>
      </c>
      <c r="N5248">
        <v>0.29315444827079773</v>
      </c>
      <c r="O5248">
        <v>0.4113929271697998</v>
      </c>
      <c r="P5248">
        <v>0.49327915906906128</v>
      </c>
      <c r="Q5248">
        <v>0.57516539096832275</v>
      </c>
      <c r="R5248">
        <v>0.69340384006500244</v>
      </c>
      <c r="S5248" t="s">
        <v>38</v>
      </c>
      <c r="Z5248" s="3"/>
    </row>
    <row r="5249" spans="1:26" hidden="1" x14ac:dyDescent="0.25">
      <c r="A5249" s="10" t="str">
        <f t="shared" si="81"/>
        <v>2016Sierra1-in-10September PeakPGE16</v>
      </c>
      <c r="B5249" s="10" t="s">
        <v>57</v>
      </c>
      <c r="C5249" s="10" t="s">
        <v>14</v>
      </c>
      <c r="D5249" s="10" t="s">
        <v>7</v>
      </c>
      <c r="E5249" s="10" t="s">
        <v>1</v>
      </c>
      <c r="F5249">
        <v>16</v>
      </c>
      <c r="G5249">
        <v>2.2171382904052734</v>
      </c>
      <c r="H5249">
        <v>1.73394775390625</v>
      </c>
      <c r="I5249">
        <v>96.386199951171875</v>
      </c>
      <c r="J5249">
        <v>0.15615223348140717</v>
      </c>
      <c r="K5249">
        <v>18182</v>
      </c>
      <c r="L5249">
        <v>16888.61563</v>
      </c>
      <c r="M5249">
        <v>0.48319056630134583</v>
      </c>
      <c r="N5249">
        <v>0.28306585550308228</v>
      </c>
      <c r="O5249">
        <v>0.40130433440208435</v>
      </c>
      <c r="P5249">
        <v>0.48319056630134583</v>
      </c>
      <c r="Q5249">
        <v>0.56507676839828491</v>
      </c>
      <c r="R5249">
        <v>0.68331527709960938</v>
      </c>
      <c r="S5249" t="s">
        <v>38</v>
      </c>
      <c r="Z5249" s="3"/>
    </row>
    <row r="5250" spans="1:26" hidden="1" x14ac:dyDescent="0.25">
      <c r="A5250" s="10" t="str">
        <f t="shared" ref="A5250:A5313" si="82">CONCATENATE(B5250,C5250,E5250,D5250,S5250,F5250)</f>
        <v>2016Sierra1-in-10September PeakCAISO17</v>
      </c>
      <c r="B5250" s="10" t="s">
        <v>57</v>
      </c>
      <c r="C5250" s="10" t="s">
        <v>14</v>
      </c>
      <c r="D5250" s="10" t="s">
        <v>7</v>
      </c>
      <c r="E5250" s="10" t="s">
        <v>1</v>
      </c>
      <c r="F5250">
        <v>17</v>
      </c>
      <c r="G5250">
        <v>2.3573129177093506</v>
      </c>
      <c r="H5250">
        <v>1.853711724281311</v>
      </c>
      <c r="I5250">
        <v>95.41204833984375</v>
      </c>
      <c r="J5250">
        <v>0.16046801209449768</v>
      </c>
      <c r="K5250">
        <v>18182</v>
      </c>
      <c r="L5250">
        <v>16888.61563</v>
      </c>
      <c r="M5250">
        <v>0.50360119342803955</v>
      </c>
      <c r="N5250">
        <v>0.29794538021087646</v>
      </c>
      <c r="O5250">
        <v>0.41945177316665649</v>
      </c>
      <c r="P5250">
        <v>0.50360119342803955</v>
      </c>
      <c r="Q5250">
        <v>0.58775061368942261</v>
      </c>
      <c r="R5250">
        <v>0.70925700664520264</v>
      </c>
      <c r="S5250" t="s">
        <v>39</v>
      </c>
      <c r="Z5250" s="3"/>
    </row>
    <row r="5251" spans="1:26" hidden="1" x14ac:dyDescent="0.25">
      <c r="A5251" s="10" t="str">
        <f t="shared" si="82"/>
        <v>2016Sierra1-in-2September PeakCAISO17</v>
      </c>
      <c r="B5251" s="10" t="s">
        <v>57</v>
      </c>
      <c r="C5251" s="10" t="s">
        <v>14</v>
      </c>
      <c r="D5251" s="10" t="s">
        <v>7</v>
      </c>
      <c r="E5251" s="10" t="s">
        <v>9</v>
      </c>
      <c r="F5251">
        <v>17</v>
      </c>
      <c r="G5251">
        <v>2.0896675586700439</v>
      </c>
      <c r="H5251">
        <v>1.662682056427002</v>
      </c>
      <c r="I5251">
        <v>92.296005249023438</v>
      </c>
      <c r="J5251">
        <v>0.16046801209449768</v>
      </c>
      <c r="K5251">
        <v>18182</v>
      </c>
      <c r="L5251">
        <v>16888.61563</v>
      </c>
      <c r="M5251">
        <v>0.42698553204536438</v>
      </c>
      <c r="N5251">
        <v>0.22132973372936249</v>
      </c>
      <c r="O5251">
        <v>0.34283611178398132</v>
      </c>
      <c r="P5251">
        <v>0.42698553204536438</v>
      </c>
      <c r="Q5251">
        <v>0.51113498210906982</v>
      </c>
      <c r="R5251">
        <v>0.63264131546020508</v>
      </c>
      <c r="S5251" t="s">
        <v>39</v>
      </c>
      <c r="Z5251" s="3"/>
    </row>
    <row r="5252" spans="1:26" hidden="1" x14ac:dyDescent="0.25">
      <c r="A5252" s="10" t="str">
        <f t="shared" si="82"/>
        <v>2016Sierra1-in-2September PeakPGE17</v>
      </c>
      <c r="B5252" s="10" t="s">
        <v>57</v>
      </c>
      <c r="C5252" s="10" t="s">
        <v>14</v>
      </c>
      <c r="D5252" s="10" t="s">
        <v>7</v>
      </c>
      <c r="E5252" s="10" t="s">
        <v>9</v>
      </c>
      <c r="F5252">
        <v>17</v>
      </c>
      <c r="G5252">
        <v>2.514028787612915</v>
      </c>
      <c r="H5252">
        <v>1.9610805511474609</v>
      </c>
      <c r="I5252">
        <v>97.584007263183594</v>
      </c>
      <c r="J5252">
        <v>0.16046801209449768</v>
      </c>
      <c r="K5252">
        <v>18182</v>
      </c>
      <c r="L5252">
        <v>16888.61563</v>
      </c>
      <c r="M5252">
        <v>0.55294829607009888</v>
      </c>
      <c r="N5252">
        <v>0.34729248285293579</v>
      </c>
      <c r="O5252">
        <v>0.46879887580871582</v>
      </c>
      <c r="P5252">
        <v>0.55294829607009888</v>
      </c>
      <c r="Q5252">
        <v>0.63709771633148193</v>
      </c>
      <c r="R5252">
        <v>0.75860410928726196</v>
      </c>
      <c r="S5252" t="s">
        <v>38</v>
      </c>
      <c r="Z5252" s="3"/>
    </row>
    <row r="5253" spans="1:26" hidden="1" x14ac:dyDescent="0.25">
      <c r="A5253" s="10" t="str">
        <f t="shared" si="82"/>
        <v>2016Sierra1-in-10September PeakPGE17</v>
      </c>
      <c r="B5253" s="10" t="s">
        <v>57</v>
      </c>
      <c r="C5253" s="10" t="s">
        <v>14</v>
      </c>
      <c r="D5253" s="10" t="s">
        <v>7</v>
      </c>
      <c r="E5253" s="10" t="s">
        <v>1</v>
      </c>
      <c r="F5253">
        <v>17</v>
      </c>
      <c r="G5253">
        <v>2.5223865509033203</v>
      </c>
      <c r="H5253">
        <v>1.9804561138153076</v>
      </c>
      <c r="I5253">
        <v>96.64276123046875</v>
      </c>
      <c r="J5253">
        <v>0.16046801209449768</v>
      </c>
      <c r="K5253">
        <v>18182</v>
      </c>
      <c r="L5253">
        <v>16888.61563</v>
      </c>
      <c r="M5253">
        <v>0.5419304370880127</v>
      </c>
      <c r="N5253">
        <v>0.33627462387084961</v>
      </c>
      <c r="O5253">
        <v>0.45778101682662964</v>
      </c>
      <c r="P5253">
        <v>0.5419304370880127</v>
      </c>
      <c r="Q5253">
        <v>0.62607985734939575</v>
      </c>
      <c r="R5253">
        <v>0.74758625030517578</v>
      </c>
      <c r="S5253" t="s">
        <v>38</v>
      </c>
      <c r="Z5253" s="3"/>
    </row>
    <row r="5254" spans="1:26" hidden="1" x14ac:dyDescent="0.25">
      <c r="A5254" s="10" t="str">
        <f t="shared" si="82"/>
        <v>2016Sierra1-in-10September PeakCAISO18</v>
      </c>
      <c r="B5254" s="10" t="s">
        <v>57</v>
      </c>
      <c r="C5254" s="10" t="s">
        <v>14</v>
      </c>
      <c r="D5254" s="10" t="s">
        <v>7</v>
      </c>
      <c r="E5254" s="10" t="s">
        <v>1</v>
      </c>
      <c r="F5254">
        <v>18</v>
      </c>
      <c r="G5254">
        <v>2.585179328918457</v>
      </c>
      <c r="H5254">
        <v>2.0795073509216309</v>
      </c>
      <c r="I5254">
        <v>94.530464172363281</v>
      </c>
      <c r="J5254">
        <v>0.13599415123462677</v>
      </c>
      <c r="K5254">
        <v>18182</v>
      </c>
      <c r="L5254">
        <v>16888.61563</v>
      </c>
      <c r="M5254">
        <v>0.5056719183921814</v>
      </c>
      <c r="N5254">
        <v>0.33138182759284973</v>
      </c>
      <c r="O5254">
        <v>0.43435660004615784</v>
      </c>
      <c r="P5254">
        <v>0.5056719183921814</v>
      </c>
      <c r="Q5254">
        <v>0.57698726654052734</v>
      </c>
      <c r="R5254">
        <v>0.67996203899383545</v>
      </c>
      <c r="S5254" t="s">
        <v>39</v>
      </c>
      <c r="Z5254" s="3"/>
    </row>
    <row r="5255" spans="1:26" hidden="1" x14ac:dyDescent="0.25">
      <c r="A5255" s="10" t="str">
        <f t="shared" si="82"/>
        <v>2016Sierra1-in-2September PeakCAISO18</v>
      </c>
      <c r="B5255" s="10" t="s">
        <v>57</v>
      </c>
      <c r="C5255" s="10" t="s">
        <v>14</v>
      </c>
      <c r="D5255" s="10" t="s">
        <v>7</v>
      </c>
      <c r="E5255" s="10" t="s">
        <v>9</v>
      </c>
      <c r="F5255">
        <v>18</v>
      </c>
      <c r="G5255">
        <v>2.2916624546051025</v>
      </c>
      <c r="H5255">
        <v>1.8664422035217285</v>
      </c>
      <c r="I5255">
        <v>91.573707580566406</v>
      </c>
      <c r="J5255">
        <v>0.13599415123462677</v>
      </c>
      <c r="K5255">
        <v>18182</v>
      </c>
      <c r="L5255">
        <v>16888.61563</v>
      </c>
      <c r="M5255">
        <v>0.42522022128105164</v>
      </c>
      <c r="N5255">
        <v>0.25093013048171997</v>
      </c>
      <c r="O5255">
        <v>0.35390490293502808</v>
      </c>
      <c r="P5255">
        <v>0.42522022128105164</v>
      </c>
      <c r="Q5255">
        <v>0.4965355396270752</v>
      </c>
      <c r="R5255">
        <v>0.5995103120803833</v>
      </c>
      <c r="S5255" t="s">
        <v>39</v>
      </c>
      <c r="Z5255" s="3"/>
    </row>
    <row r="5256" spans="1:26" hidden="1" x14ac:dyDescent="0.25">
      <c r="A5256" s="10" t="str">
        <f t="shared" si="82"/>
        <v>2016Sierra1-in-10September PeakPGE18</v>
      </c>
      <c r="B5256" s="10" t="s">
        <v>57</v>
      </c>
      <c r="C5256" s="10" t="s">
        <v>14</v>
      </c>
      <c r="D5256" s="10" t="s">
        <v>7</v>
      </c>
      <c r="E5256" s="10" t="s">
        <v>1</v>
      </c>
      <c r="F5256">
        <v>18</v>
      </c>
      <c r="G5256">
        <v>2.766209602355957</v>
      </c>
      <c r="H5256">
        <v>2.2112278938293457</v>
      </c>
      <c r="I5256">
        <v>96.337760925292969</v>
      </c>
      <c r="J5256">
        <v>0.13599415123462677</v>
      </c>
      <c r="K5256">
        <v>18182</v>
      </c>
      <c r="L5256">
        <v>16888.61563</v>
      </c>
      <c r="M5256">
        <v>0.55498182773590088</v>
      </c>
      <c r="N5256">
        <v>0.38069173693656921</v>
      </c>
      <c r="O5256">
        <v>0.48366650938987732</v>
      </c>
      <c r="P5256">
        <v>0.55498182773590088</v>
      </c>
      <c r="Q5256">
        <v>0.62629717588424683</v>
      </c>
      <c r="R5256">
        <v>0.72927194833755493</v>
      </c>
      <c r="S5256" t="s">
        <v>38</v>
      </c>
      <c r="Z5256" s="3"/>
    </row>
    <row r="5257" spans="1:26" hidden="1" x14ac:dyDescent="0.25">
      <c r="A5257" s="10" t="str">
        <f t="shared" si="82"/>
        <v>2016Sierra1-in-2September PeakPGE18</v>
      </c>
      <c r="B5257" s="10" t="s">
        <v>57</v>
      </c>
      <c r="C5257" s="10" t="s">
        <v>14</v>
      </c>
      <c r="D5257" s="10" t="s">
        <v>7</v>
      </c>
      <c r="E5257" s="10" t="s">
        <v>9</v>
      </c>
      <c r="F5257">
        <v>18</v>
      </c>
      <c r="G5257">
        <v>2.7570438385009766</v>
      </c>
      <c r="H5257">
        <v>2.1966326236724854</v>
      </c>
      <c r="I5257">
        <v>96.66387939453125</v>
      </c>
      <c r="J5257">
        <v>0.13599415123462677</v>
      </c>
      <c r="K5257">
        <v>18182</v>
      </c>
      <c r="L5257">
        <v>16888.61563</v>
      </c>
      <c r="M5257">
        <v>0.56041127443313599</v>
      </c>
      <c r="N5257">
        <v>0.38612118363380432</v>
      </c>
      <c r="O5257">
        <v>0.48909595608711243</v>
      </c>
      <c r="P5257">
        <v>0.56041127443313599</v>
      </c>
      <c r="Q5257">
        <v>0.63172662258148193</v>
      </c>
      <c r="R5257">
        <v>0.73470139503479004</v>
      </c>
      <c r="S5257" t="s">
        <v>38</v>
      </c>
      <c r="Z5257" s="3"/>
    </row>
    <row r="5258" spans="1:26" hidden="1" x14ac:dyDescent="0.25">
      <c r="A5258" s="10" t="str">
        <f t="shared" si="82"/>
        <v>2016Sierra1-in-10September PeakCAISO19</v>
      </c>
      <c r="B5258" s="10" t="s">
        <v>57</v>
      </c>
      <c r="C5258" s="10" t="s">
        <v>14</v>
      </c>
      <c r="D5258" s="10" t="s">
        <v>7</v>
      </c>
      <c r="E5258" s="10" t="s">
        <v>1</v>
      </c>
      <c r="F5258">
        <v>19</v>
      </c>
      <c r="G5258">
        <v>2.6641097068786621</v>
      </c>
      <c r="H5258">
        <v>2.8879706859588623</v>
      </c>
      <c r="I5258">
        <v>89.919052124023438</v>
      </c>
      <c r="J5258">
        <v>0.11742977052927017</v>
      </c>
      <c r="K5258">
        <v>18182</v>
      </c>
      <c r="L5258">
        <v>16888.61563</v>
      </c>
      <c r="M5258">
        <v>-0.22386105358600616</v>
      </c>
      <c r="N5258">
        <v>-0.37435904145240784</v>
      </c>
      <c r="O5258">
        <v>-0.28544121980667114</v>
      </c>
      <c r="P5258">
        <v>-0.22386105358600616</v>
      </c>
      <c r="Q5258">
        <v>-0.16228088736534119</v>
      </c>
      <c r="R5258">
        <v>-7.3363058269023895E-2</v>
      </c>
      <c r="S5258" t="s">
        <v>39</v>
      </c>
      <c r="Z5258" s="3"/>
    </row>
    <row r="5259" spans="1:26" hidden="1" x14ac:dyDescent="0.25">
      <c r="A5259" s="10" t="str">
        <f t="shared" si="82"/>
        <v>2016Sierra1-in-2September PeakCAISO19</v>
      </c>
      <c r="B5259" s="10" t="s">
        <v>57</v>
      </c>
      <c r="C5259" s="10" t="s">
        <v>14</v>
      </c>
      <c r="D5259" s="10" t="s">
        <v>7</v>
      </c>
      <c r="E5259" s="10" t="s">
        <v>9</v>
      </c>
      <c r="F5259">
        <v>19</v>
      </c>
      <c r="G5259">
        <v>2.3616311550140381</v>
      </c>
      <c r="H5259">
        <v>2.5732617378234863</v>
      </c>
      <c r="I5259">
        <v>88.045028686523438</v>
      </c>
      <c r="J5259">
        <v>0.11742977052927017</v>
      </c>
      <c r="K5259">
        <v>18182</v>
      </c>
      <c r="L5259">
        <v>16888.61563</v>
      </c>
      <c r="M5259">
        <v>-0.21163049340248108</v>
      </c>
      <c r="N5259">
        <v>-0.36212849617004395</v>
      </c>
      <c r="O5259">
        <v>-0.27321067452430725</v>
      </c>
      <c r="P5259">
        <v>-0.21163049340248108</v>
      </c>
      <c r="Q5259">
        <v>-0.1500503271818161</v>
      </c>
      <c r="R5259">
        <v>-6.113249808549881E-2</v>
      </c>
      <c r="S5259" t="s">
        <v>39</v>
      </c>
      <c r="Z5259" s="3"/>
    </row>
    <row r="5260" spans="1:26" hidden="1" x14ac:dyDescent="0.25">
      <c r="A5260" s="10" t="str">
        <f t="shared" si="82"/>
        <v>2016Sierra1-in-2September PeakPGE19</v>
      </c>
      <c r="B5260" s="10" t="s">
        <v>57</v>
      </c>
      <c r="C5260" s="10" t="s">
        <v>14</v>
      </c>
      <c r="D5260" s="10" t="s">
        <v>7</v>
      </c>
      <c r="E5260" s="10" t="s">
        <v>9</v>
      </c>
      <c r="F5260">
        <v>19</v>
      </c>
      <c r="G5260">
        <v>2.841221809387207</v>
      </c>
      <c r="H5260">
        <v>3.0694575309753418</v>
      </c>
      <c r="I5260">
        <v>92.302932739257813</v>
      </c>
      <c r="J5260">
        <v>0.11742977052927017</v>
      </c>
      <c r="K5260">
        <v>18182</v>
      </c>
      <c r="L5260">
        <v>16888.61563</v>
      </c>
      <c r="M5260">
        <v>-0.22823578119277954</v>
      </c>
      <c r="N5260">
        <v>-0.37873378396034241</v>
      </c>
      <c r="O5260">
        <v>-0.28981596231460571</v>
      </c>
      <c r="P5260">
        <v>-0.22823578119277954</v>
      </c>
      <c r="Q5260">
        <v>-0.16665561497211456</v>
      </c>
      <c r="R5260">
        <v>-7.7737785875797272E-2</v>
      </c>
      <c r="S5260" t="s">
        <v>38</v>
      </c>
      <c r="Z5260" s="3"/>
    </row>
    <row r="5261" spans="1:26" hidden="1" x14ac:dyDescent="0.25">
      <c r="A5261" s="10" t="str">
        <f t="shared" si="82"/>
        <v>2016Sierra1-in-10September PeakPGE19</v>
      </c>
      <c r="B5261" s="10" t="s">
        <v>57</v>
      </c>
      <c r="C5261" s="10" t="s">
        <v>14</v>
      </c>
      <c r="D5261" s="10" t="s">
        <v>7</v>
      </c>
      <c r="E5261" s="10" t="s">
        <v>1</v>
      </c>
      <c r="F5261">
        <v>19</v>
      </c>
      <c r="G5261">
        <v>2.8506672382354736</v>
      </c>
      <c r="H5261">
        <v>3.0814237594604492</v>
      </c>
      <c r="I5261">
        <v>91.356979370117188</v>
      </c>
      <c r="J5261">
        <v>0.11742977052927017</v>
      </c>
      <c r="K5261">
        <v>18182</v>
      </c>
      <c r="L5261">
        <v>16888.61563</v>
      </c>
      <c r="M5261">
        <v>-0.23075652122497559</v>
      </c>
      <c r="N5261">
        <v>-0.38125452399253845</v>
      </c>
      <c r="O5261">
        <v>-0.29233670234680176</v>
      </c>
      <c r="P5261">
        <v>-0.23075652122497559</v>
      </c>
      <c r="Q5261">
        <v>-0.16917635500431061</v>
      </c>
      <c r="R5261">
        <v>-8.0258525907993317E-2</v>
      </c>
      <c r="S5261" t="s">
        <v>38</v>
      </c>
      <c r="Z5261" s="3"/>
    </row>
    <row r="5262" spans="1:26" hidden="1" x14ac:dyDescent="0.25">
      <c r="A5262" s="10" t="str">
        <f t="shared" si="82"/>
        <v>2016Sierra1-in-10September PeakCAISO20</v>
      </c>
      <c r="B5262" s="10" t="s">
        <v>57</v>
      </c>
      <c r="C5262" s="10" t="s">
        <v>14</v>
      </c>
      <c r="D5262" s="10" t="s">
        <v>7</v>
      </c>
      <c r="E5262" s="10" t="s">
        <v>1</v>
      </c>
      <c r="F5262">
        <v>20</v>
      </c>
      <c r="G5262">
        <v>2.5333197116851807</v>
      </c>
      <c r="H5262">
        <v>2.783158540725708</v>
      </c>
      <c r="I5262">
        <v>81.053367614746094</v>
      </c>
      <c r="J5262">
        <v>7.6294809579849243E-2</v>
      </c>
      <c r="K5262">
        <v>18182</v>
      </c>
      <c r="L5262">
        <v>16888.61563</v>
      </c>
      <c r="M5262">
        <v>-0.24983888864517212</v>
      </c>
      <c r="N5262">
        <v>-0.34761831164360046</v>
      </c>
      <c r="O5262">
        <v>-0.28984788060188293</v>
      </c>
      <c r="P5262">
        <v>-0.24983888864517212</v>
      </c>
      <c r="Q5262">
        <v>-0.2098298966884613</v>
      </c>
      <c r="R5262">
        <v>-0.15205946564674377</v>
      </c>
      <c r="S5262" t="s">
        <v>39</v>
      </c>
      <c r="Z5262" s="3"/>
    </row>
    <row r="5263" spans="1:26" hidden="1" x14ac:dyDescent="0.25">
      <c r="A5263" s="10" t="str">
        <f t="shared" si="82"/>
        <v>2016Sierra1-in-2September PeakCAISO20</v>
      </c>
      <c r="B5263" s="10" t="s">
        <v>57</v>
      </c>
      <c r="C5263" s="10" t="s">
        <v>14</v>
      </c>
      <c r="D5263" s="10" t="s">
        <v>7</v>
      </c>
      <c r="E5263" s="10" t="s">
        <v>9</v>
      </c>
      <c r="F5263">
        <v>20</v>
      </c>
      <c r="G5263">
        <v>2.2456908226013184</v>
      </c>
      <c r="H5263">
        <v>2.4617166519165039</v>
      </c>
      <c r="I5263">
        <v>79.869636535644531</v>
      </c>
      <c r="J5263">
        <v>7.6294809579849243E-2</v>
      </c>
      <c r="K5263">
        <v>18182</v>
      </c>
      <c r="L5263">
        <v>16888.61563</v>
      </c>
      <c r="M5263">
        <v>-0.21602572500705719</v>
      </c>
      <c r="N5263">
        <v>-0.31380516290664673</v>
      </c>
      <c r="O5263">
        <v>-0.2560347318649292</v>
      </c>
      <c r="P5263">
        <v>-0.21602572500705719</v>
      </c>
      <c r="Q5263">
        <v>-0.17601673305034637</v>
      </c>
      <c r="R5263">
        <v>-0.11824629455804825</v>
      </c>
      <c r="S5263" t="s">
        <v>39</v>
      </c>
      <c r="Z5263" s="3"/>
    </row>
    <row r="5264" spans="1:26" hidden="1" x14ac:dyDescent="0.25">
      <c r="A5264" s="10" t="str">
        <f t="shared" si="82"/>
        <v>2016Sierra1-in-2September PeakPGE20</v>
      </c>
      <c r="B5264" s="10" t="s">
        <v>57</v>
      </c>
      <c r="C5264" s="10" t="s">
        <v>14</v>
      </c>
      <c r="D5264" s="10" t="s">
        <v>7</v>
      </c>
      <c r="E5264" s="10" t="s">
        <v>9</v>
      </c>
      <c r="F5264">
        <v>20</v>
      </c>
      <c r="G5264">
        <v>2.7017364501953125</v>
      </c>
      <c r="H5264">
        <v>2.9712848663330078</v>
      </c>
      <c r="I5264">
        <v>82.879005432128906</v>
      </c>
      <c r="J5264">
        <v>7.6294809579849243E-2</v>
      </c>
      <c r="K5264">
        <v>18182</v>
      </c>
      <c r="L5264">
        <v>16888.61563</v>
      </c>
      <c r="M5264">
        <v>-0.26954850554466248</v>
      </c>
      <c r="N5264">
        <v>-0.36732792854309082</v>
      </c>
      <c r="O5264">
        <v>-0.30955749750137329</v>
      </c>
      <c r="P5264">
        <v>-0.26954850554466248</v>
      </c>
      <c r="Q5264">
        <v>-0.22953951358795166</v>
      </c>
      <c r="R5264">
        <v>-0.17176908254623413</v>
      </c>
      <c r="S5264" t="s">
        <v>38</v>
      </c>
      <c r="Z5264" s="3"/>
    </row>
    <row r="5265" spans="1:26" hidden="1" x14ac:dyDescent="0.25">
      <c r="A5265" s="10" t="str">
        <f t="shared" si="82"/>
        <v>2016Sierra1-in-10September PeakPGE20</v>
      </c>
      <c r="B5265" s="10" t="s">
        <v>57</v>
      </c>
      <c r="C5265" s="10" t="s">
        <v>14</v>
      </c>
      <c r="D5265" s="10" t="s">
        <v>7</v>
      </c>
      <c r="E5265" s="10" t="s">
        <v>1</v>
      </c>
      <c r="F5265">
        <v>20</v>
      </c>
      <c r="G5265">
        <v>2.7107183933258057</v>
      </c>
      <c r="H5265">
        <v>2.9811434745788574</v>
      </c>
      <c r="I5265">
        <v>82.540634155273437</v>
      </c>
      <c r="J5265">
        <v>7.6294809579849243E-2</v>
      </c>
      <c r="K5265">
        <v>18182</v>
      </c>
      <c r="L5265">
        <v>16888.61563</v>
      </c>
      <c r="M5265">
        <v>-0.27042520046234131</v>
      </c>
      <c r="N5265">
        <v>-0.36820462346076965</v>
      </c>
      <c r="O5265">
        <v>-0.31043419241905212</v>
      </c>
      <c r="P5265">
        <v>-0.27042520046234131</v>
      </c>
      <c r="Q5265">
        <v>-0.23041620850563049</v>
      </c>
      <c r="R5265">
        <v>-0.17264577746391296</v>
      </c>
      <c r="S5265" t="s">
        <v>38</v>
      </c>
      <c r="Z5265" s="3"/>
    </row>
    <row r="5266" spans="1:26" hidden="1" x14ac:dyDescent="0.25">
      <c r="A5266" s="10" t="str">
        <f t="shared" si="82"/>
        <v>2016Sierra1-in-2September PeakCAISO21</v>
      </c>
      <c r="B5266" s="10" t="s">
        <v>57</v>
      </c>
      <c r="C5266" s="10" t="s">
        <v>14</v>
      </c>
      <c r="D5266" s="10" t="s">
        <v>7</v>
      </c>
      <c r="E5266" s="10" t="s">
        <v>9</v>
      </c>
      <c r="F5266">
        <v>21</v>
      </c>
      <c r="G5266">
        <v>2.0124137401580811</v>
      </c>
      <c r="H5266">
        <v>2.1424179077148437</v>
      </c>
      <c r="I5266">
        <v>74.199516296386719</v>
      </c>
      <c r="J5266">
        <v>7.6630406081676483E-2</v>
      </c>
      <c r="K5266">
        <v>18182</v>
      </c>
      <c r="L5266">
        <v>16888.61563</v>
      </c>
      <c r="M5266">
        <v>-0.13000422716140747</v>
      </c>
      <c r="N5266">
        <v>-0.22821375727653503</v>
      </c>
      <c r="O5266">
        <v>-0.17018921673297882</v>
      </c>
      <c r="P5266">
        <v>-0.13000422716140747</v>
      </c>
      <c r="Q5266">
        <v>-8.9819245040416718E-2</v>
      </c>
      <c r="R5266">
        <v>-3.1794697046279907E-2</v>
      </c>
      <c r="S5266" t="s">
        <v>39</v>
      </c>
      <c r="Z5266" s="3"/>
    </row>
    <row r="5267" spans="1:26" hidden="1" x14ac:dyDescent="0.25">
      <c r="A5267" s="10" t="str">
        <f t="shared" si="82"/>
        <v>2016Sierra1-in-10September PeakCAISO21</v>
      </c>
      <c r="B5267" s="10" t="s">
        <v>57</v>
      </c>
      <c r="C5267" s="10" t="s">
        <v>14</v>
      </c>
      <c r="D5267" s="10" t="s">
        <v>7</v>
      </c>
      <c r="E5267" s="10" t="s">
        <v>1</v>
      </c>
      <c r="F5267">
        <v>21</v>
      </c>
      <c r="G5267">
        <v>2.2701642513275146</v>
      </c>
      <c r="H5267">
        <v>2.4329924583435059</v>
      </c>
      <c r="I5267">
        <v>75.394515991210938</v>
      </c>
      <c r="J5267">
        <v>7.6630406081676483E-2</v>
      </c>
      <c r="K5267">
        <v>18182</v>
      </c>
      <c r="L5267">
        <v>16888.61563</v>
      </c>
      <c r="M5267">
        <v>-0.1628282219171524</v>
      </c>
      <c r="N5267">
        <v>-0.26103773713111877</v>
      </c>
      <c r="O5267">
        <v>-0.20301321148872375</v>
      </c>
      <c r="P5267">
        <v>-0.1628282219171524</v>
      </c>
      <c r="Q5267">
        <v>-0.12264323979616165</v>
      </c>
      <c r="R5267">
        <v>-6.4618691802024841E-2</v>
      </c>
      <c r="S5267" t="s">
        <v>39</v>
      </c>
      <c r="Z5267" s="3"/>
    </row>
    <row r="5268" spans="1:26" hidden="1" x14ac:dyDescent="0.25">
      <c r="A5268" s="10" t="str">
        <f t="shared" si="82"/>
        <v>2016Sierra1-in-2September PeakPGE21</v>
      </c>
      <c r="B5268" s="10" t="s">
        <v>57</v>
      </c>
      <c r="C5268" s="10" t="s">
        <v>14</v>
      </c>
      <c r="D5268" s="10" t="s">
        <v>7</v>
      </c>
      <c r="E5268" s="10" t="s">
        <v>9</v>
      </c>
      <c r="F5268">
        <v>21</v>
      </c>
      <c r="G5268">
        <v>2.4210865497589111</v>
      </c>
      <c r="H5268">
        <v>2.601417064666748</v>
      </c>
      <c r="I5268">
        <v>76.898735046386719</v>
      </c>
      <c r="J5268">
        <v>7.6630406081676483E-2</v>
      </c>
      <c r="K5268">
        <v>18182</v>
      </c>
      <c r="L5268">
        <v>16888.61563</v>
      </c>
      <c r="M5268">
        <v>-0.18033047020435333</v>
      </c>
      <c r="N5268">
        <v>-0.2785399854183197</v>
      </c>
      <c r="O5268">
        <v>-0.22051545977592468</v>
      </c>
      <c r="P5268">
        <v>-0.18033047020435333</v>
      </c>
      <c r="Q5268">
        <v>-0.14014548063278198</v>
      </c>
      <c r="R5268">
        <v>-8.2120940089225769E-2</v>
      </c>
      <c r="S5268" t="s">
        <v>38</v>
      </c>
      <c r="Z5268" s="3"/>
    </row>
    <row r="5269" spans="1:26" hidden="1" x14ac:dyDescent="0.25">
      <c r="A5269" s="10" t="str">
        <f t="shared" si="82"/>
        <v>2016Sierra1-in-10September PeakPGE21</v>
      </c>
      <c r="B5269" s="10" t="s">
        <v>57</v>
      </c>
      <c r="C5269" s="10" t="s">
        <v>14</v>
      </c>
      <c r="D5269" s="10" t="s">
        <v>7</v>
      </c>
      <c r="E5269" s="10" t="s">
        <v>1</v>
      </c>
      <c r="F5269">
        <v>21</v>
      </c>
      <c r="G5269">
        <v>2.4291353225708008</v>
      </c>
      <c r="H5269">
        <v>2.6084513664245605</v>
      </c>
      <c r="I5269">
        <v>77.618637084960937</v>
      </c>
      <c r="J5269">
        <v>7.6630406081676483E-2</v>
      </c>
      <c r="K5269">
        <v>18182</v>
      </c>
      <c r="L5269">
        <v>16888.61563</v>
      </c>
      <c r="M5269">
        <v>-0.17931593954563141</v>
      </c>
      <c r="N5269">
        <v>-0.27752545475959778</v>
      </c>
      <c r="O5269">
        <v>-0.21950092911720276</v>
      </c>
      <c r="P5269">
        <v>-0.17931593954563141</v>
      </c>
      <c r="Q5269">
        <v>-0.13913094997406006</v>
      </c>
      <c r="R5269">
        <v>-8.1106409430503845E-2</v>
      </c>
      <c r="S5269" t="s">
        <v>38</v>
      </c>
      <c r="Z5269" s="3"/>
    </row>
    <row r="5270" spans="1:26" hidden="1" x14ac:dyDescent="0.25">
      <c r="A5270" s="10" t="str">
        <f t="shared" si="82"/>
        <v>2016Sierra1-in-2September PeakCAISO22</v>
      </c>
      <c r="B5270" s="10" t="s">
        <v>57</v>
      </c>
      <c r="C5270" s="10" t="s">
        <v>14</v>
      </c>
      <c r="D5270" s="10" t="s">
        <v>7</v>
      </c>
      <c r="E5270" s="10" t="s">
        <v>9</v>
      </c>
      <c r="F5270">
        <v>22</v>
      </c>
      <c r="G5270">
        <v>1.7231905460357666</v>
      </c>
      <c r="H5270">
        <v>1.793330192565918</v>
      </c>
      <c r="I5270">
        <v>70.983390808105469</v>
      </c>
      <c r="J5270">
        <v>6.3674606382846832E-2</v>
      </c>
      <c r="K5270">
        <v>18182</v>
      </c>
      <c r="L5270">
        <v>16888.61563</v>
      </c>
      <c r="M5270">
        <v>-7.0139698684215546E-2</v>
      </c>
      <c r="N5270">
        <v>-0.15174508094787598</v>
      </c>
      <c r="O5270">
        <v>-0.10353066027164459</v>
      </c>
      <c r="P5270">
        <v>-7.0139698684215546E-2</v>
      </c>
      <c r="Q5270">
        <v>-3.6748733371496201E-2</v>
      </c>
      <c r="R5270">
        <v>1.1465677060186863E-2</v>
      </c>
      <c r="S5270" t="s">
        <v>39</v>
      </c>
      <c r="Z5270" s="3"/>
    </row>
    <row r="5271" spans="1:26" hidden="1" x14ac:dyDescent="0.25">
      <c r="A5271" s="10" t="str">
        <f t="shared" si="82"/>
        <v>2016Sierra1-in-10September PeakCAISO22</v>
      </c>
      <c r="B5271" s="10" t="s">
        <v>57</v>
      </c>
      <c r="C5271" s="10" t="s">
        <v>14</v>
      </c>
      <c r="D5271" s="10" t="s">
        <v>7</v>
      </c>
      <c r="E5271" s="10" t="s">
        <v>1</v>
      </c>
      <c r="F5271">
        <v>22</v>
      </c>
      <c r="G5271">
        <v>1.9438973665237427</v>
      </c>
      <c r="H5271">
        <v>2.0459115505218506</v>
      </c>
      <c r="I5271">
        <v>72.137977600097656</v>
      </c>
      <c r="J5271">
        <v>6.3674606382846832E-2</v>
      </c>
      <c r="K5271">
        <v>18182</v>
      </c>
      <c r="L5271">
        <v>16888.61563</v>
      </c>
      <c r="M5271">
        <v>-0.10201422125101089</v>
      </c>
      <c r="N5271">
        <v>-0.18361960351467133</v>
      </c>
      <c r="O5271">
        <v>-0.13540518283843994</v>
      </c>
      <c r="P5271">
        <v>-0.10201422125101089</v>
      </c>
      <c r="Q5271">
        <v>-6.8623259663581848E-2</v>
      </c>
      <c r="R5271">
        <v>-2.0408846437931061E-2</v>
      </c>
      <c r="S5271" t="s">
        <v>39</v>
      </c>
      <c r="Z5271" s="3"/>
    </row>
    <row r="5272" spans="1:26" hidden="1" x14ac:dyDescent="0.25">
      <c r="A5272" s="10" t="str">
        <f t="shared" si="82"/>
        <v>2016Sierra1-in-2September PeakPGE22</v>
      </c>
      <c r="B5272" s="10" t="s">
        <v>57</v>
      </c>
      <c r="C5272" s="10" t="s">
        <v>14</v>
      </c>
      <c r="D5272" s="10" t="s">
        <v>7</v>
      </c>
      <c r="E5272" s="10" t="s">
        <v>9</v>
      </c>
      <c r="F5272">
        <v>22</v>
      </c>
      <c r="G5272">
        <v>2.0731291770935059</v>
      </c>
      <c r="H5272">
        <v>2.1916360855102539</v>
      </c>
      <c r="I5272">
        <v>73.550979614257813</v>
      </c>
      <c r="J5272">
        <v>6.3674606382846832E-2</v>
      </c>
      <c r="K5272">
        <v>18182</v>
      </c>
      <c r="L5272">
        <v>16888.61563</v>
      </c>
      <c r="M5272">
        <v>-0.11850688606500626</v>
      </c>
      <c r="N5272">
        <v>-0.20011226832866669</v>
      </c>
      <c r="O5272">
        <v>-0.1518978476524353</v>
      </c>
      <c r="P5272">
        <v>-0.11850688606500626</v>
      </c>
      <c r="Q5272">
        <v>-8.5115924477577209E-2</v>
      </c>
      <c r="R5272">
        <v>-3.6901511251926422E-2</v>
      </c>
      <c r="S5272" t="s">
        <v>38</v>
      </c>
      <c r="Z5272" s="3"/>
    </row>
    <row r="5273" spans="1:26" hidden="1" x14ac:dyDescent="0.25">
      <c r="A5273" s="10" t="str">
        <f t="shared" si="82"/>
        <v>2016Sierra1-in-10September PeakPGE22</v>
      </c>
      <c r="B5273" s="10" t="s">
        <v>57</v>
      </c>
      <c r="C5273" s="10" t="s">
        <v>14</v>
      </c>
      <c r="D5273" s="10" t="s">
        <v>7</v>
      </c>
      <c r="E5273" s="10" t="s">
        <v>1</v>
      </c>
      <c r="F5273">
        <v>22</v>
      </c>
      <c r="G5273">
        <v>2.0800211429595947</v>
      </c>
      <c r="H5273">
        <v>2.1964983940124512</v>
      </c>
      <c r="I5273">
        <v>74.391242980957031</v>
      </c>
      <c r="J5273">
        <v>6.3674606382846832E-2</v>
      </c>
      <c r="K5273">
        <v>18182</v>
      </c>
      <c r="L5273">
        <v>16888.61563</v>
      </c>
      <c r="M5273">
        <v>-0.11647719889879227</v>
      </c>
      <c r="N5273">
        <v>-0.1980825811624527</v>
      </c>
      <c r="O5273">
        <v>-0.14986816048622131</v>
      </c>
      <c r="P5273">
        <v>-0.11647719889879227</v>
      </c>
      <c r="Q5273">
        <v>-8.308623731136322E-2</v>
      </c>
      <c r="R5273">
        <v>-3.4871824085712433E-2</v>
      </c>
      <c r="S5273" t="s">
        <v>38</v>
      </c>
      <c r="Z5273" s="3"/>
    </row>
    <row r="5274" spans="1:26" hidden="1" x14ac:dyDescent="0.25">
      <c r="A5274" s="10" t="str">
        <f t="shared" si="82"/>
        <v>2016Sierra1-in-2September PeakCAISO23</v>
      </c>
      <c r="B5274" s="10" t="s">
        <v>57</v>
      </c>
      <c r="C5274" s="10" t="s">
        <v>14</v>
      </c>
      <c r="D5274" s="10" t="s">
        <v>7</v>
      </c>
      <c r="E5274" s="10" t="s">
        <v>9</v>
      </c>
      <c r="F5274">
        <v>23</v>
      </c>
      <c r="G5274">
        <v>1.3653196096420288</v>
      </c>
      <c r="H5274">
        <v>1.4113818407058716</v>
      </c>
      <c r="I5274">
        <v>68.664810180664063</v>
      </c>
      <c r="J5274">
        <v>5.8387260884046555E-2</v>
      </c>
      <c r="K5274">
        <v>18182</v>
      </c>
      <c r="L5274">
        <v>16888.61563</v>
      </c>
      <c r="M5274">
        <v>-4.6062201261520386E-2</v>
      </c>
      <c r="N5274">
        <v>-0.12089131772518158</v>
      </c>
      <c r="O5274">
        <v>-7.6680481433868408E-2</v>
      </c>
      <c r="P5274">
        <v>-4.6062201261520386E-2</v>
      </c>
      <c r="Q5274">
        <v>-1.5443922020494938E-2</v>
      </c>
      <c r="R5274">
        <v>2.876691147685051E-2</v>
      </c>
      <c r="S5274" t="s">
        <v>39</v>
      </c>
      <c r="Z5274" s="3"/>
    </row>
    <row r="5275" spans="1:26" hidden="1" x14ac:dyDescent="0.25">
      <c r="A5275" s="10" t="str">
        <f t="shared" si="82"/>
        <v>2016Sierra1-in-10September PeakCAISO23</v>
      </c>
      <c r="B5275" s="10" t="s">
        <v>57</v>
      </c>
      <c r="C5275" s="10" t="s">
        <v>14</v>
      </c>
      <c r="D5275" s="10" t="s">
        <v>7</v>
      </c>
      <c r="E5275" s="10" t="s">
        <v>1</v>
      </c>
      <c r="F5275">
        <v>23</v>
      </c>
      <c r="G5275">
        <v>1.5401903390884399</v>
      </c>
      <c r="H5275">
        <v>1.6044971942901611</v>
      </c>
      <c r="I5275">
        <v>70.366416931152344</v>
      </c>
      <c r="J5275">
        <v>5.8387260884046555E-2</v>
      </c>
      <c r="K5275">
        <v>18182</v>
      </c>
      <c r="L5275">
        <v>16888.61563</v>
      </c>
      <c r="M5275">
        <v>-6.4306825399398804E-2</v>
      </c>
      <c r="N5275">
        <v>-0.13913594186306</v>
      </c>
      <c r="O5275">
        <v>-9.4925105571746826E-2</v>
      </c>
      <c r="P5275">
        <v>-6.4306825399398804E-2</v>
      </c>
      <c r="Q5275">
        <v>-3.3688545227050781E-2</v>
      </c>
      <c r="R5275">
        <v>1.0522288270294666E-2</v>
      </c>
      <c r="S5275" t="s">
        <v>39</v>
      </c>
      <c r="Z5275" s="3"/>
    </row>
    <row r="5276" spans="1:26" hidden="1" x14ac:dyDescent="0.25">
      <c r="A5276" s="10" t="str">
        <f t="shared" si="82"/>
        <v>2016Sierra1-in-2September PeakPGE23</v>
      </c>
      <c r="B5276" s="10" t="s">
        <v>57</v>
      </c>
      <c r="C5276" s="10" t="s">
        <v>14</v>
      </c>
      <c r="D5276" s="10" t="s">
        <v>7</v>
      </c>
      <c r="E5276" s="10" t="s">
        <v>9</v>
      </c>
      <c r="F5276">
        <v>23</v>
      </c>
      <c r="G5276">
        <v>1.6425832509994507</v>
      </c>
      <c r="H5276">
        <v>1.7174059152603149</v>
      </c>
      <c r="I5276">
        <v>71.636566162109375</v>
      </c>
      <c r="J5276">
        <v>5.8387260884046555E-2</v>
      </c>
      <c r="K5276">
        <v>18182</v>
      </c>
      <c r="L5276">
        <v>16888.61563</v>
      </c>
      <c r="M5276">
        <v>-7.4822701513767242E-2</v>
      </c>
      <c r="N5276">
        <v>-0.14965181052684784</v>
      </c>
      <c r="O5276">
        <v>-0.10544098168611526</v>
      </c>
      <c r="P5276">
        <v>-7.4822701513767242E-2</v>
      </c>
      <c r="Q5276">
        <v>-4.420442134141922E-2</v>
      </c>
      <c r="R5276">
        <v>6.4120354181795847E-6</v>
      </c>
      <c r="S5276" t="s">
        <v>38</v>
      </c>
      <c r="Z5276" s="3"/>
    </row>
    <row r="5277" spans="1:26" hidden="1" x14ac:dyDescent="0.25">
      <c r="A5277" s="10" t="str">
        <f t="shared" si="82"/>
        <v>2016Sierra1-in-10September PeakPGE23</v>
      </c>
      <c r="B5277" s="10" t="s">
        <v>57</v>
      </c>
      <c r="C5277" s="10" t="s">
        <v>14</v>
      </c>
      <c r="D5277" s="10" t="s">
        <v>7</v>
      </c>
      <c r="E5277" s="10" t="s">
        <v>1</v>
      </c>
      <c r="F5277">
        <v>23</v>
      </c>
      <c r="G5277">
        <v>1.6480439901351929</v>
      </c>
      <c r="H5277">
        <v>1.7222623825073242</v>
      </c>
      <c r="I5277">
        <v>72.482902526855469</v>
      </c>
      <c r="J5277">
        <v>5.8387260884046555E-2</v>
      </c>
      <c r="K5277">
        <v>18182</v>
      </c>
      <c r="L5277">
        <v>16888.61563</v>
      </c>
      <c r="M5277">
        <v>-7.4218414723873138E-2</v>
      </c>
      <c r="N5277">
        <v>-0.14904752373695374</v>
      </c>
      <c r="O5277">
        <v>-0.10483669489622116</v>
      </c>
      <c r="P5277">
        <v>-7.4218414723873138E-2</v>
      </c>
      <c r="Q5277">
        <v>-4.3600134551525116E-2</v>
      </c>
      <c r="R5277">
        <v>6.1069882940500975E-4</v>
      </c>
      <c r="S5277" t="s">
        <v>38</v>
      </c>
      <c r="Z5277" s="3"/>
    </row>
    <row r="5278" spans="1:26" hidden="1" x14ac:dyDescent="0.25">
      <c r="A5278" s="10" t="str">
        <f t="shared" si="82"/>
        <v>2016Sierra1-in-2September PeakCAISO24</v>
      </c>
      <c r="B5278" s="10" t="s">
        <v>57</v>
      </c>
      <c r="C5278" s="10" t="s">
        <v>14</v>
      </c>
      <c r="D5278" s="10" t="s">
        <v>7</v>
      </c>
      <c r="E5278" s="10" t="s">
        <v>9</v>
      </c>
      <c r="F5278">
        <v>24</v>
      </c>
      <c r="G5278">
        <v>1.0579968690872192</v>
      </c>
      <c r="H5278">
        <v>1.089754581451416</v>
      </c>
      <c r="I5278">
        <v>67.430343627929688</v>
      </c>
      <c r="J5278">
        <v>4.4309847056865692E-2</v>
      </c>
      <c r="K5278">
        <v>18182</v>
      </c>
      <c r="L5278">
        <v>16888.61563</v>
      </c>
      <c r="M5278">
        <v>-3.17576564848423E-2</v>
      </c>
      <c r="N5278">
        <v>-8.8545158505439758E-2</v>
      </c>
      <c r="O5278">
        <v>-5.499374121427536E-2</v>
      </c>
      <c r="P5278">
        <v>-3.17576564848423E-2</v>
      </c>
      <c r="Q5278">
        <v>-8.5215726867318153E-3</v>
      </c>
      <c r="R5278">
        <v>2.5029843673110008E-2</v>
      </c>
      <c r="S5278" t="s">
        <v>39</v>
      </c>
      <c r="Z5278" s="3"/>
    </row>
    <row r="5279" spans="1:26" hidden="1" x14ac:dyDescent="0.25">
      <c r="A5279" s="10" t="str">
        <f t="shared" si="82"/>
        <v>2016Sierra1-in-10September PeakCAISO24</v>
      </c>
      <c r="B5279" s="10" t="s">
        <v>57</v>
      </c>
      <c r="C5279" s="10" t="s">
        <v>14</v>
      </c>
      <c r="D5279" s="10" t="s">
        <v>7</v>
      </c>
      <c r="E5279" s="10" t="s">
        <v>1</v>
      </c>
      <c r="F5279">
        <v>24</v>
      </c>
      <c r="G5279">
        <v>1.1935055255889893</v>
      </c>
      <c r="H5279">
        <v>1.2377015352249146</v>
      </c>
      <c r="I5279">
        <v>69.672386169433594</v>
      </c>
      <c r="J5279">
        <v>4.4309847056865692E-2</v>
      </c>
      <c r="K5279">
        <v>18182</v>
      </c>
      <c r="L5279">
        <v>16888.61563</v>
      </c>
      <c r="M5279">
        <v>-4.419601708650589E-2</v>
      </c>
      <c r="N5279">
        <v>-0.10098351538181305</v>
      </c>
      <c r="O5279">
        <v>-6.7432098090648651E-2</v>
      </c>
      <c r="P5279">
        <v>-4.419601708650589E-2</v>
      </c>
      <c r="Q5279">
        <v>-2.0959934219717979E-2</v>
      </c>
      <c r="R5279">
        <v>1.2591483071446419E-2</v>
      </c>
      <c r="S5279" t="s">
        <v>39</v>
      </c>
      <c r="Z5279" s="3"/>
    </row>
    <row r="5280" spans="1:26" hidden="1" x14ac:dyDescent="0.25">
      <c r="A5280" s="10" t="str">
        <f t="shared" si="82"/>
        <v>2016Sierra1-in-2September PeakPGE24</v>
      </c>
      <c r="B5280" s="10" t="s">
        <v>57</v>
      </c>
      <c r="C5280" s="10" t="s">
        <v>14</v>
      </c>
      <c r="D5280" s="10" t="s">
        <v>7</v>
      </c>
      <c r="E5280" s="10" t="s">
        <v>9</v>
      </c>
      <c r="F5280">
        <v>24</v>
      </c>
      <c r="G5280">
        <v>1.2728506326675415</v>
      </c>
      <c r="H5280">
        <v>1.324292778968811</v>
      </c>
      <c r="I5280">
        <v>70.113052368164063</v>
      </c>
      <c r="J5280">
        <v>4.4309847056865692E-2</v>
      </c>
      <c r="K5280">
        <v>18182</v>
      </c>
      <c r="L5280">
        <v>16888.61563</v>
      </c>
      <c r="M5280">
        <v>-5.1442153751850128E-2</v>
      </c>
      <c r="N5280">
        <v>-0.10822965204715729</v>
      </c>
      <c r="O5280">
        <v>-7.4678234755992889E-2</v>
      </c>
      <c r="P5280">
        <v>-5.1442153751850128E-2</v>
      </c>
      <c r="Q5280">
        <v>-2.8206070885062218E-2</v>
      </c>
      <c r="R5280">
        <v>5.3453464061021805E-3</v>
      </c>
      <c r="S5280" t="s">
        <v>38</v>
      </c>
      <c r="Z5280" s="3"/>
    </row>
    <row r="5281" spans="1:26" hidden="1" x14ac:dyDescent="0.25">
      <c r="A5281" s="10" t="str">
        <f t="shared" si="82"/>
        <v>2016Sierra1-in-10September PeakPGE24</v>
      </c>
      <c r="B5281" s="10" t="s">
        <v>57</v>
      </c>
      <c r="C5281" s="10" t="s">
        <v>14</v>
      </c>
      <c r="D5281" s="10" t="s">
        <v>7</v>
      </c>
      <c r="E5281" s="10" t="s">
        <v>1</v>
      </c>
      <c r="F5281">
        <v>24</v>
      </c>
      <c r="G5281">
        <v>1.277082085609436</v>
      </c>
      <c r="H5281">
        <v>1.3289375305175781</v>
      </c>
      <c r="I5281">
        <v>71.006416320800781</v>
      </c>
      <c r="J5281">
        <v>4.4309847056865692E-2</v>
      </c>
      <c r="K5281">
        <v>18182</v>
      </c>
      <c r="L5281">
        <v>16888.61563</v>
      </c>
      <c r="M5281">
        <v>-5.185544490814209E-2</v>
      </c>
      <c r="N5281">
        <v>-0.10864294320344925</v>
      </c>
      <c r="O5281">
        <v>-7.5091525912284851E-2</v>
      </c>
      <c r="P5281">
        <v>-5.185544490814209E-2</v>
      </c>
      <c r="Q5281">
        <v>-2.8619362041354179E-2</v>
      </c>
      <c r="R5281">
        <v>4.9320552498102188E-3</v>
      </c>
      <c r="S5281" t="s">
        <v>38</v>
      </c>
      <c r="Z5281" s="3"/>
    </row>
    <row r="5282" spans="1:26" hidden="1" x14ac:dyDescent="0.25">
      <c r="A5282" s="10" t="str">
        <f t="shared" si="82"/>
        <v>2016Sierra1-in-2Typical Event DayCAISO1</v>
      </c>
      <c r="B5282" s="10" t="s">
        <v>57</v>
      </c>
      <c r="C5282" s="10" t="s">
        <v>14</v>
      </c>
      <c r="D5282" s="10" t="s">
        <v>8</v>
      </c>
      <c r="E5282" s="10" t="s">
        <v>9</v>
      </c>
      <c r="F5282">
        <v>1</v>
      </c>
      <c r="G5282">
        <v>0.88571184873580933</v>
      </c>
      <c r="H5282">
        <v>0.88571184873580933</v>
      </c>
      <c r="I5282">
        <v>68.390113830566406</v>
      </c>
      <c r="J5282">
        <v>0</v>
      </c>
      <c r="K5282">
        <v>18182</v>
      </c>
      <c r="L5282">
        <v>16917.00390625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 t="s">
        <v>39</v>
      </c>
      <c r="Z5282" s="3"/>
    </row>
    <row r="5283" spans="1:26" hidden="1" x14ac:dyDescent="0.25">
      <c r="A5283" s="10" t="str">
        <f t="shared" si="82"/>
        <v>2016Sierra1-in-10Typical Event DayCAISO1</v>
      </c>
      <c r="B5283" s="10" t="s">
        <v>57</v>
      </c>
      <c r="C5283" s="10" t="s">
        <v>14</v>
      </c>
      <c r="D5283" s="10" t="s">
        <v>8</v>
      </c>
      <c r="E5283" s="10" t="s">
        <v>1</v>
      </c>
      <c r="F5283">
        <v>1</v>
      </c>
      <c r="G5283">
        <v>1.0151525735855103</v>
      </c>
      <c r="H5283">
        <v>1.0151525735855103</v>
      </c>
      <c r="I5283">
        <v>71.191917419433594</v>
      </c>
      <c r="J5283">
        <v>0</v>
      </c>
      <c r="K5283">
        <v>18182</v>
      </c>
      <c r="L5283">
        <v>16917.00390625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 t="s">
        <v>39</v>
      </c>
      <c r="Z5283" s="3"/>
    </row>
    <row r="5284" spans="1:26" hidden="1" x14ac:dyDescent="0.25">
      <c r="A5284" s="10" t="str">
        <f t="shared" si="82"/>
        <v>2016Sierra1-in-10Typical Event DayPGE1</v>
      </c>
      <c r="B5284" s="10" t="s">
        <v>57</v>
      </c>
      <c r="C5284" s="10" t="s">
        <v>14</v>
      </c>
      <c r="D5284" s="10" t="s">
        <v>8</v>
      </c>
      <c r="E5284" s="10" t="s">
        <v>1</v>
      </c>
      <c r="F5284">
        <v>1</v>
      </c>
      <c r="G5284">
        <v>1.0570042133331299</v>
      </c>
      <c r="H5284">
        <v>1.0570042133331299</v>
      </c>
      <c r="I5284">
        <v>72.553627014160156</v>
      </c>
      <c r="J5284">
        <v>0</v>
      </c>
      <c r="K5284">
        <v>18182</v>
      </c>
      <c r="L5284">
        <v>16917.00390625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 t="s">
        <v>38</v>
      </c>
      <c r="Z5284" s="3"/>
    </row>
    <row r="5285" spans="1:26" hidden="1" x14ac:dyDescent="0.25">
      <c r="A5285" s="10" t="str">
        <f t="shared" si="82"/>
        <v>2016Sierra1-in-2Typical Event DayPGE1</v>
      </c>
      <c r="B5285" s="10" t="s">
        <v>57</v>
      </c>
      <c r="C5285" s="10" t="s">
        <v>14</v>
      </c>
      <c r="D5285" s="10" t="s">
        <v>8</v>
      </c>
      <c r="E5285" s="10" t="s">
        <v>9</v>
      </c>
      <c r="F5285">
        <v>1</v>
      </c>
      <c r="G5285">
        <v>1.0107773542404175</v>
      </c>
      <c r="H5285">
        <v>1.0107773542404175</v>
      </c>
      <c r="I5285">
        <v>71.146568298339844</v>
      </c>
      <c r="J5285">
        <v>0</v>
      </c>
      <c r="K5285">
        <v>18182</v>
      </c>
      <c r="L5285">
        <v>16917.00390625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 t="s">
        <v>38</v>
      </c>
      <c r="Z5285" s="3"/>
    </row>
    <row r="5286" spans="1:26" hidden="1" x14ac:dyDescent="0.25">
      <c r="A5286" s="10" t="str">
        <f t="shared" si="82"/>
        <v>2016Sierra1-in-10Typical Event DayCAISO2</v>
      </c>
      <c r="B5286" s="10" t="s">
        <v>57</v>
      </c>
      <c r="C5286" s="10" t="s">
        <v>14</v>
      </c>
      <c r="D5286" s="10" t="s">
        <v>8</v>
      </c>
      <c r="E5286" s="10" t="s">
        <v>1</v>
      </c>
      <c r="F5286">
        <v>2</v>
      </c>
      <c r="G5286">
        <v>0.87804704904556274</v>
      </c>
      <c r="H5286">
        <v>0.87804704904556274</v>
      </c>
      <c r="I5286">
        <v>69.906829833984375</v>
      </c>
      <c r="J5286">
        <v>0</v>
      </c>
      <c r="K5286">
        <v>18182</v>
      </c>
      <c r="L5286">
        <v>16917.00390625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 t="s">
        <v>39</v>
      </c>
      <c r="Z5286" s="3"/>
    </row>
    <row r="5287" spans="1:26" hidden="1" x14ac:dyDescent="0.25">
      <c r="A5287" s="10" t="str">
        <f t="shared" si="82"/>
        <v>2016Sierra1-in-2Typical Event DayCAISO2</v>
      </c>
      <c r="B5287" s="10" t="s">
        <v>57</v>
      </c>
      <c r="C5287" s="10" t="s">
        <v>14</v>
      </c>
      <c r="D5287" s="10" t="s">
        <v>8</v>
      </c>
      <c r="E5287" s="10" t="s">
        <v>9</v>
      </c>
      <c r="F5287">
        <v>2</v>
      </c>
      <c r="G5287">
        <v>0.76608842611312866</v>
      </c>
      <c r="H5287">
        <v>0.76608842611312866</v>
      </c>
      <c r="I5287">
        <v>67.184547424316406</v>
      </c>
      <c r="J5287">
        <v>0</v>
      </c>
      <c r="K5287">
        <v>18182</v>
      </c>
      <c r="L5287">
        <v>16917.00390625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 t="s">
        <v>39</v>
      </c>
      <c r="Z5287" s="3"/>
    </row>
    <row r="5288" spans="1:26" hidden="1" x14ac:dyDescent="0.25">
      <c r="A5288" s="10" t="str">
        <f t="shared" si="82"/>
        <v>2016Sierra1-in-2Typical Event DayPGE2</v>
      </c>
      <c r="B5288" s="10" t="s">
        <v>57</v>
      </c>
      <c r="C5288" s="10" t="s">
        <v>14</v>
      </c>
      <c r="D5288" s="10" t="s">
        <v>8</v>
      </c>
      <c r="E5288" s="10" t="s">
        <v>9</v>
      </c>
      <c r="F5288">
        <v>2</v>
      </c>
      <c r="G5288">
        <v>0.87426269054412842</v>
      </c>
      <c r="H5288">
        <v>0.87426269054412842</v>
      </c>
      <c r="I5288">
        <v>70.409309387207031</v>
      </c>
      <c r="J5288">
        <v>0</v>
      </c>
      <c r="K5288">
        <v>18182</v>
      </c>
      <c r="L5288">
        <v>16917.00390625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 t="s">
        <v>38</v>
      </c>
      <c r="Z5288" s="3"/>
    </row>
    <row r="5289" spans="1:26" hidden="1" x14ac:dyDescent="0.25">
      <c r="A5289" s="10" t="str">
        <f t="shared" si="82"/>
        <v>2016Sierra1-in-10Typical Event DayPGE2</v>
      </c>
      <c r="B5289" s="10" t="s">
        <v>57</v>
      </c>
      <c r="C5289" s="10" t="s">
        <v>14</v>
      </c>
      <c r="D5289" s="10" t="s">
        <v>8</v>
      </c>
      <c r="E5289" s="10" t="s">
        <v>1</v>
      </c>
      <c r="F5289">
        <v>2</v>
      </c>
      <c r="G5289">
        <v>0.91424626111984253</v>
      </c>
      <c r="H5289">
        <v>0.91424626111984253</v>
      </c>
      <c r="I5289">
        <v>71.319633483886719</v>
      </c>
      <c r="J5289">
        <v>0</v>
      </c>
      <c r="K5289">
        <v>18182</v>
      </c>
      <c r="L5289">
        <v>16917.00390625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 t="s">
        <v>38</v>
      </c>
      <c r="Z5289" s="3"/>
    </row>
    <row r="5290" spans="1:26" hidden="1" x14ac:dyDescent="0.25">
      <c r="A5290" s="10" t="str">
        <f t="shared" si="82"/>
        <v>2016Sierra1-in-2Typical Event DayCAISO3</v>
      </c>
      <c r="B5290" s="10" t="s">
        <v>57</v>
      </c>
      <c r="C5290" s="10" t="s">
        <v>14</v>
      </c>
      <c r="D5290" s="10" t="s">
        <v>8</v>
      </c>
      <c r="E5290" s="10" t="s">
        <v>9</v>
      </c>
      <c r="F5290">
        <v>3</v>
      </c>
      <c r="G5290">
        <v>0.69285726547241211</v>
      </c>
      <c r="H5290">
        <v>0.69285726547241211</v>
      </c>
      <c r="I5290">
        <v>65.951011657714844</v>
      </c>
      <c r="J5290">
        <v>0</v>
      </c>
      <c r="K5290">
        <v>18182</v>
      </c>
      <c r="L5290">
        <v>16917.00390625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 t="s">
        <v>39</v>
      </c>
      <c r="Z5290" s="3"/>
    </row>
    <row r="5291" spans="1:26" hidden="1" x14ac:dyDescent="0.25">
      <c r="A5291" s="10" t="str">
        <f t="shared" si="82"/>
        <v>2016Sierra1-in-10Typical Event DayCAISO3</v>
      </c>
      <c r="B5291" s="10" t="s">
        <v>57</v>
      </c>
      <c r="C5291" s="10" t="s">
        <v>14</v>
      </c>
      <c r="D5291" s="10" t="s">
        <v>8</v>
      </c>
      <c r="E5291" s="10" t="s">
        <v>1</v>
      </c>
      <c r="F5291">
        <v>3</v>
      </c>
      <c r="G5291">
        <v>0.7941136360168457</v>
      </c>
      <c r="H5291">
        <v>0.7941136360168457</v>
      </c>
      <c r="I5291">
        <v>68.972061157226563</v>
      </c>
      <c r="J5291">
        <v>0</v>
      </c>
      <c r="K5291">
        <v>18182</v>
      </c>
      <c r="L5291">
        <v>16917.00390625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 t="s">
        <v>39</v>
      </c>
      <c r="Z5291" s="3"/>
    </row>
    <row r="5292" spans="1:26" hidden="1" x14ac:dyDescent="0.25">
      <c r="A5292" s="10" t="str">
        <f t="shared" si="82"/>
        <v>2016Sierra1-in-10Typical Event DayPGE3</v>
      </c>
      <c r="B5292" s="10" t="s">
        <v>57</v>
      </c>
      <c r="C5292" s="10" t="s">
        <v>14</v>
      </c>
      <c r="D5292" s="10" t="s">
        <v>8</v>
      </c>
      <c r="E5292" s="10" t="s">
        <v>1</v>
      </c>
      <c r="F5292">
        <v>3</v>
      </c>
      <c r="G5292">
        <v>0.82685250043869019</v>
      </c>
      <c r="H5292">
        <v>0.82685250043869019</v>
      </c>
      <c r="I5292">
        <v>70.313308715820313</v>
      </c>
      <c r="J5292">
        <v>0</v>
      </c>
      <c r="K5292">
        <v>18182</v>
      </c>
      <c r="L5292">
        <v>16917.00390625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 t="s">
        <v>38</v>
      </c>
      <c r="Z5292" s="3"/>
    </row>
    <row r="5293" spans="1:26" hidden="1" x14ac:dyDescent="0.25">
      <c r="A5293" s="10" t="str">
        <f t="shared" si="82"/>
        <v>2016Sierra1-in-2Typical Event DayPGE3</v>
      </c>
      <c r="B5293" s="10" t="s">
        <v>57</v>
      </c>
      <c r="C5293" s="10" t="s">
        <v>14</v>
      </c>
      <c r="D5293" s="10" t="s">
        <v>8</v>
      </c>
      <c r="E5293" s="10" t="s">
        <v>9</v>
      </c>
      <c r="F5293">
        <v>3</v>
      </c>
      <c r="G5293">
        <v>0.79069101810455322</v>
      </c>
      <c r="H5293">
        <v>0.79069101810455322</v>
      </c>
      <c r="I5293">
        <v>69.023147583007812</v>
      </c>
      <c r="J5293">
        <v>0</v>
      </c>
      <c r="K5293">
        <v>18182</v>
      </c>
      <c r="L5293">
        <v>16917.00390625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 t="s">
        <v>38</v>
      </c>
      <c r="Z5293" s="3"/>
    </row>
    <row r="5294" spans="1:26" hidden="1" x14ac:dyDescent="0.25">
      <c r="A5294" s="10" t="str">
        <f t="shared" si="82"/>
        <v>2016Sierra1-in-10Typical Event DayCAISO4</v>
      </c>
      <c r="B5294" s="10" t="s">
        <v>57</v>
      </c>
      <c r="C5294" s="10" t="s">
        <v>14</v>
      </c>
      <c r="D5294" s="10" t="s">
        <v>8</v>
      </c>
      <c r="E5294" s="10" t="s">
        <v>1</v>
      </c>
      <c r="F5294">
        <v>4</v>
      </c>
      <c r="G5294">
        <v>0.7498127818107605</v>
      </c>
      <c r="H5294">
        <v>0.7498127818107605</v>
      </c>
      <c r="I5294">
        <v>68.120819091796875</v>
      </c>
      <c r="J5294">
        <v>0</v>
      </c>
      <c r="K5294">
        <v>18182</v>
      </c>
      <c r="L5294">
        <v>16917.00390625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 t="s">
        <v>39</v>
      </c>
      <c r="Z5294" s="3"/>
    </row>
    <row r="5295" spans="1:26" hidden="1" x14ac:dyDescent="0.25">
      <c r="A5295" s="10" t="str">
        <f t="shared" si="82"/>
        <v>2016Sierra1-in-2Typical Event DayCAISO4</v>
      </c>
      <c r="B5295" s="10" t="s">
        <v>57</v>
      </c>
      <c r="C5295" s="10" t="s">
        <v>14</v>
      </c>
      <c r="D5295" s="10" t="s">
        <v>8</v>
      </c>
      <c r="E5295" s="10" t="s">
        <v>9</v>
      </c>
      <c r="F5295">
        <v>4</v>
      </c>
      <c r="G5295">
        <v>0.65420514345169067</v>
      </c>
      <c r="H5295">
        <v>0.65420514345169067</v>
      </c>
      <c r="I5295">
        <v>65.452682495117187</v>
      </c>
      <c r="J5295">
        <v>0</v>
      </c>
      <c r="K5295">
        <v>18182</v>
      </c>
      <c r="L5295">
        <v>16917.00390625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 t="s">
        <v>39</v>
      </c>
      <c r="Z5295" s="3"/>
    </row>
    <row r="5296" spans="1:26" hidden="1" x14ac:dyDescent="0.25">
      <c r="A5296" s="10" t="str">
        <f t="shared" si="82"/>
        <v>2016Sierra1-in-10Typical Event DayPGE4</v>
      </c>
      <c r="B5296" s="10" t="s">
        <v>57</v>
      </c>
      <c r="C5296" s="10" t="s">
        <v>14</v>
      </c>
      <c r="D5296" s="10" t="s">
        <v>8</v>
      </c>
      <c r="E5296" s="10" t="s">
        <v>1</v>
      </c>
      <c r="F5296">
        <v>4</v>
      </c>
      <c r="G5296">
        <v>0.78072524070739746</v>
      </c>
      <c r="H5296">
        <v>0.78072524070739746</v>
      </c>
      <c r="I5296">
        <v>69.733802795410156</v>
      </c>
      <c r="J5296">
        <v>0</v>
      </c>
      <c r="K5296">
        <v>18182</v>
      </c>
      <c r="L5296">
        <v>16917.00390625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 t="s">
        <v>38</v>
      </c>
      <c r="Z5296" s="3"/>
    </row>
    <row r="5297" spans="1:26" hidden="1" x14ac:dyDescent="0.25">
      <c r="A5297" s="10" t="str">
        <f t="shared" si="82"/>
        <v>2016Sierra1-in-2Typical Event DayPGE4</v>
      </c>
      <c r="B5297" s="10" t="s">
        <v>57</v>
      </c>
      <c r="C5297" s="10" t="s">
        <v>14</v>
      </c>
      <c r="D5297" s="10" t="s">
        <v>8</v>
      </c>
      <c r="E5297" s="10" t="s">
        <v>9</v>
      </c>
      <c r="F5297">
        <v>4</v>
      </c>
      <c r="G5297">
        <v>0.74658107757568359</v>
      </c>
      <c r="H5297">
        <v>0.74658107757568359</v>
      </c>
      <c r="I5297">
        <v>68.166618347167969</v>
      </c>
      <c r="J5297">
        <v>0</v>
      </c>
      <c r="K5297">
        <v>18182</v>
      </c>
      <c r="L5297">
        <v>16917.00390625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 t="s">
        <v>38</v>
      </c>
      <c r="Z5297" s="3"/>
    </row>
    <row r="5298" spans="1:26" hidden="1" x14ac:dyDescent="0.25">
      <c r="A5298" s="10" t="str">
        <f t="shared" si="82"/>
        <v>2016Sierra1-in-2Typical Event DayCAISO5</v>
      </c>
      <c r="B5298" s="10" t="s">
        <v>57</v>
      </c>
      <c r="C5298" s="10" t="s">
        <v>14</v>
      </c>
      <c r="D5298" s="10" t="s">
        <v>8</v>
      </c>
      <c r="E5298" s="10" t="s">
        <v>9</v>
      </c>
      <c r="F5298">
        <v>5</v>
      </c>
      <c r="G5298">
        <v>0.64381313323974609</v>
      </c>
      <c r="H5298">
        <v>0.64381313323974609</v>
      </c>
      <c r="I5298">
        <v>64.823020935058594</v>
      </c>
      <c r="J5298">
        <v>0</v>
      </c>
      <c r="K5298">
        <v>18182</v>
      </c>
      <c r="L5298">
        <v>16917.00390625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 t="s">
        <v>39</v>
      </c>
      <c r="Z5298" s="3"/>
    </row>
    <row r="5299" spans="1:26" hidden="1" x14ac:dyDescent="0.25">
      <c r="A5299" s="10" t="str">
        <f t="shared" si="82"/>
        <v>2016Sierra1-in-10Typical Event DayCAISO5</v>
      </c>
      <c r="B5299" s="10" t="s">
        <v>57</v>
      </c>
      <c r="C5299" s="10" t="s">
        <v>14</v>
      </c>
      <c r="D5299" s="10" t="s">
        <v>8</v>
      </c>
      <c r="E5299" s="10" t="s">
        <v>1</v>
      </c>
      <c r="F5299">
        <v>5</v>
      </c>
      <c r="G5299">
        <v>0.73790204524993896</v>
      </c>
      <c r="H5299">
        <v>0.73790204524993896</v>
      </c>
      <c r="I5299">
        <v>67.498886108398437</v>
      </c>
      <c r="J5299">
        <v>0</v>
      </c>
      <c r="K5299">
        <v>18182</v>
      </c>
      <c r="L5299">
        <v>16917.00390625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 t="s">
        <v>39</v>
      </c>
      <c r="Z5299" s="3"/>
    </row>
    <row r="5300" spans="1:26" hidden="1" x14ac:dyDescent="0.25">
      <c r="A5300" s="10" t="str">
        <f t="shared" si="82"/>
        <v>2016Sierra1-in-2Typical Event DayPGE5</v>
      </c>
      <c r="B5300" s="10" t="s">
        <v>57</v>
      </c>
      <c r="C5300" s="10" t="s">
        <v>14</v>
      </c>
      <c r="D5300" s="10" t="s">
        <v>8</v>
      </c>
      <c r="E5300" s="10" t="s">
        <v>9</v>
      </c>
      <c r="F5300">
        <v>5</v>
      </c>
      <c r="G5300">
        <v>0.73472172021865845</v>
      </c>
      <c r="H5300">
        <v>0.73472172021865845</v>
      </c>
      <c r="I5300">
        <v>67.265785217285156</v>
      </c>
      <c r="J5300">
        <v>0</v>
      </c>
      <c r="K5300">
        <v>18182</v>
      </c>
      <c r="L5300">
        <v>16917.00390625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 t="s">
        <v>38</v>
      </c>
      <c r="Z5300" s="3"/>
    </row>
    <row r="5301" spans="1:26" hidden="1" x14ac:dyDescent="0.25">
      <c r="A5301" s="10" t="str">
        <f t="shared" si="82"/>
        <v>2016Sierra1-in-10Typical Event DayPGE5</v>
      </c>
      <c r="B5301" s="10" t="s">
        <v>57</v>
      </c>
      <c r="C5301" s="10" t="s">
        <v>14</v>
      </c>
      <c r="D5301" s="10" t="s">
        <v>8</v>
      </c>
      <c r="E5301" s="10" t="s">
        <v>1</v>
      </c>
      <c r="F5301">
        <v>5</v>
      </c>
      <c r="G5301">
        <v>0.76832348108291626</v>
      </c>
      <c r="H5301">
        <v>0.76832348108291626</v>
      </c>
      <c r="I5301">
        <v>69.144660949707031</v>
      </c>
      <c r="J5301">
        <v>0</v>
      </c>
      <c r="K5301">
        <v>18182</v>
      </c>
      <c r="L5301">
        <v>16917.00390625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 t="s">
        <v>38</v>
      </c>
      <c r="Z5301" s="3"/>
    </row>
    <row r="5302" spans="1:26" hidden="1" x14ac:dyDescent="0.25">
      <c r="A5302" s="10" t="str">
        <f t="shared" si="82"/>
        <v>2016Sierra1-in-2Typical Event DayCAISO6</v>
      </c>
      <c r="B5302" s="10" t="s">
        <v>57</v>
      </c>
      <c r="C5302" s="10" t="s">
        <v>14</v>
      </c>
      <c r="D5302" s="10" t="s">
        <v>8</v>
      </c>
      <c r="E5302" s="10" t="s">
        <v>9</v>
      </c>
      <c r="F5302">
        <v>6</v>
      </c>
      <c r="G5302">
        <v>0.6866641640663147</v>
      </c>
      <c r="H5302">
        <v>0.6866641640663147</v>
      </c>
      <c r="I5302">
        <v>63.939090728759766</v>
      </c>
      <c r="J5302">
        <v>0</v>
      </c>
      <c r="K5302">
        <v>18182</v>
      </c>
      <c r="L5302">
        <v>16917.00390625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 t="s">
        <v>39</v>
      </c>
      <c r="Z5302" s="3"/>
    </row>
    <row r="5303" spans="1:26" hidden="1" x14ac:dyDescent="0.25">
      <c r="A5303" s="10" t="str">
        <f t="shared" si="82"/>
        <v>2016Sierra1-in-10Typical Event DayCAISO6</v>
      </c>
      <c r="B5303" s="10" t="s">
        <v>57</v>
      </c>
      <c r="C5303" s="10" t="s">
        <v>14</v>
      </c>
      <c r="D5303" s="10" t="s">
        <v>8</v>
      </c>
      <c r="E5303" s="10" t="s">
        <v>1</v>
      </c>
      <c r="F5303">
        <v>6</v>
      </c>
      <c r="G5303">
        <v>0.78701543807983398</v>
      </c>
      <c r="H5303">
        <v>0.78701543807983398</v>
      </c>
      <c r="I5303">
        <v>67.082313537597656</v>
      </c>
      <c r="J5303">
        <v>0</v>
      </c>
      <c r="K5303">
        <v>18182</v>
      </c>
      <c r="L5303">
        <v>16917.00390625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 t="s">
        <v>39</v>
      </c>
      <c r="Z5303" s="3"/>
    </row>
    <row r="5304" spans="1:26" hidden="1" x14ac:dyDescent="0.25">
      <c r="A5304" s="10" t="str">
        <f t="shared" si="82"/>
        <v>2016Sierra1-in-10Typical Event DayPGE6</v>
      </c>
      <c r="B5304" s="10" t="s">
        <v>57</v>
      </c>
      <c r="C5304" s="10" t="s">
        <v>14</v>
      </c>
      <c r="D5304" s="10" t="s">
        <v>8</v>
      </c>
      <c r="E5304" s="10" t="s">
        <v>1</v>
      </c>
      <c r="F5304">
        <v>6</v>
      </c>
      <c r="G5304">
        <v>0.81946170330047607</v>
      </c>
      <c r="H5304">
        <v>0.81946170330047607</v>
      </c>
      <c r="I5304">
        <v>68.397491455078125</v>
      </c>
      <c r="J5304">
        <v>0</v>
      </c>
      <c r="K5304">
        <v>18182</v>
      </c>
      <c r="L5304">
        <v>16917.00390625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 t="s">
        <v>38</v>
      </c>
      <c r="Z5304" s="3"/>
    </row>
    <row r="5305" spans="1:26" hidden="1" x14ac:dyDescent="0.25">
      <c r="A5305" s="10" t="str">
        <f t="shared" si="82"/>
        <v>2016Sierra1-in-2Typical Event DayPGE6</v>
      </c>
      <c r="B5305" s="10" t="s">
        <v>57</v>
      </c>
      <c r="C5305" s="10" t="s">
        <v>14</v>
      </c>
      <c r="D5305" s="10" t="s">
        <v>8</v>
      </c>
      <c r="E5305" s="10" t="s">
        <v>9</v>
      </c>
      <c r="F5305">
        <v>6</v>
      </c>
      <c r="G5305">
        <v>0.78362345695495605</v>
      </c>
      <c r="H5305">
        <v>0.78362345695495605</v>
      </c>
      <c r="I5305">
        <v>66.487716674804687</v>
      </c>
      <c r="J5305">
        <v>0</v>
      </c>
      <c r="K5305">
        <v>18182</v>
      </c>
      <c r="L5305">
        <v>16917.00390625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 t="s">
        <v>38</v>
      </c>
      <c r="Z5305" s="3"/>
    </row>
    <row r="5306" spans="1:26" hidden="1" x14ac:dyDescent="0.25">
      <c r="A5306" s="10" t="str">
        <f t="shared" si="82"/>
        <v>2016Sierra1-in-2Typical Event DayCAISO7</v>
      </c>
      <c r="B5306" s="10" t="s">
        <v>57</v>
      </c>
      <c r="C5306" s="10" t="s">
        <v>14</v>
      </c>
      <c r="D5306" s="10" t="s">
        <v>8</v>
      </c>
      <c r="E5306" s="10" t="s">
        <v>9</v>
      </c>
      <c r="F5306">
        <v>7</v>
      </c>
      <c r="G5306">
        <v>0.78761106729507446</v>
      </c>
      <c r="H5306">
        <v>0.78761106729507446</v>
      </c>
      <c r="I5306">
        <v>64.123916625976563</v>
      </c>
      <c r="J5306">
        <v>0</v>
      </c>
      <c r="K5306">
        <v>18182</v>
      </c>
      <c r="L5306">
        <v>16917.00390625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 t="s">
        <v>39</v>
      </c>
      <c r="Z5306" s="3"/>
    </row>
    <row r="5307" spans="1:26" hidden="1" x14ac:dyDescent="0.25">
      <c r="A5307" s="10" t="str">
        <f t="shared" si="82"/>
        <v>2016Sierra1-in-10Typical Event DayCAISO7</v>
      </c>
      <c r="B5307" s="10" t="s">
        <v>57</v>
      </c>
      <c r="C5307" s="10" t="s">
        <v>14</v>
      </c>
      <c r="D5307" s="10" t="s">
        <v>8</v>
      </c>
      <c r="E5307" s="10" t="s">
        <v>1</v>
      </c>
      <c r="F5307">
        <v>7</v>
      </c>
      <c r="G5307">
        <v>0.90271508693695068</v>
      </c>
      <c r="H5307">
        <v>0.90271508693695068</v>
      </c>
      <c r="I5307">
        <v>67.599029541015625</v>
      </c>
      <c r="J5307">
        <v>0</v>
      </c>
      <c r="K5307">
        <v>18182</v>
      </c>
      <c r="L5307">
        <v>16917.00390625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 t="s">
        <v>39</v>
      </c>
      <c r="Z5307" s="3"/>
    </row>
    <row r="5308" spans="1:26" hidden="1" x14ac:dyDescent="0.25">
      <c r="A5308" s="10" t="str">
        <f t="shared" si="82"/>
        <v>2016Sierra1-in-2Typical Event DayPGE7</v>
      </c>
      <c r="B5308" s="10" t="s">
        <v>57</v>
      </c>
      <c r="C5308" s="10" t="s">
        <v>14</v>
      </c>
      <c r="D5308" s="10" t="s">
        <v>8</v>
      </c>
      <c r="E5308" s="10" t="s">
        <v>9</v>
      </c>
      <c r="F5308">
        <v>7</v>
      </c>
      <c r="G5308">
        <v>0.89882439374923706</v>
      </c>
      <c r="H5308">
        <v>0.89882439374923706</v>
      </c>
      <c r="I5308">
        <v>66.921470642089844</v>
      </c>
      <c r="J5308">
        <v>0</v>
      </c>
      <c r="K5308">
        <v>18182</v>
      </c>
      <c r="L5308">
        <v>16917.00390625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 t="s">
        <v>38</v>
      </c>
      <c r="Z5308" s="3"/>
    </row>
    <row r="5309" spans="1:26" hidden="1" x14ac:dyDescent="0.25">
      <c r="A5309" s="10" t="str">
        <f t="shared" si="82"/>
        <v>2016Sierra1-in-10Typical Event DayPGE7</v>
      </c>
      <c r="B5309" s="10" t="s">
        <v>57</v>
      </c>
      <c r="C5309" s="10" t="s">
        <v>14</v>
      </c>
      <c r="D5309" s="10" t="s">
        <v>8</v>
      </c>
      <c r="E5309" s="10" t="s">
        <v>1</v>
      </c>
      <c r="F5309">
        <v>7</v>
      </c>
      <c r="G5309">
        <v>0.93993127346038818</v>
      </c>
      <c r="H5309">
        <v>0.93993127346038818</v>
      </c>
      <c r="I5309">
        <v>68.419807434082031</v>
      </c>
      <c r="J5309">
        <v>0</v>
      </c>
      <c r="K5309">
        <v>18182</v>
      </c>
      <c r="L5309">
        <v>16917.00390625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 t="s">
        <v>38</v>
      </c>
      <c r="Z5309" s="3"/>
    </row>
    <row r="5310" spans="1:26" hidden="1" x14ac:dyDescent="0.25">
      <c r="A5310" s="10" t="str">
        <f t="shared" si="82"/>
        <v>2016Sierra1-in-2Typical Event DayCAISO8</v>
      </c>
      <c r="B5310" s="10" t="s">
        <v>57</v>
      </c>
      <c r="C5310" s="10" t="s">
        <v>14</v>
      </c>
      <c r="D5310" s="10" t="s">
        <v>8</v>
      </c>
      <c r="E5310" s="10" t="s">
        <v>9</v>
      </c>
      <c r="F5310">
        <v>8</v>
      </c>
      <c r="G5310">
        <v>0.83537149429321289</v>
      </c>
      <c r="H5310">
        <v>0.83537149429321289</v>
      </c>
      <c r="I5310">
        <v>68.180587768554687</v>
      </c>
      <c r="J5310">
        <v>0</v>
      </c>
      <c r="K5310">
        <v>18182</v>
      </c>
      <c r="L5310">
        <v>16917.00390625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 t="s">
        <v>39</v>
      </c>
      <c r="Z5310" s="3"/>
    </row>
    <row r="5311" spans="1:26" hidden="1" x14ac:dyDescent="0.25">
      <c r="A5311" s="10" t="str">
        <f t="shared" si="82"/>
        <v>2016Sierra1-in-10Typical Event DayCAISO8</v>
      </c>
      <c r="B5311" s="10" t="s">
        <v>57</v>
      </c>
      <c r="C5311" s="10" t="s">
        <v>14</v>
      </c>
      <c r="D5311" s="10" t="s">
        <v>8</v>
      </c>
      <c r="E5311" s="10" t="s">
        <v>1</v>
      </c>
      <c r="F5311">
        <v>8</v>
      </c>
      <c r="G5311">
        <v>0.9574553370475769</v>
      </c>
      <c r="H5311">
        <v>0.9574553370475769</v>
      </c>
      <c r="I5311">
        <v>71.792564392089844</v>
      </c>
      <c r="J5311">
        <v>0</v>
      </c>
      <c r="K5311">
        <v>18182</v>
      </c>
      <c r="L5311">
        <v>16917.00390625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 t="s">
        <v>39</v>
      </c>
      <c r="Z5311" s="3"/>
    </row>
    <row r="5312" spans="1:26" hidden="1" x14ac:dyDescent="0.25">
      <c r="A5312" s="10" t="str">
        <f t="shared" si="82"/>
        <v>2016Sierra1-in-2Typical Event DayPGE8</v>
      </c>
      <c r="B5312" s="10" t="s">
        <v>57</v>
      </c>
      <c r="C5312" s="10" t="s">
        <v>14</v>
      </c>
      <c r="D5312" s="10" t="s">
        <v>8</v>
      </c>
      <c r="E5312" s="10" t="s">
        <v>9</v>
      </c>
      <c r="F5312">
        <v>8</v>
      </c>
      <c r="G5312">
        <v>0.95332872867584229</v>
      </c>
      <c r="H5312">
        <v>0.95332872867584229</v>
      </c>
      <c r="I5312">
        <v>71.334564208984375</v>
      </c>
      <c r="J5312">
        <v>0</v>
      </c>
      <c r="K5312">
        <v>18182</v>
      </c>
      <c r="L5312">
        <v>16917.00390625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 t="s">
        <v>38</v>
      </c>
      <c r="Z5312" s="3"/>
    </row>
    <row r="5313" spans="1:26" hidden="1" x14ac:dyDescent="0.25">
      <c r="A5313" s="10" t="str">
        <f t="shared" si="82"/>
        <v>2016Sierra1-in-10Typical Event DayPGE8</v>
      </c>
      <c r="B5313" s="10" t="s">
        <v>57</v>
      </c>
      <c r="C5313" s="10" t="s">
        <v>14</v>
      </c>
      <c r="D5313" s="10" t="s">
        <v>8</v>
      </c>
      <c r="E5313" s="10" t="s">
        <v>1</v>
      </c>
      <c r="F5313">
        <v>8</v>
      </c>
      <c r="G5313">
        <v>0.99692833423614502</v>
      </c>
      <c r="H5313">
        <v>0.99692833423614502</v>
      </c>
      <c r="I5313">
        <v>72.152450561523438</v>
      </c>
      <c r="J5313">
        <v>0</v>
      </c>
      <c r="K5313">
        <v>18182</v>
      </c>
      <c r="L5313">
        <v>16917.00390625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 t="s">
        <v>38</v>
      </c>
      <c r="Z5313" s="3"/>
    </row>
    <row r="5314" spans="1:26" hidden="1" x14ac:dyDescent="0.25">
      <c r="A5314" s="10" t="str">
        <f t="shared" ref="A5314:A5377" si="83">CONCATENATE(B5314,C5314,E5314,D5314,S5314,F5314)</f>
        <v>2016Sierra1-in-10Typical Event DayCAISO9</v>
      </c>
      <c r="B5314" s="10" t="s">
        <v>57</v>
      </c>
      <c r="C5314" s="10" t="s">
        <v>14</v>
      </c>
      <c r="D5314" s="10" t="s">
        <v>8</v>
      </c>
      <c r="E5314" s="10" t="s">
        <v>1</v>
      </c>
      <c r="F5314">
        <v>9</v>
      </c>
      <c r="G5314">
        <v>0.96339946985244751</v>
      </c>
      <c r="H5314">
        <v>0.96339946985244751</v>
      </c>
      <c r="I5314">
        <v>77.837150573730469</v>
      </c>
      <c r="J5314">
        <v>0</v>
      </c>
      <c r="K5314">
        <v>18182</v>
      </c>
      <c r="L5314">
        <v>16917.00390625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 t="s">
        <v>39</v>
      </c>
      <c r="Z5314" s="3"/>
    </row>
    <row r="5315" spans="1:26" hidden="1" x14ac:dyDescent="0.25">
      <c r="A5315" s="10" t="str">
        <f t="shared" si="83"/>
        <v>2016Sierra1-in-2Typical Event DayCAISO9</v>
      </c>
      <c r="B5315" s="10" t="s">
        <v>57</v>
      </c>
      <c r="C5315" s="10" t="s">
        <v>14</v>
      </c>
      <c r="D5315" s="10" t="s">
        <v>8</v>
      </c>
      <c r="E5315" s="10" t="s">
        <v>9</v>
      </c>
      <c r="F5315">
        <v>9</v>
      </c>
      <c r="G5315">
        <v>0.84055769443511963</v>
      </c>
      <c r="H5315">
        <v>0.84055769443511963</v>
      </c>
      <c r="I5315">
        <v>74.648002624511719</v>
      </c>
      <c r="J5315">
        <v>0</v>
      </c>
      <c r="K5315">
        <v>18182</v>
      </c>
      <c r="L5315">
        <v>16917.00390625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 t="s">
        <v>39</v>
      </c>
      <c r="Z5315" s="3"/>
    </row>
    <row r="5316" spans="1:26" hidden="1" x14ac:dyDescent="0.25">
      <c r="A5316" s="10" t="str">
        <f t="shared" si="83"/>
        <v>2016Sierra1-in-10Typical Event DayPGE9</v>
      </c>
      <c r="B5316" s="10" t="s">
        <v>57</v>
      </c>
      <c r="C5316" s="10" t="s">
        <v>14</v>
      </c>
      <c r="D5316" s="10" t="s">
        <v>8</v>
      </c>
      <c r="E5316" s="10" t="s">
        <v>1</v>
      </c>
      <c r="F5316">
        <v>9</v>
      </c>
      <c r="G5316">
        <v>1.003117561340332</v>
      </c>
      <c r="H5316">
        <v>1.003117561340332</v>
      </c>
      <c r="I5316">
        <v>78.685401916503906</v>
      </c>
      <c r="J5316">
        <v>0</v>
      </c>
      <c r="K5316">
        <v>18182</v>
      </c>
      <c r="L5316">
        <v>16917.00390625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 t="s">
        <v>38</v>
      </c>
      <c r="Z5316" s="3"/>
    </row>
    <row r="5317" spans="1:26" hidden="1" x14ac:dyDescent="0.25">
      <c r="A5317" s="10" t="str">
        <f t="shared" si="83"/>
        <v>2016Sierra1-in-2Typical Event DayPGE9</v>
      </c>
      <c r="B5317" s="10" t="s">
        <v>57</v>
      </c>
      <c r="C5317" s="10" t="s">
        <v>14</v>
      </c>
      <c r="D5317" s="10" t="s">
        <v>8</v>
      </c>
      <c r="E5317" s="10" t="s">
        <v>9</v>
      </c>
      <c r="F5317">
        <v>9</v>
      </c>
      <c r="G5317">
        <v>0.95924729108810425</v>
      </c>
      <c r="H5317">
        <v>0.95924729108810425</v>
      </c>
      <c r="I5317">
        <v>78.021080017089844</v>
      </c>
      <c r="J5317">
        <v>0</v>
      </c>
      <c r="K5317">
        <v>18182</v>
      </c>
      <c r="L5317">
        <v>16917.00390625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 t="s">
        <v>38</v>
      </c>
      <c r="Z5317" s="3"/>
    </row>
    <row r="5318" spans="1:26" hidden="1" x14ac:dyDescent="0.25">
      <c r="A5318" s="10" t="str">
        <f t="shared" si="83"/>
        <v>2016Sierra1-in-2Typical Event DayCAISO10</v>
      </c>
      <c r="B5318" s="10" t="s">
        <v>57</v>
      </c>
      <c r="C5318" s="10" t="s">
        <v>14</v>
      </c>
      <c r="D5318" s="10" t="s">
        <v>8</v>
      </c>
      <c r="E5318" s="10" t="s">
        <v>9</v>
      </c>
      <c r="F5318">
        <v>10</v>
      </c>
      <c r="G5318">
        <v>0.86494177579879761</v>
      </c>
      <c r="H5318">
        <v>0.86494177579879761</v>
      </c>
      <c r="I5318">
        <v>80.444465637207031</v>
      </c>
      <c r="J5318">
        <v>0</v>
      </c>
      <c r="K5318">
        <v>18182</v>
      </c>
      <c r="L5318">
        <v>16917.00390625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 t="s">
        <v>39</v>
      </c>
      <c r="Z5318" s="3"/>
    </row>
    <row r="5319" spans="1:26" hidden="1" x14ac:dyDescent="0.25">
      <c r="A5319" s="10" t="str">
        <f t="shared" si="83"/>
        <v>2016Sierra1-in-10Typical Event DayCAISO10</v>
      </c>
      <c r="B5319" s="10" t="s">
        <v>57</v>
      </c>
      <c r="C5319" s="10" t="s">
        <v>14</v>
      </c>
      <c r="D5319" s="10" t="s">
        <v>8</v>
      </c>
      <c r="E5319" s="10" t="s">
        <v>1</v>
      </c>
      <c r="F5319">
        <v>10</v>
      </c>
      <c r="G5319">
        <v>0.99134713411331177</v>
      </c>
      <c r="H5319">
        <v>0.99134713411331177</v>
      </c>
      <c r="I5319">
        <v>83.563575744628906</v>
      </c>
      <c r="J5319">
        <v>0</v>
      </c>
      <c r="K5319">
        <v>18182</v>
      </c>
      <c r="L5319">
        <v>16917.00390625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 t="s">
        <v>39</v>
      </c>
      <c r="Z5319" s="3"/>
    </row>
    <row r="5320" spans="1:26" hidden="1" x14ac:dyDescent="0.25">
      <c r="A5320" s="10" t="str">
        <f t="shared" si="83"/>
        <v>2016Sierra1-in-2Typical Event DayPGE10</v>
      </c>
      <c r="B5320" s="10" t="s">
        <v>57</v>
      </c>
      <c r="C5320" s="10" t="s">
        <v>14</v>
      </c>
      <c r="D5320" s="10" t="s">
        <v>8</v>
      </c>
      <c r="E5320" s="10" t="s">
        <v>9</v>
      </c>
      <c r="F5320">
        <v>10</v>
      </c>
      <c r="G5320">
        <v>0.98707443475723267</v>
      </c>
      <c r="H5320">
        <v>0.98707443475723267</v>
      </c>
      <c r="I5320">
        <v>83.922691345214844</v>
      </c>
      <c r="J5320">
        <v>0</v>
      </c>
      <c r="K5320">
        <v>18182</v>
      </c>
      <c r="L5320">
        <v>16917.00390625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 t="s">
        <v>38</v>
      </c>
      <c r="Z5320" s="3"/>
    </row>
    <row r="5321" spans="1:26" hidden="1" x14ac:dyDescent="0.25">
      <c r="A5321" s="10" t="str">
        <f t="shared" si="83"/>
        <v>2016Sierra1-in-10Typical Event DayPGE10</v>
      </c>
      <c r="B5321" s="10" t="s">
        <v>57</v>
      </c>
      <c r="C5321" s="10" t="s">
        <v>14</v>
      </c>
      <c r="D5321" s="10" t="s">
        <v>8</v>
      </c>
      <c r="E5321" s="10" t="s">
        <v>1</v>
      </c>
      <c r="F5321">
        <v>10</v>
      </c>
      <c r="G5321">
        <v>1.0322173833847046</v>
      </c>
      <c r="H5321">
        <v>1.0322173833847046</v>
      </c>
      <c r="I5321">
        <v>85.059188842773438</v>
      </c>
      <c r="J5321">
        <v>0</v>
      </c>
      <c r="K5321">
        <v>18182</v>
      </c>
      <c r="L5321">
        <v>16917.00390625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 t="s">
        <v>38</v>
      </c>
      <c r="Z5321" s="3"/>
    </row>
    <row r="5322" spans="1:26" hidden="1" x14ac:dyDescent="0.25">
      <c r="A5322" s="10" t="str">
        <f t="shared" si="83"/>
        <v>2016Sierra1-in-2Typical Event DayCAISO11</v>
      </c>
      <c r="B5322" s="10" t="s">
        <v>57</v>
      </c>
      <c r="C5322" s="10" t="s">
        <v>14</v>
      </c>
      <c r="D5322" s="10" t="s">
        <v>8</v>
      </c>
      <c r="E5322" s="10" t="s">
        <v>9</v>
      </c>
      <c r="F5322">
        <v>11</v>
      </c>
      <c r="G5322">
        <v>0.94333529472351074</v>
      </c>
      <c r="H5322">
        <v>0.94333529472351074</v>
      </c>
      <c r="I5322">
        <v>85.299049377441406</v>
      </c>
      <c r="J5322">
        <v>0</v>
      </c>
      <c r="K5322">
        <v>18182</v>
      </c>
      <c r="L5322">
        <v>16917.00390625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 t="s">
        <v>39</v>
      </c>
      <c r="Z5322" s="3"/>
    </row>
    <row r="5323" spans="1:26" hidden="1" x14ac:dyDescent="0.25">
      <c r="A5323" s="10" t="str">
        <f t="shared" si="83"/>
        <v>2016Sierra1-in-10Typical Event DayCAISO11</v>
      </c>
      <c r="B5323" s="10" t="s">
        <v>57</v>
      </c>
      <c r="C5323" s="10" t="s">
        <v>14</v>
      </c>
      <c r="D5323" s="10" t="s">
        <v>8</v>
      </c>
      <c r="E5323" s="10" t="s">
        <v>1</v>
      </c>
      <c r="F5323">
        <v>11</v>
      </c>
      <c r="G5323">
        <v>1.0811973810195923</v>
      </c>
      <c r="H5323">
        <v>1.0811973810195923</v>
      </c>
      <c r="I5323">
        <v>88.749336242675781</v>
      </c>
      <c r="J5323">
        <v>0</v>
      </c>
      <c r="K5323">
        <v>18182</v>
      </c>
      <c r="L5323">
        <v>16917.00390625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 t="s">
        <v>39</v>
      </c>
      <c r="Z5323" s="3"/>
    </row>
    <row r="5324" spans="1:26" hidden="1" x14ac:dyDescent="0.25">
      <c r="A5324" s="10" t="str">
        <f t="shared" si="83"/>
        <v>2016Sierra1-in-10Typical Event DayPGE11</v>
      </c>
      <c r="B5324" s="10" t="s">
        <v>57</v>
      </c>
      <c r="C5324" s="10" t="s">
        <v>14</v>
      </c>
      <c r="D5324" s="10" t="s">
        <v>8</v>
      </c>
      <c r="E5324" s="10" t="s">
        <v>1</v>
      </c>
      <c r="F5324">
        <v>11</v>
      </c>
      <c r="G5324">
        <v>1.1257717609405518</v>
      </c>
      <c r="H5324">
        <v>1.1257717609405518</v>
      </c>
      <c r="I5324">
        <v>89.951362609863281</v>
      </c>
      <c r="J5324">
        <v>0</v>
      </c>
      <c r="K5324">
        <v>18182</v>
      </c>
      <c r="L5324">
        <v>16917.00390625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 t="s">
        <v>38</v>
      </c>
      <c r="Z5324" s="3"/>
    </row>
    <row r="5325" spans="1:26" hidden="1" x14ac:dyDescent="0.25">
      <c r="A5325" s="10" t="str">
        <f t="shared" si="83"/>
        <v>2016Sierra1-in-2Typical Event DayPGE11</v>
      </c>
      <c r="B5325" s="10" t="s">
        <v>57</v>
      </c>
      <c r="C5325" s="10" t="s">
        <v>14</v>
      </c>
      <c r="D5325" s="10" t="s">
        <v>8</v>
      </c>
      <c r="E5325" s="10" t="s">
        <v>9</v>
      </c>
      <c r="F5325">
        <v>11</v>
      </c>
      <c r="G5325">
        <v>1.0765373706817627</v>
      </c>
      <c r="H5325">
        <v>1.0765373706817627</v>
      </c>
      <c r="I5325">
        <v>88.855155944824219</v>
      </c>
      <c r="J5325">
        <v>0</v>
      </c>
      <c r="K5325">
        <v>18182</v>
      </c>
      <c r="L5325">
        <v>16917.00390625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 t="s">
        <v>38</v>
      </c>
      <c r="Z5325" s="3"/>
    </row>
    <row r="5326" spans="1:26" hidden="1" x14ac:dyDescent="0.25">
      <c r="A5326" s="10" t="str">
        <f t="shared" si="83"/>
        <v>2016Sierra1-in-10Typical Event DayCAISO12</v>
      </c>
      <c r="B5326" s="10" t="s">
        <v>57</v>
      </c>
      <c r="C5326" s="10" t="s">
        <v>14</v>
      </c>
      <c r="D5326" s="10" t="s">
        <v>8</v>
      </c>
      <c r="E5326" s="10" t="s">
        <v>1</v>
      </c>
      <c r="F5326">
        <v>12</v>
      </c>
      <c r="G5326">
        <v>1.2705698013305664</v>
      </c>
      <c r="H5326">
        <v>1.2705698013305664</v>
      </c>
      <c r="I5326">
        <v>92.063911437988281</v>
      </c>
      <c r="J5326">
        <v>0</v>
      </c>
      <c r="K5326">
        <v>18182</v>
      </c>
      <c r="L5326">
        <v>16917.00390625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 t="s">
        <v>39</v>
      </c>
      <c r="Z5326" s="3"/>
    </row>
    <row r="5327" spans="1:26" hidden="1" x14ac:dyDescent="0.25">
      <c r="A5327" s="10" t="str">
        <f t="shared" si="83"/>
        <v>2016Sierra1-in-2Typical Event DayCAISO12</v>
      </c>
      <c r="B5327" s="10" t="s">
        <v>57</v>
      </c>
      <c r="C5327" s="10" t="s">
        <v>14</v>
      </c>
      <c r="D5327" s="10" t="s">
        <v>8</v>
      </c>
      <c r="E5327" s="10" t="s">
        <v>9</v>
      </c>
      <c r="F5327">
        <v>12</v>
      </c>
      <c r="G5327">
        <v>1.1085611581802368</v>
      </c>
      <c r="H5327">
        <v>1.1085611581802368</v>
      </c>
      <c r="I5327">
        <v>88.441864013671875</v>
      </c>
      <c r="J5327">
        <v>0</v>
      </c>
      <c r="K5327">
        <v>18182</v>
      </c>
      <c r="L5327">
        <v>16917.00390625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 t="s">
        <v>39</v>
      </c>
      <c r="Z5327" s="3"/>
    </row>
    <row r="5328" spans="1:26" hidden="1" x14ac:dyDescent="0.25">
      <c r="A5328" s="10" t="str">
        <f t="shared" si="83"/>
        <v>2016Sierra1-in-2Typical Event DayPGE12</v>
      </c>
      <c r="B5328" s="10" t="s">
        <v>57</v>
      </c>
      <c r="C5328" s="10" t="s">
        <v>14</v>
      </c>
      <c r="D5328" s="10" t="s">
        <v>8</v>
      </c>
      <c r="E5328" s="10" t="s">
        <v>9</v>
      </c>
      <c r="F5328">
        <v>12</v>
      </c>
      <c r="G5328">
        <v>1.2650936841964722</v>
      </c>
      <c r="H5328">
        <v>1.2650936841964722</v>
      </c>
      <c r="I5328">
        <v>91.87579345703125</v>
      </c>
      <c r="J5328">
        <v>0</v>
      </c>
      <c r="K5328">
        <v>18182</v>
      </c>
      <c r="L5328">
        <v>16917.00390625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 t="s">
        <v>38</v>
      </c>
      <c r="Z5328" s="3"/>
    </row>
    <row r="5329" spans="1:26" hidden="1" x14ac:dyDescent="0.25">
      <c r="A5329" s="10" t="str">
        <f t="shared" si="83"/>
        <v>2016Sierra1-in-10Typical Event DayPGE12</v>
      </c>
      <c r="B5329" s="10" t="s">
        <v>57</v>
      </c>
      <c r="C5329" s="10" t="s">
        <v>14</v>
      </c>
      <c r="D5329" s="10" t="s">
        <v>8</v>
      </c>
      <c r="E5329" s="10" t="s">
        <v>1</v>
      </c>
      <c r="F5329">
        <v>12</v>
      </c>
      <c r="G5329">
        <v>1.3229514360427856</v>
      </c>
      <c r="H5329">
        <v>1.3229514360427856</v>
      </c>
      <c r="I5329">
        <v>93.072219848632813</v>
      </c>
      <c r="J5329">
        <v>0</v>
      </c>
      <c r="K5329">
        <v>18182</v>
      </c>
      <c r="L5329">
        <v>16917.00390625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 t="s">
        <v>38</v>
      </c>
      <c r="Z5329" s="3"/>
    </row>
    <row r="5330" spans="1:26" hidden="1" x14ac:dyDescent="0.25">
      <c r="A5330" s="10" t="str">
        <f t="shared" si="83"/>
        <v>2016Sierra1-in-2Typical Event DayCAISO13</v>
      </c>
      <c r="B5330" s="10" t="s">
        <v>57</v>
      </c>
      <c r="C5330" s="10" t="s">
        <v>14</v>
      </c>
      <c r="D5330" s="10" t="s">
        <v>8</v>
      </c>
      <c r="E5330" s="10" t="s">
        <v>9</v>
      </c>
      <c r="F5330">
        <v>13</v>
      </c>
      <c r="G5330">
        <v>1.3296588659286499</v>
      </c>
      <c r="H5330">
        <v>1.3296588659286499</v>
      </c>
      <c r="I5330">
        <v>90.38787841796875</v>
      </c>
      <c r="J5330">
        <v>0</v>
      </c>
      <c r="K5330">
        <v>18182</v>
      </c>
      <c r="L5330">
        <v>16917.00390625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 t="s">
        <v>39</v>
      </c>
      <c r="Z5330" s="3"/>
    </row>
    <row r="5331" spans="1:26" hidden="1" x14ac:dyDescent="0.25">
      <c r="A5331" s="10" t="str">
        <f t="shared" si="83"/>
        <v>2016Sierra1-in-10Typical Event DayCAISO13</v>
      </c>
      <c r="B5331" s="10" t="s">
        <v>57</v>
      </c>
      <c r="C5331" s="10" t="s">
        <v>14</v>
      </c>
      <c r="D5331" s="10" t="s">
        <v>8</v>
      </c>
      <c r="E5331" s="10" t="s">
        <v>1</v>
      </c>
      <c r="F5331">
        <v>13</v>
      </c>
      <c r="G5331">
        <v>1.5239794254302979</v>
      </c>
      <c r="H5331">
        <v>1.5239794254302979</v>
      </c>
      <c r="I5331">
        <v>94.29364013671875</v>
      </c>
      <c r="J5331">
        <v>0</v>
      </c>
      <c r="K5331">
        <v>18182</v>
      </c>
      <c r="L5331">
        <v>16917.00390625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 t="s">
        <v>39</v>
      </c>
      <c r="Z5331" s="3"/>
    </row>
    <row r="5332" spans="1:26" hidden="1" x14ac:dyDescent="0.25">
      <c r="A5332" s="10" t="str">
        <f t="shared" si="83"/>
        <v>2016Sierra1-in-10Typical Event DayPGE13</v>
      </c>
      <c r="B5332" s="10" t="s">
        <v>57</v>
      </c>
      <c r="C5332" s="10" t="s">
        <v>14</v>
      </c>
      <c r="D5332" s="10" t="s">
        <v>8</v>
      </c>
      <c r="E5332" s="10" t="s">
        <v>1</v>
      </c>
      <c r="F5332">
        <v>13</v>
      </c>
      <c r="G5332">
        <v>1.586808443069458</v>
      </c>
      <c r="H5332">
        <v>1.586808443069458</v>
      </c>
      <c r="I5332">
        <v>94.913909912109375</v>
      </c>
      <c r="J5332">
        <v>0</v>
      </c>
      <c r="K5332">
        <v>18182</v>
      </c>
      <c r="L5332">
        <v>16917.00390625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 t="s">
        <v>38</v>
      </c>
      <c r="Z5332" s="3"/>
    </row>
    <row r="5333" spans="1:26" hidden="1" x14ac:dyDescent="0.25">
      <c r="A5333" s="10" t="str">
        <f t="shared" si="83"/>
        <v>2016Sierra1-in-2Typical Event DayPGE13</v>
      </c>
      <c r="B5333" s="10" t="s">
        <v>57</v>
      </c>
      <c r="C5333" s="10" t="s">
        <v>14</v>
      </c>
      <c r="D5333" s="10" t="s">
        <v>8</v>
      </c>
      <c r="E5333" s="10" t="s">
        <v>9</v>
      </c>
      <c r="F5333">
        <v>13</v>
      </c>
      <c r="G5333">
        <v>1.5174111127853394</v>
      </c>
      <c r="H5333">
        <v>1.5174111127853394</v>
      </c>
      <c r="I5333">
        <v>93.949989318847656</v>
      </c>
      <c r="J5333">
        <v>0</v>
      </c>
      <c r="K5333">
        <v>18182</v>
      </c>
      <c r="L5333">
        <v>16917.00390625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 t="s">
        <v>38</v>
      </c>
      <c r="Z5333" s="3"/>
    </row>
    <row r="5334" spans="1:26" hidden="1" x14ac:dyDescent="0.25">
      <c r="A5334" s="10" t="str">
        <f t="shared" si="83"/>
        <v>2016Sierra1-in-10Typical Event DayCAISO14</v>
      </c>
      <c r="B5334" s="10" t="s">
        <v>57</v>
      </c>
      <c r="C5334" s="10" t="s">
        <v>14</v>
      </c>
      <c r="D5334" s="10" t="s">
        <v>8</v>
      </c>
      <c r="E5334" s="10" t="s">
        <v>1</v>
      </c>
      <c r="F5334">
        <v>14</v>
      </c>
      <c r="G5334">
        <v>1.801787257194519</v>
      </c>
      <c r="H5334">
        <v>1.5280301570892334</v>
      </c>
      <c r="I5334">
        <v>96.221229553222656</v>
      </c>
      <c r="J5334">
        <v>0.10273714363574982</v>
      </c>
      <c r="K5334">
        <v>18182</v>
      </c>
      <c r="L5334">
        <v>16917.00390625</v>
      </c>
      <c r="M5334">
        <v>0.27375710010528564</v>
      </c>
      <c r="N5334">
        <v>0.14208917319774628</v>
      </c>
      <c r="O5334">
        <v>0.21988174319267273</v>
      </c>
      <c r="P5334">
        <v>0.27375710010528564</v>
      </c>
      <c r="Q5334">
        <v>0.32763245701789856</v>
      </c>
      <c r="R5334">
        <v>0.40542501211166382</v>
      </c>
      <c r="S5334" t="s">
        <v>39</v>
      </c>
      <c r="Z5334" s="3"/>
    </row>
    <row r="5335" spans="1:26" hidden="1" x14ac:dyDescent="0.25">
      <c r="A5335" s="10" t="str">
        <f t="shared" si="83"/>
        <v>2016Sierra1-in-2Typical Event DayCAISO14</v>
      </c>
      <c r="B5335" s="10" t="s">
        <v>57</v>
      </c>
      <c r="C5335" s="10" t="s">
        <v>14</v>
      </c>
      <c r="D5335" s="10" t="s">
        <v>8</v>
      </c>
      <c r="E5335" s="10" t="s">
        <v>9</v>
      </c>
      <c r="F5335">
        <v>14</v>
      </c>
      <c r="G5335">
        <v>1.572043776512146</v>
      </c>
      <c r="H5335">
        <v>1.3596047163009644</v>
      </c>
      <c r="I5335">
        <v>92.361640930175781</v>
      </c>
      <c r="J5335">
        <v>0.10273714363574982</v>
      </c>
      <c r="K5335">
        <v>18182</v>
      </c>
      <c r="L5335">
        <v>16917.00390625</v>
      </c>
      <c r="M5335">
        <v>0.21243906021118164</v>
      </c>
      <c r="N5335">
        <v>8.0771133303642273E-2</v>
      </c>
      <c r="O5335">
        <v>0.15856370329856873</v>
      </c>
      <c r="P5335">
        <v>0.21243906021118164</v>
      </c>
      <c r="Q5335">
        <v>0.26631441712379456</v>
      </c>
      <c r="R5335">
        <v>0.34410697221755981</v>
      </c>
      <c r="S5335" t="s">
        <v>39</v>
      </c>
      <c r="Z5335" s="3"/>
    </row>
    <row r="5336" spans="1:26" hidden="1" x14ac:dyDescent="0.25">
      <c r="A5336" s="10" t="str">
        <f t="shared" si="83"/>
        <v>2016Sierra1-in-2Typical Event DayPGE14</v>
      </c>
      <c r="B5336" s="10" t="s">
        <v>57</v>
      </c>
      <c r="C5336" s="10" t="s">
        <v>14</v>
      </c>
      <c r="D5336" s="10" t="s">
        <v>8</v>
      </c>
      <c r="E5336" s="10" t="s">
        <v>9</v>
      </c>
      <c r="F5336">
        <v>14</v>
      </c>
      <c r="G5336">
        <v>1.7940216064453125</v>
      </c>
      <c r="H5336">
        <v>1.5246843099594116</v>
      </c>
      <c r="I5336">
        <v>95.820831298828125</v>
      </c>
      <c r="J5336">
        <v>0.10273714363574982</v>
      </c>
      <c r="K5336">
        <v>18182</v>
      </c>
      <c r="L5336">
        <v>16917.00390625</v>
      </c>
      <c r="M5336">
        <v>0.26933729648590088</v>
      </c>
      <c r="N5336">
        <v>0.13766936957836151</v>
      </c>
      <c r="O5336">
        <v>0.21546193957328796</v>
      </c>
      <c r="P5336">
        <v>0.26933729648590088</v>
      </c>
      <c r="Q5336">
        <v>0.32321265339851379</v>
      </c>
      <c r="R5336">
        <v>0.40100520849227905</v>
      </c>
      <c r="S5336" t="s">
        <v>38</v>
      </c>
      <c r="Z5336" s="3"/>
    </row>
    <row r="5337" spans="1:26" hidden="1" x14ac:dyDescent="0.25">
      <c r="A5337" s="10" t="str">
        <f t="shared" si="83"/>
        <v>2016Sierra1-in-10Typical Event DayPGE14</v>
      </c>
      <c r="B5337" s="10" t="s">
        <v>57</v>
      </c>
      <c r="C5337" s="10" t="s">
        <v>14</v>
      </c>
      <c r="D5337" s="10" t="s">
        <v>8</v>
      </c>
      <c r="E5337" s="10" t="s">
        <v>1</v>
      </c>
      <c r="F5337">
        <v>14</v>
      </c>
      <c r="G5337">
        <v>1.8760695457458496</v>
      </c>
      <c r="H5337">
        <v>1.5889275074005127</v>
      </c>
      <c r="I5337">
        <v>96.630035400390625</v>
      </c>
      <c r="J5337">
        <v>0.10273714363574982</v>
      </c>
      <c r="K5337">
        <v>18182</v>
      </c>
      <c r="L5337">
        <v>16917.00390625</v>
      </c>
      <c r="M5337">
        <v>0.28714200854301453</v>
      </c>
      <c r="N5337">
        <v>0.15547408163547516</v>
      </c>
      <c r="O5337">
        <v>0.23326665163040161</v>
      </c>
      <c r="P5337">
        <v>0.28714200854301453</v>
      </c>
      <c r="Q5337">
        <v>0.34101736545562744</v>
      </c>
      <c r="R5337">
        <v>0.4188099205493927</v>
      </c>
      <c r="S5337" t="s">
        <v>38</v>
      </c>
      <c r="Z5337" s="3"/>
    </row>
    <row r="5338" spans="1:26" hidden="1" x14ac:dyDescent="0.25">
      <c r="A5338" s="10" t="str">
        <f t="shared" si="83"/>
        <v>2016Sierra1-in-10Typical Event DayCAISO15</v>
      </c>
      <c r="B5338" s="10" t="s">
        <v>57</v>
      </c>
      <c r="C5338" s="10" t="s">
        <v>14</v>
      </c>
      <c r="D5338" s="10" t="s">
        <v>8</v>
      </c>
      <c r="E5338" s="10" t="s">
        <v>1</v>
      </c>
      <c r="F5338">
        <v>15</v>
      </c>
      <c r="G5338">
        <v>2.0758354663848877</v>
      </c>
      <c r="H5338">
        <v>1.6737371683120728</v>
      </c>
      <c r="I5338">
        <v>97.833625793457031</v>
      </c>
      <c r="J5338">
        <v>0.1230589896440506</v>
      </c>
      <c r="K5338">
        <v>18182</v>
      </c>
      <c r="L5338">
        <v>16917.00390625</v>
      </c>
      <c r="M5338">
        <v>0.40209832787513733</v>
      </c>
      <c r="N5338">
        <v>0.24438592791557312</v>
      </c>
      <c r="O5338">
        <v>0.33756619691848755</v>
      </c>
      <c r="P5338">
        <v>0.40209832787513733</v>
      </c>
      <c r="Q5338">
        <v>0.46663045883178711</v>
      </c>
      <c r="R5338">
        <v>0.55981075763702393</v>
      </c>
      <c r="S5338" t="s">
        <v>39</v>
      </c>
      <c r="Z5338" s="3"/>
    </row>
    <row r="5339" spans="1:26" hidden="1" x14ac:dyDescent="0.25">
      <c r="A5339" s="10" t="str">
        <f t="shared" si="83"/>
        <v>2016Sierra1-in-2Typical Event DayCAISO15</v>
      </c>
      <c r="B5339" s="10" t="s">
        <v>57</v>
      </c>
      <c r="C5339" s="10" t="s">
        <v>14</v>
      </c>
      <c r="D5339" s="10" t="s">
        <v>8</v>
      </c>
      <c r="E5339" s="10" t="s">
        <v>9</v>
      </c>
      <c r="F5339">
        <v>15</v>
      </c>
      <c r="G5339">
        <v>1.8111485242843628</v>
      </c>
      <c r="H5339">
        <v>1.4908771514892578</v>
      </c>
      <c r="I5339">
        <v>93.843856811523438</v>
      </c>
      <c r="J5339">
        <v>0.1230589896440506</v>
      </c>
      <c r="K5339">
        <v>18182</v>
      </c>
      <c r="L5339">
        <v>16917.00390625</v>
      </c>
      <c r="M5339">
        <v>0.32027143239974976</v>
      </c>
      <c r="N5339">
        <v>0.16255903244018555</v>
      </c>
      <c r="O5339">
        <v>0.25573930144309998</v>
      </c>
      <c r="P5339">
        <v>0.32027143239974976</v>
      </c>
      <c r="Q5339">
        <v>0.38480356335639954</v>
      </c>
      <c r="R5339">
        <v>0.47798383235931396</v>
      </c>
      <c r="S5339" t="s">
        <v>39</v>
      </c>
      <c r="Z5339" s="3"/>
    </row>
    <row r="5340" spans="1:26" hidden="1" x14ac:dyDescent="0.25">
      <c r="A5340" s="10" t="str">
        <f t="shared" si="83"/>
        <v>2016Sierra1-in-2Typical Event DayPGE15</v>
      </c>
      <c r="B5340" s="10" t="s">
        <v>57</v>
      </c>
      <c r="C5340" s="10" t="s">
        <v>14</v>
      </c>
      <c r="D5340" s="10" t="s">
        <v>8</v>
      </c>
      <c r="E5340" s="10" t="s">
        <v>9</v>
      </c>
      <c r="F5340">
        <v>15</v>
      </c>
      <c r="G5340">
        <v>2.0668888092041016</v>
      </c>
      <c r="H5340">
        <v>1.6708863973617554</v>
      </c>
      <c r="I5340">
        <v>97.389060974121094</v>
      </c>
      <c r="J5340">
        <v>0.1230589896440506</v>
      </c>
      <c r="K5340">
        <v>18182</v>
      </c>
      <c r="L5340">
        <v>16917.00390625</v>
      </c>
      <c r="M5340">
        <v>0.39600244164466858</v>
      </c>
      <c r="N5340">
        <v>0.23829004168510437</v>
      </c>
      <c r="O5340">
        <v>0.3314703106880188</v>
      </c>
      <c r="P5340">
        <v>0.39600244164466858</v>
      </c>
      <c r="Q5340">
        <v>0.46053457260131836</v>
      </c>
      <c r="R5340">
        <v>0.55371487140655518</v>
      </c>
      <c r="S5340" t="s">
        <v>38</v>
      </c>
      <c r="Z5340" s="3"/>
    </row>
    <row r="5341" spans="1:26" hidden="1" x14ac:dyDescent="0.25">
      <c r="A5341" s="10" t="str">
        <f t="shared" si="83"/>
        <v>2016Sierra1-in-10Typical Event DayPGE15</v>
      </c>
      <c r="B5341" s="10" t="s">
        <v>57</v>
      </c>
      <c r="C5341" s="10" t="s">
        <v>14</v>
      </c>
      <c r="D5341" s="10" t="s">
        <v>8</v>
      </c>
      <c r="E5341" s="10" t="s">
        <v>1</v>
      </c>
      <c r="F5341">
        <v>15</v>
      </c>
      <c r="G5341">
        <v>2.1614158153533936</v>
      </c>
      <c r="H5341">
        <v>1.7380108833312988</v>
      </c>
      <c r="I5341">
        <v>98.550834655761719</v>
      </c>
      <c r="J5341">
        <v>0.1230589896440506</v>
      </c>
      <c r="K5341">
        <v>18182</v>
      </c>
      <c r="L5341">
        <v>16917.00390625</v>
      </c>
      <c r="M5341">
        <v>0.42340496182441711</v>
      </c>
      <c r="N5341">
        <v>0.26569256186485291</v>
      </c>
      <c r="O5341">
        <v>0.35887283086776733</v>
      </c>
      <c r="P5341">
        <v>0.42340496182441711</v>
      </c>
      <c r="Q5341">
        <v>0.48793709278106689</v>
      </c>
      <c r="R5341">
        <v>0.58111739158630371</v>
      </c>
      <c r="S5341" t="s">
        <v>38</v>
      </c>
      <c r="Z5341" s="3"/>
    </row>
    <row r="5342" spans="1:26" hidden="1" x14ac:dyDescent="0.25">
      <c r="A5342" s="10" t="str">
        <f t="shared" si="83"/>
        <v>2016Sierra1-in-2Typical Event DayCAISO16</v>
      </c>
      <c r="B5342" s="10" t="s">
        <v>57</v>
      </c>
      <c r="C5342" s="10" t="s">
        <v>14</v>
      </c>
      <c r="D5342" s="10" t="s">
        <v>8</v>
      </c>
      <c r="E5342" s="10" t="s">
        <v>9</v>
      </c>
      <c r="F5342">
        <v>16</v>
      </c>
      <c r="G5342">
        <v>2.1073975563049316</v>
      </c>
      <c r="H5342">
        <v>1.6709933280944824</v>
      </c>
      <c r="I5342">
        <v>94.686752319335938</v>
      </c>
      <c r="J5342">
        <v>0.15615223348140717</v>
      </c>
      <c r="K5342">
        <v>18182</v>
      </c>
      <c r="L5342">
        <v>16917.00390625</v>
      </c>
      <c r="M5342">
        <v>0.43640425801277161</v>
      </c>
      <c r="N5342">
        <v>0.23627956211566925</v>
      </c>
      <c r="O5342">
        <v>0.35451802611351013</v>
      </c>
      <c r="P5342">
        <v>0.43640425801277161</v>
      </c>
      <c r="Q5342">
        <v>0.51829046010971069</v>
      </c>
      <c r="R5342">
        <v>0.63652896881103516</v>
      </c>
      <c r="S5342" t="s">
        <v>39</v>
      </c>
      <c r="Z5342" s="3"/>
    </row>
    <row r="5343" spans="1:26" hidden="1" x14ac:dyDescent="0.25">
      <c r="A5343" s="10" t="str">
        <f t="shared" si="83"/>
        <v>2016Sierra1-in-10Typical Event DayCAISO16</v>
      </c>
      <c r="B5343" s="10" t="s">
        <v>57</v>
      </c>
      <c r="C5343" s="10" t="s">
        <v>14</v>
      </c>
      <c r="D5343" s="10" t="s">
        <v>8</v>
      </c>
      <c r="E5343" s="10" t="s">
        <v>1</v>
      </c>
      <c r="F5343">
        <v>16</v>
      </c>
      <c r="G5343">
        <v>2.415379524230957</v>
      </c>
      <c r="H5343">
        <v>1.8642034530639648</v>
      </c>
      <c r="I5343">
        <v>98.685447692871094</v>
      </c>
      <c r="J5343">
        <v>0.15615223348140717</v>
      </c>
      <c r="K5343">
        <v>18182</v>
      </c>
      <c r="L5343">
        <v>16917.00390625</v>
      </c>
      <c r="M5343">
        <v>0.55117601156234741</v>
      </c>
      <c r="N5343">
        <v>0.35105130076408386</v>
      </c>
      <c r="O5343">
        <v>0.46928977966308594</v>
      </c>
      <c r="P5343">
        <v>0.55117601156234741</v>
      </c>
      <c r="Q5343">
        <v>0.63306224346160889</v>
      </c>
      <c r="R5343">
        <v>0.75130069255828857</v>
      </c>
      <c r="S5343" t="s">
        <v>39</v>
      </c>
      <c r="Z5343" s="3"/>
    </row>
    <row r="5344" spans="1:26" hidden="1" x14ac:dyDescent="0.25">
      <c r="A5344" s="10" t="str">
        <f t="shared" si="83"/>
        <v>2016Sierra1-in-10Typical Event DayPGE16</v>
      </c>
      <c r="B5344" s="10" t="s">
        <v>57</v>
      </c>
      <c r="C5344" s="10" t="s">
        <v>14</v>
      </c>
      <c r="D5344" s="10" t="s">
        <v>8</v>
      </c>
      <c r="E5344" s="10" t="s">
        <v>1</v>
      </c>
      <c r="F5344">
        <v>16</v>
      </c>
      <c r="G5344">
        <v>2.5149581432342529</v>
      </c>
      <c r="H5344">
        <v>1.9300076961517334</v>
      </c>
      <c r="I5344">
        <v>99.822547912597656</v>
      </c>
      <c r="J5344">
        <v>0.15615223348140717</v>
      </c>
      <c r="K5344">
        <v>18182</v>
      </c>
      <c r="L5344">
        <v>16917.00390625</v>
      </c>
      <c r="M5344">
        <v>0.58495044708251953</v>
      </c>
      <c r="N5344">
        <v>0.38482573628425598</v>
      </c>
      <c r="O5344">
        <v>0.50306421518325806</v>
      </c>
      <c r="P5344">
        <v>0.58495044708251953</v>
      </c>
      <c r="Q5344">
        <v>0.66683667898178101</v>
      </c>
      <c r="R5344">
        <v>0.78507512807846069</v>
      </c>
      <c r="S5344" t="s">
        <v>38</v>
      </c>
      <c r="Z5344" s="3"/>
    </row>
    <row r="5345" spans="1:26" hidden="1" x14ac:dyDescent="0.25">
      <c r="A5345" s="10" t="str">
        <f t="shared" si="83"/>
        <v>2016Sierra1-in-2Typical Event DayPGE16</v>
      </c>
      <c r="B5345" s="10" t="s">
        <v>57</v>
      </c>
      <c r="C5345" s="10" t="s">
        <v>14</v>
      </c>
      <c r="D5345" s="10" t="s">
        <v>8</v>
      </c>
      <c r="E5345" s="10" t="s">
        <v>9</v>
      </c>
      <c r="F5345">
        <v>16</v>
      </c>
      <c r="G5345">
        <v>2.4049692153930664</v>
      </c>
      <c r="H5345">
        <v>1.8583321571350098</v>
      </c>
      <c r="I5345">
        <v>98.531776428222656</v>
      </c>
      <c r="J5345">
        <v>0.15615223348140717</v>
      </c>
      <c r="K5345">
        <v>18182</v>
      </c>
      <c r="L5345">
        <v>16917.00390625</v>
      </c>
      <c r="M5345">
        <v>0.54663699865341187</v>
      </c>
      <c r="N5345">
        <v>0.34651228785514832</v>
      </c>
      <c r="O5345">
        <v>0.46475076675415039</v>
      </c>
      <c r="P5345">
        <v>0.54663699865341187</v>
      </c>
      <c r="Q5345">
        <v>0.62852323055267334</v>
      </c>
      <c r="R5345">
        <v>0.74676167964935303</v>
      </c>
      <c r="S5345" t="s">
        <v>38</v>
      </c>
      <c r="Z5345" s="3"/>
    </row>
    <row r="5346" spans="1:26" hidden="1" x14ac:dyDescent="0.25">
      <c r="A5346" s="10" t="str">
        <f t="shared" si="83"/>
        <v>2016Sierra1-in-10Typical Event DayCAISO17</v>
      </c>
      <c r="B5346" s="10" t="s">
        <v>57</v>
      </c>
      <c r="C5346" s="10" t="s">
        <v>14</v>
      </c>
      <c r="D5346" s="10" t="s">
        <v>8</v>
      </c>
      <c r="E5346" s="10" t="s">
        <v>1</v>
      </c>
      <c r="F5346">
        <v>17</v>
      </c>
      <c r="G5346">
        <v>2.7479209899902344</v>
      </c>
      <c r="H5346">
        <v>2.1433444023132324</v>
      </c>
      <c r="I5346">
        <v>99.120223999023438</v>
      </c>
      <c r="J5346">
        <v>0.16046801209449768</v>
      </c>
      <c r="K5346">
        <v>18182</v>
      </c>
      <c r="L5346">
        <v>16917.00390625</v>
      </c>
      <c r="M5346">
        <v>0.6045764684677124</v>
      </c>
      <c r="N5346">
        <v>0.39892065525054932</v>
      </c>
      <c r="O5346">
        <v>0.52042704820632935</v>
      </c>
      <c r="P5346">
        <v>0.6045764684677124</v>
      </c>
      <c r="Q5346">
        <v>0.68872588872909546</v>
      </c>
      <c r="R5346">
        <v>0.81023228168487549</v>
      </c>
      <c r="S5346" t="s">
        <v>39</v>
      </c>
      <c r="Z5346" s="3"/>
    </row>
    <row r="5347" spans="1:26" hidden="1" x14ac:dyDescent="0.25">
      <c r="A5347" s="10" t="str">
        <f t="shared" si="83"/>
        <v>2016Sierra1-in-2Typical Event DayCAISO17</v>
      </c>
      <c r="B5347" s="10" t="s">
        <v>57</v>
      </c>
      <c r="C5347" s="10" t="s">
        <v>14</v>
      </c>
      <c r="D5347" s="10" t="s">
        <v>8</v>
      </c>
      <c r="E5347" s="10" t="s">
        <v>9</v>
      </c>
      <c r="F5347">
        <v>17</v>
      </c>
      <c r="G5347">
        <v>2.3975372314453125</v>
      </c>
      <c r="H5347">
        <v>1.8929679393768311</v>
      </c>
      <c r="I5347">
        <v>95.0635986328125</v>
      </c>
      <c r="J5347">
        <v>0.16046801209449768</v>
      </c>
      <c r="K5347">
        <v>18182</v>
      </c>
      <c r="L5347">
        <v>16917.00390625</v>
      </c>
      <c r="M5347">
        <v>0.50456929206848145</v>
      </c>
      <c r="N5347">
        <v>0.29891347885131836</v>
      </c>
      <c r="O5347">
        <v>0.42041987180709839</v>
      </c>
      <c r="P5347">
        <v>0.50456929206848145</v>
      </c>
      <c r="Q5347">
        <v>0.5887187123298645</v>
      </c>
      <c r="R5347">
        <v>0.71022510528564453</v>
      </c>
      <c r="S5347" t="s">
        <v>39</v>
      </c>
      <c r="Z5347" s="3"/>
    </row>
    <row r="5348" spans="1:26" hidden="1" x14ac:dyDescent="0.25">
      <c r="A5348" s="10" t="str">
        <f t="shared" si="83"/>
        <v>2016Sierra1-in-10Typical Event DayPGE17</v>
      </c>
      <c r="B5348" s="10" t="s">
        <v>57</v>
      </c>
      <c r="C5348" s="10" t="s">
        <v>14</v>
      </c>
      <c r="D5348" s="10" t="s">
        <v>8</v>
      </c>
      <c r="E5348" s="10" t="s">
        <v>1</v>
      </c>
      <c r="F5348">
        <v>17</v>
      </c>
      <c r="G5348">
        <v>2.8612093925476074</v>
      </c>
      <c r="H5348">
        <v>2.2254562377929687</v>
      </c>
      <c r="I5348">
        <v>100.34214782714844</v>
      </c>
      <c r="J5348">
        <v>0.16046801209449768</v>
      </c>
      <c r="K5348">
        <v>18182</v>
      </c>
      <c r="L5348">
        <v>16917.00390625</v>
      </c>
      <c r="M5348">
        <v>0.63575327396392822</v>
      </c>
      <c r="N5348">
        <v>0.43009746074676514</v>
      </c>
      <c r="O5348">
        <v>0.55160385370254517</v>
      </c>
      <c r="P5348">
        <v>0.63575327396392822</v>
      </c>
      <c r="Q5348">
        <v>0.71990269422531128</v>
      </c>
      <c r="R5348">
        <v>0.84140908718109131</v>
      </c>
      <c r="S5348" t="s">
        <v>38</v>
      </c>
      <c r="Z5348" s="3"/>
    </row>
    <row r="5349" spans="1:26" hidden="1" x14ac:dyDescent="0.25">
      <c r="A5349" s="10" t="str">
        <f t="shared" si="83"/>
        <v>2016Sierra1-in-2Typical Event DayPGE17</v>
      </c>
      <c r="B5349" s="10" t="s">
        <v>57</v>
      </c>
      <c r="C5349" s="10" t="s">
        <v>14</v>
      </c>
      <c r="D5349" s="10" t="s">
        <v>8</v>
      </c>
      <c r="E5349" s="10" t="s">
        <v>9</v>
      </c>
      <c r="F5349">
        <v>17</v>
      </c>
      <c r="G5349">
        <v>2.7360775470733643</v>
      </c>
      <c r="H5349">
        <v>2.1285459995269775</v>
      </c>
      <c r="I5349">
        <v>99.473747253417969</v>
      </c>
      <c r="J5349">
        <v>0.16046801209449768</v>
      </c>
      <c r="K5349">
        <v>18182</v>
      </c>
      <c r="L5349">
        <v>16917.00390625</v>
      </c>
      <c r="M5349">
        <v>0.60753154754638672</v>
      </c>
      <c r="N5349">
        <v>0.40187573432922363</v>
      </c>
      <c r="O5349">
        <v>0.52338212728500366</v>
      </c>
      <c r="P5349">
        <v>0.60753154754638672</v>
      </c>
      <c r="Q5349">
        <v>0.69168096780776978</v>
      </c>
      <c r="R5349">
        <v>0.8131873607635498</v>
      </c>
      <c r="S5349" t="s">
        <v>38</v>
      </c>
      <c r="Z5349" s="3"/>
    </row>
    <row r="5350" spans="1:26" hidden="1" x14ac:dyDescent="0.25">
      <c r="A5350" s="10" t="str">
        <f t="shared" si="83"/>
        <v>2016Sierra1-in-10Typical Event DayCAISO18</v>
      </c>
      <c r="B5350" s="10" t="s">
        <v>57</v>
      </c>
      <c r="C5350" s="10" t="s">
        <v>14</v>
      </c>
      <c r="D5350" s="10" t="s">
        <v>8</v>
      </c>
      <c r="E5350" s="10" t="s">
        <v>1</v>
      </c>
      <c r="F5350">
        <v>18</v>
      </c>
      <c r="G5350">
        <v>3.0135447978973389</v>
      </c>
      <c r="H5350">
        <v>2.3927955627441406</v>
      </c>
      <c r="I5350">
        <v>98.722541809082031</v>
      </c>
      <c r="J5350">
        <v>0.13599415123462677</v>
      </c>
      <c r="K5350">
        <v>18182</v>
      </c>
      <c r="L5350">
        <v>16917.00390625</v>
      </c>
      <c r="M5350">
        <v>0.62074917554855347</v>
      </c>
      <c r="N5350">
        <v>0.4464590847492218</v>
      </c>
      <c r="O5350">
        <v>0.54943382740020752</v>
      </c>
      <c r="P5350">
        <v>0.62074917554855347</v>
      </c>
      <c r="Q5350">
        <v>0.69206452369689941</v>
      </c>
      <c r="R5350">
        <v>0.79503929615020752</v>
      </c>
      <c r="S5350" t="s">
        <v>39</v>
      </c>
      <c r="Z5350" s="3"/>
    </row>
    <row r="5351" spans="1:26" hidden="1" x14ac:dyDescent="0.25">
      <c r="A5351" s="10" t="str">
        <f t="shared" si="83"/>
        <v>2016Sierra1-in-2Typical Event DayCAISO18</v>
      </c>
      <c r="B5351" s="10" t="s">
        <v>57</v>
      </c>
      <c r="C5351" s="10" t="s">
        <v>14</v>
      </c>
      <c r="D5351" s="10" t="s">
        <v>8</v>
      </c>
      <c r="E5351" s="10" t="s">
        <v>9</v>
      </c>
      <c r="F5351">
        <v>18</v>
      </c>
      <c r="G5351">
        <v>2.6292917728424072</v>
      </c>
      <c r="H5351">
        <v>2.1186490058898926</v>
      </c>
      <c r="I5351">
        <v>94.59967041015625</v>
      </c>
      <c r="J5351">
        <v>0.13599415123462677</v>
      </c>
      <c r="K5351">
        <v>18182</v>
      </c>
      <c r="L5351">
        <v>16917.00390625</v>
      </c>
      <c r="M5351">
        <v>0.51064276695251465</v>
      </c>
      <c r="N5351">
        <v>0.33635267615318298</v>
      </c>
      <c r="O5351">
        <v>0.43932744860649109</v>
      </c>
      <c r="P5351">
        <v>0.51064276695251465</v>
      </c>
      <c r="Q5351">
        <v>0.5819581151008606</v>
      </c>
      <c r="R5351">
        <v>0.6849328875541687</v>
      </c>
      <c r="S5351" t="s">
        <v>39</v>
      </c>
      <c r="Z5351" s="3"/>
    </row>
    <row r="5352" spans="1:26" hidden="1" x14ac:dyDescent="0.25">
      <c r="A5352" s="10" t="str">
        <f t="shared" si="83"/>
        <v>2016Sierra1-in-10Typical Event DayPGE18</v>
      </c>
      <c r="B5352" s="10" t="s">
        <v>57</v>
      </c>
      <c r="C5352" s="10" t="s">
        <v>14</v>
      </c>
      <c r="D5352" s="10" t="s">
        <v>8</v>
      </c>
      <c r="E5352" s="10" t="s">
        <v>1</v>
      </c>
      <c r="F5352">
        <v>18</v>
      </c>
      <c r="G5352">
        <v>3.1377842426300049</v>
      </c>
      <c r="H5352">
        <v>2.4787275791168213</v>
      </c>
      <c r="I5352">
        <v>100.19821929931641</v>
      </c>
      <c r="J5352">
        <v>0.13599415123462677</v>
      </c>
      <c r="K5352">
        <v>18182</v>
      </c>
      <c r="L5352">
        <v>16917.00390625</v>
      </c>
      <c r="M5352">
        <v>0.65905660390853882</v>
      </c>
      <c r="N5352">
        <v>0.48476651310920715</v>
      </c>
      <c r="O5352">
        <v>0.58774125576019287</v>
      </c>
      <c r="P5352">
        <v>0.65905660390853882</v>
      </c>
      <c r="Q5352">
        <v>0.73037195205688477</v>
      </c>
      <c r="R5352">
        <v>0.83334672451019287</v>
      </c>
      <c r="S5352" t="s">
        <v>38</v>
      </c>
      <c r="Z5352" s="3"/>
    </row>
    <row r="5353" spans="1:26" hidden="1" x14ac:dyDescent="0.25">
      <c r="A5353" s="10" t="str">
        <f t="shared" si="83"/>
        <v>2016Sierra1-in-2Typical Event DayPGE18</v>
      </c>
      <c r="B5353" s="10" t="s">
        <v>57</v>
      </c>
      <c r="C5353" s="10" t="s">
        <v>14</v>
      </c>
      <c r="D5353" s="10" t="s">
        <v>8</v>
      </c>
      <c r="E5353" s="10" t="s">
        <v>9</v>
      </c>
      <c r="F5353">
        <v>18</v>
      </c>
      <c r="G5353">
        <v>3.0005567073822021</v>
      </c>
      <c r="H5353">
        <v>2.3706834316253662</v>
      </c>
      <c r="I5353">
        <v>99.260032653808594</v>
      </c>
      <c r="J5353">
        <v>0.13599415123462677</v>
      </c>
      <c r="K5353">
        <v>18182</v>
      </c>
      <c r="L5353">
        <v>16917.00390625</v>
      </c>
      <c r="M5353">
        <v>0.62987333536148071</v>
      </c>
      <c r="N5353">
        <v>0.45558324456214905</v>
      </c>
      <c r="O5353">
        <v>0.55855798721313477</v>
      </c>
      <c r="P5353">
        <v>0.62987333536148071</v>
      </c>
      <c r="Q5353">
        <v>0.70118868350982666</v>
      </c>
      <c r="R5353">
        <v>0.80416345596313477</v>
      </c>
      <c r="S5353" t="s">
        <v>38</v>
      </c>
      <c r="Z5353" s="3"/>
    </row>
    <row r="5354" spans="1:26" hidden="1" x14ac:dyDescent="0.25">
      <c r="A5354" s="10" t="str">
        <f t="shared" si="83"/>
        <v>2016Sierra1-in-10Typical Event DayCAISO19</v>
      </c>
      <c r="B5354" s="10" t="s">
        <v>57</v>
      </c>
      <c r="C5354" s="10" t="s">
        <v>14</v>
      </c>
      <c r="D5354" s="10" t="s">
        <v>8</v>
      </c>
      <c r="E5354" s="10" t="s">
        <v>1</v>
      </c>
      <c r="F5354">
        <v>19</v>
      </c>
      <c r="G5354">
        <v>3.1055543422698975</v>
      </c>
      <c r="H5354">
        <v>3.3386693000793457</v>
      </c>
      <c r="I5354">
        <v>96.411079406738281</v>
      </c>
      <c r="J5354">
        <v>0.11742977052927017</v>
      </c>
      <c r="K5354">
        <v>18182</v>
      </c>
      <c r="L5354">
        <v>16917.00390625</v>
      </c>
      <c r="M5354">
        <v>-0.23311504721641541</v>
      </c>
      <c r="N5354">
        <v>-0.38361304998397827</v>
      </c>
      <c r="O5354">
        <v>-0.29469522833824158</v>
      </c>
      <c r="P5354">
        <v>-0.23311504721641541</v>
      </c>
      <c r="Q5354">
        <v>-0.17153488099575043</v>
      </c>
      <c r="R5354">
        <v>-8.2617051899433136E-2</v>
      </c>
      <c r="S5354" t="s">
        <v>39</v>
      </c>
      <c r="Z5354" s="3"/>
    </row>
    <row r="5355" spans="1:26" hidden="1" x14ac:dyDescent="0.25">
      <c r="A5355" s="10" t="str">
        <f t="shared" si="83"/>
        <v>2016Sierra1-in-2Typical Event DayCAISO19</v>
      </c>
      <c r="B5355" s="10" t="s">
        <v>57</v>
      </c>
      <c r="C5355" s="10" t="s">
        <v>14</v>
      </c>
      <c r="D5355" s="10" t="s">
        <v>8</v>
      </c>
      <c r="E5355" s="10" t="s">
        <v>9</v>
      </c>
      <c r="F5355">
        <v>19</v>
      </c>
      <c r="G5355">
        <v>2.7095692157745361</v>
      </c>
      <c r="H5355">
        <v>2.9304690361022949</v>
      </c>
      <c r="I5355">
        <v>92.250968933105469</v>
      </c>
      <c r="J5355">
        <v>0.11742977052927017</v>
      </c>
      <c r="K5355">
        <v>18182</v>
      </c>
      <c r="L5355">
        <v>16917.00390625</v>
      </c>
      <c r="M5355">
        <v>-0.22089970111846924</v>
      </c>
      <c r="N5355">
        <v>-0.3713977038860321</v>
      </c>
      <c r="O5355">
        <v>-0.28247988224029541</v>
      </c>
      <c r="P5355">
        <v>-0.22089970111846924</v>
      </c>
      <c r="Q5355">
        <v>-0.15931953489780426</v>
      </c>
      <c r="R5355">
        <v>-7.0401705801486969E-2</v>
      </c>
      <c r="S5355" t="s">
        <v>39</v>
      </c>
      <c r="Z5355" s="3"/>
    </row>
    <row r="5356" spans="1:26" hidden="1" x14ac:dyDescent="0.25">
      <c r="A5356" s="10" t="str">
        <f t="shared" si="83"/>
        <v>2016Sierra1-in-2Typical Event DayPGE19</v>
      </c>
      <c r="B5356" s="10" t="s">
        <v>57</v>
      </c>
      <c r="C5356" s="10" t="s">
        <v>14</v>
      </c>
      <c r="D5356" s="10" t="s">
        <v>8</v>
      </c>
      <c r="E5356" s="10" t="s">
        <v>9</v>
      </c>
      <c r="F5356">
        <v>19</v>
      </c>
      <c r="G5356">
        <v>3.0921695232391357</v>
      </c>
      <c r="H5356">
        <v>3.3234596252441406</v>
      </c>
      <c r="I5356">
        <v>96.995773315429688</v>
      </c>
      <c r="J5356">
        <v>0.11742977052927017</v>
      </c>
      <c r="K5356">
        <v>18182</v>
      </c>
      <c r="L5356">
        <v>16917.00390625</v>
      </c>
      <c r="M5356">
        <v>-0.23128998279571533</v>
      </c>
      <c r="N5356">
        <v>-0.3817879855632782</v>
      </c>
      <c r="O5356">
        <v>-0.2928701639175415</v>
      </c>
      <c r="P5356">
        <v>-0.23128998279571533</v>
      </c>
      <c r="Q5356">
        <v>-0.16970981657505035</v>
      </c>
      <c r="R5356">
        <v>-8.0791987478733063E-2</v>
      </c>
      <c r="S5356" t="s">
        <v>38</v>
      </c>
      <c r="Z5356" s="3"/>
    </row>
    <row r="5357" spans="1:26" hidden="1" x14ac:dyDescent="0.25">
      <c r="A5357" s="10" t="str">
        <f t="shared" si="83"/>
        <v>2016Sierra1-in-10Typical Event DayPGE19</v>
      </c>
      <c r="B5357" s="10" t="s">
        <v>57</v>
      </c>
      <c r="C5357" s="10" t="s">
        <v>14</v>
      </c>
      <c r="D5357" s="10" t="s">
        <v>8</v>
      </c>
      <c r="E5357" s="10" t="s">
        <v>1</v>
      </c>
      <c r="F5357">
        <v>19</v>
      </c>
      <c r="G5357">
        <v>3.2335867881774902</v>
      </c>
      <c r="H5357">
        <v>3.470728874206543</v>
      </c>
      <c r="I5357">
        <v>97.744247436523438</v>
      </c>
      <c r="J5357">
        <v>0.11742977052927017</v>
      </c>
      <c r="K5357">
        <v>18182</v>
      </c>
      <c r="L5357">
        <v>16917.00390625</v>
      </c>
      <c r="M5357">
        <v>-0.23714199662208557</v>
      </c>
      <c r="N5357">
        <v>-0.38763999938964844</v>
      </c>
      <c r="O5357">
        <v>-0.29872217774391174</v>
      </c>
      <c r="P5357">
        <v>-0.23714199662208557</v>
      </c>
      <c r="Q5357">
        <v>-0.17556183040142059</v>
      </c>
      <c r="R5357">
        <v>-8.6644001305103302E-2</v>
      </c>
      <c r="S5357" t="s">
        <v>38</v>
      </c>
      <c r="Z5357" s="3"/>
    </row>
    <row r="5358" spans="1:26" hidden="1" x14ac:dyDescent="0.25">
      <c r="A5358" s="10" t="str">
        <f t="shared" si="83"/>
        <v>2016Sierra1-in-2Typical Event DayCAISO20</v>
      </c>
      <c r="B5358" s="10" t="s">
        <v>57</v>
      </c>
      <c r="C5358" s="10" t="s">
        <v>14</v>
      </c>
      <c r="D5358" s="10" t="s">
        <v>8</v>
      </c>
      <c r="E5358" s="10" t="s">
        <v>9</v>
      </c>
      <c r="F5358">
        <v>20</v>
      </c>
      <c r="G5358">
        <v>2.5765471458435059</v>
      </c>
      <c r="H5358">
        <v>2.8297624588012695</v>
      </c>
      <c r="I5358">
        <v>85.455276489257813</v>
      </c>
      <c r="J5358">
        <v>7.6294809579849243E-2</v>
      </c>
      <c r="K5358">
        <v>18182</v>
      </c>
      <c r="L5358">
        <v>16917.00390625</v>
      </c>
      <c r="M5358">
        <v>-0.25321534276008606</v>
      </c>
      <c r="N5358">
        <v>-0.3509947657585144</v>
      </c>
      <c r="O5358">
        <v>-0.29322433471679688</v>
      </c>
      <c r="P5358">
        <v>-0.25321534276008606</v>
      </c>
      <c r="Q5358">
        <v>-0.21320635080337524</v>
      </c>
      <c r="R5358">
        <v>-0.15543591976165771</v>
      </c>
      <c r="S5358" t="s">
        <v>39</v>
      </c>
      <c r="Z5358" s="3"/>
    </row>
    <row r="5359" spans="1:26" hidden="1" x14ac:dyDescent="0.25">
      <c r="A5359" s="10" t="str">
        <f t="shared" si="83"/>
        <v>2016Sierra1-in-10Typical Event DayCAISO20</v>
      </c>
      <c r="B5359" s="10" t="s">
        <v>57</v>
      </c>
      <c r="C5359" s="10" t="s">
        <v>14</v>
      </c>
      <c r="D5359" s="10" t="s">
        <v>8</v>
      </c>
      <c r="E5359" s="10" t="s">
        <v>1</v>
      </c>
      <c r="F5359">
        <v>20</v>
      </c>
      <c r="G5359">
        <v>2.953092098236084</v>
      </c>
      <c r="H5359">
        <v>3.2498481273651123</v>
      </c>
      <c r="I5359">
        <v>89.691299438476562</v>
      </c>
      <c r="J5359">
        <v>7.6294809579849243E-2</v>
      </c>
      <c r="K5359">
        <v>18182</v>
      </c>
      <c r="L5359">
        <v>16917.00390625</v>
      </c>
      <c r="M5359">
        <v>-0.2967560887336731</v>
      </c>
      <c r="N5359">
        <v>-0.39453551173210144</v>
      </c>
      <c r="O5359">
        <v>-0.33676508069038391</v>
      </c>
      <c r="P5359">
        <v>-0.2967560887336731</v>
      </c>
      <c r="Q5359">
        <v>-0.25674709677696228</v>
      </c>
      <c r="R5359">
        <v>-0.19897666573524475</v>
      </c>
      <c r="S5359" t="s">
        <v>39</v>
      </c>
      <c r="Z5359" s="3"/>
    </row>
    <row r="5360" spans="1:26" hidden="1" x14ac:dyDescent="0.25">
      <c r="A5360" s="10" t="str">
        <f t="shared" si="83"/>
        <v>2016Sierra1-in-10Typical Event DayPGE20</v>
      </c>
      <c r="B5360" s="10" t="s">
        <v>57</v>
      </c>
      <c r="C5360" s="10" t="s">
        <v>14</v>
      </c>
      <c r="D5360" s="10" t="s">
        <v>8</v>
      </c>
      <c r="E5360" s="10" t="s">
        <v>1</v>
      </c>
      <c r="F5360">
        <v>20</v>
      </c>
      <c r="G5360">
        <v>3.0748391151428223</v>
      </c>
      <c r="H5360">
        <v>3.3859267234802246</v>
      </c>
      <c r="I5360">
        <v>90.619949340820312</v>
      </c>
      <c r="J5360">
        <v>7.6294809579849243E-2</v>
      </c>
      <c r="K5360">
        <v>18182</v>
      </c>
      <c r="L5360">
        <v>16917.00390625</v>
      </c>
      <c r="M5360">
        <v>-0.31108766794204712</v>
      </c>
      <c r="N5360">
        <v>-0.40886709094047546</v>
      </c>
      <c r="O5360">
        <v>-0.35109665989875793</v>
      </c>
      <c r="P5360">
        <v>-0.31108766794204712</v>
      </c>
      <c r="Q5360">
        <v>-0.2710786759853363</v>
      </c>
      <c r="R5360">
        <v>-0.21330824494361877</v>
      </c>
      <c r="S5360" t="s">
        <v>38</v>
      </c>
      <c r="Z5360" s="3"/>
    </row>
    <row r="5361" spans="1:26" hidden="1" x14ac:dyDescent="0.25">
      <c r="A5361" s="10" t="str">
        <f t="shared" si="83"/>
        <v>2016Sierra1-in-2Typical Event DayPGE20</v>
      </c>
      <c r="B5361" s="10" t="s">
        <v>57</v>
      </c>
      <c r="C5361" s="10" t="s">
        <v>14</v>
      </c>
      <c r="D5361" s="10" t="s">
        <v>8</v>
      </c>
      <c r="E5361" s="10" t="s">
        <v>9</v>
      </c>
      <c r="F5361">
        <v>20</v>
      </c>
      <c r="G5361">
        <v>2.9403643608093262</v>
      </c>
      <c r="H5361">
        <v>3.2360231876373291</v>
      </c>
      <c r="I5361">
        <v>89.905349731445313</v>
      </c>
      <c r="J5361">
        <v>7.6294809579849243E-2</v>
      </c>
      <c r="K5361">
        <v>18182</v>
      </c>
      <c r="L5361">
        <v>16917.00390625</v>
      </c>
      <c r="M5361">
        <v>-0.29565879702568054</v>
      </c>
      <c r="N5361">
        <v>-0.39343822002410889</v>
      </c>
      <c r="O5361">
        <v>-0.33566778898239136</v>
      </c>
      <c r="P5361">
        <v>-0.29565879702568054</v>
      </c>
      <c r="Q5361">
        <v>-0.25564980506896973</v>
      </c>
      <c r="R5361">
        <v>-0.1978793740272522</v>
      </c>
      <c r="S5361" t="s">
        <v>38</v>
      </c>
      <c r="Z5361" s="3"/>
    </row>
    <row r="5362" spans="1:26" hidden="1" x14ac:dyDescent="0.25">
      <c r="A5362" s="10" t="str">
        <f t="shared" si="83"/>
        <v>2016Sierra1-in-10Typical Event DayCAISO21</v>
      </c>
      <c r="B5362" s="10" t="s">
        <v>57</v>
      </c>
      <c r="C5362" s="10" t="s">
        <v>14</v>
      </c>
      <c r="D5362" s="10" t="s">
        <v>8</v>
      </c>
      <c r="E5362" s="10" t="s">
        <v>1</v>
      </c>
      <c r="F5362">
        <v>21</v>
      </c>
      <c r="G5362">
        <v>2.646331787109375</v>
      </c>
      <c r="H5362">
        <v>2.8448224067687988</v>
      </c>
      <c r="I5362">
        <v>81.962860107421875</v>
      </c>
      <c r="J5362">
        <v>7.6630406081676483E-2</v>
      </c>
      <c r="K5362">
        <v>18182</v>
      </c>
      <c r="L5362">
        <v>16917.00390625</v>
      </c>
      <c r="M5362">
        <v>-0.19849066436290741</v>
      </c>
      <c r="N5362">
        <v>-0.29670017957687378</v>
      </c>
      <c r="O5362">
        <v>-0.23867565393447876</v>
      </c>
      <c r="P5362">
        <v>-0.19849066436290741</v>
      </c>
      <c r="Q5362">
        <v>-0.15830567479133606</v>
      </c>
      <c r="R5362">
        <v>-0.10028113424777985</v>
      </c>
      <c r="S5362" t="s">
        <v>39</v>
      </c>
      <c r="Z5362" s="3"/>
    </row>
    <row r="5363" spans="1:26" hidden="1" x14ac:dyDescent="0.25">
      <c r="A5363" s="10" t="str">
        <f t="shared" si="83"/>
        <v>2016Sierra1-in-2Typical Event DayCAISO21</v>
      </c>
      <c r="B5363" s="10" t="s">
        <v>57</v>
      </c>
      <c r="C5363" s="10" t="s">
        <v>14</v>
      </c>
      <c r="D5363" s="10" t="s">
        <v>8</v>
      </c>
      <c r="E5363" s="10" t="s">
        <v>9</v>
      </c>
      <c r="F5363">
        <v>21</v>
      </c>
      <c r="G5363">
        <v>2.3089015483856201</v>
      </c>
      <c r="H5363">
        <v>2.4687721729278564</v>
      </c>
      <c r="I5363">
        <v>78.593620300292969</v>
      </c>
      <c r="J5363">
        <v>7.6630406081676483E-2</v>
      </c>
      <c r="K5363">
        <v>18182</v>
      </c>
      <c r="L5363">
        <v>16917.00390625</v>
      </c>
      <c r="M5363">
        <v>-0.15987072885036469</v>
      </c>
      <c r="N5363">
        <v>-0.25808024406433105</v>
      </c>
      <c r="O5363">
        <v>-0.20005571842193604</v>
      </c>
      <c r="P5363">
        <v>-0.15987072885036469</v>
      </c>
      <c r="Q5363">
        <v>-0.11968574672937393</v>
      </c>
      <c r="R5363">
        <v>-6.1661198735237122E-2</v>
      </c>
      <c r="S5363" t="s">
        <v>39</v>
      </c>
      <c r="Z5363" s="3"/>
    </row>
    <row r="5364" spans="1:26" hidden="1" x14ac:dyDescent="0.25">
      <c r="A5364" s="10" t="str">
        <f t="shared" si="83"/>
        <v>2016Sierra1-in-10Typical Event DayPGE21</v>
      </c>
      <c r="B5364" s="10" t="s">
        <v>57</v>
      </c>
      <c r="C5364" s="10" t="s">
        <v>14</v>
      </c>
      <c r="D5364" s="10" t="s">
        <v>8</v>
      </c>
      <c r="E5364" s="10" t="s">
        <v>1</v>
      </c>
      <c r="F5364">
        <v>21</v>
      </c>
      <c r="G5364">
        <v>2.7554318904876709</v>
      </c>
      <c r="H5364">
        <v>2.9654312133789063</v>
      </c>
      <c r="I5364">
        <v>83.484092712402344</v>
      </c>
      <c r="J5364">
        <v>7.6630406081676483E-2</v>
      </c>
      <c r="K5364">
        <v>18182</v>
      </c>
      <c r="L5364">
        <v>16917.00390625</v>
      </c>
      <c r="M5364">
        <v>-0.20999936759471893</v>
      </c>
      <c r="N5364">
        <v>-0.3082088828086853</v>
      </c>
      <c r="O5364">
        <v>-0.25018435716629028</v>
      </c>
      <c r="P5364">
        <v>-0.20999936759471893</v>
      </c>
      <c r="Q5364">
        <v>-0.16981437802314758</v>
      </c>
      <c r="R5364">
        <v>-0.11178983747959137</v>
      </c>
      <c r="S5364" t="s">
        <v>38</v>
      </c>
      <c r="Z5364" s="3"/>
    </row>
    <row r="5365" spans="1:26" hidden="1" x14ac:dyDescent="0.25">
      <c r="A5365" s="10" t="str">
        <f t="shared" si="83"/>
        <v>2016Sierra1-in-2Typical Event DayPGE21</v>
      </c>
      <c r="B5365" s="10" t="s">
        <v>57</v>
      </c>
      <c r="C5365" s="10" t="s">
        <v>14</v>
      </c>
      <c r="D5365" s="10" t="s">
        <v>8</v>
      </c>
      <c r="E5365" s="10" t="s">
        <v>9</v>
      </c>
      <c r="F5365">
        <v>21</v>
      </c>
      <c r="G5365">
        <v>2.6349260807037354</v>
      </c>
      <c r="H5365">
        <v>2.830331563949585</v>
      </c>
      <c r="I5365">
        <v>82.761871337890625</v>
      </c>
      <c r="J5365">
        <v>7.6630406081676483E-2</v>
      </c>
      <c r="K5365">
        <v>18182</v>
      </c>
      <c r="L5365">
        <v>16917.00390625</v>
      </c>
      <c r="M5365">
        <v>-0.195405513048172</v>
      </c>
      <c r="N5365">
        <v>-0.29361504316329956</v>
      </c>
      <c r="O5365">
        <v>-0.23559050261974335</v>
      </c>
      <c r="P5365">
        <v>-0.195405513048172</v>
      </c>
      <c r="Q5365">
        <v>-0.15522052347660065</v>
      </c>
      <c r="R5365">
        <v>-9.7195982933044434E-2</v>
      </c>
      <c r="S5365" t="s">
        <v>38</v>
      </c>
      <c r="Z5365" s="3"/>
    </row>
    <row r="5366" spans="1:26" hidden="1" x14ac:dyDescent="0.25">
      <c r="A5366" s="10" t="str">
        <f t="shared" si="83"/>
        <v>2016Sierra1-in-2Typical Event DayCAISO22</v>
      </c>
      <c r="B5366" s="10" t="s">
        <v>57</v>
      </c>
      <c r="C5366" s="10" t="s">
        <v>14</v>
      </c>
      <c r="D5366" s="10" t="s">
        <v>8</v>
      </c>
      <c r="E5366" s="10" t="s">
        <v>9</v>
      </c>
      <c r="F5366">
        <v>22</v>
      </c>
      <c r="G5366">
        <v>1.9770673513412476</v>
      </c>
      <c r="H5366">
        <v>2.0768299102783203</v>
      </c>
      <c r="I5366">
        <v>74.319915771484375</v>
      </c>
      <c r="J5366">
        <v>6.3674606382846832E-2</v>
      </c>
      <c r="K5366">
        <v>18182</v>
      </c>
      <c r="L5366">
        <v>16917.00390625</v>
      </c>
      <c r="M5366">
        <v>-9.9762462079524994E-2</v>
      </c>
      <c r="N5366">
        <v>-0.18136784434318542</v>
      </c>
      <c r="O5366">
        <v>-0.13315342366695404</v>
      </c>
      <c r="P5366">
        <v>-9.9762462079524994E-2</v>
      </c>
      <c r="Q5366">
        <v>-6.6371500492095947E-2</v>
      </c>
      <c r="R5366">
        <v>-1.815708726644516E-2</v>
      </c>
      <c r="S5366" t="s">
        <v>39</v>
      </c>
      <c r="Z5366" s="3"/>
    </row>
    <row r="5367" spans="1:26" hidden="1" x14ac:dyDescent="0.25">
      <c r="A5367" s="10" t="str">
        <f t="shared" si="83"/>
        <v>2016Sierra1-in-10Typical Event DayCAISO22</v>
      </c>
      <c r="B5367" s="10" t="s">
        <v>57</v>
      </c>
      <c r="C5367" s="10" t="s">
        <v>14</v>
      </c>
      <c r="D5367" s="10" t="s">
        <v>8</v>
      </c>
      <c r="E5367" s="10" t="s">
        <v>1</v>
      </c>
      <c r="F5367">
        <v>22</v>
      </c>
      <c r="G5367">
        <v>2.2660021781921387</v>
      </c>
      <c r="H5367">
        <v>2.4023051261901855</v>
      </c>
      <c r="I5367">
        <v>77.43115234375</v>
      </c>
      <c r="J5367">
        <v>6.3674606382846832E-2</v>
      </c>
      <c r="K5367">
        <v>18182</v>
      </c>
      <c r="L5367">
        <v>16917.00390625</v>
      </c>
      <c r="M5367">
        <v>-0.13630290329456329</v>
      </c>
      <c r="N5367">
        <v>-0.21790827810764313</v>
      </c>
      <c r="O5367">
        <v>-0.16969387233257294</v>
      </c>
      <c r="P5367">
        <v>-0.13630290329456329</v>
      </c>
      <c r="Q5367">
        <v>-0.10291194170713425</v>
      </c>
      <c r="R5367">
        <v>-5.4697528481483459E-2</v>
      </c>
      <c r="S5367" t="s">
        <v>39</v>
      </c>
      <c r="Z5367" s="3"/>
    </row>
    <row r="5368" spans="1:26" hidden="1" x14ac:dyDescent="0.25">
      <c r="A5368" s="10" t="str">
        <f t="shared" si="83"/>
        <v>2016Sierra1-in-2Typical Event DayPGE22</v>
      </c>
      <c r="B5368" s="10" t="s">
        <v>57</v>
      </c>
      <c r="C5368" s="10" t="s">
        <v>14</v>
      </c>
      <c r="D5368" s="10" t="s">
        <v>8</v>
      </c>
      <c r="E5368" s="10" t="s">
        <v>9</v>
      </c>
      <c r="F5368">
        <v>22</v>
      </c>
      <c r="G5368">
        <v>2.2562358379364014</v>
      </c>
      <c r="H5368">
        <v>2.3895180225372314</v>
      </c>
      <c r="I5368">
        <v>78.010818481445313</v>
      </c>
      <c r="J5368">
        <v>6.3674606382846832E-2</v>
      </c>
      <c r="K5368">
        <v>18182</v>
      </c>
      <c r="L5368">
        <v>16917.00390625</v>
      </c>
      <c r="M5368">
        <v>-0.13328219950199127</v>
      </c>
      <c r="N5368">
        <v>-0.21488757431507111</v>
      </c>
      <c r="O5368">
        <v>-0.16667316854000092</v>
      </c>
      <c r="P5368">
        <v>-0.13328219950199127</v>
      </c>
      <c r="Q5368">
        <v>-9.9891237914562225E-2</v>
      </c>
      <c r="R5368">
        <v>-5.1676824688911438E-2</v>
      </c>
      <c r="S5368" t="s">
        <v>38</v>
      </c>
      <c r="Z5368" s="3"/>
    </row>
    <row r="5369" spans="1:26" hidden="1" x14ac:dyDescent="0.25">
      <c r="A5369" s="10" t="str">
        <f t="shared" si="83"/>
        <v>2016Sierra1-in-10Typical Event DayPGE22</v>
      </c>
      <c r="B5369" s="10" t="s">
        <v>57</v>
      </c>
      <c r="C5369" s="10" t="s">
        <v>14</v>
      </c>
      <c r="D5369" s="10" t="s">
        <v>8</v>
      </c>
      <c r="E5369" s="10" t="s">
        <v>1</v>
      </c>
      <c r="F5369">
        <v>22</v>
      </c>
      <c r="G5369">
        <v>2.3594226837158203</v>
      </c>
      <c r="H5369">
        <v>2.5061495304107666</v>
      </c>
      <c r="I5369">
        <v>78.882957458496094</v>
      </c>
      <c r="J5369">
        <v>6.3674606382846832E-2</v>
      </c>
      <c r="K5369">
        <v>18182</v>
      </c>
      <c r="L5369">
        <v>16917.00390625</v>
      </c>
      <c r="M5369">
        <v>-0.1467268317937851</v>
      </c>
      <c r="N5369">
        <v>-0.22833220660686493</v>
      </c>
      <c r="O5369">
        <v>-0.18011780083179474</v>
      </c>
      <c r="P5369">
        <v>-0.1467268317937851</v>
      </c>
      <c r="Q5369">
        <v>-0.11333587020635605</v>
      </c>
      <c r="R5369">
        <v>-6.5121456980705261E-2</v>
      </c>
      <c r="S5369" t="s">
        <v>38</v>
      </c>
      <c r="Z5369" s="3"/>
    </row>
    <row r="5370" spans="1:26" hidden="1" x14ac:dyDescent="0.25">
      <c r="A5370" s="10" t="str">
        <f t="shared" si="83"/>
        <v>2016Sierra1-in-2Typical Event DayCAISO23</v>
      </c>
      <c r="B5370" s="10" t="s">
        <v>57</v>
      </c>
      <c r="C5370" s="10" t="s">
        <v>14</v>
      </c>
      <c r="D5370" s="10" t="s">
        <v>8</v>
      </c>
      <c r="E5370" s="10" t="s">
        <v>9</v>
      </c>
      <c r="F5370">
        <v>23</v>
      </c>
      <c r="G5370">
        <v>1.5664715766906738</v>
      </c>
      <c r="H5370">
        <v>1.6317524909973145</v>
      </c>
      <c r="I5370">
        <v>71.905464172363281</v>
      </c>
      <c r="J5370">
        <v>5.8387260884046555E-2</v>
      </c>
      <c r="K5370">
        <v>18182</v>
      </c>
      <c r="L5370">
        <v>16917.00390625</v>
      </c>
      <c r="M5370">
        <v>-6.5280944108963013E-2</v>
      </c>
      <c r="N5370">
        <v>-0.14011006057262421</v>
      </c>
      <c r="O5370">
        <v>-9.5899224281311035E-2</v>
      </c>
      <c r="P5370">
        <v>-6.5280944108963013E-2</v>
      </c>
      <c r="Q5370">
        <v>-3.466266393661499E-2</v>
      </c>
      <c r="R5370">
        <v>9.5481695607304573E-3</v>
      </c>
      <c r="S5370" t="s">
        <v>39</v>
      </c>
      <c r="Z5370" s="3"/>
    </row>
    <row r="5371" spans="1:26" hidden="1" x14ac:dyDescent="0.25">
      <c r="A5371" s="10" t="str">
        <f t="shared" si="83"/>
        <v>2016Sierra1-in-10Typical Event DayCAISO23</v>
      </c>
      <c r="B5371" s="10" t="s">
        <v>57</v>
      </c>
      <c r="C5371" s="10" t="s">
        <v>14</v>
      </c>
      <c r="D5371" s="10" t="s">
        <v>8</v>
      </c>
      <c r="E5371" s="10" t="s">
        <v>1</v>
      </c>
      <c r="F5371">
        <v>23</v>
      </c>
      <c r="G5371">
        <v>1.7954007387161255</v>
      </c>
      <c r="H5371">
        <v>1.8837921619415283</v>
      </c>
      <c r="I5371">
        <v>74.840255737304688</v>
      </c>
      <c r="J5371">
        <v>5.8387260884046555E-2</v>
      </c>
      <c r="K5371">
        <v>18182</v>
      </c>
      <c r="L5371">
        <v>16917.00390625</v>
      </c>
      <c r="M5371">
        <v>-8.8391482830047607E-2</v>
      </c>
      <c r="N5371">
        <v>-0.1632205992937088</v>
      </c>
      <c r="O5371">
        <v>-0.11900976300239563</v>
      </c>
      <c r="P5371">
        <v>-8.8391482830047607E-2</v>
      </c>
      <c r="Q5371">
        <v>-5.7773202657699585E-2</v>
      </c>
      <c r="R5371">
        <v>-1.3562369160354137E-2</v>
      </c>
      <c r="S5371" t="s">
        <v>39</v>
      </c>
      <c r="Z5371" s="3"/>
    </row>
    <row r="5372" spans="1:26" hidden="1" x14ac:dyDescent="0.25">
      <c r="A5372" s="10" t="str">
        <f t="shared" si="83"/>
        <v>2016Sierra1-in-10Typical Event DayPGE23</v>
      </c>
      <c r="B5372" s="10" t="s">
        <v>57</v>
      </c>
      <c r="C5372" s="10" t="s">
        <v>14</v>
      </c>
      <c r="D5372" s="10" t="s">
        <v>8</v>
      </c>
      <c r="E5372" s="10" t="s">
        <v>1</v>
      </c>
      <c r="F5372">
        <v>23</v>
      </c>
      <c r="G5372">
        <v>1.8694195747375488</v>
      </c>
      <c r="H5372">
        <v>1.9647119045257568</v>
      </c>
      <c r="I5372">
        <v>76.295936584472656</v>
      </c>
      <c r="J5372">
        <v>5.8387260884046555E-2</v>
      </c>
      <c r="K5372">
        <v>18182</v>
      </c>
      <c r="L5372">
        <v>16917.00390625</v>
      </c>
      <c r="M5372">
        <v>-9.529229998588562E-2</v>
      </c>
      <c r="N5372">
        <v>-0.17012141644954681</v>
      </c>
      <c r="O5372">
        <v>-0.12591058015823364</v>
      </c>
      <c r="P5372">
        <v>-9.529229998588562E-2</v>
      </c>
      <c r="Q5372">
        <v>-6.4674019813537598E-2</v>
      </c>
      <c r="R5372">
        <v>-2.0463187247514725E-2</v>
      </c>
      <c r="S5372" t="s">
        <v>38</v>
      </c>
      <c r="Z5372" s="3"/>
    </row>
    <row r="5373" spans="1:26" hidden="1" x14ac:dyDescent="0.25">
      <c r="A5373" s="10" t="str">
        <f t="shared" si="83"/>
        <v>2016Sierra1-in-2Typical Event DayPGE23</v>
      </c>
      <c r="B5373" s="10" t="s">
        <v>57</v>
      </c>
      <c r="C5373" s="10" t="s">
        <v>14</v>
      </c>
      <c r="D5373" s="10" t="s">
        <v>8</v>
      </c>
      <c r="E5373" s="10" t="s">
        <v>9</v>
      </c>
      <c r="F5373">
        <v>23</v>
      </c>
      <c r="G5373">
        <v>1.7876626253128052</v>
      </c>
      <c r="H5373">
        <v>1.8750320672988892</v>
      </c>
      <c r="I5373">
        <v>75.169685363769531</v>
      </c>
      <c r="J5373">
        <v>5.8387260884046555E-2</v>
      </c>
      <c r="K5373">
        <v>18182</v>
      </c>
      <c r="L5373">
        <v>16917.00390625</v>
      </c>
      <c r="M5373">
        <v>-8.7369456887245178E-2</v>
      </c>
      <c r="N5373">
        <v>-0.16219857335090637</v>
      </c>
      <c r="O5373">
        <v>-0.1179877370595932</v>
      </c>
      <c r="P5373">
        <v>-8.7369456887245178E-2</v>
      </c>
      <c r="Q5373">
        <v>-5.6751176714897156E-2</v>
      </c>
      <c r="R5373">
        <v>-1.2540343217551708E-2</v>
      </c>
      <c r="S5373" t="s">
        <v>38</v>
      </c>
      <c r="Z5373" s="3"/>
    </row>
    <row r="5374" spans="1:26" hidden="1" x14ac:dyDescent="0.25">
      <c r="A5374" s="10" t="str">
        <f t="shared" si="83"/>
        <v>2016Sierra1-in-10Typical Event DayCAISO24</v>
      </c>
      <c r="B5374" s="10" t="s">
        <v>57</v>
      </c>
      <c r="C5374" s="10" t="s">
        <v>14</v>
      </c>
      <c r="D5374" s="10" t="s">
        <v>8</v>
      </c>
      <c r="E5374" s="10" t="s">
        <v>1</v>
      </c>
      <c r="F5374">
        <v>24</v>
      </c>
      <c r="G5374">
        <v>1.3912700414657593</v>
      </c>
      <c r="H5374">
        <v>1.4536677598953247</v>
      </c>
      <c r="I5374">
        <v>73.443443298339844</v>
      </c>
      <c r="J5374">
        <v>4.4309847056865692E-2</v>
      </c>
      <c r="K5374">
        <v>18182</v>
      </c>
      <c r="L5374">
        <v>16917.00390625</v>
      </c>
      <c r="M5374">
        <v>-6.2397688627243042E-2</v>
      </c>
      <c r="N5374">
        <v>-0.1191851869225502</v>
      </c>
      <c r="O5374">
        <v>-8.5633769631385803E-2</v>
      </c>
      <c r="P5374">
        <v>-6.2397688627243042E-2</v>
      </c>
      <c r="Q5374">
        <v>-3.9161603897809982E-2</v>
      </c>
      <c r="R5374">
        <v>-5.6101884692907333E-3</v>
      </c>
      <c r="S5374" t="s">
        <v>39</v>
      </c>
      <c r="Z5374" s="3"/>
    </row>
    <row r="5375" spans="1:26" hidden="1" x14ac:dyDescent="0.25">
      <c r="A5375" s="10" t="str">
        <f t="shared" si="83"/>
        <v>2016Sierra1-in-2Typical Event DayCAISO24</v>
      </c>
      <c r="B5375" s="10" t="s">
        <v>57</v>
      </c>
      <c r="C5375" s="10" t="s">
        <v>14</v>
      </c>
      <c r="D5375" s="10" t="s">
        <v>8</v>
      </c>
      <c r="E5375" s="10" t="s">
        <v>9</v>
      </c>
      <c r="F5375">
        <v>24</v>
      </c>
      <c r="G5375">
        <v>1.2138710021972656</v>
      </c>
      <c r="H5375">
        <v>1.259865403175354</v>
      </c>
      <c r="I5375">
        <v>70.170051574707031</v>
      </c>
      <c r="J5375">
        <v>4.4309847056865692E-2</v>
      </c>
      <c r="K5375">
        <v>18182</v>
      </c>
      <c r="L5375">
        <v>16917.00390625</v>
      </c>
      <c r="M5375">
        <v>-4.599439725279808E-2</v>
      </c>
      <c r="N5375">
        <v>-0.10278189927339554</v>
      </c>
      <c r="O5375">
        <v>-6.923048198223114E-2</v>
      </c>
      <c r="P5375">
        <v>-4.599439725279808E-2</v>
      </c>
      <c r="Q5375">
        <v>-2.275831438601017E-2</v>
      </c>
      <c r="R5375">
        <v>1.0793102905154228E-2</v>
      </c>
      <c r="S5375" t="s">
        <v>39</v>
      </c>
      <c r="Z5375" s="3"/>
    </row>
    <row r="5376" spans="1:26" hidden="1" x14ac:dyDescent="0.25">
      <c r="A5376" s="10" t="str">
        <f t="shared" si="83"/>
        <v>2016Sierra1-in-2Typical Event DayPGE24</v>
      </c>
      <c r="B5376" s="10" t="s">
        <v>57</v>
      </c>
      <c r="C5376" s="10" t="s">
        <v>14</v>
      </c>
      <c r="D5376" s="10" t="s">
        <v>8</v>
      </c>
      <c r="E5376" s="10" t="s">
        <v>9</v>
      </c>
      <c r="F5376">
        <v>24</v>
      </c>
      <c r="G5376">
        <v>1.3852736949920654</v>
      </c>
      <c r="H5376">
        <v>1.447288990020752</v>
      </c>
      <c r="I5376">
        <v>73.315139770507813</v>
      </c>
      <c r="J5376">
        <v>4.4309847056865692E-2</v>
      </c>
      <c r="K5376">
        <v>18182</v>
      </c>
      <c r="L5376">
        <v>16917.00390625</v>
      </c>
      <c r="M5376">
        <v>-6.201525405049324E-2</v>
      </c>
      <c r="N5376">
        <v>-0.1188027560710907</v>
      </c>
      <c r="O5376">
        <v>-8.52513387799263E-2</v>
      </c>
      <c r="P5376">
        <v>-6.201525405049324E-2</v>
      </c>
      <c r="Q5376">
        <v>-3.8779169321060181E-2</v>
      </c>
      <c r="R5376">
        <v>-5.2277538925409317E-3</v>
      </c>
      <c r="S5376" t="s">
        <v>38</v>
      </c>
      <c r="Z5376" s="3"/>
    </row>
    <row r="5377" spans="1:26" hidden="1" x14ac:dyDescent="0.25">
      <c r="A5377" s="10" t="str">
        <f t="shared" si="83"/>
        <v>2016Sierra1-in-10Typical Event DayPGE24</v>
      </c>
      <c r="B5377" s="10" t="s">
        <v>57</v>
      </c>
      <c r="C5377" s="10" t="s">
        <v>14</v>
      </c>
      <c r="D5377" s="10" t="s">
        <v>8</v>
      </c>
      <c r="E5377" s="10" t="s">
        <v>1</v>
      </c>
      <c r="F5377">
        <v>24</v>
      </c>
      <c r="G5377">
        <v>1.4486278295516968</v>
      </c>
      <c r="H5377">
        <v>1.516409158706665</v>
      </c>
      <c r="I5377">
        <v>74.769058227539062</v>
      </c>
      <c r="J5377">
        <v>4.4309847056865692E-2</v>
      </c>
      <c r="K5377">
        <v>18182</v>
      </c>
      <c r="L5377">
        <v>16917.00390625</v>
      </c>
      <c r="M5377">
        <v>-6.7781306803226471E-2</v>
      </c>
      <c r="N5377">
        <v>-0.12456880509853363</v>
      </c>
      <c r="O5377">
        <v>-9.1017387807369232E-2</v>
      </c>
      <c r="P5377">
        <v>-6.7781306803226471E-2</v>
      </c>
      <c r="Q5377">
        <v>-4.4545222073793411E-2</v>
      </c>
      <c r="R5377">
        <v>-1.0993806645274162E-2</v>
      </c>
      <c r="S5377" t="s">
        <v>38</v>
      </c>
      <c r="Z5377" s="3"/>
    </row>
    <row r="5378" spans="1:26" hidden="1" x14ac:dyDescent="0.25">
      <c r="A5378" s="10" t="str">
        <f t="shared" ref="A5378:A5441" si="84">CONCATENATE(B5378,C5378,E5378,D5378,S5378,F5378)</f>
        <v>2016Stockton1-in-2August PeakCAISO1</v>
      </c>
      <c r="B5378" s="10" t="s">
        <v>57</v>
      </c>
      <c r="C5378" s="10" t="s">
        <v>15</v>
      </c>
      <c r="D5378" s="10" t="s">
        <v>2</v>
      </c>
      <c r="E5378" s="10" t="s">
        <v>9</v>
      </c>
      <c r="F5378">
        <v>1</v>
      </c>
      <c r="G5378">
        <v>0.8655896782875061</v>
      </c>
      <c r="H5378">
        <v>0.8655896782875061</v>
      </c>
      <c r="I5378">
        <v>74.13250732421875</v>
      </c>
      <c r="J5378">
        <v>0</v>
      </c>
      <c r="K5378">
        <v>16376</v>
      </c>
      <c r="L5378">
        <v>15492.048306999999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 s="10" t="s">
        <v>39</v>
      </c>
    </row>
    <row r="5379" spans="1:26" hidden="1" x14ac:dyDescent="0.25">
      <c r="A5379" s="10" t="str">
        <f t="shared" si="84"/>
        <v>2016Stockton1-in-10August PeakCAISO1</v>
      </c>
      <c r="B5379" s="10" t="s">
        <v>57</v>
      </c>
      <c r="C5379" s="10" t="s">
        <v>15</v>
      </c>
      <c r="D5379" s="10" t="s">
        <v>2</v>
      </c>
      <c r="E5379" s="10" t="s">
        <v>1</v>
      </c>
      <c r="F5379">
        <v>1</v>
      </c>
      <c r="G5379">
        <v>1.1116117238998413</v>
      </c>
      <c r="H5379">
        <v>1.1116117238998413</v>
      </c>
      <c r="I5379">
        <v>80.017265319824219</v>
      </c>
      <c r="J5379">
        <v>0</v>
      </c>
      <c r="K5379">
        <v>16376</v>
      </c>
      <c r="L5379">
        <v>15492.048306999999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 s="10" t="s">
        <v>39</v>
      </c>
    </row>
    <row r="5380" spans="1:26" hidden="1" x14ac:dyDescent="0.25">
      <c r="A5380" s="10" t="str">
        <f t="shared" si="84"/>
        <v>2016Stockton1-in-10August PeakPGE1</v>
      </c>
      <c r="B5380" s="10" t="s">
        <v>57</v>
      </c>
      <c r="C5380" s="10" t="s">
        <v>15</v>
      </c>
      <c r="D5380" s="10" t="s">
        <v>2</v>
      </c>
      <c r="E5380" s="10" t="s">
        <v>1</v>
      </c>
      <c r="F5380">
        <v>1</v>
      </c>
      <c r="G5380">
        <v>1.1920840740203857</v>
      </c>
      <c r="H5380">
        <v>1.1920840740203857</v>
      </c>
      <c r="I5380">
        <v>83.563438415527344</v>
      </c>
      <c r="J5380">
        <v>0</v>
      </c>
      <c r="K5380">
        <v>16376</v>
      </c>
      <c r="L5380">
        <v>15492.048306999999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 s="10" t="s">
        <v>38</v>
      </c>
    </row>
    <row r="5381" spans="1:26" hidden="1" x14ac:dyDescent="0.25">
      <c r="A5381" s="10" t="str">
        <f t="shared" si="84"/>
        <v>2016Stockton1-in-2August PeakPGE1</v>
      </c>
      <c r="B5381" s="10" t="s">
        <v>57</v>
      </c>
      <c r="C5381" s="10" t="s">
        <v>15</v>
      </c>
      <c r="D5381" s="10" t="s">
        <v>2</v>
      </c>
      <c r="E5381" s="10" t="s">
        <v>9</v>
      </c>
      <c r="F5381">
        <v>1</v>
      </c>
      <c r="G5381">
        <v>1.0554749965667725</v>
      </c>
      <c r="H5381">
        <v>1.0554749965667725</v>
      </c>
      <c r="I5381">
        <v>79.63739013671875</v>
      </c>
      <c r="J5381">
        <v>0</v>
      </c>
      <c r="K5381">
        <v>16376</v>
      </c>
      <c r="L5381">
        <v>15492.048306999999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 s="10" t="s">
        <v>38</v>
      </c>
    </row>
    <row r="5382" spans="1:26" hidden="1" x14ac:dyDescent="0.25">
      <c r="A5382" s="10" t="str">
        <f t="shared" si="84"/>
        <v>2016Stockton1-in-10August PeakCAISO2</v>
      </c>
      <c r="B5382" s="10" t="s">
        <v>57</v>
      </c>
      <c r="C5382" s="10" t="s">
        <v>15</v>
      </c>
      <c r="D5382" s="10" t="s">
        <v>2</v>
      </c>
      <c r="E5382" s="10" t="s">
        <v>1</v>
      </c>
      <c r="F5382">
        <v>2</v>
      </c>
      <c r="G5382">
        <v>0.94240307807922363</v>
      </c>
      <c r="H5382">
        <v>0.94240307807922363</v>
      </c>
      <c r="I5382">
        <v>79.159538269042969</v>
      </c>
      <c r="J5382">
        <v>0</v>
      </c>
      <c r="K5382">
        <v>16376</v>
      </c>
      <c r="L5382">
        <v>15492.048306999999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 s="10" t="s">
        <v>39</v>
      </c>
    </row>
    <row r="5383" spans="1:26" hidden="1" x14ac:dyDescent="0.25">
      <c r="A5383" s="10" t="str">
        <f t="shared" si="84"/>
        <v>2016Stockton1-in-2August PeakCAISO2</v>
      </c>
      <c r="B5383" s="10" t="s">
        <v>57</v>
      </c>
      <c r="C5383" s="10" t="s">
        <v>15</v>
      </c>
      <c r="D5383" s="10" t="s">
        <v>2</v>
      </c>
      <c r="E5383" s="10" t="s">
        <v>9</v>
      </c>
      <c r="F5383">
        <v>2</v>
      </c>
      <c r="G5383">
        <v>0.73383033275604248</v>
      </c>
      <c r="H5383">
        <v>0.73383033275604248</v>
      </c>
      <c r="I5383">
        <v>72.214714050292969</v>
      </c>
      <c r="J5383">
        <v>0</v>
      </c>
      <c r="K5383">
        <v>16376</v>
      </c>
      <c r="L5383">
        <v>15492.048306999999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 s="10" t="s">
        <v>39</v>
      </c>
    </row>
    <row r="5384" spans="1:26" hidden="1" x14ac:dyDescent="0.25">
      <c r="A5384" s="10" t="str">
        <f t="shared" si="84"/>
        <v>2016Stockton1-in-2August PeakPGE2</v>
      </c>
      <c r="B5384" s="10" t="s">
        <v>57</v>
      </c>
      <c r="C5384" s="10" t="s">
        <v>15</v>
      </c>
      <c r="D5384" s="10" t="s">
        <v>2</v>
      </c>
      <c r="E5384" s="10" t="s">
        <v>9</v>
      </c>
      <c r="F5384">
        <v>2</v>
      </c>
      <c r="G5384">
        <v>0.89481145143508911</v>
      </c>
      <c r="H5384">
        <v>0.89481145143508911</v>
      </c>
      <c r="I5384">
        <v>77.4951171875</v>
      </c>
      <c r="J5384">
        <v>0</v>
      </c>
      <c r="K5384">
        <v>16376</v>
      </c>
      <c r="L5384">
        <v>15492.048306999999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 s="10" t="s">
        <v>38</v>
      </c>
    </row>
    <row r="5385" spans="1:26" hidden="1" x14ac:dyDescent="0.25">
      <c r="A5385" s="10" t="str">
        <f t="shared" si="84"/>
        <v>2016Stockton1-in-10August PeakPGE2</v>
      </c>
      <c r="B5385" s="10" t="s">
        <v>57</v>
      </c>
      <c r="C5385" s="10" t="s">
        <v>15</v>
      </c>
      <c r="D5385" s="10" t="s">
        <v>2</v>
      </c>
      <c r="E5385" s="10" t="s">
        <v>1</v>
      </c>
      <c r="F5385">
        <v>2</v>
      </c>
      <c r="G5385">
        <v>1.010625958442688</v>
      </c>
      <c r="H5385">
        <v>1.010625958442688</v>
      </c>
      <c r="I5385">
        <v>82.403900146484375</v>
      </c>
      <c r="J5385">
        <v>0</v>
      </c>
      <c r="K5385">
        <v>16376</v>
      </c>
      <c r="L5385">
        <v>15492.048306999999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 s="10" t="s">
        <v>38</v>
      </c>
    </row>
    <row r="5386" spans="1:26" hidden="1" x14ac:dyDescent="0.25">
      <c r="A5386" s="10" t="str">
        <f t="shared" si="84"/>
        <v>2016Stockton1-in-10August PeakCAISO3</v>
      </c>
      <c r="B5386" s="10" t="s">
        <v>57</v>
      </c>
      <c r="C5386" s="10" t="s">
        <v>15</v>
      </c>
      <c r="D5386" s="10" t="s">
        <v>2</v>
      </c>
      <c r="E5386" s="10" t="s">
        <v>1</v>
      </c>
      <c r="F5386">
        <v>3</v>
      </c>
      <c r="G5386">
        <v>0.83369928598403931</v>
      </c>
      <c r="H5386">
        <v>0.83369928598403931</v>
      </c>
      <c r="I5386">
        <v>78.375</v>
      </c>
      <c r="J5386">
        <v>0</v>
      </c>
      <c r="K5386">
        <v>16376</v>
      </c>
      <c r="L5386">
        <v>15492.048306999999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 s="10" t="s">
        <v>39</v>
      </c>
    </row>
    <row r="5387" spans="1:26" hidden="1" x14ac:dyDescent="0.25">
      <c r="A5387" s="10" t="str">
        <f t="shared" si="84"/>
        <v>2016Stockton1-in-2August PeakCAISO3</v>
      </c>
      <c r="B5387" s="10" t="s">
        <v>57</v>
      </c>
      <c r="C5387" s="10" t="s">
        <v>15</v>
      </c>
      <c r="D5387" s="10" t="s">
        <v>2</v>
      </c>
      <c r="E5387" s="10" t="s">
        <v>9</v>
      </c>
      <c r="F5387">
        <v>3</v>
      </c>
      <c r="G5387">
        <v>0.64918488264083862</v>
      </c>
      <c r="H5387">
        <v>0.64918488264083862</v>
      </c>
      <c r="I5387">
        <v>70.939186096191406</v>
      </c>
      <c r="J5387">
        <v>0</v>
      </c>
      <c r="K5387">
        <v>16376</v>
      </c>
      <c r="L5387">
        <v>15492.048306999999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 s="10" t="s">
        <v>39</v>
      </c>
    </row>
    <row r="5388" spans="1:26" hidden="1" x14ac:dyDescent="0.25">
      <c r="A5388" s="10" t="str">
        <f t="shared" si="84"/>
        <v>2016Stockton1-in-2August PeakPGE3</v>
      </c>
      <c r="B5388" s="10" t="s">
        <v>57</v>
      </c>
      <c r="C5388" s="10" t="s">
        <v>15</v>
      </c>
      <c r="D5388" s="10" t="s">
        <v>2</v>
      </c>
      <c r="E5388" s="10" t="s">
        <v>9</v>
      </c>
      <c r="F5388">
        <v>3</v>
      </c>
      <c r="G5388">
        <v>0.79159730672836304</v>
      </c>
      <c r="H5388">
        <v>0.79159730672836304</v>
      </c>
      <c r="I5388">
        <v>75.327323913574219</v>
      </c>
      <c r="J5388">
        <v>0</v>
      </c>
      <c r="K5388">
        <v>16376</v>
      </c>
      <c r="L5388">
        <v>15492.048306999999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 s="10" t="s">
        <v>38</v>
      </c>
    </row>
    <row r="5389" spans="1:26" hidden="1" x14ac:dyDescent="0.25">
      <c r="A5389" s="10" t="str">
        <f t="shared" si="84"/>
        <v>2016Stockton1-in-10August PeakPGE3</v>
      </c>
      <c r="B5389" s="10" t="s">
        <v>57</v>
      </c>
      <c r="C5389" s="10" t="s">
        <v>15</v>
      </c>
      <c r="D5389" s="10" t="s">
        <v>2</v>
      </c>
      <c r="E5389" s="10" t="s">
        <v>1</v>
      </c>
      <c r="F5389">
        <v>3</v>
      </c>
      <c r="G5389">
        <v>0.89405292272567749</v>
      </c>
      <c r="H5389">
        <v>0.89405292272567749</v>
      </c>
      <c r="I5389">
        <v>81.546173095703125</v>
      </c>
      <c r="J5389">
        <v>0</v>
      </c>
      <c r="K5389">
        <v>16376</v>
      </c>
      <c r="L5389">
        <v>15492.048306999999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 s="10" t="s">
        <v>38</v>
      </c>
    </row>
    <row r="5390" spans="1:26" hidden="1" x14ac:dyDescent="0.25">
      <c r="A5390" s="10" t="str">
        <f t="shared" si="84"/>
        <v>2016Stockton1-in-10August PeakCAISO4</v>
      </c>
      <c r="B5390" s="10" t="s">
        <v>57</v>
      </c>
      <c r="C5390" s="10" t="s">
        <v>15</v>
      </c>
      <c r="D5390" s="10" t="s">
        <v>2</v>
      </c>
      <c r="E5390" s="10" t="s">
        <v>1</v>
      </c>
      <c r="F5390">
        <v>4</v>
      </c>
      <c r="G5390">
        <v>0.76901113986968994</v>
      </c>
      <c r="H5390">
        <v>0.76901113986968994</v>
      </c>
      <c r="I5390">
        <v>77.913665771484375</v>
      </c>
      <c r="J5390">
        <v>0</v>
      </c>
      <c r="K5390">
        <v>16376</v>
      </c>
      <c r="L5390">
        <v>15492.048306999999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 s="10" t="s">
        <v>39</v>
      </c>
    </row>
    <row r="5391" spans="1:26" hidden="1" x14ac:dyDescent="0.25">
      <c r="A5391" s="10" t="str">
        <f t="shared" si="84"/>
        <v>2016Stockton1-in-2August PeakCAISO4</v>
      </c>
      <c r="B5391" s="10" t="s">
        <v>57</v>
      </c>
      <c r="C5391" s="10" t="s">
        <v>15</v>
      </c>
      <c r="D5391" s="10" t="s">
        <v>2</v>
      </c>
      <c r="E5391" s="10" t="s">
        <v>9</v>
      </c>
      <c r="F5391">
        <v>4</v>
      </c>
      <c r="G5391">
        <v>0.59881353378295898</v>
      </c>
      <c r="H5391">
        <v>0.59881353378295898</v>
      </c>
      <c r="I5391">
        <v>69.840461730957031</v>
      </c>
      <c r="J5391">
        <v>0</v>
      </c>
      <c r="K5391">
        <v>16376</v>
      </c>
      <c r="L5391">
        <v>15492.048306999999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 s="10" t="s">
        <v>39</v>
      </c>
    </row>
    <row r="5392" spans="1:26" hidden="1" x14ac:dyDescent="0.25">
      <c r="A5392" s="10" t="str">
        <f t="shared" si="84"/>
        <v>2016Stockton1-in-2August PeakPGE4</v>
      </c>
      <c r="B5392" s="10" t="s">
        <v>57</v>
      </c>
      <c r="C5392" s="10" t="s">
        <v>15</v>
      </c>
      <c r="D5392" s="10" t="s">
        <v>2</v>
      </c>
      <c r="E5392" s="10" t="s">
        <v>9</v>
      </c>
      <c r="F5392">
        <v>4</v>
      </c>
      <c r="G5392">
        <v>0.73017591238021851</v>
      </c>
      <c r="H5392">
        <v>0.73017591238021851</v>
      </c>
      <c r="I5392">
        <v>74.706459045410156</v>
      </c>
      <c r="J5392">
        <v>0</v>
      </c>
      <c r="K5392">
        <v>16376</v>
      </c>
      <c r="L5392">
        <v>15492.048306999999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 s="10" t="s">
        <v>38</v>
      </c>
    </row>
    <row r="5393" spans="1:19" hidden="1" x14ac:dyDescent="0.25">
      <c r="A5393" s="10" t="str">
        <f t="shared" si="84"/>
        <v>2016Stockton1-in-10August PeakPGE4</v>
      </c>
      <c r="B5393" s="10" t="s">
        <v>57</v>
      </c>
      <c r="C5393" s="10" t="s">
        <v>15</v>
      </c>
      <c r="D5393" s="10" t="s">
        <v>2</v>
      </c>
      <c r="E5393" s="10" t="s">
        <v>1</v>
      </c>
      <c r="F5393">
        <v>4</v>
      </c>
      <c r="G5393">
        <v>0.82468181848526001</v>
      </c>
      <c r="H5393">
        <v>0.82468181848526001</v>
      </c>
      <c r="I5393">
        <v>79.326576232910156</v>
      </c>
      <c r="J5393">
        <v>0</v>
      </c>
      <c r="K5393">
        <v>16376</v>
      </c>
      <c r="L5393">
        <v>15492.048306999999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 s="10" t="s">
        <v>38</v>
      </c>
    </row>
    <row r="5394" spans="1:19" hidden="1" x14ac:dyDescent="0.25">
      <c r="A5394" s="10" t="str">
        <f t="shared" si="84"/>
        <v>2016Stockton1-in-2August PeakCAISO5</v>
      </c>
      <c r="B5394" s="10" t="s">
        <v>57</v>
      </c>
      <c r="C5394" s="10" t="s">
        <v>15</v>
      </c>
      <c r="D5394" s="10" t="s">
        <v>2</v>
      </c>
      <c r="E5394" s="10" t="s">
        <v>9</v>
      </c>
      <c r="F5394">
        <v>5</v>
      </c>
      <c r="G5394">
        <v>0.57452684640884399</v>
      </c>
      <c r="H5394">
        <v>0.57452684640884399</v>
      </c>
      <c r="I5394">
        <v>68.56494140625</v>
      </c>
      <c r="J5394">
        <v>0</v>
      </c>
      <c r="K5394">
        <v>16376</v>
      </c>
      <c r="L5394">
        <v>15492.048306999999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 s="10" t="s">
        <v>39</v>
      </c>
    </row>
    <row r="5395" spans="1:19" hidden="1" x14ac:dyDescent="0.25">
      <c r="A5395" s="10" t="str">
        <f t="shared" si="84"/>
        <v>2016Stockton1-in-10August PeakCAISO5</v>
      </c>
      <c r="B5395" s="10" t="s">
        <v>57</v>
      </c>
      <c r="C5395" s="10" t="s">
        <v>15</v>
      </c>
      <c r="D5395" s="10" t="s">
        <v>2</v>
      </c>
      <c r="E5395" s="10" t="s">
        <v>1</v>
      </c>
      <c r="F5395">
        <v>5</v>
      </c>
      <c r="G5395">
        <v>0.73782157897949219</v>
      </c>
      <c r="H5395">
        <v>0.73782157897949219</v>
      </c>
      <c r="I5395">
        <v>76.68994140625</v>
      </c>
      <c r="J5395">
        <v>0</v>
      </c>
      <c r="K5395">
        <v>16376</v>
      </c>
      <c r="L5395">
        <v>15492.048306999999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 s="10" t="s">
        <v>39</v>
      </c>
    </row>
    <row r="5396" spans="1:19" hidden="1" x14ac:dyDescent="0.25">
      <c r="A5396" s="10" t="str">
        <f t="shared" si="84"/>
        <v>2016Stockton1-in-10August PeakPGE5</v>
      </c>
      <c r="B5396" s="10" t="s">
        <v>57</v>
      </c>
      <c r="C5396" s="10" t="s">
        <v>15</v>
      </c>
      <c r="D5396" s="10" t="s">
        <v>2</v>
      </c>
      <c r="E5396" s="10" t="s">
        <v>1</v>
      </c>
      <c r="F5396">
        <v>5</v>
      </c>
      <c r="G5396">
        <v>0.79123431444168091</v>
      </c>
      <c r="H5396">
        <v>0.79123431444168091</v>
      </c>
      <c r="I5396">
        <v>78.106979370117187</v>
      </c>
      <c r="J5396">
        <v>0</v>
      </c>
      <c r="K5396">
        <v>16376</v>
      </c>
      <c r="L5396">
        <v>15492.048306999999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 s="10" t="s">
        <v>38</v>
      </c>
    </row>
    <row r="5397" spans="1:19" hidden="1" x14ac:dyDescent="0.25">
      <c r="A5397" s="10" t="str">
        <f t="shared" si="84"/>
        <v>2016Stockton1-in-2August PeakPGE5</v>
      </c>
      <c r="B5397" s="10" t="s">
        <v>57</v>
      </c>
      <c r="C5397" s="10" t="s">
        <v>15</v>
      </c>
      <c r="D5397" s="10" t="s">
        <v>2</v>
      </c>
      <c r="E5397" s="10" t="s">
        <v>9</v>
      </c>
      <c r="F5397">
        <v>5</v>
      </c>
      <c r="G5397">
        <v>0.70056140422821045</v>
      </c>
      <c r="H5397">
        <v>0.70056140422821045</v>
      </c>
      <c r="I5397">
        <v>73.633255004882813</v>
      </c>
      <c r="J5397">
        <v>0</v>
      </c>
      <c r="K5397">
        <v>16376</v>
      </c>
      <c r="L5397">
        <v>15492.048306999999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 s="10" t="s">
        <v>38</v>
      </c>
    </row>
    <row r="5398" spans="1:19" hidden="1" x14ac:dyDescent="0.25">
      <c r="A5398" s="10" t="str">
        <f t="shared" si="84"/>
        <v>2016Stockton1-in-10August PeakCAISO6</v>
      </c>
      <c r="B5398" s="10" t="s">
        <v>57</v>
      </c>
      <c r="C5398" s="10" t="s">
        <v>15</v>
      </c>
      <c r="D5398" s="10" t="s">
        <v>2</v>
      </c>
      <c r="E5398" s="10" t="s">
        <v>1</v>
      </c>
      <c r="F5398">
        <v>6</v>
      </c>
      <c r="G5398">
        <v>0.75356483459472656</v>
      </c>
      <c r="H5398">
        <v>0.75356483459472656</v>
      </c>
      <c r="I5398">
        <v>76.013137817382813</v>
      </c>
      <c r="J5398">
        <v>0</v>
      </c>
      <c r="K5398">
        <v>16376</v>
      </c>
      <c r="L5398">
        <v>15492.048306999999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 s="10" t="s">
        <v>39</v>
      </c>
    </row>
    <row r="5399" spans="1:19" hidden="1" x14ac:dyDescent="0.25">
      <c r="A5399" s="10" t="str">
        <f t="shared" si="84"/>
        <v>2016Stockton1-in-2August PeakCAISO6</v>
      </c>
      <c r="B5399" s="10" t="s">
        <v>57</v>
      </c>
      <c r="C5399" s="10" t="s">
        <v>15</v>
      </c>
      <c r="D5399" s="10" t="s">
        <v>2</v>
      </c>
      <c r="E5399" s="10" t="s">
        <v>9</v>
      </c>
      <c r="F5399">
        <v>6</v>
      </c>
      <c r="G5399">
        <v>0.58678579330444336</v>
      </c>
      <c r="H5399">
        <v>0.58678579330444336</v>
      </c>
      <c r="I5399">
        <v>67.297676086425781</v>
      </c>
      <c r="J5399">
        <v>0</v>
      </c>
      <c r="K5399">
        <v>16376</v>
      </c>
      <c r="L5399">
        <v>15492.048306999999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 s="10" t="s">
        <v>39</v>
      </c>
    </row>
    <row r="5400" spans="1:19" hidden="1" x14ac:dyDescent="0.25">
      <c r="A5400" s="10" t="str">
        <f t="shared" si="84"/>
        <v>2016Stockton1-in-10August PeakPGE6</v>
      </c>
      <c r="B5400" s="10" t="s">
        <v>57</v>
      </c>
      <c r="C5400" s="10" t="s">
        <v>15</v>
      </c>
      <c r="D5400" s="10" t="s">
        <v>2</v>
      </c>
      <c r="E5400" s="10" t="s">
        <v>1</v>
      </c>
      <c r="F5400">
        <v>6</v>
      </c>
      <c r="G5400">
        <v>0.8081173300743103</v>
      </c>
      <c r="H5400">
        <v>0.8081173300743103</v>
      </c>
      <c r="I5400">
        <v>77.13739013671875</v>
      </c>
      <c r="J5400">
        <v>0</v>
      </c>
      <c r="K5400">
        <v>16376</v>
      </c>
      <c r="L5400">
        <v>15492.048306999999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 s="10" t="s">
        <v>38</v>
      </c>
    </row>
    <row r="5401" spans="1:19" hidden="1" x14ac:dyDescent="0.25">
      <c r="A5401" s="10" t="str">
        <f t="shared" si="84"/>
        <v>2016Stockton1-in-2August PeakPGE6</v>
      </c>
      <c r="B5401" s="10" t="s">
        <v>57</v>
      </c>
      <c r="C5401" s="10" t="s">
        <v>15</v>
      </c>
      <c r="D5401" s="10" t="s">
        <v>2</v>
      </c>
      <c r="E5401" s="10" t="s">
        <v>9</v>
      </c>
      <c r="F5401">
        <v>6</v>
      </c>
      <c r="G5401">
        <v>0.71550965309143066</v>
      </c>
      <c r="H5401">
        <v>0.71550965309143066</v>
      </c>
      <c r="I5401">
        <v>72.430931091308594</v>
      </c>
      <c r="J5401">
        <v>0</v>
      </c>
      <c r="K5401">
        <v>16376</v>
      </c>
      <c r="L5401">
        <v>15492.048306999999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 s="10" t="s">
        <v>38</v>
      </c>
    </row>
    <row r="5402" spans="1:19" hidden="1" x14ac:dyDescent="0.25">
      <c r="A5402" s="10" t="str">
        <f t="shared" si="84"/>
        <v>2016Stockton1-in-2August PeakCAISO7</v>
      </c>
      <c r="B5402" s="10" t="s">
        <v>57</v>
      </c>
      <c r="C5402" s="10" t="s">
        <v>15</v>
      </c>
      <c r="D5402" s="10" t="s">
        <v>2</v>
      </c>
      <c r="E5402" s="10" t="s">
        <v>9</v>
      </c>
      <c r="F5402">
        <v>7</v>
      </c>
      <c r="G5402">
        <v>0.64017558097839355</v>
      </c>
      <c r="H5402">
        <v>0.64017558097839355</v>
      </c>
      <c r="I5402">
        <v>66.418540954589844</v>
      </c>
      <c r="J5402">
        <v>0</v>
      </c>
      <c r="K5402">
        <v>16376</v>
      </c>
      <c r="L5402">
        <v>15492.048306999999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 s="10" t="s">
        <v>39</v>
      </c>
    </row>
    <row r="5403" spans="1:19" hidden="1" x14ac:dyDescent="0.25">
      <c r="A5403" s="10" t="str">
        <f t="shared" si="84"/>
        <v>2016Stockton1-in-10August PeakCAISO7</v>
      </c>
      <c r="B5403" s="10" t="s">
        <v>57</v>
      </c>
      <c r="C5403" s="10" t="s">
        <v>15</v>
      </c>
      <c r="D5403" s="10" t="s">
        <v>2</v>
      </c>
      <c r="E5403" s="10" t="s">
        <v>1</v>
      </c>
      <c r="F5403">
        <v>7</v>
      </c>
      <c r="G5403">
        <v>0.82212924957275391</v>
      </c>
      <c r="H5403">
        <v>0.82212924957275391</v>
      </c>
      <c r="I5403">
        <v>75.155403137207031</v>
      </c>
      <c r="J5403">
        <v>0</v>
      </c>
      <c r="K5403">
        <v>16376</v>
      </c>
      <c r="L5403">
        <v>15492.048306999999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 s="10" t="s">
        <v>39</v>
      </c>
    </row>
    <row r="5404" spans="1:19" hidden="1" x14ac:dyDescent="0.25">
      <c r="A5404" s="10" t="str">
        <f t="shared" si="84"/>
        <v>2016Stockton1-in-10August PeakPGE7</v>
      </c>
      <c r="B5404" s="10" t="s">
        <v>57</v>
      </c>
      <c r="C5404" s="10" t="s">
        <v>15</v>
      </c>
      <c r="D5404" s="10" t="s">
        <v>2</v>
      </c>
      <c r="E5404" s="10" t="s">
        <v>1</v>
      </c>
      <c r="F5404">
        <v>7</v>
      </c>
      <c r="G5404">
        <v>0.88164526224136353</v>
      </c>
      <c r="H5404">
        <v>0.88164526224136353</v>
      </c>
      <c r="I5404">
        <v>76.06005859375</v>
      </c>
      <c r="J5404">
        <v>0</v>
      </c>
      <c r="K5404">
        <v>16376</v>
      </c>
      <c r="L5404">
        <v>15492.048306999999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 s="10" t="s">
        <v>38</v>
      </c>
    </row>
    <row r="5405" spans="1:19" hidden="1" x14ac:dyDescent="0.25">
      <c r="A5405" s="10" t="str">
        <f t="shared" si="84"/>
        <v>2016Stockton1-in-2August PeakPGE7</v>
      </c>
      <c r="B5405" s="10" t="s">
        <v>57</v>
      </c>
      <c r="C5405" s="10" t="s">
        <v>15</v>
      </c>
      <c r="D5405" s="10" t="s">
        <v>2</v>
      </c>
      <c r="E5405" s="10" t="s">
        <v>9</v>
      </c>
      <c r="F5405">
        <v>7</v>
      </c>
      <c r="G5405">
        <v>0.78061151504516602</v>
      </c>
      <c r="H5405">
        <v>0.78061151504516602</v>
      </c>
      <c r="I5405">
        <v>71.978607177734375</v>
      </c>
      <c r="J5405">
        <v>0</v>
      </c>
      <c r="K5405">
        <v>16376</v>
      </c>
      <c r="L5405">
        <v>15492.048306999999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 s="10" t="s">
        <v>38</v>
      </c>
    </row>
    <row r="5406" spans="1:19" hidden="1" x14ac:dyDescent="0.25">
      <c r="A5406" s="10" t="str">
        <f t="shared" si="84"/>
        <v>2016Stockton1-in-2August PeakCAISO8</v>
      </c>
      <c r="B5406" s="10" t="s">
        <v>57</v>
      </c>
      <c r="C5406" s="10" t="s">
        <v>15</v>
      </c>
      <c r="D5406" s="10" t="s">
        <v>2</v>
      </c>
      <c r="E5406" s="10" t="s">
        <v>9</v>
      </c>
      <c r="F5406">
        <v>8</v>
      </c>
      <c r="G5406">
        <v>0.6721540093421936</v>
      </c>
      <c r="H5406">
        <v>0.6721540093421936</v>
      </c>
      <c r="I5406">
        <v>67.388893127441406</v>
      </c>
      <c r="J5406">
        <v>0</v>
      </c>
      <c r="K5406">
        <v>16376</v>
      </c>
      <c r="L5406">
        <v>15492.048306999999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 s="10" t="s">
        <v>39</v>
      </c>
    </row>
    <row r="5407" spans="1:19" hidden="1" x14ac:dyDescent="0.25">
      <c r="A5407" s="10" t="str">
        <f t="shared" si="84"/>
        <v>2016Stockton1-in-10August PeakCAISO8</v>
      </c>
      <c r="B5407" s="10" t="s">
        <v>57</v>
      </c>
      <c r="C5407" s="10" t="s">
        <v>15</v>
      </c>
      <c r="D5407" s="10" t="s">
        <v>2</v>
      </c>
      <c r="E5407" s="10" t="s">
        <v>1</v>
      </c>
      <c r="F5407">
        <v>8</v>
      </c>
      <c r="G5407">
        <v>0.86319679021835327</v>
      </c>
      <c r="H5407">
        <v>0.86319679021835327</v>
      </c>
      <c r="I5407">
        <v>76.698951721191406</v>
      </c>
      <c r="J5407">
        <v>0</v>
      </c>
      <c r="K5407">
        <v>16376</v>
      </c>
      <c r="L5407">
        <v>15492.048306999999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 s="10" t="s">
        <v>39</v>
      </c>
    </row>
    <row r="5408" spans="1:19" hidden="1" x14ac:dyDescent="0.25">
      <c r="A5408" s="10" t="str">
        <f t="shared" si="84"/>
        <v>2016Stockton1-in-10August PeakPGE8</v>
      </c>
      <c r="B5408" s="10" t="s">
        <v>57</v>
      </c>
      <c r="C5408" s="10" t="s">
        <v>15</v>
      </c>
      <c r="D5408" s="10" t="s">
        <v>2</v>
      </c>
      <c r="E5408" s="10" t="s">
        <v>1</v>
      </c>
      <c r="F5408">
        <v>8</v>
      </c>
      <c r="G5408">
        <v>0.92568576335906982</v>
      </c>
      <c r="H5408">
        <v>0.92568576335906982</v>
      </c>
      <c r="I5408">
        <v>78.409538269042969</v>
      </c>
      <c r="J5408">
        <v>0</v>
      </c>
      <c r="K5408">
        <v>16376</v>
      </c>
      <c r="L5408">
        <v>15492.048306999999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 s="10" t="s">
        <v>38</v>
      </c>
    </row>
    <row r="5409" spans="1:19" hidden="1" x14ac:dyDescent="0.25">
      <c r="A5409" s="10" t="str">
        <f t="shared" si="84"/>
        <v>2016Stockton1-in-2August PeakPGE8</v>
      </c>
      <c r="B5409" s="10" t="s">
        <v>57</v>
      </c>
      <c r="C5409" s="10" t="s">
        <v>15</v>
      </c>
      <c r="D5409" s="10" t="s">
        <v>2</v>
      </c>
      <c r="E5409" s="10" t="s">
        <v>9</v>
      </c>
      <c r="F5409">
        <v>8</v>
      </c>
      <c r="G5409">
        <v>0.81960511207580566</v>
      </c>
      <c r="H5409">
        <v>0.81960511207580566</v>
      </c>
      <c r="I5409">
        <v>74.216217041015625</v>
      </c>
      <c r="J5409">
        <v>0</v>
      </c>
      <c r="K5409">
        <v>16376</v>
      </c>
      <c r="L5409">
        <v>15492.048306999999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 s="10" t="s">
        <v>38</v>
      </c>
    </row>
    <row r="5410" spans="1:19" hidden="1" x14ac:dyDescent="0.25">
      <c r="A5410" s="10" t="str">
        <f t="shared" si="84"/>
        <v>2016Stockton1-in-2August PeakCAISO9</v>
      </c>
      <c r="B5410" s="10" t="s">
        <v>57</v>
      </c>
      <c r="C5410" s="10" t="s">
        <v>15</v>
      </c>
      <c r="D5410" s="10" t="s">
        <v>2</v>
      </c>
      <c r="E5410" s="10" t="s">
        <v>9</v>
      </c>
      <c r="F5410">
        <v>9</v>
      </c>
      <c r="G5410">
        <v>0.69231307506561279</v>
      </c>
      <c r="H5410">
        <v>0.69231307506561279</v>
      </c>
      <c r="I5410">
        <v>70.514640808105469</v>
      </c>
      <c r="J5410">
        <v>0</v>
      </c>
      <c r="K5410">
        <v>16376</v>
      </c>
      <c r="L5410">
        <v>15492.048306999999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 s="10" t="s">
        <v>39</v>
      </c>
    </row>
    <row r="5411" spans="1:19" hidden="1" x14ac:dyDescent="0.25">
      <c r="A5411" s="10" t="str">
        <f t="shared" si="84"/>
        <v>2016Stockton1-in-10August PeakCAISO9</v>
      </c>
      <c r="B5411" s="10" t="s">
        <v>57</v>
      </c>
      <c r="C5411" s="10" t="s">
        <v>15</v>
      </c>
      <c r="D5411" s="10" t="s">
        <v>2</v>
      </c>
      <c r="E5411" s="10" t="s">
        <v>1</v>
      </c>
      <c r="F5411">
        <v>9</v>
      </c>
      <c r="G5411">
        <v>0.88908559083938599</v>
      </c>
      <c r="H5411">
        <v>0.88908559083938599</v>
      </c>
      <c r="I5411">
        <v>79.596099853515625</v>
      </c>
      <c r="J5411">
        <v>0</v>
      </c>
      <c r="K5411">
        <v>16376</v>
      </c>
      <c r="L5411">
        <v>15492.048306999999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 s="10" t="s">
        <v>39</v>
      </c>
    </row>
    <row r="5412" spans="1:19" hidden="1" x14ac:dyDescent="0.25">
      <c r="A5412" s="10" t="str">
        <f t="shared" si="84"/>
        <v>2016Stockton1-in-10August PeakPGE9</v>
      </c>
      <c r="B5412" s="10" t="s">
        <v>57</v>
      </c>
      <c r="C5412" s="10" t="s">
        <v>15</v>
      </c>
      <c r="D5412" s="10" t="s">
        <v>2</v>
      </c>
      <c r="E5412" s="10" t="s">
        <v>1</v>
      </c>
      <c r="F5412">
        <v>9</v>
      </c>
      <c r="G5412">
        <v>0.95344871282577515</v>
      </c>
      <c r="H5412">
        <v>0.95344871282577515</v>
      </c>
      <c r="I5412">
        <v>83.86260986328125</v>
      </c>
      <c r="J5412">
        <v>0</v>
      </c>
      <c r="K5412">
        <v>16376</v>
      </c>
      <c r="L5412">
        <v>15492.048306999999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 s="10" t="s">
        <v>38</v>
      </c>
    </row>
    <row r="5413" spans="1:19" hidden="1" x14ac:dyDescent="0.25">
      <c r="A5413" s="10" t="str">
        <f t="shared" si="84"/>
        <v>2016Stockton1-in-2August PeakPGE9</v>
      </c>
      <c r="B5413" s="10" t="s">
        <v>57</v>
      </c>
      <c r="C5413" s="10" t="s">
        <v>15</v>
      </c>
      <c r="D5413" s="10" t="s">
        <v>2</v>
      </c>
      <c r="E5413" s="10" t="s">
        <v>9</v>
      </c>
      <c r="F5413">
        <v>9</v>
      </c>
      <c r="G5413">
        <v>0.84418654441833496</v>
      </c>
      <c r="H5413">
        <v>0.84418654441833496</v>
      </c>
      <c r="I5413">
        <v>78.109237670898438</v>
      </c>
      <c r="J5413">
        <v>0</v>
      </c>
      <c r="K5413">
        <v>16376</v>
      </c>
      <c r="L5413">
        <v>15492.048306999999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 s="10" t="s">
        <v>38</v>
      </c>
    </row>
    <row r="5414" spans="1:19" hidden="1" x14ac:dyDescent="0.25">
      <c r="A5414" s="10" t="str">
        <f t="shared" si="84"/>
        <v>2016Stockton1-in-2August PeakCAISO10</v>
      </c>
      <c r="B5414" s="10" t="s">
        <v>57</v>
      </c>
      <c r="C5414" s="10" t="s">
        <v>15</v>
      </c>
      <c r="D5414" s="10" t="s">
        <v>2</v>
      </c>
      <c r="E5414" s="10" t="s">
        <v>9</v>
      </c>
      <c r="F5414">
        <v>10</v>
      </c>
      <c r="G5414">
        <v>0.75486546754837036</v>
      </c>
      <c r="H5414">
        <v>0.75486546754837036</v>
      </c>
      <c r="I5414">
        <v>74.554054260253906</v>
      </c>
      <c r="J5414">
        <v>0</v>
      </c>
      <c r="K5414">
        <v>16376</v>
      </c>
      <c r="L5414">
        <v>15492.048306999999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 s="10" t="s">
        <v>39</v>
      </c>
    </row>
    <row r="5415" spans="1:19" hidden="1" x14ac:dyDescent="0.25">
      <c r="A5415" s="10" t="str">
        <f t="shared" si="84"/>
        <v>2016Stockton1-in-10August PeakCAISO10</v>
      </c>
      <c r="B5415" s="10" t="s">
        <v>57</v>
      </c>
      <c r="C5415" s="10" t="s">
        <v>15</v>
      </c>
      <c r="D5415" s="10" t="s">
        <v>2</v>
      </c>
      <c r="E5415" s="10" t="s">
        <v>1</v>
      </c>
      <c r="F5415">
        <v>10</v>
      </c>
      <c r="G5415">
        <v>0.96941685676574707</v>
      </c>
      <c r="H5415">
        <v>0.96941685676574707</v>
      </c>
      <c r="I5415">
        <v>82.850975036621094</v>
      </c>
      <c r="J5415">
        <v>0</v>
      </c>
      <c r="K5415">
        <v>16376</v>
      </c>
      <c r="L5415">
        <v>15492.048306999999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 s="10" t="s">
        <v>39</v>
      </c>
    </row>
    <row r="5416" spans="1:19" hidden="1" x14ac:dyDescent="0.25">
      <c r="A5416" s="10" t="str">
        <f t="shared" si="84"/>
        <v>2016Stockton1-in-10August PeakPGE10</v>
      </c>
      <c r="B5416" s="10" t="s">
        <v>57</v>
      </c>
      <c r="C5416" s="10" t="s">
        <v>15</v>
      </c>
      <c r="D5416" s="10" t="s">
        <v>2</v>
      </c>
      <c r="E5416" s="10" t="s">
        <v>1</v>
      </c>
      <c r="F5416">
        <v>10</v>
      </c>
      <c r="G5416">
        <v>1.039595365524292</v>
      </c>
      <c r="H5416">
        <v>1.039595365524292</v>
      </c>
      <c r="I5416">
        <v>87.207962036132813</v>
      </c>
      <c r="J5416">
        <v>0</v>
      </c>
      <c r="K5416">
        <v>16376</v>
      </c>
      <c r="L5416">
        <v>15492.048306999999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 s="10" t="s">
        <v>38</v>
      </c>
    </row>
    <row r="5417" spans="1:19" hidden="1" x14ac:dyDescent="0.25">
      <c r="A5417" s="10" t="str">
        <f t="shared" si="84"/>
        <v>2016Stockton1-in-2August PeakPGE10</v>
      </c>
      <c r="B5417" s="10" t="s">
        <v>57</v>
      </c>
      <c r="C5417" s="10" t="s">
        <v>15</v>
      </c>
      <c r="D5417" s="10" t="s">
        <v>2</v>
      </c>
      <c r="E5417" s="10" t="s">
        <v>9</v>
      </c>
      <c r="F5417">
        <v>10</v>
      </c>
      <c r="G5417">
        <v>0.92046105861663818</v>
      </c>
      <c r="H5417">
        <v>0.92046105861663818</v>
      </c>
      <c r="I5417">
        <v>82.893768310546875</v>
      </c>
      <c r="J5417">
        <v>0</v>
      </c>
      <c r="K5417">
        <v>16376</v>
      </c>
      <c r="L5417">
        <v>15492.048306999999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 s="10" t="s">
        <v>38</v>
      </c>
    </row>
    <row r="5418" spans="1:19" hidden="1" x14ac:dyDescent="0.25">
      <c r="A5418" s="10" t="str">
        <f t="shared" si="84"/>
        <v>2016Stockton1-in-10August PeakCAISO11</v>
      </c>
      <c r="B5418" s="10" t="s">
        <v>57</v>
      </c>
      <c r="C5418" s="10" t="s">
        <v>15</v>
      </c>
      <c r="D5418" s="10" t="s">
        <v>2</v>
      </c>
      <c r="E5418" s="10" t="s">
        <v>1</v>
      </c>
      <c r="F5418">
        <v>11</v>
      </c>
      <c r="G5418">
        <v>1.1023945808410645</v>
      </c>
      <c r="H5418">
        <v>1.1023945808410645</v>
      </c>
      <c r="I5418">
        <v>86.799179077148438</v>
      </c>
      <c r="J5418">
        <v>0</v>
      </c>
      <c r="K5418">
        <v>16376</v>
      </c>
      <c r="L5418">
        <v>15492.048306999999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 s="10" t="s">
        <v>39</v>
      </c>
    </row>
    <row r="5419" spans="1:19" hidden="1" x14ac:dyDescent="0.25">
      <c r="A5419" s="10" t="str">
        <f t="shared" si="84"/>
        <v>2016Stockton1-in-2August PeakCAISO11</v>
      </c>
      <c r="B5419" s="10" t="s">
        <v>57</v>
      </c>
      <c r="C5419" s="10" t="s">
        <v>15</v>
      </c>
      <c r="D5419" s="10" t="s">
        <v>2</v>
      </c>
      <c r="E5419" s="10" t="s">
        <v>9</v>
      </c>
      <c r="F5419">
        <v>11</v>
      </c>
      <c r="G5419">
        <v>0.85841250419616699</v>
      </c>
      <c r="H5419">
        <v>0.85841250419616699</v>
      </c>
      <c r="I5419">
        <v>79.390396118164063</v>
      </c>
      <c r="J5419">
        <v>0</v>
      </c>
      <c r="K5419">
        <v>16376</v>
      </c>
      <c r="L5419">
        <v>15492.048306999999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 s="10" t="s">
        <v>39</v>
      </c>
    </row>
    <row r="5420" spans="1:19" hidden="1" x14ac:dyDescent="0.25">
      <c r="A5420" s="10" t="str">
        <f t="shared" si="84"/>
        <v>2016Stockton1-in-2August PeakPGE11</v>
      </c>
      <c r="B5420" s="10" t="s">
        <v>57</v>
      </c>
      <c r="C5420" s="10" t="s">
        <v>15</v>
      </c>
      <c r="D5420" s="10" t="s">
        <v>2</v>
      </c>
      <c r="E5420" s="10" t="s">
        <v>9</v>
      </c>
      <c r="F5420">
        <v>11</v>
      </c>
      <c r="G5420">
        <v>1.0467233657836914</v>
      </c>
      <c r="H5420">
        <v>1.0467233657836914</v>
      </c>
      <c r="I5420">
        <v>86.566444396972656</v>
      </c>
      <c r="J5420">
        <v>0</v>
      </c>
      <c r="K5420">
        <v>16376</v>
      </c>
      <c r="L5420">
        <v>15492.048306999999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 s="10" t="s">
        <v>38</v>
      </c>
    </row>
    <row r="5421" spans="1:19" hidden="1" x14ac:dyDescent="0.25">
      <c r="A5421" s="10" t="str">
        <f t="shared" si="84"/>
        <v>2016Stockton1-in-10August PeakPGE11</v>
      </c>
      <c r="B5421" s="10" t="s">
        <v>57</v>
      </c>
      <c r="C5421" s="10" t="s">
        <v>15</v>
      </c>
      <c r="D5421" s="10" t="s">
        <v>2</v>
      </c>
      <c r="E5421" s="10" t="s">
        <v>1</v>
      </c>
      <c r="F5421">
        <v>11</v>
      </c>
      <c r="G5421">
        <v>1.1821997165679932</v>
      </c>
      <c r="H5421">
        <v>1.1821997165679932</v>
      </c>
      <c r="I5421">
        <v>90.565689086914062</v>
      </c>
      <c r="J5421">
        <v>0</v>
      </c>
      <c r="K5421">
        <v>16376</v>
      </c>
      <c r="L5421">
        <v>15492.048306999999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 s="10" t="s">
        <v>38</v>
      </c>
    </row>
    <row r="5422" spans="1:19" hidden="1" x14ac:dyDescent="0.25">
      <c r="A5422" s="10" t="str">
        <f t="shared" si="84"/>
        <v>2016Stockton1-in-2August PeakCAISO12</v>
      </c>
      <c r="B5422" s="10" t="s">
        <v>57</v>
      </c>
      <c r="C5422" s="10" t="s">
        <v>15</v>
      </c>
      <c r="D5422" s="10" t="s">
        <v>2</v>
      </c>
      <c r="E5422" s="10" t="s">
        <v>9</v>
      </c>
      <c r="F5422">
        <v>12</v>
      </c>
      <c r="G5422">
        <v>1.0274211168289185</v>
      </c>
      <c r="H5422">
        <v>1.0274211168289185</v>
      </c>
      <c r="I5422">
        <v>84.196327209472656</v>
      </c>
      <c r="J5422">
        <v>0</v>
      </c>
      <c r="K5422">
        <v>16376</v>
      </c>
      <c r="L5422">
        <v>15492.048306999999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 s="10" t="s">
        <v>39</v>
      </c>
    </row>
    <row r="5423" spans="1:19" hidden="1" x14ac:dyDescent="0.25">
      <c r="A5423" s="10" t="str">
        <f t="shared" si="84"/>
        <v>2016Stockton1-in-10August PeakCAISO12</v>
      </c>
      <c r="B5423" s="10" t="s">
        <v>57</v>
      </c>
      <c r="C5423" s="10" t="s">
        <v>15</v>
      </c>
      <c r="D5423" s="10" t="s">
        <v>2</v>
      </c>
      <c r="E5423" s="10" t="s">
        <v>1</v>
      </c>
      <c r="F5423">
        <v>12</v>
      </c>
      <c r="G5423">
        <v>1.3194396495819092</v>
      </c>
      <c r="H5423">
        <v>1.3194396495819092</v>
      </c>
      <c r="I5423">
        <v>91.303306579589844</v>
      </c>
      <c r="J5423">
        <v>0</v>
      </c>
      <c r="K5423">
        <v>16376</v>
      </c>
      <c r="L5423">
        <v>15492.048306999999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 s="10" t="s">
        <v>39</v>
      </c>
    </row>
    <row r="5424" spans="1:19" hidden="1" x14ac:dyDescent="0.25">
      <c r="A5424" s="10" t="str">
        <f t="shared" si="84"/>
        <v>2016Stockton1-in-2August PeakPGE12</v>
      </c>
      <c r="B5424" s="10" t="s">
        <v>57</v>
      </c>
      <c r="C5424" s="10" t="s">
        <v>15</v>
      </c>
      <c r="D5424" s="10" t="s">
        <v>2</v>
      </c>
      <c r="E5424" s="10" t="s">
        <v>9</v>
      </c>
      <c r="F5424">
        <v>12</v>
      </c>
      <c r="G5424">
        <v>1.2528076171875</v>
      </c>
      <c r="H5424">
        <v>1.2528076171875</v>
      </c>
      <c r="I5424">
        <v>89.924179077148438</v>
      </c>
      <c r="J5424">
        <v>0</v>
      </c>
      <c r="K5424">
        <v>16376</v>
      </c>
      <c r="L5424">
        <v>15492.048306999999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 s="10" t="s">
        <v>38</v>
      </c>
    </row>
    <row r="5425" spans="1:19" hidden="1" x14ac:dyDescent="0.25">
      <c r="A5425" s="10" t="str">
        <f t="shared" si="84"/>
        <v>2016Stockton1-in-10August PeakPGE12</v>
      </c>
      <c r="B5425" s="10" t="s">
        <v>57</v>
      </c>
      <c r="C5425" s="10" t="s">
        <v>15</v>
      </c>
      <c r="D5425" s="10" t="s">
        <v>2</v>
      </c>
      <c r="E5425" s="10" t="s">
        <v>1</v>
      </c>
      <c r="F5425">
        <v>12</v>
      </c>
      <c r="G5425">
        <v>1.4149571657180786</v>
      </c>
      <c r="H5425">
        <v>1.4149571657180786</v>
      </c>
      <c r="I5425">
        <v>93.634757995605469</v>
      </c>
      <c r="J5425">
        <v>0</v>
      </c>
      <c r="K5425">
        <v>16376</v>
      </c>
      <c r="L5425">
        <v>15492.048306999999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 s="10" t="s">
        <v>38</v>
      </c>
    </row>
    <row r="5426" spans="1:19" hidden="1" x14ac:dyDescent="0.25">
      <c r="A5426" s="10" t="str">
        <f t="shared" si="84"/>
        <v>2016Stockton1-in-2August PeakCAISO13</v>
      </c>
      <c r="B5426" s="10" t="s">
        <v>57</v>
      </c>
      <c r="C5426" s="10" t="s">
        <v>15</v>
      </c>
      <c r="D5426" s="10" t="s">
        <v>2</v>
      </c>
      <c r="E5426" s="10" t="s">
        <v>9</v>
      </c>
      <c r="F5426">
        <v>13</v>
      </c>
      <c r="G5426">
        <v>1.2458465099334717</v>
      </c>
      <c r="H5426">
        <v>1.2458465099334717</v>
      </c>
      <c r="I5426">
        <v>88.221847534179687</v>
      </c>
      <c r="J5426">
        <v>0</v>
      </c>
      <c r="K5426">
        <v>16376</v>
      </c>
      <c r="L5426">
        <v>15492.048306999999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 s="10" t="s">
        <v>39</v>
      </c>
    </row>
    <row r="5427" spans="1:19" hidden="1" x14ac:dyDescent="0.25">
      <c r="A5427" s="10" t="str">
        <f t="shared" si="84"/>
        <v>2016Stockton1-in-10August PeakCAISO13</v>
      </c>
      <c r="B5427" s="10" t="s">
        <v>57</v>
      </c>
      <c r="C5427" s="10" t="s">
        <v>15</v>
      </c>
      <c r="D5427" s="10" t="s">
        <v>2</v>
      </c>
      <c r="E5427" s="10" t="s">
        <v>1</v>
      </c>
      <c r="F5427">
        <v>13</v>
      </c>
      <c r="G5427">
        <v>1.5999469757080078</v>
      </c>
      <c r="H5427">
        <v>1.5999469757080078</v>
      </c>
      <c r="I5427">
        <v>94.553306579589844</v>
      </c>
      <c r="J5427">
        <v>0</v>
      </c>
      <c r="K5427">
        <v>16376</v>
      </c>
      <c r="L5427">
        <v>15492.048306999999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 s="10" t="s">
        <v>39</v>
      </c>
    </row>
    <row r="5428" spans="1:19" hidden="1" x14ac:dyDescent="0.25">
      <c r="A5428" s="10" t="str">
        <f t="shared" si="84"/>
        <v>2016Stockton1-in-10August PeakPGE13</v>
      </c>
      <c r="B5428" s="10" t="s">
        <v>57</v>
      </c>
      <c r="C5428" s="10" t="s">
        <v>15</v>
      </c>
      <c r="D5428" s="10" t="s">
        <v>2</v>
      </c>
      <c r="E5428" s="10" t="s">
        <v>1</v>
      </c>
      <c r="F5428">
        <v>13</v>
      </c>
      <c r="G5428">
        <v>1.7157711982727051</v>
      </c>
      <c r="H5428">
        <v>1.7157711982727051</v>
      </c>
      <c r="I5428">
        <v>96.49249267578125</v>
      </c>
      <c r="J5428">
        <v>0</v>
      </c>
      <c r="K5428">
        <v>16376</v>
      </c>
      <c r="L5428">
        <v>15492.048306999999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 s="10" t="s">
        <v>38</v>
      </c>
    </row>
    <row r="5429" spans="1:19" hidden="1" x14ac:dyDescent="0.25">
      <c r="A5429" s="10" t="str">
        <f t="shared" si="84"/>
        <v>2016Stockton1-in-2August PeakPGE13</v>
      </c>
      <c r="B5429" s="10" t="s">
        <v>57</v>
      </c>
      <c r="C5429" s="10" t="s">
        <v>15</v>
      </c>
      <c r="D5429" s="10" t="s">
        <v>2</v>
      </c>
      <c r="E5429" s="10" t="s">
        <v>9</v>
      </c>
      <c r="F5429">
        <v>13</v>
      </c>
      <c r="G5429">
        <v>1.5191491842269897</v>
      </c>
      <c r="H5429">
        <v>1.5191491842269897</v>
      </c>
      <c r="I5429">
        <v>93.230110168457031</v>
      </c>
      <c r="J5429">
        <v>0</v>
      </c>
      <c r="K5429">
        <v>16376</v>
      </c>
      <c r="L5429">
        <v>15492.048306999999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 s="10" t="s">
        <v>38</v>
      </c>
    </row>
    <row r="5430" spans="1:19" hidden="1" x14ac:dyDescent="0.25">
      <c r="A5430" s="10" t="str">
        <f t="shared" si="84"/>
        <v>2016Stockton1-in-10August PeakCAISO14</v>
      </c>
      <c r="B5430" s="10" t="s">
        <v>57</v>
      </c>
      <c r="C5430" s="10" t="s">
        <v>15</v>
      </c>
      <c r="D5430" s="10" t="s">
        <v>2</v>
      </c>
      <c r="E5430" s="10" t="s">
        <v>1</v>
      </c>
      <c r="F5430">
        <v>14</v>
      </c>
      <c r="G5430">
        <v>1.9212216138839722</v>
      </c>
      <c r="H5430">
        <v>1.553036093711853</v>
      </c>
      <c r="I5430">
        <v>97.703826904296875</v>
      </c>
      <c r="J5430">
        <v>0.10273714363574982</v>
      </c>
      <c r="K5430">
        <v>16376</v>
      </c>
      <c r="L5430">
        <v>15492.048306999999</v>
      </c>
      <c r="M5430">
        <v>0.36818554997444153</v>
      </c>
      <c r="N5430">
        <v>0.23651762306690216</v>
      </c>
      <c r="O5430">
        <v>0.31431019306182861</v>
      </c>
      <c r="P5430">
        <v>0.36818554997444153</v>
      </c>
      <c r="Q5430">
        <v>0.42206090688705444</v>
      </c>
      <c r="R5430">
        <v>0.4998534619808197</v>
      </c>
      <c r="S5430" s="10" t="s">
        <v>39</v>
      </c>
    </row>
    <row r="5431" spans="1:19" hidden="1" x14ac:dyDescent="0.25">
      <c r="A5431" s="10" t="str">
        <f t="shared" si="84"/>
        <v>2016Stockton1-in-2August PeakCAISO14</v>
      </c>
      <c r="B5431" s="10" t="s">
        <v>57</v>
      </c>
      <c r="C5431" s="10" t="s">
        <v>15</v>
      </c>
      <c r="D5431" s="10" t="s">
        <v>2</v>
      </c>
      <c r="E5431" s="10" t="s">
        <v>9</v>
      </c>
      <c r="F5431">
        <v>14</v>
      </c>
      <c r="G5431">
        <v>1.4960166215896606</v>
      </c>
      <c r="H5431">
        <v>1.2725095748901367</v>
      </c>
      <c r="I5431">
        <v>90.5450439453125</v>
      </c>
      <c r="J5431">
        <v>0.10273714363574982</v>
      </c>
      <c r="K5431">
        <v>16376</v>
      </c>
      <c r="L5431">
        <v>15492.048306999999</v>
      </c>
      <c r="M5431">
        <v>0.22350701689720154</v>
      </c>
      <c r="N5431">
        <v>9.183908998966217E-2</v>
      </c>
      <c r="O5431">
        <v>0.16963165998458862</v>
      </c>
      <c r="P5431">
        <v>0.22350701689720154</v>
      </c>
      <c r="Q5431">
        <v>0.27738237380981445</v>
      </c>
      <c r="R5431">
        <v>0.35517492890357971</v>
      </c>
      <c r="S5431" s="10" t="s">
        <v>39</v>
      </c>
    </row>
    <row r="5432" spans="1:19" hidden="1" x14ac:dyDescent="0.25">
      <c r="A5432" s="10" t="str">
        <f t="shared" si="84"/>
        <v>2016Stockton1-in-2August PeakPGE14</v>
      </c>
      <c r="B5432" s="10" t="s">
        <v>57</v>
      </c>
      <c r="C5432" s="10" t="s">
        <v>15</v>
      </c>
      <c r="D5432" s="10" t="s">
        <v>2</v>
      </c>
      <c r="E5432" s="10" t="s">
        <v>9</v>
      </c>
      <c r="F5432">
        <v>14</v>
      </c>
      <c r="G5432">
        <v>1.8241994380950928</v>
      </c>
      <c r="H5432">
        <v>1.4861690998077393</v>
      </c>
      <c r="I5432">
        <v>96.488365173339844</v>
      </c>
      <c r="J5432">
        <v>0.10273714363574982</v>
      </c>
      <c r="K5432">
        <v>16376</v>
      </c>
      <c r="L5432">
        <v>15492.048306999999</v>
      </c>
      <c r="M5432">
        <v>0.3380303680896759</v>
      </c>
      <c r="N5432">
        <v>0.20636244118213654</v>
      </c>
      <c r="O5432">
        <v>0.28415501117706299</v>
      </c>
      <c r="P5432">
        <v>0.3380303680896759</v>
      </c>
      <c r="Q5432">
        <v>0.39190572500228882</v>
      </c>
      <c r="R5432">
        <v>0.46969828009605408</v>
      </c>
      <c r="S5432" s="10" t="s">
        <v>38</v>
      </c>
    </row>
    <row r="5433" spans="1:19" hidden="1" x14ac:dyDescent="0.25">
      <c r="A5433" s="10" t="str">
        <f t="shared" si="84"/>
        <v>2016Stockton1-in-10August PeakPGE14</v>
      </c>
      <c r="B5433" s="10" t="s">
        <v>57</v>
      </c>
      <c r="C5433" s="10" t="s">
        <v>15</v>
      </c>
      <c r="D5433" s="10" t="s">
        <v>2</v>
      </c>
      <c r="E5433" s="10" t="s">
        <v>1</v>
      </c>
      <c r="F5433">
        <v>14</v>
      </c>
      <c r="G5433">
        <v>2.0603036880493164</v>
      </c>
      <c r="H5433">
        <v>1.6490224599838257</v>
      </c>
      <c r="I5433">
        <v>99.621620178222656</v>
      </c>
      <c r="J5433">
        <v>0.10273714363574982</v>
      </c>
      <c r="K5433">
        <v>16376</v>
      </c>
      <c r="L5433">
        <v>15492.048306999999</v>
      </c>
      <c r="M5433">
        <v>0.41128122806549072</v>
      </c>
      <c r="N5433">
        <v>0.27961331605911255</v>
      </c>
      <c r="O5433">
        <v>0.35740587115287781</v>
      </c>
      <c r="P5433">
        <v>0.41128122806549072</v>
      </c>
      <c r="Q5433">
        <v>0.46515658497810364</v>
      </c>
      <c r="R5433">
        <v>0.5429491400718689</v>
      </c>
      <c r="S5433" s="10" t="s">
        <v>38</v>
      </c>
    </row>
    <row r="5434" spans="1:19" hidden="1" x14ac:dyDescent="0.25">
      <c r="A5434" s="10" t="str">
        <f t="shared" si="84"/>
        <v>2016Stockton1-in-2August PeakCAISO15</v>
      </c>
      <c r="B5434" s="10" t="s">
        <v>57</v>
      </c>
      <c r="C5434" s="10" t="s">
        <v>15</v>
      </c>
      <c r="D5434" s="10" t="s">
        <v>2</v>
      </c>
      <c r="E5434" s="10" t="s">
        <v>9</v>
      </c>
      <c r="F5434">
        <v>15</v>
      </c>
      <c r="G5434">
        <v>1.7555223703384399</v>
      </c>
      <c r="H5434">
        <v>1.3945260047912598</v>
      </c>
      <c r="I5434">
        <v>93.109237670898437</v>
      </c>
      <c r="J5434">
        <v>0.1230589896440506</v>
      </c>
      <c r="K5434">
        <v>16376</v>
      </c>
      <c r="L5434">
        <v>15492.048306999999</v>
      </c>
      <c r="M5434">
        <v>0.36099636554718018</v>
      </c>
      <c r="N5434">
        <v>0.20328396558761597</v>
      </c>
      <c r="O5434">
        <v>0.2964642345905304</v>
      </c>
      <c r="P5434">
        <v>0.36099636554718018</v>
      </c>
      <c r="Q5434">
        <v>0.42552849650382996</v>
      </c>
      <c r="R5434">
        <v>0.51870876550674438</v>
      </c>
      <c r="S5434" s="10" t="s">
        <v>39</v>
      </c>
    </row>
    <row r="5435" spans="1:19" hidden="1" x14ac:dyDescent="0.25">
      <c r="A5435" s="10" t="str">
        <f t="shared" si="84"/>
        <v>2016Stockton1-in-10August PeakCAISO15</v>
      </c>
      <c r="B5435" s="10" t="s">
        <v>57</v>
      </c>
      <c r="C5435" s="10" t="s">
        <v>15</v>
      </c>
      <c r="D5435" s="10" t="s">
        <v>2</v>
      </c>
      <c r="E5435" s="10" t="s">
        <v>1</v>
      </c>
      <c r="F5435">
        <v>15</v>
      </c>
      <c r="G5435">
        <v>2.2544851303100586</v>
      </c>
      <c r="H5435">
        <v>1.7012567520141602</v>
      </c>
      <c r="I5435">
        <v>99.996620178222656</v>
      </c>
      <c r="J5435">
        <v>0.1230589896440506</v>
      </c>
      <c r="K5435">
        <v>16376</v>
      </c>
      <c r="L5435">
        <v>15492.048306999999</v>
      </c>
      <c r="M5435">
        <v>0.55322837829589844</v>
      </c>
      <c r="N5435">
        <v>0.39551597833633423</v>
      </c>
      <c r="O5435">
        <v>0.48869624733924866</v>
      </c>
      <c r="P5435">
        <v>0.55322837829589844</v>
      </c>
      <c r="Q5435">
        <v>0.61776053905487061</v>
      </c>
      <c r="R5435">
        <v>0.71094077825546265</v>
      </c>
      <c r="S5435" s="10" t="s">
        <v>39</v>
      </c>
    </row>
    <row r="5436" spans="1:19" hidden="1" x14ac:dyDescent="0.25">
      <c r="A5436" s="10" t="str">
        <f t="shared" si="84"/>
        <v>2016Stockton1-in-2August PeakPGE15</v>
      </c>
      <c r="B5436" s="10" t="s">
        <v>57</v>
      </c>
      <c r="C5436" s="10" t="s">
        <v>15</v>
      </c>
      <c r="D5436" s="10" t="s">
        <v>2</v>
      </c>
      <c r="E5436" s="10" t="s">
        <v>9</v>
      </c>
      <c r="F5436">
        <v>15</v>
      </c>
      <c r="G5436">
        <v>2.1406331062316895</v>
      </c>
      <c r="H5436">
        <v>1.6255698204040527</v>
      </c>
      <c r="I5436">
        <v>99.035285949707031</v>
      </c>
      <c r="J5436">
        <v>0.1230589896440506</v>
      </c>
      <c r="K5436">
        <v>16376</v>
      </c>
      <c r="L5436">
        <v>15492.048306999999</v>
      </c>
      <c r="M5436">
        <v>0.51506334543228149</v>
      </c>
      <c r="N5436">
        <v>0.35735094547271729</v>
      </c>
      <c r="O5436">
        <v>0.45053121447563171</v>
      </c>
      <c r="P5436">
        <v>0.51506334543228149</v>
      </c>
      <c r="Q5436">
        <v>0.57959550619125366</v>
      </c>
      <c r="R5436">
        <v>0.6727757453918457</v>
      </c>
      <c r="S5436" s="10" t="s">
        <v>38</v>
      </c>
    </row>
    <row r="5437" spans="1:19" hidden="1" x14ac:dyDescent="0.25">
      <c r="A5437" s="10" t="str">
        <f t="shared" si="84"/>
        <v>2016Stockton1-in-10August PeakPGE15</v>
      </c>
      <c r="B5437" s="10" t="s">
        <v>57</v>
      </c>
      <c r="C5437" s="10" t="s">
        <v>15</v>
      </c>
      <c r="D5437" s="10" t="s">
        <v>2</v>
      </c>
      <c r="E5437" s="10" t="s">
        <v>1</v>
      </c>
      <c r="F5437">
        <v>15</v>
      </c>
      <c r="G5437">
        <v>2.4176931381225586</v>
      </c>
      <c r="H5437">
        <v>1.8061401844024658</v>
      </c>
      <c r="I5437">
        <v>101.89714813232422</v>
      </c>
      <c r="J5437">
        <v>0.1230589896440506</v>
      </c>
      <c r="K5437">
        <v>16376</v>
      </c>
      <c r="L5437">
        <v>15492.048306999999</v>
      </c>
      <c r="M5437">
        <v>0.61155301332473755</v>
      </c>
      <c r="N5437">
        <v>0.45384061336517334</v>
      </c>
      <c r="O5437">
        <v>0.54702085256576538</v>
      </c>
      <c r="P5437">
        <v>0.61155301332473755</v>
      </c>
      <c r="Q5437">
        <v>0.67608517408370972</v>
      </c>
      <c r="R5437">
        <v>0.76926541328430176</v>
      </c>
      <c r="S5437" s="10" t="s">
        <v>38</v>
      </c>
    </row>
    <row r="5438" spans="1:19" hidden="1" x14ac:dyDescent="0.25">
      <c r="A5438" s="10" t="str">
        <f t="shared" si="84"/>
        <v>2016Stockton1-in-2August PeakCAISO16</v>
      </c>
      <c r="B5438" s="10" t="s">
        <v>57</v>
      </c>
      <c r="C5438" s="10" t="s">
        <v>15</v>
      </c>
      <c r="D5438" s="10" t="s">
        <v>2</v>
      </c>
      <c r="E5438" s="10" t="s">
        <v>9</v>
      </c>
      <c r="F5438">
        <v>16</v>
      </c>
      <c r="G5438">
        <v>2.035897970199585</v>
      </c>
      <c r="H5438">
        <v>1.6066372394561768</v>
      </c>
      <c r="I5438">
        <v>94.893020629882813</v>
      </c>
      <c r="J5438">
        <v>0.15615223348140717</v>
      </c>
      <c r="K5438">
        <v>16376</v>
      </c>
      <c r="L5438">
        <v>15492.048306999999</v>
      </c>
      <c r="M5438">
        <v>0.42926076054573059</v>
      </c>
      <c r="N5438">
        <v>0.22913606464862823</v>
      </c>
      <c r="O5438">
        <v>0.34737452864646912</v>
      </c>
      <c r="P5438">
        <v>0.42926076054573059</v>
      </c>
      <c r="Q5438">
        <v>0.51114696264266968</v>
      </c>
      <c r="R5438">
        <v>0.62938547134399414</v>
      </c>
      <c r="S5438" s="10" t="s">
        <v>39</v>
      </c>
    </row>
    <row r="5439" spans="1:19" hidden="1" x14ac:dyDescent="0.25">
      <c r="A5439" s="10" t="str">
        <f t="shared" si="84"/>
        <v>2016Stockton1-in-10August PeakCAISO16</v>
      </c>
      <c r="B5439" s="10" t="s">
        <v>57</v>
      </c>
      <c r="C5439" s="10" t="s">
        <v>15</v>
      </c>
      <c r="D5439" s="10" t="s">
        <v>2</v>
      </c>
      <c r="E5439" s="10" t="s">
        <v>1</v>
      </c>
      <c r="F5439">
        <v>16</v>
      </c>
      <c r="G5439">
        <v>2.6145505905151367</v>
      </c>
      <c r="H5439">
        <v>1.9863917827606201</v>
      </c>
      <c r="I5439">
        <v>101.39714813232422</v>
      </c>
      <c r="J5439">
        <v>0.15615223348140717</v>
      </c>
      <c r="K5439">
        <v>16376</v>
      </c>
      <c r="L5439">
        <v>15492.048306999999</v>
      </c>
      <c r="M5439">
        <v>0.62815874814987183</v>
      </c>
      <c r="N5439">
        <v>0.42803403735160828</v>
      </c>
      <c r="O5439">
        <v>0.54627251625061035</v>
      </c>
      <c r="P5439">
        <v>0.62815874814987183</v>
      </c>
      <c r="Q5439">
        <v>0.7100449800491333</v>
      </c>
      <c r="R5439">
        <v>0.82828342914581299</v>
      </c>
      <c r="S5439" s="10" t="s">
        <v>39</v>
      </c>
    </row>
    <row r="5440" spans="1:19" hidden="1" x14ac:dyDescent="0.25">
      <c r="A5440" s="10" t="str">
        <f t="shared" si="84"/>
        <v>2016Stockton1-in-2August PeakPGE16</v>
      </c>
      <c r="B5440" s="10" t="s">
        <v>57</v>
      </c>
      <c r="C5440" s="10" t="s">
        <v>15</v>
      </c>
      <c r="D5440" s="10" t="s">
        <v>2</v>
      </c>
      <c r="E5440" s="10" t="s">
        <v>9</v>
      </c>
      <c r="F5440">
        <v>16</v>
      </c>
      <c r="G5440">
        <v>2.4825150966644287</v>
      </c>
      <c r="H5440">
        <v>1.8842456340789795</v>
      </c>
      <c r="I5440">
        <v>100.65127563476562</v>
      </c>
      <c r="J5440">
        <v>0.15615223348140717</v>
      </c>
      <c r="K5440">
        <v>16376</v>
      </c>
      <c r="L5440">
        <v>15492.048306999999</v>
      </c>
      <c r="M5440">
        <v>0.59826952219009399</v>
      </c>
      <c r="N5440">
        <v>0.39814481139183044</v>
      </c>
      <c r="O5440">
        <v>0.51638329029083252</v>
      </c>
      <c r="P5440">
        <v>0.59826952219009399</v>
      </c>
      <c r="Q5440">
        <v>0.68015575408935547</v>
      </c>
      <c r="R5440">
        <v>0.79839420318603516</v>
      </c>
      <c r="S5440" s="10" t="s">
        <v>38</v>
      </c>
    </row>
    <row r="5441" spans="1:19" hidden="1" x14ac:dyDescent="0.25">
      <c r="A5441" s="10" t="str">
        <f t="shared" si="84"/>
        <v>2016Stockton1-in-10August PeakPGE16</v>
      </c>
      <c r="B5441" s="10" t="s">
        <v>57</v>
      </c>
      <c r="C5441" s="10" t="s">
        <v>15</v>
      </c>
      <c r="D5441" s="10" t="s">
        <v>2</v>
      </c>
      <c r="E5441" s="10" t="s">
        <v>1</v>
      </c>
      <c r="F5441">
        <v>16</v>
      </c>
      <c r="G5441">
        <v>2.8038244247436523</v>
      </c>
      <c r="H5441">
        <v>2.1024239063262939</v>
      </c>
      <c r="I5441">
        <v>103.92267608642578</v>
      </c>
      <c r="J5441">
        <v>0.15615223348140717</v>
      </c>
      <c r="K5441">
        <v>16376</v>
      </c>
      <c r="L5441">
        <v>15492.048306999999</v>
      </c>
      <c r="M5441">
        <v>0.7014005184173584</v>
      </c>
      <c r="N5441">
        <v>0.50127583742141724</v>
      </c>
      <c r="O5441">
        <v>0.61951428651809692</v>
      </c>
      <c r="P5441">
        <v>0.7014005184173584</v>
      </c>
      <c r="Q5441">
        <v>0.78328675031661987</v>
      </c>
      <c r="R5441">
        <v>0.90152519941329956</v>
      </c>
      <c r="S5441" s="10" t="s">
        <v>38</v>
      </c>
    </row>
    <row r="5442" spans="1:19" hidden="1" x14ac:dyDescent="0.25">
      <c r="A5442" s="10" t="str">
        <f t="shared" ref="A5442:A5505" si="85">CONCATENATE(B5442,C5442,E5442,D5442,S5442,F5442)</f>
        <v>2016Stockton1-in-2August PeakCAISO17</v>
      </c>
      <c r="B5442" s="10" t="s">
        <v>57</v>
      </c>
      <c r="C5442" s="10" t="s">
        <v>15</v>
      </c>
      <c r="D5442" s="10" t="s">
        <v>2</v>
      </c>
      <c r="E5442" s="10" t="s">
        <v>9</v>
      </c>
      <c r="F5442">
        <v>17</v>
      </c>
      <c r="G5442">
        <v>2.2787184715270996</v>
      </c>
      <c r="H5442">
        <v>1.7657015323638916</v>
      </c>
      <c r="I5442">
        <v>95.397148132324219</v>
      </c>
      <c r="J5442">
        <v>0.16046801209449768</v>
      </c>
      <c r="K5442">
        <v>16376</v>
      </c>
      <c r="L5442">
        <v>15492.048306999999</v>
      </c>
      <c r="M5442">
        <v>0.51301687955856323</v>
      </c>
      <c r="N5442">
        <v>0.30736106634140015</v>
      </c>
      <c r="O5442">
        <v>0.42886745929718018</v>
      </c>
      <c r="P5442">
        <v>0.51301687955856323</v>
      </c>
      <c r="Q5442">
        <v>0.59716629981994629</v>
      </c>
      <c r="R5442">
        <v>0.71867269277572632</v>
      </c>
      <c r="S5442" s="10" t="s">
        <v>39</v>
      </c>
    </row>
    <row r="5443" spans="1:19" hidden="1" x14ac:dyDescent="0.25">
      <c r="A5443" s="10" t="str">
        <f t="shared" si="85"/>
        <v>2016Stockton1-in-10August PeakCAISO17</v>
      </c>
      <c r="B5443" s="10" t="s">
        <v>57</v>
      </c>
      <c r="C5443" s="10" t="s">
        <v>15</v>
      </c>
      <c r="D5443" s="10" t="s">
        <v>2</v>
      </c>
      <c r="E5443" s="10" t="s">
        <v>1</v>
      </c>
      <c r="F5443">
        <v>17</v>
      </c>
      <c r="G5443">
        <v>2.9263865947723389</v>
      </c>
      <c r="H5443">
        <v>2.2208743095397949</v>
      </c>
      <c r="I5443">
        <v>102.01313781738281</v>
      </c>
      <c r="J5443">
        <v>0.16046801209449768</v>
      </c>
      <c r="K5443">
        <v>16376</v>
      </c>
      <c r="L5443">
        <v>15492.048306999999</v>
      </c>
      <c r="M5443">
        <v>0.70551228523254395</v>
      </c>
      <c r="N5443">
        <v>0.49985647201538086</v>
      </c>
      <c r="O5443">
        <v>0.62136286497116089</v>
      </c>
      <c r="P5443">
        <v>0.70551228523254395</v>
      </c>
      <c r="Q5443">
        <v>0.789661705493927</v>
      </c>
      <c r="R5443">
        <v>0.91116809844970703</v>
      </c>
      <c r="S5443" s="10" t="s">
        <v>39</v>
      </c>
    </row>
    <row r="5444" spans="1:19" hidden="1" x14ac:dyDescent="0.25">
      <c r="A5444" s="10" t="str">
        <f t="shared" si="85"/>
        <v>2016Stockton1-in-10August PeakPGE17</v>
      </c>
      <c r="B5444" s="10" t="s">
        <v>57</v>
      </c>
      <c r="C5444" s="10" t="s">
        <v>15</v>
      </c>
      <c r="D5444" s="10" t="s">
        <v>2</v>
      </c>
      <c r="E5444" s="10" t="s">
        <v>1</v>
      </c>
      <c r="F5444">
        <v>17</v>
      </c>
      <c r="G5444">
        <v>3.1382350921630859</v>
      </c>
      <c r="H5444">
        <v>2.3649702072143555</v>
      </c>
      <c r="I5444">
        <v>104.54767608642578</v>
      </c>
      <c r="J5444">
        <v>0.16046801209449768</v>
      </c>
      <c r="K5444">
        <v>16376</v>
      </c>
      <c r="L5444">
        <v>15492.048306999999</v>
      </c>
      <c r="M5444">
        <v>0.77326494455337524</v>
      </c>
      <c r="N5444">
        <v>0.56760913133621216</v>
      </c>
      <c r="O5444">
        <v>0.68911552429199219</v>
      </c>
      <c r="P5444">
        <v>0.77326494455337524</v>
      </c>
      <c r="Q5444">
        <v>0.8574143648147583</v>
      </c>
      <c r="R5444">
        <v>0.97892075777053833</v>
      </c>
      <c r="S5444" s="10" t="s">
        <v>38</v>
      </c>
    </row>
    <row r="5445" spans="1:19" hidden="1" x14ac:dyDescent="0.25">
      <c r="A5445" s="10" t="str">
        <f t="shared" si="85"/>
        <v>2016Stockton1-in-2August PeakPGE17</v>
      </c>
      <c r="B5445" s="10" t="s">
        <v>57</v>
      </c>
      <c r="C5445" s="10" t="s">
        <v>15</v>
      </c>
      <c r="D5445" s="10" t="s">
        <v>2</v>
      </c>
      <c r="E5445" s="10" t="s">
        <v>9</v>
      </c>
      <c r="F5445">
        <v>17</v>
      </c>
      <c r="G5445">
        <v>2.7786033153533936</v>
      </c>
      <c r="H5445">
        <v>2.116220235824585</v>
      </c>
      <c r="I5445">
        <v>100.56494140625</v>
      </c>
      <c r="J5445">
        <v>0.16046801209449768</v>
      </c>
      <c r="K5445">
        <v>16376</v>
      </c>
      <c r="L5445">
        <v>15492.048306999999</v>
      </c>
      <c r="M5445">
        <v>0.66238307952880859</v>
      </c>
      <c r="N5445">
        <v>0.45672726631164551</v>
      </c>
      <c r="O5445">
        <v>0.57823365926742554</v>
      </c>
      <c r="P5445">
        <v>0.66238307952880859</v>
      </c>
      <c r="Q5445">
        <v>0.74653249979019165</v>
      </c>
      <c r="R5445">
        <v>0.86803889274597168</v>
      </c>
      <c r="S5445" s="10" t="s">
        <v>38</v>
      </c>
    </row>
    <row r="5446" spans="1:19" hidden="1" x14ac:dyDescent="0.25">
      <c r="A5446" s="10" t="str">
        <f t="shared" si="85"/>
        <v>2016Stockton1-in-10August PeakCAISO18</v>
      </c>
      <c r="B5446" s="10" t="s">
        <v>57</v>
      </c>
      <c r="C5446" s="10" t="s">
        <v>15</v>
      </c>
      <c r="D5446" s="10" t="s">
        <v>2</v>
      </c>
      <c r="E5446" s="10" t="s">
        <v>1</v>
      </c>
      <c r="F5446">
        <v>18</v>
      </c>
      <c r="G5446">
        <v>3.1276266574859619</v>
      </c>
      <c r="H5446">
        <v>2.4110004901885986</v>
      </c>
      <c r="I5446">
        <v>101.47860717773437</v>
      </c>
      <c r="J5446">
        <v>0.13599415123462677</v>
      </c>
      <c r="K5446">
        <v>16376</v>
      </c>
      <c r="L5446">
        <v>15492.048306999999</v>
      </c>
      <c r="M5446">
        <v>0.71662616729736328</v>
      </c>
      <c r="N5446">
        <v>0.54233604669570923</v>
      </c>
      <c r="O5446">
        <v>0.64531081914901733</v>
      </c>
      <c r="P5446">
        <v>0.71662616729736328</v>
      </c>
      <c r="Q5446">
        <v>0.78794151544570923</v>
      </c>
      <c r="R5446">
        <v>0.89091628789901733</v>
      </c>
      <c r="S5446" s="10" t="s">
        <v>39</v>
      </c>
    </row>
    <row r="5447" spans="1:19" hidden="1" x14ac:dyDescent="0.25">
      <c r="A5447" s="10" t="str">
        <f t="shared" si="85"/>
        <v>2016Stockton1-in-2August PeakCAISO18</v>
      </c>
      <c r="B5447" s="10" t="s">
        <v>57</v>
      </c>
      <c r="C5447" s="10" t="s">
        <v>15</v>
      </c>
      <c r="D5447" s="10" t="s">
        <v>2</v>
      </c>
      <c r="E5447" s="10" t="s">
        <v>9</v>
      </c>
      <c r="F5447">
        <v>18</v>
      </c>
      <c r="G5447">
        <v>2.435420036315918</v>
      </c>
      <c r="H5447">
        <v>1.9079916477203369</v>
      </c>
      <c r="I5447">
        <v>95.297676086425781</v>
      </c>
      <c r="J5447">
        <v>0.13599415123462677</v>
      </c>
      <c r="K5447">
        <v>16376</v>
      </c>
      <c r="L5447">
        <v>15492.048306999999</v>
      </c>
      <c r="M5447">
        <v>0.52742832899093628</v>
      </c>
      <c r="N5447">
        <v>0.35313823819160461</v>
      </c>
      <c r="O5447">
        <v>0.45611301064491272</v>
      </c>
      <c r="P5447">
        <v>0.52742832899093628</v>
      </c>
      <c r="Q5447">
        <v>0.59874367713928223</v>
      </c>
      <c r="R5447">
        <v>0.70171844959259033</v>
      </c>
      <c r="S5447" s="10" t="s">
        <v>39</v>
      </c>
    </row>
    <row r="5448" spans="1:19" hidden="1" x14ac:dyDescent="0.25">
      <c r="A5448" s="10" t="str">
        <f t="shared" si="85"/>
        <v>2016Stockton1-in-10August PeakPGE18</v>
      </c>
      <c r="B5448" s="10" t="s">
        <v>57</v>
      </c>
      <c r="C5448" s="10" t="s">
        <v>15</v>
      </c>
      <c r="D5448" s="10" t="s">
        <v>2</v>
      </c>
      <c r="E5448" s="10" t="s">
        <v>1</v>
      </c>
      <c r="F5448">
        <v>18</v>
      </c>
      <c r="G5448">
        <v>3.3540434837341309</v>
      </c>
      <c r="H5448">
        <v>2.555206298828125</v>
      </c>
      <c r="I5448">
        <v>104.56906890869141</v>
      </c>
      <c r="J5448">
        <v>0.13599415123462677</v>
      </c>
      <c r="K5448">
        <v>16376</v>
      </c>
      <c r="L5448">
        <v>15492.048306999999</v>
      </c>
      <c r="M5448">
        <v>0.79883706569671631</v>
      </c>
      <c r="N5448">
        <v>0.62454694509506226</v>
      </c>
      <c r="O5448">
        <v>0.72752171754837036</v>
      </c>
      <c r="P5448">
        <v>0.79883706569671631</v>
      </c>
      <c r="Q5448">
        <v>0.87015241384506226</v>
      </c>
      <c r="R5448">
        <v>0.97312718629837036</v>
      </c>
      <c r="S5448" s="10" t="s">
        <v>38</v>
      </c>
    </row>
    <row r="5449" spans="1:19" hidden="1" x14ac:dyDescent="0.25">
      <c r="A5449" s="10" t="str">
        <f t="shared" si="85"/>
        <v>2016Stockton1-in-2August PeakPGE18</v>
      </c>
      <c r="B5449" s="10" t="s">
        <v>57</v>
      </c>
      <c r="C5449" s="10" t="s">
        <v>15</v>
      </c>
      <c r="D5449" s="10" t="s">
        <v>2</v>
      </c>
      <c r="E5449" s="10" t="s">
        <v>9</v>
      </c>
      <c r="F5449">
        <v>18</v>
      </c>
      <c r="G5449">
        <v>2.9696807861328125</v>
      </c>
      <c r="H5449">
        <v>2.3030133247375488</v>
      </c>
      <c r="I5449">
        <v>99.711334228515625</v>
      </c>
      <c r="J5449">
        <v>0.13599415123462677</v>
      </c>
      <c r="K5449">
        <v>16376</v>
      </c>
      <c r="L5449">
        <v>15492.048306999999</v>
      </c>
      <c r="M5449">
        <v>0.66666746139526367</v>
      </c>
      <c r="N5449">
        <v>0.49237737059593201</v>
      </c>
      <c r="O5449">
        <v>0.59535211324691772</v>
      </c>
      <c r="P5449">
        <v>0.66666746139526367</v>
      </c>
      <c r="Q5449">
        <v>0.73798280954360962</v>
      </c>
      <c r="R5449">
        <v>0.84095758199691772</v>
      </c>
      <c r="S5449" s="10" t="s">
        <v>38</v>
      </c>
    </row>
    <row r="5450" spans="1:19" hidden="1" x14ac:dyDescent="0.25">
      <c r="A5450" s="10" t="str">
        <f t="shared" si="85"/>
        <v>2016Stockton1-in-2August PeakCAISO19</v>
      </c>
      <c r="B5450" s="10" t="s">
        <v>57</v>
      </c>
      <c r="C5450" s="10" t="s">
        <v>15</v>
      </c>
      <c r="D5450" s="10" t="s">
        <v>2</v>
      </c>
      <c r="E5450" s="10" t="s">
        <v>9</v>
      </c>
      <c r="F5450">
        <v>19</v>
      </c>
      <c r="G5450">
        <v>2.4586570262908936</v>
      </c>
      <c r="H5450">
        <v>2.6806702613830566</v>
      </c>
      <c r="I5450">
        <v>92.551803588867188</v>
      </c>
      <c r="J5450">
        <v>0.11742977052927017</v>
      </c>
      <c r="K5450">
        <v>16376</v>
      </c>
      <c r="L5450">
        <v>15492.048306999999</v>
      </c>
      <c r="M5450">
        <v>-0.2220131903886795</v>
      </c>
      <c r="N5450">
        <v>-0.37251117825508118</v>
      </c>
      <c r="O5450">
        <v>-0.28359335660934448</v>
      </c>
      <c r="P5450">
        <v>-0.2220131903886795</v>
      </c>
      <c r="Q5450">
        <v>-0.16043302416801453</v>
      </c>
      <c r="R5450">
        <v>-7.1515195071697235E-2</v>
      </c>
      <c r="S5450" s="10" t="s">
        <v>39</v>
      </c>
    </row>
    <row r="5451" spans="1:19" hidden="1" x14ac:dyDescent="0.25">
      <c r="A5451" s="10" t="str">
        <f t="shared" si="85"/>
        <v>2016Stockton1-in-10August PeakCAISO19</v>
      </c>
      <c r="B5451" s="10" t="s">
        <v>57</v>
      </c>
      <c r="C5451" s="10" t="s">
        <v>15</v>
      </c>
      <c r="D5451" s="10" t="s">
        <v>2</v>
      </c>
      <c r="E5451" s="10" t="s">
        <v>1</v>
      </c>
      <c r="F5451">
        <v>19</v>
      </c>
      <c r="G5451">
        <v>3.157468318939209</v>
      </c>
      <c r="H5451">
        <v>3.4118649959564209</v>
      </c>
      <c r="I5451">
        <v>99.228607177734375</v>
      </c>
      <c r="J5451">
        <v>0.11742977052927017</v>
      </c>
      <c r="K5451">
        <v>16376</v>
      </c>
      <c r="L5451">
        <v>15492.048306999999</v>
      </c>
      <c r="M5451">
        <v>-0.25439667701721191</v>
      </c>
      <c r="N5451">
        <v>-0.40489467978477478</v>
      </c>
      <c r="O5451">
        <v>-0.31597685813903809</v>
      </c>
      <c r="P5451">
        <v>-0.25439667701721191</v>
      </c>
      <c r="Q5451">
        <v>-0.19281651079654694</v>
      </c>
      <c r="R5451">
        <v>-0.10389868170022964</v>
      </c>
      <c r="S5451" s="10" t="s">
        <v>39</v>
      </c>
    </row>
    <row r="5452" spans="1:19" hidden="1" x14ac:dyDescent="0.25">
      <c r="A5452" s="10" t="str">
        <f t="shared" si="85"/>
        <v>2016Stockton1-in-2August PeakPGE19</v>
      </c>
      <c r="B5452" s="10" t="s">
        <v>57</v>
      </c>
      <c r="C5452" s="10" t="s">
        <v>15</v>
      </c>
      <c r="D5452" s="10" t="s">
        <v>2</v>
      </c>
      <c r="E5452" s="10" t="s">
        <v>9</v>
      </c>
      <c r="F5452">
        <v>19</v>
      </c>
      <c r="G5452">
        <v>2.9980151653289795</v>
      </c>
      <c r="H5452">
        <v>3.2450885772705078</v>
      </c>
      <c r="I5452">
        <v>97.620872497558594</v>
      </c>
      <c r="J5452">
        <v>0.11742977052927017</v>
      </c>
      <c r="K5452">
        <v>16376</v>
      </c>
      <c r="L5452">
        <v>15492.048306999999</v>
      </c>
      <c r="M5452">
        <v>-0.24707333743572235</v>
      </c>
      <c r="N5452">
        <v>-0.39757132530212402</v>
      </c>
      <c r="O5452">
        <v>-0.30865350365638733</v>
      </c>
      <c r="P5452">
        <v>-0.24707333743572235</v>
      </c>
      <c r="Q5452">
        <v>-0.18549317121505737</v>
      </c>
      <c r="R5452">
        <v>-9.6575342118740082E-2</v>
      </c>
      <c r="S5452" s="10" t="s">
        <v>38</v>
      </c>
    </row>
    <row r="5453" spans="1:19" hidden="1" x14ac:dyDescent="0.25">
      <c r="A5453" s="10" t="str">
        <f t="shared" si="85"/>
        <v>2016Stockton1-in-10August PeakPGE19</v>
      </c>
      <c r="B5453" s="10" t="s">
        <v>57</v>
      </c>
      <c r="C5453" s="10" t="s">
        <v>15</v>
      </c>
      <c r="D5453" s="10" t="s">
        <v>2</v>
      </c>
      <c r="E5453" s="10" t="s">
        <v>1</v>
      </c>
      <c r="F5453">
        <v>19</v>
      </c>
      <c r="G5453">
        <v>3.3860452175140381</v>
      </c>
      <c r="H5453">
        <v>3.6490540504455566</v>
      </c>
      <c r="I5453">
        <v>102.44819641113281</v>
      </c>
      <c r="J5453">
        <v>0.11742977052927017</v>
      </c>
      <c r="K5453">
        <v>16376</v>
      </c>
      <c r="L5453">
        <v>15492.048306999999</v>
      </c>
      <c r="M5453">
        <v>-0.26300895214080811</v>
      </c>
      <c r="N5453">
        <v>-0.41350695490837097</v>
      </c>
      <c r="O5453">
        <v>-0.32458913326263428</v>
      </c>
      <c r="P5453">
        <v>-0.26300895214080811</v>
      </c>
      <c r="Q5453">
        <v>-0.20142878592014313</v>
      </c>
      <c r="R5453">
        <v>-0.11251095682382584</v>
      </c>
      <c r="S5453" s="10" t="s">
        <v>38</v>
      </c>
    </row>
    <row r="5454" spans="1:19" hidden="1" x14ac:dyDescent="0.25">
      <c r="A5454" s="10" t="str">
        <f t="shared" si="85"/>
        <v>2016Stockton1-in-2August PeakCAISO20</v>
      </c>
      <c r="B5454" s="10" t="s">
        <v>57</v>
      </c>
      <c r="C5454" s="10" t="s">
        <v>15</v>
      </c>
      <c r="D5454" s="10" t="s">
        <v>2</v>
      </c>
      <c r="E5454" s="10" t="s">
        <v>9</v>
      </c>
      <c r="F5454">
        <v>20</v>
      </c>
      <c r="G5454">
        <v>2.3331313133239746</v>
      </c>
      <c r="H5454">
        <v>2.5890202522277832</v>
      </c>
      <c r="I5454">
        <v>88.573196411132813</v>
      </c>
      <c r="J5454">
        <v>7.6294809579849243E-2</v>
      </c>
      <c r="K5454">
        <v>16376</v>
      </c>
      <c r="L5454">
        <v>15492.048306999999</v>
      </c>
      <c r="M5454">
        <v>-0.25588899850845337</v>
      </c>
      <c r="N5454">
        <v>-0.35366842150688171</v>
      </c>
      <c r="O5454">
        <v>-0.29589799046516418</v>
      </c>
      <c r="P5454">
        <v>-0.25588899850845337</v>
      </c>
      <c r="Q5454">
        <v>-0.21588000655174255</v>
      </c>
      <c r="R5454">
        <v>-0.15810957551002502</v>
      </c>
      <c r="S5454" s="10" t="s">
        <v>39</v>
      </c>
    </row>
    <row r="5455" spans="1:19" hidden="1" x14ac:dyDescent="0.25">
      <c r="A5455" s="10" t="str">
        <f t="shared" si="85"/>
        <v>2016Stockton1-in-10August PeakCAISO20</v>
      </c>
      <c r="B5455" s="10" t="s">
        <v>57</v>
      </c>
      <c r="C5455" s="10" t="s">
        <v>15</v>
      </c>
      <c r="D5455" s="10" t="s">
        <v>2</v>
      </c>
      <c r="E5455" s="10" t="s">
        <v>1</v>
      </c>
      <c r="F5455">
        <v>20</v>
      </c>
      <c r="G5455">
        <v>2.9962649345397949</v>
      </c>
      <c r="H5455">
        <v>3.3486533164978027</v>
      </c>
      <c r="I5455">
        <v>95.030403137207031</v>
      </c>
      <c r="J5455">
        <v>7.6294809579849243E-2</v>
      </c>
      <c r="K5455">
        <v>16376</v>
      </c>
      <c r="L5455">
        <v>15492.048306999999</v>
      </c>
      <c r="M5455">
        <v>-0.3523884117603302</v>
      </c>
      <c r="N5455">
        <v>-0.45016783475875854</v>
      </c>
      <c r="O5455">
        <v>-0.39239740371704102</v>
      </c>
      <c r="P5455">
        <v>-0.3523884117603302</v>
      </c>
      <c r="Q5455">
        <v>-0.31237941980361938</v>
      </c>
      <c r="R5455">
        <v>-0.25460898876190186</v>
      </c>
      <c r="S5455" s="10" t="s">
        <v>39</v>
      </c>
    </row>
    <row r="5456" spans="1:19" hidden="1" x14ac:dyDescent="0.25">
      <c r="A5456" s="10" t="str">
        <f t="shared" si="85"/>
        <v>2016Stockton1-in-10August PeakPGE20</v>
      </c>
      <c r="B5456" s="10" t="s">
        <v>57</v>
      </c>
      <c r="C5456" s="10" t="s">
        <v>15</v>
      </c>
      <c r="D5456" s="10" t="s">
        <v>2</v>
      </c>
      <c r="E5456" s="10" t="s">
        <v>1</v>
      </c>
      <c r="F5456">
        <v>20</v>
      </c>
      <c r="G5456">
        <v>3.2131719589233398</v>
      </c>
      <c r="H5456">
        <v>3.5975978374481201</v>
      </c>
      <c r="I5456">
        <v>98.055931091308594</v>
      </c>
      <c r="J5456">
        <v>7.6294809579849243E-2</v>
      </c>
      <c r="K5456">
        <v>16376</v>
      </c>
      <c r="L5456">
        <v>15492.048306999999</v>
      </c>
      <c r="M5456">
        <v>-0.38442590832710266</v>
      </c>
      <c r="N5456">
        <v>-0.48220533132553101</v>
      </c>
      <c r="O5456">
        <v>-0.42443490028381348</v>
      </c>
      <c r="P5456">
        <v>-0.38442590832710266</v>
      </c>
      <c r="Q5456">
        <v>-0.34441691637039185</v>
      </c>
      <c r="R5456">
        <v>-0.28664648532867432</v>
      </c>
      <c r="S5456" s="10" t="s">
        <v>38</v>
      </c>
    </row>
    <row r="5457" spans="1:19" hidden="1" x14ac:dyDescent="0.25">
      <c r="A5457" s="10" t="str">
        <f t="shared" si="85"/>
        <v>2016Stockton1-in-2August PeakPGE20</v>
      </c>
      <c r="B5457" s="10" t="s">
        <v>57</v>
      </c>
      <c r="C5457" s="10" t="s">
        <v>15</v>
      </c>
      <c r="D5457" s="10" t="s">
        <v>2</v>
      </c>
      <c r="E5457" s="10" t="s">
        <v>9</v>
      </c>
      <c r="F5457">
        <v>20</v>
      </c>
      <c r="G5457">
        <v>2.8449528217315674</v>
      </c>
      <c r="H5457">
        <v>3.174985408782959</v>
      </c>
      <c r="I5457">
        <v>93.780403137207031</v>
      </c>
      <c r="J5457">
        <v>7.6294809579849243E-2</v>
      </c>
      <c r="K5457">
        <v>16376</v>
      </c>
      <c r="L5457">
        <v>15492.048306999999</v>
      </c>
      <c r="M5457">
        <v>-0.3300325870513916</v>
      </c>
      <c r="N5457">
        <v>-0.42781201004981995</v>
      </c>
      <c r="O5457">
        <v>-0.37004157900810242</v>
      </c>
      <c r="P5457">
        <v>-0.3300325870513916</v>
      </c>
      <c r="Q5457">
        <v>-0.29002359509468079</v>
      </c>
      <c r="R5457">
        <v>-0.23225316405296326</v>
      </c>
      <c r="S5457" s="10" t="s">
        <v>38</v>
      </c>
    </row>
    <row r="5458" spans="1:19" hidden="1" x14ac:dyDescent="0.25">
      <c r="A5458" s="10" t="str">
        <f t="shared" si="85"/>
        <v>2016Stockton1-in-2August PeakCAISO21</v>
      </c>
      <c r="B5458" s="10" t="s">
        <v>57</v>
      </c>
      <c r="C5458" s="10" t="s">
        <v>15</v>
      </c>
      <c r="D5458" s="10" t="s">
        <v>2</v>
      </c>
      <c r="E5458" s="10" t="s">
        <v>9</v>
      </c>
      <c r="F5458">
        <v>21</v>
      </c>
      <c r="G5458">
        <v>2.1263992786407471</v>
      </c>
      <c r="H5458">
        <v>2.2752938270568848</v>
      </c>
      <c r="I5458">
        <v>84.504127502441406</v>
      </c>
      <c r="J5458">
        <v>7.6630406081676483E-2</v>
      </c>
      <c r="K5458">
        <v>16376</v>
      </c>
      <c r="L5458">
        <v>15492.048306999999</v>
      </c>
      <c r="M5458">
        <v>-0.14889451861381531</v>
      </c>
      <c r="N5458">
        <v>-0.24710404872894287</v>
      </c>
      <c r="O5458">
        <v>-0.18907950818538666</v>
      </c>
      <c r="P5458">
        <v>-0.14889451861381531</v>
      </c>
      <c r="Q5458">
        <v>-0.10870953649282455</v>
      </c>
      <c r="R5458">
        <v>-5.0684988498687744E-2</v>
      </c>
      <c r="S5458" s="10" t="s">
        <v>39</v>
      </c>
    </row>
    <row r="5459" spans="1:19" hidden="1" x14ac:dyDescent="0.25">
      <c r="A5459" s="10" t="str">
        <f t="shared" si="85"/>
        <v>2016Stockton1-in-10August PeakCAISO21</v>
      </c>
      <c r="B5459" s="10" t="s">
        <v>57</v>
      </c>
      <c r="C5459" s="10" t="s">
        <v>15</v>
      </c>
      <c r="D5459" s="10" t="s">
        <v>2</v>
      </c>
      <c r="E5459" s="10" t="s">
        <v>1</v>
      </c>
      <c r="F5459">
        <v>21</v>
      </c>
      <c r="G5459">
        <v>2.7307744026184082</v>
      </c>
      <c r="H5459">
        <v>2.9712800979614258</v>
      </c>
      <c r="I5459">
        <v>89.168540954589844</v>
      </c>
      <c r="J5459">
        <v>7.6630406081676483E-2</v>
      </c>
      <c r="K5459">
        <v>16376</v>
      </c>
      <c r="L5459">
        <v>15492.048306999999</v>
      </c>
      <c r="M5459">
        <v>-0.240505650639534</v>
      </c>
      <c r="N5459">
        <v>-0.33871516585350037</v>
      </c>
      <c r="O5459">
        <v>-0.28069064021110535</v>
      </c>
      <c r="P5459">
        <v>-0.240505650639534</v>
      </c>
      <c r="Q5459">
        <v>-0.20032066106796265</v>
      </c>
      <c r="R5459">
        <v>-0.14229612052440643</v>
      </c>
      <c r="S5459" s="10" t="s">
        <v>39</v>
      </c>
    </row>
    <row r="5460" spans="1:19" hidden="1" x14ac:dyDescent="0.25">
      <c r="A5460" s="10" t="str">
        <f t="shared" si="85"/>
        <v>2016Stockton1-in-10August PeakPGE21</v>
      </c>
      <c r="B5460" s="10" t="s">
        <v>57</v>
      </c>
      <c r="C5460" s="10" t="s">
        <v>15</v>
      </c>
      <c r="D5460" s="10" t="s">
        <v>2</v>
      </c>
      <c r="E5460" s="10" t="s">
        <v>1</v>
      </c>
      <c r="F5460">
        <v>21</v>
      </c>
      <c r="G5460">
        <v>2.928462028503418</v>
      </c>
      <c r="H5460">
        <v>3.1963238716125488</v>
      </c>
      <c r="I5460">
        <v>92.055931091308594</v>
      </c>
      <c r="J5460">
        <v>7.6630406081676483E-2</v>
      </c>
      <c r="K5460">
        <v>16376</v>
      </c>
      <c r="L5460">
        <v>15492.048306999999</v>
      </c>
      <c r="M5460">
        <v>-0.26786193251609802</v>
      </c>
      <c r="N5460">
        <v>-0.36607146263122559</v>
      </c>
      <c r="O5460">
        <v>-0.30804690718650818</v>
      </c>
      <c r="P5460">
        <v>-0.26786193251609802</v>
      </c>
      <c r="Q5460">
        <v>-0.22767694294452667</v>
      </c>
      <c r="R5460">
        <v>-0.16965240240097046</v>
      </c>
      <c r="S5460" s="10" t="s">
        <v>38</v>
      </c>
    </row>
    <row r="5461" spans="1:19" hidden="1" x14ac:dyDescent="0.25">
      <c r="A5461" s="10" t="str">
        <f t="shared" si="85"/>
        <v>2016Stockton1-in-2August PeakPGE21</v>
      </c>
      <c r="B5461" s="10" t="s">
        <v>57</v>
      </c>
      <c r="C5461" s="10" t="s">
        <v>15</v>
      </c>
      <c r="D5461" s="10" t="s">
        <v>2</v>
      </c>
      <c r="E5461" s="10" t="s">
        <v>9</v>
      </c>
      <c r="F5461">
        <v>21</v>
      </c>
      <c r="G5461">
        <v>2.5928695201873779</v>
      </c>
      <c r="H5461">
        <v>2.8101911544799805</v>
      </c>
      <c r="I5461">
        <v>88.901275634765625</v>
      </c>
      <c r="J5461">
        <v>7.6630406081676483E-2</v>
      </c>
      <c r="K5461">
        <v>16376</v>
      </c>
      <c r="L5461">
        <v>15492.048306999999</v>
      </c>
      <c r="M5461">
        <v>-0.21732158958911896</v>
      </c>
      <c r="N5461">
        <v>-0.31553110480308533</v>
      </c>
      <c r="O5461">
        <v>-0.25750657916069031</v>
      </c>
      <c r="P5461">
        <v>-0.21732158958911896</v>
      </c>
      <c r="Q5461">
        <v>-0.17713660001754761</v>
      </c>
      <c r="R5461">
        <v>-0.11911205947399139</v>
      </c>
      <c r="S5461" s="10" t="s">
        <v>38</v>
      </c>
    </row>
    <row r="5462" spans="1:19" hidden="1" x14ac:dyDescent="0.25">
      <c r="A5462" s="10" t="str">
        <f t="shared" si="85"/>
        <v>2016Stockton1-in-2August PeakCAISO22</v>
      </c>
      <c r="B5462" s="10" t="s">
        <v>57</v>
      </c>
      <c r="C5462" s="10" t="s">
        <v>15</v>
      </c>
      <c r="D5462" s="10" t="s">
        <v>2</v>
      </c>
      <c r="E5462" s="10" t="s">
        <v>9</v>
      </c>
      <c r="F5462">
        <v>22</v>
      </c>
      <c r="G5462">
        <v>1.8583279848098755</v>
      </c>
      <c r="H5462">
        <v>1.9406958818435669</v>
      </c>
      <c r="I5462">
        <v>80.650527954101562</v>
      </c>
      <c r="J5462">
        <v>6.3674606382846832E-2</v>
      </c>
      <c r="K5462">
        <v>16376</v>
      </c>
      <c r="L5462">
        <v>15492.048306999999</v>
      </c>
      <c r="M5462">
        <v>-8.2367934286594391E-2</v>
      </c>
      <c r="N5462">
        <v>-0.16397331655025482</v>
      </c>
      <c r="O5462">
        <v>-0.11575889587402344</v>
      </c>
      <c r="P5462">
        <v>-8.2367934286594391E-2</v>
      </c>
      <c r="Q5462">
        <v>-4.8976968973875046E-2</v>
      </c>
      <c r="R5462">
        <v>-7.6255877502262592E-4</v>
      </c>
      <c r="S5462" s="10" t="s">
        <v>39</v>
      </c>
    </row>
    <row r="5463" spans="1:19" hidden="1" x14ac:dyDescent="0.25">
      <c r="A5463" s="10" t="str">
        <f t="shared" si="85"/>
        <v>2016Stockton1-in-10August PeakCAISO22</v>
      </c>
      <c r="B5463" s="10" t="s">
        <v>57</v>
      </c>
      <c r="C5463" s="10" t="s">
        <v>15</v>
      </c>
      <c r="D5463" s="10" t="s">
        <v>2</v>
      </c>
      <c r="E5463" s="10" t="s">
        <v>1</v>
      </c>
      <c r="F5463">
        <v>22</v>
      </c>
      <c r="G5463">
        <v>2.3865106105804443</v>
      </c>
      <c r="H5463">
        <v>2.5571842193603516</v>
      </c>
      <c r="I5463">
        <v>85.060813903808594</v>
      </c>
      <c r="J5463">
        <v>6.3674606382846832E-2</v>
      </c>
      <c r="K5463">
        <v>16376</v>
      </c>
      <c r="L5463">
        <v>15492.048306999999</v>
      </c>
      <c r="M5463">
        <v>-0.17067363858222961</v>
      </c>
      <c r="N5463">
        <v>-0.25227901339530945</v>
      </c>
      <c r="O5463">
        <v>-0.20406460762023926</v>
      </c>
      <c r="P5463">
        <v>-0.17067363858222961</v>
      </c>
      <c r="Q5463">
        <v>-0.13728266954421997</v>
      </c>
      <c r="R5463">
        <v>-8.906826376914978E-2</v>
      </c>
      <c r="S5463" s="10" t="s">
        <v>39</v>
      </c>
    </row>
    <row r="5464" spans="1:19" hidden="1" x14ac:dyDescent="0.25">
      <c r="A5464" s="10" t="str">
        <f t="shared" si="85"/>
        <v>2016Stockton1-in-2August PeakPGE22</v>
      </c>
      <c r="B5464" s="10" t="s">
        <v>57</v>
      </c>
      <c r="C5464" s="10" t="s">
        <v>15</v>
      </c>
      <c r="D5464" s="10" t="s">
        <v>2</v>
      </c>
      <c r="E5464" s="10" t="s">
        <v>9</v>
      </c>
      <c r="F5464">
        <v>22</v>
      </c>
      <c r="G5464">
        <v>2.2659912109375</v>
      </c>
      <c r="H5464">
        <v>2.4128439426422119</v>
      </c>
      <c r="I5464">
        <v>85.06494140625</v>
      </c>
      <c r="J5464">
        <v>6.3674606382846832E-2</v>
      </c>
      <c r="K5464">
        <v>16376</v>
      </c>
      <c r="L5464">
        <v>15492.048306999999</v>
      </c>
      <c r="M5464">
        <v>-0.14685273170471191</v>
      </c>
      <c r="N5464">
        <v>-0.22845810651779175</v>
      </c>
      <c r="O5464">
        <v>-0.18024370074272156</v>
      </c>
      <c r="P5464">
        <v>-0.14685273170471191</v>
      </c>
      <c r="Q5464">
        <v>-0.11346177011728287</v>
      </c>
      <c r="R5464">
        <v>-6.524735689163208E-2</v>
      </c>
      <c r="S5464" s="10" t="s">
        <v>38</v>
      </c>
    </row>
    <row r="5465" spans="1:19" hidden="1" x14ac:dyDescent="0.25">
      <c r="A5465" s="10" t="str">
        <f t="shared" si="85"/>
        <v>2016Stockton1-in-10August PeakPGE22</v>
      </c>
      <c r="B5465" s="10" t="s">
        <v>57</v>
      </c>
      <c r="C5465" s="10" t="s">
        <v>15</v>
      </c>
      <c r="D5465" s="10" t="s">
        <v>2</v>
      </c>
      <c r="E5465" s="10" t="s">
        <v>1</v>
      </c>
      <c r="F5465">
        <v>22</v>
      </c>
      <c r="G5465">
        <v>2.5592763423919678</v>
      </c>
      <c r="H5465">
        <v>2.7545185089111328</v>
      </c>
      <c r="I5465">
        <v>88.029655456542969</v>
      </c>
      <c r="J5465">
        <v>6.3674606382846832E-2</v>
      </c>
      <c r="K5465">
        <v>16376</v>
      </c>
      <c r="L5465">
        <v>15492.048306999999</v>
      </c>
      <c r="M5465">
        <v>-0.19524221122264862</v>
      </c>
      <c r="N5465">
        <v>-0.27684760093688965</v>
      </c>
      <c r="O5465">
        <v>-0.22863318026065826</v>
      </c>
      <c r="P5465">
        <v>-0.19524221122264862</v>
      </c>
      <c r="Q5465">
        <v>-0.16185124218463898</v>
      </c>
      <c r="R5465">
        <v>-0.11363683640956879</v>
      </c>
      <c r="S5465" s="10" t="s">
        <v>38</v>
      </c>
    </row>
    <row r="5466" spans="1:19" hidden="1" x14ac:dyDescent="0.25">
      <c r="A5466" s="10" t="str">
        <f t="shared" si="85"/>
        <v>2016Stockton1-in-2August PeakCAISO23</v>
      </c>
      <c r="B5466" s="10" t="s">
        <v>57</v>
      </c>
      <c r="C5466" s="10" t="s">
        <v>15</v>
      </c>
      <c r="D5466" s="10" t="s">
        <v>2</v>
      </c>
      <c r="E5466" s="10" t="s">
        <v>9</v>
      </c>
      <c r="F5466">
        <v>23</v>
      </c>
      <c r="G5466">
        <v>1.5040541887283325</v>
      </c>
      <c r="H5466">
        <v>1.5632098913192749</v>
      </c>
      <c r="I5466">
        <v>78.581459045410156</v>
      </c>
      <c r="J5466">
        <v>5.8387260884046555E-2</v>
      </c>
      <c r="K5466">
        <v>16376</v>
      </c>
      <c r="L5466">
        <v>15492.048306999999</v>
      </c>
      <c r="M5466">
        <v>-5.9155687689781189E-2</v>
      </c>
      <c r="N5466">
        <v>-0.13398480415344238</v>
      </c>
      <c r="O5466">
        <v>-8.9773967862129211E-2</v>
      </c>
      <c r="P5466">
        <v>-5.9155687689781189E-2</v>
      </c>
      <c r="Q5466">
        <v>-2.8537407517433167E-2</v>
      </c>
      <c r="R5466">
        <v>1.5673425048589706E-2</v>
      </c>
      <c r="S5466" s="10" t="s">
        <v>39</v>
      </c>
    </row>
    <row r="5467" spans="1:19" hidden="1" x14ac:dyDescent="0.25">
      <c r="A5467" s="10" t="str">
        <f t="shared" si="85"/>
        <v>2016Stockton1-in-10August PeakCAISO23</v>
      </c>
      <c r="B5467" s="10" t="s">
        <v>57</v>
      </c>
      <c r="C5467" s="10" t="s">
        <v>15</v>
      </c>
      <c r="D5467" s="10" t="s">
        <v>2</v>
      </c>
      <c r="E5467" s="10" t="s">
        <v>1</v>
      </c>
      <c r="F5467">
        <v>23</v>
      </c>
      <c r="G5467">
        <v>1.9315435886383057</v>
      </c>
      <c r="H5467">
        <v>2.0444416999816895</v>
      </c>
      <c r="I5467">
        <v>82.595344543457031</v>
      </c>
      <c r="J5467">
        <v>5.8387260884046555E-2</v>
      </c>
      <c r="K5467">
        <v>16376</v>
      </c>
      <c r="L5467">
        <v>15492.048306999999</v>
      </c>
      <c r="M5467">
        <v>-0.11289800703525543</v>
      </c>
      <c r="N5467">
        <v>-0.18772712349891663</v>
      </c>
      <c r="O5467">
        <v>-0.14351628720760345</v>
      </c>
      <c r="P5467">
        <v>-0.11289800703525543</v>
      </c>
      <c r="Q5467">
        <v>-8.227972686290741E-2</v>
      </c>
      <c r="R5467">
        <v>-3.8068894296884537E-2</v>
      </c>
      <c r="S5467" s="10" t="s">
        <v>39</v>
      </c>
    </row>
    <row r="5468" spans="1:19" hidden="1" x14ac:dyDescent="0.25">
      <c r="A5468" s="10" t="str">
        <f t="shared" si="85"/>
        <v>2016Stockton1-in-10August PeakPGE23</v>
      </c>
      <c r="B5468" s="10" t="s">
        <v>57</v>
      </c>
      <c r="C5468" s="10" t="s">
        <v>15</v>
      </c>
      <c r="D5468" s="10" t="s">
        <v>2</v>
      </c>
      <c r="E5468" s="10" t="s">
        <v>1</v>
      </c>
      <c r="F5468">
        <v>23</v>
      </c>
      <c r="G5468">
        <v>2.0713729858398437</v>
      </c>
      <c r="H5468">
        <v>2.2003750801086426</v>
      </c>
      <c r="I5468">
        <v>85.460586547851562</v>
      </c>
      <c r="J5468">
        <v>5.8387260884046555E-2</v>
      </c>
      <c r="K5468">
        <v>16376</v>
      </c>
      <c r="L5468">
        <v>15492.048306999999</v>
      </c>
      <c r="M5468">
        <v>-0.12900206446647644</v>
      </c>
      <c r="N5468">
        <v>-0.20383118093013763</v>
      </c>
      <c r="O5468">
        <v>-0.15962034463882446</v>
      </c>
      <c r="P5468">
        <v>-0.12900206446647644</v>
      </c>
      <c r="Q5468">
        <v>-9.8383784294128418E-2</v>
      </c>
      <c r="R5468">
        <v>-5.4172951728105545E-2</v>
      </c>
      <c r="S5468" s="10" t="s">
        <v>38</v>
      </c>
    </row>
    <row r="5469" spans="1:19" hidden="1" x14ac:dyDescent="0.25">
      <c r="A5469" s="10" t="str">
        <f t="shared" si="85"/>
        <v>2016Stockton1-in-2August PeakPGE23</v>
      </c>
      <c r="B5469" s="10" t="s">
        <v>57</v>
      </c>
      <c r="C5469" s="10" t="s">
        <v>15</v>
      </c>
      <c r="D5469" s="10" t="s">
        <v>2</v>
      </c>
      <c r="E5469" s="10" t="s">
        <v>9</v>
      </c>
      <c r="F5469">
        <v>23</v>
      </c>
      <c r="G5469">
        <v>1.8340001106262207</v>
      </c>
      <c r="H5469">
        <v>1.932468056678772</v>
      </c>
      <c r="I5469">
        <v>83.288665771484375</v>
      </c>
      <c r="J5469">
        <v>5.8387260884046555E-2</v>
      </c>
      <c r="K5469">
        <v>16376</v>
      </c>
      <c r="L5469">
        <v>15492.048306999999</v>
      </c>
      <c r="M5469">
        <v>-9.8467975854873657E-2</v>
      </c>
      <c r="N5469">
        <v>-0.17329709231853485</v>
      </c>
      <c r="O5469">
        <v>-0.12908625602722168</v>
      </c>
      <c r="P5469">
        <v>-9.8467975854873657E-2</v>
      </c>
      <c r="Q5469">
        <v>-6.7849695682525635E-2</v>
      </c>
      <c r="R5469">
        <v>-2.3638863116502762E-2</v>
      </c>
      <c r="S5469" s="10" t="s">
        <v>38</v>
      </c>
    </row>
    <row r="5470" spans="1:19" hidden="1" x14ac:dyDescent="0.25">
      <c r="A5470" s="10" t="str">
        <f t="shared" si="85"/>
        <v>2016Stockton1-in-2August PeakCAISO24</v>
      </c>
      <c r="B5470" s="10" t="s">
        <v>57</v>
      </c>
      <c r="C5470" s="10" t="s">
        <v>15</v>
      </c>
      <c r="D5470" s="10" t="s">
        <v>2</v>
      </c>
      <c r="E5470" s="10" t="s">
        <v>9</v>
      </c>
      <c r="F5470">
        <v>24</v>
      </c>
      <c r="G5470">
        <v>1.178105354309082</v>
      </c>
      <c r="H5470">
        <v>1.2264977693557739</v>
      </c>
      <c r="I5470">
        <v>76.865989685058594</v>
      </c>
      <c r="J5470">
        <v>4.4309847056865692E-2</v>
      </c>
      <c r="K5470">
        <v>16376</v>
      </c>
      <c r="L5470">
        <v>15492.048306999999</v>
      </c>
      <c r="M5470">
        <v>-4.839242622256279E-2</v>
      </c>
      <c r="N5470">
        <v>-0.10517992824316025</v>
      </c>
      <c r="O5470">
        <v>-7.162851095199585E-2</v>
      </c>
      <c r="P5470">
        <v>-4.839242622256279E-2</v>
      </c>
      <c r="Q5470">
        <v>-2.5156343355774879E-2</v>
      </c>
      <c r="R5470">
        <v>8.3950739353895187E-3</v>
      </c>
      <c r="S5470" s="10" t="s">
        <v>39</v>
      </c>
    </row>
    <row r="5471" spans="1:19" hidden="1" x14ac:dyDescent="0.25">
      <c r="A5471" s="10" t="str">
        <f t="shared" si="85"/>
        <v>2016Stockton1-in-10August PeakCAISO24</v>
      </c>
      <c r="B5471" s="10" t="s">
        <v>57</v>
      </c>
      <c r="C5471" s="10" t="s">
        <v>15</v>
      </c>
      <c r="D5471" s="10" t="s">
        <v>2</v>
      </c>
      <c r="E5471" s="10" t="s">
        <v>1</v>
      </c>
      <c r="F5471">
        <v>24</v>
      </c>
      <c r="G5471">
        <v>1.5129520893096924</v>
      </c>
      <c r="H5471">
        <v>1.5967437028884888</v>
      </c>
      <c r="I5471">
        <v>80.375</v>
      </c>
      <c r="J5471">
        <v>4.4309847056865692E-2</v>
      </c>
      <c r="K5471">
        <v>16376</v>
      </c>
      <c r="L5471">
        <v>15492.048306999999</v>
      </c>
      <c r="M5471">
        <v>-8.379160612821579E-2</v>
      </c>
      <c r="N5471">
        <v>-0.14057910442352295</v>
      </c>
      <c r="O5471">
        <v>-0.10702768713235855</v>
      </c>
      <c r="P5471">
        <v>-8.379160612821579E-2</v>
      </c>
      <c r="Q5471">
        <v>-6.055552139878273E-2</v>
      </c>
      <c r="R5471">
        <v>-2.7004105970263481E-2</v>
      </c>
      <c r="S5471" s="10" t="s">
        <v>39</v>
      </c>
    </row>
    <row r="5472" spans="1:19" hidden="1" x14ac:dyDescent="0.25">
      <c r="A5472" s="10" t="str">
        <f t="shared" si="85"/>
        <v>2016Stockton1-in-10August PeakPGE24</v>
      </c>
      <c r="B5472" s="10" t="s">
        <v>57</v>
      </c>
      <c r="C5472" s="10" t="s">
        <v>15</v>
      </c>
      <c r="D5472" s="10" t="s">
        <v>2</v>
      </c>
      <c r="E5472" s="10" t="s">
        <v>1</v>
      </c>
      <c r="F5472">
        <v>24</v>
      </c>
      <c r="G5472">
        <v>1.6224784851074219</v>
      </c>
      <c r="H5472">
        <v>1.7185739278793335</v>
      </c>
      <c r="I5472">
        <v>84.301048278808594</v>
      </c>
      <c r="J5472">
        <v>4.4309847056865692E-2</v>
      </c>
      <c r="K5472">
        <v>16376</v>
      </c>
      <c r="L5472">
        <v>15492.048306999999</v>
      </c>
      <c r="M5472">
        <v>-9.6095412969589233E-2</v>
      </c>
      <c r="N5472">
        <v>-0.15288291871547699</v>
      </c>
      <c r="O5472">
        <v>-0.11933149397373199</v>
      </c>
      <c r="P5472">
        <v>-9.6095412969589233E-2</v>
      </c>
      <c r="Q5472">
        <v>-7.2859331965446472E-2</v>
      </c>
      <c r="R5472">
        <v>-3.9307914674282074E-2</v>
      </c>
      <c r="S5472" s="10" t="s">
        <v>38</v>
      </c>
    </row>
    <row r="5473" spans="1:19" hidden="1" x14ac:dyDescent="0.25">
      <c r="A5473" s="10" t="str">
        <f t="shared" si="85"/>
        <v>2016Stockton1-in-2August PeakPGE24</v>
      </c>
      <c r="B5473" s="10" t="s">
        <v>57</v>
      </c>
      <c r="C5473" s="10" t="s">
        <v>15</v>
      </c>
      <c r="D5473" s="10" t="s">
        <v>2</v>
      </c>
      <c r="E5473" s="10" t="s">
        <v>9</v>
      </c>
      <c r="F5473">
        <v>24</v>
      </c>
      <c r="G5473">
        <v>1.4365475177764893</v>
      </c>
      <c r="H5473">
        <v>1.5125139951705933</v>
      </c>
      <c r="I5473">
        <v>81.706459045410156</v>
      </c>
      <c r="J5473">
        <v>4.4309847056865692E-2</v>
      </c>
      <c r="K5473">
        <v>16376</v>
      </c>
      <c r="L5473">
        <v>15492.048306999999</v>
      </c>
      <c r="M5473">
        <v>-7.5966529548168182E-2</v>
      </c>
      <c r="N5473">
        <v>-0.13275402784347534</v>
      </c>
      <c r="O5473">
        <v>-9.9202610552310944E-2</v>
      </c>
      <c r="P5473">
        <v>-7.5966529548168182E-2</v>
      </c>
      <c r="Q5473">
        <v>-5.2730444818735123E-2</v>
      </c>
      <c r="R5473">
        <v>-1.9179029390215874E-2</v>
      </c>
      <c r="S5473" s="10" t="s">
        <v>38</v>
      </c>
    </row>
    <row r="5474" spans="1:19" hidden="1" x14ac:dyDescent="0.25">
      <c r="A5474" s="10" t="str">
        <f t="shared" si="85"/>
        <v>2016Stockton1-in-2July PeakCAISO1</v>
      </c>
      <c r="B5474" s="10" t="s">
        <v>57</v>
      </c>
      <c r="C5474" s="10" t="s">
        <v>15</v>
      </c>
      <c r="D5474" s="10" t="s">
        <v>3</v>
      </c>
      <c r="E5474" s="10" t="s">
        <v>9</v>
      </c>
      <c r="F5474">
        <v>1</v>
      </c>
      <c r="G5474">
        <v>1.0064011812210083</v>
      </c>
      <c r="H5474">
        <v>1.0064011812210083</v>
      </c>
      <c r="I5474">
        <v>77.581459045410156</v>
      </c>
      <c r="J5474">
        <v>0</v>
      </c>
      <c r="K5474">
        <v>16376</v>
      </c>
      <c r="L5474">
        <v>15487.308137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 s="10" t="s">
        <v>39</v>
      </c>
    </row>
    <row r="5475" spans="1:19" hidden="1" x14ac:dyDescent="0.25">
      <c r="A5475" s="10" t="str">
        <f t="shared" si="85"/>
        <v>2016Stockton1-in-10July PeakCAISO1</v>
      </c>
      <c r="B5475" s="10" t="s">
        <v>57</v>
      </c>
      <c r="C5475" s="10" t="s">
        <v>15</v>
      </c>
      <c r="D5475" s="10" t="s">
        <v>3</v>
      </c>
      <c r="E5475" s="10" t="s">
        <v>1</v>
      </c>
      <c r="F5475">
        <v>1</v>
      </c>
      <c r="G5475">
        <v>1.1950308084487915</v>
      </c>
      <c r="H5475">
        <v>1.1950308084487915</v>
      </c>
      <c r="I5475">
        <v>82.878379821777344</v>
      </c>
      <c r="J5475">
        <v>0</v>
      </c>
      <c r="K5475">
        <v>16376</v>
      </c>
      <c r="L5475">
        <v>15487.308137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 s="10" t="s">
        <v>39</v>
      </c>
    </row>
    <row r="5476" spans="1:19" hidden="1" x14ac:dyDescent="0.25">
      <c r="A5476" s="10" t="str">
        <f t="shared" si="85"/>
        <v>2016Stockton1-in-2July PeakPGE1</v>
      </c>
      <c r="B5476" s="10" t="s">
        <v>57</v>
      </c>
      <c r="C5476" s="10" t="s">
        <v>15</v>
      </c>
      <c r="D5476" s="10" t="s">
        <v>3</v>
      </c>
      <c r="E5476" s="10" t="s">
        <v>9</v>
      </c>
      <c r="F5476">
        <v>1</v>
      </c>
      <c r="G5476">
        <v>1.0874063968658447</v>
      </c>
      <c r="H5476">
        <v>1.0874063968658447</v>
      </c>
      <c r="I5476">
        <v>79.658035278320312</v>
      </c>
      <c r="J5476">
        <v>0</v>
      </c>
      <c r="K5476">
        <v>16376</v>
      </c>
      <c r="L5476">
        <v>15487.308137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 s="10" t="s">
        <v>38</v>
      </c>
    </row>
    <row r="5477" spans="1:19" hidden="1" x14ac:dyDescent="0.25">
      <c r="A5477" s="10" t="str">
        <f t="shared" si="85"/>
        <v>2016Stockton1-in-10July PeakPGE1</v>
      </c>
      <c r="B5477" s="10" t="s">
        <v>57</v>
      </c>
      <c r="C5477" s="10" t="s">
        <v>15</v>
      </c>
      <c r="D5477" s="10" t="s">
        <v>3</v>
      </c>
      <c r="E5477" s="10" t="s">
        <v>1</v>
      </c>
      <c r="F5477">
        <v>1</v>
      </c>
      <c r="G5477">
        <v>1.2436343431472778</v>
      </c>
      <c r="H5477">
        <v>1.2436343431472778</v>
      </c>
      <c r="I5477">
        <v>85.386634826660156</v>
      </c>
      <c r="J5477">
        <v>0</v>
      </c>
      <c r="K5477">
        <v>16376</v>
      </c>
      <c r="L5477">
        <v>15487.308137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 s="10" t="s">
        <v>38</v>
      </c>
    </row>
    <row r="5478" spans="1:19" hidden="1" x14ac:dyDescent="0.25">
      <c r="A5478" s="10" t="str">
        <f t="shared" si="85"/>
        <v>2016Stockton1-in-10July PeakCAISO2</v>
      </c>
      <c r="B5478" s="10" t="s">
        <v>57</v>
      </c>
      <c r="C5478" s="10" t="s">
        <v>15</v>
      </c>
      <c r="D5478" s="10" t="s">
        <v>3</v>
      </c>
      <c r="E5478" s="10" t="s">
        <v>1</v>
      </c>
      <c r="F5478">
        <v>2</v>
      </c>
      <c r="G5478">
        <v>1.0131242275238037</v>
      </c>
      <c r="H5478">
        <v>1.0131242275238037</v>
      </c>
      <c r="I5478">
        <v>81.365242004394531</v>
      </c>
      <c r="J5478">
        <v>0</v>
      </c>
      <c r="K5478">
        <v>16376</v>
      </c>
      <c r="L5478">
        <v>15487.308137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 s="10" t="s">
        <v>39</v>
      </c>
    </row>
    <row r="5479" spans="1:19" hidden="1" x14ac:dyDescent="0.25">
      <c r="A5479" s="10" t="str">
        <f t="shared" si="85"/>
        <v>2016Stockton1-in-2July PeakCAISO2</v>
      </c>
      <c r="B5479" s="10" t="s">
        <v>57</v>
      </c>
      <c r="C5479" s="10" t="s">
        <v>15</v>
      </c>
      <c r="D5479" s="10" t="s">
        <v>3</v>
      </c>
      <c r="E5479" s="10" t="s">
        <v>9</v>
      </c>
      <c r="F5479">
        <v>2</v>
      </c>
      <c r="G5479">
        <v>0.85320758819580078</v>
      </c>
      <c r="H5479">
        <v>0.85320758819580078</v>
      </c>
      <c r="I5479">
        <v>76.654655456542969</v>
      </c>
      <c r="J5479">
        <v>0</v>
      </c>
      <c r="K5479">
        <v>16376</v>
      </c>
      <c r="L5479">
        <v>15487.308137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 s="10" t="s">
        <v>39</v>
      </c>
    </row>
    <row r="5480" spans="1:19" hidden="1" x14ac:dyDescent="0.25">
      <c r="A5480" s="10" t="str">
        <f t="shared" si="85"/>
        <v>2016Stockton1-in-10July PeakPGE2</v>
      </c>
      <c r="B5480" s="10" t="s">
        <v>57</v>
      </c>
      <c r="C5480" s="10" t="s">
        <v>15</v>
      </c>
      <c r="D5480" s="10" t="s">
        <v>3</v>
      </c>
      <c r="E5480" s="10" t="s">
        <v>1</v>
      </c>
      <c r="F5480">
        <v>2</v>
      </c>
      <c r="G5480">
        <v>1.0543293952941895</v>
      </c>
      <c r="H5480">
        <v>1.0543293952941895</v>
      </c>
      <c r="I5480">
        <v>84.119369506835938</v>
      </c>
      <c r="J5480">
        <v>0</v>
      </c>
      <c r="K5480">
        <v>16376</v>
      </c>
      <c r="L5480">
        <v>15487.308137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 s="10" t="s">
        <v>38</v>
      </c>
    </row>
    <row r="5481" spans="1:19" hidden="1" x14ac:dyDescent="0.25">
      <c r="A5481" s="10" t="str">
        <f t="shared" si="85"/>
        <v>2016Stockton1-in-2July PeakPGE2</v>
      </c>
      <c r="B5481" s="10" t="s">
        <v>57</v>
      </c>
      <c r="C5481" s="10" t="s">
        <v>15</v>
      </c>
      <c r="D5481" s="10" t="s">
        <v>3</v>
      </c>
      <c r="E5481" s="10" t="s">
        <v>9</v>
      </c>
      <c r="F5481">
        <v>2</v>
      </c>
      <c r="G5481">
        <v>0.9218822717666626</v>
      </c>
      <c r="H5481">
        <v>0.9218822717666626</v>
      </c>
      <c r="I5481">
        <v>77.903900146484375</v>
      </c>
      <c r="J5481">
        <v>0</v>
      </c>
      <c r="K5481">
        <v>16376</v>
      </c>
      <c r="L5481">
        <v>15487.308137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 s="10" t="s">
        <v>38</v>
      </c>
    </row>
    <row r="5482" spans="1:19" hidden="1" x14ac:dyDescent="0.25">
      <c r="A5482" s="10" t="str">
        <f t="shared" si="85"/>
        <v>2016Stockton1-in-10July PeakCAISO3</v>
      </c>
      <c r="B5482" s="10" t="s">
        <v>57</v>
      </c>
      <c r="C5482" s="10" t="s">
        <v>15</v>
      </c>
      <c r="D5482" s="10" t="s">
        <v>3</v>
      </c>
      <c r="E5482" s="10" t="s">
        <v>1</v>
      </c>
      <c r="F5482">
        <v>3</v>
      </c>
      <c r="G5482">
        <v>0.8962630033493042</v>
      </c>
      <c r="H5482">
        <v>0.8962630033493042</v>
      </c>
      <c r="I5482">
        <v>79.753379821777344</v>
      </c>
      <c r="J5482">
        <v>0</v>
      </c>
      <c r="K5482">
        <v>16376</v>
      </c>
      <c r="L5482">
        <v>15487.308137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 s="10" t="s">
        <v>39</v>
      </c>
    </row>
    <row r="5483" spans="1:19" hidden="1" x14ac:dyDescent="0.25">
      <c r="A5483" s="10" t="str">
        <f t="shared" si="85"/>
        <v>2016Stockton1-in-2July PeakCAISO3</v>
      </c>
      <c r="B5483" s="10" t="s">
        <v>57</v>
      </c>
      <c r="C5483" s="10" t="s">
        <v>15</v>
      </c>
      <c r="D5483" s="10" t="s">
        <v>3</v>
      </c>
      <c r="E5483" s="10" t="s">
        <v>9</v>
      </c>
      <c r="F5483">
        <v>3</v>
      </c>
      <c r="G5483">
        <v>0.75479233264923096</v>
      </c>
      <c r="H5483">
        <v>0.75479233264923096</v>
      </c>
      <c r="I5483">
        <v>75.344596862792969</v>
      </c>
      <c r="J5483">
        <v>0</v>
      </c>
      <c r="K5483">
        <v>16376</v>
      </c>
      <c r="L5483">
        <v>15487.308137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 s="10" t="s">
        <v>39</v>
      </c>
    </row>
    <row r="5484" spans="1:19" hidden="1" x14ac:dyDescent="0.25">
      <c r="A5484" s="10" t="str">
        <f t="shared" si="85"/>
        <v>2016Stockton1-in-2July PeakPGE3</v>
      </c>
      <c r="B5484" s="10" t="s">
        <v>57</v>
      </c>
      <c r="C5484" s="10" t="s">
        <v>15</v>
      </c>
      <c r="D5484" s="10" t="s">
        <v>3</v>
      </c>
      <c r="E5484" s="10" t="s">
        <v>9</v>
      </c>
      <c r="F5484">
        <v>3</v>
      </c>
      <c r="G5484">
        <v>0.81554555892944336</v>
      </c>
      <c r="H5484">
        <v>0.81554555892944336</v>
      </c>
      <c r="I5484">
        <v>75.843841552734375</v>
      </c>
      <c r="J5484">
        <v>0</v>
      </c>
      <c r="K5484">
        <v>16376</v>
      </c>
      <c r="L5484">
        <v>15487.308137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 s="10" t="s">
        <v>38</v>
      </c>
    </row>
    <row r="5485" spans="1:19" hidden="1" x14ac:dyDescent="0.25">
      <c r="A5485" s="10" t="str">
        <f t="shared" si="85"/>
        <v>2016Stockton1-in-10July PeakPGE3</v>
      </c>
      <c r="B5485" s="10" t="s">
        <v>57</v>
      </c>
      <c r="C5485" s="10" t="s">
        <v>15</v>
      </c>
      <c r="D5485" s="10" t="s">
        <v>3</v>
      </c>
      <c r="E5485" s="10" t="s">
        <v>1</v>
      </c>
      <c r="F5485">
        <v>3</v>
      </c>
      <c r="G5485">
        <v>0.93271523714065552</v>
      </c>
      <c r="H5485">
        <v>0.93271523714065552</v>
      </c>
      <c r="I5485">
        <v>82.830703735351563</v>
      </c>
      <c r="J5485">
        <v>0</v>
      </c>
      <c r="K5485">
        <v>16376</v>
      </c>
      <c r="L5485">
        <v>15487.308137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 s="10" t="s">
        <v>38</v>
      </c>
    </row>
    <row r="5486" spans="1:19" hidden="1" x14ac:dyDescent="0.25">
      <c r="A5486" s="10" t="str">
        <f t="shared" si="85"/>
        <v>2016Stockton1-in-2July PeakCAISO4</v>
      </c>
      <c r="B5486" s="10" t="s">
        <v>57</v>
      </c>
      <c r="C5486" s="10" t="s">
        <v>15</v>
      </c>
      <c r="D5486" s="10" t="s">
        <v>3</v>
      </c>
      <c r="E5486" s="10" t="s">
        <v>9</v>
      </c>
      <c r="F5486">
        <v>4</v>
      </c>
      <c r="G5486">
        <v>0.69622665643692017</v>
      </c>
      <c r="H5486">
        <v>0.69622665643692017</v>
      </c>
      <c r="I5486">
        <v>74.754127502441406</v>
      </c>
      <c r="J5486">
        <v>0</v>
      </c>
      <c r="K5486">
        <v>16376</v>
      </c>
      <c r="L5486">
        <v>15487.308137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 s="10" t="s">
        <v>39</v>
      </c>
    </row>
    <row r="5487" spans="1:19" hidden="1" x14ac:dyDescent="0.25">
      <c r="A5487" s="10" t="str">
        <f t="shared" si="85"/>
        <v>2016Stockton1-in-10July PeakCAISO4</v>
      </c>
      <c r="B5487" s="10" t="s">
        <v>57</v>
      </c>
      <c r="C5487" s="10" t="s">
        <v>15</v>
      </c>
      <c r="D5487" s="10" t="s">
        <v>3</v>
      </c>
      <c r="E5487" s="10" t="s">
        <v>1</v>
      </c>
      <c r="F5487">
        <v>4</v>
      </c>
      <c r="G5487">
        <v>0.82672041654586792</v>
      </c>
      <c r="H5487">
        <v>0.82672041654586792</v>
      </c>
      <c r="I5487">
        <v>79.051048278808594</v>
      </c>
      <c r="J5487">
        <v>0</v>
      </c>
      <c r="K5487">
        <v>16376</v>
      </c>
      <c r="L5487">
        <v>15487.308137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 s="10" t="s">
        <v>39</v>
      </c>
    </row>
    <row r="5488" spans="1:19" hidden="1" x14ac:dyDescent="0.25">
      <c r="A5488" s="10" t="str">
        <f t="shared" si="85"/>
        <v>2016Stockton1-in-10July PeakPGE4</v>
      </c>
      <c r="B5488" s="10" t="s">
        <v>57</v>
      </c>
      <c r="C5488" s="10" t="s">
        <v>15</v>
      </c>
      <c r="D5488" s="10" t="s">
        <v>3</v>
      </c>
      <c r="E5488" s="10" t="s">
        <v>1</v>
      </c>
      <c r="F5488">
        <v>4</v>
      </c>
      <c r="G5488">
        <v>0.8603442907333374</v>
      </c>
      <c r="H5488">
        <v>0.8603442907333374</v>
      </c>
      <c r="I5488">
        <v>81.624252319335937</v>
      </c>
      <c r="J5488">
        <v>0</v>
      </c>
      <c r="K5488">
        <v>16376</v>
      </c>
      <c r="L5488">
        <v>15487.308137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 s="10" t="s">
        <v>38</v>
      </c>
    </row>
    <row r="5489" spans="1:19" hidden="1" x14ac:dyDescent="0.25">
      <c r="A5489" s="10" t="str">
        <f t="shared" si="85"/>
        <v>2016Stockton1-in-2July PeakPGE4</v>
      </c>
      <c r="B5489" s="10" t="s">
        <v>57</v>
      </c>
      <c r="C5489" s="10" t="s">
        <v>15</v>
      </c>
      <c r="D5489" s="10" t="s">
        <v>3</v>
      </c>
      <c r="E5489" s="10" t="s">
        <v>9</v>
      </c>
      <c r="F5489">
        <v>4</v>
      </c>
      <c r="G5489">
        <v>0.75226598978042603</v>
      </c>
      <c r="H5489">
        <v>0.75226598978042603</v>
      </c>
      <c r="I5489">
        <v>74.9951171875</v>
      </c>
      <c r="J5489">
        <v>0</v>
      </c>
      <c r="K5489">
        <v>16376</v>
      </c>
      <c r="L5489">
        <v>15487.308137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 s="10" t="s">
        <v>38</v>
      </c>
    </row>
    <row r="5490" spans="1:19" hidden="1" x14ac:dyDescent="0.25">
      <c r="A5490" s="10" t="str">
        <f t="shared" si="85"/>
        <v>2016Stockton1-in-10July PeakCAISO5</v>
      </c>
      <c r="B5490" s="10" t="s">
        <v>57</v>
      </c>
      <c r="C5490" s="10" t="s">
        <v>15</v>
      </c>
      <c r="D5490" s="10" t="s">
        <v>3</v>
      </c>
      <c r="E5490" s="10" t="s">
        <v>1</v>
      </c>
      <c r="F5490">
        <v>5</v>
      </c>
      <c r="G5490">
        <v>0.79319024085998535</v>
      </c>
      <c r="H5490">
        <v>0.79319024085998535</v>
      </c>
      <c r="I5490">
        <v>78.473724365234375</v>
      </c>
      <c r="J5490">
        <v>0</v>
      </c>
      <c r="K5490">
        <v>16376</v>
      </c>
      <c r="L5490">
        <v>15487.308137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 s="10" t="s">
        <v>39</v>
      </c>
    </row>
    <row r="5491" spans="1:19" hidden="1" x14ac:dyDescent="0.25">
      <c r="A5491" s="10" t="str">
        <f t="shared" si="85"/>
        <v>2016Stockton1-in-2July PeakCAISO5</v>
      </c>
      <c r="B5491" s="10" t="s">
        <v>57</v>
      </c>
      <c r="C5491" s="10" t="s">
        <v>15</v>
      </c>
      <c r="D5491" s="10" t="s">
        <v>3</v>
      </c>
      <c r="E5491" s="10" t="s">
        <v>9</v>
      </c>
      <c r="F5491">
        <v>5</v>
      </c>
      <c r="G5491">
        <v>0.66798907518386841</v>
      </c>
      <c r="H5491">
        <v>0.66798907518386841</v>
      </c>
      <c r="I5491">
        <v>73.875</v>
      </c>
      <c r="J5491">
        <v>0</v>
      </c>
      <c r="K5491">
        <v>16376</v>
      </c>
      <c r="L5491">
        <v>15487.308137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 s="10" t="s">
        <v>39</v>
      </c>
    </row>
    <row r="5492" spans="1:19" hidden="1" x14ac:dyDescent="0.25">
      <c r="A5492" s="10" t="str">
        <f t="shared" si="85"/>
        <v>2016Stockton1-in-2July PeakPGE5</v>
      </c>
      <c r="B5492" s="10" t="s">
        <v>57</v>
      </c>
      <c r="C5492" s="10" t="s">
        <v>15</v>
      </c>
      <c r="D5492" s="10" t="s">
        <v>3</v>
      </c>
      <c r="E5492" s="10" t="s">
        <v>9</v>
      </c>
      <c r="F5492">
        <v>5</v>
      </c>
      <c r="G5492">
        <v>0.72175556421279907</v>
      </c>
      <c r="H5492">
        <v>0.72175556421279907</v>
      </c>
      <c r="I5492">
        <v>74.029655456542969</v>
      </c>
      <c r="J5492">
        <v>0</v>
      </c>
      <c r="K5492">
        <v>16376</v>
      </c>
      <c r="L5492">
        <v>15487.308137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 s="10" t="s">
        <v>38</v>
      </c>
    </row>
    <row r="5493" spans="1:19" hidden="1" x14ac:dyDescent="0.25">
      <c r="A5493" s="10" t="str">
        <f t="shared" si="85"/>
        <v>2016Stockton1-in-10July PeakPGE5</v>
      </c>
      <c r="B5493" s="10" t="s">
        <v>57</v>
      </c>
      <c r="C5493" s="10" t="s">
        <v>15</v>
      </c>
      <c r="D5493" s="10" t="s">
        <v>3</v>
      </c>
      <c r="E5493" s="10" t="s">
        <v>1</v>
      </c>
      <c r="F5493">
        <v>5</v>
      </c>
      <c r="G5493">
        <v>0.82545042037963867</v>
      </c>
      <c r="H5493">
        <v>0.82545042037963867</v>
      </c>
      <c r="I5493">
        <v>81.400527954101563</v>
      </c>
      <c r="J5493">
        <v>0</v>
      </c>
      <c r="K5493">
        <v>16376</v>
      </c>
      <c r="L5493">
        <v>15487.308137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 s="10" t="s">
        <v>38</v>
      </c>
    </row>
    <row r="5494" spans="1:19" hidden="1" x14ac:dyDescent="0.25">
      <c r="A5494" s="10" t="str">
        <f t="shared" si="85"/>
        <v>2016Stockton1-in-2July PeakCAISO6</v>
      </c>
      <c r="B5494" s="10" t="s">
        <v>57</v>
      </c>
      <c r="C5494" s="10" t="s">
        <v>15</v>
      </c>
      <c r="D5494" s="10" t="s">
        <v>3</v>
      </c>
      <c r="E5494" s="10" t="s">
        <v>9</v>
      </c>
      <c r="F5494">
        <v>6</v>
      </c>
      <c r="G5494">
        <v>0.68224233388900757</v>
      </c>
      <c r="H5494">
        <v>0.68224233388900757</v>
      </c>
      <c r="I5494">
        <v>73.25</v>
      </c>
      <c r="J5494">
        <v>0</v>
      </c>
      <c r="K5494">
        <v>16376</v>
      </c>
      <c r="L5494">
        <v>15487.308137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 s="10" t="s">
        <v>39</v>
      </c>
    </row>
    <row r="5495" spans="1:19" hidden="1" x14ac:dyDescent="0.25">
      <c r="A5495" s="10" t="str">
        <f t="shared" si="85"/>
        <v>2016Stockton1-in-10July PeakCAISO6</v>
      </c>
      <c r="B5495" s="10" t="s">
        <v>57</v>
      </c>
      <c r="C5495" s="10" t="s">
        <v>15</v>
      </c>
      <c r="D5495" s="10" t="s">
        <v>3</v>
      </c>
      <c r="E5495" s="10" t="s">
        <v>1</v>
      </c>
      <c r="F5495">
        <v>6</v>
      </c>
      <c r="G5495">
        <v>0.81011497974395752</v>
      </c>
      <c r="H5495">
        <v>0.81011497974395752</v>
      </c>
      <c r="I5495">
        <v>77.706459045410156</v>
      </c>
      <c r="J5495">
        <v>0</v>
      </c>
      <c r="K5495">
        <v>16376</v>
      </c>
      <c r="L5495">
        <v>15487.308137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 s="10" t="s">
        <v>39</v>
      </c>
    </row>
    <row r="5496" spans="1:19" hidden="1" x14ac:dyDescent="0.25">
      <c r="A5496" s="10" t="str">
        <f t="shared" si="85"/>
        <v>2016Stockton1-in-10July PeakPGE6</v>
      </c>
      <c r="B5496" s="10" t="s">
        <v>57</v>
      </c>
      <c r="C5496" s="10" t="s">
        <v>15</v>
      </c>
      <c r="D5496" s="10" t="s">
        <v>3</v>
      </c>
      <c r="E5496" s="10" t="s">
        <v>1</v>
      </c>
      <c r="F5496">
        <v>6</v>
      </c>
      <c r="G5496">
        <v>0.84306347370147705</v>
      </c>
      <c r="H5496">
        <v>0.84306347370147705</v>
      </c>
      <c r="I5496">
        <v>80.736862182617188</v>
      </c>
      <c r="J5496">
        <v>0</v>
      </c>
      <c r="K5496">
        <v>16376</v>
      </c>
      <c r="L5496">
        <v>15487.308137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 s="10" t="s">
        <v>38</v>
      </c>
    </row>
    <row r="5497" spans="1:19" hidden="1" x14ac:dyDescent="0.25">
      <c r="A5497" s="10" t="str">
        <f t="shared" si="85"/>
        <v>2016Stockton1-in-2July PeakPGE6</v>
      </c>
      <c r="B5497" s="10" t="s">
        <v>57</v>
      </c>
      <c r="C5497" s="10" t="s">
        <v>15</v>
      </c>
      <c r="D5497" s="10" t="s">
        <v>3</v>
      </c>
      <c r="E5497" s="10" t="s">
        <v>9</v>
      </c>
      <c r="F5497">
        <v>6</v>
      </c>
      <c r="G5497">
        <v>0.73715603351593018</v>
      </c>
      <c r="H5497">
        <v>0.73715603351593018</v>
      </c>
      <c r="I5497">
        <v>73.094596862792969</v>
      </c>
      <c r="J5497">
        <v>0</v>
      </c>
      <c r="K5497">
        <v>16376</v>
      </c>
      <c r="L5497">
        <v>15487.308137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 s="10" t="s">
        <v>38</v>
      </c>
    </row>
    <row r="5498" spans="1:19" hidden="1" x14ac:dyDescent="0.25">
      <c r="A5498" s="10" t="str">
        <f t="shared" si="85"/>
        <v>2016Stockton1-in-10July PeakCAISO7</v>
      </c>
      <c r="B5498" s="10" t="s">
        <v>57</v>
      </c>
      <c r="C5498" s="10" t="s">
        <v>15</v>
      </c>
      <c r="D5498" s="10" t="s">
        <v>3</v>
      </c>
      <c r="E5498" s="10" t="s">
        <v>1</v>
      </c>
      <c r="F5498">
        <v>7</v>
      </c>
      <c r="G5498">
        <v>0.88382470607757568</v>
      </c>
      <c r="H5498">
        <v>0.88382470607757568</v>
      </c>
      <c r="I5498">
        <v>76.625</v>
      </c>
      <c r="J5498">
        <v>0</v>
      </c>
      <c r="K5498">
        <v>16376</v>
      </c>
      <c r="L5498">
        <v>15487.308137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 s="10" t="s">
        <v>39</v>
      </c>
    </row>
    <row r="5499" spans="1:19" hidden="1" x14ac:dyDescent="0.25">
      <c r="A5499" s="10" t="str">
        <f t="shared" si="85"/>
        <v>2016Stockton1-in-2July PeakCAISO7</v>
      </c>
      <c r="B5499" s="10" t="s">
        <v>57</v>
      </c>
      <c r="C5499" s="10" t="s">
        <v>15</v>
      </c>
      <c r="D5499" s="10" t="s">
        <v>3</v>
      </c>
      <c r="E5499" s="10" t="s">
        <v>9</v>
      </c>
      <c r="F5499">
        <v>7</v>
      </c>
      <c r="G5499">
        <v>0.74431735277175903</v>
      </c>
      <c r="H5499">
        <v>0.74431735277175903</v>
      </c>
      <c r="I5499">
        <v>72.780403137207031</v>
      </c>
      <c r="J5499">
        <v>0</v>
      </c>
      <c r="K5499">
        <v>16376</v>
      </c>
      <c r="L5499">
        <v>15487.308137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 s="10" t="s">
        <v>39</v>
      </c>
    </row>
    <row r="5500" spans="1:19" hidden="1" x14ac:dyDescent="0.25">
      <c r="A5500" s="10" t="str">
        <f t="shared" si="85"/>
        <v>2016Stockton1-in-10July PeakPGE7</v>
      </c>
      <c r="B5500" s="10" t="s">
        <v>57</v>
      </c>
      <c r="C5500" s="10" t="s">
        <v>15</v>
      </c>
      <c r="D5500" s="10" t="s">
        <v>3</v>
      </c>
      <c r="E5500" s="10" t="s">
        <v>1</v>
      </c>
      <c r="F5500">
        <v>7</v>
      </c>
      <c r="G5500">
        <v>0.91977107524871826</v>
      </c>
      <c r="H5500">
        <v>0.91977107524871826</v>
      </c>
      <c r="I5500">
        <v>79.444068908691406</v>
      </c>
      <c r="J5500">
        <v>0</v>
      </c>
      <c r="K5500">
        <v>16376</v>
      </c>
      <c r="L5500">
        <v>15487.308137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 s="10" t="s">
        <v>38</v>
      </c>
    </row>
    <row r="5501" spans="1:19" hidden="1" x14ac:dyDescent="0.25">
      <c r="A5501" s="10" t="str">
        <f t="shared" si="85"/>
        <v>2016Stockton1-in-2July PeakPGE7</v>
      </c>
      <c r="B5501" s="10" t="s">
        <v>57</v>
      </c>
      <c r="C5501" s="10" t="s">
        <v>15</v>
      </c>
      <c r="D5501" s="10" t="s">
        <v>3</v>
      </c>
      <c r="E5501" s="10" t="s">
        <v>9</v>
      </c>
      <c r="F5501">
        <v>7</v>
      </c>
      <c r="G5501">
        <v>0.80422747135162354</v>
      </c>
      <c r="H5501">
        <v>0.80422747135162354</v>
      </c>
      <c r="I5501">
        <v>72.728607177734375</v>
      </c>
      <c r="J5501">
        <v>0</v>
      </c>
      <c r="K5501">
        <v>16376</v>
      </c>
      <c r="L5501">
        <v>15487.308137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 s="10" t="s">
        <v>38</v>
      </c>
    </row>
    <row r="5502" spans="1:19" hidden="1" x14ac:dyDescent="0.25">
      <c r="A5502" s="10" t="str">
        <f t="shared" si="85"/>
        <v>2016Stockton1-in-10July PeakCAISO8</v>
      </c>
      <c r="B5502" s="10" t="s">
        <v>57</v>
      </c>
      <c r="C5502" s="10" t="s">
        <v>15</v>
      </c>
      <c r="D5502" s="10" t="s">
        <v>3</v>
      </c>
      <c r="E5502" s="10" t="s">
        <v>1</v>
      </c>
      <c r="F5502">
        <v>8</v>
      </c>
      <c r="G5502">
        <v>0.92797404527664185</v>
      </c>
      <c r="H5502">
        <v>0.92797404527664185</v>
      </c>
      <c r="I5502">
        <v>79.17755126953125</v>
      </c>
      <c r="J5502">
        <v>0</v>
      </c>
      <c r="K5502">
        <v>16376</v>
      </c>
      <c r="L5502">
        <v>15487.308137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 s="10" t="s">
        <v>39</v>
      </c>
    </row>
    <row r="5503" spans="1:19" hidden="1" x14ac:dyDescent="0.25">
      <c r="A5503" s="10" t="str">
        <f t="shared" si="85"/>
        <v>2016Stockton1-in-2July PeakCAISO8</v>
      </c>
      <c r="B5503" s="10" t="s">
        <v>57</v>
      </c>
      <c r="C5503" s="10" t="s">
        <v>15</v>
      </c>
      <c r="D5503" s="10" t="s">
        <v>3</v>
      </c>
      <c r="E5503" s="10" t="s">
        <v>9</v>
      </c>
      <c r="F5503">
        <v>8</v>
      </c>
      <c r="G5503">
        <v>0.78149795532226563</v>
      </c>
      <c r="H5503">
        <v>0.78149795532226563</v>
      </c>
      <c r="I5503">
        <v>74.531158447265625</v>
      </c>
      <c r="J5503">
        <v>0</v>
      </c>
      <c r="K5503">
        <v>16376</v>
      </c>
      <c r="L5503">
        <v>15487.308137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 s="10" t="s">
        <v>39</v>
      </c>
    </row>
    <row r="5504" spans="1:19" hidden="1" x14ac:dyDescent="0.25">
      <c r="A5504" s="10" t="str">
        <f t="shared" si="85"/>
        <v>2016Stockton1-in-2July PeakPGE8</v>
      </c>
      <c r="B5504" s="10" t="s">
        <v>57</v>
      </c>
      <c r="C5504" s="10" t="s">
        <v>15</v>
      </c>
      <c r="D5504" s="10" t="s">
        <v>3</v>
      </c>
      <c r="E5504" s="10" t="s">
        <v>9</v>
      </c>
      <c r="F5504">
        <v>8</v>
      </c>
      <c r="G5504">
        <v>0.84440076351165771</v>
      </c>
      <c r="H5504">
        <v>0.84440076351165771</v>
      </c>
      <c r="I5504">
        <v>75.350227355957031</v>
      </c>
      <c r="J5504">
        <v>0</v>
      </c>
      <c r="K5504">
        <v>16376</v>
      </c>
      <c r="L5504">
        <v>15487.308137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 s="10" t="s">
        <v>38</v>
      </c>
    </row>
    <row r="5505" spans="1:19" hidden="1" x14ac:dyDescent="0.25">
      <c r="A5505" s="10" t="str">
        <f t="shared" si="85"/>
        <v>2016Stockton1-in-10July PeakPGE8</v>
      </c>
      <c r="B5505" s="10" t="s">
        <v>57</v>
      </c>
      <c r="C5505" s="10" t="s">
        <v>15</v>
      </c>
      <c r="D5505" s="10" t="s">
        <v>3</v>
      </c>
      <c r="E5505" s="10" t="s">
        <v>1</v>
      </c>
      <c r="F5505">
        <v>8</v>
      </c>
      <c r="G5505">
        <v>0.96571606397628784</v>
      </c>
      <c r="H5505">
        <v>0.96571606397628784</v>
      </c>
      <c r="I5505">
        <v>81.000747680664063</v>
      </c>
      <c r="J5505">
        <v>0</v>
      </c>
      <c r="K5505">
        <v>16376</v>
      </c>
      <c r="L5505">
        <v>15487.308137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 s="10" t="s">
        <v>38</v>
      </c>
    </row>
    <row r="5506" spans="1:19" hidden="1" x14ac:dyDescent="0.25">
      <c r="A5506" s="10" t="str">
        <f t="shared" ref="A5506:A5569" si="86">CONCATENATE(B5506,C5506,E5506,D5506,S5506,F5506)</f>
        <v>2016Stockton1-in-2July PeakCAISO9</v>
      </c>
      <c r="B5506" s="10" t="s">
        <v>57</v>
      </c>
      <c r="C5506" s="10" t="s">
        <v>15</v>
      </c>
      <c r="D5506" s="10" t="s">
        <v>3</v>
      </c>
      <c r="E5506" s="10" t="s">
        <v>9</v>
      </c>
      <c r="F5506">
        <v>9</v>
      </c>
      <c r="G5506">
        <v>0.80493640899658203</v>
      </c>
      <c r="H5506">
        <v>0.80493640899658203</v>
      </c>
      <c r="I5506">
        <v>77.958709716796875</v>
      </c>
      <c r="J5506">
        <v>0</v>
      </c>
      <c r="K5506">
        <v>16376</v>
      </c>
      <c r="L5506">
        <v>15487.308137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 s="10" t="s">
        <v>39</v>
      </c>
    </row>
    <row r="5507" spans="1:19" hidden="1" x14ac:dyDescent="0.25">
      <c r="A5507" s="10" t="str">
        <f t="shared" si="86"/>
        <v>2016Stockton1-in-10July PeakCAISO9</v>
      </c>
      <c r="B5507" s="10" t="s">
        <v>57</v>
      </c>
      <c r="C5507" s="10" t="s">
        <v>15</v>
      </c>
      <c r="D5507" s="10" t="s">
        <v>3</v>
      </c>
      <c r="E5507" s="10" t="s">
        <v>1</v>
      </c>
      <c r="F5507">
        <v>9</v>
      </c>
      <c r="G5507">
        <v>0.95580559968948364</v>
      </c>
      <c r="H5507">
        <v>0.95580559968948364</v>
      </c>
      <c r="I5507">
        <v>82.850975036621094</v>
      </c>
      <c r="J5507">
        <v>0</v>
      </c>
      <c r="K5507">
        <v>16376</v>
      </c>
      <c r="L5507">
        <v>15487.308137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 s="10" t="s">
        <v>39</v>
      </c>
    </row>
    <row r="5508" spans="1:19" hidden="1" x14ac:dyDescent="0.25">
      <c r="A5508" s="10" t="str">
        <f t="shared" si="86"/>
        <v>2016Stockton1-in-2July PeakPGE9</v>
      </c>
      <c r="B5508" s="10" t="s">
        <v>57</v>
      </c>
      <c r="C5508" s="10" t="s">
        <v>15</v>
      </c>
      <c r="D5508" s="10" t="s">
        <v>3</v>
      </c>
      <c r="E5508" s="10" t="s">
        <v>9</v>
      </c>
      <c r="F5508">
        <v>9</v>
      </c>
      <c r="G5508">
        <v>0.86972576379776001</v>
      </c>
      <c r="H5508">
        <v>0.86972576379776001</v>
      </c>
      <c r="I5508">
        <v>79.531906127929688</v>
      </c>
      <c r="J5508">
        <v>0</v>
      </c>
      <c r="K5508">
        <v>16376</v>
      </c>
      <c r="L5508">
        <v>15487.308137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 s="10" t="s">
        <v>38</v>
      </c>
    </row>
    <row r="5509" spans="1:19" hidden="1" x14ac:dyDescent="0.25">
      <c r="A5509" s="10" t="str">
        <f t="shared" si="86"/>
        <v>2016Stockton1-in-10July PeakPGE9</v>
      </c>
      <c r="B5509" s="10" t="s">
        <v>57</v>
      </c>
      <c r="C5509" s="10" t="s">
        <v>15</v>
      </c>
      <c r="D5509" s="10" t="s">
        <v>3</v>
      </c>
      <c r="E5509" s="10" t="s">
        <v>1</v>
      </c>
      <c r="F5509">
        <v>9</v>
      </c>
      <c r="G5509">
        <v>0.99467957019805908</v>
      </c>
      <c r="H5509">
        <v>0.99467957019805908</v>
      </c>
      <c r="I5509">
        <v>83.855110168457031</v>
      </c>
      <c r="J5509">
        <v>0</v>
      </c>
      <c r="K5509">
        <v>16376</v>
      </c>
      <c r="L5509">
        <v>15487.308137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 s="10" t="s">
        <v>38</v>
      </c>
    </row>
    <row r="5510" spans="1:19" hidden="1" x14ac:dyDescent="0.25">
      <c r="A5510" s="10" t="str">
        <f t="shared" si="86"/>
        <v>2016Stockton1-in-2July PeakCAISO10</v>
      </c>
      <c r="B5510" s="10" t="s">
        <v>57</v>
      </c>
      <c r="C5510" s="10" t="s">
        <v>15</v>
      </c>
      <c r="D5510" s="10" t="s">
        <v>3</v>
      </c>
      <c r="E5510" s="10" t="s">
        <v>9</v>
      </c>
      <c r="F5510">
        <v>10</v>
      </c>
      <c r="G5510">
        <v>0.87766462564468384</v>
      </c>
      <c r="H5510">
        <v>0.87766462564468384</v>
      </c>
      <c r="I5510">
        <v>80.825454711914062</v>
      </c>
      <c r="J5510">
        <v>0</v>
      </c>
      <c r="K5510">
        <v>16376</v>
      </c>
      <c r="L5510">
        <v>15487.308137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 s="10" t="s">
        <v>39</v>
      </c>
    </row>
    <row r="5511" spans="1:19" hidden="1" x14ac:dyDescent="0.25">
      <c r="A5511" s="10" t="str">
        <f t="shared" si="86"/>
        <v>2016Stockton1-in-10July PeakCAISO10</v>
      </c>
      <c r="B5511" s="10" t="s">
        <v>57</v>
      </c>
      <c r="C5511" s="10" t="s">
        <v>15</v>
      </c>
      <c r="D5511" s="10" t="s">
        <v>3</v>
      </c>
      <c r="E5511" s="10" t="s">
        <v>1</v>
      </c>
      <c r="F5511">
        <v>10</v>
      </c>
      <c r="G5511">
        <v>1.0421652793884277</v>
      </c>
      <c r="H5511">
        <v>1.0421652793884277</v>
      </c>
      <c r="I5511">
        <v>86.221847534179688</v>
      </c>
      <c r="J5511">
        <v>0</v>
      </c>
      <c r="K5511">
        <v>16376</v>
      </c>
      <c r="L5511">
        <v>15487.308137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 s="10" t="s">
        <v>39</v>
      </c>
    </row>
    <row r="5512" spans="1:19" hidden="1" x14ac:dyDescent="0.25">
      <c r="A5512" s="10" t="str">
        <f t="shared" si="86"/>
        <v>2016Stockton1-in-2July PeakPGE10</v>
      </c>
      <c r="B5512" s="10" t="s">
        <v>57</v>
      </c>
      <c r="C5512" s="10" t="s">
        <v>15</v>
      </c>
      <c r="D5512" s="10" t="s">
        <v>3</v>
      </c>
      <c r="E5512" s="10" t="s">
        <v>9</v>
      </c>
      <c r="F5512">
        <v>10</v>
      </c>
      <c r="G5512">
        <v>0.94830787181854248</v>
      </c>
      <c r="H5512">
        <v>0.94830787181854248</v>
      </c>
      <c r="I5512">
        <v>83.346847534179687</v>
      </c>
      <c r="J5512">
        <v>0</v>
      </c>
      <c r="K5512">
        <v>16376</v>
      </c>
      <c r="L5512">
        <v>15487.308137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 s="10" t="s">
        <v>38</v>
      </c>
    </row>
    <row r="5513" spans="1:19" hidden="1" x14ac:dyDescent="0.25">
      <c r="A5513" s="10" t="str">
        <f t="shared" si="86"/>
        <v>2016Stockton1-in-10July PeakPGE10</v>
      </c>
      <c r="B5513" s="10" t="s">
        <v>57</v>
      </c>
      <c r="C5513" s="10" t="s">
        <v>15</v>
      </c>
      <c r="D5513" s="10" t="s">
        <v>3</v>
      </c>
      <c r="E5513" s="10" t="s">
        <v>1</v>
      </c>
      <c r="F5513">
        <v>10</v>
      </c>
      <c r="G5513">
        <v>1.0845515727996826</v>
      </c>
      <c r="H5513">
        <v>1.0845515727996826</v>
      </c>
      <c r="I5513">
        <v>87.079582214355469</v>
      </c>
      <c r="J5513">
        <v>0</v>
      </c>
      <c r="K5513">
        <v>16376</v>
      </c>
      <c r="L5513">
        <v>15487.308137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 s="10" t="s">
        <v>38</v>
      </c>
    </row>
    <row r="5514" spans="1:19" hidden="1" x14ac:dyDescent="0.25">
      <c r="A5514" s="10" t="str">
        <f t="shared" si="86"/>
        <v>2016Stockton1-in-10July PeakCAISO11</v>
      </c>
      <c r="B5514" s="10" t="s">
        <v>57</v>
      </c>
      <c r="C5514" s="10" t="s">
        <v>15</v>
      </c>
      <c r="D5514" s="10" t="s">
        <v>3</v>
      </c>
      <c r="E5514" s="10" t="s">
        <v>1</v>
      </c>
      <c r="F5514">
        <v>11</v>
      </c>
      <c r="G5514">
        <v>1.185122013092041</v>
      </c>
      <c r="H5514">
        <v>1.185122013092041</v>
      </c>
      <c r="I5514">
        <v>90.441444396972656</v>
      </c>
      <c r="J5514">
        <v>0</v>
      </c>
      <c r="K5514">
        <v>16376</v>
      </c>
      <c r="L5514">
        <v>15487.308137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 s="10" t="s">
        <v>39</v>
      </c>
    </row>
    <row r="5515" spans="1:19" hidden="1" x14ac:dyDescent="0.25">
      <c r="A5515" s="10" t="str">
        <f t="shared" si="86"/>
        <v>2016Stockton1-in-2July PeakCAISO11</v>
      </c>
      <c r="B5515" s="10" t="s">
        <v>57</v>
      </c>
      <c r="C5515" s="10" t="s">
        <v>15</v>
      </c>
      <c r="D5515" s="10" t="s">
        <v>3</v>
      </c>
      <c r="E5515" s="10" t="s">
        <v>9</v>
      </c>
      <c r="F5515">
        <v>11</v>
      </c>
      <c r="G5515">
        <v>0.99805641174316406</v>
      </c>
      <c r="H5515">
        <v>0.99805641174316406</v>
      </c>
      <c r="I5515">
        <v>84.118995666503906</v>
      </c>
      <c r="J5515">
        <v>0</v>
      </c>
      <c r="K5515">
        <v>16376</v>
      </c>
      <c r="L5515">
        <v>15487.308137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 s="10" t="s">
        <v>39</v>
      </c>
    </row>
    <row r="5516" spans="1:19" hidden="1" x14ac:dyDescent="0.25">
      <c r="A5516" s="10" t="str">
        <f t="shared" si="86"/>
        <v>2016Stockton1-in-10July PeakPGE11</v>
      </c>
      <c r="B5516" s="10" t="s">
        <v>57</v>
      </c>
      <c r="C5516" s="10" t="s">
        <v>15</v>
      </c>
      <c r="D5516" s="10" t="s">
        <v>3</v>
      </c>
      <c r="E5516" s="10" t="s">
        <v>1</v>
      </c>
      <c r="F5516">
        <v>11</v>
      </c>
      <c r="G5516">
        <v>1.2333226203918457</v>
      </c>
      <c r="H5516">
        <v>1.2333226203918457</v>
      </c>
      <c r="I5516">
        <v>90.743247985839844</v>
      </c>
      <c r="J5516">
        <v>0</v>
      </c>
      <c r="K5516">
        <v>16376</v>
      </c>
      <c r="L5516">
        <v>15487.308137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 s="10" t="s">
        <v>38</v>
      </c>
    </row>
    <row r="5517" spans="1:19" hidden="1" x14ac:dyDescent="0.25">
      <c r="A5517" s="10" t="str">
        <f t="shared" si="86"/>
        <v>2016Stockton1-in-2July PeakPGE11</v>
      </c>
      <c r="B5517" s="10" t="s">
        <v>57</v>
      </c>
      <c r="C5517" s="10" t="s">
        <v>15</v>
      </c>
      <c r="D5517" s="10" t="s">
        <v>3</v>
      </c>
      <c r="E5517" s="10" t="s">
        <v>9</v>
      </c>
      <c r="F5517">
        <v>11</v>
      </c>
      <c r="G5517">
        <v>1.0783900022506714</v>
      </c>
      <c r="H5517">
        <v>1.0783900022506714</v>
      </c>
      <c r="I5517">
        <v>87.152778625488281</v>
      </c>
      <c r="J5517">
        <v>0</v>
      </c>
      <c r="K5517">
        <v>16376</v>
      </c>
      <c r="L5517">
        <v>15487.308137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 s="10" t="s">
        <v>38</v>
      </c>
    </row>
    <row r="5518" spans="1:19" hidden="1" x14ac:dyDescent="0.25">
      <c r="A5518" s="10" t="str">
        <f t="shared" si="86"/>
        <v>2016Stockton1-in-10July PeakCAISO12</v>
      </c>
      <c r="B5518" s="10" t="s">
        <v>57</v>
      </c>
      <c r="C5518" s="10" t="s">
        <v>15</v>
      </c>
      <c r="D5518" s="10" t="s">
        <v>3</v>
      </c>
      <c r="E5518" s="10" t="s">
        <v>1</v>
      </c>
      <c r="F5518">
        <v>12</v>
      </c>
      <c r="G5518">
        <v>1.4184550046920776</v>
      </c>
      <c r="H5518">
        <v>1.4184550046920776</v>
      </c>
      <c r="I5518">
        <v>94.591964721679688</v>
      </c>
      <c r="J5518">
        <v>0</v>
      </c>
      <c r="K5518">
        <v>16376</v>
      </c>
      <c r="L5518">
        <v>15487.308137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 s="10" t="s">
        <v>39</v>
      </c>
    </row>
    <row r="5519" spans="1:19" hidden="1" x14ac:dyDescent="0.25">
      <c r="A5519" s="10" t="str">
        <f t="shared" si="86"/>
        <v>2016Stockton1-in-2July PeakCAISO12</v>
      </c>
      <c r="B5519" s="10" t="s">
        <v>57</v>
      </c>
      <c r="C5519" s="10" t="s">
        <v>15</v>
      </c>
      <c r="D5519" s="10" t="s">
        <v>3</v>
      </c>
      <c r="E5519" s="10" t="s">
        <v>9</v>
      </c>
      <c r="F5519">
        <v>12</v>
      </c>
      <c r="G5519">
        <v>1.19455885887146</v>
      </c>
      <c r="H5519">
        <v>1.19455885887146</v>
      </c>
      <c r="I5519">
        <v>87.192192077636719</v>
      </c>
      <c r="J5519">
        <v>0</v>
      </c>
      <c r="K5519">
        <v>16376</v>
      </c>
      <c r="L5519">
        <v>15487.308137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 s="10" t="s">
        <v>39</v>
      </c>
    </row>
    <row r="5520" spans="1:19" hidden="1" x14ac:dyDescent="0.25">
      <c r="A5520" s="10" t="str">
        <f t="shared" si="86"/>
        <v>2016Stockton1-in-10July PeakPGE12</v>
      </c>
      <c r="B5520" s="10" t="s">
        <v>57</v>
      </c>
      <c r="C5520" s="10" t="s">
        <v>15</v>
      </c>
      <c r="D5520" s="10" t="s">
        <v>3</v>
      </c>
      <c r="E5520" s="10" t="s">
        <v>1</v>
      </c>
      <c r="F5520">
        <v>12</v>
      </c>
      <c r="G5520">
        <v>1.4761455059051514</v>
      </c>
      <c r="H5520">
        <v>1.4761455059051514</v>
      </c>
      <c r="I5520">
        <v>94.74737548828125</v>
      </c>
      <c r="J5520">
        <v>0</v>
      </c>
      <c r="K5520">
        <v>16376</v>
      </c>
      <c r="L5520">
        <v>15487.308137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 s="10" t="s">
        <v>38</v>
      </c>
    </row>
    <row r="5521" spans="1:19" hidden="1" x14ac:dyDescent="0.25">
      <c r="A5521" s="10" t="str">
        <f t="shared" si="86"/>
        <v>2016Stockton1-in-2July PeakPGE12</v>
      </c>
      <c r="B5521" s="10" t="s">
        <v>57</v>
      </c>
      <c r="C5521" s="10" t="s">
        <v>15</v>
      </c>
      <c r="D5521" s="10" t="s">
        <v>3</v>
      </c>
      <c r="E5521" s="10" t="s">
        <v>9</v>
      </c>
      <c r="F5521">
        <v>12</v>
      </c>
      <c r="G5521">
        <v>1.2907088994979858</v>
      </c>
      <c r="H5521">
        <v>1.2907088994979858</v>
      </c>
      <c r="I5521">
        <v>91.764640808105469</v>
      </c>
      <c r="J5521">
        <v>0</v>
      </c>
      <c r="K5521">
        <v>16376</v>
      </c>
      <c r="L5521">
        <v>15487.308137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 s="10" t="s">
        <v>38</v>
      </c>
    </row>
    <row r="5522" spans="1:19" hidden="1" x14ac:dyDescent="0.25">
      <c r="A5522" s="10" t="str">
        <f t="shared" si="86"/>
        <v>2016Stockton1-in-10July PeakCAISO13</v>
      </c>
      <c r="B5522" s="10" t="s">
        <v>57</v>
      </c>
      <c r="C5522" s="10" t="s">
        <v>15</v>
      </c>
      <c r="D5522" s="10" t="s">
        <v>3</v>
      </c>
      <c r="E5522" s="10" t="s">
        <v>1</v>
      </c>
      <c r="F5522">
        <v>13</v>
      </c>
      <c r="G5522">
        <v>1.7200125455856323</v>
      </c>
      <c r="H5522">
        <v>1.7200125455856323</v>
      </c>
      <c r="I5522">
        <v>97.811561584472656</v>
      </c>
      <c r="J5522">
        <v>0</v>
      </c>
      <c r="K5522">
        <v>16376</v>
      </c>
      <c r="L5522">
        <v>15487.308137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 s="10" t="s">
        <v>39</v>
      </c>
    </row>
    <row r="5523" spans="1:19" hidden="1" x14ac:dyDescent="0.25">
      <c r="A5523" s="10" t="str">
        <f t="shared" si="86"/>
        <v>2016Stockton1-in-2July PeakCAISO13</v>
      </c>
      <c r="B5523" s="10" t="s">
        <v>57</v>
      </c>
      <c r="C5523" s="10" t="s">
        <v>15</v>
      </c>
      <c r="D5523" s="10" t="s">
        <v>3</v>
      </c>
      <c r="E5523" s="10" t="s">
        <v>9</v>
      </c>
      <c r="F5523">
        <v>13</v>
      </c>
      <c r="G5523">
        <v>1.4485170841217041</v>
      </c>
      <c r="H5523">
        <v>1.4485170841217041</v>
      </c>
      <c r="I5523">
        <v>91.321327209472656</v>
      </c>
      <c r="J5523">
        <v>0</v>
      </c>
      <c r="K5523">
        <v>16376</v>
      </c>
      <c r="L5523">
        <v>15487.308137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 s="10" t="s">
        <v>39</v>
      </c>
    </row>
    <row r="5524" spans="1:19" hidden="1" x14ac:dyDescent="0.25">
      <c r="A5524" s="10" t="str">
        <f t="shared" si="86"/>
        <v>2016Stockton1-in-2July PeakPGE13</v>
      </c>
      <c r="B5524" s="10" t="s">
        <v>57</v>
      </c>
      <c r="C5524" s="10" t="s">
        <v>15</v>
      </c>
      <c r="D5524" s="10" t="s">
        <v>3</v>
      </c>
      <c r="E5524" s="10" t="s">
        <v>9</v>
      </c>
      <c r="F5524">
        <v>13</v>
      </c>
      <c r="G5524">
        <v>1.5651081800460815</v>
      </c>
      <c r="H5524">
        <v>1.5651081800460815</v>
      </c>
      <c r="I5524">
        <v>95.143768310546875</v>
      </c>
      <c r="J5524">
        <v>0</v>
      </c>
      <c r="K5524">
        <v>16376</v>
      </c>
      <c r="L5524">
        <v>15487.308137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 s="10" t="s">
        <v>38</v>
      </c>
    </row>
    <row r="5525" spans="1:19" hidden="1" x14ac:dyDescent="0.25">
      <c r="A5525" s="10" t="str">
        <f t="shared" si="86"/>
        <v>2016Stockton1-in-10July PeakPGE13</v>
      </c>
      <c r="B5525" s="10" t="s">
        <v>57</v>
      </c>
      <c r="C5525" s="10" t="s">
        <v>15</v>
      </c>
      <c r="D5525" s="10" t="s">
        <v>3</v>
      </c>
      <c r="E5525" s="10" t="s">
        <v>1</v>
      </c>
      <c r="F5525">
        <v>13</v>
      </c>
      <c r="G5525">
        <v>1.7899677753448486</v>
      </c>
      <c r="H5525">
        <v>1.7899677753448486</v>
      </c>
      <c r="I5525">
        <v>98.341964721679688</v>
      </c>
      <c r="J5525">
        <v>0</v>
      </c>
      <c r="K5525">
        <v>16376</v>
      </c>
      <c r="L5525">
        <v>15487.308137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 s="10" t="s">
        <v>38</v>
      </c>
    </row>
    <row r="5526" spans="1:19" hidden="1" x14ac:dyDescent="0.25">
      <c r="A5526" s="10" t="str">
        <f t="shared" si="86"/>
        <v>2016Stockton1-in-2July PeakCAISO14</v>
      </c>
      <c r="B5526" s="10" t="s">
        <v>57</v>
      </c>
      <c r="C5526" s="10" t="s">
        <v>15</v>
      </c>
      <c r="D5526" s="10" t="s">
        <v>3</v>
      </c>
      <c r="E5526" s="10" t="s">
        <v>9</v>
      </c>
      <c r="F5526">
        <v>14</v>
      </c>
      <c r="G5526">
        <v>1.7393840551376343</v>
      </c>
      <c r="H5526">
        <v>1.4390556812286377</v>
      </c>
      <c r="I5526">
        <v>93.433181762695313</v>
      </c>
      <c r="J5526">
        <v>0.10273714363574982</v>
      </c>
      <c r="K5526">
        <v>16376</v>
      </c>
      <c r="L5526">
        <v>15487.308137</v>
      </c>
      <c r="M5526">
        <v>0.30032834410667419</v>
      </c>
      <c r="N5526">
        <v>0.16866041719913483</v>
      </c>
      <c r="O5526">
        <v>0.24645298719406128</v>
      </c>
      <c r="P5526">
        <v>0.30032834410667419</v>
      </c>
      <c r="Q5526">
        <v>0.35420370101928711</v>
      </c>
      <c r="R5526">
        <v>0.43199625611305237</v>
      </c>
      <c r="S5526" s="10" t="s">
        <v>39</v>
      </c>
    </row>
    <row r="5527" spans="1:19" hidden="1" x14ac:dyDescent="0.25">
      <c r="A5527" s="10" t="str">
        <f t="shared" si="86"/>
        <v>2016Stockton1-in-10July PeakCAISO14</v>
      </c>
      <c r="B5527" s="10" t="s">
        <v>57</v>
      </c>
      <c r="C5527" s="10" t="s">
        <v>15</v>
      </c>
      <c r="D5527" s="10" t="s">
        <v>3</v>
      </c>
      <c r="E5527" s="10" t="s">
        <v>1</v>
      </c>
      <c r="F5527">
        <v>14</v>
      </c>
      <c r="G5527">
        <v>2.065396785736084</v>
      </c>
      <c r="H5527">
        <v>1.6415406465530396</v>
      </c>
      <c r="I5527">
        <v>100.97935485839844</v>
      </c>
      <c r="J5527">
        <v>0.10273714363574982</v>
      </c>
      <c r="K5527">
        <v>16376</v>
      </c>
      <c r="L5527">
        <v>15487.308137</v>
      </c>
      <c r="M5527">
        <v>0.42385610938072205</v>
      </c>
      <c r="N5527">
        <v>0.29218819737434387</v>
      </c>
      <c r="O5527">
        <v>0.36998075246810913</v>
      </c>
      <c r="P5527">
        <v>0.42385610938072205</v>
      </c>
      <c r="Q5527">
        <v>0.47773146629333496</v>
      </c>
      <c r="R5527">
        <v>0.55552405118942261</v>
      </c>
      <c r="S5527" s="10" t="s">
        <v>39</v>
      </c>
    </row>
    <row r="5528" spans="1:19" hidden="1" x14ac:dyDescent="0.25">
      <c r="A5528" s="10" t="str">
        <f t="shared" si="86"/>
        <v>2016Stockton1-in-2July PeakPGE14</v>
      </c>
      <c r="B5528" s="10" t="s">
        <v>57</v>
      </c>
      <c r="C5528" s="10" t="s">
        <v>15</v>
      </c>
      <c r="D5528" s="10" t="s">
        <v>3</v>
      </c>
      <c r="E5528" s="10" t="s">
        <v>9</v>
      </c>
      <c r="F5528">
        <v>14</v>
      </c>
      <c r="G5528">
        <v>1.8793871402740479</v>
      </c>
      <c r="H5528">
        <v>1.5196075439453125</v>
      </c>
      <c r="I5528">
        <v>97.915168762207031</v>
      </c>
      <c r="J5528">
        <v>0.10273714363574982</v>
      </c>
      <c r="K5528">
        <v>16376</v>
      </c>
      <c r="L5528">
        <v>15487.308137</v>
      </c>
      <c r="M5528">
        <v>0.35977965593338013</v>
      </c>
      <c r="N5528">
        <v>0.22811172902584076</v>
      </c>
      <c r="O5528">
        <v>0.30590429902076721</v>
      </c>
      <c r="P5528">
        <v>0.35977965593338013</v>
      </c>
      <c r="Q5528">
        <v>0.41365501284599304</v>
      </c>
      <c r="R5528">
        <v>0.4914475679397583</v>
      </c>
      <c r="S5528" s="10" t="s">
        <v>38</v>
      </c>
    </row>
    <row r="5529" spans="1:19" hidden="1" x14ac:dyDescent="0.25">
      <c r="A5529" s="10" t="str">
        <f t="shared" si="86"/>
        <v>2016Stockton1-in-10July PeakPGE14</v>
      </c>
      <c r="B5529" s="10" t="s">
        <v>57</v>
      </c>
      <c r="C5529" s="10" t="s">
        <v>15</v>
      </c>
      <c r="D5529" s="10" t="s">
        <v>3</v>
      </c>
      <c r="E5529" s="10" t="s">
        <v>1</v>
      </c>
      <c r="F5529">
        <v>14</v>
      </c>
      <c r="G5529">
        <v>2.1493992805480957</v>
      </c>
      <c r="H5529">
        <v>1.7080137729644775</v>
      </c>
      <c r="I5529">
        <v>100.97522735595703</v>
      </c>
      <c r="J5529">
        <v>0.10273714363574982</v>
      </c>
      <c r="K5529">
        <v>16376</v>
      </c>
      <c r="L5529">
        <v>15487.308137</v>
      </c>
      <c r="M5529">
        <v>0.44138553738594055</v>
      </c>
      <c r="N5529">
        <v>0.30971762537956238</v>
      </c>
      <c r="O5529">
        <v>0.38751018047332764</v>
      </c>
      <c r="P5529">
        <v>0.44138553738594055</v>
      </c>
      <c r="Q5529">
        <v>0.49526089429855347</v>
      </c>
      <c r="R5529">
        <v>0.57305347919464111</v>
      </c>
      <c r="S5529" s="10" t="s">
        <v>38</v>
      </c>
    </row>
    <row r="5530" spans="1:19" hidden="1" x14ac:dyDescent="0.25">
      <c r="A5530" s="10" t="str">
        <f t="shared" si="86"/>
        <v>2016Stockton1-in-2July PeakCAISO15</v>
      </c>
      <c r="B5530" s="10" t="s">
        <v>57</v>
      </c>
      <c r="C5530" s="10" t="s">
        <v>15</v>
      </c>
      <c r="D5530" s="10" t="s">
        <v>3</v>
      </c>
      <c r="E5530" s="10" t="s">
        <v>9</v>
      </c>
      <c r="F5530">
        <v>15</v>
      </c>
      <c r="G5530">
        <v>2.0411052703857422</v>
      </c>
      <c r="H5530">
        <v>1.5827627182006836</v>
      </c>
      <c r="I5530">
        <v>95.333709716796875</v>
      </c>
      <c r="J5530">
        <v>0.1230589896440506</v>
      </c>
      <c r="K5530">
        <v>16376</v>
      </c>
      <c r="L5530">
        <v>15487.308137</v>
      </c>
      <c r="M5530">
        <v>0.45834255218505859</v>
      </c>
      <c r="N5530">
        <v>0.30063015222549438</v>
      </c>
      <c r="O5530">
        <v>0.39381042122840881</v>
      </c>
      <c r="P5530">
        <v>0.45834255218505859</v>
      </c>
      <c r="Q5530">
        <v>0.52287471294403076</v>
      </c>
      <c r="R5530">
        <v>0.6160549521446228</v>
      </c>
      <c r="S5530" s="10" t="s">
        <v>39</v>
      </c>
    </row>
    <row r="5531" spans="1:19" hidden="1" x14ac:dyDescent="0.25">
      <c r="A5531" s="10" t="str">
        <f t="shared" si="86"/>
        <v>2016Stockton1-in-10July PeakCAISO15</v>
      </c>
      <c r="B5531" s="10" t="s">
        <v>57</v>
      </c>
      <c r="C5531" s="10" t="s">
        <v>15</v>
      </c>
      <c r="D5531" s="10" t="s">
        <v>3</v>
      </c>
      <c r="E5531" s="10" t="s">
        <v>1</v>
      </c>
      <c r="F5531">
        <v>15</v>
      </c>
      <c r="G5531">
        <v>2.4236695766448975</v>
      </c>
      <c r="H5531">
        <v>1.7974891662597656</v>
      </c>
      <c r="I5531">
        <v>103.14714813232422</v>
      </c>
      <c r="J5531">
        <v>0.1230589896440506</v>
      </c>
      <c r="K5531">
        <v>16376</v>
      </c>
      <c r="L5531">
        <v>15487.308137</v>
      </c>
      <c r="M5531">
        <v>0.62618035078048706</v>
      </c>
      <c r="N5531">
        <v>0.46846795082092285</v>
      </c>
      <c r="O5531">
        <v>0.56164819002151489</v>
      </c>
      <c r="P5531">
        <v>0.62618035078048706</v>
      </c>
      <c r="Q5531">
        <v>0.69071251153945923</v>
      </c>
      <c r="R5531">
        <v>0.78389275074005127</v>
      </c>
      <c r="S5531" s="10" t="s">
        <v>39</v>
      </c>
    </row>
    <row r="5532" spans="1:19" hidden="1" x14ac:dyDescent="0.25">
      <c r="A5532" s="10" t="str">
        <f t="shared" si="86"/>
        <v>2016Stockton1-in-10July PeakPGE15</v>
      </c>
      <c r="B5532" s="10" t="s">
        <v>57</v>
      </c>
      <c r="C5532" s="10" t="s">
        <v>15</v>
      </c>
      <c r="D5532" s="10" t="s">
        <v>3</v>
      </c>
      <c r="E5532" s="10" t="s">
        <v>1</v>
      </c>
      <c r="F5532">
        <v>15</v>
      </c>
      <c r="G5532">
        <v>2.5222434997558594</v>
      </c>
      <c r="H5532">
        <v>1.8710894584655762</v>
      </c>
      <c r="I5532">
        <v>103.14302062988281</v>
      </c>
      <c r="J5532">
        <v>0.1230589896440506</v>
      </c>
      <c r="K5532">
        <v>16376</v>
      </c>
      <c r="L5532">
        <v>15487.308137</v>
      </c>
      <c r="M5532">
        <v>0.65115410089492798</v>
      </c>
      <c r="N5532">
        <v>0.49344170093536377</v>
      </c>
      <c r="O5532">
        <v>0.58662194013595581</v>
      </c>
      <c r="P5532">
        <v>0.65115410089492798</v>
      </c>
      <c r="Q5532">
        <v>0.71568626165390015</v>
      </c>
      <c r="R5532">
        <v>0.80886650085449219</v>
      </c>
      <c r="S5532" s="10" t="s">
        <v>38</v>
      </c>
    </row>
    <row r="5533" spans="1:19" hidden="1" x14ac:dyDescent="0.25">
      <c r="A5533" s="10" t="str">
        <f t="shared" si="86"/>
        <v>2016Stockton1-in-2July PeakPGE15</v>
      </c>
      <c r="B5533" s="10" t="s">
        <v>57</v>
      </c>
      <c r="C5533" s="10" t="s">
        <v>15</v>
      </c>
      <c r="D5533" s="10" t="s">
        <v>3</v>
      </c>
      <c r="E5533" s="10" t="s">
        <v>9</v>
      </c>
      <c r="F5533">
        <v>15</v>
      </c>
      <c r="G5533">
        <v>2.2053940296173096</v>
      </c>
      <c r="H5533">
        <v>1.6621803045272827</v>
      </c>
      <c r="I5533">
        <v>100.40203094482422</v>
      </c>
      <c r="J5533">
        <v>0.1230589896440506</v>
      </c>
      <c r="K5533">
        <v>16376</v>
      </c>
      <c r="L5533">
        <v>15487.308137</v>
      </c>
      <c r="M5533">
        <v>0.54321372509002686</v>
      </c>
      <c r="N5533">
        <v>0.38550132513046265</v>
      </c>
      <c r="O5533">
        <v>0.47868159413337708</v>
      </c>
      <c r="P5533">
        <v>0.54321372509002686</v>
      </c>
      <c r="Q5533">
        <v>0.60774588584899902</v>
      </c>
      <c r="R5533">
        <v>0.70092612504959106</v>
      </c>
      <c r="S5533" s="10" t="s">
        <v>38</v>
      </c>
    </row>
    <row r="5534" spans="1:19" hidden="1" x14ac:dyDescent="0.25">
      <c r="A5534" s="10" t="str">
        <f t="shared" si="86"/>
        <v>2016Stockton1-in-2July PeakCAISO16</v>
      </c>
      <c r="B5534" s="10" t="s">
        <v>57</v>
      </c>
      <c r="C5534" s="10" t="s">
        <v>15</v>
      </c>
      <c r="D5534" s="10" t="s">
        <v>3</v>
      </c>
      <c r="E5534" s="10" t="s">
        <v>9</v>
      </c>
      <c r="F5534">
        <v>16</v>
      </c>
      <c r="G5534">
        <v>2.3670916557312012</v>
      </c>
      <c r="H5534">
        <v>1.8705297708511353</v>
      </c>
      <c r="I5534">
        <v>96.324699401855469</v>
      </c>
      <c r="J5534">
        <v>0.15615223348140717</v>
      </c>
      <c r="K5534">
        <v>16376</v>
      </c>
      <c r="L5534">
        <v>15487.308137</v>
      </c>
      <c r="M5534">
        <v>0.49656188488006592</v>
      </c>
      <c r="N5534">
        <v>0.29643717408180237</v>
      </c>
      <c r="O5534">
        <v>0.41467565298080444</v>
      </c>
      <c r="P5534">
        <v>0.49656188488006592</v>
      </c>
      <c r="Q5534">
        <v>0.57844811677932739</v>
      </c>
      <c r="R5534">
        <v>0.69668656587600708</v>
      </c>
      <c r="S5534" s="10" t="s">
        <v>39</v>
      </c>
    </row>
    <row r="5535" spans="1:19" hidden="1" x14ac:dyDescent="0.25">
      <c r="A5535" s="10" t="str">
        <f t="shared" si="86"/>
        <v>2016Stockton1-in-10July PeakCAISO16</v>
      </c>
      <c r="B5535" s="10" t="s">
        <v>57</v>
      </c>
      <c r="C5535" s="10" t="s">
        <v>15</v>
      </c>
      <c r="D5535" s="10" t="s">
        <v>3</v>
      </c>
      <c r="E5535" s="10" t="s">
        <v>1</v>
      </c>
      <c r="F5535">
        <v>16</v>
      </c>
      <c r="G5535">
        <v>2.8107554912567139</v>
      </c>
      <c r="H5535">
        <v>2.1014795303344727</v>
      </c>
      <c r="I5535">
        <v>104.25901031494141</v>
      </c>
      <c r="J5535">
        <v>0.15615223348140717</v>
      </c>
      <c r="K5535">
        <v>16376</v>
      </c>
      <c r="L5535">
        <v>15487.308137</v>
      </c>
      <c r="M5535">
        <v>0.70927590131759644</v>
      </c>
      <c r="N5535">
        <v>0.50915122032165527</v>
      </c>
      <c r="O5535">
        <v>0.62738966941833496</v>
      </c>
      <c r="P5535">
        <v>0.70927590131759644</v>
      </c>
      <c r="Q5535">
        <v>0.79116213321685791</v>
      </c>
      <c r="R5535">
        <v>0.9094005823135376</v>
      </c>
      <c r="S5535" s="10" t="s">
        <v>39</v>
      </c>
    </row>
    <row r="5536" spans="1:19" hidden="1" x14ac:dyDescent="0.25">
      <c r="A5536" s="10" t="str">
        <f t="shared" si="86"/>
        <v>2016Stockton1-in-10July PeakPGE16</v>
      </c>
      <c r="B5536" s="10" t="s">
        <v>57</v>
      </c>
      <c r="C5536" s="10" t="s">
        <v>15</v>
      </c>
      <c r="D5536" s="10" t="s">
        <v>3</v>
      </c>
      <c r="E5536" s="10" t="s">
        <v>1</v>
      </c>
      <c r="F5536">
        <v>16</v>
      </c>
      <c r="G5536">
        <v>2.9250726699829102</v>
      </c>
      <c r="H5536">
        <v>2.1922571659088135</v>
      </c>
      <c r="I5536">
        <v>104.77627563476562</v>
      </c>
      <c r="J5536">
        <v>0.15615223348140717</v>
      </c>
      <c r="K5536">
        <v>16376</v>
      </c>
      <c r="L5536">
        <v>15487.308137</v>
      </c>
      <c r="M5536">
        <v>0.7328154444694519</v>
      </c>
      <c r="N5536">
        <v>0.53269076347351074</v>
      </c>
      <c r="O5536">
        <v>0.65092921257019043</v>
      </c>
      <c r="P5536">
        <v>0.7328154444694519</v>
      </c>
      <c r="Q5536">
        <v>0.81470167636871338</v>
      </c>
      <c r="R5536">
        <v>0.93294012546539307</v>
      </c>
      <c r="S5536" s="10" t="s">
        <v>38</v>
      </c>
    </row>
    <row r="5537" spans="1:19" hidden="1" x14ac:dyDescent="0.25">
      <c r="A5537" s="10" t="str">
        <f t="shared" si="86"/>
        <v>2016Stockton1-in-2July PeakPGE16</v>
      </c>
      <c r="B5537" s="10" t="s">
        <v>57</v>
      </c>
      <c r="C5537" s="10" t="s">
        <v>15</v>
      </c>
      <c r="D5537" s="10" t="s">
        <v>3</v>
      </c>
      <c r="E5537" s="10" t="s">
        <v>9</v>
      </c>
      <c r="F5537">
        <v>16</v>
      </c>
      <c r="G5537">
        <v>2.5576188564300537</v>
      </c>
      <c r="H5537">
        <v>1.9262597560882568</v>
      </c>
      <c r="I5537">
        <v>101.87574768066406</v>
      </c>
      <c r="J5537">
        <v>0.15615223348140717</v>
      </c>
      <c r="K5537">
        <v>16376</v>
      </c>
      <c r="L5537">
        <v>15487.308137</v>
      </c>
      <c r="M5537">
        <v>0.63135910034179688</v>
      </c>
      <c r="N5537">
        <v>0.43123438954353333</v>
      </c>
      <c r="O5537">
        <v>0.5494728684425354</v>
      </c>
      <c r="P5537">
        <v>0.63135910034179688</v>
      </c>
      <c r="Q5537">
        <v>0.71324533224105835</v>
      </c>
      <c r="R5537">
        <v>0.83148378133773804</v>
      </c>
      <c r="S5537" s="10" t="s">
        <v>38</v>
      </c>
    </row>
    <row r="5538" spans="1:19" hidden="1" x14ac:dyDescent="0.25">
      <c r="A5538" s="10" t="str">
        <f t="shared" si="86"/>
        <v>2016Stockton1-in-10July PeakCAISO17</v>
      </c>
      <c r="B5538" s="10" t="s">
        <v>57</v>
      </c>
      <c r="C5538" s="10" t="s">
        <v>15</v>
      </c>
      <c r="D5538" s="10" t="s">
        <v>3</v>
      </c>
      <c r="E5538" s="10" t="s">
        <v>1</v>
      </c>
      <c r="F5538">
        <v>17</v>
      </c>
      <c r="G5538">
        <v>3.1459927558898926</v>
      </c>
      <c r="H5538">
        <v>2.3718929290771484</v>
      </c>
      <c r="I5538">
        <v>104.51313781738281</v>
      </c>
      <c r="J5538">
        <v>0.16046801209449768</v>
      </c>
      <c r="K5538">
        <v>16376</v>
      </c>
      <c r="L5538">
        <v>15487.308137</v>
      </c>
      <c r="M5538">
        <v>0.77409994602203369</v>
      </c>
      <c r="N5538">
        <v>0.56844413280487061</v>
      </c>
      <c r="O5538">
        <v>0.68995052576065063</v>
      </c>
      <c r="P5538">
        <v>0.77409994602203369</v>
      </c>
      <c r="Q5538">
        <v>0.85824936628341675</v>
      </c>
      <c r="R5538">
        <v>0.97975575923919678</v>
      </c>
      <c r="S5538" s="10" t="s">
        <v>39</v>
      </c>
    </row>
    <row r="5539" spans="1:19" hidden="1" x14ac:dyDescent="0.25">
      <c r="A5539" s="10" t="str">
        <f t="shared" si="86"/>
        <v>2016Stockton1-in-2July PeakCAISO17</v>
      </c>
      <c r="B5539" s="10" t="s">
        <v>57</v>
      </c>
      <c r="C5539" s="10" t="s">
        <v>15</v>
      </c>
      <c r="D5539" s="10" t="s">
        <v>3</v>
      </c>
      <c r="E5539" s="10" t="s">
        <v>9</v>
      </c>
      <c r="F5539">
        <v>17</v>
      </c>
      <c r="G5539">
        <v>2.6494133472442627</v>
      </c>
      <c r="H5539">
        <v>2.0679683685302734</v>
      </c>
      <c r="I5539">
        <v>95.953826904296875</v>
      </c>
      <c r="J5539">
        <v>0.16046801209449768</v>
      </c>
      <c r="K5539">
        <v>16376</v>
      </c>
      <c r="L5539">
        <v>15487.308137</v>
      </c>
      <c r="M5539">
        <v>0.58144485950469971</v>
      </c>
      <c r="N5539">
        <v>0.37578904628753662</v>
      </c>
      <c r="O5539">
        <v>0.49729543924331665</v>
      </c>
      <c r="P5539">
        <v>0.58144485950469971</v>
      </c>
      <c r="Q5539">
        <v>0.66559427976608276</v>
      </c>
      <c r="R5539">
        <v>0.78710067272186279</v>
      </c>
      <c r="S5539" s="10" t="s">
        <v>39</v>
      </c>
    </row>
    <row r="5540" spans="1:19" hidden="1" x14ac:dyDescent="0.25">
      <c r="A5540" s="10" t="str">
        <f t="shared" si="86"/>
        <v>2016Stockton1-in-2July PeakPGE17</v>
      </c>
      <c r="B5540" s="10" t="s">
        <v>57</v>
      </c>
      <c r="C5540" s="10" t="s">
        <v>15</v>
      </c>
      <c r="D5540" s="10" t="s">
        <v>3</v>
      </c>
      <c r="E5540" s="10" t="s">
        <v>9</v>
      </c>
      <c r="F5540">
        <v>17</v>
      </c>
      <c r="G5540">
        <v>2.8626646995544434</v>
      </c>
      <c r="H5540">
        <v>2.1569221019744873</v>
      </c>
      <c r="I5540">
        <v>102.84534454345703</v>
      </c>
      <c r="J5540">
        <v>0.16046801209449768</v>
      </c>
      <c r="K5540">
        <v>16376</v>
      </c>
      <c r="L5540">
        <v>15487.308137</v>
      </c>
      <c r="M5540">
        <v>0.70574259757995605</v>
      </c>
      <c r="N5540">
        <v>0.50008678436279297</v>
      </c>
      <c r="O5540">
        <v>0.621593177318573</v>
      </c>
      <c r="P5540">
        <v>0.70574259757995605</v>
      </c>
      <c r="Q5540">
        <v>0.78989201784133911</v>
      </c>
      <c r="R5540">
        <v>0.91139841079711914</v>
      </c>
      <c r="S5540" s="10" t="s">
        <v>38</v>
      </c>
    </row>
    <row r="5541" spans="1:19" hidden="1" x14ac:dyDescent="0.25">
      <c r="A5541" s="10" t="str">
        <f t="shared" si="86"/>
        <v>2016Stockton1-in-10July PeakPGE17</v>
      </c>
      <c r="B5541" s="10" t="s">
        <v>57</v>
      </c>
      <c r="C5541" s="10" t="s">
        <v>15</v>
      </c>
      <c r="D5541" s="10" t="s">
        <v>3</v>
      </c>
      <c r="E5541" s="10" t="s">
        <v>1</v>
      </c>
      <c r="F5541">
        <v>17</v>
      </c>
      <c r="G5541">
        <v>3.273944616317749</v>
      </c>
      <c r="H5541">
        <v>2.4717469215393066</v>
      </c>
      <c r="I5541">
        <v>105.05180358886719</v>
      </c>
      <c r="J5541">
        <v>0.16046801209449768</v>
      </c>
      <c r="K5541">
        <v>16376</v>
      </c>
      <c r="L5541">
        <v>15487.308137</v>
      </c>
      <c r="M5541">
        <v>0.80219781398773193</v>
      </c>
      <c r="N5541">
        <v>0.59654200077056885</v>
      </c>
      <c r="O5541">
        <v>0.71804839372634888</v>
      </c>
      <c r="P5541">
        <v>0.80219781398773193</v>
      </c>
      <c r="Q5541">
        <v>0.88634723424911499</v>
      </c>
      <c r="R5541">
        <v>1.007853627204895</v>
      </c>
      <c r="S5541" s="10" t="s">
        <v>38</v>
      </c>
    </row>
    <row r="5542" spans="1:19" hidden="1" x14ac:dyDescent="0.25">
      <c r="A5542" s="10" t="str">
        <f t="shared" si="86"/>
        <v>2016Stockton1-in-2July PeakCAISO18</v>
      </c>
      <c r="B5542" s="10" t="s">
        <v>57</v>
      </c>
      <c r="C5542" s="10" t="s">
        <v>15</v>
      </c>
      <c r="D5542" s="10" t="s">
        <v>3</v>
      </c>
      <c r="E5542" s="10" t="s">
        <v>9</v>
      </c>
      <c r="F5542">
        <v>18</v>
      </c>
      <c r="G5542">
        <v>2.8316066265106201</v>
      </c>
      <c r="H5542">
        <v>2.2625792026519775</v>
      </c>
      <c r="I5542">
        <v>95.328826904296875</v>
      </c>
      <c r="J5542">
        <v>0.13599415123462677</v>
      </c>
      <c r="K5542">
        <v>16376</v>
      </c>
      <c r="L5542">
        <v>15487.308137</v>
      </c>
      <c r="M5542">
        <v>0.56902748346328735</v>
      </c>
      <c r="N5542">
        <v>0.39473739266395569</v>
      </c>
      <c r="O5542">
        <v>0.49771216511726379</v>
      </c>
      <c r="P5542">
        <v>0.56902748346328735</v>
      </c>
      <c r="Q5542">
        <v>0.6403428316116333</v>
      </c>
      <c r="R5542">
        <v>0.74331760406494141</v>
      </c>
      <c r="S5542" s="10" t="s">
        <v>39</v>
      </c>
    </row>
    <row r="5543" spans="1:19" hidden="1" x14ac:dyDescent="0.25">
      <c r="A5543" s="10" t="str">
        <f t="shared" si="86"/>
        <v>2016Stockton1-in-10July PeakCAISO18</v>
      </c>
      <c r="B5543" s="10" t="s">
        <v>57</v>
      </c>
      <c r="C5543" s="10" t="s">
        <v>15</v>
      </c>
      <c r="D5543" s="10" t="s">
        <v>3</v>
      </c>
      <c r="E5543" s="10" t="s">
        <v>1</v>
      </c>
      <c r="F5543">
        <v>18</v>
      </c>
      <c r="G5543">
        <v>3.3623344898223877</v>
      </c>
      <c r="H5543">
        <v>2.5700995922088623</v>
      </c>
      <c r="I5543">
        <v>104.17680358886719</v>
      </c>
      <c r="J5543">
        <v>0.13599415123462677</v>
      </c>
      <c r="K5543">
        <v>16376</v>
      </c>
      <c r="L5543">
        <v>15487.308137</v>
      </c>
      <c r="M5543">
        <v>0.79223495721817017</v>
      </c>
      <c r="N5543">
        <v>0.61794483661651611</v>
      </c>
      <c r="O5543">
        <v>0.72091960906982422</v>
      </c>
      <c r="P5543">
        <v>0.79223495721817017</v>
      </c>
      <c r="Q5543">
        <v>0.86355030536651611</v>
      </c>
      <c r="R5543">
        <v>0.96652507781982422</v>
      </c>
      <c r="S5543" s="10" t="s">
        <v>39</v>
      </c>
    </row>
    <row r="5544" spans="1:19" hidden="1" x14ac:dyDescent="0.25">
      <c r="A5544" s="10" t="str">
        <f t="shared" si="86"/>
        <v>2016Stockton1-in-10July PeakPGE18</v>
      </c>
      <c r="B5544" s="10" t="s">
        <v>57</v>
      </c>
      <c r="C5544" s="10" t="s">
        <v>15</v>
      </c>
      <c r="D5544" s="10" t="s">
        <v>3</v>
      </c>
      <c r="E5544" s="10" t="s">
        <v>1</v>
      </c>
      <c r="F5544">
        <v>18</v>
      </c>
      <c r="G5544">
        <v>3.4990854263305664</v>
      </c>
      <c r="H5544">
        <v>2.679417610168457</v>
      </c>
      <c r="I5544">
        <v>104.875</v>
      </c>
      <c r="J5544">
        <v>0.13599415123462677</v>
      </c>
      <c r="K5544">
        <v>16376</v>
      </c>
      <c r="L5544">
        <v>15487.308137</v>
      </c>
      <c r="M5544">
        <v>0.8196677565574646</v>
      </c>
      <c r="N5544">
        <v>0.64537763595581055</v>
      </c>
      <c r="O5544">
        <v>0.74835240840911865</v>
      </c>
      <c r="P5544">
        <v>0.8196677565574646</v>
      </c>
      <c r="Q5544">
        <v>0.89098310470581055</v>
      </c>
      <c r="R5544">
        <v>0.99395787715911865</v>
      </c>
      <c r="S5544" s="10" t="s">
        <v>38</v>
      </c>
    </row>
    <row r="5545" spans="1:19" hidden="1" x14ac:dyDescent="0.25">
      <c r="A5545" s="10" t="str">
        <f t="shared" si="86"/>
        <v>2016Stockton1-in-2July PeakPGE18</v>
      </c>
      <c r="B5545" s="10" t="s">
        <v>57</v>
      </c>
      <c r="C5545" s="10" t="s">
        <v>15</v>
      </c>
      <c r="D5545" s="10" t="s">
        <v>3</v>
      </c>
      <c r="E5545" s="10" t="s">
        <v>9</v>
      </c>
      <c r="F5545">
        <v>18</v>
      </c>
      <c r="G5545">
        <v>3.0595228672027588</v>
      </c>
      <c r="H5545">
        <v>2.3183839321136475</v>
      </c>
      <c r="I5545">
        <v>103.13813781738281</v>
      </c>
      <c r="J5545">
        <v>0.13599415123462677</v>
      </c>
      <c r="K5545">
        <v>16376</v>
      </c>
      <c r="L5545">
        <v>15487.308137</v>
      </c>
      <c r="M5545">
        <v>0.74113893508911133</v>
      </c>
      <c r="N5545">
        <v>0.56684881448745728</v>
      </c>
      <c r="O5545">
        <v>0.66982358694076538</v>
      </c>
      <c r="P5545">
        <v>0.74113893508911133</v>
      </c>
      <c r="Q5545">
        <v>0.81245428323745728</v>
      </c>
      <c r="R5545">
        <v>0.91542905569076538</v>
      </c>
      <c r="S5545" s="10" t="s">
        <v>38</v>
      </c>
    </row>
    <row r="5546" spans="1:19" hidden="1" x14ac:dyDescent="0.25">
      <c r="A5546" s="10" t="str">
        <f t="shared" si="86"/>
        <v>2016Stockton1-in-2July PeakCAISO19</v>
      </c>
      <c r="B5546" s="10" t="s">
        <v>57</v>
      </c>
      <c r="C5546" s="10" t="s">
        <v>15</v>
      </c>
      <c r="D5546" s="10" t="s">
        <v>3</v>
      </c>
      <c r="E5546" s="10" t="s">
        <v>9</v>
      </c>
      <c r="F5546">
        <v>19</v>
      </c>
      <c r="G5546">
        <v>2.858623743057251</v>
      </c>
      <c r="H5546">
        <v>3.1054332256317139</v>
      </c>
      <c r="I5546">
        <v>93.078826904296875</v>
      </c>
      <c r="J5546">
        <v>0.11742977052927017</v>
      </c>
      <c r="K5546">
        <v>16376</v>
      </c>
      <c r="L5546">
        <v>15487.308137</v>
      </c>
      <c r="M5546">
        <v>-0.24680951237678528</v>
      </c>
      <c r="N5546">
        <v>-0.39730751514434814</v>
      </c>
      <c r="O5546">
        <v>-0.30838969349861145</v>
      </c>
      <c r="P5546">
        <v>-0.24680951237678528</v>
      </c>
      <c r="Q5546">
        <v>-0.1852293461561203</v>
      </c>
      <c r="R5546">
        <v>-9.6311517059803009E-2</v>
      </c>
      <c r="S5546" s="10" t="s">
        <v>39</v>
      </c>
    </row>
    <row r="5547" spans="1:19" hidden="1" x14ac:dyDescent="0.25">
      <c r="A5547" s="10" t="str">
        <f t="shared" si="86"/>
        <v>2016Stockton1-in-10July PeakCAISO19</v>
      </c>
      <c r="B5547" s="10" t="s">
        <v>57</v>
      </c>
      <c r="C5547" s="10" t="s">
        <v>15</v>
      </c>
      <c r="D5547" s="10" t="s">
        <v>3</v>
      </c>
      <c r="E5547" s="10" t="s">
        <v>1</v>
      </c>
      <c r="F5547">
        <v>19</v>
      </c>
      <c r="G5547">
        <v>3.3944156169891357</v>
      </c>
      <c r="H5547">
        <v>3.6565251350402832</v>
      </c>
      <c r="I5547">
        <v>103.02139282226562</v>
      </c>
      <c r="J5547">
        <v>0.11742977052927017</v>
      </c>
      <c r="K5547">
        <v>16376</v>
      </c>
      <c r="L5547">
        <v>15487.308137</v>
      </c>
      <c r="M5547">
        <v>-0.26210951805114746</v>
      </c>
      <c r="N5547">
        <v>-0.41260752081871033</v>
      </c>
      <c r="O5547">
        <v>-0.32368969917297363</v>
      </c>
      <c r="P5547">
        <v>-0.26210951805114746</v>
      </c>
      <c r="Q5547">
        <v>-0.20052935183048248</v>
      </c>
      <c r="R5547">
        <v>-0.11161152273416519</v>
      </c>
      <c r="S5547" s="10" t="s">
        <v>39</v>
      </c>
    </row>
    <row r="5548" spans="1:19" hidden="1" x14ac:dyDescent="0.25">
      <c r="A5548" s="10" t="str">
        <f t="shared" si="86"/>
        <v>2016Stockton1-in-10July PeakPGE19</v>
      </c>
      <c r="B5548" s="10" t="s">
        <v>57</v>
      </c>
      <c r="C5548" s="10" t="s">
        <v>15</v>
      </c>
      <c r="D5548" s="10" t="s">
        <v>3</v>
      </c>
      <c r="E5548" s="10" t="s">
        <v>1</v>
      </c>
      <c r="F5548">
        <v>19</v>
      </c>
      <c r="G5548">
        <v>3.5324711799621582</v>
      </c>
      <c r="H5548">
        <v>3.8023343086242676</v>
      </c>
      <c r="I5548">
        <v>103.66366577148437</v>
      </c>
      <c r="J5548">
        <v>0.11742977052927017</v>
      </c>
      <c r="K5548">
        <v>16376</v>
      </c>
      <c r="L5548">
        <v>15487.308137</v>
      </c>
      <c r="M5548">
        <v>-0.26986312866210938</v>
      </c>
      <c r="N5548">
        <v>-0.42036113142967224</v>
      </c>
      <c r="O5548">
        <v>-0.33144330978393555</v>
      </c>
      <c r="P5548">
        <v>-0.26986312866210938</v>
      </c>
      <c r="Q5548">
        <v>-0.2082829624414444</v>
      </c>
      <c r="R5548">
        <v>-0.11936513334512711</v>
      </c>
      <c r="S5548" s="10" t="s">
        <v>38</v>
      </c>
    </row>
    <row r="5549" spans="1:19" hidden="1" x14ac:dyDescent="0.25">
      <c r="A5549" s="10" t="str">
        <f t="shared" si="86"/>
        <v>2016Stockton1-in-2July PeakPGE19</v>
      </c>
      <c r="B5549" s="10" t="s">
        <v>57</v>
      </c>
      <c r="C5549" s="10" t="s">
        <v>15</v>
      </c>
      <c r="D5549" s="10" t="s">
        <v>3</v>
      </c>
      <c r="E5549" s="10" t="s">
        <v>9</v>
      </c>
      <c r="F5549">
        <v>19</v>
      </c>
      <c r="G5549">
        <v>3.088714599609375</v>
      </c>
      <c r="H5549">
        <v>3.3330490589141846</v>
      </c>
      <c r="I5549">
        <v>101.94406890869141</v>
      </c>
      <c r="J5549">
        <v>0.11742977052927017</v>
      </c>
      <c r="K5549">
        <v>16376</v>
      </c>
      <c r="L5549">
        <v>15487.308137</v>
      </c>
      <c r="M5549">
        <v>-0.24433445930480957</v>
      </c>
      <c r="N5549">
        <v>-0.39483246207237244</v>
      </c>
      <c r="O5549">
        <v>-0.30591464042663574</v>
      </c>
      <c r="P5549">
        <v>-0.24433445930480957</v>
      </c>
      <c r="Q5549">
        <v>-0.18275429308414459</v>
      </c>
      <c r="R5549">
        <v>-9.3836463987827301E-2</v>
      </c>
      <c r="S5549" s="10" t="s">
        <v>38</v>
      </c>
    </row>
    <row r="5550" spans="1:19" hidden="1" x14ac:dyDescent="0.25">
      <c r="A5550" s="10" t="str">
        <f t="shared" si="86"/>
        <v>2016Stockton1-in-10July PeakCAISO20</v>
      </c>
      <c r="B5550" s="10" t="s">
        <v>57</v>
      </c>
      <c r="C5550" s="10" t="s">
        <v>15</v>
      </c>
      <c r="D5550" s="10" t="s">
        <v>3</v>
      </c>
      <c r="E5550" s="10" t="s">
        <v>1</v>
      </c>
      <c r="F5550">
        <v>20</v>
      </c>
      <c r="G5550">
        <v>3.2211148738861084</v>
      </c>
      <c r="H5550">
        <v>3.6057040691375732</v>
      </c>
      <c r="I5550">
        <v>100.05593109130859</v>
      </c>
      <c r="J5550">
        <v>7.6294809579849243E-2</v>
      </c>
      <c r="K5550">
        <v>16376</v>
      </c>
      <c r="L5550">
        <v>15487.308137</v>
      </c>
      <c r="M5550">
        <v>-0.38458919525146484</v>
      </c>
      <c r="N5550">
        <v>-0.48236861824989319</v>
      </c>
      <c r="O5550">
        <v>-0.42459818720817566</v>
      </c>
      <c r="P5550">
        <v>-0.38458919525146484</v>
      </c>
      <c r="Q5550">
        <v>-0.34458020329475403</v>
      </c>
      <c r="R5550">
        <v>-0.2868097722530365</v>
      </c>
      <c r="S5550" s="10" t="s">
        <v>39</v>
      </c>
    </row>
    <row r="5551" spans="1:19" hidden="1" x14ac:dyDescent="0.25">
      <c r="A5551" s="10" t="str">
        <f t="shared" si="86"/>
        <v>2016Stockton1-in-2July PeakCAISO20</v>
      </c>
      <c r="B5551" s="10" t="s">
        <v>57</v>
      </c>
      <c r="C5551" s="10" t="s">
        <v>15</v>
      </c>
      <c r="D5551" s="10" t="s">
        <v>3</v>
      </c>
      <c r="E5551" s="10" t="s">
        <v>9</v>
      </c>
      <c r="F5551">
        <v>20</v>
      </c>
      <c r="G5551">
        <v>2.7126779556274414</v>
      </c>
      <c r="H5551">
        <v>3.0218391418457031</v>
      </c>
      <c r="I5551">
        <v>90.475227355957031</v>
      </c>
      <c r="J5551">
        <v>7.6294809579849243E-2</v>
      </c>
      <c r="K5551">
        <v>16376</v>
      </c>
      <c r="L5551">
        <v>15487.308137</v>
      </c>
      <c r="M5551">
        <v>-0.30916118621826172</v>
      </c>
      <c r="N5551">
        <v>-0.40694060921669006</v>
      </c>
      <c r="O5551">
        <v>-0.34917017817497253</v>
      </c>
      <c r="P5551">
        <v>-0.30916118621826172</v>
      </c>
      <c r="Q5551">
        <v>-0.2691521942615509</v>
      </c>
      <c r="R5551">
        <v>-0.21138176321983337</v>
      </c>
      <c r="S5551" s="10" t="s">
        <v>39</v>
      </c>
    </row>
    <row r="5552" spans="1:19" hidden="1" x14ac:dyDescent="0.25">
      <c r="A5552" s="10" t="str">
        <f t="shared" si="86"/>
        <v>2016Stockton1-in-10July PeakPGE20</v>
      </c>
      <c r="B5552" s="10" t="s">
        <v>57</v>
      </c>
      <c r="C5552" s="10" t="s">
        <v>15</v>
      </c>
      <c r="D5552" s="10" t="s">
        <v>3</v>
      </c>
      <c r="E5552" s="10" t="s">
        <v>1</v>
      </c>
      <c r="F5552">
        <v>20</v>
      </c>
      <c r="G5552">
        <v>3.3521220684051514</v>
      </c>
      <c r="H5552">
        <v>3.7555472850799561</v>
      </c>
      <c r="I5552">
        <v>100.875</v>
      </c>
      <c r="J5552">
        <v>7.6294809579849243E-2</v>
      </c>
      <c r="K5552">
        <v>16376</v>
      </c>
      <c r="L5552">
        <v>15487.308137</v>
      </c>
      <c r="M5552">
        <v>-0.40342524647712708</v>
      </c>
      <c r="N5552">
        <v>-0.50120466947555542</v>
      </c>
      <c r="O5552">
        <v>-0.44343423843383789</v>
      </c>
      <c r="P5552">
        <v>-0.40342524647712708</v>
      </c>
      <c r="Q5552">
        <v>-0.36341625452041626</v>
      </c>
      <c r="R5552">
        <v>-0.30564582347869873</v>
      </c>
      <c r="S5552" s="10" t="s">
        <v>38</v>
      </c>
    </row>
    <row r="5553" spans="1:19" hidden="1" x14ac:dyDescent="0.25">
      <c r="A5553" s="10" t="str">
        <f t="shared" si="86"/>
        <v>2016Stockton1-in-2July PeakPGE20</v>
      </c>
      <c r="B5553" s="10" t="s">
        <v>57</v>
      </c>
      <c r="C5553" s="10" t="s">
        <v>15</v>
      </c>
      <c r="D5553" s="10" t="s">
        <v>3</v>
      </c>
      <c r="E5553" s="10" t="s">
        <v>9</v>
      </c>
      <c r="F5553">
        <v>20</v>
      </c>
      <c r="G5553">
        <v>2.9310214519500732</v>
      </c>
      <c r="H5553">
        <v>3.2740657329559326</v>
      </c>
      <c r="I5553">
        <v>98.853607177734375</v>
      </c>
      <c r="J5553">
        <v>7.6294809579849243E-2</v>
      </c>
      <c r="K5553">
        <v>16376</v>
      </c>
      <c r="L5553">
        <v>15487.308137</v>
      </c>
      <c r="M5553">
        <v>-0.34304425120353699</v>
      </c>
      <c r="N5553">
        <v>-0.44082367420196533</v>
      </c>
      <c r="O5553">
        <v>-0.3830532431602478</v>
      </c>
      <c r="P5553">
        <v>-0.34304425120353699</v>
      </c>
      <c r="Q5553">
        <v>-0.30303525924682617</v>
      </c>
      <c r="R5553">
        <v>-0.24526482820510864</v>
      </c>
      <c r="S5553" s="10" t="s">
        <v>38</v>
      </c>
    </row>
    <row r="5554" spans="1:19" hidden="1" x14ac:dyDescent="0.25">
      <c r="A5554" s="10" t="str">
        <f t="shared" si="86"/>
        <v>2016Stockton1-in-2July PeakCAISO21</v>
      </c>
      <c r="B5554" s="10" t="s">
        <v>57</v>
      </c>
      <c r="C5554" s="10" t="s">
        <v>15</v>
      </c>
      <c r="D5554" s="10" t="s">
        <v>3</v>
      </c>
      <c r="E5554" s="10" t="s">
        <v>9</v>
      </c>
      <c r="F5554">
        <v>21</v>
      </c>
      <c r="G5554">
        <v>2.4723153114318848</v>
      </c>
      <c r="H5554">
        <v>2.6723785400390625</v>
      </c>
      <c r="I5554">
        <v>86.608482360839844</v>
      </c>
      <c r="J5554">
        <v>7.6630406081676483E-2</v>
      </c>
      <c r="K5554">
        <v>16376</v>
      </c>
      <c r="L5554">
        <v>15487.308137</v>
      </c>
      <c r="M5554">
        <v>-0.20006334781646729</v>
      </c>
      <c r="N5554">
        <v>-0.29827287793159485</v>
      </c>
      <c r="O5554">
        <v>-0.24024833738803864</v>
      </c>
      <c r="P5554">
        <v>-0.20006334781646729</v>
      </c>
      <c r="Q5554">
        <v>-0.15987835824489594</v>
      </c>
      <c r="R5554">
        <v>-0.10185381770133972</v>
      </c>
      <c r="S5554" s="10" t="s">
        <v>39</v>
      </c>
    </row>
    <row r="5555" spans="1:19" hidden="1" x14ac:dyDescent="0.25">
      <c r="A5555" s="10" t="str">
        <f t="shared" si="86"/>
        <v>2016Stockton1-in-10July PeakCAISO21</v>
      </c>
      <c r="B5555" s="10" t="s">
        <v>57</v>
      </c>
      <c r="C5555" s="10" t="s">
        <v>15</v>
      </c>
      <c r="D5555" s="10" t="s">
        <v>3</v>
      </c>
      <c r="E5555" s="10" t="s">
        <v>1</v>
      </c>
      <c r="F5555">
        <v>21</v>
      </c>
      <c r="G5555">
        <v>2.9357011318206787</v>
      </c>
      <c r="H5555">
        <v>3.198941707611084</v>
      </c>
      <c r="I5555">
        <v>94.240989685058594</v>
      </c>
      <c r="J5555">
        <v>7.6630406081676483E-2</v>
      </c>
      <c r="K5555">
        <v>16376</v>
      </c>
      <c r="L5555">
        <v>15487.308137</v>
      </c>
      <c r="M5555">
        <v>-0.2632405161857605</v>
      </c>
      <c r="N5555">
        <v>-0.36145004630088806</v>
      </c>
      <c r="O5555">
        <v>-0.30342549085617065</v>
      </c>
      <c r="P5555">
        <v>-0.2632405161857605</v>
      </c>
      <c r="Q5555">
        <v>-0.22305552661418915</v>
      </c>
      <c r="R5555">
        <v>-0.16503098607063293</v>
      </c>
      <c r="S5555" s="10" t="s">
        <v>39</v>
      </c>
    </row>
    <row r="5556" spans="1:19" hidden="1" x14ac:dyDescent="0.25">
      <c r="A5556" s="10" t="str">
        <f t="shared" si="86"/>
        <v>2016Stockton1-in-10July PeakPGE21</v>
      </c>
      <c r="B5556" s="10" t="s">
        <v>57</v>
      </c>
      <c r="C5556" s="10" t="s">
        <v>15</v>
      </c>
      <c r="D5556" s="10" t="s">
        <v>3</v>
      </c>
      <c r="E5556" s="10" t="s">
        <v>1</v>
      </c>
      <c r="F5556">
        <v>21</v>
      </c>
      <c r="G5556">
        <v>3.0551002025604248</v>
      </c>
      <c r="H5556">
        <v>3.3326165676116943</v>
      </c>
      <c r="I5556">
        <v>96.521392822265625</v>
      </c>
      <c r="J5556">
        <v>7.6630406081676483E-2</v>
      </c>
      <c r="K5556">
        <v>16376</v>
      </c>
      <c r="L5556">
        <v>15487.308137</v>
      </c>
      <c r="M5556">
        <v>-0.27751639485359192</v>
      </c>
      <c r="N5556">
        <v>-0.37572592496871948</v>
      </c>
      <c r="O5556">
        <v>-0.31770136952400208</v>
      </c>
      <c r="P5556">
        <v>-0.27751639485359192</v>
      </c>
      <c r="Q5556">
        <v>-0.23733140528202057</v>
      </c>
      <c r="R5556">
        <v>-0.17930686473846436</v>
      </c>
      <c r="S5556" s="10" t="s">
        <v>38</v>
      </c>
    </row>
    <row r="5557" spans="1:19" hidden="1" x14ac:dyDescent="0.25">
      <c r="A5557" s="10" t="str">
        <f t="shared" si="86"/>
        <v>2016Stockton1-in-2July PeakPGE21</v>
      </c>
      <c r="B5557" s="10" t="s">
        <v>57</v>
      </c>
      <c r="C5557" s="10" t="s">
        <v>15</v>
      </c>
      <c r="D5557" s="10" t="s">
        <v>3</v>
      </c>
      <c r="E5557" s="10" t="s">
        <v>9</v>
      </c>
      <c r="F5557">
        <v>21</v>
      </c>
      <c r="G5557">
        <v>2.6713118553161621</v>
      </c>
      <c r="H5557">
        <v>2.8937504291534424</v>
      </c>
      <c r="I5557">
        <v>92.995872497558594</v>
      </c>
      <c r="J5557">
        <v>7.6630406081676483E-2</v>
      </c>
      <c r="K5557">
        <v>16376</v>
      </c>
      <c r="L5557">
        <v>15487.308137</v>
      </c>
      <c r="M5557">
        <v>-0.2224384993314743</v>
      </c>
      <c r="N5557">
        <v>-0.32064801454544067</v>
      </c>
      <c r="O5557">
        <v>-0.26262348890304565</v>
      </c>
      <c r="P5557">
        <v>-0.2224384993314743</v>
      </c>
      <c r="Q5557">
        <v>-0.18225350975990295</v>
      </c>
      <c r="R5557">
        <v>-0.12422896921634674</v>
      </c>
      <c r="S5557" s="10" t="s">
        <v>38</v>
      </c>
    </row>
    <row r="5558" spans="1:19" hidden="1" x14ac:dyDescent="0.25">
      <c r="A5558" s="10" t="str">
        <f t="shared" si="86"/>
        <v>2016Stockton1-in-10July PeakCAISO22</v>
      </c>
      <c r="B5558" s="10" t="s">
        <v>57</v>
      </c>
      <c r="C5558" s="10" t="s">
        <v>15</v>
      </c>
      <c r="D5558" s="10" t="s">
        <v>3</v>
      </c>
      <c r="E5558" s="10" t="s">
        <v>1</v>
      </c>
      <c r="F5558">
        <v>22</v>
      </c>
      <c r="G5558">
        <v>2.5656027793884277</v>
      </c>
      <c r="H5558">
        <v>2.7568526268005371</v>
      </c>
      <c r="I5558">
        <v>89.477851867675781</v>
      </c>
      <c r="J5558">
        <v>6.3674606382846832E-2</v>
      </c>
      <c r="K5558">
        <v>16376</v>
      </c>
      <c r="L5558">
        <v>15487.308137</v>
      </c>
      <c r="M5558">
        <v>-0.19124996662139893</v>
      </c>
      <c r="N5558">
        <v>-0.27285534143447876</v>
      </c>
      <c r="O5558">
        <v>-0.22464093565940857</v>
      </c>
      <c r="P5558">
        <v>-0.19124996662139893</v>
      </c>
      <c r="Q5558">
        <v>-0.15785899758338928</v>
      </c>
      <c r="R5558">
        <v>-0.10964459180831909</v>
      </c>
      <c r="S5558" s="10" t="s">
        <v>39</v>
      </c>
    </row>
    <row r="5559" spans="1:19" hidden="1" x14ac:dyDescent="0.25">
      <c r="A5559" s="10" t="str">
        <f t="shared" si="86"/>
        <v>2016Stockton1-in-2July PeakCAISO22</v>
      </c>
      <c r="B5559" s="10" t="s">
        <v>57</v>
      </c>
      <c r="C5559" s="10" t="s">
        <v>15</v>
      </c>
      <c r="D5559" s="10" t="s">
        <v>3</v>
      </c>
      <c r="E5559" s="10" t="s">
        <v>9</v>
      </c>
      <c r="F5559">
        <v>22</v>
      </c>
      <c r="G5559">
        <v>2.1606349945068359</v>
      </c>
      <c r="H5559">
        <v>2.2903904914855957</v>
      </c>
      <c r="I5559">
        <v>83.31494140625</v>
      </c>
      <c r="J5559">
        <v>6.3674606382846832E-2</v>
      </c>
      <c r="K5559">
        <v>16376</v>
      </c>
      <c r="L5559">
        <v>15487.308137</v>
      </c>
      <c r="M5559">
        <v>-0.12975557148456573</v>
      </c>
      <c r="N5559">
        <v>-0.21136094629764557</v>
      </c>
      <c r="O5559">
        <v>-0.16314654052257538</v>
      </c>
      <c r="P5559">
        <v>-0.12975557148456573</v>
      </c>
      <c r="Q5559">
        <v>-9.6364609897136688E-2</v>
      </c>
      <c r="R5559">
        <v>-4.8150196671485901E-2</v>
      </c>
      <c r="S5559" s="10" t="s">
        <v>39</v>
      </c>
    </row>
    <row r="5560" spans="1:19" hidden="1" x14ac:dyDescent="0.25">
      <c r="A5560" s="10" t="str">
        <f t="shared" si="86"/>
        <v>2016Stockton1-in-10July PeakPGE22</v>
      </c>
      <c r="B5560" s="10" t="s">
        <v>57</v>
      </c>
      <c r="C5560" s="10" t="s">
        <v>15</v>
      </c>
      <c r="D5560" s="10" t="s">
        <v>3</v>
      </c>
      <c r="E5560" s="10" t="s">
        <v>1</v>
      </c>
      <c r="F5560">
        <v>22</v>
      </c>
      <c r="G5560">
        <v>2.6699492931365967</v>
      </c>
      <c r="H5560">
        <v>2.8712868690490723</v>
      </c>
      <c r="I5560">
        <v>92.417793273925781</v>
      </c>
      <c r="J5560">
        <v>6.3674606382846832E-2</v>
      </c>
      <c r="K5560">
        <v>16376</v>
      </c>
      <c r="L5560">
        <v>15487.308137</v>
      </c>
      <c r="M5560">
        <v>-0.20133757591247559</v>
      </c>
      <c r="N5560">
        <v>-0.28294295072555542</v>
      </c>
      <c r="O5560">
        <v>-0.23472854495048523</v>
      </c>
      <c r="P5560">
        <v>-0.20133757591247559</v>
      </c>
      <c r="Q5560">
        <v>-0.16794660687446594</v>
      </c>
      <c r="R5560">
        <v>-0.11973220109939575</v>
      </c>
      <c r="S5560" s="10" t="s">
        <v>38</v>
      </c>
    </row>
    <row r="5561" spans="1:19" hidden="1" x14ac:dyDescent="0.25">
      <c r="A5561" s="10" t="str">
        <f t="shared" si="86"/>
        <v>2016Stockton1-in-2July PeakPGE22</v>
      </c>
      <c r="B5561" s="10" t="s">
        <v>57</v>
      </c>
      <c r="C5561" s="10" t="s">
        <v>15</v>
      </c>
      <c r="D5561" s="10" t="s">
        <v>3</v>
      </c>
      <c r="E5561" s="10" t="s">
        <v>9</v>
      </c>
      <c r="F5561">
        <v>22</v>
      </c>
      <c r="G5561">
        <v>2.3345446586608887</v>
      </c>
      <c r="H5561">
        <v>2.4873847961425781</v>
      </c>
      <c r="I5561">
        <v>87.861862182617188</v>
      </c>
      <c r="J5561">
        <v>6.3674606382846832E-2</v>
      </c>
      <c r="K5561">
        <v>16376</v>
      </c>
      <c r="L5561">
        <v>15487.308137</v>
      </c>
      <c r="M5561">
        <v>-0.15284010767936707</v>
      </c>
      <c r="N5561">
        <v>-0.2344454824924469</v>
      </c>
      <c r="O5561">
        <v>-0.18623107671737671</v>
      </c>
      <c r="P5561">
        <v>-0.15284010767936707</v>
      </c>
      <c r="Q5561">
        <v>-0.11944914609193802</v>
      </c>
      <c r="R5561">
        <v>-7.1234732866287231E-2</v>
      </c>
      <c r="S5561" s="10" t="s">
        <v>38</v>
      </c>
    </row>
    <row r="5562" spans="1:19" hidden="1" x14ac:dyDescent="0.25">
      <c r="A5562" s="10" t="str">
        <f t="shared" si="86"/>
        <v>2016Stockton1-in-2July PeakCAISO23</v>
      </c>
      <c r="B5562" s="10" t="s">
        <v>57</v>
      </c>
      <c r="C5562" s="10" t="s">
        <v>15</v>
      </c>
      <c r="D5562" s="10" t="s">
        <v>3</v>
      </c>
      <c r="E5562" s="10" t="s">
        <v>9</v>
      </c>
      <c r="F5562">
        <v>23</v>
      </c>
      <c r="G5562">
        <v>1.7487291097640991</v>
      </c>
      <c r="H5562">
        <v>1.8369755744934082</v>
      </c>
      <c r="I5562">
        <v>80.990989685058594</v>
      </c>
      <c r="J5562">
        <v>5.8387260884046555E-2</v>
      </c>
      <c r="K5562">
        <v>16376</v>
      </c>
      <c r="L5562">
        <v>15487.308137</v>
      </c>
      <c r="M5562">
        <v>-8.8246524333953857E-2</v>
      </c>
      <c r="N5562">
        <v>-0.16307564079761505</v>
      </c>
      <c r="O5562">
        <v>-0.11886480450630188</v>
      </c>
      <c r="P5562">
        <v>-8.8246524333953857E-2</v>
      </c>
      <c r="Q5562">
        <v>-5.7628244161605835E-2</v>
      </c>
      <c r="R5562">
        <v>-1.3417410664260387E-2</v>
      </c>
      <c r="S5562" s="10" t="s">
        <v>39</v>
      </c>
    </row>
    <row r="5563" spans="1:19" hidden="1" x14ac:dyDescent="0.25">
      <c r="A5563" s="10" t="str">
        <f t="shared" si="86"/>
        <v>2016Stockton1-in-10July PeakCAISO23</v>
      </c>
      <c r="B5563" s="10" t="s">
        <v>57</v>
      </c>
      <c r="C5563" s="10" t="s">
        <v>15</v>
      </c>
      <c r="D5563" s="10" t="s">
        <v>3</v>
      </c>
      <c r="E5563" s="10" t="s">
        <v>1</v>
      </c>
      <c r="F5563">
        <v>23</v>
      </c>
      <c r="G5563">
        <v>2.0764932632446289</v>
      </c>
      <c r="H5563">
        <v>2.2054839134216309</v>
      </c>
      <c r="I5563">
        <v>85.8701171875</v>
      </c>
      <c r="J5563">
        <v>5.8387260884046555E-2</v>
      </c>
      <c r="K5563">
        <v>16376</v>
      </c>
      <c r="L5563">
        <v>15487.308137</v>
      </c>
      <c r="M5563">
        <v>-0.12899066507816315</v>
      </c>
      <c r="N5563">
        <v>-0.20381978154182434</v>
      </c>
      <c r="O5563">
        <v>-0.15960894525051117</v>
      </c>
      <c r="P5563">
        <v>-0.12899066507816315</v>
      </c>
      <c r="Q5563">
        <v>-9.8372384905815125E-2</v>
      </c>
      <c r="R5563">
        <v>-5.4161552339792252E-2</v>
      </c>
      <c r="S5563" s="10" t="s">
        <v>39</v>
      </c>
    </row>
    <row r="5564" spans="1:19" hidden="1" x14ac:dyDescent="0.25">
      <c r="A5564" s="10" t="str">
        <f t="shared" si="86"/>
        <v>2016Stockton1-in-2July PeakPGE23</v>
      </c>
      <c r="B5564" s="10" t="s">
        <v>57</v>
      </c>
      <c r="C5564" s="10" t="s">
        <v>15</v>
      </c>
      <c r="D5564" s="10" t="s">
        <v>3</v>
      </c>
      <c r="E5564" s="10" t="s">
        <v>9</v>
      </c>
      <c r="F5564">
        <v>23</v>
      </c>
      <c r="G5564">
        <v>1.8894844055175781</v>
      </c>
      <c r="H5564">
        <v>1.9949617385864258</v>
      </c>
      <c r="I5564">
        <v>84.69744873046875</v>
      </c>
      <c r="J5564">
        <v>5.8387260884046555E-2</v>
      </c>
      <c r="K5564">
        <v>16376</v>
      </c>
      <c r="L5564">
        <v>15487.308137</v>
      </c>
      <c r="M5564">
        <v>-0.10547734797000885</v>
      </c>
      <c r="N5564">
        <v>-0.18030646443367004</v>
      </c>
      <c r="O5564">
        <v>-0.13609562814235687</v>
      </c>
      <c r="P5564">
        <v>-0.10547734797000885</v>
      </c>
      <c r="Q5564">
        <v>-7.4859067797660828E-2</v>
      </c>
      <c r="R5564">
        <v>-3.0648235231637955E-2</v>
      </c>
      <c r="S5564" s="10" t="s">
        <v>38</v>
      </c>
    </row>
    <row r="5565" spans="1:19" hidden="1" x14ac:dyDescent="0.25">
      <c r="A5565" s="10" t="str">
        <f t="shared" si="86"/>
        <v>2016Stockton1-in-10July PeakPGE23</v>
      </c>
      <c r="B5565" s="10" t="s">
        <v>57</v>
      </c>
      <c r="C5565" s="10" t="s">
        <v>15</v>
      </c>
      <c r="D5565" s="10" t="s">
        <v>3</v>
      </c>
      <c r="E5565" s="10" t="s">
        <v>1</v>
      </c>
      <c r="F5565">
        <v>23</v>
      </c>
      <c r="G5565">
        <v>2.1609470844268799</v>
      </c>
      <c r="H5565">
        <v>2.2974815368652344</v>
      </c>
      <c r="I5565">
        <v>88.939186096191406</v>
      </c>
      <c r="J5565">
        <v>5.8387260884046555E-2</v>
      </c>
      <c r="K5565">
        <v>16376</v>
      </c>
      <c r="L5565">
        <v>15487.308137</v>
      </c>
      <c r="M5565">
        <v>-0.13653446733951569</v>
      </c>
      <c r="N5565">
        <v>-0.21136358380317688</v>
      </c>
      <c r="O5565">
        <v>-0.16715274751186371</v>
      </c>
      <c r="P5565">
        <v>-0.13653446733951569</v>
      </c>
      <c r="Q5565">
        <v>-0.10591618716716766</v>
      </c>
      <c r="R5565">
        <v>-6.1705354601144791E-2</v>
      </c>
      <c r="S5565" s="10" t="s">
        <v>38</v>
      </c>
    </row>
    <row r="5566" spans="1:19" hidden="1" x14ac:dyDescent="0.25">
      <c r="A5566" s="10" t="str">
        <f t="shared" si="86"/>
        <v>2016Stockton1-in-2July PeakCAISO24</v>
      </c>
      <c r="B5566" s="10" t="s">
        <v>57</v>
      </c>
      <c r="C5566" s="10" t="s">
        <v>15</v>
      </c>
      <c r="D5566" s="10" t="s">
        <v>3</v>
      </c>
      <c r="E5566" s="10" t="s">
        <v>9</v>
      </c>
      <c r="F5566">
        <v>24</v>
      </c>
      <c r="G5566">
        <v>1.3697558641433716</v>
      </c>
      <c r="H5566">
        <v>1.4375921487808228</v>
      </c>
      <c r="I5566">
        <v>79.426048278808594</v>
      </c>
      <c r="J5566">
        <v>4.4309847056865692E-2</v>
      </c>
      <c r="K5566">
        <v>16376</v>
      </c>
      <c r="L5566">
        <v>15487.308137</v>
      </c>
      <c r="M5566">
        <v>-6.7836277186870575E-2</v>
      </c>
      <c r="N5566">
        <v>-0.12462377548217773</v>
      </c>
      <c r="O5566">
        <v>-9.1072358191013336E-2</v>
      </c>
      <c r="P5566">
        <v>-6.7836277186870575E-2</v>
      </c>
      <c r="Q5566">
        <v>-4.4600192457437515E-2</v>
      </c>
      <c r="R5566">
        <v>-1.1048777028918266E-2</v>
      </c>
      <c r="S5566" s="10" t="s">
        <v>39</v>
      </c>
    </row>
    <row r="5567" spans="1:19" hidden="1" x14ac:dyDescent="0.25">
      <c r="A5567" s="10" t="str">
        <f t="shared" si="86"/>
        <v>2016Stockton1-in-10July PeakCAISO24</v>
      </c>
      <c r="B5567" s="10" t="s">
        <v>57</v>
      </c>
      <c r="C5567" s="10" t="s">
        <v>15</v>
      </c>
      <c r="D5567" s="10" t="s">
        <v>3</v>
      </c>
      <c r="E5567" s="10" t="s">
        <v>1</v>
      </c>
      <c r="F5567">
        <v>24</v>
      </c>
      <c r="G5567">
        <v>1.6264891624450684</v>
      </c>
      <c r="H5567">
        <v>1.7228708267211914</v>
      </c>
      <c r="I5567">
        <v>84.236106872558594</v>
      </c>
      <c r="J5567">
        <v>4.4309847056865692E-2</v>
      </c>
      <c r="K5567">
        <v>16376</v>
      </c>
      <c r="L5567">
        <v>15487.308137</v>
      </c>
      <c r="M5567">
        <v>-9.6381664276123047E-2</v>
      </c>
      <c r="N5567">
        <v>-0.1531691700220108</v>
      </c>
      <c r="O5567">
        <v>-0.11961774528026581</v>
      </c>
      <c r="P5567">
        <v>-9.6381664276123047E-2</v>
      </c>
      <c r="Q5567">
        <v>-7.3145583271980286E-2</v>
      </c>
      <c r="R5567">
        <v>-3.9594165980815887E-2</v>
      </c>
      <c r="S5567" s="10" t="s">
        <v>39</v>
      </c>
    </row>
    <row r="5568" spans="1:19" hidden="1" x14ac:dyDescent="0.25">
      <c r="A5568" s="10" t="str">
        <f t="shared" si="86"/>
        <v>2016Stockton1-in-2July PeakPGE24</v>
      </c>
      <c r="B5568" s="10" t="s">
        <v>57</v>
      </c>
      <c r="C5568" s="10" t="s">
        <v>15</v>
      </c>
      <c r="D5568" s="10" t="s">
        <v>3</v>
      </c>
      <c r="E5568" s="10" t="s">
        <v>9</v>
      </c>
      <c r="F5568">
        <v>24</v>
      </c>
      <c r="G5568">
        <v>1.4800076484680176</v>
      </c>
      <c r="H5568">
        <v>1.5613075494766235</v>
      </c>
      <c r="I5568">
        <v>82.537910461425781</v>
      </c>
      <c r="J5568">
        <v>4.4309847056865692E-2</v>
      </c>
      <c r="K5568">
        <v>16376</v>
      </c>
      <c r="L5568">
        <v>15487.308137</v>
      </c>
      <c r="M5568">
        <v>-8.1299915909767151E-2</v>
      </c>
      <c r="N5568">
        <v>-0.13808742165565491</v>
      </c>
      <c r="O5568">
        <v>-0.10453599691390991</v>
      </c>
      <c r="P5568">
        <v>-8.1299915909767151E-2</v>
      </c>
      <c r="Q5568">
        <v>-5.8063831180334091E-2</v>
      </c>
      <c r="R5568">
        <v>-2.4512415751814842E-2</v>
      </c>
      <c r="S5568" s="10" t="s">
        <v>38</v>
      </c>
    </row>
    <row r="5569" spans="1:19" hidden="1" x14ac:dyDescent="0.25">
      <c r="A5569" s="10" t="str">
        <f t="shared" si="86"/>
        <v>2016Stockton1-in-10July PeakPGE24</v>
      </c>
      <c r="B5569" s="10" t="s">
        <v>57</v>
      </c>
      <c r="C5569" s="10" t="s">
        <v>15</v>
      </c>
      <c r="D5569" s="10" t="s">
        <v>3</v>
      </c>
      <c r="E5569" s="10" t="s">
        <v>1</v>
      </c>
      <c r="F5569">
        <v>24</v>
      </c>
      <c r="G5569">
        <v>1.6926407814025879</v>
      </c>
      <c r="H5569">
        <v>1.796235203742981</v>
      </c>
      <c r="I5569">
        <v>87.124252319335938</v>
      </c>
      <c r="J5569">
        <v>4.4309847056865692E-2</v>
      </c>
      <c r="K5569">
        <v>16376</v>
      </c>
      <c r="L5569">
        <v>15487.308137</v>
      </c>
      <c r="M5569">
        <v>-0.10359446704387665</v>
      </c>
      <c r="N5569">
        <v>-0.1603819727897644</v>
      </c>
      <c r="O5569">
        <v>-0.12683054804801941</v>
      </c>
      <c r="P5569">
        <v>-0.10359446704387665</v>
      </c>
      <c r="Q5569">
        <v>-8.0358386039733887E-2</v>
      </c>
      <c r="R5569">
        <v>-4.6806968748569489E-2</v>
      </c>
      <c r="S5569" s="10" t="s">
        <v>38</v>
      </c>
    </row>
    <row r="5570" spans="1:19" hidden="1" x14ac:dyDescent="0.25">
      <c r="A5570" s="10" t="str">
        <f t="shared" ref="A5570:A5633" si="87">CONCATENATE(B5570,C5570,E5570,D5570,S5570,F5570)</f>
        <v>2016Stockton1-in-2June PeakCAISO1</v>
      </c>
      <c r="B5570" s="10" t="s">
        <v>57</v>
      </c>
      <c r="C5570" s="10" t="s">
        <v>15</v>
      </c>
      <c r="D5570" s="10" t="s">
        <v>4</v>
      </c>
      <c r="E5570" s="10" t="s">
        <v>9</v>
      </c>
      <c r="F5570">
        <v>1</v>
      </c>
      <c r="G5570">
        <v>1.0581326484680176</v>
      </c>
      <c r="H5570">
        <v>1.0581326484680176</v>
      </c>
      <c r="I5570">
        <v>79.037162780761719</v>
      </c>
      <c r="J5570">
        <v>0</v>
      </c>
      <c r="K5570">
        <v>16376</v>
      </c>
      <c r="L5570">
        <v>15482.57418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 s="10" t="s">
        <v>39</v>
      </c>
    </row>
    <row r="5571" spans="1:19" hidden="1" x14ac:dyDescent="0.25">
      <c r="A5571" s="10" t="str">
        <f t="shared" si="87"/>
        <v>2016Stockton1-in-10June PeakCAISO1</v>
      </c>
      <c r="B5571" s="10" t="s">
        <v>57</v>
      </c>
      <c r="C5571" s="10" t="s">
        <v>15</v>
      </c>
      <c r="D5571" s="10" t="s">
        <v>4</v>
      </c>
      <c r="E5571" s="10" t="s">
        <v>1</v>
      </c>
      <c r="F5571">
        <v>1</v>
      </c>
      <c r="G5571">
        <v>0.99869096279144287</v>
      </c>
      <c r="H5571">
        <v>0.99869096279144287</v>
      </c>
      <c r="I5571">
        <v>75.938438415527344</v>
      </c>
      <c r="J5571">
        <v>0</v>
      </c>
      <c r="K5571">
        <v>16376</v>
      </c>
      <c r="L5571">
        <v>15482.57418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 s="10" t="s">
        <v>39</v>
      </c>
    </row>
    <row r="5572" spans="1:19" hidden="1" x14ac:dyDescent="0.25">
      <c r="A5572" s="10" t="str">
        <f t="shared" si="87"/>
        <v>2016Stockton1-in-2June PeakPGE1</v>
      </c>
      <c r="B5572" s="10" t="s">
        <v>57</v>
      </c>
      <c r="C5572" s="10" t="s">
        <v>15</v>
      </c>
      <c r="D5572" s="10" t="s">
        <v>4</v>
      </c>
      <c r="E5572" s="10" t="s">
        <v>9</v>
      </c>
      <c r="F5572">
        <v>1</v>
      </c>
      <c r="G5572">
        <v>1.0966442823410034</v>
      </c>
      <c r="H5572">
        <v>1.0966442823410034</v>
      </c>
      <c r="I5572">
        <v>80.537162780761719</v>
      </c>
      <c r="J5572">
        <v>0</v>
      </c>
      <c r="K5572">
        <v>16376</v>
      </c>
      <c r="L5572">
        <v>15482.57418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 s="10" t="s">
        <v>38</v>
      </c>
    </row>
    <row r="5573" spans="1:19" hidden="1" x14ac:dyDescent="0.25">
      <c r="A5573" s="10" t="str">
        <f t="shared" si="87"/>
        <v>2016Stockton1-in-10June PeakPGE1</v>
      </c>
      <c r="B5573" s="10" t="s">
        <v>57</v>
      </c>
      <c r="C5573" s="10" t="s">
        <v>15</v>
      </c>
      <c r="D5573" s="10" t="s">
        <v>4</v>
      </c>
      <c r="E5573" s="10" t="s">
        <v>1</v>
      </c>
      <c r="F5573">
        <v>1</v>
      </c>
      <c r="G5573">
        <v>1.0960460901260376</v>
      </c>
      <c r="H5573">
        <v>1.0960460901260376</v>
      </c>
      <c r="I5573">
        <v>79.256752014160156</v>
      </c>
      <c r="J5573">
        <v>0</v>
      </c>
      <c r="K5573">
        <v>16376</v>
      </c>
      <c r="L5573">
        <v>15482.57418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 s="10" t="s">
        <v>38</v>
      </c>
    </row>
    <row r="5574" spans="1:19" hidden="1" x14ac:dyDescent="0.25">
      <c r="A5574" s="10" t="str">
        <f t="shared" si="87"/>
        <v>2016Stockton1-in-2June PeakCAISO2</v>
      </c>
      <c r="B5574" s="10" t="s">
        <v>57</v>
      </c>
      <c r="C5574" s="10" t="s">
        <v>15</v>
      </c>
      <c r="D5574" s="10" t="s">
        <v>4</v>
      </c>
      <c r="E5574" s="10" t="s">
        <v>9</v>
      </c>
      <c r="F5574">
        <v>2</v>
      </c>
      <c r="G5574">
        <v>0.89706456661224365</v>
      </c>
      <c r="H5574">
        <v>0.89706456661224365</v>
      </c>
      <c r="I5574">
        <v>76.537162780761719</v>
      </c>
      <c r="J5574">
        <v>0</v>
      </c>
      <c r="K5574">
        <v>16376</v>
      </c>
      <c r="L5574">
        <v>15482.57418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 s="10" t="s">
        <v>39</v>
      </c>
    </row>
    <row r="5575" spans="1:19" hidden="1" x14ac:dyDescent="0.25">
      <c r="A5575" s="10" t="str">
        <f t="shared" si="87"/>
        <v>2016Stockton1-in-10June PeakCAISO2</v>
      </c>
      <c r="B5575" s="10" t="s">
        <v>57</v>
      </c>
      <c r="C5575" s="10" t="s">
        <v>15</v>
      </c>
      <c r="D5575" s="10" t="s">
        <v>4</v>
      </c>
      <c r="E5575" s="10" t="s">
        <v>1</v>
      </c>
      <c r="F5575">
        <v>2</v>
      </c>
      <c r="G5575">
        <v>0.84667104482650757</v>
      </c>
      <c r="H5575">
        <v>0.84667104482650757</v>
      </c>
      <c r="I5575">
        <v>74.636634826660156</v>
      </c>
      <c r="J5575">
        <v>0</v>
      </c>
      <c r="K5575">
        <v>16376</v>
      </c>
      <c r="L5575">
        <v>15482.57418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 s="10" t="s">
        <v>39</v>
      </c>
    </row>
    <row r="5576" spans="1:19" hidden="1" x14ac:dyDescent="0.25">
      <c r="A5576" s="10" t="str">
        <f t="shared" si="87"/>
        <v>2016Stockton1-in-10June PeakPGE2</v>
      </c>
      <c r="B5576" s="10" t="s">
        <v>57</v>
      </c>
      <c r="C5576" s="10" t="s">
        <v>15</v>
      </c>
      <c r="D5576" s="10" t="s">
        <v>4</v>
      </c>
      <c r="E5576" s="10" t="s">
        <v>1</v>
      </c>
      <c r="F5576">
        <v>2</v>
      </c>
      <c r="G5576">
        <v>0.92920690774917603</v>
      </c>
      <c r="H5576">
        <v>0.92920690774917603</v>
      </c>
      <c r="I5576">
        <v>77.735359191894531</v>
      </c>
      <c r="J5576">
        <v>0</v>
      </c>
      <c r="K5576">
        <v>16376</v>
      </c>
      <c r="L5576">
        <v>15482.57418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 s="10" t="s">
        <v>38</v>
      </c>
    </row>
    <row r="5577" spans="1:19" hidden="1" x14ac:dyDescent="0.25">
      <c r="A5577" s="10" t="str">
        <f t="shared" si="87"/>
        <v>2016Stockton1-in-2June PeakPGE2</v>
      </c>
      <c r="B5577" s="10" t="s">
        <v>57</v>
      </c>
      <c r="C5577" s="10" t="s">
        <v>15</v>
      </c>
      <c r="D5577" s="10" t="s">
        <v>4</v>
      </c>
      <c r="E5577" s="10" t="s">
        <v>9</v>
      </c>
      <c r="F5577">
        <v>2</v>
      </c>
      <c r="G5577">
        <v>0.92971402406692505</v>
      </c>
      <c r="H5577">
        <v>0.92971402406692505</v>
      </c>
      <c r="I5577">
        <v>78.588958740234375</v>
      </c>
      <c r="J5577">
        <v>0</v>
      </c>
      <c r="K5577">
        <v>16376</v>
      </c>
      <c r="L5577">
        <v>15482.57418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 s="10" t="s">
        <v>38</v>
      </c>
    </row>
    <row r="5578" spans="1:19" hidden="1" x14ac:dyDescent="0.25">
      <c r="A5578" s="10" t="str">
        <f t="shared" si="87"/>
        <v>2016Stockton1-in-10June PeakCAISO3</v>
      </c>
      <c r="B5578" s="10" t="s">
        <v>57</v>
      </c>
      <c r="C5578" s="10" t="s">
        <v>15</v>
      </c>
      <c r="D5578" s="10" t="s">
        <v>4</v>
      </c>
      <c r="E5578" s="10" t="s">
        <v>1</v>
      </c>
      <c r="F5578">
        <v>3</v>
      </c>
      <c r="G5578">
        <v>0.74900972843170166</v>
      </c>
      <c r="H5578">
        <v>0.74900972843170166</v>
      </c>
      <c r="I5578">
        <v>73.412910461425781</v>
      </c>
      <c r="J5578">
        <v>0</v>
      </c>
      <c r="K5578">
        <v>16376</v>
      </c>
      <c r="L5578">
        <v>15482.57418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 s="10" t="s">
        <v>39</v>
      </c>
    </row>
    <row r="5579" spans="1:19" hidden="1" x14ac:dyDescent="0.25">
      <c r="A5579" s="10" t="str">
        <f t="shared" si="87"/>
        <v>2016Stockton1-in-2June PeakCAISO3</v>
      </c>
      <c r="B5579" s="10" t="s">
        <v>57</v>
      </c>
      <c r="C5579" s="10" t="s">
        <v>15</v>
      </c>
      <c r="D5579" s="10" t="s">
        <v>4</v>
      </c>
      <c r="E5579" s="10" t="s">
        <v>9</v>
      </c>
      <c r="F5579">
        <v>3</v>
      </c>
      <c r="G5579">
        <v>0.7935904860496521</v>
      </c>
      <c r="H5579">
        <v>0.7935904860496521</v>
      </c>
      <c r="I5579">
        <v>75.033035278320312</v>
      </c>
      <c r="J5579">
        <v>0</v>
      </c>
      <c r="K5579">
        <v>16376</v>
      </c>
      <c r="L5579">
        <v>15482.57418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 s="10" t="s">
        <v>39</v>
      </c>
    </row>
    <row r="5580" spans="1:19" hidden="1" x14ac:dyDescent="0.25">
      <c r="A5580" s="10" t="str">
        <f t="shared" si="87"/>
        <v>2016Stockton1-in-2June PeakPGE3</v>
      </c>
      <c r="B5580" s="10" t="s">
        <v>57</v>
      </c>
      <c r="C5580" s="10" t="s">
        <v>15</v>
      </c>
      <c r="D5580" s="10" t="s">
        <v>4</v>
      </c>
      <c r="E5580" s="10" t="s">
        <v>9</v>
      </c>
      <c r="F5580">
        <v>3</v>
      </c>
      <c r="G5580">
        <v>0.82247394323348999</v>
      </c>
      <c r="H5580">
        <v>0.82247394323348999</v>
      </c>
      <c r="I5580">
        <v>76.847969055175781</v>
      </c>
      <c r="J5580">
        <v>0</v>
      </c>
      <c r="K5580">
        <v>16376</v>
      </c>
      <c r="L5580">
        <v>15482.57418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 s="10" t="s">
        <v>38</v>
      </c>
    </row>
    <row r="5581" spans="1:19" hidden="1" x14ac:dyDescent="0.25">
      <c r="A5581" s="10" t="str">
        <f t="shared" si="87"/>
        <v>2016Stockton1-in-10June PeakPGE3</v>
      </c>
      <c r="B5581" s="10" t="s">
        <v>57</v>
      </c>
      <c r="C5581" s="10" t="s">
        <v>15</v>
      </c>
      <c r="D5581" s="10" t="s">
        <v>4</v>
      </c>
      <c r="E5581" s="10" t="s">
        <v>1</v>
      </c>
      <c r="F5581">
        <v>3</v>
      </c>
      <c r="G5581">
        <v>0.82202529907226563</v>
      </c>
      <c r="H5581">
        <v>0.82202529907226563</v>
      </c>
      <c r="I5581">
        <v>75.908035278320312</v>
      </c>
      <c r="J5581">
        <v>0</v>
      </c>
      <c r="K5581">
        <v>16376</v>
      </c>
      <c r="L5581">
        <v>15482.57418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 s="10" t="s">
        <v>38</v>
      </c>
    </row>
    <row r="5582" spans="1:19" hidden="1" x14ac:dyDescent="0.25">
      <c r="A5582" s="10" t="str">
        <f t="shared" si="87"/>
        <v>2016Stockton1-in-2June PeakCAISO4</v>
      </c>
      <c r="B5582" s="10" t="s">
        <v>57</v>
      </c>
      <c r="C5582" s="10" t="s">
        <v>15</v>
      </c>
      <c r="D5582" s="10" t="s">
        <v>4</v>
      </c>
      <c r="E5582" s="10" t="s">
        <v>9</v>
      </c>
      <c r="F5582">
        <v>4</v>
      </c>
      <c r="G5582">
        <v>0.73201447725296021</v>
      </c>
      <c r="H5582">
        <v>0.73201447725296021</v>
      </c>
      <c r="I5582">
        <v>73.490242004394531</v>
      </c>
      <c r="J5582">
        <v>0</v>
      </c>
      <c r="K5582">
        <v>16376</v>
      </c>
      <c r="L5582">
        <v>15482.57418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 s="10" t="s">
        <v>39</v>
      </c>
    </row>
    <row r="5583" spans="1:19" hidden="1" x14ac:dyDescent="0.25">
      <c r="A5583" s="10" t="str">
        <f t="shared" si="87"/>
        <v>2016Stockton1-in-10June PeakCAISO4</v>
      </c>
      <c r="B5583" s="10" t="s">
        <v>57</v>
      </c>
      <c r="C5583" s="10" t="s">
        <v>15</v>
      </c>
      <c r="D5583" s="10" t="s">
        <v>4</v>
      </c>
      <c r="E5583" s="10" t="s">
        <v>1</v>
      </c>
      <c r="F5583">
        <v>4</v>
      </c>
      <c r="G5583">
        <v>0.69089281558990479</v>
      </c>
      <c r="H5583">
        <v>0.69089281558990479</v>
      </c>
      <c r="I5583">
        <v>71.533782958984375</v>
      </c>
      <c r="J5583">
        <v>0</v>
      </c>
      <c r="K5583">
        <v>16376</v>
      </c>
      <c r="L5583">
        <v>15482.57418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 s="10" t="s">
        <v>39</v>
      </c>
    </row>
    <row r="5584" spans="1:19" hidden="1" x14ac:dyDescent="0.25">
      <c r="A5584" s="10" t="str">
        <f t="shared" si="87"/>
        <v>2016Stockton1-in-10June PeakPGE4</v>
      </c>
      <c r="B5584" s="10" t="s">
        <v>57</v>
      </c>
      <c r="C5584" s="10" t="s">
        <v>15</v>
      </c>
      <c r="D5584" s="10" t="s">
        <v>4</v>
      </c>
      <c r="E5584" s="10" t="s">
        <v>1</v>
      </c>
      <c r="F5584">
        <v>4</v>
      </c>
      <c r="G5584">
        <v>0.75824296474456787</v>
      </c>
      <c r="H5584">
        <v>0.75824296474456787</v>
      </c>
      <c r="I5584">
        <v>74.296173095703125</v>
      </c>
      <c r="J5584">
        <v>0</v>
      </c>
      <c r="K5584">
        <v>16376</v>
      </c>
      <c r="L5584">
        <v>15482.57418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 s="10" t="s">
        <v>38</v>
      </c>
    </row>
    <row r="5585" spans="1:19" hidden="1" x14ac:dyDescent="0.25">
      <c r="A5585" s="10" t="str">
        <f t="shared" si="87"/>
        <v>2016Stockton1-in-2June PeakPGE4</v>
      </c>
      <c r="B5585" s="10" t="s">
        <v>57</v>
      </c>
      <c r="C5585" s="10" t="s">
        <v>15</v>
      </c>
      <c r="D5585" s="10" t="s">
        <v>4</v>
      </c>
      <c r="E5585" s="10" t="s">
        <v>9</v>
      </c>
      <c r="F5585">
        <v>4</v>
      </c>
      <c r="G5585">
        <v>0.75865679979324341</v>
      </c>
      <c r="H5585">
        <v>0.75865679979324341</v>
      </c>
      <c r="I5585">
        <v>76.236106872558594</v>
      </c>
      <c r="J5585">
        <v>0</v>
      </c>
      <c r="K5585">
        <v>16376</v>
      </c>
      <c r="L5585">
        <v>15482.57418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 s="10" t="s">
        <v>38</v>
      </c>
    </row>
    <row r="5586" spans="1:19" hidden="1" x14ac:dyDescent="0.25">
      <c r="A5586" s="10" t="str">
        <f t="shared" si="87"/>
        <v>2016Stockton1-in-2June PeakCAISO5</v>
      </c>
      <c r="B5586" s="10" t="s">
        <v>57</v>
      </c>
      <c r="C5586" s="10" t="s">
        <v>15</v>
      </c>
      <c r="D5586" s="10" t="s">
        <v>4</v>
      </c>
      <c r="E5586" s="10" t="s">
        <v>9</v>
      </c>
      <c r="F5586">
        <v>5</v>
      </c>
      <c r="G5586">
        <v>0.70232534408569336</v>
      </c>
      <c r="H5586">
        <v>0.70232534408569336</v>
      </c>
      <c r="I5586">
        <v>72.559310913085938</v>
      </c>
      <c r="J5586">
        <v>0</v>
      </c>
      <c r="K5586">
        <v>16376</v>
      </c>
      <c r="L5586">
        <v>15482.57418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 s="10" t="s">
        <v>39</v>
      </c>
    </row>
    <row r="5587" spans="1:19" hidden="1" x14ac:dyDescent="0.25">
      <c r="A5587" s="10" t="str">
        <f t="shared" si="87"/>
        <v>2016Stockton1-in-10June PeakCAISO5</v>
      </c>
      <c r="B5587" s="10" t="s">
        <v>57</v>
      </c>
      <c r="C5587" s="10" t="s">
        <v>15</v>
      </c>
      <c r="D5587" s="10" t="s">
        <v>4</v>
      </c>
      <c r="E5587" s="10" t="s">
        <v>1</v>
      </c>
      <c r="F5587">
        <v>5</v>
      </c>
      <c r="G5587">
        <v>0.66287153959274292</v>
      </c>
      <c r="H5587">
        <v>0.66287153959274292</v>
      </c>
      <c r="I5587">
        <v>70.551048278808594</v>
      </c>
      <c r="J5587">
        <v>0</v>
      </c>
      <c r="K5587">
        <v>16376</v>
      </c>
      <c r="L5587">
        <v>15482.57418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 s="10" t="s">
        <v>39</v>
      </c>
    </row>
    <row r="5588" spans="1:19" hidden="1" x14ac:dyDescent="0.25">
      <c r="A5588" s="10" t="str">
        <f t="shared" si="87"/>
        <v>2016Stockton1-in-2June PeakPGE5</v>
      </c>
      <c r="B5588" s="10" t="s">
        <v>57</v>
      </c>
      <c r="C5588" s="10" t="s">
        <v>15</v>
      </c>
      <c r="D5588" s="10" t="s">
        <v>4</v>
      </c>
      <c r="E5588" s="10" t="s">
        <v>9</v>
      </c>
      <c r="F5588">
        <v>5</v>
      </c>
      <c r="G5588">
        <v>0.72788715362548828</v>
      </c>
      <c r="H5588">
        <v>0.72788715362548828</v>
      </c>
      <c r="I5588">
        <v>75.266517639160156</v>
      </c>
      <c r="J5588">
        <v>0</v>
      </c>
      <c r="K5588">
        <v>16376</v>
      </c>
      <c r="L5588">
        <v>15482.57418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 s="10" t="s">
        <v>38</v>
      </c>
    </row>
    <row r="5589" spans="1:19" hidden="1" x14ac:dyDescent="0.25">
      <c r="A5589" s="10" t="str">
        <f t="shared" si="87"/>
        <v>2016Stockton1-in-10June PeakPGE5</v>
      </c>
      <c r="B5589" s="10" t="s">
        <v>57</v>
      </c>
      <c r="C5589" s="10" t="s">
        <v>15</v>
      </c>
      <c r="D5589" s="10" t="s">
        <v>4</v>
      </c>
      <c r="E5589" s="10" t="s">
        <v>1</v>
      </c>
      <c r="F5589">
        <v>5</v>
      </c>
      <c r="G5589">
        <v>0.72749006748199463</v>
      </c>
      <c r="H5589">
        <v>0.72749006748199463</v>
      </c>
      <c r="I5589">
        <v>73.274772644042969</v>
      </c>
      <c r="J5589">
        <v>0</v>
      </c>
      <c r="K5589">
        <v>16376</v>
      </c>
      <c r="L5589">
        <v>15482.57418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 s="10" t="s">
        <v>38</v>
      </c>
    </row>
    <row r="5590" spans="1:19" hidden="1" x14ac:dyDescent="0.25">
      <c r="A5590" s="10" t="str">
        <f t="shared" si="87"/>
        <v>2016Stockton1-in-10June PeakCAISO6</v>
      </c>
      <c r="B5590" s="10" t="s">
        <v>57</v>
      </c>
      <c r="C5590" s="10" t="s">
        <v>15</v>
      </c>
      <c r="D5590" s="10" t="s">
        <v>4</v>
      </c>
      <c r="E5590" s="10" t="s">
        <v>1</v>
      </c>
      <c r="F5590">
        <v>6</v>
      </c>
      <c r="G5590">
        <v>0.67701554298400879</v>
      </c>
      <c r="H5590">
        <v>0.67701554298400879</v>
      </c>
      <c r="I5590">
        <v>69.223724365234375</v>
      </c>
      <c r="J5590">
        <v>0</v>
      </c>
      <c r="K5590">
        <v>16376</v>
      </c>
      <c r="L5590">
        <v>15482.57418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 s="10" t="s">
        <v>39</v>
      </c>
    </row>
    <row r="5591" spans="1:19" hidden="1" x14ac:dyDescent="0.25">
      <c r="A5591" s="10" t="str">
        <f t="shared" si="87"/>
        <v>2016Stockton1-in-2June PeakCAISO6</v>
      </c>
      <c r="B5591" s="10" t="s">
        <v>57</v>
      </c>
      <c r="C5591" s="10" t="s">
        <v>15</v>
      </c>
      <c r="D5591" s="10" t="s">
        <v>4</v>
      </c>
      <c r="E5591" s="10" t="s">
        <v>9</v>
      </c>
      <c r="F5591">
        <v>6</v>
      </c>
      <c r="G5591">
        <v>0.71731126308441162</v>
      </c>
      <c r="H5591">
        <v>0.71731126308441162</v>
      </c>
      <c r="I5591">
        <v>71.593841552734375</v>
      </c>
      <c r="J5591">
        <v>0</v>
      </c>
      <c r="K5591">
        <v>16376</v>
      </c>
      <c r="L5591">
        <v>15482.57418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 s="10" t="s">
        <v>39</v>
      </c>
    </row>
    <row r="5592" spans="1:19" hidden="1" x14ac:dyDescent="0.25">
      <c r="A5592" s="10" t="str">
        <f t="shared" si="87"/>
        <v>2016Stockton1-in-2June PeakPGE6</v>
      </c>
      <c r="B5592" s="10" t="s">
        <v>57</v>
      </c>
      <c r="C5592" s="10" t="s">
        <v>15</v>
      </c>
      <c r="D5592" s="10" t="s">
        <v>4</v>
      </c>
      <c r="E5592" s="10" t="s">
        <v>9</v>
      </c>
      <c r="F5592">
        <v>6</v>
      </c>
      <c r="G5592">
        <v>0.74341845512390137</v>
      </c>
      <c r="H5592">
        <v>0.74341845512390137</v>
      </c>
      <c r="I5592">
        <v>74.098724365234375</v>
      </c>
      <c r="J5592">
        <v>0</v>
      </c>
      <c r="K5592">
        <v>16376</v>
      </c>
      <c r="L5592">
        <v>15482.57418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 s="10" t="s">
        <v>38</v>
      </c>
    </row>
    <row r="5593" spans="1:19" hidden="1" x14ac:dyDescent="0.25">
      <c r="A5593" s="10" t="str">
        <f t="shared" si="87"/>
        <v>2016Stockton1-in-10June PeakPGE6</v>
      </c>
      <c r="B5593" s="10" t="s">
        <v>57</v>
      </c>
      <c r="C5593" s="10" t="s">
        <v>15</v>
      </c>
      <c r="D5593" s="10" t="s">
        <v>4</v>
      </c>
      <c r="E5593" s="10" t="s">
        <v>1</v>
      </c>
      <c r="F5593">
        <v>6</v>
      </c>
      <c r="G5593">
        <v>0.74301290512084961</v>
      </c>
      <c r="H5593">
        <v>0.74301290512084961</v>
      </c>
      <c r="I5593">
        <v>72.309310913085937</v>
      </c>
      <c r="J5593">
        <v>0</v>
      </c>
      <c r="K5593">
        <v>16376</v>
      </c>
      <c r="L5593">
        <v>15482.57418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 s="10" t="s">
        <v>38</v>
      </c>
    </row>
    <row r="5594" spans="1:19" hidden="1" x14ac:dyDescent="0.25">
      <c r="A5594" s="10" t="str">
        <f t="shared" si="87"/>
        <v>2016Stockton1-in-10June PeakCAISO7</v>
      </c>
      <c r="B5594" s="10" t="s">
        <v>57</v>
      </c>
      <c r="C5594" s="10" t="s">
        <v>15</v>
      </c>
      <c r="D5594" s="10" t="s">
        <v>4</v>
      </c>
      <c r="E5594" s="10" t="s">
        <v>1</v>
      </c>
      <c r="F5594">
        <v>7</v>
      </c>
      <c r="G5594">
        <v>0.73861503601074219</v>
      </c>
      <c r="H5594">
        <v>0.73861503601074219</v>
      </c>
      <c r="I5594">
        <v>69.745872497558594</v>
      </c>
      <c r="J5594">
        <v>0</v>
      </c>
      <c r="K5594">
        <v>16376</v>
      </c>
      <c r="L5594">
        <v>15482.57418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 s="10" t="s">
        <v>39</v>
      </c>
    </row>
    <row r="5595" spans="1:19" hidden="1" x14ac:dyDescent="0.25">
      <c r="A5595" s="10" t="str">
        <f t="shared" si="87"/>
        <v>2016Stockton1-in-2June PeakCAISO7</v>
      </c>
      <c r="B5595" s="10" t="s">
        <v>57</v>
      </c>
      <c r="C5595" s="10" t="s">
        <v>15</v>
      </c>
      <c r="D5595" s="10" t="s">
        <v>4</v>
      </c>
      <c r="E5595" s="10" t="s">
        <v>9</v>
      </c>
      <c r="F5595">
        <v>7</v>
      </c>
      <c r="G5595">
        <v>0.78257709741592407</v>
      </c>
      <c r="H5595">
        <v>0.78257709741592407</v>
      </c>
      <c r="I5595">
        <v>71.977851867675781</v>
      </c>
      <c r="J5595">
        <v>0</v>
      </c>
      <c r="K5595">
        <v>16376</v>
      </c>
      <c r="L5595">
        <v>15482.57418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 s="10" t="s">
        <v>39</v>
      </c>
    </row>
    <row r="5596" spans="1:19" hidden="1" x14ac:dyDescent="0.25">
      <c r="A5596" s="10" t="str">
        <f t="shared" si="87"/>
        <v>2016Stockton1-in-10June PeakPGE7</v>
      </c>
      <c r="B5596" s="10" t="s">
        <v>57</v>
      </c>
      <c r="C5596" s="10" t="s">
        <v>15</v>
      </c>
      <c r="D5596" s="10" t="s">
        <v>4</v>
      </c>
      <c r="E5596" s="10" t="s">
        <v>1</v>
      </c>
      <c r="F5596">
        <v>7</v>
      </c>
      <c r="G5596">
        <v>0.81061726808547974</v>
      </c>
      <c r="H5596">
        <v>0.81061726808547974</v>
      </c>
      <c r="I5596">
        <v>73.6201171875</v>
      </c>
      <c r="J5596">
        <v>0</v>
      </c>
      <c r="K5596">
        <v>16376</v>
      </c>
      <c r="L5596">
        <v>15482.57418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 s="10" t="s">
        <v>38</v>
      </c>
    </row>
    <row r="5597" spans="1:19" hidden="1" x14ac:dyDescent="0.25">
      <c r="A5597" s="10" t="str">
        <f t="shared" si="87"/>
        <v>2016Stockton1-in-2June PeakPGE7</v>
      </c>
      <c r="B5597" s="10" t="s">
        <v>57</v>
      </c>
      <c r="C5597" s="10" t="s">
        <v>15</v>
      </c>
      <c r="D5597" s="10" t="s">
        <v>4</v>
      </c>
      <c r="E5597" s="10" t="s">
        <v>9</v>
      </c>
      <c r="F5597">
        <v>7</v>
      </c>
      <c r="G5597">
        <v>0.81105965375900269</v>
      </c>
      <c r="H5597">
        <v>0.81105965375900269</v>
      </c>
      <c r="I5597">
        <v>74.055931091308594</v>
      </c>
      <c r="J5597">
        <v>0</v>
      </c>
      <c r="K5597">
        <v>16376</v>
      </c>
      <c r="L5597">
        <v>15482.57418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 s="10" t="s">
        <v>38</v>
      </c>
    </row>
    <row r="5598" spans="1:19" hidden="1" x14ac:dyDescent="0.25">
      <c r="A5598" s="10" t="str">
        <f t="shared" si="87"/>
        <v>2016Stockton1-in-10June PeakCAISO8</v>
      </c>
      <c r="B5598" s="10" t="s">
        <v>57</v>
      </c>
      <c r="C5598" s="10" t="s">
        <v>15</v>
      </c>
      <c r="D5598" s="10" t="s">
        <v>4</v>
      </c>
      <c r="E5598" s="10" t="s">
        <v>1</v>
      </c>
      <c r="F5598">
        <v>8</v>
      </c>
      <c r="G5598">
        <v>0.77551078796386719</v>
      </c>
      <c r="H5598">
        <v>0.77551078796386719</v>
      </c>
      <c r="I5598">
        <v>73.225227355957031</v>
      </c>
      <c r="J5598">
        <v>0</v>
      </c>
      <c r="K5598">
        <v>16376</v>
      </c>
      <c r="L5598">
        <v>15482.57418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 s="10" t="s">
        <v>39</v>
      </c>
    </row>
    <row r="5599" spans="1:19" hidden="1" x14ac:dyDescent="0.25">
      <c r="A5599" s="10" t="str">
        <f t="shared" si="87"/>
        <v>2016Stockton1-in-2June PeakCAISO8</v>
      </c>
      <c r="B5599" s="10" t="s">
        <v>57</v>
      </c>
      <c r="C5599" s="10" t="s">
        <v>15</v>
      </c>
      <c r="D5599" s="10" t="s">
        <v>4</v>
      </c>
      <c r="E5599" s="10" t="s">
        <v>9</v>
      </c>
      <c r="F5599">
        <v>8</v>
      </c>
      <c r="G5599">
        <v>0.82166886329650879</v>
      </c>
      <c r="H5599">
        <v>0.82166886329650879</v>
      </c>
      <c r="I5599">
        <v>75.668540954589844</v>
      </c>
      <c r="J5599">
        <v>0</v>
      </c>
      <c r="K5599">
        <v>16376</v>
      </c>
      <c r="L5599">
        <v>15482.57418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 s="10" t="s">
        <v>39</v>
      </c>
    </row>
    <row r="5600" spans="1:19" hidden="1" x14ac:dyDescent="0.25">
      <c r="A5600" s="10" t="str">
        <f t="shared" si="87"/>
        <v>2016Stockton1-in-10June PeakPGE8</v>
      </c>
      <c r="B5600" s="10" t="s">
        <v>57</v>
      </c>
      <c r="C5600" s="10" t="s">
        <v>15</v>
      </c>
      <c r="D5600" s="10" t="s">
        <v>4</v>
      </c>
      <c r="E5600" s="10" t="s">
        <v>1</v>
      </c>
      <c r="F5600">
        <v>8</v>
      </c>
      <c r="G5600">
        <v>0.85110974311828613</v>
      </c>
      <c r="H5600">
        <v>0.85110974311828613</v>
      </c>
      <c r="I5600">
        <v>77.461334228515625</v>
      </c>
      <c r="J5600">
        <v>0</v>
      </c>
      <c r="K5600">
        <v>16376</v>
      </c>
      <c r="L5600">
        <v>15482.57418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 s="10" t="s">
        <v>38</v>
      </c>
    </row>
    <row r="5601" spans="1:19" hidden="1" x14ac:dyDescent="0.25">
      <c r="A5601" s="10" t="str">
        <f t="shared" si="87"/>
        <v>2016Stockton1-in-2June PeakPGE8</v>
      </c>
      <c r="B5601" s="10" t="s">
        <v>57</v>
      </c>
      <c r="C5601" s="10" t="s">
        <v>15</v>
      </c>
      <c r="D5601" s="10" t="s">
        <v>4</v>
      </c>
      <c r="E5601" s="10" t="s">
        <v>9</v>
      </c>
      <c r="F5601">
        <v>8</v>
      </c>
      <c r="G5601">
        <v>0.85157424211502075</v>
      </c>
      <c r="H5601">
        <v>0.85157424211502075</v>
      </c>
      <c r="I5601">
        <v>76.30255126953125</v>
      </c>
      <c r="J5601">
        <v>0</v>
      </c>
      <c r="K5601">
        <v>16376</v>
      </c>
      <c r="L5601">
        <v>15482.57418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 s="10" t="s">
        <v>38</v>
      </c>
    </row>
    <row r="5602" spans="1:19" hidden="1" x14ac:dyDescent="0.25">
      <c r="A5602" s="10" t="str">
        <f t="shared" si="87"/>
        <v>2016Stockton1-in-2June PeakCAISO9</v>
      </c>
      <c r="B5602" s="10" t="s">
        <v>57</v>
      </c>
      <c r="C5602" s="10" t="s">
        <v>15</v>
      </c>
      <c r="D5602" s="10" t="s">
        <v>4</v>
      </c>
      <c r="E5602" s="10" t="s">
        <v>9</v>
      </c>
      <c r="F5602">
        <v>9</v>
      </c>
      <c r="G5602">
        <v>0.84631216526031494</v>
      </c>
      <c r="H5602">
        <v>0.84631216526031494</v>
      </c>
      <c r="I5602">
        <v>79.065689086914063</v>
      </c>
      <c r="J5602">
        <v>0</v>
      </c>
      <c r="K5602">
        <v>16376</v>
      </c>
      <c r="L5602">
        <v>15482.57418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 s="10" t="s">
        <v>39</v>
      </c>
    </row>
    <row r="5603" spans="1:19" hidden="1" x14ac:dyDescent="0.25">
      <c r="A5603" s="10" t="str">
        <f t="shared" si="87"/>
        <v>2016Stockton1-in-10June PeakCAISO9</v>
      </c>
      <c r="B5603" s="10" t="s">
        <v>57</v>
      </c>
      <c r="C5603" s="10" t="s">
        <v>15</v>
      </c>
      <c r="D5603" s="10" t="s">
        <v>4</v>
      </c>
      <c r="E5603" s="10" t="s">
        <v>1</v>
      </c>
      <c r="F5603">
        <v>9</v>
      </c>
      <c r="G5603">
        <v>0.79876971244812012</v>
      </c>
      <c r="H5603">
        <v>0.79876971244812012</v>
      </c>
      <c r="I5603">
        <v>78.05743408203125</v>
      </c>
      <c r="J5603">
        <v>0</v>
      </c>
      <c r="K5603">
        <v>16376</v>
      </c>
      <c r="L5603">
        <v>15482.57418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 s="10" t="s">
        <v>39</v>
      </c>
    </row>
    <row r="5604" spans="1:19" hidden="1" x14ac:dyDescent="0.25">
      <c r="A5604" s="10" t="str">
        <f t="shared" si="87"/>
        <v>2016Stockton1-in-2June PeakPGE9</v>
      </c>
      <c r="B5604" s="10" t="s">
        <v>57</v>
      </c>
      <c r="C5604" s="10" t="s">
        <v>15</v>
      </c>
      <c r="D5604" s="10" t="s">
        <v>4</v>
      </c>
      <c r="E5604" s="10" t="s">
        <v>9</v>
      </c>
      <c r="F5604">
        <v>9</v>
      </c>
      <c r="G5604">
        <v>0.87711441516876221</v>
      </c>
      <c r="H5604">
        <v>0.87711441516876221</v>
      </c>
      <c r="I5604">
        <v>79.971099853515625</v>
      </c>
      <c r="J5604">
        <v>0</v>
      </c>
      <c r="K5604">
        <v>16376</v>
      </c>
      <c r="L5604">
        <v>15482.57418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 s="10" t="s">
        <v>38</v>
      </c>
    </row>
    <row r="5605" spans="1:19" hidden="1" x14ac:dyDescent="0.25">
      <c r="A5605" s="10" t="str">
        <f t="shared" si="87"/>
        <v>2016Stockton1-in-10June PeakPGE9</v>
      </c>
      <c r="B5605" s="10" t="s">
        <v>57</v>
      </c>
      <c r="C5605" s="10" t="s">
        <v>15</v>
      </c>
      <c r="D5605" s="10" t="s">
        <v>4</v>
      </c>
      <c r="E5605" s="10" t="s">
        <v>1</v>
      </c>
      <c r="F5605">
        <v>9</v>
      </c>
      <c r="G5605">
        <v>0.87663596868515015</v>
      </c>
      <c r="H5605">
        <v>0.87663596868515015</v>
      </c>
      <c r="I5605">
        <v>81.8798828125</v>
      </c>
      <c r="J5605">
        <v>0</v>
      </c>
      <c r="K5605">
        <v>16376</v>
      </c>
      <c r="L5605">
        <v>15482.57418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 s="10" t="s">
        <v>38</v>
      </c>
    </row>
    <row r="5606" spans="1:19" hidden="1" x14ac:dyDescent="0.25">
      <c r="A5606" s="10" t="str">
        <f t="shared" si="87"/>
        <v>2016Stockton1-in-2June PeakCAISO10</v>
      </c>
      <c r="B5606" s="10" t="s">
        <v>57</v>
      </c>
      <c r="C5606" s="10" t="s">
        <v>15</v>
      </c>
      <c r="D5606" s="10" t="s">
        <v>4</v>
      </c>
      <c r="E5606" s="10" t="s">
        <v>9</v>
      </c>
      <c r="F5606">
        <v>10</v>
      </c>
      <c r="G5606">
        <v>0.92277872562408447</v>
      </c>
      <c r="H5606">
        <v>0.92277872562408447</v>
      </c>
      <c r="I5606">
        <v>82.988365173339844</v>
      </c>
      <c r="J5606">
        <v>0</v>
      </c>
      <c r="K5606">
        <v>16376</v>
      </c>
      <c r="L5606">
        <v>15482.57418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 s="10" t="s">
        <v>39</v>
      </c>
    </row>
    <row r="5607" spans="1:19" hidden="1" x14ac:dyDescent="0.25">
      <c r="A5607" s="10" t="str">
        <f t="shared" si="87"/>
        <v>2016Stockton1-in-10June PeakCAISO10</v>
      </c>
      <c r="B5607" s="10" t="s">
        <v>57</v>
      </c>
      <c r="C5607" s="10" t="s">
        <v>15</v>
      </c>
      <c r="D5607" s="10" t="s">
        <v>4</v>
      </c>
      <c r="E5607" s="10" t="s">
        <v>1</v>
      </c>
      <c r="F5607">
        <v>10</v>
      </c>
      <c r="G5607">
        <v>0.87094074487686157</v>
      </c>
      <c r="H5607">
        <v>0.87094074487686157</v>
      </c>
      <c r="I5607">
        <v>81.803306579589844</v>
      </c>
      <c r="J5607">
        <v>0</v>
      </c>
      <c r="K5607">
        <v>16376</v>
      </c>
      <c r="L5607">
        <v>15482.57418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 s="10" t="s">
        <v>39</v>
      </c>
    </row>
    <row r="5608" spans="1:19" hidden="1" x14ac:dyDescent="0.25">
      <c r="A5608" s="10" t="str">
        <f t="shared" si="87"/>
        <v>2016Stockton1-in-10June PeakPGE10</v>
      </c>
      <c r="B5608" s="10" t="s">
        <v>57</v>
      </c>
      <c r="C5608" s="10" t="s">
        <v>15</v>
      </c>
      <c r="D5608" s="10" t="s">
        <v>4</v>
      </c>
      <c r="E5608" s="10" t="s">
        <v>1</v>
      </c>
      <c r="F5608">
        <v>10</v>
      </c>
      <c r="G5608">
        <v>0.95584243535995483</v>
      </c>
      <c r="H5608">
        <v>0.95584243535995483</v>
      </c>
      <c r="I5608">
        <v>84.479354858398438</v>
      </c>
      <c r="J5608">
        <v>0</v>
      </c>
      <c r="K5608">
        <v>16376</v>
      </c>
      <c r="L5608">
        <v>15482.57418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 s="10" t="s">
        <v>38</v>
      </c>
    </row>
    <row r="5609" spans="1:19" hidden="1" x14ac:dyDescent="0.25">
      <c r="A5609" s="10" t="str">
        <f t="shared" si="87"/>
        <v>2016Stockton1-in-2June PeakPGE10</v>
      </c>
      <c r="B5609" s="10" t="s">
        <v>57</v>
      </c>
      <c r="C5609" s="10" t="s">
        <v>15</v>
      </c>
      <c r="D5609" s="10" t="s">
        <v>4</v>
      </c>
      <c r="E5609" s="10" t="s">
        <v>9</v>
      </c>
      <c r="F5609">
        <v>10</v>
      </c>
      <c r="G5609">
        <v>0.95636409521102905</v>
      </c>
      <c r="H5609">
        <v>0.95636409521102905</v>
      </c>
      <c r="I5609">
        <v>83.786041259765625</v>
      </c>
      <c r="J5609">
        <v>0</v>
      </c>
      <c r="K5609">
        <v>16376</v>
      </c>
      <c r="L5609">
        <v>15482.57418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 s="10" t="s">
        <v>38</v>
      </c>
    </row>
    <row r="5610" spans="1:19" hidden="1" x14ac:dyDescent="0.25">
      <c r="A5610" s="10" t="str">
        <f t="shared" si="87"/>
        <v>2016Stockton1-in-10June PeakCAISO11</v>
      </c>
      <c r="B5610" s="10" t="s">
        <v>57</v>
      </c>
      <c r="C5610" s="10" t="s">
        <v>15</v>
      </c>
      <c r="D5610" s="10" t="s">
        <v>4</v>
      </c>
      <c r="E5610" s="10" t="s">
        <v>1</v>
      </c>
      <c r="F5610">
        <v>11</v>
      </c>
      <c r="G5610">
        <v>0.99041014909744263</v>
      </c>
      <c r="H5610">
        <v>0.99041014909744263</v>
      </c>
      <c r="I5610">
        <v>85.678306579589844</v>
      </c>
      <c r="J5610">
        <v>0</v>
      </c>
      <c r="K5610">
        <v>16376</v>
      </c>
      <c r="L5610">
        <v>15482.57418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 s="10" t="s">
        <v>39</v>
      </c>
    </row>
    <row r="5611" spans="1:19" hidden="1" x14ac:dyDescent="0.25">
      <c r="A5611" s="10" t="str">
        <f t="shared" si="87"/>
        <v>2016Stockton1-in-2June PeakCAISO11</v>
      </c>
      <c r="B5611" s="10" t="s">
        <v>57</v>
      </c>
      <c r="C5611" s="10" t="s">
        <v>15</v>
      </c>
      <c r="D5611" s="10" t="s">
        <v>4</v>
      </c>
      <c r="E5611" s="10" t="s">
        <v>9</v>
      </c>
      <c r="F5611">
        <v>11</v>
      </c>
      <c r="G5611">
        <v>1.0493589639663696</v>
      </c>
      <c r="H5611">
        <v>1.0493589639663696</v>
      </c>
      <c r="I5611">
        <v>87.531158447265625</v>
      </c>
      <c r="J5611">
        <v>0</v>
      </c>
      <c r="K5611">
        <v>16376</v>
      </c>
      <c r="L5611">
        <v>15482.57418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 s="10" t="s">
        <v>39</v>
      </c>
    </row>
    <row r="5612" spans="1:19" hidden="1" x14ac:dyDescent="0.25">
      <c r="A5612" s="10" t="str">
        <f t="shared" si="87"/>
        <v>2016Stockton1-in-10June PeakPGE11</v>
      </c>
      <c r="B5612" s="10" t="s">
        <v>57</v>
      </c>
      <c r="C5612" s="10" t="s">
        <v>15</v>
      </c>
      <c r="D5612" s="10" t="s">
        <v>4</v>
      </c>
      <c r="E5612" s="10" t="s">
        <v>1</v>
      </c>
      <c r="F5612">
        <v>11</v>
      </c>
      <c r="G5612">
        <v>1.0869580507278442</v>
      </c>
      <c r="H5612">
        <v>1.0869580507278442</v>
      </c>
      <c r="I5612">
        <v>88.190689086914063</v>
      </c>
      <c r="J5612">
        <v>0</v>
      </c>
      <c r="K5612">
        <v>16376</v>
      </c>
      <c r="L5612">
        <v>15482.57418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 s="10" t="s">
        <v>38</v>
      </c>
    </row>
    <row r="5613" spans="1:19" hidden="1" x14ac:dyDescent="0.25">
      <c r="A5613" s="10" t="str">
        <f t="shared" si="87"/>
        <v>2016Stockton1-in-2June PeakPGE11</v>
      </c>
      <c r="B5613" s="10" t="s">
        <v>57</v>
      </c>
      <c r="C5613" s="10" t="s">
        <v>15</v>
      </c>
      <c r="D5613" s="10" t="s">
        <v>4</v>
      </c>
      <c r="E5613" s="10" t="s">
        <v>9</v>
      </c>
      <c r="F5613">
        <v>11</v>
      </c>
      <c r="G5613">
        <v>1.0875513553619385</v>
      </c>
      <c r="H5613">
        <v>1.0875513553619385</v>
      </c>
      <c r="I5613">
        <v>87.949699401855469</v>
      </c>
      <c r="J5613">
        <v>0</v>
      </c>
      <c r="K5613">
        <v>16376</v>
      </c>
      <c r="L5613">
        <v>15482.57418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 s="10" t="s">
        <v>38</v>
      </c>
    </row>
    <row r="5614" spans="1:19" hidden="1" x14ac:dyDescent="0.25">
      <c r="A5614" s="10" t="str">
        <f t="shared" si="87"/>
        <v>2016Stockton1-in-10June PeakCAISO12</v>
      </c>
      <c r="B5614" s="10" t="s">
        <v>57</v>
      </c>
      <c r="C5614" s="10" t="s">
        <v>15</v>
      </c>
      <c r="D5614" s="10" t="s">
        <v>4</v>
      </c>
      <c r="E5614" s="10" t="s">
        <v>1</v>
      </c>
      <c r="F5614">
        <v>12</v>
      </c>
      <c r="G5614">
        <v>1.1854071617126465</v>
      </c>
      <c r="H5614">
        <v>1.1854071617126465</v>
      </c>
      <c r="I5614">
        <v>89.699699401855469</v>
      </c>
      <c r="J5614">
        <v>0</v>
      </c>
      <c r="K5614">
        <v>16376</v>
      </c>
      <c r="L5614">
        <v>15482.57418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 s="10" t="s">
        <v>39</v>
      </c>
    </row>
    <row r="5615" spans="1:19" hidden="1" x14ac:dyDescent="0.25">
      <c r="A5615" s="10" t="str">
        <f t="shared" si="87"/>
        <v>2016Stockton1-in-2June PeakCAISO12</v>
      </c>
      <c r="B5615" s="10" t="s">
        <v>57</v>
      </c>
      <c r="C5615" s="10" t="s">
        <v>15</v>
      </c>
      <c r="D5615" s="10" t="s">
        <v>4</v>
      </c>
      <c r="E5615" s="10" t="s">
        <v>9</v>
      </c>
      <c r="F5615">
        <v>12</v>
      </c>
      <c r="G5615">
        <v>1.2559621334075928</v>
      </c>
      <c r="H5615">
        <v>1.2559621334075928</v>
      </c>
      <c r="I5615">
        <v>90.996620178222656</v>
      </c>
      <c r="J5615">
        <v>0</v>
      </c>
      <c r="K5615">
        <v>16376</v>
      </c>
      <c r="L5615">
        <v>15482.57418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 s="10" t="s">
        <v>39</v>
      </c>
    </row>
    <row r="5616" spans="1:19" hidden="1" x14ac:dyDescent="0.25">
      <c r="A5616" s="10" t="str">
        <f t="shared" si="87"/>
        <v>2016Stockton1-in-10June PeakPGE12</v>
      </c>
      <c r="B5616" s="10" t="s">
        <v>57</v>
      </c>
      <c r="C5616" s="10" t="s">
        <v>15</v>
      </c>
      <c r="D5616" s="10" t="s">
        <v>4</v>
      </c>
      <c r="E5616" s="10" t="s">
        <v>1</v>
      </c>
      <c r="F5616">
        <v>12</v>
      </c>
      <c r="G5616">
        <v>1.3009639978408813</v>
      </c>
      <c r="H5616">
        <v>1.3009639978408813</v>
      </c>
      <c r="I5616">
        <v>91.854354858398438</v>
      </c>
      <c r="J5616">
        <v>0</v>
      </c>
      <c r="K5616">
        <v>16376</v>
      </c>
      <c r="L5616">
        <v>15482.57418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 s="10" t="s">
        <v>38</v>
      </c>
    </row>
    <row r="5617" spans="1:19" hidden="1" x14ac:dyDescent="0.25">
      <c r="A5617" s="10" t="str">
        <f t="shared" si="87"/>
        <v>2016Stockton1-in-2June PeakPGE12</v>
      </c>
      <c r="B5617" s="10" t="s">
        <v>57</v>
      </c>
      <c r="C5617" s="10" t="s">
        <v>15</v>
      </c>
      <c r="D5617" s="10" t="s">
        <v>4</v>
      </c>
      <c r="E5617" s="10" t="s">
        <v>9</v>
      </c>
      <c r="F5617">
        <v>12</v>
      </c>
      <c r="G5617">
        <v>1.3016740083694458</v>
      </c>
      <c r="H5617">
        <v>1.3016740083694458</v>
      </c>
      <c r="I5617">
        <v>91.811561584472656</v>
      </c>
      <c r="J5617">
        <v>0</v>
      </c>
      <c r="K5617">
        <v>16376</v>
      </c>
      <c r="L5617">
        <v>15482.57418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 s="10" t="s">
        <v>38</v>
      </c>
    </row>
    <row r="5618" spans="1:19" hidden="1" x14ac:dyDescent="0.25">
      <c r="A5618" s="10" t="str">
        <f t="shared" si="87"/>
        <v>2016Stockton1-in-2June PeakCAISO13</v>
      </c>
      <c r="B5618" s="10" t="s">
        <v>57</v>
      </c>
      <c r="C5618" s="10" t="s">
        <v>15</v>
      </c>
      <c r="D5618" s="10" t="s">
        <v>4</v>
      </c>
      <c r="E5618" s="10" t="s">
        <v>9</v>
      </c>
      <c r="F5618">
        <v>13</v>
      </c>
      <c r="G5618">
        <v>1.5229743719100952</v>
      </c>
      <c r="H5618">
        <v>1.5229743719100952</v>
      </c>
      <c r="I5618">
        <v>94.375747680664063</v>
      </c>
      <c r="J5618">
        <v>0</v>
      </c>
      <c r="K5618">
        <v>16376</v>
      </c>
      <c r="L5618">
        <v>15482.57418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 s="10" t="s">
        <v>39</v>
      </c>
    </row>
    <row r="5619" spans="1:19" hidden="1" x14ac:dyDescent="0.25">
      <c r="A5619" s="10" t="str">
        <f t="shared" si="87"/>
        <v>2016Stockton1-in-10June PeakCAISO13</v>
      </c>
      <c r="B5619" s="10" t="s">
        <v>57</v>
      </c>
      <c r="C5619" s="10" t="s">
        <v>15</v>
      </c>
      <c r="D5619" s="10" t="s">
        <v>4</v>
      </c>
      <c r="E5619" s="10" t="s">
        <v>1</v>
      </c>
      <c r="F5619">
        <v>13</v>
      </c>
      <c r="G5619">
        <v>1.4374197721481323</v>
      </c>
      <c r="H5619">
        <v>1.4374197721481323</v>
      </c>
      <c r="I5619">
        <v>92.652030944824219</v>
      </c>
      <c r="J5619">
        <v>0</v>
      </c>
      <c r="K5619">
        <v>16376</v>
      </c>
      <c r="L5619">
        <v>15482.57418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 s="10" t="s">
        <v>39</v>
      </c>
    </row>
    <row r="5620" spans="1:19" hidden="1" x14ac:dyDescent="0.25">
      <c r="A5620" s="10" t="str">
        <f t="shared" si="87"/>
        <v>2016Stockton1-in-2June PeakPGE13</v>
      </c>
      <c r="B5620" s="10" t="s">
        <v>57</v>
      </c>
      <c r="C5620" s="10" t="s">
        <v>15</v>
      </c>
      <c r="D5620" s="10" t="s">
        <v>4</v>
      </c>
      <c r="E5620" s="10" t="s">
        <v>9</v>
      </c>
      <c r="F5620">
        <v>13</v>
      </c>
      <c r="G5620">
        <v>1.578404426574707</v>
      </c>
      <c r="H5620">
        <v>1.578404426574707</v>
      </c>
      <c r="I5620">
        <v>95.065689086914063</v>
      </c>
      <c r="J5620">
        <v>0</v>
      </c>
      <c r="K5620">
        <v>16376</v>
      </c>
      <c r="L5620">
        <v>15482.57418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 s="10" t="s">
        <v>38</v>
      </c>
    </row>
    <row r="5621" spans="1:19" hidden="1" x14ac:dyDescent="0.25">
      <c r="A5621" s="10" t="str">
        <f t="shared" si="87"/>
        <v>2016Stockton1-in-10June PeakPGE13</v>
      </c>
      <c r="B5621" s="10" t="s">
        <v>57</v>
      </c>
      <c r="C5621" s="10" t="s">
        <v>15</v>
      </c>
      <c r="D5621" s="10" t="s">
        <v>4</v>
      </c>
      <c r="E5621" s="10" t="s">
        <v>1</v>
      </c>
      <c r="F5621">
        <v>13</v>
      </c>
      <c r="G5621">
        <v>1.5775433778762817</v>
      </c>
      <c r="H5621">
        <v>1.5775433778762817</v>
      </c>
      <c r="I5621">
        <v>95.522148132324219</v>
      </c>
      <c r="J5621">
        <v>0</v>
      </c>
      <c r="K5621">
        <v>16376</v>
      </c>
      <c r="L5621">
        <v>15482.57418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 s="10" t="s">
        <v>38</v>
      </c>
    </row>
    <row r="5622" spans="1:19" hidden="1" x14ac:dyDescent="0.25">
      <c r="A5622" s="10" t="str">
        <f t="shared" si="87"/>
        <v>2016Stockton1-in-10June PeakCAISO14</v>
      </c>
      <c r="B5622" s="10" t="s">
        <v>57</v>
      </c>
      <c r="C5622" s="10" t="s">
        <v>15</v>
      </c>
      <c r="D5622" s="10" t="s">
        <v>4</v>
      </c>
      <c r="E5622" s="10" t="s">
        <v>1</v>
      </c>
      <c r="F5622">
        <v>14</v>
      </c>
      <c r="G5622">
        <v>1.7260583639144897</v>
      </c>
      <c r="H5622">
        <v>1.4209215641021729</v>
      </c>
      <c r="I5622">
        <v>94.92755126953125</v>
      </c>
      <c r="J5622">
        <v>0.10273714363574982</v>
      </c>
      <c r="K5622">
        <v>16376</v>
      </c>
      <c r="L5622">
        <v>15482.57418</v>
      </c>
      <c r="M5622">
        <v>0.30513674020767212</v>
      </c>
      <c r="N5622">
        <v>0.17346881330013275</v>
      </c>
      <c r="O5622">
        <v>0.2512613832950592</v>
      </c>
      <c r="P5622">
        <v>0.30513674020767212</v>
      </c>
      <c r="Q5622">
        <v>0.35901209712028503</v>
      </c>
      <c r="R5622">
        <v>0.43680465221405029</v>
      </c>
      <c r="S5622" s="10" t="s">
        <v>39</v>
      </c>
    </row>
    <row r="5623" spans="1:19" hidden="1" x14ac:dyDescent="0.25">
      <c r="A5623" s="10" t="str">
        <f t="shared" si="87"/>
        <v>2016Stockton1-in-2June PeakCAISO14</v>
      </c>
      <c r="B5623" s="10" t="s">
        <v>57</v>
      </c>
      <c r="C5623" s="10" t="s">
        <v>15</v>
      </c>
      <c r="D5623" s="10" t="s">
        <v>4</v>
      </c>
      <c r="E5623" s="10" t="s">
        <v>9</v>
      </c>
      <c r="F5623">
        <v>14</v>
      </c>
      <c r="G5623">
        <v>1.8287926912307739</v>
      </c>
      <c r="H5623">
        <v>1.482941746711731</v>
      </c>
      <c r="I5623">
        <v>97.220344543457031</v>
      </c>
      <c r="J5623">
        <v>0.10273714363574982</v>
      </c>
      <c r="K5623">
        <v>16376</v>
      </c>
      <c r="L5623">
        <v>15482.57418</v>
      </c>
      <c r="M5623">
        <v>0.34585097432136536</v>
      </c>
      <c r="N5623">
        <v>0.21418304741382599</v>
      </c>
      <c r="O5623">
        <v>0.29197561740875244</v>
      </c>
      <c r="P5623">
        <v>0.34585097432136536</v>
      </c>
      <c r="Q5623">
        <v>0.39972633123397827</v>
      </c>
      <c r="R5623">
        <v>0.47751888632774353</v>
      </c>
      <c r="S5623" s="10" t="s">
        <v>39</v>
      </c>
    </row>
    <row r="5624" spans="1:19" hidden="1" x14ac:dyDescent="0.25">
      <c r="A5624" s="10" t="str">
        <f t="shared" si="87"/>
        <v>2016Stockton1-in-2June PeakPGE14</v>
      </c>
      <c r="B5624" s="10" t="s">
        <v>57</v>
      </c>
      <c r="C5624" s="10" t="s">
        <v>15</v>
      </c>
      <c r="D5624" s="10" t="s">
        <v>4</v>
      </c>
      <c r="E5624" s="10" t="s">
        <v>9</v>
      </c>
      <c r="F5624">
        <v>14</v>
      </c>
      <c r="G5624">
        <v>1.8953531980514526</v>
      </c>
      <c r="H5624">
        <v>1.5339404344558716</v>
      </c>
      <c r="I5624">
        <v>97.358482360839844</v>
      </c>
      <c r="J5624">
        <v>0.10273714363574982</v>
      </c>
      <c r="K5624">
        <v>16376</v>
      </c>
      <c r="L5624">
        <v>15482.57418</v>
      </c>
      <c r="M5624">
        <v>0.36141273379325867</v>
      </c>
      <c r="N5624">
        <v>0.2297448068857193</v>
      </c>
      <c r="O5624">
        <v>0.30753737688064575</v>
      </c>
      <c r="P5624">
        <v>0.36141273379325867</v>
      </c>
      <c r="Q5624">
        <v>0.41528809070587158</v>
      </c>
      <c r="R5624">
        <v>0.49308064579963684</v>
      </c>
      <c r="S5624" s="10" t="s">
        <v>38</v>
      </c>
    </row>
    <row r="5625" spans="1:19" hidden="1" x14ac:dyDescent="0.25">
      <c r="A5625" s="10" t="str">
        <f t="shared" si="87"/>
        <v>2016Stockton1-in-10June PeakPGE14</v>
      </c>
      <c r="B5625" s="10" t="s">
        <v>57</v>
      </c>
      <c r="C5625" s="10" t="s">
        <v>15</v>
      </c>
      <c r="D5625" s="10" t="s">
        <v>4</v>
      </c>
      <c r="E5625" s="10" t="s">
        <v>1</v>
      </c>
      <c r="F5625">
        <v>14</v>
      </c>
      <c r="G5625">
        <v>1.8943192958831787</v>
      </c>
      <c r="H5625">
        <v>1.5314545631408691</v>
      </c>
      <c r="I5625">
        <v>97.845344543457031</v>
      </c>
      <c r="J5625">
        <v>0.10273714363574982</v>
      </c>
      <c r="K5625">
        <v>16376</v>
      </c>
      <c r="L5625">
        <v>15482.57418</v>
      </c>
      <c r="M5625">
        <v>0.36286467313766479</v>
      </c>
      <c r="N5625">
        <v>0.23119674623012543</v>
      </c>
      <c r="O5625">
        <v>0.30898931622505188</v>
      </c>
      <c r="P5625">
        <v>0.36286467313766479</v>
      </c>
      <c r="Q5625">
        <v>0.41674003005027771</v>
      </c>
      <c r="R5625">
        <v>0.49453258514404297</v>
      </c>
      <c r="S5625" s="10" t="s">
        <v>38</v>
      </c>
    </row>
    <row r="5626" spans="1:19" hidden="1" x14ac:dyDescent="0.25">
      <c r="A5626" s="10" t="str">
        <f t="shared" si="87"/>
        <v>2016Stockton1-in-10June PeakCAISO15</v>
      </c>
      <c r="B5626" s="10" t="s">
        <v>57</v>
      </c>
      <c r="C5626" s="10" t="s">
        <v>15</v>
      </c>
      <c r="D5626" s="10" t="s">
        <v>4</v>
      </c>
      <c r="E5626" s="10" t="s">
        <v>1</v>
      </c>
      <c r="F5626">
        <v>15</v>
      </c>
      <c r="G5626">
        <v>2.025468111038208</v>
      </c>
      <c r="H5626">
        <v>1.5534682273864746</v>
      </c>
      <c r="I5626">
        <v>97.599472045898438</v>
      </c>
      <c r="J5626">
        <v>0.1230589896440506</v>
      </c>
      <c r="K5626">
        <v>16376</v>
      </c>
      <c r="L5626">
        <v>15482.57418</v>
      </c>
      <c r="M5626">
        <v>0.47199994325637817</v>
      </c>
      <c r="N5626">
        <v>0.31428754329681396</v>
      </c>
      <c r="O5626">
        <v>0.40746781229972839</v>
      </c>
      <c r="P5626">
        <v>0.47199994325637817</v>
      </c>
      <c r="Q5626">
        <v>0.53653210401535034</v>
      </c>
      <c r="R5626">
        <v>0.62971234321594238</v>
      </c>
      <c r="S5626" s="10" t="s">
        <v>39</v>
      </c>
    </row>
    <row r="5627" spans="1:19" hidden="1" x14ac:dyDescent="0.25">
      <c r="A5627" s="10" t="str">
        <f t="shared" si="87"/>
        <v>2016Stockton1-in-2June PeakCAISO15</v>
      </c>
      <c r="B5627" s="10" t="s">
        <v>57</v>
      </c>
      <c r="C5627" s="10" t="s">
        <v>15</v>
      </c>
      <c r="D5627" s="10" t="s">
        <v>4</v>
      </c>
      <c r="E5627" s="10" t="s">
        <v>9</v>
      </c>
      <c r="F5627">
        <v>15</v>
      </c>
      <c r="G5627">
        <v>2.1460232734680176</v>
      </c>
      <c r="H5627">
        <v>1.6291357278823853</v>
      </c>
      <c r="I5627">
        <v>99.06494140625</v>
      </c>
      <c r="J5627">
        <v>0.1230589896440506</v>
      </c>
      <c r="K5627">
        <v>16376</v>
      </c>
      <c r="L5627">
        <v>15482.57418</v>
      </c>
      <c r="M5627">
        <v>0.51688754558563232</v>
      </c>
      <c r="N5627">
        <v>0.35917514562606812</v>
      </c>
      <c r="O5627">
        <v>0.45235541462898254</v>
      </c>
      <c r="P5627">
        <v>0.51688754558563232</v>
      </c>
      <c r="Q5627">
        <v>0.58141970634460449</v>
      </c>
      <c r="R5627">
        <v>0.67459994554519653</v>
      </c>
      <c r="S5627" s="10" t="s">
        <v>39</v>
      </c>
    </row>
    <row r="5628" spans="1:19" hidden="1" x14ac:dyDescent="0.25">
      <c r="A5628" s="10" t="str">
        <f t="shared" si="87"/>
        <v>2016Stockton1-in-2June PeakPGE15</v>
      </c>
      <c r="B5628" s="10" t="s">
        <v>57</v>
      </c>
      <c r="C5628" s="10" t="s">
        <v>15</v>
      </c>
      <c r="D5628" s="10" t="s">
        <v>4</v>
      </c>
      <c r="E5628" s="10" t="s">
        <v>9</v>
      </c>
      <c r="F5628">
        <v>15</v>
      </c>
      <c r="G5628">
        <v>2.2241296768188477</v>
      </c>
      <c r="H5628">
        <v>1.6867467164993286</v>
      </c>
      <c r="I5628">
        <v>99.078079223632813</v>
      </c>
      <c r="J5628">
        <v>0.1230589896440506</v>
      </c>
      <c r="K5628">
        <v>16376</v>
      </c>
      <c r="L5628">
        <v>15482.57418</v>
      </c>
      <c r="M5628">
        <v>0.53738296031951904</v>
      </c>
      <c r="N5628">
        <v>0.37967056035995483</v>
      </c>
      <c r="O5628">
        <v>0.47285082936286926</v>
      </c>
      <c r="P5628">
        <v>0.53738296031951904</v>
      </c>
      <c r="Q5628">
        <v>0.60191512107849121</v>
      </c>
      <c r="R5628">
        <v>0.69509536027908325</v>
      </c>
      <c r="S5628" s="10" t="s">
        <v>38</v>
      </c>
    </row>
    <row r="5629" spans="1:19" hidden="1" x14ac:dyDescent="0.25">
      <c r="A5629" s="10" t="str">
        <f t="shared" si="87"/>
        <v>2016Stockton1-in-10June PeakPGE15</v>
      </c>
      <c r="B5629" s="10" t="s">
        <v>57</v>
      </c>
      <c r="C5629" s="10" t="s">
        <v>15</v>
      </c>
      <c r="D5629" s="10" t="s">
        <v>4</v>
      </c>
      <c r="E5629" s="10" t="s">
        <v>1</v>
      </c>
      <c r="F5629">
        <v>15</v>
      </c>
      <c r="G5629">
        <v>2.2229163646697998</v>
      </c>
      <c r="H5629">
        <v>1.6764180660247803</v>
      </c>
      <c r="I5629">
        <v>100.22860717773437</v>
      </c>
      <c r="J5629">
        <v>0.1230589896440506</v>
      </c>
      <c r="K5629">
        <v>16376</v>
      </c>
      <c r="L5629">
        <v>15482.57418</v>
      </c>
      <c r="M5629">
        <v>0.54649835824966431</v>
      </c>
      <c r="N5629">
        <v>0.3887859582901001</v>
      </c>
      <c r="O5629">
        <v>0.48196622729301453</v>
      </c>
      <c r="P5629">
        <v>0.54649835824966431</v>
      </c>
      <c r="Q5629">
        <v>0.61103051900863647</v>
      </c>
      <c r="R5629">
        <v>0.70421075820922852</v>
      </c>
      <c r="S5629" s="10" t="s">
        <v>38</v>
      </c>
    </row>
    <row r="5630" spans="1:19" hidden="1" x14ac:dyDescent="0.25">
      <c r="A5630" s="10" t="str">
        <f t="shared" si="87"/>
        <v>2016Stockton1-in-2June PeakCAISO16</v>
      </c>
      <c r="B5630" s="10" t="s">
        <v>57</v>
      </c>
      <c r="C5630" s="10" t="s">
        <v>15</v>
      </c>
      <c r="D5630" s="10" t="s">
        <v>4</v>
      </c>
      <c r="E5630" s="10" t="s">
        <v>9</v>
      </c>
      <c r="F5630">
        <v>16</v>
      </c>
      <c r="G5630">
        <v>2.4887659549713135</v>
      </c>
      <c r="H5630">
        <v>1.8927249908447266</v>
      </c>
      <c r="I5630">
        <v>100.51313781738281</v>
      </c>
      <c r="J5630">
        <v>0.15615223348140717</v>
      </c>
      <c r="K5630">
        <v>16376</v>
      </c>
      <c r="L5630">
        <v>15482.57418</v>
      </c>
      <c r="M5630">
        <v>0.59604090452194214</v>
      </c>
      <c r="N5630">
        <v>0.39591619372367859</v>
      </c>
      <c r="O5630">
        <v>0.51415467262268066</v>
      </c>
      <c r="P5630">
        <v>0.59604090452194214</v>
      </c>
      <c r="Q5630">
        <v>0.67792713642120361</v>
      </c>
      <c r="R5630">
        <v>0.7961655855178833</v>
      </c>
      <c r="S5630" s="10" t="s">
        <v>39</v>
      </c>
    </row>
    <row r="5631" spans="1:19" hidden="1" x14ac:dyDescent="0.25">
      <c r="A5631" s="10" t="str">
        <f t="shared" si="87"/>
        <v>2016Stockton1-in-10June PeakCAISO16</v>
      </c>
      <c r="B5631" s="10" t="s">
        <v>57</v>
      </c>
      <c r="C5631" s="10" t="s">
        <v>15</v>
      </c>
      <c r="D5631" s="10" t="s">
        <v>4</v>
      </c>
      <c r="E5631" s="10" t="s">
        <v>1</v>
      </c>
      <c r="F5631">
        <v>16</v>
      </c>
      <c r="G5631">
        <v>2.3489570617675781</v>
      </c>
      <c r="H5631">
        <v>1.7938659191131592</v>
      </c>
      <c r="I5631">
        <v>99.284538269042969</v>
      </c>
      <c r="J5631">
        <v>0.15615223348140717</v>
      </c>
      <c r="K5631">
        <v>16376</v>
      </c>
      <c r="L5631">
        <v>15482.57418</v>
      </c>
      <c r="M5631">
        <v>0.55509108304977417</v>
      </c>
      <c r="N5631">
        <v>0.35496637225151062</v>
      </c>
      <c r="O5631">
        <v>0.4732048511505127</v>
      </c>
      <c r="P5631">
        <v>0.55509108304977417</v>
      </c>
      <c r="Q5631">
        <v>0.63697731494903564</v>
      </c>
      <c r="R5631">
        <v>0.75521576404571533</v>
      </c>
      <c r="S5631" s="10" t="s">
        <v>39</v>
      </c>
    </row>
    <row r="5632" spans="1:19" hidden="1" x14ac:dyDescent="0.25">
      <c r="A5632" s="10" t="str">
        <f t="shared" si="87"/>
        <v>2016Stockton1-in-2June PeakPGE16</v>
      </c>
      <c r="B5632" s="10" t="s">
        <v>57</v>
      </c>
      <c r="C5632" s="10" t="s">
        <v>15</v>
      </c>
      <c r="D5632" s="10" t="s">
        <v>4</v>
      </c>
      <c r="E5632" s="10" t="s">
        <v>9</v>
      </c>
      <c r="F5632">
        <v>16</v>
      </c>
      <c r="G5632">
        <v>2.5793466567993164</v>
      </c>
      <c r="H5632">
        <v>1.9701545238494873</v>
      </c>
      <c r="I5632">
        <v>100.65540313720703</v>
      </c>
      <c r="J5632">
        <v>0.15615223348140717</v>
      </c>
      <c r="K5632">
        <v>16376</v>
      </c>
      <c r="L5632">
        <v>15482.57418</v>
      </c>
      <c r="M5632">
        <v>0.60919207334518433</v>
      </c>
      <c r="N5632">
        <v>0.40906736254692078</v>
      </c>
      <c r="O5632">
        <v>0.52730584144592285</v>
      </c>
      <c r="P5632">
        <v>0.60919207334518433</v>
      </c>
      <c r="Q5632">
        <v>0.6910783052444458</v>
      </c>
      <c r="R5632">
        <v>0.80931675434112549</v>
      </c>
      <c r="S5632" s="10" t="s">
        <v>38</v>
      </c>
    </row>
    <row r="5633" spans="1:19" hidden="1" x14ac:dyDescent="0.25">
      <c r="A5633" s="10" t="str">
        <f t="shared" si="87"/>
        <v>2016Stockton1-in-10June PeakPGE16</v>
      </c>
      <c r="B5633" s="10" t="s">
        <v>57</v>
      </c>
      <c r="C5633" s="10" t="s">
        <v>15</v>
      </c>
      <c r="D5633" s="10" t="s">
        <v>4</v>
      </c>
      <c r="E5633" s="10" t="s">
        <v>1</v>
      </c>
      <c r="F5633">
        <v>16</v>
      </c>
      <c r="G5633">
        <v>2.5779397487640381</v>
      </c>
      <c r="H5633">
        <v>1.9444228410720825</v>
      </c>
      <c r="I5633">
        <v>101.85773468017578</v>
      </c>
      <c r="J5633">
        <v>0.15615223348140717</v>
      </c>
      <c r="K5633">
        <v>16376</v>
      </c>
      <c r="L5633">
        <v>15482.57418</v>
      </c>
      <c r="M5633">
        <v>0.63351690769195557</v>
      </c>
      <c r="N5633">
        <v>0.43339219689369202</v>
      </c>
      <c r="O5633">
        <v>0.55163067579269409</v>
      </c>
      <c r="P5633">
        <v>0.63351690769195557</v>
      </c>
      <c r="Q5633">
        <v>0.71540313959121704</v>
      </c>
      <c r="R5633">
        <v>0.83364158868789673</v>
      </c>
      <c r="S5633" s="10" t="s">
        <v>38</v>
      </c>
    </row>
    <row r="5634" spans="1:19" hidden="1" x14ac:dyDescent="0.25">
      <c r="A5634" s="10" t="str">
        <f t="shared" ref="A5634:A5697" si="88">CONCATENATE(B5634,C5634,E5634,D5634,S5634,F5634)</f>
        <v>2016Stockton1-in-2June PeakCAISO17</v>
      </c>
      <c r="B5634" s="10" t="s">
        <v>57</v>
      </c>
      <c r="C5634" s="10" t="s">
        <v>15</v>
      </c>
      <c r="D5634" s="10" t="s">
        <v>4</v>
      </c>
      <c r="E5634" s="10" t="s">
        <v>9</v>
      </c>
      <c r="F5634">
        <v>17</v>
      </c>
      <c r="G5634">
        <v>2.7855997085571289</v>
      </c>
      <c r="H5634">
        <v>2.1212847232818604</v>
      </c>
      <c r="I5634">
        <v>100.625</v>
      </c>
      <c r="J5634">
        <v>0.16046801209449768</v>
      </c>
      <c r="K5634">
        <v>16376</v>
      </c>
      <c r="L5634">
        <v>15482.57418</v>
      </c>
      <c r="M5634">
        <v>0.66431504487991333</v>
      </c>
      <c r="N5634">
        <v>0.45865923166275024</v>
      </c>
      <c r="O5634">
        <v>0.58016562461853027</v>
      </c>
      <c r="P5634">
        <v>0.66431504487991333</v>
      </c>
      <c r="Q5634">
        <v>0.74846446514129639</v>
      </c>
      <c r="R5634">
        <v>0.86997085809707642</v>
      </c>
      <c r="S5634" s="10" t="s">
        <v>39</v>
      </c>
    </row>
    <row r="5635" spans="1:19" hidden="1" x14ac:dyDescent="0.25">
      <c r="A5635" s="10" t="str">
        <f t="shared" si="88"/>
        <v>2016Stockton1-in-10June PeakCAISO17</v>
      </c>
      <c r="B5635" s="10" t="s">
        <v>57</v>
      </c>
      <c r="C5635" s="10" t="s">
        <v>15</v>
      </c>
      <c r="D5635" s="10" t="s">
        <v>4</v>
      </c>
      <c r="E5635" s="10" t="s">
        <v>1</v>
      </c>
      <c r="F5635">
        <v>17</v>
      </c>
      <c r="G5635">
        <v>2.6291158199310303</v>
      </c>
      <c r="H5635">
        <v>2.0086443424224854</v>
      </c>
      <c r="I5635">
        <v>99.232734680175781</v>
      </c>
      <c r="J5635">
        <v>0.16046801209449768</v>
      </c>
      <c r="K5635">
        <v>16376</v>
      </c>
      <c r="L5635">
        <v>15482.57418</v>
      </c>
      <c r="M5635">
        <v>0.62047147750854492</v>
      </c>
      <c r="N5635">
        <v>0.41481566429138184</v>
      </c>
      <c r="O5635">
        <v>0.53632205724716187</v>
      </c>
      <c r="P5635">
        <v>0.62047147750854492</v>
      </c>
      <c r="Q5635">
        <v>0.70462089776992798</v>
      </c>
      <c r="R5635">
        <v>0.82612729072570801</v>
      </c>
      <c r="S5635" s="10" t="s">
        <v>39</v>
      </c>
    </row>
    <row r="5636" spans="1:19" hidden="1" x14ac:dyDescent="0.25">
      <c r="A5636" s="10" t="str">
        <f t="shared" si="88"/>
        <v>2016Stockton1-in-2June PeakPGE17</v>
      </c>
      <c r="B5636" s="10" t="s">
        <v>57</v>
      </c>
      <c r="C5636" s="10" t="s">
        <v>15</v>
      </c>
      <c r="D5636" s="10" t="s">
        <v>4</v>
      </c>
      <c r="E5636" s="10" t="s">
        <v>9</v>
      </c>
      <c r="F5636">
        <v>17</v>
      </c>
      <c r="G5636">
        <v>2.88698410987854</v>
      </c>
      <c r="H5636">
        <v>2.2036368846893311</v>
      </c>
      <c r="I5636">
        <v>100.80180358886719</v>
      </c>
      <c r="J5636">
        <v>0.16046801209449768</v>
      </c>
      <c r="K5636">
        <v>16376</v>
      </c>
      <c r="L5636">
        <v>15482.57418</v>
      </c>
      <c r="M5636">
        <v>0.68334728479385376</v>
      </c>
      <c r="N5636">
        <v>0.47769147157669067</v>
      </c>
      <c r="O5636">
        <v>0.5991978645324707</v>
      </c>
      <c r="P5636">
        <v>0.68334728479385376</v>
      </c>
      <c r="Q5636">
        <v>0.76749670505523682</v>
      </c>
      <c r="R5636">
        <v>0.88900309801101685</v>
      </c>
      <c r="S5636" s="10" t="s">
        <v>38</v>
      </c>
    </row>
    <row r="5637" spans="1:19" hidden="1" x14ac:dyDescent="0.25">
      <c r="A5637" s="10" t="str">
        <f t="shared" si="88"/>
        <v>2016Stockton1-in-10June PeakPGE17</v>
      </c>
      <c r="B5637" s="10" t="s">
        <v>57</v>
      </c>
      <c r="C5637" s="10" t="s">
        <v>15</v>
      </c>
      <c r="D5637" s="10" t="s">
        <v>4</v>
      </c>
      <c r="E5637" s="10" t="s">
        <v>1</v>
      </c>
      <c r="F5637">
        <v>17</v>
      </c>
      <c r="G5637">
        <v>2.8854093551635742</v>
      </c>
      <c r="H5637">
        <v>2.1819353103637695</v>
      </c>
      <c r="I5637">
        <v>102.37912750244141</v>
      </c>
      <c r="J5637">
        <v>0.16046801209449768</v>
      </c>
      <c r="K5637">
        <v>16376</v>
      </c>
      <c r="L5637">
        <v>15482.57418</v>
      </c>
      <c r="M5637">
        <v>0.70347392559051514</v>
      </c>
      <c r="N5637">
        <v>0.49781811237335205</v>
      </c>
      <c r="O5637">
        <v>0.61932450532913208</v>
      </c>
      <c r="P5637">
        <v>0.70347392559051514</v>
      </c>
      <c r="Q5637">
        <v>0.78762334585189819</v>
      </c>
      <c r="R5637">
        <v>0.90912973880767822</v>
      </c>
      <c r="S5637" s="10" t="s">
        <v>38</v>
      </c>
    </row>
    <row r="5638" spans="1:19" hidden="1" x14ac:dyDescent="0.25">
      <c r="A5638" s="10" t="str">
        <f t="shared" si="88"/>
        <v>2016Stockton1-in-10June PeakCAISO18</v>
      </c>
      <c r="B5638" s="10" t="s">
        <v>57</v>
      </c>
      <c r="C5638" s="10" t="s">
        <v>15</v>
      </c>
      <c r="D5638" s="10" t="s">
        <v>4</v>
      </c>
      <c r="E5638" s="10" t="s">
        <v>1</v>
      </c>
      <c r="F5638">
        <v>18</v>
      </c>
      <c r="G5638">
        <v>2.8099133968353271</v>
      </c>
      <c r="H5638">
        <v>2.1801145076751709</v>
      </c>
      <c r="I5638">
        <v>98.642265319824219</v>
      </c>
      <c r="J5638">
        <v>0.13599415123462677</v>
      </c>
      <c r="K5638">
        <v>16376</v>
      </c>
      <c r="L5638">
        <v>15482.57418</v>
      </c>
      <c r="M5638">
        <v>0.62979882955551147</v>
      </c>
      <c r="N5638">
        <v>0.45550873875617981</v>
      </c>
      <c r="O5638">
        <v>0.55848348140716553</v>
      </c>
      <c r="P5638">
        <v>0.62979882955551147</v>
      </c>
      <c r="Q5638">
        <v>0.70111417770385742</v>
      </c>
      <c r="R5638">
        <v>0.80408895015716553</v>
      </c>
      <c r="S5638" s="10" t="s">
        <v>39</v>
      </c>
    </row>
    <row r="5639" spans="1:19" hidden="1" x14ac:dyDescent="0.25">
      <c r="A5639" s="10" t="str">
        <f t="shared" si="88"/>
        <v>2016Stockton1-in-2June PeakCAISO18</v>
      </c>
      <c r="B5639" s="10" t="s">
        <v>57</v>
      </c>
      <c r="C5639" s="10" t="s">
        <v>15</v>
      </c>
      <c r="D5639" s="10" t="s">
        <v>4</v>
      </c>
      <c r="E5639" s="10" t="s">
        <v>9</v>
      </c>
      <c r="F5639">
        <v>18</v>
      </c>
      <c r="G5639">
        <v>2.9771583080291748</v>
      </c>
      <c r="H5639">
        <v>2.3134078979492187</v>
      </c>
      <c r="I5639">
        <v>99.517265319824219</v>
      </c>
      <c r="J5639">
        <v>0.13599415123462677</v>
      </c>
      <c r="K5639">
        <v>16376</v>
      </c>
      <c r="L5639">
        <v>15482.57418</v>
      </c>
      <c r="M5639">
        <v>0.66375041007995605</v>
      </c>
      <c r="N5639">
        <v>0.48946031928062439</v>
      </c>
      <c r="O5639">
        <v>0.59243506193161011</v>
      </c>
      <c r="P5639">
        <v>0.66375041007995605</v>
      </c>
      <c r="Q5639">
        <v>0.735065758228302</v>
      </c>
      <c r="R5639">
        <v>0.83804053068161011</v>
      </c>
      <c r="S5639" s="10" t="s">
        <v>39</v>
      </c>
    </row>
    <row r="5640" spans="1:19" hidden="1" x14ac:dyDescent="0.25">
      <c r="A5640" s="10" t="str">
        <f t="shared" si="88"/>
        <v>2016Stockton1-in-10June PeakPGE18</v>
      </c>
      <c r="B5640" s="10" t="s">
        <v>57</v>
      </c>
      <c r="C5640" s="10" t="s">
        <v>15</v>
      </c>
      <c r="D5640" s="10" t="s">
        <v>4</v>
      </c>
      <c r="E5640" s="10" t="s">
        <v>1</v>
      </c>
      <c r="F5640">
        <v>18</v>
      </c>
      <c r="G5640">
        <v>3.0838315486907959</v>
      </c>
      <c r="H5640">
        <v>2.3505139350891113</v>
      </c>
      <c r="I5640">
        <v>102.59459686279297</v>
      </c>
      <c r="J5640">
        <v>0.13599415123462677</v>
      </c>
      <c r="K5640">
        <v>16376</v>
      </c>
      <c r="L5640">
        <v>15482.57418</v>
      </c>
      <c r="M5640">
        <v>0.73331773281097412</v>
      </c>
      <c r="N5640">
        <v>0.55902761220932007</v>
      </c>
      <c r="O5640">
        <v>0.66200238466262817</v>
      </c>
      <c r="P5640">
        <v>0.73331773281097412</v>
      </c>
      <c r="Q5640">
        <v>0.80463308095932007</v>
      </c>
      <c r="R5640">
        <v>0.90760785341262817</v>
      </c>
      <c r="S5640" s="10" t="s">
        <v>38</v>
      </c>
    </row>
    <row r="5641" spans="1:19" hidden="1" x14ac:dyDescent="0.25">
      <c r="A5641" s="10" t="str">
        <f t="shared" si="88"/>
        <v>2016Stockton1-in-2June PeakPGE18</v>
      </c>
      <c r="B5641" s="10" t="s">
        <v>57</v>
      </c>
      <c r="C5641" s="10" t="s">
        <v>15</v>
      </c>
      <c r="D5641" s="10" t="s">
        <v>4</v>
      </c>
      <c r="E5641" s="10" t="s">
        <v>9</v>
      </c>
      <c r="F5641">
        <v>18</v>
      </c>
      <c r="G5641">
        <v>3.0855145454406738</v>
      </c>
      <c r="H5641">
        <v>2.4075932502746582</v>
      </c>
      <c r="I5641">
        <v>99.672676086425781</v>
      </c>
      <c r="J5641">
        <v>0.13599415123462677</v>
      </c>
      <c r="K5641">
        <v>16376</v>
      </c>
      <c r="L5641">
        <v>15482.57418</v>
      </c>
      <c r="M5641">
        <v>0.67792141437530518</v>
      </c>
      <c r="N5641">
        <v>0.50363129377365112</v>
      </c>
      <c r="O5641">
        <v>0.60660606622695923</v>
      </c>
      <c r="P5641">
        <v>0.67792141437530518</v>
      </c>
      <c r="Q5641">
        <v>0.74923676252365112</v>
      </c>
      <c r="R5641">
        <v>0.85221153497695923</v>
      </c>
      <c r="S5641" s="10" t="s">
        <v>38</v>
      </c>
    </row>
    <row r="5642" spans="1:19" hidden="1" x14ac:dyDescent="0.25">
      <c r="A5642" s="10" t="str">
        <f t="shared" si="88"/>
        <v>2016Stockton1-in-10June PeakCAISO19</v>
      </c>
      <c r="B5642" s="10" t="s">
        <v>57</v>
      </c>
      <c r="C5642" s="10" t="s">
        <v>15</v>
      </c>
      <c r="D5642" s="10" t="s">
        <v>4</v>
      </c>
      <c r="E5642" s="10" t="s">
        <v>1</v>
      </c>
      <c r="F5642">
        <v>19</v>
      </c>
      <c r="G5642">
        <v>2.8367235660552979</v>
      </c>
      <c r="H5642">
        <v>3.0753350257873535</v>
      </c>
      <c r="I5642">
        <v>96.569068908691406</v>
      </c>
      <c r="J5642">
        <v>0.11742977052927017</v>
      </c>
      <c r="K5642">
        <v>16376</v>
      </c>
      <c r="L5642">
        <v>15482.57418</v>
      </c>
      <c r="M5642">
        <v>-0.23861141502857208</v>
      </c>
      <c r="N5642">
        <v>-0.38910940289497375</v>
      </c>
      <c r="O5642">
        <v>-0.30019158124923706</v>
      </c>
      <c r="P5642">
        <v>-0.23861141502857208</v>
      </c>
      <c r="Q5642">
        <v>-0.1770312488079071</v>
      </c>
      <c r="R5642">
        <v>-8.8113419711589813E-2</v>
      </c>
      <c r="S5642" s="10" t="s">
        <v>39</v>
      </c>
    </row>
    <row r="5643" spans="1:19" hidden="1" x14ac:dyDescent="0.25">
      <c r="A5643" s="10" t="str">
        <f t="shared" si="88"/>
        <v>2016Stockton1-in-2June PeakCAISO19</v>
      </c>
      <c r="B5643" s="10" t="s">
        <v>57</v>
      </c>
      <c r="C5643" s="10" t="s">
        <v>15</v>
      </c>
      <c r="D5643" s="10" t="s">
        <v>4</v>
      </c>
      <c r="E5643" s="10" t="s">
        <v>9</v>
      </c>
      <c r="F5643">
        <v>19</v>
      </c>
      <c r="G5643">
        <v>3.0055642127990723</v>
      </c>
      <c r="H5643">
        <v>3.2516665458679199</v>
      </c>
      <c r="I5643">
        <v>98.232734680175781</v>
      </c>
      <c r="J5643">
        <v>0.11742977052927017</v>
      </c>
      <c r="K5643">
        <v>16376</v>
      </c>
      <c r="L5643">
        <v>15482.57418</v>
      </c>
      <c r="M5643">
        <v>-0.24610242247581482</v>
      </c>
      <c r="N5643">
        <v>-0.39660042524337769</v>
      </c>
      <c r="O5643">
        <v>-0.30768260359764099</v>
      </c>
      <c r="P5643">
        <v>-0.24610242247581482</v>
      </c>
      <c r="Q5643">
        <v>-0.18452225625514984</v>
      </c>
      <c r="R5643">
        <v>-9.560442715883255E-2</v>
      </c>
      <c r="S5643" s="10" t="s">
        <v>39</v>
      </c>
    </row>
    <row r="5644" spans="1:19" hidden="1" x14ac:dyDescent="0.25">
      <c r="A5644" s="10" t="str">
        <f t="shared" si="88"/>
        <v>2016Stockton1-in-2June PeakPGE19</v>
      </c>
      <c r="B5644" s="10" t="s">
        <v>57</v>
      </c>
      <c r="C5644" s="10" t="s">
        <v>15</v>
      </c>
      <c r="D5644" s="10" t="s">
        <v>4</v>
      </c>
      <c r="E5644" s="10" t="s">
        <v>9</v>
      </c>
      <c r="F5644">
        <v>19</v>
      </c>
      <c r="G5644">
        <v>3.1149542331695557</v>
      </c>
      <c r="H5644">
        <v>3.3696599006652832</v>
      </c>
      <c r="I5644">
        <v>97.599472045898438</v>
      </c>
      <c r="J5644">
        <v>0.11742977052927017</v>
      </c>
      <c r="K5644">
        <v>16376</v>
      </c>
      <c r="L5644">
        <v>15482.57418</v>
      </c>
      <c r="M5644">
        <v>-0.25470566749572754</v>
      </c>
      <c r="N5644">
        <v>-0.40520367026329041</v>
      </c>
      <c r="O5644">
        <v>-0.31628584861755371</v>
      </c>
      <c r="P5644">
        <v>-0.25470566749572754</v>
      </c>
      <c r="Q5644">
        <v>-0.19312550127506256</v>
      </c>
      <c r="R5644">
        <v>-0.10420767217874527</v>
      </c>
      <c r="S5644" s="10" t="s">
        <v>38</v>
      </c>
    </row>
    <row r="5645" spans="1:19" hidden="1" x14ac:dyDescent="0.25">
      <c r="A5645" s="10" t="str">
        <f t="shared" si="88"/>
        <v>2016Stockton1-in-10June PeakPGE19</v>
      </c>
      <c r="B5645" s="10" t="s">
        <v>57</v>
      </c>
      <c r="C5645" s="10" t="s">
        <v>15</v>
      </c>
      <c r="D5645" s="10" t="s">
        <v>4</v>
      </c>
      <c r="E5645" s="10" t="s">
        <v>1</v>
      </c>
      <c r="F5645">
        <v>19</v>
      </c>
      <c r="G5645">
        <v>3.1132552623748779</v>
      </c>
      <c r="H5645">
        <v>3.3607985973358154</v>
      </c>
      <c r="I5645">
        <v>101.15052795410156</v>
      </c>
      <c r="J5645">
        <v>0.11742977052927017</v>
      </c>
      <c r="K5645">
        <v>16376</v>
      </c>
      <c r="L5645">
        <v>15482.57418</v>
      </c>
      <c r="M5645">
        <v>-0.2475433349609375</v>
      </c>
      <c r="N5645">
        <v>-0.39804133772850037</v>
      </c>
      <c r="O5645">
        <v>-0.30912351608276367</v>
      </c>
      <c r="P5645">
        <v>-0.2475433349609375</v>
      </c>
      <c r="Q5645">
        <v>-0.18596316874027252</v>
      </c>
      <c r="R5645">
        <v>-9.7045339643955231E-2</v>
      </c>
      <c r="S5645" s="10" t="s">
        <v>38</v>
      </c>
    </row>
    <row r="5646" spans="1:19" hidden="1" x14ac:dyDescent="0.25">
      <c r="A5646" s="10" t="str">
        <f t="shared" si="88"/>
        <v>2016Stockton1-in-10June PeakCAISO20</v>
      </c>
      <c r="B5646" s="10" t="s">
        <v>57</v>
      </c>
      <c r="C5646" s="10" t="s">
        <v>15</v>
      </c>
      <c r="D5646" s="10" t="s">
        <v>4</v>
      </c>
      <c r="E5646" s="10" t="s">
        <v>1</v>
      </c>
      <c r="F5646">
        <v>20</v>
      </c>
      <c r="G5646">
        <v>2.6918957233428955</v>
      </c>
      <c r="H5646">
        <v>2.9997744560241699</v>
      </c>
      <c r="I5646">
        <v>92.711334228515625</v>
      </c>
      <c r="J5646">
        <v>7.6294809579849243E-2</v>
      </c>
      <c r="K5646">
        <v>16376</v>
      </c>
      <c r="L5646">
        <v>15482.57418</v>
      </c>
      <c r="M5646">
        <v>-0.30787870287895203</v>
      </c>
      <c r="N5646">
        <v>-0.40565812587738037</v>
      </c>
      <c r="O5646">
        <v>-0.34788769483566284</v>
      </c>
      <c r="P5646">
        <v>-0.30787870287895203</v>
      </c>
      <c r="Q5646">
        <v>-0.26786971092224121</v>
      </c>
      <c r="R5646">
        <v>-0.21009927988052368</v>
      </c>
      <c r="S5646" s="10" t="s">
        <v>39</v>
      </c>
    </row>
    <row r="5647" spans="1:19" hidden="1" x14ac:dyDescent="0.25">
      <c r="A5647" s="10" t="str">
        <f t="shared" si="88"/>
        <v>2016Stockton1-in-2June PeakCAISO20</v>
      </c>
      <c r="B5647" s="10" t="s">
        <v>57</v>
      </c>
      <c r="C5647" s="10" t="s">
        <v>15</v>
      </c>
      <c r="D5647" s="10" t="s">
        <v>4</v>
      </c>
      <c r="E5647" s="10" t="s">
        <v>9</v>
      </c>
      <c r="F5647">
        <v>20</v>
      </c>
      <c r="G5647">
        <v>2.8521161079406738</v>
      </c>
      <c r="H5647">
        <v>3.1825010776519775</v>
      </c>
      <c r="I5647">
        <v>95.323196411132812</v>
      </c>
      <c r="J5647">
        <v>7.6294809579849243E-2</v>
      </c>
      <c r="K5647">
        <v>16376</v>
      </c>
      <c r="L5647">
        <v>15482.57418</v>
      </c>
      <c r="M5647">
        <v>-0.33038502931594849</v>
      </c>
      <c r="N5647">
        <v>-0.42816445231437683</v>
      </c>
      <c r="O5647">
        <v>-0.3703940212726593</v>
      </c>
      <c r="P5647">
        <v>-0.33038502931594849</v>
      </c>
      <c r="Q5647">
        <v>-0.29037603735923767</v>
      </c>
      <c r="R5647">
        <v>-0.23260560631752014</v>
      </c>
      <c r="S5647" s="10" t="s">
        <v>39</v>
      </c>
    </row>
    <row r="5648" spans="1:19" hidden="1" x14ac:dyDescent="0.25">
      <c r="A5648" s="10" t="str">
        <f t="shared" si="88"/>
        <v>2016Stockton1-in-10June PeakPGE20</v>
      </c>
      <c r="B5648" s="10" t="s">
        <v>57</v>
      </c>
      <c r="C5648" s="10" t="s">
        <v>15</v>
      </c>
      <c r="D5648" s="10" t="s">
        <v>4</v>
      </c>
      <c r="E5648" s="10" t="s">
        <v>1</v>
      </c>
      <c r="F5648">
        <v>20</v>
      </c>
      <c r="G5648">
        <v>2.9543092250823975</v>
      </c>
      <c r="H5648">
        <v>3.3004026412963867</v>
      </c>
      <c r="I5648">
        <v>98.439186096191406</v>
      </c>
      <c r="J5648">
        <v>7.6294809579849243E-2</v>
      </c>
      <c r="K5648">
        <v>16376</v>
      </c>
      <c r="L5648">
        <v>15482.57418</v>
      </c>
      <c r="M5648">
        <v>-0.34609350562095642</v>
      </c>
      <c r="N5648">
        <v>-0.44387292861938477</v>
      </c>
      <c r="O5648">
        <v>-0.38610249757766724</v>
      </c>
      <c r="P5648">
        <v>-0.34609350562095642</v>
      </c>
      <c r="Q5648">
        <v>-0.30608451366424561</v>
      </c>
      <c r="R5648">
        <v>-0.24831408262252808</v>
      </c>
      <c r="S5648" s="10" t="s">
        <v>38</v>
      </c>
    </row>
    <row r="5649" spans="1:19" hidden="1" x14ac:dyDescent="0.25">
      <c r="A5649" s="10" t="str">
        <f t="shared" si="88"/>
        <v>2016Stockton1-in-2June PeakPGE20</v>
      </c>
      <c r="B5649" s="10" t="s">
        <v>57</v>
      </c>
      <c r="C5649" s="10" t="s">
        <v>15</v>
      </c>
      <c r="D5649" s="10" t="s">
        <v>4</v>
      </c>
      <c r="E5649" s="10" t="s">
        <v>9</v>
      </c>
      <c r="F5649">
        <v>20</v>
      </c>
      <c r="G5649">
        <v>2.9559214115142822</v>
      </c>
      <c r="H5649">
        <v>3.3015205860137939</v>
      </c>
      <c r="I5649">
        <v>94.259010314941406</v>
      </c>
      <c r="J5649">
        <v>7.6294809579849243E-2</v>
      </c>
      <c r="K5649">
        <v>16376</v>
      </c>
      <c r="L5649">
        <v>15482.57418</v>
      </c>
      <c r="M5649">
        <v>-0.34559911489486694</v>
      </c>
      <c r="N5649">
        <v>-0.44337853789329529</v>
      </c>
      <c r="O5649">
        <v>-0.38560810685157776</v>
      </c>
      <c r="P5649">
        <v>-0.34559911489486694</v>
      </c>
      <c r="Q5649">
        <v>-0.30559012293815613</v>
      </c>
      <c r="R5649">
        <v>-0.2478196918964386</v>
      </c>
      <c r="S5649" s="10" t="s">
        <v>38</v>
      </c>
    </row>
    <row r="5650" spans="1:19" hidden="1" x14ac:dyDescent="0.25">
      <c r="A5650" s="10" t="str">
        <f t="shared" si="88"/>
        <v>2016Stockton1-in-10June PeakCAISO21</v>
      </c>
      <c r="B5650" s="10" t="s">
        <v>57</v>
      </c>
      <c r="C5650" s="10" t="s">
        <v>15</v>
      </c>
      <c r="D5650" s="10" t="s">
        <v>4</v>
      </c>
      <c r="E5650" s="10" t="s">
        <v>1</v>
      </c>
      <c r="F5650">
        <v>21</v>
      </c>
      <c r="G5650">
        <v>2.4533743858337402</v>
      </c>
      <c r="H5650">
        <v>2.6487109661102295</v>
      </c>
      <c r="I5650">
        <v>88.267265319824219</v>
      </c>
      <c r="J5650">
        <v>7.6630406081676483E-2</v>
      </c>
      <c r="K5650">
        <v>16376</v>
      </c>
      <c r="L5650">
        <v>15482.57418</v>
      </c>
      <c r="M5650">
        <v>-0.19533665478229523</v>
      </c>
      <c r="N5650">
        <v>-0.2935461699962616</v>
      </c>
      <c r="O5650">
        <v>-0.23552164435386658</v>
      </c>
      <c r="P5650">
        <v>-0.19533665478229523</v>
      </c>
      <c r="Q5650">
        <v>-0.15515166521072388</v>
      </c>
      <c r="R5650">
        <v>-9.7127124667167664E-2</v>
      </c>
      <c r="S5650" s="10" t="s">
        <v>39</v>
      </c>
    </row>
    <row r="5651" spans="1:19" hidden="1" x14ac:dyDescent="0.25">
      <c r="A5651" s="10" t="str">
        <f t="shared" si="88"/>
        <v>2016Stockton1-in-2June PeakCAISO21</v>
      </c>
      <c r="B5651" s="10" t="s">
        <v>57</v>
      </c>
      <c r="C5651" s="10" t="s">
        <v>15</v>
      </c>
      <c r="D5651" s="10" t="s">
        <v>4</v>
      </c>
      <c r="E5651" s="10" t="s">
        <v>9</v>
      </c>
      <c r="F5651">
        <v>21</v>
      </c>
      <c r="G5651">
        <v>2.5993983745574951</v>
      </c>
      <c r="H5651">
        <v>2.8142194747924805</v>
      </c>
      <c r="I5651">
        <v>90.258255004882813</v>
      </c>
      <c r="J5651">
        <v>7.6630406081676483E-2</v>
      </c>
      <c r="K5651">
        <v>16376</v>
      </c>
      <c r="L5651">
        <v>15482.57418</v>
      </c>
      <c r="M5651">
        <v>-0.21482117474079132</v>
      </c>
      <c r="N5651">
        <v>-0.31303068995475769</v>
      </c>
      <c r="O5651">
        <v>-0.25500616431236267</v>
      </c>
      <c r="P5651">
        <v>-0.21482117474079132</v>
      </c>
      <c r="Q5651">
        <v>-0.17463618516921997</v>
      </c>
      <c r="R5651">
        <v>-0.11661164462566376</v>
      </c>
      <c r="S5651" s="10" t="s">
        <v>39</v>
      </c>
    </row>
    <row r="5652" spans="1:19" hidden="1" x14ac:dyDescent="0.25">
      <c r="A5652" s="10" t="str">
        <f t="shared" si="88"/>
        <v>2016Stockton1-in-2June PeakPGE21</v>
      </c>
      <c r="B5652" s="10" t="s">
        <v>57</v>
      </c>
      <c r="C5652" s="10" t="s">
        <v>15</v>
      </c>
      <c r="D5652" s="10" t="s">
        <v>4</v>
      </c>
      <c r="E5652" s="10" t="s">
        <v>9</v>
      </c>
      <c r="F5652">
        <v>21</v>
      </c>
      <c r="G5652">
        <v>2.6940057277679443</v>
      </c>
      <c r="H5652">
        <v>2.9269323348999023</v>
      </c>
      <c r="I5652">
        <v>89.245872497558594</v>
      </c>
      <c r="J5652">
        <v>7.6630406081676483E-2</v>
      </c>
      <c r="K5652">
        <v>16376</v>
      </c>
      <c r="L5652">
        <v>15482.57418</v>
      </c>
      <c r="M5652">
        <v>-0.23292672634124756</v>
      </c>
      <c r="N5652">
        <v>-0.33113625645637512</v>
      </c>
      <c r="O5652">
        <v>-0.27311170101165771</v>
      </c>
      <c r="P5652">
        <v>-0.23292672634124756</v>
      </c>
      <c r="Q5652">
        <v>-0.19274173676967621</v>
      </c>
      <c r="R5652">
        <v>-0.13471719622612</v>
      </c>
      <c r="S5652" s="10" t="s">
        <v>38</v>
      </c>
    </row>
    <row r="5653" spans="1:19" hidden="1" x14ac:dyDescent="0.25">
      <c r="A5653" s="10" t="str">
        <f t="shared" si="88"/>
        <v>2016Stockton1-in-10June PeakPGE21</v>
      </c>
      <c r="B5653" s="10" t="s">
        <v>57</v>
      </c>
      <c r="C5653" s="10" t="s">
        <v>15</v>
      </c>
      <c r="D5653" s="10" t="s">
        <v>4</v>
      </c>
      <c r="E5653" s="10" t="s">
        <v>1</v>
      </c>
      <c r="F5653">
        <v>21</v>
      </c>
      <c r="G5653">
        <v>2.6925361156463623</v>
      </c>
      <c r="H5653">
        <v>2.9151694774627686</v>
      </c>
      <c r="I5653">
        <v>94.128379821777344</v>
      </c>
      <c r="J5653">
        <v>7.6630406081676483E-2</v>
      </c>
      <c r="K5653">
        <v>16376</v>
      </c>
      <c r="L5653">
        <v>15482.57418</v>
      </c>
      <c r="M5653">
        <v>-0.22263343632221222</v>
      </c>
      <c r="N5653">
        <v>-0.32084295153617859</v>
      </c>
      <c r="O5653">
        <v>-0.26281842589378357</v>
      </c>
      <c r="P5653">
        <v>-0.22263343632221222</v>
      </c>
      <c r="Q5653">
        <v>-0.18244844675064087</v>
      </c>
      <c r="R5653">
        <v>-0.12442390620708466</v>
      </c>
      <c r="S5653" s="10" t="s">
        <v>38</v>
      </c>
    </row>
    <row r="5654" spans="1:19" hidden="1" x14ac:dyDescent="0.25">
      <c r="A5654" s="10" t="str">
        <f t="shared" si="88"/>
        <v>2016Stockton1-in-10June PeakCAISO22</v>
      </c>
      <c r="B5654" s="10" t="s">
        <v>57</v>
      </c>
      <c r="C5654" s="10" t="s">
        <v>15</v>
      </c>
      <c r="D5654" s="10" t="s">
        <v>4</v>
      </c>
      <c r="E5654" s="10" t="s">
        <v>1</v>
      </c>
      <c r="F5654">
        <v>22</v>
      </c>
      <c r="G5654">
        <v>2.1440820693969727</v>
      </c>
      <c r="H5654">
        <v>2.2707245349884033</v>
      </c>
      <c r="I5654">
        <v>84.077323913574219</v>
      </c>
      <c r="J5654">
        <v>6.3674606382846832E-2</v>
      </c>
      <c r="K5654">
        <v>16376</v>
      </c>
      <c r="L5654">
        <v>15482.57418</v>
      </c>
      <c r="M5654">
        <v>-0.12664255499839783</v>
      </c>
      <c r="N5654">
        <v>-0.20824792981147766</v>
      </c>
      <c r="O5654">
        <v>-0.16003352403640747</v>
      </c>
      <c r="P5654">
        <v>-0.12664255499839783</v>
      </c>
      <c r="Q5654">
        <v>-9.3251593410968781E-2</v>
      </c>
      <c r="R5654">
        <v>-4.5037180185317993E-2</v>
      </c>
      <c r="S5654" s="10" t="s">
        <v>39</v>
      </c>
    </row>
    <row r="5655" spans="1:19" hidden="1" x14ac:dyDescent="0.25">
      <c r="A5655" s="10" t="str">
        <f t="shared" si="88"/>
        <v>2016Stockton1-in-2June PeakCAISO22</v>
      </c>
      <c r="B5655" s="10" t="s">
        <v>57</v>
      </c>
      <c r="C5655" s="10" t="s">
        <v>15</v>
      </c>
      <c r="D5655" s="10" t="s">
        <v>4</v>
      </c>
      <c r="E5655" s="10" t="s">
        <v>9</v>
      </c>
      <c r="F5655">
        <v>22</v>
      </c>
      <c r="G5655">
        <v>2.2716970443725586</v>
      </c>
      <c r="H5655">
        <v>2.4182496070861816</v>
      </c>
      <c r="I5655">
        <v>85.426048278808594</v>
      </c>
      <c r="J5655">
        <v>6.3674606382846832E-2</v>
      </c>
      <c r="K5655">
        <v>16376</v>
      </c>
      <c r="L5655">
        <v>15482.57418</v>
      </c>
      <c r="M5655">
        <v>-0.14655265212059021</v>
      </c>
      <c r="N5655">
        <v>-0.22815802693367004</v>
      </c>
      <c r="O5655">
        <v>-0.17994362115859985</v>
      </c>
      <c r="P5655">
        <v>-0.14655265212059021</v>
      </c>
      <c r="Q5655">
        <v>-0.11316169053316116</v>
      </c>
      <c r="R5655">
        <v>-6.4947277307510376E-2</v>
      </c>
      <c r="S5655" s="10" t="s">
        <v>39</v>
      </c>
    </row>
    <row r="5656" spans="1:19" hidden="1" x14ac:dyDescent="0.25">
      <c r="A5656" s="10" t="str">
        <f t="shared" si="88"/>
        <v>2016Stockton1-in-2June PeakPGE22</v>
      </c>
      <c r="B5656" s="10" t="s">
        <v>57</v>
      </c>
      <c r="C5656" s="10" t="s">
        <v>15</v>
      </c>
      <c r="D5656" s="10" t="s">
        <v>4</v>
      </c>
      <c r="E5656" s="10" t="s">
        <v>9</v>
      </c>
      <c r="F5656">
        <v>22</v>
      </c>
      <c r="G5656">
        <v>2.3543775081634521</v>
      </c>
      <c r="H5656">
        <v>2.5162053108215332</v>
      </c>
      <c r="I5656">
        <v>85.5</v>
      </c>
      <c r="J5656">
        <v>6.3674606382846832E-2</v>
      </c>
      <c r="K5656">
        <v>16376</v>
      </c>
      <c r="L5656">
        <v>15482.57418</v>
      </c>
      <c r="M5656">
        <v>-0.16182774305343628</v>
      </c>
      <c r="N5656">
        <v>-0.24343311786651611</v>
      </c>
      <c r="O5656">
        <v>-0.19521871209144592</v>
      </c>
      <c r="P5656">
        <v>-0.16182774305343628</v>
      </c>
      <c r="Q5656">
        <v>-0.12843677401542664</v>
      </c>
      <c r="R5656">
        <v>-8.0222368240356445E-2</v>
      </c>
      <c r="S5656" s="10" t="s">
        <v>38</v>
      </c>
    </row>
    <row r="5657" spans="1:19" hidden="1" x14ac:dyDescent="0.25">
      <c r="A5657" s="10" t="str">
        <f t="shared" si="88"/>
        <v>2016Stockton1-in-10June PeakPGE22</v>
      </c>
      <c r="B5657" s="10" t="s">
        <v>57</v>
      </c>
      <c r="C5657" s="10" t="s">
        <v>15</v>
      </c>
      <c r="D5657" s="10" t="s">
        <v>4</v>
      </c>
      <c r="E5657" s="10" t="s">
        <v>1</v>
      </c>
      <c r="F5657">
        <v>22</v>
      </c>
      <c r="G5657">
        <v>2.353093147277832</v>
      </c>
      <c r="H5657">
        <v>2.502713680267334</v>
      </c>
      <c r="I5657">
        <v>89.722969055175781</v>
      </c>
      <c r="J5657">
        <v>6.3674606382846832E-2</v>
      </c>
      <c r="K5657">
        <v>16376</v>
      </c>
      <c r="L5657">
        <v>15482.57418</v>
      </c>
      <c r="M5657">
        <v>-0.14962056279182434</v>
      </c>
      <c r="N5657">
        <v>-0.23122593760490417</v>
      </c>
      <c r="O5657">
        <v>-0.18301153182983398</v>
      </c>
      <c r="P5657">
        <v>-0.14962056279182434</v>
      </c>
      <c r="Q5657">
        <v>-0.11622960120439529</v>
      </c>
      <c r="R5657">
        <v>-6.8015187978744507E-2</v>
      </c>
      <c r="S5657" s="10" t="s">
        <v>38</v>
      </c>
    </row>
    <row r="5658" spans="1:19" hidden="1" x14ac:dyDescent="0.25">
      <c r="A5658" s="10" t="str">
        <f t="shared" si="88"/>
        <v>2016Stockton1-in-2June PeakCAISO23</v>
      </c>
      <c r="B5658" s="10" t="s">
        <v>57</v>
      </c>
      <c r="C5658" s="10" t="s">
        <v>15</v>
      </c>
      <c r="D5658" s="10" t="s">
        <v>4</v>
      </c>
      <c r="E5658" s="10" t="s">
        <v>9</v>
      </c>
      <c r="F5658">
        <v>23</v>
      </c>
      <c r="G5658">
        <v>1.8386180400848389</v>
      </c>
      <c r="H5658">
        <v>1.9379688501358032</v>
      </c>
      <c r="I5658">
        <v>82.999252319335937</v>
      </c>
      <c r="J5658">
        <v>5.8387260884046555E-2</v>
      </c>
      <c r="K5658">
        <v>16376</v>
      </c>
      <c r="L5658">
        <v>15482.57418</v>
      </c>
      <c r="M5658">
        <v>-9.9350772798061371E-2</v>
      </c>
      <c r="N5658">
        <v>-0.17417988181114197</v>
      </c>
      <c r="O5658">
        <v>-0.1299690455198288</v>
      </c>
      <c r="P5658">
        <v>-9.9350772798061371E-2</v>
      </c>
      <c r="Q5658">
        <v>-6.8732492625713348E-2</v>
      </c>
      <c r="R5658">
        <v>-2.4521660059690475E-2</v>
      </c>
      <c r="S5658" s="10" t="s">
        <v>39</v>
      </c>
    </row>
    <row r="5659" spans="1:19" hidden="1" x14ac:dyDescent="0.25">
      <c r="A5659" s="10" t="str">
        <f t="shared" si="88"/>
        <v>2016Stockton1-in-10June PeakCAISO23</v>
      </c>
      <c r="B5659" s="10" t="s">
        <v>57</v>
      </c>
      <c r="C5659" s="10" t="s">
        <v>15</v>
      </c>
      <c r="D5659" s="10" t="s">
        <v>4</v>
      </c>
      <c r="E5659" s="10" t="s">
        <v>1</v>
      </c>
      <c r="F5659">
        <v>23</v>
      </c>
      <c r="G5659">
        <v>1.7353318929672241</v>
      </c>
      <c r="H5659">
        <v>1.8229316473007202</v>
      </c>
      <c r="I5659">
        <v>81.258255004882813</v>
      </c>
      <c r="J5659">
        <v>5.8387260884046555E-2</v>
      </c>
      <c r="K5659">
        <v>16376</v>
      </c>
      <c r="L5659">
        <v>15482.57418</v>
      </c>
      <c r="M5659">
        <v>-8.7599731981754303E-2</v>
      </c>
      <c r="N5659">
        <v>-0.1624288409948349</v>
      </c>
      <c r="O5659">
        <v>-0.11821801215410233</v>
      </c>
      <c r="P5659">
        <v>-8.7599731981754303E-2</v>
      </c>
      <c r="Q5659">
        <v>-5.6981451809406281E-2</v>
      </c>
      <c r="R5659">
        <v>-1.2770618312060833E-2</v>
      </c>
      <c r="S5659" s="10" t="s">
        <v>39</v>
      </c>
    </row>
    <row r="5660" spans="1:19" hidden="1" x14ac:dyDescent="0.25">
      <c r="A5660" s="10" t="str">
        <f t="shared" si="88"/>
        <v>2016Stockton1-in-10June PeakPGE23</v>
      </c>
      <c r="B5660" s="10" t="s">
        <v>57</v>
      </c>
      <c r="C5660" s="10" t="s">
        <v>15</v>
      </c>
      <c r="D5660" s="10" t="s">
        <v>4</v>
      </c>
      <c r="E5660" s="10" t="s">
        <v>1</v>
      </c>
      <c r="F5660">
        <v>23</v>
      </c>
      <c r="G5660">
        <v>1.9044967889785767</v>
      </c>
      <c r="H5660">
        <v>2.0088942050933838</v>
      </c>
      <c r="I5660">
        <v>86.946693420410156</v>
      </c>
      <c r="J5660">
        <v>5.8387260884046555E-2</v>
      </c>
      <c r="K5660">
        <v>16376</v>
      </c>
      <c r="L5660">
        <v>15482.57418</v>
      </c>
      <c r="M5660">
        <v>-0.1043974757194519</v>
      </c>
      <c r="N5660">
        <v>-0.1792265921831131</v>
      </c>
      <c r="O5660">
        <v>-0.13501575589179993</v>
      </c>
      <c r="P5660">
        <v>-0.1043974757194519</v>
      </c>
      <c r="Q5660">
        <v>-7.3779195547103882E-2</v>
      </c>
      <c r="R5660">
        <v>-2.9568362981081009E-2</v>
      </c>
      <c r="S5660" s="10" t="s">
        <v>38</v>
      </c>
    </row>
    <row r="5661" spans="1:19" hidden="1" x14ac:dyDescent="0.25">
      <c r="A5661" s="10" t="str">
        <f t="shared" si="88"/>
        <v>2016Stockton1-in-2June PeakPGE23</v>
      </c>
      <c r="B5661" s="10" t="s">
        <v>57</v>
      </c>
      <c r="C5661" s="10" t="s">
        <v>15</v>
      </c>
      <c r="D5661" s="10" t="s">
        <v>4</v>
      </c>
      <c r="E5661" s="10" t="s">
        <v>9</v>
      </c>
      <c r="F5661">
        <v>23</v>
      </c>
      <c r="G5661">
        <v>1.9055362939834595</v>
      </c>
      <c r="H5661">
        <v>2.0130784511566162</v>
      </c>
      <c r="I5661">
        <v>83.521392822265625</v>
      </c>
      <c r="J5661">
        <v>5.8387260884046555E-2</v>
      </c>
      <c r="K5661">
        <v>16376</v>
      </c>
      <c r="L5661">
        <v>15482.57418</v>
      </c>
      <c r="M5661">
        <v>-0.10754221677780151</v>
      </c>
      <c r="N5661">
        <v>-0.18237133324146271</v>
      </c>
      <c r="O5661">
        <v>-0.13816049695014954</v>
      </c>
      <c r="P5661">
        <v>-0.10754221677780151</v>
      </c>
      <c r="Q5661">
        <v>-7.6923936605453491E-2</v>
      </c>
      <c r="R5661">
        <v>-3.2713104039430618E-2</v>
      </c>
      <c r="S5661" s="10" t="s">
        <v>38</v>
      </c>
    </row>
    <row r="5662" spans="1:19" hidden="1" x14ac:dyDescent="0.25">
      <c r="A5662" s="10" t="str">
        <f t="shared" si="88"/>
        <v>2016Stockton1-in-10June PeakCAISO24</v>
      </c>
      <c r="B5662" s="10" t="s">
        <v>57</v>
      </c>
      <c r="C5662" s="10" t="s">
        <v>15</v>
      </c>
      <c r="D5662" s="10" t="s">
        <v>4</v>
      </c>
      <c r="E5662" s="10" t="s">
        <v>1</v>
      </c>
      <c r="F5662">
        <v>24</v>
      </c>
      <c r="G5662">
        <v>1.3592619895935059</v>
      </c>
      <c r="H5662">
        <v>1.4267451763153076</v>
      </c>
      <c r="I5662">
        <v>78.38739013671875</v>
      </c>
      <c r="J5662">
        <v>4.4309847056865692E-2</v>
      </c>
      <c r="K5662">
        <v>16376</v>
      </c>
      <c r="L5662">
        <v>15482.57418</v>
      </c>
      <c r="M5662">
        <v>-6.748315691947937E-2</v>
      </c>
      <c r="N5662">
        <v>-0.12427065521478653</v>
      </c>
      <c r="O5662">
        <v>-9.0719237923622131E-2</v>
      </c>
      <c r="P5662">
        <v>-6.748315691947937E-2</v>
      </c>
      <c r="Q5662">
        <v>-4.424707219004631E-2</v>
      </c>
      <c r="R5662">
        <v>-1.0695656761527061E-2</v>
      </c>
      <c r="S5662" s="10" t="s">
        <v>39</v>
      </c>
    </row>
    <row r="5663" spans="1:19" hidden="1" x14ac:dyDescent="0.25">
      <c r="A5663" s="10" t="str">
        <f t="shared" si="88"/>
        <v>2016Stockton1-in-2June PeakCAISO24</v>
      </c>
      <c r="B5663" s="10" t="s">
        <v>57</v>
      </c>
      <c r="C5663" s="10" t="s">
        <v>15</v>
      </c>
      <c r="D5663" s="10" t="s">
        <v>4</v>
      </c>
      <c r="E5663" s="10" t="s">
        <v>9</v>
      </c>
      <c r="F5663">
        <v>24</v>
      </c>
      <c r="G5663">
        <v>1.4401646852493286</v>
      </c>
      <c r="H5663">
        <v>1.5162756443023682</v>
      </c>
      <c r="I5663">
        <v>80.688438415527344</v>
      </c>
      <c r="J5663">
        <v>4.4309847056865692E-2</v>
      </c>
      <c r="K5663">
        <v>16376</v>
      </c>
      <c r="L5663">
        <v>15482.57418</v>
      </c>
      <c r="M5663">
        <v>-7.6110929250717163E-2</v>
      </c>
      <c r="N5663">
        <v>-0.13289843499660492</v>
      </c>
      <c r="O5663">
        <v>-9.9347010254859924E-2</v>
      </c>
      <c r="P5663">
        <v>-7.6110929250717163E-2</v>
      </c>
      <c r="Q5663">
        <v>-5.2874844521284103E-2</v>
      </c>
      <c r="R5663">
        <v>-1.9323429092764854E-2</v>
      </c>
      <c r="S5663" s="10" t="s">
        <v>39</v>
      </c>
    </row>
    <row r="5664" spans="1:19" hidden="1" x14ac:dyDescent="0.25">
      <c r="A5664" s="10" t="str">
        <f t="shared" si="88"/>
        <v>2016Stockton1-in-2June PeakPGE24</v>
      </c>
      <c r="B5664" s="10" t="s">
        <v>57</v>
      </c>
      <c r="C5664" s="10" t="s">
        <v>15</v>
      </c>
      <c r="D5664" s="10" t="s">
        <v>4</v>
      </c>
      <c r="E5664" s="10" t="s">
        <v>9</v>
      </c>
      <c r="F5664">
        <v>24</v>
      </c>
      <c r="G5664">
        <v>1.492580771446228</v>
      </c>
      <c r="H5664">
        <v>1.5739659070968628</v>
      </c>
      <c r="I5664">
        <v>80.883255004882813</v>
      </c>
      <c r="J5664">
        <v>4.4309847056865692E-2</v>
      </c>
      <c r="K5664">
        <v>16376</v>
      </c>
      <c r="L5664">
        <v>15482.57418</v>
      </c>
      <c r="M5664">
        <v>-8.1385128200054169E-2</v>
      </c>
      <c r="N5664">
        <v>-0.13817262649536133</v>
      </c>
      <c r="O5664">
        <v>-0.10462120920419693</v>
      </c>
      <c r="P5664">
        <v>-8.1385128200054169E-2</v>
      </c>
      <c r="Q5664">
        <v>-5.8149043470621109E-2</v>
      </c>
      <c r="R5664">
        <v>-2.459762804210186E-2</v>
      </c>
      <c r="S5664" s="10" t="s">
        <v>38</v>
      </c>
    </row>
    <row r="5665" spans="1:19" hidden="1" x14ac:dyDescent="0.25">
      <c r="A5665" s="10" t="str">
        <f t="shared" si="88"/>
        <v>2016Stockton1-in-10June PeakPGE24</v>
      </c>
      <c r="B5665" s="10" t="s">
        <v>57</v>
      </c>
      <c r="C5665" s="10" t="s">
        <v>15</v>
      </c>
      <c r="D5665" s="10" t="s">
        <v>4</v>
      </c>
      <c r="E5665" s="10" t="s">
        <v>1</v>
      </c>
      <c r="F5665">
        <v>24</v>
      </c>
      <c r="G5665">
        <v>1.4917666912078857</v>
      </c>
      <c r="H5665">
        <v>1.5744601488113403</v>
      </c>
      <c r="I5665">
        <v>84.808555603027344</v>
      </c>
      <c r="J5665">
        <v>4.4309847056865692E-2</v>
      </c>
      <c r="K5665">
        <v>16376</v>
      </c>
      <c r="L5665">
        <v>15482.57418</v>
      </c>
      <c r="M5665">
        <v>-8.2693420350551605E-2</v>
      </c>
      <c r="N5665">
        <v>-0.13948091864585876</v>
      </c>
      <c r="O5665">
        <v>-0.10592950135469437</v>
      </c>
      <c r="P5665">
        <v>-8.2693420350551605E-2</v>
      </c>
      <c r="Q5665">
        <v>-5.9457335621118546E-2</v>
      </c>
      <c r="R5665">
        <v>-2.5905920192599297E-2</v>
      </c>
      <c r="S5665" s="10" t="s">
        <v>38</v>
      </c>
    </row>
    <row r="5666" spans="1:19" hidden="1" x14ac:dyDescent="0.25">
      <c r="A5666" s="10" t="str">
        <f t="shared" si="88"/>
        <v>2016Stockton1-in-2May PeakCAISO1</v>
      </c>
      <c r="B5666" s="10" t="s">
        <v>57</v>
      </c>
      <c r="C5666" s="10" t="s">
        <v>15</v>
      </c>
      <c r="D5666" s="10" t="s">
        <v>5</v>
      </c>
      <c r="E5666" s="10" t="s">
        <v>9</v>
      </c>
      <c r="F5666">
        <v>1</v>
      </c>
      <c r="G5666">
        <v>0.79205697774887085</v>
      </c>
      <c r="H5666">
        <v>0.79205697774887085</v>
      </c>
      <c r="I5666">
        <v>71.309310913085938</v>
      </c>
      <c r="J5666">
        <v>0</v>
      </c>
      <c r="K5666">
        <v>16376</v>
      </c>
      <c r="L5666">
        <v>15477.846505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 s="10" t="s">
        <v>39</v>
      </c>
    </row>
    <row r="5667" spans="1:19" hidden="1" x14ac:dyDescent="0.25">
      <c r="A5667" s="10" t="str">
        <f t="shared" si="88"/>
        <v>2016Stockton1-in-10May PeakCAISO1</v>
      </c>
      <c r="B5667" s="10" t="s">
        <v>57</v>
      </c>
      <c r="C5667" s="10" t="s">
        <v>15</v>
      </c>
      <c r="D5667" s="10" t="s">
        <v>5</v>
      </c>
      <c r="E5667" s="10" t="s">
        <v>1</v>
      </c>
      <c r="F5667">
        <v>1</v>
      </c>
      <c r="G5667">
        <v>0.92252743244171143</v>
      </c>
      <c r="H5667">
        <v>0.92252743244171143</v>
      </c>
      <c r="I5667">
        <v>74.269889831542969</v>
      </c>
      <c r="J5667">
        <v>0</v>
      </c>
      <c r="K5667">
        <v>16376</v>
      </c>
      <c r="L5667">
        <v>15477.846505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 s="10" t="s">
        <v>39</v>
      </c>
    </row>
    <row r="5668" spans="1:19" hidden="1" x14ac:dyDescent="0.25">
      <c r="A5668" s="10" t="str">
        <f t="shared" si="88"/>
        <v>2016Stockton1-in-2May PeakPGE1</v>
      </c>
      <c r="B5668" s="10" t="s">
        <v>57</v>
      </c>
      <c r="C5668" s="10" t="s">
        <v>15</v>
      </c>
      <c r="D5668" s="10" t="s">
        <v>5</v>
      </c>
      <c r="E5668" s="10" t="s">
        <v>9</v>
      </c>
      <c r="F5668">
        <v>1</v>
      </c>
      <c r="G5668">
        <v>0.82149219512939453</v>
      </c>
      <c r="H5668">
        <v>0.82149219512939453</v>
      </c>
      <c r="I5668">
        <v>70.985359191894531</v>
      </c>
      <c r="J5668">
        <v>0</v>
      </c>
      <c r="K5668">
        <v>16376</v>
      </c>
      <c r="L5668">
        <v>15477.846505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 s="10" t="s">
        <v>38</v>
      </c>
    </row>
    <row r="5669" spans="1:19" hidden="1" x14ac:dyDescent="0.25">
      <c r="A5669" s="10" t="str">
        <f t="shared" si="88"/>
        <v>2016Stockton1-in-10May PeakPGE1</v>
      </c>
      <c r="B5669" s="10" t="s">
        <v>57</v>
      </c>
      <c r="C5669" s="10" t="s">
        <v>15</v>
      </c>
      <c r="D5669" s="10" t="s">
        <v>5</v>
      </c>
      <c r="E5669" s="10" t="s">
        <v>1</v>
      </c>
      <c r="F5669">
        <v>1</v>
      </c>
      <c r="G5669">
        <v>1.0593323707580566</v>
      </c>
      <c r="H5669">
        <v>1.0593323707580566</v>
      </c>
      <c r="I5669">
        <v>79.304428100585937</v>
      </c>
      <c r="J5669">
        <v>0</v>
      </c>
      <c r="K5669">
        <v>16376</v>
      </c>
      <c r="L5669">
        <v>15477.846505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 s="10" t="s">
        <v>38</v>
      </c>
    </row>
    <row r="5670" spans="1:19" hidden="1" x14ac:dyDescent="0.25">
      <c r="A5670" s="10" t="str">
        <f t="shared" si="88"/>
        <v>2016Stockton1-in-10May PeakCAISO2</v>
      </c>
      <c r="B5670" s="10" t="s">
        <v>57</v>
      </c>
      <c r="C5670" s="10" t="s">
        <v>15</v>
      </c>
      <c r="D5670" s="10" t="s">
        <v>5</v>
      </c>
      <c r="E5670" s="10" t="s">
        <v>1</v>
      </c>
      <c r="F5670">
        <v>2</v>
      </c>
      <c r="G5670">
        <v>0.78210103511810303</v>
      </c>
      <c r="H5670">
        <v>0.78210103511810303</v>
      </c>
      <c r="I5670">
        <v>72.123497009277344</v>
      </c>
      <c r="J5670">
        <v>0</v>
      </c>
      <c r="K5670">
        <v>16376</v>
      </c>
      <c r="L5670">
        <v>15477.846505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 s="10" t="s">
        <v>39</v>
      </c>
    </row>
    <row r="5671" spans="1:19" hidden="1" x14ac:dyDescent="0.25">
      <c r="A5671" s="10" t="str">
        <f t="shared" si="88"/>
        <v>2016Stockton1-in-2May PeakCAISO2</v>
      </c>
      <c r="B5671" s="10" t="s">
        <v>57</v>
      </c>
      <c r="C5671" s="10" t="s">
        <v>15</v>
      </c>
      <c r="D5671" s="10" t="s">
        <v>5</v>
      </c>
      <c r="E5671" s="10" t="s">
        <v>9</v>
      </c>
      <c r="F5671">
        <v>2</v>
      </c>
      <c r="G5671">
        <v>0.67149072885513306</v>
      </c>
      <c r="H5671">
        <v>0.67149072885513306</v>
      </c>
      <c r="I5671">
        <v>69.162910461425781</v>
      </c>
      <c r="J5671">
        <v>0</v>
      </c>
      <c r="K5671">
        <v>16376</v>
      </c>
      <c r="L5671">
        <v>15477.846505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 s="10" t="s">
        <v>39</v>
      </c>
    </row>
    <row r="5672" spans="1:19" hidden="1" x14ac:dyDescent="0.25">
      <c r="A5672" s="10" t="str">
        <f t="shared" si="88"/>
        <v>2016Stockton1-in-10May PeakPGE2</v>
      </c>
      <c r="B5672" s="10" t="s">
        <v>57</v>
      </c>
      <c r="C5672" s="10" t="s">
        <v>15</v>
      </c>
      <c r="D5672" s="10" t="s">
        <v>5</v>
      </c>
      <c r="E5672" s="10" t="s">
        <v>1</v>
      </c>
      <c r="F5672">
        <v>2</v>
      </c>
      <c r="G5672">
        <v>0.89808166027069092</v>
      </c>
      <c r="H5672">
        <v>0.89808166027069092</v>
      </c>
      <c r="I5672">
        <v>78.213958740234375</v>
      </c>
      <c r="J5672">
        <v>0</v>
      </c>
      <c r="K5672">
        <v>16376</v>
      </c>
      <c r="L5672">
        <v>15477.846505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 s="10" t="s">
        <v>38</v>
      </c>
    </row>
    <row r="5673" spans="1:19" hidden="1" x14ac:dyDescent="0.25">
      <c r="A5673" s="10" t="str">
        <f t="shared" si="88"/>
        <v>2016Stockton1-in-2May PeakPGE2</v>
      </c>
      <c r="B5673" s="10" t="s">
        <v>57</v>
      </c>
      <c r="C5673" s="10" t="s">
        <v>15</v>
      </c>
      <c r="D5673" s="10" t="s">
        <v>5</v>
      </c>
      <c r="E5673" s="10" t="s">
        <v>9</v>
      </c>
      <c r="F5673">
        <v>2</v>
      </c>
      <c r="G5673">
        <v>0.69644534587860107</v>
      </c>
      <c r="H5673">
        <v>0.69644534587860107</v>
      </c>
      <c r="I5673">
        <v>69.808555603027344</v>
      </c>
      <c r="J5673">
        <v>0</v>
      </c>
      <c r="K5673">
        <v>16376</v>
      </c>
      <c r="L5673">
        <v>15477.846505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 s="10" t="s">
        <v>38</v>
      </c>
    </row>
    <row r="5674" spans="1:19" hidden="1" x14ac:dyDescent="0.25">
      <c r="A5674" s="10" t="str">
        <f t="shared" si="88"/>
        <v>2016Stockton1-in-10May PeakCAISO3</v>
      </c>
      <c r="B5674" s="10" t="s">
        <v>57</v>
      </c>
      <c r="C5674" s="10" t="s">
        <v>15</v>
      </c>
      <c r="D5674" s="10" t="s">
        <v>5</v>
      </c>
      <c r="E5674" s="10" t="s">
        <v>1</v>
      </c>
      <c r="F5674">
        <v>3</v>
      </c>
      <c r="G5674">
        <v>0.69188773632049561</v>
      </c>
      <c r="H5674">
        <v>0.69188773632049561</v>
      </c>
      <c r="I5674">
        <v>71.119369506835938</v>
      </c>
      <c r="J5674">
        <v>0</v>
      </c>
      <c r="K5674">
        <v>16376</v>
      </c>
      <c r="L5674">
        <v>15477.846505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 s="10" t="s">
        <v>39</v>
      </c>
    </row>
    <row r="5675" spans="1:19" hidden="1" x14ac:dyDescent="0.25">
      <c r="A5675" s="10" t="str">
        <f t="shared" si="88"/>
        <v>2016Stockton1-in-2May PeakCAISO3</v>
      </c>
      <c r="B5675" s="10" t="s">
        <v>57</v>
      </c>
      <c r="C5675" s="10" t="s">
        <v>15</v>
      </c>
      <c r="D5675" s="10" t="s">
        <v>5</v>
      </c>
      <c r="E5675" s="10" t="s">
        <v>9</v>
      </c>
      <c r="F5675">
        <v>3</v>
      </c>
      <c r="G5675">
        <v>0.59403598308563232</v>
      </c>
      <c r="H5675">
        <v>0.59403598308563232</v>
      </c>
      <c r="I5675">
        <v>67.516517639160156</v>
      </c>
      <c r="J5675">
        <v>0</v>
      </c>
      <c r="K5675">
        <v>16376</v>
      </c>
      <c r="L5675">
        <v>15477.846505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 s="10" t="s">
        <v>39</v>
      </c>
    </row>
    <row r="5676" spans="1:19" hidden="1" x14ac:dyDescent="0.25">
      <c r="A5676" s="10" t="str">
        <f t="shared" si="88"/>
        <v>2016Stockton1-in-2May PeakPGE3</v>
      </c>
      <c r="B5676" s="10" t="s">
        <v>57</v>
      </c>
      <c r="C5676" s="10" t="s">
        <v>15</v>
      </c>
      <c r="D5676" s="10" t="s">
        <v>5</v>
      </c>
      <c r="E5676" s="10" t="s">
        <v>9</v>
      </c>
      <c r="F5676">
        <v>3</v>
      </c>
      <c r="G5676">
        <v>0.61611217260360718</v>
      </c>
      <c r="H5676">
        <v>0.61611217260360718</v>
      </c>
      <c r="I5676">
        <v>68.537162780761719</v>
      </c>
      <c r="J5676">
        <v>0</v>
      </c>
      <c r="K5676">
        <v>16376</v>
      </c>
      <c r="L5676">
        <v>15477.846505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 s="10" t="s">
        <v>38</v>
      </c>
    </row>
    <row r="5677" spans="1:19" hidden="1" x14ac:dyDescent="0.25">
      <c r="A5677" s="10" t="str">
        <f t="shared" si="88"/>
        <v>2016Stockton1-in-10May PeakPGE3</v>
      </c>
      <c r="B5677" s="10" t="s">
        <v>57</v>
      </c>
      <c r="C5677" s="10" t="s">
        <v>15</v>
      </c>
      <c r="D5677" s="10" t="s">
        <v>5</v>
      </c>
      <c r="E5677" s="10" t="s">
        <v>1</v>
      </c>
      <c r="F5677">
        <v>3</v>
      </c>
      <c r="G5677">
        <v>0.7944902777671814</v>
      </c>
      <c r="H5677">
        <v>0.7944902777671814</v>
      </c>
      <c r="I5677">
        <v>76.783035278320312</v>
      </c>
      <c r="J5677">
        <v>0</v>
      </c>
      <c r="K5677">
        <v>16376</v>
      </c>
      <c r="L5677">
        <v>15477.846505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 s="10" t="s">
        <v>38</v>
      </c>
    </row>
    <row r="5678" spans="1:19" hidden="1" x14ac:dyDescent="0.25">
      <c r="A5678" s="10" t="str">
        <f t="shared" si="88"/>
        <v>2016Stockton1-in-2May PeakCAISO4</v>
      </c>
      <c r="B5678" s="10" t="s">
        <v>57</v>
      </c>
      <c r="C5678" s="10" t="s">
        <v>15</v>
      </c>
      <c r="D5678" s="10" t="s">
        <v>5</v>
      </c>
      <c r="E5678" s="10" t="s">
        <v>9</v>
      </c>
      <c r="F5678">
        <v>4</v>
      </c>
      <c r="G5678">
        <v>0.54794371128082275</v>
      </c>
      <c r="H5678">
        <v>0.54794371128082275</v>
      </c>
      <c r="I5678">
        <v>66.439186096191406</v>
      </c>
      <c r="J5678">
        <v>0</v>
      </c>
      <c r="K5678">
        <v>16376</v>
      </c>
      <c r="L5678">
        <v>15477.846505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 s="10" t="s">
        <v>39</v>
      </c>
    </row>
    <row r="5679" spans="1:19" hidden="1" x14ac:dyDescent="0.25">
      <c r="A5679" s="10" t="str">
        <f t="shared" si="88"/>
        <v>2016Stockton1-in-10May PeakCAISO4</v>
      </c>
      <c r="B5679" s="10" t="s">
        <v>57</v>
      </c>
      <c r="C5679" s="10" t="s">
        <v>15</v>
      </c>
      <c r="D5679" s="10" t="s">
        <v>5</v>
      </c>
      <c r="E5679" s="10" t="s">
        <v>1</v>
      </c>
      <c r="F5679">
        <v>4</v>
      </c>
      <c r="G5679">
        <v>0.638202965259552</v>
      </c>
      <c r="H5679">
        <v>0.638202965259552</v>
      </c>
      <c r="I5679">
        <v>70.274772644042969</v>
      </c>
      <c r="J5679">
        <v>0</v>
      </c>
      <c r="K5679">
        <v>16376</v>
      </c>
      <c r="L5679">
        <v>15477.846505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 s="10" t="s">
        <v>39</v>
      </c>
    </row>
    <row r="5680" spans="1:19" hidden="1" x14ac:dyDescent="0.25">
      <c r="A5680" s="10" t="str">
        <f t="shared" si="88"/>
        <v>2016Stockton1-in-10May PeakPGE4</v>
      </c>
      <c r="B5680" s="10" t="s">
        <v>57</v>
      </c>
      <c r="C5680" s="10" t="s">
        <v>15</v>
      </c>
      <c r="D5680" s="10" t="s">
        <v>5</v>
      </c>
      <c r="E5680" s="10" t="s">
        <v>1</v>
      </c>
      <c r="F5680">
        <v>4</v>
      </c>
      <c r="G5680">
        <v>0.73284441232681274</v>
      </c>
      <c r="H5680">
        <v>0.73284441232681274</v>
      </c>
      <c r="I5680">
        <v>74.925300598144531</v>
      </c>
      <c r="J5680">
        <v>0</v>
      </c>
      <c r="K5680">
        <v>16376</v>
      </c>
      <c r="L5680">
        <v>15477.846505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 s="10" t="s">
        <v>38</v>
      </c>
    </row>
    <row r="5681" spans="1:19" hidden="1" x14ac:dyDescent="0.25">
      <c r="A5681" s="10" t="str">
        <f t="shared" si="88"/>
        <v>2016Stockton1-in-2May PeakPGE4</v>
      </c>
      <c r="B5681" s="10" t="s">
        <v>57</v>
      </c>
      <c r="C5681" s="10" t="s">
        <v>15</v>
      </c>
      <c r="D5681" s="10" t="s">
        <v>5</v>
      </c>
      <c r="E5681" s="10" t="s">
        <v>9</v>
      </c>
      <c r="F5681">
        <v>4</v>
      </c>
      <c r="G5681">
        <v>0.56830698251724243</v>
      </c>
      <c r="H5681">
        <v>0.56830698251724243</v>
      </c>
      <c r="I5681">
        <v>66.511634826660156</v>
      </c>
      <c r="J5681">
        <v>0</v>
      </c>
      <c r="K5681">
        <v>16376</v>
      </c>
      <c r="L5681">
        <v>15477.846505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 s="10" t="s">
        <v>38</v>
      </c>
    </row>
    <row r="5682" spans="1:19" hidden="1" x14ac:dyDescent="0.25">
      <c r="A5682" s="10" t="str">
        <f t="shared" si="88"/>
        <v>2016Stockton1-in-10May PeakCAISO5</v>
      </c>
      <c r="B5682" s="10" t="s">
        <v>57</v>
      </c>
      <c r="C5682" s="10" t="s">
        <v>15</v>
      </c>
      <c r="D5682" s="10" t="s">
        <v>5</v>
      </c>
      <c r="E5682" s="10" t="s">
        <v>1</v>
      </c>
      <c r="F5682">
        <v>5</v>
      </c>
      <c r="G5682">
        <v>0.61231869459152222</v>
      </c>
      <c r="H5682">
        <v>0.61231869459152222</v>
      </c>
      <c r="I5682">
        <v>69.68017578125</v>
      </c>
      <c r="J5682">
        <v>0</v>
      </c>
      <c r="K5682">
        <v>16376</v>
      </c>
      <c r="L5682">
        <v>15477.846505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 s="10" t="s">
        <v>39</v>
      </c>
    </row>
    <row r="5683" spans="1:19" hidden="1" x14ac:dyDescent="0.25">
      <c r="A5683" s="10" t="str">
        <f t="shared" si="88"/>
        <v>2016Stockton1-in-2May PeakCAISO5</v>
      </c>
      <c r="B5683" s="10" t="s">
        <v>57</v>
      </c>
      <c r="C5683" s="10" t="s">
        <v>15</v>
      </c>
      <c r="D5683" s="10" t="s">
        <v>5</v>
      </c>
      <c r="E5683" s="10" t="s">
        <v>9</v>
      </c>
      <c r="F5683">
        <v>5</v>
      </c>
      <c r="G5683">
        <v>0.52572017908096313</v>
      </c>
      <c r="H5683">
        <v>0.52572017908096313</v>
      </c>
      <c r="I5683">
        <v>65.667793273925781</v>
      </c>
      <c r="J5683">
        <v>0</v>
      </c>
      <c r="K5683">
        <v>16376</v>
      </c>
      <c r="L5683">
        <v>15477.846505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 s="10" t="s">
        <v>39</v>
      </c>
    </row>
    <row r="5684" spans="1:19" hidden="1" x14ac:dyDescent="0.25">
      <c r="A5684" s="10" t="str">
        <f t="shared" si="88"/>
        <v>2016Stockton1-in-10May PeakPGE5</v>
      </c>
      <c r="B5684" s="10" t="s">
        <v>57</v>
      </c>
      <c r="C5684" s="10" t="s">
        <v>15</v>
      </c>
      <c r="D5684" s="10" t="s">
        <v>5</v>
      </c>
      <c r="E5684" s="10" t="s">
        <v>1</v>
      </c>
      <c r="F5684">
        <v>5</v>
      </c>
      <c r="G5684">
        <v>0.70312166213989258</v>
      </c>
      <c r="H5684">
        <v>0.70312166213989258</v>
      </c>
      <c r="I5684">
        <v>73.434310913085938</v>
      </c>
      <c r="J5684">
        <v>0</v>
      </c>
      <c r="K5684">
        <v>16376</v>
      </c>
      <c r="L5684">
        <v>15477.846505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 s="10" t="s">
        <v>38</v>
      </c>
    </row>
    <row r="5685" spans="1:19" hidden="1" x14ac:dyDescent="0.25">
      <c r="A5685" s="10" t="str">
        <f t="shared" si="88"/>
        <v>2016Stockton1-in-2May PeakPGE5</v>
      </c>
      <c r="B5685" s="10" t="s">
        <v>57</v>
      </c>
      <c r="C5685" s="10" t="s">
        <v>15</v>
      </c>
      <c r="D5685" s="10" t="s">
        <v>5</v>
      </c>
      <c r="E5685" s="10" t="s">
        <v>9</v>
      </c>
      <c r="F5685">
        <v>5</v>
      </c>
      <c r="G5685">
        <v>0.545257568359375</v>
      </c>
      <c r="H5685">
        <v>0.545257568359375</v>
      </c>
      <c r="I5685">
        <v>65.701576232910156</v>
      </c>
      <c r="J5685">
        <v>0</v>
      </c>
      <c r="K5685">
        <v>16376</v>
      </c>
      <c r="L5685">
        <v>15477.846505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 s="10" t="s">
        <v>38</v>
      </c>
    </row>
    <row r="5686" spans="1:19" hidden="1" x14ac:dyDescent="0.25">
      <c r="A5686" s="10" t="str">
        <f t="shared" si="88"/>
        <v>2016Stockton1-in-2May PeakCAISO6</v>
      </c>
      <c r="B5686" s="10" t="s">
        <v>57</v>
      </c>
      <c r="C5686" s="10" t="s">
        <v>15</v>
      </c>
      <c r="D5686" s="10" t="s">
        <v>5</v>
      </c>
      <c r="E5686" s="10" t="s">
        <v>9</v>
      </c>
      <c r="F5686">
        <v>6</v>
      </c>
      <c r="G5686">
        <v>0.53693777322769165</v>
      </c>
      <c r="H5686">
        <v>0.53693777322769165</v>
      </c>
      <c r="I5686">
        <v>64.573196411132812</v>
      </c>
      <c r="J5686">
        <v>0</v>
      </c>
      <c r="K5686">
        <v>16376</v>
      </c>
      <c r="L5686">
        <v>15477.846505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 s="10" t="s">
        <v>39</v>
      </c>
    </row>
    <row r="5687" spans="1:19" hidden="1" x14ac:dyDescent="0.25">
      <c r="A5687" s="10" t="str">
        <f t="shared" si="88"/>
        <v>2016Stockton1-in-10May PeakCAISO6</v>
      </c>
      <c r="B5687" s="10" t="s">
        <v>57</v>
      </c>
      <c r="C5687" s="10" t="s">
        <v>15</v>
      </c>
      <c r="D5687" s="10" t="s">
        <v>5</v>
      </c>
      <c r="E5687" s="10" t="s">
        <v>1</v>
      </c>
      <c r="F5687">
        <v>6</v>
      </c>
      <c r="G5687">
        <v>0.62538409233093262</v>
      </c>
      <c r="H5687">
        <v>0.62538409233093262</v>
      </c>
      <c r="I5687">
        <v>68.210586547851563</v>
      </c>
      <c r="J5687">
        <v>0</v>
      </c>
      <c r="K5687">
        <v>16376</v>
      </c>
      <c r="L5687">
        <v>15477.846505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 s="10" t="s">
        <v>39</v>
      </c>
    </row>
    <row r="5688" spans="1:19" hidden="1" x14ac:dyDescent="0.25">
      <c r="A5688" s="10" t="str">
        <f t="shared" si="88"/>
        <v>2016Stockton1-in-2May PeakPGE6</v>
      </c>
      <c r="B5688" s="10" t="s">
        <v>57</v>
      </c>
      <c r="C5688" s="10" t="s">
        <v>15</v>
      </c>
      <c r="D5688" s="10" t="s">
        <v>5</v>
      </c>
      <c r="E5688" s="10" t="s">
        <v>9</v>
      </c>
      <c r="F5688">
        <v>6</v>
      </c>
      <c r="G5688">
        <v>0.55689197778701782</v>
      </c>
      <c r="H5688">
        <v>0.55689197778701782</v>
      </c>
      <c r="I5688">
        <v>64.55517578125</v>
      </c>
      <c r="J5688">
        <v>0</v>
      </c>
      <c r="K5688">
        <v>16376</v>
      </c>
      <c r="L5688">
        <v>15477.846505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 s="10" t="s">
        <v>38</v>
      </c>
    </row>
    <row r="5689" spans="1:19" hidden="1" x14ac:dyDescent="0.25">
      <c r="A5689" s="10" t="str">
        <f t="shared" si="88"/>
        <v>2016Stockton1-in-10May PeakPGE6</v>
      </c>
      <c r="B5689" s="10" t="s">
        <v>57</v>
      </c>
      <c r="C5689" s="10" t="s">
        <v>15</v>
      </c>
      <c r="D5689" s="10" t="s">
        <v>5</v>
      </c>
      <c r="E5689" s="10" t="s">
        <v>1</v>
      </c>
      <c r="F5689">
        <v>6</v>
      </c>
      <c r="G5689">
        <v>0.71812456846237183</v>
      </c>
      <c r="H5689">
        <v>0.71812456846237183</v>
      </c>
      <c r="I5689">
        <v>71.335586547851563</v>
      </c>
      <c r="J5689">
        <v>0</v>
      </c>
      <c r="K5689">
        <v>16376</v>
      </c>
      <c r="L5689">
        <v>15477.846505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 s="10" t="s">
        <v>38</v>
      </c>
    </row>
    <row r="5690" spans="1:19" hidden="1" x14ac:dyDescent="0.25">
      <c r="A5690" s="10" t="str">
        <f t="shared" si="88"/>
        <v>2016Stockton1-in-10May PeakCAISO7</v>
      </c>
      <c r="B5690" s="10" t="s">
        <v>57</v>
      </c>
      <c r="C5690" s="10" t="s">
        <v>15</v>
      </c>
      <c r="D5690" s="10" t="s">
        <v>5</v>
      </c>
      <c r="E5690" s="10" t="s">
        <v>1</v>
      </c>
      <c r="F5690">
        <v>7</v>
      </c>
      <c r="G5690">
        <v>0.68228572607040405</v>
      </c>
      <c r="H5690">
        <v>0.68228572607040405</v>
      </c>
      <c r="I5690">
        <v>68.18505859375</v>
      </c>
      <c r="J5690">
        <v>0</v>
      </c>
      <c r="K5690">
        <v>16376</v>
      </c>
      <c r="L5690">
        <v>15477.846505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 s="10" t="s">
        <v>39</v>
      </c>
    </row>
    <row r="5691" spans="1:19" hidden="1" x14ac:dyDescent="0.25">
      <c r="A5691" s="10" t="str">
        <f t="shared" si="88"/>
        <v>2016Stockton1-in-2May PeakCAISO7</v>
      </c>
      <c r="B5691" s="10" t="s">
        <v>57</v>
      </c>
      <c r="C5691" s="10" t="s">
        <v>15</v>
      </c>
      <c r="D5691" s="10" t="s">
        <v>5</v>
      </c>
      <c r="E5691" s="10" t="s">
        <v>9</v>
      </c>
      <c r="F5691">
        <v>7</v>
      </c>
      <c r="G5691">
        <v>0.58579200506210327</v>
      </c>
      <c r="H5691">
        <v>0.58579200506210327</v>
      </c>
      <c r="I5691">
        <v>64.530403137207031</v>
      </c>
      <c r="J5691">
        <v>0</v>
      </c>
      <c r="K5691">
        <v>16376</v>
      </c>
      <c r="L5691">
        <v>15477.846505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 s="10" t="s">
        <v>39</v>
      </c>
    </row>
    <row r="5692" spans="1:19" hidden="1" x14ac:dyDescent="0.25">
      <c r="A5692" s="10" t="str">
        <f t="shared" si="88"/>
        <v>2016Stockton1-in-2May PeakPGE7</v>
      </c>
      <c r="B5692" s="10" t="s">
        <v>57</v>
      </c>
      <c r="C5692" s="10" t="s">
        <v>15</v>
      </c>
      <c r="D5692" s="10" t="s">
        <v>5</v>
      </c>
      <c r="E5692" s="10" t="s">
        <v>9</v>
      </c>
      <c r="F5692">
        <v>7</v>
      </c>
      <c r="G5692">
        <v>0.60756182670593262</v>
      </c>
      <c r="H5692">
        <v>0.60756182670593262</v>
      </c>
      <c r="I5692">
        <v>64.852851867675781</v>
      </c>
      <c r="J5692">
        <v>0</v>
      </c>
      <c r="K5692">
        <v>16376</v>
      </c>
      <c r="L5692">
        <v>15477.846505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 s="10" t="s">
        <v>38</v>
      </c>
    </row>
    <row r="5693" spans="1:19" hidden="1" x14ac:dyDescent="0.25">
      <c r="A5693" s="10" t="str">
        <f t="shared" si="88"/>
        <v>2016Stockton1-in-10May PeakPGE7</v>
      </c>
      <c r="B5693" s="10" t="s">
        <v>57</v>
      </c>
      <c r="C5693" s="10" t="s">
        <v>15</v>
      </c>
      <c r="D5693" s="10" t="s">
        <v>5</v>
      </c>
      <c r="E5693" s="10" t="s">
        <v>1</v>
      </c>
      <c r="F5693">
        <v>7</v>
      </c>
      <c r="G5693">
        <v>0.78346437215805054</v>
      </c>
      <c r="H5693">
        <v>0.78346437215805054</v>
      </c>
      <c r="I5693">
        <v>72.046920776367188</v>
      </c>
      <c r="J5693">
        <v>0</v>
      </c>
      <c r="K5693">
        <v>16376</v>
      </c>
      <c r="L5693">
        <v>15477.846505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 s="10" t="s">
        <v>38</v>
      </c>
    </row>
    <row r="5694" spans="1:19" hidden="1" x14ac:dyDescent="0.25">
      <c r="A5694" s="10" t="str">
        <f t="shared" si="88"/>
        <v>2016Stockton1-in-10May PeakCAISO8</v>
      </c>
      <c r="B5694" s="10" t="s">
        <v>57</v>
      </c>
      <c r="C5694" s="10" t="s">
        <v>15</v>
      </c>
      <c r="D5694" s="10" t="s">
        <v>5</v>
      </c>
      <c r="E5694" s="10" t="s">
        <v>1</v>
      </c>
      <c r="F5694">
        <v>8</v>
      </c>
      <c r="G5694">
        <v>0.71636772155761719</v>
      </c>
      <c r="H5694">
        <v>0.71636772155761719</v>
      </c>
      <c r="I5694">
        <v>71.530403137207031</v>
      </c>
      <c r="J5694">
        <v>0</v>
      </c>
      <c r="K5694">
        <v>16376</v>
      </c>
      <c r="L5694">
        <v>15477.846505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 s="10" t="s">
        <v>39</v>
      </c>
    </row>
    <row r="5695" spans="1:19" hidden="1" x14ac:dyDescent="0.25">
      <c r="A5695" s="10" t="str">
        <f t="shared" si="88"/>
        <v>2016Stockton1-in-2May PeakCAISO8</v>
      </c>
      <c r="B5695" s="10" t="s">
        <v>57</v>
      </c>
      <c r="C5695" s="10" t="s">
        <v>15</v>
      </c>
      <c r="D5695" s="10" t="s">
        <v>5</v>
      </c>
      <c r="E5695" s="10" t="s">
        <v>9</v>
      </c>
      <c r="F5695">
        <v>8</v>
      </c>
      <c r="G5695">
        <v>0.61505383253097534</v>
      </c>
      <c r="H5695">
        <v>0.61505383253097534</v>
      </c>
      <c r="I5695">
        <v>67.082962036132813</v>
      </c>
      <c r="J5695">
        <v>0</v>
      </c>
      <c r="K5695">
        <v>16376</v>
      </c>
      <c r="L5695">
        <v>15477.846505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 s="10" t="s">
        <v>39</v>
      </c>
    </row>
    <row r="5696" spans="1:19" hidden="1" x14ac:dyDescent="0.25">
      <c r="A5696" s="10" t="str">
        <f t="shared" si="88"/>
        <v>2016Stockton1-in-2May PeakPGE8</v>
      </c>
      <c r="B5696" s="10" t="s">
        <v>57</v>
      </c>
      <c r="C5696" s="10" t="s">
        <v>15</v>
      </c>
      <c r="D5696" s="10" t="s">
        <v>5</v>
      </c>
      <c r="E5696" s="10" t="s">
        <v>9</v>
      </c>
      <c r="F5696">
        <v>8</v>
      </c>
      <c r="G5696">
        <v>0.63791114091873169</v>
      </c>
      <c r="H5696">
        <v>0.63791114091873169</v>
      </c>
      <c r="I5696">
        <v>67.81494140625</v>
      </c>
      <c r="J5696">
        <v>0</v>
      </c>
      <c r="K5696">
        <v>16376</v>
      </c>
      <c r="L5696">
        <v>15477.846505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 s="10" t="s">
        <v>38</v>
      </c>
    </row>
    <row r="5697" spans="1:19" hidden="1" x14ac:dyDescent="0.25">
      <c r="A5697" s="10" t="str">
        <f t="shared" si="88"/>
        <v>2016Stockton1-in-10May PeakPGE8</v>
      </c>
      <c r="B5697" s="10" t="s">
        <v>57</v>
      </c>
      <c r="C5697" s="10" t="s">
        <v>15</v>
      </c>
      <c r="D5697" s="10" t="s">
        <v>5</v>
      </c>
      <c r="E5697" s="10" t="s">
        <v>1</v>
      </c>
      <c r="F5697">
        <v>8</v>
      </c>
      <c r="G5697">
        <v>0.82260048389434814</v>
      </c>
      <c r="H5697">
        <v>0.82260048389434814</v>
      </c>
      <c r="I5697">
        <v>75.788665771484375</v>
      </c>
      <c r="J5697">
        <v>0</v>
      </c>
      <c r="K5697">
        <v>16376</v>
      </c>
      <c r="L5697">
        <v>15477.846505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 s="10" t="s">
        <v>38</v>
      </c>
    </row>
    <row r="5698" spans="1:19" hidden="1" x14ac:dyDescent="0.25">
      <c r="A5698" s="10" t="str">
        <f t="shared" ref="A5698:A5761" si="89">CONCATENATE(B5698,C5698,E5698,D5698,S5698,F5698)</f>
        <v>2016Stockton1-in-2May PeakCAISO9</v>
      </c>
      <c r="B5698" s="10" t="s">
        <v>57</v>
      </c>
      <c r="C5698" s="10" t="s">
        <v>15</v>
      </c>
      <c r="D5698" s="10" t="s">
        <v>5</v>
      </c>
      <c r="E5698" s="10" t="s">
        <v>9</v>
      </c>
      <c r="F5698">
        <v>9</v>
      </c>
      <c r="G5698">
        <v>0.63350039720535278</v>
      </c>
      <c r="H5698">
        <v>0.63350039720535278</v>
      </c>
      <c r="I5698">
        <v>71.018768310546875</v>
      </c>
      <c r="J5698">
        <v>0</v>
      </c>
      <c r="K5698">
        <v>16376</v>
      </c>
      <c r="L5698">
        <v>15477.846505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 s="10" t="s">
        <v>39</v>
      </c>
    </row>
    <row r="5699" spans="1:19" hidden="1" x14ac:dyDescent="0.25">
      <c r="A5699" s="10" t="str">
        <f t="shared" si="89"/>
        <v>2016Stockton1-in-10May PeakCAISO9</v>
      </c>
      <c r="B5699" s="10" t="s">
        <v>57</v>
      </c>
      <c r="C5699" s="10" t="s">
        <v>15</v>
      </c>
      <c r="D5699" s="10" t="s">
        <v>5</v>
      </c>
      <c r="E5699" s="10" t="s">
        <v>1</v>
      </c>
      <c r="F5699">
        <v>9</v>
      </c>
      <c r="G5699">
        <v>0.73785281181335449</v>
      </c>
      <c r="H5699">
        <v>0.73785281181335449</v>
      </c>
      <c r="I5699">
        <v>75.970344543457031</v>
      </c>
      <c r="J5699">
        <v>0</v>
      </c>
      <c r="K5699">
        <v>16376</v>
      </c>
      <c r="L5699">
        <v>15477.846505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 s="10" t="s">
        <v>39</v>
      </c>
    </row>
    <row r="5700" spans="1:19" hidden="1" x14ac:dyDescent="0.25">
      <c r="A5700" s="10" t="str">
        <f t="shared" si="89"/>
        <v>2016Stockton1-in-10May PeakPGE9</v>
      </c>
      <c r="B5700" s="10" t="s">
        <v>57</v>
      </c>
      <c r="C5700" s="10" t="s">
        <v>15</v>
      </c>
      <c r="D5700" s="10" t="s">
        <v>5</v>
      </c>
      <c r="E5700" s="10" t="s">
        <v>1</v>
      </c>
      <c r="F5700">
        <v>9</v>
      </c>
      <c r="G5700">
        <v>0.84727168083190918</v>
      </c>
      <c r="H5700">
        <v>0.84727168083190918</v>
      </c>
      <c r="I5700">
        <v>79.991744995117187</v>
      </c>
      <c r="J5700">
        <v>0</v>
      </c>
      <c r="K5700">
        <v>16376</v>
      </c>
      <c r="L5700">
        <v>15477.846505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 s="10" t="s">
        <v>38</v>
      </c>
    </row>
    <row r="5701" spans="1:19" hidden="1" x14ac:dyDescent="0.25">
      <c r="A5701" s="10" t="str">
        <f t="shared" si="89"/>
        <v>2016Stockton1-in-2May PeakPGE9</v>
      </c>
      <c r="B5701" s="10" t="s">
        <v>57</v>
      </c>
      <c r="C5701" s="10" t="s">
        <v>15</v>
      </c>
      <c r="D5701" s="10" t="s">
        <v>5</v>
      </c>
      <c r="E5701" s="10" t="s">
        <v>9</v>
      </c>
      <c r="F5701">
        <v>9</v>
      </c>
      <c r="G5701">
        <v>0.65704315900802612</v>
      </c>
      <c r="H5701">
        <v>0.65704315900802612</v>
      </c>
      <c r="I5701">
        <v>72.06982421875</v>
      </c>
      <c r="J5701">
        <v>0</v>
      </c>
      <c r="K5701">
        <v>16376</v>
      </c>
      <c r="L5701">
        <v>15477.846505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 s="10" t="s">
        <v>38</v>
      </c>
    </row>
    <row r="5702" spans="1:19" hidden="1" x14ac:dyDescent="0.25">
      <c r="A5702" s="10" t="str">
        <f t="shared" si="89"/>
        <v>2016Stockton1-in-2May PeakCAISO10</v>
      </c>
      <c r="B5702" s="10" t="s">
        <v>57</v>
      </c>
      <c r="C5702" s="10" t="s">
        <v>15</v>
      </c>
      <c r="D5702" s="10" t="s">
        <v>5</v>
      </c>
      <c r="E5702" s="10" t="s">
        <v>9</v>
      </c>
      <c r="F5702">
        <v>10</v>
      </c>
      <c r="G5702">
        <v>0.69073885679244995</v>
      </c>
      <c r="H5702">
        <v>0.69073885679244995</v>
      </c>
      <c r="I5702">
        <v>74.316444396972656</v>
      </c>
      <c r="J5702">
        <v>0</v>
      </c>
      <c r="K5702">
        <v>16376</v>
      </c>
      <c r="L5702">
        <v>15477.846505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 s="10" t="s">
        <v>39</v>
      </c>
    </row>
    <row r="5703" spans="1:19" hidden="1" x14ac:dyDescent="0.25">
      <c r="A5703" s="10" t="str">
        <f t="shared" si="89"/>
        <v>2016Stockton1-in-10May PeakCAISO10</v>
      </c>
      <c r="B5703" s="10" t="s">
        <v>57</v>
      </c>
      <c r="C5703" s="10" t="s">
        <v>15</v>
      </c>
      <c r="D5703" s="10" t="s">
        <v>5</v>
      </c>
      <c r="E5703" s="10" t="s">
        <v>1</v>
      </c>
      <c r="F5703">
        <v>10</v>
      </c>
      <c r="G5703">
        <v>0.80451983213424683</v>
      </c>
      <c r="H5703">
        <v>0.80451983213424683</v>
      </c>
      <c r="I5703">
        <v>79.281158447265625</v>
      </c>
      <c r="J5703">
        <v>0</v>
      </c>
      <c r="K5703">
        <v>16376</v>
      </c>
      <c r="L5703">
        <v>15477.846505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 s="10" t="s">
        <v>39</v>
      </c>
    </row>
    <row r="5704" spans="1:19" hidden="1" x14ac:dyDescent="0.25">
      <c r="A5704" s="10" t="str">
        <f t="shared" si="89"/>
        <v>2016Stockton1-in-10May PeakPGE10</v>
      </c>
      <c r="B5704" s="10" t="s">
        <v>57</v>
      </c>
      <c r="C5704" s="10" t="s">
        <v>15</v>
      </c>
      <c r="D5704" s="10" t="s">
        <v>5</v>
      </c>
      <c r="E5704" s="10" t="s">
        <v>1</v>
      </c>
      <c r="F5704">
        <v>10</v>
      </c>
      <c r="G5704">
        <v>0.92382502555847168</v>
      </c>
      <c r="H5704">
        <v>0.92382502555847168</v>
      </c>
      <c r="I5704">
        <v>83.625747680664063</v>
      </c>
      <c r="J5704">
        <v>0</v>
      </c>
      <c r="K5704">
        <v>16376</v>
      </c>
      <c r="L5704">
        <v>15477.846505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 s="10" t="s">
        <v>38</v>
      </c>
    </row>
    <row r="5705" spans="1:19" hidden="1" x14ac:dyDescent="0.25">
      <c r="A5705" s="10" t="str">
        <f t="shared" si="89"/>
        <v>2016Stockton1-in-2May PeakPGE10</v>
      </c>
      <c r="B5705" s="10" t="s">
        <v>57</v>
      </c>
      <c r="C5705" s="10" t="s">
        <v>15</v>
      </c>
      <c r="D5705" s="10" t="s">
        <v>5</v>
      </c>
      <c r="E5705" s="10" t="s">
        <v>9</v>
      </c>
      <c r="F5705">
        <v>10</v>
      </c>
      <c r="G5705">
        <v>0.71640884876251221</v>
      </c>
      <c r="H5705">
        <v>0.71640884876251221</v>
      </c>
      <c r="I5705">
        <v>76.285285949707031</v>
      </c>
      <c r="J5705">
        <v>0</v>
      </c>
      <c r="K5705">
        <v>16376</v>
      </c>
      <c r="L5705">
        <v>15477.846505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 s="10" t="s">
        <v>38</v>
      </c>
    </row>
    <row r="5706" spans="1:19" hidden="1" x14ac:dyDescent="0.25">
      <c r="A5706" s="10" t="str">
        <f t="shared" si="89"/>
        <v>2016Stockton1-in-2May PeakCAISO11</v>
      </c>
      <c r="B5706" s="10" t="s">
        <v>57</v>
      </c>
      <c r="C5706" s="10" t="s">
        <v>15</v>
      </c>
      <c r="D5706" s="10" t="s">
        <v>5</v>
      </c>
      <c r="E5706" s="10" t="s">
        <v>9</v>
      </c>
      <c r="F5706">
        <v>11</v>
      </c>
      <c r="G5706">
        <v>0.78548949956893921</v>
      </c>
      <c r="H5706">
        <v>0.78548949956893921</v>
      </c>
      <c r="I5706">
        <v>78.415168762207031</v>
      </c>
      <c r="J5706">
        <v>0</v>
      </c>
      <c r="K5706">
        <v>16376</v>
      </c>
      <c r="L5706">
        <v>15477.846505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 s="10" t="s">
        <v>39</v>
      </c>
    </row>
    <row r="5707" spans="1:19" hidden="1" x14ac:dyDescent="0.25">
      <c r="A5707" s="10" t="str">
        <f t="shared" si="89"/>
        <v>2016Stockton1-in-10May PeakCAISO11</v>
      </c>
      <c r="B5707" s="10" t="s">
        <v>57</v>
      </c>
      <c r="C5707" s="10" t="s">
        <v>15</v>
      </c>
      <c r="D5707" s="10" t="s">
        <v>5</v>
      </c>
      <c r="E5707" s="10" t="s">
        <v>1</v>
      </c>
      <c r="F5707">
        <v>11</v>
      </c>
      <c r="G5707">
        <v>0.91487812995910645</v>
      </c>
      <c r="H5707">
        <v>0.91487812995910645</v>
      </c>
      <c r="I5707">
        <v>83.268020629882813</v>
      </c>
      <c r="J5707">
        <v>0</v>
      </c>
      <c r="K5707">
        <v>16376</v>
      </c>
      <c r="L5707">
        <v>15477.846505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 s="10" t="s">
        <v>39</v>
      </c>
    </row>
    <row r="5708" spans="1:19" hidden="1" x14ac:dyDescent="0.25">
      <c r="A5708" s="10" t="str">
        <f t="shared" si="89"/>
        <v>2016Stockton1-in-2May PeakPGE11</v>
      </c>
      <c r="B5708" s="10" t="s">
        <v>57</v>
      </c>
      <c r="C5708" s="10" t="s">
        <v>15</v>
      </c>
      <c r="D5708" s="10" t="s">
        <v>5</v>
      </c>
      <c r="E5708" s="10" t="s">
        <v>9</v>
      </c>
      <c r="F5708">
        <v>11</v>
      </c>
      <c r="G5708">
        <v>0.81468063592910767</v>
      </c>
      <c r="H5708">
        <v>0.81468063592910767</v>
      </c>
      <c r="I5708">
        <v>80.543540954589844</v>
      </c>
      <c r="J5708">
        <v>0</v>
      </c>
      <c r="K5708">
        <v>16376</v>
      </c>
      <c r="L5708">
        <v>15477.846505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 s="10" t="s">
        <v>38</v>
      </c>
    </row>
    <row r="5709" spans="1:19" hidden="1" x14ac:dyDescent="0.25">
      <c r="A5709" s="10" t="str">
        <f t="shared" si="89"/>
        <v>2016Stockton1-in-10May PeakPGE11</v>
      </c>
      <c r="B5709" s="10" t="s">
        <v>57</v>
      </c>
      <c r="C5709" s="10" t="s">
        <v>15</v>
      </c>
      <c r="D5709" s="10" t="s">
        <v>5</v>
      </c>
      <c r="E5709" s="10" t="s">
        <v>1</v>
      </c>
      <c r="F5709">
        <v>11</v>
      </c>
      <c r="G5709">
        <v>1.0505486726760864</v>
      </c>
      <c r="H5709">
        <v>1.0505486726760864</v>
      </c>
      <c r="I5709">
        <v>86.884010314941406</v>
      </c>
      <c r="J5709">
        <v>0</v>
      </c>
      <c r="K5709">
        <v>16376</v>
      </c>
      <c r="L5709">
        <v>15477.846505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 s="10" t="s">
        <v>38</v>
      </c>
    </row>
    <row r="5710" spans="1:19" hidden="1" x14ac:dyDescent="0.25">
      <c r="A5710" s="10" t="str">
        <f t="shared" si="89"/>
        <v>2016Stockton1-in-2May PeakCAISO12</v>
      </c>
      <c r="B5710" s="10" t="s">
        <v>57</v>
      </c>
      <c r="C5710" s="10" t="s">
        <v>15</v>
      </c>
      <c r="D5710" s="10" t="s">
        <v>5</v>
      </c>
      <c r="E5710" s="10" t="s">
        <v>9</v>
      </c>
      <c r="F5710">
        <v>12</v>
      </c>
      <c r="G5710">
        <v>0.94014072418212891</v>
      </c>
      <c r="H5710">
        <v>0.94014072418212891</v>
      </c>
      <c r="I5710">
        <v>82.440689086914062</v>
      </c>
      <c r="J5710">
        <v>0</v>
      </c>
      <c r="K5710">
        <v>16376</v>
      </c>
      <c r="L5710">
        <v>15477.846505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 s="10" t="s">
        <v>39</v>
      </c>
    </row>
    <row r="5711" spans="1:19" hidden="1" x14ac:dyDescent="0.25">
      <c r="A5711" s="10" t="str">
        <f t="shared" si="89"/>
        <v>2016Stockton1-in-10May PeakCAISO12</v>
      </c>
      <c r="B5711" s="10" t="s">
        <v>57</v>
      </c>
      <c r="C5711" s="10" t="s">
        <v>15</v>
      </c>
      <c r="D5711" s="10" t="s">
        <v>5</v>
      </c>
      <c r="E5711" s="10" t="s">
        <v>1</v>
      </c>
      <c r="F5711">
        <v>12</v>
      </c>
      <c r="G5711">
        <v>1.0950039625167847</v>
      </c>
      <c r="H5711">
        <v>1.0950039625167847</v>
      </c>
      <c r="I5711">
        <v>86.323951721191406</v>
      </c>
      <c r="J5711">
        <v>0</v>
      </c>
      <c r="K5711">
        <v>16376</v>
      </c>
      <c r="L5711">
        <v>15477.846505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 s="10" t="s">
        <v>39</v>
      </c>
    </row>
    <row r="5712" spans="1:19" hidden="1" x14ac:dyDescent="0.25">
      <c r="A5712" s="10" t="str">
        <f t="shared" si="89"/>
        <v>2016Stockton1-in-2May PeakPGE12</v>
      </c>
      <c r="B5712" s="10" t="s">
        <v>57</v>
      </c>
      <c r="C5712" s="10" t="s">
        <v>15</v>
      </c>
      <c r="D5712" s="10" t="s">
        <v>5</v>
      </c>
      <c r="E5712" s="10" t="s">
        <v>9</v>
      </c>
      <c r="F5712">
        <v>12</v>
      </c>
      <c r="G5712">
        <v>0.97507917881011963</v>
      </c>
      <c r="H5712">
        <v>0.97507917881011963</v>
      </c>
      <c r="I5712">
        <v>83.672676086425781</v>
      </c>
      <c r="J5712">
        <v>0</v>
      </c>
      <c r="K5712">
        <v>16376</v>
      </c>
      <c r="L5712">
        <v>15477.846505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 s="10" t="s">
        <v>38</v>
      </c>
    </row>
    <row r="5713" spans="1:19" hidden="1" x14ac:dyDescent="0.25">
      <c r="A5713" s="10" t="str">
        <f t="shared" si="89"/>
        <v>2016Stockton1-in-10May PeakPGE12</v>
      </c>
      <c r="B5713" s="10" t="s">
        <v>57</v>
      </c>
      <c r="C5713" s="10" t="s">
        <v>15</v>
      </c>
      <c r="D5713" s="10" t="s">
        <v>5</v>
      </c>
      <c r="E5713" s="10" t="s">
        <v>1</v>
      </c>
      <c r="F5713">
        <v>12</v>
      </c>
      <c r="G5713">
        <v>1.2573860883712769</v>
      </c>
      <c r="H5713">
        <v>1.2573860883712769</v>
      </c>
      <c r="I5713">
        <v>90.547676086425781</v>
      </c>
      <c r="J5713">
        <v>0</v>
      </c>
      <c r="K5713">
        <v>16376</v>
      </c>
      <c r="L5713">
        <v>15477.846505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 s="10" t="s">
        <v>38</v>
      </c>
    </row>
    <row r="5714" spans="1:19" hidden="1" x14ac:dyDescent="0.25">
      <c r="A5714" s="10" t="str">
        <f t="shared" si="89"/>
        <v>2016Stockton1-in-2May PeakCAISO13</v>
      </c>
      <c r="B5714" s="10" t="s">
        <v>57</v>
      </c>
      <c r="C5714" s="10" t="s">
        <v>15</v>
      </c>
      <c r="D5714" s="10" t="s">
        <v>5</v>
      </c>
      <c r="E5714" s="10" t="s">
        <v>9</v>
      </c>
      <c r="F5714">
        <v>13</v>
      </c>
      <c r="G5714">
        <v>1.1400105953216553</v>
      </c>
      <c r="H5714">
        <v>1.1400105953216553</v>
      </c>
      <c r="I5714">
        <v>86.056678771972656</v>
      </c>
      <c r="J5714">
        <v>0</v>
      </c>
      <c r="K5714">
        <v>16376</v>
      </c>
      <c r="L5714">
        <v>15477.846505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 s="10" t="s">
        <v>39</v>
      </c>
    </row>
    <row r="5715" spans="1:19" hidden="1" x14ac:dyDescent="0.25">
      <c r="A5715" s="10" t="str">
        <f t="shared" si="89"/>
        <v>2016Stockton1-in-10May PeakCAISO13</v>
      </c>
      <c r="B5715" s="10" t="s">
        <v>57</v>
      </c>
      <c r="C5715" s="10" t="s">
        <v>15</v>
      </c>
      <c r="D5715" s="10" t="s">
        <v>5</v>
      </c>
      <c r="E5715" s="10" t="s">
        <v>1</v>
      </c>
      <c r="F5715">
        <v>13</v>
      </c>
      <c r="G5715">
        <v>1.3277972936630249</v>
      </c>
      <c r="H5715">
        <v>1.3277972936630249</v>
      </c>
      <c r="I5715">
        <v>89.147148132324219</v>
      </c>
      <c r="J5715">
        <v>0</v>
      </c>
      <c r="K5715">
        <v>16376</v>
      </c>
      <c r="L5715">
        <v>15477.846505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 s="10" t="s">
        <v>39</v>
      </c>
    </row>
    <row r="5716" spans="1:19" hidden="1" x14ac:dyDescent="0.25">
      <c r="A5716" s="10" t="str">
        <f t="shared" si="89"/>
        <v>2016Stockton1-in-2May PeakPGE13</v>
      </c>
      <c r="B5716" s="10" t="s">
        <v>57</v>
      </c>
      <c r="C5716" s="10" t="s">
        <v>15</v>
      </c>
      <c r="D5716" s="10" t="s">
        <v>5</v>
      </c>
      <c r="E5716" s="10" t="s">
        <v>9</v>
      </c>
      <c r="F5716">
        <v>13</v>
      </c>
      <c r="G5716">
        <v>1.1823768615722656</v>
      </c>
      <c r="H5716">
        <v>1.1823768615722656</v>
      </c>
      <c r="I5716">
        <v>86.801803588867188</v>
      </c>
      <c r="J5716">
        <v>0</v>
      </c>
      <c r="K5716">
        <v>16376</v>
      </c>
      <c r="L5716">
        <v>15477.846505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 s="10" t="s">
        <v>38</v>
      </c>
    </row>
    <row r="5717" spans="1:19" hidden="1" x14ac:dyDescent="0.25">
      <c r="A5717" s="10" t="str">
        <f t="shared" si="89"/>
        <v>2016Stockton1-in-10May PeakPGE13</v>
      </c>
      <c r="B5717" s="10" t="s">
        <v>57</v>
      </c>
      <c r="C5717" s="10" t="s">
        <v>15</v>
      </c>
      <c r="D5717" s="10" t="s">
        <v>5</v>
      </c>
      <c r="E5717" s="10" t="s">
        <v>1</v>
      </c>
      <c r="F5717">
        <v>13</v>
      </c>
      <c r="G5717">
        <v>1.5247011184692383</v>
      </c>
      <c r="H5717">
        <v>1.5247011184692383</v>
      </c>
      <c r="I5717">
        <v>93.870872497558594</v>
      </c>
      <c r="J5717">
        <v>0</v>
      </c>
      <c r="K5717">
        <v>16376</v>
      </c>
      <c r="L5717">
        <v>15477.846505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 s="10" t="s">
        <v>38</v>
      </c>
    </row>
    <row r="5718" spans="1:19" hidden="1" x14ac:dyDescent="0.25">
      <c r="A5718" s="10" t="str">
        <f t="shared" si="89"/>
        <v>2016Stockton1-in-2May PeakCAISO14</v>
      </c>
      <c r="B5718" s="10" t="s">
        <v>57</v>
      </c>
      <c r="C5718" s="10" t="s">
        <v>15</v>
      </c>
      <c r="D5718" s="10" t="s">
        <v>5</v>
      </c>
      <c r="E5718" s="10" t="s">
        <v>9</v>
      </c>
      <c r="F5718">
        <v>14</v>
      </c>
      <c r="G5718">
        <v>1.3689285516738892</v>
      </c>
      <c r="H5718">
        <v>1.1806244850158691</v>
      </c>
      <c r="I5718">
        <v>88.836334228515625</v>
      </c>
      <c r="J5718">
        <v>0.10273714363574982</v>
      </c>
      <c r="K5718">
        <v>16376</v>
      </c>
      <c r="L5718">
        <v>15477.846505</v>
      </c>
      <c r="M5718">
        <v>0.18830412626266479</v>
      </c>
      <c r="N5718">
        <v>5.6636203080415726E-2</v>
      </c>
      <c r="O5718">
        <v>0.13442876935005188</v>
      </c>
      <c r="P5718">
        <v>0.18830412626266479</v>
      </c>
      <c r="Q5718">
        <v>0.24217948317527771</v>
      </c>
      <c r="R5718">
        <v>0.31997203826904297</v>
      </c>
      <c r="S5718" s="10" t="s">
        <v>39</v>
      </c>
    </row>
    <row r="5719" spans="1:19" hidden="1" x14ac:dyDescent="0.25">
      <c r="A5719" s="10" t="str">
        <f t="shared" si="89"/>
        <v>2016Stockton1-in-10May PeakCAISO14</v>
      </c>
      <c r="B5719" s="10" t="s">
        <v>57</v>
      </c>
      <c r="C5719" s="10" t="s">
        <v>15</v>
      </c>
      <c r="D5719" s="10" t="s">
        <v>5</v>
      </c>
      <c r="E5719" s="10" t="s">
        <v>1</v>
      </c>
      <c r="F5719">
        <v>14</v>
      </c>
      <c r="G5719">
        <v>1.5944232940673828</v>
      </c>
      <c r="H5719">
        <v>1.338653564453125</v>
      </c>
      <c r="I5719">
        <v>91.918540954589844</v>
      </c>
      <c r="J5719">
        <v>0.10273714363574982</v>
      </c>
      <c r="K5719">
        <v>16376</v>
      </c>
      <c r="L5719">
        <v>15477.846505</v>
      </c>
      <c r="M5719">
        <v>0.25576978921890259</v>
      </c>
      <c r="N5719">
        <v>0.12410186231136322</v>
      </c>
      <c r="O5719">
        <v>0.20189443230628967</v>
      </c>
      <c r="P5719">
        <v>0.25576978921890259</v>
      </c>
      <c r="Q5719">
        <v>0.3096451461315155</v>
      </c>
      <c r="R5719">
        <v>0.38743770122528076</v>
      </c>
      <c r="S5719" s="10" t="s">
        <v>39</v>
      </c>
    </row>
    <row r="5720" spans="1:19" hidden="1" x14ac:dyDescent="0.25">
      <c r="A5720" s="10" t="str">
        <f t="shared" si="89"/>
        <v>2016Stockton1-in-10May PeakPGE14</v>
      </c>
      <c r="B5720" s="10" t="s">
        <v>57</v>
      </c>
      <c r="C5720" s="10" t="s">
        <v>15</v>
      </c>
      <c r="D5720" s="10" t="s">
        <v>5</v>
      </c>
      <c r="E5720" s="10" t="s">
        <v>1</v>
      </c>
      <c r="F5720">
        <v>14</v>
      </c>
      <c r="G5720">
        <v>1.8308660984039307</v>
      </c>
      <c r="H5720">
        <v>1.4911854267120361</v>
      </c>
      <c r="I5720">
        <v>96.176803588867188</v>
      </c>
      <c r="J5720">
        <v>0.10273714363574982</v>
      </c>
      <c r="K5720">
        <v>16376</v>
      </c>
      <c r="L5720">
        <v>15477.846505</v>
      </c>
      <c r="M5720">
        <v>0.33968073129653931</v>
      </c>
      <c r="N5720">
        <v>0.20801280438899994</v>
      </c>
      <c r="O5720">
        <v>0.28580537438392639</v>
      </c>
      <c r="P5720">
        <v>0.33968073129653931</v>
      </c>
      <c r="Q5720">
        <v>0.39355608820915222</v>
      </c>
      <c r="R5720">
        <v>0.47134864330291748</v>
      </c>
      <c r="S5720" s="10" t="s">
        <v>38</v>
      </c>
    </row>
    <row r="5721" spans="1:19" hidden="1" x14ac:dyDescent="0.25">
      <c r="A5721" s="10" t="str">
        <f t="shared" si="89"/>
        <v>2016Stockton1-in-2May PeakPGE14</v>
      </c>
      <c r="B5721" s="10" t="s">
        <v>57</v>
      </c>
      <c r="C5721" s="10" t="s">
        <v>15</v>
      </c>
      <c r="D5721" s="10" t="s">
        <v>5</v>
      </c>
      <c r="E5721" s="10" t="s">
        <v>9</v>
      </c>
      <c r="F5721">
        <v>14</v>
      </c>
      <c r="G5721">
        <v>1.4198020696640015</v>
      </c>
      <c r="H5721">
        <v>1.2169923782348633</v>
      </c>
      <c r="I5721">
        <v>89.594596862792969</v>
      </c>
      <c r="J5721">
        <v>0.10273714363574982</v>
      </c>
      <c r="K5721">
        <v>16376</v>
      </c>
      <c r="L5721">
        <v>15477.846505</v>
      </c>
      <c r="M5721">
        <v>0.20280963182449341</v>
      </c>
      <c r="N5721">
        <v>7.1141704916954041E-2</v>
      </c>
      <c r="O5721">
        <v>0.14893427491188049</v>
      </c>
      <c r="P5721">
        <v>0.20280963182449341</v>
      </c>
      <c r="Q5721">
        <v>0.25668498873710632</v>
      </c>
      <c r="R5721">
        <v>0.33447754383087158</v>
      </c>
      <c r="S5721" s="10" t="s">
        <v>38</v>
      </c>
    </row>
    <row r="5722" spans="1:19" hidden="1" x14ac:dyDescent="0.25">
      <c r="A5722" s="10" t="str">
        <f t="shared" si="89"/>
        <v>2016Stockton1-in-2May PeakCAISO15</v>
      </c>
      <c r="B5722" s="10" t="s">
        <v>57</v>
      </c>
      <c r="C5722" s="10" t="s">
        <v>15</v>
      </c>
      <c r="D5722" s="10" t="s">
        <v>5</v>
      </c>
      <c r="E5722" s="10" t="s">
        <v>9</v>
      </c>
      <c r="F5722">
        <v>15</v>
      </c>
      <c r="G5722">
        <v>1.6063889265060425</v>
      </c>
      <c r="H5722">
        <v>1.3045461177825928</v>
      </c>
      <c r="I5722">
        <v>90.413665771484375</v>
      </c>
      <c r="J5722">
        <v>0.1230589896440506</v>
      </c>
      <c r="K5722">
        <v>16376</v>
      </c>
      <c r="L5722">
        <v>15477.846505</v>
      </c>
      <c r="M5722">
        <v>0.30184280872344971</v>
      </c>
      <c r="N5722">
        <v>0.1441304087638855</v>
      </c>
      <c r="O5722">
        <v>0.23731067776679993</v>
      </c>
      <c r="P5722">
        <v>0.30184280872344971</v>
      </c>
      <c r="Q5722">
        <v>0.36637493968009949</v>
      </c>
      <c r="R5722">
        <v>0.45955520868301392</v>
      </c>
      <c r="S5722" s="10" t="s">
        <v>39</v>
      </c>
    </row>
    <row r="5723" spans="1:19" hidden="1" x14ac:dyDescent="0.25">
      <c r="A5723" s="10" t="str">
        <f t="shared" si="89"/>
        <v>2016Stockton1-in-10May PeakCAISO15</v>
      </c>
      <c r="B5723" s="10" t="s">
        <v>57</v>
      </c>
      <c r="C5723" s="10" t="s">
        <v>15</v>
      </c>
      <c r="D5723" s="10" t="s">
        <v>5</v>
      </c>
      <c r="E5723" s="10" t="s">
        <v>1</v>
      </c>
      <c r="F5723">
        <v>15</v>
      </c>
      <c r="G5723">
        <v>1.8709990978240967</v>
      </c>
      <c r="H5723">
        <v>1.4697263240814209</v>
      </c>
      <c r="I5723">
        <v>94.172676086425781</v>
      </c>
      <c r="J5723">
        <v>0.1230589896440506</v>
      </c>
      <c r="K5723">
        <v>16376</v>
      </c>
      <c r="L5723">
        <v>15477.846505</v>
      </c>
      <c r="M5723">
        <v>0.40127283334732056</v>
      </c>
      <c r="N5723">
        <v>0.24356043338775635</v>
      </c>
      <c r="O5723">
        <v>0.33674070239067078</v>
      </c>
      <c r="P5723">
        <v>0.40127283334732056</v>
      </c>
      <c r="Q5723">
        <v>0.46580496430397034</v>
      </c>
      <c r="R5723">
        <v>0.55898523330688477</v>
      </c>
      <c r="S5723" s="10" t="s">
        <v>39</v>
      </c>
    </row>
    <row r="5724" spans="1:19" hidden="1" x14ac:dyDescent="0.25">
      <c r="A5724" s="10" t="str">
        <f t="shared" si="89"/>
        <v>2016Stockton1-in-2May PeakPGE15</v>
      </c>
      <c r="B5724" s="10" t="s">
        <v>57</v>
      </c>
      <c r="C5724" s="10" t="s">
        <v>15</v>
      </c>
      <c r="D5724" s="10" t="s">
        <v>5</v>
      </c>
      <c r="E5724" s="10" t="s">
        <v>9</v>
      </c>
      <c r="F5724">
        <v>15</v>
      </c>
      <c r="G5724">
        <v>1.66608726978302</v>
      </c>
      <c r="H5724">
        <v>1.3394641876220703</v>
      </c>
      <c r="I5724">
        <v>91.6201171875</v>
      </c>
      <c r="J5724">
        <v>0.1230589896440506</v>
      </c>
      <c r="K5724">
        <v>16376</v>
      </c>
      <c r="L5724">
        <v>15477.846505</v>
      </c>
      <c r="M5724">
        <v>0.32662314176559448</v>
      </c>
      <c r="N5724">
        <v>0.16891074180603027</v>
      </c>
      <c r="O5724">
        <v>0.2620910108089447</v>
      </c>
      <c r="P5724">
        <v>0.32662314176559448</v>
      </c>
      <c r="Q5724">
        <v>0.39115527272224426</v>
      </c>
      <c r="R5724">
        <v>0.48433554172515869</v>
      </c>
      <c r="S5724" s="10" t="s">
        <v>38</v>
      </c>
    </row>
    <row r="5725" spans="1:19" hidden="1" x14ac:dyDescent="0.25">
      <c r="A5725" s="10" t="str">
        <f t="shared" si="89"/>
        <v>2016Stockton1-in-10May PeakPGE15</v>
      </c>
      <c r="B5725" s="10" t="s">
        <v>57</v>
      </c>
      <c r="C5725" s="10" t="s">
        <v>15</v>
      </c>
      <c r="D5725" s="10" t="s">
        <v>5</v>
      </c>
      <c r="E5725" s="10" t="s">
        <v>1</v>
      </c>
      <c r="F5725">
        <v>15</v>
      </c>
      <c r="G5725">
        <v>2.148456335067749</v>
      </c>
      <c r="H5725">
        <v>1.6410278081893921</v>
      </c>
      <c r="I5725">
        <v>97.831459045410156</v>
      </c>
      <c r="J5725">
        <v>0.1230589896440506</v>
      </c>
      <c r="K5725">
        <v>16376</v>
      </c>
      <c r="L5725">
        <v>15477.846505</v>
      </c>
      <c r="M5725">
        <v>0.50742852687835693</v>
      </c>
      <c r="N5725">
        <v>0.34971612691879272</v>
      </c>
      <c r="O5725">
        <v>0.44289639592170715</v>
      </c>
      <c r="P5725">
        <v>0.50742852687835693</v>
      </c>
      <c r="Q5725">
        <v>0.5719606876373291</v>
      </c>
      <c r="R5725">
        <v>0.66514092683792114</v>
      </c>
      <c r="S5725" s="10" t="s">
        <v>38</v>
      </c>
    </row>
    <row r="5726" spans="1:19" hidden="1" x14ac:dyDescent="0.25">
      <c r="A5726" s="10" t="str">
        <f t="shared" si="89"/>
        <v>2016Stockton1-in-10May PeakCAISO16</v>
      </c>
      <c r="B5726" s="10" t="s">
        <v>57</v>
      </c>
      <c r="C5726" s="10" t="s">
        <v>15</v>
      </c>
      <c r="D5726" s="10" t="s">
        <v>5</v>
      </c>
      <c r="E5726" s="10" t="s">
        <v>1</v>
      </c>
      <c r="F5726">
        <v>16</v>
      </c>
      <c r="G5726">
        <v>2.1698174476623535</v>
      </c>
      <c r="H5726">
        <v>1.7078572511672974</v>
      </c>
      <c r="I5726">
        <v>95.745872497558594</v>
      </c>
      <c r="J5726">
        <v>0.15615223348140717</v>
      </c>
      <c r="K5726">
        <v>16376</v>
      </c>
      <c r="L5726">
        <v>15477.846505</v>
      </c>
      <c r="M5726">
        <v>0.46196019649505615</v>
      </c>
      <c r="N5726">
        <v>0.2618354856967926</v>
      </c>
      <c r="O5726">
        <v>0.38007396459579468</v>
      </c>
      <c r="P5726">
        <v>0.46196019649505615</v>
      </c>
      <c r="Q5726">
        <v>0.54384642839431763</v>
      </c>
      <c r="R5726">
        <v>0.66208487749099731</v>
      </c>
      <c r="S5726" s="10" t="s">
        <v>39</v>
      </c>
    </row>
    <row r="5727" spans="1:19" hidden="1" x14ac:dyDescent="0.25">
      <c r="A5727" s="10" t="str">
        <f t="shared" si="89"/>
        <v>2016Stockton1-in-2May PeakCAISO16</v>
      </c>
      <c r="B5727" s="10" t="s">
        <v>57</v>
      </c>
      <c r="C5727" s="10" t="s">
        <v>15</v>
      </c>
      <c r="D5727" s="10" t="s">
        <v>5</v>
      </c>
      <c r="E5727" s="10" t="s">
        <v>9</v>
      </c>
      <c r="F5727">
        <v>16</v>
      </c>
      <c r="G5727">
        <v>1.8629463911056519</v>
      </c>
      <c r="H5727">
        <v>1.5383427143096924</v>
      </c>
      <c r="I5727">
        <v>90.732734680175781</v>
      </c>
      <c r="J5727">
        <v>0.15615223348140717</v>
      </c>
      <c r="K5727">
        <v>16376</v>
      </c>
      <c r="L5727">
        <v>15477.846505</v>
      </c>
      <c r="M5727">
        <v>0.32460370659828186</v>
      </c>
      <c r="N5727">
        <v>0.12447900325059891</v>
      </c>
      <c r="O5727">
        <v>0.24271747469902039</v>
      </c>
      <c r="P5727">
        <v>0.32460370659828186</v>
      </c>
      <c r="Q5727">
        <v>0.40648993849754333</v>
      </c>
      <c r="R5727">
        <v>0.52472841739654541</v>
      </c>
      <c r="S5727" s="10" t="s">
        <v>39</v>
      </c>
    </row>
    <row r="5728" spans="1:19" hidden="1" x14ac:dyDescent="0.25">
      <c r="A5728" s="10" t="str">
        <f t="shared" si="89"/>
        <v>2016Stockton1-in-2May PeakPGE16</v>
      </c>
      <c r="B5728" s="10" t="s">
        <v>57</v>
      </c>
      <c r="C5728" s="10" t="s">
        <v>15</v>
      </c>
      <c r="D5728" s="10" t="s">
        <v>5</v>
      </c>
      <c r="E5728" s="10" t="s">
        <v>9</v>
      </c>
      <c r="F5728">
        <v>16</v>
      </c>
      <c r="G5728">
        <v>1.9321790933609009</v>
      </c>
      <c r="H5728">
        <v>1.5628873109817505</v>
      </c>
      <c r="I5728">
        <v>92.533782958984375</v>
      </c>
      <c r="J5728">
        <v>0.15615223348140717</v>
      </c>
      <c r="K5728">
        <v>16376</v>
      </c>
      <c r="L5728">
        <v>15477.846505</v>
      </c>
      <c r="M5728">
        <v>0.36929181218147278</v>
      </c>
      <c r="N5728">
        <v>0.16916711628437042</v>
      </c>
      <c r="O5728">
        <v>0.2874055802822113</v>
      </c>
      <c r="P5728">
        <v>0.36929181218147278</v>
      </c>
      <c r="Q5728">
        <v>0.45117804408073425</v>
      </c>
      <c r="R5728">
        <v>0.56941652297973633</v>
      </c>
      <c r="S5728" s="10" t="s">
        <v>38</v>
      </c>
    </row>
    <row r="5729" spans="1:19" hidden="1" x14ac:dyDescent="0.25">
      <c r="A5729" s="10" t="str">
        <f t="shared" si="89"/>
        <v>2016Stockton1-in-10May PeakPGE16</v>
      </c>
      <c r="B5729" s="10" t="s">
        <v>57</v>
      </c>
      <c r="C5729" s="10" t="s">
        <v>15</v>
      </c>
      <c r="D5729" s="10" t="s">
        <v>5</v>
      </c>
      <c r="E5729" s="10" t="s">
        <v>1</v>
      </c>
      <c r="F5729">
        <v>16</v>
      </c>
      <c r="G5729">
        <v>2.4915876388549805</v>
      </c>
      <c r="H5729">
        <v>1.9266858100891113</v>
      </c>
      <c r="I5729">
        <v>98.981979370117187</v>
      </c>
      <c r="J5729">
        <v>0.15615223348140717</v>
      </c>
      <c r="K5729">
        <v>16376</v>
      </c>
      <c r="L5729">
        <v>15477.846505</v>
      </c>
      <c r="M5729">
        <v>0.56490176916122437</v>
      </c>
      <c r="N5729">
        <v>0.36477705836296082</v>
      </c>
      <c r="O5729">
        <v>0.48301553726196289</v>
      </c>
      <c r="P5729">
        <v>0.56490176916122437</v>
      </c>
      <c r="Q5729">
        <v>0.64678800106048584</v>
      </c>
      <c r="R5729">
        <v>0.76502645015716553</v>
      </c>
      <c r="S5729" s="10" t="s">
        <v>38</v>
      </c>
    </row>
    <row r="5730" spans="1:19" hidden="1" x14ac:dyDescent="0.25">
      <c r="A5730" s="10" t="str">
        <f t="shared" si="89"/>
        <v>2016Stockton1-in-2May PeakCAISO17</v>
      </c>
      <c r="B5730" s="10" t="s">
        <v>57</v>
      </c>
      <c r="C5730" s="10" t="s">
        <v>15</v>
      </c>
      <c r="D5730" s="10" t="s">
        <v>5</v>
      </c>
      <c r="E5730" s="10" t="s">
        <v>9</v>
      </c>
      <c r="F5730">
        <v>17</v>
      </c>
      <c r="G5730">
        <v>2.0851390361785889</v>
      </c>
      <c r="H5730">
        <v>1.6652780771255493</v>
      </c>
      <c r="I5730">
        <v>90.663665771484375</v>
      </c>
      <c r="J5730">
        <v>0.16046801209449768</v>
      </c>
      <c r="K5730">
        <v>16376</v>
      </c>
      <c r="L5730">
        <v>15477.846505</v>
      </c>
      <c r="M5730">
        <v>0.41986092925071716</v>
      </c>
      <c r="N5730">
        <v>0.21420513093471527</v>
      </c>
      <c r="O5730">
        <v>0.33571150898933411</v>
      </c>
      <c r="P5730">
        <v>0.41986092925071716</v>
      </c>
      <c r="Q5730">
        <v>0.50401037931442261</v>
      </c>
      <c r="R5730">
        <v>0.62551671266555786</v>
      </c>
      <c r="S5730" s="10" t="s">
        <v>39</v>
      </c>
    </row>
    <row r="5731" spans="1:19" hidden="1" x14ac:dyDescent="0.25">
      <c r="A5731" s="10" t="str">
        <f t="shared" si="89"/>
        <v>2016Stockton1-in-10May PeakCAISO17</v>
      </c>
      <c r="B5731" s="10" t="s">
        <v>57</v>
      </c>
      <c r="C5731" s="10" t="s">
        <v>15</v>
      </c>
      <c r="D5731" s="10" t="s">
        <v>5</v>
      </c>
      <c r="E5731" s="10" t="s">
        <v>1</v>
      </c>
      <c r="F5731">
        <v>17</v>
      </c>
      <c r="G5731">
        <v>2.4286105632781982</v>
      </c>
      <c r="H5731">
        <v>1.8809267282485962</v>
      </c>
      <c r="I5731">
        <v>96.163665771484375</v>
      </c>
      <c r="J5731">
        <v>0.16046801209449768</v>
      </c>
      <c r="K5731">
        <v>16376</v>
      </c>
      <c r="L5731">
        <v>15477.846505</v>
      </c>
      <c r="M5731">
        <v>0.54768383502960205</v>
      </c>
      <c r="N5731">
        <v>0.34202802181243896</v>
      </c>
      <c r="O5731">
        <v>0.46353441476821899</v>
      </c>
      <c r="P5731">
        <v>0.54768383502960205</v>
      </c>
      <c r="Q5731">
        <v>0.63183325529098511</v>
      </c>
      <c r="R5731">
        <v>0.75333964824676514</v>
      </c>
      <c r="S5731" s="10" t="s">
        <v>39</v>
      </c>
    </row>
    <row r="5732" spans="1:19" hidden="1" x14ac:dyDescent="0.25">
      <c r="A5732" s="10" t="str">
        <f t="shared" si="89"/>
        <v>2016Stockton1-in-10May PeakPGE17</v>
      </c>
      <c r="B5732" s="10" t="s">
        <v>57</v>
      </c>
      <c r="C5732" s="10" t="s">
        <v>15</v>
      </c>
      <c r="D5732" s="10" t="s">
        <v>5</v>
      </c>
      <c r="E5732" s="10" t="s">
        <v>1</v>
      </c>
      <c r="F5732">
        <v>17</v>
      </c>
      <c r="G5732">
        <v>2.7887580394744873</v>
      </c>
      <c r="H5732">
        <v>2.1428186893463135</v>
      </c>
      <c r="I5732">
        <v>99.162910461425781</v>
      </c>
      <c r="J5732">
        <v>0.16046801209449768</v>
      </c>
      <c r="K5732">
        <v>16376</v>
      </c>
      <c r="L5732">
        <v>15477.846505</v>
      </c>
      <c r="M5732">
        <v>0.6459394097328186</v>
      </c>
      <c r="N5732">
        <v>0.44028359651565552</v>
      </c>
      <c r="O5732">
        <v>0.56178998947143555</v>
      </c>
      <c r="P5732">
        <v>0.6459394097328186</v>
      </c>
      <c r="Q5732">
        <v>0.73008882999420166</v>
      </c>
      <c r="R5732">
        <v>0.85159522294998169</v>
      </c>
      <c r="S5732" s="10" t="s">
        <v>38</v>
      </c>
    </row>
    <row r="5733" spans="1:19" hidden="1" x14ac:dyDescent="0.25">
      <c r="A5733" s="10" t="str">
        <f t="shared" si="89"/>
        <v>2016Stockton1-in-2May PeakPGE17</v>
      </c>
      <c r="B5733" s="10" t="s">
        <v>57</v>
      </c>
      <c r="C5733" s="10" t="s">
        <v>15</v>
      </c>
      <c r="D5733" s="10" t="s">
        <v>5</v>
      </c>
      <c r="E5733" s="10" t="s">
        <v>9</v>
      </c>
      <c r="F5733">
        <v>17</v>
      </c>
      <c r="G5733">
        <v>2.1626291275024414</v>
      </c>
      <c r="H5733">
        <v>1.70395827293396</v>
      </c>
      <c r="I5733">
        <v>92.676048278808594</v>
      </c>
      <c r="J5733">
        <v>0.16046801209449768</v>
      </c>
      <c r="K5733">
        <v>16376</v>
      </c>
      <c r="L5733">
        <v>15477.846505</v>
      </c>
      <c r="M5733">
        <v>0.45867088437080383</v>
      </c>
      <c r="N5733">
        <v>0.25301507115364075</v>
      </c>
      <c r="O5733">
        <v>0.37452146410942078</v>
      </c>
      <c r="P5733">
        <v>0.45867088437080383</v>
      </c>
      <c r="Q5733">
        <v>0.54282033443450928</v>
      </c>
      <c r="R5733">
        <v>0.66432666778564453</v>
      </c>
      <c r="S5733" s="10" t="s">
        <v>38</v>
      </c>
    </row>
    <row r="5734" spans="1:19" hidden="1" x14ac:dyDescent="0.25">
      <c r="A5734" s="10" t="str">
        <f t="shared" si="89"/>
        <v>2016Stockton1-in-2May PeakCAISO18</v>
      </c>
      <c r="B5734" s="10" t="s">
        <v>57</v>
      </c>
      <c r="C5734" s="10" t="s">
        <v>15</v>
      </c>
      <c r="D5734" s="10" t="s">
        <v>5</v>
      </c>
      <c r="E5734" s="10" t="s">
        <v>9</v>
      </c>
      <c r="F5734">
        <v>18</v>
      </c>
      <c r="G5734">
        <v>2.2285287380218506</v>
      </c>
      <c r="H5734">
        <v>1.825160026550293</v>
      </c>
      <c r="I5734">
        <v>89.900527954101563</v>
      </c>
      <c r="J5734">
        <v>0.13599415123462677</v>
      </c>
      <c r="K5734">
        <v>16376</v>
      </c>
      <c r="L5734">
        <v>15477.846505</v>
      </c>
      <c r="M5734">
        <v>0.40336874127388</v>
      </c>
      <c r="N5734">
        <v>0.22907863557338715</v>
      </c>
      <c r="O5734">
        <v>0.33205342292785645</v>
      </c>
      <c r="P5734">
        <v>0.40336874127388</v>
      </c>
      <c r="Q5734">
        <v>0.47468405961990356</v>
      </c>
      <c r="R5734">
        <v>0.57765883207321167</v>
      </c>
      <c r="S5734" s="10" t="s">
        <v>39</v>
      </c>
    </row>
    <row r="5735" spans="1:19" hidden="1" x14ac:dyDescent="0.25">
      <c r="A5735" s="10" t="str">
        <f t="shared" si="89"/>
        <v>2016Stockton1-in-10May PeakCAISO18</v>
      </c>
      <c r="B5735" s="10" t="s">
        <v>57</v>
      </c>
      <c r="C5735" s="10" t="s">
        <v>15</v>
      </c>
      <c r="D5735" s="10" t="s">
        <v>5</v>
      </c>
      <c r="E5735" s="10" t="s">
        <v>1</v>
      </c>
      <c r="F5735">
        <v>18</v>
      </c>
      <c r="G5735">
        <v>2.5956199169158936</v>
      </c>
      <c r="H5735">
        <v>2.044978141784668</v>
      </c>
      <c r="I5735">
        <v>95.646392822265625</v>
      </c>
      <c r="J5735">
        <v>0.13599415123462677</v>
      </c>
      <c r="K5735">
        <v>16376</v>
      </c>
      <c r="L5735">
        <v>15477.846505</v>
      </c>
      <c r="M5735">
        <v>0.55064171552658081</v>
      </c>
      <c r="N5735">
        <v>0.37635162472724915</v>
      </c>
      <c r="O5735">
        <v>0.47932639718055725</v>
      </c>
      <c r="P5735">
        <v>0.55064171552658081</v>
      </c>
      <c r="Q5735">
        <v>0.62195706367492676</v>
      </c>
      <c r="R5735">
        <v>0.72493183612823486</v>
      </c>
      <c r="S5735" s="10" t="s">
        <v>39</v>
      </c>
    </row>
    <row r="5736" spans="1:19" hidden="1" x14ac:dyDescent="0.25">
      <c r="A5736" s="10" t="str">
        <f t="shared" si="89"/>
        <v>2016Stockton1-in-10May PeakPGE18</v>
      </c>
      <c r="B5736" s="10" t="s">
        <v>57</v>
      </c>
      <c r="C5736" s="10" t="s">
        <v>15</v>
      </c>
      <c r="D5736" s="10" t="s">
        <v>5</v>
      </c>
      <c r="E5736" s="10" t="s">
        <v>1</v>
      </c>
      <c r="F5736">
        <v>18</v>
      </c>
      <c r="G5736">
        <v>2.9805338382720947</v>
      </c>
      <c r="H5736">
        <v>2.3343245983123779</v>
      </c>
      <c r="I5736">
        <v>98.576576232910156</v>
      </c>
      <c r="J5736">
        <v>0.13599415123462677</v>
      </c>
      <c r="K5736">
        <v>16376</v>
      </c>
      <c r="L5736">
        <v>15477.846505</v>
      </c>
      <c r="M5736">
        <v>0.64620929956436157</v>
      </c>
      <c r="N5736">
        <v>0.47191920876502991</v>
      </c>
      <c r="O5736">
        <v>0.57489395141601563</v>
      </c>
      <c r="P5736">
        <v>0.64620929956436157</v>
      </c>
      <c r="Q5736">
        <v>0.71752464771270752</v>
      </c>
      <c r="R5736">
        <v>0.82049942016601563</v>
      </c>
      <c r="S5736" s="10" t="s">
        <v>38</v>
      </c>
    </row>
    <row r="5737" spans="1:19" hidden="1" x14ac:dyDescent="0.25">
      <c r="A5737" s="10" t="str">
        <f t="shared" si="89"/>
        <v>2016Stockton1-in-2May PeakPGE18</v>
      </c>
      <c r="B5737" s="10" t="s">
        <v>57</v>
      </c>
      <c r="C5737" s="10" t="s">
        <v>15</v>
      </c>
      <c r="D5737" s="10" t="s">
        <v>5</v>
      </c>
      <c r="E5737" s="10" t="s">
        <v>9</v>
      </c>
      <c r="F5737">
        <v>18</v>
      </c>
      <c r="G5737">
        <v>2.311347484588623</v>
      </c>
      <c r="H5737">
        <v>1.8530170917510986</v>
      </c>
      <c r="I5737">
        <v>92.339714050292969</v>
      </c>
      <c r="J5737">
        <v>0.13599415123462677</v>
      </c>
      <c r="K5737">
        <v>16376</v>
      </c>
      <c r="L5737">
        <v>15477.846505</v>
      </c>
      <c r="M5737">
        <v>0.4583304226398468</v>
      </c>
      <c r="N5737">
        <v>0.28404033184051514</v>
      </c>
      <c r="O5737">
        <v>0.38701510429382324</v>
      </c>
      <c r="P5737">
        <v>0.4583304226398468</v>
      </c>
      <c r="Q5737">
        <v>0.52964574098587036</v>
      </c>
      <c r="R5737">
        <v>0.63262051343917847</v>
      </c>
      <c r="S5737" s="10" t="s">
        <v>38</v>
      </c>
    </row>
    <row r="5738" spans="1:19" hidden="1" x14ac:dyDescent="0.25">
      <c r="A5738" s="10" t="str">
        <f t="shared" si="89"/>
        <v>2016Stockton1-in-2May PeakCAISO19</v>
      </c>
      <c r="B5738" s="10" t="s">
        <v>57</v>
      </c>
      <c r="C5738" s="10" t="s">
        <v>15</v>
      </c>
      <c r="D5738" s="10" t="s">
        <v>5</v>
      </c>
      <c r="E5738" s="10" t="s">
        <v>9</v>
      </c>
      <c r="F5738">
        <v>19</v>
      </c>
      <c r="G5738">
        <v>2.2497916221618652</v>
      </c>
      <c r="H5738">
        <v>2.4674084186553955</v>
      </c>
      <c r="I5738">
        <v>87.68505859375</v>
      </c>
      <c r="J5738">
        <v>0.11742977052927017</v>
      </c>
      <c r="K5738">
        <v>16376</v>
      </c>
      <c r="L5738">
        <v>15477.846505</v>
      </c>
      <c r="M5738">
        <v>-0.21761682629585266</v>
      </c>
      <c r="N5738">
        <v>-0.36811482906341553</v>
      </c>
      <c r="O5738">
        <v>-0.27919700741767883</v>
      </c>
      <c r="P5738">
        <v>-0.21761682629585266</v>
      </c>
      <c r="Q5738">
        <v>-0.15603666007518768</v>
      </c>
      <c r="R5738">
        <v>-6.7118830978870392E-2</v>
      </c>
      <c r="S5738" s="10" t="s">
        <v>39</v>
      </c>
    </row>
    <row r="5739" spans="1:19" hidden="1" x14ac:dyDescent="0.25">
      <c r="A5739" s="10" t="str">
        <f t="shared" si="89"/>
        <v>2016Stockton1-in-10May PeakCAISO19</v>
      </c>
      <c r="B5739" s="10" t="s">
        <v>57</v>
      </c>
      <c r="C5739" s="10" t="s">
        <v>15</v>
      </c>
      <c r="D5739" s="10" t="s">
        <v>5</v>
      </c>
      <c r="E5739" s="10" t="s">
        <v>1</v>
      </c>
      <c r="F5739">
        <v>19</v>
      </c>
      <c r="G5739">
        <v>2.6203854084014893</v>
      </c>
      <c r="H5739">
        <v>2.8510277271270752</v>
      </c>
      <c r="I5739">
        <v>93.430931091308594</v>
      </c>
      <c r="J5739">
        <v>0.11742977052927017</v>
      </c>
      <c r="K5739">
        <v>16376</v>
      </c>
      <c r="L5739">
        <v>15477.846505</v>
      </c>
      <c r="M5739">
        <v>-0.23064228892326355</v>
      </c>
      <c r="N5739">
        <v>-0.38114029169082642</v>
      </c>
      <c r="O5739">
        <v>-0.29222247004508972</v>
      </c>
      <c r="P5739">
        <v>-0.23064228892326355</v>
      </c>
      <c r="Q5739">
        <v>-0.16906212270259857</v>
      </c>
      <c r="R5739">
        <v>-8.0144293606281281E-2</v>
      </c>
      <c r="S5739" s="10" t="s">
        <v>39</v>
      </c>
    </row>
    <row r="5740" spans="1:19" hidden="1" x14ac:dyDescent="0.25">
      <c r="A5740" s="10" t="str">
        <f t="shared" si="89"/>
        <v>2016Stockton1-in-10May PeakPGE19</v>
      </c>
      <c r="B5740" s="10" t="s">
        <v>57</v>
      </c>
      <c r="C5740" s="10" t="s">
        <v>15</v>
      </c>
      <c r="D5740" s="10" t="s">
        <v>5</v>
      </c>
      <c r="E5740" s="10" t="s">
        <v>1</v>
      </c>
      <c r="F5740">
        <v>19</v>
      </c>
      <c r="G5740">
        <v>3.0089719295501709</v>
      </c>
      <c r="H5740">
        <v>3.2588515281677246</v>
      </c>
      <c r="I5740">
        <v>96.524772644042969</v>
      </c>
      <c r="J5740">
        <v>0.11742977052927017</v>
      </c>
      <c r="K5740">
        <v>16376</v>
      </c>
      <c r="L5740">
        <v>15477.846505</v>
      </c>
      <c r="M5740">
        <v>-0.2498796135187149</v>
      </c>
      <c r="N5740">
        <v>-0.40037760138511658</v>
      </c>
      <c r="O5740">
        <v>-0.31145977973937988</v>
      </c>
      <c r="P5740">
        <v>-0.2498796135187149</v>
      </c>
      <c r="Q5740">
        <v>-0.18829944729804993</v>
      </c>
      <c r="R5740">
        <v>-9.9381618201732635E-2</v>
      </c>
      <c r="S5740" s="10" t="s">
        <v>38</v>
      </c>
    </row>
    <row r="5741" spans="1:19" hidden="1" x14ac:dyDescent="0.25">
      <c r="A5741" s="10" t="str">
        <f t="shared" si="89"/>
        <v>2016Stockton1-in-2May PeakPGE19</v>
      </c>
      <c r="B5741" s="10" t="s">
        <v>57</v>
      </c>
      <c r="C5741" s="10" t="s">
        <v>15</v>
      </c>
      <c r="D5741" s="10" t="s">
        <v>5</v>
      </c>
      <c r="E5741" s="10" t="s">
        <v>9</v>
      </c>
      <c r="F5741">
        <v>19</v>
      </c>
      <c r="G5741">
        <v>2.3334007263183594</v>
      </c>
      <c r="H5741">
        <v>2.552248477935791</v>
      </c>
      <c r="I5741">
        <v>89.908782958984375</v>
      </c>
      <c r="J5741">
        <v>0.11742977052927017</v>
      </c>
      <c r="K5741">
        <v>16376</v>
      </c>
      <c r="L5741">
        <v>15477.846505</v>
      </c>
      <c r="M5741">
        <v>-0.21884781122207642</v>
      </c>
      <c r="N5741">
        <v>-0.36934581398963928</v>
      </c>
      <c r="O5741">
        <v>-0.28042799234390259</v>
      </c>
      <c r="P5741">
        <v>-0.21884781122207642</v>
      </c>
      <c r="Q5741">
        <v>-0.15726764500141144</v>
      </c>
      <c r="R5741">
        <v>-6.8349815905094147E-2</v>
      </c>
      <c r="S5741" s="10" t="s">
        <v>38</v>
      </c>
    </row>
    <row r="5742" spans="1:19" hidden="1" x14ac:dyDescent="0.25">
      <c r="A5742" s="10" t="str">
        <f t="shared" si="89"/>
        <v>2016Stockton1-in-2May PeakCAISO20</v>
      </c>
      <c r="B5742" s="10" t="s">
        <v>57</v>
      </c>
      <c r="C5742" s="10" t="s">
        <v>15</v>
      </c>
      <c r="D5742" s="10" t="s">
        <v>5</v>
      </c>
      <c r="E5742" s="10" t="s">
        <v>9</v>
      </c>
      <c r="F5742">
        <v>20</v>
      </c>
      <c r="G5742">
        <v>2.1349294185638428</v>
      </c>
      <c r="H5742">
        <v>2.3599121570587158</v>
      </c>
      <c r="I5742">
        <v>85.064186096191406</v>
      </c>
      <c r="J5742">
        <v>7.6294809579849243E-2</v>
      </c>
      <c r="K5742">
        <v>16376</v>
      </c>
      <c r="L5742">
        <v>15477.846505</v>
      </c>
      <c r="M5742">
        <v>-0.22498264908790588</v>
      </c>
      <c r="N5742">
        <v>-0.32276207208633423</v>
      </c>
      <c r="O5742">
        <v>-0.2649916410446167</v>
      </c>
      <c r="P5742">
        <v>-0.22498264908790588</v>
      </c>
      <c r="Q5742">
        <v>-0.18497365713119507</v>
      </c>
      <c r="R5742">
        <v>-0.12720322608947754</v>
      </c>
      <c r="S5742" s="10" t="s">
        <v>39</v>
      </c>
    </row>
    <row r="5743" spans="1:19" hidden="1" x14ac:dyDescent="0.25">
      <c r="A5743" s="10" t="str">
        <f t="shared" si="89"/>
        <v>2016Stockton1-in-10May PeakCAISO20</v>
      </c>
      <c r="B5743" s="10" t="s">
        <v>57</v>
      </c>
      <c r="C5743" s="10" t="s">
        <v>15</v>
      </c>
      <c r="D5743" s="10" t="s">
        <v>5</v>
      </c>
      <c r="E5743" s="10" t="s">
        <v>1</v>
      </c>
      <c r="F5743">
        <v>20</v>
      </c>
      <c r="G5743">
        <v>2.4866025447845459</v>
      </c>
      <c r="H5743">
        <v>2.7641916275024414</v>
      </c>
      <c r="I5743">
        <v>89.598724365234375</v>
      </c>
      <c r="J5743">
        <v>7.6294809579849243E-2</v>
      </c>
      <c r="K5743">
        <v>16376</v>
      </c>
      <c r="L5743">
        <v>15477.846505</v>
      </c>
      <c r="M5743">
        <v>-0.2775891125202179</v>
      </c>
      <c r="N5743">
        <v>-0.37536853551864624</v>
      </c>
      <c r="O5743">
        <v>-0.31759810447692871</v>
      </c>
      <c r="P5743">
        <v>-0.2775891125202179</v>
      </c>
      <c r="Q5743">
        <v>-0.23758012056350708</v>
      </c>
      <c r="R5743">
        <v>-0.17980968952178955</v>
      </c>
      <c r="S5743" s="10" t="s">
        <v>39</v>
      </c>
    </row>
    <row r="5744" spans="1:19" hidden="1" x14ac:dyDescent="0.25">
      <c r="A5744" s="10" t="str">
        <f t="shared" si="89"/>
        <v>2016Stockton1-in-2May PeakPGE20</v>
      </c>
      <c r="B5744" s="10" t="s">
        <v>57</v>
      </c>
      <c r="C5744" s="10" t="s">
        <v>15</v>
      </c>
      <c r="D5744" s="10" t="s">
        <v>5</v>
      </c>
      <c r="E5744" s="10" t="s">
        <v>9</v>
      </c>
      <c r="F5744">
        <v>20</v>
      </c>
      <c r="G5744">
        <v>2.2142698764801025</v>
      </c>
      <c r="H5744">
        <v>2.4519524574279785</v>
      </c>
      <c r="I5744">
        <v>86.102851867675781</v>
      </c>
      <c r="J5744">
        <v>7.6294809579849243E-2</v>
      </c>
      <c r="K5744">
        <v>16376</v>
      </c>
      <c r="L5744">
        <v>15477.846505</v>
      </c>
      <c r="M5744">
        <v>-0.2376825213432312</v>
      </c>
      <c r="N5744">
        <v>-0.33546194434165955</v>
      </c>
      <c r="O5744">
        <v>-0.27769151329994202</v>
      </c>
      <c r="P5744">
        <v>-0.2376825213432312</v>
      </c>
      <c r="Q5744">
        <v>-0.19767352938652039</v>
      </c>
      <c r="R5744">
        <v>-0.13990309834480286</v>
      </c>
      <c r="S5744" s="10" t="s">
        <v>38</v>
      </c>
    </row>
    <row r="5745" spans="1:19" hidden="1" x14ac:dyDescent="0.25">
      <c r="A5745" s="10" t="str">
        <f t="shared" si="89"/>
        <v>2016Stockton1-in-10May PeakPGE20</v>
      </c>
      <c r="B5745" s="10" t="s">
        <v>57</v>
      </c>
      <c r="C5745" s="10" t="s">
        <v>15</v>
      </c>
      <c r="D5745" s="10" t="s">
        <v>5</v>
      </c>
      <c r="E5745" s="10" t="s">
        <v>1</v>
      </c>
      <c r="F5745">
        <v>20</v>
      </c>
      <c r="G5745">
        <v>2.8553500175476074</v>
      </c>
      <c r="H5745">
        <v>3.1864168643951416</v>
      </c>
      <c r="I5745">
        <v>92.63250732421875</v>
      </c>
      <c r="J5745">
        <v>7.6294809579849243E-2</v>
      </c>
      <c r="K5745">
        <v>16376</v>
      </c>
      <c r="L5745">
        <v>15477.846505</v>
      </c>
      <c r="M5745">
        <v>-0.33106684684753418</v>
      </c>
      <c r="N5745">
        <v>-0.42884626984596252</v>
      </c>
      <c r="O5745">
        <v>-0.371075838804245</v>
      </c>
      <c r="P5745">
        <v>-0.33106684684753418</v>
      </c>
      <c r="Q5745">
        <v>-0.29105785489082336</v>
      </c>
      <c r="R5745">
        <v>-0.23328742384910583</v>
      </c>
      <c r="S5745" s="10" t="s">
        <v>38</v>
      </c>
    </row>
    <row r="5746" spans="1:19" hidden="1" x14ac:dyDescent="0.25">
      <c r="A5746" s="10" t="str">
        <f t="shared" si="89"/>
        <v>2016Stockton1-in-2May PeakCAISO21</v>
      </c>
      <c r="B5746" s="10" t="s">
        <v>57</v>
      </c>
      <c r="C5746" s="10" t="s">
        <v>15</v>
      </c>
      <c r="D5746" s="10" t="s">
        <v>5</v>
      </c>
      <c r="E5746" s="10" t="s">
        <v>9</v>
      </c>
      <c r="F5746">
        <v>21</v>
      </c>
      <c r="G5746">
        <v>1.9457594156265259</v>
      </c>
      <c r="H5746">
        <v>2.0690414905548096</v>
      </c>
      <c r="I5746">
        <v>81.326576232910156</v>
      </c>
      <c r="J5746">
        <v>7.6630406081676483E-2</v>
      </c>
      <c r="K5746">
        <v>16376</v>
      </c>
      <c r="L5746">
        <v>15477.846505</v>
      </c>
      <c r="M5746">
        <v>-0.12328201532363892</v>
      </c>
      <c r="N5746">
        <v>-0.22149154543876648</v>
      </c>
      <c r="O5746">
        <v>-0.16346700489521027</v>
      </c>
      <c r="P5746">
        <v>-0.12328201532363892</v>
      </c>
      <c r="Q5746">
        <v>-8.3097033202648163E-2</v>
      </c>
      <c r="R5746">
        <v>-2.5072487071156502E-2</v>
      </c>
      <c r="S5746" s="10" t="s">
        <v>39</v>
      </c>
    </row>
    <row r="5747" spans="1:19" hidden="1" x14ac:dyDescent="0.25">
      <c r="A5747" s="10" t="str">
        <f t="shared" si="89"/>
        <v>2016Stockton1-in-10May PeakCAISO21</v>
      </c>
      <c r="B5747" s="10" t="s">
        <v>57</v>
      </c>
      <c r="C5747" s="10" t="s">
        <v>15</v>
      </c>
      <c r="D5747" s="10" t="s">
        <v>5</v>
      </c>
      <c r="E5747" s="10" t="s">
        <v>1</v>
      </c>
      <c r="F5747">
        <v>21</v>
      </c>
      <c r="G5747">
        <v>2.2662718296051025</v>
      </c>
      <c r="H5747">
        <v>2.4410688877105713</v>
      </c>
      <c r="I5747">
        <v>83.38739013671875</v>
      </c>
      <c r="J5747">
        <v>7.6630406081676483E-2</v>
      </c>
      <c r="K5747">
        <v>16376</v>
      </c>
      <c r="L5747">
        <v>15477.846505</v>
      </c>
      <c r="M5747">
        <v>-0.17479707300662994</v>
      </c>
      <c r="N5747">
        <v>-0.27300658822059631</v>
      </c>
      <c r="O5747">
        <v>-0.21498206257820129</v>
      </c>
      <c r="P5747">
        <v>-0.17479707300662994</v>
      </c>
      <c r="Q5747">
        <v>-0.13461208343505859</v>
      </c>
      <c r="R5747">
        <v>-7.658754289150238E-2</v>
      </c>
      <c r="S5747" s="10" t="s">
        <v>39</v>
      </c>
    </row>
    <row r="5748" spans="1:19" hidden="1" x14ac:dyDescent="0.25">
      <c r="A5748" s="10" t="str">
        <f t="shared" si="89"/>
        <v>2016Stockton1-in-10May PeakPGE21</v>
      </c>
      <c r="B5748" s="10" t="s">
        <v>57</v>
      </c>
      <c r="C5748" s="10" t="s">
        <v>15</v>
      </c>
      <c r="D5748" s="10" t="s">
        <v>5</v>
      </c>
      <c r="E5748" s="10" t="s">
        <v>1</v>
      </c>
      <c r="F5748">
        <v>21</v>
      </c>
      <c r="G5748">
        <v>2.6023454666137695</v>
      </c>
      <c r="H5748">
        <v>2.8236351013183594</v>
      </c>
      <c r="I5748">
        <v>87.593841552734375</v>
      </c>
      <c r="J5748">
        <v>7.6630406081676483E-2</v>
      </c>
      <c r="K5748">
        <v>16376</v>
      </c>
      <c r="L5748">
        <v>15477.846505</v>
      </c>
      <c r="M5748">
        <v>-0.22128964960575104</v>
      </c>
      <c r="N5748">
        <v>-0.31949916481971741</v>
      </c>
      <c r="O5748">
        <v>-0.26147463917732239</v>
      </c>
      <c r="P5748">
        <v>-0.22128964960575104</v>
      </c>
      <c r="Q5748">
        <v>-0.18110466003417969</v>
      </c>
      <c r="R5748">
        <v>-0.12308011949062347</v>
      </c>
      <c r="S5748" s="10" t="s">
        <v>38</v>
      </c>
    </row>
    <row r="5749" spans="1:19" hidden="1" x14ac:dyDescent="0.25">
      <c r="A5749" s="10" t="str">
        <f t="shared" si="89"/>
        <v>2016Stockton1-in-2May PeakPGE21</v>
      </c>
      <c r="B5749" s="10" t="s">
        <v>57</v>
      </c>
      <c r="C5749" s="10" t="s">
        <v>15</v>
      </c>
      <c r="D5749" s="10" t="s">
        <v>5</v>
      </c>
      <c r="E5749" s="10" t="s">
        <v>9</v>
      </c>
      <c r="F5749">
        <v>21</v>
      </c>
      <c r="G5749">
        <v>2.0180697441101074</v>
      </c>
      <c r="H5749">
        <v>2.1533272266387939</v>
      </c>
      <c r="I5749">
        <v>81.999252319335938</v>
      </c>
      <c r="J5749">
        <v>7.6630406081676483E-2</v>
      </c>
      <c r="K5749">
        <v>16376</v>
      </c>
      <c r="L5749">
        <v>15477.846505</v>
      </c>
      <c r="M5749">
        <v>-0.13525745272636414</v>
      </c>
      <c r="N5749">
        <v>-0.2334669828414917</v>
      </c>
      <c r="O5749">
        <v>-0.17544244229793549</v>
      </c>
      <c r="P5749">
        <v>-0.13525745272636414</v>
      </c>
      <c r="Q5749">
        <v>-9.5072470605373383E-2</v>
      </c>
      <c r="R5749">
        <v>-3.7047922611236572E-2</v>
      </c>
      <c r="S5749" s="10" t="s">
        <v>38</v>
      </c>
    </row>
    <row r="5750" spans="1:19" hidden="1" x14ac:dyDescent="0.25">
      <c r="A5750" s="10" t="str">
        <f t="shared" si="89"/>
        <v>2016Stockton1-in-10May PeakCAISO22</v>
      </c>
      <c r="B5750" s="10" t="s">
        <v>57</v>
      </c>
      <c r="C5750" s="10" t="s">
        <v>15</v>
      </c>
      <c r="D5750" s="10" t="s">
        <v>5</v>
      </c>
      <c r="E5750" s="10" t="s">
        <v>1</v>
      </c>
      <c r="F5750">
        <v>22</v>
      </c>
      <c r="G5750">
        <v>1.9805670976638794</v>
      </c>
      <c r="H5750">
        <v>2.0918354988098145</v>
      </c>
      <c r="I5750">
        <v>78.908782958984375</v>
      </c>
      <c r="J5750">
        <v>6.3674606382846832E-2</v>
      </c>
      <c r="K5750">
        <v>16376</v>
      </c>
      <c r="L5750">
        <v>15477.846505</v>
      </c>
      <c r="M5750">
        <v>-0.11126844584941864</v>
      </c>
      <c r="N5750">
        <v>-0.19287382066249847</v>
      </c>
      <c r="O5750">
        <v>-0.14465941488742828</v>
      </c>
      <c r="P5750">
        <v>-0.11126844584941864</v>
      </c>
      <c r="Q5750">
        <v>-7.7877484261989594E-2</v>
      </c>
      <c r="R5750">
        <v>-2.9663071036338806E-2</v>
      </c>
      <c r="S5750" s="10" t="s">
        <v>39</v>
      </c>
    </row>
    <row r="5751" spans="1:19" hidden="1" x14ac:dyDescent="0.25">
      <c r="A5751" s="10" t="str">
        <f t="shared" si="89"/>
        <v>2016Stockton1-in-2May PeakCAISO22</v>
      </c>
      <c r="B5751" s="10" t="s">
        <v>57</v>
      </c>
      <c r="C5751" s="10" t="s">
        <v>15</v>
      </c>
      <c r="D5751" s="10" t="s">
        <v>5</v>
      </c>
      <c r="E5751" s="10" t="s">
        <v>9</v>
      </c>
      <c r="F5751">
        <v>22</v>
      </c>
      <c r="G5751">
        <v>1.7004611492156982</v>
      </c>
      <c r="H5751">
        <v>1.7618850469589233</v>
      </c>
      <c r="I5751">
        <v>76.904655456542969</v>
      </c>
      <c r="J5751">
        <v>6.3674606382846832E-2</v>
      </c>
      <c r="K5751">
        <v>16376</v>
      </c>
      <c r="L5751">
        <v>15477.846505</v>
      </c>
      <c r="M5751">
        <v>-6.1423875391483307E-2</v>
      </c>
      <c r="N5751">
        <v>-0.14302925765514374</v>
      </c>
      <c r="O5751">
        <v>-9.4814836978912354E-2</v>
      </c>
      <c r="P5751">
        <v>-6.1423875391483307E-2</v>
      </c>
      <c r="Q5751">
        <v>-2.8032911941409111E-2</v>
      </c>
      <c r="R5751">
        <v>2.0181499421596527E-2</v>
      </c>
      <c r="S5751" s="10" t="s">
        <v>39</v>
      </c>
    </row>
    <row r="5752" spans="1:19" hidden="1" x14ac:dyDescent="0.25">
      <c r="A5752" s="10" t="str">
        <f t="shared" si="89"/>
        <v>2016Stockton1-in-2May PeakPGE22</v>
      </c>
      <c r="B5752" s="10" t="s">
        <v>57</v>
      </c>
      <c r="C5752" s="10" t="s">
        <v>15</v>
      </c>
      <c r="D5752" s="10" t="s">
        <v>5</v>
      </c>
      <c r="E5752" s="10" t="s">
        <v>9</v>
      </c>
      <c r="F5752">
        <v>22</v>
      </c>
      <c r="G5752">
        <v>1.763655424118042</v>
      </c>
      <c r="H5752">
        <v>1.8354005813598633</v>
      </c>
      <c r="I5752">
        <v>77.891517639160156</v>
      </c>
      <c r="J5752">
        <v>6.3674606382846832E-2</v>
      </c>
      <c r="K5752">
        <v>16376</v>
      </c>
      <c r="L5752">
        <v>15477.846505</v>
      </c>
      <c r="M5752">
        <v>-7.1745209395885468E-2</v>
      </c>
      <c r="N5752">
        <v>-0.1533505916595459</v>
      </c>
      <c r="O5752">
        <v>-0.10513617098331451</v>
      </c>
      <c r="P5752">
        <v>-7.1745209395885468E-2</v>
      </c>
      <c r="Q5752">
        <v>-3.8354244083166122E-2</v>
      </c>
      <c r="R5752">
        <v>9.8601663485169411E-3</v>
      </c>
      <c r="S5752" s="10" t="s">
        <v>38</v>
      </c>
    </row>
    <row r="5753" spans="1:19" hidden="1" x14ac:dyDescent="0.25">
      <c r="A5753" s="10" t="str">
        <f t="shared" si="89"/>
        <v>2016Stockton1-in-10May PeakPGE22</v>
      </c>
      <c r="B5753" s="10" t="s">
        <v>57</v>
      </c>
      <c r="C5753" s="10" t="s">
        <v>15</v>
      </c>
      <c r="D5753" s="10" t="s">
        <v>5</v>
      </c>
      <c r="E5753" s="10" t="s">
        <v>1</v>
      </c>
      <c r="F5753">
        <v>22</v>
      </c>
      <c r="G5753">
        <v>2.2742726802825928</v>
      </c>
      <c r="H5753">
        <v>2.4259791374206543</v>
      </c>
      <c r="I5753">
        <v>83.82244873046875</v>
      </c>
      <c r="J5753">
        <v>6.3674606382846832E-2</v>
      </c>
      <c r="K5753">
        <v>16376</v>
      </c>
      <c r="L5753">
        <v>15477.846505</v>
      </c>
      <c r="M5753">
        <v>-0.15170633792877197</v>
      </c>
      <c r="N5753">
        <v>-0.23331171274185181</v>
      </c>
      <c r="O5753">
        <v>-0.18509730696678162</v>
      </c>
      <c r="P5753">
        <v>-0.15170633792877197</v>
      </c>
      <c r="Q5753">
        <v>-0.11831537634134293</v>
      </c>
      <c r="R5753">
        <v>-7.0100963115692139E-2</v>
      </c>
      <c r="S5753" s="10" t="s">
        <v>38</v>
      </c>
    </row>
    <row r="5754" spans="1:19" hidden="1" x14ac:dyDescent="0.25">
      <c r="A5754" s="10" t="str">
        <f t="shared" si="89"/>
        <v>2016Stockton1-in-2May PeakCAISO23</v>
      </c>
      <c r="B5754" s="10" t="s">
        <v>57</v>
      </c>
      <c r="C5754" s="10" t="s">
        <v>15</v>
      </c>
      <c r="D5754" s="10" t="s">
        <v>5</v>
      </c>
      <c r="E5754" s="10" t="s">
        <v>9</v>
      </c>
      <c r="F5754">
        <v>23</v>
      </c>
      <c r="G5754">
        <v>1.3762832880020142</v>
      </c>
      <c r="H5754">
        <v>1.4219166040420532</v>
      </c>
      <c r="I5754">
        <v>74.111862182617187</v>
      </c>
      <c r="J5754">
        <v>5.8387260884046555E-2</v>
      </c>
      <c r="K5754">
        <v>16376</v>
      </c>
      <c r="L5754">
        <v>15477.846505</v>
      </c>
      <c r="M5754">
        <v>-4.5633327215909958E-2</v>
      </c>
      <c r="N5754">
        <v>-0.12046243995428085</v>
      </c>
      <c r="O5754">
        <v>-7.6251603662967682E-2</v>
      </c>
      <c r="P5754">
        <v>-4.5633327215909958E-2</v>
      </c>
      <c r="Q5754">
        <v>-1.501504797488451E-2</v>
      </c>
      <c r="R5754">
        <v>2.9195785522460938E-2</v>
      </c>
      <c r="S5754" s="10" t="s">
        <v>39</v>
      </c>
    </row>
    <row r="5755" spans="1:19" hidden="1" x14ac:dyDescent="0.25">
      <c r="A5755" s="10" t="str">
        <f t="shared" si="89"/>
        <v>2016Stockton1-in-10May PeakCAISO23</v>
      </c>
      <c r="B5755" s="10" t="s">
        <v>57</v>
      </c>
      <c r="C5755" s="10" t="s">
        <v>15</v>
      </c>
      <c r="D5755" s="10" t="s">
        <v>5</v>
      </c>
      <c r="E5755" s="10" t="s">
        <v>1</v>
      </c>
      <c r="F5755">
        <v>23</v>
      </c>
      <c r="G5755">
        <v>1.6029895544052124</v>
      </c>
      <c r="H5755">
        <v>1.6772077083587646</v>
      </c>
      <c r="I5755">
        <v>77.033782958984375</v>
      </c>
      <c r="J5755">
        <v>5.8387260884046555E-2</v>
      </c>
      <c r="K5755">
        <v>16376</v>
      </c>
      <c r="L5755">
        <v>15477.846505</v>
      </c>
      <c r="M5755">
        <v>-7.4218109250068665E-2</v>
      </c>
      <c r="N5755">
        <v>-0.14904722571372986</v>
      </c>
      <c r="O5755">
        <v>-0.10483638942241669</v>
      </c>
      <c r="P5755">
        <v>-7.4218109250068665E-2</v>
      </c>
      <c r="Q5755">
        <v>-4.3599829077720642E-2</v>
      </c>
      <c r="R5755">
        <v>6.1100430320948362E-4</v>
      </c>
      <c r="S5755" s="10" t="s">
        <v>39</v>
      </c>
    </row>
    <row r="5756" spans="1:19" hidden="1" x14ac:dyDescent="0.25">
      <c r="A5756" s="10" t="str">
        <f t="shared" si="89"/>
        <v>2016Stockton1-in-10May PeakPGE23</v>
      </c>
      <c r="B5756" s="10" t="s">
        <v>57</v>
      </c>
      <c r="C5756" s="10" t="s">
        <v>15</v>
      </c>
      <c r="D5756" s="10" t="s">
        <v>5</v>
      </c>
      <c r="E5756" s="10" t="s">
        <v>1</v>
      </c>
      <c r="F5756">
        <v>23</v>
      </c>
      <c r="G5756">
        <v>1.8407027721405029</v>
      </c>
      <c r="H5756">
        <v>1.941210150718689</v>
      </c>
      <c r="I5756">
        <v>81.964714050292969</v>
      </c>
      <c r="J5756">
        <v>5.8387260884046555E-2</v>
      </c>
      <c r="K5756">
        <v>16376</v>
      </c>
      <c r="L5756">
        <v>15477.846505</v>
      </c>
      <c r="M5756">
        <v>-0.10050743073225021</v>
      </c>
      <c r="N5756">
        <v>-0.17533653974533081</v>
      </c>
      <c r="O5756">
        <v>-0.13112570345401764</v>
      </c>
      <c r="P5756">
        <v>-0.10050743073225021</v>
      </c>
      <c r="Q5756">
        <v>-6.9889150559902191E-2</v>
      </c>
      <c r="R5756">
        <v>-2.5678317993879318E-2</v>
      </c>
      <c r="S5756" s="10" t="s">
        <v>38</v>
      </c>
    </row>
    <row r="5757" spans="1:19" hidden="1" x14ac:dyDescent="0.25">
      <c r="A5757" s="10" t="str">
        <f t="shared" si="89"/>
        <v>2016Stockton1-in-2May PeakPGE23</v>
      </c>
      <c r="B5757" s="10" t="s">
        <v>57</v>
      </c>
      <c r="C5757" s="10" t="s">
        <v>15</v>
      </c>
      <c r="D5757" s="10" t="s">
        <v>5</v>
      </c>
      <c r="E5757" s="10" t="s">
        <v>9</v>
      </c>
      <c r="F5757">
        <v>23</v>
      </c>
      <c r="G5757">
        <v>1.4274301528930664</v>
      </c>
      <c r="H5757">
        <v>1.4801077842712402</v>
      </c>
      <c r="I5757">
        <v>74.693321228027344</v>
      </c>
      <c r="J5757">
        <v>5.8387260884046555E-2</v>
      </c>
      <c r="K5757">
        <v>16376</v>
      </c>
      <c r="L5757">
        <v>15477.846505</v>
      </c>
      <c r="M5757">
        <v>-5.2677687257528305E-2</v>
      </c>
      <c r="N5757">
        <v>-0.1275068074464798</v>
      </c>
      <c r="O5757">
        <v>-8.3295963704586029E-2</v>
      </c>
      <c r="P5757">
        <v>-5.2677687257528305E-2</v>
      </c>
      <c r="Q5757">
        <v>-2.2059407085180283E-2</v>
      </c>
      <c r="R5757">
        <v>2.215142548084259E-2</v>
      </c>
      <c r="S5757" s="10" t="s">
        <v>38</v>
      </c>
    </row>
    <row r="5758" spans="1:19" hidden="1" x14ac:dyDescent="0.25">
      <c r="A5758" s="10" t="str">
        <f t="shared" si="89"/>
        <v>2016Stockton1-in-10May PeakCAISO24</v>
      </c>
      <c r="B5758" s="10" t="s">
        <v>57</v>
      </c>
      <c r="C5758" s="10" t="s">
        <v>15</v>
      </c>
      <c r="D5758" s="10" t="s">
        <v>5</v>
      </c>
      <c r="E5758" s="10" t="s">
        <v>1</v>
      </c>
      <c r="F5758">
        <v>24</v>
      </c>
      <c r="G5758">
        <v>1.2556000947952271</v>
      </c>
      <c r="H5758">
        <v>1.3114798069000244</v>
      </c>
      <c r="I5758">
        <v>75.042037963867188</v>
      </c>
      <c r="J5758">
        <v>4.4309847056865692E-2</v>
      </c>
      <c r="K5758">
        <v>16376</v>
      </c>
      <c r="L5758">
        <v>15477.846505</v>
      </c>
      <c r="M5758">
        <v>-5.5879678577184677E-2</v>
      </c>
      <c r="N5758">
        <v>-0.11266718059778214</v>
      </c>
      <c r="O5758">
        <v>-7.9115763306617737E-2</v>
      </c>
      <c r="P5758">
        <v>-5.5879678577184677E-2</v>
      </c>
      <c r="Q5758">
        <v>-3.2643593847751617E-2</v>
      </c>
      <c r="R5758">
        <v>9.0782140614464879E-4</v>
      </c>
      <c r="S5758" s="10" t="s">
        <v>39</v>
      </c>
    </row>
    <row r="5759" spans="1:19" hidden="1" x14ac:dyDescent="0.25">
      <c r="A5759" s="10" t="str">
        <f t="shared" si="89"/>
        <v>2016Stockton1-in-2May PeakCAISO24</v>
      </c>
      <c r="B5759" s="10" t="s">
        <v>57</v>
      </c>
      <c r="C5759" s="10" t="s">
        <v>15</v>
      </c>
      <c r="D5759" s="10" t="s">
        <v>5</v>
      </c>
      <c r="E5759" s="10" t="s">
        <v>9</v>
      </c>
      <c r="F5759">
        <v>24</v>
      </c>
      <c r="G5759">
        <v>1.07802414894104</v>
      </c>
      <c r="H5759">
        <v>1.1142334938049316</v>
      </c>
      <c r="I5759">
        <v>71.573196411132813</v>
      </c>
      <c r="J5759">
        <v>4.4309847056865692E-2</v>
      </c>
      <c r="K5759">
        <v>16376</v>
      </c>
      <c r="L5759">
        <v>15477.846505</v>
      </c>
      <c r="M5759">
        <v>-3.6209292709827423E-2</v>
      </c>
      <c r="N5759">
        <v>-9.2996791005134583E-2</v>
      </c>
      <c r="O5759">
        <v>-5.9445377439260483E-2</v>
      </c>
      <c r="P5759">
        <v>-3.6209292709827423E-2</v>
      </c>
      <c r="Q5759">
        <v>-1.2973208911716938E-2</v>
      </c>
      <c r="R5759">
        <v>2.0578207448124886E-2</v>
      </c>
      <c r="S5759" s="10" t="s">
        <v>39</v>
      </c>
    </row>
    <row r="5760" spans="1:19" hidden="1" x14ac:dyDescent="0.25">
      <c r="A5760" s="10" t="str">
        <f t="shared" si="89"/>
        <v>2016Stockton1-in-10May PeakPGE24</v>
      </c>
      <c r="B5760" s="10" t="s">
        <v>57</v>
      </c>
      <c r="C5760" s="10" t="s">
        <v>15</v>
      </c>
      <c r="D5760" s="10" t="s">
        <v>5</v>
      </c>
      <c r="E5760" s="10" t="s">
        <v>1</v>
      </c>
      <c r="F5760">
        <v>24</v>
      </c>
      <c r="G5760">
        <v>1.4417976140975952</v>
      </c>
      <c r="H5760">
        <v>1.5176597833633423</v>
      </c>
      <c r="I5760">
        <v>79.649772644042969</v>
      </c>
      <c r="J5760">
        <v>4.4309847056865692E-2</v>
      </c>
      <c r="K5760">
        <v>16376</v>
      </c>
      <c r="L5760">
        <v>15477.846505</v>
      </c>
      <c r="M5760">
        <v>-7.5862132012844086E-2</v>
      </c>
      <c r="N5760">
        <v>-0.13264963030815125</v>
      </c>
      <c r="O5760">
        <v>-9.9098213016986847E-2</v>
      </c>
      <c r="P5760">
        <v>-7.5862132012844086E-2</v>
      </c>
      <c r="Q5760">
        <v>-5.2626047283411026E-2</v>
      </c>
      <c r="R5760">
        <v>-1.9074631854891777E-2</v>
      </c>
      <c r="S5760" s="10" t="s">
        <v>38</v>
      </c>
    </row>
    <row r="5761" spans="1:19" hidden="1" x14ac:dyDescent="0.25">
      <c r="A5761" s="10" t="str">
        <f t="shared" si="89"/>
        <v>2016Stockton1-in-2May PeakPGE24</v>
      </c>
      <c r="B5761" s="10" t="s">
        <v>57</v>
      </c>
      <c r="C5761" s="10" t="s">
        <v>15</v>
      </c>
      <c r="D5761" s="10" t="s">
        <v>5</v>
      </c>
      <c r="E5761" s="10" t="s">
        <v>9</v>
      </c>
      <c r="F5761">
        <v>24</v>
      </c>
      <c r="G5761">
        <v>1.1180868148803711</v>
      </c>
      <c r="H5761">
        <v>1.1591192483901978</v>
      </c>
      <c r="I5761">
        <v>72.912910461425781</v>
      </c>
      <c r="J5761">
        <v>4.4309847056865692E-2</v>
      </c>
      <c r="K5761">
        <v>16376</v>
      </c>
      <c r="L5761">
        <v>15477.846505</v>
      </c>
      <c r="M5761">
        <v>-4.1032407432794571E-2</v>
      </c>
      <c r="N5761">
        <v>-9.7819909453392029E-2</v>
      </c>
      <c r="O5761">
        <v>-6.4268492162227631E-2</v>
      </c>
      <c r="P5761">
        <v>-4.1032407432794571E-2</v>
      </c>
      <c r="Q5761">
        <v>-1.779632456600666E-2</v>
      </c>
      <c r="R5761">
        <v>1.5755092725157738E-2</v>
      </c>
      <c r="S5761" s="10" t="s">
        <v>38</v>
      </c>
    </row>
    <row r="5762" spans="1:19" hidden="1" x14ac:dyDescent="0.25">
      <c r="A5762" s="10" t="str">
        <f t="shared" ref="A5762:A5825" si="90">CONCATENATE(B5762,C5762,E5762,D5762,S5762,F5762)</f>
        <v>2016Stockton1-in-10October PeakCAISO1</v>
      </c>
      <c r="B5762" s="10" t="s">
        <v>57</v>
      </c>
      <c r="C5762" s="10" t="s">
        <v>15</v>
      </c>
      <c r="D5762" s="10" t="s">
        <v>6</v>
      </c>
      <c r="E5762" s="10" t="s">
        <v>1</v>
      </c>
      <c r="F5762">
        <v>1</v>
      </c>
      <c r="G5762">
        <v>0.82785904407501221</v>
      </c>
      <c r="H5762">
        <v>0.82785904407501221</v>
      </c>
      <c r="I5762">
        <v>71.728607177734375</v>
      </c>
      <c r="J5762">
        <v>0</v>
      </c>
      <c r="K5762">
        <v>16376</v>
      </c>
      <c r="L5762">
        <v>15501.547024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 s="10" t="s">
        <v>39</v>
      </c>
    </row>
    <row r="5763" spans="1:19" hidden="1" x14ac:dyDescent="0.25">
      <c r="A5763" s="10" t="str">
        <f t="shared" si="90"/>
        <v>2016Stockton1-in-2October PeakCAISO1</v>
      </c>
      <c r="B5763" s="10" t="s">
        <v>57</v>
      </c>
      <c r="C5763" s="10" t="s">
        <v>15</v>
      </c>
      <c r="D5763" s="10" t="s">
        <v>6</v>
      </c>
      <c r="E5763" s="10" t="s">
        <v>9</v>
      </c>
      <c r="F5763">
        <v>1</v>
      </c>
      <c r="G5763">
        <v>0.67420864105224609</v>
      </c>
      <c r="H5763">
        <v>0.67420864105224609</v>
      </c>
      <c r="I5763">
        <v>66.606979370117188</v>
      </c>
      <c r="J5763">
        <v>0</v>
      </c>
      <c r="K5763">
        <v>16376</v>
      </c>
      <c r="L5763">
        <v>15501.547024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 s="10" t="s">
        <v>39</v>
      </c>
    </row>
    <row r="5764" spans="1:19" hidden="1" x14ac:dyDescent="0.25">
      <c r="A5764" s="10" t="str">
        <f t="shared" si="90"/>
        <v>2016Stockton1-in-10October PeakPGE1</v>
      </c>
      <c r="B5764" s="10" t="s">
        <v>57</v>
      </c>
      <c r="C5764" s="10" t="s">
        <v>15</v>
      </c>
      <c r="D5764" s="10" t="s">
        <v>6</v>
      </c>
      <c r="E5764" s="10" t="s">
        <v>1</v>
      </c>
      <c r="F5764">
        <v>1</v>
      </c>
      <c r="G5764">
        <v>0.88151538372039795</v>
      </c>
      <c r="H5764">
        <v>0.88151538372039795</v>
      </c>
      <c r="I5764">
        <v>73.546920776367188</v>
      </c>
      <c r="J5764">
        <v>0</v>
      </c>
      <c r="K5764">
        <v>16376</v>
      </c>
      <c r="L5764">
        <v>15501.547024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 s="10" t="s">
        <v>38</v>
      </c>
    </row>
    <row r="5765" spans="1:19" hidden="1" x14ac:dyDescent="0.25">
      <c r="A5765" s="10" t="str">
        <f t="shared" si="90"/>
        <v>2016Stockton1-in-2October PeakPGE1</v>
      </c>
      <c r="B5765" s="10" t="s">
        <v>57</v>
      </c>
      <c r="C5765" s="10" t="s">
        <v>15</v>
      </c>
      <c r="D5765" s="10" t="s">
        <v>6</v>
      </c>
      <c r="E5765" s="10" t="s">
        <v>9</v>
      </c>
      <c r="F5765">
        <v>1</v>
      </c>
      <c r="G5765">
        <v>0.64231473207473755</v>
      </c>
      <c r="H5765">
        <v>0.64231473207473755</v>
      </c>
      <c r="I5765">
        <v>67.32244873046875</v>
      </c>
      <c r="J5765">
        <v>0</v>
      </c>
      <c r="K5765">
        <v>16376</v>
      </c>
      <c r="L5765">
        <v>15501.547024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 s="10" t="s">
        <v>38</v>
      </c>
    </row>
    <row r="5766" spans="1:19" hidden="1" x14ac:dyDescent="0.25">
      <c r="A5766" s="10" t="str">
        <f t="shared" si="90"/>
        <v>2016Stockton1-in-10October PeakCAISO2</v>
      </c>
      <c r="B5766" s="10" t="s">
        <v>57</v>
      </c>
      <c r="C5766" s="10" t="s">
        <v>15</v>
      </c>
      <c r="D5766" s="10" t="s">
        <v>6</v>
      </c>
      <c r="E5766" s="10" t="s">
        <v>1</v>
      </c>
      <c r="F5766">
        <v>2</v>
      </c>
      <c r="G5766">
        <v>0.7018430233001709</v>
      </c>
      <c r="H5766">
        <v>0.7018430233001709</v>
      </c>
      <c r="I5766">
        <v>70.810813903808594</v>
      </c>
      <c r="J5766">
        <v>0</v>
      </c>
      <c r="K5766">
        <v>16376</v>
      </c>
      <c r="L5766">
        <v>15501.547024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 s="10" t="s">
        <v>39</v>
      </c>
    </row>
    <row r="5767" spans="1:19" hidden="1" x14ac:dyDescent="0.25">
      <c r="A5767" s="10" t="str">
        <f t="shared" si="90"/>
        <v>2016Stockton1-in-2October PeakCAISO2</v>
      </c>
      <c r="B5767" s="10" t="s">
        <v>57</v>
      </c>
      <c r="C5767" s="10" t="s">
        <v>15</v>
      </c>
      <c r="D5767" s="10" t="s">
        <v>6</v>
      </c>
      <c r="E5767" s="10" t="s">
        <v>9</v>
      </c>
      <c r="F5767">
        <v>2</v>
      </c>
      <c r="G5767">
        <v>0.57158112525939941</v>
      </c>
      <c r="H5767">
        <v>0.57158112525939941</v>
      </c>
      <c r="I5767">
        <v>65.314186096191406</v>
      </c>
      <c r="J5767">
        <v>0</v>
      </c>
      <c r="K5767">
        <v>16376</v>
      </c>
      <c r="L5767">
        <v>15501.547024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 s="10" t="s">
        <v>39</v>
      </c>
    </row>
    <row r="5768" spans="1:19" hidden="1" x14ac:dyDescent="0.25">
      <c r="A5768" s="10" t="str">
        <f t="shared" si="90"/>
        <v>2016Stockton1-in-10October PeakPGE2</v>
      </c>
      <c r="B5768" s="10" t="s">
        <v>57</v>
      </c>
      <c r="C5768" s="10" t="s">
        <v>15</v>
      </c>
      <c r="D5768" s="10" t="s">
        <v>6</v>
      </c>
      <c r="E5768" s="10" t="s">
        <v>1</v>
      </c>
      <c r="F5768">
        <v>2</v>
      </c>
      <c r="G5768">
        <v>0.74733185768127441</v>
      </c>
      <c r="H5768">
        <v>0.74733185768127441</v>
      </c>
      <c r="I5768">
        <v>72</v>
      </c>
      <c r="J5768">
        <v>0</v>
      </c>
      <c r="K5768">
        <v>16376</v>
      </c>
      <c r="L5768">
        <v>15501.547024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 s="10" t="s">
        <v>38</v>
      </c>
    </row>
    <row r="5769" spans="1:19" hidden="1" x14ac:dyDescent="0.25">
      <c r="A5769" s="10" t="str">
        <f t="shared" si="90"/>
        <v>2016Stockton1-in-2October PeakPGE2</v>
      </c>
      <c r="B5769" s="10" t="s">
        <v>57</v>
      </c>
      <c r="C5769" s="10" t="s">
        <v>15</v>
      </c>
      <c r="D5769" s="10" t="s">
        <v>6</v>
      </c>
      <c r="E5769" s="10" t="s">
        <v>9</v>
      </c>
      <c r="F5769">
        <v>2</v>
      </c>
      <c r="G5769">
        <v>0.54454213380813599</v>
      </c>
      <c r="H5769">
        <v>0.54454213380813599</v>
      </c>
      <c r="I5769">
        <v>65.490989685058594</v>
      </c>
      <c r="J5769">
        <v>0</v>
      </c>
      <c r="K5769">
        <v>16376</v>
      </c>
      <c r="L5769">
        <v>15501.547024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 s="10" t="s">
        <v>38</v>
      </c>
    </row>
    <row r="5770" spans="1:19" hidden="1" x14ac:dyDescent="0.25">
      <c r="A5770" s="10" t="str">
        <f t="shared" si="90"/>
        <v>2016Stockton1-in-10October PeakCAISO3</v>
      </c>
      <c r="B5770" s="10" t="s">
        <v>57</v>
      </c>
      <c r="C5770" s="10" t="s">
        <v>15</v>
      </c>
      <c r="D5770" s="10" t="s">
        <v>6</v>
      </c>
      <c r="E5770" s="10" t="s">
        <v>1</v>
      </c>
      <c r="F5770">
        <v>3</v>
      </c>
      <c r="G5770">
        <v>0.62088721990585327</v>
      </c>
      <c r="H5770">
        <v>0.62088721990585327</v>
      </c>
      <c r="I5770">
        <v>70.022148132324219</v>
      </c>
      <c r="J5770">
        <v>0</v>
      </c>
      <c r="K5770">
        <v>16376</v>
      </c>
      <c r="L5770">
        <v>15501.547024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 s="10" t="s">
        <v>39</v>
      </c>
    </row>
    <row r="5771" spans="1:19" hidden="1" x14ac:dyDescent="0.25">
      <c r="A5771" s="10" t="str">
        <f t="shared" si="90"/>
        <v>2016Stockton1-in-2October PeakCAISO3</v>
      </c>
      <c r="B5771" s="10" t="s">
        <v>57</v>
      </c>
      <c r="C5771" s="10" t="s">
        <v>15</v>
      </c>
      <c r="D5771" s="10" t="s">
        <v>6</v>
      </c>
      <c r="E5771" s="10" t="s">
        <v>9</v>
      </c>
      <c r="F5771">
        <v>3</v>
      </c>
      <c r="G5771">
        <v>0.50565075874328613</v>
      </c>
      <c r="H5771">
        <v>0.50565075874328613</v>
      </c>
      <c r="I5771">
        <v>63.865989685058594</v>
      </c>
      <c r="J5771">
        <v>0</v>
      </c>
      <c r="K5771">
        <v>16376</v>
      </c>
      <c r="L5771">
        <v>15501.547024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 s="10" t="s">
        <v>39</v>
      </c>
    </row>
    <row r="5772" spans="1:19" hidden="1" x14ac:dyDescent="0.25">
      <c r="A5772" s="10" t="str">
        <f t="shared" si="90"/>
        <v>2016Stockton1-in-10October PeakPGE3</v>
      </c>
      <c r="B5772" s="10" t="s">
        <v>57</v>
      </c>
      <c r="C5772" s="10" t="s">
        <v>15</v>
      </c>
      <c r="D5772" s="10" t="s">
        <v>6</v>
      </c>
      <c r="E5772" s="10" t="s">
        <v>1</v>
      </c>
      <c r="F5772">
        <v>3</v>
      </c>
      <c r="G5772">
        <v>0.66112905740737915</v>
      </c>
      <c r="H5772">
        <v>0.66112905740737915</v>
      </c>
      <c r="I5772">
        <v>71.305931091308594</v>
      </c>
      <c r="J5772">
        <v>0</v>
      </c>
      <c r="K5772">
        <v>16376</v>
      </c>
      <c r="L5772">
        <v>15501.547024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 s="10" t="s">
        <v>38</v>
      </c>
    </row>
    <row r="5773" spans="1:19" hidden="1" x14ac:dyDescent="0.25">
      <c r="A5773" s="10" t="str">
        <f t="shared" si="90"/>
        <v>2016Stockton1-in-2October PeakPGE3</v>
      </c>
      <c r="B5773" s="10" t="s">
        <v>57</v>
      </c>
      <c r="C5773" s="10" t="s">
        <v>15</v>
      </c>
      <c r="D5773" s="10" t="s">
        <v>6</v>
      </c>
      <c r="E5773" s="10" t="s">
        <v>9</v>
      </c>
      <c r="F5773">
        <v>3</v>
      </c>
      <c r="G5773">
        <v>0.48173061013221741</v>
      </c>
      <c r="H5773">
        <v>0.48173061013221741</v>
      </c>
      <c r="I5773">
        <v>64.719596862792969</v>
      </c>
      <c r="J5773">
        <v>0</v>
      </c>
      <c r="K5773">
        <v>16376</v>
      </c>
      <c r="L5773">
        <v>15501.547024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 s="10" t="s">
        <v>38</v>
      </c>
    </row>
    <row r="5774" spans="1:19" hidden="1" x14ac:dyDescent="0.25">
      <c r="A5774" s="10" t="str">
        <f t="shared" si="90"/>
        <v>2016Stockton1-in-10October PeakCAISO4</v>
      </c>
      <c r="B5774" s="10" t="s">
        <v>57</v>
      </c>
      <c r="C5774" s="10" t="s">
        <v>15</v>
      </c>
      <c r="D5774" s="10" t="s">
        <v>6</v>
      </c>
      <c r="E5774" s="10" t="s">
        <v>1</v>
      </c>
      <c r="F5774">
        <v>4</v>
      </c>
      <c r="G5774">
        <v>0.5727115273475647</v>
      </c>
      <c r="H5774">
        <v>0.5727115273475647</v>
      </c>
      <c r="I5774">
        <v>68.397148132324219</v>
      </c>
      <c r="J5774">
        <v>0</v>
      </c>
      <c r="K5774">
        <v>16376</v>
      </c>
      <c r="L5774">
        <v>15501.547024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 s="10" t="s">
        <v>39</v>
      </c>
    </row>
    <row r="5775" spans="1:19" hidden="1" x14ac:dyDescent="0.25">
      <c r="A5775" s="10" t="str">
        <f t="shared" si="90"/>
        <v>2016Stockton1-in-2October PeakCAISO4</v>
      </c>
      <c r="B5775" s="10" t="s">
        <v>57</v>
      </c>
      <c r="C5775" s="10" t="s">
        <v>15</v>
      </c>
      <c r="D5775" s="10" t="s">
        <v>6</v>
      </c>
      <c r="E5775" s="10" t="s">
        <v>9</v>
      </c>
      <c r="F5775">
        <v>4</v>
      </c>
      <c r="G5775">
        <v>0.46641644835472107</v>
      </c>
      <c r="H5775">
        <v>0.46641644835472107</v>
      </c>
      <c r="I5775">
        <v>62.482730865478516</v>
      </c>
      <c r="J5775">
        <v>0</v>
      </c>
      <c r="K5775">
        <v>16376</v>
      </c>
      <c r="L5775">
        <v>15501.547024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 s="10" t="s">
        <v>39</v>
      </c>
    </row>
    <row r="5776" spans="1:19" hidden="1" x14ac:dyDescent="0.25">
      <c r="A5776" s="10" t="str">
        <f t="shared" si="90"/>
        <v>2016Stockton1-in-10October PeakPGE4</v>
      </c>
      <c r="B5776" s="10" t="s">
        <v>57</v>
      </c>
      <c r="C5776" s="10" t="s">
        <v>15</v>
      </c>
      <c r="D5776" s="10" t="s">
        <v>6</v>
      </c>
      <c r="E5776" s="10" t="s">
        <v>1</v>
      </c>
      <c r="F5776">
        <v>4</v>
      </c>
      <c r="G5776">
        <v>0.60983091592788696</v>
      </c>
      <c r="H5776">
        <v>0.60983091592788696</v>
      </c>
      <c r="I5776">
        <v>70.392265319824219</v>
      </c>
      <c r="J5776">
        <v>0</v>
      </c>
      <c r="K5776">
        <v>16376</v>
      </c>
      <c r="L5776">
        <v>15501.547024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 s="10" t="s">
        <v>38</v>
      </c>
    </row>
    <row r="5777" spans="1:19" hidden="1" x14ac:dyDescent="0.25">
      <c r="A5777" s="10" t="str">
        <f t="shared" si="90"/>
        <v>2016Stockton1-in-2October PeakPGE4</v>
      </c>
      <c r="B5777" s="10" t="s">
        <v>57</v>
      </c>
      <c r="C5777" s="10" t="s">
        <v>15</v>
      </c>
      <c r="D5777" s="10" t="s">
        <v>6</v>
      </c>
      <c r="E5777" s="10" t="s">
        <v>9</v>
      </c>
      <c r="F5777">
        <v>4</v>
      </c>
      <c r="G5777">
        <v>0.44435229897499084</v>
      </c>
      <c r="H5777">
        <v>0.44435229897499084</v>
      </c>
      <c r="I5777">
        <v>63.538661956787109</v>
      </c>
      <c r="J5777">
        <v>0</v>
      </c>
      <c r="K5777">
        <v>16376</v>
      </c>
      <c r="L5777">
        <v>15501.547024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 s="10" t="s">
        <v>38</v>
      </c>
    </row>
    <row r="5778" spans="1:19" hidden="1" x14ac:dyDescent="0.25">
      <c r="A5778" s="10" t="str">
        <f t="shared" si="90"/>
        <v>2016Stockton1-in-10October PeakCAISO5</v>
      </c>
      <c r="B5778" s="10" t="s">
        <v>57</v>
      </c>
      <c r="C5778" s="10" t="s">
        <v>15</v>
      </c>
      <c r="D5778" s="10" t="s">
        <v>6</v>
      </c>
      <c r="E5778" s="10" t="s">
        <v>1</v>
      </c>
      <c r="F5778">
        <v>5</v>
      </c>
      <c r="G5778">
        <v>0.54948347806930542</v>
      </c>
      <c r="H5778">
        <v>0.54948347806930542</v>
      </c>
      <c r="I5778">
        <v>67.61260986328125</v>
      </c>
      <c r="J5778">
        <v>0</v>
      </c>
      <c r="K5778">
        <v>16376</v>
      </c>
      <c r="L5778">
        <v>15501.547024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 s="10" t="s">
        <v>39</v>
      </c>
    </row>
    <row r="5779" spans="1:19" hidden="1" x14ac:dyDescent="0.25">
      <c r="A5779" s="10" t="str">
        <f t="shared" si="90"/>
        <v>2016Stockton1-in-2October PeakCAISO5</v>
      </c>
      <c r="B5779" s="10" t="s">
        <v>57</v>
      </c>
      <c r="C5779" s="10" t="s">
        <v>15</v>
      </c>
      <c r="D5779" s="10" t="s">
        <v>6</v>
      </c>
      <c r="E5779" s="10" t="s">
        <v>9</v>
      </c>
      <c r="F5779">
        <v>5</v>
      </c>
      <c r="G5779">
        <v>0.44749951362609863</v>
      </c>
      <c r="H5779">
        <v>0.44749951362609863</v>
      </c>
      <c r="I5779">
        <v>61.836338043212891</v>
      </c>
      <c r="J5779">
        <v>0</v>
      </c>
      <c r="K5779">
        <v>16376</v>
      </c>
      <c r="L5779">
        <v>15501.547024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 s="10" t="s">
        <v>39</v>
      </c>
    </row>
    <row r="5780" spans="1:19" hidden="1" x14ac:dyDescent="0.25">
      <c r="A5780" s="10" t="str">
        <f t="shared" si="90"/>
        <v>2016Stockton1-in-10October PeakPGE5</v>
      </c>
      <c r="B5780" s="10" t="s">
        <v>57</v>
      </c>
      <c r="C5780" s="10" t="s">
        <v>15</v>
      </c>
      <c r="D5780" s="10" t="s">
        <v>6</v>
      </c>
      <c r="E5780" s="10" t="s">
        <v>1</v>
      </c>
      <c r="F5780">
        <v>5</v>
      </c>
      <c r="G5780">
        <v>0.58509737253189087</v>
      </c>
      <c r="H5780">
        <v>0.58509737253189087</v>
      </c>
      <c r="I5780">
        <v>68.801803588867187</v>
      </c>
      <c r="J5780">
        <v>0</v>
      </c>
      <c r="K5780">
        <v>16376</v>
      </c>
      <c r="L5780">
        <v>15501.547024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 s="10" t="s">
        <v>38</v>
      </c>
    </row>
    <row r="5781" spans="1:19" hidden="1" x14ac:dyDescent="0.25">
      <c r="A5781" s="10" t="str">
        <f t="shared" si="90"/>
        <v>2016Stockton1-in-2October PeakPGE5</v>
      </c>
      <c r="B5781" s="10" t="s">
        <v>57</v>
      </c>
      <c r="C5781" s="10" t="s">
        <v>15</v>
      </c>
      <c r="D5781" s="10" t="s">
        <v>6</v>
      </c>
      <c r="E5781" s="10" t="s">
        <v>9</v>
      </c>
      <c r="F5781">
        <v>5</v>
      </c>
      <c r="G5781">
        <v>0.42633023858070374</v>
      </c>
      <c r="H5781">
        <v>0.42633023858070374</v>
      </c>
      <c r="I5781">
        <v>62.461338043212891</v>
      </c>
      <c r="J5781">
        <v>0</v>
      </c>
      <c r="K5781">
        <v>16376</v>
      </c>
      <c r="L5781">
        <v>15501.547024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 s="10" t="s">
        <v>38</v>
      </c>
    </row>
    <row r="5782" spans="1:19" hidden="1" x14ac:dyDescent="0.25">
      <c r="A5782" s="10" t="str">
        <f t="shared" si="90"/>
        <v>2016Stockton1-in-2October PeakCAISO6</v>
      </c>
      <c r="B5782" s="10" t="s">
        <v>57</v>
      </c>
      <c r="C5782" s="10" t="s">
        <v>15</v>
      </c>
      <c r="D5782" s="10" t="s">
        <v>6</v>
      </c>
      <c r="E5782" s="10" t="s">
        <v>9</v>
      </c>
      <c r="F5782">
        <v>6</v>
      </c>
      <c r="G5782">
        <v>0.45704802870750427</v>
      </c>
      <c r="H5782">
        <v>0.45704802870750427</v>
      </c>
      <c r="I5782">
        <v>61.228603363037109</v>
      </c>
      <c r="J5782">
        <v>0</v>
      </c>
      <c r="K5782">
        <v>16376</v>
      </c>
      <c r="L5782">
        <v>15501.547024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 s="10" t="s">
        <v>39</v>
      </c>
    </row>
    <row r="5783" spans="1:19" hidden="1" x14ac:dyDescent="0.25">
      <c r="A5783" s="10" t="str">
        <f t="shared" si="90"/>
        <v>2016Stockton1-in-10October PeakCAISO6</v>
      </c>
      <c r="B5783" s="10" t="s">
        <v>57</v>
      </c>
      <c r="C5783" s="10" t="s">
        <v>15</v>
      </c>
      <c r="D5783" s="10" t="s">
        <v>6</v>
      </c>
      <c r="E5783" s="10" t="s">
        <v>1</v>
      </c>
      <c r="F5783">
        <v>6</v>
      </c>
      <c r="G5783">
        <v>0.56120806932449341</v>
      </c>
      <c r="H5783">
        <v>0.56120806932449341</v>
      </c>
      <c r="I5783">
        <v>67.022148132324219</v>
      </c>
      <c r="J5783">
        <v>0</v>
      </c>
      <c r="K5783">
        <v>16376</v>
      </c>
      <c r="L5783">
        <v>15501.547024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 s="10" t="s">
        <v>39</v>
      </c>
    </row>
    <row r="5784" spans="1:19" hidden="1" x14ac:dyDescent="0.25">
      <c r="A5784" s="10" t="str">
        <f t="shared" si="90"/>
        <v>2016Stockton1-in-2October PeakPGE6</v>
      </c>
      <c r="B5784" s="10" t="s">
        <v>57</v>
      </c>
      <c r="C5784" s="10" t="s">
        <v>15</v>
      </c>
      <c r="D5784" s="10" t="s">
        <v>6</v>
      </c>
      <c r="E5784" s="10" t="s">
        <v>9</v>
      </c>
      <c r="F5784">
        <v>6</v>
      </c>
      <c r="G5784">
        <v>0.43542706966400146</v>
      </c>
      <c r="H5784">
        <v>0.43542706966400146</v>
      </c>
      <c r="I5784">
        <v>61.75</v>
      </c>
      <c r="J5784">
        <v>0</v>
      </c>
      <c r="K5784">
        <v>16376</v>
      </c>
      <c r="L5784">
        <v>15501.547024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 s="10" t="s">
        <v>38</v>
      </c>
    </row>
    <row r="5785" spans="1:19" hidden="1" x14ac:dyDescent="0.25">
      <c r="A5785" s="10" t="str">
        <f t="shared" si="90"/>
        <v>2016Stockton1-in-10October PeakPGE6</v>
      </c>
      <c r="B5785" s="10" t="s">
        <v>57</v>
      </c>
      <c r="C5785" s="10" t="s">
        <v>15</v>
      </c>
      <c r="D5785" s="10" t="s">
        <v>6</v>
      </c>
      <c r="E5785" s="10" t="s">
        <v>1</v>
      </c>
      <c r="F5785">
        <v>6</v>
      </c>
      <c r="G5785">
        <v>0.59758192300796509</v>
      </c>
      <c r="H5785">
        <v>0.59758192300796509</v>
      </c>
      <c r="I5785">
        <v>67.405403137207031</v>
      </c>
      <c r="J5785">
        <v>0</v>
      </c>
      <c r="K5785">
        <v>16376</v>
      </c>
      <c r="L5785">
        <v>15501.547024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 s="10" t="s">
        <v>38</v>
      </c>
    </row>
    <row r="5786" spans="1:19" hidden="1" x14ac:dyDescent="0.25">
      <c r="A5786" s="10" t="str">
        <f t="shared" si="90"/>
        <v>2016Stockton1-in-10October PeakCAISO7</v>
      </c>
      <c r="B5786" s="10" t="s">
        <v>57</v>
      </c>
      <c r="C5786" s="10" t="s">
        <v>15</v>
      </c>
      <c r="D5786" s="10" t="s">
        <v>6</v>
      </c>
      <c r="E5786" s="10" t="s">
        <v>1</v>
      </c>
      <c r="F5786">
        <v>7</v>
      </c>
      <c r="G5786">
        <v>0.61227059364318848</v>
      </c>
      <c r="H5786">
        <v>0.61227059364318848</v>
      </c>
      <c r="I5786">
        <v>65.772148132324219</v>
      </c>
      <c r="J5786">
        <v>0</v>
      </c>
      <c r="K5786">
        <v>16376</v>
      </c>
      <c r="L5786">
        <v>15501.547024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 s="10" t="s">
        <v>39</v>
      </c>
    </row>
    <row r="5787" spans="1:19" hidden="1" x14ac:dyDescent="0.25">
      <c r="A5787" s="10" t="str">
        <f t="shared" si="90"/>
        <v>2016Stockton1-in-2October PeakCAISO7</v>
      </c>
      <c r="B5787" s="10" t="s">
        <v>57</v>
      </c>
      <c r="C5787" s="10" t="s">
        <v>15</v>
      </c>
      <c r="D5787" s="10" t="s">
        <v>6</v>
      </c>
      <c r="E5787" s="10" t="s">
        <v>9</v>
      </c>
      <c r="F5787">
        <v>7</v>
      </c>
      <c r="G5787">
        <v>0.49863335490226746</v>
      </c>
      <c r="H5787">
        <v>0.49863335490226746</v>
      </c>
      <c r="I5787">
        <v>60.482730865478516</v>
      </c>
      <c r="J5787">
        <v>0</v>
      </c>
      <c r="K5787">
        <v>16376</v>
      </c>
      <c r="L5787">
        <v>15501.547024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 s="10" t="s">
        <v>39</v>
      </c>
    </row>
    <row r="5788" spans="1:19" hidden="1" x14ac:dyDescent="0.25">
      <c r="A5788" s="10" t="str">
        <f t="shared" si="90"/>
        <v>2016Stockton1-in-10October PeakPGE7</v>
      </c>
      <c r="B5788" s="10" t="s">
        <v>57</v>
      </c>
      <c r="C5788" s="10" t="s">
        <v>15</v>
      </c>
      <c r="D5788" s="10" t="s">
        <v>6</v>
      </c>
      <c r="E5788" s="10" t="s">
        <v>1</v>
      </c>
      <c r="F5788">
        <v>7</v>
      </c>
      <c r="G5788">
        <v>0.65195393562316895</v>
      </c>
      <c r="H5788">
        <v>0.65195393562316895</v>
      </c>
      <c r="I5788">
        <v>66.728607177734375</v>
      </c>
      <c r="J5788">
        <v>0</v>
      </c>
      <c r="K5788">
        <v>16376</v>
      </c>
      <c r="L5788">
        <v>15501.547024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 s="10" t="s">
        <v>38</v>
      </c>
    </row>
    <row r="5789" spans="1:19" hidden="1" x14ac:dyDescent="0.25">
      <c r="A5789" s="10" t="str">
        <f t="shared" si="90"/>
        <v>2016Stockton1-in-2October PeakPGE7</v>
      </c>
      <c r="B5789" s="10" t="s">
        <v>57</v>
      </c>
      <c r="C5789" s="10" t="s">
        <v>15</v>
      </c>
      <c r="D5789" s="10" t="s">
        <v>6</v>
      </c>
      <c r="E5789" s="10" t="s">
        <v>9</v>
      </c>
      <c r="F5789">
        <v>7</v>
      </c>
      <c r="G5789">
        <v>0.47504517436027527</v>
      </c>
      <c r="H5789">
        <v>0.47504517436027527</v>
      </c>
      <c r="I5789">
        <v>60.832206726074219</v>
      </c>
      <c r="J5789">
        <v>0</v>
      </c>
      <c r="K5789">
        <v>16376</v>
      </c>
      <c r="L5789">
        <v>15501.547024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 s="10" t="s">
        <v>38</v>
      </c>
    </row>
    <row r="5790" spans="1:19" hidden="1" x14ac:dyDescent="0.25">
      <c r="A5790" s="10" t="str">
        <f t="shared" si="90"/>
        <v>2016Stockton1-in-10October PeakCAISO8</v>
      </c>
      <c r="B5790" s="10" t="s">
        <v>57</v>
      </c>
      <c r="C5790" s="10" t="s">
        <v>15</v>
      </c>
      <c r="D5790" s="10" t="s">
        <v>6</v>
      </c>
      <c r="E5790" s="10" t="s">
        <v>1</v>
      </c>
      <c r="F5790">
        <v>8</v>
      </c>
      <c r="G5790">
        <v>0.64285510778427124</v>
      </c>
      <c r="H5790">
        <v>0.64285510778427124</v>
      </c>
      <c r="I5790">
        <v>66.125747680664063</v>
      </c>
      <c r="J5790">
        <v>0</v>
      </c>
      <c r="K5790">
        <v>16376</v>
      </c>
      <c r="L5790">
        <v>15501.547024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 s="10" t="s">
        <v>39</v>
      </c>
    </row>
    <row r="5791" spans="1:19" hidden="1" x14ac:dyDescent="0.25">
      <c r="A5791" s="10" t="str">
        <f t="shared" si="90"/>
        <v>2016Stockton1-in-2October PeakCAISO8</v>
      </c>
      <c r="B5791" s="10" t="s">
        <v>57</v>
      </c>
      <c r="C5791" s="10" t="s">
        <v>15</v>
      </c>
      <c r="D5791" s="10" t="s">
        <v>6</v>
      </c>
      <c r="E5791" s="10" t="s">
        <v>9</v>
      </c>
      <c r="F5791">
        <v>8</v>
      </c>
      <c r="G5791">
        <v>0.52354139089584351</v>
      </c>
      <c r="H5791">
        <v>0.52354139089584351</v>
      </c>
      <c r="I5791">
        <v>60.116741180419922</v>
      </c>
      <c r="J5791">
        <v>0</v>
      </c>
      <c r="K5791">
        <v>16376</v>
      </c>
      <c r="L5791">
        <v>15501.547024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 s="10" t="s">
        <v>39</v>
      </c>
    </row>
    <row r="5792" spans="1:19" hidden="1" x14ac:dyDescent="0.25">
      <c r="A5792" s="10" t="str">
        <f t="shared" si="90"/>
        <v>2016Stockton1-in-2October PeakPGE8</v>
      </c>
      <c r="B5792" s="10" t="s">
        <v>57</v>
      </c>
      <c r="C5792" s="10" t="s">
        <v>15</v>
      </c>
      <c r="D5792" s="10" t="s">
        <v>6</v>
      </c>
      <c r="E5792" s="10" t="s">
        <v>9</v>
      </c>
      <c r="F5792">
        <v>8</v>
      </c>
      <c r="G5792">
        <v>0.49877491593360901</v>
      </c>
      <c r="H5792">
        <v>0.49877491593360901</v>
      </c>
      <c r="I5792">
        <v>61.655406951904297</v>
      </c>
      <c r="J5792">
        <v>0</v>
      </c>
      <c r="K5792">
        <v>16376</v>
      </c>
      <c r="L5792">
        <v>15501.547024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 s="10" t="s">
        <v>38</v>
      </c>
    </row>
    <row r="5793" spans="1:19" hidden="1" x14ac:dyDescent="0.25">
      <c r="A5793" s="10" t="str">
        <f t="shared" si="90"/>
        <v>2016Stockton1-in-10October PeakPGE8</v>
      </c>
      <c r="B5793" s="10" t="s">
        <v>57</v>
      </c>
      <c r="C5793" s="10" t="s">
        <v>15</v>
      </c>
      <c r="D5793" s="10" t="s">
        <v>6</v>
      </c>
      <c r="E5793" s="10" t="s">
        <v>1</v>
      </c>
      <c r="F5793">
        <v>8</v>
      </c>
      <c r="G5793">
        <v>0.68452078104019165</v>
      </c>
      <c r="H5793">
        <v>0.68452078104019165</v>
      </c>
      <c r="I5793">
        <v>66.599472045898437</v>
      </c>
      <c r="J5793">
        <v>0</v>
      </c>
      <c r="K5793">
        <v>16376</v>
      </c>
      <c r="L5793">
        <v>15501.547024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 s="10" t="s">
        <v>38</v>
      </c>
    </row>
    <row r="5794" spans="1:19" hidden="1" x14ac:dyDescent="0.25">
      <c r="A5794" s="10" t="str">
        <f t="shared" si="90"/>
        <v>2016Stockton1-in-10October PeakCAISO9</v>
      </c>
      <c r="B5794" s="10" t="s">
        <v>57</v>
      </c>
      <c r="C5794" s="10" t="s">
        <v>15</v>
      </c>
      <c r="D5794" s="10" t="s">
        <v>6</v>
      </c>
      <c r="E5794" s="10" t="s">
        <v>1</v>
      </c>
      <c r="F5794">
        <v>9</v>
      </c>
      <c r="G5794">
        <v>0.66213548183441162</v>
      </c>
      <c r="H5794">
        <v>0.66213548183441162</v>
      </c>
      <c r="I5794">
        <v>69.621620178222656</v>
      </c>
      <c r="J5794">
        <v>0</v>
      </c>
      <c r="K5794">
        <v>16376</v>
      </c>
      <c r="L5794">
        <v>15501.547024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 s="10" t="s">
        <v>39</v>
      </c>
    </row>
    <row r="5795" spans="1:19" hidden="1" x14ac:dyDescent="0.25">
      <c r="A5795" s="10" t="str">
        <f t="shared" si="90"/>
        <v>2016Stockton1-in-2October PeakCAISO9</v>
      </c>
      <c r="B5795" s="10" t="s">
        <v>57</v>
      </c>
      <c r="C5795" s="10" t="s">
        <v>15</v>
      </c>
      <c r="D5795" s="10" t="s">
        <v>6</v>
      </c>
      <c r="E5795" s="10" t="s">
        <v>9</v>
      </c>
      <c r="F5795">
        <v>9</v>
      </c>
      <c r="G5795">
        <v>0.53924334049224854</v>
      </c>
      <c r="H5795">
        <v>0.53924334049224854</v>
      </c>
      <c r="I5795">
        <v>64.961334228515625</v>
      </c>
      <c r="J5795">
        <v>0</v>
      </c>
      <c r="K5795">
        <v>16376</v>
      </c>
      <c r="L5795">
        <v>15501.547024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 s="10" t="s">
        <v>39</v>
      </c>
    </row>
    <row r="5796" spans="1:19" hidden="1" x14ac:dyDescent="0.25">
      <c r="A5796" s="10" t="str">
        <f t="shared" si="90"/>
        <v>2016Stockton1-in-2October PeakPGE9</v>
      </c>
      <c r="B5796" s="10" t="s">
        <v>57</v>
      </c>
      <c r="C5796" s="10" t="s">
        <v>15</v>
      </c>
      <c r="D5796" s="10" t="s">
        <v>6</v>
      </c>
      <c r="E5796" s="10" t="s">
        <v>9</v>
      </c>
      <c r="F5796">
        <v>9</v>
      </c>
      <c r="G5796">
        <v>0.51373404264450073</v>
      </c>
      <c r="H5796">
        <v>0.51373404264450073</v>
      </c>
      <c r="I5796">
        <v>64.81494140625</v>
      </c>
      <c r="J5796">
        <v>0</v>
      </c>
      <c r="K5796">
        <v>16376</v>
      </c>
      <c r="L5796">
        <v>15501.547024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 s="10" t="s">
        <v>38</v>
      </c>
    </row>
    <row r="5797" spans="1:19" hidden="1" x14ac:dyDescent="0.25">
      <c r="A5797" s="10" t="str">
        <f t="shared" si="90"/>
        <v>2016Stockton1-in-10October PeakPGE9</v>
      </c>
      <c r="B5797" s="10" t="s">
        <v>57</v>
      </c>
      <c r="C5797" s="10" t="s">
        <v>15</v>
      </c>
      <c r="D5797" s="10" t="s">
        <v>6</v>
      </c>
      <c r="E5797" s="10" t="s">
        <v>1</v>
      </c>
      <c r="F5797">
        <v>9</v>
      </c>
      <c r="G5797">
        <v>0.70505070686340332</v>
      </c>
      <c r="H5797">
        <v>0.70505070686340332</v>
      </c>
      <c r="I5797">
        <v>70.474472045898437</v>
      </c>
      <c r="J5797">
        <v>0</v>
      </c>
      <c r="K5797">
        <v>16376</v>
      </c>
      <c r="L5797">
        <v>15501.547024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 s="10" t="s">
        <v>38</v>
      </c>
    </row>
    <row r="5798" spans="1:19" hidden="1" x14ac:dyDescent="0.25">
      <c r="A5798" s="10" t="str">
        <f t="shared" si="90"/>
        <v>2016Stockton1-in-10October PeakCAISO10</v>
      </c>
      <c r="B5798" s="10" t="s">
        <v>57</v>
      </c>
      <c r="C5798" s="10" t="s">
        <v>15</v>
      </c>
      <c r="D5798" s="10" t="s">
        <v>6</v>
      </c>
      <c r="E5798" s="10" t="s">
        <v>1</v>
      </c>
      <c r="F5798">
        <v>10</v>
      </c>
      <c r="G5798">
        <v>0.72196120023727417</v>
      </c>
      <c r="H5798">
        <v>0.72196120023727417</v>
      </c>
      <c r="I5798">
        <v>74.484237670898438</v>
      </c>
      <c r="J5798">
        <v>0</v>
      </c>
      <c r="K5798">
        <v>16376</v>
      </c>
      <c r="L5798">
        <v>15501.547024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 s="10" t="s">
        <v>39</v>
      </c>
    </row>
    <row r="5799" spans="1:19" hidden="1" x14ac:dyDescent="0.25">
      <c r="A5799" s="10" t="str">
        <f t="shared" si="90"/>
        <v>2016Stockton1-in-2October PeakCAISO10</v>
      </c>
      <c r="B5799" s="10" t="s">
        <v>57</v>
      </c>
      <c r="C5799" s="10" t="s">
        <v>15</v>
      </c>
      <c r="D5799" s="10" t="s">
        <v>6</v>
      </c>
      <c r="E5799" s="10" t="s">
        <v>9</v>
      </c>
      <c r="F5799">
        <v>10</v>
      </c>
      <c r="G5799">
        <v>0.58796542882919312</v>
      </c>
      <c r="H5799">
        <v>0.58796542882919312</v>
      </c>
      <c r="I5799">
        <v>70.078079223632813</v>
      </c>
      <c r="J5799">
        <v>0</v>
      </c>
      <c r="K5799">
        <v>16376</v>
      </c>
      <c r="L5799">
        <v>15501.547024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 s="10" t="s">
        <v>39</v>
      </c>
    </row>
    <row r="5800" spans="1:19" hidden="1" x14ac:dyDescent="0.25">
      <c r="A5800" s="10" t="str">
        <f t="shared" si="90"/>
        <v>2016Stockton1-in-2October PeakPGE10</v>
      </c>
      <c r="B5800" s="10" t="s">
        <v>57</v>
      </c>
      <c r="C5800" s="10" t="s">
        <v>15</v>
      </c>
      <c r="D5800" s="10" t="s">
        <v>6</v>
      </c>
      <c r="E5800" s="10" t="s">
        <v>9</v>
      </c>
      <c r="F5800">
        <v>10</v>
      </c>
      <c r="G5800">
        <v>0.56015133857727051</v>
      </c>
      <c r="H5800">
        <v>0.56015133857727051</v>
      </c>
      <c r="I5800">
        <v>69.160285949707031</v>
      </c>
      <c r="J5800">
        <v>0</v>
      </c>
      <c r="K5800">
        <v>16376</v>
      </c>
      <c r="L5800">
        <v>15501.547024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 s="10" t="s">
        <v>38</v>
      </c>
    </row>
    <row r="5801" spans="1:19" hidden="1" x14ac:dyDescent="0.25">
      <c r="A5801" s="10" t="str">
        <f t="shared" si="90"/>
        <v>2016Stockton1-in-10October PeakPGE10</v>
      </c>
      <c r="B5801" s="10" t="s">
        <v>57</v>
      </c>
      <c r="C5801" s="10" t="s">
        <v>15</v>
      </c>
      <c r="D5801" s="10" t="s">
        <v>6</v>
      </c>
      <c r="E5801" s="10" t="s">
        <v>1</v>
      </c>
      <c r="F5801">
        <v>10</v>
      </c>
      <c r="G5801">
        <v>0.76875400543212891</v>
      </c>
      <c r="H5801">
        <v>0.76875400543212891</v>
      </c>
      <c r="I5801">
        <v>75.285285949707031</v>
      </c>
      <c r="J5801">
        <v>0</v>
      </c>
      <c r="K5801">
        <v>16376</v>
      </c>
      <c r="L5801">
        <v>15501.547024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 s="10" t="s">
        <v>38</v>
      </c>
    </row>
    <row r="5802" spans="1:19" hidden="1" x14ac:dyDescent="0.25">
      <c r="A5802" s="10" t="str">
        <f t="shared" si="90"/>
        <v>2016Stockton1-in-10October PeakCAISO11</v>
      </c>
      <c r="B5802" s="10" t="s">
        <v>57</v>
      </c>
      <c r="C5802" s="10" t="s">
        <v>15</v>
      </c>
      <c r="D5802" s="10" t="s">
        <v>6</v>
      </c>
      <c r="E5802" s="10" t="s">
        <v>1</v>
      </c>
      <c r="F5802">
        <v>11</v>
      </c>
      <c r="G5802">
        <v>0.82099467515945435</v>
      </c>
      <c r="H5802">
        <v>0.82099467515945435</v>
      </c>
      <c r="I5802">
        <v>78.868247985839844</v>
      </c>
      <c r="J5802">
        <v>0</v>
      </c>
      <c r="K5802">
        <v>16376</v>
      </c>
      <c r="L5802">
        <v>15501.547024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 s="10" t="s">
        <v>39</v>
      </c>
    </row>
    <row r="5803" spans="1:19" hidden="1" x14ac:dyDescent="0.25">
      <c r="A5803" s="10" t="str">
        <f t="shared" si="90"/>
        <v>2016Stockton1-in-2October PeakCAISO11</v>
      </c>
      <c r="B5803" s="10" t="s">
        <v>57</v>
      </c>
      <c r="C5803" s="10" t="s">
        <v>15</v>
      </c>
      <c r="D5803" s="10" t="s">
        <v>6</v>
      </c>
      <c r="E5803" s="10" t="s">
        <v>9</v>
      </c>
      <c r="F5803">
        <v>11</v>
      </c>
      <c r="G5803">
        <v>0.66861832141876221</v>
      </c>
      <c r="H5803">
        <v>0.66861832141876221</v>
      </c>
      <c r="I5803">
        <v>75.393020629882812</v>
      </c>
      <c r="J5803">
        <v>0</v>
      </c>
      <c r="K5803">
        <v>16376</v>
      </c>
      <c r="L5803">
        <v>15501.547024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 s="10" t="s">
        <v>39</v>
      </c>
    </row>
    <row r="5804" spans="1:19" hidden="1" x14ac:dyDescent="0.25">
      <c r="A5804" s="10" t="str">
        <f t="shared" si="90"/>
        <v>2016Stockton1-in-10October PeakPGE11</v>
      </c>
      <c r="B5804" s="10" t="s">
        <v>57</v>
      </c>
      <c r="C5804" s="10" t="s">
        <v>15</v>
      </c>
      <c r="D5804" s="10" t="s">
        <v>6</v>
      </c>
      <c r="E5804" s="10" t="s">
        <v>1</v>
      </c>
      <c r="F5804">
        <v>11</v>
      </c>
      <c r="G5804">
        <v>0.87420618534088135</v>
      </c>
      <c r="H5804">
        <v>0.87420618534088135</v>
      </c>
      <c r="I5804">
        <v>80.721099853515625</v>
      </c>
      <c r="J5804">
        <v>0</v>
      </c>
      <c r="K5804">
        <v>16376</v>
      </c>
      <c r="L5804">
        <v>15501.547024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 s="10" t="s">
        <v>38</v>
      </c>
    </row>
    <row r="5805" spans="1:19" hidden="1" x14ac:dyDescent="0.25">
      <c r="A5805" s="10" t="str">
        <f t="shared" si="90"/>
        <v>2016Stockton1-in-2October PeakPGE11</v>
      </c>
      <c r="B5805" s="10" t="s">
        <v>57</v>
      </c>
      <c r="C5805" s="10" t="s">
        <v>15</v>
      </c>
      <c r="D5805" s="10" t="s">
        <v>6</v>
      </c>
      <c r="E5805" s="10" t="s">
        <v>9</v>
      </c>
      <c r="F5805">
        <v>11</v>
      </c>
      <c r="G5805">
        <v>0.63698887825012207</v>
      </c>
      <c r="H5805">
        <v>0.63698887825012207</v>
      </c>
      <c r="I5805">
        <v>72.884757995605469</v>
      </c>
      <c r="J5805">
        <v>0</v>
      </c>
      <c r="K5805">
        <v>16376</v>
      </c>
      <c r="L5805">
        <v>15501.547024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 s="10" t="s">
        <v>38</v>
      </c>
    </row>
    <row r="5806" spans="1:19" hidden="1" x14ac:dyDescent="0.25">
      <c r="A5806" s="10" t="str">
        <f t="shared" si="90"/>
        <v>2016Stockton1-in-2October PeakCAISO12</v>
      </c>
      <c r="B5806" s="10" t="s">
        <v>57</v>
      </c>
      <c r="C5806" s="10" t="s">
        <v>15</v>
      </c>
      <c r="D5806" s="10" t="s">
        <v>6</v>
      </c>
      <c r="E5806" s="10" t="s">
        <v>9</v>
      </c>
      <c r="F5806">
        <v>12</v>
      </c>
      <c r="G5806">
        <v>0.80025935173034668</v>
      </c>
      <c r="H5806">
        <v>0.80025935173034668</v>
      </c>
      <c r="I5806">
        <v>79.466217041015625</v>
      </c>
      <c r="J5806">
        <v>0</v>
      </c>
      <c r="K5806">
        <v>16376</v>
      </c>
      <c r="L5806">
        <v>15501.547024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 s="10" t="s">
        <v>39</v>
      </c>
    </row>
    <row r="5807" spans="1:19" hidden="1" x14ac:dyDescent="0.25">
      <c r="A5807" s="10" t="str">
        <f t="shared" si="90"/>
        <v>2016Stockton1-in-10October PeakCAISO12</v>
      </c>
      <c r="B5807" s="10" t="s">
        <v>57</v>
      </c>
      <c r="C5807" s="10" t="s">
        <v>15</v>
      </c>
      <c r="D5807" s="10" t="s">
        <v>6</v>
      </c>
      <c r="E5807" s="10" t="s">
        <v>1</v>
      </c>
      <c r="F5807">
        <v>12</v>
      </c>
      <c r="G5807">
        <v>0.98263633251190186</v>
      </c>
      <c r="H5807">
        <v>0.98263633251190186</v>
      </c>
      <c r="I5807">
        <v>82.566444396972656</v>
      </c>
      <c r="J5807">
        <v>0</v>
      </c>
      <c r="K5807">
        <v>16376</v>
      </c>
      <c r="L5807">
        <v>15501.547024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 s="10" t="s">
        <v>39</v>
      </c>
    </row>
    <row r="5808" spans="1:19" hidden="1" x14ac:dyDescent="0.25">
      <c r="A5808" s="10" t="str">
        <f t="shared" si="90"/>
        <v>2016Stockton1-in-10October PeakPGE12</v>
      </c>
      <c r="B5808" s="10" t="s">
        <v>57</v>
      </c>
      <c r="C5808" s="10" t="s">
        <v>15</v>
      </c>
      <c r="D5808" s="10" t="s">
        <v>6</v>
      </c>
      <c r="E5808" s="10" t="s">
        <v>1</v>
      </c>
      <c r="F5808">
        <v>12</v>
      </c>
      <c r="G5808">
        <v>1.0463243722915649</v>
      </c>
      <c r="H5808">
        <v>1.0463243722915649</v>
      </c>
      <c r="I5808">
        <v>85.152030944824219</v>
      </c>
      <c r="J5808">
        <v>0</v>
      </c>
      <c r="K5808">
        <v>16376</v>
      </c>
      <c r="L5808">
        <v>15501.547024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 s="10" t="s">
        <v>38</v>
      </c>
    </row>
    <row r="5809" spans="1:19" hidden="1" x14ac:dyDescent="0.25">
      <c r="A5809" s="10" t="str">
        <f t="shared" si="90"/>
        <v>2016Stockton1-in-2October PeakPGE12</v>
      </c>
      <c r="B5809" s="10" t="s">
        <v>57</v>
      </c>
      <c r="C5809" s="10" t="s">
        <v>15</v>
      </c>
      <c r="D5809" s="10" t="s">
        <v>6</v>
      </c>
      <c r="E5809" s="10" t="s">
        <v>9</v>
      </c>
      <c r="F5809">
        <v>12</v>
      </c>
      <c r="G5809">
        <v>0.76240253448486328</v>
      </c>
      <c r="H5809">
        <v>0.76240253448486328</v>
      </c>
      <c r="I5809">
        <v>76.548423767089844</v>
      </c>
      <c r="J5809">
        <v>0</v>
      </c>
      <c r="K5809">
        <v>16376</v>
      </c>
      <c r="L5809">
        <v>15501.547024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 s="10" t="s">
        <v>38</v>
      </c>
    </row>
    <row r="5810" spans="1:19" hidden="1" x14ac:dyDescent="0.25">
      <c r="A5810" s="10" t="str">
        <f t="shared" si="90"/>
        <v>2016Stockton1-in-2October PeakCAISO13</v>
      </c>
      <c r="B5810" s="10" t="s">
        <v>57</v>
      </c>
      <c r="C5810" s="10" t="s">
        <v>15</v>
      </c>
      <c r="D5810" s="10" t="s">
        <v>6</v>
      </c>
      <c r="E5810" s="10" t="s">
        <v>9</v>
      </c>
      <c r="F5810">
        <v>13</v>
      </c>
      <c r="G5810">
        <v>0.97039109468460083</v>
      </c>
      <c r="H5810">
        <v>0.97039109468460083</v>
      </c>
      <c r="I5810">
        <v>83.11260986328125</v>
      </c>
      <c r="J5810">
        <v>0</v>
      </c>
      <c r="K5810">
        <v>16376</v>
      </c>
      <c r="L5810">
        <v>15501.547024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 s="10" t="s">
        <v>39</v>
      </c>
    </row>
    <row r="5811" spans="1:19" hidden="1" x14ac:dyDescent="0.25">
      <c r="A5811" s="10" t="str">
        <f t="shared" si="90"/>
        <v>2016Stockton1-in-10October PeakCAISO13</v>
      </c>
      <c r="B5811" s="10" t="s">
        <v>57</v>
      </c>
      <c r="C5811" s="10" t="s">
        <v>15</v>
      </c>
      <c r="D5811" s="10" t="s">
        <v>6</v>
      </c>
      <c r="E5811" s="10" t="s">
        <v>1</v>
      </c>
      <c r="F5811">
        <v>13</v>
      </c>
      <c r="G5811">
        <v>1.1915407180786133</v>
      </c>
      <c r="H5811">
        <v>1.1915407180786133</v>
      </c>
      <c r="I5811">
        <v>86.518768310546875</v>
      </c>
      <c r="J5811">
        <v>0</v>
      </c>
      <c r="K5811">
        <v>16376</v>
      </c>
      <c r="L5811">
        <v>15501.547024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 s="10" t="s">
        <v>39</v>
      </c>
    </row>
    <row r="5812" spans="1:19" hidden="1" x14ac:dyDescent="0.25">
      <c r="A5812" s="10" t="str">
        <f t="shared" si="90"/>
        <v>2016Stockton1-in-2October PeakPGE13</v>
      </c>
      <c r="B5812" s="10" t="s">
        <v>57</v>
      </c>
      <c r="C5812" s="10" t="s">
        <v>15</v>
      </c>
      <c r="D5812" s="10" t="s">
        <v>6</v>
      </c>
      <c r="E5812" s="10" t="s">
        <v>9</v>
      </c>
      <c r="F5812">
        <v>13</v>
      </c>
      <c r="G5812">
        <v>0.92448610067367554</v>
      </c>
      <c r="H5812">
        <v>0.92448610067367554</v>
      </c>
      <c r="I5812">
        <v>80.143020629882813</v>
      </c>
      <c r="J5812">
        <v>0</v>
      </c>
      <c r="K5812">
        <v>16376</v>
      </c>
      <c r="L5812">
        <v>15501.547024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 s="10" t="s">
        <v>38</v>
      </c>
    </row>
    <row r="5813" spans="1:19" hidden="1" x14ac:dyDescent="0.25">
      <c r="A5813" s="10" t="str">
        <f t="shared" si="90"/>
        <v>2016Stockton1-in-10October PeakPGE13</v>
      </c>
      <c r="B5813" s="10" t="s">
        <v>57</v>
      </c>
      <c r="C5813" s="10" t="s">
        <v>15</v>
      </c>
      <c r="D5813" s="10" t="s">
        <v>6</v>
      </c>
      <c r="E5813" s="10" t="s">
        <v>1</v>
      </c>
      <c r="F5813">
        <v>13</v>
      </c>
      <c r="G5813">
        <v>1.2687685489654541</v>
      </c>
      <c r="H5813">
        <v>1.2687685489654541</v>
      </c>
      <c r="I5813">
        <v>89.190689086914062</v>
      </c>
      <c r="J5813">
        <v>0</v>
      </c>
      <c r="K5813">
        <v>16376</v>
      </c>
      <c r="L5813">
        <v>15501.547024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 s="10" t="s">
        <v>38</v>
      </c>
    </row>
    <row r="5814" spans="1:19" hidden="1" x14ac:dyDescent="0.25">
      <c r="A5814" s="10" t="str">
        <f t="shared" si="90"/>
        <v>2016Stockton1-in-10October PeakCAISO14</v>
      </c>
      <c r="B5814" s="10" t="s">
        <v>57</v>
      </c>
      <c r="C5814" s="10" t="s">
        <v>15</v>
      </c>
      <c r="D5814" s="10" t="s">
        <v>6</v>
      </c>
      <c r="E5814" s="10" t="s">
        <v>1</v>
      </c>
      <c r="F5814">
        <v>14</v>
      </c>
      <c r="G5814">
        <v>1.430806040763855</v>
      </c>
      <c r="H5814">
        <v>1.2251570224761963</v>
      </c>
      <c r="I5814">
        <v>89.777030944824219</v>
      </c>
      <c r="J5814">
        <v>0.10273714363574982</v>
      </c>
      <c r="K5814">
        <v>16376</v>
      </c>
      <c r="L5814">
        <v>15501.547024</v>
      </c>
      <c r="M5814">
        <v>0.20564904808998108</v>
      </c>
      <c r="N5814">
        <v>7.3981121182441711E-2</v>
      </c>
      <c r="O5814">
        <v>0.15177369117736816</v>
      </c>
      <c r="P5814">
        <v>0.20564904808998108</v>
      </c>
      <c r="Q5814">
        <v>0.25952440500259399</v>
      </c>
      <c r="R5814">
        <v>0.33731696009635925</v>
      </c>
      <c r="S5814" s="10" t="s">
        <v>39</v>
      </c>
    </row>
    <row r="5815" spans="1:19" hidden="1" x14ac:dyDescent="0.25">
      <c r="A5815" s="10" t="str">
        <f t="shared" si="90"/>
        <v>2016Stockton1-in-2October PeakCAISO14</v>
      </c>
      <c r="B5815" s="10" t="s">
        <v>57</v>
      </c>
      <c r="C5815" s="10" t="s">
        <v>15</v>
      </c>
      <c r="D5815" s="10" t="s">
        <v>6</v>
      </c>
      <c r="E5815" s="10" t="s">
        <v>9</v>
      </c>
      <c r="F5815">
        <v>14</v>
      </c>
      <c r="G5815">
        <v>1.1652488708496094</v>
      </c>
      <c r="H5815">
        <v>1.0420262813568115</v>
      </c>
      <c r="I5815">
        <v>86.18994140625</v>
      </c>
      <c r="J5815">
        <v>0.10273714363574982</v>
      </c>
      <c r="K5815">
        <v>16376</v>
      </c>
      <c r="L5815">
        <v>15501.547024</v>
      </c>
      <c r="M5815">
        <v>0.12322261929512024</v>
      </c>
      <c r="N5815">
        <v>-8.44530388712883E-3</v>
      </c>
      <c r="O5815">
        <v>6.9347262382507324E-2</v>
      </c>
      <c r="P5815">
        <v>0.12322261929512024</v>
      </c>
      <c r="Q5815">
        <v>0.17709797620773315</v>
      </c>
      <c r="R5815">
        <v>0.25489053130149841</v>
      </c>
      <c r="S5815" s="10" t="s">
        <v>39</v>
      </c>
    </row>
    <row r="5816" spans="1:19" hidden="1" x14ac:dyDescent="0.25">
      <c r="A5816" s="10" t="str">
        <f t="shared" si="90"/>
        <v>2016Stockton1-in-10October PeakPGE14</v>
      </c>
      <c r="B5816" s="10" t="s">
        <v>57</v>
      </c>
      <c r="C5816" s="10" t="s">
        <v>15</v>
      </c>
      <c r="D5816" s="10" t="s">
        <v>6</v>
      </c>
      <c r="E5816" s="10" t="s">
        <v>1</v>
      </c>
      <c r="F5816">
        <v>14</v>
      </c>
      <c r="G5816">
        <v>1.5235414505004883</v>
      </c>
      <c r="H5816">
        <v>1.2824867963790894</v>
      </c>
      <c r="I5816">
        <v>92.018020629882813</v>
      </c>
      <c r="J5816">
        <v>0.10273714363574982</v>
      </c>
      <c r="K5816">
        <v>16376</v>
      </c>
      <c r="L5816">
        <v>15501.547024</v>
      </c>
      <c r="M5816">
        <v>0.24105468392372131</v>
      </c>
      <c r="N5816">
        <v>0.10938675701618195</v>
      </c>
      <c r="O5816">
        <v>0.1871793270111084</v>
      </c>
      <c r="P5816">
        <v>0.24105468392372131</v>
      </c>
      <c r="Q5816">
        <v>0.29493004083633423</v>
      </c>
      <c r="R5816">
        <v>0.37272259593009949</v>
      </c>
      <c r="S5816" s="10" t="s">
        <v>38</v>
      </c>
    </row>
    <row r="5817" spans="1:19" hidden="1" x14ac:dyDescent="0.25">
      <c r="A5817" s="10" t="str">
        <f t="shared" si="90"/>
        <v>2016Stockton1-in-2October PeakPGE14</v>
      </c>
      <c r="B5817" s="10" t="s">
        <v>57</v>
      </c>
      <c r="C5817" s="10" t="s">
        <v>15</v>
      </c>
      <c r="D5817" s="10" t="s">
        <v>6</v>
      </c>
      <c r="E5817" s="10" t="s">
        <v>9</v>
      </c>
      <c r="F5817">
        <v>14</v>
      </c>
      <c r="G5817">
        <v>1.1101258993148804</v>
      </c>
      <c r="H5817">
        <v>1.0222353935241699</v>
      </c>
      <c r="I5817">
        <v>82.914413452148438</v>
      </c>
      <c r="J5817">
        <v>0.10273714363574982</v>
      </c>
      <c r="K5817">
        <v>16376</v>
      </c>
      <c r="L5817">
        <v>15501.547024</v>
      </c>
      <c r="M5817">
        <v>8.7890461087226868E-2</v>
      </c>
      <c r="N5817">
        <v>-4.3777462095022202E-2</v>
      </c>
      <c r="O5817">
        <v>3.4015104174613953E-2</v>
      </c>
      <c r="P5817">
        <v>8.7890461087226868E-2</v>
      </c>
      <c r="Q5817">
        <v>0.14176581799983978</v>
      </c>
      <c r="R5817">
        <v>0.21955838799476624</v>
      </c>
      <c r="S5817" s="10" t="s">
        <v>38</v>
      </c>
    </row>
    <row r="5818" spans="1:19" hidden="1" x14ac:dyDescent="0.25">
      <c r="A5818" s="10" t="str">
        <f t="shared" si="90"/>
        <v>2016Stockton1-in-10October PeakCAISO15</v>
      </c>
      <c r="B5818" s="10" t="s">
        <v>57</v>
      </c>
      <c r="C5818" s="10" t="s">
        <v>15</v>
      </c>
      <c r="D5818" s="10" t="s">
        <v>6</v>
      </c>
      <c r="E5818" s="10" t="s">
        <v>1</v>
      </c>
      <c r="F5818">
        <v>15</v>
      </c>
      <c r="G5818">
        <v>1.6790000200271606</v>
      </c>
      <c r="H5818">
        <v>1.3456281423568726</v>
      </c>
      <c r="I5818">
        <v>92.056678771972656</v>
      </c>
      <c r="J5818">
        <v>0.1230589896440506</v>
      </c>
      <c r="K5818">
        <v>16376</v>
      </c>
      <c r="L5818">
        <v>15501.547024</v>
      </c>
      <c r="M5818">
        <v>0.33337190747261047</v>
      </c>
      <c r="N5818">
        <v>0.17565950751304626</v>
      </c>
      <c r="O5818">
        <v>0.26883977651596069</v>
      </c>
      <c r="P5818">
        <v>0.33337190747261047</v>
      </c>
      <c r="Q5818">
        <v>0.39790403842926025</v>
      </c>
      <c r="R5818">
        <v>0.49108430743217468</v>
      </c>
      <c r="S5818" s="10" t="s">
        <v>39</v>
      </c>
    </row>
    <row r="5819" spans="1:19" hidden="1" x14ac:dyDescent="0.25">
      <c r="A5819" s="10" t="str">
        <f t="shared" si="90"/>
        <v>2016Stockton1-in-2October PeakCAISO15</v>
      </c>
      <c r="B5819" s="10" t="s">
        <v>57</v>
      </c>
      <c r="C5819" s="10" t="s">
        <v>15</v>
      </c>
      <c r="D5819" s="10" t="s">
        <v>6</v>
      </c>
      <c r="E5819" s="10" t="s">
        <v>9</v>
      </c>
      <c r="F5819">
        <v>15</v>
      </c>
      <c r="G5819">
        <v>1.3673781156539917</v>
      </c>
      <c r="H5819">
        <v>1.1528768539428711</v>
      </c>
      <c r="I5819">
        <v>87.888137817382813</v>
      </c>
      <c r="J5819">
        <v>0.1230589896440506</v>
      </c>
      <c r="K5819">
        <v>16376</v>
      </c>
      <c r="L5819">
        <v>15501.547024</v>
      </c>
      <c r="M5819">
        <v>0.21450123190879822</v>
      </c>
      <c r="N5819">
        <v>5.6788831949234009E-2</v>
      </c>
      <c r="O5819">
        <v>0.14996910095214844</v>
      </c>
      <c r="P5819">
        <v>0.21450123190879822</v>
      </c>
      <c r="Q5819">
        <v>0.279033362865448</v>
      </c>
      <c r="R5819">
        <v>0.37221363186836243</v>
      </c>
      <c r="S5819" s="10" t="s">
        <v>39</v>
      </c>
    </row>
    <row r="5820" spans="1:19" hidden="1" x14ac:dyDescent="0.25">
      <c r="A5820" s="10" t="str">
        <f t="shared" si="90"/>
        <v>2016Stockton1-in-2October PeakPGE15</v>
      </c>
      <c r="B5820" s="10" t="s">
        <v>57</v>
      </c>
      <c r="C5820" s="10" t="s">
        <v>15</v>
      </c>
      <c r="D5820" s="10" t="s">
        <v>6</v>
      </c>
      <c r="E5820" s="10" t="s">
        <v>9</v>
      </c>
      <c r="F5820">
        <v>15</v>
      </c>
      <c r="G5820">
        <v>1.3026933670043945</v>
      </c>
      <c r="H5820">
        <v>1.1285927295684814</v>
      </c>
      <c r="I5820">
        <v>85.043540954589844</v>
      </c>
      <c r="J5820">
        <v>0.1230589896440506</v>
      </c>
      <c r="K5820">
        <v>16376</v>
      </c>
      <c r="L5820">
        <v>15501.547024</v>
      </c>
      <c r="M5820">
        <v>0.17410066723823547</v>
      </c>
      <c r="N5820">
        <v>1.6388265416026115E-2</v>
      </c>
      <c r="O5820">
        <v>0.10956853628158569</v>
      </c>
      <c r="P5820">
        <v>0.17410066723823547</v>
      </c>
      <c r="Q5820">
        <v>0.23863279819488525</v>
      </c>
      <c r="R5820">
        <v>0.33181306719779968</v>
      </c>
      <c r="S5820" s="10" t="s">
        <v>38</v>
      </c>
    </row>
    <row r="5821" spans="1:19" hidden="1" x14ac:dyDescent="0.25">
      <c r="A5821" s="10" t="str">
        <f t="shared" si="90"/>
        <v>2016Stockton1-in-10October PeakPGE15</v>
      </c>
      <c r="B5821" s="10" t="s">
        <v>57</v>
      </c>
      <c r="C5821" s="10" t="s">
        <v>15</v>
      </c>
      <c r="D5821" s="10" t="s">
        <v>6</v>
      </c>
      <c r="E5821" s="10" t="s">
        <v>1</v>
      </c>
      <c r="F5821">
        <v>15</v>
      </c>
      <c r="G5821">
        <v>1.7878216505050659</v>
      </c>
      <c r="H5821">
        <v>1.4075593948364258</v>
      </c>
      <c r="I5821">
        <v>94.280403137207031</v>
      </c>
      <c r="J5821">
        <v>0.1230589896440506</v>
      </c>
      <c r="K5821">
        <v>16376</v>
      </c>
      <c r="L5821">
        <v>15501.547024</v>
      </c>
      <c r="M5821">
        <v>0.38026219606399536</v>
      </c>
      <c r="N5821">
        <v>0.22254979610443115</v>
      </c>
      <c r="O5821">
        <v>0.31573006510734558</v>
      </c>
      <c r="P5821">
        <v>0.38026219606399536</v>
      </c>
      <c r="Q5821">
        <v>0.44479432702064514</v>
      </c>
      <c r="R5821">
        <v>0.53797459602355957</v>
      </c>
      <c r="S5821" s="10" t="s">
        <v>38</v>
      </c>
    </row>
    <row r="5822" spans="1:19" hidden="1" x14ac:dyDescent="0.25">
      <c r="A5822" s="10" t="str">
        <f t="shared" si="90"/>
        <v>2016Stockton1-in-10October PeakCAISO16</v>
      </c>
      <c r="B5822" s="10" t="s">
        <v>57</v>
      </c>
      <c r="C5822" s="10" t="s">
        <v>15</v>
      </c>
      <c r="D5822" s="10" t="s">
        <v>6</v>
      </c>
      <c r="E5822" s="10" t="s">
        <v>1</v>
      </c>
      <c r="F5822">
        <v>16</v>
      </c>
      <c r="G5822">
        <v>1.94715416431427</v>
      </c>
      <c r="H5822">
        <v>1.5576819181442261</v>
      </c>
      <c r="I5822">
        <v>93.422676086425781</v>
      </c>
      <c r="J5822">
        <v>0.15615223348140717</v>
      </c>
      <c r="K5822">
        <v>16376</v>
      </c>
      <c r="L5822">
        <v>15501.547024</v>
      </c>
      <c r="M5822">
        <v>0.38947221636772156</v>
      </c>
      <c r="N5822">
        <v>0.1893475204706192</v>
      </c>
      <c r="O5822">
        <v>0.30758598446846008</v>
      </c>
      <c r="P5822">
        <v>0.38947221636772156</v>
      </c>
      <c r="Q5822">
        <v>0.47135844826698303</v>
      </c>
      <c r="R5822">
        <v>0.58959692716598511</v>
      </c>
      <c r="S5822" s="10" t="s">
        <v>39</v>
      </c>
    </row>
    <row r="5823" spans="1:19" hidden="1" x14ac:dyDescent="0.25">
      <c r="A5823" s="10" t="str">
        <f t="shared" si="90"/>
        <v>2016Stockton1-in-2October PeakCAISO16</v>
      </c>
      <c r="B5823" s="10" t="s">
        <v>57</v>
      </c>
      <c r="C5823" s="10" t="s">
        <v>15</v>
      </c>
      <c r="D5823" s="10" t="s">
        <v>6</v>
      </c>
      <c r="E5823" s="10" t="s">
        <v>9</v>
      </c>
      <c r="F5823">
        <v>16</v>
      </c>
      <c r="G5823">
        <v>1.5857628583908081</v>
      </c>
      <c r="H5823">
        <v>1.3252402544021606</v>
      </c>
      <c r="I5823">
        <v>89.146392822265625</v>
      </c>
      <c r="J5823">
        <v>0.15615223348140717</v>
      </c>
      <c r="K5823">
        <v>16376</v>
      </c>
      <c r="L5823">
        <v>15501.547024</v>
      </c>
      <c r="M5823">
        <v>0.26052263379096985</v>
      </c>
      <c r="N5823">
        <v>6.0397930443286896E-2</v>
      </c>
      <c r="O5823">
        <v>0.17863640189170837</v>
      </c>
      <c r="P5823">
        <v>0.26052263379096985</v>
      </c>
      <c r="Q5823">
        <v>0.34240886569023132</v>
      </c>
      <c r="R5823">
        <v>0.4606473445892334</v>
      </c>
      <c r="S5823" s="10" t="s">
        <v>39</v>
      </c>
    </row>
    <row r="5824" spans="1:19" hidden="1" x14ac:dyDescent="0.25">
      <c r="A5824" s="10" t="str">
        <f t="shared" si="90"/>
        <v>2016Stockton1-in-2October PeakPGE16</v>
      </c>
      <c r="B5824" s="10" t="s">
        <v>57</v>
      </c>
      <c r="C5824" s="10" t="s">
        <v>15</v>
      </c>
      <c r="D5824" s="10" t="s">
        <v>6</v>
      </c>
      <c r="E5824" s="10" t="s">
        <v>9</v>
      </c>
      <c r="F5824">
        <v>16</v>
      </c>
      <c r="G5824">
        <v>1.5107473134994507</v>
      </c>
      <c r="H5824">
        <v>1.3172919750213623</v>
      </c>
      <c r="I5824">
        <v>86.263137817382813</v>
      </c>
      <c r="J5824">
        <v>0.15615223348140717</v>
      </c>
      <c r="K5824">
        <v>16376</v>
      </c>
      <c r="L5824">
        <v>15501.547024</v>
      </c>
      <c r="M5824">
        <v>0.19345532357692719</v>
      </c>
      <c r="N5824">
        <v>-6.6693788394331932E-3</v>
      </c>
      <c r="O5824">
        <v>0.11156909167766571</v>
      </c>
      <c r="P5824">
        <v>0.19345532357692719</v>
      </c>
      <c r="Q5824">
        <v>0.27534154057502747</v>
      </c>
      <c r="R5824">
        <v>0.39358001947402954</v>
      </c>
      <c r="S5824" s="10" t="s">
        <v>38</v>
      </c>
    </row>
    <row r="5825" spans="1:19" hidden="1" x14ac:dyDescent="0.25">
      <c r="A5825" s="10" t="str">
        <f t="shared" si="90"/>
        <v>2016Stockton1-in-10October PeakPGE16</v>
      </c>
      <c r="B5825" s="10" t="s">
        <v>57</v>
      </c>
      <c r="C5825" s="10" t="s">
        <v>15</v>
      </c>
      <c r="D5825" s="10" t="s">
        <v>6</v>
      </c>
      <c r="E5825" s="10" t="s">
        <v>1</v>
      </c>
      <c r="F5825">
        <v>16</v>
      </c>
      <c r="G5825">
        <v>2.0733559131622314</v>
      </c>
      <c r="H5825">
        <v>1.6228547096252441</v>
      </c>
      <c r="I5825">
        <v>95.723724365234375</v>
      </c>
      <c r="J5825">
        <v>0.15615223348140717</v>
      </c>
      <c r="K5825">
        <v>16376</v>
      </c>
      <c r="L5825">
        <v>15501.547024</v>
      </c>
      <c r="M5825">
        <v>0.4505012035369873</v>
      </c>
      <c r="N5825">
        <v>0.25037649273872375</v>
      </c>
      <c r="O5825">
        <v>0.36861497163772583</v>
      </c>
      <c r="P5825">
        <v>0.4505012035369873</v>
      </c>
      <c r="Q5825">
        <v>0.53238743543624878</v>
      </c>
      <c r="R5825">
        <v>0.65062588453292847</v>
      </c>
      <c r="S5825" s="10" t="s">
        <v>38</v>
      </c>
    </row>
    <row r="5826" spans="1:19" hidden="1" x14ac:dyDescent="0.25">
      <c r="A5826" s="10" t="str">
        <f t="shared" ref="A5826:A5889" si="91">CONCATENATE(B5826,C5826,E5826,D5826,S5826,F5826)</f>
        <v>2016Stockton1-in-2October PeakCAISO17</v>
      </c>
      <c r="B5826" s="10" t="s">
        <v>57</v>
      </c>
      <c r="C5826" s="10" t="s">
        <v>15</v>
      </c>
      <c r="D5826" s="10" t="s">
        <v>6</v>
      </c>
      <c r="E5826" s="10" t="s">
        <v>9</v>
      </c>
      <c r="F5826">
        <v>17</v>
      </c>
      <c r="G5826">
        <v>1.7748960256576538</v>
      </c>
      <c r="H5826">
        <v>1.4226616621017456</v>
      </c>
      <c r="I5826">
        <v>89.396392822265625</v>
      </c>
      <c r="J5826">
        <v>0.16046801209449768</v>
      </c>
      <c r="K5826">
        <v>16376</v>
      </c>
      <c r="L5826">
        <v>15501.547024</v>
      </c>
      <c r="M5826">
        <v>0.35223433375358582</v>
      </c>
      <c r="N5826">
        <v>0.14657853543758392</v>
      </c>
      <c r="O5826">
        <v>0.26808491349220276</v>
      </c>
      <c r="P5826">
        <v>0.35223433375358582</v>
      </c>
      <c r="Q5826">
        <v>0.43638375401496887</v>
      </c>
      <c r="R5826">
        <v>0.55789011716842651</v>
      </c>
      <c r="S5826" s="10" t="s">
        <v>39</v>
      </c>
    </row>
    <row r="5827" spans="1:19" hidden="1" x14ac:dyDescent="0.25">
      <c r="A5827" s="10" t="str">
        <f t="shared" si="91"/>
        <v>2016Stockton1-in-10October PeakCAISO17</v>
      </c>
      <c r="B5827" s="10" t="s">
        <v>57</v>
      </c>
      <c r="C5827" s="10" t="s">
        <v>15</v>
      </c>
      <c r="D5827" s="10" t="s">
        <v>6</v>
      </c>
      <c r="E5827" s="10" t="s">
        <v>1</v>
      </c>
      <c r="F5827">
        <v>17</v>
      </c>
      <c r="G5827">
        <v>2.1793901920318604</v>
      </c>
      <c r="H5827">
        <v>1.7126477956771851</v>
      </c>
      <c r="I5827">
        <v>93.086334228515625</v>
      </c>
      <c r="J5827">
        <v>0.16046801209449768</v>
      </c>
      <c r="K5827">
        <v>16376</v>
      </c>
      <c r="L5827">
        <v>15501.547024</v>
      </c>
      <c r="M5827">
        <v>0.46674239635467529</v>
      </c>
      <c r="N5827">
        <v>0.26108658313751221</v>
      </c>
      <c r="O5827">
        <v>0.38259297609329224</v>
      </c>
      <c r="P5827">
        <v>0.46674239635467529</v>
      </c>
      <c r="Q5827">
        <v>0.55089181661605835</v>
      </c>
      <c r="R5827">
        <v>0.67239820957183838</v>
      </c>
      <c r="S5827" s="10" t="s">
        <v>39</v>
      </c>
    </row>
    <row r="5828" spans="1:19" hidden="1" x14ac:dyDescent="0.25">
      <c r="A5828" s="10" t="str">
        <f t="shared" si="91"/>
        <v>2016Stockton1-in-10October PeakPGE17</v>
      </c>
      <c r="B5828" s="10" t="s">
        <v>57</v>
      </c>
      <c r="C5828" s="10" t="s">
        <v>15</v>
      </c>
      <c r="D5828" s="10" t="s">
        <v>6</v>
      </c>
      <c r="E5828" s="10" t="s">
        <v>1</v>
      </c>
      <c r="F5828">
        <v>17</v>
      </c>
      <c r="G5828">
        <v>2.3206439018249512</v>
      </c>
      <c r="H5828">
        <v>1.7887954711914062</v>
      </c>
      <c r="I5828">
        <v>96.318321228027344</v>
      </c>
      <c r="J5828">
        <v>0.16046801209449768</v>
      </c>
      <c r="K5828">
        <v>16376</v>
      </c>
      <c r="L5828">
        <v>15501.547024</v>
      </c>
      <c r="M5828">
        <v>0.53184837102890015</v>
      </c>
      <c r="N5828">
        <v>0.32619255781173706</v>
      </c>
      <c r="O5828">
        <v>0.44769895076751709</v>
      </c>
      <c r="P5828">
        <v>0.53184837102890015</v>
      </c>
      <c r="Q5828">
        <v>0.6159977912902832</v>
      </c>
      <c r="R5828">
        <v>0.73750418424606323</v>
      </c>
      <c r="S5828" s="10" t="s">
        <v>38</v>
      </c>
    </row>
    <row r="5829" spans="1:19" hidden="1" x14ac:dyDescent="0.25">
      <c r="A5829" s="10" t="str">
        <f t="shared" si="91"/>
        <v>2016Stockton1-in-2October PeakPGE17</v>
      </c>
      <c r="B5829" s="10" t="s">
        <v>57</v>
      </c>
      <c r="C5829" s="10" t="s">
        <v>15</v>
      </c>
      <c r="D5829" s="10" t="s">
        <v>6</v>
      </c>
      <c r="E5829" s="10" t="s">
        <v>9</v>
      </c>
      <c r="F5829">
        <v>17</v>
      </c>
      <c r="G5829">
        <v>1.6909333467483521</v>
      </c>
      <c r="H5829">
        <v>1.404874324798584</v>
      </c>
      <c r="I5829">
        <v>85.349472045898437</v>
      </c>
      <c r="J5829">
        <v>0.16046801209449768</v>
      </c>
      <c r="K5829">
        <v>16376</v>
      </c>
      <c r="L5829">
        <v>15501.547024</v>
      </c>
      <c r="M5829">
        <v>0.28605908155441284</v>
      </c>
      <c r="N5829">
        <v>8.0403275787830353E-2</v>
      </c>
      <c r="O5829">
        <v>0.20190966129302979</v>
      </c>
      <c r="P5829">
        <v>0.28605908155441284</v>
      </c>
      <c r="Q5829">
        <v>0.3702085018157959</v>
      </c>
      <c r="R5829">
        <v>0.49171489477157593</v>
      </c>
      <c r="S5829" s="10" t="s">
        <v>38</v>
      </c>
    </row>
    <row r="5830" spans="1:19" hidden="1" x14ac:dyDescent="0.25">
      <c r="A5830" s="10" t="str">
        <f t="shared" si="91"/>
        <v>2016Stockton1-in-2October PeakCAISO18</v>
      </c>
      <c r="B5830" s="10" t="s">
        <v>57</v>
      </c>
      <c r="C5830" s="10" t="s">
        <v>15</v>
      </c>
      <c r="D5830" s="10" t="s">
        <v>6</v>
      </c>
      <c r="E5830" s="10" t="s">
        <v>9</v>
      </c>
      <c r="F5830">
        <v>18</v>
      </c>
      <c r="G5830">
        <v>1.8969510793685913</v>
      </c>
      <c r="H5830">
        <v>1.5608558654785156</v>
      </c>
      <c r="I5830">
        <v>88.167793273925781</v>
      </c>
      <c r="J5830">
        <v>0.13599415123462677</v>
      </c>
      <c r="K5830">
        <v>16376</v>
      </c>
      <c r="L5830">
        <v>15501.547024</v>
      </c>
      <c r="M5830">
        <v>0.33609521389007568</v>
      </c>
      <c r="N5830">
        <v>0.16180510818958282</v>
      </c>
      <c r="O5830">
        <v>0.26477989554405212</v>
      </c>
      <c r="P5830">
        <v>0.33609521389007568</v>
      </c>
      <c r="Q5830">
        <v>0.40741053223609924</v>
      </c>
      <c r="R5830">
        <v>0.51038533449172974</v>
      </c>
      <c r="S5830" s="10" t="s">
        <v>39</v>
      </c>
    </row>
    <row r="5831" spans="1:19" hidden="1" x14ac:dyDescent="0.25">
      <c r="A5831" s="10" t="str">
        <f t="shared" si="91"/>
        <v>2016Stockton1-in-10October PeakCAISO18</v>
      </c>
      <c r="B5831" s="10" t="s">
        <v>57</v>
      </c>
      <c r="C5831" s="10" t="s">
        <v>15</v>
      </c>
      <c r="D5831" s="10" t="s">
        <v>6</v>
      </c>
      <c r="E5831" s="10" t="s">
        <v>1</v>
      </c>
      <c r="F5831">
        <v>18</v>
      </c>
      <c r="G5831">
        <v>2.329261302947998</v>
      </c>
      <c r="H5831">
        <v>1.8973402976989746</v>
      </c>
      <c r="I5831">
        <v>90.853607177734375</v>
      </c>
      <c r="J5831">
        <v>0.13599415123462677</v>
      </c>
      <c r="K5831">
        <v>16376</v>
      </c>
      <c r="L5831">
        <v>15501.547024</v>
      </c>
      <c r="M5831">
        <v>0.43192103505134583</v>
      </c>
      <c r="N5831">
        <v>0.25763094425201416</v>
      </c>
      <c r="O5831">
        <v>0.36060571670532227</v>
      </c>
      <c r="P5831">
        <v>0.43192103505134583</v>
      </c>
      <c r="Q5831">
        <v>0.50323635339736938</v>
      </c>
      <c r="R5831">
        <v>0.60621112585067749</v>
      </c>
      <c r="S5831" s="10" t="s">
        <v>39</v>
      </c>
    </row>
    <row r="5832" spans="1:19" hidden="1" x14ac:dyDescent="0.25">
      <c r="A5832" s="10" t="str">
        <f t="shared" si="91"/>
        <v>2016Stockton1-in-10October PeakPGE18</v>
      </c>
      <c r="B5832" s="10" t="s">
        <v>57</v>
      </c>
      <c r="C5832" s="10" t="s">
        <v>15</v>
      </c>
      <c r="D5832" s="10" t="s">
        <v>6</v>
      </c>
      <c r="E5832" s="10" t="s">
        <v>1</v>
      </c>
      <c r="F5832">
        <v>18</v>
      </c>
      <c r="G5832">
        <v>2.4802286624908447</v>
      </c>
      <c r="H5832">
        <v>1.9511322975158691</v>
      </c>
      <c r="I5832">
        <v>95.141517639160156</v>
      </c>
      <c r="J5832">
        <v>0.13599415123462677</v>
      </c>
      <c r="K5832">
        <v>16376</v>
      </c>
      <c r="L5832">
        <v>15501.547024</v>
      </c>
      <c r="M5832">
        <v>0.52909630537033081</v>
      </c>
      <c r="N5832">
        <v>0.35480621457099915</v>
      </c>
      <c r="O5832">
        <v>0.45778098702430725</v>
      </c>
      <c r="P5832">
        <v>0.52909630537033081</v>
      </c>
      <c r="Q5832">
        <v>0.60041165351867676</v>
      </c>
      <c r="R5832">
        <v>0.70338642597198486</v>
      </c>
      <c r="S5832" s="10" t="s">
        <v>38</v>
      </c>
    </row>
    <row r="5833" spans="1:19" hidden="1" x14ac:dyDescent="0.25">
      <c r="A5833" s="10" t="str">
        <f t="shared" si="91"/>
        <v>2016Stockton1-in-2October PeakPGE18</v>
      </c>
      <c r="B5833" s="10" t="s">
        <v>57</v>
      </c>
      <c r="C5833" s="10" t="s">
        <v>15</v>
      </c>
      <c r="D5833" s="10" t="s">
        <v>6</v>
      </c>
      <c r="E5833" s="10" t="s">
        <v>9</v>
      </c>
      <c r="F5833">
        <v>18</v>
      </c>
      <c r="G5833">
        <v>1.8072144985198975</v>
      </c>
      <c r="H5833">
        <v>1.5795048475265503</v>
      </c>
      <c r="I5833">
        <v>82.957206726074219</v>
      </c>
      <c r="J5833">
        <v>0.13599415123462677</v>
      </c>
      <c r="K5833">
        <v>16376</v>
      </c>
      <c r="L5833">
        <v>15501.547024</v>
      </c>
      <c r="M5833">
        <v>0.22770968079566956</v>
      </c>
      <c r="N5833">
        <v>5.3419575095176697E-2</v>
      </c>
      <c r="O5833">
        <v>0.1563943475484848</v>
      </c>
      <c r="P5833">
        <v>0.22770968079566956</v>
      </c>
      <c r="Q5833">
        <v>0.29902499914169312</v>
      </c>
      <c r="R5833">
        <v>0.40199977159500122</v>
      </c>
      <c r="S5833" s="10" t="s">
        <v>38</v>
      </c>
    </row>
    <row r="5834" spans="1:19" hidden="1" x14ac:dyDescent="0.25">
      <c r="A5834" s="10" t="str">
        <f t="shared" si="91"/>
        <v>2016Stockton1-in-10October PeakCAISO19</v>
      </c>
      <c r="B5834" s="10" t="s">
        <v>57</v>
      </c>
      <c r="C5834" s="10" t="s">
        <v>15</v>
      </c>
      <c r="D5834" s="10" t="s">
        <v>6</v>
      </c>
      <c r="E5834" s="10" t="s">
        <v>1</v>
      </c>
      <c r="F5834">
        <v>19</v>
      </c>
      <c r="G5834">
        <v>2.3514852523803711</v>
      </c>
      <c r="H5834">
        <v>2.576554536819458</v>
      </c>
      <c r="I5834">
        <v>87.461334228515625</v>
      </c>
      <c r="J5834">
        <v>0.11742977052927017</v>
      </c>
      <c r="K5834">
        <v>16376</v>
      </c>
      <c r="L5834">
        <v>15501.547024</v>
      </c>
      <c r="M5834">
        <v>-0.2250693291425705</v>
      </c>
      <c r="N5834">
        <v>-0.37556731700897217</v>
      </c>
      <c r="O5834">
        <v>-0.28664949536323547</v>
      </c>
      <c r="P5834">
        <v>-0.2250693291425705</v>
      </c>
      <c r="Q5834">
        <v>-0.16348916292190552</v>
      </c>
      <c r="R5834">
        <v>-7.4571333825588226E-2</v>
      </c>
      <c r="S5834" s="10" t="s">
        <v>39</v>
      </c>
    </row>
    <row r="5835" spans="1:19" hidden="1" x14ac:dyDescent="0.25">
      <c r="A5835" s="10" t="str">
        <f t="shared" si="91"/>
        <v>2016Stockton1-in-2October PeakCAISO19</v>
      </c>
      <c r="B5835" s="10" t="s">
        <v>57</v>
      </c>
      <c r="C5835" s="10" t="s">
        <v>15</v>
      </c>
      <c r="D5835" s="10" t="s">
        <v>6</v>
      </c>
      <c r="E5835" s="10" t="s">
        <v>9</v>
      </c>
      <c r="F5835">
        <v>19</v>
      </c>
      <c r="G5835">
        <v>1.9150503873825073</v>
      </c>
      <c r="H5835">
        <v>2.1182076930999756</v>
      </c>
      <c r="I5835">
        <v>84.214714050292969</v>
      </c>
      <c r="J5835">
        <v>0.11742977052927017</v>
      </c>
      <c r="K5835">
        <v>16376</v>
      </c>
      <c r="L5835">
        <v>15501.547024</v>
      </c>
      <c r="M5835">
        <v>-0.20315735042095184</v>
      </c>
      <c r="N5835">
        <v>-0.35365533828735352</v>
      </c>
      <c r="O5835">
        <v>-0.26473751664161682</v>
      </c>
      <c r="P5835">
        <v>-0.20315735042095184</v>
      </c>
      <c r="Q5835">
        <v>-0.14157718420028687</v>
      </c>
      <c r="R5835">
        <v>-5.2659355103969574E-2</v>
      </c>
      <c r="S5835" s="10" t="s">
        <v>39</v>
      </c>
    </row>
    <row r="5836" spans="1:19" hidden="1" x14ac:dyDescent="0.25">
      <c r="A5836" s="10" t="str">
        <f t="shared" si="91"/>
        <v>2016Stockton1-in-10October PeakPGE19</v>
      </c>
      <c r="B5836" s="10" t="s">
        <v>57</v>
      </c>
      <c r="C5836" s="10" t="s">
        <v>15</v>
      </c>
      <c r="D5836" s="10" t="s">
        <v>6</v>
      </c>
      <c r="E5836" s="10" t="s">
        <v>1</v>
      </c>
      <c r="F5836">
        <v>19</v>
      </c>
      <c r="G5836">
        <v>2.5038931369781494</v>
      </c>
      <c r="H5836">
        <v>2.7306075096130371</v>
      </c>
      <c r="I5836">
        <v>91.753379821777344</v>
      </c>
      <c r="J5836">
        <v>0.11742977052927017</v>
      </c>
      <c r="K5836">
        <v>16376</v>
      </c>
      <c r="L5836">
        <v>15501.547024</v>
      </c>
      <c r="M5836">
        <v>-0.22671444714069366</v>
      </c>
      <c r="N5836">
        <v>-0.37721243500709534</v>
      </c>
      <c r="O5836">
        <v>-0.28829461336135864</v>
      </c>
      <c r="P5836">
        <v>-0.22671444714069366</v>
      </c>
      <c r="Q5836">
        <v>-0.16513428092002869</v>
      </c>
      <c r="R5836">
        <v>-7.6216451823711395E-2</v>
      </c>
      <c r="S5836" s="10" t="s">
        <v>38</v>
      </c>
    </row>
    <row r="5837" spans="1:19" hidden="1" x14ac:dyDescent="0.25">
      <c r="A5837" s="10" t="str">
        <f t="shared" si="91"/>
        <v>2016Stockton1-in-2October PeakPGE19</v>
      </c>
      <c r="B5837" s="10" t="s">
        <v>57</v>
      </c>
      <c r="C5837" s="10" t="s">
        <v>15</v>
      </c>
      <c r="D5837" s="10" t="s">
        <v>6</v>
      </c>
      <c r="E5837" s="10" t="s">
        <v>9</v>
      </c>
      <c r="F5837">
        <v>19</v>
      </c>
      <c r="G5837">
        <v>1.8244576454162598</v>
      </c>
      <c r="H5837">
        <v>2.0314571857452393</v>
      </c>
      <c r="I5837">
        <v>79.133255004882813</v>
      </c>
      <c r="J5837">
        <v>0.11742977052927017</v>
      </c>
      <c r="K5837">
        <v>16376</v>
      </c>
      <c r="L5837">
        <v>15501.547024</v>
      </c>
      <c r="M5837">
        <v>-0.2069995105266571</v>
      </c>
      <c r="N5837">
        <v>-0.35749751329421997</v>
      </c>
      <c r="O5837">
        <v>-0.26857969164848328</v>
      </c>
      <c r="P5837">
        <v>-0.2069995105266571</v>
      </c>
      <c r="Q5837">
        <v>-0.14541934430599213</v>
      </c>
      <c r="R5837">
        <v>-5.6501515209674835E-2</v>
      </c>
      <c r="S5837" s="10" t="s">
        <v>38</v>
      </c>
    </row>
    <row r="5838" spans="1:19" hidden="1" x14ac:dyDescent="0.25">
      <c r="A5838" s="10" t="str">
        <f t="shared" si="91"/>
        <v>2016Stockton1-in-2October PeakCAISO20</v>
      </c>
      <c r="B5838" s="10" t="s">
        <v>57</v>
      </c>
      <c r="C5838" s="10" t="s">
        <v>15</v>
      </c>
      <c r="D5838" s="10" t="s">
        <v>6</v>
      </c>
      <c r="E5838" s="10" t="s">
        <v>9</v>
      </c>
      <c r="F5838">
        <v>20</v>
      </c>
      <c r="G5838">
        <v>1.817278265953064</v>
      </c>
      <c r="H5838">
        <v>1.9978762865066528</v>
      </c>
      <c r="I5838">
        <v>79.19256591796875</v>
      </c>
      <c r="J5838">
        <v>7.6294809579849243E-2</v>
      </c>
      <c r="K5838">
        <v>16376</v>
      </c>
      <c r="L5838">
        <v>15501.547024</v>
      </c>
      <c r="M5838">
        <v>-0.18059800565242767</v>
      </c>
      <c r="N5838">
        <v>-0.27837744355201721</v>
      </c>
      <c r="O5838">
        <v>-0.22060699760913849</v>
      </c>
      <c r="P5838">
        <v>-0.18059800565242767</v>
      </c>
      <c r="Q5838">
        <v>-0.14058901369571686</v>
      </c>
      <c r="R5838">
        <v>-8.2818575203418732E-2</v>
      </c>
      <c r="S5838" s="10" t="s">
        <v>39</v>
      </c>
    </row>
    <row r="5839" spans="1:19" hidden="1" x14ac:dyDescent="0.25">
      <c r="A5839" s="10" t="str">
        <f t="shared" si="91"/>
        <v>2016Stockton1-in-10October PeakCAISO20</v>
      </c>
      <c r="B5839" s="10" t="s">
        <v>57</v>
      </c>
      <c r="C5839" s="10" t="s">
        <v>15</v>
      </c>
      <c r="D5839" s="10" t="s">
        <v>6</v>
      </c>
      <c r="E5839" s="10" t="s">
        <v>1</v>
      </c>
      <c r="F5839">
        <v>20</v>
      </c>
      <c r="G5839">
        <v>2.231431245803833</v>
      </c>
      <c r="H5839">
        <v>2.4714288711547852</v>
      </c>
      <c r="I5839">
        <v>83.25</v>
      </c>
      <c r="J5839">
        <v>7.6294809579849243E-2</v>
      </c>
      <c r="K5839">
        <v>16376</v>
      </c>
      <c r="L5839">
        <v>15501.547024</v>
      </c>
      <c r="M5839">
        <v>-0.23999762535095215</v>
      </c>
      <c r="N5839">
        <v>-0.33777704834938049</v>
      </c>
      <c r="O5839">
        <v>-0.28000661730766296</v>
      </c>
      <c r="P5839">
        <v>-0.23999762535095215</v>
      </c>
      <c r="Q5839">
        <v>-0.19998863339424133</v>
      </c>
      <c r="R5839">
        <v>-0.1422182023525238</v>
      </c>
      <c r="S5839" s="10" t="s">
        <v>39</v>
      </c>
    </row>
    <row r="5840" spans="1:19" hidden="1" x14ac:dyDescent="0.25">
      <c r="A5840" s="10" t="str">
        <f t="shared" si="91"/>
        <v>2016Stockton1-in-10October PeakPGE20</v>
      </c>
      <c r="B5840" s="10" t="s">
        <v>57</v>
      </c>
      <c r="C5840" s="10" t="s">
        <v>15</v>
      </c>
      <c r="D5840" s="10" t="s">
        <v>6</v>
      </c>
      <c r="E5840" s="10" t="s">
        <v>1</v>
      </c>
      <c r="F5840">
        <v>20</v>
      </c>
      <c r="G5840">
        <v>2.3760578632354736</v>
      </c>
      <c r="H5840">
        <v>2.6387064456939697</v>
      </c>
      <c r="I5840">
        <v>86.274772644042969</v>
      </c>
      <c r="J5840">
        <v>7.6294809579849243E-2</v>
      </c>
      <c r="K5840">
        <v>16376</v>
      </c>
      <c r="L5840">
        <v>15501.547024</v>
      </c>
      <c r="M5840">
        <v>-0.26264852285385132</v>
      </c>
      <c r="N5840">
        <v>-0.36042794585227966</v>
      </c>
      <c r="O5840">
        <v>-0.30265751481056213</v>
      </c>
      <c r="P5840">
        <v>-0.26264852285385132</v>
      </c>
      <c r="Q5840">
        <v>-0.2226395308971405</v>
      </c>
      <c r="R5840">
        <v>-0.16486909985542297</v>
      </c>
      <c r="S5840" s="10" t="s">
        <v>38</v>
      </c>
    </row>
    <row r="5841" spans="1:19" hidden="1" x14ac:dyDescent="0.25">
      <c r="A5841" s="10" t="str">
        <f t="shared" si="91"/>
        <v>2016Stockton1-in-2October PeakPGE20</v>
      </c>
      <c r="B5841" s="10" t="s">
        <v>57</v>
      </c>
      <c r="C5841" s="10" t="s">
        <v>15</v>
      </c>
      <c r="D5841" s="10" t="s">
        <v>6</v>
      </c>
      <c r="E5841" s="10" t="s">
        <v>9</v>
      </c>
      <c r="F5841">
        <v>20</v>
      </c>
      <c r="G5841">
        <v>1.7313106060028076</v>
      </c>
      <c r="H5841">
        <v>1.897294282913208</v>
      </c>
      <c r="I5841">
        <v>75.037910461425781</v>
      </c>
      <c r="J5841">
        <v>7.6294809579849243E-2</v>
      </c>
      <c r="K5841">
        <v>16376</v>
      </c>
      <c r="L5841">
        <v>15501.547024</v>
      </c>
      <c r="M5841">
        <v>-0.16598361730575562</v>
      </c>
      <c r="N5841">
        <v>-0.26376304030418396</v>
      </c>
      <c r="O5841">
        <v>-0.20599260926246643</v>
      </c>
      <c r="P5841">
        <v>-0.16598361730575562</v>
      </c>
      <c r="Q5841">
        <v>-0.1259746253490448</v>
      </c>
      <c r="R5841">
        <v>-6.8204186856746674E-2</v>
      </c>
      <c r="S5841" s="10" t="s">
        <v>38</v>
      </c>
    </row>
    <row r="5842" spans="1:19" hidden="1" x14ac:dyDescent="0.25">
      <c r="A5842" s="10" t="str">
        <f t="shared" si="91"/>
        <v>2016Stockton1-in-10October PeakCAISO21</v>
      </c>
      <c r="B5842" s="10" t="s">
        <v>57</v>
      </c>
      <c r="C5842" s="10" t="s">
        <v>15</v>
      </c>
      <c r="D5842" s="10" t="s">
        <v>6</v>
      </c>
      <c r="E5842" s="10" t="s">
        <v>1</v>
      </c>
      <c r="F5842">
        <v>21</v>
      </c>
      <c r="G5842">
        <v>2.0337104797363281</v>
      </c>
      <c r="H5842">
        <v>2.1754477024078369</v>
      </c>
      <c r="I5842">
        <v>79.986862182617187</v>
      </c>
      <c r="J5842">
        <v>7.6630406081676483E-2</v>
      </c>
      <c r="K5842">
        <v>16376</v>
      </c>
      <c r="L5842">
        <v>15501.547024</v>
      </c>
      <c r="M5842">
        <v>-0.1417372077703476</v>
      </c>
      <c r="N5842">
        <v>-0.23994673788547516</v>
      </c>
      <c r="O5842">
        <v>-0.18192219734191895</v>
      </c>
      <c r="P5842">
        <v>-0.1417372077703476</v>
      </c>
      <c r="Q5842">
        <v>-0.10155222564935684</v>
      </c>
      <c r="R5842">
        <v>-4.3527677655220032E-2</v>
      </c>
      <c r="S5842" s="10" t="s">
        <v>39</v>
      </c>
    </row>
    <row r="5843" spans="1:19" hidden="1" x14ac:dyDescent="0.25">
      <c r="A5843" s="10" t="str">
        <f t="shared" si="91"/>
        <v>2016Stockton1-in-2October PeakCAISO21</v>
      </c>
      <c r="B5843" s="10" t="s">
        <v>57</v>
      </c>
      <c r="C5843" s="10" t="s">
        <v>15</v>
      </c>
      <c r="D5843" s="10" t="s">
        <v>6</v>
      </c>
      <c r="E5843" s="10" t="s">
        <v>9</v>
      </c>
      <c r="F5843">
        <v>21</v>
      </c>
      <c r="G5843">
        <v>1.6562544107437134</v>
      </c>
      <c r="H5843">
        <v>1.7448195219039917</v>
      </c>
      <c r="I5843">
        <v>75.825820922851562</v>
      </c>
      <c r="J5843">
        <v>7.6630406081676483E-2</v>
      </c>
      <c r="K5843">
        <v>16376</v>
      </c>
      <c r="L5843">
        <v>15501.547024</v>
      </c>
      <c r="M5843">
        <v>-8.8565096259117126E-2</v>
      </c>
      <c r="N5843">
        <v>-0.18677462637424469</v>
      </c>
      <c r="O5843">
        <v>-0.12875008583068848</v>
      </c>
      <c r="P5843">
        <v>-8.8565096259117126E-2</v>
      </c>
      <c r="Q5843">
        <v>-4.8380110412836075E-2</v>
      </c>
      <c r="R5843">
        <v>9.6444319933652878E-3</v>
      </c>
      <c r="S5843" s="10" t="s">
        <v>39</v>
      </c>
    </row>
    <row r="5844" spans="1:19" hidden="1" x14ac:dyDescent="0.25">
      <c r="A5844" s="10" t="str">
        <f t="shared" si="91"/>
        <v>2016Stockton1-in-10October PeakPGE21</v>
      </c>
      <c r="B5844" s="10" t="s">
        <v>57</v>
      </c>
      <c r="C5844" s="10" t="s">
        <v>15</v>
      </c>
      <c r="D5844" s="10" t="s">
        <v>6</v>
      </c>
      <c r="E5844" s="10" t="s">
        <v>1</v>
      </c>
      <c r="F5844">
        <v>21</v>
      </c>
      <c r="G5844">
        <v>2.1655220985412598</v>
      </c>
      <c r="H5844">
        <v>2.327716588973999</v>
      </c>
      <c r="I5844">
        <v>81.709831237792969</v>
      </c>
      <c r="J5844">
        <v>7.6630406081676483E-2</v>
      </c>
      <c r="K5844">
        <v>16376</v>
      </c>
      <c r="L5844">
        <v>15501.547024</v>
      </c>
      <c r="M5844">
        <v>-0.16219447553157806</v>
      </c>
      <c r="N5844">
        <v>-0.26040399074554443</v>
      </c>
      <c r="O5844">
        <v>-0.20237946510314941</v>
      </c>
      <c r="P5844">
        <v>-0.16219447553157806</v>
      </c>
      <c r="Q5844">
        <v>-0.12200949341058731</v>
      </c>
      <c r="R5844">
        <v>-6.39849454164505E-2</v>
      </c>
      <c r="S5844" s="10" t="s">
        <v>38</v>
      </c>
    </row>
    <row r="5845" spans="1:19" hidden="1" x14ac:dyDescent="0.25">
      <c r="A5845" s="10" t="str">
        <f t="shared" si="91"/>
        <v>2016Stockton1-in-2October PeakPGE21</v>
      </c>
      <c r="B5845" s="10" t="s">
        <v>57</v>
      </c>
      <c r="C5845" s="10" t="s">
        <v>15</v>
      </c>
      <c r="D5845" s="10" t="s">
        <v>6</v>
      </c>
      <c r="E5845" s="10" t="s">
        <v>9</v>
      </c>
      <c r="F5845">
        <v>21</v>
      </c>
      <c r="G5845">
        <v>1.5779041051864624</v>
      </c>
      <c r="H5845">
        <v>1.6589021682739258</v>
      </c>
      <c r="I5845">
        <v>72.167037963867187</v>
      </c>
      <c r="J5845">
        <v>7.6630406081676483E-2</v>
      </c>
      <c r="K5845">
        <v>16376</v>
      </c>
      <c r="L5845">
        <v>15501.547024</v>
      </c>
      <c r="M5845">
        <v>-8.099808543920517E-2</v>
      </c>
      <c r="N5845">
        <v>-0.17920760810375214</v>
      </c>
      <c r="O5845">
        <v>-0.12118306756019592</v>
      </c>
      <c r="P5845">
        <v>-8.099808543920517E-2</v>
      </c>
      <c r="Q5845">
        <v>-4.0813099592924118E-2</v>
      </c>
      <c r="R5845">
        <v>1.7211442813277245E-2</v>
      </c>
      <c r="S5845" s="10" t="s">
        <v>38</v>
      </c>
    </row>
    <row r="5846" spans="1:19" hidden="1" x14ac:dyDescent="0.25">
      <c r="A5846" s="10" t="str">
        <f t="shared" si="91"/>
        <v>2016Stockton1-in-10October PeakCAISO22</v>
      </c>
      <c r="B5846" s="10" t="s">
        <v>57</v>
      </c>
      <c r="C5846" s="10" t="s">
        <v>15</v>
      </c>
      <c r="D5846" s="10" t="s">
        <v>6</v>
      </c>
      <c r="E5846" s="10" t="s">
        <v>1</v>
      </c>
      <c r="F5846">
        <v>22</v>
      </c>
      <c r="G5846">
        <v>1.7773243188858032</v>
      </c>
      <c r="H5846">
        <v>1.8527833223342896</v>
      </c>
      <c r="I5846">
        <v>77.206459045410156</v>
      </c>
      <c r="J5846">
        <v>6.3674606382846832E-2</v>
      </c>
      <c r="K5846">
        <v>16376</v>
      </c>
      <c r="L5846">
        <v>15501.547024</v>
      </c>
      <c r="M5846">
        <v>-7.5459040701389313E-2</v>
      </c>
      <c r="N5846">
        <v>-0.15706442296504974</v>
      </c>
      <c r="O5846">
        <v>-0.10885000228881836</v>
      </c>
      <c r="P5846">
        <v>-7.5459040701389313E-2</v>
      </c>
      <c r="Q5846">
        <v>-4.2068075388669968E-2</v>
      </c>
      <c r="R5846">
        <v>6.1463350430130959E-3</v>
      </c>
      <c r="S5846" s="10" t="s">
        <v>39</v>
      </c>
    </row>
    <row r="5847" spans="1:19" hidden="1" x14ac:dyDescent="0.25">
      <c r="A5847" s="10" t="str">
        <f t="shared" si="91"/>
        <v>2016Stockton1-in-2October PeakCAISO22</v>
      </c>
      <c r="B5847" s="10" t="s">
        <v>57</v>
      </c>
      <c r="C5847" s="10" t="s">
        <v>15</v>
      </c>
      <c r="D5847" s="10" t="s">
        <v>6</v>
      </c>
      <c r="E5847" s="10" t="s">
        <v>9</v>
      </c>
      <c r="F5847">
        <v>22</v>
      </c>
      <c r="G5847">
        <v>1.447453498840332</v>
      </c>
      <c r="H5847">
        <v>1.4722883701324463</v>
      </c>
      <c r="I5847">
        <v>73.373497009277344</v>
      </c>
      <c r="J5847">
        <v>6.3674606382846832E-2</v>
      </c>
      <c r="K5847">
        <v>16376</v>
      </c>
      <c r="L5847">
        <v>15501.547024</v>
      </c>
      <c r="M5847">
        <v>-2.483484148979187E-2</v>
      </c>
      <c r="N5847">
        <v>-0.1064402163028717</v>
      </c>
      <c r="O5847">
        <v>-5.8225806802511215E-2</v>
      </c>
      <c r="P5847">
        <v>-2.483484148979187E-2</v>
      </c>
      <c r="Q5847">
        <v>8.5561219602823257E-3</v>
      </c>
      <c r="R5847">
        <v>5.6770533323287964E-2</v>
      </c>
      <c r="S5847" s="10" t="s">
        <v>39</v>
      </c>
    </row>
    <row r="5848" spans="1:19" hidden="1" x14ac:dyDescent="0.25">
      <c r="A5848" s="10" t="str">
        <f t="shared" si="91"/>
        <v>2016Stockton1-in-10October PeakPGE22</v>
      </c>
      <c r="B5848" s="10" t="s">
        <v>57</v>
      </c>
      <c r="C5848" s="10" t="s">
        <v>15</v>
      </c>
      <c r="D5848" s="10" t="s">
        <v>6</v>
      </c>
      <c r="E5848" s="10" t="s">
        <v>1</v>
      </c>
      <c r="F5848">
        <v>22</v>
      </c>
      <c r="G5848">
        <v>1.8925187587738037</v>
      </c>
      <c r="H5848">
        <v>1.9856209754943848</v>
      </c>
      <c r="I5848">
        <v>79.31756591796875</v>
      </c>
      <c r="J5848">
        <v>6.3674606382846832E-2</v>
      </c>
      <c r="K5848">
        <v>16376</v>
      </c>
      <c r="L5848">
        <v>15501.547024</v>
      </c>
      <c r="M5848">
        <v>-9.310217946767807E-2</v>
      </c>
      <c r="N5848">
        <v>-0.1747075617313385</v>
      </c>
      <c r="O5848">
        <v>-0.12649314105510712</v>
      </c>
      <c r="P5848">
        <v>-9.310217946767807E-2</v>
      </c>
      <c r="Q5848">
        <v>-5.9711214154958725E-2</v>
      </c>
      <c r="R5848">
        <v>-1.1496803723275661E-2</v>
      </c>
      <c r="S5848" s="10" t="s">
        <v>38</v>
      </c>
    </row>
    <row r="5849" spans="1:19" hidden="1" x14ac:dyDescent="0.25">
      <c r="A5849" s="10" t="str">
        <f t="shared" si="91"/>
        <v>2016Stockton1-in-2October PeakPGE22</v>
      </c>
      <c r="B5849" s="10" t="s">
        <v>57</v>
      </c>
      <c r="C5849" s="10" t="s">
        <v>15</v>
      </c>
      <c r="D5849" s="10" t="s">
        <v>6</v>
      </c>
      <c r="E5849" s="10" t="s">
        <v>9</v>
      </c>
      <c r="F5849">
        <v>22</v>
      </c>
      <c r="G5849">
        <v>1.3789806365966797</v>
      </c>
      <c r="H5849">
        <v>1.3983341455459595</v>
      </c>
      <c r="I5849">
        <v>70.024772644042969</v>
      </c>
      <c r="J5849">
        <v>6.3674606382846832E-2</v>
      </c>
      <c r="K5849">
        <v>16376</v>
      </c>
      <c r="L5849">
        <v>15501.547024</v>
      </c>
      <c r="M5849">
        <v>-1.9353512674570084E-2</v>
      </c>
      <c r="N5849">
        <v>-0.10095889121294022</v>
      </c>
      <c r="O5849">
        <v>-5.2744477987289429E-2</v>
      </c>
      <c r="P5849">
        <v>-1.9353512674570084E-2</v>
      </c>
      <c r="Q5849">
        <v>1.4037450775504112E-2</v>
      </c>
      <c r="R5849">
        <v>6.225186213850975E-2</v>
      </c>
      <c r="S5849" s="10" t="s">
        <v>38</v>
      </c>
    </row>
    <row r="5850" spans="1:19" hidden="1" x14ac:dyDescent="0.25">
      <c r="A5850" s="10" t="str">
        <f t="shared" si="91"/>
        <v>2016Stockton1-in-10October PeakCAISO23</v>
      </c>
      <c r="B5850" s="10" t="s">
        <v>57</v>
      </c>
      <c r="C5850" s="10" t="s">
        <v>15</v>
      </c>
      <c r="D5850" s="10" t="s">
        <v>6</v>
      </c>
      <c r="E5850" s="10" t="s">
        <v>1</v>
      </c>
      <c r="F5850">
        <v>23</v>
      </c>
      <c r="G5850">
        <v>1.4384931325912476</v>
      </c>
      <c r="H5850">
        <v>1.4912194013595581</v>
      </c>
      <c r="I5850">
        <v>75.296920776367188</v>
      </c>
      <c r="J5850">
        <v>5.8387260884046555E-2</v>
      </c>
      <c r="K5850">
        <v>16376</v>
      </c>
      <c r="L5850">
        <v>15501.547024</v>
      </c>
      <c r="M5850">
        <v>-5.2726220339536667E-2</v>
      </c>
      <c r="N5850">
        <v>-0.12755534052848816</v>
      </c>
      <c r="O5850">
        <v>-8.3344496786594391E-2</v>
      </c>
      <c r="P5850">
        <v>-5.2726220339536667E-2</v>
      </c>
      <c r="Q5850">
        <v>-2.2107940167188644E-2</v>
      </c>
      <c r="R5850">
        <v>2.2102892398834229E-2</v>
      </c>
      <c r="S5850" s="10" t="s">
        <v>39</v>
      </c>
    </row>
    <row r="5851" spans="1:19" hidden="1" x14ac:dyDescent="0.25">
      <c r="A5851" s="10" t="str">
        <f t="shared" si="91"/>
        <v>2016Stockton1-in-2October PeakCAISO23</v>
      </c>
      <c r="B5851" s="10" t="s">
        <v>57</v>
      </c>
      <c r="C5851" s="10" t="s">
        <v>15</v>
      </c>
      <c r="D5851" s="10" t="s">
        <v>6</v>
      </c>
      <c r="E5851" s="10" t="s">
        <v>9</v>
      </c>
      <c r="F5851">
        <v>23</v>
      </c>
      <c r="G5851">
        <v>1.1715092658996582</v>
      </c>
      <c r="H5851">
        <v>1.1931259632110596</v>
      </c>
      <c r="I5851">
        <v>71.236106872558594</v>
      </c>
      <c r="J5851">
        <v>5.8387260884046555E-2</v>
      </c>
      <c r="K5851">
        <v>16376</v>
      </c>
      <c r="L5851">
        <v>15501.547024</v>
      </c>
      <c r="M5851">
        <v>-2.1616647019982338E-2</v>
      </c>
      <c r="N5851">
        <v>-9.6445761620998383E-2</v>
      </c>
      <c r="O5851">
        <v>-5.2234925329685211E-2</v>
      </c>
      <c r="P5851">
        <v>-2.1616647019982338E-2</v>
      </c>
      <c r="Q5851">
        <v>9.0016322210431099E-3</v>
      </c>
      <c r="R5851">
        <v>5.3212467581033707E-2</v>
      </c>
      <c r="S5851" s="10" t="s">
        <v>39</v>
      </c>
    </row>
    <row r="5852" spans="1:19" hidden="1" x14ac:dyDescent="0.25">
      <c r="A5852" s="10" t="str">
        <f t="shared" si="91"/>
        <v>2016Stockton1-in-10October PeakPGE23</v>
      </c>
      <c r="B5852" s="10" t="s">
        <v>57</v>
      </c>
      <c r="C5852" s="10" t="s">
        <v>15</v>
      </c>
      <c r="D5852" s="10" t="s">
        <v>6</v>
      </c>
      <c r="E5852" s="10" t="s">
        <v>1</v>
      </c>
      <c r="F5852">
        <v>23</v>
      </c>
      <c r="G5852">
        <v>1.5317268371582031</v>
      </c>
      <c r="H5852">
        <v>1.5957380533218384</v>
      </c>
      <c r="I5852">
        <v>77.546173095703125</v>
      </c>
      <c r="J5852">
        <v>5.8387260884046555E-2</v>
      </c>
      <c r="K5852">
        <v>16376</v>
      </c>
      <c r="L5852">
        <v>15501.547024</v>
      </c>
      <c r="M5852">
        <v>-6.4011216163635254E-2</v>
      </c>
      <c r="N5852">
        <v>-0.13884033262729645</v>
      </c>
      <c r="O5852">
        <v>-9.4629496335983276E-2</v>
      </c>
      <c r="P5852">
        <v>-6.4011216163635254E-2</v>
      </c>
      <c r="Q5852">
        <v>-3.3392935991287231E-2</v>
      </c>
      <c r="R5852">
        <v>1.0817897506058216E-2</v>
      </c>
      <c r="S5852" s="10" t="s">
        <v>38</v>
      </c>
    </row>
    <row r="5853" spans="1:19" hidden="1" x14ac:dyDescent="0.25">
      <c r="A5853" s="10" t="str">
        <f t="shared" si="91"/>
        <v>2016Stockton1-in-2October PeakPGE23</v>
      </c>
      <c r="B5853" s="10" t="s">
        <v>57</v>
      </c>
      <c r="C5853" s="10" t="s">
        <v>15</v>
      </c>
      <c r="D5853" s="10" t="s">
        <v>6</v>
      </c>
      <c r="E5853" s="10" t="s">
        <v>9</v>
      </c>
      <c r="F5853">
        <v>23</v>
      </c>
      <c r="G5853">
        <v>1.1160901784896851</v>
      </c>
      <c r="H5853">
        <v>1.1313090324401855</v>
      </c>
      <c r="I5853">
        <v>68.722969055175781</v>
      </c>
      <c r="J5853">
        <v>5.8387260884046555E-2</v>
      </c>
      <c r="K5853">
        <v>16376</v>
      </c>
      <c r="L5853">
        <v>15501.547024</v>
      </c>
      <c r="M5853">
        <v>-1.5218817628920078E-2</v>
      </c>
      <c r="N5853">
        <v>-9.0047933161258698E-2</v>
      </c>
      <c r="O5853">
        <v>-4.5837096869945526E-2</v>
      </c>
      <c r="P5853">
        <v>-1.5218817628920078E-2</v>
      </c>
      <c r="Q5853">
        <v>1.539946161210537E-2</v>
      </c>
      <c r="R5853">
        <v>5.9610296040773392E-2</v>
      </c>
      <c r="S5853" s="10" t="s">
        <v>38</v>
      </c>
    </row>
    <row r="5854" spans="1:19" hidden="1" x14ac:dyDescent="0.25">
      <c r="A5854" s="10" t="str">
        <f t="shared" si="91"/>
        <v>2016Stockton1-in-10October PeakCAISO24</v>
      </c>
      <c r="B5854" s="10" t="s">
        <v>57</v>
      </c>
      <c r="C5854" s="10" t="s">
        <v>15</v>
      </c>
      <c r="D5854" s="10" t="s">
        <v>6</v>
      </c>
      <c r="E5854" s="10" t="s">
        <v>1</v>
      </c>
      <c r="F5854">
        <v>24</v>
      </c>
      <c r="G5854">
        <v>1.1267522573471069</v>
      </c>
      <c r="H5854">
        <v>1.1684035062789917</v>
      </c>
      <c r="I5854">
        <v>73.796920776367188</v>
      </c>
      <c r="J5854">
        <v>4.4309847056865692E-2</v>
      </c>
      <c r="K5854">
        <v>16376</v>
      </c>
      <c r="L5854">
        <v>15501.547024</v>
      </c>
      <c r="M5854">
        <v>-4.165128618478775E-2</v>
      </c>
      <c r="N5854">
        <v>-9.843878448009491E-2</v>
      </c>
      <c r="O5854">
        <v>-6.4887367188930511E-2</v>
      </c>
      <c r="P5854">
        <v>-4.165128618478775E-2</v>
      </c>
      <c r="Q5854">
        <v>-1.841520331799984E-2</v>
      </c>
      <c r="R5854">
        <v>1.5136213973164558E-2</v>
      </c>
      <c r="S5854" s="10" t="s">
        <v>39</v>
      </c>
    </row>
    <row r="5855" spans="1:19" hidden="1" x14ac:dyDescent="0.25">
      <c r="A5855" s="10" t="str">
        <f t="shared" si="91"/>
        <v>2016Stockton1-in-2October PeakCAISO24</v>
      </c>
      <c r="B5855" s="10" t="s">
        <v>57</v>
      </c>
      <c r="C5855" s="10" t="s">
        <v>15</v>
      </c>
      <c r="D5855" s="10" t="s">
        <v>6</v>
      </c>
      <c r="E5855" s="10" t="s">
        <v>9</v>
      </c>
      <c r="F5855">
        <v>24</v>
      </c>
      <c r="G5855">
        <v>0.91762739419937134</v>
      </c>
      <c r="H5855">
        <v>0.9371107816696167</v>
      </c>
      <c r="I5855">
        <v>69.356979370117188</v>
      </c>
      <c r="J5855">
        <v>4.4309847056865692E-2</v>
      </c>
      <c r="K5855">
        <v>16376</v>
      </c>
      <c r="L5855">
        <v>15501.547024</v>
      </c>
      <c r="M5855">
        <v>-1.948336698114872E-2</v>
      </c>
      <c r="N5855">
        <v>-7.627086341381073E-2</v>
      </c>
      <c r="O5855">
        <v>-4.271944984793663E-2</v>
      </c>
      <c r="P5855">
        <v>-1.948336698114872E-2</v>
      </c>
      <c r="Q5855">
        <v>3.7527168169617653E-3</v>
      </c>
      <c r="R5855">
        <v>3.7304133176803589E-2</v>
      </c>
      <c r="S5855" s="10" t="s">
        <v>39</v>
      </c>
    </row>
    <row r="5856" spans="1:19" hidden="1" x14ac:dyDescent="0.25">
      <c r="A5856" s="10" t="str">
        <f t="shared" si="91"/>
        <v>2016Stockton1-in-10October PeakPGE24</v>
      </c>
      <c r="B5856" s="10" t="s">
        <v>57</v>
      </c>
      <c r="C5856" s="10" t="s">
        <v>15</v>
      </c>
      <c r="D5856" s="10" t="s">
        <v>6</v>
      </c>
      <c r="E5856" s="10" t="s">
        <v>1</v>
      </c>
      <c r="F5856">
        <v>24</v>
      </c>
      <c r="G5856">
        <v>1.1997809410095215</v>
      </c>
      <c r="H5856">
        <v>1.2499690055847168</v>
      </c>
      <c r="I5856">
        <v>74.912910461425781</v>
      </c>
      <c r="J5856">
        <v>4.4309847056865692E-2</v>
      </c>
      <c r="K5856">
        <v>16376</v>
      </c>
      <c r="L5856">
        <v>15501.547024</v>
      </c>
      <c r="M5856">
        <v>-5.0188019871711731E-2</v>
      </c>
      <c r="N5856">
        <v>-0.10697551816701889</v>
      </c>
      <c r="O5856">
        <v>-7.3424100875854492E-2</v>
      </c>
      <c r="P5856">
        <v>-5.0188019871711731E-2</v>
      </c>
      <c r="Q5856">
        <v>-2.695193700492382E-2</v>
      </c>
      <c r="R5856">
        <v>6.5994802862405777E-3</v>
      </c>
      <c r="S5856" s="10" t="s">
        <v>38</v>
      </c>
    </row>
    <row r="5857" spans="1:19" hidden="1" x14ac:dyDescent="0.25">
      <c r="A5857" s="10" t="str">
        <f t="shared" si="91"/>
        <v>2016Stockton1-in-2October PeakPGE24</v>
      </c>
      <c r="B5857" s="10" t="s">
        <v>57</v>
      </c>
      <c r="C5857" s="10" t="s">
        <v>15</v>
      </c>
      <c r="D5857" s="10" t="s">
        <v>6</v>
      </c>
      <c r="E5857" s="10" t="s">
        <v>9</v>
      </c>
      <c r="F5857">
        <v>24</v>
      </c>
      <c r="G5857">
        <v>0.8742184042930603</v>
      </c>
      <c r="H5857">
        <v>0.8877187967300415</v>
      </c>
      <c r="I5857">
        <v>67.326576232910156</v>
      </c>
      <c r="J5857">
        <v>4.4309847056865692E-2</v>
      </c>
      <c r="K5857">
        <v>16376</v>
      </c>
      <c r="L5857">
        <v>15501.547024</v>
      </c>
      <c r="M5857">
        <v>-1.3500422239303589E-2</v>
      </c>
      <c r="N5857">
        <v>-7.0287920534610748E-2</v>
      </c>
      <c r="O5857">
        <v>-3.6736506968736649E-2</v>
      </c>
      <c r="P5857">
        <v>-1.3500422239303589E-2</v>
      </c>
      <c r="Q5857">
        <v>9.7356615588068962E-3</v>
      </c>
      <c r="R5857">
        <v>4.3287076056003571E-2</v>
      </c>
      <c r="S5857" s="10" t="s">
        <v>38</v>
      </c>
    </row>
    <row r="5858" spans="1:19" hidden="1" x14ac:dyDescent="0.25">
      <c r="A5858" s="10" t="str">
        <f t="shared" si="91"/>
        <v>2016Stockton1-in-2September PeakCAISO1</v>
      </c>
      <c r="B5858" s="10" t="s">
        <v>57</v>
      </c>
      <c r="C5858" s="10" t="s">
        <v>15</v>
      </c>
      <c r="D5858" s="10" t="s">
        <v>7</v>
      </c>
      <c r="E5858" s="10" t="s">
        <v>9</v>
      </c>
      <c r="F5858">
        <v>1</v>
      </c>
      <c r="G5858">
        <v>0.80469274520874023</v>
      </c>
      <c r="H5858">
        <v>0.80469274520874023</v>
      </c>
      <c r="I5858">
        <v>71.805931091308594</v>
      </c>
      <c r="J5858">
        <v>0</v>
      </c>
      <c r="K5858">
        <v>16376</v>
      </c>
      <c r="L5858">
        <v>15496.794625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 s="10" t="s">
        <v>39</v>
      </c>
    </row>
    <row r="5859" spans="1:19" hidden="1" x14ac:dyDescent="0.25">
      <c r="A5859" s="10" t="str">
        <f t="shared" si="91"/>
        <v>2016Stockton1-in-10September PeakCAISO1</v>
      </c>
      <c r="B5859" s="10" t="s">
        <v>57</v>
      </c>
      <c r="C5859" s="10" t="s">
        <v>15</v>
      </c>
      <c r="D5859" s="10" t="s">
        <v>7</v>
      </c>
      <c r="E5859" s="10" t="s">
        <v>1</v>
      </c>
      <c r="F5859">
        <v>1</v>
      </c>
      <c r="G5859">
        <v>0.94222205877304077</v>
      </c>
      <c r="H5859">
        <v>0.94222205877304077</v>
      </c>
      <c r="I5859">
        <v>75.968841552734375</v>
      </c>
      <c r="J5859">
        <v>0</v>
      </c>
      <c r="K5859">
        <v>16376</v>
      </c>
      <c r="L5859">
        <v>15496.794625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 s="10" t="s">
        <v>39</v>
      </c>
    </row>
    <row r="5860" spans="1:19" hidden="1" x14ac:dyDescent="0.25">
      <c r="A5860" s="10" t="str">
        <f t="shared" si="91"/>
        <v>2016Stockton1-in-2September PeakPGE1</v>
      </c>
      <c r="B5860" s="10" t="s">
        <v>57</v>
      </c>
      <c r="C5860" s="10" t="s">
        <v>15</v>
      </c>
      <c r="D5860" s="10" t="s">
        <v>7</v>
      </c>
      <c r="E5860" s="10" t="s">
        <v>9</v>
      </c>
      <c r="F5860">
        <v>1</v>
      </c>
      <c r="G5860">
        <v>0.96703469753265381</v>
      </c>
      <c r="H5860">
        <v>0.96703469753265381</v>
      </c>
      <c r="I5860">
        <v>75.456459045410156</v>
      </c>
      <c r="J5860">
        <v>0</v>
      </c>
      <c r="K5860">
        <v>16376</v>
      </c>
      <c r="L5860">
        <v>15496.794625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 s="10" t="s">
        <v>38</v>
      </c>
    </row>
    <row r="5861" spans="1:19" hidden="1" x14ac:dyDescent="0.25">
      <c r="A5861" s="10" t="str">
        <f t="shared" si="91"/>
        <v>2016Stockton1-in-10September PeakPGE1</v>
      </c>
      <c r="B5861" s="10" t="s">
        <v>57</v>
      </c>
      <c r="C5861" s="10" t="s">
        <v>15</v>
      </c>
      <c r="D5861" s="10" t="s">
        <v>7</v>
      </c>
      <c r="E5861" s="10" t="s">
        <v>1</v>
      </c>
      <c r="F5861">
        <v>1</v>
      </c>
      <c r="G5861">
        <v>0.99734550714492798</v>
      </c>
      <c r="H5861">
        <v>0.99734550714492798</v>
      </c>
      <c r="I5861">
        <v>78.046173095703125</v>
      </c>
      <c r="J5861">
        <v>0</v>
      </c>
      <c r="K5861">
        <v>16376</v>
      </c>
      <c r="L5861">
        <v>15496.794625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 s="10" t="s">
        <v>38</v>
      </c>
    </row>
    <row r="5862" spans="1:19" hidden="1" x14ac:dyDescent="0.25">
      <c r="A5862" s="10" t="str">
        <f t="shared" si="91"/>
        <v>2016Stockton1-in-10September PeakCAISO2</v>
      </c>
      <c r="B5862" s="10" t="s">
        <v>57</v>
      </c>
      <c r="C5862" s="10" t="s">
        <v>15</v>
      </c>
      <c r="D5862" s="10" t="s">
        <v>7</v>
      </c>
      <c r="E5862" s="10" t="s">
        <v>1</v>
      </c>
      <c r="F5862">
        <v>2</v>
      </c>
      <c r="G5862">
        <v>0.79879778623580933</v>
      </c>
      <c r="H5862">
        <v>0.79879778623580933</v>
      </c>
      <c r="I5862">
        <v>74.162910461425781</v>
      </c>
      <c r="J5862">
        <v>0</v>
      </c>
      <c r="K5862">
        <v>16376</v>
      </c>
      <c r="L5862">
        <v>15496.794625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 s="10" t="s">
        <v>39</v>
      </c>
    </row>
    <row r="5863" spans="1:19" hidden="1" x14ac:dyDescent="0.25">
      <c r="A5863" s="10" t="str">
        <f t="shared" si="91"/>
        <v>2016Stockton1-in-2September PeakCAISO2</v>
      </c>
      <c r="B5863" s="10" t="s">
        <v>57</v>
      </c>
      <c r="C5863" s="10" t="s">
        <v>15</v>
      </c>
      <c r="D5863" s="10" t="s">
        <v>7</v>
      </c>
      <c r="E5863" s="10" t="s">
        <v>9</v>
      </c>
      <c r="F5863">
        <v>2</v>
      </c>
      <c r="G5863">
        <v>0.68220305442810059</v>
      </c>
      <c r="H5863">
        <v>0.68220305442810059</v>
      </c>
      <c r="I5863">
        <v>70.633255004882813</v>
      </c>
      <c r="J5863">
        <v>0</v>
      </c>
      <c r="K5863">
        <v>16376</v>
      </c>
      <c r="L5863">
        <v>15496.794625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 s="10" t="s">
        <v>39</v>
      </c>
    </row>
    <row r="5864" spans="1:19" hidden="1" x14ac:dyDescent="0.25">
      <c r="A5864" s="10" t="str">
        <f t="shared" si="91"/>
        <v>2016Stockton1-in-2September PeakPGE2</v>
      </c>
      <c r="B5864" s="10" t="s">
        <v>57</v>
      </c>
      <c r="C5864" s="10" t="s">
        <v>15</v>
      </c>
      <c r="D5864" s="10" t="s">
        <v>7</v>
      </c>
      <c r="E5864" s="10" t="s">
        <v>9</v>
      </c>
      <c r="F5864">
        <v>2</v>
      </c>
      <c r="G5864">
        <v>0.81983345746994019</v>
      </c>
      <c r="H5864">
        <v>0.81983345746994019</v>
      </c>
      <c r="I5864">
        <v>73.383255004882813</v>
      </c>
      <c r="J5864">
        <v>0</v>
      </c>
      <c r="K5864">
        <v>16376</v>
      </c>
      <c r="L5864">
        <v>15496.794625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 s="10" t="s">
        <v>38</v>
      </c>
    </row>
    <row r="5865" spans="1:19" hidden="1" x14ac:dyDescent="0.25">
      <c r="A5865" s="10" t="str">
        <f t="shared" si="91"/>
        <v>2016Stockton1-in-10September PeakPGE2</v>
      </c>
      <c r="B5865" s="10" t="s">
        <v>57</v>
      </c>
      <c r="C5865" s="10" t="s">
        <v>15</v>
      </c>
      <c r="D5865" s="10" t="s">
        <v>7</v>
      </c>
      <c r="E5865" s="10" t="s">
        <v>1</v>
      </c>
      <c r="F5865">
        <v>2</v>
      </c>
      <c r="G5865">
        <v>0.84553039073944092</v>
      </c>
      <c r="H5865">
        <v>0.84553039073944092</v>
      </c>
      <c r="I5865">
        <v>76.455703735351562</v>
      </c>
      <c r="J5865">
        <v>0</v>
      </c>
      <c r="K5865">
        <v>16376</v>
      </c>
      <c r="L5865">
        <v>15496.794625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 s="10" t="s">
        <v>38</v>
      </c>
    </row>
    <row r="5866" spans="1:19" hidden="1" x14ac:dyDescent="0.25">
      <c r="A5866" s="10" t="str">
        <f t="shared" si="91"/>
        <v>2016Stockton1-in-10September PeakCAISO3</v>
      </c>
      <c r="B5866" s="10" t="s">
        <v>57</v>
      </c>
      <c r="C5866" s="10" t="s">
        <v>15</v>
      </c>
      <c r="D5866" s="10" t="s">
        <v>7</v>
      </c>
      <c r="E5866" s="10" t="s">
        <v>1</v>
      </c>
      <c r="F5866">
        <v>3</v>
      </c>
      <c r="G5866">
        <v>0.70665854215621948</v>
      </c>
      <c r="H5866">
        <v>0.70665854215621948</v>
      </c>
      <c r="I5866">
        <v>73.374252319335938</v>
      </c>
      <c r="J5866">
        <v>0</v>
      </c>
      <c r="K5866">
        <v>16376</v>
      </c>
      <c r="L5866">
        <v>15496.794625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 s="10" t="s">
        <v>39</v>
      </c>
    </row>
    <row r="5867" spans="1:19" hidden="1" x14ac:dyDescent="0.25">
      <c r="A5867" s="10" t="str">
        <f t="shared" si="91"/>
        <v>2016Stockton1-in-2September PeakCAISO3</v>
      </c>
      <c r="B5867" s="10" t="s">
        <v>57</v>
      </c>
      <c r="C5867" s="10" t="s">
        <v>15</v>
      </c>
      <c r="D5867" s="10" t="s">
        <v>7</v>
      </c>
      <c r="E5867" s="10" t="s">
        <v>9</v>
      </c>
      <c r="F5867">
        <v>3</v>
      </c>
      <c r="G5867">
        <v>0.60351270437240601</v>
      </c>
      <c r="H5867">
        <v>0.60351270437240601</v>
      </c>
      <c r="I5867">
        <v>69.38739013671875</v>
      </c>
      <c r="J5867">
        <v>0</v>
      </c>
      <c r="K5867">
        <v>16376</v>
      </c>
      <c r="L5867">
        <v>15496.794625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 s="10" t="s">
        <v>39</v>
      </c>
    </row>
    <row r="5868" spans="1:19" hidden="1" x14ac:dyDescent="0.25">
      <c r="A5868" s="10" t="str">
        <f t="shared" si="91"/>
        <v>2016Stockton1-in-2September PeakPGE3</v>
      </c>
      <c r="B5868" s="10" t="s">
        <v>57</v>
      </c>
      <c r="C5868" s="10" t="s">
        <v>15</v>
      </c>
      <c r="D5868" s="10" t="s">
        <v>7</v>
      </c>
      <c r="E5868" s="10" t="s">
        <v>9</v>
      </c>
      <c r="F5868">
        <v>3</v>
      </c>
      <c r="G5868">
        <v>0.72526782751083374</v>
      </c>
      <c r="H5868">
        <v>0.72526782751083374</v>
      </c>
      <c r="I5868">
        <v>72.055931091308594</v>
      </c>
      <c r="J5868">
        <v>0</v>
      </c>
      <c r="K5868">
        <v>16376</v>
      </c>
      <c r="L5868">
        <v>15496.794625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 s="10" t="s">
        <v>38</v>
      </c>
    </row>
    <row r="5869" spans="1:19" hidden="1" x14ac:dyDescent="0.25">
      <c r="A5869" s="10" t="str">
        <f t="shared" si="91"/>
        <v>2016Stockton1-in-10September PeakPGE3</v>
      </c>
      <c r="B5869" s="10" t="s">
        <v>57</v>
      </c>
      <c r="C5869" s="10" t="s">
        <v>15</v>
      </c>
      <c r="D5869" s="10" t="s">
        <v>7</v>
      </c>
      <c r="E5869" s="10" t="s">
        <v>1</v>
      </c>
      <c r="F5869">
        <v>3</v>
      </c>
      <c r="G5869">
        <v>0.74800068140029907</v>
      </c>
      <c r="H5869">
        <v>0.74800068140029907</v>
      </c>
      <c r="I5869">
        <v>74.576576232910156</v>
      </c>
      <c r="J5869">
        <v>0</v>
      </c>
      <c r="K5869">
        <v>16376</v>
      </c>
      <c r="L5869">
        <v>15496.794625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 s="10" t="s">
        <v>38</v>
      </c>
    </row>
    <row r="5870" spans="1:19" hidden="1" x14ac:dyDescent="0.25">
      <c r="A5870" s="10" t="str">
        <f t="shared" si="91"/>
        <v>2016Stockton1-in-10September PeakCAISO4</v>
      </c>
      <c r="B5870" s="10" t="s">
        <v>57</v>
      </c>
      <c r="C5870" s="10" t="s">
        <v>15</v>
      </c>
      <c r="D5870" s="10" t="s">
        <v>7</v>
      </c>
      <c r="E5870" s="10" t="s">
        <v>1</v>
      </c>
      <c r="F5870">
        <v>4</v>
      </c>
      <c r="G5870">
        <v>0.65182769298553467</v>
      </c>
      <c r="H5870">
        <v>0.65182769298553467</v>
      </c>
      <c r="I5870">
        <v>71.56005859375</v>
      </c>
      <c r="J5870">
        <v>0</v>
      </c>
      <c r="K5870">
        <v>16376</v>
      </c>
      <c r="L5870">
        <v>15496.794625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 s="10" t="s">
        <v>39</v>
      </c>
    </row>
    <row r="5871" spans="1:19" hidden="1" x14ac:dyDescent="0.25">
      <c r="A5871" s="10" t="str">
        <f t="shared" si="91"/>
        <v>2016Stockton1-in-2September PeakCAISO4</v>
      </c>
      <c r="B5871" s="10" t="s">
        <v>57</v>
      </c>
      <c r="C5871" s="10" t="s">
        <v>15</v>
      </c>
      <c r="D5871" s="10" t="s">
        <v>7</v>
      </c>
      <c r="E5871" s="10" t="s">
        <v>9</v>
      </c>
      <c r="F5871">
        <v>4</v>
      </c>
      <c r="G5871">
        <v>0.55668514966964722</v>
      </c>
      <c r="H5871">
        <v>0.55668514966964722</v>
      </c>
      <c r="I5871">
        <v>68.133255004882813</v>
      </c>
      <c r="J5871">
        <v>0</v>
      </c>
      <c r="K5871">
        <v>16376</v>
      </c>
      <c r="L5871">
        <v>15496.794625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 s="10" t="s">
        <v>39</v>
      </c>
    </row>
    <row r="5872" spans="1:19" hidden="1" x14ac:dyDescent="0.25">
      <c r="A5872" s="10" t="str">
        <f t="shared" si="91"/>
        <v>2016Stockton1-in-10September PeakPGE4</v>
      </c>
      <c r="B5872" s="10" t="s">
        <v>57</v>
      </c>
      <c r="C5872" s="10" t="s">
        <v>15</v>
      </c>
      <c r="D5872" s="10" t="s">
        <v>7</v>
      </c>
      <c r="E5872" s="10" t="s">
        <v>1</v>
      </c>
      <c r="F5872">
        <v>4</v>
      </c>
      <c r="G5872">
        <v>0.68996202945709229</v>
      </c>
      <c r="H5872">
        <v>0.68996202945709229</v>
      </c>
      <c r="I5872">
        <v>73.606979370117187</v>
      </c>
      <c r="J5872">
        <v>0</v>
      </c>
      <c r="K5872">
        <v>16376</v>
      </c>
      <c r="L5872">
        <v>15496.794625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 s="10" t="s">
        <v>38</v>
      </c>
    </row>
    <row r="5873" spans="1:19" hidden="1" x14ac:dyDescent="0.25">
      <c r="A5873" s="10" t="str">
        <f t="shared" si="91"/>
        <v>2016Stockton1-in-2September PeakPGE4</v>
      </c>
      <c r="B5873" s="10" t="s">
        <v>57</v>
      </c>
      <c r="C5873" s="10" t="s">
        <v>15</v>
      </c>
      <c r="D5873" s="10" t="s">
        <v>7</v>
      </c>
      <c r="E5873" s="10" t="s">
        <v>9</v>
      </c>
      <c r="F5873">
        <v>4</v>
      </c>
      <c r="G5873">
        <v>0.66899305582046509</v>
      </c>
      <c r="H5873">
        <v>0.66899305582046509</v>
      </c>
      <c r="I5873">
        <v>70.586334228515625</v>
      </c>
      <c r="J5873">
        <v>0</v>
      </c>
      <c r="K5873">
        <v>16376</v>
      </c>
      <c r="L5873">
        <v>15496.794625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 s="10" t="s">
        <v>38</v>
      </c>
    </row>
    <row r="5874" spans="1:19" hidden="1" x14ac:dyDescent="0.25">
      <c r="A5874" s="10" t="str">
        <f t="shared" si="91"/>
        <v>2016Stockton1-in-10September PeakCAISO5</v>
      </c>
      <c r="B5874" s="10" t="s">
        <v>57</v>
      </c>
      <c r="C5874" s="10" t="s">
        <v>15</v>
      </c>
      <c r="D5874" s="10" t="s">
        <v>7</v>
      </c>
      <c r="E5874" s="10" t="s">
        <v>1</v>
      </c>
      <c r="F5874">
        <v>5</v>
      </c>
      <c r="G5874">
        <v>0.62539088726043701</v>
      </c>
      <c r="H5874">
        <v>0.62539088726043701</v>
      </c>
      <c r="I5874">
        <v>70.611862182617187</v>
      </c>
      <c r="J5874">
        <v>0</v>
      </c>
      <c r="K5874">
        <v>16376</v>
      </c>
      <c r="L5874">
        <v>15496.794625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 s="10" t="s">
        <v>39</v>
      </c>
    </row>
    <row r="5875" spans="1:19" hidden="1" x14ac:dyDescent="0.25">
      <c r="A5875" s="10" t="str">
        <f t="shared" si="91"/>
        <v>2016Stockton1-in-2September PeakCAISO5</v>
      </c>
      <c r="B5875" s="10" t="s">
        <v>57</v>
      </c>
      <c r="C5875" s="10" t="s">
        <v>15</v>
      </c>
      <c r="D5875" s="10" t="s">
        <v>7</v>
      </c>
      <c r="E5875" s="10" t="s">
        <v>9</v>
      </c>
      <c r="F5875">
        <v>5</v>
      </c>
      <c r="G5875">
        <v>0.53410708904266357</v>
      </c>
      <c r="H5875">
        <v>0.53410708904266357</v>
      </c>
      <c r="I5875">
        <v>67.159538269042969</v>
      </c>
      <c r="J5875">
        <v>0</v>
      </c>
      <c r="K5875">
        <v>16376</v>
      </c>
      <c r="L5875">
        <v>15496.794625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 s="10" t="s">
        <v>39</v>
      </c>
    </row>
    <row r="5876" spans="1:19" hidden="1" x14ac:dyDescent="0.25">
      <c r="A5876" s="10" t="str">
        <f t="shared" si="91"/>
        <v>2016Stockton1-in-10September PeakPGE5</v>
      </c>
      <c r="B5876" s="10" t="s">
        <v>57</v>
      </c>
      <c r="C5876" s="10" t="s">
        <v>15</v>
      </c>
      <c r="D5876" s="10" t="s">
        <v>7</v>
      </c>
      <c r="E5876" s="10" t="s">
        <v>1</v>
      </c>
      <c r="F5876">
        <v>5</v>
      </c>
      <c r="G5876">
        <v>0.66197848320007324</v>
      </c>
      <c r="H5876">
        <v>0.66197848320007324</v>
      </c>
      <c r="I5876">
        <v>73.102851867675781</v>
      </c>
      <c r="J5876">
        <v>0</v>
      </c>
      <c r="K5876">
        <v>16376</v>
      </c>
      <c r="L5876">
        <v>15496.794625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 s="10" t="s">
        <v>38</v>
      </c>
    </row>
    <row r="5877" spans="1:19" hidden="1" x14ac:dyDescent="0.25">
      <c r="A5877" s="10" t="str">
        <f t="shared" si="91"/>
        <v>2016Stockton1-in-2September PeakPGE5</v>
      </c>
      <c r="B5877" s="10" t="s">
        <v>57</v>
      </c>
      <c r="C5877" s="10" t="s">
        <v>15</v>
      </c>
      <c r="D5877" s="10" t="s">
        <v>7</v>
      </c>
      <c r="E5877" s="10" t="s">
        <v>9</v>
      </c>
      <c r="F5877">
        <v>5</v>
      </c>
      <c r="G5877">
        <v>0.64186000823974609</v>
      </c>
      <c r="H5877">
        <v>0.64186000823974609</v>
      </c>
      <c r="I5877">
        <v>69.905403137207031</v>
      </c>
      <c r="J5877">
        <v>0</v>
      </c>
      <c r="K5877">
        <v>16376</v>
      </c>
      <c r="L5877">
        <v>15496.794625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 s="10" t="s">
        <v>38</v>
      </c>
    </row>
    <row r="5878" spans="1:19" hidden="1" x14ac:dyDescent="0.25">
      <c r="A5878" s="10" t="str">
        <f t="shared" si="91"/>
        <v>2016Stockton1-in-2September PeakCAISO6</v>
      </c>
      <c r="B5878" s="10" t="s">
        <v>57</v>
      </c>
      <c r="C5878" s="10" t="s">
        <v>15</v>
      </c>
      <c r="D5878" s="10" t="s">
        <v>7</v>
      </c>
      <c r="E5878" s="10" t="s">
        <v>9</v>
      </c>
      <c r="F5878">
        <v>6</v>
      </c>
      <c r="G5878">
        <v>0.54550355672836304</v>
      </c>
      <c r="H5878">
        <v>0.54550355672836304</v>
      </c>
      <c r="I5878">
        <v>66.495872497558594</v>
      </c>
      <c r="J5878">
        <v>0</v>
      </c>
      <c r="K5878">
        <v>16376</v>
      </c>
      <c r="L5878">
        <v>15496.794625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 s="10" t="s">
        <v>39</v>
      </c>
    </row>
    <row r="5879" spans="1:19" hidden="1" x14ac:dyDescent="0.25">
      <c r="A5879" s="10" t="str">
        <f t="shared" si="91"/>
        <v>2016Stockton1-in-10September PeakCAISO6</v>
      </c>
      <c r="B5879" s="10" t="s">
        <v>57</v>
      </c>
      <c r="C5879" s="10" t="s">
        <v>15</v>
      </c>
      <c r="D5879" s="10" t="s">
        <v>7</v>
      </c>
      <c r="E5879" s="10" t="s">
        <v>1</v>
      </c>
      <c r="F5879">
        <v>6</v>
      </c>
      <c r="G5879">
        <v>0.63873517513275146</v>
      </c>
      <c r="H5879">
        <v>0.63873517513275146</v>
      </c>
      <c r="I5879">
        <v>70.055931091308594</v>
      </c>
      <c r="J5879">
        <v>0</v>
      </c>
      <c r="K5879">
        <v>16376</v>
      </c>
      <c r="L5879">
        <v>15496.794625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 s="10" t="s">
        <v>39</v>
      </c>
    </row>
    <row r="5880" spans="1:19" hidden="1" x14ac:dyDescent="0.25">
      <c r="A5880" s="10" t="str">
        <f t="shared" si="91"/>
        <v>2016Stockton1-in-2September PeakPGE6</v>
      </c>
      <c r="B5880" s="10" t="s">
        <v>57</v>
      </c>
      <c r="C5880" s="10" t="s">
        <v>15</v>
      </c>
      <c r="D5880" s="10" t="s">
        <v>7</v>
      </c>
      <c r="E5880" s="10" t="s">
        <v>9</v>
      </c>
      <c r="F5880">
        <v>6</v>
      </c>
      <c r="G5880">
        <v>0.65555566549301147</v>
      </c>
      <c r="H5880">
        <v>0.65555566549301147</v>
      </c>
      <c r="I5880">
        <v>69.185813903808594</v>
      </c>
      <c r="J5880">
        <v>0</v>
      </c>
      <c r="K5880">
        <v>16376</v>
      </c>
      <c r="L5880">
        <v>15496.794625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 s="10" t="s">
        <v>38</v>
      </c>
    </row>
    <row r="5881" spans="1:19" hidden="1" x14ac:dyDescent="0.25">
      <c r="A5881" s="10" t="str">
        <f t="shared" si="91"/>
        <v>2016Stockton1-in-10September PeakPGE6</v>
      </c>
      <c r="B5881" s="10" t="s">
        <v>57</v>
      </c>
      <c r="C5881" s="10" t="s">
        <v>15</v>
      </c>
      <c r="D5881" s="10" t="s">
        <v>7</v>
      </c>
      <c r="E5881" s="10" t="s">
        <v>1</v>
      </c>
      <c r="F5881">
        <v>6</v>
      </c>
      <c r="G5881">
        <v>0.67610347270965576</v>
      </c>
      <c r="H5881">
        <v>0.67610347270965576</v>
      </c>
      <c r="I5881">
        <v>72.029655456542969</v>
      </c>
      <c r="J5881">
        <v>0</v>
      </c>
      <c r="K5881">
        <v>16376</v>
      </c>
      <c r="L5881">
        <v>15496.794625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 s="10" t="s">
        <v>38</v>
      </c>
    </row>
    <row r="5882" spans="1:19" hidden="1" x14ac:dyDescent="0.25">
      <c r="A5882" s="10" t="str">
        <f t="shared" si="91"/>
        <v>2016Stockton1-in-2September PeakCAISO7</v>
      </c>
      <c r="B5882" s="10" t="s">
        <v>57</v>
      </c>
      <c r="C5882" s="10" t="s">
        <v>15</v>
      </c>
      <c r="D5882" s="10" t="s">
        <v>7</v>
      </c>
      <c r="E5882" s="10" t="s">
        <v>9</v>
      </c>
      <c r="F5882">
        <v>7</v>
      </c>
      <c r="G5882">
        <v>0.59513717889785767</v>
      </c>
      <c r="H5882">
        <v>0.59513717889785767</v>
      </c>
      <c r="I5882">
        <v>66.086334228515625</v>
      </c>
      <c r="J5882">
        <v>0</v>
      </c>
      <c r="K5882">
        <v>16376</v>
      </c>
      <c r="L5882">
        <v>15496.794625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 s="10" t="s">
        <v>39</v>
      </c>
    </row>
    <row r="5883" spans="1:19" hidden="1" x14ac:dyDescent="0.25">
      <c r="A5883" s="10" t="str">
        <f t="shared" si="91"/>
        <v>2016Stockton1-in-10September PeakCAISO7</v>
      </c>
      <c r="B5883" s="10" t="s">
        <v>57</v>
      </c>
      <c r="C5883" s="10" t="s">
        <v>15</v>
      </c>
      <c r="D5883" s="10" t="s">
        <v>7</v>
      </c>
      <c r="E5883" s="10" t="s">
        <v>1</v>
      </c>
      <c r="F5883">
        <v>7</v>
      </c>
      <c r="G5883">
        <v>0.69685161113739014</v>
      </c>
      <c r="H5883">
        <v>0.69685161113739014</v>
      </c>
      <c r="I5883">
        <v>68.961334228515625</v>
      </c>
      <c r="J5883">
        <v>0</v>
      </c>
      <c r="K5883">
        <v>16376</v>
      </c>
      <c r="L5883">
        <v>15496.794625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 s="10" t="s">
        <v>39</v>
      </c>
    </row>
    <row r="5884" spans="1:19" hidden="1" x14ac:dyDescent="0.25">
      <c r="A5884" s="10" t="str">
        <f t="shared" si="91"/>
        <v>2016Stockton1-in-2September PeakPGE7</v>
      </c>
      <c r="B5884" s="10" t="s">
        <v>57</v>
      </c>
      <c r="C5884" s="10" t="s">
        <v>15</v>
      </c>
      <c r="D5884" s="10" t="s">
        <v>7</v>
      </c>
      <c r="E5884" s="10" t="s">
        <v>9</v>
      </c>
      <c r="F5884">
        <v>7</v>
      </c>
      <c r="G5884">
        <v>0.71520256996154785</v>
      </c>
      <c r="H5884">
        <v>0.71520256996154785</v>
      </c>
      <c r="I5884">
        <v>68.091217041015625</v>
      </c>
      <c r="J5884">
        <v>0</v>
      </c>
      <c r="K5884">
        <v>16376</v>
      </c>
      <c r="L5884">
        <v>15496.794625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 s="10" t="s">
        <v>38</v>
      </c>
    </row>
    <row r="5885" spans="1:19" hidden="1" x14ac:dyDescent="0.25">
      <c r="A5885" s="10" t="str">
        <f t="shared" si="91"/>
        <v>2016Stockton1-in-10September PeakPGE7</v>
      </c>
      <c r="B5885" s="10" t="s">
        <v>57</v>
      </c>
      <c r="C5885" s="10" t="s">
        <v>15</v>
      </c>
      <c r="D5885" s="10" t="s">
        <v>7</v>
      </c>
      <c r="E5885" s="10" t="s">
        <v>1</v>
      </c>
      <c r="F5885">
        <v>7</v>
      </c>
      <c r="G5885">
        <v>0.73761993646621704</v>
      </c>
      <c r="H5885">
        <v>0.73761993646621704</v>
      </c>
      <c r="I5885">
        <v>71.206459045410156</v>
      </c>
      <c r="J5885">
        <v>0</v>
      </c>
      <c r="K5885">
        <v>16376</v>
      </c>
      <c r="L5885">
        <v>15496.794625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 s="10" t="s">
        <v>38</v>
      </c>
    </row>
    <row r="5886" spans="1:19" hidden="1" x14ac:dyDescent="0.25">
      <c r="A5886" s="10" t="str">
        <f t="shared" si="91"/>
        <v>2016Stockton1-in-10September PeakCAISO8</v>
      </c>
      <c r="B5886" s="10" t="s">
        <v>57</v>
      </c>
      <c r="C5886" s="10" t="s">
        <v>15</v>
      </c>
      <c r="D5886" s="10" t="s">
        <v>7</v>
      </c>
      <c r="E5886" s="10" t="s">
        <v>1</v>
      </c>
      <c r="F5886">
        <v>8</v>
      </c>
      <c r="G5886">
        <v>0.73166114091873169</v>
      </c>
      <c r="H5886">
        <v>0.73166114091873169</v>
      </c>
      <c r="I5886">
        <v>69.405403137207031</v>
      </c>
      <c r="J5886">
        <v>0</v>
      </c>
      <c r="K5886">
        <v>16376</v>
      </c>
      <c r="L5886">
        <v>15496.794625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 s="10" t="s">
        <v>39</v>
      </c>
    </row>
    <row r="5887" spans="1:19" hidden="1" x14ac:dyDescent="0.25">
      <c r="A5887" s="10" t="str">
        <f t="shared" si="91"/>
        <v>2016Stockton1-in-2September PeakCAISO8</v>
      </c>
      <c r="B5887" s="10" t="s">
        <v>57</v>
      </c>
      <c r="C5887" s="10" t="s">
        <v>15</v>
      </c>
      <c r="D5887" s="10" t="s">
        <v>7</v>
      </c>
      <c r="E5887" s="10" t="s">
        <v>9</v>
      </c>
      <c r="F5887">
        <v>8</v>
      </c>
      <c r="G5887">
        <v>0.6248658299446106</v>
      </c>
      <c r="H5887">
        <v>0.6248658299446106</v>
      </c>
      <c r="I5887">
        <v>66.164413452148437</v>
      </c>
      <c r="J5887">
        <v>0</v>
      </c>
      <c r="K5887">
        <v>16376</v>
      </c>
      <c r="L5887">
        <v>15496.794625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 s="10" t="s">
        <v>39</v>
      </c>
    </row>
    <row r="5888" spans="1:19" hidden="1" x14ac:dyDescent="0.25">
      <c r="A5888" s="10" t="str">
        <f t="shared" si="91"/>
        <v>2016Stockton1-in-2September PeakPGE8</v>
      </c>
      <c r="B5888" s="10" t="s">
        <v>57</v>
      </c>
      <c r="C5888" s="10" t="s">
        <v>15</v>
      </c>
      <c r="D5888" s="10" t="s">
        <v>7</v>
      </c>
      <c r="E5888" s="10" t="s">
        <v>9</v>
      </c>
      <c r="F5888">
        <v>8</v>
      </c>
      <c r="G5888">
        <v>0.75092881917953491</v>
      </c>
      <c r="H5888">
        <v>0.75092881917953491</v>
      </c>
      <c r="I5888">
        <v>69.414413452148438</v>
      </c>
      <c r="J5888">
        <v>0</v>
      </c>
      <c r="K5888">
        <v>16376</v>
      </c>
      <c r="L5888">
        <v>15496.794625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 s="10" t="s">
        <v>38</v>
      </c>
    </row>
    <row r="5889" spans="1:19" hidden="1" x14ac:dyDescent="0.25">
      <c r="A5889" s="10" t="str">
        <f t="shared" si="91"/>
        <v>2016Stockton1-in-10September PeakPGE8</v>
      </c>
      <c r="B5889" s="10" t="s">
        <v>57</v>
      </c>
      <c r="C5889" s="10" t="s">
        <v>15</v>
      </c>
      <c r="D5889" s="10" t="s">
        <v>7</v>
      </c>
      <c r="E5889" s="10" t="s">
        <v>1</v>
      </c>
      <c r="F5889">
        <v>8</v>
      </c>
      <c r="G5889">
        <v>0.77446603775024414</v>
      </c>
      <c r="H5889">
        <v>0.77446603775024414</v>
      </c>
      <c r="I5889">
        <v>71.288665771484375</v>
      </c>
      <c r="J5889">
        <v>0</v>
      </c>
      <c r="K5889">
        <v>16376</v>
      </c>
      <c r="L5889">
        <v>15496.794625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 s="10" t="s">
        <v>38</v>
      </c>
    </row>
    <row r="5890" spans="1:19" hidden="1" x14ac:dyDescent="0.25">
      <c r="A5890" s="10" t="str">
        <f t="shared" ref="A5890:A5953" si="92">CONCATENATE(B5890,C5890,E5890,D5890,S5890,F5890)</f>
        <v>2016Stockton1-in-2September PeakCAISO9</v>
      </c>
      <c r="B5890" s="10" t="s">
        <v>57</v>
      </c>
      <c r="C5890" s="10" t="s">
        <v>15</v>
      </c>
      <c r="D5890" s="10" t="s">
        <v>7</v>
      </c>
      <c r="E5890" s="10" t="s">
        <v>9</v>
      </c>
      <c r="F5890">
        <v>9</v>
      </c>
      <c r="G5890">
        <v>0.64360666275024414</v>
      </c>
      <c r="H5890">
        <v>0.64360666275024414</v>
      </c>
      <c r="I5890">
        <v>68.678306579589844</v>
      </c>
      <c r="J5890">
        <v>0</v>
      </c>
      <c r="K5890">
        <v>16376</v>
      </c>
      <c r="L5890">
        <v>15496.794625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 s="10" t="s">
        <v>39</v>
      </c>
    </row>
    <row r="5891" spans="1:19" hidden="1" x14ac:dyDescent="0.25">
      <c r="A5891" s="10" t="str">
        <f t="shared" si="92"/>
        <v>2016Stockton1-in-10September PeakCAISO9</v>
      </c>
      <c r="B5891" s="10" t="s">
        <v>57</v>
      </c>
      <c r="C5891" s="10" t="s">
        <v>15</v>
      </c>
      <c r="D5891" s="10" t="s">
        <v>7</v>
      </c>
      <c r="E5891" s="10" t="s">
        <v>1</v>
      </c>
      <c r="F5891">
        <v>9</v>
      </c>
      <c r="G5891">
        <v>0.7536049485206604</v>
      </c>
      <c r="H5891">
        <v>0.7536049485206604</v>
      </c>
      <c r="I5891">
        <v>73.500747680664062</v>
      </c>
      <c r="J5891">
        <v>0</v>
      </c>
      <c r="K5891">
        <v>16376</v>
      </c>
      <c r="L5891">
        <v>15496.794625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 s="10" t="s">
        <v>39</v>
      </c>
    </row>
    <row r="5892" spans="1:19" hidden="1" x14ac:dyDescent="0.25">
      <c r="A5892" s="10" t="str">
        <f t="shared" si="92"/>
        <v>2016Stockton1-in-2September PeakPGE9</v>
      </c>
      <c r="B5892" s="10" t="s">
        <v>57</v>
      </c>
      <c r="C5892" s="10" t="s">
        <v>15</v>
      </c>
      <c r="D5892" s="10" t="s">
        <v>7</v>
      </c>
      <c r="E5892" s="10" t="s">
        <v>9</v>
      </c>
      <c r="F5892">
        <v>9</v>
      </c>
      <c r="G5892">
        <v>0.77345049381256104</v>
      </c>
      <c r="H5892">
        <v>0.77345049381256104</v>
      </c>
      <c r="I5892">
        <v>74.233482360839844</v>
      </c>
      <c r="J5892">
        <v>0</v>
      </c>
      <c r="K5892">
        <v>16376</v>
      </c>
      <c r="L5892">
        <v>15496.794625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 s="10" t="s">
        <v>38</v>
      </c>
    </row>
    <row r="5893" spans="1:19" hidden="1" x14ac:dyDescent="0.25">
      <c r="A5893" s="10" t="str">
        <f t="shared" si="92"/>
        <v>2016Stockton1-in-10September PeakPGE9</v>
      </c>
      <c r="B5893" s="10" t="s">
        <v>57</v>
      </c>
      <c r="C5893" s="10" t="s">
        <v>15</v>
      </c>
      <c r="D5893" s="10" t="s">
        <v>7</v>
      </c>
      <c r="E5893" s="10" t="s">
        <v>1</v>
      </c>
      <c r="F5893">
        <v>9</v>
      </c>
      <c r="G5893">
        <v>0.79769361019134521</v>
      </c>
      <c r="H5893">
        <v>0.79769361019134521</v>
      </c>
      <c r="I5893">
        <v>75.082206726074219</v>
      </c>
      <c r="J5893">
        <v>0</v>
      </c>
      <c r="K5893">
        <v>16376</v>
      </c>
      <c r="L5893">
        <v>15496.794625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 s="10" t="s">
        <v>38</v>
      </c>
    </row>
    <row r="5894" spans="1:19" hidden="1" x14ac:dyDescent="0.25">
      <c r="A5894" s="10" t="str">
        <f t="shared" si="92"/>
        <v>2016Stockton1-in-10September PeakCAISO10</v>
      </c>
      <c r="B5894" s="10" t="s">
        <v>57</v>
      </c>
      <c r="C5894" s="10" t="s">
        <v>15</v>
      </c>
      <c r="D5894" s="10" t="s">
        <v>7</v>
      </c>
      <c r="E5894" s="10" t="s">
        <v>1</v>
      </c>
      <c r="F5894">
        <v>10</v>
      </c>
      <c r="G5894">
        <v>0.82169520854949951</v>
      </c>
      <c r="H5894">
        <v>0.82169520854949951</v>
      </c>
      <c r="I5894">
        <v>78.919296264648438</v>
      </c>
      <c r="J5894">
        <v>0</v>
      </c>
      <c r="K5894">
        <v>16376</v>
      </c>
      <c r="L5894">
        <v>15496.794625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 s="10" t="s">
        <v>39</v>
      </c>
    </row>
    <row r="5895" spans="1:19" hidden="1" x14ac:dyDescent="0.25">
      <c r="A5895" s="10" t="str">
        <f t="shared" si="92"/>
        <v>2016Stockton1-in-2September PeakCAISO10</v>
      </c>
      <c r="B5895" s="10" t="s">
        <v>57</v>
      </c>
      <c r="C5895" s="10" t="s">
        <v>15</v>
      </c>
      <c r="D5895" s="10" t="s">
        <v>7</v>
      </c>
      <c r="E5895" s="10" t="s">
        <v>9</v>
      </c>
      <c r="F5895">
        <v>10</v>
      </c>
      <c r="G5895">
        <v>0.70175826549530029</v>
      </c>
      <c r="H5895">
        <v>0.70175826549530029</v>
      </c>
      <c r="I5895">
        <v>73.092720031738281</v>
      </c>
      <c r="J5895">
        <v>0</v>
      </c>
      <c r="K5895">
        <v>16376</v>
      </c>
      <c r="L5895">
        <v>15496.794625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 s="10" t="s">
        <v>39</v>
      </c>
    </row>
    <row r="5896" spans="1:19" hidden="1" x14ac:dyDescent="0.25">
      <c r="A5896" s="10" t="str">
        <f t="shared" si="92"/>
        <v>2016Stockton1-in-2September PeakPGE10</v>
      </c>
      <c r="B5896" s="10" t="s">
        <v>57</v>
      </c>
      <c r="C5896" s="10" t="s">
        <v>15</v>
      </c>
      <c r="D5896" s="10" t="s">
        <v>7</v>
      </c>
      <c r="E5896" s="10" t="s">
        <v>9</v>
      </c>
      <c r="F5896">
        <v>10</v>
      </c>
      <c r="G5896">
        <v>0.84333384037017822</v>
      </c>
      <c r="H5896">
        <v>0.84333384037017822</v>
      </c>
      <c r="I5896">
        <v>79.091964721679688</v>
      </c>
      <c r="J5896">
        <v>0</v>
      </c>
      <c r="K5896">
        <v>16376</v>
      </c>
      <c r="L5896">
        <v>15496.794625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 s="10" t="s">
        <v>38</v>
      </c>
    </row>
    <row r="5897" spans="1:19" hidden="1" x14ac:dyDescent="0.25">
      <c r="A5897" s="10" t="str">
        <f t="shared" si="92"/>
        <v>2016Stockton1-in-10September PeakPGE10</v>
      </c>
      <c r="B5897" s="10" t="s">
        <v>57</v>
      </c>
      <c r="C5897" s="10" t="s">
        <v>15</v>
      </c>
      <c r="D5897" s="10" t="s">
        <v>7</v>
      </c>
      <c r="E5897" s="10" t="s">
        <v>1</v>
      </c>
      <c r="F5897">
        <v>10</v>
      </c>
      <c r="G5897">
        <v>0.86976736783981323</v>
      </c>
      <c r="H5897">
        <v>0.86976736783981323</v>
      </c>
      <c r="I5897">
        <v>79.44482421875</v>
      </c>
      <c r="J5897">
        <v>0</v>
      </c>
      <c r="K5897">
        <v>16376</v>
      </c>
      <c r="L5897">
        <v>15496.794625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 s="10" t="s">
        <v>38</v>
      </c>
    </row>
    <row r="5898" spans="1:19" hidden="1" x14ac:dyDescent="0.25">
      <c r="A5898" s="10" t="str">
        <f t="shared" si="92"/>
        <v>2016Stockton1-in-10September PeakCAISO11</v>
      </c>
      <c r="B5898" s="10" t="s">
        <v>57</v>
      </c>
      <c r="C5898" s="10" t="s">
        <v>15</v>
      </c>
      <c r="D5898" s="10" t="s">
        <v>7</v>
      </c>
      <c r="E5898" s="10" t="s">
        <v>1</v>
      </c>
      <c r="F5898">
        <v>11</v>
      </c>
      <c r="G5898">
        <v>0.934409499168396</v>
      </c>
      <c r="H5898">
        <v>0.934409499168396</v>
      </c>
      <c r="I5898">
        <v>83.18243408203125</v>
      </c>
      <c r="J5898">
        <v>0</v>
      </c>
      <c r="K5898">
        <v>16376</v>
      </c>
      <c r="L5898">
        <v>15496.794625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 s="10" t="s">
        <v>39</v>
      </c>
    </row>
    <row r="5899" spans="1:19" hidden="1" x14ac:dyDescent="0.25">
      <c r="A5899" s="10" t="str">
        <f t="shared" si="92"/>
        <v>2016Stockton1-in-2September PeakCAISO11</v>
      </c>
      <c r="B5899" s="10" t="s">
        <v>57</v>
      </c>
      <c r="C5899" s="10" t="s">
        <v>15</v>
      </c>
      <c r="D5899" s="10" t="s">
        <v>7</v>
      </c>
      <c r="E5899" s="10" t="s">
        <v>9</v>
      </c>
      <c r="F5899">
        <v>11</v>
      </c>
      <c r="G5899">
        <v>0.79802048206329346</v>
      </c>
      <c r="H5899">
        <v>0.79802048206329346</v>
      </c>
      <c r="I5899">
        <v>77.373123168945313</v>
      </c>
      <c r="J5899">
        <v>0</v>
      </c>
      <c r="K5899">
        <v>16376</v>
      </c>
      <c r="L5899">
        <v>15496.794625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 s="10" t="s">
        <v>39</v>
      </c>
    </row>
    <row r="5900" spans="1:19" hidden="1" x14ac:dyDescent="0.25">
      <c r="A5900" s="10" t="str">
        <f t="shared" si="92"/>
        <v>2016Stockton1-in-10September PeakPGE11</v>
      </c>
      <c r="B5900" s="10" t="s">
        <v>57</v>
      </c>
      <c r="C5900" s="10" t="s">
        <v>15</v>
      </c>
      <c r="D5900" s="10" t="s">
        <v>7</v>
      </c>
      <c r="E5900" s="10" t="s">
        <v>1</v>
      </c>
      <c r="F5900">
        <v>11</v>
      </c>
      <c r="G5900">
        <v>0.98907583951950073</v>
      </c>
      <c r="H5900">
        <v>0.98907583951950073</v>
      </c>
      <c r="I5900">
        <v>83.165168762207031</v>
      </c>
      <c r="J5900">
        <v>0</v>
      </c>
      <c r="K5900">
        <v>16376</v>
      </c>
      <c r="L5900">
        <v>15496.794625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 s="10" t="s">
        <v>38</v>
      </c>
    </row>
    <row r="5901" spans="1:19" hidden="1" x14ac:dyDescent="0.25">
      <c r="A5901" s="10" t="str">
        <f t="shared" si="92"/>
        <v>2016Stockton1-in-2September PeakPGE11</v>
      </c>
      <c r="B5901" s="10" t="s">
        <v>57</v>
      </c>
      <c r="C5901" s="10" t="s">
        <v>15</v>
      </c>
      <c r="D5901" s="10" t="s">
        <v>7</v>
      </c>
      <c r="E5901" s="10" t="s">
        <v>9</v>
      </c>
      <c r="F5901">
        <v>11</v>
      </c>
      <c r="G5901">
        <v>0.95901638269424438</v>
      </c>
      <c r="H5901">
        <v>0.95901638269424438</v>
      </c>
      <c r="I5901">
        <v>83.876502990722656</v>
      </c>
      <c r="J5901">
        <v>0</v>
      </c>
      <c r="K5901">
        <v>16376</v>
      </c>
      <c r="L5901">
        <v>15496.794625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 s="10" t="s">
        <v>38</v>
      </c>
    </row>
    <row r="5902" spans="1:19" hidden="1" x14ac:dyDescent="0.25">
      <c r="A5902" s="10" t="str">
        <f t="shared" si="92"/>
        <v>2016Stockton1-in-10September PeakCAISO12</v>
      </c>
      <c r="B5902" s="10" t="s">
        <v>57</v>
      </c>
      <c r="C5902" s="10" t="s">
        <v>15</v>
      </c>
      <c r="D5902" s="10" t="s">
        <v>7</v>
      </c>
      <c r="E5902" s="10" t="s">
        <v>1</v>
      </c>
      <c r="F5902">
        <v>12</v>
      </c>
      <c r="G5902">
        <v>1.1183807849884033</v>
      </c>
      <c r="H5902">
        <v>1.1183807849884033</v>
      </c>
      <c r="I5902">
        <v>86.755630493164063</v>
      </c>
      <c r="J5902">
        <v>0</v>
      </c>
      <c r="K5902">
        <v>16376</v>
      </c>
      <c r="L5902">
        <v>15496.794625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 s="10" t="s">
        <v>39</v>
      </c>
    </row>
    <row r="5903" spans="1:19" hidden="1" x14ac:dyDescent="0.25">
      <c r="A5903" s="10" t="str">
        <f t="shared" si="92"/>
        <v>2016Stockton1-in-2September PeakCAISO12</v>
      </c>
      <c r="B5903" s="10" t="s">
        <v>57</v>
      </c>
      <c r="C5903" s="10" t="s">
        <v>15</v>
      </c>
      <c r="D5903" s="10" t="s">
        <v>7</v>
      </c>
      <c r="E5903" s="10" t="s">
        <v>9</v>
      </c>
      <c r="F5903">
        <v>12</v>
      </c>
      <c r="G5903">
        <v>0.95513886213302612</v>
      </c>
      <c r="H5903">
        <v>0.95513886213302612</v>
      </c>
      <c r="I5903">
        <v>81.429054260253906</v>
      </c>
      <c r="J5903">
        <v>0</v>
      </c>
      <c r="K5903">
        <v>16376</v>
      </c>
      <c r="L5903">
        <v>15496.794625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 s="10" t="s">
        <v>39</v>
      </c>
    </row>
    <row r="5904" spans="1:19" hidden="1" x14ac:dyDescent="0.25">
      <c r="A5904" s="10" t="str">
        <f t="shared" si="92"/>
        <v>2016Stockton1-in-2September PeakPGE12</v>
      </c>
      <c r="B5904" s="10" t="s">
        <v>57</v>
      </c>
      <c r="C5904" s="10" t="s">
        <v>15</v>
      </c>
      <c r="D5904" s="10" t="s">
        <v>7</v>
      </c>
      <c r="E5904" s="10" t="s">
        <v>9</v>
      </c>
      <c r="F5904">
        <v>12</v>
      </c>
      <c r="G5904">
        <v>1.1478323936462402</v>
      </c>
      <c r="H5904">
        <v>1.1478323936462402</v>
      </c>
      <c r="I5904">
        <v>88.798423767089844</v>
      </c>
      <c r="J5904">
        <v>0</v>
      </c>
      <c r="K5904">
        <v>16376</v>
      </c>
      <c r="L5904">
        <v>15496.794625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 s="10" t="s">
        <v>38</v>
      </c>
    </row>
    <row r="5905" spans="1:19" hidden="1" x14ac:dyDescent="0.25">
      <c r="A5905" s="10" t="str">
        <f t="shared" si="92"/>
        <v>2016Stockton1-in-10September PeakPGE12</v>
      </c>
      <c r="B5905" s="10" t="s">
        <v>57</v>
      </c>
      <c r="C5905" s="10" t="s">
        <v>15</v>
      </c>
      <c r="D5905" s="10" t="s">
        <v>7</v>
      </c>
      <c r="E5905" s="10" t="s">
        <v>1</v>
      </c>
      <c r="F5905">
        <v>12</v>
      </c>
      <c r="G5905">
        <v>1.1838102340698242</v>
      </c>
      <c r="H5905">
        <v>1.1838102340698242</v>
      </c>
      <c r="I5905">
        <v>87.453826904296875</v>
      </c>
      <c r="J5905">
        <v>0</v>
      </c>
      <c r="K5905">
        <v>16376</v>
      </c>
      <c r="L5905">
        <v>15496.794625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 s="10" t="s">
        <v>38</v>
      </c>
    </row>
    <row r="5906" spans="1:19" hidden="1" x14ac:dyDescent="0.25">
      <c r="A5906" s="10" t="str">
        <f t="shared" si="92"/>
        <v>2016Stockton1-in-10September PeakCAISO13</v>
      </c>
      <c r="B5906" s="10" t="s">
        <v>57</v>
      </c>
      <c r="C5906" s="10" t="s">
        <v>15</v>
      </c>
      <c r="D5906" s="10" t="s">
        <v>7</v>
      </c>
      <c r="E5906" s="10" t="s">
        <v>1</v>
      </c>
      <c r="F5906">
        <v>13</v>
      </c>
      <c r="G5906">
        <v>1.3561438322067261</v>
      </c>
      <c r="H5906">
        <v>1.3561438322067261</v>
      </c>
      <c r="I5906">
        <v>90.152030944824219</v>
      </c>
      <c r="J5906">
        <v>0</v>
      </c>
      <c r="K5906">
        <v>16376</v>
      </c>
      <c r="L5906">
        <v>15496.794625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 s="10" t="s">
        <v>39</v>
      </c>
    </row>
    <row r="5907" spans="1:19" hidden="1" x14ac:dyDescent="0.25">
      <c r="A5907" s="10" t="str">
        <f t="shared" si="92"/>
        <v>2016Stockton1-in-2September PeakCAISO13</v>
      </c>
      <c r="B5907" s="10" t="s">
        <v>57</v>
      </c>
      <c r="C5907" s="10" t="s">
        <v>15</v>
      </c>
      <c r="D5907" s="10" t="s">
        <v>7</v>
      </c>
      <c r="E5907" s="10" t="s">
        <v>9</v>
      </c>
      <c r="F5907">
        <v>13</v>
      </c>
      <c r="G5907">
        <v>1.158197283744812</v>
      </c>
      <c r="H5907">
        <v>1.158197283744812</v>
      </c>
      <c r="I5907">
        <v>85.489112854003906</v>
      </c>
      <c r="J5907">
        <v>0</v>
      </c>
      <c r="K5907">
        <v>16376</v>
      </c>
      <c r="L5907">
        <v>15496.794625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 s="10" t="s">
        <v>39</v>
      </c>
    </row>
    <row r="5908" spans="1:19" hidden="1" x14ac:dyDescent="0.25">
      <c r="A5908" s="10" t="str">
        <f t="shared" si="92"/>
        <v>2016Stockton1-in-2September PeakPGE13</v>
      </c>
      <c r="B5908" s="10" t="s">
        <v>57</v>
      </c>
      <c r="C5908" s="10" t="s">
        <v>15</v>
      </c>
      <c r="D5908" s="10" t="s">
        <v>7</v>
      </c>
      <c r="E5908" s="10" t="s">
        <v>9</v>
      </c>
      <c r="F5908">
        <v>13</v>
      </c>
      <c r="G5908">
        <v>1.3918567895889282</v>
      </c>
      <c r="H5908">
        <v>1.3918567895889282</v>
      </c>
      <c r="I5908">
        <v>92.69482421875</v>
      </c>
      <c r="J5908">
        <v>0</v>
      </c>
      <c r="K5908">
        <v>16376</v>
      </c>
      <c r="L5908">
        <v>15496.794625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 s="10" t="s">
        <v>38</v>
      </c>
    </row>
    <row r="5909" spans="1:19" hidden="1" x14ac:dyDescent="0.25">
      <c r="A5909" s="10" t="str">
        <f t="shared" si="92"/>
        <v>2016Stockton1-in-10September PeakPGE13</v>
      </c>
      <c r="B5909" s="10" t="s">
        <v>57</v>
      </c>
      <c r="C5909" s="10" t="s">
        <v>15</v>
      </c>
      <c r="D5909" s="10" t="s">
        <v>7</v>
      </c>
      <c r="E5909" s="10" t="s">
        <v>1</v>
      </c>
      <c r="F5909">
        <v>13</v>
      </c>
      <c r="G5909">
        <v>1.4354832172393799</v>
      </c>
      <c r="H5909">
        <v>1.4354832172393799</v>
      </c>
      <c r="I5909">
        <v>91.298423767089844</v>
      </c>
      <c r="J5909">
        <v>0</v>
      </c>
      <c r="K5909">
        <v>16376</v>
      </c>
      <c r="L5909">
        <v>15496.794625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 s="10" t="s">
        <v>38</v>
      </c>
    </row>
    <row r="5910" spans="1:19" hidden="1" x14ac:dyDescent="0.25">
      <c r="A5910" s="10" t="str">
        <f t="shared" si="92"/>
        <v>2016Stockton1-in-2September PeakCAISO14</v>
      </c>
      <c r="B5910" s="10" t="s">
        <v>57</v>
      </c>
      <c r="C5910" s="10" t="s">
        <v>15</v>
      </c>
      <c r="D5910" s="10" t="s">
        <v>7</v>
      </c>
      <c r="E5910" s="10" t="s">
        <v>9</v>
      </c>
      <c r="F5910">
        <v>14</v>
      </c>
      <c r="G5910">
        <v>1.3907672166824341</v>
      </c>
      <c r="H5910">
        <v>1.2041290998458862</v>
      </c>
      <c r="I5910">
        <v>88.424179077148438</v>
      </c>
      <c r="J5910">
        <v>0.10273714363574982</v>
      </c>
      <c r="K5910">
        <v>16376</v>
      </c>
      <c r="L5910">
        <v>15496.794625</v>
      </c>
      <c r="M5910">
        <v>0.18663811683654785</v>
      </c>
      <c r="N5910">
        <v>5.4970193654298782E-2</v>
      </c>
      <c r="O5910">
        <v>0.13276275992393494</v>
      </c>
      <c r="P5910">
        <v>0.18663811683654785</v>
      </c>
      <c r="Q5910">
        <v>0.24051347374916077</v>
      </c>
      <c r="R5910">
        <v>0.31830602884292603</v>
      </c>
      <c r="S5910" s="10" t="s">
        <v>39</v>
      </c>
    </row>
    <row r="5911" spans="1:19" hidden="1" x14ac:dyDescent="0.25">
      <c r="A5911" s="10" t="str">
        <f t="shared" si="92"/>
        <v>2016Stockton1-in-10September PeakCAISO14</v>
      </c>
      <c r="B5911" s="10" t="s">
        <v>57</v>
      </c>
      <c r="C5911" s="10" t="s">
        <v>15</v>
      </c>
      <c r="D5911" s="10" t="s">
        <v>7</v>
      </c>
      <c r="E5911" s="10" t="s">
        <v>1</v>
      </c>
      <c r="F5911">
        <v>14</v>
      </c>
      <c r="G5911">
        <v>1.6284620761871338</v>
      </c>
      <c r="H5911">
        <v>1.3579602241516113</v>
      </c>
      <c r="I5911">
        <v>92.871620178222656</v>
      </c>
      <c r="J5911">
        <v>0.10273714363574982</v>
      </c>
      <c r="K5911">
        <v>16376</v>
      </c>
      <c r="L5911">
        <v>15496.794625</v>
      </c>
      <c r="M5911">
        <v>0.27050182223320007</v>
      </c>
      <c r="N5911">
        <v>0.13883389532566071</v>
      </c>
      <c r="O5911">
        <v>0.21662646532058716</v>
      </c>
      <c r="P5911">
        <v>0.27050182223320007</v>
      </c>
      <c r="Q5911">
        <v>0.32437717914581299</v>
      </c>
      <c r="R5911">
        <v>0.40216973423957825</v>
      </c>
      <c r="S5911" s="10" t="s">
        <v>39</v>
      </c>
    </row>
    <row r="5912" spans="1:19" hidden="1" x14ac:dyDescent="0.25">
      <c r="A5912" s="10" t="str">
        <f t="shared" si="92"/>
        <v>2016Stockton1-in-2September PeakPGE14</v>
      </c>
      <c r="B5912" s="10" t="s">
        <v>57</v>
      </c>
      <c r="C5912" s="10" t="s">
        <v>15</v>
      </c>
      <c r="D5912" s="10" t="s">
        <v>7</v>
      </c>
      <c r="E5912" s="10" t="s">
        <v>9</v>
      </c>
      <c r="F5912">
        <v>14</v>
      </c>
      <c r="G5912">
        <v>1.6713461875915527</v>
      </c>
      <c r="H5912">
        <v>1.3719260692596436</v>
      </c>
      <c r="I5912">
        <v>95.7548828125</v>
      </c>
      <c r="J5912">
        <v>0.10273714363574982</v>
      </c>
      <c r="K5912">
        <v>16376</v>
      </c>
      <c r="L5912">
        <v>15496.794625</v>
      </c>
      <c r="M5912">
        <v>0.29942017793655396</v>
      </c>
      <c r="N5912">
        <v>0.16775225102901459</v>
      </c>
      <c r="O5912">
        <v>0.24554482102394104</v>
      </c>
      <c r="P5912">
        <v>0.29942017793655396</v>
      </c>
      <c r="Q5912">
        <v>0.35329553484916687</v>
      </c>
      <c r="R5912">
        <v>0.43108808994293213</v>
      </c>
      <c r="S5912" s="10" t="s">
        <v>38</v>
      </c>
    </row>
    <row r="5913" spans="1:19" hidden="1" x14ac:dyDescent="0.25">
      <c r="A5913" s="10" t="str">
        <f t="shared" si="92"/>
        <v>2016Stockton1-in-10September PeakPGE14</v>
      </c>
      <c r="B5913" s="10" t="s">
        <v>57</v>
      </c>
      <c r="C5913" s="10" t="s">
        <v>15</v>
      </c>
      <c r="D5913" s="10" t="s">
        <v>7</v>
      </c>
      <c r="E5913" s="10" t="s">
        <v>1</v>
      </c>
      <c r="F5913">
        <v>14</v>
      </c>
      <c r="G5913">
        <v>1.7237330675125122</v>
      </c>
      <c r="H5913">
        <v>1.4209651947021484</v>
      </c>
      <c r="I5913">
        <v>94.647148132324219</v>
      </c>
      <c r="J5913">
        <v>0.10273714363574982</v>
      </c>
      <c r="K5913">
        <v>16376</v>
      </c>
      <c r="L5913">
        <v>15496.794625</v>
      </c>
      <c r="M5913">
        <v>0.30276793241500854</v>
      </c>
      <c r="N5913">
        <v>0.17110000550746918</v>
      </c>
      <c r="O5913">
        <v>0.24889257550239563</v>
      </c>
      <c r="P5913">
        <v>0.30276793241500854</v>
      </c>
      <c r="Q5913">
        <v>0.35664328932762146</v>
      </c>
      <c r="R5913">
        <v>0.43443584442138672</v>
      </c>
      <c r="S5913" s="10" t="s">
        <v>38</v>
      </c>
    </row>
    <row r="5914" spans="1:19" hidden="1" x14ac:dyDescent="0.25">
      <c r="A5914" s="10" t="str">
        <f t="shared" si="92"/>
        <v>2016Stockton1-in-10September PeakCAISO15</v>
      </c>
      <c r="B5914" s="10" t="s">
        <v>57</v>
      </c>
      <c r="C5914" s="10" t="s">
        <v>15</v>
      </c>
      <c r="D5914" s="10" t="s">
        <v>7</v>
      </c>
      <c r="E5914" s="10" t="s">
        <v>1</v>
      </c>
      <c r="F5914">
        <v>15</v>
      </c>
      <c r="G5914">
        <v>1.9109423160552979</v>
      </c>
      <c r="H5914">
        <v>1.4904613494873047</v>
      </c>
      <c r="I5914">
        <v>95.095344543457031</v>
      </c>
      <c r="J5914">
        <v>0.1230589896440506</v>
      </c>
      <c r="K5914">
        <v>16376</v>
      </c>
      <c r="L5914">
        <v>15496.794625</v>
      </c>
      <c r="M5914">
        <v>0.42048096656799316</v>
      </c>
      <c r="N5914">
        <v>0.26276856660842896</v>
      </c>
      <c r="O5914">
        <v>0.35594883561134338</v>
      </c>
      <c r="P5914">
        <v>0.42048096656799316</v>
      </c>
      <c r="Q5914">
        <v>0.48501309752464294</v>
      </c>
      <c r="R5914">
        <v>0.57819336652755737</v>
      </c>
      <c r="S5914" s="10" t="s">
        <v>39</v>
      </c>
    </row>
    <row r="5915" spans="1:19" hidden="1" x14ac:dyDescent="0.25">
      <c r="A5915" s="10" t="str">
        <f t="shared" si="92"/>
        <v>2016Stockton1-in-2September PeakCAISO15</v>
      </c>
      <c r="B5915" s="10" t="s">
        <v>57</v>
      </c>
      <c r="C5915" s="10" t="s">
        <v>15</v>
      </c>
      <c r="D5915" s="10" t="s">
        <v>7</v>
      </c>
      <c r="E5915" s="10" t="s">
        <v>9</v>
      </c>
      <c r="F5915">
        <v>15</v>
      </c>
      <c r="G5915">
        <v>1.6320158243179321</v>
      </c>
      <c r="H5915">
        <v>1.3224939107894897</v>
      </c>
      <c r="I5915">
        <v>90.80743408203125</v>
      </c>
      <c r="J5915">
        <v>0.1230589896440506</v>
      </c>
      <c r="K5915">
        <v>16376</v>
      </c>
      <c r="L5915">
        <v>15496.794625</v>
      </c>
      <c r="M5915">
        <v>0.30952188372612</v>
      </c>
      <c r="N5915">
        <v>0.15180948376655579</v>
      </c>
      <c r="O5915">
        <v>0.24498975276947021</v>
      </c>
      <c r="P5915">
        <v>0.30952188372612</v>
      </c>
      <c r="Q5915">
        <v>0.37405401468276978</v>
      </c>
      <c r="R5915">
        <v>0.4672342836856842</v>
      </c>
      <c r="S5915" s="10" t="s">
        <v>39</v>
      </c>
    </row>
    <row r="5916" spans="1:19" hidden="1" x14ac:dyDescent="0.25">
      <c r="A5916" s="10" t="str">
        <f t="shared" si="92"/>
        <v>2016Stockton1-in-10September PeakPGE15</v>
      </c>
      <c r="B5916" s="10" t="s">
        <v>57</v>
      </c>
      <c r="C5916" s="10" t="s">
        <v>15</v>
      </c>
      <c r="D5916" s="10" t="s">
        <v>7</v>
      </c>
      <c r="E5916" s="10" t="s">
        <v>1</v>
      </c>
      <c r="F5916">
        <v>15</v>
      </c>
      <c r="G5916">
        <v>2.0227394104003906</v>
      </c>
      <c r="H5916">
        <v>1.5566720962524414</v>
      </c>
      <c r="I5916">
        <v>97.06494140625</v>
      </c>
      <c r="J5916">
        <v>0.1230589896440506</v>
      </c>
      <c r="K5916">
        <v>16376</v>
      </c>
      <c r="L5916">
        <v>15496.794625</v>
      </c>
      <c r="M5916">
        <v>0.46606737375259399</v>
      </c>
      <c r="N5916">
        <v>0.30835497379302979</v>
      </c>
      <c r="O5916">
        <v>0.40153524279594421</v>
      </c>
      <c r="P5916">
        <v>0.46606737375259399</v>
      </c>
      <c r="Q5916">
        <v>0.53059953451156616</v>
      </c>
      <c r="R5916">
        <v>0.6237797737121582</v>
      </c>
      <c r="S5916" s="10" t="s">
        <v>38</v>
      </c>
    </row>
    <row r="5917" spans="1:19" hidden="1" x14ac:dyDescent="0.25">
      <c r="A5917" s="10" t="str">
        <f t="shared" si="92"/>
        <v>2016Stockton1-in-2September PeakPGE15</v>
      </c>
      <c r="B5917" s="10" t="s">
        <v>57</v>
      </c>
      <c r="C5917" s="10" t="s">
        <v>15</v>
      </c>
      <c r="D5917" s="10" t="s">
        <v>7</v>
      </c>
      <c r="E5917" s="10" t="s">
        <v>9</v>
      </c>
      <c r="F5917">
        <v>15</v>
      </c>
      <c r="G5917">
        <v>1.9612653255462646</v>
      </c>
      <c r="H5917">
        <v>1.4986395835876465</v>
      </c>
      <c r="I5917">
        <v>98.426803588867188</v>
      </c>
      <c r="J5917">
        <v>0.1230589896440506</v>
      </c>
      <c r="K5917">
        <v>16376</v>
      </c>
      <c r="L5917">
        <v>15496.794625</v>
      </c>
      <c r="M5917">
        <v>0.46262571215629578</v>
      </c>
      <c r="N5917">
        <v>0.30491331219673157</v>
      </c>
      <c r="O5917">
        <v>0.398093581199646</v>
      </c>
      <c r="P5917">
        <v>0.46262571215629578</v>
      </c>
      <c r="Q5917">
        <v>0.52715784311294556</v>
      </c>
      <c r="R5917">
        <v>0.62033814191818237</v>
      </c>
      <c r="S5917" s="10" t="s">
        <v>38</v>
      </c>
    </row>
    <row r="5918" spans="1:19" hidden="1" x14ac:dyDescent="0.25">
      <c r="A5918" s="10" t="str">
        <f t="shared" si="92"/>
        <v>2016Stockton1-in-2September PeakCAISO16</v>
      </c>
      <c r="B5918" s="10" t="s">
        <v>57</v>
      </c>
      <c r="C5918" s="10" t="s">
        <v>15</v>
      </c>
      <c r="D5918" s="10" t="s">
        <v>7</v>
      </c>
      <c r="E5918" s="10" t="s">
        <v>9</v>
      </c>
      <c r="F5918">
        <v>16</v>
      </c>
      <c r="G5918">
        <v>1.8926661014556885</v>
      </c>
      <c r="H5918">
        <v>1.5341036319732666</v>
      </c>
      <c r="I5918">
        <v>92.229354858398438</v>
      </c>
      <c r="J5918">
        <v>0.15615223348140717</v>
      </c>
      <c r="K5918">
        <v>16376</v>
      </c>
      <c r="L5918">
        <v>15496.794625</v>
      </c>
      <c r="M5918">
        <v>0.35856243968009949</v>
      </c>
      <c r="N5918">
        <v>0.15843774378299713</v>
      </c>
      <c r="O5918">
        <v>0.27667620778083801</v>
      </c>
      <c r="P5918">
        <v>0.35856243968009949</v>
      </c>
      <c r="Q5918">
        <v>0.44044867157936096</v>
      </c>
      <c r="R5918">
        <v>0.55868715047836304</v>
      </c>
      <c r="S5918" s="10" t="s">
        <v>39</v>
      </c>
    </row>
    <row r="5919" spans="1:19" hidden="1" x14ac:dyDescent="0.25">
      <c r="A5919" s="10" t="str">
        <f t="shared" si="92"/>
        <v>2016Stockton1-in-10September PeakCAISO16</v>
      </c>
      <c r="B5919" s="10" t="s">
        <v>57</v>
      </c>
      <c r="C5919" s="10" t="s">
        <v>15</v>
      </c>
      <c r="D5919" s="10" t="s">
        <v>7</v>
      </c>
      <c r="E5919" s="10" t="s">
        <v>1</v>
      </c>
      <c r="F5919">
        <v>16</v>
      </c>
      <c r="G5919">
        <v>2.2161400318145752</v>
      </c>
      <c r="H5919">
        <v>1.7357114553451538</v>
      </c>
      <c r="I5919">
        <v>96.388137817382813</v>
      </c>
      <c r="J5919">
        <v>0.15615223348140717</v>
      </c>
      <c r="K5919">
        <v>16376</v>
      </c>
      <c r="L5919">
        <v>15496.794625</v>
      </c>
      <c r="M5919">
        <v>0.480428546667099</v>
      </c>
      <c r="N5919">
        <v>0.28030383586883545</v>
      </c>
      <c r="O5919">
        <v>0.39854231476783752</v>
      </c>
      <c r="P5919">
        <v>0.480428546667099</v>
      </c>
      <c r="Q5919">
        <v>0.56231474876403809</v>
      </c>
      <c r="R5919">
        <v>0.68055325746536255</v>
      </c>
      <c r="S5919" s="10" t="s">
        <v>39</v>
      </c>
    </row>
    <row r="5920" spans="1:19" hidden="1" x14ac:dyDescent="0.25">
      <c r="A5920" s="10" t="str">
        <f t="shared" si="92"/>
        <v>2016Stockton1-in-2September PeakPGE16</v>
      </c>
      <c r="B5920" s="10" t="s">
        <v>57</v>
      </c>
      <c r="C5920" s="10" t="s">
        <v>15</v>
      </c>
      <c r="D5920" s="10" t="s">
        <v>7</v>
      </c>
      <c r="E5920" s="10" t="s">
        <v>9</v>
      </c>
      <c r="F5920">
        <v>16</v>
      </c>
      <c r="G5920">
        <v>2.2745003700256348</v>
      </c>
      <c r="H5920">
        <v>1.7155379056930542</v>
      </c>
      <c r="I5920">
        <v>99.883255004882813</v>
      </c>
      <c r="J5920">
        <v>0.15615223348140717</v>
      </c>
      <c r="K5920">
        <v>16376</v>
      </c>
      <c r="L5920">
        <v>15496.794625</v>
      </c>
      <c r="M5920">
        <v>0.55896246433258057</v>
      </c>
      <c r="N5920">
        <v>0.35883775353431702</v>
      </c>
      <c r="O5920">
        <v>0.47707623243331909</v>
      </c>
      <c r="P5920">
        <v>0.55896246433258057</v>
      </c>
      <c r="Q5920">
        <v>0.64084869623184204</v>
      </c>
      <c r="R5920">
        <v>0.75908714532852173</v>
      </c>
      <c r="S5920" s="10" t="s">
        <v>38</v>
      </c>
    </row>
    <row r="5921" spans="1:19" hidden="1" x14ac:dyDescent="0.25">
      <c r="A5921" s="10" t="str">
        <f t="shared" si="92"/>
        <v>2016Stockton1-in-10September PeakPGE16</v>
      </c>
      <c r="B5921" s="10" t="s">
        <v>57</v>
      </c>
      <c r="C5921" s="10" t="s">
        <v>15</v>
      </c>
      <c r="D5921" s="10" t="s">
        <v>7</v>
      </c>
      <c r="E5921" s="10" t="s">
        <v>1</v>
      </c>
      <c r="F5921">
        <v>16</v>
      </c>
      <c r="G5921">
        <v>2.3457925319671631</v>
      </c>
      <c r="H5921">
        <v>1.8038134574890137</v>
      </c>
      <c r="I5921">
        <v>98.680931091308594</v>
      </c>
      <c r="J5921">
        <v>0.15615223348140717</v>
      </c>
      <c r="K5921">
        <v>16376</v>
      </c>
      <c r="L5921">
        <v>15496.794625</v>
      </c>
      <c r="M5921">
        <v>0.54197913408279419</v>
      </c>
      <c r="N5921">
        <v>0.34185442328453064</v>
      </c>
      <c r="O5921">
        <v>0.46009290218353271</v>
      </c>
      <c r="P5921">
        <v>0.54197913408279419</v>
      </c>
      <c r="Q5921">
        <v>0.62386536598205566</v>
      </c>
      <c r="R5921">
        <v>0.74210381507873535</v>
      </c>
      <c r="S5921" s="10" t="s">
        <v>38</v>
      </c>
    </row>
    <row r="5922" spans="1:19" hidden="1" x14ac:dyDescent="0.25">
      <c r="A5922" s="10" t="str">
        <f t="shared" si="92"/>
        <v>2016Stockton1-in-10September PeakCAISO17</v>
      </c>
      <c r="B5922" s="10" t="s">
        <v>57</v>
      </c>
      <c r="C5922" s="10" t="s">
        <v>15</v>
      </c>
      <c r="D5922" s="10" t="s">
        <v>7</v>
      </c>
      <c r="E5922" s="10" t="s">
        <v>1</v>
      </c>
      <c r="F5922">
        <v>17</v>
      </c>
      <c r="G5922">
        <v>2.4804580211639404</v>
      </c>
      <c r="H5922">
        <v>1.917077898979187</v>
      </c>
      <c r="I5922">
        <v>96.715461730957031</v>
      </c>
      <c r="J5922">
        <v>0.16046801209449768</v>
      </c>
      <c r="K5922">
        <v>16376</v>
      </c>
      <c r="L5922">
        <v>15496.794625</v>
      </c>
      <c r="M5922">
        <v>0.56338012218475342</v>
      </c>
      <c r="N5922">
        <v>0.35772430896759033</v>
      </c>
      <c r="O5922">
        <v>0.47923070192337036</v>
      </c>
      <c r="P5922">
        <v>0.56338012218475342</v>
      </c>
      <c r="Q5922">
        <v>0.64752954244613647</v>
      </c>
      <c r="R5922">
        <v>0.7690359354019165</v>
      </c>
      <c r="S5922" s="10" t="s">
        <v>39</v>
      </c>
    </row>
    <row r="5923" spans="1:19" hidden="1" x14ac:dyDescent="0.25">
      <c r="A5923" s="10" t="str">
        <f t="shared" si="92"/>
        <v>2016Stockton1-in-2September PeakCAISO17</v>
      </c>
      <c r="B5923" s="10" t="s">
        <v>57</v>
      </c>
      <c r="C5923" s="10" t="s">
        <v>15</v>
      </c>
      <c r="D5923" s="10" t="s">
        <v>7</v>
      </c>
      <c r="E5923" s="10" t="s">
        <v>9</v>
      </c>
      <c r="F5923">
        <v>17</v>
      </c>
      <c r="G5923">
        <v>2.118403434753418</v>
      </c>
      <c r="H5923">
        <v>1.6706960201263428</v>
      </c>
      <c r="I5923">
        <v>92.393020629882812</v>
      </c>
      <c r="J5923">
        <v>0.16046801209449768</v>
      </c>
      <c r="K5923">
        <v>16376</v>
      </c>
      <c r="L5923">
        <v>15496.794625</v>
      </c>
      <c r="M5923">
        <v>0.44770738482475281</v>
      </c>
      <c r="N5923">
        <v>0.24205158650875092</v>
      </c>
      <c r="O5923">
        <v>0.36355796456336975</v>
      </c>
      <c r="P5923">
        <v>0.44770738482475281</v>
      </c>
      <c r="Q5923">
        <v>0.53185683488845825</v>
      </c>
      <c r="R5923">
        <v>0.65336316823959351</v>
      </c>
      <c r="S5923" s="10" t="s">
        <v>39</v>
      </c>
    </row>
    <row r="5924" spans="1:19" hidden="1" x14ac:dyDescent="0.25">
      <c r="A5924" s="10" t="str">
        <f t="shared" si="92"/>
        <v>2016Stockton1-in-10September PeakPGE17</v>
      </c>
      <c r="B5924" s="10" t="s">
        <v>57</v>
      </c>
      <c r="C5924" s="10" t="s">
        <v>15</v>
      </c>
      <c r="D5924" s="10" t="s">
        <v>7</v>
      </c>
      <c r="E5924" s="10" t="s">
        <v>1</v>
      </c>
      <c r="F5924">
        <v>17</v>
      </c>
      <c r="G5924">
        <v>2.6255738735198975</v>
      </c>
      <c r="H5924">
        <v>2.0041882991790771</v>
      </c>
      <c r="I5924">
        <v>99.348724365234375</v>
      </c>
      <c r="J5924">
        <v>0.16046801209449768</v>
      </c>
      <c r="K5924">
        <v>16376</v>
      </c>
      <c r="L5924">
        <v>15496.794625</v>
      </c>
      <c r="M5924">
        <v>0.62138557434082031</v>
      </c>
      <c r="N5924">
        <v>0.41572976112365723</v>
      </c>
      <c r="O5924">
        <v>0.53723615407943726</v>
      </c>
      <c r="P5924">
        <v>0.62138557434082031</v>
      </c>
      <c r="Q5924">
        <v>0.70553499460220337</v>
      </c>
      <c r="R5924">
        <v>0.8270413875579834</v>
      </c>
      <c r="S5924" s="10" t="s">
        <v>38</v>
      </c>
    </row>
    <row r="5925" spans="1:19" hidden="1" x14ac:dyDescent="0.25">
      <c r="A5925" s="10" t="str">
        <f t="shared" si="92"/>
        <v>2016Stockton1-in-2September PeakPGE17</v>
      </c>
      <c r="B5925" s="10" t="s">
        <v>57</v>
      </c>
      <c r="C5925" s="10" t="s">
        <v>15</v>
      </c>
      <c r="D5925" s="10" t="s">
        <v>7</v>
      </c>
      <c r="E5925" s="10" t="s">
        <v>9</v>
      </c>
      <c r="F5925">
        <v>17</v>
      </c>
      <c r="G5925">
        <v>2.545778751373291</v>
      </c>
      <c r="H5925">
        <v>1.9315580129623413</v>
      </c>
      <c r="I5925">
        <v>99.814186096191406</v>
      </c>
      <c r="J5925">
        <v>0.16046801209449768</v>
      </c>
      <c r="K5925">
        <v>16376</v>
      </c>
      <c r="L5925">
        <v>15496.794625</v>
      </c>
      <c r="M5925">
        <v>0.61422073841094971</v>
      </c>
      <c r="N5925">
        <v>0.40856492519378662</v>
      </c>
      <c r="O5925">
        <v>0.53007131814956665</v>
      </c>
      <c r="P5925">
        <v>0.61422073841094971</v>
      </c>
      <c r="Q5925">
        <v>0.69837015867233276</v>
      </c>
      <c r="R5925">
        <v>0.81987655162811279</v>
      </c>
      <c r="S5925" s="10" t="s">
        <v>38</v>
      </c>
    </row>
    <row r="5926" spans="1:19" hidden="1" x14ac:dyDescent="0.25">
      <c r="A5926" s="10" t="str">
        <f t="shared" si="92"/>
        <v>2016Stockton1-in-10September PeakCAISO18</v>
      </c>
      <c r="B5926" s="10" t="s">
        <v>57</v>
      </c>
      <c r="C5926" s="10" t="s">
        <v>15</v>
      </c>
      <c r="D5926" s="10" t="s">
        <v>7</v>
      </c>
      <c r="E5926" s="10" t="s">
        <v>1</v>
      </c>
      <c r="F5926">
        <v>18</v>
      </c>
      <c r="G5926">
        <v>2.6510326862335205</v>
      </c>
      <c r="H5926">
        <v>2.1038362979888916</v>
      </c>
      <c r="I5926">
        <v>95.163665771484375</v>
      </c>
      <c r="J5926">
        <v>0.13599415123462677</v>
      </c>
      <c r="K5926">
        <v>16376</v>
      </c>
      <c r="L5926">
        <v>15496.794625</v>
      </c>
      <c r="M5926">
        <v>0.54719638824462891</v>
      </c>
      <c r="N5926">
        <v>0.37290629744529724</v>
      </c>
      <c r="O5926">
        <v>0.47588106989860535</v>
      </c>
      <c r="P5926">
        <v>0.54719638824462891</v>
      </c>
      <c r="Q5926">
        <v>0.61851173639297485</v>
      </c>
      <c r="R5926">
        <v>0.72148650884628296</v>
      </c>
      <c r="S5926" s="10" t="s">
        <v>39</v>
      </c>
    </row>
    <row r="5927" spans="1:19" hidden="1" x14ac:dyDescent="0.25">
      <c r="A5927" s="10" t="str">
        <f t="shared" si="92"/>
        <v>2016Stockton1-in-2September PeakCAISO18</v>
      </c>
      <c r="B5927" s="10" t="s">
        <v>57</v>
      </c>
      <c r="C5927" s="10" t="s">
        <v>15</v>
      </c>
      <c r="D5927" s="10" t="s">
        <v>7</v>
      </c>
      <c r="E5927" s="10" t="s">
        <v>9</v>
      </c>
      <c r="F5927">
        <v>18</v>
      </c>
      <c r="G5927">
        <v>2.2640805244445801</v>
      </c>
      <c r="H5927">
        <v>1.8288968801498413</v>
      </c>
      <c r="I5927">
        <v>91.3798828125</v>
      </c>
      <c r="J5927">
        <v>0.13599415123462677</v>
      </c>
      <c r="K5927">
        <v>16376</v>
      </c>
      <c r="L5927">
        <v>15496.794625</v>
      </c>
      <c r="M5927">
        <v>0.43518361449241638</v>
      </c>
      <c r="N5927">
        <v>0.26089352369308472</v>
      </c>
      <c r="O5927">
        <v>0.36386829614639282</v>
      </c>
      <c r="P5927">
        <v>0.43518361449241638</v>
      </c>
      <c r="Q5927">
        <v>0.50649893283843994</v>
      </c>
      <c r="R5927">
        <v>0.60947370529174805</v>
      </c>
      <c r="S5927" s="10" t="s">
        <v>39</v>
      </c>
    </row>
    <row r="5928" spans="1:19" hidden="1" x14ac:dyDescent="0.25">
      <c r="A5928" s="10" t="str">
        <f t="shared" si="92"/>
        <v>2016Stockton1-in-10September PeakPGE18</v>
      </c>
      <c r="B5928" s="10" t="s">
        <v>57</v>
      </c>
      <c r="C5928" s="10" t="s">
        <v>15</v>
      </c>
      <c r="D5928" s="10" t="s">
        <v>7</v>
      </c>
      <c r="E5928" s="10" t="s">
        <v>1</v>
      </c>
      <c r="F5928">
        <v>18</v>
      </c>
      <c r="G5928">
        <v>2.8061277866363525</v>
      </c>
      <c r="H5928">
        <v>2.1815681457519531</v>
      </c>
      <c r="I5928">
        <v>98.38739013671875</v>
      </c>
      <c r="J5928">
        <v>0.13599415123462677</v>
      </c>
      <c r="K5928">
        <v>16376</v>
      </c>
      <c r="L5928">
        <v>15496.794625</v>
      </c>
      <c r="M5928">
        <v>0.62455958127975464</v>
      </c>
      <c r="N5928">
        <v>0.45026949048042297</v>
      </c>
      <c r="O5928">
        <v>0.55324423313140869</v>
      </c>
      <c r="P5928">
        <v>0.62455958127975464</v>
      </c>
      <c r="Q5928">
        <v>0.69587492942810059</v>
      </c>
      <c r="R5928">
        <v>0.79884970188140869</v>
      </c>
      <c r="S5928" s="10" t="s">
        <v>38</v>
      </c>
    </row>
    <row r="5929" spans="1:19" hidden="1" x14ac:dyDescent="0.25">
      <c r="A5929" s="10" t="str">
        <f t="shared" si="92"/>
        <v>2016Stockton1-in-2September PeakPGE18</v>
      </c>
      <c r="B5929" s="10" t="s">
        <v>57</v>
      </c>
      <c r="C5929" s="10" t="s">
        <v>15</v>
      </c>
      <c r="D5929" s="10" t="s">
        <v>7</v>
      </c>
      <c r="E5929" s="10" t="s">
        <v>9</v>
      </c>
      <c r="F5929">
        <v>18</v>
      </c>
      <c r="G5929">
        <v>2.7208454608917236</v>
      </c>
      <c r="H5929">
        <v>2.1072402000427246</v>
      </c>
      <c r="I5929">
        <v>98.275527954101563</v>
      </c>
      <c r="J5929">
        <v>0.13599415123462677</v>
      </c>
      <c r="K5929">
        <v>16376</v>
      </c>
      <c r="L5929">
        <v>15496.794625</v>
      </c>
      <c r="M5929">
        <v>0.61360514163970947</v>
      </c>
      <c r="N5929">
        <v>0.43931505084037781</v>
      </c>
      <c r="O5929">
        <v>0.54228979349136353</v>
      </c>
      <c r="P5929">
        <v>0.61360514163970947</v>
      </c>
      <c r="Q5929">
        <v>0.68492048978805542</v>
      </c>
      <c r="R5929">
        <v>0.78789526224136353</v>
      </c>
      <c r="S5929" s="10" t="s">
        <v>38</v>
      </c>
    </row>
    <row r="5930" spans="1:19" hidden="1" x14ac:dyDescent="0.25">
      <c r="A5930" s="10" t="str">
        <f t="shared" si="92"/>
        <v>2016Stockton1-in-10September PeakCAISO19</v>
      </c>
      <c r="B5930" s="10" t="s">
        <v>57</v>
      </c>
      <c r="C5930" s="10" t="s">
        <v>15</v>
      </c>
      <c r="D5930" s="10" t="s">
        <v>7</v>
      </c>
      <c r="E5930" s="10" t="s">
        <v>1</v>
      </c>
      <c r="F5930">
        <v>19</v>
      </c>
      <c r="G5930">
        <v>2.6763269901275635</v>
      </c>
      <c r="H5930">
        <v>2.9131512641906738</v>
      </c>
      <c r="I5930">
        <v>92.236862182617188</v>
      </c>
      <c r="J5930">
        <v>0.11742977052927017</v>
      </c>
      <c r="K5930">
        <v>16376</v>
      </c>
      <c r="L5930">
        <v>15496.794625</v>
      </c>
      <c r="M5930">
        <v>-0.23682436347007751</v>
      </c>
      <c r="N5930">
        <v>-0.38732236623764038</v>
      </c>
      <c r="O5930">
        <v>-0.29840454459190369</v>
      </c>
      <c r="P5930">
        <v>-0.23682436347007751</v>
      </c>
      <c r="Q5930">
        <v>-0.17524419724941254</v>
      </c>
      <c r="R5930">
        <v>-8.6326368153095245E-2</v>
      </c>
      <c r="S5930" s="10" t="s">
        <v>39</v>
      </c>
    </row>
    <row r="5931" spans="1:19" hidden="1" x14ac:dyDescent="0.25">
      <c r="A5931" s="10" t="str">
        <f t="shared" si="92"/>
        <v>2016Stockton1-in-2September PeakCAISO19</v>
      </c>
      <c r="B5931" s="10" t="s">
        <v>57</v>
      </c>
      <c r="C5931" s="10" t="s">
        <v>15</v>
      </c>
      <c r="D5931" s="10" t="s">
        <v>7</v>
      </c>
      <c r="E5931" s="10" t="s">
        <v>9</v>
      </c>
      <c r="F5931">
        <v>19</v>
      </c>
      <c r="G5931">
        <v>2.2856829166412354</v>
      </c>
      <c r="H5931">
        <v>2.5022768974304199</v>
      </c>
      <c r="I5931">
        <v>89.388137817382813</v>
      </c>
      <c r="J5931">
        <v>0.11742977052927017</v>
      </c>
      <c r="K5931">
        <v>16376</v>
      </c>
      <c r="L5931">
        <v>15496.794625</v>
      </c>
      <c r="M5931">
        <v>-0.21659404039382935</v>
      </c>
      <c r="N5931">
        <v>-0.36709204316139221</v>
      </c>
      <c r="O5931">
        <v>-0.27817422151565552</v>
      </c>
      <c r="P5931">
        <v>-0.21659404039382935</v>
      </c>
      <c r="Q5931">
        <v>-0.15501387417316437</v>
      </c>
      <c r="R5931">
        <v>-6.6096045076847076E-2</v>
      </c>
      <c r="S5931" s="10" t="s">
        <v>39</v>
      </c>
    </row>
    <row r="5932" spans="1:19" hidden="1" x14ac:dyDescent="0.25">
      <c r="A5932" s="10" t="str">
        <f t="shared" si="92"/>
        <v>2016Stockton1-in-2September PeakPGE19</v>
      </c>
      <c r="B5932" s="10" t="s">
        <v>57</v>
      </c>
      <c r="C5932" s="10" t="s">
        <v>15</v>
      </c>
      <c r="D5932" s="10" t="s">
        <v>7</v>
      </c>
      <c r="E5932" s="10" t="s">
        <v>9</v>
      </c>
      <c r="F5932">
        <v>19</v>
      </c>
      <c r="G5932">
        <v>2.7468056678771973</v>
      </c>
      <c r="H5932">
        <v>2.9843130111694336</v>
      </c>
      <c r="I5932">
        <v>94.430931091308594</v>
      </c>
      <c r="J5932">
        <v>0.11742977052927017</v>
      </c>
      <c r="K5932">
        <v>16376</v>
      </c>
      <c r="L5932">
        <v>15496.794625</v>
      </c>
      <c r="M5932">
        <v>-0.23750726878643036</v>
      </c>
      <c r="N5932">
        <v>-0.38800525665283203</v>
      </c>
      <c r="O5932">
        <v>-0.29908743500709534</v>
      </c>
      <c r="P5932">
        <v>-0.23750726878643036</v>
      </c>
      <c r="Q5932">
        <v>-0.17592710256576538</v>
      </c>
      <c r="R5932">
        <v>-8.700927346944809E-2</v>
      </c>
      <c r="S5932" s="10" t="s">
        <v>38</v>
      </c>
    </row>
    <row r="5933" spans="1:19" hidden="1" x14ac:dyDescent="0.25">
      <c r="A5933" s="10" t="str">
        <f t="shared" si="92"/>
        <v>2016Stockton1-in-10September PeakPGE19</v>
      </c>
      <c r="B5933" s="10" t="s">
        <v>57</v>
      </c>
      <c r="C5933" s="10" t="s">
        <v>15</v>
      </c>
      <c r="D5933" s="10" t="s">
        <v>7</v>
      </c>
      <c r="E5933" s="10" t="s">
        <v>1</v>
      </c>
      <c r="F5933">
        <v>19</v>
      </c>
      <c r="G5933">
        <v>2.8329019546508789</v>
      </c>
      <c r="H5933">
        <v>3.0710008144378662</v>
      </c>
      <c r="I5933">
        <v>96.645645141601562</v>
      </c>
      <c r="J5933">
        <v>0.11742977052927017</v>
      </c>
      <c r="K5933">
        <v>16376</v>
      </c>
      <c r="L5933">
        <v>15496.794625</v>
      </c>
      <c r="M5933">
        <v>-0.23809878528118134</v>
      </c>
      <c r="N5933">
        <v>-0.38859677314758301</v>
      </c>
      <c r="O5933">
        <v>-0.29967895150184631</v>
      </c>
      <c r="P5933">
        <v>-0.23809878528118134</v>
      </c>
      <c r="Q5933">
        <v>-0.17651861906051636</v>
      </c>
      <c r="R5933">
        <v>-8.7600789964199066E-2</v>
      </c>
      <c r="S5933" s="10" t="s">
        <v>38</v>
      </c>
    </row>
    <row r="5934" spans="1:19" hidden="1" x14ac:dyDescent="0.25">
      <c r="A5934" s="10" t="str">
        <f t="shared" si="92"/>
        <v>2016Stockton1-in-2September PeakCAISO20</v>
      </c>
      <c r="B5934" s="10" t="s">
        <v>57</v>
      </c>
      <c r="C5934" s="10" t="s">
        <v>15</v>
      </c>
      <c r="D5934" s="10" t="s">
        <v>7</v>
      </c>
      <c r="E5934" s="10" t="s">
        <v>9</v>
      </c>
      <c r="F5934">
        <v>20</v>
      </c>
      <c r="G5934">
        <v>2.1689882278442383</v>
      </c>
      <c r="H5934">
        <v>2.3998315334320068</v>
      </c>
      <c r="I5934">
        <v>85.236862182617188</v>
      </c>
      <c r="J5934">
        <v>7.6294809579849243E-2</v>
      </c>
      <c r="K5934">
        <v>16376</v>
      </c>
      <c r="L5934">
        <v>15496.794625</v>
      </c>
      <c r="M5934">
        <v>-0.23084339499473572</v>
      </c>
      <c r="N5934">
        <v>-0.32862281799316406</v>
      </c>
      <c r="O5934">
        <v>-0.27085238695144653</v>
      </c>
      <c r="P5934">
        <v>-0.23084339499473572</v>
      </c>
      <c r="Q5934">
        <v>-0.1908344030380249</v>
      </c>
      <c r="R5934">
        <v>-0.13306397199630737</v>
      </c>
      <c r="S5934" s="10" t="s">
        <v>39</v>
      </c>
    </row>
    <row r="5935" spans="1:19" hidden="1" x14ac:dyDescent="0.25">
      <c r="A5935" s="10" t="str">
        <f t="shared" si="92"/>
        <v>2016Stockton1-in-10September PeakCAISO20</v>
      </c>
      <c r="B5935" s="10" t="s">
        <v>57</v>
      </c>
      <c r="C5935" s="10" t="s">
        <v>15</v>
      </c>
      <c r="D5935" s="10" t="s">
        <v>7</v>
      </c>
      <c r="E5935" s="10" t="s">
        <v>1</v>
      </c>
      <c r="F5935">
        <v>20</v>
      </c>
      <c r="G5935">
        <v>2.5396881103515625</v>
      </c>
      <c r="H5935">
        <v>2.8254003524780273</v>
      </c>
      <c r="I5935">
        <v>86.827323913574219</v>
      </c>
      <c r="J5935">
        <v>7.6294809579849243E-2</v>
      </c>
      <c r="K5935">
        <v>16376</v>
      </c>
      <c r="L5935">
        <v>15496.794625</v>
      </c>
      <c r="M5935">
        <v>-0.28571221232414246</v>
      </c>
      <c r="N5935">
        <v>-0.3834916353225708</v>
      </c>
      <c r="O5935">
        <v>-0.32572120428085327</v>
      </c>
      <c r="P5935">
        <v>-0.28571221232414246</v>
      </c>
      <c r="Q5935">
        <v>-0.24570322036743164</v>
      </c>
      <c r="R5935">
        <v>-0.18793278932571411</v>
      </c>
      <c r="S5935" s="10" t="s">
        <v>39</v>
      </c>
    </row>
    <row r="5936" spans="1:19" hidden="1" x14ac:dyDescent="0.25">
      <c r="A5936" s="10" t="str">
        <f t="shared" si="92"/>
        <v>2016Stockton1-in-2September PeakPGE20</v>
      </c>
      <c r="B5936" s="10" t="s">
        <v>57</v>
      </c>
      <c r="C5936" s="10" t="s">
        <v>15</v>
      </c>
      <c r="D5936" s="10" t="s">
        <v>7</v>
      </c>
      <c r="E5936" s="10" t="s">
        <v>9</v>
      </c>
      <c r="F5936">
        <v>20</v>
      </c>
      <c r="G5936">
        <v>2.6065685749053955</v>
      </c>
      <c r="H5936">
        <v>2.9032702445983887</v>
      </c>
      <c r="I5936">
        <v>89.146392822265625</v>
      </c>
      <c r="J5936">
        <v>7.6294809579849243E-2</v>
      </c>
      <c r="K5936">
        <v>16376</v>
      </c>
      <c r="L5936">
        <v>15496.794625</v>
      </c>
      <c r="M5936">
        <v>-0.29670166969299316</v>
      </c>
      <c r="N5936">
        <v>-0.39448109269142151</v>
      </c>
      <c r="O5936">
        <v>-0.33671066164970398</v>
      </c>
      <c r="P5936">
        <v>-0.29670166969299316</v>
      </c>
      <c r="Q5936">
        <v>-0.25669267773628235</v>
      </c>
      <c r="R5936">
        <v>-0.19892224669456482</v>
      </c>
      <c r="S5936" s="10" t="s">
        <v>38</v>
      </c>
    </row>
    <row r="5937" spans="1:19" hidden="1" x14ac:dyDescent="0.25">
      <c r="A5937" s="10" t="str">
        <f t="shared" si="92"/>
        <v>2016Stockton1-in-10September PeakPGE20</v>
      </c>
      <c r="B5937" s="10" t="s">
        <v>57</v>
      </c>
      <c r="C5937" s="10" t="s">
        <v>15</v>
      </c>
      <c r="D5937" s="10" t="s">
        <v>7</v>
      </c>
      <c r="E5937" s="10" t="s">
        <v>1</v>
      </c>
      <c r="F5937">
        <v>20</v>
      </c>
      <c r="G5937">
        <v>2.6882691383361816</v>
      </c>
      <c r="H5937">
        <v>2.9955430030822754</v>
      </c>
      <c r="I5937">
        <v>92.425300598144531</v>
      </c>
      <c r="J5937">
        <v>7.6294809579849243E-2</v>
      </c>
      <c r="K5937">
        <v>16376</v>
      </c>
      <c r="L5937">
        <v>15496.794625</v>
      </c>
      <c r="M5937">
        <v>-0.30727392435073853</v>
      </c>
      <c r="N5937">
        <v>-0.40505334734916687</v>
      </c>
      <c r="O5937">
        <v>-0.34728291630744934</v>
      </c>
      <c r="P5937">
        <v>-0.30727392435073853</v>
      </c>
      <c r="Q5937">
        <v>-0.26726493239402771</v>
      </c>
      <c r="R5937">
        <v>-0.20949450135231018</v>
      </c>
      <c r="S5937" s="10" t="s">
        <v>38</v>
      </c>
    </row>
    <row r="5938" spans="1:19" hidden="1" x14ac:dyDescent="0.25">
      <c r="A5938" s="10" t="str">
        <f t="shared" si="92"/>
        <v>2016Stockton1-in-10September PeakCAISO21</v>
      </c>
      <c r="B5938" s="10" t="s">
        <v>57</v>
      </c>
      <c r="C5938" s="10" t="s">
        <v>15</v>
      </c>
      <c r="D5938" s="10" t="s">
        <v>7</v>
      </c>
      <c r="E5938" s="10" t="s">
        <v>1</v>
      </c>
      <c r="F5938">
        <v>21</v>
      </c>
      <c r="G5938">
        <v>2.3146536350250244</v>
      </c>
      <c r="H5938">
        <v>2.5019552707672119</v>
      </c>
      <c r="I5938">
        <v>81.409538269042969</v>
      </c>
      <c r="J5938">
        <v>7.6630406081676483E-2</v>
      </c>
      <c r="K5938">
        <v>16376</v>
      </c>
      <c r="L5938">
        <v>15496.794625</v>
      </c>
      <c r="M5938">
        <v>-0.18730156123638153</v>
      </c>
      <c r="N5938">
        <v>-0.2855110764503479</v>
      </c>
      <c r="O5938">
        <v>-0.22748655080795288</v>
      </c>
      <c r="P5938">
        <v>-0.18730156123638153</v>
      </c>
      <c r="Q5938">
        <v>-0.14711657166481018</v>
      </c>
      <c r="R5938">
        <v>-8.9092031121253967E-2</v>
      </c>
      <c r="S5938" s="10" t="s">
        <v>39</v>
      </c>
    </row>
    <row r="5939" spans="1:19" hidden="1" x14ac:dyDescent="0.25">
      <c r="A5939" s="10" t="str">
        <f t="shared" si="92"/>
        <v>2016Stockton1-in-2September PeakCAISO21</v>
      </c>
      <c r="B5939" s="10" t="s">
        <v>57</v>
      </c>
      <c r="C5939" s="10" t="s">
        <v>15</v>
      </c>
      <c r="D5939" s="10" t="s">
        <v>7</v>
      </c>
      <c r="E5939" s="10" t="s">
        <v>9</v>
      </c>
      <c r="F5939">
        <v>21</v>
      </c>
      <c r="G5939">
        <v>1.9768003225326538</v>
      </c>
      <c r="H5939">
        <v>2.1066484451293945</v>
      </c>
      <c r="I5939">
        <v>81.180931091308594</v>
      </c>
      <c r="J5939">
        <v>7.6630406081676483E-2</v>
      </c>
      <c r="K5939">
        <v>16376</v>
      </c>
      <c r="L5939">
        <v>15496.794625</v>
      </c>
      <c r="M5939">
        <v>-0.12984804809093475</v>
      </c>
      <c r="N5939">
        <v>-0.22805757820606232</v>
      </c>
      <c r="O5939">
        <v>-0.1700330376625061</v>
      </c>
      <c r="P5939">
        <v>-0.12984804809093475</v>
      </c>
      <c r="Q5939">
        <v>-8.9663065969944E-2</v>
      </c>
      <c r="R5939">
        <v>-3.163851797580719E-2</v>
      </c>
      <c r="S5939" s="10" t="s">
        <v>39</v>
      </c>
    </row>
    <row r="5940" spans="1:19" hidden="1" x14ac:dyDescent="0.25">
      <c r="A5940" s="10" t="str">
        <f t="shared" si="92"/>
        <v>2016Stockton1-in-2September PeakPGE21</v>
      </c>
      <c r="B5940" s="10" t="s">
        <v>57</v>
      </c>
      <c r="C5940" s="10" t="s">
        <v>15</v>
      </c>
      <c r="D5940" s="10" t="s">
        <v>7</v>
      </c>
      <c r="E5940" s="10" t="s">
        <v>9</v>
      </c>
      <c r="F5940">
        <v>21</v>
      </c>
      <c r="G5940">
        <v>2.375607967376709</v>
      </c>
      <c r="H5940">
        <v>2.5674929618835449</v>
      </c>
      <c r="I5940">
        <v>84.486862182617188</v>
      </c>
      <c r="J5940">
        <v>7.6630406081676483E-2</v>
      </c>
      <c r="K5940">
        <v>16376</v>
      </c>
      <c r="L5940">
        <v>15496.794625</v>
      </c>
      <c r="M5940">
        <v>-0.19188505411148071</v>
      </c>
      <c r="N5940">
        <v>-0.29009458422660828</v>
      </c>
      <c r="O5940">
        <v>-0.23207004368305206</v>
      </c>
      <c r="P5940">
        <v>-0.19188505411148071</v>
      </c>
      <c r="Q5940">
        <v>-0.15170006453990936</v>
      </c>
      <c r="R5940">
        <v>-9.3675523996353149E-2</v>
      </c>
      <c r="S5940" s="10" t="s">
        <v>38</v>
      </c>
    </row>
    <row r="5941" spans="1:19" hidden="1" x14ac:dyDescent="0.25">
      <c r="A5941" s="10" t="str">
        <f t="shared" si="92"/>
        <v>2016Stockton1-in-10September PeakPGE21</v>
      </c>
      <c r="B5941" s="10" t="s">
        <v>57</v>
      </c>
      <c r="C5941" s="10" t="s">
        <v>15</v>
      </c>
      <c r="D5941" s="10" t="s">
        <v>7</v>
      </c>
      <c r="E5941" s="10" t="s">
        <v>1</v>
      </c>
      <c r="F5941">
        <v>21</v>
      </c>
      <c r="G5941">
        <v>2.4500691890716553</v>
      </c>
      <c r="H5941">
        <v>2.6455321311950684</v>
      </c>
      <c r="I5941">
        <v>87.925300598144531</v>
      </c>
      <c r="J5941">
        <v>7.6630406081676483E-2</v>
      </c>
      <c r="K5941">
        <v>16376</v>
      </c>
      <c r="L5941">
        <v>15496.794625</v>
      </c>
      <c r="M5941">
        <v>-0.19546283781528473</v>
      </c>
      <c r="N5941">
        <v>-0.2936723530292511</v>
      </c>
      <c r="O5941">
        <v>-0.23564782738685608</v>
      </c>
      <c r="P5941">
        <v>-0.19546283781528473</v>
      </c>
      <c r="Q5941">
        <v>-0.15527784824371338</v>
      </c>
      <c r="R5941">
        <v>-9.7253307700157166E-2</v>
      </c>
      <c r="S5941" s="10" t="s">
        <v>38</v>
      </c>
    </row>
    <row r="5942" spans="1:19" hidden="1" x14ac:dyDescent="0.25">
      <c r="A5942" s="10" t="str">
        <f t="shared" si="92"/>
        <v>2016Stockton1-in-2September PeakCAISO22</v>
      </c>
      <c r="B5942" s="10" t="s">
        <v>57</v>
      </c>
      <c r="C5942" s="10" t="s">
        <v>15</v>
      </c>
      <c r="D5942" s="10" t="s">
        <v>7</v>
      </c>
      <c r="E5942" s="10" t="s">
        <v>9</v>
      </c>
      <c r="F5942">
        <v>22</v>
      </c>
      <c r="G5942">
        <v>1.7275887727737427</v>
      </c>
      <c r="H5942">
        <v>1.7932130098342896</v>
      </c>
      <c r="I5942">
        <v>77.4951171875</v>
      </c>
      <c r="J5942">
        <v>6.3674606382846832E-2</v>
      </c>
      <c r="K5942">
        <v>16376</v>
      </c>
      <c r="L5942">
        <v>15496.794625</v>
      </c>
      <c r="M5942">
        <v>-6.5624214708805084E-2</v>
      </c>
      <c r="N5942">
        <v>-0.14722959697246552</v>
      </c>
      <c r="O5942">
        <v>-9.9015176296234131E-2</v>
      </c>
      <c r="P5942">
        <v>-6.5624214708805084E-2</v>
      </c>
      <c r="Q5942">
        <v>-3.2233249396085739E-2</v>
      </c>
      <c r="R5942">
        <v>1.598116010427475E-2</v>
      </c>
      <c r="S5942" s="10" t="s">
        <v>39</v>
      </c>
    </row>
    <row r="5943" spans="1:19" hidden="1" x14ac:dyDescent="0.25">
      <c r="A5943" s="10" t="str">
        <f t="shared" si="92"/>
        <v>2016Stockton1-in-10September PeakCAISO22</v>
      </c>
      <c r="B5943" s="10" t="s">
        <v>57</v>
      </c>
      <c r="C5943" s="10" t="s">
        <v>15</v>
      </c>
      <c r="D5943" s="10" t="s">
        <v>7</v>
      </c>
      <c r="E5943" s="10" t="s">
        <v>1</v>
      </c>
      <c r="F5943">
        <v>22</v>
      </c>
      <c r="G5943">
        <v>2.0228495597839355</v>
      </c>
      <c r="H5943">
        <v>2.1436681747436523</v>
      </c>
      <c r="I5943">
        <v>78.301803588867188</v>
      </c>
      <c r="J5943">
        <v>6.3674606382846832E-2</v>
      </c>
      <c r="K5943">
        <v>16376</v>
      </c>
      <c r="L5943">
        <v>15496.794625</v>
      </c>
      <c r="M5943">
        <v>-0.12081855535507202</v>
      </c>
      <c r="N5943">
        <v>-0.20242393016815186</v>
      </c>
      <c r="O5943">
        <v>-0.15420952439308167</v>
      </c>
      <c r="P5943">
        <v>-0.12081855535507202</v>
      </c>
      <c r="Q5943">
        <v>-8.7427593767642975E-2</v>
      </c>
      <c r="R5943">
        <v>-3.9213180541992188E-2</v>
      </c>
      <c r="S5943" s="10" t="s">
        <v>39</v>
      </c>
    </row>
    <row r="5944" spans="1:19" hidden="1" x14ac:dyDescent="0.25">
      <c r="A5944" s="10" t="str">
        <f t="shared" si="92"/>
        <v>2016Stockton1-in-10September PeakPGE22</v>
      </c>
      <c r="B5944" s="10" t="s">
        <v>57</v>
      </c>
      <c r="C5944" s="10" t="s">
        <v>15</v>
      </c>
      <c r="D5944" s="10" t="s">
        <v>7</v>
      </c>
      <c r="E5944" s="10" t="s">
        <v>1</v>
      </c>
      <c r="F5944">
        <v>22</v>
      </c>
      <c r="G5944">
        <v>2.1411936283111572</v>
      </c>
      <c r="H5944">
        <v>2.267484188079834</v>
      </c>
      <c r="I5944">
        <v>83.963958740234375</v>
      </c>
      <c r="J5944">
        <v>6.3674606382846832E-2</v>
      </c>
      <c r="K5944">
        <v>16376</v>
      </c>
      <c r="L5944">
        <v>15496.794625</v>
      </c>
      <c r="M5944">
        <v>-0.12629052996635437</v>
      </c>
      <c r="N5944">
        <v>-0.2078959047794342</v>
      </c>
      <c r="O5944">
        <v>-0.15968149900436401</v>
      </c>
      <c r="P5944">
        <v>-0.12629052996635437</v>
      </c>
      <c r="Q5944">
        <v>-9.2899568378925323E-2</v>
      </c>
      <c r="R5944">
        <v>-4.4685155153274536E-2</v>
      </c>
      <c r="S5944" s="10" t="s">
        <v>38</v>
      </c>
    </row>
    <row r="5945" spans="1:19" hidden="1" x14ac:dyDescent="0.25">
      <c r="A5945" s="10" t="str">
        <f t="shared" si="92"/>
        <v>2016Stockton1-in-2September PeakPGE22</v>
      </c>
      <c r="B5945" s="10" t="s">
        <v>57</v>
      </c>
      <c r="C5945" s="10" t="s">
        <v>15</v>
      </c>
      <c r="D5945" s="10" t="s">
        <v>7</v>
      </c>
      <c r="E5945" s="10" t="s">
        <v>9</v>
      </c>
      <c r="F5945">
        <v>22</v>
      </c>
      <c r="G5945">
        <v>2.0761194229125977</v>
      </c>
      <c r="H5945">
        <v>2.1989960670471191</v>
      </c>
      <c r="I5945">
        <v>81.348724365234375</v>
      </c>
      <c r="J5945">
        <v>6.3674606382846832E-2</v>
      </c>
      <c r="K5945">
        <v>16376</v>
      </c>
      <c r="L5945">
        <v>15496.794625</v>
      </c>
      <c r="M5945">
        <v>-0.12287669628858566</v>
      </c>
      <c r="N5945">
        <v>-0.20448207855224609</v>
      </c>
      <c r="O5945">
        <v>-0.15626765787601471</v>
      </c>
      <c r="P5945">
        <v>-0.12287669628858566</v>
      </c>
      <c r="Q5945">
        <v>-8.9485734701156616E-2</v>
      </c>
      <c r="R5945">
        <v>-4.1271321475505829E-2</v>
      </c>
      <c r="S5945" s="10" t="s">
        <v>38</v>
      </c>
    </row>
    <row r="5946" spans="1:19" hidden="1" x14ac:dyDescent="0.25">
      <c r="A5946" s="10" t="str">
        <f t="shared" si="92"/>
        <v>2016Stockton1-in-10September PeakCAISO23</v>
      </c>
      <c r="B5946" s="10" t="s">
        <v>57</v>
      </c>
      <c r="C5946" s="10" t="s">
        <v>15</v>
      </c>
      <c r="D5946" s="10" t="s">
        <v>7</v>
      </c>
      <c r="E5946" s="10" t="s">
        <v>1</v>
      </c>
      <c r="F5946">
        <v>23</v>
      </c>
      <c r="G5946">
        <v>1.6372112035751343</v>
      </c>
      <c r="H5946">
        <v>1.7159488201141357</v>
      </c>
      <c r="I5946">
        <v>76.840461730957031</v>
      </c>
      <c r="J5946">
        <v>5.8387260884046555E-2</v>
      </c>
      <c r="K5946">
        <v>16376</v>
      </c>
      <c r="L5946">
        <v>15496.794625</v>
      </c>
      <c r="M5946">
        <v>-7.8737564384937286E-2</v>
      </c>
      <c r="N5946">
        <v>-0.15356667339801788</v>
      </c>
      <c r="O5946">
        <v>-0.10935584455728531</v>
      </c>
      <c r="P5946">
        <v>-7.8737564384937286E-2</v>
      </c>
      <c r="Q5946">
        <v>-4.8119284212589264E-2</v>
      </c>
      <c r="R5946">
        <v>-3.9084507152438164E-3</v>
      </c>
      <c r="S5946" s="10" t="s">
        <v>39</v>
      </c>
    </row>
    <row r="5947" spans="1:19" hidden="1" x14ac:dyDescent="0.25">
      <c r="A5947" s="10" t="str">
        <f t="shared" si="92"/>
        <v>2016Stockton1-in-2September PeakCAISO23</v>
      </c>
      <c r="B5947" s="10" t="s">
        <v>57</v>
      </c>
      <c r="C5947" s="10" t="s">
        <v>15</v>
      </c>
      <c r="D5947" s="10" t="s">
        <v>7</v>
      </c>
      <c r="E5947" s="10" t="s">
        <v>9</v>
      </c>
      <c r="F5947">
        <v>23</v>
      </c>
      <c r="G5947">
        <v>1.3982392549514771</v>
      </c>
      <c r="H5947">
        <v>1.4464439153671265</v>
      </c>
      <c r="I5947">
        <v>74.874252319335938</v>
      </c>
      <c r="J5947">
        <v>5.8387260884046555E-2</v>
      </c>
      <c r="K5947">
        <v>16376</v>
      </c>
      <c r="L5947">
        <v>15496.794625</v>
      </c>
      <c r="M5947">
        <v>-4.8204675316810608E-2</v>
      </c>
      <c r="N5947">
        <v>-0.1230337917804718</v>
      </c>
      <c r="O5947">
        <v>-7.882295548915863E-2</v>
      </c>
      <c r="P5947">
        <v>-4.8204675316810608E-2</v>
      </c>
      <c r="Q5947">
        <v>-1.7586395144462585E-2</v>
      </c>
      <c r="R5947">
        <v>2.6624437421560287E-2</v>
      </c>
      <c r="S5947" s="10" t="s">
        <v>39</v>
      </c>
    </row>
    <row r="5948" spans="1:19" hidden="1" x14ac:dyDescent="0.25">
      <c r="A5948" s="10" t="str">
        <f t="shared" si="92"/>
        <v>2016Stockton1-in-2September PeakPGE23</v>
      </c>
      <c r="B5948" s="10" t="s">
        <v>57</v>
      </c>
      <c r="C5948" s="10" t="s">
        <v>15</v>
      </c>
      <c r="D5948" s="10" t="s">
        <v>7</v>
      </c>
      <c r="E5948" s="10" t="s">
        <v>9</v>
      </c>
      <c r="F5948">
        <v>23</v>
      </c>
      <c r="G5948">
        <v>1.6803257465362549</v>
      </c>
      <c r="H5948">
        <v>1.7637580633163452</v>
      </c>
      <c r="I5948">
        <v>78.693321228027344</v>
      </c>
      <c r="J5948">
        <v>5.8387260884046555E-2</v>
      </c>
      <c r="K5948">
        <v>16376</v>
      </c>
      <c r="L5948">
        <v>15496.794625</v>
      </c>
      <c r="M5948">
        <v>-8.343227207660675E-2</v>
      </c>
      <c r="N5948">
        <v>-0.15826138854026794</v>
      </c>
      <c r="O5948">
        <v>-0.11405055224895477</v>
      </c>
      <c r="P5948">
        <v>-8.343227207660675E-2</v>
      </c>
      <c r="Q5948">
        <v>-5.2813991904258728E-2</v>
      </c>
      <c r="R5948">
        <v>-8.6031584069132805E-3</v>
      </c>
      <c r="S5948" s="10" t="s">
        <v>38</v>
      </c>
    </row>
    <row r="5949" spans="1:19" hidden="1" x14ac:dyDescent="0.25">
      <c r="A5949" s="10" t="str">
        <f t="shared" si="92"/>
        <v>2016Stockton1-in-10September PeakPGE23</v>
      </c>
      <c r="B5949" s="10" t="s">
        <v>57</v>
      </c>
      <c r="C5949" s="10" t="s">
        <v>15</v>
      </c>
      <c r="D5949" s="10" t="s">
        <v>7</v>
      </c>
      <c r="E5949" s="10" t="s">
        <v>1</v>
      </c>
      <c r="F5949">
        <v>23</v>
      </c>
      <c r="G5949">
        <v>1.7329939603805542</v>
      </c>
      <c r="H5949">
        <v>1.8199238777160645</v>
      </c>
      <c r="I5949">
        <v>81.459831237792969</v>
      </c>
      <c r="J5949">
        <v>5.8387260884046555E-2</v>
      </c>
      <c r="K5949">
        <v>16376</v>
      </c>
      <c r="L5949">
        <v>15496.794625</v>
      </c>
      <c r="M5949">
        <v>-8.6929947137832642E-2</v>
      </c>
      <c r="N5949">
        <v>-0.16175906360149384</v>
      </c>
      <c r="O5949">
        <v>-0.11754822731018066</v>
      </c>
      <c r="P5949">
        <v>-8.6929947137832642E-2</v>
      </c>
      <c r="Q5949">
        <v>-5.6311666965484619E-2</v>
      </c>
      <c r="R5949">
        <v>-1.2100833468139172E-2</v>
      </c>
      <c r="S5949" s="10" t="s">
        <v>38</v>
      </c>
    </row>
    <row r="5950" spans="1:19" hidden="1" x14ac:dyDescent="0.25">
      <c r="A5950" s="10" t="str">
        <f t="shared" si="92"/>
        <v>2016Stockton1-in-2September PeakCAISO24</v>
      </c>
      <c r="B5950" s="10" t="s">
        <v>57</v>
      </c>
      <c r="C5950" s="10" t="s">
        <v>15</v>
      </c>
      <c r="D5950" s="10" t="s">
        <v>7</v>
      </c>
      <c r="E5950" s="10" t="s">
        <v>9</v>
      </c>
      <c r="F5950">
        <v>24</v>
      </c>
      <c r="G5950">
        <v>1.095221996307373</v>
      </c>
      <c r="H5950">
        <v>1.1337043046951294</v>
      </c>
      <c r="I5950">
        <v>72.710586547851563</v>
      </c>
      <c r="J5950">
        <v>4.4309847056865692E-2</v>
      </c>
      <c r="K5950">
        <v>16376</v>
      </c>
      <c r="L5950">
        <v>15496.794625</v>
      </c>
      <c r="M5950">
        <v>-3.8482263684272766E-2</v>
      </c>
      <c r="N5950">
        <v>-9.5269761979579926E-2</v>
      </c>
      <c r="O5950">
        <v>-6.1718348413705826E-2</v>
      </c>
      <c r="P5950">
        <v>-3.8482263684272766E-2</v>
      </c>
      <c r="Q5950">
        <v>-1.5246179886162281E-2</v>
      </c>
      <c r="R5950">
        <v>1.8305236473679543E-2</v>
      </c>
      <c r="S5950" s="10" t="s">
        <v>39</v>
      </c>
    </row>
    <row r="5951" spans="1:19" hidden="1" x14ac:dyDescent="0.25">
      <c r="A5951" s="10" t="str">
        <f t="shared" si="92"/>
        <v>2016Stockton1-in-10September PeakCAISO24</v>
      </c>
      <c r="B5951" s="10" t="s">
        <v>57</v>
      </c>
      <c r="C5951" s="10" t="s">
        <v>15</v>
      </c>
      <c r="D5951" s="10" t="s">
        <v>7</v>
      </c>
      <c r="E5951" s="10" t="s">
        <v>1</v>
      </c>
      <c r="F5951">
        <v>24</v>
      </c>
      <c r="G5951">
        <v>1.2824053764343262</v>
      </c>
      <c r="H5951">
        <v>1.3408439159393311</v>
      </c>
      <c r="I5951">
        <v>75.18505859375</v>
      </c>
      <c r="J5951">
        <v>4.4309847056865692E-2</v>
      </c>
      <c r="K5951">
        <v>16376</v>
      </c>
      <c r="L5951">
        <v>15496.794625</v>
      </c>
      <c r="M5951">
        <v>-5.8438587933778763E-2</v>
      </c>
      <c r="N5951">
        <v>-0.11522608995437622</v>
      </c>
      <c r="O5951">
        <v>-8.1674672663211823E-2</v>
      </c>
      <c r="P5951">
        <v>-5.8438587933778763E-2</v>
      </c>
      <c r="Q5951">
        <v>-3.5202503204345703E-2</v>
      </c>
      <c r="R5951">
        <v>-1.651087892241776E-3</v>
      </c>
      <c r="S5951" s="10" t="s">
        <v>39</v>
      </c>
    </row>
    <row r="5952" spans="1:19" hidden="1" x14ac:dyDescent="0.25">
      <c r="A5952" s="10" t="str">
        <f t="shared" si="92"/>
        <v>2016Stockton1-in-2September PeakPGE24</v>
      </c>
      <c r="B5952" s="10" t="s">
        <v>57</v>
      </c>
      <c r="C5952" s="10" t="s">
        <v>15</v>
      </c>
      <c r="D5952" s="10" t="s">
        <v>7</v>
      </c>
      <c r="E5952" s="10" t="s">
        <v>9</v>
      </c>
      <c r="F5952">
        <v>24</v>
      </c>
      <c r="G5952">
        <v>1.3161764144897461</v>
      </c>
      <c r="H5952">
        <v>1.3790029287338257</v>
      </c>
      <c r="I5952">
        <v>76.6201171875</v>
      </c>
      <c r="J5952">
        <v>4.4309847056865692E-2</v>
      </c>
      <c r="K5952">
        <v>16376</v>
      </c>
      <c r="L5952">
        <v>15496.794625</v>
      </c>
      <c r="M5952">
        <v>-6.2826469540596008E-2</v>
      </c>
      <c r="N5952">
        <v>-0.11961396783590317</v>
      </c>
      <c r="O5952">
        <v>-8.606255054473877E-2</v>
      </c>
      <c r="P5952">
        <v>-6.2826469540596008E-2</v>
      </c>
      <c r="Q5952">
        <v>-3.9590384811162949E-2</v>
      </c>
      <c r="R5952">
        <v>-6.0389693826436996E-3</v>
      </c>
      <c r="S5952" s="10" t="s">
        <v>38</v>
      </c>
    </row>
    <row r="5953" spans="1:19" hidden="1" x14ac:dyDescent="0.25">
      <c r="A5953" s="10" t="str">
        <f t="shared" si="92"/>
        <v>2016Stockton1-in-10September PeakPGE24</v>
      </c>
      <c r="B5953" s="10" t="s">
        <v>57</v>
      </c>
      <c r="C5953" s="10" t="s">
        <v>15</v>
      </c>
      <c r="D5953" s="10" t="s">
        <v>7</v>
      </c>
      <c r="E5953" s="10" t="s">
        <v>1</v>
      </c>
      <c r="F5953">
        <v>24</v>
      </c>
      <c r="G5953">
        <v>1.3574308156967163</v>
      </c>
      <c r="H5953">
        <v>1.4249377250671387</v>
      </c>
      <c r="I5953">
        <v>80.06756591796875</v>
      </c>
      <c r="J5953">
        <v>4.4309847056865692E-2</v>
      </c>
      <c r="K5953">
        <v>16376</v>
      </c>
      <c r="L5953">
        <v>15496.794625</v>
      </c>
      <c r="M5953">
        <v>-6.7506901919841766E-2</v>
      </c>
      <c r="N5953">
        <v>-0.12429440021514893</v>
      </c>
      <c r="O5953">
        <v>-9.0742982923984528E-2</v>
      </c>
      <c r="P5953">
        <v>-6.7506901919841766E-2</v>
      </c>
      <c r="Q5953">
        <v>-4.4270817190408707E-2</v>
      </c>
      <c r="R5953">
        <v>-1.0719401761889458E-2</v>
      </c>
      <c r="S5953" s="10" t="s">
        <v>38</v>
      </c>
    </row>
    <row r="5954" spans="1:19" hidden="1" x14ac:dyDescent="0.25">
      <c r="A5954" s="10" t="str">
        <f t="shared" ref="A5954:A6017" si="93">CONCATENATE(B5954,C5954,E5954,D5954,S5954,F5954)</f>
        <v>2016Stockton1-in-10Typical Event DayCAISO1</v>
      </c>
      <c r="B5954" s="10" t="s">
        <v>57</v>
      </c>
      <c r="C5954" s="10" t="s">
        <v>15</v>
      </c>
      <c r="D5954" s="10" t="s">
        <v>8</v>
      </c>
      <c r="E5954" s="10" t="s">
        <v>1</v>
      </c>
      <c r="F5954">
        <v>1</v>
      </c>
      <c r="G5954">
        <v>1.0618889331817627</v>
      </c>
      <c r="H5954">
        <v>1.0618889331817627</v>
      </c>
      <c r="I5954">
        <v>78.700729370117188</v>
      </c>
      <c r="J5954">
        <v>0</v>
      </c>
      <c r="K5954">
        <v>16376</v>
      </c>
      <c r="L5954">
        <v>15489.6865234375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 s="10" t="s">
        <v>39</v>
      </c>
    </row>
    <row r="5955" spans="1:19" hidden="1" x14ac:dyDescent="0.25">
      <c r="A5955" s="10" t="str">
        <f t="shared" si="93"/>
        <v>2016Stockton1-in-2Typical Event DayCAISO1</v>
      </c>
      <c r="B5955" s="10" t="s">
        <v>57</v>
      </c>
      <c r="C5955" s="10" t="s">
        <v>15</v>
      </c>
      <c r="D5955" s="10" t="s">
        <v>8</v>
      </c>
      <c r="E5955" s="10" t="s">
        <v>9</v>
      </c>
      <c r="F5955">
        <v>1</v>
      </c>
      <c r="G5955">
        <v>0.93370389938354492</v>
      </c>
      <c r="H5955">
        <v>0.93370389938354492</v>
      </c>
      <c r="I5955">
        <v>75.639266967773437</v>
      </c>
      <c r="J5955">
        <v>0</v>
      </c>
      <c r="K5955">
        <v>16376</v>
      </c>
      <c r="L5955">
        <v>15489.6865234375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 s="10" t="s">
        <v>39</v>
      </c>
    </row>
    <row r="5956" spans="1:19" hidden="1" x14ac:dyDescent="0.25">
      <c r="A5956" s="10" t="str">
        <f t="shared" si="93"/>
        <v>2016Stockton1-in-2Typical Event DayPGE1</v>
      </c>
      <c r="B5956" s="10" t="s">
        <v>57</v>
      </c>
      <c r="C5956" s="10" t="s">
        <v>15</v>
      </c>
      <c r="D5956" s="10" t="s">
        <v>8</v>
      </c>
      <c r="E5956" s="10" t="s">
        <v>9</v>
      </c>
      <c r="F5956">
        <v>1</v>
      </c>
      <c r="G5956">
        <v>1.0516402721405029</v>
      </c>
      <c r="H5956">
        <v>1.0516402721405029</v>
      </c>
      <c r="I5956">
        <v>78.822257995605469</v>
      </c>
      <c r="J5956">
        <v>0</v>
      </c>
      <c r="K5956">
        <v>16376</v>
      </c>
      <c r="L5956">
        <v>15489.6865234375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 s="10" t="s">
        <v>38</v>
      </c>
    </row>
    <row r="5957" spans="1:19" hidden="1" x14ac:dyDescent="0.25">
      <c r="A5957" s="10" t="str">
        <f t="shared" si="93"/>
        <v>2016Stockton1-in-10Typical Event DayPGE1</v>
      </c>
      <c r="B5957" s="10" t="s">
        <v>57</v>
      </c>
      <c r="C5957" s="10" t="s">
        <v>15</v>
      </c>
      <c r="D5957" s="10" t="s">
        <v>8</v>
      </c>
      <c r="E5957" s="10" t="s">
        <v>1</v>
      </c>
      <c r="F5957">
        <v>1</v>
      </c>
      <c r="G5957">
        <v>1.1322773694992065</v>
      </c>
      <c r="H5957">
        <v>1.1322773694992065</v>
      </c>
      <c r="I5957">
        <v>81.563247680664063</v>
      </c>
      <c r="J5957">
        <v>0</v>
      </c>
      <c r="K5957">
        <v>16376</v>
      </c>
      <c r="L5957">
        <v>15489.6865234375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 s="10" t="s">
        <v>38</v>
      </c>
    </row>
    <row r="5958" spans="1:19" hidden="1" x14ac:dyDescent="0.25">
      <c r="A5958" s="10" t="str">
        <f t="shared" si="93"/>
        <v>2016Stockton1-in-10Typical Event DayCAISO2</v>
      </c>
      <c r="B5958" s="10" t="s">
        <v>57</v>
      </c>
      <c r="C5958" s="10" t="s">
        <v>15</v>
      </c>
      <c r="D5958" s="10" t="s">
        <v>8</v>
      </c>
      <c r="E5958" s="10" t="s">
        <v>1</v>
      </c>
      <c r="F5958">
        <v>2</v>
      </c>
      <c r="G5958">
        <v>0.90024906396865845</v>
      </c>
      <c r="H5958">
        <v>0.90024906396865845</v>
      </c>
      <c r="I5958">
        <v>77.331077575683594</v>
      </c>
      <c r="J5958">
        <v>0</v>
      </c>
      <c r="K5958">
        <v>16376</v>
      </c>
      <c r="L5958">
        <v>15489.6865234375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 s="10" t="s">
        <v>39</v>
      </c>
    </row>
    <row r="5959" spans="1:19" hidden="1" x14ac:dyDescent="0.25">
      <c r="A5959" s="10" t="str">
        <f t="shared" si="93"/>
        <v>2016Stockton1-in-2Typical Event DayCAISO2</v>
      </c>
      <c r="B5959" s="10" t="s">
        <v>57</v>
      </c>
      <c r="C5959" s="10" t="s">
        <v>15</v>
      </c>
      <c r="D5959" s="10" t="s">
        <v>8</v>
      </c>
      <c r="E5959" s="10" t="s">
        <v>9</v>
      </c>
      <c r="F5959">
        <v>2</v>
      </c>
      <c r="G5959">
        <v>0.79157626628875732</v>
      </c>
      <c r="H5959">
        <v>0.79157626628875732</v>
      </c>
      <c r="I5959">
        <v>74.00994873046875</v>
      </c>
      <c r="J5959">
        <v>0</v>
      </c>
      <c r="K5959">
        <v>16376</v>
      </c>
      <c r="L5959">
        <v>15489.6865234375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 s="10" t="s">
        <v>39</v>
      </c>
    </row>
    <row r="5960" spans="1:19" hidden="1" x14ac:dyDescent="0.25">
      <c r="A5960" s="10" t="str">
        <f t="shared" si="93"/>
        <v>2016Stockton1-in-2Typical Event DayPGE2</v>
      </c>
      <c r="B5960" s="10" t="s">
        <v>57</v>
      </c>
      <c r="C5960" s="10" t="s">
        <v>15</v>
      </c>
      <c r="D5960" s="10" t="s">
        <v>8</v>
      </c>
      <c r="E5960" s="10" t="s">
        <v>9</v>
      </c>
      <c r="F5960">
        <v>2</v>
      </c>
      <c r="G5960">
        <v>0.89156043529510498</v>
      </c>
      <c r="H5960">
        <v>0.89156043529510498</v>
      </c>
      <c r="I5960">
        <v>76.842811584472656</v>
      </c>
      <c r="J5960">
        <v>0</v>
      </c>
      <c r="K5960">
        <v>16376</v>
      </c>
      <c r="L5960">
        <v>15489.6865234375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 s="10" t="s">
        <v>38</v>
      </c>
    </row>
    <row r="5961" spans="1:19" hidden="1" x14ac:dyDescent="0.25">
      <c r="A5961" s="10" t="str">
        <f t="shared" si="93"/>
        <v>2016Stockton1-in-10Typical Event DayPGE2</v>
      </c>
      <c r="B5961" s="10" t="s">
        <v>57</v>
      </c>
      <c r="C5961" s="10" t="s">
        <v>15</v>
      </c>
      <c r="D5961" s="10" t="s">
        <v>8</v>
      </c>
      <c r="E5961" s="10" t="s">
        <v>1</v>
      </c>
      <c r="F5961">
        <v>2</v>
      </c>
      <c r="G5961">
        <v>0.95992302894592285</v>
      </c>
      <c r="H5961">
        <v>0.95992302894592285</v>
      </c>
      <c r="I5961">
        <v>80.178581237792969</v>
      </c>
      <c r="J5961">
        <v>0</v>
      </c>
      <c r="K5961">
        <v>16376</v>
      </c>
      <c r="L5961">
        <v>15489.6865234375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 s="10" t="s">
        <v>38</v>
      </c>
    </row>
    <row r="5962" spans="1:19" hidden="1" x14ac:dyDescent="0.25">
      <c r="A5962" s="10" t="str">
        <f t="shared" si="93"/>
        <v>2016Stockton1-in-10Typical Event DayCAISO3</v>
      </c>
      <c r="B5962" s="10" t="s">
        <v>57</v>
      </c>
      <c r="C5962" s="10" t="s">
        <v>15</v>
      </c>
      <c r="D5962" s="10" t="s">
        <v>8</v>
      </c>
      <c r="E5962" s="10" t="s">
        <v>1</v>
      </c>
      <c r="F5962">
        <v>3</v>
      </c>
      <c r="G5962">
        <v>0.79640763998031616</v>
      </c>
      <c r="H5962">
        <v>0.79640763998031616</v>
      </c>
      <c r="I5962">
        <v>76.2288818359375</v>
      </c>
      <c r="J5962">
        <v>0</v>
      </c>
      <c r="K5962">
        <v>16376</v>
      </c>
      <c r="L5962">
        <v>15489.6865234375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 s="10" t="s">
        <v>39</v>
      </c>
    </row>
    <row r="5963" spans="1:19" hidden="1" x14ac:dyDescent="0.25">
      <c r="A5963" s="10" t="str">
        <f t="shared" si="93"/>
        <v>2016Stockton1-in-2Typical Event DayCAISO3</v>
      </c>
      <c r="B5963" s="10" t="s">
        <v>57</v>
      </c>
      <c r="C5963" s="10" t="s">
        <v>15</v>
      </c>
      <c r="D5963" s="10" t="s">
        <v>8</v>
      </c>
      <c r="E5963" s="10" t="s">
        <v>9</v>
      </c>
      <c r="F5963">
        <v>3</v>
      </c>
      <c r="G5963">
        <v>0.70026999711990356</v>
      </c>
      <c r="H5963">
        <v>0.70026999711990356</v>
      </c>
      <c r="I5963">
        <v>72.676048278808594</v>
      </c>
      <c r="J5963">
        <v>0</v>
      </c>
      <c r="K5963">
        <v>16376</v>
      </c>
      <c r="L5963">
        <v>15489.6865234375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 s="10" t="s">
        <v>39</v>
      </c>
    </row>
    <row r="5964" spans="1:19" hidden="1" x14ac:dyDescent="0.25">
      <c r="A5964" s="10" t="str">
        <f t="shared" si="93"/>
        <v>2016Stockton1-in-10Typical Event DayPGE3</v>
      </c>
      <c r="B5964" s="10" t="s">
        <v>57</v>
      </c>
      <c r="C5964" s="10" t="s">
        <v>15</v>
      </c>
      <c r="D5964" s="10" t="s">
        <v>8</v>
      </c>
      <c r="E5964" s="10" t="s">
        <v>1</v>
      </c>
      <c r="F5964">
        <v>3</v>
      </c>
      <c r="G5964">
        <v>0.84919840097427368</v>
      </c>
      <c r="H5964">
        <v>0.84919840097427368</v>
      </c>
      <c r="I5964">
        <v>78.715370178222656</v>
      </c>
      <c r="J5964">
        <v>0</v>
      </c>
      <c r="K5964">
        <v>16376</v>
      </c>
      <c r="L5964">
        <v>15489.6865234375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 s="10" t="s">
        <v>38</v>
      </c>
    </row>
    <row r="5965" spans="1:19" hidden="1" x14ac:dyDescent="0.25">
      <c r="A5965" s="10" t="str">
        <f t="shared" si="93"/>
        <v>2016Stockton1-in-2Typical Event DayPGE3</v>
      </c>
      <c r="B5965" s="10" t="s">
        <v>57</v>
      </c>
      <c r="C5965" s="10" t="s">
        <v>15</v>
      </c>
      <c r="D5965" s="10" t="s">
        <v>8</v>
      </c>
      <c r="E5965" s="10" t="s">
        <v>9</v>
      </c>
      <c r="F5965">
        <v>3</v>
      </c>
      <c r="G5965">
        <v>0.78872126340866089</v>
      </c>
      <c r="H5965">
        <v>0.78872126340866089</v>
      </c>
      <c r="I5965">
        <v>75.018768310546875</v>
      </c>
      <c r="J5965">
        <v>0</v>
      </c>
      <c r="K5965">
        <v>16376</v>
      </c>
      <c r="L5965">
        <v>15489.6865234375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 s="10" t="s">
        <v>38</v>
      </c>
    </row>
    <row r="5966" spans="1:19" hidden="1" x14ac:dyDescent="0.25">
      <c r="A5966" s="10" t="str">
        <f t="shared" si="93"/>
        <v>2016Stockton1-in-2Typical Event DayCAISO4</v>
      </c>
      <c r="B5966" s="10" t="s">
        <v>57</v>
      </c>
      <c r="C5966" s="10" t="s">
        <v>15</v>
      </c>
      <c r="D5966" s="10" t="s">
        <v>8</v>
      </c>
      <c r="E5966" s="10" t="s">
        <v>9</v>
      </c>
      <c r="F5966">
        <v>4</v>
      </c>
      <c r="G5966">
        <v>0.6459348201751709</v>
      </c>
      <c r="H5966">
        <v>0.6459348201751709</v>
      </c>
      <c r="I5966">
        <v>71.554519653320312</v>
      </c>
      <c r="J5966">
        <v>0</v>
      </c>
      <c r="K5966">
        <v>16376</v>
      </c>
      <c r="L5966">
        <v>15489.6865234375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 s="10" t="s">
        <v>39</v>
      </c>
    </row>
    <row r="5967" spans="1:19" hidden="1" x14ac:dyDescent="0.25">
      <c r="A5967" s="10" t="str">
        <f t="shared" si="93"/>
        <v>2016Stockton1-in-10Typical Event DayCAISO4</v>
      </c>
      <c r="B5967" s="10" t="s">
        <v>57</v>
      </c>
      <c r="C5967" s="10" t="s">
        <v>15</v>
      </c>
      <c r="D5967" s="10" t="s">
        <v>8</v>
      </c>
      <c r="E5967" s="10" t="s">
        <v>1</v>
      </c>
      <c r="F5967">
        <v>4</v>
      </c>
      <c r="G5967">
        <v>0.73461306095123291</v>
      </c>
      <c r="H5967">
        <v>0.73461306095123291</v>
      </c>
      <c r="I5967">
        <v>75.014640808105469</v>
      </c>
      <c r="J5967">
        <v>0</v>
      </c>
      <c r="K5967">
        <v>16376</v>
      </c>
      <c r="L5967">
        <v>15489.6865234375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 s="10" t="s">
        <v>39</v>
      </c>
    </row>
    <row r="5968" spans="1:19" hidden="1" x14ac:dyDescent="0.25">
      <c r="A5968" s="10" t="str">
        <f t="shared" si="93"/>
        <v>2016Stockton1-in-2Typical Event DayPGE4</v>
      </c>
      <c r="B5968" s="10" t="s">
        <v>57</v>
      </c>
      <c r="C5968" s="10" t="s">
        <v>15</v>
      </c>
      <c r="D5968" s="10" t="s">
        <v>8</v>
      </c>
      <c r="E5968" s="10" t="s">
        <v>9</v>
      </c>
      <c r="F5968">
        <v>4</v>
      </c>
      <c r="G5968">
        <v>0.72752302885055542</v>
      </c>
      <c r="H5968">
        <v>0.72752302885055542</v>
      </c>
      <c r="I5968">
        <v>74.131004333496094</v>
      </c>
      <c r="J5968">
        <v>0</v>
      </c>
      <c r="K5968">
        <v>16376</v>
      </c>
      <c r="L5968">
        <v>15489.6865234375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 s="10" t="s">
        <v>38</v>
      </c>
    </row>
    <row r="5969" spans="1:19" hidden="1" x14ac:dyDescent="0.25">
      <c r="A5969" s="10" t="str">
        <f t="shared" si="93"/>
        <v>2016Stockton1-in-10Typical Event DayPGE4</v>
      </c>
      <c r="B5969" s="10" t="s">
        <v>57</v>
      </c>
      <c r="C5969" s="10" t="s">
        <v>15</v>
      </c>
      <c r="D5969" s="10" t="s">
        <v>8</v>
      </c>
      <c r="E5969" s="10" t="s">
        <v>1</v>
      </c>
      <c r="F5969">
        <v>4</v>
      </c>
      <c r="G5969">
        <v>0.78330767154693604</v>
      </c>
      <c r="H5969">
        <v>0.78330767154693604</v>
      </c>
      <c r="I5969">
        <v>77.213493347167969</v>
      </c>
      <c r="J5969">
        <v>0</v>
      </c>
      <c r="K5969">
        <v>16376</v>
      </c>
      <c r="L5969">
        <v>15489.6865234375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 s="10" t="s">
        <v>38</v>
      </c>
    </row>
    <row r="5970" spans="1:19" hidden="1" x14ac:dyDescent="0.25">
      <c r="A5970" s="10" t="str">
        <f t="shared" si="93"/>
        <v>2016Stockton1-in-10Typical Event DayCAISO5</v>
      </c>
      <c r="B5970" s="10" t="s">
        <v>57</v>
      </c>
      <c r="C5970" s="10" t="s">
        <v>15</v>
      </c>
      <c r="D5970" s="10" t="s">
        <v>8</v>
      </c>
      <c r="E5970" s="10" t="s">
        <v>1</v>
      </c>
      <c r="F5970">
        <v>5</v>
      </c>
      <c r="G5970">
        <v>0.70481854677200317</v>
      </c>
      <c r="H5970">
        <v>0.70481854677200317</v>
      </c>
      <c r="I5970">
        <v>74.081642150878906</v>
      </c>
      <c r="J5970">
        <v>0</v>
      </c>
      <c r="K5970">
        <v>16376</v>
      </c>
      <c r="L5970">
        <v>15489.6865234375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 s="10" t="s">
        <v>39</v>
      </c>
    </row>
    <row r="5971" spans="1:19" hidden="1" x14ac:dyDescent="0.25">
      <c r="A5971" s="10" t="str">
        <f t="shared" si="93"/>
        <v>2016Stockton1-in-2Typical Event DayCAISO5</v>
      </c>
      <c r="B5971" s="10" t="s">
        <v>57</v>
      </c>
      <c r="C5971" s="10" t="s">
        <v>15</v>
      </c>
      <c r="D5971" s="10" t="s">
        <v>8</v>
      </c>
      <c r="E5971" s="10" t="s">
        <v>9</v>
      </c>
      <c r="F5971">
        <v>5</v>
      </c>
      <c r="G5971">
        <v>0.61973696947097778</v>
      </c>
      <c r="H5971">
        <v>0.61973696947097778</v>
      </c>
      <c r="I5971">
        <v>70.539695739746094</v>
      </c>
      <c r="J5971">
        <v>0</v>
      </c>
      <c r="K5971">
        <v>16376</v>
      </c>
      <c r="L5971">
        <v>15489.6865234375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 s="10" t="s">
        <v>39</v>
      </c>
    </row>
    <row r="5972" spans="1:19" hidden="1" x14ac:dyDescent="0.25">
      <c r="A5972" s="10" t="str">
        <f t="shared" si="93"/>
        <v>2016Stockton1-in-2Typical Event DayPGE5</v>
      </c>
      <c r="B5972" s="10" t="s">
        <v>57</v>
      </c>
      <c r="C5972" s="10" t="s">
        <v>15</v>
      </c>
      <c r="D5972" s="10" t="s">
        <v>8</v>
      </c>
      <c r="E5972" s="10" t="s">
        <v>9</v>
      </c>
      <c r="F5972">
        <v>5</v>
      </c>
      <c r="G5972">
        <v>0.69801616668701172</v>
      </c>
      <c r="H5972">
        <v>0.69801616668701172</v>
      </c>
      <c r="I5972">
        <v>73.208709716796875</v>
      </c>
      <c r="J5972">
        <v>0</v>
      </c>
      <c r="K5972">
        <v>16376</v>
      </c>
      <c r="L5972">
        <v>15489.6865234375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 s="10" t="s">
        <v>38</v>
      </c>
    </row>
    <row r="5973" spans="1:19" hidden="1" x14ac:dyDescent="0.25">
      <c r="A5973" s="10" t="str">
        <f t="shared" si="93"/>
        <v>2016Stockton1-in-10Typical Event DayPGE5</v>
      </c>
      <c r="B5973" s="10" t="s">
        <v>57</v>
      </c>
      <c r="C5973" s="10" t="s">
        <v>15</v>
      </c>
      <c r="D5973" s="10" t="s">
        <v>8</v>
      </c>
      <c r="E5973" s="10" t="s">
        <v>1</v>
      </c>
      <c r="F5973">
        <v>5</v>
      </c>
      <c r="G5973">
        <v>0.75153821706771851</v>
      </c>
      <c r="H5973">
        <v>0.75153821706771851</v>
      </c>
      <c r="I5973">
        <v>76.471282958984375</v>
      </c>
      <c r="J5973">
        <v>0</v>
      </c>
      <c r="K5973">
        <v>16376</v>
      </c>
      <c r="L5973">
        <v>15489.6865234375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 s="10" t="s">
        <v>38</v>
      </c>
    </row>
    <row r="5974" spans="1:19" hidden="1" x14ac:dyDescent="0.25">
      <c r="A5974" s="10" t="str">
        <f t="shared" si="93"/>
        <v>2016Stockton1-in-10Typical Event DayCAISO6</v>
      </c>
      <c r="B5974" s="10" t="s">
        <v>57</v>
      </c>
      <c r="C5974" s="10" t="s">
        <v>15</v>
      </c>
      <c r="D5974" s="10" t="s">
        <v>8</v>
      </c>
      <c r="E5974" s="10" t="s">
        <v>1</v>
      </c>
      <c r="F5974">
        <v>6</v>
      </c>
      <c r="G5974">
        <v>0.71985763311386108</v>
      </c>
      <c r="H5974">
        <v>0.71985763311386108</v>
      </c>
      <c r="I5974">
        <v>73.249809265136719</v>
      </c>
      <c r="J5974">
        <v>0</v>
      </c>
      <c r="K5974">
        <v>16376</v>
      </c>
      <c r="L5974">
        <v>15489.6865234375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 s="10" t="s">
        <v>39</v>
      </c>
    </row>
    <row r="5975" spans="1:19" hidden="1" x14ac:dyDescent="0.25">
      <c r="A5975" s="10" t="str">
        <f t="shared" si="93"/>
        <v>2016Stockton1-in-2Typical Event DayCAISO6</v>
      </c>
      <c r="B5975" s="10" t="s">
        <v>57</v>
      </c>
      <c r="C5975" s="10" t="s">
        <v>15</v>
      </c>
      <c r="D5975" s="10" t="s">
        <v>8</v>
      </c>
      <c r="E5975" s="10" t="s">
        <v>9</v>
      </c>
      <c r="F5975">
        <v>6</v>
      </c>
      <c r="G5975">
        <v>0.63296061754226685</v>
      </c>
      <c r="H5975">
        <v>0.63296061754226685</v>
      </c>
      <c r="I5975">
        <v>69.659347534179687</v>
      </c>
      <c r="J5975">
        <v>0</v>
      </c>
      <c r="K5975">
        <v>16376</v>
      </c>
      <c r="L5975">
        <v>15489.6865234375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 s="10" t="s">
        <v>39</v>
      </c>
    </row>
    <row r="5976" spans="1:19" hidden="1" x14ac:dyDescent="0.25">
      <c r="A5976" s="10" t="str">
        <f t="shared" si="93"/>
        <v>2016Stockton1-in-2Typical Event DayPGE6</v>
      </c>
      <c r="B5976" s="10" t="s">
        <v>57</v>
      </c>
      <c r="C5976" s="10" t="s">
        <v>15</v>
      </c>
      <c r="D5976" s="10" t="s">
        <v>8</v>
      </c>
      <c r="E5976" s="10" t="s">
        <v>9</v>
      </c>
      <c r="F5976">
        <v>6</v>
      </c>
      <c r="G5976">
        <v>0.71291005611419678</v>
      </c>
      <c r="H5976">
        <v>0.71291005611419678</v>
      </c>
      <c r="I5976">
        <v>72.2025146484375</v>
      </c>
      <c r="J5976">
        <v>0</v>
      </c>
      <c r="K5976">
        <v>16376</v>
      </c>
      <c r="L5976">
        <v>15489.6865234375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 s="10" t="s">
        <v>38</v>
      </c>
    </row>
    <row r="5977" spans="1:19" hidden="1" x14ac:dyDescent="0.25">
      <c r="A5977" s="10" t="str">
        <f t="shared" si="93"/>
        <v>2016Stockton1-in-10Typical Event DayPGE6</v>
      </c>
      <c r="B5977" s="10" t="s">
        <v>57</v>
      </c>
      <c r="C5977" s="10" t="s">
        <v>15</v>
      </c>
      <c r="D5977" s="10" t="s">
        <v>8</v>
      </c>
      <c r="E5977" s="10" t="s">
        <v>1</v>
      </c>
      <c r="F5977">
        <v>6</v>
      </c>
      <c r="G5977">
        <v>0.76757419109344482</v>
      </c>
      <c r="H5977">
        <v>0.76757419109344482</v>
      </c>
      <c r="I5977">
        <v>75.553298950195313</v>
      </c>
      <c r="J5977">
        <v>0</v>
      </c>
      <c r="K5977">
        <v>16376</v>
      </c>
      <c r="L5977">
        <v>15489.6865234375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 s="10" t="s">
        <v>38</v>
      </c>
    </row>
    <row r="5978" spans="1:19" hidden="1" x14ac:dyDescent="0.25">
      <c r="A5978" s="10" t="str">
        <f t="shared" si="93"/>
        <v>2016Stockton1-in-10Typical Event DayCAISO7</v>
      </c>
      <c r="B5978" s="10" t="s">
        <v>57</v>
      </c>
      <c r="C5978" s="10" t="s">
        <v>15</v>
      </c>
      <c r="D5978" s="10" t="s">
        <v>8</v>
      </c>
      <c r="E5978" s="10" t="s">
        <v>1</v>
      </c>
      <c r="F5978">
        <v>7</v>
      </c>
      <c r="G5978">
        <v>0.78535515069961548</v>
      </c>
      <c r="H5978">
        <v>0.78535515069961548</v>
      </c>
      <c r="I5978">
        <v>72.621902465820313</v>
      </c>
      <c r="J5978">
        <v>0</v>
      </c>
      <c r="K5978">
        <v>16376</v>
      </c>
      <c r="L5978">
        <v>15489.6865234375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 s="10" t="s">
        <v>39</v>
      </c>
    </row>
    <row r="5979" spans="1:19" hidden="1" x14ac:dyDescent="0.25">
      <c r="A5979" s="10" t="str">
        <f t="shared" si="93"/>
        <v>2016Stockton1-in-2Typical Event DayCAISO7</v>
      </c>
      <c r="B5979" s="10" t="s">
        <v>57</v>
      </c>
      <c r="C5979" s="10" t="s">
        <v>15</v>
      </c>
      <c r="D5979" s="10" t="s">
        <v>8</v>
      </c>
      <c r="E5979" s="10" t="s">
        <v>9</v>
      </c>
      <c r="F5979">
        <v>7</v>
      </c>
      <c r="G5979">
        <v>0.69055163860321045</v>
      </c>
      <c r="H5979">
        <v>0.69055163860321045</v>
      </c>
      <c r="I5979">
        <v>69.315788269042969</v>
      </c>
      <c r="J5979">
        <v>0</v>
      </c>
      <c r="K5979">
        <v>16376</v>
      </c>
      <c r="L5979">
        <v>15489.6865234375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 s="10" t="s">
        <v>39</v>
      </c>
    </row>
    <row r="5980" spans="1:19" hidden="1" x14ac:dyDescent="0.25">
      <c r="A5980" s="10" t="str">
        <f t="shared" si="93"/>
        <v>2016Stockton1-in-2Typical Event DayPGE7</v>
      </c>
      <c r="B5980" s="10" t="s">
        <v>57</v>
      </c>
      <c r="C5980" s="10" t="s">
        <v>15</v>
      </c>
      <c r="D5980" s="10" t="s">
        <v>8</v>
      </c>
      <c r="E5980" s="10" t="s">
        <v>9</v>
      </c>
      <c r="F5980">
        <v>7</v>
      </c>
      <c r="G5980">
        <v>0.77777546644210815</v>
      </c>
      <c r="H5980">
        <v>0.77777546644210815</v>
      </c>
      <c r="I5980">
        <v>71.713592529296875</v>
      </c>
      <c r="J5980">
        <v>0</v>
      </c>
      <c r="K5980">
        <v>16376</v>
      </c>
      <c r="L5980">
        <v>15489.6865234375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 s="10" t="s">
        <v>38</v>
      </c>
    </row>
    <row r="5981" spans="1:19" hidden="1" x14ac:dyDescent="0.25">
      <c r="A5981" s="10" t="str">
        <f t="shared" si="93"/>
        <v>2016Stockton1-in-10Typical Event DayPGE7</v>
      </c>
      <c r="B5981" s="10" t="s">
        <v>57</v>
      </c>
      <c r="C5981" s="10" t="s">
        <v>15</v>
      </c>
      <c r="D5981" s="10" t="s">
        <v>8</v>
      </c>
      <c r="E5981" s="10" t="s">
        <v>1</v>
      </c>
      <c r="F5981">
        <v>7</v>
      </c>
      <c r="G5981">
        <v>0.83741331100463867</v>
      </c>
      <c r="H5981">
        <v>0.83741331100463867</v>
      </c>
      <c r="I5981">
        <v>75.082679748535156</v>
      </c>
      <c r="J5981">
        <v>0</v>
      </c>
      <c r="K5981">
        <v>16376</v>
      </c>
      <c r="L5981">
        <v>15489.6865234375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 s="10" t="s">
        <v>38</v>
      </c>
    </row>
    <row r="5982" spans="1:19" hidden="1" x14ac:dyDescent="0.25">
      <c r="A5982" s="10" t="str">
        <f t="shared" si="93"/>
        <v>2016Stockton1-in-2Typical Event DayCAISO8</v>
      </c>
      <c r="B5982" s="10" t="s">
        <v>57</v>
      </c>
      <c r="C5982" s="10" t="s">
        <v>15</v>
      </c>
      <c r="D5982" s="10" t="s">
        <v>8</v>
      </c>
      <c r="E5982" s="10" t="s">
        <v>9</v>
      </c>
      <c r="F5982">
        <v>8</v>
      </c>
      <c r="G5982">
        <v>0.72504651546478271</v>
      </c>
      <c r="H5982">
        <v>0.72504651546478271</v>
      </c>
      <c r="I5982">
        <v>70.938247680664063</v>
      </c>
      <c r="J5982">
        <v>0</v>
      </c>
      <c r="K5982">
        <v>16376</v>
      </c>
      <c r="L5982">
        <v>15489.6865234375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 s="10" t="s">
        <v>39</v>
      </c>
    </row>
    <row r="5983" spans="1:19" hidden="1" x14ac:dyDescent="0.25">
      <c r="A5983" s="10" t="str">
        <f t="shared" si="93"/>
        <v>2016Stockton1-in-10Typical Event DayCAISO8</v>
      </c>
      <c r="B5983" s="10" t="s">
        <v>57</v>
      </c>
      <c r="C5983" s="10" t="s">
        <v>15</v>
      </c>
      <c r="D5983" s="10" t="s">
        <v>8</v>
      </c>
      <c r="E5983" s="10" t="s">
        <v>1</v>
      </c>
      <c r="F5983">
        <v>8</v>
      </c>
      <c r="G5983">
        <v>0.82458573579788208</v>
      </c>
      <c r="H5983">
        <v>0.82458573579788208</v>
      </c>
      <c r="I5983">
        <v>74.626785278320313</v>
      </c>
      <c r="J5983">
        <v>0</v>
      </c>
      <c r="K5983">
        <v>16376</v>
      </c>
      <c r="L5983">
        <v>15489.6865234375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 s="10" t="s">
        <v>39</v>
      </c>
    </row>
    <row r="5984" spans="1:19" hidden="1" x14ac:dyDescent="0.25">
      <c r="A5984" s="10" t="str">
        <f t="shared" si="93"/>
        <v>2016Stockton1-in-2Typical Event DayPGE8</v>
      </c>
      <c r="B5984" s="10" t="s">
        <v>57</v>
      </c>
      <c r="C5984" s="10" t="s">
        <v>15</v>
      </c>
      <c r="D5984" s="10" t="s">
        <v>8</v>
      </c>
      <c r="E5984" s="10" t="s">
        <v>9</v>
      </c>
      <c r="F5984">
        <v>8</v>
      </c>
      <c r="G5984">
        <v>0.8166273832321167</v>
      </c>
      <c r="H5984">
        <v>0.8166273832321167</v>
      </c>
      <c r="I5984">
        <v>73.820854187011719</v>
      </c>
      <c r="J5984">
        <v>0</v>
      </c>
      <c r="K5984">
        <v>16376</v>
      </c>
      <c r="L5984">
        <v>15489.6865234375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 s="10" t="s">
        <v>38</v>
      </c>
    </row>
    <row r="5985" spans="1:19" hidden="1" x14ac:dyDescent="0.25">
      <c r="A5985" s="10" t="str">
        <f t="shared" si="93"/>
        <v>2016Stockton1-in-10Typical Event DayPGE8</v>
      </c>
      <c r="B5985" s="10" t="s">
        <v>57</v>
      </c>
      <c r="C5985" s="10" t="s">
        <v>15</v>
      </c>
      <c r="D5985" s="10" t="s">
        <v>8</v>
      </c>
      <c r="E5985" s="10" t="s">
        <v>1</v>
      </c>
      <c r="F5985">
        <v>8</v>
      </c>
      <c r="G5985">
        <v>0.87924426794052124</v>
      </c>
      <c r="H5985">
        <v>0.87924426794052124</v>
      </c>
      <c r="I5985">
        <v>77.040069580078125</v>
      </c>
      <c r="J5985">
        <v>0</v>
      </c>
      <c r="K5985">
        <v>16376</v>
      </c>
      <c r="L5985">
        <v>15489.6865234375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 s="10" t="s">
        <v>38</v>
      </c>
    </row>
    <row r="5986" spans="1:19" hidden="1" x14ac:dyDescent="0.25">
      <c r="A5986" s="10" t="str">
        <f t="shared" si="93"/>
        <v>2016Stockton1-in-10Typical Event DayCAISO9</v>
      </c>
      <c r="B5986" s="10" t="s">
        <v>57</v>
      </c>
      <c r="C5986" s="10" t="s">
        <v>15</v>
      </c>
      <c r="D5986" s="10" t="s">
        <v>8</v>
      </c>
      <c r="E5986" s="10" t="s">
        <v>1</v>
      </c>
      <c r="F5986">
        <v>9</v>
      </c>
      <c r="G5986">
        <v>0.84931647777557373</v>
      </c>
      <c r="H5986">
        <v>0.84931647777557373</v>
      </c>
      <c r="I5986">
        <v>78.501312255859375</v>
      </c>
      <c r="J5986">
        <v>0</v>
      </c>
      <c r="K5986">
        <v>16376</v>
      </c>
      <c r="L5986">
        <v>15489.6865234375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 s="10" t="s">
        <v>39</v>
      </c>
    </row>
    <row r="5987" spans="1:19" hidden="1" x14ac:dyDescent="0.25">
      <c r="A5987" s="10" t="str">
        <f t="shared" si="93"/>
        <v>2016Stockton1-in-2Typical Event DayCAISO9</v>
      </c>
      <c r="B5987" s="10" t="s">
        <v>57</v>
      </c>
      <c r="C5987" s="10" t="s">
        <v>15</v>
      </c>
      <c r="D5987" s="10" t="s">
        <v>8</v>
      </c>
      <c r="E5987" s="10" t="s">
        <v>9</v>
      </c>
      <c r="F5987">
        <v>9</v>
      </c>
      <c r="G5987">
        <v>0.74679195880889893</v>
      </c>
      <c r="H5987">
        <v>0.74679195880889893</v>
      </c>
      <c r="I5987">
        <v>74.054336547851563</v>
      </c>
      <c r="J5987">
        <v>0</v>
      </c>
      <c r="K5987">
        <v>16376</v>
      </c>
      <c r="L5987">
        <v>15489.6865234375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 s="10" t="s">
        <v>39</v>
      </c>
    </row>
    <row r="5988" spans="1:19" hidden="1" x14ac:dyDescent="0.25">
      <c r="A5988" s="10" t="str">
        <f t="shared" si="93"/>
        <v>2016Stockton1-in-2Typical Event DayPGE9</v>
      </c>
      <c r="B5988" s="10" t="s">
        <v>57</v>
      </c>
      <c r="C5988" s="10" t="s">
        <v>15</v>
      </c>
      <c r="D5988" s="10" t="s">
        <v>8</v>
      </c>
      <c r="E5988" s="10" t="s">
        <v>9</v>
      </c>
      <c r="F5988">
        <v>9</v>
      </c>
      <c r="G5988">
        <v>0.84111946821212769</v>
      </c>
      <c r="H5988">
        <v>0.84111946821212769</v>
      </c>
      <c r="I5988">
        <v>77.961433410644531</v>
      </c>
      <c r="J5988">
        <v>0</v>
      </c>
      <c r="K5988">
        <v>16376</v>
      </c>
      <c r="L5988">
        <v>15489.6865234375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 s="10" t="s">
        <v>38</v>
      </c>
    </row>
    <row r="5989" spans="1:19" hidden="1" x14ac:dyDescent="0.25">
      <c r="A5989" s="10" t="str">
        <f t="shared" si="93"/>
        <v>2016Stockton1-in-10Typical Event DayPGE9</v>
      </c>
      <c r="B5989" s="10" t="s">
        <v>57</v>
      </c>
      <c r="C5989" s="10" t="s">
        <v>15</v>
      </c>
      <c r="D5989" s="10" t="s">
        <v>8</v>
      </c>
      <c r="E5989" s="10" t="s">
        <v>1</v>
      </c>
      <c r="F5989">
        <v>9</v>
      </c>
      <c r="G5989">
        <v>0.90561437606811523</v>
      </c>
      <c r="H5989">
        <v>0.90561437606811523</v>
      </c>
      <c r="I5989">
        <v>81.169952392578125</v>
      </c>
      <c r="J5989">
        <v>0</v>
      </c>
      <c r="K5989">
        <v>16376</v>
      </c>
      <c r="L5989">
        <v>15489.6865234375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 s="10" t="s">
        <v>38</v>
      </c>
    </row>
    <row r="5990" spans="1:19" hidden="1" x14ac:dyDescent="0.25">
      <c r="A5990" s="10" t="str">
        <f t="shared" si="93"/>
        <v>2016Stockton1-in-2Typical Event DayCAISO10</v>
      </c>
      <c r="B5990" s="10" t="s">
        <v>57</v>
      </c>
      <c r="C5990" s="10" t="s">
        <v>15</v>
      </c>
      <c r="D5990" s="10" t="s">
        <v>8</v>
      </c>
      <c r="E5990" s="10" t="s">
        <v>9</v>
      </c>
      <c r="F5990">
        <v>10</v>
      </c>
      <c r="G5990">
        <v>0.8142666220664978</v>
      </c>
      <c r="H5990">
        <v>0.8142666220664978</v>
      </c>
      <c r="I5990">
        <v>77.865150451660156</v>
      </c>
      <c r="J5990">
        <v>0</v>
      </c>
      <c r="K5990">
        <v>16376</v>
      </c>
      <c r="L5990">
        <v>15489.6865234375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 s="10" t="s">
        <v>39</v>
      </c>
    </row>
    <row r="5991" spans="1:19" hidden="1" x14ac:dyDescent="0.25">
      <c r="A5991" s="10" t="str">
        <f t="shared" si="93"/>
        <v>2016Stockton1-in-10Typical Event DayCAISO10</v>
      </c>
      <c r="B5991" s="10" t="s">
        <v>57</v>
      </c>
      <c r="C5991" s="10" t="s">
        <v>15</v>
      </c>
      <c r="D5991" s="10" t="s">
        <v>8</v>
      </c>
      <c r="E5991" s="10" t="s">
        <v>1</v>
      </c>
      <c r="F5991">
        <v>10</v>
      </c>
      <c r="G5991">
        <v>0.92605453729629517</v>
      </c>
      <c r="H5991">
        <v>0.92605453729629517</v>
      </c>
      <c r="I5991">
        <v>82.448860168457031</v>
      </c>
      <c r="J5991">
        <v>0</v>
      </c>
      <c r="K5991">
        <v>16376</v>
      </c>
      <c r="L5991">
        <v>15489.6865234375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 s="10" t="s">
        <v>39</v>
      </c>
    </row>
    <row r="5992" spans="1:19" hidden="1" x14ac:dyDescent="0.25">
      <c r="A5992" s="10" t="str">
        <f t="shared" si="93"/>
        <v>2016Stockton1-in-2Typical Event DayPGE10</v>
      </c>
      <c r="B5992" s="10" t="s">
        <v>57</v>
      </c>
      <c r="C5992" s="10" t="s">
        <v>15</v>
      </c>
      <c r="D5992" s="10" t="s">
        <v>8</v>
      </c>
      <c r="E5992" s="10" t="s">
        <v>9</v>
      </c>
      <c r="F5992">
        <v>10</v>
      </c>
      <c r="G5992">
        <v>0.91711688041687012</v>
      </c>
      <c r="H5992">
        <v>0.91711688041687012</v>
      </c>
      <c r="I5992">
        <v>82.279655456542969</v>
      </c>
      <c r="J5992">
        <v>0</v>
      </c>
      <c r="K5992">
        <v>16376</v>
      </c>
      <c r="L5992">
        <v>15489.6865234375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 s="10" t="s">
        <v>38</v>
      </c>
    </row>
    <row r="5993" spans="1:19" hidden="1" x14ac:dyDescent="0.25">
      <c r="A5993" s="10" t="str">
        <f t="shared" si="93"/>
        <v>2016Stockton1-in-10Typical Event DayPGE10</v>
      </c>
      <c r="B5993" s="10" t="s">
        <v>57</v>
      </c>
      <c r="C5993" s="10" t="s">
        <v>15</v>
      </c>
      <c r="D5993" s="10" t="s">
        <v>8</v>
      </c>
      <c r="E5993" s="10" t="s">
        <v>1</v>
      </c>
      <c r="F5993">
        <v>10</v>
      </c>
      <c r="G5993">
        <v>0.98743909597396851</v>
      </c>
      <c r="H5993">
        <v>0.98743909597396851</v>
      </c>
      <c r="I5993">
        <v>84.552932739257813</v>
      </c>
      <c r="J5993">
        <v>0</v>
      </c>
      <c r="K5993">
        <v>16376</v>
      </c>
      <c r="L5993">
        <v>15489.6865234375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 s="10" t="s">
        <v>38</v>
      </c>
    </row>
    <row r="5994" spans="1:19" hidden="1" x14ac:dyDescent="0.25">
      <c r="A5994" s="10" t="str">
        <f t="shared" si="93"/>
        <v>2016Stockton1-in-2Typical Event DayCAISO11</v>
      </c>
      <c r="B5994" s="10" t="s">
        <v>57</v>
      </c>
      <c r="C5994" s="10" t="s">
        <v>15</v>
      </c>
      <c r="D5994" s="10" t="s">
        <v>8</v>
      </c>
      <c r="E5994" s="10" t="s">
        <v>9</v>
      </c>
      <c r="F5994">
        <v>11</v>
      </c>
      <c r="G5994">
        <v>0.92596191167831421</v>
      </c>
      <c r="H5994">
        <v>0.92596191167831421</v>
      </c>
      <c r="I5994">
        <v>82.103416442871094</v>
      </c>
      <c r="J5994">
        <v>0</v>
      </c>
      <c r="K5994">
        <v>16376</v>
      </c>
      <c r="L5994">
        <v>15489.6865234375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 s="10" t="s">
        <v>39</v>
      </c>
    </row>
    <row r="5995" spans="1:19" hidden="1" x14ac:dyDescent="0.25">
      <c r="A5995" s="10" t="str">
        <f t="shared" si="93"/>
        <v>2016Stockton1-in-10Typical Event DayCAISO11</v>
      </c>
      <c r="B5995" s="10" t="s">
        <v>57</v>
      </c>
      <c r="C5995" s="10" t="s">
        <v>15</v>
      </c>
      <c r="D5995" s="10" t="s">
        <v>8</v>
      </c>
      <c r="E5995" s="10" t="s">
        <v>1</v>
      </c>
      <c r="F5995">
        <v>11</v>
      </c>
      <c r="G5995">
        <v>1.053084135055542</v>
      </c>
      <c r="H5995">
        <v>1.053084135055542</v>
      </c>
      <c r="I5995">
        <v>86.525337219238281</v>
      </c>
      <c r="J5995">
        <v>0</v>
      </c>
      <c r="K5995">
        <v>16376</v>
      </c>
      <c r="L5995">
        <v>15489.6865234375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 s="10" t="s">
        <v>39</v>
      </c>
    </row>
    <row r="5996" spans="1:19" hidden="1" x14ac:dyDescent="0.25">
      <c r="A5996" s="10" t="str">
        <f t="shared" si="93"/>
        <v>2016Stockton1-in-10Typical Event DayPGE11</v>
      </c>
      <c r="B5996" s="10" t="s">
        <v>57</v>
      </c>
      <c r="C5996" s="10" t="s">
        <v>15</v>
      </c>
      <c r="D5996" s="10" t="s">
        <v>8</v>
      </c>
      <c r="E5996" s="10" t="s">
        <v>1</v>
      </c>
      <c r="F5996">
        <v>11</v>
      </c>
      <c r="G5996">
        <v>1.1228889226913452</v>
      </c>
      <c r="H5996">
        <v>1.1228889226913452</v>
      </c>
      <c r="I5996">
        <v>88.16619873046875</v>
      </c>
      <c r="J5996">
        <v>0</v>
      </c>
      <c r="K5996">
        <v>16376</v>
      </c>
      <c r="L5996">
        <v>15489.6865234375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 s="10" t="s">
        <v>38</v>
      </c>
    </row>
    <row r="5997" spans="1:19" hidden="1" x14ac:dyDescent="0.25">
      <c r="A5997" s="10" t="str">
        <f t="shared" si="93"/>
        <v>2016Stockton1-in-2Typical Event DayPGE11</v>
      </c>
      <c r="B5997" s="10" t="s">
        <v>57</v>
      </c>
      <c r="C5997" s="10" t="s">
        <v>15</v>
      </c>
      <c r="D5997" s="10" t="s">
        <v>8</v>
      </c>
      <c r="E5997" s="10" t="s">
        <v>9</v>
      </c>
      <c r="F5997">
        <v>11</v>
      </c>
      <c r="G5997">
        <v>1.0429204702377319</v>
      </c>
      <c r="H5997">
        <v>1.0429204702377319</v>
      </c>
      <c r="I5997">
        <v>86.386360168457031</v>
      </c>
      <c r="J5997">
        <v>0</v>
      </c>
      <c r="K5997">
        <v>16376</v>
      </c>
      <c r="L5997">
        <v>15489.6865234375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 s="10" t="s">
        <v>38</v>
      </c>
    </row>
    <row r="5998" spans="1:19" hidden="1" x14ac:dyDescent="0.25">
      <c r="A5998" s="10" t="str">
        <f t="shared" si="93"/>
        <v>2016Stockton1-in-10Typical Event DayCAISO12</v>
      </c>
      <c r="B5998" s="10" t="s">
        <v>57</v>
      </c>
      <c r="C5998" s="10" t="s">
        <v>15</v>
      </c>
      <c r="D5998" s="10" t="s">
        <v>8</v>
      </c>
      <c r="E5998" s="10" t="s">
        <v>1</v>
      </c>
      <c r="F5998">
        <v>12</v>
      </c>
      <c r="G5998">
        <v>1.2604206800460815</v>
      </c>
      <c r="H5998">
        <v>1.2604206800460815</v>
      </c>
      <c r="I5998">
        <v>90.587654113769531</v>
      </c>
      <c r="J5998">
        <v>0</v>
      </c>
      <c r="K5998">
        <v>16376</v>
      </c>
      <c r="L5998">
        <v>15489.6865234375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 s="10" t="s">
        <v>39</v>
      </c>
    </row>
    <row r="5999" spans="1:19" hidden="1" x14ac:dyDescent="0.25">
      <c r="A5999" s="10" t="str">
        <f t="shared" si="93"/>
        <v>2016Stockton1-in-2Typical Event DayCAISO12</v>
      </c>
      <c r="B5999" s="10" t="s">
        <v>57</v>
      </c>
      <c r="C5999" s="10" t="s">
        <v>15</v>
      </c>
      <c r="D5999" s="10" t="s">
        <v>8</v>
      </c>
      <c r="E5999" s="10" t="s">
        <v>9</v>
      </c>
      <c r="F5999">
        <v>12</v>
      </c>
      <c r="G5999">
        <v>1.1082700490951538</v>
      </c>
      <c r="H5999">
        <v>1.1082700490951538</v>
      </c>
      <c r="I5999">
        <v>85.95355224609375</v>
      </c>
      <c r="J5999">
        <v>0</v>
      </c>
      <c r="K5999">
        <v>16376</v>
      </c>
      <c r="L5999">
        <v>15489.6865234375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 s="10" t="s">
        <v>39</v>
      </c>
    </row>
    <row r="6000" spans="1:19" hidden="1" x14ac:dyDescent="0.25">
      <c r="A6000" s="10" t="str">
        <f t="shared" si="93"/>
        <v>2016Stockton1-in-10Typical Event DayPGE12</v>
      </c>
      <c r="B6000" s="10" t="s">
        <v>57</v>
      </c>
      <c r="C6000" s="10" t="s">
        <v>15</v>
      </c>
      <c r="D6000" s="10" t="s">
        <v>8</v>
      </c>
      <c r="E6000" s="10" t="s">
        <v>1</v>
      </c>
      <c r="F6000">
        <v>12</v>
      </c>
      <c r="G6000">
        <v>1.3439691066741943</v>
      </c>
      <c r="H6000">
        <v>1.3439691066741943</v>
      </c>
      <c r="I6000">
        <v>91.922576904296875</v>
      </c>
      <c r="J6000">
        <v>0</v>
      </c>
      <c r="K6000">
        <v>16376</v>
      </c>
      <c r="L6000">
        <v>15489.6865234375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 s="10" t="s">
        <v>38</v>
      </c>
    </row>
    <row r="6001" spans="1:19" hidden="1" x14ac:dyDescent="0.25">
      <c r="A6001" s="10" t="str">
        <f t="shared" si="93"/>
        <v>2016Stockton1-in-2Typical Event DayPGE12</v>
      </c>
      <c r="B6001" s="10" t="s">
        <v>57</v>
      </c>
      <c r="C6001" s="10" t="s">
        <v>15</v>
      </c>
      <c r="D6001" s="10" t="s">
        <v>8</v>
      </c>
      <c r="E6001" s="10" t="s">
        <v>9</v>
      </c>
      <c r="F6001">
        <v>12</v>
      </c>
      <c r="G6001">
        <v>1.2482559680938721</v>
      </c>
      <c r="H6001">
        <v>1.2482559680938721</v>
      </c>
      <c r="I6001">
        <v>90.574699401855469</v>
      </c>
      <c r="J6001">
        <v>0</v>
      </c>
      <c r="K6001">
        <v>16376</v>
      </c>
      <c r="L6001">
        <v>15489.6865234375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 s="10" t="s">
        <v>38</v>
      </c>
    </row>
    <row r="6002" spans="1:19" hidden="1" x14ac:dyDescent="0.25">
      <c r="A6002" s="10" t="str">
        <f t="shared" si="93"/>
        <v>2016Stockton1-in-2Typical Event DayCAISO13</v>
      </c>
      <c r="B6002" s="10" t="s">
        <v>57</v>
      </c>
      <c r="C6002" s="10" t="s">
        <v>15</v>
      </c>
      <c r="D6002" s="10" t="s">
        <v>8</v>
      </c>
      <c r="E6002" s="10" t="s">
        <v>9</v>
      </c>
      <c r="F6002">
        <v>13</v>
      </c>
      <c r="G6002">
        <v>1.3438836336135864</v>
      </c>
      <c r="H6002">
        <v>1.3438836336135864</v>
      </c>
      <c r="I6002">
        <v>89.852012634277344</v>
      </c>
      <c r="J6002">
        <v>0</v>
      </c>
      <c r="K6002">
        <v>16376</v>
      </c>
      <c r="L6002">
        <v>15489.6865234375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 s="10" t="s">
        <v>39</v>
      </c>
    </row>
    <row r="6003" spans="1:19" hidden="1" x14ac:dyDescent="0.25">
      <c r="A6003" s="10" t="str">
        <f t="shared" si="93"/>
        <v>2016Stockton1-in-10Typical Event DayCAISO13</v>
      </c>
      <c r="B6003" s="10" t="s">
        <v>57</v>
      </c>
      <c r="C6003" s="10" t="s">
        <v>15</v>
      </c>
      <c r="D6003" s="10" t="s">
        <v>8</v>
      </c>
      <c r="E6003" s="10" t="s">
        <v>1</v>
      </c>
      <c r="F6003">
        <v>13</v>
      </c>
      <c r="G6003">
        <v>1.5283807516098022</v>
      </c>
      <c r="H6003">
        <v>1.5283807516098022</v>
      </c>
      <c r="I6003">
        <v>93.792228698730469</v>
      </c>
      <c r="J6003">
        <v>0</v>
      </c>
      <c r="K6003">
        <v>16376</v>
      </c>
      <c r="L6003">
        <v>15489.6865234375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 s="10" t="s">
        <v>39</v>
      </c>
    </row>
    <row r="6004" spans="1:19" hidden="1" x14ac:dyDescent="0.25">
      <c r="A6004" s="10" t="str">
        <f t="shared" si="93"/>
        <v>2016Stockton1-in-10Typical Event DayPGE13</v>
      </c>
      <c r="B6004" s="10" t="s">
        <v>57</v>
      </c>
      <c r="C6004" s="10" t="s">
        <v>15</v>
      </c>
      <c r="D6004" s="10" t="s">
        <v>8</v>
      </c>
      <c r="E6004" s="10" t="s">
        <v>1</v>
      </c>
      <c r="F6004">
        <v>13</v>
      </c>
      <c r="G6004">
        <v>1.6296912431716919</v>
      </c>
      <c r="H6004">
        <v>1.6296912431716919</v>
      </c>
      <c r="I6004">
        <v>95.41375732421875</v>
      </c>
      <c r="J6004">
        <v>0</v>
      </c>
      <c r="K6004">
        <v>16376</v>
      </c>
      <c r="L6004">
        <v>15489.6865234375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 s="10" t="s">
        <v>38</v>
      </c>
    </row>
    <row r="6005" spans="1:19" hidden="1" x14ac:dyDescent="0.25">
      <c r="A6005" s="10" t="str">
        <f t="shared" si="93"/>
        <v>2016Stockton1-in-2Typical Event DayPGE13</v>
      </c>
      <c r="B6005" s="10" t="s">
        <v>57</v>
      </c>
      <c r="C6005" s="10" t="s">
        <v>15</v>
      </c>
      <c r="D6005" s="10" t="s">
        <v>8</v>
      </c>
      <c r="E6005" s="10" t="s">
        <v>9</v>
      </c>
      <c r="F6005">
        <v>13</v>
      </c>
      <c r="G6005">
        <v>1.5136299133300781</v>
      </c>
      <c r="H6005">
        <v>1.5136299133300781</v>
      </c>
      <c r="I6005">
        <v>94.033599853515625</v>
      </c>
      <c r="J6005">
        <v>0</v>
      </c>
      <c r="K6005">
        <v>16376</v>
      </c>
      <c r="L6005">
        <v>15489.6865234375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 s="10" t="s">
        <v>38</v>
      </c>
    </row>
    <row r="6006" spans="1:19" hidden="1" x14ac:dyDescent="0.25">
      <c r="A6006" s="10" t="str">
        <f t="shared" si="93"/>
        <v>2016Stockton1-in-2Typical Event DayCAISO14</v>
      </c>
      <c r="B6006" s="10" t="s">
        <v>57</v>
      </c>
      <c r="C6006" s="10" t="s">
        <v>15</v>
      </c>
      <c r="D6006" s="10" t="s">
        <v>8</v>
      </c>
      <c r="E6006" s="10" t="s">
        <v>9</v>
      </c>
      <c r="F6006">
        <v>14</v>
      </c>
      <c r="G6006">
        <v>1.6137398481369019</v>
      </c>
      <c r="H6006">
        <v>1.349658727645874</v>
      </c>
      <c r="I6006">
        <v>92.405685424804688</v>
      </c>
      <c r="J6006">
        <v>0.10273714363574982</v>
      </c>
      <c r="K6006">
        <v>16376</v>
      </c>
      <c r="L6006">
        <v>15489.6865234375</v>
      </c>
      <c r="M6006">
        <v>0.26408112049102783</v>
      </c>
      <c r="N6006">
        <v>0.13241319358348846</v>
      </c>
      <c r="O6006">
        <v>0.21020576357841492</v>
      </c>
      <c r="P6006">
        <v>0.26408112049102783</v>
      </c>
      <c r="Q6006">
        <v>0.31795647740364075</v>
      </c>
      <c r="R6006">
        <v>0.39574903249740601</v>
      </c>
      <c r="S6006" s="10" t="s">
        <v>39</v>
      </c>
    </row>
    <row r="6007" spans="1:19" hidden="1" x14ac:dyDescent="0.25">
      <c r="A6007" s="10" t="str">
        <f t="shared" si="93"/>
        <v>2016Stockton1-in-10Typical Event DayCAISO14</v>
      </c>
      <c r="B6007" s="10" t="s">
        <v>57</v>
      </c>
      <c r="C6007" s="10" t="s">
        <v>15</v>
      </c>
      <c r="D6007" s="10" t="s">
        <v>8</v>
      </c>
      <c r="E6007" s="10" t="s">
        <v>1</v>
      </c>
      <c r="F6007">
        <v>14</v>
      </c>
      <c r="G6007">
        <v>1.8352847099304199</v>
      </c>
      <c r="H6007">
        <v>1.4933645725250244</v>
      </c>
      <c r="I6007">
        <v>96.620590209960938</v>
      </c>
      <c r="J6007">
        <v>0.10273714363574982</v>
      </c>
      <c r="K6007">
        <v>16376</v>
      </c>
      <c r="L6007">
        <v>15489.6865234375</v>
      </c>
      <c r="M6007">
        <v>0.34192007780075073</v>
      </c>
      <c r="N6007">
        <v>0.21025215089321136</v>
      </c>
      <c r="O6007">
        <v>0.28804472088813782</v>
      </c>
      <c r="P6007">
        <v>0.34192007780075073</v>
      </c>
      <c r="Q6007">
        <v>0.39579543471336365</v>
      </c>
      <c r="R6007">
        <v>0.47358798980712891</v>
      </c>
      <c r="S6007" s="10" t="s">
        <v>39</v>
      </c>
    </row>
    <row r="6008" spans="1:19" hidden="1" x14ac:dyDescent="0.25">
      <c r="A6008" s="10" t="str">
        <f t="shared" si="93"/>
        <v>2016Stockton1-in-2Typical Event DayPGE14</v>
      </c>
      <c r="B6008" s="10" t="s">
        <v>57</v>
      </c>
      <c r="C6008" s="10" t="s">
        <v>15</v>
      </c>
      <c r="D6008" s="10" t="s">
        <v>8</v>
      </c>
      <c r="E6008" s="10" t="s">
        <v>9</v>
      </c>
      <c r="F6008">
        <v>14</v>
      </c>
      <c r="G6008">
        <v>1.817571759223938</v>
      </c>
      <c r="H6008">
        <v>1.4779109954833984</v>
      </c>
      <c r="I6008">
        <v>96.879226684570313</v>
      </c>
      <c r="J6008">
        <v>0.10273714363574982</v>
      </c>
      <c r="K6008">
        <v>16376</v>
      </c>
      <c r="L6008">
        <v>15489.6865234375</v>
      </c>
      <c r="M6008">
        <v>0.33966073393821716</v>
      </c>
      <c r="N6008">
        <v>0.2079928070306778</v>
      </c>
      <c r="O6008">
        <v>0.28578537702560425</v>
      </c>
      <c r="P6008">
        <v>0.33966073393821716</v>
      </c>
      <c r="Q6008">
        <v>0.39353609085083008</v>
      </c>
      <c r="R6008">
        <v>0.47132864594459534</v>
      </c>
      <c r="S6008" s="10" t="s">
        <v>38</v>
      </c>
    </row>
    <row r="6009" spans="1:19" hidden="1" x14ac:dyDescent="0.25">
      <c r="A6009" s="10" t="str">
        <f t="shared" si="93"/>
        <v>2016Stockton1-in-10Typical Event DayPGE14</v>
      </c>
      <c r="B6009" s="10" t="s">
        <v>57</v>
      </c>
      <c r="C6009" s="10" t="s">
        <v>15</v>
      </c>
      <c r="D6009" s="10" t="s">
        <v>8</v>
      </c>
      <c r="E6009" s="10" t="s">
        <v>1</v>
      </c>
      <c r="F6009">
        <v>14</v>
      </c>
      <c r="G6009">
        <v>1.956938624382019</v>
      </c>
      <c r="H6009">
        <v>1.5773637294769287</v>
      </c>
      <c r="I6009">
        <v>98.2723388671875</v>
      </c>
      <c r="J6009">
        <v>0.10273714363574982</v>
      </c>
      <c r="K6009">
        <v>16376</v>
      </c>
      <c r="L6009">
        <v>15489.6865234375</v>
      </c>
      <c r="M6009">
        <v>0.37957483530044556</v>
      </c>
      <c r="N6009">
        <v>0.24790690839290619</v>
      </c>
      <c r="O6009">
        <v>0.32569947838783264</v>
      </c>
      <c r="P6009">
        <v>0.37957483530044556</v>
      </c>
      <c r="Q6009">
        <v>0.43345019221305847</v>
      </c>
      <c r="R6009">
        <v>0.51124274730682373</v>
      </c>
      <c r="S6009" s="10" t="s">
        <v>38</v>
      </c>
    </row>
    <row r="6010" spans="1:19" hidden="1" x14ac:dyDescent="0.25">
      <c r="A6010" s="10" t="str">
        <f t="shared" si="93"/>
        <v>2016Stockton1-in-2Typical Event DayCAISO15</v>
      </c>
      <c r="B6010" s="10" t="s">
        <v>57</v>
      </c>
      <c r="C6010" s="10" t="s">
        <v>15</v>
      </c>
      <c r="D6010" s="10" t="s">
        <v>8</v>
      </c>
      <c r="E6010" s="10" t="s">
        <v>9</v>
      </c>
      <c r="F6010">
        <v>15</v>
      </c>
      <c r="G6010">
        <v>1.8936663866043091</v>
      </c>
      <c r="H6010">
        <v>1.4822293519973755</v>
      </c>
      <c r="I6010">
        <v>94.578826904296875</v>
      </c>
      <c r="J6010">
        <v>0.1230589896440506</v>
      </c>
      <c r="K6010">
        <v>16376</v>
      </c>
      <c r="L6010">
        <v>15489.6865234375</v>
      </c>
      <c r="M6010">
        <v>0.41143706440925598</v>
      </c>
      <c r="N6010">
        <v>0.25372466444969177</v>
      </c>
      <c r="O6010">
        <v>0.3469049334526062</v>
      </c>
      <c r="P6010">
        <v>0.41143706440925598</v>
      </c>
      <c r="Q6010">
        <v>0.47596919536590576</v>
      </c>
      <c r="R6010">
        <v>0.56914949417114258</v>
      </c>
      <c r="S6010" s="10" t="s">
        <v>39</v>
      </c>
    </row>
    <row r="6011" spans="1:19" hidden="1" x14ac:dyDescent="0.25">
      <c r="A6011" s="10" t="str">
        <f t="shared" si="93"/>
        <v>2016Stockton1-in-10Typical Event DayCAISO15</v>
      </c>
      <c r="B6011" s="10" t="s">
        <v>57</v>
      </c>
      <c r="C6011" s="10" t="s">
        <v>15</v>
      </c>
      <c r="D6011" s="10" t="s">
        <v>8</v>
      </c>
      <c r="E6011" s="10" t="s">
        <v>1</v>
      </c>
      <c r="F6011">
        <v>15</v>
      </c>
      <c r="G6011">
        <v>2.1536414623260498</v>
      </c>
      <c r="H6011">
        <v>1.6356689929962158</v>
      </c>
      <c r="I6011">
        <v>98.959648132324219</v>
      </c>
      <c r="J6011">
        <v>0.1230589896440506</v>
      </c>
      <c r="K6011">
        <v>16376</v>
      </c>
      <c r="L6011">
        <v>15489.6865234375</v>
      </c>
      <c r="M6011">
        <v>0.51797246932983398</v>
      </c>
      <c r="N6011">
        <v>0.36026006937026978</v>
      </c>
      <c r="O6011">
        <v>0.4534403383731842</v>
      </c>
      <c r="P6011">
        <v>0.51797246932983398</v>
      </c>
      <c r="Q6011">
        <v>0.58250463008880615</v>
      </c>
      <c r="R6011">
        <v>0.67568486928939819</v>
      </c>
      <c r="S6011" s="10" t="s">
        <v>39</v>
      </c>
    </row>
    <row r="6012" spans="1:19" hidden="1" x14ac:dyDescent="0.25">
      <c r="A6012" s="10" t="str">
        <f t="shared" si="93"/>
        <v>2016Stockton1-in-2Typical Event DayPGE15</v>
      </c>
      <c r="B6012" s="10" t="s">
        <v>57</v>
      </c>
      <c r="C6012" s="10" t="s">
        <v>15</v>
      </c>
      <c r="D6012" s="10" t="s">
        <v>8</v>
      </c>
      <c r="E6012" s="10" t="s">
        <v>9</v>
      </c>
      <c r="F6012">
        <v>15</v>
      </c>
      <c r="G6012">
        <v>2.1328558921813965</v>
      </c>
      <c r="H6012">
        <v>1.6182844638824463</v>
      </c>
      <c r="I6012">
        <v>99.235549926757812</v>
      </c>
      <c r="J6012">
        <v>0.1230589896440506</v>
      </c>
      <c r="K6012">
        <v>16376</v>
      </c>
      <c r="L6012">
        <v>15489.6865234375</v>
      </c>
      <c r="M6012">
        <v>0.5145714282989502</v>
      </c>
      <c r="N6012">
        <v>0.35685902833938599</v>
      </c>
      <c r="O6012">
        <v>0.45003929734230042</v>
      </c>
      <c r="P6012">
        <v>0.5145714282989502</v>
      </c>
      <c r="Q6012">
        <v>0.57910358905792236</v>
      </c>
      <c r="R6012">
        <v>0.6722838282585144</v>
      </c>
      <c r="S6012" s="10" t="s">
        <v>38</v>
      </c>
    </row>
    <row r="6013" spans="1:19" hidden="1" x14ac:dyDescent="0.25">
      <c r="A6013" s="10" t="str">
        <f t="shared" si="93"/>
        <v>2016Stockton1-in-10Typical Event DayPGE15</v>
      </c>
      <c r="B6013" s="10" t="s">
        <v>57</v>
      </c>
      <c r="C6013" s="10" t="s">
        <v>15</v>
      </c>
      <c r="D6013" s="10" t="s">
        <v>8</v>
      </c>
      <c r="E6013" s="10" t="s">
        <v>1</v>
      </c>
      <c r="F6013">
        <v>15</v>
      </c>
      <c r="G6013">
        <v>2.2963979244232178</v>
      </c>
      <c r="H6013">
        <v>1.7275795936584473</v>
      </c>
      <c r="I6013">
        <v>100.58342742919922</v>
      </c>
      <c r="J6013">
        <v>0.1230589896440506</v>
      </c>
      <c r="K6013">
        <v>16376</v>
      </c>
      <c r="L6013">
        <v>15489.6865234375</v>
      </c>
      <c r="M6013">
        <v>0.56881827116012573</v>
      </c>
      <c r="N6013">
        <v>0.41110587120056152</v>
      </c>
      <c r="O6013">
        <v>0.50428611040115356</v>
      </c>
      <c r="P6013">
        <v>0.56881827116012573</v>
      </c>
      <c r="Q6013">
        <v>0.6333504319190979</v>
      </c>
      <c r="R6013">
        <v>0.72653067111968994</v>
      </c>
      <c r="S6013" s="10" t="s">
        <v>38</v>
      </c>
    </row>
    <row r="6014" spans="1:19" hidden="1" x14ac:dyDescent="0.25">
      <c r="A6014" s="10" t="str">
        <f t="shared" si="93"/>
        <v>2016Stockton1-in-2Typical Event DayCAISO16</v>
      </c>
      <c r="B6014" s="10" t="s">
        <v>57</v>
      </c>
      <c r="C6014" s="10" t="s">
        <v>15</v>
      </c>
      <c r="D6014" s="10" t="s">
        <v>8</v>
      </c>
      <c r="E6014" s="10" t="s">
        <v>9</v>
      </c>
      <c r="F6014">
        <v>16</v>
      </c>
      <c r="G6014">
        <v>2.1961050033569336</v>
      </c>
      <c r="H6014">
        <v>1.7259985208511353</v>
      </c>
      <c r="I6014">
        <v>95.99005126953125</v>
      </c>
      <c r="J6014">
        <v>0.15615223348140717</v>
      </c>
      <c r="K6014">
        <v>16376</v>
      </c>
      <c r="L6014">
        <v>15489.6865234375</v>
      </c>
      <c r="M6014">
        <v>0.47010645270347595</v>
      </c>
      <c r="N6014">
        <v>0.2699817419052124</v>
      </c>
      <c r="O6014">
        <v>0.38822022080421448</v>
      </c>
      <c r="P6014">
        <v>0.47010645270347595</v>
      </c>
      <c r="Q6014">
        <v>0.55199265480041504</v>
      </c>
      <c r="R6014">
        <v>0.6702311635017395</v>
      </c>
      <c r="S6014" s="10" t="s">
        <v>39</v>
      </c>
    </row>
    <row r="6015" spans="1:19" hidden="1" x14ac:dyDescent="0.25">
      <c r="A6015" s="10" t="str">
        <f t="shared" si="93"/>
        <v>2016Stockton1-in-10Typical Event DayCAISO16</v>
      </c>
      <c r="B6015" s="10" t="s">
        <v>57</v>
      </c>
      <c r="C6015" s="10" t="s">
        <v>15</v>
      </c>
      <c r="D6015" s="10" t="s">
        <v>8</v>
      </c>
      <c r="E6015" s="10" t="s">
        <v>1</v>
      </c>
      <c r="F6015">
        <v>16</v>
      </c>
      <c r="G6015">
        <v>2.497600793838501</v>
      </c>
      <c r="H6015">
        <v>1.9043622016906738</v>
      </c>
      <c r="I6015">
        <v>100.33220672607422</v>
      </c>
      <c r="J6015">
        <v>0.15615223348140717</v>
      </c>
      <c r="K6015">
        <v>16376</v>
      </c>
      <c r="L6015">
        <v>15489.6865234375</v>
      </c>
      <c r="M6015">
        <v>0.59323853254318237</v>
      </c>
      <c r="N6015">
        <v>0.39311382174491882</v>
      </c>
      <c r="O6015">
        <v>0.5113523006439209</v>
      </c>
      <c r="P6015">
        <v>0.59323853254318237</v>
      </c>
      <c r="Q6015">
        <v>0.67512476444244385</v>
      </c>
      <c r="R6015">
        <v>0.79336321353912354</v>
      </c>
      <c r="S6015" s="10" t="s">
        <v>39</v>
      </c>
    </row>
    <row r="6016" spans="1:19" hidden="1" x14ac:dyDescent="0.25">
      <c r="A6016" s="10" t="str">
        <f t="shared" si="93"/>
        <v>2016Stockton1-in-2Typical Event DayPGE16</v>
      </c>
      <c r="B6016" s="10" t="s">
        <v>57</v>
      </c>
      <c r="C6016" s="10" t="s">
        <v>15</v>
      </c>
      <c r="D6016" s="10" t="s">
        <v>8</v>
      </c>
      <c r="E6016" s="10" t="s">
        <v>9</v>
      </c>
      <c r="F6016">
        <v>16</v>
      </c>
      <c r="G6016">
        <v>2.4734957218170166</v>
      </c>
      <c r="H6016">
        <v>1.8740497827529907</v>
      </c>
      <c r="I6016">
        <v>100.76642608642578</v>
      </c>
      <c r="J6016">
        <v>0.15615223348140717</v>
      </c>
      <c r="K6016">
        <v>16376</v>
      </c>
      <c r="L6016">
        <v>15489.6865234375</v>
      </c>
      <c r="M6016">
        <v>0.59944593906402588</v>
      </c>
      <c r="N6016">
        <v>0.39932122826576233</v>
      </c>
      <c r="O6016">
        <v>0.5175597071647644</v>
      </c>
      <c r="P6016">
        <v>0.59944593906402588</v>
      </c>
      <c r="Q6016">
        <v>0.68133217096328735</v>
      </c>
      <c r="R6016">
        <v>0.79957062005996704</v>
      </c>
      <c r="S6016" s="10" t="s">
        <v>38</v>
      </c>
    </row>
    <row r="6017" spans="1:19" hidden="1" x14ac:dyDescent="0.25">
      <c r="A6017" s="10" t="str">
        <f t="shared" si="93"/>
        <v>2016Stockton1-in-10Typical Event DayPGE16</v>
      </c>
      <c r="B6017" s="10" t="s">
        <v>57</v>
      </c>
      <c r="C6017" s="10" t="s">
        <v>15</v>
      </c>
      <c r="D6017" s="10" t="s">
        <v>8</v>
      </c>
      <c r="E6017" s="10" t="s">
        <v>1</v>
      </c>
      <c r="F6017">
        <v>16</v>
      </c>
      <c r="G6017">
        <v>2.6631569862365723</v>
      </c>
      <c r="H6017">
        <v>2.0107290744781494</v>
      </c>
      <c r="I6017">
        <v>102.30940246582031</v>
      </c>
      <c r="J6017">
        <v>0.15615223348140717</v>
      </c>
      <c r="K6017">
        <v>16376</v>
      </c>
      <c r="L6017">
        <v>15489.6865234375</v>
      </c>
      <c r="M6017">
        <v>0.65242797136306763</v>
      </c>
      <c r="N6017">
        <v>0.45230326056480408</v>
      </c>
      <c r="O6017">
        <v>0.57054173946380615</v>
      </c>
      <c r="P6017">
        <v>0.65242797136306763</v>
      </c>
      <c r="Q6017">
        <v>0.7343142032623291</v>
      </c>
      <c r="R6017">
        <v>0.85255265235900879</v>
      </c>
      <c r="S6017" s="10" t="s">
        <v>38</v>
      </c>
    </row>
    <row r="6018" spans="1:19" hidden="1" x14ac:dyDescent="0.25">
      <c r="A6018" s="10" t="str">
        <f t="shared" ref="A6018:A6081" si="94">CONCATENATE(B6018,C6018,E6018,D6018,S6018,F6018)</f>
        <v>2016Stockton1-in-10Typical Event DayCAISO17</v>
      </c>
      <c r="B6018" s="10" t="s">
        <v>57</v>
      </c>
      <c r="C6018" s="10" t="s">
        <v>15</v>
      </c>
      <c r="D6018" s="10" t="s">
        <v>8</v>
      </c>
      <c r="E6018" s="10" t="s">
        <v>1</v>
      </c>
      <c r="F6018">
        <v>17</v>
      </c>
      <c r="G6018">
        <v>2.7954883575439453</v>
      </c>
      <c r="H6018">
        <v>2.129622220993042</v>
      </c>
      <c r="I6018">
        <v>100.61862182617187</v>
      </c>
      <c r="J6018">
        <v>0.16046801209449768</v>
      </c>
      <c r="K6018">
        <v>16376</v>
      </c>
      <c r="L6018">
        <v>15489.6865234375</v>
      </c>
      <c r="M6018">
        <v>0.66586607694625854</v>
      </c>
      <c r="N6018">
        <v>0.46021026372909546</v>
      </c>
      <c r="O6018">
        <v>0.58171665668487549</v>
      </c>
      <c r="P6018">
        <v>0.66586607694625854</v>
      </c>
      <c r="Q6018">
        <v>0.7500154972076416</v>
      </c>
      <c r="R6018">
        <v>0.87152189016342163</v>
      </c>
      <c r="S6018" s="10" t="s">
        <v>39</v>
      </c>
    </row>
    <row r="6019" spans="1:19" hidden="1" x14ac:dyDescent="0.25">
      <c r="A6019" s="10" t="str">
        <f t="shared" si="94"/>
        <v>2016Stockton1-in-2Typical Event DayCAISO17</v>
      </c>
      <c r="B6019" s="10" t="s">
        <v>57</v>
      </c>
      <c r="C6019" s="10" t="s">
        <v>15</v>
      </c>
      <c r="D6019" s="10" t="s">
        <v>8</v>
      </c>
      <c r="E6019" s="10" t="s">
        <v>9</v>
      </c>
      <c r="F6019">
        <v>17</v>
      </c>
      <c r="G6019">
        <v>2.4580333232879639</v>
      </c>
      <c r="H6019">
        <v>1.9064123630523682</v>
      </c>
      <c r="I6019">
        <v>96.092247009277344</v>
      </c>
      <c r="J6019">
        <v>0.16046801209449768</v>
      </c>
      <c r="K6019">
        <v>16376</v>
      </c>
      <c r="L6019">
        <v>15489.6865234375</v>
      </c>
      <c r="M6019">
        <v>0.5516209602355957</v>
      </c>
      <c r="N6019">
        <v>0.34596514701843262</v>
      </c>
      <c r="O6019">
        <v>0.46747153997421265</v>
      </c>
      <c r="P6019">
        <v>0.5516209602355957</v>
      </c>
      <c r="Q6019">
        <v>0.63577038049697876</v>
      </c>
      <c r="R6019">
        <v>0.75727677345275879</v>
      </c>
      <c r="S6019" s="10" t="s">
        <v>39</v>
      </c>
    </row>
    <row r="6020" spans="1:19" hidden="1" x14ac:dyDescent="0.25">
      <c r="A6020" s="10" t="str">
        <f t="shared" si="94"/>
        <v>2016Stockton1-in-10Typical Event DayPGE17</v>
      </c>
      <c r="B6020" s="10" t="s">
        <v>57</v>
      </c>
      <c r="C6020" s="10" t="s">
        <v>15</v>
      </c>
      <c r="D6020" s="10" t="s">
        <v>8</v>
      </c>
      <c r="E6020" s="10" t="s">
        <v>1</v>
      </c>
      <c r="F6020">
        <v>17</v>
      </c>
      <c r="G6020">
        <v>2.980790376663208</v>
      </c>
      <c r="H6020">
        <v>2.2557098865509033</v>
      </c>
      <c r="I6020">
        <v>102.83183288574219</v>
      </c>
      <c r="J6020">
        <v>0.16046801209449768</v>
      </c>
      <c r="K6020">
        <v>16376</v>
      </c>
      <c r="L6020">
        <v>15489.6865234375</v>
      </c>
      <c r="M6020">
        <v>0.72508049011230469</v>
      </c>
      <c r="N6020">
        <v>0.5194246768951416</v>
      </c>
      <c r="O6020">
        <v>0.64093106985092163</v>
      </c>
      <c r="P6020">
        <v>0.72508049011230469</v>
      </c>
      <c r="Q6020">
        <v>0.80922991037368774</v>
      </c>
      <c r="R6020">
        <v>0.93073630332946777</v>
      </c>
      <c r="S6020" s="10" t="s">
        <v>38</v>
      </c>
    </row>
    <row r="6021" spans="1:19" hidden="1" x14ac:dyDescent="0.25">
      <c r="A6021" s="10" t="str">
        <f t="shared" si="94"/>
        <v>2016Stockton1-in-2Typical Event DayPGE17</v>
      </c>
      <c r="B6021" s="10" t="s">
        <v>57</v>
      </c>
      <c r="C6021" s="10" t="s">
        <v>15</v>
      </c>
      <c r="D6021" s="10" t="s">
        <v>8</v>
      </c>
      <c r="E6021" s="10" t="s">
        <v>9</v>
      </c>
      <c r="F6021">
        <v>17</v>
      </c>
      <c r="G6021">
        <v>2.7685081958770752</v>
      </c>
      <c r="H6021">
        <v>2.1020846366882324</v>
      </c>
      <c r="I6021">
        <v>101.00656890869141</v>
      </c>
      <c r="J6021">
        <v>0.16046801209449768</v>
      </c>
      <c r="K6021">
        <v>16376</v>
      </c>
      <c r="L6021">
        <v>15489.6865234375</v>
      </c>
      <c r="M6021">
        <v>0.666423499584198</v>
      </c>
      <c r="N6021">
        <v>0.46076768636703491</v>
      </c>
      <c r="O6021">
        <v>0.58227407932281494</v>
      </c>
      <c r="P6021">
        <v>0.666423499584198</v>
      </c>
      <c r="Q6021">
        <v>0.75057291984558105</v>
      </c>
      <c r="R6021">
        <v>0.87207931280136108</v>
      </c>
      <c r="S6021" s="10" t="s">
        <v>38</v>
      </c>
    </row>
    <row r="6022" spans="1:19" hidden="1" x14ac:dyDescent="0.25">
      <c r="A6022" s="10" t="str">
        <f t="shared" si="94"/>
        <v>2016Stockton1-in-10Typical Event DayCAISO18</v>
      </c>
      <c r="B6022" s="10" t="s">
        <v>57</v>
      </c>
      <c r="C6022" s="10" t="s">
        <v>15</v>
      </c>
      <c r="D6022" s="10" t="s">
        <v>8</v>
      </c>
      <c r="E6022" s="10" t="s">
        <v>1</v>
      </c>
      <c r="F6022">
        <v>18</v>
      </c>
      <c r="G6022">
        <v>2.9877269268035889</v>
      </c>
      <c r="H6022">
        <v>2.31626296043396</v>
      </c>
      <c r="I6022">
        <v>99.865333557128906</v>
      </c>
      <c r="J6022">
        <v>0.13599415123462677</v>
      </c>
      <c r="K6022">
        <v>16376</v>
      </c>
      <c r="L6022">
        <v>15489.6865234375</v>
      </c>
      <c r="M6022">
        <v>0.67146402597427368</v>
      </c>
      <c r="N6022">
        <v>0.49717393517494202</v>
      </c>
      <c r="O6022">
        <v>0.60014867782592773</v>
      </c>
      <c r="P6022">
        <v>0.67146402597427368</v>
      </c>
      <c r="Q6022">
        <v>0.74277937412261963</v>
      </c>
      <c r="R6022">
        <v>0.84575414657592773</v>
      </c>
      <c r="S6022" s="10" t="s">
        <v>39</v>
      </c>
    </row>
    <row r="6023" spans="1:19" hidden="1" x14ac:dyDescent="0.25">
      <c r="A6023" s="10" t="str">
        <f t="shared" si="94"/>
        <v>2016Stockton1-in-2Typical Event DayCAISO18</v>
      </c>
      <c r="B6023" s="10" t="s">
        <v>57</v>
      </c>
      <c r="C6023" s="10" t="s">
        <v>15</v>
      </c>
      <c r="D6023" s="10" t="s">
        <v>8</v>
      </c>
      <c r="E6023" s="10" t="s">
        <v>9</v>
      </c>
      <c r="F6023">
        <v>18</v>
      </c>
      <c r="G6023">
        <v>2.627065896987915</v>
      </c>
      <c r="H6023">
        <v>2.0782184600830078</v>
      </c>
      <c r="I6023">
        <v>95.380912780761719</v>
      </c>
      <c r="J6023">
        <v>0.13599415123462677</v>
      </c>
      <c r="K6023">
        <v>16376</v>
      </c>
      <c r="L6023">
        <v>15489.6865234375</v>
      </c>
      <c r="M6023">
        <v>0.548847496509552</v>
      </c>
      <c r="N6023">
        <v>0.37455740571022034</v>
      </c>
      <c r="O6023">
        <v>0.47753217816352844</v>
      </c>
      <c r="P6023">
        <v>0.548847496509552</v>
      </c>
      <c r="Q6023">
        <v>0.62016284465789795</v>
      </c>
      <c r="R6023">
        <v>0.72313761711120605</v>
      </c>
      <c r="S6023" s="10" t="s">
        <v>39</v>
      </c>
    </row>
    <row r="6024" spans="1:19" hidden="1" x14ac:dyDescent="0.25">
      <c r="A6024" s="10" t="str">
        <f t="shared" si="94"/>
        <v>2016Stockton1-in-10Typical Event DayPGE18</v>
      </c>
      <c r="B6024" s="10" t="s">
        <v>57</v>
      </c>
      <c r="C6024" s="10" t="s">
        <v>15</v>
      </c>
      <c r="D6024" s="10" t="s">
        <v>8</v>
      </c>
      <c r="E6024" s="10" t="s">
        <v>1</v>
      </c>
      <c r="F6024">
        <v>18</v>
      </c>
      <c r="G6024">
        <v>3.1857717037200928</v>
      </c>
      <c r="H6024">
        <v>2.441676139831543</v>
      </c>
      <c r="I6024">
        <v>102.60651397705078</v>
      </c>
      <c r="J6024">
        <v>0.13599415123462677</v>
      </c>
      <c r="K6024">
        <v>16376</v>
      </c>
      <c r="L6024">
        <v>15489.6865234375</v>
      </c>
      <c r="M6024">
        <v>0.7440955638885498</v>
      </c>
      <c r="N6024">
        <v>0.56980544328689575</v>
      </c>
      <c r="O6024">
        <v>0.67278021574020386</v>
      </c>
      <c r="P6024">
        <v>0.7440955638885498</v>
      </c>
      <c r="Q6024">
        <v>0.81541091203689575</v>
      </c>
      <c r="R6024">
        <v>0.91838568449020386</v>
      </c>
      <c r="S6024" s="10" t="s">
        <v>38</v>
      </c>
    </row>
    <row r="6025" spans="1:19" hidden="1" x14ac:dyDescent="0.25">
      <c r="A6025" s="10" t="str">
        <f t="shared" si="94"/>
        <v>2016Stockton1-in-2Typical Event DayPGE18</v>
      </c>
      <c r="B6025" s="10" t="s">
        <v>57</v>
      </c>
      <c r="C6025" s="10" t="s">
        <v>15</v>
      </c>
      <c r="D6025" s="10" t="s">
        <v>8</v>
      </c>
      <c r="E6025" s="10" t="s">
        <v>9</v>
      </c>
      <c r="F6025">
        <v>18</v>
      </c>
      <c r="G6025">
        <v>2.9588913917541504</v>
      </c>
      <c r="H6025">
        <v>2.2840580940246582</v>
      </c>
      <c r="I6025">
        <v>100.19941711425781</v>
      </c>
      <c r="J6025">
        <v>0.13599415123462677</v>
      </c>
      <c r="K6025">
        <v>16376</v>
      </c>
      <c r="L6025">
        <v>15489.6865234375</v>
      </c>
      <c r="M6025">
        <v>0.67483323812484741</v>
      </c>
      <c r="N6025">
        <v>0.50054311752319336</v>
      </c>
      <c r="O6025">
        <v>0.60351788997650146</v>
      </c>
      <c r="P6025">
        <v>0.67483323812484741</v>
      </c>
      <c r="Q6025">
        <v>0.74614858627319336</v>
      </c>
      <c r="R6025">
        <v>0.84912335872650146</v>
      </c>
      <c r="S6025" s="10" t="s">
        <v>38</v>
      </c>
    </row>
    <row r="6026" spans="1:19" hidden="1" x14ac:dyDescent="0.25">
      <c r="A6026" s="10" t="str">
        <f t="shared" si="94"/>
        <v>2016Stockton1-in-10Typical Event DayCAISO19</v>
      </c>
      <c r="B6026" s="10" t="s">
        <v>57</v>
      </c>
      <c r="C6026" s="10" t="s">
        <v>15</v>
      </c>
      <c r="D6026" s="10" t="s">
        <v>8</v>
      </c>
      <c r="E6026" s="10" t="s">
        <v>1</v>
      </c>
      <c r="F6026">
        <v>19</v>
      </c>
      <c r="G6026">
        <v>3.0162336826324463</v>
      </c>
      <c r="H6026">
        <v>3.2642192840576172</v>
      </c>
      <c r="I6026">
        <v>97.763984680175781</v>
      </c>
      <c r="J6026">
        <v>0.11742977052927017</v>
      </c>
      <c r="K6026">
        <v>16376</v>
      </c>
      <c r="L6026">
        <v>15489.6865234375</v>
      </c>
      <c r="M6026">
        <v>-0.24798548221588135</v>
      </c>
      <c r="N6026">
        <v>-0.39848348498344421</v>
      </c>
      <c r="O6026">
        <v>-0.30956566333770752</v>
      </c>
      <c r="P6026">
        <v>-0.24798548221588135</v>
      </c>
      <c r="Q6026">
        <v>-0.18640531599521637</v>
      </c>
      <c r="R6026">
        <v>-9.7487486898899078E-2</v>
      </c>
      <c r="S6026" s="10" t="s">
        <v>39</v>
      </c>
    </row>
    <row r="6027" spans="1:19" hidden="1" x14ac:dyDescent="0.25">
      <c r="A6027" s="10" t="str">
        <f t="shared" si="94"/>
        <v>2016Stockton1-in-2Typical Event DayCAISO19</v>
      </c>
      <c r="B6027" s="10" t="s">
        <v>57</v>
      </c>
      <c r="C6027" s="10" t="s">
        <v>15</v>
      </c>
      <c r="D6027" s="10" t="s">
        <v>8</v>
      </c>
      <c r="E6027" s="10" t="s">
        <v>9</v>
      </c>
      <c r="F6027">
        <v>19</v>
      </c>
      <c r="G6027">
        <v>2.6521315574645996</v>
      </c>
      <c r="H6027">
        <v>2.8850114345550537</v>
      </c>
      <c r="I6027">
        <v>93.312873840332031</v>
      </c>
      <c r="J6027">
        <v>0.11742977052927017</v>
      </c>
      <c r="K6027">
        <v>16376</v>
      </c>
      <c r="L6027">
        <v>15489.6865234375</v>
      </c>
      <c r="M6027">
        <v>-0.23287978768348694</v>
      </c>
      <c r="N6027">
        <v>-0.3833777904510498</v>
      </c>
      <c r="O6027">
        <v>-0.29445996880531311</v>
      </c>
      <c r="P6027">
        <v>-0.23287978768348694</v>
      </c>
      <c r="Q6027">
        <v>-0.17129962146282196</v>
      </c>
      <c r="R6027">
        <v>-8.2381792366504669E-2</v>
      </c>
      <c r="S6027" s="10" t="s">
        <v>39</v>
      </c>
    </row>
    <row r="6028" spans="1:19" hidden="1" x14ac:dyDescent="0.25">
      <c r="A6028" s="10" t="str">
        <f t="shared" si="94"/>
        <v>2016Stockton1-in-2Typical Event DayPGE19</v>
      </c>
      <c r="B6028" s="10" t="s">
        <v>57</v>
      </c>
      <c r="C6028" s="10" t="s">
        <v>15</v>
      </c>
      <c r="D6028" s="10" t="s">
        <v>8</v>
      </c>
      <c r="E6028" s="10" t="s">
        <v>9</v>
      </c>
      <c r="F6028">
        <v>19</v>
      </c>
      <c r="G6028">
        <v>2.9871230125427246</v>
      </c>
      <c r="H6028">
        <v>3.2330281734466553</v>
      </c>
      <c r="I6028">
        <v>97.898834228515625</v>
      </c>
      <c r="J6028">
        <v>0.11742977052927017</v>
      </c>
      <c r="K6028">
        <v>16376</v>
      </c>
      <c r="L6028">
        <v>15489.6865234375</v>
      </c>
      <c r="M6028">
        <v>-0.24590519070625305</v>
      </c>
      <c r="N6028">
        <v>-0.39640319347381592</v>
      </c>
      <c r="O6028">
        <v>-0.30748537182807922</v>
      </c>
      <c r="P6028">
        <v>-0.24590519070625305</v>
      </c>
      <c r="Q6028">
        <v>-0.18432502448558807</v>
      </c>
      <c r="R6028">
        <v>-9.5407195389270782E-2</v>
      </c>
      <c r="S6028" s="10" t="s">
        <v>38</v>
      </c>
    </row>
    <row r="6029" spans="1:19" hidden="1" x14ac:dyDescent="0.25">
      <c r="A6029" s="10" t="str">
        <f t="shared" si="94"/>
        <v>2016Stockton1-in-10Typical Event DayPGE19</v>
      </c>
      <c r="B6029" s="10" t="s">
        <v>57</v>
      </c>
      <c r="C6029" s="10" t="s">
        <v>15</v>
      </c>
      <c r="D6029" s="10" t="s">
        <v>8</v>
      </c>
      <c r="E6029" s="10" t="s">
        <v>1</v>
      </c>
      <c r="F6029">
        <v>19</v>
      </c>
      <c r="G6029">
        <v>3.2161679267883301</v>
      </c>
      <c r="H6029">
        <v>3.4707965850830078</v>
      </c>
      <c r="I6029">
        <v>100.97700500488281</v>
      </c>
      <c r="J6029">
        <v>0.11742977052927017</v>
      </c>
      <c r="K6029">
        <v>16376</v>
      </c>
      <c r="L6029">
        <v>15489.6865234375</v>
      </c>
      <c r="M6029">
        <v>-0.25462853908538818</v>
      </c>
      <c r="N6029">
        <v>-0.40512654185295105</v>
      </c>
      <c r="O6029">
        <v>-0.31620872020721436</v>
      </c>
      <c r="P6029">
        <v>-0.25462853908538818</v>
      </c>
      <c r="Q6029">
        <v>-0.19304837286472321</v>
      </c>
      <c r="R6029">
        <v>-0.10413054376840591</v>
      </c>
      <c r="S6029" s="10" t="s">
        <v>38</v>
      </c>
    </row>
    <row r="6030" spans="1:19" hidden="1" x14ac:dyDescent="0.25">
      <c r="A6030" s="10" t="str">
        <f t="shared" si="94"/>
        <v>2016Stockton1-in-10Typical Event DayCAISO20</v>
      </c>
      <c r="B6030" s="10" t="s">
        <v>57</v>
      </c>
      <c r="C6030" s="10" t="s">
        <v>15</v>
      </c>
      <c r="D6030" s="10" t="s">
        <v>8</v>
      </c>
      <c r="E6030" s="10" t="s">
        <v>1</v>
      </c>
      <c r="F6030">
        <v>20</v>
      </c>
      <c r="G6030">
        <v>2.8622410297393799</v>
      </c>
      <c r="H6030">
        <v>3.1948831081390381</v>
      </c>
      <c r="I6030">
        <v>93.65625</v>
      </c>
      <c r="J6030">
        <v>7.6294809579849243E-2</v>
      </c>
      <c r="K6030">
        <v>16376</v>
      </c>
      <c r="L6030">
        <v>15489.6865234375</v>
      </c>
      <c r="M6030">
        <v>-0.33264210820198059</v>
      </c>
      <c r="N6030">
        <v>-0.43042153120040894</v>
      </c>
      <c r="O6030">
        <v>-0.37265110015869141</v>
      </c>
      <c r="P6030">
        <v>-0.33264210820198059</v>
      </c>
      <c r="Q6030">
        <v>-0.29263311624526978</v>
      </c>
      <c r="R6030">
        <v>-0.23486268520355225</v>
      </c>
      <c r="S6030" s="10" t="s">
        <v>39</v>
      </c>
    </row>
    <row r="6031" spans="1:19" hidden="1" x14ac:dyDescent="0.25">
      <c r="A6031" s="10" t="str">
        <f t="shared" si="94"/>
        <v>2016Stockton1-in-2Typical Event DayCAISO20</v>
      </c>
      <c r="B6031" s="10" t="s">
        <v>57</v>
      </c>
      <c r="C6031" s="10" t="s">
        <v>15</v>
      </c>
      <c r="D6031" s="10" t="s">
        <v>8</v>
      </c>
      <c r="E6031" s="10" t="s">
        <v>9</v>
      </c>
      <c r="F6031">
        <v>20</v>
      </c>
      <c r="G6031">
        <v>2.5167279243469238</v>
      </c>
      <c r="H6031">
        <v>2.798297643661499</v>
      </c>
      <c r="I6031">
        <v>89.902122497558594</v>
      </c>
      <c r="J6031">
        <v>7.6294809579849243E-2</v>
      </c>
      <c r="K6031">
        <v>16376</v>
      </c>
      <c r="L6031">
        <v>15489.6865234375</v>
      </c>
      <c r="M6031">
        <v>-0.28156965970993042</v>
      </c>
      <c r="N6031">
        <v>-0.37934908270835876</v>
      </c>
      <c r="O6031">
        <v>-0.32157865166664124</v>
      </c>
      <c r="P6031">
        <v>-0.28156965970993042</v>
      </c>
      <c r="Q6031">
        <v>-0.2415606677532196</v>
      </c>
      <c r="R6031">
        <v>-0.18379023671150208</v>
      </c>
      <c r="S6031" s="10" t="s">
        <v>39</v>
      </c>
    </row>
    <row r="6032" spans="1:19" hidden="1" x14ac:dyDescent="0.25">
      <c r="A6032" s="10" t="str">
        <f t="shared" si="94"/>
        <v>2016Stockton1-in-10Typical Event DayPGE20</v>
      </c>
      <c r="B6032" s="10" t="s">
        <v>57</v>
      </c>
      <c r="C6032" s="10" t="s">
        <v>15</v>
      </c>
      <c r="D6032" s="10" t="s">
        <v>8</v>
      </c>
      <c r="E6032" s="10" t="s">
        <v>1</v>
      </c>
      <c r="F6032">
        <v>20</v>
      </c>
      <c r="G6032">
        <v>3.0519678592681885</v>
      </c>
      <c r="H6032">
        <v>3.4122724533081055</v>
      </c>
      <c r="I6032">
        <v>97.4488525390625</v>
      </c>
      <c r="J6032">
        <v>7.6294809579849243E-2</v>
      </c>
      <c r="K6032">
        <v>16376</v>
      </c>
      <c r="L6032">
        <v>15489.6865234375</v>
      </c>
      <c r="M6032">
        <v>-0.36030462384223938</v>
      </c>
      <c r="N6032">
        <v>-0.45808404684066772</v>
      </c>
      <c r="O6032">
        <v>-0.4003136157989502</v>
      </c>
      <c r="P6032">
        <v>-0.36030462384223938</v>
      </c>
      <c r="Q6032">
        <v>-0.32029563188552856</v>
      </c>
      <c r="R6032">
        <v>-0.26252520084381104</v>
      </c>
      <c r="S6032" s="10" t="s">
        <v>38</v>
      </c>
    </row>
    <row r="6033" spans="1:19" hidden="1" x14ac:dyDescent="0.25">
      <c r="A6033" s="10" t="str">
        <f t="shared" si="94"/>
        <v>2016Stockton1-in-2Typical Event DayPGE20</v>
      </c>
      <c r="B6033" s="10" t="s">
        <v>57</v>
      </c>
      <c r="C6033" s="10" t="s">
        <v>15</v>
      </c>
      <c r="D6033" s="10" t="s">
        <v>8</v>
      </c>
      <c r="E6033" s="10" t="s">
        <v>9</v>
      </c>
      <c r="F6033">
        <v>20</v>
      </c>
      <c r="G6033">
        <v>2.8346166610717773</v>
      </c>
      <c r="H6033">
        <v>3.1634612083435059</v>
      </c>
      <c r="I6033">
        <v>94.009857177734375</v>
      </c>
      <c r="J6033">
        <v>7.6294809579849243E-2</v>
      </c>
      <c r="K6033">
        <v>16376</v>
      </c>
      <c r="L6033">
        <v>15489.6865234375</v>
      </c>
      <c r="M6033">
        <v>-0.32884442806243896</v>
      </c>
      <c r="N6033">
        <v>-0.42662385106086731</v>
      </c>
      <c r="O6033">
        <v>-0.36885342001914978</v>
      </c>
      <c r="P6033">
        <v>-0.32884442806243896</v>
      </c>
      <c r="Q6033">
        <v>-0.28883543610572815</v>
      </c>
      <c r="R6033">
        <v>-0.23106500506401062</v>
      </c>
      <c r="S6033" s="10" t="s">
        <v>38</v>
      </c>
    </row>
    <row r="6034" spans="1:19" hidden="1" x14ac:dyDescent="0.25">
      <c r="A6034" s="10" t="str">
        <f t="shared" si="94"/>
        <v>2016Stockton1-in-10Typical Event DayCAISO21</v>
      </c>
      <c r="B6034" s="10" t="s">
        <v>57</v>
      </c>
      <c r="C6034" s="10" t="s">
        <v>15</v>
      </c>
      <c r="D6034" s="10" t="s">
        <v>8</v>
      </c>
      <c r="E6034" s="10" t="s">
        <v>1</v>
      </c>
      <c r="F6034">
        <v>21</v>
      </c>
      <c r="G6034">
        <v>2.6086258888244629</v>
      </c>
      <c r="H6034">
        <v>2.8302218914031982</v>
      </c>
      <c r="I6034">
        <v>88.271583557128906</v>
      </c>
      <c r="J6034">
        <v>7.6630406081676483E-2</v>
      </c>
      <c r="K6034">
        <v>16376</v>
      </c>
      <c r="L6034">
        <v>15489.6865234375</v>
      </c>
      <c r="M6034">
        <v>-0.22159607708454132</v>
      </c>
      <c r="N6034">
        <v>-0.31980559229850769</v>
      </c>
      <c r="O6034">
        <v>-0.26178106665611267</v>
      </c>
      <c r="P6034">
        <v>-0.22159607708454132</v>
      </c>
      <c r="Q6034">
        <v>-0.18141108751296997</v>
      </c>
      <c r="R6034">
        <v>-0.12338654696941376</v>
      </c>
      <c r="S6034" s="10" t="s">
        <v>39</v>
      </c>
    </row>
    <row r="6035" spans="1:19" hidden="1" x14ac:dyDescent="0.25">
      <c r="A6035" s="10" t="str">
        <f t="shared" si="94"/>
        <v>2016Stockton1-in-2Typical Event DayCAISO21</v>
      </c>
      <c r="B6035" s="10" t="s">
        <v>57</v>
      </c>
      <c r="C6035" s="10" t="s">
        <v>15</v>
      </c>
      <c r="D6035" s="10" t="s">
        <v>8</v>
      </c>
      <c r="E6035" s="10" t="s">
        <v>9</v>
      </c>
      <c r="F6035">
        <v>21</v>
      </c>
      <c r="G6035">
        <v>2.2937278747558594</v>
      </c>
      <c r="H6035">
        <v>2.4671347141265869</v>
      </c>
      <c r="I6035">
        <v>85.637947082519531</v>
      </c>
      <c r="J6035">
        <v>7.6630406081676483E-2</v>
      </c>
      <c r="K6035">
        <v>16376</v>
      </c>
      <c r="L6035">
        <v>15489.6865234375</v>
      </c>
      <c r="M6035">
        <v>-0.17340677976608276</v>
      </c>
      <c r="N6035">
        <v>-0.27161630988121033</v>
      </c>
      <c r="O6035">
        <v>-0.21359176933765411</v>
      </c>
      <c r="P6035">
        <v>-0.17340677976608276</v>
      </c>
      <c r="Q6035">
        <v>-0.13322179019451141</v>
      </c>
      <c r="R6035">
        <v>-7.51972496509552E-2</v>
      </c>
      <c r="S6035" s="10" t="s">
        <v>39</v>
      </c>
    </row>
    <row r="6036" spans="1:19" hidden="1" x14ac:dyDescent="0.25">
      <c r="A6036" s="10" t="str">
        <f t="shared" si="94"/>
        <v>2016Stockton1-in-10Typical Event DayPGE21</v>
      </c>
      <c r="B6036" s="10" t="s">
        <v>57</v>
      </c>
      <c r="C6036" s="10" t="s">
        <v>15</v>
      </c>
      <c r="D6036" s="10" t="s">
        <v>8</v>
      </c>
      <c r="E6036" s="10" t="s">
        <v>1</v>
      </c>
      <c r="F6036">
        <v>21</v>
      </c>
      <c r="G6036">
        <v>2.7815415859222412</v>
      </c>
      <c r="H6036">
        <v>3.0224101543426514</v>
      </c>
      <c r="I6036">
        <v>92.657752990722656</v>
      </c>
      <c r="J6036">
        <v>7.6630406081676483E-2</v>
      </c>
      <c r="K6036">
        <v>16376</v>
      </c>
      <c r="L6036">
        <v>15489.6865234375</v>
      </c>
      <c r="M6036">
        <v>-0.24086861312389374</v>
      </c>
      <c r="N6036">
        <v>-0.33907812833786011</v>
      </c>
      <c r="O6036">
        <v>-0.28105360269546509</v>
      </c>
      <c r="P6036">
        <v>-0.24086861312389374</v>
      </c>
      <c r="Q6036">
        <v>-0.20068362355232239</v>
      </c>
      <c r="R6036">
        <v>-0.14265908300876617</v>
      </c>
      <c r="S6036" s="10" t="s">
        <v>38</v>
      </c>
    </row>
    <row r="6037" spans="1:19" hidden="1" x14ac:dyDescent="0.25">
      <c r="A6037" s="10" t="str">
        <f t="shared" si="94"/>
        <v>2016Stockton1-in-2Typical Event DayPGE21</v>
      </c>
      <c r="B6037" s="10" t="s">
        <v>57</v>
      </c>
      <c r="C6037" s="10" t="s">
        <v>15</v>
      </c>
      <c r="D6037" s="10" t="s">
        <v>8</v>
      </c>
      <c r="E6037" s="10" t="s">
        <v>9</v>
      </c>
      <c r="F6037">
        <v>21</v>
      </c>
      <c r="G6037">
        <v>2.5834493637084961</v>
      </c>
      <c r="H6037">
        <v>2.7995922565460205</v>
      </c>
      <c r="I6037">
        <v>88.907470703125</v>
      </c>
      <c r="J6037">
        <v>7.6630406081676483E-2</v>
      </c>
      <c r="K6037">
        <v>16376</v>
      </c>
      <c r="L6037">
        <v>15489.6865234375</v>
      </c>
      <c r="M6037">
        <v>-0.21614299714565277</v>
      </c>
      <c r="N6037">
        <v>-0.31435251235961914</v>
      </c>
      <c r="O6037">
        <v>-0.25632798671722412</v>
      </c>
      <c r="P6037">
        <v>-0.21614299714565277</v>
      </c>
      <c r="Q6037">
        <v>-0.17595800757408142</v>
      </c>
      <c r="R6037">
        <v>-0.11793346703052521</v>
      </c>
      <c r="S6037" s="10" t="s">
        <v>38</v>
      </c>
    </row>
    <row r="6038" spans="1:19" hidden="1" x14ac:dyDescent="0.25">
      <c r="A6038" s="10" t="str">
        <f t="shared" si="94"/>
        <v>2016Stockton1-in-2Typical Event DayCAISO22</v>
      </c>
      <c r="B6038" s="10" t="s">
        <v>57</v>
      </c>
      <c r="C6038" s="10" t="s">
        <v>15</v>
      </c>
      <c r="D6038" s="10" t="s">
        <v>8</v>
      </c>
      <c r="E6038" s="10" t="s">
        <v>9</v>
      </c>
      <c r="F6038">
        <v>22</v>
      </c>
      <c r="G6038">
        <v>2.0045619010925293</v>
      </c>
      <c r="H6038">
        <v>2.1106369495391846</v>
      </c>
      <c r="I6038">
        <v>81.721656799316406</v>
      </c>
      <c r="J6038">
        <v>6.3674606382846832E-2</v>
      </c>
      <c r="K6038">
        <v>16376</v>
      </c>
      <c r="L6038">
        <v>15489.6865234375</v>
      </c>
      <c r="M6038">
        <v>-0.10607510060071945</v>
      </c>
      <c r="N6038">
        <v>-0.18768048286437988</v>
      </c>
      <c r="O6038">
        <v>-0.1394660621881485</v>
      </c>
      <c r="P6038">
        <v>-0.10607510060071945</v>
      </c>
      <c r="Q6038">
        <v>-7.2684139013290405E-2</v>
      </c>
      <c r="R6038">
        <v>-2.4469725787639618E-2</v>
      </c>
      <c r="S6038" s="10" t="s">
        <v>39</v>
      </c>
    </row>
    <row r="6039" spans="1:19" hidden="1" x14ac:dyDescent="0.25">
      <c r="A6039" s="10" t="str">
        <f t="shared" si="94"/>
        <v>2016Stockton1-in-10Typical Event DayCAISO22</v>
      </c>
      <c r="B6039" s="10" t="s">
        <v>57</v>
      </c>
      <c r="C6039" s="10" t="s">
        <v>15</v>
      </c>
      <c r="D6039" s="10" t="s">
        <v>8</v>
      </c>
      <c r="E6039" s="10" t="s">
        <v>1</v>
      </c>
      <c r="F6039">
        <v>22</v>
      </c>
      <c r="G6039">
        <v>2.2797613143920898</v>
      </c>
      <c r="H6039">
        <v>2.4321074485778809</v>
      </c>
      <c r="I6039">
        <v>84.229446411132813</v>
      </c>
      <c r="J6039">
        <v>6.3674606382846832E-2</v>
      </c>
      <c r="K6039">
        <v>16376</v>
      </c>
      <c r="L6039">
        <v>15489.6865234375</v>
      </c>
      <c r="M6039">
        <v>-0.1523461639881134</v>
      </c>
      <c r="N6039">
        <v>-0.23395153880119324</v>
      </c>
      <c r="O6039">
        <v>-0.18573713302612305</v>
      </c>
      <c r="P6039">
        <v>-0.1523461639881134</v>
      </c>
      <c r="Q6039">
        <v>-0.11895520240068436</v>
      </c>
      <c r="R6039">
        <v>-7.0740789175033569E-2</v>
      </c>
      <c r="S6039" s="10" t="s">
        <v>39</v>
      </c>
    </row>
    <row r="6040" spans="1:19" hidden="1" x14ac:dyDescent="0.25">
      <c r="A6040" s="10" t="str">
        <f t="shared" si="94"/>
        <v>2016Stockton1-in-2Typical Event DayPGE22</v>
      </c>
      <c r="B6040" s="10" t="s">
        <v>57</v>
      </c>
      <c r="C6040" s="10" t="s">
        <v>15</v>
      </c>
      <c r="D6040" s="10" t="s">
        <v>8</v>
      </c>
      <c r="E6040" s="10" t="s">
        <v>9</v>
      </c>
      <c r="F6040">
        <v>22</v>
      </c>
      <c r="G6040">
        <v>2.257758617401123</v>
      </c>
      <c r="H6040">
        <v>2.403857946395874</v>
      </c>
      <c r="I6040">
        <v>84.943878173828125</v>
      </c>
      <c r="J6040">
        <v>6.3674606382846832E-2</v>
      </c>
      <c r="K6040">
        <v>16376</v>
      </c>
      <c r="L6040">
        <v>15489.6865234375</v>
      </c>
      <c r="M6040">
        <v>-0.14609935879707336</v>
      </c>
      <c r="N6040">
        <v>-0.2277047336101532</v>
      </c>
      <c r="O6040">
        <v>-0.17949032783508301</v>
      </c>
      <c r="P6040">
        <v>-0.14609935879707336</v>
      </c>
      <c r="Q6040">
        <v>-0.11270839720964432</v>
      </c>
      <c r="R6040">
        <v>-6.449398398399353E-2</v>
      </c>
      <c r="S6040" s="10" t="s">
        <v>38</v>
      </c>
    </row>
    <row r="6041" spans="1:19" hidden="1" x14ac:dyDescent="0.25">
      <c r="A6041" s="10" t="str">
        <f t="shared" si="94"/>
        <v>2016Stockton1-in-10Typical Event DayPGE22</v>
      </c>
      <c r="B6041" s="10" t="s">
        <v>57</v>
      </c>
      <c r="C6041" s="10" t="s">
        <v>15</v>
      </c>
      <c r="D6041" s="10" t="s">
        <v>8</v>
      </c>
      <c r="E6041" s="10" t="s">
        <v>1</v>
      </c>
      <c r="F6041">
        <v>22</v>
      </c>
      <c r="G6041">
        <v>2.430877685546875</v>
      </c>
      <c r="H6041">
        <v>2.5990004539489746</v>
      </c>
      <c r="I6041">
        <v>88.533592224121094</v>
      </c>
      <c r="J6041">
        <v>6.3674606382846832E-2</v>
      </c>
      <c r="K6041">
        <v>16376</v>
      </c>
      <c r="L6041">
        <v>15489.6865234375</v>
      </c>
      <c r="M6041">
        <v>-0.16812270879745483</v>
      </c>
      <c r="N6041">
        <v>-0.24972808361053467</v>
      </c>
      <c r="O6041">
        <v>-0.20151367783546448</v>
      </c>
      <c r="P6041">
        <v>-0.16812270879745483</v>
      </c>
      <c r="Q6041">
        <v>-0.13473173975944519</v>
      </c>
      <c r="R6041">
        <v>-8.6517333984375E-2</v>
      </c>
      <c r="S6041" s="10" t="s">
        <v>38</v>
      </c>
    </row>
    <row r="6042" spans="1:19" hidden="1" x14ac:dyDescent="0.25">
      <c r="A6042" s="10" t="str">
        <f t="shared" si="94"/>
        <v>2016Stockton1-in-2Typical Event DayCAISO23</v>
      </c>
      <c r="B6042" s="10" t="s">
        <v>57</v>
      </c>
      <c r="C6042" s="10" t="s">
        <v>15</v>
      </c>
      <c r="D6042" s="10" t="s">
        <v>8</v>
      </c>
      <c r="E6042" s="10" t="s">
        <v>9</v>
      </c>
      <c r="F6042">
        <v>23</v>
      </c>
      <c r="G6042">
        <v>1.6224099397659302</v>
      </c>
      <c r="H6042">
        <v>1.6961493492126465</v>
      </c>
      <c r="I6042">
        <v>79.361488342285156</v>
      </c>
      <c r="J6042">
        <v>5.8387260884046555E-2</v>
      </c>
      <c r="K6042">
        <v>16376</v>
      </c>
      <c r="L6042">
        <v>15489.6865234375</v>
      </c>
      <c r="M6042">
        <v>-7.3739416897296906E-2</v>
      </c>
      <c r="N6042">
        <v>-0.1485685259103775</v>
      </c>
      <c r="O6042">
        <v>-0.10435769706964493</v>
      </c>
      <c r="P6042">
        <v>-7.3739416897296906E-2</v>
      </c>
      <c r="Q6042">
        <v>-4.3121136724948883E-2</v>
      </c>
      <c r="R6042">
        <v>1.0896966559812427E-3</v>
      </c>
      <c r="S6042" s="10" t="s">
        <v>39</v>
      </c>
    </row>
    <row r="6043" spans="1:19" hidden="1" x14ac:dyDescent="0.25">
      <c r="A6043" s="10" t="str">
        <f t="shared" si="94"/>
        <v>2016Stockton1-in-10Typical Event DayCAISO23</v>
      </c>
      <c r="B6043" s="10" t="s">
        <v>57</v>
      </c>
      <c r="C6043" s="10" t="s">
        <v>15</v>
      </c>
      <c r="D6043" s="10" t="s">
        <v>8</v>
      </c>
      <c r="E6043" s="10" t="s">
        <v>1</v>
      </c>
      <c r="F6043">
        <v>23</v>
      </c>
      <c r="G6043">
        <v>1.8451449871063232</v>
      </c>
      <c r="H6043">
        <v>1.9472014904022217</v>
      </c>
      <c r="I6043">
        <v>81.641044616699219</v>
      </c>
      <c r="J6043">
        <v>5.8387260884046555E-2</v>
      </c>
      <c r="K6043">
        <v>16376</v>
      </c>
      <c r="L6043">
        <v>15489.6865234375</v>
      </c>
      <c r="M6043">
        <v>-0.10205647349357605</v>
      </c>
      <c r="N6043">
        <v>-0.17688558995723724</v>
      </c>
      <c r="O6043">
        <v>-0.13267475366592407</v>
      </c>
      <c r="P6043">
        <v>-0.10205647349357605</v>
      </c>
      <c r="Q6043">
        <v>-7.1438193321228027E-2</v>
      </c>
      <c r="R6043">
        <v>-2.7227360755205154E-2</v>
      </c>
      <c r="S6043" s="10" t="s">
        <v>39</v>
      </c>
    </row>
    <row r="6044" spans="1:19" hidden="1" x14ac:dyDescent="0.25">
      <c r="A6044" s="10" t="str">
        <f t="shared" si="94"/>
        <v>2016Stockton1-in-10Typical Event DayPGE23</v>
      </c>
      <c r="B6044" s="10" t="s">
        <v>57</v>
      </c>
      <c r="C6044" s="10" t="s">
        <v>15</v>
      </c>
      <c r="D6044" s="10" t="s">
        <v>8</v>
      </c>
      <c r="E6044" s="10" t="s">
        <v>1</v>
      </c>
      <c r="F6044">
        <v>23</v>
      </c>
      <c r="G6044">
        <v>1.9674525260925293</v>
      </c>
      <c r="H6044">
        <v>2.0816683769226074</v>
      </c>
      <c r="I6044">
        <v>85.701576232910156</v>
      </c>
      <c r="J6044">
        <v>5.8387260884046555E-2</v>
      </c>
      <c r="K6044">
        <v>16376</v>
      </c>
      <c r="L6044">
        <v>15489.6865234375</v>
      </c>
      <c r="M6044">
        <v>-0.11421597003936768</v>
      </c>
      <c r="N6044">
        <v>-0.18904508650302887</v>
      </c>
      <c r="O6044">
        <v>-0.1448342502117157</v>
      </c>
      <c r="P6044">
        <v>-0.11421597003936768</v>
      </c>
      <c r="Q6044">
        <v>-8.3597689867019653E-2</v>
      </c>
      <c r="R6044">
        <v>-3.938685730099678E-2</v>
      </c>
      <c r="S6044" s="10" t="s">
        <v>38</v>
      </c>
    </row>
    <row r="6045" spans="1:19" hidden="1" x14ac:dyDescent="0.25">
      <c r="A6045" s="10" t="str">
        <f t="shared" si="94"/>
        <v>2016Stockton1-in-2Typical Event DayPGE23</v>
      </c>
      <c r="B6045" s="10" t="s">
        <v>57</v>
      </c>
      <c r="C6045" s="10" t="s">
        <v>15</v>
      </c>
      <c r="D6045" s="10" t="s">
        <v>8</v>
      </c>
      <c r="E6045" s="10" t="s">
        <v>9</v>
      </c>
      <c r="F6045">
        <v>23</v>
      </c>
      <c r="G6045">
        <v>1.8273369073867798</v>
      </c>
      <c r="H6045">
        <v>1.9260668754577637</v>
      </c>
      <c r="I6045">
        <v>82.550209045410156</v>
      </c>
      <c r="J6045">
        <v>5.8387260884046555E-2</v>
      </c>
      <c r="K6045">
        <v>16376</v>
      </c>
      <c r="L6045">
        <v>15489.6865234375</v>
      </c>
      <c r="M6045">
        <v>-9.8729968070983887E-2</v>
      </c>
      <c r="N6045">
        <v>-0.17355908453464508</v>
      </c>
      <c r="O6045">
        <v>-0.12934824824333191</v>
      </c>
      <c r="P6045">
        <v>-9.8729968070983887E-2</v>
      </c>
      <c r="Q6045">
        <v>-6.8111687898635864E-2</v>
      </c>
      <c r="R6045">
        <v>-2.3900855332612991E-2</v>
      </c>
      <c r="S6045" s="10" t="s">
        <v>38</v>
      </c>
    </row>
    <row r="6046" spans="1:19" hidden="1" x14ac:dyDescent="0.25">
      <c r="A6046" s="10" t="str">
        <f t="shared" si="94"/>
        <v>2016Stockton1-in-2Typical Event DayCAISO24</v>
      </c>
      <c r="B6046" s="10" t="s">
        <v>57</v>
      </c>
      <c r="C6046" s="10" t="s">
        <v>15</v>
      </c>
      <c r="D6046" s="10" t="s">
        <v>8</v>
      </c>
      <c r="E6046" s="10" t="s">
        <v>9</v>
      </c>
      <c r="F6046">
        <v>24</v>
      </c>
      <c r="G6046">
        <v>1.2708117961883545</v>
      </c>
      <c r="H6046">
        <v>1.3285173177719116</v>
      </c>
      <c r="I6046">
        <v>77.422767639160156</v>
      </c>
      <c r="J6046">
        <v>4.4309847056865692E-2</v>
      </c>
      <c r="K6046">
        <v>16376</v>
      </c>
      <c r="L6046">
        <v>15489.6865234375</v>
      </c>
      <c r="M6046">
        <v>-5.7705473154783249E-2</v>
      </c>
      <c r="N6046">
        <v>-0.11449297517538071</v>
      </c>
      <c r="O6046">
        <v>-8.0941557884216309E-2</v>
      </c>
      <c r="P6046">
        <v>-5.7705473154783249E-2</v>
      </c>
      <c r="Q6046">
        <v>-3.4469388425350189E-2</v>
      </c>
      <c r="R6046">
        <v>-9.1797317145392299E-4</v>
      </c>
      <c r="S6046" s="10" t="s">
        <v>39</v>
      </c>
    </row>
    <row r="6047" spans="1:19" hidden="1" x14ac:dyDescent="0.25">
      <c r="A6047" s="10" t="str">
        <f t="shared" si="94"/>
        <v>2016Stockton1-in-10Typical Event DayCAISO24</v>
      </c>
      <c r="B6047" s="10" t="s">
        <v>57</v>
      </c>
      <c r="C6047" s="10" t="s">
        <v>15</v>
      </c>
      <c r="D6047" s="10" t="s">
        <v>8</v>
      </c>
      <c r="E6047" s="10" t="s">
        <v>1</v>
      </c>
      <c r="F6047">
        <v>24</v>
      </c>
      <c r="G6047">
        <v>1.445277214050293</v>
      </c>
      <c r="H6047">
        <v>1.5218009948730469</v>
      </c>
      <c r="I6047">
        <v>79.545890808105469</v>
      </c>
      <c r="J6047">
        <v>4.4309847056865692E-2</v>
      </c>
      <c r="K6047">
        <v>16376</v>
      </c>
      <c r="L6047">
        <v>15489.6865234375</v>
      </c>
      <c r="M6047">
        <v>-7.6523743569850922E-2</v>
      </c>
      <c r="N6047">
        <v>-0.13331124186515808</v>
      </c>
      <c r="O6047">
        <v>-9.9759824573993683E-2</v>
      </c>
      <c r="P6047">
        <v>-7.6523743569850922E-2</v>
      </c>
      <c r="Q6047">
        <v>-5.3287658840417862E-2</v>
      </c>
      <c r="R6047">
        <v>-1.9736243411898613E-2</v>
      </c>
      <c r="S6047" s="10" t="s">
        <v>39</v>
      </c>
    </row>
    <row r="6048" spans="1:19" hidden="1" x14ac:dyDescent="0.25">
      <c r="A6048" s="10" t="str">
        <f t="shared" si="94"/>
        <v>2016Stockton1-in-2Typical Event DayPGE24</v>
      </c>
      <c r="B6048" s="10" t="s">
        <v>57</v>
      </c>
      <c r="C6048" s="10" t="s">
        <v>15</v>
      </c>
      <c r="D6048" s="10" t="s">
        <v>8</v>
      </c>
      <c r="E6048" s="10" t="s">
        <v>9</v>
      </c>
      <c r="F6048">
        <v>24</v>
      </c>
      <c r="G6048">
        <v>1.4313284158706665</v>
      </c>
      <c r="H6048">
        <v>1.5066978931427002</v>
      </c>
      <c r="I6048">
        <v>80.436935424804688</v>
      </c>
      <c r="J6048">
        <v>4.4309847056865692E-2</v>
      </c>
      <c r="K6048">
        <v>16376</v>
      </c>
      <c r="L6048">
        <v>15489.6865234375</v>
      </c>
      <c r="M6048">
        <v>-7.5369521975517273E-2</v>
      </c>
      <c r="N6048">
        <v>-0.13215702772140503</v>
      </c>
      <c r="O6048">
        <v>-9.8605602979660034E-2</v>
      </c>
      <c r="P6048">
        <v>-7.5369521975517273E-2</v>
      </c>
      <c r="Q6048">
        <v>-5.2133437246084213E-2</v>
      </c>
      <c r="R6048">
        <v>-1.8582021817564964E-2</v>
      </c>
      <c r="S6048" s="10" t="s">
        <v>38</v>
      </c>
    </row>
    <row r="6049" spans="1:19" hidden="1" x14ac:dyDescent="0.25">
      <c r="A6049" s="10" t="str">
        <f t="shared" si="94"/>
        <v>2016Stockton1-in-10Typical Event DayPGE24</v>
      </c>
      <c r="B6049" s="10" t="s">
        <v>57</v>
      </c>
      <c r="C6049" s="10" t="s">
        <v>15</v>
      </c>
      <c r="D6049" s="10" t="s">
        <v>8</v>
      </c>
      <c r="E6049" s="10" t="s">
        <v>1</v>
      </c>
      <c r="F6049">
        <v>24</v>
      </c>
      <c r="G6049">
        <v>1.541079044342041</v>
      </c>
      <c r="H6049">
        <v>1.6285516023635864</v>
      </c>
      <c r="I6049">
        <v>84.075355529785156</v>
      </c>
      <c r="J6049">
        <v>4.4309847056865692E-2</v>
      </c>
      <c r="K6049">
        <v>16376</v>
      </c>
      <c r="L6049">
        <v>15489.6865234375</v>
      </c>
      <c r="M6049">
        <v>-8.7472543120384216E-2</v>
      </c>
      <c r="N6049">
        <v>-0.14426004886627197</v>
      </c>
      <c r="O6049">
        <v>-0.11070862412452698</v>
      </c>
      <c r="P6049">
        <v>-8.7472543120384216E-2</v>
      </c>
      <c r="Q6049">
        <v>-6.4236462116241455E-2</v>
      </c>
      <c r="R6049">
        <v>-3.0685042962431908E-2</v>
      </c>
      <c r="S6049" s="10" t="s">
        <v>38</v>
      </c>
    </row>
    <row r="6050" spans="1:19" hidden="1" x14ac:dyDescent="0.25">
      <c r="A6050" s="10" t="str">
        <f t="shared" si="94"/>
        <v>2017-2026All1-in-10August PeakCAISO1</v>
      </c>
      <c r="B6050" s="10" t="s">
        <v>54</v>
      </c>
      <c r="C6050" s="10" t="s">
        <v>0</v>
      </c>
      <c r="D6050" s="10" t="s">
        <v>2</v>
      </c>
      <c r="E6050" s="10" t="s">
        <v>1</v>
      </c>
      <c r="F6050">
        <v>1</v>
      </c>
      <c r="G6050">
        <v>1.0533210039138794</v>
      </c>
      <c r="H6050">
        <v>1.0533210039138794</v>
      </c>
      <c r="I6050">
        <v>76.670249938964844</v>
      </c>
      <c r="J6050">
        <v>0</v>
      </c>
      <c r="K6050">
        <v>161936</v>
      </c>
      <c r="L6050">
        <v>150024.32000000001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 s="10" t="s">
        <v>39</v>
      </c>
    </row>
    <row r="6051" spans="1:19" hidden="1" x14ac:dyDescent="0.25">
      <c r="A6051" s="10" t="str">
        <f t="shared" si="94"/>
        <v>2017-2026All1-in-2August PeakCAISO1</v>
      </c>
      <c r="B6051" s="10" t="s">
        <v>54</v>
      </c>
      <c r="C6051" s="10" t="s">
        <v>0</v>
      </c>
      <c r="D6051" s="10" t="s">
        <v>2</v>
      </c>
      <c r="E6051" s="10" t="s">
        <v>9</v>
      </c>
      <c r="F6051">
        <v>1</v>
      </c>
      <c r="G6051">
        <v>0.79952335357666016</v>
      </c>
      <c r="H6051">
        <v>0.79952335357666016</v>
      </c>
      <c r="I6051">
        <v>69.929801940917969</v>
      </c>
      <c r="J6051">
        <v>0</v>
      </c>
      <c r="K6051">
        <v>161936</v>
      </c>
      <c r="L6051">
        <v>150024.32000000001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 s="10" t="s">
        <v>39</v>
      </c>
    </row>
    <row r="6052" spans="1:19" hidden="1" x14ac:dyDescent="0.25">
      <c r="A6052" s="10" t="str">
        <f t="shared" si="94"/>
        <v>2017-2026All1-in-10August PeakPGE1</v>
      </c>
      <c r="B6052" s="10" t="s">
        <v>54</v>
      </c>
      <c r="C6052" s="10" t="s">
        <v>0</v>
      </c>
      <c r="D6052" s="10" t="s">
        <v>2</v>
      </c>
      <c r="E6052" s="10" t="s">
        <v>1</v>
      </c>
      <c r="F6052">
        <v>1</v>
      </c>
      <c r="G6052">
        <v>1.0949980020523071</v>
      </c>
      <c r="H6052">
        <v>1.0949980020523071</v>
      </c>
      <c r="I6052">
        <v>78.696701049804688</v>
      </c>
      <c r="J6052">
        <v>0</v>
      </c>
      <c r="K6052">
        <v>161936</v>
      </c>
      <c r="L6052">
        <v>150024.32000000001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 s="10" t="s">
        <v>38</v>
      </c>
    </row>
    <row r="6053" spans="1:19" hidden="1" x14ac:dyDescent="0.25">
      <c r="A6053" s="10" t="str">
        <f t="shared" si="94"/>
        <v>2017-2026All1-in-2August PeakPGE1</v>
      </c>
      <c r="B6053" s="10" t="s">
        <v>54</v>
      </c>
      <c r="C6053" s="10" t="s">
        <v>0</v>
      </c>
      <c r="D6053" s="10" t="s">
        <v>2</v>
      </c>
      <c r="E6053" s="10" t="s">
        <v>9</v>
      </c>
      <c r="F6053">
        <v>1</v>
      </c>
      <c r="G6053">
        <v>0.99097633361816406</v>
      </c>
      <c r="H6053">
        <v>0.99097633361816406</v>
      </c>
      <c r="I6053">
        <v>75.410758972167969</v>
      </c>
      <c r="J6053">
        <v>0</v>
      </c>
      <c r="K6053">
        <v>161936</v>
      </c>
      <c r="L6053">
        <v>150024.32000000001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 s="10" t="s">
        <v>38</v>
      </c>
    </row>
    <row r="6054" spans="1:19" hidden="1" x14ac:dyDescent="0.25">
      <c r="A6054" s="10" t="str">
        <f t="shared" si="94"/>
        <v>2017-2026All1-in-2August PeakCAISO2</v>
      </c>
      <c r="B6054" s="10" t="s">
        <v>54</v>
      </c>
      <c r="C6054" s="10" t="s">
        <v>0</v>
      </c>
      <c r="D6054" s="10" t="s">
        <v>2</v>
      </c>
      <c r="E6054" s="10" t="s">
        <v>9</v>
      </c>
      <c r="F6054">
        <v>2</v>
      </c>
      <c r="G6054">
        <v>0.67967367172241211</v>
      </c>
      <c r="H6054">
        <v>0.67967367172241211</v>
      </c>
      <c r="I6054">
        <v>68.329566955566406</v>
      </c>
      <c r="J6054">
        <v>0</v>
      </c>
      <c r="K6054">
        <v>161936</v>
      </c>
      <c r="L6054">
        <v>150024.32000000001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 s="10" t="s">
        <v>39</v>
      </c>
    </row>
    <row r="6055" spans="1:19" hidden="1" x14ac:dyDescent="0.25">
      <c r="A6055" s="10" t="str">
        <f t="shared" si="94"/>
        <v>2017-2026All1-in-10August PeakCAISO2</v>
      </c>
      <c r="B6055" s="10" t="s">
        <v>54</v>
      </c>
      <c r="C6055" s="10" t="s">
        <v>0</v>
      </c>
      <c r="D6055" s="10" t="s">
        <v>2</v>
      </c>
      <c r="E6055" s="10" t="s">
        <v>1</v>
      </c>
      <c r="F6055">
        <v>2</v>
      </c>
      <c r="G6055">
        <v>0.89542669057846069</v>
      </c>
      <c r="H6055">
        <v>0.89542669057846069</v>
      </c>
      <c r="I6055">
        <v>75.4080810546875</v>
      </c>
      <c r="J6055">
        <v>0</v>
      </c>
      <c r="K6055">
        <v>161936</v>
      </c>
      <c r="L6055">
        <v>150024.32000000001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 s="10" t="s">
        <v>39</v>
      </c>
    </row>
    <row r="6056" spans="1:19" hidden="1" x14ac:dyDescent="0.25">
      <c r="A6056" s="10" t="str">
        <f t="shared" si="94"/>
        <v>2017-2026All1-in-2August PeakPGE2</v>
      </c>
      <c r="B6056" s="10" t="s">
        <v>54</v>
      </c>
      <c r="C6056" s="10" t="s">
        <v>0</v>
      </c>
      <c r="D6056" s="10" t="s">
        <v>2</v>
      </c>
      <c r="E6056" s="10" t="s">
        <v>9</v>
      </c>
      <c r="F6056">
        <v>2</v>
      </c>
      <c r="G6056">
        <v>0.84242755174636841</v>
      </c>
      <c r="H6056">
        <v>0.84242755174636841</v>
      </c>
      <c r="I6056">
        <v>73.849327087402344</v>
      </c>
      <c r="J6056">
        <v>0</v>
      </c>
      <c r="K6056">
        <v>161936</v>
      </c>
      <c r="L6056">
        <v>150024.32000000001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 s="10" t="s">
        <v>38</v>
      </c>
    </row>
    <row r="6057" spans="1:19" hidden="1" x14ac:dyDescent="0.25">
      <c r="A6057" s="10" t="str">
        <f t="shared" si="94"/>
        <v>2017-2026All1-in-10August PeakPGE2</v>
      </c>
      <c r="B6057" s="10" t="s">
        <v>54</v>
      </c>
      <c r="C6057" s="10" t="s">
        <v>0</v>
      </c>
      <c r="D6057" s="10" t="s">
        <v>2</v>
      </c>
      <c r="E6057" s="10" t="s">
        <v>1</v>
      </c>
      <c r="F6057">
        <v>2</v>
      </c>
      <c r="G6057">
        <v>0.93085616827011108</v>
      </c>
      <c r="H6057">
        <v>0.93085616827011108</v>
      </c>
      <c r="I6057">
        <v>77.384925842285156</v>
      </c>
      <c r="J6057">
        <v>0</v>
      </c>
      <c r="K6057">
        <v>161936</v>
      </c>
      <c r="L6057">
        <v>150024.32000000001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 s="10" t="s">
        <v>38</v>
      </c>
    </row>
    <row r="6058" spans="1:19" hidden="1" x14ac:dyDescent="0.25">
      <c r="A6058" s="10" t="str">
        <f t="shared" si="94"/>
        <v>2017-2026All1-in-10August PeakCAISO3</v>
      </c>
      <c r="B6058" s="10" t="s">
        <v>54</v>
      </c>
      <c r="C6058" s="10" t="s">
        <v>0</v>
      </c>
      <c r="D6058" s="10" t="s">
        <v>2</v>
      </c>
      <c r="E6058" s="10" t="s">
        <v>1</v>
      </c>
      <c r="F6058">
        <v>3</v>
      </c>
      <c r="G6058">
        <v>0.79351061582565308</v>
      </c>
      <c r="H6058">
        <v>0.79351061582565308</v>
      </c>
      <c r="I6058">
        <v>73.888687133789062</v>
      </c>
      <c r="J6058">
        <v>0</v>
      </c>
      <c r="K6058">
        <v>161936</v>
      </c>
      <c r="L6058">
        <v>150024.32000000001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 s="10" t="s">
        <v>39</v>
      </c>
    </row>
    <row r="6059" spans="1:19" hidden="1" x14ac:dyDescent="0.25">
      <c r="A6059" s="10" t="str">
        <f t="shared" si="94"/>
        <v>2017-2026All1-in-2August PeakCAISO3</v>
      </c>
      <c r="B6059" s="10" t="s">
        <v>54</v>
      </c>
      <c r="C6059" s="10" t="s">
        <v>0</v>
      </c>
      <c r="D6059" s="10" t="s">
        <v>2</v>
      </c>
      <c r="E6059" s="10" t="s">
        <v>9</v>
      </c>
      <c r="F6059">
        <v>3</v>
      </c>
      <c r="G6059">
        <v>0.602314293384552</v>
      </c>
      <c r="H6059">
        <v>0.602314293384552</v>
      </c>
      <c r="I6059">
        <v>66.795783996582031</v>
      </c>
      <c r="J6059">
        <v>0</v>
      </c>
      <c r="K6059">
        <v>161936</v>
      </c>
      <c r="L6059">
        <v>150024.32000000001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 s="10" t="s">
        <v>39</v>
      </c>
    </row>
    <row r="6060" spans="1:19" hidden="1" x14ac:dyDescent="0.25">
      <c r="A6060" s="10" t="str">
        <f t="shared" si="94"/>
        <v>2017-2026All1-in-2August PeakPGE3</v>
      </c>
      <c r="B6060" s="10" t="s">
        <v>54</v>
      </c>
      <c r="C6060" s="10" t="s">
        <v>0</v>
      </c>
      <c r="D6060" s="10" t="s">
        <v>2</v>
      </c>
      <c r="E6060" s="10" t="s">
        <v>9</v>
      </c>
      <c r="F6060">
        <v>3</v>
      </c>
      <c r="G6060">
        <v>0.7465437650680542</v>
      </c>
      <c r="H6060">
        <v>0.7465437650680542</v>
      </c>
      <c r="I6060">
        <v>71.952552795410156</v>
      </c>
      <c r="J6060">
        <v>0</v>
      </c>
      <c r="K6060">
        <v>161936</v>
      </c>
      <c r="L6060">
        <v>150024.32000000001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 s="10" t="s">
        <v>38</v>
      </c>
    </row>
    <row r="6061" spans="1:19" hidden="1" x14ac:dyDescent="0.25">
      <c r="A6061" s="10" t="str">
        <f t="shared" si="94"/>
        <v>2017-2026All1-in-10August PeakPGE3</v>
      </c>
      <c r="B6061" s="10" t="s">
        <v>54</v>
      </c>
      <c r="C6061" s="10" t="s">
        <v>0</v>
      </c>
      <c r="D6061" s="10" t="s">
        <v>2</v>
      </c>
      <c r="E6061" s="10" t="s">
        <v>1</v>
      </c>
      <c r="F6061">
        <v>3</v>
      </c>
      <c r="G6061">
        <v>0.82490760087966919</v>
      </c>
      <c r="H6061">
        <v>0.82490760087966919</v>
      </c>
      <c r="I6061">
        <v>76.101997375488281</v>
      </c>
      <c r="J6061">
        <v>0</v>
      </c>
      <c r="K6061">
        <v>161936</v>
      </c>
      <c r="L6061">
        <v>150024.32000000001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 s="10" t="s">
        <v>38</v>
      </c>
    </row>
    <row r="6062" spans="1:19" hidden="1" x14ac:dyDescent="0.25">
      <c r="A6062" s="10" t="str">
        <f t="shared" si="94"/>
        <v>2017-2026All1-in-2August PeakCAISO4</v>
      </c>
      <c r="B6062" s="10" t="s">
        <v>54</v>
      </c>
      <c r="C6062" s="10" t="s">
        <v>0</v>
      </c>
      <c r="D6062" s="10" t="s">
        <v>2</v>
      </c>
      <c r="E6062" s="10" t="s">
        <v>9</v>
      </c>
      <c r="F6062">
        <v>4</v>
      </c>
      <c r="G6062">
        <v>0.55609768629074097</v>
      </c>
      <c r="H6062">
        <v>0.55609768629074097</v>
      </c>
      <c r="I6062">
        <v>65.762420654296875</v>
      </c>
      <c r="J6062">
        <v>0</v>
      </c>
      <c r="K6062">
        <v>161936</v>
      </c>
      <c r="L6062">
        <v>150024.32000000001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 s="10" t="s">
        <v>39</v>
      </c>
    </row>
    <row r="6063" spans="1:19" hidden="1" x14ac:dyDescent="0.25">
      <c r="A6063" s="10" t="str">
        <f t="shared" si="94"/>
        <v>2017-2026All1-in-10August PeakCAISO4</v>
      </c>
      <c r="B6063" s="10" t="s">
        <v>54</v>
      </c>
      <c r="C6063" s="10" t="s">
        <v>0</v>
      </c>
      <c r="D6063" s="10" t="s">
        <v>2</v>
      </c>
      <c r="E6063" s="10" t="s">
        <v>1</v>
      </c>
      <c r="F6063">
        <v>4</v>
      </c>
      <c r="G6063">
        <v>0.73262321949005127</v>
      </c>
      <c r="H6063">
        <v>0.73262321949005127</v>
      </c>
      <c r="I6063">
        <v>72.840423583984375</v>
      </c>
      <c r="J6063">
        <v>0</v>
      </c>
      <c r="K6063">
        <v>161936</v>
      </c>
      <c r="L6063">
        <v>150024.32000000001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 s="10" t="s">
        <v>39</v>
      </c>
    </row>
    <row r="6064" spans="1:19" hidden="1" x14ac:dyDescent="0.25">
      <c r="A6064" s="10" t="str">
        <f t="shared" si="94"/>
        <v>2017-2026All1-in-10August PeakPGE4</v>
      </c>
      <c r="B6064" s="10" t="s">
        <v>54</v>
      </c>
      <c r="C6064" s="10" t="s">
        <v>0</v>
      </c>
      <c r="D6064" s="10" t="s">
        <v>2</v>
      </c>
      <c r="E6064" s="10" t="s">
        <v>1</v>
      </c>
      <c r="F6064">
        <v>4</v>
      </c>
      <c r="G6064">
        <v>0.76161104440689087</v>
      </c>
      <c r="H6064">
        <v>0.76161104440689087</v>
      </c>
      <c r="I6064">
        <v>74.502052307128906</v>
      </c>
      <c r="J6064">
        <v>0</v>
      </c>
      <c r="K6064">
        <v>161936</v>
      </c>
      <c r="L6064">
        <v>150024.32000000001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 s="10" t="s">
        <v>38</v>
      </c>
    </row>
    <row r="6065" spans="1:19" hidden="1" x14ac:dyDescent="0.25">
      <c r="A6065" s="10" t="str">
        <f t="shared" si="94"/>
        <v>2017-2026All1-in-2August PeakPGE4</v>
      </c>
      <c r="B6065" s="10" t="s">
        <v>54</v>
      </c>
      <c r="C6065" s="10" t="s">
        <v>0</v>
      </c>
      <c r="D6065" s="10" t="s">
        <v>2</v>
      </c>
      <c r="E6065" s="10" t="s">
        <v>9</v>
      </c>
      <c r="F6065">
        <v>4</v>
      </c>
      <c r="G6065">
        <v>0.68926018476486206</v>
      </c>
      <c r="H6065">
        <v>0.68926018476486206</v>
      </c>
      <c r="I6065">
        <v>70.590766906738281</v>
      </c>
      <c r="J6065">
        <v>0</v>
      </c>
      <c r="K6065">
        <v>161936</v>
      </c>
      <c r="L6065">
        <v>150024.32000000001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 s="10" t="s">
        <v>38</v>
      </c>
    </row>
    <row r="6066" spans="1:19" hidden="1" x14ac:dyDescent="0.25">
      <c r="A6066" s="10" t="str">
        <f t="shared" si="94"/>
        <v>2017-2026All1-in-2August PeakCAISO5</v>
      </c>
      <c r="B6066" s="10" t="s">
        <v>54</v>
      </c>
      <c r="C6066" s="10" t="s">
        <v>0</v>
      </c>
      <c r="D6066" s="10" t="s">
        <v>2</v>
      </c>
      <c r="E6066" s="10" t="s">
        <v>9</v>
      </c>
      <c r="F6066">
        <v>5</v>
      </c>
      <c r="G6066">
        <v>0.53582525253295898</v>
      </c>
      <c r="H6066">
        <v>0.53582525253295898</v>
      </c>
      <c r="I6066">
        <v>64.835494995117187</v>
      </c>
      <c r="J6066">
        <v>0</v>
      </c>
      <c r="K6066">
        <v>161936</v>
      </c>
      <c r="L6066">
        <v>150024.32000000001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 s="10" t="s">
        <v>39</v>
      </c>
    </row>
    <row r="6067" spans="1:19" hidden="1" x14ac:dyDescent="0.25">
      <c r="A6067" s="10" t="str">
        <f t="shared" si="94"/>
        <v>2017-2026All1-in-10August PeakCAISO5</v>
      </c>
      <c r="B6067" s="10" t="s">
        <v>54</v>
      </c>
      <c r="C6067" s="10" t="s">
        <v>0</v>
      </c>
      <c r="D6067" s="10" t="s">
        <v>2</v>
      </c>
      <c r="E6067" s="10" t="s">
        <v>1</v>
      </c>
      <c r="F6067">
        <v>5</v>
      </c>
      <c r="G6067">
        <v>0.70591562986373901</v>
      </c>
      <c r="H6067">
        <v>0.70591562986373901</v>
      </c>
      <c r="I6067">
        <v>71.43963623046875</v>
      </c>
      <c r="J6067">
        <v>0</v>
      </c>
      <c r="K6067">
        <v>161936</v>
      </c>
      <c r="L6067">
        <v>150024.32000000001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 s="10" t="s">
        <v>39</v>
      </c>
    </row>
    <row r="6068" spans="1:19" hidden="1" x14ac:dyDescent="0.25">
      <c r="A6068" s="10" t="str">
        <f t="shared" si="94"/>
        <v>2017-2026All1-in-2August PeakPGE5</v>
      </c>
      <c r="B6068" s="10" t="s">
        <v>54</v>
      </c>
      <c r="C6068" s="10" t="s">
        <v>0</v>
      </c>
      <c r="D6068" s="10" t="s">
        <v>2</v>
      </c>
      <c r="E6068" s="10" t="s">
        <v>9</v>
      </c>
      <c r="F6068">
        <v>5</v>
      </c>
      <c r="G6068">
        <v>0.66413342952728271</v>
      </c>
      <c r="H6068">
        <v>0.66413342952728271</v>
      </c>
      <c r="I6068">
        <v>69.3399658203125</v>
      </c>
      <c r="J6068">
        <v>0</v>
      </c>
      <c r="K6068">
        <v>161936</v>
      </c>
      <c r="L6068">
        <v>150024.32000000001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 s="10" t="s">
        <v>38</v>
      </c>
    </row>
    <row r="6069" spans="1:19" hidden="1" x14ac:dyDescent="0.25">
      <c r="A6069" s="10" t="str">
        <f t="shared" si="94"/>
        <v>2017-2026All1-in-10August PeakPGE5</v>
      </c>
      <c r="B6069" s="10" t="s">
        <v>54</v>
      </c>
      <c r="C6069" s="10" t="s">
        <v>0</v>
      </c>
      <c r="D6069" s="10" t="s">
        <v>2</v>
      </c>
      <c r="E6069" s="10" t="s">
        <v>1</v>
      </c>
      <c r="F6069">
        <v>5</v>
      </c>
      <c r="G6069">
        <v>0.73384672403335571</v>
      </c>
      <c r="H6069">
        <v>0.73384672403335571</v>
      </c>
      <c r="I6069">
        <v>73.218452453613281</v>
      </c>
      <c r="J6069">
        <v>0</v>
      </c>
      <c r="K6069">
        <v>161936</v>
      </c>
      <c r="L6069">
        <v>150024.32000000001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 s="10" t="s">
        <v>38</v>
      </c>
    </row>
    <row r="6070" spans="1:19" hidden="1" x14ac:dyDescent="0.25">
      <c r="A6070" s="10" t="str">
        <f t="shared" si="94"/>
        <v>2017-2026All1-in-10August PeakCAISO6</v>
      </c>
      <c r="B6070" s="10" t="s">
        <v>54</v>
      </c>
      <c r="C6070" s="10" t="s">
        <v>0</v>
      </c>
      <c r="D6070" s="10" t="s">
        <v>2</v>
      </c>
      <c r="E6070" s="10" t="s">
        <v>1</v>
      </c>
      <c r="F6070">
        <v>6</v>
      </c>
      <c r="G6070">
        <v>0.72538274526596069</v>
      </c>
      <c r="H6070">
        <v>0.72538274526596069</v>
      </c>
      <c r="I6070">
        <v>70.680160522460937</v>
      </c>
      <c r="J6070">
        <v>0</v>
      </c>
      <c r="K6070">
        <v>161936</v>
      </c>
      <c r="L6070">
        <v>150024.32000000001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 s="10" t="s">
        <v>39</v>
      </c>
    </row>
    <row r="6071" spans="1:19" hidden="1" x14ac:dyDescent="0.25">
      <c r="A6071" s="10" t="str">
        <f t="shared" si="94"/>
        <v>2017-2026All1-in-2August PeakCAISO6</v>
      </c>
      <c r="B6071" s="10" t="s">
        <v>54</v>
      </c>
      <c r="C6071" s="10" t="s">
        <v>0</v>
      </c>
      <c r="D6071" s="10" t="s">
        <v>2</v>
      </c>
      <c r="E6071" s="10" t="s">
        <v>9</v>
      </c>
      <c r="F6071">
        <v>6</v>
      </c>
      <c r="G6071">
        <v>0.5506017804145813</v>
      </c>
      <c r="H6071">
        <v>0.5506017804145813</v>
      </c>
      <c r="I6071">
        <v>63.942802429199219</v>
      </c>
      <c r="J6071">
        <v>0</v>
      </c>
      <c r="K6071">
        <v>161936</v>
      </c>
      <c r="L6071">
        <v>150024.32000000001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 s="10" t="s">
        <v>39</v>
      </c>
    </row>
    <row r="6072" spans="1:19" hidden="1" x14ac:dyDescent="0.25">
      <c r="A6072" s="10" t="str">
        <f t="shared" si="94"/>
        <v>2017-2026All1-in-10August PeakPGE6</v>
      </c>
      <c r="B6072" s="10" t="s">
        <v>54</v>
      </c>
      <c r="C6072" s="10" t="s">
        <v>0</v>
      </c>
      <c r="D6072" s="10" t="s">
        <v>2</v>
      </c>
      <c r="E6072" s="10" t="s">
        <v>1</v>
      </c>
      <c r="F6072">
        <v>6</v>
      </c>
      <c r="G6072">
        <v>0.75408411026000977</v>
      </c>
      <c r="H6072">
        <v>0.75408411026000977</v>
      </c>
      <c r="I6072">
        <v>72.286506652832031</v>
      </c>
      <c r="J6072">
        <v>0</v>
      </c>
      <c r="K6072">
        <v>161936</v>
      </c>
      <c r="L6072">
        <v>150024.32000000001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 s="10" t="s">
        <v>38</v>
      </c>
    </row>
    <row r="6073" spans="1:19" hidden="1" x14ac:dyDescent="0.25">
      <c r="A6073" s="10" t="str">
        <f t="shared" si="94"/>
        <v>2017-2026All1-in-2August PeakPGE6</v>
      </c>
      <c r="B6073" s="10" t="s">
        <v>54</v>
      </c>
      <c r="C6073" s="10" t="s">
        <v>0</v>
      </c>
      <c r="D6073" s="10" t="s">
        <v>2</v>
      </c>
      <c r="E6073" s="10" t="s">
        <v>9</v>
      </c>
      <c r="F6073">
        <v>6</v>
      </c>
      <c r="G6073">
        <v>0.68244832754135132</v>
      </c>
      <c r="H6073">
        <v>0.68244832754135132</v>
      </c>
      <c r="I6073">
        <v>68.491683959960937</v>
      </c>
      <c r="J6073">
        <v>0</v>
      </c>
      <c r="K6073">
        <v>161936</v>
      </c>
      <c r="L6073">
        <v>150024.32000000001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 s="10" t="s">
        <v>38</v>
      </c>
    </row>
    <row r="6074" spans="1:19" hidden="1" x14ac:dyDescent="0.25">
      <c r="A6074" s="10" t="str">
        <f t="shared" si="94"/>
        <v>2017-2026All1-in-2August PeakCAISO7</v>
      </c>
      <c r="B6074" s="10" t="s">
        <v>54</v>
      </c>
      <c r="C6074" s="10" t="s">
        <v>0</v>
      </c>
      <c r="D6074" s="10" t="s">
        <v>2</v>
      </c>
      <c r="E6074" s="10" t="s">
        <v>9</v>
      </c>
      <c r="F6074">
        <v>7</v>
      </c>
      <c r="G6074">
        <v>0.60808694362640381</v>
      </c>
      <c r="H6074">
        <v>0.60808694362640381</v>
      </c>
      <c r="I6074">
        <v>63.270431518554688</v>
      </c>
      <c r="J6074">
        <v>0</v>
      </c>
      <c r="K6074">
        <v>161936</v>
      </c>
      <c r="L6074">
        <v>150024.32000000001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 s="10" t="s">
        <v>39</v>
      </c>
    </row>
    <row r="6075" spans="1:19" hidden="1" x14ac:dyDescent="0.25">
      <c r="A6075" s="10" t="str">
        <f t="shared" si="94"/>
        <v>2017-2026All1-in-10August PeakCAISO7</v>
      </c>
      <c r="B6075" s="10" t="s">
        <v>54</v>
      </c>
      <c r="C6075" s="10" t="s">
        <v>0</v>
      </c>
      <c r="D6075" s="10" t="s">
        <v>2</v>
      </c>
      <c r="E6075" s="10" t="s">
        <v>1</v>
      </c>
      <c r="F6075">
        <v>7</v>
      </c>
      <c r="G6075">
        <v>0.80111569166183472</v>
      </c>
      <c r="H6075">
        <v>0.80111569166183472</v>
      </c>
      <c r="I6075">
        <v>70.133468627929688</v>
      </c>
      <c r="J6075">
        <v>0</v>
      </c>
      <c r="K6075">
        <v>161936</v>
      </c>
      <c r="L6075">
        <v>150024.32000000001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 s="10" t="s">
        <v>39</v>
      </c>
    </row>
    <row r="6076" spans="1:19" hidden="1" x14ac:dyDescent="0.25">
      <c r="A6076" s="10" t="str">
        <f t="shared" si="94"/>
        <v>2017-2026All1-in-10August PeakPGE7</v>
      </c>
      <c r="B6076" s="10" t="s">
        <v>54</v>
      </c>
      <c r="C6076" s="10" t="s">
        <v>0</v>
      </c>
      <c r="D6076" s="10" t="s">
        <v>2</v>
      </c>
      <c r="E6076" s="10" t="s">
        <v>1</v>
      </c>
      <c r="F6076">
        <v>7</v>
      </c>
      <c r="G6076">
        <v>0.832813560962677</v>
      </c>
      <c r="H6076">
        <v>0.832813560962677</v>
      </c>
      <c r="I6076">
        <v>71.628631591796875</v>
      </c>
      <c r="J6076">
        <v>0</v>
      </c>
      <c r="K6076">
        <v>161936</v>
      </c>
      <c r="L6076">
        <v>150024.32000000001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 s="10" t="s">
        <v>38</v>
      </c>
    </row>
    <row r="6077" spans="1:19" hidden="1" x14ac:dyDescent="0.25">
      <c r="A6077" s="10" t="str">
        <f t="shared" si="94"/>
        <v>2017-2026All1-in-2August PeakPGE7</v>
      </c>
      <c r="B6077" s="10" t="s">
        <v>54</v>
      </c>
      <c r="C6077" s="10" t="s">
        <v>0</v>
      </c>
      <c r="D6077" s="10" t="s">
        <v>2</v>
      </c>
      <c r="E6077" s="10" t="s">
        <v>9</v>
      </c>
      <c r="F6077">
        <v>7</v>
      </c>
      <c r="G6077">
        <v>0.75369876623153687</v>
      </c>
      <c r="H6077">
        <v>0.75369876623153687</v>
      </c>
      <c r="I6077">
        <v>68.180892944335938</v>
      </c>
      <c r="J6077">
        <v>0</v>
      </c>
      <c r="K6077">
        <v>161936</v>
      </c>
      <c r="L6077">
        <v>150024.32000000001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 s="10" t="s">
        <v>38</v>
      </c>
    </row>
    <row r="6078" spans="1:19" hidden="1" x14ac:dyDescent="0.25">
      <c r="A6078" s="10" t="str">
        <f t="shared" si="94"/>
        <v>2017-2026All1-in-2August PeakCAISO8</v>
      </c>
      <c r="B6078" s="10" t="s">
        <v>54</v>
      </c>
      <c r="C6078" s="10" t="s">
        <v>0</v>
      </c>
      <c r="D6078" s="10" t="s">
        <v>2</v>
      </c>
      <c r="E6078" s="10" t="s">
        <v>9</v>
      </c>
      <c r="F6078">
        <v>8</v>
      </c>
      <c r="G6078">
        <v>0.64219123125076294</v>
      </c>
      <c r="H6078">
        <v>0.64219123125076294</v>
      </c>
      <c r="I6078">
        <v>64.986839294433594</v>
      </c>
      <c r="J6078">
        <v>0</v>
      </c>
      <c r="K6078">
        <v>161936</v>
      </c>
      <c r="L6078">
        <v>150024.32000000001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 s="10" t="s">
        <v>39</v>
      </c>
    </row>
    <row r="6079" spans="1:19" hidden="1" x14ac:dyDescent="0.25">
      <c r="A6079" s="10" t="str">
        <f t="shared" si="94"/>
        <v>2017-2026All1-in-10August PeakCAISO8</v>
      </c>
      <c r="B6079" s="10" t="s">
        <v>54</v>
      </c>
      <c r="C6079" s="10" t="s">
        <v>0</v>
      </c>
      <c r="D6079" s="10" t="s">
        <v>2</v>
      </c>
      <c r="E6079" s="10" t="s">
        <v>1</v>
      </c>
      <c r="F6079">
        <v>8</v>
      </c>
      <c r="G6079">
        <v>0.84604597091674805</v>
      </c>
      <c r="H6079">
        <v>0.84604597091674805</v>
      </c>
      <c r="I6079">
        <v>72.457328796386719</v>
      </c>
      <c r="J6079">
        <v>0</v>
      </c>
      <c r="K6079">
        <v>161936</v>
      </c>
      <c r="L6079">
        <v>150024.32000000001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 s="10" t="s">
        <v>39</v>
      </c>
    </row>
    <row r="6080" spans="1:19" hidden="1" x14ac:dyDescent="0.25">
      <c r="A6080" s="10" t="str">
        <f t="shared" si="94"/>
        <v>2017-2026All1-in-10August PeakPGE8</v>
      </c>
      <c r="B6080" s="10" t="s">
        <v>54</v>
      </c>
      <c r="C6080" s="10" t="s">
        <v>0</v>
      </c>
      <c r="D6080" s="10" t="s">
        <v>2</v>
      </c>
      <c r="E6080" s="10" t="s">
        <v>1</v>
      </c>
      <c r="F6080">
        <v>8</v>
      </c>
      <c r="G6080">
        <v>0.87952160835266113</v>
      </c>
      <c r="H6080">
        <v>0.87952160835266113</v>
      </c>
      <c r="I6080">
        <v>73.673385620117187</v>
      </c>
      <c r="J6080">
        <v>0</v>
      </c>
      <c r="K6080">
        <v>161936</v>
      </c>
      <c r="L6080">
        <v>150024.32000000001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 s="10" t="s">
        <v>38</v>
      </c>
    </row>
    <row r="6081" spans="1:19" hidden="1" x14ac:dyDescent="0.25">
      <c r="A6081" s="10" t="str">
        <f t="shared" si="94"/>
        <v>2017-2026All1-in-2August PeakPGE8</v>
      </c>
      <c r="B6081" s="10" t="s">
        <v>54</v>
      </c>
      <c r="C6081" s="10" t="s">
        <v>0</v>
      </c>
      <c r="D6081" s="10" t="s">
        <v>2</v>
      </c>
      <c r="E6081" s="10" t="s">
        <v>9</v>
      </c>
      <c r="F6081">
        <v>8</v>
      </c>
      <c r="G6081">
        <v>0.79596966505050659</v>
      </c>
      <c r="H6081">
        <v>0.79596966505050659</v>
      </c>
      <c r="I6081">
        <v>70.696205139160156</v>
      </c>
      <c r="J6081">
        <v>0</v>
      </c>
      <c r="K6081">
        <v>161936</v>
      </c>
      <c r="L6081">
        <v>150024.32000000001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 s="10" t="s">
        <v>38</v>
      </c>
    </row>
    <row r="6082" spans="1:19" hidden="1" x14ac:dyDescent="0.25">
      <c r="A6082" s="10" t="str">
        <f t="shared" ref="A6082:A6145" si="95">CONCATENATE(B6082,C6082,E6082,D6082,S6082,F6082)</f>
        <v>2017-2026All1-in-2August PeakCAISO9</v>
      </c>
      <c r="B6082" s="10" t="s">
        <v>54</v>
      </c>
      <c r="C6082" s="10" t="s">
        <v>0</v>
      </c>
      <c r="D6082" s="10" t="s">
        <v>2</v>
      </c>
      <c r="E6082" s="10" t="s">
        <v>9</v>
      </c>
      <c r="F6082">
        <v>9</v>
      </c>
      <c r="G6082">
        <v>0.63787192106246948</v>
      </c>
      <c r="H6082">
        <v>0.63787192106246948</v>
      </c>
      <c r="I6082">
        <v>68.974151611328125</v>
      </c>
      <c r="J6082">
        <v>0</v>
      </c>
      <c r="K6082">
        <v>161936</v>
      </c>
      <c r="L6082">
        <v>150024.32000000001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 s="10" t="s">
        <v>39</v>
      </c>
    </row>
    <row r="6083" spans="1:19" hidden="1" x14ac:dyDescent="0.25">
      <c r="A6083" s="10" t="str">
        <f t="shared" si="95"/>
        <v>2017-2026All1-in-10August PeakCAISO9</v>
      </c>
      <c r="B6083" s="10" t="s">
        <v>54</v>
      </c>
      <c r="C6083" s="10" t="s">
        <v>0</v>
      </c>
      <c r="D6083" s="10" t="s">
        <v>2</v>
      </c>
      <c r="E6083" s="10" t="s">
        <v>1</v>
      </c>
      <c r="F6083">
        <v>9</v>
      </c>
      <c r="G6083">
        <v>0.84035557508468628</v>
      </c>
      <c r="H6083">
        <v>0.84035557508468628</v>
      </c>
      <c r="I6083">
        <v>76.888999938964844</v>
      </c>
      <c r="J6083">
        <v>0</v>
      </c>
      <c r="K6083">
        <v>161936</v>
      </c>
      <c r="L6083">
        <v>150024.32000000001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 s="10" t="s">
        <v>39</v>
      </c>
    </row>
    <row r="6084" spans="1:19" hidden="1" x14ac:dyDescent="0.25">
      <c r="A6084" s="10" t="str">
        <f t="shared" si="95"/>
        <v>2017-2026All1-in-10August PeakPGE9</v>
      </c>
      <c r="B6084" s="10" t="s">
        <v>54</v>
      </c>
      <c r="C6084" s="10" t="s">
        <v>0</v>
      </c>
      <c r="D6084" s="10" t="s">
        <v>2</v>
      </c>
      <c r="E6084" s="10" t="s">
        <v>1</v>
      </c>
      <c r="F6084">
        <v>9</v>
      </c>
      <c r="G6084">
        <v>0.87360602617263794</v>
      </c>
      <c r="H6084">
        <v>0.87360602617263794</v>
      </c>
      <c r="I6084">
        <v>78.883476257324219</v>
      </c>
      <c r="J6084">
        <v>0</v>
      </c>
      <c r="K6084">
        <v>161936</v>
      </c>
      <c r="L6084">
        <v>150024.32000000001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 s="10" t="s">
        <v>38</v>
      </c>
    </row>
    <row r="6085" spans="1:19" hidden="1" x14ac:dyDescent="0.25">
      <c r="A6085" s="10" t="str">
        <f t="shared" si="95"/>
        <v>2017-2026All1-in-2August PeakPGE9</v>
      </c>
      <c r="B6085" s="10" t="s">
        <v>54</v>
      </c>
      <c r="C6085" s="10" t="s">
        <v>0</v>
      </c>
      <c r="D6085" s="10" t="s">
        <v>2</v>
      </c>
      <c r="E6085" s="10" t="s">
        <v>9</v>
      </c>
      <c r="F6085">
        <v>9</v>
      </c>
      <c r="G6085">
        <v>0.79061597585678101</v>
      </c>
      <c r="H6085">
        <v>0.79061597585678101</v>
      </c>
      <c r="I6085">
        <v>75.346321105957031</v>
      </c>
      <c r="J6085">
        <v>0</v>
      </c>
      <c r="K6085">
        <v>161936</v>
      </c>
      <c r="L6085">
        <v>150024.32000000001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 s="10" t="s">
        <v>38</v>
      </c>
    </row>
    <row r="6086" spans="1:19" hidden="1" x14ac:dyDescent="0.25">
      <c r="A6086" s="10" t="str">
        <f t="shared" si="95"/>
        <v>2017-2026All1-in-2August PeakCAISO10</v>
      </c>
      <c r="B6086" s="10" t="s">
        <v>54</v>
      </c>
      <c r="C6086" s="10" t="s">
        <v>0</v>
      </c>
      <c r="D6086" s="10" t="s">
        <v>2</v>
      </c>
      <c r="E6086" s="10" t="s">
        <v>9</v>
      </c>
      <c r="F6086">
        <v>10</v>
      </c>
      <c r="G6086">
        <v>0.66171258687973022</v>
      </c>
      <c r="H6086">
        <v>0.66171258687973022</v>
      </c>
      <c r="I6086">
        <v>73.768875122070313</v>
      </c>
      <c r="J6086">
        <v>0</v>
      </c>
      <c r="K6086">
        <v>161936</v>
      </c>
      <c r="L6086">
        <v>150024.32000000001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 s="10" t="s">
        <v>39</v>
      </c>
    </row>
    <row r="6087" spans="1:19" hidden="1" x14ac:dyDescent="0.25">
      <c r="A6087" s="10" t="str">
        <f t="shared" si="95"/>
        <v>2017-2026All1-in-10August PeakCAISO10</v>
      </c>
      <c r="B6087" s="10" t="s">
        <v>54</v>
      </c>
      <c r="C6087" s="10" t="s">
        <v>0</v>
      </c>
      <c r="D6087" s="10" t="s">
        <v>2</v>
      </c>
      <c r="E6087" s="10" t="s">
        <v>1</v>
      </c>
      <c r="F6087">
        <v>10</v>
      </c>
      <c r="G6087">
        <v>0.87176412343978882</v>
      </c>
      <c r="H6087">
        <v>0.87176412343978882</v>
      </c>
      <c r="I6087">
        <v>81.651313781738281</v>
      </c>
      <c r="J6087">
        <v>0</v>
      </c>
      <c r="K6087">
        <v>161936</v>
      </c>
      <c r="L6087">
        <v>150024.32000000001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 s="10" t="s">
        <v>39</v>
      </c>
    </row>
    <row r="6088" spans="1:19" hidden="1" x14ac:dyDescent="0.25">
      <c r="A6088" s="10" t="str">
        <f t="shared" si="95"/>
        <v>2017-2026All1-in-2August PeakPGE10</v>
      </c>
      <c r="B6088" s="10" t="s">
        <v>54</v>
      </c>
      <c r="C6088" s="10" t="s">
        <v>0</v>
      </c>
      <c r="D6088" s="10" t="s">
        <v>2</v>
      </c>
      <c r="E6088" s="10" t="s">
        <v>9</v>
      </c>
      <c r="F6088">
        <v>10</v>
      </c>
      <c r="G6088">
        <v>0.82016551494598389</v>
      </c>
      <c r="H6088">
        <v>0.82016551494598389</v>
      </c>
      <c r="I6088">
        <v>80.360450744628906</v>
      </c>
      <c r="J6088">
        <v>0</v>
      </c>
      <c r="K6088">
        <v>161936</v>
      </c>
      <c r="L6088">
        <v>150024.32000000001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 s="10" t="s">
        <v>38</v>
      </c>
    </row>
    <row r="6089" spans="1:19" hidden="1" x14ac:dyDescent="0.25">
      <c r="A6089" s="10" t="str">
        <f t="shared" si="95"/>
        <v>2017-2026All1-in-10August PeakPGE10</v>
      </c>
      <c r="B6089" s="10" t="s">
        <v>54</v>
      </c>
      <c r="C6089" s="10" t="s">
        <v>0</v>
      </c>
      <c r="D6089" s="10" t="s">
        <v>2</v>
      </c>
      <c r="E6089" s="10" t="s">
        <v>1</v>
      </c>
      <c r="F6089">
        <v>10</v>
      </c>
      <c r="G6089">
        <v>0.90625739097595215</v>
      </c>
      <c r="H6089">
        <v>0.90625739097595215</v>
      </c>
      <c r="I6089">
        <v>83.803642272949219</v>
      </c>
      <c r="J6089">
        <v>0</v>
      </c>
      <c r="K6089">
        <v>161936</v>
      </c>
      <c r="L6089">
        <v>150024.32000000001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 s="10" t="s">
        <v>38</v>
      </c>
    </row>
    <row r="6090" spans="1:19" hidden="1" x14ac:dyDescent="0.25">
      <c r="A6090" s="10" t="str">
        <f t="shared" si="95"/>
        <v>2017-2026All1-in-10August PeakCAISO11</v>
      </c>
      <c r="B6090" s="10" t="s">
        <v>54</v>
      </c>
      <c r="C6090" s="10" t="s">
        <v>0</v>
      </c>
      <c r="D6090" s="10" t="s">
        <v>2</v>
      </c>
      <c r="E6090" s="10" t="s">
        <v>1</v>
      </c>
      <c r="F6090">
        <v>11</v>
      </c>
      <c r="G6090">
        <v>0.96387761831283569</v>
      </c>
      <c r="H6090">
        <v>0.96387761831283569</v>
      </c>
      <c r="I6090">
        <v>86.404067993164062</v>
      </c>
      <c r="J6090">
        <v>0</v>
      </c>
      <c r="K6090">
        <v>161936</v>
      </c>
      <c r="L6090">
        <v>150024.32000000001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 s="10" t="s">
        <v>39</v>
      </c>
    </row>
    <row r="6091" spans="1:19" hidden="1" x14ac:dyDescent="0.25">
      <c r="A6091" s="10" t="str">
        <f t="shared" si="95"/>
        <v>2017-2026All1-in-2August PeakCAISO11</v>
      </c>
      <c r="B6091" s="10" t="s">
        <v>54</v>
      </c>
      <c r="C6091" s="10" t="s">
        <v>0</v>
      </c>
      <c r="D6091" s="10" t="s">
        <v>2</v>
      </c>
      <c r="E6091" s="10" t="s">
        <v>9</v>
      </c>
      <c r="F6091">
        <v>11</v>
      </c>
      <c r="G6091">
        <v>0.73163133859634399</v>
      </c>
      <c r="H6091">
        <v>0.73163133859634399</v>
      </c>
      <c r="I6091">
        <v>78.79205322265625</v>
      </c>
      <c r="J6091">
        <v>0</v>
      </c>
      <c r="K6091">
        <v>161936</v>
      </c>
      <c r="L6091">
        <v>150024.32000000001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 s="10" t="s">
        <v>39</v>
      </c>
    </row>
    <row r="6092" spans="1:19" hidden="1" x14ac:dyDescent="0.25">
      <c r="A6092" s="10" t="str">
        <f t="shared" si="95"/>
        <v>2017-2026All1-in-2August PeakPGE11</v>
      </c>
      <c r="B6092" s="10" t="s">
        <v>54</v>
      </c>
      <c r="C6092" s="10" t="s">
        <v>0</v>
      </c>
      <c r="D6092" s="10" t="s">
        <v>2</v>
      </c>
      <c r="E6092" s="10" t="s">
        <v>9</v>
      </c>
      <c r="F6092">
        <v>11</v>
      </c>
      <c r="G6092">
        <v>0.90682697296142578</v>
      </c>
      <c r="H6092">
        <v>0.90682697296142578</v>
      </c>
      <c r="I6092">
        <v>84.942825317382812</v>
      </c>
      <c r="J6092">
        <v>0</v>
      </c>
      <c r="K6092">
        <v>161936</v>
      </c>
      <c r="L6092">
        <v>150024.32000000001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 s="10" t="s">
        <v>38</v>
      </c>
    </row>
    <row r="6093" spans="1:19" hidden="1" x14ac:dyDescent="0.25">
      <c r="A6093" s="10" t="str">
        <f t="shared" si="95"/>
        <v>2017-2026All1-in-10August PeakPGE11</v>
      </c>
      <c r="B6093" s="10" t="s">
        <v>54</v>
      </c>
      <c r="C6093" s="10" t="s">
        <v>0</v>
      </c>
      <c r="D6093" s="10" t="s">
        <v>2</v>
      </c>
      <c r="E6093" s="10" t="s">
        <v>1</v>
      </c>
      <c r="F6093">
        <v>11</v>
      </c>
      <c r="G6093">
        <v>1.0020155906677246</v>
      </c>
      <c r="H6093">
        <v>1.0020155906677246</v>
      </c>
      <c r="I6093">
        <v>88.472785949707031</v>
      </c>
      <c r="J6093">
        <v>0</v>
      </c>
      <c r="K6093">
        <v>161936</v>
      </c>
      <c r="L6093">
        <v>150024.32000000001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 s="10" t="s">
        <v>38</v>
      </c>
    </row>
    <row r="6094" spans="1:19" hidden="1" x14ac:dyDescent="0.25">
      <c r="A6094" s="10" t="str">
        <f t="shared" si="95"/>
        <v>2017-2026All1-in-10August PeakCAISO12</v>
      </c>
      <c r="B6094" s="10" t="s">
        <v>54</v>
      </c>
      <c r="C6094" s="10" t="s">
        <v>0</v>
      </c>
      <c r="D6094" s="10" t="s">
        <v>2</v>
      </c>
      <c r="E6094" s="10" t="s">
        <v>1</v>
      </c>
      <c r="F6094">
        <v>12</v>
      </c>
      <c r="G6094">
        <v>1.1442775726318359</v>
      </c>
      <c r="H6094">
        <v>1.1442775726318359</v>
      </c>
      <c r="I6094">
        <v>90.59112548828125</v>
      </c>
      <c r="J6094">
        <v>0</v>
      </c>
      <c r="K6094">
        <v>161936</v>
      </c>
      <c r="L6094">
        <v>150024.32000000001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 s="10" t="s">
        <v>39</v>
      </c>
    </row>
    <row r="6095" spans="1:19" hidden="1" x14ac:dyDescent="0.25">
      <c r="A6095" s="10" t="str">
        <f t="shared" si="95"/>
        <v>2017-2026All1-in-2August PeakCAISO12</v>
      </c>
      <c r="B6095" s="10" t="s">
        <v>54</v>
      </c>
      <c r="C6095" s="10" t="s">
        <v>0</v>
      </c>
      <c r="D6095" s="10" t="s">
        <v>2</v>
      </c>
      <c r="E6095" s="10" t="s">
        <v>9</v>
      </c>
      <c r="F6095">
        <v>12</v>
      </c>
      <c r="G6095">
        <v>0.86856400966644287</v>
      </c>
      <c r="H6095">
        <v>0.86856400966644287</v>
      </c>
      <c r="I6095">
        <v>83.10369873046875</v>
      </c>
      <c r="J6095">
        <v>0</v>
      </c>
      <c r="K6095">
        <v>161936</v>
      </c>
      <c r="L6095">
        <v>150024.32000000001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 s="10" t="s">
        <v>39</v>
      </c>
    </row>
    <row r="6096" spans="1:19" hidden="1" x14ac:dyDescent="0.25">
      <c r="A6096" s="10" t="str">
        <f t="shared" si="95"/>
        <v>2017-2026All1-in-10August PeakPGE12</v>
      </c>
      <c r="B6096" s="10" t="s">
        <v>54</v>
      </c>
      <c r="C6096" s="10" t="s">
        <v>0</v>
      </c>
      <c r="D6096" s="10" t="s">
        <v>2</v>
      </c>
      <c r="E6096" s="10" t="s">
        <v>1</v>
      </c>
      <c r="F6096">
        <v>12</v>
      </c>
      <c r="G6096">
        <v>1.1895534992218018</v>
      </c>
      <c r="H6096">
        <v>1.1895534992218018</v>
      </c>
      <c r="I6096">
        <v>92.341743469238281</v>
      </c>
      <c r="J6096">
        <v>0</v>
      </c>
      <c r="K6096">
        <v>161936</v>
      </c>
      <c r="L6096">
        <v>150024.32000000001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 s="10" t="s">
        <v>38</v>
      </c>
    </row>
    <row r="6097" spans="1:19" hidden="1" x14ac:dyDescent="0.25">
      <c r="A6097" s="10" t="str">
        <f t="shared" si="95"/>
        <v>2017-2026All1-in-2August PeakPGE12</v>
      </c>
      <c r="B6097" s="10" t="s">
        <v>54</v>
      </c>
      <c r="C6097" s="10" t="s">
        <v>0</v>
      </c>
      <c r="D6097" s="10" t="s">
        <v>2</v>
      </c>
      <c r="E6097" s="10" t="s">
        <v>9</v>
      </c>
      <c r="F6097">
        <v>12</v>
      </c>
      <c r="G6097">
        <v>1.0765492916107178</v>
      </c>
      <c r="H6097">
        <v>1.0765492916107178</v>
      </c>
      <c r="I6097">
        <v>88.668243408203125</v>
      </c>
      <c r="J6097">
        <v>0</v>
      </c>
      <c r="K6097">
        <v>161936</v>
      </c>
      <c r="L6097">
        <v>150024.32000000001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 s="10" t="s">
        <v>38</v>
      </c>
    </row>
    <row r="6098" spans="1:19" hidden="1" x14ac:dyDescent="0.25">
      <c r="A6098" s="10" t="str">
        <f t="shared" si="95"/>
        <v>2017-2026All1-in-10August PeakCAISO13</v>
      </c>
      <c r="B6098" s="10" t="s">
        <v>54</v>
      </c>
      <c r="C6098" s="10" t="s">
        <v>0</v>
      </c>
      <c r="D6098" s="10" t="s">
        <v>2</v>
      </c>
      <c r="E6098" s="10" t="s">
        <v>1</v>
      </c>
      <c r="F6098">
        <v>13</v>
      </c>
      <c r="G6098">
        <v>1.4018189907073975</v>
      </c>
      <c r="H6098">
        <v>1.4018189907073975</v>
      </c>
      <c r="I6098">
        <v>94.223388671875</v>
      </c>
      <c r="J6098">
        <v>0</v>
      </c>
      <c r="K6098">
        <v>161936</v>
      </c>
      <c r="L6098">
        <v>150024.32000000001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 s="10" t="s">
        <v>39</v>
      </c>
    </row>
    <row r="6099" spans="1:19" hidden="1" x14ac:dyDescent="0.25">
      <c r="A6099" s="10" t="str">
        <f t="shared" si="95"/>
        <v>2017-2026All1-in-2August PeakCAISO13</v>
      </c>
      <c r="B6099" s="10" t="s">
        <v>54</v>
      </c>
      <c r="C6099" s="10" t="s">
        <v>0</v>
      </c>
      <c r="D6099" s="10" t="s">
        <v>2</v>
      </c>
      <c r="E6099" s="10" t="s">
        <v>9</v>
      </c>
      <c r="F6099">
        <v>13</v>
      </c>
      <c r="G6099">
        <v>1.0640507936477661</v>
      </c>
      <c r="H6099">
        <v>1.0640507936477661</v>
      </c>
      <c r="I6099">
        <v>86.77069091796875</v>
      </c>
      <c r="J6099">
        <v>0</v>
      </c>
      <c r="K6099">
        <v>161936</v>
      </c>
      <c r="L6099">
        <v>150024.32000000001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 s="10" t="s">
        <v>39</v>
      </c>
    </row>
    <row r="6100" spans="1:19" hidden="1" x14ac:dyDescent="0.25">
      <c r="A6100" s="10" t="str">
        <f t="shared" si="95"/>
        <v>2017-2026All1-in-2August PeakPGE13</v>
      </c>
      <c r="B6100" s="10" t="s">
        <v>54</v>
      </c>
      <c r="C6100" s="10" t="s">
        <v>0</v>
      </c>
      <c r="D6100" s="10" t="s">
        <v>2</v>
      </c>
      <c r="E6100" s="10" t="s">
        <v>9</v>
      </c>
      <c r="F6100">
        <v>13</v>
      </c>
      <c r="G6100">
        <v>1.3188472986221313</v>
      </c>
      <c r="H6100">
        <v>1.3188472986221313</v>
      </c>
      <c r="I6100">
        <v>92.142814636230469</v>
      </c>
      <c r="J6100">
        <v>0</v>
      </c>
      <c r="K6100">
        <v>161936</v>
      </c>
      <c r="L6100">
        <v>150024.32000000001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 s="10" t="s">
        <v>38</v>
      </c>
    </row>
    <row r="6101" spans="1:19" hidden="1" x14ac:dyDescent="0.25">
      <c r="A6101" s="10" t="str">
        <f t="shared" si="95"/>
        <v>2017-2026All1-in-10August PeakPGE13</v>
      </c>
      <c r="B6101" s="10" t="s">
        <v>54</v>
      </c>
      <c r="C6101" s="10" t="s">
        <v>0</v>
      </c>
      <c r="D6101" s="10" t="s">
        <v>2</v>
      </c>
      <c r="E6101" s="10" t="s">
        <v>1</v>
      </c>
      <c r="F6101">
        <v>13</v>
      </c>
      <c r="G6101">
        <v>1.4572850465774536</v>
      </c>
      <c r="H6101">
        <v>1.4572850465774536</v>
      </c>
      <c r="I6101">
        <v>95.640068054199219</v>
      </c>
      <c r="J6101">
        <v>0</v>
      </c>
      <c r="K6101">
        <v>161936</v>
      </c>
      <c r="L6101">
        <v>150024.32000000001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 s="10" t="s">
        <v>38</v>
      </c>
    </row>
    <row r="6102" spans="1:19" hidden="1" x14ac:dyDescent="0.25">
      <c r="A6102" s="10" t="str">
        <f t="shared" si="95"/>
        <v>2017-2026All1-in-10August PeakCAISO14</v>
      </c>
      <c r="B6102" s="10" t="s">
        <v>54</v>
      </c>
      <c r="C6102" s="10" t="s">
        <v>0</v>
      </c>
      <c r="D6102" s="10" t="s">
        <v>2</v>
      </c>
      <c r="E6102" s="10" t="s">
        <v>1</v>
      </c>
      <c r="F6102">
        <v>14</v>
      </c>
      <c r="G6102">
        <v>1.7097896337509155</v>
      </c>
      <c r="H6102">
        <v>1.399693489074707</v>
      </c>
      <c r="I6102">
        <v>96.8831787109375</v>
      </c>
      <c r="J6102">
        <v>0.10273714363574982</v>
      </c>
      <c r="K6102">
        <v>161936</v>
      </c>
      <c r="L6102">
        <v>150024.32000000001</v>
      </c>
      <c r="M6102">
        <v>0.31009608507156372</v>
      </c>
      <c r="N6102">
        <v>0.17842815816402435</v>
      </c>
      <c r="O6102">
        <v>0.25622072815895081</v>
      </c>
      <c r="P6102">
        <v>0.31009608507156372</v>
      </c>
      <c r="Q6102">
        <v>0.36397144198417664</v>
      </c>
      <c r="R6102">
        <v>0.44176399707794189</v>
      </c>
      <c r="S6102" s="10" t="s">
        <v>39</v>
      </c>
    </row>
    <row r="6103" spans="1:19" hidden="1" x14ac:dyDescent="0.25">
      <c r="A6103" s="10" t="str">
        <f t="shared" si="95"/>
        <v>2017-2026All1-in-2August PeakCAISO14</v>
      </c>
      <c r="B6103" s="10" t="s">
        <v>54</v>
      </c>
      <c r="C6103" s="10" t="s">
        <v>0</v>
      </c>
      <c r="D6103" s="10" t="s">
        <v>2</v>
      </c>
      <c r="E6103" s="10" t="s">
        <v>9</v>
      </c>
      <c r="F6103">
        <v>14</v>
      </c>
      <c r="G6103">
        <v>1.2978159189224243</v>
      </c>
      <c r="H6103">
        <v>1.1171753406524658</v>
      </c>
      <c r="I6103">
        <v>89.887680053710938</v>
      </c>
      <c r="J6103">
        <v>0.10273714363574982</v>
      </c>
      <c r="K6103">
        <v>161936</v>
      </c>
      <c r="L6103">
        <v>150024.32000000001</v>
      </c>
      <c r="M6103">
        <v>0.18064059317111969</v>
      </c>
      <c r="N6103">
        <v>4.8972669988870621E-2</v>
      </c>
      <c r="O6103">
        <v>0.12676523625850677</v>
      </c>
      <c r="P6103">
        <v>0.18064059317111969</v>
      </c>
      <c r="Q6103">
        <v>0.2345159500837326</v>
      </c>
      <c r="R6103">
        <v>0.31230852007865906</v>
      </c>
      <c r="S6103" s="10" t="s">
        <v>39</v>
      </c>
    </row>
    <row r="6104" spans="1:19" hidden="1" x14ac:dyDescent="0.25">
      <c r="A6104" s="10" t="str">
        <f t="shared" si="95"/>
        <v>2017-2026All1-in-10August PeakPGE14</v>
      </c>
      <c r="B6104" s="10" t="s">
        <v>54</v>
      </c>
      <c r="C6104" s="10" t="s">
        <v>0</v>
      </c>
      <c r="D6104" s="10" t="s">
        <v>2</v>
      </c>
      <c r="E6104" s="10" t="s">
        <v>1</v>
      </c>
      <c r="F6104">
        <v>14</v>
      </c>
      <c r="G6104">
        <v>1.7774412631988525</v>
      </c>
      <c r="H6104">
        <v>1.4341146945953369</v>
      </c>
      <c r="I6104">
        <v>98.734878540039063</v>
      </c>
      <c r="J6104">
        <v>0.10273714363574982</v>
      </c>
      <c r="K6104">
        <v>161936</v>
      </c>
      <c r="L6104">
        <v>150024.32000000001</v>
      </c>
      <c r="M6104">
        <v>0.34332659840583801</v>
      </c>
      <c r="N6104">
        <v>0.21165867149829865</v>
      </c>
      <c r="O6104">
        <v>0.2894512414932251</v>
      </c>
      <c r="P6104">
        <v>0.34332659840583801</v>
      </c>
      <c r="Q6104">
        <v>0.39720195531845093</v>
      </c>
      <c r="R6104">
        <v>0.47499451041221619</v>
      </c>
      <c r="S6104" s="10" t="s">
        <v>38</v>
      </c>
    </row>
    <row r="6105" spans="1:19" hidden="1" x14ac:dyDescent="0.25">
      <c r="A6105" s="10" t="str">
        <f t="shared" si="95"/>
        <v>2017-2026All1-in-2August PeakPGE14</v>
      </c>
      <c r="B6105" s="10" t="s">
        <v>54</v>
      </c>
      <c r="C6105" s="10" t="s">
        <v>0</v>
      </c>
      <c r="D6105" s="10" t="s">
        <v>2</v>
      </c>
      <c r="E6105" s="10" t="s">
        <v>9</v>
      </c>
      <c r="F6105">
        <v>14</v>
      </c>
      <c r="G6105">
        <v>1.6085895299911499</v>
      </c>
      <c r="H6105">
        <v>1.3328831195831299</v>
      </c>
      <c r="I6105">
        <v>94.904212951660156</v>
      </c>
      <c r="J6105">
        <v>0.10273714363574982</v>
      </c>
      <c r="K6105">
        <v>161936</v>
      </c>
      <c r="L6105">
        <v>150024.32000000001</v>
      </c>
      <c r="M6105">
        <v>0.27570647001266479</v>
      </c>
      <c r="N6105">
        <v>0.14403854310512543</v>
      </c>
      <c r="O6105">
        <v>0.22183111310005188</v>
      </c>
      <c r="P6105">
        <v>0.27570647001266479</v>
      </c>
      <c r="Q6105">
        <v>0.32958182692527771</v>
      </c>
      <c r="R6105">
        <v>0.40737438201904297</v>
      </c>
      <c r="S6105" s="10" t="s">
        <v>38</v>
      </c>
    </row>
    <row r="6106" spans="1:19" hidden="1" x14ac:dyDescent="0.25">
      <c r="A6106" s="10" t="str">
        <f t="shared" si="95"/>
        <v>2017-2026All1-in-2August PeakCAISO15</v>
      </c>
      <c r="B6106" s="10" t="s">
        <v>54</v>
      </c>
      <c r="C6106" s="10" t="s">
        <v>0</v>
      </c>
      <c r="D6106" s="10" t="s">
        <v>2</v>
      </c>
      <c r="E6106" s="10" t="s">
        <v>9</v>
      </c>
      <c r="F6106">
        <v>15</v>
      </c>
      <c r="G6106">
        <v>1.5405312776565552</v>
      </c>
      <c r="H6106">
        <v>1.2623354196548462</v>
      </c>
      <c r="I6106">
        <v>92.462898254394531</v>
      </c>
      <c r="J6106">
        <v>0.1230589896440506</v>
      </c>
      <c r="K6106">
        <v>161936</v>
      </c>
      <c r="L6106">
        <v>150024.32000000001</v>
      </c>
      <c r="M6106">
        <v>0.27819588780403137</v>
      </c>
      <c r="N6106">
        <v>0.12048348784446716</v>
      </c>
      <c r="O6106">
        <v>0.21366375684738159</v>
      </c>
      <c r="P6106">
        <v>0.27819588780403137</v>
      </c>
      <c r="Q6106">
        <v>0.34272801876068115</v>
      </c>
      <c r="R6106">
        <v>0.43590828776359558</v>
      </c>
      <c r="S6106" s="10" t="s">
        <v>39</v>
      </c>
    </row>
    <row r="6107" spans="1:19" hidden="1" x14ac:dyDescent="0.25">
      <c r="A6107" s="10" t="str">
        <f t="shared" si="95"/>
        <v>2017-2026All1-in-10August PeakCAISO15</v>
      </c>
      <c r="B6107" s="10" t="s">
        <v>54</v>
      </c>
      <c r="C6107" s="10" t="s">
        <v>0</v>
      </c>
      <c r="D6107" s="10" t="s">
        <v>2</v>
      </c>
      <c r="E6107" s="10" t="s">
        <v>1</v>
      </c>
      <c r="F6107">
        <v>15</v>
      </c>
      <c r="G6107">
        <v>2.0295515060424805</v>
      </c>
      <c r="H6107">
        <v>1.5970990657806396</v>
      </c>
      <c r="I6107">
        <v>98.630584716796875</v>
      </c>
      <c r="J6107">
        <v>0.1230589896440506</v>
      </c>
      <c r="K6107">
        <v>161936</v>
      </c>
      <c r="L6107">
        <v>150024.32000000001</v>
      </c>
      <c r="M6107">
        <v>0.43245241045951843</v>
      </c>
      <c r="N6107">
        <v>0.27474001049995422</v>
      </c>
      <c r="O6107">
        <v>0.36792027950286865</v>
      </c>
      <c r="P6107">
        <v>0.43245241045951843</v>
      </c>
      <c r="Q6107">
        <v>0.49698454141616821</v>
      </c>
      <c r="R6107">
        <v>0.59016484022140503</v>
      </c>
      <c r="S6107" s="10" t="s">
        <v>39</v>
      </c>
    </row>
    <row r="6108" spans="1:19" hidden="1" x14ac:dyDescent="0.25">
      <c r="A6108" s="10" t="str">
        <f t="shared" si="95"/>
        <v>2017-2026All1-in-10August PeakPGE15</v>
      </c>
      <c r="B6108" s="10" t="s">
        <v>54</v>
      </c>
      <c r="C6108" s="10" t="s">
        <v>0</v>
      </c>
      <c r="D6108" s="10" t="s">
        <v>2</v>
      </c>
      <c r="E6108" s="10" t="s">
        <v>1</v>
      </c>
      <c r="F6108">
        <v>15</v>
      </c>
      <c r="G6108">
        <v>2.1098551750183105</v>
      </c>
      <c r="H6108">
        <v>1.6304620504379272</v>
      </c>
      <c r="I6108">
        <v>100.99236297607422</v>
      </c>
      <c r="J6108">
        <v>0.1230589896440506</v>
      </c>
      <c r="K6108">
        <v>161936</v>
      </c>
      <c r="L6108">
        <v>150024.32000000001</v>
      </c>
      <c r="M6108">
        <v>0.47939309477806091</v>
      </c>
      <c r="N6108">
        <v>0.3216806948184967</v>
      </c>
      <c r="O6108">
        <v>0.41486096382141113</v>
      </c>
      <c r="P6108">
        <v>0.47939309477806091</v>
      </c>
      <c r="Q6108">
        <v>0.54392522573471069</v>
      </c>
      <c r="R6108">
        <v>0.63710552453994751</v>
      </c>
      <c r="S6108" s="10" t="s">
        <v>38</v>
      </c>
    </row>
    <row r="6109" spans="1:19" hidden="1" x14ac:dyDescent="0.25">
      <c r="A6109" s="10" t="str">
        <f t="shared" si="95"/>
        <v>2017-2026All1-in-2August PeakPGE15</v>
      </c>
      <c r="B6109" s="10" t="s">
        <v>54</v>
      </c>
      <c r="C6109" s="10" t="s">
        <v>0</v>
      </c>
      <c r="D6109" s="10" t="s">
        <v>2</v>
      </c>
      <c r="E6109" s="10" t="s">
        <v>9</v>
      </c>
      <c r="F6109">
        <v>15</v>
      </c>
      <c r="G6109">
        <v>1.9094251394271851</v>
      </c>
      <c r="H6109">
        <v>1.5172902345657349</v>
      </c>
      <c r="I6109">
        <v>96.9205322265625</v>
      </c>
      <c r="J6109">
        <v>0.1230589896440506</v>
      </c>
      <c r="K6109">
        <v>161936</v>
      </c>
      <c r="L6109">
        <v>150024.32000000001</v>
      </c>
      <c r="M6109">
        <v>0.39213493466377258</v>
      </c>
      <c r="N6109">
        <v>0.23442253470420837</v>
      </c>
      <c r="O6109">
        <v>0.3276028037071228</v>
      </c>
      <c r="P6109">
        <v>0.39213493466377258</v>
      </c>
      <c r="Q6109">
        <v>0.45666706562042236</v>
      </c>
      <c r="R6109">
        <v>0.54984736442565918</v>
      </c>
      <c r="S6109" s="10" t="s">
        <v>38</v>
      </c>
    </row>
    <row r="6110" spans="1:19" hidden="1" x14ac:dyDescent="0.25">
      <c r="A6110" s="10" t="str">
        <f t="shared" si="95"/>
        <v>2017-2026All1-in-10August PeakCAISO16</v>
      </c>
      <c r="B6110" s="10" t="s">
        <v>54</v>
      </c>
      <c r="C6110" s="10" t="s">
        <v>0</v>
      </c>
      <c r="D6110" s="10" t="s">
        <v>2</v>
      </c>
      <c r="E6110" s="10" t="s">
        <v>1</v>
      </c>
      <c r="F6110">
        <v>16</v>
      </c>
      <c r="G6110">
        <v>2.3854658603668213</v>
      </c>
      <c r="H6110">
        <v>1.814234733581543</v>
      </c>
      <c r="I6110">
        <v>99.624900817871094</v>
      </c>
      <c r="J6110">
        <v>0.15615223348140717</v>
      </c>
      <c r="K6110">
        <v>161936</v>
      </c>
      <c r="L6110">
        <v>150024.32000000001</v>
      </c>
      <c r="M6110">
        <v>0.5712311863899231</v>
      </c>
      <c r="N6110">
        <v>0.37110647559165955</v>
      </c>
      <c r="O6110">
        <v>0.48934495449066162</v>
      </c>
      <c r="P6110">
        <v>0.5712311863899231</v>
      </c>
      <c r="Q6110">
        <v>0.65311741828918457</v>
      </c>
      <c r="R6110">
        <v>0.77135586738586426</v>
      </c>
      <c r="S6110" s="10" t="s">
        <v>39</v>
      </c>
    </row>
    <row r="6111" spans="1:19" hidden="1" x14ac:dyDescent="0.25">
      <c r="A6111" s="10" t="str">
        <f t="shared" si="95"/>
        <v>2017-2026All1-in-2August PeakCAISO16</v>
      </c>
      <c r="B6111" s="10" t="s">
        <v>54</v>
      </c>
      <c r="C6111" s="10" t="s">
        <v>0</v>
      </c>
      <c r="D6111" s="10" t="s">
        <v>2</v>
      </c>
      <c r="E6111" s="10" t="s">
        <v>9</v>
      </c>
      <c r="F6111">
        <v>16</v>
      </c>
      <c r="G6111">
        <v>1.8106878995895386</v>
      </c>
      <c r="H6111">
        <v>1.4195253849029541</v>
      </c>
      <c r="I6111">
        <v>93.851898193359375</v>
      </c>
      <c r="J6111">
        <v>0.15615223348140717</v>
      </c>
      <c r="K6111">
        <v>161936</v>
      </c>
      <c r="L6111">
        <v>150024.32000000001</v>
      </c>
      <c r="M6111">
        <v>0.39116251468658447</v>
      </c>
      <c r="N6111">
        <v>0.19103781878948212</v>
      </c>
      <c r="O6111">
        <v>0.309276282787323</v>
      </c>
      <c r="P6111">
        <v>0.39116251468658447</v>
      </c>
      <c r="Q6111">
        <v>0.47304874658584595</v>
      </c>
      <c r="R6111">
        <v>0.59128719568252563</v>
      </c>
      <c r="S6111" s="10" t="s">
        <v>39</v>
      </c>
    </row>
    <row r="6112" spans="1:19" hidden="1" x14ac:dyDescent="0.25">
      <c r="A6112" s="10" t="str">
        <f t="shared" si="95"/>
        <v>2017-2026All1-in-10August PeakPGE16</v>
      </c>
      <c r="B6112" s="10" t="s">
        <v>54</v>
      </c>
      <c r="C6112" s="10" t="s">
        <v>0</v>
      </c>
      <c r="D6112" s="10" t="s">
        <v>2</v>
      </c>
      <c r="E6112" s="10" t="s">
        <v>1</v>
      </c>
      <c r="F6112">
        <v>16</v>
      </c>
      <c r="G6112">
        <v>2.4798519611358643</v>
      </c>
      <c r="H6112">
        <v>1.8398360013961792</v>
      </c>
      <c r="I6112">
        <v>102.14610290527344</v>
      </c>
      <c r="J6112">
        <v>0.15615223348140717</v>
      </c>
      <c r="K6112">
        <v>161936</v>
      </c>
      <c r="L6112">
        <v>150024.32000000001</v>
      </c>
      <c r="M6112">
        <v>0.64001595973968506</v>
      </c>
      <c r="N6112">
        <v>0.43989124894142151</v>
      </c>
      <c r="O6112">
        <v>0.55812972784042358</v>
      </c>
      <c r="P6112">
        <v>0.64001595973968506</v>
      </c>
      <c r="Q6112">
        <v>0.72190219163894653</v>
      </c>
      <c r="R6112">
        <v>0.84014064073562622</v>
      </c>
      <c r="S6112" s="10" t="s">
        <v>38</v>
      </c>
    </row>
    <row r="6113" spans="1:19" hidden="1" x14ac:dyDescent="0.25">
      <c r="A6113" s="10" t="str">
        <f t="shared" si="95"/>
        <v>2017-2026All1-in-2August PeakPGE16</v>
      </c>
      <c r="B6113" s="10" t="s">
        <v>54</v>
      </c>
      <c r="C6113" s="10" t="s">
        <v>0</v>
      </c>
      <c r="D6113" s="10" t="s">
        <v>2</v>
      </c>
      <c r="E6113" s="10" t="s">
        <v>9</v>
      </c>
      <c r="F6113">
        <v>16</v>
      </c>
      <c r="G6113">
        <v>2.2442734241485596</v>
      </c>
      <c r="H6113">
        <v>1.7166924476623535</v>
      </c>
      <c r="I6113">
        <v>98.249397277832031</v>
      </c>
      <c r="J6113">
        <v>0.15615223348140717</v>
      </c>
      <c r="K6113">
        <v>161936</v>
      </c>
      <c r="L6113">
        <v>150024.32000000001</v>
      </c>
      <c r="M6113">
        <v>0.52758103609085083</v>
      </c>
      <c r="N6113">
        <v>0.32745632529258728</v>
      </c>
      <c r="O6113">
        <v>0.44569480419158936</v>
      </c>
      <c r="P6113">
        <v>0.52758103609085083</v>
      </c>
      <c r="Q6113">
        <v>0.6094672679901123</v>
      </c>
      <c r="R6113">
        <v>0.72770571708679199</v>
      </c>
      <c r="S6113" s="10" t="s">
        <v>38</v>
      </c>
    </row>
    <row r="6114" spans="1:19" hidden="1" x14ac:dyDescent="0.25">
      <c r="A6114" s="10" t="str">
        <f t="shared" si="95"/>
        <v>2017-2026All1-in-2August PeakCAISO17</v>
      </c>
      <c r="B6114" s="10" t="s">
        <v>54</v>
      </c>
      <c r="C6114" s="10" t="s">
        <v>0</v>
      </c>
      <c r="D6114" s="10" t="s">
        <v>2</v>
      </c>
      <c r="E6114" s="10" t="s">
        <v>9</v>
      </c>
      <c r="F6114">
        <v>17</v>
      </c>
      <c r="G6114">
        <v>2.053123950958252</v>
      </c>
      <c r="H6114">
        <v>1.5785027742385864</v>
      </c>
      <c r="I6114">
        <v>94.137702941894531</v>
      </c>
      <c r="J6114">
        <v>0.16046801209449768</v>
      </c>
      <c r="K6114">
        <v>161936</v>
      </c>
      <c r="L6114">
        <v>150024.32000000001</v>
      </c>
      <c r="M6114">
        <v>0.47462120652198792</v>
      </c>
      <c r="N6114">
        <v>0.26896539330482483</v>
      </c>
      <c r="O6114">
        <v>0.39047178626060486</v>
      </c>
      <c r="P6114">
        <v>0.47462120652198792</v>
      </c>
      <c r="Q6114">
        <v>0.55877065658569336</v>
      </c>
      <c r="R6114">
        <v>0.68027698993682861</v>
      </c>
      <c r="S6114" s="10" t="s">
        <v>39</v>
      </c>
    </row>
    <row r="6115" spans="1:19" hidden="1" x14ac:dyDescent="0.25">
      <c r="A6115" s="10" t="str">
        <f t="shared" si="95"/>
        <v>2017-2026All1-in-10August PeakCAISO17</v>
      </c>
      <c r="B6115" s="10" t="s">
        <v>54</v>
      </c>
      <c r="C6115" s="10" t="s">
        <v>0</v>
      </c>
      <c r="D6115" s="10" t="s">
        <v>2</v>
      </c>
      <c r="E6115" s="10" t="s">
        <v>1</v>
      </c>
      <c r="F6115">
        <v>17</v>
      </c>
      <c r="G6115">
        <v>2.704859733581543</v>
      </c>
      <c r="H6115">
        <v>2.0550932884216309</v>
      </c>
      <c r="I6115">
        <v>99.784805297851563</v>
      </c>
      <c r="J6115">
        <v>0.16046801209449768</v>
      </c>
      <c r="K6115">
        <v>161936</v>
      </c>
      <c r="L6115">
        <v>150024.32000000001</v>
      </c>
      <c r="M6115">
        <v>0.64976632595062256</v>
      </c>
      <c r="N6115">
        <v>0.44411051273345947</v>
      </c>
      <c r="O6115">
        <v>0.5656169056892395</v>
      </c>
      <c r="P6115">
        <v>0.64976632595062256</v>
      </c>
      <c r="Q6115">
        <v>0.73391574621200562</v>
      </c>
      <c r="R6115">
        <v>0.85542213916778564</v>
      </c>
      <c r="S6115" s="10" t="s">
        <v>39</v>
      </c>
    </row>
    <row r="6116" spans="1:19" hidden="1" x14ac:dyDescent="0.25">
      <c r="A6116" s="10" t="str">
        <f t="shared" si="95"/>
        <v>2017-2026All1-in-2August PeakPGE17</v>
      </c>
      <c r="B6116" s="10" t="s">
        <v>54</v>
      </c>
      <c r="C6116" s="10" t="s">
        <v>0</v>
      </c>
      <c r="D6116" s="10" t="s">
        <v>2</v>
      </c>
      <c r="E6116" s="10" t="s">
        <v>9</v>
      </c>
      <c r="F6116">
        <v>17</v>
      </c>
      <c r="G6116">
        <v>2.5447626113891602</v>
      </c>
      <c r="H6116">
        <v>1.9367257356643677</v>
      </c>
      <c r="I6116">
        <v>98.527473449707031</v>
      </c>
      <c r="J6116">
        <v>0.16046801209449768</v>
      </c>
      <c r="K6116">
        <v>161936</v>
      </c>
      <c r="L6116">
        <v>150024.32000000001</v>
      </c>
      <c r="M6116">
        <v>0.60803687572479248</v>
      </c>
      <c r="N6116">
        <v>0.40238106250762939</v>
      </c>
      <c r="O6116">
        <v>0.52388745546340942</v>
      </c>
      <c r="P6116">
        <v>0.60803687572479248</v>
      </c>
      <c r="Q6116">
        <v>0.69218629598617554</v>
      </c>
      <c r="R6116">
        <v>0.81369268894195557</v>
      </c>
      <c r="S6116" s="10" t="s">
        <v>38</v>
      </c>
    </row>
    <row r="6117" spans="1:19" hidden="1" x14ac:dyDescent="0.25">
      <c r="A6117" s="10" t="str">
        <f t="shared" si="95"/>
        <v>2017-2026All1-in-10August PeakPGE17</v>
      </c>
      <c r="B6117" s="10" t="s">
        <v>54</v>
      </c>
      <c r="C6117" s="10" t="s">
        <v>0</v>
      </c>
      <c r="D6117" s="10" t="s">
        <v>2</v>
      </c>
      <c r="E6117" s="10" t="s">
        <v>1</v>
      </c>
      <c r="F6117">
        <v>17</v>
      </c>
      <c r="G6117">
        <v>2.8118832111358643</v>
      </c>
      <c r="H6117">
        <v>2.1021804809570312</v>
      </c>
      <c r="I6117">
        <v>102.23492431640625</v>
      </c>
      <c r="J6117">
        <v>0.16046801209449768</v>
      </c>
      <c r="K6117">
        <v>161936</v>
      </c>
      <c r="L6117">
        <v>150024.32000000001</v>
      </c>
      <c r="M6117">
        <v>0.70970273017883301</v>
      </c>
      <c r="N6117">
        <v>0.50404691696166992</v>
      </c>
      <c r="O6117">
        <v>0.62555330991744995</v>
      </c>
      <c r="P6117">
        <v>0.70970273017883301</v>
      </c>
      <c r="Q6117">
        <v>0.79385215044021606</v>
      </c>
      <c r="R6117">
        <v>0.91535854339599609</v>
      </c>
      <c r="S6117" s="10" t="s">
        <v>38</v>
      </c>
    </row>
    <row r="6118" spans="1:19" hidden="1" x14ac:dyDescent="0.25">
      <c r="A6118" s="10" t="str">
        <f t="shared" si="95"/>
        <v>2017-2026All1-in-2August PeakCAISO18</v>
      </c>
      <c r="B6118" s="10" t="s">
        <v>54</v>
      </c>
      <c r="C6118" s="10" t="s">
        <v>0</v>
      </c>
      <c r="D6118" s="10" t="s">
        <v>2</v>
      </c>
      <c r="E6118" s="10" t="s">
        <v>9</v>
      </c>
      <c r="F6118">
        <v>18</v>
      </c>
      <c r="G6118">
        <v>2.2199199199676514</v>
      </c>
      <c r="H6118">
        <v>1.7529270648956299</v>
      </c>
      <c r="I6118">
        <v>93.142730712890625</v>
      </c>
      <c r="J6118">
        <v>0.13599415123462677</v>
      </c>
      <c r="K6118">
        <v>161936</v>
      </c>
      <c r="L6118">
        <v>150024.32000000001</v>
      </c>
      <c r="M6118">
        <v>0.46699288487434387</v>
      </c>
      <c r="N6118">
        <v>0.29270279407501221</v>
      </c>
      <c r="O6118">
        <v>0.39567756652832031</v>
      </c>
      <c r="P6118">
        <v>0.46699288487434387</v>
      </c>
      <c r="Q6118">
        <v>0.53830820322036743</v>
      </c>
      <c r="R6118">
        <v>0.64128297567367554</v>
      </c>
      <c r="S6118" s="10" t="s">
        <v>39</v>
      </c>
    </row>
    <row r="6119" spans="1:19" hidden="1" x14ac:dyDescent="0.25">
      <c r="A6119" s="10" t="str">
        <f t="shared" si="95"/>
        <v>2017-2026All1-in-10August PeakCAISO18</v>
      </c>
      <c r="B6119" s="10" t="s">
        <v>54</v>
      </c>
      <c r="C6119" s="10" t="s">
        <v>0</v>
      </c>
      <c r="D6119" s="10" t="s">
        <v>2</v>
      </c>
      <c r="E6119" s="10" t="s">
        <v>1</v>
      </c>
      <c r="F6119">
        <v>18</v>
      </c>
      <c r="G6119">
        <v>2.924602746963501</v>
      </c>
      <c r="H6119">
        <v>2.2835390567779541</v>
      </c>
      <c r="I6119">
        <v>98.787956237792969</v>
      </c>
      <c r="J6119">
        <v>0.13599415123462677</v>
      </c>
      <c r="K6119">
        <v>161936</v>
      </c>
      <c r="L6119">
        <v>150024.32000000001</v>
      </c>
      <c r="M6119">
        <v>0.6410636305809021</v>
      </c>
      <c r="N6119">
        <v>0.46677353978157043</v>
      </c>
      <c r="O6119">
        <v>0.56974828243255615</v>
      </c>
      <c r="P6119">
        <v>0.6410636305809021</v>
      </c>
      <c r="Q6119">
        <v>0.71237897872924805</v>
      </c>
      <c r="R6119">
        <v>0.81535375118255615</v>
      </c>
      <c r="S6119" s="10" t="s">
        <v>39</v>
      </c>
    </row>
    <row r="6120" spans="1:19" hidden="1" x14ac:dyDescent="0.25">
      <c r="A6120" s="10" t="str">
        <f t="shared" si="95"/>
        <v>2017-2026All1-in-10August PeakPGE18</v>
      </c>
      <c r="B6120" s="10" t="s">
        <v>54</v>
      </c>
      <c r="C6120" s="10" t="s">
        <v>0</v>
      </c>
      <c r="D6120" s="10" t="s">
        <v>2</v>
      </c>
      <c r="E6120" s="10" t="s">
        <v>1</v>
      </c>
      <c r="F6120">
        <v>18</v>
      </c>
      <c r="G6120">
        <v>3.0403211116790771</v>
      </c>
      <c r="H6120">
        <v>2.3360426425933838</v>
      </c>
      <c r="I6120">
        <v>101.14639282226562</v>
      </c>
      <c r="J6120">
        <v>0.13599415123462677</v>
      </c>
      <c r="K6120">
        <v>161936</v>
      </c>
      <c r="L6120">
        <v>150024.32000000001</v>
      </c>
      <c r="M6120">
        <v>0.70427852869033813</v>
      </c>
      <c r="N6120">
        <v>0.52998840808868408</v>
      </c>
      <c r="O6120">
        <v>0.63296318054199219</v>
      </c>
      <c r="P6120">
        <v>0.70427852869033813</v>
      </c>
      <c r="Q6120">
        <v>0.77559387683868408</v>
      </c>
      <c r="R6120">
        <v>0.87856864929199219</v>
      </c>
      <c r="S6120" s="10" t="s">
        <v>38</v>
      </c>
    </row>
    <row r="6121" spans="1:19" hidden="1" x14ac:dyDescent="0.25">
      <c r="A6121" s="10" t="str">
        <f t="shared" si="95"/>
        <v>2017-2026All1-in-2August PeakPGE18</v>
      </c>
      <c r="B6121" s="10" t="s">
        <v>54</v>
      </c>
      <c r="C6121" s="10" t="s">
        <v>0</v>
      </c>
      <c r="D6121" s="10" t="s">
        <v>2</v>
      </c>
      <c r="E6121" s="10" t="s">
        <v>9</v>
      </c>
      <c r="F6121">
        <v>18</v>
      </c>
      <c r="G6121">
        <v>2.7514994144439697</v>
      </c>
      <c r="H6121">
        <v>2.1552205085754395</v>
      </c>
      <c r="I6121">
        <v>97.309585571289063</v>
      </c>
      <c r="J6121">
        <v>0.13599415123462677</v>
      </c>
      <c r="K6121">
        <v>161936</v>
      </c>
      <c r="L6121">
        <v>150024.32000000001</v>
      </c>
      <c r="M6121">
        <v>0.59627890586853027</v>
      </c>
      <c r="N6121">
        <v>0.42198881506919861</v>
      </c>
      <c r="O6121">
        <v>0.52496355772018433</v>
      </c>
      <c r="P6121">
        <v>0.59627890586853027</v>
      </c>
      <c r="Q6121">
        <v>0.66759425401687622</v>
      </c>
      <c r="R6121">
        <v>0.77056902647018433</v>
      </c>
      <c r="S6121" s="10" t="s">
        <v>38</v>
      </c>
    </row>
    <row r="6122" spans="1:19" hidden="1" x14ac:dyDescent="0.25">
      <c r="A6122" s="10" t="str">
        <f t="shared" si="95"/>
        <v>2017-2026All1-in-2August PeakCAISO19</v>
      </c>
      <c r="B6122" s="10" t="s">
        <v>54</v>
      </c>
      <c r="C6122" s="10" t="s">
        <v>0</v>
      </c>
      <c r="D6122" s="10" t="s">
        <v>2</v>
      </c>
      <c r="E6122" s="10" t="s">
        <v>9</v>
      </c>
      <c r="F6122">
        <v>19</v>
      </c>
      <c r="G6122">
        <v>2.2551658153533936</v>
      </c>
      <c r="H6122">
        <v>2.4667069911956787</v>
      </c>
      <c r="I6122">
        <v>90.923049926757813</v>
      </c>
      <c r="J6122">
        <v>0.11742977052927017</v>
      </c>
      <c r="K6122">
        <v>161936</v>
      </c>
      <c r="L6122">
        <v>150024.32000000001</v>
      </c>
      <c r="M6122">
        <v>-0.2115410715341568</v>
      </c>
      <c r="N6122">
        <v>-0.36203905940055847</v>
      </c>
      <c r="O6122">
        <v>-0.27312123775482178</v>
      </c>
      <c r="P6122">
        <v>-0.2115410715341568</v>
      </c>
      <c r="Q6122">
        <v>-0.14996090531349182</v>
      </c>
      <c r="R6122">
        <v>-6.104307621717453E-2</v>
      </c>
      <c r="S6122" s="10" t="s">
        <v>39</v>
      </c>
    </row>
    <row r="6123" spans="1:19" hidden="1" x14ac:dyDescent="0.25">
      <c r="A6123" s="10" t="str">
        <f t="shared" si="95"/>
        <v>2017-2026All1-in-10August PeakCAISO19</v>
      </c>
      <c r="B6123" s="10" t="s">
        <v>54</v>
      </c>
      <c r="C6123" s="10" t="s">
        <v>0</v>
      </c>
      <c r="D6123" s="10" t="s">
        <v>2</v>
      </c>
      <c r="E6123" s="10" t="s">
        <v>1</v>
      </c>
      <c r="F6123">
        <v>19</v>
      </c>
      <c r="G6123">
        <v>2.9710371494293213</v>
      </c>
      <c r="H6123">
        <v>3.2148582935333252</v>
      </c>
      <c r="I6123">
        <v>96.00836181640625</v>
      </c>
      <c r="J6123">
        <v>0.11742977052927017</v>
      </c>
      <c r="K6123">
        <v>161936</v>
      </c>
      <c r="L6123">
        <v>150024.32000000001</v>
      </c>
      <c r="M6123">
        <v>-0.24382118880748749</v>
      </c>
      <c r="N6123">
        <v>-0.39431917667388916</v>
      </c>
      <c r="O6123">
        <v>-0.30540135502815247</v>
      </c>
      <c r="P6123">
        <v>-0.24382118880748749</v>
      </c>
      <c r="Q6123">
        <v>-0.18224102258682251</v>
      </c>
      <c r="R6123">
        <v>-9.3323193490505219E-2</v>
      </c>
      <c r="S6123" s="10" t="s">
        <v>39</v>
      </c>
    </row>
    <row r="6124" spans="1:19" hidden="1" x14ac:dyDescent="0.25">
      <c r="A6124" s="10" t="str">
        <f t="shared" si="95"/>
        <v>2017-2026All1-in-2August PeakPGE19</v>
      </c>
      <c r="B6124" s="10" t="s">
        <v>54</v>
      </c>
      <c r="C6124" s="10" t="s">
        <v>0</v>
      </c>
      <c r="D6124" s="10" t="s">
        <v>2</v>
      </c>
      <c r="E6124" s="10" t="s">
        <v>9</v>
      </c>
      <c r="F6124">
        <v>19</v>
      </c>
      <c r="G6124">
        <v>2.7951855659484863</v>
      </c>
      <c r="H6124">
        <v>3.0309348106384277</v>
      </c>
      <c r="I6124">
        <v>94.731094360351563</v>
      </c>
      <c r="J6124">
        <v>0.11742977052927017</v>
      </c>
      <c r="K6124">
        <v>161936</v>
      </c>
      <c r="L6124">
        <v>150024.32000000001</v>
      </c>
      <c r="M6124">
        <v>-0.23574928939342499</v>
      </c>
      <c r="N6124">
        <v>-0.38624727725982666</v>
      </c>
      <c r="O6124">
        <v>-0.29732945561408997</v>
      </c>
      <c r="P6124">
        <v>-0.23574928939342499</v>
      </c>
      <c r="Q6124">
        <v>-0.17416912317276001</v>
      </c>
      <c r="R6124">
        <v>-8.5251294076442719E-2</v>
      </c>
      <c r="S6124" s="10" t="s">
        <v>38</v>
      </c>
    </row>
    <row r="6125" spans="1:19" hidden="1" x14ac:dyDescent="0.25">
      <c r="A6125" s="10" t="str">
        <f t="shared" si="95"/>
        <v>2017-2026All1-in-10August PeakPGE19</v>
      </c>
      <c r="B6125" s="10" t="s">
        <v>54</v>
      </c>
      <c r="C6125" s="10" t="s">
        <v>0</v>
      </c>
      <c r="D6125" s="10" t="s">
        <v>2</v>
      </c>
      <c r="E6125" s="10" t="s">
        <v>1</v>
      </c>
      <c r="F6125">
        <v>19</v>
      </c>
      <c r="G6125">
        <v>3.0885927677154541</v>
      </c>
      <c r="H6125">
        <v>3.339385986328125</v>
      </c>
      <c r="I6125">
        <v>98.357475280761719</v>
      </c>
      <c r="J6125">
        <v>0.11742977052927017</v>
      </c>
      <c r="K6125">
        <v>161936</v>
      </c>
      <c r="L6125">
        <v>150024.32000000001</v>
      </c>
      <c r="M6125">
        <v>-0.25079330801963806</v>
      </c>
      <c r="N6125">
        <v>-0.40129131078720093</v>
      </c>
      <c r="O6125">
        <v>-0.31237348914146423</v>
      </c>
      <c r="P6125">
        <v>-0.25079330801963806</v>
      </c>
      <c r="Q6125">
        <v>-0.18921314179897308</v>
      </c>
      <c r="R6125">
        <v>-0.10029531270265579</v>
      </c>
      <c r="S6125" s="10" t="s">
        <v>38</v>
      </c>
    </row>
    <row r="6126" spans="1:19" hidden="1" x14ac:dyDescent="0.25">
      <c r="A6126" s="10" t="str">
        <f t="shared" si="95"/>
        <v>2017-2026All1-in-10August PeakCAISO20</v>
      </c>
      <c r="B6126" s="10" t="s">
        <v>54</v>
      </c>
      <c r="C6126" s="10" t="s">
        <v>0</v>
      </c>
      <c r="D6126" s="10" t="s">
        <v>2</v>
      </c>
      <c r="E6126" s="10" t="s">
        <v>1</v>
      </c>
      <c r="F6126">
        <v>20</v>
      </c>
      <c r="G6126">
        <v>2.8113641738891602</v>
      </c>
      <c r="H6126">
        <v>3.1279754638671875</v>
      </c>
      <c r="I6126">
        <v>91.01531982421875</v>
      </c>
      <c r="J6126">
        <v>7.6294809579849243E-2</v>
      </c>
      <c r="K6126">
        <v>161936</v>
      </c>
      <c r="L6126">
        <v>150024.32000000001</v>
      </c>
      <c r="M6126">
        <v>-0.31661120057106018</v>
      </c>
      <c r="N6126">
        <v>-0.41439062356948853</v>
      </c>
      <c r="O6126">
        <v>-0.356620192527771</v>
      </c>
      <c r="P6126">
        <v>-0.31661120057106018</v>
      </c>
      <c r="Q6126">
        <v>-0.27660220861434937</v>
      </c>
      <c r="R6126">
        <v>-0.21883177757263184</v>
      </c>
      <c r="S6126" s="10" t="s">
        <v>39</v>
      </c>
    </row>
    <row r="6127" spans="1:19" hidden="1" x14ac:dyDescent="0.25">
      <c r="A6127" s="10" t="str">
        <f t="shared" si="95"/>
        <v>2017-2026All1-in-2August PeakCAISO20</v>
      </c>
      <c r="B6127" s="10" t="s">
        <v>54</v>
      </c>
      <c r="C6127" s="10" t="s">
        <v>0</v>
      </c>
      <c r="D6127" s="10" t="s">
        <v>2</v>
      </c>
      <c r="E6127" s="10" t="s">
        <v>9</v>
      </c>
      <c r="F6127">
        <v>20</v>
      </c>
      <c r="G6127">
        <v>2.1339659690856934</v>
      </c>
      <c r="H6127">
        <v>2.3611619472503662</v>
      </c>
      <c r="I6127">
        <v>86.458686828613281</v>
      </c>
      <c r="J6127">
        <v>7.6294809579849243E-2</v>
      </c>
      <c r="K6127">
        <v>161936</v>
      </c>
      <c r="L6127">
        <v>150024.32000000001</v>
      </c>
      <c r="M6127">
        <v>-0.22719608247280121</v>
      </c>
      <c r="N6127">
        <v>-0.32497552037239075</v>
      </c>
      <c r="O6127">
        <v>-0.26720508933067322</v>
      </c>
      <c r="P6127">
        <v>-0.22719608247280121</v>
      </c>
      <c r="Q6127">
        <v>-0.18718709051609039</v>
      </c>
      <c r="R6127">
        <v>-0.12941665947437286</v>
      </c>
      <c r="S6127" s="10" t="s">
        <v>39</v>
      </c>
    </row>
    <row r="6128" spans="1:19" hidden="1" x14ac:dyDescent="0.25">
      <c r="A6128" s="10" t="str">
        <f t="shared" si="95"/>
        <v>2017-2026All1-in-10August PeakPGE20</v>
      </c>
      <c r="B6128" s="10" t="s">
        <v>54</v>
      </c>
      <c r="C6128" s="10" t="s">
        <v>0</v>
      </c>
      <c r="D6128" s="10" t="s">
        <v>2</v>
      </c>
      <c r="E6128" s="10" t="s">
        <v>1</v>
      </c>
      <c r="F6128">
        <v>20</v>
      </c>
      <c r="G6128">
        <v>2.9226016998291016</v>
      </c>
      <c r="H6128">
        <v>3.2638847827911377</v>
      </c>
      <c r="I6128">
        <v>93.610191345214844</v>
      </c>
      <c r="J6128">
        <v>7.6294809579849243E-2</v>
      </c>
      <c r="K6128">
        <v>161936</v>
      </c>
      <c r="L6128">
        <v>150024.32000000001</v>
      </c>
      <c r="M6128">
        <v>-0.3412831723690033</v>
      </c>
      <c r="N6128">
        <v>-0.43906259536743164</v>
      </c>
      <c r="O6128">
        <v>-0.38129216432571411</v>
      </c>
      <c r="P6128">
        <v>-0.3412831723690033</v>
      </c>
      <c r="Q6128">
        <v>-0.30127418041229248</v>
      </c>
      <c r="R6128">
        <v>-0.24350374937057495</v>
      </c>
      <c r="S6128" s="10" t="s">
        <v>38</v>
      </c>
    </row>
    <row r="6129" spans="1:19" hidden="1" x14ac:dyDescent="0.25">
      <c r="A6129" s="10" t="str">
        <f t="shared" si="95"/>
        <v>2017-2026All1-in-2August PeakPGE20</v>
      </c>
      <c r="B6129" s="10" t="s">
        <v>54</v>
      </c>
      <c r="C6129" s="10" t="s">
        <v>0</v>
      </c>
      <c r="D6129" s="10" t="s">
        <v>2</v>
      </c>
      <c r="E6129" s="10" t="s">
        <v>9</v>
      </c>
      <c r="F6129">
        <v>20</v>
      </c>
      <c r="G6129">
        <v>2.6449630260467529</v>
      </c>
      <c r="H6129">
        <v>2.9391050338745117</v>
      </c>
      <c r="I6129">
        <v>90.122688293457031</v>
      </c>
      <c r="J6129">
        <v>7.6294809579849243E-2</v>
      </c>
      <c r="K6129">
        <v>161936</v>
      </c>
      <c r="L6129">
        <v>150024.32000000001</v>
      </c>
      <c r="M6129">
        <v>-0.2941419780254364</v>
      </c>
      <c r="N6129">
        <v>-0.39192140102386475</v>
      </c>
      <c r="O6129">
        <v>-0.33415096998214722</v>
      </c>
      <c r="P6129">
        <v>-0.2941419780254364</v>
      </c>
      <c r="Q6129">
        <v>-0.25413298606872559</v>
      </c>
      <c r="R6129">
        <v>-0.19636255502700806</v>
      </c>
      <c r="S6129" s="10" t="s">
        <v>38</v>
      </c>
    </row>
    <row r="6130" spans="1:19" hidden="1" x14ac:dyDescent="0.25">
      <c r="A6130" s="10" t="str">
        <f t="shared" si="95"/>
        <v>2017-2026All1-in-2August PeakCAISO21</v>
      </c>
      <c r="B6130" s="10" t="s">
        <v>54</v>
      </c>
      <c r="C6130" s="10" t="s">
        <v>0</v>
      </c>
      <c r="D6130" s="10" t="s">
        <v>2</v>
      </c>
      <c r="E6130" s="10" t="s">
        <v>9</v>
      </c>
      <c r="F6130">
        <v>21</v>
      </c>
      <c r="G6130">
        <v>1.9416741132736206</v>
      </c>
      <c r="H6130">
        <v>2.0658156871795654</v>
      </c>
      <c r="I6130">
        <v>82.102294921875</v>
      </c>
      <c r="J6130">
        <v>7.6630406081676483E-2</v>
      </c>
      <c r="K6130">
        <v>161936</v>
      </c>
      <c r="L6130">
        <v>150024.32000000001</v>
      </c>
      <c r="M6130">
        <v>-0.124141626060009</v>
      </c>
      <c r="N6130">
        <v>-0.22235114872455597</v>
      </c>
      <c r="O6130">
        <v>-0.16432660818099976</v>
      </c>
      <c r="P6130">
        <v>-0.124141626060009</v>
      </c>
      <c r="Q6130">
        <v>-8.395664393901825E-2</v>
      </c>
      <c r="R6130">
        <v>-2.5932097807526588E-2</v>
      </c>
      <c r="S6130" s="10" t="s">
        <v>39</v>
      </c>
    </row>
    <row r="6131" spans="1:19" hidden="1" x14ac:dyDescent="0.25">
      <c r="A6131" s="10" t="str">
        <f t="shared" si="95"/>
        <v>2017-2026All1-in-10August PeakCAISO21</v>
      </c>
      <c r="B6131" s="10" t="s">
        <v>54</v>
      </c>
      <c r="C6131" s="10" t="s">
        <v>0</v>
      </c>
      <c r="D6131" s="10" t="s">
        <v>2</v>
      </c>
      <c r="E6131" s="10" t="s">
        <v>1</v>
      </c>
      <c r="F6131">
        <v>21</v>
      </c>
      <c r="G6131">
        <v>2.5580317974090576</v>
      </c>
      <c r="H6131">
        <v>2.7686092853546143</v>
      </c>
      <c r="I6131">
        <v>85.607688903808594</v>
      </c>
      <c r="J6131">
        <v>7.6630406081676483E-2</v>
      </c>
      <c r="K6131">
        <v>161936</v>
      </c>
      <c r="L6131">
        <v>150024.32000000001</v>
      </c>
      <c r="M6131">
        <v>-0.21057739853858948</v>
      </c>
      <c r="N6131">
        <v>-0.30878692865371704</v>
      </c>
      <c r="O6131">
        <v>-0.25076237320899963</v>
      </c>
      <c r="P6131">
        <v>-0.21057739853858948</v>
      </c>
      <c r="Q6131">
        <v>-0.17039240896701813</v>
      </c>
      <c r="R6131">
        <v>-0.11236786842346191</v>
      </c>
      <c r="S6131" s="10" t="s">
        <v>39</v>
      </c>
    </row>
    <row r="6132" spans="1:19" hidden="1" x14ac:dyDescent="0.25">
      <c r="A6132" s="10" t="str">
        <f t="shared" si="95"/>
        <v>2017-2026All1-in-2August PeakPGE21</v>
      </c>
      <c r="B6132" s="10" t="s">
        <v>54</v>
      </c>
      <c r="C6132" s="10" t="s">
        <v>0</v>
      </c>
      <c r="D6132" s="10" t="s">
        <v>2</v>
      </c>
      <c r="E6132" s="10" t="s">
        <v>9</v>
      </c>
      <c r="F6132">
        <v>21</v>
      </c>
      <c r="G6132">
        <v>2.4066252708435059</v>
      </c>
      <c r="H6132">
        <v>2.5940790176391602</v>
      </c>
      <c r="I6132">
        <v>85.319587707519531</v>
      </c>
      <c r="J6132">
        <v>7.6630406081676483E-2</v>
      </c>
      <c r="K6132">
        <v>161936</v>
      </c>
      <c r="L6132">
        <v>150024.32000000001</v>
      </c>
      <c r="M6132">
        <v>-0.18745382130146027</v>
      </c>
      <c r="N6132">
        <v>-0.28566333651542664</v>
      </c>
      <c r="O6132">
        <v>-0.22763881087303162</v>
      </c>
      <c r="P6132">
        <v>-0.18745382130146027</v>
      </c>
      <c r="Q6132">
        <v>-0.14726883172988892</v>
      </c>
      <c r="R6132">
        <v>-8.9244291186332703E-2</v>
      </c>
      <c r="S6132" s="10" t="s">
        <v>38</v>
      </c>
    </row>
    <row r="6133" spans="1:19" hidden="1" x14ac:dyDescent="0.25">
      <c r="A6133" s="10" t="str">
        <f t="shared" si="95"/>
        <v>2017-2026All1-in-10August PeakPGE21</v>
      </c>
      <c r="B6133" s="10" t="s">
        <v>54</v>
      </c>
      <c r="C6133" s="10" t="s">
        <v>0</v>
      </c>
      <c r="D6133" s="10" t="s">
        <v>2</v>
      </c>
      <c r="E6133" s="10" t="s">
        <v>1</v>
      </c>
      <c r="F6133">
        <v>21</v>
      </c>
      <c r="G6133">
        <v>2.6592459678649902</v>
      </c>
      <c r="H6133">
        <v>2.889493465423584</v>
      </c>
      <c r="I6133">
        <v>88.423324584960938</v>
      </c>
      <c r="J6133">
        <v>7.6630406081676483E-2</v>
      </c>
      <c r="K6133">
        <v>161936</v>
      </c>
      <c r="L6133">
        <v>150024.32000000001</v>
      </c>
      <c r="M6133">
        <v>-0.23024758696556091</v>
      </c>
      <c r="N6133">
        <v>-0.32845711708068848</v>
      </c>
      <c r="O6133">
        <v>-0.27043256163597107</v>
      </c>
      <c r="P6133">
        <v>-0.23024758696556091</v>
      </c>
      <c r="Q6133">
        <v>-0.19006259739398956</v>
      </c>
      <c r="R6133">
        <v>-0.13203805685043335</v>
      </c>
      <c r="S6133" s="10" t="s">
        <v>38</v>
      </c>
    </row>
    <row r="6134" spans="1:19" hidden="1" x14ac:dyDescent="0.25">
      <c r="A6134" s="10" t="str">
        <f t="shared" si="95"/>
        <v>2017-2026All1-in-2August PeakCAISO22</v>
      </c>
      <c r="B6134" s="10" t="s">
        <v>54</v>
      </c>
      <c r="C6134" s="10" t="s">
        <v>0</v>
      </c>
      <c r="D6134" s="10" t="s">
        <v>2</v>
      </c>
      <c r="E6134" s="10" t="s">
        <v>9</v>
      </c>
      <c r="F6134">
        <v>22</v>
      </c>
      <c r="G6134">
        <v>1.7035764455795288</v>
      </c>
      <c r="H6134">
        <v>1.7613227367401123</v>
      </c>
      <c r="I6134">
        <v>78.832626342773438</v>
      </c>
      <c r="J6134">
        <v>6.3674606382846832E-2</v>
      </c>
      <c r="K6134">
        <v>161936</v>
      </c>
      <c r="L6134">
        <v>150024.32000000001</v>
      </c>
      <c r="M6134">
        <v>-5.7746231555938721E-2</v>
      </c>
      <c r="N6134">
        <v>-0.13935160636901855</v>
      </c>
      <c r="O6134">
        <v>-9.1137193143367767E-2</v>
      </c>
      <c r="P6134">
        <v>-5.7746231555938721E-2</v>
      </c>
      <c r="Q6134">
        <v>-2.4355268105864525E-2</v>
      </c>
      <c r="R6134">
        <v>2.3859143257141113E-2</v>
      </c>
      <c r="S6134" s="10" t="s">
        <v>39</v>
      </c>
    </row>
    <row r="6135" spans="1:19" hidden="1" x14ac:dyDescent="0.25">
      <c r="A6135" s="10" t="str">
        <f t="shared" si="95"/>
        <v>2017-2026All1-in-10August PeakCAISO22</v>
      </c>
      <c r="B6135" s="10" t="s">
        <v>54</v>
      </c>
      <c r="C6135" s="10" t="s">
        <v>0</v>
      </c>
      <c r="D6135" s="10" t="s">
        <v>2</v>
      </c>
      <c r="E6135" s="10" t="s">
        <v>1</v>
      </c>
      <c r="F6135">
        <v>22</v>
      </c>
      <c r="G6135">
        <v>2.2443532943725586</v>
      </c>
      <c r="H6135">
        <v>2.3864233493804932</v>
      </c>
      <c r="I6135">
        <v>82.02545166015625</v>
      </c>
      <c r="J6135">
        <v>6.3674606382846832E-2</v>
      </c>
      <c r="K6135">
        <v>161936</v>
      </c>
      <c r="L6135">
        <v>150024.32000000001</v>
      </c>
      <c r="M6135">
        <v>-0.14207001030445099</v>
      </c>
      <c r="N6135">
        <v>-0.22367538511753082</v>
      </c>
      <c r="O6135">
        <v>-0.17546097934246063</v>
      </c>
      <c r="P6135">
        <v>-0.14207001030445099</v>
      </c>
      <c r="Q6135">
        <v>-0.10867904871702194</v>
      </c>
      <c r="R6135">
        <v>-6.0464635491371155E-2</v>
      </c>
      <c r="S6135" s="10" t="s">
        <v>39</v>
      </c>
    </row>
    <row r="6136" spans="1:19" hidden="1" x14ac:dyDescent="0.25">
      <c r="A6136" s="10" t="str">
        <f t="shared" si="95"/>
        <v>2017-2026All1-in-10August PeakPGE22</v>
      </c>
      <c r="B6136" s="10" t="s">
        <v>54</v>
      </c>
      <c r="C6136" s="10" t="s">
        <v>0</v>
      </c>
      <c r="D6136" s="10" t="s">
        <v>2</v>
      </c>
      <c r="E6136" s="10" t="s">
        <v>1</v>
      </c>
      <c r="F6136">
        <v>22</v>
      </c>
      <c r="G6136">
        <v>2.3331561088562012</v>
      </c>
      <c r="H6136">
        <v>2.4925870895385742</v>
      </c>
      <c r="I6136">
        <v>84.803207397460937</v>
      </c>
      <c r="J6136">
        <v>6.3674606382846832E-2</v>
      </c>
      <c r="K6136">
        <v>161936</v>
      </c>
      <c r="L6136">
        <v>150024.32000000001</v>
      </c>
      <c r="M6136">
        <v>-0.15943102538585663</v>
      </c>
      <c r="N6136">
        <v>-0.24103640019893646</v>
      </c>
      <c r="O6136">
        <v>-0.19282199442386627</v>
      </c>
      <c r="P6136">
        <v>-0.15943102538585663</v>
      </c>
      <c r="Q6136">
        <v>-0.12604005634784698</v>
      </c>
      <c r="R6136">
        <v>-7.7825650572776794E-2</v>
      </c>
      <c r="S6136" s="10" t="s">
        <v>38</v>
      </c>
    </row>
    <row r="6137" spans="1:19" hidden="1" x14ac:dyDescent="0.25">
      <c r="A6137" s="10" t="str">
        <f t="shared" si="95"/>
        <v>2017-2026All1-in-2August PeakPGE22</v>
      </c>
      <c r="B6137" s="10" t="s">
        <v>54</v>
      </c>
      <c r="C6137" s="10" t="s">
        <v>0</v>
      </c>
      <c r="D6137" s="10" t="s">
        <v>2</v>
      </c>
      <c r="E6137" s="10" t="s">
        <v>9</v>
      </c>
      <c r="F6137">
        <v>22</v>
      </c>
      <c r="G6137">
        <v>2.1115128993988037</v>
      </c>
      <c r="H6137">
        <v>2.229651927947998</v>
      </c>
      <c r="I6137">
        <v>82.064712524414063</v>
      </c>
      <c r="J6137">
        <v>6.3674606382846832E-2</v>
      </c>
      <c r="K6137">
        <v>161936</v>
      </c>
      <c r="L6137">
        <v>150024.32000000001</v>
      </c>
      <c r="M6137">
        <v>-0.11813892424106598</v>
      </c>
      <c r="N6137">
        <v>-0.19974429905414581</v>
      </c>
      <c r="O6137">
        <v>-0.15152989327907562</v>
      </c>
      <c r="P6137">
        <v>-0.11813892424106598</v>
      </c>
      <c r="Q6137">
        <v>-8.4747962653636932E-2</v>
      </c>
      <c r="R6137">
        <v>-3.6533549427986145E-2</v>
      </c>
      <c r="S6137" s="10" t="s">
        <v>38</v>
      </c>
    </row>
    <row r="6138" spans="1:19" hidden="1" x14ac:dyDescent="0.25">
      <c r="A6138" s="10" t="str">
        <f t="shared" si="95"/>
        <v>2017-2026All1-in-2August PeakCAISO23</v>
      </c>
      <c r="B6138" s="10" t="s">
        <v>54</v>
      </c>
      <c r="C6138" s="10" t="s">
        <v>0</v>
      </c>
      <c r="D6138" s="10" t="s">
        <v>2</v>
      </c>
      <c r="E6138" s="10" t="s">
        <v>9</v>
      </c>
      <c r="F6138">
        <v>23</v>
      </c>
      <c r="G6138">
        <v>1.3759521245956421</v>
      </c>
      <c r="H6138">
        <v>1.4204485416412354</v>
      </c>
      <c r="I6138">
        <v>76.30047607421875</v>
      </c>
      <c r="J6138">
        <v>5.8387260884046555E-2</v>
      </c>
      <c r="K6138">
        <v>161936</v>
      </c>
      <c r="L6138">
        <v>150024.32000000001</v>
      </c>
      <c r="M6138">
        <v>-4.4496387243270874E-2</v>
      </c>
      <c r="N6138">
        <v>-0.11932550370693207</v>
      </c>
      <c r="O6138">
        <v>-7.5114667415618896E-2</v>
      </c>
      <c r="P6138">
        <v>-4.4496387243270874E-2</v>
      </c>
      <c r="Q6138">
        <v>-1.3878108002245426E-2</v>
      </c>
      <c r="R6138">
        <v>3.0332725495100021E-2</v>
      </c>
      <c r="S6138" s="10" t="s">
        <v>39</v>
      </c>
    </row>
    <row r="6139" spans="1:19" hidden="1" x14ac:dyDescent="0.25">
      <c r="A6139" s="10" t="str">
        <f t="shared" si="95"/>
        <v>2017-2026All1-in-10August PeakCAISO23</v>
      </c>
      <c r="B6139" s="10" t="s">
        <v>54</v>
      </c>
      <c r="C6139" s="10" t="s">
        <v>0</v>
      </c>
      <c r="D6139" s="10" t="s">
        <v>2</v>
      </c>
      <c r="E6139" s="10" t="s">
        <v>1</v>
      </c>
      <c r="F6139">
        <v>23</v>
      </c>
      <c r="G6139">
        <v>1.8127291202545166</v>
      </c>
      <c r="H6139">
        <v>1.9076699018478394</v>
      </c>
      <c r="I6139">
        <v>79.271690368652344</v>
      </c>
      <c r="J6139">
        <v>5.8387260884046555E-2</v>
      </c>
      <c r="K6139">
        <v>161936</v>
      </c>
      <c r="L6139">
        <v>150024.32000000001</v>
      </c>
      <c r="M6139">
        <v>-9.4940736889839172E-2</v>
      </c>
      <c r="N6139">
        <v>-0.16976985335350037</v>
      </c>
      <c r="O6139">
        <v>-0.12555901706218719</v>
      </c>
      <c r="P6139">
        <v>-9.4940736889839172E-2</v>
      </c>
      <c r="Q6139">
        <v>-6.432245671749115E-2</v>
      </c>
      <c r="R6139">
        <v>-2.0111624151468277E-2</v>
      </c>
      <c r="S6139" s="10" t="s">
        <v>39</v>
      </c>
    </row>
    <row r="6140" spans="1:19" hidden="1" x14ac:dyDescent="0.25">
      <c r="A6140" s="10" t="str">
        <f t="shared" si="95"/>
        <v>2017-2026All1-in-2August PeakPGE23</v>
      </c>
      <c r="B6140" s="10" t="s">
        <v>54</v>
      </c>
      <c r="C6140" s="10" t="s">
        <v>0</v>
      </c>
      <c r="D6140" s="10" t="s">
        <v>2</v>
      </c>
      <c r="E6140" s="10" t="s">
        <v>9</v>
      </c>
      <c r="F6140">
        <v>23</v>
      </c>
      <c r="G6140">
        <v>1.705436110496521</v>
      </c>
      <c r="H6140">
        <v>1.7862769365310669</v>
      </c>
      <c r="I6140">
        <v>79.704559326171875</v>
      </c>
      <c r="J6140">
        <v>5.8387260884046555E-2</v>
      </c>
      <c r="K6140">
        <v>161936</v>
      </c>
      <c r="L6140">
        <v>150024.32000000001</v>
      </c>
      <c r="M6140">
        <v>-8.0840863287448883E-2</v>
      </c>
      <c r="N6140">
        <v>-0.15566997230052948</v>
      </c>
      <c r="O6140">
        <v>-0.11145914345979691</v>
      </c>
      <c r="P6140">
        <v>-8.0840863287448883E-2</v>
      </c>
      <c r="Q6140">
        <v>-5.0222583115100861E-2</v>
      </c>
      <c r="R6140">
        <v>-6.0117496177554131E-3</v>
      </c>
      <c r="S6140" s="10" t="s">
        <v>38</v>
      </c>
    </row>
    <row r="6141" spans="1:19" hidden="1" x14ac:dyDescent="0.25">
      <c r="A6141" s="10" t="str">
        <f t="shared" si="95"/>
        <v>2017-2026All1-in-10August PeakPGE23</v>
      </c>
      <c r="B6141" s="10" t="s">
        <v>54</v>
      </c>
      <c r="C6141" s="10" t="s">
        <v>0</v>
      </c>
      <c r="D6141" s="10" t="s">
        <v>2</v>
      </c>
      <c r="E6141" s="10" t="s">
        <v>1</v>
      </c>
      <c r="F6141">
        <v>23</v>
      </c>
      <c r="G6141">
        <v>1.8844537734985352</v>
      </c>
      <c r="H6141">
        <v>1.9908223152160645</v>
      </c>
      <c r="I6141">
        <v>82.299957275390625</v>
      </c>
      <c r="J6141">
        <v>5.8387260884046555E-2</v>
      </c>
      <c r="K6141">
        <v>161936</v>
      </c>
      <c r="L6141">
        <v>150024.32000000001</v>
      </c>
      <c r="M6141">
        <v>-0.10636854916810989</v>
      </c>
      <c r="N6141">
        <v>-0.18119765818119049</v>
      </c>
      <c r="O6141">
        <v>-0.13698682188987732</v>
      </c>
      <c r="P6141">
        <v>-0.10636854916810989</v>
      </c>
      <c r="Q6141">
        <v>-7.5750268995761871E-2</v>
      </c>
      <c r="R6141">
        <v>-3.1539436429738998E-2</v>
      </c>
      <c r="S6141" s="10" t="s">
        <v>38</v>
      </c>
    </row>
    <row r="6142" spans="1:19" hidden="1" x14ac:dyDescent="0.25">
      <c r="A6142" s="10" t="str">
        <f t="shared" si="95"/>
        <v>2017-2026All1-in-2August PeakCAISO24</v>
      </c>
      <c r="B6142" s="10" t="s">
        <v>54</v>
      </c>
      <c r="C6142" s="10" t="s">
        <v>0</v>
      </c>
      <c r="D6142" s="10" t="s">
        <v>2</v>
      </c>
      <c r="E6142" s="10" t="s">
        <v>9</v>
      </c>
      <c r="F6142">
        <v>24</v>
      </c>
      <c r="G6142">
        <v>1.0772087574005127</v>
      </c>
      <c r="H6142">
        <v>1.1147981882095337</v>
      </c>
      <c r="I6142">
        <v>74.24871826171875</v>
      </c>
      <c r="J6142">
        <v>4.4309847056865692E-2</v>
      </c>
      <c r="K6142">
        <v>161936</v>
      </c>
      <c r="L6142">
        <v>150024.32000000001</v>
      </c>
      <c r="M6142">
        <v>-3.7589430809020996E-2</v>
      </c>
      <c r="N6142">
        <v>-9.4376929104328156E-2</v>
      </c>
      <c r="O6142">
        <v>-6.0825515538454056E-2</v>
      </c>
      <c r="P6142">
        <v>-3.7589430809020996E-2</v>
      </c>
      <c r="Q6142">
        <v>-1.4353347010910511E-2</v>
      </c>
      <c r="R6142">
        <v>1.9198069348931313E-2</v>
      </c>
      <c r="S6142" s="10" t="s">
        <v>39</v>
      </c>
    </row>
    <row r="6143" spans="1:19" hidden="1" x14ac:dyDescent="0.25">
      <c r="A6143" s="10" t="str">
        <f t="shared" si="95"/>
        <v>2017-2026All1-in-10August PeakCAISO24</v>
      </c>
      <c r="B6143" s="10" t="s">
        <v>54</v>
      </c>
      <c r="C6143" s="10" t="s">
        <v>0</v>
      </c>
      <c r="D6143" s="10" t="s">
        <v>2</v>
      </c>
      <c r="E6143" s="10" t="s">
        <v>1</v>
      </c>
      <c r="F6143">
        <v>24</v>
      </c>
      <c r="G6143">
        <v>1.4191538095474243</v>
      </c>
      <c r="H6143">
        <v>1.4893373250961304</v>
      </c>
      <c r="I6143">
        <v>77.278594970703125</v>
      </c>
      <c r="J6143">
        <v>4.4309847056865692E-2</v>
      </c>
      <c r="K6143">
        <v>161936</v>
      </c>
      <c r="L6143">
        <v>150024.32000000001</v>
      </c>
      <c r="M6143">
        <v>-7.0183522999286652E-2</v>
      </c>
      <c r="N6143">
        <v>-0.12697102129459381</v>
      </c>
      <c r="O6143">
        <v>-9.3419604003429413E-2</v>
      </c>
      <c r="P6143">
        <v>-7.0183522999286652E-2</v>
      </c>
      <c r="Q6143">
        <v>-4.6947438269853592E-2</v>
      </c>
      <c r="R6143">
        <v>-1.3396022841334343E-2</v>
      </c>
      <c r="S6143" s="10" t="s">
        <v>39</v>
      </c>
    </row>
    <row r="6144" spans="1:19" hidden="1" x14ac:dyDescent="0.25">
      <c r="A6144" s="10" t="str">
        <f t="shared" si="95"/>
        <v>2017-2026All1-in-2August PeakPGE24</v>
      </c>
      <c r="B6144" s="10" t="s">
        <v>54</v>
      </c>
      <c r="C6144" s="10" t="s">
        <v>0</v>
      </c>
      <c r="D6144" s="10" t="s">
        <v>2</v>
      </c>
      <c r="E6144" s="10" t="s">
        <v>9</v>
      </c>
      <c r="F6144">
        <v>24</v>
      </c>
      <c r="G6144">
        <v>1.3351559638977051</v>
      </c>
      <c r="H6144">
        <v>1.3973506689071655</v>
      </c>
      <c r="I6144">
        <v>77.579727172851562</v>
      </c>
      <c r="J6144">
        <v>4.4309847056865692E-2</v>
      </c>
      <c r="K6144">
        <v>161936</v>
      </c>
      <c r="L6144">
        <v>150024.32000000001</v>
      </c>
      <c r="M6144">
        <v>-6.2194719910621643E-2</v>
      </c>
      <c r="N6144">
        <v>-0.1189822182059288</v>
      </c>
      <c r="O6144">
        <v>-8.5430800914764404E-2</v>
      </c>
      <c r="P6144">
        <v>-6.2194719910621643E-2</v>
      </c>
      <c r="Q6144">
        <v>-3.8958635181188583E-2</v>
      </c>
      <c r="R6144">
        <v>-5.4072197526693344E-3</v>
      </c>
      <c r="S6144" s="10" t="s">
        <v>38</v>
      </c>
    </row>
    <row r="6145" spans="1:19" hidden="1" x14ac:dyDescent="0.25">
      <c r="A6145" s="10" t="str">
        <f t="shared" si="95"/>
        <v>2017-2026All1-in-10August PeakPGE24</v>
      </c>
      <c r="B6145" s="10" t="s">
        <v>54</v>
      </c>
      <c r="C6145" s="10" t="s">
        <v>0</v>
      </c>
      <c r="D6145" s="10" t="s">
        <v>2</v>
      </c>
      <c r="E6145" s="10" t="s">
        <v>1</v>
      </c>
      <c r="F6145">
        <v>24</v>
      </c>
      <c r="G6145">
        <v>1.4753056764602661</v>
      </c>
      <c r="H6145">
        <v>1.5549817085266113</v>
      </c>
      <c r="I6145">
        <v>80.213882446289063</v>
      </c>
      <c r="J6145">
        <v>4.4309847056865692E-2</v>
      </c>
      <c r="K6145">
        <v>161936</v>
      </c>
      <c r="L6145">
        <v>150024.32000000001</v>
      </c>
      <c r="M6145">
        <v>-7.967609167098999E-2</v>
      </c>
      <c r="N6145">
        <v>-0.13646359741687775</v>
      </c>
      <c r="O6145">
        <v>-0.10291217267513275</v>
      </c>
      <c r="P6145">
        <v>-7.967609167098999E-2</v>
      </c>
      <c r="Q6145">
        <v>-5.6440006941556931E-2</v>
      </c>
      <c r="R6145">
        <v>-2.2888591513037682E-2</v>
      </c>
      <c r="S6145" s="10" t="s">
        <v>38</v>
      </c>
    </row>
    <row r="6146" spans="1:19" hidden="1" x14ac:dyDescent="0.25">
      <c r="A6146" s="10" t="str">
        <f t="shared" ref="A6146:A6209" si="96">CONCATENATE(B6146,C6146,E6146,D6146,S6146,F6146)</f>
        <v>2017-2026All1-in-10July PeakCAISO1</v>
      </c>
      <c r="B6146" s="10" t="s">
        <v>54</v>
      </c>
      <c r="C6146" s="10" t="s">
        <v>0</v>
      </c>
      <c r="D6146" s="10" t="s">
        <v>3</v>
      </c>
      <c r="E6146" s="10" t="s">
        <v>1</v>
      </c>
      <c r="F6146">
        <v>1</v>
      </c>
      <c r="G6146">
        <v>1.1073429584503174</v>
      </c>
      <c r="H6146">
        <v>1.1073429584503174</v>
      </c>
      <c r="I6146">
        <v>78.928619384765625</v>
      </c>
      <c r="J6146">
        <v>0</v>
      </c>
      <c r="K6146">
        <v>161936</v>
      </c>
      <c r="L6146">
        <v>150024.32000000001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 s="10" t="s">
        <v>39</v>
      </c>
    </row>
    <row r="6147" spans="1:19" hidden="1" x14ac:dyDescent="0.25">
      <c r="A6147" s="10" t="str">
        <f t="shared" si="96"/>
        <v>2017-2026All1-in-2July PeakCAISO1</v>
      </c>
      <c r="B6147" s="10" t="s">
        <v>54</v>
      </c>
      <c r="C6147" s="10" t="s">
        <v>0</v>
      </c>
      <c r="D6147" s="10" t="s">
        <v>3</v>
      </c>
      <c r="E6147" s="10" t="s">
        <v>9</v>
      </c>
      <c r="F6147">
        <v>1</v>
      </c>
      <c r="G6147">
        <v>0.989715576171875</v>
      </c>
      <c r="H6147">
        <v>0.989715576171875</v>
      </c>
      <c r="I6147">
        <v>74.654335021972656</v>
      </c>
      <c r="J6147">
        <v>0</v>
      </c>
      <c r="K6147">
        <v>161936</v>
      </c>
      <c r="L6147">
        <v>150024.32000000001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 s="10" t="s">
        <v>39</v>
      </c>
    </row>
    <row r="6148" spans="1:19" hidden="1" x14ac:dyDescent="0.25">
      <c r="A6148" s="10" t="str">
        <f t="shared" si="96"/>
        <v>2017-2026All1-in-2July PeakPGE1</v>
      </c>
      <c r="B6148" s="10" t="s">
        <v>54</v>
      </c>
      <c r="C6148" s="10" t="s">
        <v>0</v>
      </c>
      <c r="D6148" s="10" t="s">
        <v>3</v>
      </c>
      <c r="E6148" s="10" t="s">
        <v>9</v>
      </c>
      <c r="F6148">
        <v>1</v>
      </c>
      <c r="G6148">
        <v>1.0272520780563354</v>
      </c>
      <c r="H6148">
        <v>1.0272520780563354</v>
      </c>
      <c r="I6148">
        <v>74.558219909667969</v>
      </c>
      <c r="J6148">
        <v>0</v>
      </c>
      <c r="K6148">
        <v>161936</v>
      </c>
      <c r="L6148">
        <v>150024.32000000001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 s="10" t="s">
        <v>38</v>
      </c>
    </row>
    <row r="6149" spans="1:19" hidden="1" x14ac:dyDescent="0.25">
      <c r="A6149" s="10" t="str">
        <f t="shared" si="96"/>
        <v>2017-2026All1-in-10July PeakPGE1</v>
      </c>
      <c r="B6149" s="10" t="s">
        <v>54</v>
      </c>
      <c r="C6149" s="10" t="s">
        <v>0</v>
      </c>
      <c r="D6149" s="10" t="s">
        <v>3</v>
      </c>
      <c r="E6149" s="10" t="s">
        <v>1</v>
      </c>
      <c r="F6149">
        <v>1</v>
      </c>
      <c r="G6149">
        <v>1.1714993715286255</v>
      </c>
      <c r="H6149">
        <v>1.1714993715286255</v>
      </c>
      <c r="I6149">
        <v>80.321434020996094</v>
      </c>
      <c r="J6149">
        <v>0</v>
      </c>
      <c r="K6149">
        <v>161936</v>
      </c>
      <c r="L6149">
        <v>150024.32000000001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 s="10" t="s">
        <v>38</v>
      </c>
    </row>
    <row r="6150" spans="1:19" hidden="1" x14ac:dyDescent="0.25">
      <c r="A6150" s="10" t="str">
        <f t="shared" si="96"/>
        <v>2017-2026All1-in-2July PeakCAISO2</v>
      </c>
      <c r="B6150" s="10" t="s">
        <v>54</v>
      </c>
      <c r="C6150" s="10" t="s">
        <v>0</v>
      </c>
      <c r="D6150" s="10" t="s">
        <v>3</v>
      </c>
      <c r="E6150" s="10" t="s">
        <v>9</v>
      </c>
      <c r="F6150">
        <v>2</v>
      </c>
      <c r="G6150">
        <v>0.84135574102401733</v>
      </c>
      <c r="H6150">
        <v>0.84135574102401733</v>
      </c>
      <c r="I6150">
        <v>73.320411682128906</v>
      </c>
      <c r="J6150">
        <v>0</v>
      </c>
      <c r="K6150">
        <v>161936</v>
      </c>
      <c r="L6150">
        <v>150024.32000000001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 s="10" t="s">
        <v>39</v>
      </c>
    </row>
    <row r="6151" spans="1:19" hidden="1" x14ac:dyDescent="0.25">
      <c r="A6151" s="10" t="str">
        <f t="shared" si="96"/>
        <v>2017-2026All1-in-10July PeakCAISO2</v>
      </c>
      <c r="B6151" s="10" t="s">
        <v>54</v>
      </c>
      <c r="C6151" s="10" t="s">
        <v>0</v>
      </c>
      <c r="D6151" s="10" t="s">
        <v>3</v>
      </c>
      <c r="E6151" s="10" t="s">
        <v>1</v>
      </c>
      <c r="F6151">
        <v>2</v>
      </c>
      <c r="G6151">
        <v>0.94135063886642456</v>
      </c>
      <c r="H6151">
        <v>0.94135063886642456</v>
      </c>
      <c r="I6151">
        <v>76.617210388183594</v>
      </c>
      <c r="J6151">
        <v>0</v>
      </c>
      <c r="K6151">
        <v>161936</v>
      </c>
      <c r="L6151">
        <v>150024.32000000001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 s="10" t="s">
        <v>39</v>
      </c>
    </row>
    <row r="6152" spans="1:19" hidden="1" x14ac:dyDescent="0.25">
      <c r="A6152" s="10" t="str">
        <f t="shared" si="96"/>
        <v>2017-2026All1-in-10July PeakPGE2</v>
      </c>
      <c r="B6152" s="10" t="s">
        <v>54</v>
      </c>
      <c r="C6152" s="10" t="s">
        <v>0</v>
      </c>
      <c r="D6152" s="10" t="s">
        <v>3</v>
      </c>
      <c r="E6152" s="10" t="s">
        <v>1</v>
      </c>
      <c r="F6152">
        <v>2</v>
      </c>
      <c r="G6152">
        <v>0.99588990211486816</v>
      </c>
      <c r="H6152">
        <v>0.99588990211486816</v>
      </c>
      <c r="I6152">
        <v>78.796409606933594</v>
      </c>
      <c r="J6152">
        <v>0</v>
      </c>
      <c r="K6152">
        <v>161936</v>
      </c>
      <c r="L6152">
        <v>150024.32000000001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 s="10" t="s">
        <v>38</v>
      </c>
    </row>
    <row r="6153" spans="1:19" hidden="1" x14ac:dyDescent="0.25">
      <c r="A6153" s="10" t="str">
        <f t="shared" si="96"/>
        <v>2017-2026All1-in-2July PeakPGE2</v>
      </c>
      <c r="B6153" s="10" t="s">
        <v>54</v>
      </c>
      <c r="C6153" s="10" t="s">
        <v>0</v>
      </c>
      <c r="D6153" s="10" t="s">
        <v>3</v>
      </c>
      <c r="E6153" s="10" t="s">
        <v>9</v>
      </c>
      <c r="F6153">
        <v>2</v>
      </c>
      <c r="G6153">
        <v>0.87326550483703613</v>
      </c>
      <c r="H6153">
        <v>0.87326550483703613</v>
      </c>
      <c r="I6153">
        <v>72.810646057128906</v>
      </c>
      <c r="J6153">
        <v>0</v>
      </c>
      <c r="K6153">
        <v>161936</v>
      </c>
      <c r="L6153">
        <v>150024.32000000001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 s="10" t="s">
        <v>38</v>
      </c>
    </row>
    <row r="6154" spans="1:19" hidden="1" x14ac:dyDescent="0.25">
      <c r="A6154" s="10" t="str">
        <f t="shared" si="96"/>
        <v>2017-2026All1-in-10July PeakCAISO3</v>
      </c>
      <c r="B6154" s="10" t="s">
        <v>54</v>
      </c>
      <c r="C6154" s="10" t="s">
        <v>0</v>
      </c>
      <c r="D6154" s="10" t="s">
        <v>3</v>
      </c>
      <c r="E6154" s="10" t="s">
        <v>1</v>
      </c>
      <c r="F6154">
        <v>3</v>
      </c>
      <c r="G6154">
        <v>0.83420759439468384</v>
      </c>
      <c r="H6154">
        <v>0.83420759439468384</v>
      </c>
      <c r="I6154">
        <v>75.008491516113281</v>
      </c>
      <c r="J6154">
        <v>0</v>
      </c>
      <c r="K6154">
        <v>161936</v>
      </c>
      <c r="L6154">
        <v>150024.32000000001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 s="10" t="s">
        <v>39</v>
      </c>
    </row>
    <row r="6155" spans="1:19" hidden="1" x14ac:dyDescent="0.25">
      <c r="A6155" s="10" t="str">
        <f t="shared" si="96"/>
        <v>2017-2026All1-in-2July PeakCAISO3</v>
      </c>
      <c r="B6155" s="10" t="s">
        <v>54</v>
      </c>
      <c r="C6155" s="10" t="s">
        <v>0</v>
      </c>
      <c r="D6155" s="10" t="s">
        <v>3</v>
      </c>
      <c r="E6155" s="10" t="s">
        <v>9</v>
      </c>
      <c r="F6155">
        <v>3</v>
      </c>
      <c r="G6155">
        <v>0.74559396505355835</v>
      </c>
      <c r="H6155">
        <v>0.74559396505355835</v>
      </c>
      <c r="I6155">
        <v>72.209159851074219</v>
      </c>
      <c r="J6155">
        <v>0</v>
      </c>
      <c r="K6155">
        <v>161936</v>
      </c>
      <c r="L6155">
        <v>150024.32000000001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 s="10" t="s">
        <v>39</v>
      </c>
    </row>
    <row r="6156" spans="1:19" hidden="1" x14ac:dyDescent="0.25">
      <c r="A6156" s="10" t="str">
        <f t="shared" si="96"/>
        <v>2017-2026All1-in-2July PeakPGE3</v>
      </c>
      <c r="B6156" s="10" t="s">
        <v>54</v>
      </c>
      <c r="C6156" s="10" t="s">
        <v>0</v>
      </c>
      <c r="D6156" s="10" t="s">
        <v>3</v>
      </c>
      <c r="E6156" s="10" t="s">
        <v>9</v>
      </c>
      <c r="F6156">
        <v>3</v>
      </c>
      <c r="G6156">
        <v>0.7738717794418335</v>
      </c>
      <c r="H6156">
        <v>0.7738717794418335</v>
      </c>
      <c r="I6156">
        <v>71.028778076171875</v>
      </c>
      <c r="J6156">
        <v>0</v>
      </c>
      <c r="K6156">
        <v>161936</v>
      </c>
      <c r="L6156">
        <v>150024.32000000001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 s="10" t="s">
        <v>38</v>
      </c>
    </row>
    <row r="6157" spans="1:19" hidden="1" x14ac:dyDescent="0.25">
      <c r="A6157" s="10" t="str">
        <f t="shared" si="96"/>
        <v>2017-2026All1-in-10July PeakPGE3</v>
      </c>
      <c r="B6157" s="10" t="s">
        <v>54</v>
      </c>
      <c r="C6157" s="10" t="s">
        <v>0</v>
      </c>
      <c r="D6157" s="10" t="s">
        <v>3</v>
      </c>
      <c r="E6157" s="10" t="s">
        <v>1</v>
      </c>
      <c r="F6157">
        <v>3</v>
      </c>
      <c r="G6157">
        <v>0.88253933191299438</v>
      </c>
      <c r="H6157">
        <v>0.88253933191299438</v>
      </c>
      <c r="I6157">
        <v>77.443115234375</v>
      </c>
      <c r="J6157">
        <v>0</v>
      </c>
      <c r="K6157">
        <v>161936</v>
      </c>
      <c r="L6157">
        <v>150024.32000000001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 s="10" t="s">
        <v>38</v>
      </c>
    </row>
    <row r="6158" spans="1:19" hidden="1" x14ac:dyDescent="0.25">
      <c r="A6158" s="10" t="str">
        <f t="shared" si="96"/>
        <v>2017-2026All1-in-2July PeakCAISO4</v>
      </c>
      <c r="B6158" s="10" t="s">
        <v>54</v>
      </c>
      <c r="C6158" s="10" t="s">
        <v>0</v>
      </c>
      <c r="D6158" s="10" t="s">
        <v>3</v>
      </c>
      <c r="E6158" s="10" t="s">
        <v>9</v>
      </c>
      <c r="F6158">
        <v>4</v>
      </c>
      <c r="G6158">
        <v>0.68838328123092651</v>
      </c>
      <c r="H6158">
        <v>0.68838328123092651</v>
      </c>
      <c r="I6158">
        <v>71.083160400390625</v>
      </c>
      <c r="J6158">
        <v>0</v>
      </c>
      <c r="K6158">
        <v>161936</v>
      </c>
      <c r="L6158">
        <v>150024.32000000001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 s="10" t="s">
        <v>39</v>
      </c>
    </row>
    <row r="6159" spans="1:19" hidden="1" x14ac:dyDescent="0.25">
      <c r="A6159" s="10" t="str">
        <f t="shared" si="96"/>
        <v>2017-2026All1-in-10July PeakCAISO4</v>
      </c>
      <c r="B6159" s="10" t="s">
        <v>54</v>
      </c>
      <c r="C6159" s="10" t="s">
        <v>0</v>
      </c>
      <c r="D6159" s="10" t="s">
        <v>3</v>
      </c>
      <c r="E6159" s="10" t="s">
        <v>1</v>
      </c>
      <c r="F6159">
        <v>4</v>
      </c>
      <c r="G6159">
        <v>0.77019745111465454</v>
      </c>
      <c r="H6159">
        <v>0.77019745111465454</v>
      </c>
      <c r="I6159">
        <v>73.807846069335937</v>
      </c>
      <c r="J6159">
        <v>0</v>
      </c>
      <c r="K6159">
        <v>161936</v>
      </c>
      <c r="L6159">
        <v>150024.32000000001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 s="10" t="s">
        <v>39</v>
      </c>
    </row>
    <row r="6160" spans="1:19" hidden="1" x14ac:dyDescent="0.25">
      <c r="A6160" s="10" t="str">
        <f t="shared" si="96"/>
        <v>2017-2026All1-in-2July PeakPGE4</v>
      </c>
      <c r="B6160" s="10" t="s">
        <v>54</v>
      </c>
      <c r="C6160" s="10" t="s">
        <v>0</v>
      </c>
      <c r="D6160" s="10" t="s">
        <v>3</v>
      </c>
      <c r="E6160" s="10" t="s">
        <v>9</v>
      </c>
      <c r="F6160">
        <v>4</v>
      </c>
      <c r="G6160">
        <v>0.71449130773544312</v>
      </c>
      <c r="H6160">
        <v>0.71449130773544312</v>
      </c>
      <c r="I6160">
        <v>69.668685913085937</v>
      </c>
      <c r="J6160">
        <v>0</v>
      </c>
      <c r="K6160">
        <v>161936</v>
      </c>
      <c r="L6160">
        <v>150024.32000000001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 s="10" t="s">
        <v>38</v>
      </c>
    </row>
    <row r="6161" spans="1:19" hidden="1" x14ac:dyDescent="0.25">
      <c r="A6161" s="10" t="str">
        <f t="shared" si="96"/>
        <v>2017-2026All1-in-10July PeakPGE4</v>
      </c>
      <c r="B6161" s="10" t="s">
        <v>54</v>
      </c>
      <c r="C6161" s="10" t="s">
        <v>0</v>
      </c>
      <c r="D6161" s="10" t="s">
        <v>3</v>
      </c>
      <c r="E6161" s="10" t="s">
        <v>1</v>
      </c>
      <c r="F6161">
        <v>4</v>
      </c>
      <c r="G6161">
        <v>0.81482052803039551</v>
      </c>
      <c r="H6161">
        <v>0.81482052803039551</v>
      </c>
      <c r="I6161">
        <v>76.100318908691406</v>
      </c>
      <c r="J6161">
        <v>0</v>
      </c>
      <c r="K6161">
        <v>161936</v>
      </c>
      <c r="L6161">
        <v>150024.32000000001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 s="10" t="s">
        <v>38</v>
      </c>
    </row>
    <row r="6162" spans="1:19" hidden="1" x14ac:dyDescent="0.25">
      <c r="A6162" s="10" t="str">
        <f t="shared" si="96"/>
        <v>2017-2026All1-in-10July PeakCAISO5</v>
      </c>
      <c r="B6162" s="10" t="s">
        <v>54</v>
      </c>
      <c r="C6162" s="10" t="s">
        <v>0</v>
      </c>
      <c r="D6162" s="10" t="s">
        <v>3</v>
      </c>
      <c r="E6162" s="10" t="s">
        <v>1</v>
      </c>
      <c r="F6162">
        <v>5</v>
      </c>
      <c r="G6162">
        <v>0.74212008714675903</v>
      </c>
      <c r="H6162">
        <v>0.74212008714675903</v>
      </c>
      <c r="I6162">
        <v>72.608512878417969</v>
      </c>
      <c r="J6162">
        <v>0</v>
      </c>
      <c r="K6162">
        <v>161936</v>
      </c>
      <c r="L6162">
        <v>150024.32000000001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 s="10" t="s">
        <v>39</v>
      </c>
    </row>
    <row r="6163" spans="1:19" hidden="1" x14ac:dyDescent="0.25">
      <c r="A6163" s="10" t="str">
        <f t="shared" si="96"/>
        <v>2017-2026All1-in-2July PeakCAISO5</v>
      </c>
      <c r="B6163" s="10" t="s">
        <v>54</v>
      </c>
      <c r="C6163" s="10" t="s">
        <v>0</v>
      </c>
      <c r="D6163" s="10" t="s">
        <v>3</v>
      </c>
      <c r="E6163" s="10" t="s">
        <v>9</v>
      </c>
      <c r="F6163">
        <v>5</v>
      </c>
      <c r="G6163">
        <v>0.66328847408294678</v>
      </c>
      <c r="H6163">
        <v>0.66328847408294678</v>
      </c>
      <c r="I6163">
        <v>70.291542053222656</v>
      </c>
      <c r="J6163">
        <v>0</v>
      </c>
      <c r="K6163">
        <v>161936</v>
      </c>
      <c r="L6163">
        <v>150024.32000000001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 s="10" t="s">
        <v>39</v>
      </c>
    </row>
    <row r="6164" spans="1:19" hidden="1" x14ac:dyDescent="0.25">
      <c r="A6164" s="10" t="str">
        <f t="shared" si="96"/>
        <v>2017-2026All1-in-2July PeakPGE5</v>
      </c>
      <c r="B6164" s="10" t="s">
        <v>54</v>
      </c>
      <c r="C6164" s="10" t="s">
        <v>0</v>
      </c>
      <c r="D6164" s="10" t="s">
        <v>3</v>
      </c>
      <c r="E6164" s="10" t="s">
        <v>9</v>
      </c>
      <c r="F6164">
        <v>5</v>
      </c>
      <c r="G6164">
        <v>0.68844467401504517</v>
      </c>
      <c r="H6164">
        <v>0.68844467401504517</v>
      </c>
      <c r="I6164">
        <v>68.639091491699219</v>
      </c>
      <c r="J6164">
        <v>0</v>
      </c>
      <c r="K6164">
        <v>161936</v>
      </c>
      <c r="L6164">
        <v>150024.32000000001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 s="10" t="s">
        <v>38</v>
      </c>
    </row>
    <row r="6165" spans="1:19" hidden="1" x14ac:dyDescent="0.25">
      <c r="A6165" s="10" t="str">
        <f t="shared" si="96"/>
        <v>2017-2026All1-in-10July PeakPGE5</v>
      </c>
      <c r="B6165" s="10" t="s">
        <v>54</v>
      </c>
      <c r="C6165" s="10" t="s">
        <v>0</v>
      </c>
      <c r="D6165" s="10" t="s">
        <v>3</v>
      </c>
      <c r="E6165" s="10" t="s">
        <v>1</v>
      </c>
      <c r="F6165">
        <v>5</v>
      </c>
      <c r="G6165">
        <v>0.78511649370193481</v>
      </c>
      <c r="H6165">
        <v>0.78511649370193481</v>
      </c>
      <c r="I6165">
        <v>75.119720458984375</v>
      </c>
      <c r="J6165">
        <v>0</v>
      </c>
      <c r="K6165">
        <v>161936</v>
      </c>
      <c r="L6165">
        <v>150024.32000000001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 s="10" t="s">
        <v>38</v>
      </c>
    </row>
    <row r="6166" spans="1:19" hidden="1" x14ac:dyDescent="0.25">
      <c r="A6166" s="10" t="str">
        <f t="shared" si="96"/>
        <v>2017-2026All1-in-2July PeakCAISO6</v>
      </c>
      <c r="B6166" s="10" t="s">
        <v>54</v>
      </c>
      <c r="C6166" s="10" t="s">
        <v>0</v>
      </c>
      <c r="D6166" s="10" t="s">
        <v>3</v>
      </c>
      <c r="E6166" s="10" t="s">
        <v>9</v>
      </c>
      <c r="F6166">
        <v>6</v>
      </c>
      <c r="G6166">
        <v>0.68158000707626343</v>
      </c>
      <c r="H6166">
        <v>0.68158000707626343</v>
      </c>
      <c r="I6166">
        <v>69.666099548339844</v>
      </c>
      <c r="J6166">
        <v>0</v>
      </c>
      <c r="K6166">
        <v>161936</v>
      </c>
      <c r="L6166">
        <v>150024.32000000001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 s="10" t="s">
        <v>39</v>
      </c>
    </row>
    <row r="6167" spans="1:19" hidden="1" x14ac:dyDescent="0.25">
      <c r="A6167" s="10" t="str">
        <f t="shared" si="96"/>
        <v>2017-2026All1-in-10July PeakCAISO6</v>
      </c>
      <c r="B6167" s="10" t="s">
        <v>54</v>
      </c>
      <c r="C6167" s="10" t="s">
        <v>0</v>
      </c>
      <c r="D6167" s="10" t="s">
        <v>3</v>
      </c>
      <c r="E6167" s="10" t="s">
        <v>1</v>
      </c>
      <c r="F6167">
        <v>6</v>
      </c>
      <c r="G6167">
        <v>0.76258563995361328</v>
      </c>
      <c r="H6167">
        <v>0.76258563995361328</v>
      </c>
      <c r="I6167">
        <v>71.606063842773438</v>
      </c>
      <c r="J6167">
        <v>0</v>
      </c>
      <c r="K6167">
        <v>161936</v>
      </c>
      <c r="L6167">
        <v>150024.32000000001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 s="10" t="s">
        <v>39</v>
      </c>
    </row>
    <row r="6168" spans="1:19" hidden="1" x14ac:dyDescent="0.25">
      <c r="A6168" s="10" t="str">
        <f t="shared" si="96"/>
        <v>2017-2026All1-in-10July PeakPGE6</v>
      </c>
      <c r="B6168" s="10" t="s">
        <v>54</v>
      </c>
      <c r="C6168" s="10" t="s">
        <v>0</v>
      </c>
      <c r="D6168" s="10" t="s">
        <v>3</v>
      </c>
      <c r="E6168" s="10" t="s">
        <v>1</v>
      </c>
      <c r="F6168">
        <v>6</v>
      </c>
      <c r="G6168">
        <v>0.80676770210266113</v>
      </c>
      <c r="H6168">
        <v>0.80676770210266113</v>
      </c>
      <c r="I6168">
        <v>74.184104919433594</v>
      </c>
      <c r="J6168">
        <v>0</v>
      </c>
      <c r="K6168">
        <v>161936</v>
      </c>
      <c r="L6168">
        <v>150024.32000000001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 s="10" t="s">
        <v>38</v>
      </c>
    </row>
    <row r="6169" spans="1:19" hidden="1" x14ac:dyDescent="0.25">
      <c r="A6169" s="10" t="str">
        <f t="shared" si="96"/>
        <v>2017-2026All1-in-2July PeakPGE6</v>
      </c>
      <c r="B6169" s="10" t="s">
        <v>54</v>
      </c>
      <c r="C6169" s="10" t="s">
        <v>0</v>
      </c>
      <c r="D6169" s="10" t="s">
        <v>3</v>
      </c>
      <c r="E6169" s="10" t="s">
        <v>9</v>
      </c>
      <c r="F6169">
        <v>6</v>
      </c>
      <c r="G6169">
        <v>0.70743000507354736</v>
      </c>
      <c r="H6169">
        <v>0.70743000507354736</v>
      </c>
      <c r="I6169">
        <v>67.808334350585938</v>
      </c>
      <c r="J6169">
        <v>0</v>
      </c>
      <c r="K6169">
        <v>161936</v>
      </c>
      <c r="L6169">
        <v>150024.32000000001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 s="10" t="s">
        <v>38</v>
      </c>
    </row>
    <row r="6170" spans="1:19" hidden="1" x14ac:dyDescent="0.25">
      <c r="A6170" s="10" t="str">
        <f t="shared" si="96"/>
        <v>2017-2026All1-in-10July PeakCAISO7</v>
      </c>
      <c r="B6170" s="10" t="s">
        <v>54</v>
      </c>
      <c r="C6170" s="10" t="s">
        <v>0</v>
      </c>
      <c r="D6170" s="10" t="s">
        <v>3</v>
      </c>
      <c r="E6170" s="10" t="s">
        <v>1</v>
      </c>
      <c r="F6170">
        <v>7</v>
      </c>
      <c r="G6170">
        <v>0.84220278263092041</v>
      </c>
      <c r="H6170">
        <v>0.84220278263092041</v>
      </c>
      <c r="I6170">
        <v>71.657470703125</v>
      </c>
      <c r="J6170">
        <v>0</v>
      </c>
      <c r="K6170">
        <v>161936</v>
      </c>
      <c r="L6170">
        <v>150024.32000000001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 s="10" t="s">
        <v>39</v>
      </c>
    </row>
    <row r="6171" spans="1:19" hidden="1" x14ac:dyDescent="0.25">
      <c r="A6171" s="10" t="str">
        <f t="shared" si="96"/>
        <v>2017-2026All1-in-2July PeakCAISO7</v>
      </c>
      <c r="B6171" s="10" t="s">
        <v>54</v>
      </c>
      <c r="C6171" s="10" t="s">
        <v>0</v>
      </c>
      <c r="D6171" s="10" t="s">
        <v>3</v>
      </c>
      <c r="E6171" s="10" t="s">
        <v>9</v>
      </c>
      <c r="F6171">
        <v>7</v>
      </c>
      <c r="G6171">
        <v>0.75273978710174561</v>
      </c>
      <c r="H6171">
        <v>0.75273978710174561</v>
      </c>
      <c r="I6171">
        <v>69.508674621582031</v>
      </c>
      <c r="J6171">
        <v>0</v>
      </c>
      <c r="K6171">
        <v>161936</v>
      </c>
      <c r="L6171">
        <v>150024.32000000001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 s="10" t="s">
        <v>39</v>
      </c>
    </row>
    <row r="6172" spans="1:19" hidden="1" x14ac:dyDescent="0.25">
      <c r="A6172" s="10" t="str">
        <f t="shared" si="96"/>
        <v>2017-2026All1-in-10July PeakPGE7</v>
      </c>
      <c r="B6172" s="10" t="s">
        <v>54</v>
      </c>
      <c r="C6172" s="10" t="s">
        <v>0</v>
      </c>
      <c r="D6172" s="10" t="s">
        <v>3</v>
      </c>
      <c r="E6172" s="10" t="s">
        <v>1</v>
      </c>
      <c r="F6172">
        <v>7</v>
      </c>
      <c r="G6172">
        <v>0.89099764823913574</v>
      </c>
      <c r="H6172">
        <v>0.89099764823913574</v>
      </c>
      <c r="I6172">
        <v>74.108177185058594</v>
      </c>
      <c r="J6172">
        <v>0</v>
      </c>
      <c r="K6172">
        <v>161936</v>
      </c>
      <c r="L6172">
        <v>150024.32000000001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 s="10" t="s">
        <v>38</v>
      </c>
    </row>
    <row r="6173" spans="1:19" hidden="1" x14ac:dyDescent="0.25">
      <c r="A6173" s="10" t="str">
        <f t="shared" si="96"/>
        <v>2017-2026All1-in-2July PeakPGE7</v>
      </c>
      <c r="B6173" s="10" t="s">
        <v>54</v>
      </c>
      <c r="C6173" s="10" t="s">
        <v>0</v>
      </c>
      <c r="D6173" s="10" t="s">
        <v>3</v>
      </c>
      <c r="E6173" s="10" t="s">
        <v>9</v>
      </c>
      <c r="F6173">
        <v>7</v>
      </c>
      <c r="G6173">
        <v>0.78128868341445923</v>
      </c>
      <c r="H6173">
        <v>0.78128868341445923</v>
      </c>
      <c r="I6173">
        <v>68.136451721191406</v>
      </c>
      <c r="J6173">
        <v>0</v>
      </c>
      <c r="K6173">
        <v>161936</v>
      </c>
      <c r="L6173">
        <v>150024.32000000001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 s="10" t="s">
        <v>38</v>
      </c>
    </row>
    <row r="6174" spans="1:19" hidden="1" x14ac:dyDescent="0.25">
      <c r="A6174" s="10" t="str">
        <f t="shared" si="96"/>
        <v>2017-2026All1-in-10July PeakCAISO8</v>
      </c>
      <c r="B6174" s="10" t="s">
        <v>54</v>
      </c>
      <c r="C6174" s="10" t="s">
        <v>0</v>
      </c>
      <c r="D6174" s="10" t="s">
        <v>3</v>
      </c>
      <c r="E6174" s="10" t="s">
        <v>1</v>
      </c>
      <c r="F6174">
        <v>8</v>
      </c>
      <c r="G6174">
        <v>0.88943737745285034</v>
      </c>
      <c r="H6174">
        <v>0.88943737745285034</v>
      </c>
      <c r="I6174">
        <v>75.003837585449219</v>
      </c>
      <c r="J6174">
        <v>0</v>
      </c>
      <c r="K6174">
        <v>161936</v>
      </c>
      <c r="L6174">
        <v>150024.32000000001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 s="10" t="s">
        <v>39</v>
      </c>
    </row>
    <row r="6175" spans="1:19" hidden="1" x14ac:dyDescent="0.25">
      <c r="A6175" s="10" t="str">
        <f t="shared" si="96"/>
        <v>2017-2026All1-in-2July PeakCAISO8</v>
      </c>
      <c r="B6175" s="10" t="s">
        <v>54</v>
      </c>
      <c r="C6175" s="10" t="s">
        <v>0</v>
      </c>
      <c r="D6175" s="10" t="s">
        <v>3</v>
      </c>
      <c r="E6175" s="10" t="s">
        <v>9</v>
      </c>
      <c r="F6175">
        <v>8</v>
      </c>
      <c r="G6175">
        <v>0.79495698213577271</v>
      </c>
      <c r="H6175">
        <v>0.79495698213577271</v>
      </c>
      <c r="I6175">
        <v>71.826866149902344</v>
      </c>
      <c r="J6175">
        <v>0</v>
      </c>
      <c r="K6175">
        <v>161936</v>
      </c>
      <c r="L6175">
        <v>150024.32000000001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 s="10" t="s">
        <v>39</v>
      </c>
    </row>
    <row r="6176" spans="1:19" hidden="1" x14ac:dyDescent="0.25">
      <c r="A6176" s="10" t="str">
        <f t="shared" si="96"/>
        <v>2017-2026All1-in-2July PeakPGE8</v>
      </c>
      <c r="B6176" s="10" t="s">
        <v>54</v>
      </c>
      <c r="C6176" s="10" t="s">
        <v>0</v>
      </c>
      <c r="D6176" s="10" t="s">
        <v>3</v>
      </c>
      <c r="E6176" s="10" t="s">
        <v>9</v>
      </c>
      <c r="F6176">
        <v>8</v>
      </c>
      <c r="G6176">
        <v>0.8251069188117981</v>
      </c>
      <c r="H6176">
        <v>0.8251069188117981</v>
      </c>
      <c r="I6176">
        <v>71.701835632324219</v>
      </c>
      <c r="J6176">
        <v>0</v>
      </c>
      <c r="K6176">
        <v>161936</v>
      </c>
      <c r="L6176">
        <v>150024.32000000001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 s="10" t="s">
        <v>38</v>
      </c>
    </row>
    <row r="6177" spans="1:19" hidden="1" x14ac:dyDescent="0.25">
      <c r="A6177" s="10" t="str">
        <f t="shared" si="96"/>
        <v>2017-2026All1-in-10July PeakPGE8</v>
      </c>
      <c r="B6177" s="10" t="s">
        <v>54</v>
      </c>
      <c r="C6177" s="10" t="s">
        <v>0</v>
      </c>
      <c r="D6177" s="10" t="s">
        <v>3</v>
      </c>
      <c r="E6177" s="10" t="s">
        <v>1</v>
      </c>
      <c r="F6177">
        <v>8</v>
      </c>
      <c r="G6177">
        <v>0.94096887111663818</v>
      </c>
      <c r="H6177">
        <v>0.94096887111663818</v>
      </c>
      <c r="I6177">
        <v>76.874626159667969</v>
      </c>
      <c r="J6177">
        <v>0</v>
      </c>
      <c r="K6177">
        <v>161936</v>
      </c>
      <c r="L6177">
        <v>150024.32000000001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 s="10" t="s">
        <v>38</v>
      </c>
    </row>
    <row r="6178" spans="1:19" hidden="1" x14ac:dyDescent="0.25">
      <c r="A6178" s="10" t="str">
        <f t="shared" si="96"/>
        <v>2017-2026All1-in-10July PeakCAISO9</v>
      </c>
      <c r="B6178" s="10" t="s">
        <v>54</v>
      </c>
      <c r="C6178" s="10" t="s">
        <v>0</v>
      </c>
      <c r="D6178" s="10" t="s">
        <v>3</v>
      </c>
      <c r="E6178" s="10" t="s">
        <v>1</v>
      </c>
      <c r="F6178">
        <v>9</v>
      </c>
      <c r="G6178">
        <v>0.88345503807067871</v>
      </c>
      <c r="H6178">
        <v>0.88345503807067871</v>
      </c>
      <c r="I6178">
        <v>79.340896606445313</v>
      </c>
      <c r="J6178">
        <v>0</v>
      </c>
      <c r="K6178">
        <v>161936</v>
      </c>
      <c r="L6178">
        <v>150024.32000000001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 s="10" t="s">
        <v>39</v>
      </c>
    </row>
    <row r="6179" spans="1:19" hidden="1" x14ac:dyDescent="0.25">
      <c r="A6179" s="10" t="str">
        <f t="shared" si="96"/>
        <v>2017-2026All1-in-2July PeakCAISO9</v>
      </c>
      <c r="B6179" s="10" t="s">
        <v>54</v>
      </c>
      <c r="C6179" s="10" t="s">
        <v>0</v>
      </c>
      <c r="D6179" s="10" t="s">
        <v>3</v>
      </c>
      <c r="E6179" s="10" t="s">
        <v>9</v>
      </c>
      <c r="F6179">
        <v>9</v>
      </c>
      <c r="G6179">
        <v>0.78961008787155151</v>
      </c>
      <c r="H6179">
        <v>0.78961008787155151</v>
      </c>
      <c r="I6179">
        <v>75.631683349609375</v>
      </c>
      <c r="J6179">
        <v>0</v>
      </c>
      <c r="K6179">
        <v>161936</v>
      </c>
      <c r="L6179">
        <v>150024.32000000001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 s="10" t="s">
        <v>39</v>
      </c>
    </row>
    <row r="6180" spans="1:19" hidden="1" x14ac:dyDescent="0.25">
      <c r="A6180" s="10" t="str">
        <f t="shared" si="96"/>
        <v>2017-2026All1-in-10July PeakPGE9</v>
      </c>
      <c r="B6180" s="10" t="s">
        <v>54</v>
      </c>
      <c r="C6180" s="10" t="s">
        <v>0</v>
      </c>
      <c r="D6180" s="10" t="s">
        <v>3</v>
      </c>
      <c r="E6180" s="10" t="s">
        <v>1</v>
      </c>
      <c r="F6180">
        <v>9</v>
      </c>
      <c r="G6180">
        <v>0.93463999032974243</v>
      </c>
      <c r="H6180">
        <v>0.93463999032974243</v>
      </c>
      <c r="I6180">
        <v>81.03155517578125</v>
      </c>
      <c r="J6180">
        <v>0</v>
      </c>
      <c r="K6180">
        <v>161936</v>
      </c>
      <c r="L6180">
        <v>150024.32000000001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 s="10" t="s">
        <v>38</v>
      </c>
    </row>
    <row r="6181" spans="1:19" hidden="1" x14ac:dyDescent="0.25">
      <c r="A6181" s="10" t="str">
        <f t="shared" si="96"/>
        <v>2017-2026All1-in-2July PeakPGE9</v>
      </c>
      <c r="B6181" s="10" t="s">
        <v>54</v>
      </c>
      <c r="C6181" s="10" t="s">
        <v>0</v>
      </c>
      <c r="D6181" s="10" t="s">
        <v>3</v>
      </c>
      <c r="E6181" s="10" t="s">
        <v>9</v>
      </c>
      <c r="F6181">
        <v>9</v>
      </c>
      <c r="G6181">
        <v>0.8195573091506958</v>
      </c>
      <c r="H6181">
        <v>0.8195573091506958</v>
      </c>
      <c r="I6181">
        <v>76.819091796875</v>
      </c>
      <c r="J6181">
        <v>0</v>
      </c>
      <c r="K6181">
        <v>161936</v>
      </c>
      <c r="L6181">
        <v>150024.32000000001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 s="10" t="s">
        <v>38</v>
      </c>
    </row>
    <row r="6182" spans="1:19" hidden="1" x14ac:dyDescent="0.25">
      <c r="A6182" s="10" t="str">
        <f t="shared" si="96"/>
        <v>2017-2026All1-in-2July PeakCAISO10</v>
      </c>
      <c r="B6182" s="10" t="s">
        <v>54</v>
      </c>
      <c r="C6182" s="10" t="s">
        <v>0</v>
      </c>
      <c r="D6182" s="10" t="s">
        <v>3</v>
      </c>
      <c r="E6182" s="10" t="s">
        <v>9</v>
      </c>
      <c r="F6182">
        <v>10</v>
      </c>
      <c r="G6182">
        <v>0.8191220760345459</v>
      </c>
      <c r="H6182">
        <v>0.8191220760345459</v>
      </c>
      <c r="I6182">
        <v>79.385719299316406</v>
      </c>
      <c r="J6182">
        <v>0</v>
      </c>
      <c r="K6182">
        <v>161936</v>
      </c>
      <c r="L6182">
        <v>150024.32000000001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 s="10" t="s">
        <v>39</v>
      </c>
    </row>
    <row r="6183" spans="1:19" hidden="1" x14ac:dyDescent="0.25">
      <c r="A6183" s="10" t="str">
        <f t="shared" si="96"/>
        <v>2017-2026All1-in-10July PeakCAISO10</v>
      </c>
      <c r="B6183" s="10" t="s">
        <v>54</v>
      </c>
      <c r="C6183" s="10" t="s">
        <v>0</v>
      </c>
      <c r="D6183" s="10" t="s">
        <v>3</v>
      </c>
      <c r="E6183" s="10" t="s">
        <v>1</v>
      </c>
      <c r="F6183">
        <v>10</v>
      </c>
      <c r="G6183">
        <v>0.91647452116012573</v>
      </c>
      <c r="H6183">
        <v>0.91647452116012573</v>
      </c>
      <c r="I6183">
        <v>83.949737548828125</v>
      </c>
      <c r="J6183">
        <v>0</v>
      </c>
      <c r="K6183">
        <v>161936</v>
      </c>
      <c r="L6183">
        <v>150024.32000000001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 s="10" t="s">
        <v>39</v>
      </c>
    </row>
    <row r="6184" spans="1:19" hidden="1" x14ac:dyDescent="0.25">
      <c r="A6184" s="10" t="str">
        <f t="shared" si="96"/>
        <v>2017-2026All1-in-2July PeakPGE10</v>
      </c>
      <c r="B6184" s="10" t="s">
        <v>54</v>
      </c>
      <c r="C6184" s="10" t="s">
        <v>0</v>
      </c>
      <c r="D6184" s="10" t="s">
        <v>3</v>
      </c>
      <c r="E6184" s="10" t="s">
        <v>9</v>
      </c>
      <c r="F6184">
        <v>10</v>
      </c>
      <c r="G6184">
        <v>0.85018855333328247</v>
      </c>
      <c r="H6184">
        <v>0.85018855333328247</v>
      </c>
      <c r="I6184">
        <v>81.835441589355469</v>
      </c>
      <c r="J6184">
        <v>0</v>
      </c>
      <c r="K6184">
        <v>161936</v>
      </c>
      <c r="L6184">
        <v>150024.32000000001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 s="10" t="s">
        <v>38</v>
      </c>
    </row>
    <row r="6185" spans="1:19" hidden="1" x14ac:dyDescent="0.25">
      <c r="A6185" s="10" t="str">
        <f t="shared" si="96"/>
        <v>2017-2026All1-in-10July PeakPGE10</v>
      </c>
      <c r="B6185" s="10" t="s">
        <v>54</v>
      </c>
      <c r="C6185" s="10" t="s">
        <v>0</v>
      </c>
      <c r="D6185" s="10" t="s">
        <v>3</v>
      </c>
      <c r="E6185" s="10" t="s">
        <v>1</v>
      </c>
      <c r="F6185">
        <v>10</v>
      </c>
      <c r="G6185">
        <v>0.96957248449325562</v>
      </c>
      <c r="H6185">
        <v>0.96957248449325562</v>
      </c>
      <c r="I6185">
        <v>85.597129821777344</v>
      </c>
      <c r="J6185">
        <v>0</v>
      </c>
      <c r="K6185">
        <v>161936</v>
      </c>
      <c r="L6185">
        <v>150024.32000000001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 s="10" t="s">
        <v>38</v>
      </c>
    </row>
    <row r="6186" spans="1:19" hidden="1" x14ac:dyDescent="0.25">
      <c r="A6186" s="10" t="str">
        <f t="shared" si="96"/>
        <v>2017-2026All1-in-2July PeakCAISO11</v>
      </c>
      <c r="B6186" s="10" t="s">
        <v>54</v>
      </c>
      <c r="C6186" s="10" t="s">
        <v>0</v>
      </c>
      <c r="D6186" s="10" t="s">
        <v>3</v>
      </c>
      <c r="E6186" s="10" t="s">
        <v>9</v>
      </c>
      <c r="F6186">
        <v>11</v>
      </c>
      <c r="G6186">
        <v>0.90567320585250854</v>
      </c>
      <c r="H6186">
        <v>0.90567320585250854</v>
      </c>
      <c r="I6186">
        <v>83.163139343261719</v>
      </c>
      <c r="J6186">
        <v>0</v>
      </c>
      <c r="K6186">
        <v>161936</v>
      </c>
      <c r="L6186">
        <v>150024.32000000001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 s="10" t="s">
        <v>39</v>
      </c>
    </row>
    <row r="6187" spans="1:19" hidden="1" x14ac:dyDescent="0.25">
      <c r="A6187" s="10" t="str">
        <f t="shared" si="96"/>
        <v>2017-2026All1-in-10July PeakCAISO11</v>
      </c>
      <c r="B6187" s="10" t="s">
        <v>54</v>
      </c>
      <c r="C6187" s="10" t="s">
        <v>0</v>
      </c>
      <c r="D6187" s="10" t="s">
        <v>3</v>
      </c>
      <c r="E6187" s="10" t="s">
        <v>1</v>
      </c>
      <c r="F6187">
        <v>11</v>
      </c>
      <c r="G6187">
        <v>1.0133122205734253</v>
      </c>
      <c r="H6187">
        <v>1.0133122205734253</v>
      </c>
      <c r="I6187">
        <v>88.572128295898437</v>
      </c>
      <c r="J6187">
        <v>0</v>
      </c>
      <c r="K6187">
        <v>161936</v>
      </c>
      <c r="L6187">
        <v>150024.32000000001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 s="10" t="s">
        <v>39</v>
      </c>
    </row>
    <row r="6188" spans="1:19" hidden="1" x14ac:dyDescent="0.25">
      <c r="A6188" s="10" t="str">
        <f t="shared" si="96"/>
        <v>2017-2026All1-in-10July PeakPGE11</v>
      </c>
      <c r="B6188" s="10" t="s">
        <v>54</v>
      </c>
      <c r="C6188" s="10" t="s">
        <v>0</v>
      </c>
      <c r="D6188" s="10" t="s">
        <v>3</v>
      </c>
      <c r="E6188" s="10" t="s">
        <v>1</v>
      </c>
      <c r="F6188">
        <v>11</v>
      </c>
      <c r="G6188">
        <v>1.0720207691192627</v>
      </c>
      <c r="H6188">
        <v>1.0720207691192627</v>
      </c>
      <c r="I6188">
        <v>90.056961059570313</v>
      </c>
      <c r="J6188">
        <v>0</v>
      </c>
      <c r="K6188">
        <v>161936</v>
      </c>
      <c r="L6188">
        <v>150024.32000000001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 s="10" t="s">
        <v>38</v>
      </c>
    </row>
    <row r="6189" spans="1:19" hidden="1" x14ac:dyDescent="0.25">
      <c r="A6189" s="10" t="str">
        <f t="shared" si="96"/>
        <v>2017-2026All1-in-2July PeakPGE11</v>
      </c>
      <c r="B6189" s="10" t="s">
        <v>54</v>
      </c>
      <c r="C6189" s="10" t="s">
        <v>0</v>
      </c>
      <c r="D6189" s="10" t="s">
        <v>3</v>
      </c>
      <c r="E6189" s="10" t="s">
        <v>9</v>
      </c>
      <c r="F6189">
        <v>11</v>
      </c>
      <c r="G6189">
        <v>0.94002228975296021</v>
      </c>
      <c r="H6189">
        <v>0.94002228975296021</v>
      </c>
      <c r="I6189">
        <v>86.518463134765625</v>
      </c>
      <c r="J6189">
        <v>0</v>
      </c>
      <c r="K6189">
        <v>161936</v>
      </c>
      <c r="L6189">
        <v>150024.32000000001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 s="10" t="s">
        <v>38</v>
      </c>
    </row>
    <row r="6190" spans="1:19" hidden="1" x14ac:dyDescent="0.25">
      <c r="A6190" s="10" t="str">
        <f t="shared" si="96"/>
        <v>2017-2026All1-in-10July PeakCAISO12</v>
      </c>
      <c r="B6190" s="10" t="s">
        <v>54</v>
      </c>
      <c r="C6190" s="10" t="s">
        <v>0</v>
      </c>
      <c r="D6190" s="10" t="s">
        <v>3</v>
      </c>
      <c r="E6190" s="10" t="s">
        <v>1</v>
      </c>
      <c r="F6190">
        <v>12</v>
      </c>
      <c r="G6190">
        <v>1.2029645442962646</v>
      </c>
      <c r="H6190">
        <v>1.2029645442962646</v>
      </c>
      <c r="I6190">
        <v>92.698814392089844</v>
      </c>
      <c r="J6190">
        <v>0</v>
      </c>
      <c r="K6190">
        <v>161936</v>
      </c>
      <c r="L6190">
        <v>150024.32000000001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 s="10" t="s">
        <v>39</v>
      </c>
    </row>
    <row r="6191" spans="1:19" hidden="1" x14ac:dyDescent="0.25">
      <c r="A6191" s="10" t="str">
        <f t="shared" si="96"/>
        <v>2017-2026All1-in-2July PeakCAISO12</v>
      </c>
      <c r="B6191" s="10" t="s">
        <v>54</v>
      </c>
      <c r="C6191" s="10" t="s">
        <v>0</v>
      </c>
      <c r="D6191" s="10" t="s">
        <v>3</v>
      </c>
      <c r="E6191" s="10" t="s">
        <v>9</v>
      </c>
      <c r="F6191">
        <v>12</v>
      </c>
      <c r="G6191">
        <v>1.0751796960830688</v>
      </c>
      <c r="H6191">
        <v>1.0751796960830688</v>
      </c>
      <c r="I6191">
        <v>86.831184387207031</v>
      </c>
      <c r="J6191">
        <v>0</v>
      </c>
      <c r="K6191">
        <v>161936</v>
      </c>
      <c r="L6191">
        <v>150024.32000000001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 s="10" t="s">
        <v>39</v>
      </c>
    </row>
    <row r="6192" spans="1:19" hidden="1" x14ac:dyDescent="0.25">
      <c r="A6192" s="10" t="str">
        <f t="shared" si="96"/>
        <v>2017-2026All1-in-2July PeakPGE12</v>
      </c>
      <c r="B6192" s="10" t="s">
        <v>54</v>
      </c>
      <c r="C6192" s="10" t="s">
        <v>0</v>
      </c>
      <c r="D6192" s="10" t="s">
        <v>3</v>
      </c>
      <c r="E6192" s="10" t="s">
        <v>9</v>
      </c>
      <c r="F6192">
        <v>12</v>
      </c>
      <c r="G6192">
        <v>1.115957498550415</v>
      </c>
      <c r="H6192">
        <v>1.115957498550415</v>
      </c>
      <c r="I6192">
        <v>90.584297180175781</v>
      </c>
      <c r="J6192">
        <v>0</v>
      </c>
      <c r="K6192">
        <v>161936</v>
      </c>
      <c r="L6192">
        <v>150024.32000000001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 s="10" t="s">
        <v>38</v>
      </c>
    </row>
    <row r="6193" spans="1:19" hidden="1" x14ac:dyDescent="0.25">
      <c r="A6193" s="10" t="str">
        <f t="shared" si="96"/>
        <v>2017-2026All1-in-10July PeakPGE12</v>
      </c>
      <c r="B6193" s="10" t="s">
        <v>54</v>
      </c>
      <c r="C6193" s="10" t="s">
        <v>0</v>
      </c>
      <c r="D6193" s="10" t="s">
        <v>3</v>
      </c>
      <c r="E6193" s="10" t="s">
        <v>1</v>
      </c>
      <c r="F6193">
        <v>12</v>
      </c>
      <c r="G6193">
        <v>1.2726608514785767</v>
      </c>
      <c r="H6193">
        <v>1.2726608514785767</v>
      </c>
      <c r="I6193">
        <v>94.197349548339844</v>
      </c>
      <c r="J6193">
        <v>0</v>
      </c>
      <c r="K6193">
        <v>161936</v>
      </c>
      <c r="L6193">
        <v>150024.32000000001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 s="10" t="s">
        <v>38</v>
      </c>
    </row>
    <row r="6194" spans="1:19" hidden="1" x14ac:dyDescent="0.25">
      <c r="A6194" s="10" t="str">
        <f t="shared" si="96"/>
        <v>2017-2026All1-in-10July PeakCAISO13</v>
      </c>
      <c r="B6194" s="10" t="s">
        <v>54</v>
      </c>
      <c r="C6194" s="10" t="s">
        <v>0</v>
      </c>
      <c r="D6194" s="10" t="s">
        <v>3</v>
      </c>
      <c r="E6194" s="10" t="s">
        <v>1</v>
      </c>
      <c r="F6194">
        <v>13</v>
      </c>
      <c r="G6194">
        <v>1.4737144708633423</v>
      </c>
      <c r="H6194">
        <v>1.4737144708633423</v>
      </c>
      <c r="I6194">
        <v>96.111000061035156</v>
      </c>
      <c r="J6194">
        <v>0</v>
      </c>
      <c r="K6194">
        <v>161936</v>
      </c>
      <c r="L6194">
        <v>150024.32000000001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 s="10" t="s">
        <v>39</v>
      </c>
    </row>
    <row r="6195" spans="1:19" hidden="1" x14ac:dyDescent="0.25">
      <c r="A6195" s="10" t="str">
        <f t="shared" si="96"/>
        <v>2017-2026All1-in-2July PeakCAISO13</v>
      </c>
      <c r="B6195" s="10" t="s">
        <v>54</v>
      </c>
      <c r="C6195" s="10" t="s">
        <v>0</v>
      </c>
      <c r="D6195" s="10" t="s">
        <v>3</v>
      </c>
      <c r="E6195" s="10" t="s">
        <v>9</v>
      </c>
      <c r="F6195">
        <v>13</v>
      </c>
      <c r="G6195">
        <v>1.317169189453125</v>
      </c>
      <c r="H6195">
        <v>1.317169189453125</v>
      </c>
      <c r="I6195">
        <v>90.016014099121094</v>
      </c>
      <c r="J6195">
        <v>0</v>
      </c>
      <c r="K6195">
        <v>161936</v>
      </c>
      <c r="L6195">
        <v>150024.32000000001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 s="10" t="s">
        <v>39</v>
      </c>
    </row>
    <row r="6196" spans="1:19" hidden="1" x14ac:dyDescent="0.25">
      <c r="A6196" s="10" t="str">
        <f t="shared" si="96"/>
        <v>2017-2026All1-in-2July PeakPGE13</v>
      </c>
      <c r="B6196" s="10" t="s">
        <v>54</v>
      </c>
      <c r="C6196" s="10" t="s">
        <v>0</v>
      </c>
      <c r="D6196" s="10" t="s">
        <v>3</v>
      </c>
      <c r="E6196" s="10" t="s">
        <v>9</v>
      </c>
      <c r="F6196">
        <v>13</v>
      </c>
      <c r="G6196">
        <v>1.3671250343322754</v>
      </c>
      <c r="H6196">
        <v>1.3671250343322754</v>
      </c>
      <c r="I6196">
        <v>94.129875183105469</v>
      </c>
      <c r="J6196">
        <v>0</v>
      </c>
      <c r="K6196">
        <v>161936</v>
      </c>
      <c r="L6196">
        <v>150024.32000000001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 s="10" t="s">
        <v>38</v>
      </c>
    </row>
    <row r="6197" spans="1:19" hidden="1" x14ac:dyDescent="0.25">
      <c r="A6197" s="10" t="str">
        <f t="shared" si="96"/>
        <v>2017-2026All1-in-10July PeakPGE13</v>
      </c>
      <c r="B6197" s="10" t="s">
        <v>54</v>
      </c>
      <c r="C6197" s="10" t="s">
        <v>0</v>
      </c>
      <c r="D6197" s="10" t="s">
        <v>3</v>
      </c>
      <c r="E6197" s="10" t="s">
        <v>1</v>
      </c>
      <c r="F6197">
        <v>13</v>
      </c>
      <c r="G6197">
        <v>1.5590974092483521</v>
      </c>
      <c r="H6197">
        <v>1.5590974092483521</v>
      </c>
      <c r="I6197">
        <v>97.779350280761719</v>
      </c>
      <c r="J6197">
        <v>0</v>
      </c>
      <c r="K6197">
        <v>161936</v>
      </c>
      <c r="L6197">
        <v>150024.32000000001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 s="10" t="s">
        <v>38</v>
      </c>
    </row>
    <row r="6198" spans="1:19" hidden="1" x14ac:dyDescent="0.25">
      <c r="A6198" s="10" t="str">
        <f t="shared" si="96"/>
        <v>2017-2026All1-in-2July PeakCAISO14</v>
      </c>
      <c r="B6198" s="10" t="s">
        <v>54</v>
      </c>
      <c r="C6198" s="10" t="s">
        <v>0</v>
      </c>
      <c r="D6198" s="10" t="s">
        <v>3</v>
      </c>
      <c r="E6198" s="10" t="s">
        <v>9</v>
      </c>
      <c r="F6198">
        <v>14</v>
      </c>
      <c r="G6198">
        <v>1.6065428256988525</v>
      </c>
      <c r="H6198">
        <v>1.3562321662902832</v>
      </c>
      <c r="I6198">
        <v>92.372406005859375</v>
      </c>
      <c r="J6198">
        <v>0.10273714363574982</v>
      </c>
      <c r="K6198">
        <v>161936</v>
      </c>
      <c r="L6198">
        <v>150024.32000000001</v>
      </c>
      <c r="M6198">
        <v>0.25031068921089172</v>
      </c>
      <c r="N6198">
        <v>0.11864276230335236</v>
      </c>
      <c r="O6198">
        <v>0.19643533229827881</v>
      </c>
      <c r="P6198">
        <v>0.25031068921089172</v>
      </c>
      <c r="Q6198">
        <v>0.30418604612350464</v>
      </c>
      <c r="R6198">
        <v>0.3819786012172699</v>
      </c>
      <c r="S6198" s="10" t="s">
        <v>39</v>
      </c>
    </row>
    <row r="6199" spans="1:19" hidden="1" x14ac:dyDescent="0.25">
      <c r="A6199" s="10" t="str">
        <f t="shared" si="96"/>
        <v>2017-2026All1-in-10July PeakCAISO14</v>
      </c>
      <c r="B6199" s="10" t="s">
        <v>54</v>
      </c>
      <c r="C6199" s="10" t="s">
        <v>0</v>
      </c>
      <c r="D6199" s="10" t="s">
        <v>3</v>
      </c>
      <c r="E6199" s="10" t="s">
        <v>1</v>
      </c>
      <c r="F6199">
        <v>14</v>
      </c>
      <c r="G6199">
        <v>1.7974801063537598</v>
      </c>
      <c r="H6199">
        <v>1.4516685009002686</v>
      </c>
      <c r="I6199">
        <v>99.051727294921875</v>
      </c>
      <c r="J6199">
        <v>0.10273714363574982</v>
      </c>
      <c r="K6199">
        <v>161936</v>
      </c>
      <c r="L6199">
        <v>150024.32000000001</v>
      </c>
      <c r="M6199">
        <v>0.34581160545349121</v>
      </c>
      <c r="N6199">
        <v>0.21414367854595184</v>
      </c>
      <c r="O6199">
        <v>0.2919362485408783</v>
      </c>
      <c r="P6199">
        <v>0.34581160545349121</v>
      </c>
      <c r="Q6199">
        <v>0.39968696236610413</v>
      </c>
      <c r="R6199">
        <v>0.47747951745986938</v>
      </c>
      <c r="S6199" s="10" t="s">
        <v>39</v>
      </c>
    </row>
    <row r="6200" spans="1:19" hidden="1" x14ac:dyDescent="0.25">
      <c r="A6200" s="10" t="str">
        <f t="shared" si="96"/>
        <v>2017-2026All1-in-2July PeakPGE14</v>
      </c>
      <c r="B6200" s="10" t="s">
        <v>54</v>
      </c>
      <c r="C6200" s="10" t="s">
        <v>0</v>
      </c>
      <c r="D6200" s="10" t="s">
        <v>3</v>
      </c>
      <c r="E6200" s="10" t="s">
        <v>9</v>
      </c>
      <c r="F6200">
        <v>14</v>
      </c>
      <c r="G6200">
        <v>1.6674735546112061</v>
      </c>
      <c r="H6200">
        <v>1.3691617250442505</v>
      </c>
      <c r="I6200">
        <v>97.0030517578125</v>
      </c>
      <c r="J6200">
        <v>0.10273714363574982</v>
      </c>
      <c r="K6200">
        <v>161936</v>
      </c>
      <c r="L6200">
        <v>150024.32000000001</v>
      </c>
      <c r="M6200">
        <v>0.29831182956695557</v>
      </c>
      <c r="N6200">
        <v>0.1666439026594162</v>
      </c>
      <c r="O6200">
        <v>0.24443647265434265</v>
      </c>
      <c r="P6200">
        <v>0.29831182956695557</v>
      </c>
      <c r="Q6200">
        <v>0.35218718647956848</v>
      </c>
      <c r="R6200">
        <v>0.42997974157333374</v>
      </c>
      <c r="S6200" s="10" t="s">
        <v>38</v>
      </c>
    </row>
    <row r="6201" spans="1:19" hidden="1" x14ac:dyDescent="0.25">
      <c r="A6201" s="10" t="str">
        <f t="shared" si="96"/>
        <v>2017-2026All1-in-10July PeakPGE14</v>
      </c>
      <c r="B6201" s="10" t="s">
        <v>54</v>
      </c>
      <c r="C6201" s="10" t="s">
        <v>0</v>
      </c>
      <c r="D6201" s="10" t="s">
        <v>3</v>
      </c>
      <c r="E6201" s="10" t="s">
        <v>1</v>
      </c>
      <c r="F6201">
        <v>14</v>
      </c>
      <c r="G6201">
        <v>1.9016211032867432</v>
      </c>
      <c r="H6201">
        <v>1.5246517658233643</v>
      </c>
      <c r="I6201">
        <v>100.51361846923828</v>
      </c>
      <c r="J6201">
        <v>0.10273714363574982</v>
      </c>
      <c r="K6201">
        <v>161936</v>
      </c>
      <c r="L6201">
        <v>150024.32000000001</v>
      </c>
      <c r="M6201">
        <v>0.37696939706802368</v>
      </c>
      <c r="N6201">
        <v>0.24530147016048431</v>
      </c>
      <c r="O6201">
        <v>0.32309404015541077</v>
      </c>
      <c r="P6201">
        <v>0.37696939706802368</v>
      </c>
      <c r="Q6201">
        <v>0.4308447539806366</v>
      </c>
      <c r="R6201">
        <v>0.50863730907440186</v>
      </c>
      <c r="S6201" s="10" t="s">
        <v>38</v>
      </c>
    </row>
    <row r="6202" spans="1:19" hidden="1" x14ac:dyDescent="0.25">
      <c r="A6202" s="10" t="str">
        <f t="shared" si="96"/>
        <v>2017-2026All1-in-2July PeakCAISO15</v>
      </c>
      <c r="B6202" s="10" t="s">
        <v>54</v>
      </c>
      <c r="C6202" s="10" t="s">
        <v>0</v>
      </c>
      <c r="D6202" s="10" t="s">
        <v>3</v>
      </c>
      <c r="E6202" s="10" t="s">
        <v>9</v>
      </c>
      <c r="F6202">
        <v>15</v>
      </c>
      <c r="G6202">
        <v>1.9069957733154297</v>
      </c>
      <c r="H6202">
        <v>1.5520329475402832</v>
      </c>
      <c r="I6202">
        <v>93.730415344238281</v>
      </c>
      <c r="J6202">
        <v>0.1230589896440506</v>
      </c>
      <c r="K6202">
        <v>161936</v>
      </c>
      <c r="L6202">
        <v>150024.32000000001</v>
      </c>
      <c r="M6202">
        <v>0.35496288537979126</v>
      </c>
      <c r="N6202">
        <v>0.19725048542022705</v>
      </c>
      <c r="O6202">
        <v>0.29043075442314148</v>
      </c>
      <c r="P6202">
        <v>0.35496288537979126</v>
      </c>
      <c r="Q6202">
        <v>0.41949501633644104</v>
      </c>
      <c r="R6202">
        <v>0.51267528533935547</v>
      </c>
      <c r="S6202" s="10" t="s">
        <v>39</v>
      </c>
    </row>
    <row r="6203" spans="1:19" hidden="1" x14ac:dyDescent="0.25">
      <c r="A6203" s="10" t="str">
        <f t="shared" si="96"/>
        <v>2017-2026All1-in-10July PeakCAISO15</v>
      </c>
      <c r="B6203" s="10" t="s">
        <v>54</v>
      </c>
      <c r="C6203" s="10" t="s">
        <v>0</v>
      </c>
      <c r="D6203" s="10" t="s">
        <v>3</v>
      </c>
      <c r="E6203" s="10" t="s">
        <v>1</v>
      </c>
      <c r="F6203">
        <v>15</v>
      </c>
      <c r="G6203">
        <v>2.1336417198181152</v>
      </c>
      <c r="H6203">
        <v>1.6554718017578125</v>
      </c>
      <c r="I6203">
        <v>100.90888977050781</v>
      </c>
      <c r="J6203">
        <v>0.1230589896440506</v>
      </c>
      <c r="K6203">
        <v>161936</v>
      </c>
      <c r="L6203">
        <v>150024.32000000001</v>
      </c>
      <c r="M6203">
        <v>0.47816994786262512</v>
      </c>
      <c r="N6203">
        <v>0.32045754790306091</v>
      </c>
      <c r="O6203">
        <v>0.41363781690597534</v>
      </c>
      <c r="P6203">
        <v>0.47816994786262512</v>
      </c>
      <c r="Q6203">
        <v>0.5427020788192749</v>
      </c>
      <c r="R6203">
        <v>0.63588237762451172</v>
      </c>
      <c r="S6203" s="10" t="s">
        <v>39</v>
      </c>
    </row>
    <row r="6204" spans="1:19" hidden="1" x14ac:dyDescent="0.25">
      <c r="A6204" s="10" t="str">
        <f t="shared" si="96"/>
        <v>2017-2026All1-in-2July PeakPGE15</v>
      </c>
      <c r="B6204" s="10" t="s">
        <v>54</v>
      </c>
      <c r="C6204" s="10" t="s">
        <v>0</v>
      </c>
      <c r="D6204" s="10" t="s">
        <v>3</v>
      </c>
      <c r="E6204" s="10" t="s">
        <v>9</v>
      </c>
      <c r="F6204">
        <v>15</v>
      </c>
      <c r="G6204">
        <v>1.9793215990066528</v>
      </c>
      <c r="H6204">
        <v>1.5613847970962524</v>
      </c>
      <c r="I6204">
        <v>98.875869750976563</v>
      </c>
      <c r="J6204">
        <v>0.1230589896440506</v>
      </c>
      <c r="K6204">
        <v>161936</v>
      </c>
      <c r="L6204">
        <v>150024.32000000001</v>
      </c>
      <c r="M6204">
        <v>0.41793683171272278</v>
      </c>
      <c r="N6204">
        <v>0.26022443175315857</v>
      </c>
      <c r="O6204">
        <v>0.353404700756073</v>
      </c>
      <c r="P6204">
        <v>0.41793683171272278</v>
      </c>
      <c r="Q6204">
        <v>0.48246896266937256</v>
      </c>
      <c r="R6204">
        <v>0.57564926147460938</v>
      </c>
      <c r="S6204" s="10" t="s">
        <v>38</v>
      </c>
    </row>
    <row r="6205" spans="1:19" hidden="1" x14ac:dyDescent="0.25">
      <c r="A6205" s="10" t="str">
        <f t="shared" si="96"/>
        <v>2017-2026All1-in-10July PeakPGE15</v>
      </c>
      <c r="B6205" s="10" t="s">
        <v>54</v>
      </c>
      <c r="C6205" s="10" t="s">
        <v>0</v>
      </c>
      <c r="D6205" s="10" t="s">
        <v>3</v>
      </c>
      <c r="E6205" s="10" t="s">
        <v>1</v>
      </c>
      <c r="F6205">
        <v>15</v>
      </c>
      <c r="G6205">
        <v>2.2572591304779053</v>
      </c>
      <c r="H6205">
        <v>1.7401630878448486</v>
      </c>
      <c r="I6205">
        <v>102.31861114501953</v>
      </c>
      <c r="J6205">
        <v>0.1230589896440506</v>
      </c>
      <c r="K6205">
        <v>161936</v>
      </c>
      <c r="L6205">
        <v>150024.32000000001</v>
      </c>
      <c r="M6205">
        <v>0.51709598302841187</v>
      </c>
      <c r="N6205">
        <v>0.35938358306884766</v>
      </c>
      <c r="O6205">
        <v>0.45256385207176208</v>
      </c>
      <c r="P6205">
        <v>0.51709598302841187</v>
      </c>
      <c r="Q6205">
        <v>0.58162814378738403</v>
      </c>
      <c r="R6205">
        <v>0.67480838298797607</v>
      </c>
      <c r="S6205" s="10" t="s">
        <v>38</v>
      </c>
    </row>
    <row r="6206" spans="1:19" hidden="1" x14ac:dyDescent="0.25">
      <c r="A6206" s="10" t="str">
        <f t="shared" si="96"/>
        <v>2017-2026All1-in-2July PeakCAISO16</v>
      </c>
      <c r="B6206" s="10" t="s">
        <v>54</v>
      </c>
      <c r="C6206" s="10" t="s">
        <v>0</v>
      </c>
      <c r="D6206" s="10" t="s">
        <v>3</v>
      </c>
      <c r="E6206" s="10" t="s">
        <v>9</v>
      </c>
      <c r="F6206">
        <v>16</v>
      </c>
      <c r="G6206">
        <v>2.2414178848266602</v>
      </c>
      <c r="H6206">
        <v>1.8055893182754517</v>
      </c>
      <c r="I6206">
        <v>94.208808898925781</v>
      </c>
      <c r="J6206">
        <v>0.15615223348140717</v>
      </c>
      <c r="K6206">
        <v>161936</v>
      </c>
      <c r="L6206">
        <v>150024.32000000001</v>
      </c>
      <c r="M6206">
        <v>0.4358285665512085</v>
      </c>
      <c r="N6206">
        <v>0.23570387065410614</v>
      </c>
      <c r="O6206">
        <v>0.35394233465194702</v>
      </c>
      <c r="P6206">
        <v>0.4358285665512085</v>
      </c>
      <c r="Q6206">
        <v>0.51771479845046997</v>
      </c>
      <c r="R6206">
        <v>0.63595324754714966</v>
      </c>
      <c r="S6206" s="10" t="s">
        <v>39</v>
      </c>
    </row>
    <row r="6207" spans="1:19" hidden="1" x14ac:dyDescent="0.25">
      <c r="A6207" s="10" t="str">
        <f t="shared" si="96"/>
        <v>2017-2026All1-in-10July PeakCAISO16</v>
      </c>
      <c r="B6207" s="10" t="s">
        <v>54</v>
      </c>
      <c r="C6207" s="10" t="s">
        <v>0</v>
      </c>
      <c r="D6207" s="10" t="s">
        <v>3</v>
      </c>
      <c r="E6207" s="10" t="s">
        <v>1</v>
      </c>
      <c r="F6207">
        <v>16</v>
      </c>
      <c r="G6207">
        <v>2.5078098773956299</v>
      </c>
      <c r="H6207">
        <v>1.8704478740692139</v>
      </c>
      <c r="I6207">
        <v>102.03527069091797</v>
      </c>
      <c r="J6207">
        <v>0.15615223348140717</v>
      </c>
      <c r="K6207">
        <v>161936</v>
      </c>
      <c r="L6207">
        <v>150024.32000000001</v>
      </c>
      <c r="M6207">
        <v>0.63736194372177124</v>
      </c>
      <c r="N6207">
        <v>0.43723723292350769</v>
      </c>
      <c r="O6207">
        <v>0.55547571182250977</v>
      </c>
      <c r="P6207">
        <v>0.63736194372177124</v>
      </c>
      <c r="Q6207">
        <v>0.71924817562103271</v>
      </c>
      <c r="R6207">
        <v>0.8374866247177124</v>
      </c>
      <c r="S6207" s="10" t="s">
        <v>39</v>
      </c>
    </row>
    <row r="6208" spans="1:19" hidden="1" x14ac:dyDescent="0.25">
      <c r="A6208" s="10" t="str">
        <f t="shared" si="96"/>
        <v>2017-2026All1-in-2July PeakPGE16</v>
      </c>
      <c r="B6208" s="10" t="s">
        <v>54</v>
      </c>
      <c r="C6208" s="10" t="s">
        <v>0</v>
      </c>
      <c r="D6208" s="10" t="s">
        <v>3</v>
      </c>
      <c r="E6208" s="10" t="s">
        <v>9</v>
      </c>
      <c r="F6208">
        <v>16</v>
      </c>
      <c r="G6208">
        <v>2.3264272212982178</v>
      </c>
      <c r="H6208">
        <v>1.7574717998504639</v>
      </c>
      <c r="I6208">
        <v>99.961204528808594</v>
      </c>
      <c r="J6208">
        <v>0.15615223348140717</v>
      </c>
      <c r="K6208">
        <v>161936</v>
      </c>
      <c r="L6208">
        <v>150024.32000000001</v>
      </c>
      <c r="M6208">
        <v>0.56895548105239868</v>
      </c>
      <c r="N6208">
        <v>0.36883077025413513</v>
      </c>
      <c r="O6208">
        <v>0.48706924915313721</v>
      </c>
      <c r="P6208">
        <v>0.56895548105239868</v>
      </c>
      <c r="Q6208">
        <v>0.65084171295166016</v>
      </c>
      <c r="R6208">
        <v>0.76908016204833984</v>
      </c>
      <c r="S6208" s="10" t="s">
        <v>38</v>
      </c>
    </row>
    <row r="6209" spans="1:19" hidden="1" x14ac:dyDescent="0.25">
      <c r="A6209" s="10" t="str">
        <f t="shared" si="96"/>
        <v>2017-2026All1-in-10July PeakPGE16</v>
      </c>
      <c r="B6209" s="10" t="s">
        <v>54</v>
      </c>
      <c r="C6209" s="10" t="s">
        <v>0</v>
      </c>
      <c r="D6209" s="10" t="s">
        <v>3</v>
      </c>
      <c r="E6209" s="10" t="s">
        <v>1</v>
      </c>
      <c r="F6209">
        <v>16</v>
      </c>
      <c r="G6209">
        <v>2.6531054973602295</v>
      </c>
      <c r="H6209">
        <v>1.9726574420928955</v>
      </c>
      <c r="I6209">
        <v>103.34745788574219</v>
      </c>
      <c r="J6209">
        <v>0.15615223348140717</v>
      </c>
      <c r="K6209">
        <v>161936</v>
      </c>
      <c r="L6209">
        <v>150024.32000000001</v>
      </c>
      <c r="M6209">
        <v>0.68044805526733398</v>
      </c>
      <c r="N6209">
        <v>0.48032334446907043</v>
      </c>
      <c r="O6209">
        <v>0.59856182336807251</v>
      </c>
      <c r="P6209">
        <v>0.68044805526733398</v>
      </c>
      <c r="Q6209">
        <v>0.76233428716659546</v>
      </c>
      <c r="R6209">
        <v>0.88057273626327515</v>
      </c>
      <c r="S6209" s="10" t="s">
        <v>38</v>
      </c>
    </row>
    <row r="6210" spans="1:19" hidden="1" x14ac:dyDescent="0.25">
      <c r="A6210" s="10" t="str">
        <f t="shared" ref="A6210:A6273" si="97">CONCATENATE(B6210,C6210,E6210,D6210,S6210,F6210)</f>
        <v>2017-2026All1-in-10July PeakCAISO17</v>
      </c>
      <c r="B6210" s="10" t="s">
        <v>54</v>
      </c>
      <c r="C6210" s="10" t="s">
        <v>0</v>
      </c>
      <c r="D6210" s="10" t="s">
        <v>3</v>
      </c>
      <c r="E6210" s="10" t="s">
        <v>1</v>
      </c>
      <c r="F6210">
        <v>17</v>
      </c>
      <c r="G6210">
        <v>2.8435845375061035</v>
      </c>
      <c r="H6210">
        <v>2.1345779895782471</v>
      </c>
      <c r="I6210">
        <v>102.2216796875</v>
      </c>
      <c r="J6210">
        <v>0.16046801209449768</v>
      </c>
      <c r="K6210">
        <v>161936</v>
      </c>
      <c r="L6210">
        <v>150024.32000000001</v>
      </c>
      <c r="M6210">
        <v>0.70900648832321167</v>
      </c>
      <c r="N6210">
        <v>0.50335067510604858</v>
      </c>
      <c r="O6210">
        <v>0.62485706806182861</v>
      </c>
      <c r="P6210">
        <v>0.70900648832321167</v>
      </c>
      <c r="Q6210">
        <v>0.79315590858459473</v>
      </c>
      <c r="R6210">
        <v>0.91466230154037476</v>
      </c>
      <c r="S6210" s="10" t="s">
        <v>39</v>
      </c>
    </row>
    <row r="6211" spans="1:19" hidden="1" x14ac:dyDescent="0.25">
      <c r="A6211" s="10" t="str">
        <f t="shared" si="97"/>
        <v>2017-2026All1-in-2July PeakCAISO17</v>
      </c>
      <c r="B6211" s="10" t="s">
        <v>54</v>
      </c>
      <c r="C6211" s="10" t="s">
        <v>0</v>
      </c>
      <c r="D6211" s="10" t="s">
        <v>3</v>
      </c>
      <c r="E6211" s="10" t="s">
        <v>9</v>
      </c>
      <c r="F6211">
        <v>17</v>
      </c>
      <c r="G6211">
        <v>2.5415248870849609</v>
      </c>
      <c r="H6211">
        <v>2.004082202911377</v>
      </c>
      <c r="I6211">
        <v>94.23309326171875</v>
      </c>
      <c r="J6211">
        <v>0.16046801209449768</v>
      </c>
      <c r="K6211">
        <v>161936</v>
      </c>
      <c r="L6211">
        <v>150024.32000000001</v>
      </c>
      <c r="M6211">
        <v>0.53744274377822876</v>
      </c>
      <c r="N6211">
        <v>0.33178693056106567</v>
      </c>
      <c r="O6211">
        <v>0.4532933235168457</v>
      </c>
      <c r="P6211">
        <v>0.53744274377822876</v>
      </c>
      <c r="Q6211">
        <v>0.62159216403961182</v>
      </c>
      <c r="R6211">
        <v>0.74309855699539185</v>
      </c>
      <c r="S6211" s="10" t="s">
        <v>39</v>
      </c>
    </row>
    <row r="6212" spans="1:19" hidden="1" x14ac:dyDescent="0.25">
      <c r="A6212" s="10" t="str">
        <f t="shared" si="97"/>
        <v>2017-2026All1-in-10July PeakPGE17</v>
      </c>
      <c r="B6212" s="10" t="s">
        <v>54</v>
      </c>
      <c r="C6212" s="10" t="s">
        <v>0</v>
      </c>
      <c r="D6212" s="10" t="s">
        <v>3</v>
      </c>
      <c r="E6212" s="10" t="s">
        <v>1</v>
      </c>
      <c r="F6212">
        <v>17</v>
      </c>
      <c r="G6212">
        <v>3.0083339214324951</v>
      </c>
      <c r="H6212">
        <v>2.2544980049133301</v>
      </c>
      <c r="I6212">
        <v>103.60825347900391</v>
      </c>
      <c r="J6212">
        <v>0.16046801209449768</v>
      </c>
      <c r="K6212">
        <v>161936</v>
      </c>
      <c r="L6212">
        <v>150024.32000000001</v>
      </c>
      <c r="M6212">
        <v>0.75383591651916504</v>
      </c>
      <c r="N6212">
        <v>0.54818010330200195</v>
      </c>
      <c r="O6212">
        <v>0.66968649625778198</v>
      </c>
      <c r="P6212">
        <v>0.75383591651916504</v>
      </c>
      <c r="Q6212">
        <v>0.8379853367805481</v>
      </c>
      <c r="R6212">
        <v>0.95949172973632813</v>
      </c>
      <c r="S6212" s="10" t="s">
        <v>38</v>
      </c>
    </row>
    <row r="6213" spans="1:19" hidden="1" x14ac:dyDescent="0.25">
      <c r="A6213" s="10" t="str">
        <f t="shared" si="97"/>
        <v>2017-2026All1-in-2July PeakPGE17</v>
      </c>
      <c r="B6213" s="10" t="s">
        <v>54</v>
      </c>
      <c r="C6213" s="10" t="s">
        <v>0</v>
      </c>
      <c r="D6213" s="10" t="s">
        <v>3</v>
      </c>
      <c r="E6213" s="10" t="s">
        <v>9</v>
      </c>
      <c r="F6213">
        <v>17</v>
      </c>
      <c r="G6213">
        <v>2.6379163265228271</v>
      </c>
      <c r="H6213">
        <v>1.9963264465332031</v>
      </c>
      <c r="I6213">
        <v>100.31105041503906</v>
      </c>
      <c r="J6213">
        <v>0.16046801209449768</v>
      </c>
      <c r="K6213">
        <v>161936</v>
      </c>
      <c r="L6213">
        <v>150024.32000000001</v>
      </c>
      <c r="M6213">
        <v>0.64158982038497925</v>
      </c>
      <c r="N6213">
        <v>0.43593400716781616</v>
      </c>
      <c r="O6213">
        <v>0.55744040012359619</v>
      </c>
      <c r="P6213">
        <v>0.64158982038497925</v>
      </c>
      <c r="Q6213">
        <v>0.7257392406463623</v>
      </c>
      <c r="R6213">
        <v>0.84724563360214233</v>
      </c>
      <c r="S6213" s="10" t="s">
        <v>38</v>
      </c>
    </row>
    <row r="6214" spans="1:19" hidden="1" x14ac:dyDescent="0.25">
      <c r="A6214" s="10" t="str">
        <f t="shared" si="97"/>
        <v>2017-2026All1-in-10July PeakCAISO18</v>
      </c>
      <c r="B6214" s="10" t="s">
        <v>54</v>
      </c>
      <c r="C6214" s="10" t="s">
        <v>0</v>
      </c>
      <c r="D6214" s="10" t="s">
        <v>3</v>
      </c>
      <c r="E6214" s="10" t="s">
        <v>1</v>
      </c>
      <c r="F6214">
        <v>18</v>
      </c>
      <c r="G6214">
        <v>3.0745975971221924</v>
      </c>
      <c r="H6214">
        <v>2.3646154403686523</v>
      </c>
      <c r="I6214">
        <v>101.46318054199219</v>
      </c>
      <c r="J6214">
        <v>0.13599415123462677</v>
      </c>
      <c r="K6214">
        <v>161936</v>
      </c>
      <c r="L6214">
        <v>150024.32000000001</v>
      </c>
      <c r="M6214">
        <v>0.70998215675354004</v>
      </c>
      <c r="N6214">
        <v>0.53569203615188599</v>
      </c>
      <c r="O6214">
        <v>0.63866680860519409</v>
      </c>
      <c r="P6214">
        <v>0.70998215675354004</v>
      </c>
      <c r="Q6214">
        <v>0.78129750490188599</v>
      </c>
      <c r="R6214">
        <v>0.88427227735519409</v>
      </c>
      <c r="S6214" s="10" t="s">
        <v>39</v>
      </c>
    </row>
    <row r="6215" spans="1:19" hidden="1" x14ac:dyDescent="0.25">
      <c r="A6215" s="10" t="str">
        <f t="shared" si="97"/>
        <v>2017-2026All1-in-2July PeakCAISO18</v>
      </c>
      <c r="B6215" s="10" t="s">
        <v>54</v>
      </c>
      <c r="C6215" s="10" t="s">
        <v>0</v>
      </c>
      <c r="D6215" s="10" t="s">
        <v>3</v>
      </c>
      <c r="E6215" s="10" t="s">
        <v>9</v>
      </c>
      <c r="F6215">
        <v>18</v>
      </c>
      <c r="G6215">
        <v>2.7479987144470215</v>
      </c>
      <c r="H6215">
        <v>2.2401123046875</v>
      </c>
      <c r="I6215">
        <v>93.160614013671875</v>
      </c>
      <c r="J6215">
        <v>0.13599415123462677</v>
      </c>
      <c r="K6215">
        <v>161936</v>
      </c>
      <c r="L6215">
        <v>150024.32000000001</v>
      </c>
      <c r="M6215">
        <v>0.50788635015487671</v>
      </c>
      <c r="N6215">
        <v>0.33359625935554504</v>
      </c>
      <c r="O6215">
        <v>0.43657103180885315</v>
      </c>
      <c r="P6215">
        <v>0.50788635015487671</v>
      </c>
      <c r="Q6215">
        <v>0.57920169830322266</v>
      </c>
      <c r="R6215">
        <v>0.68217647075653076</v>
      </c>
      <c r="S6215" s="10" t="s">
        <v>39</v>
      </c>
    </row>
    <row r="6216" spans="1:19" hidden="1" x14ac:dyDescent="0.25">
      <c r="A6216" s="10" t="str">
        <f t="shared" si="97"/>
        <v>2017-2026All1-in-10July PeakPGE18</v>
      </c>
      <c r="B6216" s="10" t="s">
        <v>54</v>
      </c>
      <c r="C6216" s="10" t="s">
        <v>0</v>
      </c>
      <c r="D6216" s="10" t="s">
        <v>3</v>
      </c>
      <c r="E6216" s="10" t="s">
        <v>1</v>
      </c>
      <c r="F6216">
        <v>18</v>
      </c>
      <c r="G6216">
        <v>3.2527313232421875</v>
      </c>
      <c r="H6216">
        <v>2.5048828125</v>
      </c>
      <c r="I6216">
        <v>102.53097534179687</v>
      </c>
      <c r="J6216">
        <v>0.13599415123462677</v>
      </c>
      <c r="K6216">
        <v>161936</v>
      </c>
      <c r="L6216">
        <v>150024.32000000001</v>
      </c>
      <c r="M6216">
        <v>0.74784862995147705</v>
      </c>
      <c r="N6216">
        <v>0.573558509349823</v>
      </c>
      <c r="O6216">
        <v>0.6765332818031311</v>
      </c>
      <c r="P6216">
        <v>0.74784862995147705</v>
      </c>
      <c r="Q6216">
        <v>0.819163978099823</v>
      </c>
      <c r="R6216">
        <v>0.9221387505531311</v>
      </c>
      <c r="S6216" s="10" t="s">
        <v>38</v>
      </c>
    </row>
    <row r="6217" spans="1:19" hidden="1" x14ac:dyDescent="0.25">
      <c r="A6217" s="10" t="str">
        <f t="shared" si="97"/>
        <v>2017-2026All1-in-2July PeakPGE18</v>
      </c>
      <c r="B6217" s="10" t="s">
        <v>54</v>
      </c>
      <c r="C6217" s="10" t="s">
        <v>0</v>
      </c>
      <c r="D6217" s="10" t="s">
        <v>3</v>
      </c>
      <c r="E6217" s="10" t="s">
        <v>9</v>
      </c>
      <c r="F6217">
        <v>18</v>
      </c>
      <c r="G6217">
        <v>2.8522207736968994</v>
      </c>
      <c r="H6217">
        <v>2.1989197731018066</v>
      </c>
      <c r="I6217">
        <v>99.950668334960938</v>
      </c>
      <c r="J6217">
        <v>0.13599415123462677</v>
      </c>
      <c r="K6217">
        <v>161936</v>
      </c>
      <c r="L6217">
        <v>150024.32000000001</v>
      </c>
      <c r="M6217">
        <v>0.653300940990448</v>
      </c>
      <c r="N6217">
        <v>0.47901085019111633</v>
      </c>
      <c r="O6217">
        <v>0.58198559284210205</v>
      </c>
      <c r="P6217">
        <v>0.653300940990448</v>
      </c>
      <c r="Q6217">
        <v>0.72461628913879395</v>
      </c>
      <c r="R6217">
        <v>0.82759106159210205</v>
      </c>
      <c r="S6217" s="10" t="s">
        <v>38</v>
      </c>
    </row>
    <row r="6218" spans="1:19" hidden="1" x14ac:dyDescent="0.25">
      <c r="A6218" s="10" t="str">
        <f t="shared" si="97"/>
        <v>2017-2026All1-in-10July PeakCAISO19</v>
      </c>
      <c r="B6218" s="10" t="s">
        <v>54</v>
      </c>
      <c r="C6218" s="10" t="s">
        <v>0</v>
      </c>
      <c r="D6218" s="10" t="s">
        <v>3</v>
      </c>
      <c r="E6218" s="10" t="s">
        <v>1</v>
      </c>
      <c r="F6218">
        <v>19</v>
      </c>
      <c r="G6218">
        <v>3.1234135627746582</v>
      </c>
      <c r="H6218">
        <v>3.3711059093475342</v>
      </c>
      <c r="I6218">
        <v>99.673606872558594</v>
      </c>
      <c r="J6218">
        <v>0.11742977052927017</v>
      </c>
      <c r="K6218">
        <v>161936</v>
      </c>
      <c r="L6218">
        <v>150024.32000000001</v>
      </c>
      <c r="M6218">
        <v>-0.2476922869682312</v>
      </c>
      <c r="N6218">
        <v>-0.39819028973579407</v>
      </c>
      <c r="O6218">
        <v>-0.30927246809005737</v>
      </c>
      <c r="P6218">
        <v>-0.2476922869682312</v>
      </c>
      <c r="Q6218">
        <v>-0.18611212074756622</v>
      </c>
      <c r="R6218">
        <v>-9.7194291651248932E-2</v>
      </c>
      <c r="S6218" s="10" t="s">
        <v>39</v>
      </c>
    </row>
    <row r="6219" spans="1:19" hidden="1" x14ac:dyDescent="0.25">
      <c r="A6219" s="10" t="str">
        <f t="shared" si="97"/>
        <v>2017-2026All1-in-2July PeakCAISO19</v>
      </c>
      <c r="B6219" s="10" t="s">
        <v>54</v>
      </c>
      <c r="C6219" s="10" t="s">
        <v>0</v>
      </c>
      <c r="D6219" s="10" t="s">
        <v>3</v>
      </c>
      <c r="E6219" s="10" t="s">
        <v>9</v>
      </c>
      <c r="F6219">
        <v>19</v>
      </c>
      <c r="G6219">
        <v>2.7916290760040283</v>
      </c>
      <c r="H6219">
        <v>3.0277721881866455</v>
      </c>
      <c r="I6219">
        <v>91.3651123046875</v>
      </c>
      <c r="J6219">
        <v>0.11742977052927017</v>
      </c>
      <c r="K6219">
        <v>161936</v>
      </c>
      <c r="L6219">
        <v>150024.32000000001</v>
      </c>
      <c r="M6219">
        <v>-0.23614311218261719</v>
      </c>
      <c r="N6219">
        <v>-0.38664111495018005</v>
      </c>
      <c r="O6219">
        <v>-0.29772329330444336</v>
      </c>
      <c r="P6219">
        <v>-0.23614311218261719</v>
      </c>
      <c r="Q6219">
        <v>-0.17456294596195221</v>
      </c>
      <c r="R6219">
        <v>-8.5645116865634918E-2</v>
      </c>
      <c r="S6219" s="10" t="s">
        <v>39</v>
      </c>
    </row>
    <row r="6220" spans="1:19" hidden="1" x14ac:dyDescent="0.25">
      <c r="A6220" s="10" t="str">
        <f t="shared" si="97"/>
        <v>2017-2026All1-in-10July PeakPGE19</v>
      </c>
      <c r="B6220" s="10" t="s">
        <v>54</v>
      </c>
      <c r="C6220" s="10" t="s">
        <v>0</v>
      </c>
      <c r="D6220" s="10" t="s">
        <v>3</v>
      </c>
      <c r="E6220" s="10" t="s">
        <v>1</v>
      </c>
      <c r="F6220">
        <v>19</v>
      </c>
      <c r="G6220">
        <v>3.3043756484985352</v>
      </c>
      <c r="H6220">
        <v>3.5620527267456055</v>
      </c>
      <c r="I6220">
        <v>100.30184173583984</v>
      </c>
      <c r="J6220">
        <v>0.11742977052927017</v>
      </c>
      <c r="K6220">
        <v>161936</v>
      </c>
      <c r="L6220">
        <v>150024.32000000001</v>
      </c>
      <c r="M6220">
        <v>-0.25767698884010315</v>
      </c>
      <c r="N6220">
        <v>-0.40817499160766602</v>
      </c>
      <c r="O6220">
        <v>-0.31925716996192932</v>
      </c>
      <c r="P6220">
        <v>-0.25767698884010315</v>
      </c>
      <c r="Q6220">
        <v>-0.19609682261943817</v>
      </c>
      <c r="R6220">
        <v>-0.10717899352312088</v>
      </c>
      <c r="S6220" s="10" t="s">
        <v>38</v>
      </c>
    </row>
    <row r="6221" spans="1:19" hidden="1" x14ac:dyDescent="0.25">
      <c r="A6221" s="10" t="str">
        <f t="shared" si="97"/>
        <v>2017-2026All1-in-2July PeakPGE19</v>
      </c>
      <c r="B6221" s="10" t="s">
        <v>54</v>
      </c>
      <c r="C6221" s="10" t="s">
        <v>0</v>
      </c>
      <c r="D6221" s="10" t="s">
        <v>3</v>
      </c>
      <c r="E6221" s="10" t="s">
        <v>9</v>
      </c>
      <c r="F6221">
        <v>19</v>
      </c>
      <c r="G6221">
        <v>2.8975059986114502</v>
      </c>
      <c r="H6221">
        <v>3.1308190822601318</v>
      </c>
      <c r="I6221">
        <v>98.043144226074219</v>
      </c>
      <c r="J6221">
        <v>0.11742977052927017</v>
      </c>
      <c r="K6221">
        <v>161936</v>
      </c>
      <c r="L6221">
        <v>150024.32000000001</v>
      </c>
      <c r="M6221">
        <v>-0.23331314325332642</v>
      </c>
      <c r="N6221">
        <v>-0.38381114602088928</v>
      </c>
      <c r="O6221">
        <v>-0.29489332437515259</v>
      </c>
      <c r="P6221">
        <v>-0.23331314325332642</v>
      </c>
      <c r="Q6221">
        <v>-0.17173297703266144</v>
      </c>
      <c r="R6221">
        <v>-8.2815147936344147E-2</v>
      </c>
      <c r="S6221" s="10" t="s">
        <v>38</v>
      </c>
    </row>
    <row r="6222" spans="1:19" hidden="1" x14ac:dyDescent="0.25">
      <c r="A6222" s="10" t="str">
        <f t="shared" si="97"/>
        <v>2017-2026All1-in-10July PeakCAISO20</v>
      </c>
      <c r="B6222" s="10" t="s">
        <v>54</v>
      </c>
      <c r="C6222" s="10" t="s">
        <v>0</v>
      </c>
      <c r="D6222" s="10" t="s">
        <v>3</v>
      </c>
      <c r="E6222" s="10" t="s">
        <v>1</v>
      </c>
      <c r="F6222">
        <v>20</v>
      </c>
      <c r="G6222">
        <v>2.9555511474609375</v>
      </c>
      <c r="H6222">
        <v>3.2958447933197021</v>
      </c>
      <c r="I6222">
        <v>95.888572692871094</v>
      </c>
      <c r="J6222">
        <v>7.6294809579849243E-2</v>
      </c>
      <c r="K6222">
        <v>161936</v>
      </c>
      <c r="L6222">
        <v>150024.32000000001</v>
      </c>
      <c r="M6222">
        <v>-0.34029355645179749</v>
      </c>
      <c r="N6222">
        <v>-0.43807297945022583</v>
      </c>
      <c r="O6222">
        <v>-0.3803025484085083</v>
      </c>
      <c r="P6222">
        <v>-0.34029355645179749</v>
      </c>
      <c r="Q6222">
        <v>-0.30028456449508667</v>
      </c>
      <c r="R6222">
        <v>-0.24251413345336914</v>
      </c>
      <c r="S6222" s="10" t="s">
        <v>39</v>
      </c>
    </row>
    <row r="6223" spans="1:19" hidden="1" x14ac:dyDescent="0.25">
      <c r="A6223" s="10" t="str">
        <f t="shared" si="97"/>
        <v>2017-2026All1-in-2July PeakCAISO20</v>
      </c>
      <c r="B6223" s="10" t="s">
        <v>54</v>
      </c>
      <c r="C6223" s="10" t="s">
        <v>0</v>
      </c>
      <c r="D6223" s="10" t="s">
        <v>3</v>
      </c>
      <c r="E6223" s="10" t="s">
        <v>9</v>
      </c>
      <c r="F6223">
        <v>20</v>
      </c>
      <c r="G6223">
        <v>2.6415977478027344</v>
      </c>
      <c r="H6223">
        <v>2.9213268756866455</v>
      </c>
      <c r="I6223">
        <v>88.169364929199219</v>
      </c>
      <c r="J6223">
        <v>7.6294809579849243E-2</v>
      </c>
      <c r="K6223">
        <v>161936</v>
      </c>
      <c r="L6223">
        <v>150024.32000000001</v>
      </c>
      <c r="M6223">
        <v>-0.27972906827926636</v>
      </c>
      <c r="N6223">
        <v>-0.3775084912776947</v>
      </c>
      <c r="O6223">
        <v>-0.31973806023597717</v>
      </c>
      <c r="P6223">
        <v>-0.27972906827926636</v>
      </c>
      <c r="Q6223">
        <v>-0.23972007632255554</v>
      </c>
      <c r="R6223">
        <v>-0.18194964528083801</v>
      </c>
      <c r="S6223" s="10" t="s">
        <v>39</v>
      </c>
    </row>
    <row r="6224" spans="1:19" hidden="1" x14ac:dyDescent="0.25">
      <c r="A6224" s="10" t="str">
        <f t="shared" si="97"/>
        <v>2017-2026All1-in-2July PeakPGE20</v>
      </c>
      <c r="B6224" s="10" t="s">
        <v>54</v>
      </c>
      <c r="C6224" s="10" t="s">
        <v>0</v>
      </c>
      <c r="D6224" s="10" t="s">
        <v>3</v>
      </c>
      <c r="E6224" s="10" t="s">
        <v>9</v>
      </c>
      <c r="F6224">
        <v>20</v>
      </c>
      <c r="G6224">
        <v>2.7417845726013184</v>
      </c>
      <c r="H6224">
        <v>3.0451793670654297</v>
      </c>
      <c r="I6224">
        <v>94.052925109863281</v>
      </c>
      <c r="J6224">
        <v>7.6294809579849243E-2</v>
      </c>
      <c r="K6224">
        <v>161936</v>
      </c>
      <c r="L6224">
        <v>150024.32000000001</v>
      </c>
      <c r="M6224">
        <v>-0.3033948540687561</v>
      </c>
      <c r="N6224">
        <v>-0.40117427706718445</v>
      </c>
      <c r="O6224">
        <v>-0.34340384602546692</v>
      </c>
      <c r="P6224">
        <v>-0.3033948540687561</v>
      </c>
      <c r="Q6224">
        <v>-0.26338586211204529</v>
      </c>
      <c r="R6224">
        <v>-0.20561543107032776</v>
      </c>
      <c r="S6224" s="10" t="s">
        <v>38</v>
      </c>
    </row>
    <row r="6225" spans="1:19" hidden="1" x14ac:dyDescent="0.25">
      <c r="A6225" s="10" t="str">
        <f t="shared" si="97"/>
        <v>2017-2026All1-in-10July PeakPGE20</v>
      </c>
      <c r="B6225" s="10" t="s">
        <v>54</v>
      </c>
      <c r="C6225" s="10" t="s">
        <v>0</v>
      </c>
      <c r="D6225" s="10" t="s">
        <v>3</v>
      </c>
      <c r="E6225" s="10" t="s">
        <v>1</v>
      </c>
      <c r="F6225">
        <v>20</v>
      </c>
      <c r="G6225">
        <v>3.1267874240875244</v>
      </c>
      <c r="H6225">
        <v>3.4904513359069824</v>
      </c>
      <c r="I6225">
        <v>96.786453247070313</v>
      </c>
      <c r="J6225">
        <v>7.6294809579849243E-2</v>
      </c>
      <c r="K6225">
        <v>161936</v>
      </c>
      <c r="L6225">
        <v>150024.32000000001</v>
      </c>
      <c r="M6225">
        <v>-0.36366400122642517</v>
      </c>
      <c r="N6225">
        <v>-0.46144342422485352</v>
      </c>
      <c r="O6225">
        <v>-0.40367299318313599</v>
      </c>
      <c r="P6225">
        <v>-0.36366400122642517</v>
      </c>
      <c r="Q6225">
        <v>-0.32365500926971436</v>
      </c>
      <c r="R6225">
        <v>-0.26588457822799683</v>
      </c>
      <c r="S6225" s="10" t="s">
        <v>38</v>
      </c>
    </row>
    <row r="6226" spans="1:19" hidden="1" x14ac:dyDescent="0.25">
      <c r="A6226" s="10" t="str">
        <f t="shared" si="97"/>
        <v>2017-2026All1-in-10July PeakCAISO21</v>
      </c>
      <c r="B6226" s="10" t="s">
        <v>54</v>
      </c>
      <c r="C6226" s="10" t="s">
        <v>0</v>
      </c>
      <c r="D6226" s="10" t="s">
        <v>3</v>
      </c>
      <c r="E6226" s="10" t="s">
        <v>1</v>
      </c>
      <c r="F6226">
        <v>21</v>
      </c>
      <c r="G6226">
        <v>2.6892261505126953</v>
      </c>
      <c r="H6226">
        <v>2.9146039485931396</v>
      </c>
      <c r="I6226">
        <v>90.266670227050781</v>
      </c>
      <c r="J6226">
        <v>7.6630406081676483E-2</v>
      </c>
      <c r="K6226">
        <v>161936</v>
      </c>
      <c r="L6226">
        <v>150024.32000000001</v>
      </c>
      <c r="M6226">
        <v>-0.2253778874874115</v>
      </c>
      <c r="N6226">
        <v>-0.32358741760253906</v>
      </c>
      <c r="O6226">
        <v>-0.26556286215782166</v>
      </c>
      <c r="P6226">
        <v>-0.2253778874874115</v>
      </c>
      <c r="Q6226">
        <v>-0.18519289791584015</v>
      </c>
      <c r="R6226">
        <v>-0.12716835737228394</v>
      </c>
      <c r="S6226" s="10" t="s">
        <v>39</v>
      </c>
    </row>
    <row r="6227" spans="1:19" hidden="1" x14ac:dyDescent="0.25">
      <c r="A6227" s="10" t="str">
        <f t="shared" si="97"/>
        <v>2017-2026All1-in-2July PeakCAISO21</v>
      </c>
      <c r="B6227" s="10" t="s">
        <v>54</v>
      </c>
      <c r="C6227" s="10" t="s">
        <v>0</v>
      </c>
      <c r="D6227" s="10" t="s">
        <v>3</v>
      </c>
      <c r="E6227" s="10" t="s">
        <v>9</v>
      </c>
      <c r="F6227">
        <v>21</v>
      </c>
      <c r="G6227">
        <v>2.4035634994506836</v>
      </c>
      <c r="H6227">
        <v>2.5789651870727539</v>
      </c>
      <c r="I6227">
        <v>83.835945129394531</v>
      </c>
      <c r="J6227">
        <v>7.6630406081676483E-2</v>
      </c>
      <c r="K6227">
        <v>161936</v>
      </c>
      <c r="L6227">
        <v>150024.32000000001</v>
      </c>
      <c r="M6227">
        <v>-0.17540180683135986</v>
      </c>
      <c r="N6227">
        <v>-0.27361133694648743</v>
      </c>
      <c r="O6227">
        <v>-0.21558679640293121</v>
      </c>
      <c r="P6227">
        <v>-0.17540180683135986</v>
      </c>
      <c r="Q6227">
        <v>-0.13521681725978851</v>
      </c>
      <c r="R6227">
        <v>-7.71922767162323E-2</v>
      </c>
      <c r="S6227" s="10" t="s">
        <v>39</v>
      </c>
    </row>
    <row r="6228" spans="1:19" hidden="1" x14ac:dyDescent="0.25">
      <c r="A6228" s="10" t="str">
        <f t="shared" si="97"/>
        <v>2017-2026All1-in-10July PeakPGE21</v>
      </c>
      <c r="B6228" s="10" t="s">
        <v>54</v>
      </c>
      <c r="C6228" s="10" t="s">
        <v>0</v>
      </c>
      <c r="D6228" s="10" t="s">
        <v>3</v>
      </c>
      <c r="E6228" s="10" t="s">
        <v>1</v>
      </c>
      <c r="F6228">
        <v>21</v>
      </c>
      <c r="G6228">
        <v>2.8450326919555664</v>
      </c>
      <c r="H6228">
        <v>3.0913562774658203</v>
      </c>
      <c r="I6228">
        <v>91.795257568359375</v>
      </c>
      <c r="J6228">
        <v>7.6630406081676483E-2</v>
      </c>
      <c r="K6228">
        <v>161936</v>
      </c>
      <c r="L6228">
        <v>150024.32000000001</v>
      </c>
      <c r="M6228">
        <v>-0.24632368981838226</v>
      </c>
      <c r="N6228">
        <v>-0.34453320503234863</v>
      </c>
      <c r="O6228">
        <v>-0.28650867938995361</v>
      </c>
      <c r="P6228">
        <v>-0.24632368981838226</v>
      </c>
      <c r="Q6228">
        <v>-0.20613870024681091</v>
      </c>
      <c r="R6228">
        <v>-0.1481141597032547</v>
      </c>
      <c r="S6228" s="10" t="s">
        <v>38</v>
      </c>
    </row>
    <row r="6229" spans="1:19" hidden="1" x14ac:dyDescent="0.25">
      <c r="A6229" s="10" t="str">
        <f t="shared" si="97"/>
        <v>2017-2026All1-in-2July PeakPGE21</v>
      </c>
      <c r="B6229" s="10" t="s">
        <v>54</v>
      </c>
      <c r="C6229" s="10" t="s">
        <v>0</v>
      </c>
      <c r="D6229" s="10" t="s">
        <v>3</v>
      </c>
      <c r="E6229" s="10" t="s">
        <v>9</v>
      </c>
      <c r="F6229">
        <v>21</v>
      </c>
      <c r="G6229">
        <v>2.4947223663330078</v>
      </c>
      <c r="H6229">
        <v>2.685178279876709</v>
      </c>
      <c r="I6229">
        <v>88.529624938964844</v>
      </c>
      <c r="J6229">
        <v>7.6630406081676483E-2</v>
      </c>
      <c r="K6229">
        <v>161936</v>
      </c>
      <c r="L6229">
        <v>150024.32000000001</v>
      </c>
      <c r="M6229">
        <v>-0.19045594334602356</v>
      </c>
      <c r="N6229">
        <v>-0.28866547346115112</v>
      </c>
      <c r="O6229">
        <v>-0.23064093291759491</v>
      </c>
      <c r="P6229">
        <v>-0.19045594334602356</v>
      </c>
      <c r="Q6229">
        <v>-0.15027095377445221</v>
      </c>
      <c r="R6229">
        <v>-9.2246413230895996E-2</v>
      </c>
      <c r="S6229" s="10" t="s">
        <v>38</v>
      </c>
    </row>
    <row r="6230" spans="1:19" hidden="1" x14ac:dyDescent="0.25">
      <c r="A6230" s="10" t="str">
        <f t="shared" si="97"/>
        <v>2017-2026All1-in-2July PeakCAISO22</v>
      </c>
      <c r="B6230" s="10" t="s">
        <v>54</v>
      </c>
      <c r="C6230" s="10" t="s">
        <v>0</v>
      </c>
      <c r="D6230" s="10" t="s">
        <v>3</v>
      </c>
      <c r="E6230" s="10" t="s">
        <v>9</v>
      </c>
      <c r="F6230">
        <v>22</v>
      </c>
      <c r="G6230">
        <v>2.1088266372680664</v>
      </c>
      <c r="H6230">
        <v>2.2170331478118896</v>
      </c>
      <c r="I6230">
        <v>80.333686828613281</v>
      </c>
      <c r="J6230">
        <v>6.3674606382846832E-2</v>
      </c>
      <c r="K6230">
        <v>161936</v>
      </c>
      <c r="L6230">
        <v>150024.32000000001</v>
      </c>
      <c r="M6230">
        <v>-0.10820642858743668</v>
      </c>
      <c r="N6230">
        <v>-0.18981181085109711</v>
      </c>
      <c r="O6230">
        <v>-0.14159739017486572</v>
      </c>
      <c r="P6230">
        <v>-0.10820642858743668</v>
      </c>
      <c r="Q6230">
        <v>-7.4815467000007629E-2</v>
      </c>
      <c r="R6230">
        <v>-2.6601053774356842E-2</v>
      </c>
      <c r="S6230" s="10" t="s">
        <v>39</v>
      </c>
    </row>
    <row r="6231" spans="1:19" hidden="1" x14ac:dyDescent="0.25">
      <c r="A6231" s="10" t="str">
        <f t="shared" si="97"/>
        <v>2017-2026All1-in-10July PeakCAISO22</v>
      </c>
      <c r="B6231" s="10" t="s">
        <v>54</v>
      </c>
      <c r="C6231" s="10" t="s">
        <v>0</v>
      </c>
      <c r="D6231" s="10" t="s">
        <v>3</v>
      </c>
      <c r="E6231" s="10" t="s">
        <v>1</v>
      </c>
      <c r="F6231">
        <v>22</v>
      </c>
      <c r="G6231">
        <v>2.3594598770141602</v>
      </c>
      <c r="H6231">
        <v>2.5142443180084229</v>
      </c>
      <c r="I6231">
        <v>86.117019653320312</v>
      </c>
      <c r="J6231">
        <v>6.3674606382846832E-2</v>
      </c>
      <c r="K6231">
        <v>161936</v>
      </c>
      <c r="L6231">
        <v>150024.32000000001</v>
      </c>
      <c r="M6231">
        <v>-0.15478436648845673</v>
      </c>
      <c r="N6231">
        <v>-0.23638974130153656</v>
      </c>
      <c r="O6231">
        <v>-0.18817533552646637</v>
      </c>
      <c r="P6231">
        <v>-0.15478436648845673</v>
      </c>
      <c r="Q6231">
        <v>-0.12139340490102768</v>
      </c>
      <c r="R6231">
        <v>-7.3178991675376892E-2</v>
      </c>
      <c r="S6231" s="10" t="s">
        <v>39</v>
      </c>
    </row>
    <row r="6232" spans="1:19" hidden="1" x14ac:dyDescent="0.25">
      <c r="A6232" s="10" t="str">
        <f t="shared" si="97"/>
        <v>2017-2026All1-in-10July PeakPGE22</v>
      </c>
      <c r="B6232" s="10" t="s">
        <v>54</v>
      </c>
      <c r="C6232" s="10" t="s">
        <v>0</v>
      </c>
      <c r="D6232" s="10" t="s">
        <v>3</v>
      </c>
      <c r="E6232" s="10" t="s">
        <v>1</v>
      </c>
      <c r="F6232">
        <v>22</v>
      </c>
      <c r="G6232">
        <v>2.4961605072021484</v>
      </c>
      <c r="H6232">
        <v>2.6697399616241455</v>
      </c>
      <c r="I6232">
        <v>87.885345458984375</v>
      </c>
      <c r="J6232">
        <v>6.3674606382846832E-2</v>
      </c>
      <c r="K6232">
        <v>161936</v>
      </c>
      <c r="L6232">
        <v>150024.32000000001</v>
      </c>
      <c r="M6232">
        <v>-0.17357951402664185</v>
      </c>
      <c r="N6232">
        <v>-0.25518488883972168</v>
      </c>
      <c r="O6232">
        <v>-0.20697048306465149</v>
      </c>
      <c r="P6232">
        <v>-0.17357951402664185</v>
      </c>
      <c r="Q6232">
        <v>-0.1401885449886322</v>
      </c>
      <c r="R6232">
        <v>-9.1974139213562012E-2</v>
      </c>
      <c r="S6232" s="10" t="s">
        <v>38</v>
      </c>
    </row>
    <row r="6233" spans="1:19" hidden="1" x14ac:dyDescent="0.25">
      <c r="A6233" s="10" t="str">
        <f t="shared" si="97"/>
        <v>2017-2026All1-in-2July PeakPGE22</v>
      </c>
      <c r="B6233" s="10" t="s">
        <v>54</v>
      </c>
      <c r="C6233" s="10" t="s">
        <v>0</v>
      </c>
      <c r="D6233" s="10" t="s">
        <v>3</v>
      </c>
      <c r="E6233" s="10" t="s">
        <v>9</v>
      </c>
      <c r="F6233">
        <v>22</v>
      </c>
      <c r="G6233">
        <v>2.1888070106506348</v>
      </c>
      <c r="H6233">
        <v>2.3115386962890625</v>
      </c>
      <c r="I6233">
        <v>83.987998962402344</v>
      </c>
      <c r="J6233">
        <v>6.3674606382846832E-2</v>
      </c>
      <c r="K6233">
        <v>161936</v>
      </c>
      <c r="L6233">
        <v>150024.32000000001</v>
      </c>
      <c r="M6233">
        <v>-0.12273174524307251</v>
      </c>
      <c r="N6233">
        <v>-0.20433712005615234</v>
      </c>
      <c r="O6233">
        <v>-0.15612271428108215</v>
      </c>
      <c r="P6233">
        <v>-0.12273174524307251</v>
      </c>
      <c r="Q6233">
        <v>-8.9340783655643463E-2</v>
      </c>
      <c r="R6233">
        <v>-4.1126370429992676E-2</v>
      </c>
      <c r="S6233" s="10" t="s">
        <v>38</v>
      </c>
    </row>
    <row r="6234" spans="1:19" hidden="1" x14ac:dyDescent="0.25">
      <c r="A6234" s="10" t="str">
        <f t="shared" si="97"/>
        <v>2017-2026All1-in-2July PeakCAISO23</v>
      </c>
      <c r="B6234" s="10" t="s">
        <v>54</v>
      </c>
      <c r="C6234" s="10" t="s">
        <v>0</v>
      </c>
      <c r="D6234" s="10" t="s">
        <v>3</v>
      </c>
      <c r="E6234" s="10" t="s">
        <v>9</v>
      </c>
      <c r="F6234">
        <v>23</v>
      </c>
      <c r="G6234">
        <v>1.7032662630081177</v>
      </c>
      <c r="H6234">
        <v>1.7773503065109253</v>
      </c>
      <c r="I6234">
        <v>77.929672241210938</v>
      </c>
      <c r="J6234">
        <v>5.8387260884046555E-2</v>
      </c>
      <c r="K6234">
        <v>161936</v>
      </c>
      <c r="L6234">
        <v>150024.32000000001</v>
      </c>
      <c r="M6234">
        <v>-7.4084028601646423E-2</v>
      </c>
      <c r="N6234">
        <v>-0.14891314506530762</v>
      </c>
      <c r="O6234">
        <v>-0.10470230877399445</v>
      </c>
      <c r="P6234">
        <v>-7.4084028601646423E-2</v>
      </c>
      <c r="Q6234">
        <v>-4.3465748429298401E-2</v>
      </c>
      <c r="R6234">
        <v>7.4508495163172483E-4</v>
      </c>
      <c r="S6234" s="10" t="s">
        <v>39</v>
      </c>
    </row>
    <row r="6235" spans="1:19" hidden="1" x14ac:dyDescent="0.25">
      <c r="A6235" s="10" t="str">
        <f t="shared" si="97"/>
        <v>2017-2026All1-in-10July PeakCAISO23</v>
      </c>
      <c r="B6235" s="10" t="s">
        <v>54</v>
      </c>
      <c r="C6235" s="10" t="s">
        <v>0</v>
      </c>
      <c r="D6235" s="10" t="s">
        <v>3</v>
      </c>
      <c r="E6235" s="10" t="s">
        <v>1</v>
      </c>
      <c r="F6235">
        <v>23</v>
      </c>
      <c r="G6235">
        <v>1.9056990146636963</v>
      </c>
      <c r="H6235">
        <v>2.0109357833862305</v>
      </c>
      <c r="I6235">
        <v>83.101524353027344</v>
      </c>
      <c r="J6235">
        <v>5.8387260884046555E-2</v>
      </c>
      <c r="K6235">
        <v>161936</v>
      </c>
      <c r="L6235">
        <v>150024.32000000001</v>
      </c>
      <c r="M6235">
        <v>-0.1052367091178894</v>
      </c>
      <c r="N6235">
        <v>-0.1800658255815506</v>
      </c>
      <c r="O6235">
        <v>-0.13585498929023743</v>
      </c>
      <c r="P6235">
        <v>-0.1052367091178894</v>
      </c>
      <c r="Q6235">
        <v>-7.4618428945541382E-2</v>
      </c>
      <c r="R6235">
        <v>-3.0407596379518509E-2</v>
      </c>
      <c r="S6235" s="10" t="s">
        <v>39</v>
      </c>
    </row>
    <row r="6236" spans="1:19" hidden="1" x14ac:dyDescent="0.25">
      <c r="A6236" s="10" t="str">
        <f t="shared" si="97"/>
        <v>2017-2026All1-in-2July PeakPGE23</v>
      </c>
      <c r="B6236" s="10" t="s">
        <v>54</v>
      </c>
      <c r="C6236" s="10" t="s">
        <v>0</v>
      </c>
      <c r="D6236" s="10" t="s">
        <v>3</v>
      </c>
      <c r="E6236" s="10" t="s">
        <v>9</v>
      </c>
      <c r="F6236">
        <v>23</v>
      </c>
      <c r="G6236">
        <v>1.7678653001785278</v>
      </c>
      <c r="H6236">
        <v>1.8536927700042725</v>
      </c>
      <c r="I6236">
        <v>80.756752014160156</v>
      </c>
      <c r="J6236">
        <v>5.8387260884046555E-2</v>
      </c>
      <c r="K6236">
        <v>161936</v>
      </c>
      <c r="L6236">
        <v>150024.32000000001</v>
      </c>
      <c r="M6236">
        <v>-8.5827462375164032E-2</v>
      </c>
      <c r="N6236">
        <v>-0.16065657138824463</v>
      </c>
      <c r="O6236">
        <v>-0.11644574254751205</v>
      </c>
      <c r="P6236">
        <v>-8.5827462375164032E-2</v>
      </c>
      <c r="Q6236">
        <v>-5.520918220281601E-2</v>
      </c>
      <c r="R6236">
        <v>-1.0998348705470562E-2</v>
      </c>
      <c r="S6236" s="10" t="s">
        <v>38</v>
      </c>
    </row>
    <row r="6237" spans="1:19" hidden="1" x14ac:dyDescent="0.25">
      <c r="A6237" s="10" t="str">
        <f t="shared" si="97"/>
        <v>2017-2026All1-in-10July PeakPGE23</v>
      </c>
      <c r="B6237" s="10" t="s">
        <v>54</v>
      </c>
      <c r="C6237" s="10" t="s">
        <v>0</v>
      </c>
      <c r="D6237" s="10" t="s">
        <v>3</v>
      </c>
      <c r="E6237" s="10" t="s">
        <v>1</v>
      </c>
      <c r="F6237">
        <v>23</v>
      </c>
      <c r="G6237">
        <v>2.0161099433898926</v>
      </c>
      <c r="H6237">
        <v>2.133594274520874</v>
      </c>
      <c r="I6237">
        <v>84.5804443359375</v>
      </c>
      <c r="J6237">
        <v>5.8387260884046555E-2</v>
      </c>
      <c r="K6237">
        <v>161936</v>
      </c>
      <c r="L6237">
        <v>150024.32000000001</v>
      </c>
      <c r="M6237">
        <v>-0.11748422682285309</v>
      </c>
      <c r="N6237">
        <v>-0.19231334328651428</v>
      </c>
      <c r="O6237">
        <v>-0.14810250699520111</v>
      </c>
      <c r="P6237">
        <v>-0.11748422682285309</v>
      </c>
      <c r="Q6237">
        <v>-8.6865946650505066E-2</v>
      </c>
      <c r="R6237">
        <v>-4.2655114084482193E-2</v>
      </c>
      <c r="S6237" s="10" t="s">
        <v>38</v>
      </c>
    </row>
    <row r="6238" spans="1:19" hidden="1" x14ac:dyDescent="0.25">
      <c r="A6238" s="10" t="str">
        <f t="shared" si="97"/>
        <v>2017-2026All1-in-2July PeakCAISO24</v>
      </c>
      <c r="B6238" s="10" t="s">
        <v>54</v>
      </c>
      <c r="C6238" s="10" t="s">
        <v>0</v>
      </c>
      <c r="D6238" s="10" t="s">
        <v>3</v>
      </c>
      <c r="E6238" s="10" t="s">
        <v>9</v>
      </c>
      <c r="F6238">
        <v>24</v>
      </c>
      <c r="G6238">
        <v>1.3334572315216064</v>
      </c>
      <c r="H6238">
        <v>1.3900918960571289</v>
      </c>
      <c r="I6238">
        <v>76.098167419433594</v>
      </c>
      <c r="J6238">
        <v>4.4309847056865692E-2</v>
      </c>
      <c r="K6238">
        <v>161936</v>
      </c>
      <c r="L6238">
        <v>150024.32000000001</v>
      </c>
      <c r="M6238">
        <v>-5.6634712964296341E-2</v>
      </c>
      <c r="N6238">
        <v>-0.1134222149848938</v>
      </c>
      <c r="O6238">
        <v>-7.9870797693729401E-2</v>
      </c>
      <c r="P6238">
        <v>-5.6634712964296341E-2</v>
      </c>
      <c r="Q6238">
        <v>-3.3398628234863281E-2</v>
      </c>
      <c r="R6238">
        <v>1.5278701903298497E-4</v>
      </c>
      <c r="S6238" s="10" t="s">
        <v>39</v>
      </c>
    </row>
    <row r="6239" spans="1:19" hidden="1" x14ac:dyDescent="0.25">
      <c r="A6239" s="10" t="str">
        <f t="shared" si="97"/>
        <v>2017-2026All1-in-10July PeakCAISO24</v>
      </c>
      <c r="B6239" s="10" t="s">
        <v>54</v>
      </c>
      <c r="C6239" s="10" t="s">
        <v>0</v>
      </c>
      <c r="D6239" s="10" t="s">
        <v>3</v>
      </c>
      <c r="E6239" s="10" t="s">
        <v>1</v>
      </c>
      <c r="F6239">
        <v>24</v>
      </c>
      <c r="G6239">
        <v>1.4919382333755493</v>
      </c>
      <c r="H6239">
        <v>1.5716471672058105</v>
      </c>
      <c r="I6239">
        <v>80.893577575683594</v>
      </c>
      <c r="J6239">
        <v>4.4309847056865692E-2</v>
      </c>
      <c r="K6239">
        <v>161936</v>
      </c>
      <c r="L6239">
        <v>150024.32000000001</v>
      </c>
      <c r="M6239">
        <v>-7.9708963632583618E-2</v>
      </c>
      <c r="N6239">
        <v>-0.13649646937847137</v>
      </c>
      <c r="O6239">
        <v>-0.10294504463672638</v>
      </c>
      <c r="P6239">
        <v>-7.9708963632583618E-2</v>
      </c>
      <c r="Q6239">
        <v>-5.6472878903150558E-2</v>
      </c>
      <c r="R6239">
        <v>-2.292146347463131E-2</v>
      </c>
      <c r="S6239" s="10" t="s">
        <v>39</v>
      </c>
    </row>
    <row r="6240" spans="1:19" hidden="1" x14ac:dyDescent="0.25">
      <c r="A6240" s="10" t="str">
        <f t="shared" si="97"/>
        <v>2017-2026All1-in-10July PeakPGE24</v>
      </c>
      <c r="B6240" s="10" t="s">
        <v>54</v>
      </c>
      <c r="C6240" s="10" t="s">
        <v>0</v>
      </c>
      <c r="D6240" s="10" t="s">
        <v>3</v>
      </c>
      <c r="E6240" s="10" t="s">
        <v>1</v>
      </c>
      <c r="F6240">
        <v>24</v>
      </c>
      <c r="G6240">
        <v>1.5783771276473999</v>
      </c>
      <c r="H6240">
        <v>1.6667015552520752</v>
      </c>
      <c r="I6240">
        <v>82.498672485351563</v>
      </c>
      <c r="J6240">
        <v>4.4309847056865692E-2</v>
      </c>
      <c r="K6240">
        <v>161936</v>
      </c>
      <c r="L6240">
        <v>150024.32000000001</v>
      </c>
      <c r="M6240">
        <v>-8.8324397802352905E-2</v>
      </c>
      <c r="N6240">
        <v>-0.14511190354824066</v>
      </c>
      <c r="O6240">
        <v>-0.11156047880649567</v>
      </c>
      <c r="P6240">
        <v>-8.8324397802352905E-2</v>
      </c>
      <c r="Q6240">
        <v>-6.5088316798210144E-2</v>
      </c>
      <c r="R6240">
        <v>-3.1536899507045746E-2</v>
      </c>
      <c r="S6240" s="10" t="s">
        <v>38</v>
      </c>
    </row>
    <row r="6241" spans="1:19" hidden="1" x14ac:dyDescent="0.25">
      <c r="A6241" s="10" t="str">
        <f t="shared" si="97"/>
        <v>2017-2026All1-in-2July PeakPGE24</v>
      </c>
      <c r="B6241" s="10" t="s">
        <v>54</v>
      </c>
      <c r="C6241" s="10" t="s">
        <v>0</v>
      </c>
      <c r="D6241" s="10" t="s">
        <v>3</v>
      </c>
      <c r="E6241" s="10" t="s">
        <v>9</v>
      </c>
      <c r="F6241">
        <v>24</v>
      </c>
      <c r="G6241">
        <v>1.3840306997299194</v>
      </c>
      <c r="H6241">
        <v>1.4500696659088135</v>
      </c>
      <c r="I6241">
        <v>78.251594543457031</v>
      </c>
      <c r="J6241">
        <v>4.4309847056865692E-2</v>
      </c>
      <c r="K6241">
        <v>161936</v>
      </c>
      <c r="L6241">
        <v>150024.32000000001</v>
      </c>
      <c r="M6241">
        <v>-6.6038995981216431E-2</v>
      </c>
      <c r="N6241">
        <v>-0.12282649427652359</v>
      </c>
      <c r="O6241">
        <v>-8.9275076985359192E-2</v>
      </c>
      <c r="P6241">
        <v>-6.6038995981216431E-2</v>
      </c>
      <c r="Q6241">
        <v>-4.2802911251783371E-2</v>
      </c>
      <c r="R6241">
        <v>-9.251495823264122E-3</v>
      </c>
      <c r="S6241" s="10" t="s">
        <v>38</v>
      </c>
    </row>
    <row r="6242" spans="1:19" hidden="1" x14ac:dyDescent="0.25">
      <c r="A6242" s="10" t="str">
        <f t="shared" si="97"/>
        <v>2017-2026All1-in-10June PeakCAISO1</v>
      </c>
      <c r="B6242" s="10" t="s">
        <v>54</v>
      </c>
      <c r="C6242" s="10" t="s">
        <v>0</v>
      </c>
      <c r="D6242" s="10" t="s">
        <v>4</v>
      </c>
      <c r="E6242" s="10" t="s">
        <v>1</v>
      </c>
      <c r="F6242">
        <v>1</v>
      </c>
      <c r="G6242">
        <v>0.9457322359085083</v>
      </c>
      <c r="H6242">
        <v>0.9457322359085083</v>
      </c>
      <c r="I6242">
        <v>73.480781555175781</v>
      </c>
      <c r="J6242">
        <v>0</v>
      </c>
      <c r="K6242">
        <v>161936</v>
      </c>
      <c r="L6242">
        <v>150024.32000000001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 s="10" t="s">
        <v>39</v>
      </c>
    </row>
    <row r="6243" spans="1:19" hidden="1" x14ac:dyDescent="0.25">
      <c r="A6243" s="10" t="str">
        <f t="shared" si="97"/>
        <v>2017-2026All1-in-2June PeakCAISO1</v>
      </c>
      <c r="B6243" s="10" t="s">
        <v>54</v>
      </c>
      <c r="C6243" s="10" t="s">
        <v>0</v>
      </c>
      <c r="D6243" s="10" t="s">
        <v>4</v>
      </c>
      <c r="E6243" s="10" t="s">
        <v>9</v>
      </c>
      <c r="F6243">
        <v>1</v>
      </c>
      <c r="G6243">
        <v>0.97347307205200195</v>
      </c>
      <c r="H6243">
        <v>0.97347307205200195</v>
      </c>
      <c r="I6243">
        <v>74.845199584960938</v>
      </c>
      <c r="J6243">
        <v>0</v>
      </c>
      <c r="K6243">
        <v>161936</v>
      </c>
      <c r="L6243">
        <v>150024.32000000001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 s="10" t="s">
        <v>39</v>
      </c>
    </row>
    <row r="6244" spans="1:19" hidden="1" x14ac:dyDescent="0.25">
      <c r="A6244" s="10" t="str">
        <f t="shared" si="97"/>
        <v>2017-2026All1-in-10June PeakPGE1</v>
      </c>
      <c r="B6244" s="10" t="s">
        <v>54</v>
      </c>
      <c r="C6244" s="10" t="s">
        <v>0</v>
      </c>
      <c r="D6244" s="10" t="s">
        <v>4</v>
      </c>
      <c r="E6244" s="10" t="s">
        <v>1</v>
      </c>
      <c r="F6244">
        <v>1</v>
      </c>
      <c r="G6244">
        <v>1.0269961357116699</v>
      </c>
      <c r="H6244">
        <v>1.0269961357116699</v>
      </c>
      <c r="I6244">
        <v>76.361076354980469</v>
      </c>
      <c r="J6244">
        <v>0</v>
      </c>
      <c r="K6244">
        <v>161936</v>
      </c>
      <c r="L6244">
        <v>150024.32000000001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 s="10" t="s">
        <v>38</v>
      </c>
    </row>
    <row r="6245" spans="1:19" hidden="1" x14ac:dyDescent="0.25">
      <c r="A6245" s="10" t="str">
        <f t="shared" si="97"/>
        <v>2017-2026All1-in-2June PeakPGE1</v>
      </c>
      <c r="B6245" s="10" t="s">
        <v>54</v>
      </c>
      <c r="C6245" s="10" t="s">
        <v>0</v>
      </c>
      <c r="D6245" s="10" t="s">
        <v>4</v>
      </c>
      <c r="E6245" s="10" t="s">
        <v>9</v>
      </c>
      <c r="F6245">
        <v>1</v>
      </c>
      <c r="G6245">
        <v>1.0296746492385864</v>
      </c>
      <c r="H6245">
        <v>1.0296746492385864</v>
      </c>
      <c r="I6245">
        <v>76.018997192382813</v>
      </c>
      <c r="J6245">
        <v>0</v>
      </c>
      <c r="K6245">
        <v>161936</v>
      </c>
      <c r="L6245">
        <v>150024.32000000001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 s="10" t="s">
        <v>38</v>
      </c>
    </row>
    <row r="6246" spans="1:19" hidden="1" x14ac:dyDescent="0.25">
      <c r="A6246" s="10" t="str">
        <f t="shared" si="97"/>
        <v>2017-2026All1-in-10June PeakCAISO2</v>
      </c>
      <c r="B6246" s="10" t="s">
        <v>54</v>
      </c>
      <c r="C6246" s="10" t="s">
        <v>0</v>
      </c>
      <c r="D6246" s="10" t="s">
        <v>4</v>
      </c>
      <c r="E6246" s="10" t="s">
        <v>1</v>
      </c>
      <c r="F6246">
        <v>2</v>
      </c>
      <c r="G6246">
        <v>0.80396556854248047</v>
      </c>
      <c r="H6246">
        <v>0.80396556854248047</v>
      </c>
      <c r="I6246">
        <v>72.111953735351563</v>
      </c>
      <c r="J6246">
        <v>0</v>
      </c>
      <c r="K6246">
        <v>161936</v>
      </c>
      <c r="L6246">
        <v>150024.32000000001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 s="10" t="s">
        <v>39</v>
      </c>
    </row>
    <row r="6247" spans="1:19" hidden="1" x14ac:dyDescent="0.25">
      <c r="A6247" s="10" t="str">
        <f t="shared" si="97"/>
        <v>2017-2026All1-in-2June PeakCAISO2</v>
      </c>
      <c r="B6247" s="10" t="s">
        <v>54</v>
      </c>
      <c r="C6247" s="10" t="s">
        <v>0</v>
      </c>
      <c r="D6247" s="10" t="s">
        <v>4</v>
      </c>
      <c r="E6247" s="10" t="s">
        <v>9</v>
      </c>
      <c r="F6247">
        <v>2</v>
      </c>
      <c r="G6247">
        <v>0.82754802703857422</v>
      </c>
      <c r="H6247">
        <v>0.82754802703857422</v>
      </c>
      <c r="I6247">
        <v>72.233810424804687</v>
      </c>
      <c r="J6247">
        <v>0</v>
      </c>
      <c r="K6247">
        <v>161936</v>
      </c>
      <c r="L6247">
        <v>150024.32000000001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 s="10" t="s">
        <v>39</v>
      </c>
    </row>
    <row r="6248" spans="1:19" hidden="1" x14ac:dyDescent="0.25">
      <c r="A6248" s="10" t="str">
        <f t="shared" si="97"/>
        <v>2017-2026All1-in-2June PeakPGE2</v>
      </c>
      <c r="B6248" s="10" t="s">
        <v>54</v>
      </c>
      <c r="C6248" s="10" t="s">
        <v>0</v>
      </c>
      <c r="D6248" s="10" t="s">
        <v>4</v>
      </c>
      <c r="E6248" s="10" t="s">
        <v>9</v>
      </c>
      <c r="F6248">
        <v>2</v>
      </c>
      <c r="G6248">
        <v>0.87532496452331543</v>
      </c>
      <c r="H6248">
        <v>0.87532496452331543</v>
      </c>
      <c r="I6248">
        <v>74.02191162109375</v>
      </c>
      <c r="J6248">
        <v>0</v>
      </c>
      <c r="K6248">
        <v>161936</v>
      </c>
      <c r="L6248">
        <v>150024.32000000001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 s="10" t="s">
        <v>38</v>
      </c>
    </row>
    <row r="6249" spans="1:19" hidden="1" x14ac:dyDescent="0.25">
      <c r="A6249" s="10" t="str">
        <f t="shared" si="97"/>
        <v>2017-2026All1-in-10June PeakPGE2</v>
      </c>
      <c r="B6249" s="10" t="s">
        <v>54</v>
      </c>
      <c r="C6249" s="10" t="s">
        <v>0</v>
      </c>
      <c r="D6249" s="10" t="s">
        <v>4</v>
      </c>
      <c r="E6249" s="10" t="s">
        <v>1</v>
      </c>
      <c r="F6249">
        <v>2</v>
      </c>
      <c r="G6249">
        <v>0.87304788827896118</v>
      </c>
      <c r="H6249">
        <v>0.87304788827896118</v>
      </c>
      <c r="I6249">
        <v>74.556465148925781</v>
      </c>
      <c r="J6249">
        <v>0</v>
      </c>
      <c r="K6249">
        <v>161936</v>
      </c>
      <c r="L6249">
        <v>150024.32000000001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 s="10" t="s">
        <v>38</v>
      </c>
    </row>
    <row r="6250" spans="1:19" hidden="1" x14ac:dyDescent="0.25">
      <c r="A6250" s="10" t="str">
        <f t="shared" si="97"/>
        <v>2017-2026All1-in-2June PeakCAISO3</v>
      </c>
      <c r="B6250" s="10" t="s">
        <v>54</v>
      </c>
      <c r="C6250" s="10" t="s">
        <v>0</v>
      </c>
      <c r="D6250" s="10" t="s">
        <v>4</v>
      </c>
      <c r="E6250" s="10" t="s">
        <v>9</v>
      </c>
      <c r="F6250">
        <v>3</v>
      </c>
      <c r="G6250">
        <v>0.73335784673690796</v>
      </c>
      <c r="H6250">
        <v>0.73335784673690796</v>
      </c>
      <c r="I6250">
        <v>70.631149291992188</v>
      </c>
      <c r="J6250">
        <v>0</v>
      </c>
      <c r="K6250">
        <v>161936</v>
      </c>
      <c r="L6250">
        <v>150024.32000000001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 s="10" t="s">
        <v>39</v>
      </c>
    </row>
    <row r="6251" spans="1:19" hidden="1" x14ac:dyDescent="0.25">
      <c r="A6251" s="10" t="str">
        <f t="shared" si="97"/>
        <v>2017-2026All1-in-10June PeakCAISO3</v>
      </c>
      <c r="B6251" s="10" t="s">
        <v>54</v>
      </c>
      <c r="C6251" s="10" t="s">
        <v>0</v>
      </c>
      <c r="D6251" s="10" t="s">
        <v>4</v>
      </c>
      <c r="E6251" s="10" t="s">
        <v>1</v>
      </c>
      <c r="F6251">
        <v>3</v>
      </c>
      <c r="G6251">
        <v>0.7124595046043396</v>
      </c>
      <c r="H6251">
        <v>0.7124595046043396</v>
      </c>
      <c r="I6251">
        <v>70.656112670898437</v>
      </c>
      <c r="J6251">
        <v>0</v>
      </c>
      <c r="K6251">
        <v>161936</v>
      </c>
      <c r="L6251">
        <v>150024.32000000001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 s="10" t="s">
        <v>39</v>
      </c>
    </row>
    <row r="6252" spans="1:19" hidden="1" x14ac:dyDescent="0.25">
      <c r="A6252" s="10" t="str">
        <f t="shared" si="97"/>
        <v>2017-2026All1-in-10June PeakPGE3</v>
      </c>
      <c r="B6252" s="10" t="s">
        <v>54</v>
      </c>
      <c r="C6252" s="10" t="s">
        <v>0</v>
      </c>
      <c r="D6252" s="10" t="s">
        <v>4</v>
      </c>
      <c r="E6252" s="10" t="s">
        <v>1</v>
      </c>
      <c r="F6252">
        <v>3</v>
      </c>
      <c r="G6252">
        <v>0.77367901802062988</v>
      </c>
      <c r="H6252">
        <v>0.77367901802062988</v>
      </c>
      <c r="I6252">
        <v>73.089408874511719</v>
      </c>
      <c r="J6252">
        <v>0</v>
      </c>
      <c r="K6252">
        <v>161936</v>
      </c>
      <c r="L6252">
        <v>150024.32000000001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 s="10" t="s">
        <v>38</v>
      </c>
    </row>
    <row r="6253" spans="1:19" hidden="1" x14ac:dyDescent="0.25">
      <c r="A6253" s="10" t="str">
        <f t="shared" si="97"/>
        <v>2017-2026All1-in-2June PeakPGE3</v>
      </c>
      <c r="B6253" s="10" t="s">
        <v>54</v>
      </c>
      <c r="C6253" s="10" t="s">
        <v>0</v>
      </c>
      <c r="D6253" s="10" t="s">
        <v>4</v>
      </c>
      <c r="E6253" s="10" t="s">
        <v>9</v>
      </c>
      <c r="F6253">
        <v>3</v>
      </c>
      <c r="G6253">
        <v>0.77569687366485596</v>
      </c>
      <c r="H6253">
        <v>0.77569687366485596</v>
      </c>
      <c r="I6253">
        <v>72.313560485839844</v>
      </c>
      <c r="J6253">
        <v>0</v>
      </c>
      <c r="K6253">
        <v>161936</v>
      </c>
      <c r="L6253">
        <v>150024.32000000001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 s="10" t="s">
        <v>38</v>
      </c>
    </row>
    <row r="6254" spans="1:19" hidden="1" x14ac:dyDescent="0.25">
      <c r="A6254" s="10" t="str">
        <f t="shared" si="97"/>
        <v>2017-2026All1-in-2June PeakCAISO4</v>
      </c>
      <c r="B6254" s="10" t="s">
        <v>54</v>
      </c>
      <c r="C6254" s="10" t="s">
        <v>0</v>
      </c>
      <c r="D6254" s="10" t="s">
        <v>4</v>
      </c>
      <c r="E6254" s="10" t="s">
        <v>9</v>
      </c>
      <c r="F6254">
        <v>4</v>
      </c>
      <c r="G6254">
        <v>0.67708605527877808</v>
      </c>
      <c r="H6254">
        <v>0.67708605527877808</v>
      </c>
      <c r="I6254">
        <v>69.141998291015625</v>
      </c>
      <c r="J6254">
        <v>0</v>
      </c>
      <c r="K6254">
        <v>161936</v>
      </c>
      <c r="L6254">
        <v>150024.32000000001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 s="10" t="s">
        <v>39</v>
      </c>
    </row>
    <row r="6255" spans="1:19" hidden="1" x14ac:dyDescent="0.25">
      <c r="A6255" s="10" t="str">
        <f t="shared" si="97"/>
        <v>2017-2026All1-in-10June PeakCAISO4</v>
      </c>
      <c r="B6255" s="10" t="s">
        <v>54</v>
      </c>
      <c r="C6255" s="10" t="s">
        <v>0</v>
      </c>
      <c r="D6255" s="10" t="s">
        <v>4</v>
      </c>
      <c r="E6255" s="10" t="s">
        <v>1</v>
      </c>
      <c r="F6255">
        <v>4</v>
      </c>
      <c r="G6255">
        <v>0.65779131650924683</v>
      </c>
      <c r="H6255">
        <v>0.65779131650924683</v>
      </c>
      <c r="I6255">
        <v>69.193855285644531</v>
      </c>
      <c r="J6255">
        <v>0</v>
      </c>
      <c r="K6255">
        <v>161936</v>
      </c>
      <c r="L6255">
        <v>150024.32000000001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 s="10" t="s">
        <v>39</v>
      </c>
    </row>
    <row r="6256" spans="1:19" hidden="1" x14ac:dyDescent="0.25">
      <c r="A6256" s="10" t="str">
        <f t="shared" si="97"/>
        <v>2017-2026All1-in-2June PeakPGE4</v>
      </c>
      <c r="B6256" s="10" t="s">
        <v>54</v>
      </c>
      <c r="C6256" s="10" t="s">
        <v>0</v>
      </c>
      <c r="D6256" s="10" t="s">
        <v>4</v>
      </c>
      <c r="E6256" s="10" t="s">
        <v>9</v>
      </c>
      <c r="F6256">
        <v>4</v>
      </c>
      <c r="G6256">
        <v>0.71617633104324341</v>
      </c>
      <c r="H6256">
        <v>0.71617633104324341</v>
      </c>
      <c r="I6256">
        <v>71.054862976074219</v>
      </c>
      <c r="J6256">
        <v>0</v>
      </c>
      <c r="K6256">
        <v>161936</v>
      </c>
      <c r="L6256">
        <v>150024.32000000001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 s="10" t="s">
        <v>38</v>
      </c>
    </row>
    <row r="6257" spans="1:19" hidden="1" x14ac:dyDescent="0.25">
      <c r="A6257" s="10" t="str">
        <f t="shared" si="97"/>
        <v>2017-2026All1-in-10June PeakPGE4</v>
      </c>
      <c r="B6257" s="10" t="s">
        <v>54</v>
      </c>
      <c r="C6257" s="10" t="s">
        <v>0</v>
      </c>
      <c r="D6257" s="10" t="s">
        <v>4</v>
      </c>
      <c r="E6257" s="10" t="s">
        <v>1</v>
      </c>
      <c r="F6257">
        <v>4</v>
      </c>
      <c r="G6257">
        <v>0.7143133282661438</v>
      </c>
      <c r="H6257">
        <v>0.7143133282661438</v>
      </c>
      <c r="I6257">
        <v>71.669120788574219</v>
      </c>
      <c r="J6257">
        <v>0</v>
      </c>
      <c r="K6257">
        <v>161936</v>
      </c>
      <c r="L6257">
        <v>150024.32000000001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 s="10" t="s">
        <v>38</v>
      </c>
    </row>
    <row r="6258" spans="1:19" hidden="1" x14ac:dyDescent="0.25">
      <c r="A6258" s="10" t="str">
        <f t="shared" si="97"/>
        <v>2017-2026All1-in-2June PeakCAISO5</v>
      </c>
      <c r="B6258" s="10" t="s">
        <v>54</v>
      </c>
      <c r="C6258" s="10" t="s">
        <v>0</v>
      </c>
      <c r="D6258" s="10" t="s">
        <v>4</v>
      </c>
      <c r="E6258" s="10" t="s">
        <v>9</v>
      </c>
      <c r="F6258">
        <v>5</v>
      </c>
      <c r="G6258">
        <v>0.65240305662155151</v>
      </c>
      <c r="H6258">
        <v>0.65240305662155151</v>
      </c>
      <c r="I6258">
        <v>67.679344177246094</v>
      </c>
      <c r="J6258">
        <v>0</v>
      </c>
      <c r="K6258">
        <v>161936</v>
      </c>
      <c r="L6258">
        <v>150024.32000000001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 s="10" t="s">
        <v>39</v>
      </c>
    </row>
    <row r="6259" spans="1:19" hidden="1" x14ac:dyDescent="0.25">
      <c r="A6259" s="10" t="str">
        <f t="shared" si="97"/>
        <v>2017-2026All1-in-10June PeakCAISO5</v>
      </c>
      <c r="B6259" s="10" t="s">
        <v>54</v>
      </c>
      <c r="C6259" s="10" t="s">
        <v>0</v>
      </c>
      <c r="D6259" s="10" t="s">
        <v>4</v>
      </c>
      <c r="E6259" s="10" t="s">
        <v>1</v>
      </c>
      <c r="F6259">
        <v>5</v>
      </c>
      <c r="G6259">
        <v>0.63381171226501465</v>
      </c>
      <c r="H6259">
        <v>0.63381171226501465</v>
      </c>
      <c r="I6259">
        <v>68.308540344238281</v>
      </c>
      <c r="J6259">
        <v>0</v>
      </c>
      <c r="K6259">
        <v>161936</v>
      </c>
      <c r="L6259">
        <v>150024.32000000001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 s="10" t="s">
        <v>39</v>
      </c>
    </row>
    <row r="6260" spans="1:19" hidden="1" x14ac:dyDescent="0.25">
      <c r="A6260" s="10" t="str">
        <f t="shared" si="97"/>
        <v>2017-2026All1-in-10June PeakPGE5</v>
      </c>
      <c r="B6260" s="10" t="s">
        <v>54</v>
      </c>
      <c r="C6260" s="10" t="s">
        <v>0</v>
      </c>
      <c r="D6260" s="10" t="s">
        <v>4</v>
      </c>
      <c r="E6260" s="10" t="s">
        <v>1</v>
      </c>
      <c r="F6260">
        <v>5</v>
      </c>
      <c r="G6260">
        <v>0.68827319145202637</v>
      </c>
      <c r="H6260">
        <v>0.68827319145202637</v>
      </c>
      <c r="I6260">
        <v>70.467536926269531</v>
      </c>
      <c r="J6260">
        <v>0</v>
      </c>
      <c r="K6260">
        <v>161936</v>
      </c>
      <c r="L6260">
        <v>150024.32000000001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 s="10" t="s">
        <v>38</v>
      </c>
    </row>
    <row r="6261" spans="1:19" hidden="1" x14ac:dyDescent="0.25">
      <c r="A6261" s="10" t="str">
        <f t="shared" si="97"/>
        <v>2017-2026All1-in-2June PeakPGE5</v>
      </c>
      <c r="B6261" s="10" t="s">
        <v>54</v>
      </c>
      <c r="C6261" s="10" t="s">
        <v>0</v>
      </c>
      <c r="D6261" s="10" t="s">
        <v>4</v>
      </c>
      <c r="E6261" s="10" t="s">
        <v>9</v>
      </c>
      <c r="F6261">
        <v>5</v>
      </c>
      <c r="G6261">
        <v>0.69006830453872681</v>
      </c>
      <c r="H6261">
        <v>0.69006830453872681</v>
      </c>
      <c r="I6261">
        <v>69.854171752929687</v>
      </c>
      <c r="J6261">
        <v>0</v>
      </c>
      <c r="K6261">
        <v>161936</v>
      </c>
      <c r="L6261">
        <v>150024.32000000001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 s="10" t="s">
        <v>38</v>
      </c>
    </row>
    <row r="6262" spans="1:19" hidden="1" x14ac:dyDescent="0.25">
      <c r="A6262" s="10" t="str">
        <f t="shared" si="97"/>
        <v>2017-2026All1-in-2June PeakCAISO6</v>
      </c>
      <c r="B6262" s="10" t="s">
        <v>54</v>
      </c>
      <c r="C6262" s="10" t="s">
        <v>0</v>
      </c>
      <c r="D6262" s="10" t="s">
        <v>4</v>
      </c>
      <c r="E6262" s="10" t="s">
        <v>9</v>
      </c>
      <c r="F6262">
        <v>6</v>
      </c>
      <c r="G6262">
        <v>0.67039448022842407</v>
      </c>
      <c r="H6262">
        <v>0.67039448022842407</v>
      </c>
      <c r="I6262">
        <v>66.712516784667969</v>
      </c>
      <c r="J6262">
        <v>0</v>
      </c>
      <c r="K6262">
        <v>161936</v>
      </c>
      <c r="L6262">
        <v>150024.32000000001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 s="10" t="s">
        <v>39</v>
      </c>
    </row>
    <row r="6263" spans="1:19" hidden="1" x14ac:dyDescent="0.25">
      <c r="A6263" s="10" t="str">
        <f t="shared" si="97"/>
        <v>2017-2026All1-in-10June PeakCAISO6</v>
      </c>
      <c r="B6263" s="10" t="s">
        <v>54</v>
      </c>
      <c r="C6263" s="10" t="s">
        <v>0</v>
      </c>
      <c r="D6263" s="10" t="s">
        <v>4</v>
      </c>
      <c r="E6263" s="10" t="s">
        <v>1</v>
      </c>
      <c r="F6263">
        <v>6</v>
      </c>
      <c r="G6263">
        <v>0.6512904167175293</v>
      </c>
      <c r="H6263">
        <v>0.6512904167175293</v>
      </c>
      <c r="I6263">
        <v>67.279678344726563</v>
      </c>
      <c r="J6263">
        <v>0</v>
      </c>
      <c r="K6263">
        <v>161936</v>
      </c>
      <c r="L6263">
        <v>150024.32000000001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 s="10" t="s">
        <v>39</v>
      </c>
    </row>
    <row r="6264" spans="1:19" hidden="1" x14ac:dyDescent="0.25">
      <c r="A6264" s="10" t="str">
        <f t="shared" si="97"/>
        <v>2017-2026All1-in-2June PeakPGE6</v>
      </c>
      <c r="B6264" s="10" t="s">
        <v>54</v>
      </c>
      <c r="C6264" s="10" t="s">
        <v>0</v>
      </c>
      <c r="D6264" s="10" t="s">
        <v>4</v>
      </c>
      <c r="E6264" s="10" t="s">
        <v>9</v>
      </c>
      <c r="F6264">
        <v>6</v>
      </c>
      <c r="G6264">
        <v>0.70909833908081055</v>
      </c>
      <c r="H6264">
        <v>0.70909833908081055</v>
      </c>
      <c r="I6264">
        <v>68.810066223144531</v>
      </c>
      <c r="J6264">
        <v>0</v>
      </c>
      <c r="K6264">
        <v>161936</v>
      </c>
      <c r="L6264">
        <v>150024.32000000001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 s="10" t="s">
        <v>38</v>
      </c>
    </row>
    <row r="6265" spans="1:19" hidden="1" x14ac:dyDescent="0.25">
      <c r="A6265" s="10" t="str">
        <f t="shared" si="97"/>
        <v>2017-2026All1-in-10June PeakPGE6</v>
      </c>
      <c r="B6265" s="10" t="s">
        <v>54</v>
      </c>
      <c r="C6265" s="10" t="s">
        <v>0</v>
      </c>
      <c r="D6265" s="10" t="s">
        <v>4</v>
      </c>
      <c r="E6265" s="10" t="s">
        <v>1</v>
      </c>
      <c r="F6265">
        <v>6</v>
      </c>
      <c r="G6265">
        <v>0.70725381374359131</v>
      </c>
      <c r="H6265">
        <v>0.70725381374359131</v>
      </c>
      <c r="I6265">
        <v>69.524772644042969</v>
      </c>
      <c r="J6265">
        <v>0</v>
      </c>
      <c r="K6265">
        <v>161936</v>
      </c>
      <c r="L6265">
        <v>150024.32000000001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 s="10" t="s">
        <v>38</v>
      </c>
    </row>
    <row r="6266" spans="1:19" hidden="1" x14ac:dyDescent="0.25">
      <c r="A6266" s="10" t="str">
        <f t="shared" si="97"/>
        <v>2017-2026All1-in-10June PeakCAISO7</v>
      </c>
      <c r="B6266" s="10" t="s">
        <v>54</v>
      </c>
      <c r="C6266" s="10" t="s">
        <v>0</v>
      </c>
      <c r="D6266" s="10" t="s">
        <v>4</v>
      </c>
      <c r="E6266" s="10" t="s">
        <v>1</v>
      </c>
      <c r="F6266">
        <v>7</v>
      </c>
      <c r="G6266">
        <v>0.71928781270980835</v>
      </c>
      <c r="H6266">
        <v>0.71928781270980835</v>
      </c>
      <c r="I6266">
        <v>67.695938110351563</v>
      </c>
      <c r="J6266">
        <v>0</v>
      </c>
      <c r="K6266">
        <v>161936</v>
      </c>
      <c r="L6266">
        <v>150024.32000000001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 s="10" t="s">
        <v>39</v>
      </c>
    </row>
    <row r="6267" spans="1:19" hidden="1" x14ac:dyDescent="0.25">
      <c r="A6267" s="10" t="str">
        <f t="shared" si="97"/>
        <v>2017-2026All1-in-2June PeakCAISO7</v>
      </c>
      <c r="B6267" s="10" t="s">
        <v>54</v>
      </c>
      <c r="C6267" s="10" t="s">
        <v>0</v>
      </c>
      <c r="D6267" s="10" t="s">
        <v>4</v>
      </c>
      <c r="E6267" s="10" t="s">
        <v>9</v>
      </c>
      <c r="F6267">
        <v>7</v>
      </c>
      <c r="G6267">
        <v>0.74038642644882202</v>
      </c>
      <c r="H6267">
        <v>0.74038642644882202</v>
      </c>
      <c r="I6267">
        <v>67.2491455078125</v>
      </c>
      <c r="J6267">
        <v>0</v>
      </c>
      <c r="K6267">
        <v>161936</v>
      </c>
      <c r="L6267">
        <v>150024.32000000001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 s="10" t="s">
        <v>39</v>
      </c>
    </row>
    <row r="6268" spans="1:19" hidden="1" x14ac:dyDescent="0.25">
      <c r="A6268" s="10" t="str">
        <f t="shared" si="97"/>
        <v>2017-2026All1-in-10June PeakPGE7</v>
      </c>
      <c r="B6268" s="10" t="s">
        <v>54</v>
      </c>
      <c r="C6268" s="10" t="s">
        <v>0</v>
      </c>
      <c r="D6268" s="10" t="s">
        <v>4</v>
      </c>
      <c r="E6268" s="10" t="s">
        <v>1</v>
      </c>
      <c r="F6268">
        <v>7</v>
      </c>
      <c r="G6268">
        <v>0.7810940146446228</v>
      </c>
      <c r="H6268">
        <v>0.7810940146446228</v>
      </c>
      <c r="I6268">
        <v>70.271156311035156</v>
      </c>
      <c r="J6268">
        <v>0</v>
      </c>
      <c r="K6268">
        <v>161936</v>
      </c>
      <c r="L6268">
        <v>150024.32000000001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 s="10" t="s">
        <v>38</v>
      </c>
    </row>
    <row r="6269" spans="1:19" hidden="1" x14ac:dyDescent="0.25">
      <c r="A6269" s="10" t="str">
        <f t="shared" si="97"/>
        <v>2017-2026All1-in-2June PeakPGE7</v>
      </c>
      <c r="B6269" s="10" t="s">
        <v>54</v>
      </c>
      <c r="C6269" s="10" t="s">
        <v>0</v>
      </c>
      <c r="D6269" s="10" t="s">
        <v>4</v>
      </c>
      <c r="E6269" s="10" t="s">
        <v>9</v>
      </c>
      <c r="F6269">
        <v>7</v>
      </c>
      <c r="G6269">
        <v>0.78313124179840088</v>
      </c>
      <c r="H6269">
        <v>0.78313124179840088</v>
      </c>
      <c r="I6269">
        <v>69.216049194335938</v>
      </c>
      <c r="J6269">
        <v>0</v>
      </c>
      <c r="K6269">
        <v>161936</v>
      </c>
      <c r="L6269">
        <v>150024.32000000001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 s="10" t="s">
        <v>38</v>
      </c>
    </row>
    <row r="6270" spans="1:19" hidden="1" x14ac:dyDescent="0.25">
      <c r="A6270" s="10" t="str">
        <f t="shared" si="97"/>
        <v>2017-2026All1-in-2June PeakCAISO8</v>
      </c>
      <c r="B6270" s="10" t="s">
        <v>54</v>
      </c>
      <c r="C6270" s="10" t="s">
        <v>0</v>
      </c>
      <c r="D6270" s="10" t="s">
        <v>4</v>
      </c>
      <c r="E6270" s="10" t="s">
        <v>9</v>
      </c>
      <c r="F6270">
        <v>8</v>
      </c>
      <c r="G6270">
        <v>0.78191071748733521</v>
      </c>
      <c r="H6270">
        <v>0.78191071748733521</v>
      </c>
      <c r="I6270">
        <v>71.503158569335938</v>
      </c>
      <c r="J6270">
        <v>0</v>
      </c>
      <c r="K6270">
        <v>161936</v>
      </c>
      <c r="L6270">
        <v>150024.32000000001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 s="10" t="s">
        <v>39</v>
      </c>
    </row>
    <row r="6271" spans="1:19" hidden="1" x14ac:dyDescent="0.25">
      <c r="A6271" s="10" t="str">
        <f t="shared" si="97"/>
        <v>2017-2026All1-in-10June PeakCAISO8</v>
      </c>
      <c r="B6271" s="10" t="s">
        <v>54</v>
      </c>
      <c r="C6271" s="10" t="s">
        <v>0</v>
      </c>
      <c r="D6271" s="10" t="s">
        <v>4</v>
      </c>
      <c r="E6271" s="10" t="s">
        <v>1</v>
      </c>
      <c r="F6271">
        <v>8</v>
      </c>
      <c r="G6271">
        <v>0.75962883234024048</v>
      </c>
      <c r="H6271">
        <v>0.75962883234024048</v>
      </c>
      <c r="I6271">
        <v>71.395454406738281</v>
      </c>
      <c r="J6271">
        <v>0</v>
      </c>
      <c r="K6271">
        <v>161936</v>
      </c>
      <c r="L6271">
        <v>150024.32000000001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 s="10" t="s">
        <v>39</v>
      </c>
    </row>
    <row r="6272" spans="1:19" hidden="1" x14ac:dyDescent="0.25">
      <c r="A6272" s="10" t="str">
        <f t="shared" si="97"/>
        <v>2017-2026All1-in-10June PeakPGE8</v>
      </c>
      <c r="B6272" s="10" t="s">
        <v>54</v>
      </c>
      <c r="C6272" s="10" t="s">
        <v>0</v>
      </c>
      <c r="D6272" s="10" t="s">
        <v>4</v>
      </c>
      <c r="E6272" s="10" t="s">
        <v>1</v>
      </c>
      <c r="F6272">
        <v>8</v>
      </c>
      <c r="G6272">
        <v>0.82490140199661255</v>
      </c>
      <c r="H6272">
        <v>0.82490140199661255</v>
      </c>
      <c r="I6272">
        <v>74.921195983886719</v>
      </c>
      <c r="J6272">
        <v>0</v>
      </c>
      <c r="K6272">
        <v>161936</v>
      </c>
      <c r="L6272">
        <v>150024.32000000001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 s="10" t="s">
        <v>38</v>
      </c>
    </row>
    <row r="6273" spans="1:19" hidden="1" x14ac:dyDescent="0.25">
      <c r="A6273" s="10" t="str">
        <f t="shared" si="97"/>
        <v>2017-2026All1-in-2June PeakPGE8</v>
      </c>
      <c r="B6273" s="10" t="s">
        <v>54</v>
      </c>
      <c r="C6273" s="10" t="s">
        <v>0</v>
      </c>
      <c r="D6273" s="10" t="s">
        <v>4</v>
      </c>
      <c r="E6273" s="10" t="s">
        <v>9</v>
      </c>
      <c r="F6273">
        <v>8</v>
      </c>
      <c r="G6273">
        <v>0.8270527720451355</v>
      </c>
      <c r="H6273">
        <v>0.8270527720451355</v>
      </c>
      <c r="I6273">
        <v>72.906105041503906</v>
      </c>
      <c r="J6273">
        <v>0</v>
      </c>
      <c r="K6273">
        <v>161936</v>
      </c>
      <c r="L6273">
        <v>150024.32000000001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 s="10" t="s">
        <v>38</v>
      </c>
    </row>
    <row r="6274" spans="1:19" hidden="1" x14ac:dyDescent="0.25">
      <c r="A6274" s="10" t="str">
        <f t="shared" ref="A6274:A6337" si="98">CONCATENATE(B6274,C6274,E6274,D6274,S6274,F6274)</f>
        <v>2017-2026All1-in-2June PeakCAISO9</v>
      </c>
      <c r="B6274" s="10" t="s">
        <v>54</v>
      </c>
      <c r="C6274" s="10" t="s">
        <v>0</v>
      </c>
      <c r="D6274" s="10" t="s">
        <v>4</v>
      </c>
      <c r="E6274" s="10" t="s">
        <v>9</v>
      </c>
      <c r="F6274">
        <v>9</v>
      </c>
      <c r="G6274">
        <v>0.77665162086486816</v>
      </c>
      <c r="H6274">
        <v>0.77665162086486816</v>
      </c>
      <c r="I6274">
        <v>76.24530029296875</v>
      </c>
      <c r="J6274">
        <v>0</v>
      </c>
      <c r="K6274">
        <v>161936</v>
      </c>
      <c r="L6274">
        <v>150024.32000000001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 s="10" t="s">
        <v>39</v>
      </c>
    </row>
    <row r="6275" spans="1:19" hidden="1" x14ac:dyDescent="0.25">
      <c r="A6275" s="10" t="str">
        <f t="shared" si="98"/>
        <v>2017-2026All1-in-10June PeakCAISO9</v>
      </c>
      <c r="B6275" s="10" t="s">
        <v>54</v>
      </c>
      <c r="C6275" s="10" t="s">
        <v>0</v>
      </c>
      <c r="D6275" s="10" t="s">
        <v>4</v>
      </c>
      <c r="E6275" s="10" t="s">
        <v>1</v>
      </c>
      <c r="F6275">
        <v>9</v>
      </c>
      <c r="G6275">
        <v>0.75451958179473877</v>
      </c>
      <c r="H6275">
        <v>0.75451958179473877</v>
      </c>
      <c r="I6275">
        <v>75.950531005859375</v>
      </c>
      <c r="J6275">
        <v>0</v>
      </c>
      <c r="K6275">
        <v>161936</v>
      </c>
      <c r="L6275">
        <v>150024.32000000001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 s="10" t="s">
        <v>39</v>
      </c>
    </row>
    <row r="6276" spans="1:19" hidden="1" x14ac:dyDescent="0.25">
      <c r="A6276" s="10" t="str">
        <f t="shared" si="98"/>
        <v>2017-2026All1-in-2June PeakPGE9</v>
      </c>
      <c r="B6276" s="10" t="s">
        <v>54</v>
      </c>
      <c r="C6276" s="10" t="s">
        <v>0</v>
      </c>
      <c r="D6276" s="10" t="s">
        <v>4</v>
      </c>
      <c r="E6276" s="10" t="s">
        <v>9</v>
      </c>
      <c r="F6276">
        <v>9</v>
      </c>
      <c r="G6276">
        <v>0.82149010896682739</v>
      </c>
      <c r="H6276">
        <v>0.82149010896682739</v>
      </c>
      <c r="I6276">
        <v>77.462203979492187</v>
      </c>
      <c r="J6276">
        <v>0</v>
      </c>
      <c r="K6276">
        <v>161936</v>
      </c>
      <c r="L6276">
        <v>150024.32000000001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 s="10" t="s">
        <v>38</v>
      </c>
    </row>
    <row r="6277" spans="1:19" hidden="1" x14ac:dyDescent="0.25">
      <c r="A6277" s="10" t="str">
        <f t="shared" si="98"/>
        <v>2017-2026All1-in-10June PeakPGE9</v>
      </c>
      <c r="B6277" s="10" t="s">
        <v>54</v>
      </c>
      <c r="C6277" s="10" t="s">
        <v>0</v>
      </c>
      <c r="D6277" s="10" t="s">
        <v>4</v>
      </c>
      <c r="E6277" s="10" t="s">
        <v>1</v>
      </c>
      <c r="F6277">
        <v>9</v>
      </c>
      <c r="G6277">
        <v>0.81935310363769531</v>
      </c>
      <c r="H6277">
        <v>0.81935310363769531</v>
      </c>
      <c r="I6277">
        <v>80.372230529785156</v>
      </c>
      <c r="J6277">
        <v>0</v>
      </c>
      <c r="K6277">
        <v>161936</v>
      </c>
      <c r="L6277">
        <v>150024.32000000001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 s="10" t="s">
        <v>38</v>
      </c>
    </row>
    <row r="6278" spans="1:19" hidden="1" x14ac:dyDescent="0.25">
      <c r="A6278" s="10" t="str">
        <f t="shared" si="98"/>
        <v>2017-2026All1-in-2June PeakCAISO10</v>
      </c>
      <c r="B6278" s="10" t="s">
        <v>54</v>
      </c>
      <c r="C6278" s="10" t="s">
        <v>0</v>
      </c>
      <c r="D6278" s="10" t="s">
        <v>4</v>
      </c>
      <c r="E6278" s="10" t="s">
        <v>9</v>
      </c>
      <c r="F6278">
        <v>10</v>
      </c>
      <c r="G6278">
        <v>0.80567926168441772</v>
      </c>
      <c r="H6278">
        <v>0.80567926168441772</v>
      </c>
      <c r="I6278">
        <v>80.884452819824219</v>
      </c>
      <c r="J6278">
        <v>0</v>
      </c>
      <c r="K6278">
        <v>161936</v>
      </c>
      <c r="L6278">
        <v>150024.32000000001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 s="10" t="s">
        <v>39</v>
      </c>
    </row>
    <row r="6279" spans="1:19" hidden="1" x14ac:dyDescent="0.25">
      <c r="A6279" s="10" t="str">
        <f t="shared" si="98"/>
        <v>2017-2026All1-in-10June PeakCAISO10</v>
      </c>
      <c r="B6279" s="10" t="s">
        <v>54</v>
      </c>
      <c r="C6279" s="10" t="s">
        <v>0</v>
      </c>
      <c r="D6279" s="10" t="s">
        <v>4</v>
      </c>
      <c r="E6279" s="10" t="s">
        <v>1</v>
      </c>
      <c r="F6279">
        <v>10</v>
      </c>
      <c r="G6279">
        <v>0.78272002935409546</v>
      </c>
      <c r="H6279">
        <v>0.78272002935409546</v>
      </c>
      <c r="I6279">
        <v>80.524383544921875</v>
      </c>
      <c r="J6279">
        <v>0</v>
      </c>
      <c r="K6279">
        <v>161936</v>
      </c>
      <c r="L6279">
        <v>150024.32000000001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 s="10" t="s">
        <v>39</v>
      </c>
    </row>
    <row r="6280" spans="1:19" hidden="1" x14ac:dyDescent="0.25">
      <c r="A6280" s="10" t="str">
        <f t="shared" si="98"/>
        <v>2017-2026All1-in-2June PeakPGE10</v>
      </c>
      <c r="B6280" s="10" t="s">
        <v>54</v>
      </c>
      <c r="C6280" s="10" t="s">
        <v>0</v>
      </c>
      <c r="D6280" s="10" t="s">
        <v>4</v>
      </c>
      <c r="E6280" s="10" t="s">
        <v>9</v>
      </c>
      <c r="F6280">
        <v>10</v>
      </c>
      <c r="G6280">
        <v>0.85219359397888184</v>
      </c>
      <c r="H6280">
        <v>0.85219359397888184</v>
      </c>
      <c r="I6280">
        <v>81.948776245117187</v>
      </c>
      <c r="J6280">
        <v>0</v>
      </c>
      <c r="K6280">
        <v>161936</v>
      </c>
      <c r="L6280">
        <v>150024.32000000001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 s="10" t="s">
        <v>38</v>
      </c>
    </row>
    <row r="6281" spans="1:19" hidden="1" x14ac:dyDescent="0.25">
      <c r="A6281" s="10" t="str">
        <f t="shared" si="98"/>
        <v>2017-2026All1-in-10June PeakPGE10</v>
      </c>
      <c r="B6281" s="10" t="s">
        <v>54</v>
      </c>
      <c r="C6281" s="10" t="s">
        <v>0</v>
      </c>
      <c r="D6281" s="10" t="s">
        <v>4</v>
      </c>
      <c r="E6281" s="10" t="s">
        <v>1</v>
      </c>
      <c r="F6281">
        <v>10</v>
      </c>
      <c r="G6281">
        <v>0.84997671842575073</v>
      </c>
      <c r="H6281">
        <v>0.84997671842575073</v>
      </c>
      <c r="I6281">
        <v>85.337287902832031</v>
      </c>
      <c r="J6281">
        <v>0</v>
      </c>
      <c r="K6281">
        <v>161936</v>
      </c>
      <c r="L6281">
        <v>150024.32000000001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 s="10" t="s">
        <v>38</v>
      </c>
    </row>
    <row r="6282" spans="1:19" hidden="1" x14ac:dyDescent="0.25">
      <c r="A6282" s="10" t="str">
        <f t="shared" si="98"/>
        <v>2017-2026All1-in-2June PeakCAISO11</v>
      </c>
      <c r="B6282" s="10" t="s">
        <v>54</v>
      </c>
      <c r="C6282" s="10" t="s">
        <v>0</v>
      </c>
      <c r="D6282" s="10" t="s">
        <v>4</v>
      </c>
      <c r="E6282" s="10" t="s">
        <v>9</v>
      </c>
      <c r="F6282">
        <v>11</v>
      </c>
      <c r="G6282">
        <v>0.89081001281738281</v>
      </c>
      <c r="H6282">
        <v>0.89081001281738281</v>
      </c>
      <c r="I6282">
        <v>85.310356140136719</v>
      </c>
      <c r="J6282">
        <v>0</v>
      </c>
      <c r="K6282">
        <v>161936</v>
      </c>
      <c r="L6282">
        <v>150024.32000000001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 s="10" t="s">
        <v>39</v>
      </c>
    </row>
    <row r="6283" spans="1:19" hidden="1" x14ac:dyDescent="0.25">
      <c r="A6283" s="10" t="str">
        <f t="shared" si="98"/>
        <v>2017-2026All1-in-10June PeakCAISO11</v>
      </c>
      <c r="B6283" s="10" t="s">
        <v>54</v>
      </c>
      <c r="C6283" s="10" t="s">
        <v>0</v>
      </c>
      <c r="D6283" s="10" t="s">
        <v>4</v>
      </c>
      <c r="E6283" s="10" t="s">
        <v>1</v>
      </c>
      <c r="F6283">
        <v>11</v>
      </c>
      <c r="G6283">
        <v>0.86542481184005737</v>
      </c>
      <c r="H6283">
        <v>0.86542481184005737</v>
      </c>
      <c r="I6283">
        <v>84.449256896972656</v>
      </c>
      <c r="J6283">
        <v>0</v>
      </c>
      <c r="K6283">
        <v>161936</v>
      </c>
      <c r="L6283">
        <v>150024.32000000001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 s="10" t="s">
        <v>39</v>
      </c>
    </row>
    <row r="6284" spans="1:19" hidden="1" x14ac:dyDescent="0.25">
      <c r="A6284" s="10" t="str">
        <f t="shared" si="98"/>
        <v>2017-2026All1-in-10June PeakPGE11</v>
      </c>
      <c r="B6284" s="10" t="s">
        <v>54</v>
      </c>
      <c r="C6284" s="10" t="s">
        <v>0</v>
      </c>
      <c r="D6284" s="10" t="s">
        <v>4</v>
      </c>
      <c r="E6284" s="10" t="s">
        <v>1</v>
      </c>
      <c r="F6284">
        <v>11</v>
      </c>
      <c r="G6284">
        <v>0.9397881031036377</v>
      </c>
      <c r="H6284">
        <v>0.9397881031036377</v>
      </c>
      <c r="I6284">
        <v>89.383895874023437</v>
      </c>
      <c r="J6284">
        <v>0</v>
      </c>
      <c r="K6284">
        <v>161936</v>
      </c>
      <c r="L6284">
        <v>150024.32000000001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 s="10" t="s">
        <v>38</v>
      </c>
    </row>
    <row r="6285" spans="1:19" hidden="1" x14ac:dyDescent="0.25">
      <c r="A6285" s="10" t="str">
        <f t="shared" si="98"/>
        <v>2017-2026All1-in-2June PeakPGE11</v>
      </c>
      <c r="B6285" s="10" t="s">
        <v>54</v>
      </c>
      <c r="C6285" s="10" t="s">
        <v>0</v>
      </c>
      <c r="D6285" s="10" t="s">
        <v>4</v>
      </c>
      <c r="E6285" s="10" t="s">
        <v>9</v>
      </c>
      <c r="F6285">
        <v>11</v>
      </c>
      <c r="G6285">
        <v>0.94223916530609131</v>
      </c>
      <c r="H6285">
        <v>0.94223916530609131</v>
      </c>
      <c r="I6285">
        <v>85.925018310546875</v>
      </c>
      <c r="J6285">
        <v>0</v>
      </c>
      <c r="K6285">
        <v>161936</v>
      </c>
      <c r="L6285">
        <v>150024.32000000001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 s="10" t="s">
        <v>38</v>
      </c>
    </row>
    <row r="6286" spans="1:19" hidden="1" x14ac:dyDescent="0.25">
      <c r="A6286" s="10" t="str">
        <f t="shared" si="98"/>
        <v>2017-2026All1-in-2June PeakCAISO12</v>
      </c>
      <c r="B6286" s="10" t="s">
        <v>54</v>
      </c>
      <c r="C6286" s="10" t="s">
        <v>0</v>
      </c>
      <c r="D6286" s="10" t="s">
        <v>4</v>
      </c>
      <c r="E6286" s="10" t="s">
        <v>9</v>
      </c>
      <c r="F6286">
        <v>12</v>
      </c>
      <c r="G6286">
        <v>1.0575346946716309</v>
      </c>
      <c r="H6286">
        <v>1.0575346946716309</v>
      </c>
      <c r="I6286">
        <v>89.191596984863281</v>
      </c>
      <c r="J6286">
        <v>0</v>
      </c>
      <c r="K6286">
        <v>161936</v>
      </c>
      <c r="L6286">
        <v>150024.32000000001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 s="10" t="s">
        <v>39</v>
      </c>
    </row>
    <row r="6287" spans="1:19" hidden="1" x14ac:dyDescent="0.25">
      <c r="A6287" s="10" t="str">
        <f t="shared" si="98"/>
        <v>2017-2026All1-in-10June PeakCAISO12</v>
      </c>
      <c r="B6287" s="10" t="s">
        <v>54</v>
      </c>
      <c r="C6287" s="10" t="s">
        <v>0</v>
      </c>
      <c r="D6287" s="10" t="s">
        <v>4</v>
      </c>
      <c r="E6287" s="10" t="s">
        <v>1</v>
      </c>
      <c r="F6287">
        <v>12</v>
      </c>
      <c r="G6287">
        <v>1.0273983478546143</v>
      </c>
      <c r="H6287">
        <v>1.0273983478546143</v>
      </c>
      <c r="I6287">
        <v>88.160873413085938</v>
      </c>
      <c r="J6287">
        <v>0</v>
      </c>
      <c r="K6287">
        <v>161936</v>
      </c>
      <c r="L6287">
        <v>150024.32000000001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 s="10" t="s">
        <v>39</v>
      </c>
    </row>
    <row r="6288" spans="1:19" hidden="1" x14ac:dyDescent="0.25">
      <c r="A6288" s="10" t="str">
        <f t="shared" si="98"/>
        <v>2017-2026All1-in-10June PeakPGE12</v>
      </c>
      <c r="B6288" s="10" t="s">
        <v>54</v>
      </c>
      <c r="C6288" s="10" t="s">
        <v>0</v>
      </c>
      <c r="D6288" s="10" t="s">
        <v>4</v>
      </c>
      <c r="E6288" s="10" t="s">
        <v>1</v>
      </c>
      <c r="F6288">
        <v>12</v>
      </c>
      <c r="G6288">
        <v>1.1156795024871826</v>
      </c>
      <c r="H6288">
        <v>1.1156795024871826</v>
      </c>
      <c r="I6288">
        <v>92.992828369140625</v>
      </c>
      <c r="J6288">
        <v>0</v>
      </c>
      <c r="K6288">
        <v>161936</v>
      </c>
      <c r="L6288">
        <v>150024.32000000001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 s="10" t="s">
        <v>38</v>
      </c>
    </row>
    <row r="6289" spans="1:19" hidden="1" x14ac:dyDescent="0.25">
      <c r="A6289" s="10" t="str">
        <f t="shared" si="98"/>
        <v>2017-2026All1-in-2June PeakPGE12</v>
      </c>
      <c r="B6289" s="10" t="s">
        <v>54</v>
      </c>
      <c r="C6289" s="10" t="s">
        <v>0</v>
      </c>
      <c r="D6289" s="10" t="s">
        <v>4</v>
      </c>
      <c r="E6289" s="10" t="s">
        <v>9</v>
      </c>
      <c r="F6289">
        <v>12</v>
      </c>
      <c r="G6289">
        <v>1.1185892820358276</v>
      </c>
      <c r="H6289">
        <v>1.1185892820358276</v>
      </c>
      <c r="I6289">
        <v>89.574470520019531</v>
      </c>
      <c r="J6289">
        <v>0</v>
      </c>
      <c r="K6289">
        <v>161936</v>
      </c>
      <c r="L6289">
        <v>150024.32000000001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 s="10" t="s">
        <v>38</v>
      </c>
    </row>
    <row r="6290" spans="1:19" hidden="1" x14ac:dyDescent="0.25">
      <c r="A6290" s="10" t="str">
        <f t="shared" si="98"/>
        <v>2017-2026All1-in-10June PeakCAISO13</v>
      </c>
      <c r="B6290" s="10" t="s">
        <v>54</v>
      </c>
      <c r="C6290" s="10" t="s">
        <v>0</v>
      </c>
      <c r="D6290" s="10" t="s">
        <v>4</v>
      </c>
      <c r="E6290" s="10" t="s">
        <v>1</v>
      </c>
      <c r="F6290">
        <v>13</v>
      </c>
      <c r="G6290">
        <v>1.2586338520050049</v>
      </c>
      <c r="H6290">
        <v>1.2586338520050049</v>
      </c>
      <c r="I6290">
        <v>91.281639099121094</v>
      </c>
      <c r="J6290">
        <v>0</v>
      </c>
      <c r="K6290">
        <v>161936</v>
      </c>
      <c r="L6290">
        <v>150024.32000000001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 s="10" t="s">
        <v>39</v>
      </c>
    </row>
    <row r="6291" spans="1:19" hidden="1" x14ac:dyDescent="0.25">
      <c r="A6291" s="10" t="str">
        <f t="shared" si="98"/>
        <v>2017-2026All1-in-2June PeakCAISO13</v>
      </c>
      <c r="B6291" s="10" t="s">
        <v>54</v>
      </c>
      <c r="C6291" s="10" t="s">
        <v>0</v>
      </c>
      <c r="D6291" s="10" t="s">
        <v>4</v>
      </c>
      <c r="E6291" s="10" t="s">
        <v>9</v>
      </c>
      <c r="F6291">
        <v>13</v>
      </c>
      <c r="G6291">
        <v>1.2955529689788818</v>
      </c>
      <c r="H6291">
        <v>1.2955529689788818</v>
      </c>
      <c r="I6291">
        <v>92.435089111328125</v>
      </c>
      <c r="J6291">
        <v>0</v>
      </c>
      <c r="K6291">
        <v>161936</v>
      </c>
      <c r="L6291">
        <v>150024.32000000001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 s="10" t="s">
        <v>39</v>
      </c>
    </row>
    <row r="6292" spans="1:19" hidden="1" x14ac:dyDescent="0.25">
      <c r="A6292" s="10" t="str">
        <f t="shared" si="98"/>
        <v>2017-2026All1-in-2June PeakPGE13</v>
      </c>
      <c r="B6292" s="10" t="s">
        <v>54</v>
      </c>
      <c r="C6292" s="10" t="s">
        <v>0</v>
      </c>
      <c r="D6292" s="10" t="s">
        <v>4</v>
      </c>
      <c r="E6292" s="10" t="s">
        <v>9</v>
      </c>
      <c r="F6292">
        <v>13</v>
      </c>
      <c r="G6292">
        <v>1.3703490495681763</v>
      </c>
      <c r="H6292">
        <v>1.3703490495681763</v>
      </c>
      <c r="I6292">
        <v>92.813133239746094</v>
      </c>
      <c r="J6292">
        <v>0</v>
      </c>
      <c r="K6292">
        <v>161936</v>
      </c>
      <c r="L6292">
        <v>150024.32000000001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 s="10" t="s">
        <v>38</v>
      </c>
    </row>
    <row r="6293" spans="1:19" hidden="1" x14ac:dyDescent="0.25">
      <c r="A6293" s="10" t="str">
        <f t="shared" si="98"/>
        <v>2017-2026All1-in-10June PeakPGE13</v>
      </c>
      <c r="B6293" s="10" t="s">
        <v>54</v>
      </c>
      <c r="C6293" s="10" t="s">
        <v>0</v>
      </c>
      <c r="D6293" s="10" t="s">
        <v>4</v>
      </c>
      <c r="E6293" s="10" t="s">
        <v>1</v>
      </c>
      <c r="F6293">
        <v>13</v>
      </c>
      <c r="G6293">
        <v>1.3667843341827393</v>
      </c>
      <c r="H6293">
        <v>1.3667843341827393</v>
      </c>
      <c r="I6293">
        <v>96.077018737792969</v>
      </c>
      <c r="J6293">
        <v>0</v>
      </c>
      <c r="K6293">
        <v>161936</v>
      </c>
      <c r="L6293">
        <v>150024.32000000001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 s="10" t="s">
        <v>38</v>
      </c>
    </row>
    <row r="6294" spans="1:19" hidden="1" x14ac:dyDescent="0.25">
      <c r="A6294" s="10" t="str">
        <f t="shared" si="98"/>
        <v>2017-2026All1-in-2June PeakCAISO14</v>
      </c>
      <c r="B6294" s="10" t="s">
        <v>54</v>
      </c>
      <c r="C6294" s="10" t="s">
        <v>0</v>
      </c>
      <c r="D6294" s="10" t="s">
        <v>4</v>
      </c>
      <c r="E6294" s="10" t="s">
        <v>9</v>
      </c>
      <c r="F6294">
        <v>14</v>
      </c>
      <c r="G6294">
        <v>1.5801775455474854</v>
      </c>
      <c r="H6294">
        <v>1.3057148456573486</v>
      </c>
      <c r="I6294">
        <v>95.198478698730469</v>
      </c>
      <c r="J6294">
        <v>0.10273714363574982</v>
      </c>
      <c r="K6294">
        <v>161936</v>
      </c>
      <c r="L6294">
        <v>150024.32000000001</v>
      </c>
      <c r="M6294">
        <v>0.27446264028549194</v>
      </c>
      <c r="N6294">
        <v>0.14279471337795258</v>
      </c>
      <c r="O6294">
        <v>0.22058728337287903</v>
      </c>
      <c r="P6294">
        <v>0.27446264028549194</v>
      </c>
      <c r="Q6294">
        <v>0.32833799719810486</v>
      </c>
      <c r="R6294">
        <v>0.40613055229187012</v>
      </c>
      <c r="S6294" s="10" t="s">
        <v>39</v>
      </c>
    </row>
    <row r="6295" spans="1:19" hidden="1" x14ac:dyDescent="0.25">
      <c r="A6295" s="10" t="str">
        <f t="shared" si="98"/>
        <v>2017-2026All1-in-10June PeakCAISO14</v>
      </c>
      <c r="B6295" s="10" t="s">
        <v>54</v>
      </c>
      <c r="C6295" s="10" t="s">
        <v>0</v>
      </c>
      <c r="D6295" s="10" t="s">
        <v>4</v>
      </c>
      <c r="E6295" s="10" t="s">
        <v>1</v>
      </c>
      <c r="F6295">
        <v>14</v>
      </c>
      <c r="G6295">
        <v>1.5351476669311523</v>
      </c>
      <c r="H6295">
        <v>1.2785429954528809</v>
      </c>
      <c r="I6295">
        <v>93.555122375488281</v>
      </c>
      <c r="J6295">
        <v>0.10273714363574982</v>
      </c>
      <c r="K6295">
        <v>161936</v>
      </c>
      <c r="L6295">
        <v>150024.32000000001</v>
      </c>
      <c r="M6295">
        <v>0.25660467147827148</v>
      </c>
      <c r="N6295">
        <v>0.12493674457073212</v>
      </c>
      <c r="O6295">
        <v>0.20272931456565857</v>
      </c>
      <c r="P6295">
        <v>0.25660467147827148</v>
      </c>
      <c r="Q6295">
        <v>0.3104800283908844</v>
      </c>
      <c r="R6295">
        <v>0.38827258348464966</v>
      </c>
      <c r="S6295" s="10" t="s">
        <v>39</v>
      </c>
    </row>
    <row r="6296" spans="1:19" hidden="1" x14ac:dyDescent="0.25">
      <c r="A6296" s="10" t="str">
        <f t="shared" si="98"/>
        <v>2017-2026All1-in-2June PeakPGE14</v>
      </c>
      <c r="B6296" s="10" t="s">
        <v>54</v>
      </c>
      <c r="C6296" s="10" t="s">
        <v>0</v>
      </c>
      <c r="D6296" s="10" t="s">
        <v>4</v>
      </c>
      <c r="E6296" s="10" t="s">
        <v>9</v>
      </c>
      <c r="F6296">
        <v>14</v>
      </c>
      <c r="G6296">
        <v>1.6714060306549072</v>
      </c>
      <c r="H6296">
        <v>1.3835328817367554</v>
      </c>
      <c r="I6296">
        <v>95.337066650390625</v>
      </c>
      <c r="J6296">
        <v>0.10273714363574982</v>
      </c>
      <c r="K6296">
        <v>161936</v>
      </c>
      <c r="L6296">
        <v>150024.32000000001</v>
      </c>
      <c r="M6296">
        <v>0.28787314891815186</v>
      </c>
      <c r="N6296">
        <v>0.15620522201061249</v>
      </c>
      <c r="O6296">
        <v>0.23399779200553894</v>
      </c>
      <c r="P6296">
        <v>0.28787314891815186</v>
      </c>
      <c r="Q6296">
        <v>0.34174850583076477</v>
      </c>
      <c r="R6296">
        <v>0.41954106092453003</v>
      </c>
      <c r="S6296" s="10" t="s">
        <v>38</v>
      </c>
    </row>
    <row r="6297" spans="1:19" hidden="1" x14ac:dyDescent="0.25">
      <c r="A6297" s="10" t="str">
        <f t="shared" si="98"/>
        <v>2017-2026All1-in-10June PeakPGE14</v>
      </c>
      <c r="B6297" s="10" t="s">
        <v>54</v>
      </c>
      <c r="C6297" s="10" t="s">
        <v>0</v>
      </c>
      <c r="D6297" s="10" t="s">
        <v>4</v>
      </c>
      <c r="E6297" s="10" t="s">
        <v>1</v>
      </c>
      <c r="F6297">
        <v>14</v>
      </c>
      <c r="G6297">
        <v>1.6670581102371216</v>
      </c>
      <c r="H6297">
        <v>1.3348438739776611</v>
      </c>
      <c r="I6297">
        <v>98.3900146484375</v>
      </c>
      <c r="J6297">
        <v>0.10273714363574982</v>
      </c>
      <c r="K6297">
        <v>161936</v>
      </c>
      <c r="L6297">
        <v>150024.32000000001</v>
      </c>
      <c r="M6297">
        <v>0.33221426606178284</v>
      </c>
      <c r="N6297">
        <v>0.20054633915424347</v>
      </c>
      <c r="O6297">
        <v>0.27833890914916992</v>
      </c>
      <c r="P6297">
        <v>0.33221426606178284</v>
      </c>
      <c r="Q6297">
        <v>0.38608962297439575</v>
      </c>
      <c r="R6297">
        <v>0.46388217806816101</v>
      </c>
      <c r="S6297" s="10" t="s">
        <v>38</v>
      </c>
    </row>
    <row r="6298" spans="1:19" hidden="1" x14ac:dyDescent="0.25">
      <c r="A6298" s="10" t="str">
        <f t="shared" si="98"/>
        <v>2017-2026All1-in-10June PeakCAISO15</v>
      </c>
      <c r="B6298" s="10" t="s">
        <v>54</v>
      </c>
      <c r="C6298" s="10" t="s">
        <v>0</v>
      </c>
      <c r="D6298" s="10" t="s">
        <v>4</v>
      </c>
      <c r="E6298" s="10" t="s">
        <v>1</v>
      </c>
      <c r="F6298">
        <v>15</v>
      </c>
      <c r="G6298">
        <v>1.8222483396530151</v>
      </c>
      <c r="H6298">
        <v>1.4562293291091919</v>
      </c>
      <c r="I6298">
        <v>95.326499938964844</v>
      </c>
      <c r="J6298">
        <v>0.1230589896440506</v>
      </c>
      <c r="K6298">
        <v>161936</v>
      </c>
      <c r="L6298">
        <v>150024.32000000001</v>
      </c>
      <c r="M6298">
        <v>0.36601901054382324</v>
      </c>
      <c r="N6298">
        <v>0.20830661058425903</v>
      </c>
      <c r="O6298">
        <v>0.30148687958717346</v>
      </c>
      <c r="P6298">
        <v>0.36601901054382324</v>
      </c>
      <c r="Q6298">
        <v>0.43055114150047302</v>
      </c>
      <c r="R6298">
        <v>0.52373141050338745</v>
      </c>
      <c r="S6298" s="10" t="s">
        <v>39</v>
      </c>
    </row>
    <row r="6299" spans="1:19" hidden="1" x14ac:dyDescent="0.25">
      <c r="A6299" s="10" t="str">
        <f t="shared" si="98"/>
        <v>2017-2026All1-in-2June PeakCAISO15</v>
      </c>
      <c r="B6299" s="10" t="s">
        <v>54</v>
      </c>
      <c r="C6299" s="10" t="s">
        <v>0</v>
      </c>
      <c r="D6299" s="10" t="s">
        <v>4</v>
      </c>
      <c r="E6299" s="10" t="s">
        <v>9</v>
      </c>
      <c r="F6299">
        <v>15</v>
      </c>
      <c r="G6299">
        <v>1.875699520111084</v>
      </c>
      <c r="H6299">
        <v>1.488865852355957</v>
      </c>
      <c r="I6299">
        <v>96.896644592285156</v>
      </c>
      <c r="J6299">
        <v>0.1230589896440506</v>
      </c>
      <c r="K6299">
        <v>161936</v>
      </c>
      <c r="L6299">
        <v>150024.32000000001</v>
      </c>
      <c r="M6299">
        <v>0.38683366775512695</v>
      </c>
      <c r="N6299">
        <v>0.22912126779556274</v>
      </c>
      <c r="O6299">
        <v>0.32230153679847717</v>
      </c>
      <c r="P6299">
        <v>0.38683366775512695</v>
      </c>
      <c r="Q6299">
        <v>0.45136579871177673</v>
      </c>
      <c r="R6299">
        <v>0.54454606771469116</v>
      </c>
      <c r="S6299" s="10" t="s">
        <v>39</v>
      </c>
    </row>
    <row r="6300" spans="1:19" hidden="1" x14ac:dyDescent="0.25">
      <c r="A6300" s="10" t="str">
        <f t="shared" si="98"/>
        <v>2017-2026All1-in-2June PeakPGE15</v>
      </c>
      <c r="B6300" s="10" t="s">
        <v>54</v>
      </c>
      <c r="C6300" s="10" t="s">
        <v>0</v>
      </c>
      <c r="D6300" s="10" t="s">
        <v>4</v>
      </c>
      <c r="E6300" s="10" t="s">
        <v>9</v>
      </c>
      <c r="F6300">
        <v>15</v>
      </c>
      <c r="G6300">
        <v>1.9839895963668823</v>
      </c>
      <c r="H6300">
        <v>1.5762138366699219</v>
      </c>
      <c r="I6300">
        <v>97.358406066894531</v>
      </c>
      <c r="J6300">
        <v>0.1230589896440506</v>
      </c>
      <c r="K6300">
        <v>161936</v>
      </c>
      <c r="L6300">
        <v>150024.32000000001</v>
      </c>
      <c r="M6300">
        <v>0.40777572989463806</v>
      </c>
      <c r="N6300">
        <v>0.25006332993507385</v>
      </c>
      <c r="O6300">
        <v>0.34324359893798828</v>
      </c>
      <c r="P6300">
        <v>0.40777572989463806</v>
      </c>
      <c r="Q6300">
        <v>0.47230786085128784</v>
      </c>
      <c r="R6300">
        <v>0.56548815965652466</v>
      </c>
      <c r="S6300" s="10" t="s">
        <v>38</v>
      </c>
    </row>
    <row r="6301" spans="1:19" hidden="1" x14ac:dyDescent="0.25">
      <c r="A6301" s="10" t="str">
        <f t="shared" si="98"/>
        <v>2017-2026All1-in-10June PeakPGE15</v>
      </c>
      <c r="B6301" s="10" t="s">
        <v>54</v>
      </c>
      <c r="C6301" s="10" t="s">
        <v>0</v>
      </c>
      <c r="D6301" s="10" t="s">
        <v>4</v>
      </c>
      <c r="E6301" s="10" t="s">
        <v>1</v>
      </c>
      <c r="F6301">
        <v>15</v>
      </c>
      <c r="G6301">
        <v>1.9788285493850708</v>
      </c>
      <c r="H6301">
        <v>1.517026424407959</v>
      </c>
      <c r="I6301">
        <v>100.32730102539062</v>
      </c>
      <c r="J6301">
        <v>0.1230589896440506</v>
      </c>
      <c r="K6301">
        <v>161936</v>
      </c>
      <c r="L6301">
        <v>150024.32000000001</v>
      </c>
      <c r="M6301">
        <v>0.46180218458175659</v>
      </c>
      <c r="N6301">
        <v>0.30408978462219238</v>
      </c>
      <c r="O6301">
        <v>0.39727005362510681</v>
      </c>
      <c r="P6301">
        <v>0.46180218458175659</v>
      </c>
      <c r="Q6301">
        <v>0.52633434534072876</v>
      </c>
      <c r="R6301">
        <v>0.6195145845413208</v>
      </c>
      <c r="S6301" s="10" t="s">
        <v>38</v>
      </c>
    </row>
    <row r="6302" spans="1:19" hidden="1" x14ac:dyDescent="0.25">
      <c r="A6302" s="10" t="str">
        <f t="shared" si="98"/>
        <v>2017-2026All1-in-2June PeakCAISO16</v>
      </c>
      <c r="B6302" s="10" t="s">
        <v>54</v>
      </c>
      <c r="C6302" s="10" t="s">
        <v>0</v>
      </c>
      <c r="D6302" s="10" t="s">
        <v>4</v>
      </c>
      <c r="E6302" s="10" t="s">
        <v>9</v>
      </c>
      <c r="F6302">
        <v>16</v>
      </c>
      <c r="G6302">
        <v>2.2046334743499756</v>
      </c>
      <c r="H6302">
        <v>1.6874096393585205</v>
      </c>
      <c r="I6302">
        <v>97.904930114746094</v>
      </c>
      <c r="J6302">
        <v>0.15615223348140717</v>
      </c>
      <c r="K6302">
        <v>161936</v>
      </c>
      <c r="L6302">
        <v>150024.32000000001</v>
      </c>
      <c r="M6302">
        <v>0.51722383499145508</v>
      </c>
      <c r="N6302">
        <v>0.31709912419319153</v>
      </c>
      <c r="O6302">
        <v>0.4353376030921936</v>
      </c>
      <c r="P6302">
        <v>0.51722383499145508</v>
      </c>
      <c r="Q6302">
        <v>0.59911006689071655</v>
      </c>
      <c r="R6302">
        <v>0.71734851598739624</v>
      </c>
      <c r="S6302" s="10" t="s">
        <v>39</v>
      </c>
    </row>
    <row r="6303" spans="1:19" hidden="1" x14ac:dyDescent="0.25">
      <c r="A6303" s="10" t="str">
        <f t="shared" si="98"/>
        <v>2017-2026All1-in-10June PeakCAISO16</v>
      </c>
      <c r="B6303" s="10" t="s">
        <v>54</v>
      </c>
      <c r="C6303" s="10" t="s">
        <v>0</v>
      </c>
      <c r="D6303" s="10" t="s">
        <v>4</v>
      </c>
      <c r="E6303" s="10" t="s">
        <v>1</v>
      </c>
      <c r="F6303">
        <v>16</v>
      </c>
      <c r="G6303">
        <v>2.1418085098266602</v>
      </c>
      <c r="H6303">
        <v>1.6577805280685425</v>
      </c>
      <c r="I6303">
        <v>96.534149169921875</v>
      </c>
      <c r="J6303">
        <v>0.15615223348140717</v>
      </c>
      <c r="K6303">
        <v>161936</v>
      </c>
      <c r="L6303">
        <v>150024.32000000001</v>
      </c>
      <c r="M6303">
        <v>0.48402798175811768</v>
      </c>
      <c r="N6303">
        <v>0.28390327095985413</v>
      </c>
      <c r="O6303">
        <v>0.4021417498588562</v>
      </c>
      <c r="P6303">
        <v>0.48402798175811768</v>
      </c>
      <c r="Q6303">
        <v>0.56591421365737915</v>
      </c>
      <c r="R6303">
        <v>0.68415266275405884</v>
      </c>
      <c r="S6303" s="10" t="s">
        <v>39</v>
      </c>
    </row>
    <row r="6304" spans="1:19" hidden="1" x14ac:dyDescent="0.25">
      <c r="A6304" s="10" t="str">
        <f t="shared" si="98"/>
        <v>2017-2026All1-in-2June PeakPGE16</v>
      </c>
      <c r="B6304" s="10" t="s">
        <v>54</v>
      </c>
      <c r="C6304" s="10" t="s">
        <v>0</v>
      </c>
      <c r="D6304" s="10" t="s">
        <v>4</v>
      </c>
      <c r="E6304" s="10" t="s">
        <v>9</v>
      </c>
      <c r="F6304">
        <v>16</v>
      </c>
      <c r="G6304">
        <v>2.3319137096405029</v>
      </c>
      <c r="H6304">
        <v>1.7981072664260864</v>
      </c>
      <c r="I6304">
        <v>98.233650207519531</v>
      </c>
      <c r="J6304">
        <v>0.15615223348140717</v>
      </c>
      <c r="K6304">
        <v>161936</v>
      </c>
      <c r="L6304">
        <v>150024.32000000001</v>
      </c>
      <c r="M6304">
        <v>0.5338064432144165</v>
      </c>
      <c r="N6304">
        <v>0.33368173241615295</v>
      </c>
      <c r="O6304">
        <v>0.45192021131515503</v>
      </c>
      <c r="P6304">
        <v>0.5338064432144165</v>
      </c>
      <c r="Q6304">
        <v>0.61569267511367798</v>
      </c>
      <c r="R6304">
        <v>0.73393112421035767</v>
      </c>
      <c r="S6304" s="10" t="s">
        <v>38</v>
      </c>
    </row>
    <row r="6305" spans="1:19" hidden="1" x14ac:dyDescent="0.25">
      <c r="A6305" s="10" t="str">
        <f t="shared" si="98"/>
        <v>2017-2026All1-in-10June PeakPGE16</v>
      </c>
      <c r="B6305" s="10" t="s">
        <v>54</v>
      </c>
      <c r="C6305" s="10" t="s">
        <v>0</v>
      </c>
      <c r="D6305" s="10" t="s">
        <v>4</v>
      </c>
      <c r="E6305" s="10" t="s">
        <v>1</v>
      </c>
      <c r="F6305">
        <v>16</v>
      </c>
      <c r="G6305">
        <v>2.3258476257324219</v>
      </c>
      <c r="H6305">
        <v>1.7051194906234741</v>
      </c>
      <c r="I6305">
        <v>101.55467987060547</v>
      </c>
      <c r="J6305">
        <v>0.15615223348140717</v>
      </c>
      <c r="K6305">
        <v>161936</v>
      </c>
      <c r="L6305">
        <v>150024.32000000001</v>
      </c>
      <c r="M6305">
        <v>0.62072813510894775</v>
      </c>
      <c r="N6305">
        <v>0.4206034243106842</v>
      </c>
      <c r="O6305">
        <v>0.53884190320968628</v>
      </c>
      <c r="P6305">
        <v>0.62072813510894775</v>
      </c>
      <c r="Q6305">
        <v>0.70261436700820923</v>
      </c>
      <c r="R6305">
        <v>0.82085281610488892</v>
      </c>
      <c r="S6305" s="10" t="s">
        <v>38</v>
      </c>
    </row>
    <row r="6306" spans="1:19" hidden="1" x14ac:dyDescent="0.25">
      <c r="A6306" s="10" t="str">
        <f t="shared" si="98"/>
        <v>2017-2026All1-in-10June PeakCAISO17</v>
      </c>
      <c r="B6306" s="10" t="s">
        <v>54</v>
      </c>
      <c r="C6306" s="10" t="s">
        <v>0</v>
      </c>
      <c r="D6306" s="10" t="s">
        <v>4</v>
      </c>
      <c r="E6306" s="10" t="s">
        <v>1</v>
      </c>
      <c r="F6306">
        <v>17</v>
      </c>
      <c r="G6306">
        <v>2.4285786151885986</v>
      </c>
      <c r="H6306">
        <v>1.8576998710632324</v>
      </c>
      <c r="I6306">
        <v>96.735572814941406</v>
      </c>
      <c r="J6306">
        <v>0.16046801209449768</v>
      </c>
      <c r="K6306">
        <v>161936</v>
      </c>
      <c r="L6306">
        <v>150024.32000000001</v>
      </c>
      <c r="M6306">
        <v>0.57087874412536621</v>
      </c>
      <c r="N6306">
        <v>0.36522293090820313</v>
      </c>
      <c r="O6306">
        <v>0.48672932386398315</v>
      </c>
      <c r="P6306">
        <v>0.57087874412536621</v>
      </c>
      <c r="Q6306">
        <v>0.65502816438674927</v>
      </c>
      <c r="R6306">
        <v>0.7765345573425293</v>
      </c>
      <c r="S6306" s="10" t="s">
        <v>39</v>
      </c>
    </row>
    <row r="6307" spans="1:19" hidden="1" x14ac:dyDescent="0.25">
      <c r="A6307" s="10" t="str">
        <f t="shared" si="98"/>
        <v>2017-2026All1-in-2June PeakCAISO17</v>
      </c>
      <c r="B6307" s="10" t="s">
        <v>54</v>
      </c>
      <c r="C6307" s="10" t="s">
        <v>0</v>
      </c>
      <c r="D6307" s="10" t="s">
        <v>4</v>
      </c>
      <c r="E6307" s="10" t="s">
        <v>9</v>
      </c>
      <c r="F6307">
        <v>17</v>
      </c>
      <c r="G6307">
        <v>2.4998154640197754</v>
      </c>
      <c r="H6307">
        <v>1.9034122228622437</v>
      </c>
      <c r="I6307">
        <v>98.060546875</v>
      </c>
      <c r="J6307">
        <v>0.16046801209449768</v>
      </c>
      <c r="K6307">
        <v>161936</v>
      </c>
      <c r="L6307">
        <v>150024.32000000001</v>
      </c>
      <c r="M6307">
        <v>0.59640324115753174</v>
      </c>
      <c r="N6307">
        <v>0.39074742794036865</v>
      </c>
      <c r="O6307">
        <v>0.51225382089614868</v>
      </c>
      <c r="P6307">
        <v>0.59640324115753174</v>
      </c>
      <c r="Q6307">
        <v>0.68055266141891479</v>
      </c>
      <c r="R6307">
        <v>0.80205905437469482</v>
      </c>
      <c r="S6307" s="10" t="s">
        <v>39</v>
      </c>
    </row>
    <row r="6308" spans="1:19" hidden="1" x14ac:dyDescent="0.25">
      <c r="A6308" s="10" t="str">
        <f t="shared" si="98"/>
        <v>2017-2026All1-in-2June PeakPGE17</v>
      </c>
      <c r="B6308" s="10" t="s">
        <v>54</v>
      </c>
      <c r="C6308" s="10" t="s">
        <v>0</v>
      </c>
      <c r="D6308" s="10" t="s">
        <v>4</v>
      </c>
      <c r="E6308" s="10" t="s">
        <v>9</v>
      </c>
      <c r="F6308">
        <v>17</v>
      </c>
      <c r="G6308">
        <v>2.6441373825073242</v>
      </c>
      <c r="H6308">
        <v>2.0320615768432617</v>
      </c>
      <c r="I6308">
        <v>98.0411376953125</v>
      </c>
      <c r="J6308">
        <v>0.16046801209449768</v>
      </c>
      <c r="K6308">
        <v>161936</v>
      </c>
      <c r="L6308">
        <v>150024.32000000001</v>
      </c>
      <c r="M6308">
        <v>0.61207568645477295</v>
      </c>
      <c r="N6308">
        <v>0.40641987323760986</v>
      </c>
      <c r="O6308">
        <v>0.52792626619338989</v>
      </c>
      <c r="P6308">
        <v>0.61207568645477295</v>
      </c>
      <c r="Q6308">
        <v>0.69622510671615601</v>
      </c>
      <c r="R6308">
        <v>0.81773149967193604</v>
      </c>
      <c r="S6308" s="10" t="s">
        <v>38</v>
      </c>
    </row>
    <row r="6309" spans="1:19" hidden="1" x14ac:dyDescent="0.25">
      <c r="A6309" s="10" t="str">
        <f t="shared" si="98"/>
        <v>2017-2026All1-in-10June PeakPGE17</v>
      </c>
      <c r="B6309" s="10" t="s">
        <v>54</v>
      </c>
      <c r="C6309" s="10" t="s">
        <v>0</v>
      </c>
      <c r="D6309" s="10" t="s">
        <v>4</v>
      </c>
      <c r="E6309" s="10" t="s">
        <v>1</v>
      </c>
      <c r="F6309">
        <v>17</v>
      </c>
      <c r="G6309">
        <v>2.6372590065002441</v>
      </c>
      <c r="H6309">
        <v>1.9424517154693604</v>
      </c>
      <c r="I6309">
        <v>101.97268676757812</v>
      </c>
      <c r="J6309">
        <v>0.16046801209449768</v>
      </c>
      <c r="K6309">
        <v>161936</v>
      </c>
      <c r="L6309">
        <v>150024.32000000001</v>
      </c>
      <c r="M6309">
        <v>0.69480735063552856</v>
      </c>
      <c r="N6309">
        <v>0.48915153741836548</v>
      </c>
      <c r="O6309">
        <v>0.61065793037414551</v>
      </c>
      <c r="P6309">
        <v>0.69480735063552856</v>
      </c>
      <c r="Q6309">
        <v>0.77895677089691162</v>
      </c>
      <c r="R6309">
        <v>0.90046316385269165</v>
      </c>
      <c r="S6309" s="10" t="s">
        <v>38</v>
      </c>
    </row>
    <row r="6310" spans="1:19" hidden="1" x14ac:dyDescent="0.25">
      <c r="A6310" s="10" t="str">
        <f t="shared" si="98"/>
        <v>2017-2026All1-in-2June PeakCAISO18</v>
      </c>
      <c r="B6310" s="10" t="s">
        <v>54</v>
      </c>
      <c r="C6310" s="10" t="s">
        <v>0</v>
      </c>
      <c r="D6310" s="10" t="s">
        <v>4</v>
      </c>
      <c r="E6310" s="10" t="s">
        <v>9</v>
      </c>
      <c r="F6310">
        <v>18</v>
      </c>
      <c r="G6310">
        <v>2.7029006481170654</v>
      </c>
      <c r="H6310">
        <v>2.1101789474487305</v>
      </c>
      <c r="I6310">
        <v>97.312171936035156</v>
      </c>
      <c r="J6310">
        <v>0.13599415123462677</v>
      </c>
      <c r="K6310">
        <v>161936</v>
      </c>
      <c r="L6310">
        <v>150024.32000000001</v>
      </c>
      <c r="M6310">
        <v>0.59272158145904541</v>
      </c>
      <c r="N6310">
        <v>0.41843149065971375</v>
      </c>
      <c r="O6310">
        <v>0.52140623331069946</v>
      </c>
      <c r="P6310">
        <v>0.59272158145904541</v>
      </c>
      <c r="Q6310">
        <v>0.66403692960739136</v>
      </c>
      <c r="R6310">
        <v>0.76701170206069946</v>
      </c>
      <c r="S6310" s="10" t="s">
        <v>39</v>
      </c>
    </row>
    <row r="6311" spans="1:19" hidden="1" x14ac:dyDescent="0.25">
      <c r="A6311" s="10" t="str">
        <f t="shared" si="98"/>
        <v>2017-2026All1-in-10June PeakCAISO18</v>
      </c>
      <c r="B6311" s="10" t="s">
        <v>54</v>
      </c>
      <c r="C6311" s="10" t="s">
        <v>0</v>
      </c>
      <c r="D6311" s="10" t="s">
        <v>4</v>
      </c>
      <c r="E6311" s="10" t="s">
        <v>1</v>
      </c>
      <c r="F6311">
        <v>18</v>
      </c>
      <c r="G6311">
        <v>2.6258766651153564</v>
      </c>
      <c r="H6311">
        <v>2.0679686069488525</v>
      </c>
      <c r="I6311">
        <v>95.766181945800781</v>
      </c>
      <c r="J6311">
        <v>0.13599415123462677</v>
      </c>
      <c r="K6311">
        <v>161936</v>
      </c>
      <c r="L6311">
        <v>150024.32000000001</v>
      </c>
      <c r="M6311">
        <v>0.55790799856185913</v>
      </c>
      <c r="N6311">
        <v>0.38361790776252747</v>
      </c>
      <c r="O6311">
        <v>0.48659268021583557</v>
      </c>
      <c r="P6311">
        <v>0.55790799856185913</v>
      </c>
      <c r="Q6311">
        <v>0.62922334671020508</v>
      </c>
      <c r="R6311">
        <v>0.73219811916351318</v>
      </c>
      <c r="S6311" s="10" t="s">
        <v>39</v>
      </c>
    </row>
    <row r="6312" spans="1:19" hidden="1" x14ac:dyDescent="0.25">
      <c r="A6312" s="10" t="str">
        <f t="shared" si="98"/>
        <v>2017-2026All1-in-2June PeakPGE18</v>
      </c>
      <c r="B6312" s="10" t="s">
        <v>54</v>
      </c>
      <c r="C6312" s="10" t="s">
        <v>0</v>
      </c>
      <c r="D6312" s="10" t="s">
        <v>4</v>
      </c>
      <c r="E6312" s="10" t="s">
        <v>9</v>
      </c>
      <c r="F6312">
        <v>18</v>
      </c>
      <c r="G6312">
        <v>2.8589472770690918</v>
      </c>
      <c r="H6312">
        <v>2.2604439258575439</v>
      </c>
      <c r="I6312">
        <v>97.065406799316406</v>
      </c>
      <c r="J6312">
        <v>0.13599415123462677</v>
      </c>
      <c r="K6312">
        <v>161936</v>
      </c>
      <c r="L6312">
        <v>150024.32000000001</v>
      </c>
      <c r="M6312">
        <v>0.59850335121154785</v>
      </c>
      <c r="N6312">
        <v>0.42421326041221619</v>
      </c>
      <c r="O6312">
        <v>0.5271880030632019</v>
      </c>
      <c r="P6312">
        <v>0.59850335121154785</v>
      </c>
      <c r="Q6312">
        <v>0.6698186993598938</v>
      </c>
      <c r="R6312">
        <v>0.7727934718132019</v>
      </c>
      <c r="S6312" s="10" t="s">
        <v>38</v>
      </c>
    </row>
    <row r="6313" spans="1:19" hidden="1" x14ac:dyDescent="0.25">
      <c r="A6313" s="10" t="str">
        <f t="shared" si="98"/>
        <v>2017-2026All1-in-10June PeakPGE18</v>
      </c>
      <c r="B6313" s="10" t="s">
        <v>54</v>
      </c>
      <c r="C6313" s="10" t="s">
        <v>0</v>
      </c>
      <c r="D6313" s="10" t="s">
        <v>4</v>
      </c>
      <c r="E6313" s="10" t="s">
        <v>1</v>
      </c>
      <c r="F6313">
        <v>18</v>
      </c>
      <c r="G6313">
        <v>2.8515100479125977</v>
      </c>
      <c r="H6313">
        <v>2.147472620010376</v>
      </c>
      <c r="I6313">
        <v>101.52840423583984</v>
      </c>
      <c r="J6313">
        <v>0.13599415123462677</v>
      </c>
      <c r="K6313">
        <v>161936</v>
      </c>
      <c r="L6313">
        <v>150024.32000000001</v>
      </c>
      <c r="M6313">
        <v>0.7040373682975769</v>
      </c>
      <c r="N6313">
        <v>0.52974724769592285</v>
      </c>
      <c r="O6313">
        <v>0.63272202014923096</v>
      </c>
      <c r="P6313">
        <v>0.7040373682975769</v>
      </c>
      <c r="Q6313">
        <v>0.77535271644592285</v>
      </c>
      <c r="R6313">
        <v>0.87832748889923096</v>
      </c>
      <c r="S6313" s="10" t="s">
        <v>38</v>
      </c>
    </row>
    <row r="6314" spans="1:19" hidden="1" x14ac:dyDescent="0.25">
      <c r="A6314" s="10" t="str">
        <f t="shared" si="98"/>
        <v>2017-2026All1-in-10June PeakCAISO19</v>
      </c>
      <c r="B6314" s="10" t="s">
        <v>54</v>
      </c>
      <c r="C6314" s="10" t="s">
        <v>0</v>
      </c>
      <c r="D6314" s="10" t="s">
        <v>4</v>
      </c>
      <c r="E6314" s="10" t="s">
        <v>1</v>
      </c>
      <c r="F6314">
        <v>19</v>
      </c>
      <c r="G6314">
        <v>2.6675682067871094</v>
      </c>
      <c r="H6314">
        <v>2.8998088836669922</v>
      </c>
      <c r="I6314">
        <v>93.562271118164063</v>
      </c>
      <c r="J6314">
        <v>0.11742977052927017</v>
      </c>
      <c r="K6314">
        <v>161936</v>
      </c>
      <c r="L6314">
        <v>150024.32000000001</v>
      </c>
      <c r="M6314">
        <v>-0.23224058747291565</v>
      </c>
      <c r="N6314">
        <v>-0.38273859024047852</v>
      </c>
      <c r="O6314">
        <v>-0.29382076859474182</v>
      </c>
      <c r="P6314">
        <v>-0.23224058747291565</v>
      </c>
      <c r="Q6314">
        <v>-0.17066042125225067</v>
      </c>
      <c r="R6314">
        <v>-8.174259215593338E-2</v>
      </c>
      <c r="S6314" s="10" t="s">
        <v>39</v>
      </c>
    </row>
    <row r="6315" spans="1:19" hidden="1" x14ac:dyDescent="0.25">
      <c r="A6315" s="10" t="str">
        <f t="shared" si="98"/>
        <v>2017-2026All1-in-2June PeakCAISO19</v>
      </c>
      <c r="B6315" s="10" t="s">
        <v>54</v>
      </c>
      <c r="C6315" s="10" t="s">
        <v>0</v>
      </c>
      <c r="D6315" s="10" t="s">
        <v>4</v>
      </c>
      <c r="E6315" s="10" t="s">
        <v>9</v>
      </c>
      <c r="F6315">
        <v>19</v>
      </c>
      <c r="G6315">
        <v>2.7458150386810303</v>
      </c>
      <c r="H6315">
        <v>2.9777836799621582</v>
      </c>
      <c r="I6315">
        <v>95.39202880859375</v>
      </c>
      <c r="J6315">
        <v>0.11742977052927017</v>
      </c>
      <c r="K6315">
        <v>161936</v>
      </c>
      <c r="L6315">
        <v>150024.32000000001</v>
      </c>
      <c r="M6315">
        <v>-0.23196867108345032</v>
      </c>
      <c r="N6315">
        <v>-0.38246667385101318</v>
      </c>
      <c r="O6315">
        <v>-0.29354885220527649</v>
      </c>
      <c r="P6315">
        <v>-0.23196867108345032</v>
      </c>
      <c r="Q6315">
        <v>-0.17038850486278534</v>
      </c>
      <c r="R6315">
        <v>-8.1470675766468048E-2</v>
      </c>
      <c r="S6315" s="10" t="s">
        <v>39</v>
      </c>
    </row>
    <row r="6316" spans="1:19" hidden="1" x14ac:dyDescent="0.25">
      <c r="A6316" s="10" t="str">
        <f t="shared" si="98"/>
        <v>2017-2026All1-in-2June PeakPGE19</v>
      </c>
      <c r="B6316" s="10" t="s">
        <v>54</v>
      </c>
      <c r="C6316" s="10" t="s">
        <v>0</v>
      </c>
      <c r="D6316" s="10" t="s">
        <v>4</v>
      </c>
      <c r="E6316" s="10" t="s">
        <v>9</v>
      </c>
      <c r="F6316">
        <v>19</v>
      </c>
      <c r="G6316">
        <v>2.9043393135070801</v>
      </c>
      <c r="H6316">
        <v>3.1440250873565674</v>
      </c>
      <c r="I6316">
        <v>94.873573303222656</v>
      </c>
      <c r="J6316">
        <v>0.11742977052927017</v>
      </c>
      <c r="K6316">
        <v>161936</v>
      </c>
      <c r="L6316">
        <v>150024.32000000001</v>
      </c>
      <c r="M6316">
        <v>-0.23968584835529327</v>
      </c>
      <c r="N6316">
        <v>-0.39018383622169495</v>
      </c>
      <c r="O6316">
        <v>-0.30126601457595825</v>
      </c>
      <c r="P6316">
        <v>-0.23968584835529327</v>
      </c>
      <c r="Q6316">
        <v>-0.1781056821346283</v>
      </c>
      <c r="R6316">
        <v>-8.9187853038311005E-2</v>
      </c>
      <c r="S6316" s="10" t="s">
        <v>38</v>
      </c>
    </row>
    <row r="6317" spans="1:19" hidden="1" x14ac:dyDescent="0.25">
      <c r="A6317" s="10" t="str">
        <f t="shared" si="98"/>
        <v>2017-2026All1-in-10June PeakPGE19</v>
      </c>
      <c r="B6317" s="10" t="s">
        <v>54</v>
      </c>
      <c r="C6317" s="10" t="s">
        <v>0</v>
      </c>
      <c r="D6317" s="10" t="s">
        <v>4</v>
      </c>
      <c r="E6317" s="10" t="s">
        <v>1</v>
      </c>
      <c r="F6317">
        <v>19</v>
      </c>
      <c r="G6317">
        <v>2.8967840671539307</v>
      </c>
      <c r="H6317">
        <v>3.1392779350280762</v>
      </c>
      <c r="I6317">
        <v>99.973342895507813</v>
      </c>
      <c r="J6317">
        <v>0.11742977052927017</v>
      </c>
      <c r="K6317">
        <v>161936</v>
      </c>
      <c r="L6317">
        <v>150024.32000000001</v>
      </c>
      <c r="M6317">
        <v>-0.24249380826950073</v>
      </c>
      <c r="N6317">
        <v>-0.3929918110370636</v>
      </c>
      <c r="O6317">
        <v>-0.3040739893913269</v>
      </c>
      <c r="P6317">
        <v>-0.24249380826950073</v>
      </c>
      <c r="Q6317">
        <v>-0.18091364204883575</v>
      </c>
      <c r="R6317">
        <v>-9.1995812952518463E-2</v>
      </c>
      <c r="S6317" s="10" t="s">
        <v>38</v>
      </c>
    </row>
    <row r="6318" spans="1:19" hidden="1" x14ac:dyDescent="0.25">
      <c r="A6318" s="10" t="str">
        <f t="shared" si="98"/>
        <v>2017-2026All1-in-2June PeakCAISO20</v>
      </c>
      <c r="B6318" s="10" t="s">
        <v>54</v>
      </c>
      <c r="C6318" s="10" t="s">
        <v>0</v>
      </c>
      <c r="D6318" s="10" t="s">
        <v>4</v>
      </c>
      <c r="E6318" s="10" t="s">
        <v>9</v>
      </c>
      <c r="F6318">
        <v>20</v>
      </c>
      <c r="G6318">
        <v>2.5982460975646973</v>
      </c>
      <c r="H6318">
        <v>2.887080192565918</v>
      </c>
      <c r="I6318">
        <v>91.856369018554688</v>
      </c>
      <c r="J6318">
        <v>7.6294809579849243E-2</v>
      </c>
      <c r="K6318">
        <v>161936</v>
      </c>
      <c r="L6318">
        <v>150024.32000000001</v>
      </c>
      <c r="M6318">
        <v>-0.28883406519889832</v>
      </c>
      <c r="N6318">
        <v>-0.38661348819732666</v>
      </c>
      <c r="O6318">
        <v>-0.32884305715560913</v>
      </c>
      <c r="P6318">
        <v>-0.28883406519889832</v>
      </c>
      <c r="Q6318">
        <v>-0.2488250732421875</v>
      </c>
      <c r="R6318">
        <v>-0.19105464220046997</v>
      </c>
      <c r="S6318" s="10" t="s">
        <v>39</v>
      </c>
    </row>
    <row r="6319" spans="1:19" hidden="1" x14ac:dyDescent="0.25">
      <c r="A6319" s="10" t="str">
        <f t="shared" si="98"/>
        <v>2017-2026All1-in-10June PeakCAISO20</v>
      </c>
      <c r="B6319" s="10" t="s">
        <v>54</v>
      </c>
      <c r="C6319" s="10" t="s">
        <v>0</v>
      </c>
      <c r="D6319" s="10" t="s">
        <v>4</v>
      </c>
      <c r="E6319" s="10" t="s">
        <v>1</v>
      </c>
      <c r="F6319">
        <v>20</v>
      </c>
      <c r="G6319">
        <v>2.5242044925689697</v>
      </c>
      <c r="H6319">
        <v>2.8055922985076904</v>
      </c>
      <c r="I6319">
        <v>90.000938415527344</v>
      </c>
      <c r="J6319">
        <v>7.6294809579849243E-2</v>
      </c>
      <c r="K6319">
        <v>161936</v>
      </c>
      <c r="L6319">
        <v>150024.32000000001</v>
      </c>
      <c r="M6319">
        <v>-0.28138789534568787</v>
      </c>
      <c r="N6319">
        <v>-0.37916731834411621</v>
      </c>
      <c r="O6319">
        <v>-0.32139688730239868</v>
      </c>
      <c r="P6319">
        <v>-0.28138789534568787</v>
      </c>
      <c r="Q6319">
        <v>-0.24137890338897705</v>
      </c>
      <c r="R6319">
        <v>-0.18360847234725952</v>
      </c>
      <c r="S6319" s="10" t="s">
        <v>39</v>
      </c>
    </row>
    <row r="6320" spans="1:19" hidden="1" x14ac:dyDescent="0.25">
      <c r="A6320" s="10" t="str">
        <f t="shared" si="98"/>
        <v>2017-2026All1-in-2June PeakPGE20</v>
      </c>
      <c r="B6320" s="10" t="s">
        <v>54</v>
      </c>
      <c r="C6320" s="10" t="s">
        <v>0</v>
      </c>
      <c r="D6320" s="10" t="s">
        <v>4</v>
      </c>
      <c r="E6320" s="10" t="s">
        <v>9</v>
      </c>
      <c r="F6320">
        <v>20</v>
      </c>
      <c r="G6320">
        <v>2.7482507228851318</v>
      </c>
      <c r="H6320">
        <v>3.050926685333252</v>
      </c>
      <c r="I6320">
        <v>91.017982482910156</v>
      </c>
      <c r="J6320">
        <v>7.6294809579849243E-2</v>
      </c>
      <c r="K6320">
        <v>161936</v>
      </c>
      <c r="L6320">
        <v>150024.32000000001</v>
      </c>
      <c r="M6320">
        <v>-0.30267596244812012</v>
      </c>
      <c r="N6320">
        <v>-0.40045538544654846</v>
      </c>
      <c r="O6320">
        <v>-0.34268495440483093</v>
      </c>
      <c r="P6320">
        <v>-0.30267596244812012</v>
      </c>
      <c r="Q6320">
        <v>-0.2626669704914093</v>
      </c>
      <c r="R6320">
        <v>-0.20489653944969177</v>
      </c>
      <c r="S6320" s="10" t="s">
        <v>38</v>
      </c>
    </row>
    <row r="6321" spans="1:19" hidden="1" x14ac:dyDescent="0.25">
      <c r="A6321" s="10" t="str">
        <f t="shared" si="98"/>
        <v>2017-2026All1-in-10June PeakPGE20</v>
      </c>
      <c r="B6321" s="10" t="s">
        <v>54</v>
      </c>
      <c r="C6321" s="10" t="s">
        <v>0</v>
      </c>
      <c r="D6321" s="10" t="s">
        <v>4</v>
      </c>
      <c r="E6321" s="10" t="s">
        <v>1</v>
      </c>
      <c r="F6321">
        <v>20</v>
      </c>
      <c r="G6321">
        <v>2.7411017417907715</v>
      </c>
      <c r="H6321">
        <v>3.071770191192627</v>
      </c>
      <c r="I6321">
        <v>96.651420593261719</v>
      </c>
      <c r="J6321">
        <v>7.6294809579849243E-2</v>
      </c>
      <c r="K6321">
        <v>161936</v>
      </c>
      <c r="L6321">
        <v>150024.32000000001</v>
      </c>
      <c r="M6321">
        <v>-0.33066847920417786</v>
      </c>
      <c r="N6321">
        <v>-0.4284479022026062</v>
      </c>
      <c r="O6321">
        <v>-0.37067747116088867</v>
      </c>
      <c r="P6321">
        <v>-0.33066847920417786</v>
      </c>
      <c r="Q6321">
        <v>-0.29065948724746704</v>
      </c>
      <c r="R6321">
        <v>-0.23288905620574951</v>
      </c>
      <c r="S6321" s="10" t="s">
        <v>38</v>
      </c>
    </row>
    <row r="6322" spans="1:19" hidden="1" x14ac:dyDescent="0.25">
      <c r="A6322" s="10" t="str">
        <f t="shared" si="98"/>
        <v>2017-2026All1-in-2June PeakCAISO21</v>
      </c>
      <c r="B6322" s="10" t="s">
        <v>54</v>
      </c>
      <c r="C6322" s="10" t="s">
        <v>0</v>
      </c>
      <c r="D6322" s="10" t="s">
        <v>4</v>
      </c>
      <c r="E6322" s="10" t="s">
        <v>9</v>
      </c>
      <c r="F6322">
        <v>21</v>
      </c>
      <c r="G6322">
        <v>2.3641180992126465</v>
      </c>
      <c r="H6322">
        <v>2.5436515808105469</v>
      </c>
      <c r="I6322">
        <v>86.501625061035156</v>
      </c>
      <c r="J6322">
        <v>7.6630406081676483E-2</v>
      </c>
      <c r="K6322">
        <v>161936</v>
      </c>
      <c r="L6322">
        <v>150024.32000000001</v>
      </c>
      <c r="M6322">
        <v>-0.17953342199325562</v>
      </c>
      <c r="N6322">
        <v>-0.27774295210838318</v>
      </c>
      <c r="O6322">
        <v>-0.21971841156482697</v>
      </c>
      <c r="P6322">
        <v>-0.17953342199325562</v>
      </c>
      <c r="Q6322">
        <v>-0.13934843242168427</v>
      </c>
      <c r="R6322">
        <v>-8.1323891878128052E-2</v>
      </c>
      <c r="S6322" s="10" t="s">
        <v>39</v>
      </c>
    </row>
    <row r="6323" spans="1:19" hidden="1" x14ac:dyDescent="0.25">
      <c r="A6323" s="10" t="str">
        <f t="shared" si="98"/>
        <v>2017-2026All1-in-10June PeakCAISO21</v>
      </c>
      <c r="B6323" s="10" t="s">
        <v>54</v>
      </c>
      <c r="C6323" s="10" t="s">
        <v>0</v>
      </c>
      <c r="D6323" s="10" t="s">
        <v>4</v>
      </c>
      <c r="E6323" s="10" t="s">
        <v>1</v>
      </c>
      <c r="F6323">
        <v>21</v>
      </c>
      <c r="G6323">
        <v>2.296748161315918</v>
      </c>
      <c r="H6323">
        <v>2.4712727069854736</v>
      </c>
      <c r="I6323">
        <v>85.132369995117188</v>
      </c>
      <c r="J6323">
        <v>7.6630406081676483E-2</v>
      </c>
      <c r="K6323">
        <v>161936</v>
      </c>
      <c r="L6323">
        <v>150024.32000000001</v>
      </c>
      <c r="M6323">
        <v>-0.17452450096607208</v>
      </c>
      <c r="N6323">
        <v>-0.27273401618003845</v>
      </c>
      <c r="O6323">
        <v>-0.21470949053764343</v>
      </c>
      <c r="P6323">
        <v>-0.17452450096607208</v>
      </c>
      <c r="Q6323">
        <v>-0.13433951139450073</v>
      </c>
      <c r="R6323">
        <v>-7.6314970850944519E-2</v>
      </c>
      <c r="S6323" s="10" t="s">
        <v>39</v>
      </c>
    </row>
    <row r="6324" spans="1:19" hidden="1" x14ac:dyDescent="0.25">
      <c r="A6324" s="10" t="str">
        <f t="shared" si="98"/>
        <v>2017-2026All1-in-10June PeakPGE21</v>
      </c>
      <c r="B6324" s="10" t="s">
        <v>54</v>
      </c>
      <c r="C6324" s="10" t="s">
        <v>0</v>
      </c>
      <c r="D6324" s="10" t="s">
        <v>4</v>
      </c>
      <c r="E6324" s="10" t="s">
        <v>1</v>
      </c>
      <c r="F6324">
        <v>21</v>
      </c>
      <c r="G6324">
        <v>2.49410080909729</v>
      </c>
      <c r="H6324">
        <v>2.7065773010253906</v>
      </c>
      <c r="I6324">
        <v>91.494407653808594</v>
      </c>
      <c r="J6324">
        <v>7.6630406081676483E-2</v>
      </c>
      <c r="K6324">
        <v>161936</v>
      </c>
      <c r="L6324">
        <v>150024.32000000001</v>
      </c>
      <c r="M6324">
        <v>-0.21247659623622894</v>
      </c>
      <c r="N6324">
        <v>-0.31068611145019531</v>
      </c>
      <c r="O6324">
        <v>-0.25266158580780029</v>
      </c>
      <c r="P6324">
        <v>-0.21247659623622894</v>
      </c>
      <c r="Q6324">
        <v>-0.17229160666465759</v>
      </c>
      <c r="R6324">
        <v>-0.11426706612110138</v>
      </c>
      <c r="S6324" s="10" t="s">
        <v>38</v>
      </c>
    </row>
    <row r="6325" spans="1:19" hidden="1" x14ac:dyDescent="0.25">
      <c r="A6325" s="10" t="str">
        <f t="shared" si="98"/>
        <v>2017-2026All1-in-2June PeakPGE21</v>
      </c>
      <c r="B6325" s="10" t="s">
        <v>54</v>
      </c>
      <c r="C6325" s="10" t="s">
        <v>0</v>
      </c>
      <c r="D6325" s="10" t="s">
        <v>4</v>
      </c>
      <c r="E6325" s="10" t="s">
        <v>9</v>
      </c>
      <c r="F6325">
        <v>21</v>
      </c>
      <c r="G6325">
        <v>2.5006058216094971</v>
      </c>
      <c r="H6325">
        <v>2.6970958709716797</v>
      </c>
      <c r="I6325">
        <v>85.406578063964844</v>
      </c>
      <c r="J6325">
        <v>7.6630406081676483E-2</v>
      </c>
      <c r="K6325">
        <v>161936</v>
      </c>
      <c r="L6325">
        <v>150024.32000000001</v>
      </c>
      <c r="M6325">
        <v>-0.19649013876914978</v>
      </c>
      <c r="N6325">
        <v>-0.29469966888427734</v>
      </c>
      <c r="O6325">
        <v>-0.23667512834072113</v>
      </c>
      <c r="P6325">
        <v>-0.19649013876914978</v>
      </c>
      <c r="Q6325">
        <v>-0.15630514919757843</v>
      </c>
      <c r="R6325">
        <v>-9.8280608654022217E-2</v>
      </c>
      <c r="S6325" s="10" t="s">
        <v>38</v>
      </c>
    </row>
    <row r="6326" spans="1:19" hidden="1" x14ac:dyDescent="0.25">
      <c r="A6326" s="10" t="str">
        <f t="shared" si="98"/>
        <v>2017-2026All1-in-10June PeakCAISO22</v>
      </c>
      <c r="B6326" s="10" t="s">
        <v>54</v>
      </c>
      <c r="C6326" s="10" t="s">
        <v>0</v>
      </c>
      <c r="D6326" s="10" t="s">
        <v>4</v>
      </c>
      <c r="E6326" s="10" t="s">
        <v>1</v>
      </c>
      <c r="F6326">
        <v>22</v>
      </c>
      <c r="G6326">
        <v>2.0151095390319824</v>
      </c>
      <c r="H6326">
        <v>2.1229724884033203</v>
      </c>
      <c r="I6326">
        <v>81.143997192382813</v>
      </c>
      <c r="J6326">
        <v>6.3674606382846832E-2</v>
      </c>
      <c r="K6326">
        <v>161936</v>
      </c>
      <c r="L6326">
        <v>150024.32000000001</v>
      </c>
      <c r="M6326">
        <v>-0.10786303877830505</v>
      </c>
      <c r="N6326">
        <v>-0.18946841359138489</v>
      </c>
      <c r="O6326">
        <v>-0.1412540078163147</v>
      </c>
      <c r="P6326">
        <v>-0.10786303877830505</v>
      </c>
      <c r="Q6326">
        <v>-7.4472077190876007E-2</v>
      </c>
      <c r="R6326">
        <v>-2.625766396522522E-2</v>
      </c>
      <c r="S6326" s="10" t="s">
        <v>39</v>
      </c>
    </row>
    <row r="6327" spans="1:19" hidden="1" x14ac:dyDescent="0.25">
      <c r="A6327" s="10" t="str">
        <f t="shared" si="98"/>
        <v>2017-2026All1-in-2June PeakCAISO22</v>
      </c>
      <c r="B6327" s="10" t="s">
        <v>54</v>
      </c>
      <c r="C6327" s="10" t="s">
        <v>0</v>
      </c>
      <c r="D6327" s="10" t="s">
        <v>4</v>
      </c>
      <c r="E6327" s="10" t="s">
        <v>9</v>
      </c>
      <c r="F6327">
        <v>22</v>
      </c>
      <c r="G6327">
        <v>2.0742180347442627</v>
      </c>
      <c r="H6327">
        <v>2.1873979568481445</v>
      </c>
      <c r="I6327">
        <v>82.072265625</v>
      </c>
      <c r="J6327">
        <v>6.3674606382846832E-2</v>
      </c>
      <c r="K6327">
        <v>161936</v>
      </c>
      <c r="L6327">
        <v>150024.32000000001</v>
      </c>
      <c r="M6327">
        <v>-0.11317982524633408</v>
      </c>
      <c r="N6327">
        <v>-0.19478520750999451</v>
      </c>
      <c r="O6327">
        <v>-0.14657078683376312</v>
      </c>
      <c r="P6327">
        <v>-0.11317982524633408</v>
      </c>
      <c r="Q6327">
        <v>-7.9788863658905029E-2</v>
      </c>
      <c r="R6327">
        <v>-3.1574450433254242E-2</v>
      </c>
      <c r="S6327" s="10" t="s">
        <v>39</v>
      </c>
    </row>
    <row r="6328" spans="1:19" hidden="1" x14ac:dyDescent="0.25">
      <c r="A6328" s="10" t="str">
        <f t="shared" si="98"/>
        <v>2017-2026All1-in-10June PeakPGE22</v>
      </c>
      <c r="B6328" s="10" t="s">
        <v>54</v>
      </c>
      <c r="C6328" s="10" t="s">
        <v>0</v>
      </c>
      <c r="D6328" s="10" t="s">
        <v>4</v>
      </c>
      <c r="E6328" s="10" t="s">
        <v>1</v>
      </c>
      <c r="F6328">
        <v>22</v>
      </c>
      <c r="G6328">
        <v>2.1882617473602295</v>
      </c>
      <c r="H6328">
        <v>2.3298802375793457</v>
      </c>
      <c r="I6328">
        <v>87.120887756347656</v>
      </c>
      <c r="J6328">
        <v>6.3674606382846832E-2</v>
      </c>
      <c r="K6328">
        <v>161936</v>
      </c>
      <c r="L6328">
        <v>150024.32000000001</v>
      </c>
      <c r="M6328">
        <v>-0.14161857962608337</v>
      </c>
      <c r="N6328">
        <v>-0.22322395443916321</v>
      </c>
      <c r="O6328">
        <v>-0.17500954866409302</v>
      </c>
      <c r="P6328">
        <v>-0.14161857962608337</v>
      </c>
      <c r="Q6328">
        <v>-0.10822761803865433</v>
      </c>
      <c r="R6328">
        <v>-6.001320481300354E-2</v>
      </c>
      <c r="S6328" s="10" t="s">
        <v>38</v>
      </c>
    </row>
    <row r="6329" spans="1:19" hidden="1" x14ac:dyDescent="0.25">
      <c r="A6329" s="10" t="str">
        <f t="shared" si="98"/>
        <v>2017-2026All1-in-2June PeakPGE22</v>
      </c>
      <c r="B6329" s="10" t="s">
        <v>54</v>
      </c>
      <c r="C6329" s="10" t="s">
        <v>0</v>
      </c>
      <c r="D6329" s="10" t="s">
        <v>4</v>
      </c>
      <c r="E6329" s="10" t="s">
        <v>9</v>
      </c>
      <c r="F6329">
        <v>22</v>
      </c>
      <c r="G6329">
        <v>2.1939690113067627</v>
      </c>
      <c r="H6329">
        <v>2.3247747421264648</v>
      </c>
      <c r="I6329">
        <v>81.044685363769531</v>
      </c>
      <c r="J6329">
        <v>6.3674606382846832E-2</v>
      </c>
      <c r="K6329">
        <v>161936</v>
      </c>
      <c r="L6329">
        <v>150024.32000000001</v>
      </c>
      <c r="M6329">
        <v>-0.13080568611621857</v>
      </c>
      <c r="N6329">
        <v>-0.2124110609292984</v>
      </c>
      <c r="O6329">
        <v>-0.16419665515422821</v>
      </c>
      <c r="P6329">
        <v>-0.13080568611621857</v>
      </c>
      <c r="Q6329">
        <v>-9.741472452878952E-2</v>
      </c>
      <c r="R6329">
        <v>-4.9200311303138733E-2</v>
      </c>
      <c r="S6329" s="10" t="s">
        <v>38</v>
      </c>
    </row>
    <row r="6330" spans="1:19" hidden="1" x14ac:dyDescent="0.25">
      <c r="A6330" s="10" t="str">
        <f t="shared" si="98"/>
        <v>2017-2026All1-in-10June PeakCAISO23</v>
      </c>
      <c r="B6330" s="10" t="s">
        <v>54</v>
      </c>
      <c r="C6330" s="10" t="s">
        <v>0</v>
      </c>
      <c r="D6330" s="10" t="s">
        <v>4</v>
      </c>
      <c r="E6330" s="10" t="s">
        <v>1</v>
      </c>
      <c r="F6330">
        <v>23</v>
      </c>
      <c r="G6330">
        <v>1.6275726556777954</v>
      </c>
      <c r="H6330">
        <v>1.7023521661758423</v>
      </c>
      <c r="I6330">
        <v>78.45892333984375</v>
      </c>
      <c r="J6330">
        <v>5.8387260884046555E-2</v>
      </c>
      <c r="K6330">
        <v>161936</v>
      </c>
      <c r="L6330">
        <v>150024.32000000001</v>
      </c>
      <c r="M6330">
        <v>-7.4779465794563293E-2</v>
      </c>
      <c r="N6330">
        <v>-0.14960858225822449</v>
      </c>
      <c r="O6330">
        <v>-0.10539774596691132</v>
      </c>
      <c r="P6330">
        <v>-7.4779465794563293E-2</v>
      </c>
      <c r="Q6330">
        <v>-4.4161185622215271E-2</v>
      </c>
      <c r="R6330">
        <v>4.964775507687591E-5</v>
      </c>
      <c r="S6330" s="10" t="s">
        <v>39</v>
      </c>
    </row>
    <row r="6331" spans="1:19" hidden="1" x14ac:dyDescent="0.25">
      <c r="A6331" s="10" t="str">
        <f t="shared" si="98"/>
        <v>2017-2026All1-in-2June PeakCAISO23</v>
      </c>
      <c r="B6331" s="10" t="s">
        <v>54</v>
      </c>
      <c r="C6331" s="10" t="s">
        <v>0</v>
      </c>
      <c r="D6331" s="10" t="s">
        <v>4</v>
      </c>
      <c r="E6331" s="10" t="s">
        <v>9</v>
      </c>
      <c r="F6331">
        <v>23</v>
      </c>
      <c r="G6331">
        <v>1.6753135919570923</v>
      </c>
      <c r="H6331">
        <v>1.7539684772491455</v>
      </c>
      <c r="I6331">
        <v>79.20477294921875</v>
      </c>
      <c r="J6331">
        <v>5.8387260884046555E-2</v>
      </c>
      <c r="K6331">
        <v>161936</v>
      </c>
      <c r="L6331">
        <v>150024.32000000001</v>
      </c>
      <c r="M6331">
        <v>-7.8654848039150238E-2</v>
      </c>
      <c r="N6331">
        <v>-0.15348395705223083</v>
      </c>
      <c r="O6331">
        <v>-0.10927312821149826</v>
      </c>
      <c r="P6331">
        <v>-7.8654848039150238E-2</v>
      </c>
      <c r="Q6331">
        <v>-4.8036567866802216E-2</v>
      </c>
      <c r="R6331">
        <v>-3.8257346022874117E-3</v>
      </c>
      <c r="S6331" s="10" t="s">
        <v>39</v>
      </c>
    </row>
    <row r="6332" spans="1:19" hidden="1" x14ac:dyDescent="0.25">
      <c r="A6332" s="10" t="str">
        <f t="shared" si="98"/>
        <v>2017-2026All1-in-10June PeakPGE23</v>
      </c>
      <c r="B6332" s="10" t="s">
        <v>54</v>
      </c>
      <c r="C6332" s="10" t="s">
        <v>0</v>
      </c>
      <c r="D6332" s="10" t="s">
        <v>4</v>
      </c>
      <c r="E6332" s="10" t="s">
        <v>1</v>
      </c>
      <c r="F6332">
        <v>23</v>
      </c>
      <c r="G6332">
        <v>1.7674248218536377</v>
      </c>
      <c r="H6332">
        <v>1.8655955791473389</v>
      </c>
      <c r="I6332">
        <v>84.292366027832031</v>
      </c>
      <c r="J6332">
        <v>5.8387260884046555E-2</v>
      </c>
      <c r="K6332">
        <v>161936</v>
      </c>
      <c r="L6332">
        <v>150024.32000000001</v>
      </c>
      <c r="M6332">
        <v>-9.8170816898345947E-2</v>
      </c>
      <c r="N6332">
        <v>-0.17299993336200714</v>
      </c>
      <c r="O6332">
        <v>-0.12878909707069397</v>
      </c>
      <c r="P6332">
        <v>-9.8170816898345947E-2</v>
      </c>
      <c r="Q6332">
        <v>-6.7552536725997925E-2</v>
      </c>
      <c r="R6332">
        <v>-2.3341704159975052E-2</v>
      </c>
      <c r="S6332" s="10" t="s">
        <v>38</v>
      </c>
    </row>
    <row r="6333" spans="1:19" hidden="1" x14ac:dyDescent="0.25">
      <c r="A6333" s="10" t="str">
        <f t="shared" si="98"/>
        <v>2017-2026All1-in-2June PeakPGE23</v>
      </c>
      <c r="B6333" s="10" t="s">
        <v>54</v>
      </c>
      <c r="C6333" s="10" t="s">
        <v>0</v>
      </c>
      <c r="D6333" s="10" t="s">
        <v>4</v>
      </c>
      <c r="E6333" s="10" t="s">
        <v>9</v>
      </c>
      <c r="F6333">
        <v>23</v>
      </c>
      <c r="G6333">
        <v>1.7720345258712769</v>
      </c>
      <c r="H6333">
        <v>1.8603107929229736</v>
      </c>
      <c r="I6333">
        <v>77.965927124023438</v>
      </c>
      <c r="J6333">
        <v>5.8387260884046555E-2</v>
      </c>
      <c r="K6333">
        <v>161936</v>
      </c>
      <c r="L6333">
        <v>150024.32000000001</v>
      </c>
      <c r="M6333">
        <v>-8.8276311755180359E-2</v>
      </c>
      <c r="N6333">
        <v>-0.16310542821884155</v>
      </c>
      <c r="O6333">
        <v>-0.11889459192752838</v>
      </c>
      <c r="P6333">
        <v>-8.8276311755180359E-2</v>
      </c>
      <c r="Q6333">
        <v>-5.7658031582832336E-2</v>
      </c>
      <c r="R6333">
        <v>-1.3447198085486889E-2</v>
      </c>
      <c r="S6333" s="10" t="s">
        <v>38</v>
      </c>
    </row>
    <row r="6334" spans="1:19" hidden="1" x14ac:dyDescent="0.25">
      <c r="A6334" s="10" t="str">
        <f t="shared" si="98"/>
        <v>2017-2026All1-in-2June PeakCAISO24</v>
      </c>
      <c r="B6334" s="10" t="s">
        <v>54</v>
      </c>
      <c r="C6334" s="10" t="s">
        <v>0</v>
      </c>
      <c r="D6334" s="10" t="s">
        <v>4</v>
      </c>
      <c r="E6334" s="10" t="s">
        <v>9</v>
      </c>
      <c r="F6334">
        <v>24</v>
      </c>
      <c r="G6334">
        <v>1.3115735054016113</v>
      </c>
      <c r="H6334">
        <v>1.3719079494476318</v>
      </c>
      <c r="I6334">
        <v>76.378059387207031</v>
      </c>
      <c r="J6334">
        <v>4.4309847056865692E-2</v>
      </c>
      <c r="K6334">
        <v>161936</v>
      </c>
      <c r="L6334">
        <v>150024.32000000001</v>
      </c>
      <c r="M6334">
        <v>-6.0334395617246628E-2</v>
      </c>
      <c r="N6334">
        <v>-0.11712189763784409</v>
      </c>
      <c r="O6334">
        <v>-8.3570480346679688E-2</v>
      </c>
      <c r="P6334">
        <v>-6.0334395617246628E-2</v>
      </c>
      <c r="Q6334">
        <v>-3.7098310887813568E-2</v>
      </c>
      <c r="R6334">
        <v>-3.5468956921249628E-3</v>
      </c>
      <c r="S6334" s="10" t="s">
        <v>39</v>
      </c>
    </row>
    <row r="6335" spans="1:19" hidden="1" x14ac:dyDescent="0.25">
      <c r="A6335" s="10" t="str">
        <f t="shared" si="98"/>
        <v>2017-2026All1-in-10June PeakCAISO24</v>
      </c>
      <c r="B6335" s="10" t="s">
        <v>54</v>
      </c>
      <c r="C6335" s="10" t="s">
        <v>0</v>
      </c>
      <c r="D6335" s="10" t="s">
        <v>4</v>
      </c>
      <c r="E6335" s="10" t="s">
        <v>1</v>
      </c>
      <c r="F6335">
        <v>24</v>
      </c>
      <c r="G6335">
        <v>1.2741979360580444</v>
      </c>
      <c r="H6335">
        <v>1.3316141366958618</v>
      </c>
      <c r="I6335">
        <v>75.956085205078125</v>
      </c>
      <c r="J6335">
        <v>4.4309847056865692E-2</v>
      </c>
      <c r="K6335">
        <v>161936</v>
      </c>
      <c r="L6335">
        <v>150024.32000000001</v>
      </c>
      <c r="M6335">
        <v>-5.7416222989559174E-2</v>
      </c>
      <c r="N6335">
        <v>-0.11420372128486633</v>
      </c>
      <c r="O6335">
        <v>-8.0652303993701935E-2</v>
      </c>
      <c r="P6335">
        <v>-5.7416222989559174E-2</v>
      </c>
      <c r="Q6335">
        <v>-3.4180138260126114E-2</v>
      </c>
      <c r="R6335">
        <v>-6.2872300622984767E-4</v>
      </c>
      <c r="S6335" s="10" t="s">
        <v>39</v>
      </c>
    </row>
    <row r="6336" spans="1:19" hidden="1" x14ac:dyDescent="0.25">
      <c r="A6336" s="10" t="str">
        <f t="shared" si="98"/>
        <v>2017-2026All1-in-10June PeakPGE24</v>
      </c>
      <c r="B6336" s="10" t="s">
        <v>54</v>
      </c>
      <c r="C6336" s="10" t="s">
        <v>0</v>
      </c>
      <c r="D6336" s="10" t="s">
        <v>4</v>
      </c>
      <c r="E6336" s="10" t="s">
        <v>1</v>
      </c>
      <c r="F6336">
        <v>24</v>
      </c>
      <c r="G6336">
        <v>1.383685827255249</v>
      </c>
      <c r="H6336">
        <v>1.4602200984954834</v>
      </c>
      <c r="I6336">
        <v>81.706954956054688</v>
      </c>
      <c r="J6336">
        <v>4.4309847056865692E-2</v>
      </c>
      <c r="K6336">
        <v>161936</v>
      </c>
      <c r="L6336">
        <v>150024.32000000001</v>
      </c>
      <c r="M6336">
        <v>-7.6534278690814972E-2</v>
      </c>
      <c r="N6336">
        <v>-0.13332177698612213</v>
      </c>
      <c r="O6336">
        <v>-9.9770359694957733E-2</v>
      </c>
      <c r="P6336">
        <v>-7.6534278690814972E-2</v>
      </c>
      <c r="Q6336">
        <v>-5.3298193961381912E-2</v>
      </c>
      <c r="R6336">
        <v>-1.9746778532862663E-2</v>
      </c>
      <c r="S6336" s="10" t="s">
        <v>38</v>
      </c>
    </row>
    <row r="6337" spans="1:19" hidden="1" x14ac:dyDescent="0.25">
      <c r="A6337" s="10" t="str">
        <f t="shared" si="98"/>
        <v>2017-2026All1-in-2June PeakPGE24</v>
      </c>
      <c r="B6337" s="10" t="s">
        <v>54</v>
      </c>
      <c r="C6337" s="10" t="s">
        <v>0</v>
      </c>
      <c r="D6337" s="10" t="s">
        <v>4</v>
      </c>
      <c r="E6337" s="10" t="s">
        <v>9</v>
      </c>
      <c r="F6337">
        <v>24</v>
      </c>
      <c r="G6337">
        <v>1.3872946500778198</v>
      </c>
      <c r="H6337">
        <v>1.4522684812545776</v>
      </c>
      <c r="I6337">
        <v>75.474433898925781</v>
      </c>
      <c r="J6337">
        <v>4.4309847056865692E-2</v>
      </c>
      <c r="K6337">
        <v>161936</v>
      </c>
      <c r="L6337">
        <v>150024.32000000001</v>
      </c>
      <c r="M6337">
        <v>-6.4973838627338409E-2</v>
      </c>
      <c r="N6337">
        <v>-0.12176133692264557</v>
      </c>
      <c r="O6337">
        <v>-8.8209919631481171E-2</v>
      </c>
      <c r="P6337">
        <v>-6.4973838627338409E-2</v>
      </c>
      <c r="Q6337">
        <v>-4.173775389790535E-2</v>
      </c>
      <c r="R6337">
        <v>-8.1863384693861008E-3</v>
      </c>
      <c r="S6337" s="10" t="s">
        <v>38</v>
      </c>
    </row>
    <row r="6338" spans="1:19" hidden="1" x14ac:dyDescent="0.25">
      <c r="A6338" s="10" t="str">
        <f t="shared" ref="A6338:A6401" si="99">CONCATENATE(B6338,C6338,E6338,D6338,S6338,F6338)</f>
        <v>2017-2026All1-in-10May PeakCAISO1</v>
      </c>
      <c r="B6338" s="10" t="s">
        <v>54</v>
      </c>
      <c r="C6338" s="10" t="s">
        <v>0</v>
      </c>
      <c r="D6338" s="10" t="s">
        <v>5</v>
      </c>
      <c r="E6338" s="10" t="s">
        <v>1</v>
      </c>
      <c r="F6338">
        <v>1</v>
      </c>
      <c r="G6338">
        <v>0.83205854892730713</v>
      </c>
      <c r="H6338">
        <v>0.83205854892730713</v>
      </c>
      <c r="I6338">
        <v>70.914459228515625</v>
      </c>
      <c r="J6338">
        <v>0</v>
      </c>
      <c r="K6338">
        <v>161936</v>
      </c>
      <c r="L6338">
        <v>150024.32000000001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 s="10" t="s">
        <v>39</v>
      </c>
    </row>
    <row r="6339" spans="1:19" hidden="1" x14ac:dyDescent="0.25">
      <c r="A6339" s="10" t="str">
        <f t="shared" si="99"/>
        <v>2017-2026All1-in-2May PeakCAISO1</v>
      </c>
      <c r="B6339" s="10" t="s">
        <v>54</v>
      </c>
      <c r="C6339" s="10" t="s">
        <v>0</v>
      </c>
      <c r="D6339" s="10" t="s">
        <v>5</v>
      </c>
      <c r="E6339" s="10" t="s">
        <v>9</v>
      </c>
      <c r="F6339">
        <v>1</v>
      </c>
      <c r="G6339">
        <v>0.75796818733215332</v>
      </c>
      <c r="H6339">
        <v>0.75796818733215332</v>
      </c>
      <c r="I6339">
        <v>68.411758422851562</v>
      </c>
      <c r="J6339">
        <v>0</v>
      </c>
      <c r="K6339">
        <v>161936</v>
      </c>
      <c r="L6339">
        <v>150024.32000000001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 s="10" t="s">
        <v>39</v>
      </c>
    </row>
    <row r="6340" spans="1:19" hidden="1" x14ac:dyDescent="0.25">
      <c r="A6340" s="10" t="str">
        <f t="shared" si="99"/>
        <v>2017-2026All1-in-2May PeakPGE1</v>
      </c>
      <c r="B6340" s="10" t="s">
        <v>54</v>
      </c>
      <c r="C6340" s="10" t="s">
        <v>0</v>
      </c>
      <c r="D6340" s="10" t="s">
        <v>5</v>
      </c>
      <c r="E6340" s="10" t="s">
        <v>9</v>
      </c>
      <c r="F6340">
        <v>1</v>
      </c>
      <c r="G6340">
        <v>0.75187987089157104</v>
      </c>
      <c r="H6340">
        <v>0.75187987089157104</v>
      </c>
      <c r="I6340">
        <v>67.619682312011719</v>
      </c>
      <c r="J6340">
        <v>0</v>
      </c>
      <c r="K6340">
        <v>161936</v>
      </c>
      <c r="L6340">
        <v>150024.32000000001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 s="10" t="s">
        <v>38</v>
      </c>
    </row>
    <row r="6341" spans="1:19" hidden="1" x14ac:dyDescent="0.25">
      <c r="A6341" s="10" t="str">
        <f t="shared" si="99"/>
        <v>2017-2026All1-in-10May PeakPGE1</v>
      </c>
      <c r="B6341" s="10" t="s">
        <v>54</v>
      </c>
      <c r="C6341" s="10" t="s">
        <v>0</v>
      </c>
      <c r="D6341" s="10" t="s">
        <v>5</v>
      </c>
      <c r="E6341" s="10" t="s">
        <v>1</v>
      </c>
      <c r="F6341">
        <v>1</v>
      </c>
      <c r="G6341">
        <v>0.97853446006774902</v>
      </c>
      <c r="H6341">
        <v>0.97853446006774902</v>
      </c>
      <c r="I6341">
        <v>75.814308166503906</v>
      </c>
      <c r="J6341">
        <v>0</v>
      </c>
      <c r="K6341">
        <v>161936</v>
      </c>
      <c r="L6341">
        <v>150024.32000000001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 s="10" t="s">
        <v>38</v>
      </c>
    </row>
    <row r="6342" spans="1:19" hidden="1" x14ac:dyDescent="0.25">
      <c r="A6342" s="10" t="str">
        <f t="shared" si="99"/>
        <v>2017-2026All1-in-2May PeakCAISO2</v>
      </c>
      <c r="B6342" s="10" t="s">
        <v>54</v>
      </c>
      <c r="C6342" s="10" t="s">
        <v>0</v>
      </c>
      <c r="D6342" s="10" t="s">
        <v>5</v>
      </c>
      <c r="E6342" s="10" t="s">
        <v>9</v>
      </c>
      <c r="F6342">
        <v>2</v>
      </c>
      <c r="G6342">
        <v>0.6443476676940918</v>
      </c>
      <c r="H6342">
        <v>0.6443476676940918</v>
      </c>
      <c r="I6342">
        <v>66.319465637207031</v>
      </c>
      <c r="J6342">
        <v>0</v>
      </c>
      <c r="K6342">
        <v>161936</v>
      </c>
      <c r="L6342">
        <v>150024.32000000001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 s="10" t="s">
        <v>39</v>
      </c>
    </row>
    <row r="6343" spans="1:19" hidden="1" x14ac:dyDescent="0.25">
      <c r="A6343" s="10" t="str">
        <f t="shared" si="99"/>
        <v>2017-2026All1-in-10May PeakCAISO2</v>
      </c>
      <c r="B6343" s="10" t="s">
        <v>54</v>
      </c>
      <c r="C6343" s="10" t="s">
        <v>0</v>
      </c>
      <c r="D6343" s="10" t="s">
        <v>5</v>
      </c>
      <c r="E6343" s="10" t="s">
        <v>1</v>
      </c>
      <c r="F6343">
        <v>2</v>
      </c>
      <c r="G6343">
        <v>0.70733177661895752</v>
      </c>
      <c r="H6343">
        <v>0.70733177661895752</v>
      </c>
      <c r="I6343">
        <v>69.231094360351563</v>
      </c>
      <c r="J6343">
        <v>0</v>
      </c>
      <c r="K6343">
        <v>161936</v>
      </c>
      <c r="L6343">
        <v>150024.32000000001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 s="10" t="s">
        <v>39</v>
      </c>
    </row>
    <row r="6344" spans="1:19" hidden="1" x14ac:dyDescent="0.25">
      <c r="A6344" s="10" t="str">
        <f t="shared" si="99"/>
        <v>2017-2026All1-in-10May PeakPGE2</v>
      </c>
      <c r="B6344" s="10" t="s">
        <v>54</v>
      </c>
      <c r="C6344" s="10" t="s">
        <v>0</v>
      </c>
      <c r="D6344" s="10" t="s">
        <v>5</v>
      </c>
      <c r="E6344" s="10" t="s">
        <v>1</v>
      </c>
      <c r="F6344">
        <v>2</v>
      </c>
      <c r="G6344">
        <v>0.83185070753097534</v>
      </c>
      <c r="H6344">
        <v>0.83185070753097534</v>
      </c>
      <c r="I6344">
        <v>74.197235107421875</v>
      </c>
      <c r="J6344">
        <v>0</v>
      </c>
      <c r="K6344">
        <v>161936</v>
      </c>
      <c r="L6344">
        <v>150024.32000000001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 s="10" t="s">
        <v>38</v>
      </c>
    </row>
    <row r="6345" spans="1:19" hidden="1" x14ac:dyDescent="0.25">
      <c r="A6345" s="10" t="str">
        <f t="shared" si="99"/>
        <v>2017-2026All1-in-2May PeakPGE2</v>
      </c>
      <c r="B6345" s="10" t="s">
        <v>54</v>
      </c>
      <c r="C6345" s="10" t="s">
        <v>0</v>
      </c>
      <c r="D6345" s="10" t="s">
        <v>5</v>
      </c>
      <c r="E6345" s="10" t="s">
        <v>9</v>
      </c>
      <c r="F6345">
        <v>2</v>
      </c>
      <c r="G6345">
        <v>0.6391720175743103</v>
      </c>
      <c r="H6345">
        <v>0.6391720175743103</v>
      </c>
      <c r="I6345">
        <v>66.156082153320313</v>
      </c>
      <c r="J6345">
        <v>0</v>
      </c>
      <c r="K6345">
        <v>161936</v>
      </c>
      <c r="L6345">
        <v>150024.32000000001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 s="10" t="s">
        <v>38</v>
      </c>
    </row>
    <row r="6346" spans="1:19" hidden="1" x14ac:dyDescent="0.25">
      <c r="A6346" s="10" t="str">
        <f t="shared" si="99"/>
        <v>2017-2026All1-in-10May PeakCAISO3</v>
      </c>
      <c r="B6346" s="10" t="s">
        <v>54</v>
      </c>
      <c r="C6346" s="10" t="s">
        <v>0</v>
      </c>
      <c r="D6346" s="10" t="s">
        <v>5</v>
      </c>
      <c r="E6346" s="10" t="s">
        <v>1</v>
      </c>
      <c r="F6346">
        <v>3</v>
      </c>
      <c r="G6346">
        <v>0.62682437896728516</v>
      </c>
      <c r="H6346">
        <v>0.62682437896728516</v>
      </c>
      <c r="I6346">
        <v>67.739410400390625</v>
      </c>
      <c r="J6346">
        <v>0</v>
      </c>
      <c r="K6346">
        <v>161936</v>
      </c>
      <c r="L6346">
        <v>150024.32000000001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 s="10" t="s">
        <v>39</v>
      </c>
    </row>
    <row r="6347" spans="1:19" hidden="1" x14ac:dyDescent="0.25">
      <c r="A6347" s="10" t="str">
        <f t="shared" si="99"/>
        <v>2017-2026All1-in-2May PeakCAISO3</v>
      </c>
      <c r="B6347" s="10" t="s">
        <v>54</v>
      </c>
      <c r="C6347" s="10" t="s">
        <v>0</v>
      </c>
      <c r="D6347" s="10" t="s">
        <v>5</v>
      </c>
      <c r="E6347" s="10" t="s">
        <v>9</v>
      </c>
      <c r="F6347">
        <v>3</v>
      </c>
      <c r="G6347">
        <v>0.57100909948348999</v>
      </c>
      <c r="H6347">
        <v>0.57100909948348999</v>
      </c>
      <c r="I6347">
        <v>65.08917236328125</v>
      </c>
      <c r="J6347">
        <v>0</v>
      </c>
      <c r="K6347">
        <v>161936</v>
      </c>
      <c r="L6347">
        <v>150024.32000000001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 s="10" t="s">
        <v>39</v>
      </c>
    </row>
    <row r="6348" spans="1:19" hidden="1" x14ac:dyDescent="0.25">
      <c r="A6348" s="10" t="str">
        <f t="shared" si="99"/>
        <v>2017-2026All1-in-2May PeakPGE3</v>
      </c>
      <c r="B6348" s="10" t="s">
        <v>54</v>
      </c>
      <c r="C6348" s="10" t="s">
        <v>0</v>
      </c>
      <c r="D6348" s="10" t="s">
        <v>5</v>
      </c>
      <c r="E6348" s="10" t="s">
        <v>9</v>
      </c>
      <c r="F6348">
        <v>3</v>
      </c>
      <c r="G6348">
        <v>0.56642246246337891</v>
      </c>
      <c r="H6348">
        <v>0.56642246246337891</v>
      </c>
      <c r="I6348">
        <v>64.896507263183594</v>
      </c>
      <c r="J6348">
        <v>0</v>
      </c>
      <c r="K6348">
        <v>161936</v>
      </c>
      <c r="L6348">
        <v>150024.32000000001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 s="10" t="s">
        <v>38</v>
      </c>
    </row>
    <row r="6349" spans="1:19" hidden="1" x14ac:dyDescent="0.25">
      <c r="A6349" s="10" t="str">
        <f t="shared" si="99"/>
        <v>2017-2026All1-in-10May PeakPGE3</v>
      </c>
      <c r="B6349" s="10" t="s">
        <v>54</v>
      </c>
      <c r="C6349" s="10" t="s">
        <v>0</v>
      </c>
      <c r="D6349" s="10" t="s">
        <v>5</v>
      </c>
      <c r="E6349" s="10" t="s">
        <v>1</v>
      </c>
      <c r="F6349">
        <v>3</v>
      </c>
      <c r="G6349">
        <v>0.73717081546783447</v>
      </c>
      <c r="H6349">
        <v>0.73717081546783447</v>
      </c>
      <c r="I6349">
        <v>72.725906372070312</v>
      </c>
      <c r="J6349">
        <v>0</v>
      </c>
      <c r="K6349">
        <v>161936</v>
      </c>
      <c r="L6349">
        <v>150024.32000000001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 s="10" t="s">
        <v>38</v>
      </c>
    </row>
    <row r="6350" spans="1:19" hidden="1" x14ac:dyDescent="0.25">
      <c r="A6350" s="10" t="str">
        <f t="shared" si="99"/>
        <v>2017-2026All1-in-2May PeakCAISO4</v>
      </c>
      <c r="B6350" s="10" t="s">
        <v>54</v>
      </c>
      <c r="C6350" s="10" t="s">
        <v>0</v>
      </c>
      <c r="D6350" s="10" t="s">
        <v>5</v>
      </c>
      <c r="E6350" s="10" t="s">
        <v>9</v>
      </c>
      <c r="F6350">
        <v>4</v>
      </c>
      <c r="G6350">
        <v>0.5271945595741272</v>
      </c>
      <c r="H6350">
        <v>0.5271945595741272</v>
      </c>
      <c r="I6350">
        <v>63.940544128417969</v>
      </c>
      <c r="J6350">
        <v>0</v>
      </c>
      <c r="K6350">
        <v>161936</v>
      </c>
      <c r="L6350">
        <v>150024.32000000001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 s="10" t="s">
        <v>39</v>
      </c>
    </row>
    <row r="6351" spans="1:19" hidden="1" x14ac:dyDescent="0.25">
      <c r="A6351" s="10" t="str">
        <f t="shared" si="99"/>
        <v>2017-2026All1-in-10May PeakCAISO4</v>
      </c>
      <c r="B6351" s="10" t="s">
        <v>54</v>
      </c>
      <c r="C6351" s="10" t="s">
        <v>0</v>
      </c>
      <c r="D6351" s="10" t="s">
        <v>5</v>
      </c>
      <c r="E6351" s="10" t="s">
        <v>1</v>
      </c>
      <c r="F6351">
        <v>4</v>
      </c>
      <c r="G6351">
        <v>0.57872706651687622</v>
      </c>
      <c r="H6351">
        <v>0.57872706651687622</v>
      </c>
      <c r="I6351">
        <v>66.049102783203125</v>
      </c>
      <c r="J6351">
        <v>0</v>
      </c>
      <c r="K6351">
        <v>161936</v>
      </c>
      <c r="L6351">
        <v>150024.32000000001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 s="10" t="s">
        <v>39</v>
      </c>
    </row>
    <row r="6352" spans="1:19" hidden="1" x14ac:dyDescent="0.25">
      <c r="A6352" s="10" t="str">
        <f t="shared" si="99"/>
        <v>2017-2026All1-in-10May PeakPGE4</v>
      </c>
      <c r="B6352" s="10" t="s">
        <v>54</v>
      </c>
      <c r="C6352" s="10" t="s">
        <v>0</v>
      </c>
      <c r="D6352" s="10" t="s">
        <v>5</v>
      </c>
      <c r="E6352" s="10" t="s">
        <v>1</v>
      </c>
      <c r="F6352">
        <v>4</v>
      </c>
      <c r="G6352">
        <v>0.68060648441314697</v>
      </c>
      <c r="H6352">
        <v>0.68060648441314697</v>
      </c>
      <c r="I6352">
        <v>71.187156677246094</v>
      </c>
      <c r="J6352">
        <v>0</v>
      </c>
      <c r="K6352">
        <v>161936</v>
      </c>
      <c r="L6352">
        <v>150024.32000000001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 s="10" t="s">
        <v>38</v>
      </c>
    </row>
    <row r="6353" spans="1:19" hidden="1" x14ac:dyDescent="0.25">
      <c r="A6353" s="10" t="str">
        <f t="shared" si="99"/>
        <v>2017-2026All1-in-2May PeakPGE4</v>
      </c>
      <c r="B6353" s="10" t="s">
        <v>54</v>
      </c>
      <c r="C6353" s="10" t="s">
        <v>0</v>
      </c>
      <c r="D6353" s="10" t="s">
        <v>5</v>
      </c>
      <c r="E6353" s="10" t="s">
        <v>9</v>
      </c>
      <c r="F6353">
        <v>4</v>
      </c>
      <c r="G6353">
        <v>0.52295988798141479</v>
      </c>
      <c r="H6353">
        <v>0.52295988798141479</v>
      </c>
      <c r="I6353">
        <v>63.383647918701172</v>
      </c>
      <c r="J6353">
        <v>0</v>
      </c>
      <c r="K6353">
        <v>161936</v>
      </c>
      <c r="L6353">
        <v>150024.32000000001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 s="10" t="s">
        <v>38</v>
      </c>
    </row>
    <row r="6354" spans="1:19" hidden="1" x14ac:dyDescent="0.25">
      <c r="A6354" s="10" t="str">
        <f t="shared" si="99"/>
        <v>2017-2026All1-in-10May PeakCAISO5</v>
      </c>
      <c r="B6354" s="10" t="s">
        <v>54</v>
      </c>
      <c r="C6354" s="10" t="s">
        <v>0</v>
      </c>
      <c r="D6354" s="10" t="s">
        <v>5</v>
      </c>
      <c r="E6354" s="10" t="s">
        <v>1</v>
      </c>
      <c r="F6354">
        <v>5</v>
      </c>
      <c r="G6354">
        <v>0.55762976408004761</v>
      </c>
      <c r="H6354">
        <v>0.55762976408004761</v>
      </c>
      <c r="I6354">
        <v>64.925521850585937</v>
      </c>
      <c r="J6354">
        <v>0</v>
      </c>
      <c r="K6354">
        <v>161936</v>
      </c>
      <c r="L6354">
        <v>150024.32000000001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 s="10" t="s">
        <v>39</v>
      </c>
    </row>
    <row r="6355" spans="1:19" hidden="1" x14ac:dyDescent="0.25">
      <c r="A6355" s="10" t="str">
        <f t="shared" si="99"/>
        <v>2017-2026All1-in-2May PeakCAISO5</v>
      </c>
      <c r="B6355" s="10" t="s">
        <v>54</v>
      </c>
      <c r="C6355" s="10" t="s">
        <v>0</v>
      </c>
      <c r="D6355" s="10" t="s">
        <v>5</v>
      </c>
      <c r="E6355" s="10" t="s">
        <v>9</v>
      </c>
      <c r="F6355">
        <v>5</v>
      </c>
      <c r="G6355">
        <v>0.50797581672668457</v>
      </c>
      <c r="H6355">
        <v>0.50797581672668457</v>
      </c>
      <c r="I6355">
        <v>63.124061584472656</v>
      </c>
      <c r="J6355">
        <v>0</v>
      </c>
      <c r="K6355">
        <v>161936</v>
      </c>
      <c r="L6355">
        <v>150024.32000000001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 s="10" t="s">
        <v>39</v>
      </c>
    </row>
    <row r="6356" spans="1:19" hidden="1" x14ac:dyDescent="0.25">
      <c r="A6356" s="10" t="str">
        <f t="shared" si="99"/>
        <v>2017-2026All1-in-2May PeakPGE5</v>
      </c>
      <c r="B6356" s="10" t="s">
        <v>54</v>
      </c>
      <c r="C6356" s="10" t="s">
        <v>0</v>
      </c>
      <c r="D6356" s="10" t="s">
        <v>5</v>
      </c>
      <c r="E6356" s="10" t="s">
        <v>9</v>
      </c>
      <c r="F6356">
        <v>5</v>
      </c>
      <c r="G6356">
        <v>0.50389558076858521</v>
      </c>
      <c r="H6356">
        <v>0.50389558076858521</v>
      </c>
      <c r="I6356">
        <v>62.411285400390625</v>
      </c>
      <c r="J6356">
        <v>0</v>
      </c>
      <c r="K6356">
        <v>161936</v>
      </c>
      <c r="L6356">
        <v>150024.32000000001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 s="10" t="s">
        <v>38</v>
      </c>
    </row>
    <row r="6357" spans="1:19" hidden="1" x14ac:dyDescent="0.25">
      <c r="A6357" s="10" t="str">
        <f t="shared" si="99"/>
        <v>2017-2026All1-in-10May PeakPGE5</v>
      </c>
      <c r="B6357" s="10" t="s">
        <v>54</v>
      </c>
      <c r="C6357" s="10" t="s">
        <v>0</v>
      </c>
      <c r="D6357" s="10" t="s">
        <v>5</v>
      </c>
      <c r="E6357" s="10" t="s">
        <v>1</v>
      </c>
      <c r="F6357">
        <v>5</v>
      </c>
      <c r="G6357">
        <v>0.65579509735107422</v>
      </c>
      <c r="H6357">
        <v>0.65579509735107422</v>
      </c>
      <c r="I6357">
        <v>69.952262878417969</v>
      </c>
      <c r="J6357">
        <v>0</v>
      </c>
      <c r="K6357">
        <v>161936</v>
      </c>
      <c r="L6357">
        <v>150024.32000000001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 s="10" t="s">
        <v>38</v>
      </c>
    </row>
    <row r="6358" spans="1:19" hidden="1" x14ac:dyDescent="0.25">
      <c r="A6358" s="10" t="str">
        <f t="shared" si="99"/>
        <v>2017-2026All1-in-2May PeakCAISO6</v>
      </c>
      <c r="B6358" s="10" t="s">
        <v>54</v>
      </c>
      <c r="C6358" s="10" t="s">
        <v>0</v>
      </c>
      <c r="D6358" s="10" t="s">
        <v>5</v>
      </c>
      <c r="E6358" s="10" t="s">
        <v>9</v>
      </c>
      <c r="F6358">
        <v>6</v>
      </c>
      <c r="G6358">
        <v>0.52198433876037598</v>
      </c>
      <c r="H6358">
        <v>0.52198433876037598</v>
      </c>
      <c r="I6358">
        <v>62.182647705078125</v>
      </c>
      <c r="J6358">
        <v>0</v>
      </c>
      <c r="K6358">
        <v>161936</v>
      </c>
      <c r="L6358">
        <v>150024.32000000001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 s="10" t="s">
        <v>39</v>
      </c>
    </row>
    <row r="6359" spans="1:19" hidden="1" x14ac:dyDescent="0.25">
      <c r="A6359" s="10" t="str">
        <f t="shared" si="99"/>
        <v>2017-2026All1-in-10May PeakCAISO6</v>
      </c>
      <c r="B6359" s="10" t="s">
        <v>54</v>
      </c>
      <c r="C6359" s="10" t="s">
        <v>0</v>
      </c>
      <c r="D6359" s="10" t="s">
        <v>5</v>
      </c>
      <c r="E6359" s="10" t="s">
        <v>1</v>
      </c>
      <c r="F6359">
        <v>6</v>
      </c>
      <c r="G6359">
        <v>0.57300758361816406</v>
      </c>
      <c r="H6359">
        <v>0.57300758361816406</v>
      </c>
      <c r="I6359">
        <v>63.906898498535156</v>
      </c>
      <c r="J6359">
        <v>0</v>
      </c>
      <c r="K6359">
        <v>161936</v>
      </c>
      <c r="L6359">
        <v>150024.32000000001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 s="10" t="s">
        <v>39</v>
      </c>
    </row>
    <row r="6360" spans="1:19" hidden="1" x14ac:dyDescent="0.25">
      <c r="A6360" s="10" t="str">
        <f t="shared" si="99"/>
        <v>2017-2026All1-in-10May PeakPGE6</v>
      </c>
      <c r="B6360" s="10" t="s">
        <v>54</v>
      </c>
      <c r="C6360" s="10" t="s">
        <v>0</v>
      </c>
      <c r="D6360" s="10" t="s">
        <v>5</v>
      </c>
      <c r="E6360" s="10" t="s">
        <v>1</v>
      </c>
      <c r="F6360">
        <v>6</v>
      </c>
      <c r="G6360">
        <v>0.67388004064559937</v>
      </c>
      <c r="H6360">
        <v>0.67388004064559937</v>
      </c>
      <c r="I6360">
        <v>68.922821044921875</v>
      </c>
      <c r="J6360">
        <v>0</v>
      </c>
      <c r="K6360">
        <v>161936</v>
      </c>
      <c r="L6360">
        <v>150024.32000000001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 s="10" t="s">
        <v>38</v>
      </c>
    </row>
    <row r="6361" spans="1:19" hidden="1" x14ac:dyDescent="0.25">
      <c r="A6361" s="10" t="str">
        <f t="shared" si="99"/>
        <v>2017-2026All1-in-2May PeakPGE6</v>
      </c>
      <c r="B6361" s="10" t="s">
        <v>54</v>
      </c>
      <c r="C6361" s="10" t="s">
        <v>0</v>
      </c>
      <c r="D6361" s="10" t="s">
        <v>5</v>
      </c>
      <c r="E6361" s="10" t="s">
        <v>9</v>
      </c>
      <c r="F6361">
        <v>6</v>
      </c>
      <c r="G6361">
        <v>0.51779156923294067</v>
      </c>
      <c r="H6361">
        <v>0.51779156923294067</v>
      </c>
      <c r="I6361">
        <v>61.417888641357422</v>
      </c>
      <c r="J6361">
        <v>0</v>
      </c>
      <c r="K6361">
        <v>161936</v>
      </c>
      <c r="L6361">
        <v>150024.32000000001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 s="10" t="s">
        <v>38</v>
      </c>
    </row>
    <row r="6362" spans="1:19" hidden="1" x14ac:dyDescent="0.25">
      <c r="A6362" s="10" t="str">
        <f t="shared" si="99"/>
        <v>2017-2026All1-in-10May PeakCAISO7</v>
      </c>
      <c r="B6362" s="10" t="s">
        <v>54</v>
      </c>
      <c r="C6362" s="10" t="s">
        <v>0</v>
      </c>
      <c r="D6362" s="10" t="s">
        <v>5</v>
      </c>
      <c r="E6362" s="10" t="s">
        <v>1</v>
      </c>
      <c r="F6362">
        <v>7</v>
      </c>
      <c r="G6362">
        <v>0.63283193111419678</v>
      </c>
      <c r="H6362">
        <v>0.63283193111419678</v>
      </c>
      <c r="I6362">
        <v>63.824493408203125</v>
      </c>
      <c r="J6362">
        <v>0</v>
      </c>
      <c r="K6362">
        <v>161936</v>
      </c>
      <c r="L6362">
        <v>150024.32000000001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 s="10" t="s">
        <v>39</v>
      </c>
    </row>
    <row r="6363" spans="1:19" hidden="1" x14ac:dyDescent="0.25">
      <c r="A6363" s="10" t="str">
        <f t="shared" si="99"/>
        <v>2017-2026All1-in-2May PeakCAISO7</v>
      </c>
      <c r="B6363" s="10" t="s">
        <v>54</v>
      </c>
      <c r="C6363" s="10" t="s">
        <v>0</v>
      </c>
      <c r="D6363" s="10" t="s">
        <v>5</v>
      </c>
      <c r="E6363" s="10" t="s">
        <v>9</v>
      </c>
      <c r="F6363">
        <v>7</v>
      </c>
      <c r="G6363">
        <v>0.57648164033889771</v>
      </c>
      <c r="H6363">
        <v>0.57648164033889771</v>
      </c>
      <c r="I6363">
        <v>62.417854309082031</v>
      </c>
      <c r="J6363">
        <v>0</v>
      </c>
      <c r="K6363">
        <v>161936</v>
      </c>
      <c r="L6363">
        <v>150024.32000000001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 s="10" t="s">
        <v>39</v>
      </c>
    </row>
    <row r="6364" spans="1:19" hidden="1" x14ac:dyDescent="0.25">
      <c r="A6364" s="10" t="str">
        <f t="shared" si="99"/>
        <v>2017-2026All1-in-2May PeakPGE7</v>
      </c>
      <c r="B6364" s="10" t="s">
        <v>54</v>
      </c>
      <c r="C6364" s="10" t="s">
        <v>0</v>
      </c>
      <c r="D6364" s="10" t="s">
        <v>5</v>
      </c>
      <c r="E6364" s="10" t="s">
        <v>9</v>
      </c>
      <c r="F6364">
        <v>7</v>
      </c>
      <c r="G6364">
        <v>0.57185107469558716</v>
      </c>
      <c r="H6364">
        <v>0.57185107469558716</v>
      </c>
      <c r="I6364">
        <v>61.834026336669922</v>
      </c>
      <c r="J6364">
        <v>0</v>
      </c>
      <c r="K6364">
        <v>161936</v>
      </c>
      <c r="L6364">
        <v>150024.32000000001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 s="10" t="s">
        <v>38</v>
      </c>
    </row>
    <row r="6365" spans="1:19" hidden="1" x14ac:dyDescent="0.25">
      <c r="A6365" s="10" t="str">
        <f t="shared" si="99"/>
        <v>2017-2026All1-in-10May PeakPGE7</v>
      </c>
      <c r="B6365" s="10" t="s">
        <v>54</v>
      </c>
      <c r="C6365" s="10" t="s">
        <v>0</v>
      </c>
      <c r="D6365" s="10" t="s">
        <v>5</v>
      </c>
      <c r="E6365" s="10" t="s">
        <v>1</v>
      </c>
      <c r="F6365">
        <v>7</v>
      </c>
      <c r="G6365">
        <v>0.74423593282699585</v>
      </c>
      <c r="H6365">
        <v>0.74423593282699585</v>
      </c>
      <c r="I6365">
        <v>69.305778503417969</v>
      </c>
      <c r="J6365">
        <v>0</v>
      </c>
      <c r="K6365">
        <v>161936</v>
      </c>
      <c r="L6365">
        <v>150024.32000000001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 s="10" t="s">
        <v>38</v>
      </c>
    </row>
    <row r="6366" spans="1:19" hidden="1" x14ac:dyDescent="0.25">
      <c r="A6366" s="10" t="str">
        <f t="shared" si="99"/>
        <v>2017-2026All1-in-2May PeakCAISO8</v>
      </c>
      <c r="B6366" s="10" t="s">
        <v>54</v>
      </c>
      <c r="C6366" s="10" t="s">
        <v>0</v>
      </c>
      <c r="D6366" s="10" t="s">
        <v>5</v>
      </c>
      <c r="E6366" s="10" t="s">
        <v>9</v>
      </c>
      <c r="F6366">
        <v>8</v>
      </c>
      <c r="G6366">
        <v>0.60881340503692627</v>
      </c>
      <c r="H6366">
        <v>0.60881340503692627</v>
      </c>
      <c r="I6366">
        <v>65.402114868164063</v>
      </c>
      <c r="J6366">
        <v>0</v>
      </c>
      <c r="K6366">
        <v>161936</v>
      </c>
      <c r="L6366">
        <v>150024.32000000001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 s="10" t="s">
        <v>39</v>
      </c>
    </row>
    <row r="6367" spans="1:19" hidden="1" x14ac:dyDescent="0.25">
      <c r="A6367" s="10" t="str">
        <f t="shared" si="99"/>
        <v>2017-2026All1-in-10May PeakCAISO8</v>
      </c>
      <c r="B6367" s="10" t="s">
        <v>54</v>
      </c>
      <c r="C6367" s="10" t="s">
        <v>0</v>
      </c>
      <c r="D6367" s="10" t="s">
        <v>5</v>
      </c>
      <c r="E6367" s="10" t="s">
        <v>1</v>
      </c>
      <c r="F6367">
        <v>8</v>
      </c>
      <c r="G6367">
        <v>0.6683240532875061</v>
      </c>
      <c r="H6367">
        <v>0.6683240532875061</v>
      </c>
      <c r="I6367">
        <v>67.510269165039063</v>
      </c>
      <c r="J6367">
        <v>0</v>
      </c>
      <c r="K6367">
        <v>161936</v>
      </c>
      <c r="L6367">
        <v>150024.32000000001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 s="10" t="s">
        <v>39</v>
      </c>
    </row>
    <row r="6368" spans="1:19" hidden="1" x14ac:dyDescent="0.25">
      <c r="A6368" s="10" t="str">
        <f t="shared" si="99"/>
        <v>2017-2026All1-in-2May PeakPGE8</v>
      </c>
      <c r="B6368" s="10" t="s">
        <v>54</v>
      </c>
      <c r="C6368" s="10" t="s">
        <v>0</v>
      </c>
      <c r="D6368" s="10" t="s">
        <v>5</v>
      </c>
      <c r="E6368" s="10" t="s">
        <v>9</v>
      </c>
      <c r="F6368">
        <v>8</v>
      </c>
      <c r="G6368">
        <v>0.60392320156097412</v>
      </c>
      <c r="H6368">
        <v>0.60392320156097412</v>
      </c>
      <c r="I6368">
        <v>65.384078979492188</v>
      </c>
      <c r="J6368">
        <v>0</v>
      </c>
      <c r="K6368">
        <v>161936</v>
      </c>
      <c r="L6368">
        <v>150024.32000000001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 s="10" t="s">
        <v>38</v>
      </c>
    </row>
    <row r="6369" spans="1:19" hidden="1" x14ac:dyDescent="0.25">
      <c r="A6369" s="10" t="str">
        <f t="shared" si="99"/>
        <v>2017-2026All1-in-10May PeakPGE8</v>
      </c>
      <c r="B6369" s="10" t="s">
        <v>54</v>
      </c>
      <c r="C6369" s="10" t="s">
        <v>0</v>
      </c>
      <c r="D6369" s="10" t="s">
        <v>5</v>
      </c>
      <c r="E6369" s="10" t="s">
        <v>1</v>
      </c>
      <c r="F6369">
        <v>8</v>
      </c>
      <c r="G6369">
        <v>0.7859761118888855</v>
      </c>
      <c r="H6369">
        <v>0.7859761118888855</v>
      </c>
      <c r="I6369">
        <v>73.508232116699219</v>
      </c>
      <c r="J6369">
        <v>0</v>
      </c>
      <c r="K6369">
        <v>161936</v>
      </c>
      <c r="L6369">
        <v>150024.32000000001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 s="10" t="s">
        <v>38</v>
      </c>
    </row>
    <row r="6370" spans="1:19" hidden="1" x14ac:dyDescent="0.25">
      <c r="A6370" s="10" t="str">
        <f t="shared" si="99"/>
        <v>2017-2026All1-in-10May PeakCAISO9</v>
      </c>
      <c r="B6370" s="10" t="s">
        <v>54</v>
      </c>
      <c r="C6370" s="10" t="s">
        <v>0</v>
      </c>
      <c r="D6370" s="10" t="s">
        <v>5</v>
      </c>
      <c r="E6370" s="10" t="s">
        <v>1</v>
      </c>
      <c r="F6370">
        <v>9</v>
      </c>
      <c r="G6370">
        <v>0.66382896900177002</v>
      </c>
      <c r="H6370">
        <v>0.66382896900177002</v>
      </c>
      <c r="I6370">
        <v>72.365509033203125</v>
      </c>
      <c r="J6370">
        <v>0</v>
      </c>
      <c r="K6370">
        <v>161936</v>
      </c>
      <c r="L6370">
        <v>150024.32000000001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 s="10" t="s">
        <v>39</v>
      </c>
    </row>
    <row r="6371" spans="1:19" hidden="1" x14ac:dyDescent="0.25">
      <c r="A6371" s="10" t="str">
        <f t="shared" si="99"/>
        <v>2017-2026All1-in-2May PeakCAISO9</v>
      </c>
      <c r="B6371" s="10" t="s">
        <v>54</v>
      </c>
      <c r="C6371" s="10" t="s">
        <v>0</v>
      </c>
      <c r="D6371" s="10" t="s">
        <v>5</v>
      </c>
      <c r="E6371" s="10" t="s">
        <v>9</v>
      </c>
      <c r="F6371">
        <v>9</v>
      </c>
      <c r="G6371">
        <v>0.60471856594085693</v>
      </c>
      <c r="H6371">
        <v>0.60471856594085693</v>
      </c>
      <c r="I6371">
        <v>69.123069763183594</v>
      </c>
      <c r="J6371">
        <v>0</v>
      </c>
      <c r="K6371">
        <v>161936</v>
      </c>
      <c r="L6371">
        <v>150024.32000000001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 s="10" t="s">
        <v>39</v>
      </c>
    </row>
    <row r="6372" spans="1:19" hidden="1" x14ac:dyDescent="0.25">
      <c r="A6372" s="10" t="str">
        <f t="shared" si="99"/>
        <v>2017-2026All1-in-10May PeakPGE9</v>
      </c>
      <c r="B6372" s="10" t="s">
        <v>54</v>
      </c>
      <c r="C6372" s="10" t="s">
        <v>0</v>
      </c>
      <c r="D6372" s="10" t="s">
        <v>5</v>
      </c>
      <c r="E6372" s="10" t="s">
        <v>1</v>
      </c>
      <c r="F6372">
        <v>9</v>
      </c>
      <c r="G6372">
        <v>0.78068965673446655</v>
      </c>
      <c r="H6372">
        <v>0.78068965673446655</v>
      </c>
      <c r="I6372">
        <v>79.014633178710938</v>
      </c>
      <c r="J6372">
        <v>0</v>
      </c>
      <c r="K6372">
        <v>161936</v>
      </c>
      <c r="L6372">
        <v>150024.32000000001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 s="10" t="s">
        <v>38</v>
      </c>
    </row>
    <row r="6373" spans="1:19" hidden="1" x14ac:dyDescent="0.25">
      <c r="A6373" s="10" t="str">
        <f t="shared" si="99"/>
        <v>2017-2026All1-in-2May PeakPGE9</v>
      </c>
      <c r="B6373" s="10" t="s">
        <v>54</v>
      </c>
      <c r="C6373" s="10" t="s">
        <v>0</v>
      </c>
      <c r="D6373" s="10" t="s">
        <v>5</v>
      </c>
      <c r="E6373" s="10" t="s">
        <v>9</v>
      </c>
      <c r="F6373">
        <v>9</v>
      </c>
      <c r="G6373">
        <v>0.59986120462417603</v>
      </c>
      <c r="H6373">
        <v>0.59986120462417603</v>
      </c>
      <c r="I6373">
        <v>70.064498901367188</v>
      </c>
      <c r="J6373">
        <v>0</v>
      </c>
      <c r="K6373">
        <v>161936</v>
      </c>
      <c r="L6373">
        <v>150024.32000000001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 s="10" t="s">
        <v>38</v>
      </c>
    </row>
    <row r="6374" spans="1:19" hidden="1" x14ac:dyDescent="0.25">
      <c r="A6374" s="10" t="str">
        <f t="shared" si="99"/>
        <v>2017-2026All1-in-10May PeakCAISO10</v>
      </c>
      <c r="B6374" s="10" t="s">
        <v>54</v>
      </c>
      <c r="C6374" s="10" t="s">
        <v>0</v>
      </c>
      <c r="D6374" s="10" t="s">
        <v>5</v>
      </c>
      <c r="E6374" s="10" t="s">
        <v>1</v>
      </c>
      <c r="F6374">
        <v>10</v>
      </c>
      <c r="G6374">
        <v>0.68863981962203979</v>
      </c>
      <c r="H6374">
        <v>0.68863981962203979</v>
      </c>
      <c r="I6374">
        <v>76.961128234863281</v>
      </c>
      <c r="J6374">
        <v>0</v>
      </c>
      <c r="K6374">
        <v>161936</v>
      </c>
      <c r="L6374">
        <v>150024.32000000001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 s="10" t="s">
        <v>39</v>
      </c>
    </row>
    <row r="6375" spans="1:19" hidden="1" x14ac:dyDescent="0.25">
      <c r="A6375" s="10" t="str">
        <f t="shared" si="99"/>
        <v>2017-2026All1-in-2May PeakCAISO10</v>
      </c>
      <c r="B6375" s="10" t="s">
        <v>54</v>
      </c>
      <c r="C6375" s="10" t="s">
        <v>0</v>
      </c>
      <c r="D6375" s="10" t="s">
        <v>5</v>
      </c>
      <c r="E6375" s="10" t="s">
        <v>9</v>
      </c>
      <c r="F6375">
        <v>10</v>
      </c>
      <c r="G6375">
        <v>0.62732017040252686</v>
      </c>
      <c r="H6375">
        <v>0.62732017040252686</v>
      </c>
      <c r="I6375">
        <v>73.079750061035156</v>
      </c>
      <c r="J6375">
        <v>0</v>
      </c>
      <c r="K6375">
        <v>161936</v>
      </c>
      <c r="L6375">
        <v>150024.32000000001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 s="10" t="s">
        <v>39</v>
      </c>
    </row>
    <row r="6376" spans="1:19" hidden="1" x14ac:dyDescent="0.25">
      <c r="A6376" s="10" t="str">
        <f t="shared" si="99"/>
        <v>2017-2026All1-in-10May PeakPGE10</v>
      </c>
      <c r="B6376" s="10" t="s">
        <v>54</v>
      </c>
      <c r="C6376" s="10" t="s">
        <v>0</v>
      </c>
      <c r="D6376" s="10" t="s">
        <v>5</v>
      </c>
      <c r="E6376" s="10" t="s">
        <v>1</v>
      </c>
      <c r="F6376">
        <v>10</v>
      </c>
      <c r="G6376">
        <v>0.8098682165145874</v>
      </c>
      <c r="H6376">
        <v>0.8098682165145874</v>
      </c>
      <c r="I6376">
        <v>83.58544921875</v>
      </c>
      <c r="J6376">
        <v>0</v>
      </c>
      <c r="K6376">
        <v>161936</v>
      </c>
      <c r="L6376">
        <v>150024.32000000001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 s="10" t="s">
        <v>38</v>
      </c>
    </row>
    <row r="6377" spans="1:19" hidden="1" x14ac:dyDescent="0.25">
      <c r="A6377" s="10" t="str">
        <f t="shared" si="99"/>
        <v>2017-2026All1-in-2May PeakPGE10</v>
      </c>
      <c r="B6377" s="10" t="s">
        <v>54</v>
      </c>
      <c r="C6377" s="10" t="s">
        <v>0</v>
      </c>
      <c r="D6377" s="10" t="s">
        <v>5</v>
      </c>
      <c r="E6377" s="10" t="s">
        <v>9</v>
      </c>
      <c r="F6377">
        <v>10</v>
      </c>
      <c r="G6377">
        <v>0.62228125333786011</v>
      </c>
      <c r="H6377">
        <v>0.62228125333786011</v>
      </c>
      <c r="I6377">
        <v>74.539413452148438</v>
      </c>
      <c r="J6377">
        <v>0</v>
      </c>
      <c r="K6377">
        <v>161936</v>
      </c>
      <c r="L6377">
        <v>150024.32000000001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 s="10" t="s">
        <v>38</v>
      </c>
    </row>
    <row r="6378" spans="1:19" hidden="1" x14ac:dyDescent="0.25">
      <c r="A6378" s="10" t="str">
        <f t="shared" si="99"/>
        <v>2017-2026All1-in-2May PeakCAISO11</v>
      </c>
      <c r="B6378" s="10" t="s">
        <v>54</v>
      </c>
      <c r="C6378" s="10" t="s">
        <v>0</v>
      </c>
      <c r="D6378" s="10" t="s">
        <v>5</v>
      </c>
      <c r="E6378" s="10" t="s">
        <v>9</v>
      </c>
      <c r="F6378">
        <v>11</v>
      </c>
      <c r="G6378">
        <v>0.69360488653182983</v>
      </c>
      <c r="H6378">
        <v>0.69360488653182983</v>
      </c>
      <c r="I6378">
        <v>76.777969360351563</v>
      </c>
      <c r="J6378">
        <v>0</v>
      </c>
      <c r="K6378">
        <v>161936</v>
      </c>
      <c r="L6378">
        <v>150024.32000000001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 s="10" t="s">
        <v>39</v>
      </c>
    </row>
    <row r="6379" spans="1:19" hidden="1" x14ac:dyDescent="0.25">
      <c r="A6379" s="10" t="str">
        <f t="shared" si="99"/>
        <v>2017-2026All1-in-10May PeakCAISO11</v>
      </c>
      <c r="B6379" s="10" t="s">
        <v>54</v>
      </c>
      <c r="C6379" s="10" t="s">
        <v>0</v>
      </c>
      <c r="D6379" s="10" t="s">
        <v>5</v>
      </c>
      <c r="E6379" s="10" t="s">
        <v>1</v>
      </c>
      <c r="F6379">
        <v>11</v>
      </c>
      <c r="G6379">
        <v>0.76140379905700684</v>
      </c>
      <c r="H6379">
        <v>0.76140379905700684</v>
      </c>
      <c r="I6379">
        <v>81.24566650390625</v>
      </c>
      <c r="J6379">
        <v>0</v>
      </c>
      <c r="K6379">
        <v>161936</v>
      </c>
      <c r="L6379">
        <v>150024.32000000001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 s="10" t="s">
        <v>39</v>
      </c>
    </row>
    <row r="6380" spans="1:19" hidden="1" x14ac:dyDescent="0.25">
      <c r="A6380" s="10" t="str">
        <f t="shared" si="99"/>
        <v>2017-2026All1-in-10May PeakPGE11</v>
      </c>
      <c r="B6380" s="10" t="s">
        <v>54</v>
      </c>
      <c r="C6380" s="10" t="s">
        <v>0</v>
      </c>
      <c r="D6380" s="10" t="s">
        <v>5</v>
      </c>
      <c r="E6380" s="10" t="s">
        <v>1</v>
      </c>
      <c r="F6380">
        <v>11</v>
      </c>
      <c r="G6380">
        <v>0.89544159173965454</v>
      </c>
      <c r="H6380">
        <v>0.89544159173965454</v>
      </c>
      <c r="I6380">
        <v>87.597755432128906</v>
      </c>
      <c r="J6380">
        <v>0</v>
      </c>
      <c r="K6380">
        <v>161936</v>
      </c>
      <c r="L6380">
        <v>150024.32000000001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 s="10" t="s">
        <v>38</v>
      </c>
    </row>
    <row r="6381" spans="1:19" hidden="1" x14ac:dyDescent="0.25">
      <c r="A6381" s="10" t="str">
        <f t="shared" si="99"/>
        <v>2017-2026All1-in-2May PeakPGE11</v>
      </c>
      <c r="B6381" s="10" t="s">
        <v>54</v>
      </c>
      <c r="C6381" s="10" t="s">
        <v>0</v>
      </c>
      <c r="D6381" s="10" t="s">
        <v>5</v>
      </c>
      <c r="E6381" s="10" t="s">
        <v>9</v>
      </c>
      <c r="F6381">
        <v>11</v>
      </c>
      <c r="G6381">
        <v>0.68803352117538452</v>
      </c>
      <c r="H6381">
        <v>0.68803352117538452</v>
      </c>
      <c r="I6381">
        <v>78.362083435058594</v>
      </c>
      <c r="J6381">
        <v>0</v>
      </c>
      <c r="K6381">
        <v>161936</v>
      </c>
      <c r="L6381">
        <v>150024.32000000001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 s="10" t="s">
        <v>38</v>
      </c>
    </row>
    <row r="6382" spans="1:19" hidden="1" x14ac:dyDescent="0.25">
      <c r="A6382" s="10" t="str">
        <f t="shared" si="99"/>
        <v>2017-2026All1-in-10May PeakCAISO12</v>
      </c>
      <c r="B6382" s="10" t="s">
        <v>54</v>
      </c>
      <c r="C6382" s="10" t="s">
        <v>0</v>
      </c>
      <c r="D6382" s="10" t="s">
        <v>5</v>
      </c>
      <c r="E6382" s="10" t="s">
        <v>1</v>
      </c>
      <c r="F6382">
        <v>12</v>
      </c>
      <c r="G6382">
        <v>0.90390866994857788</v>
      </c>
      <c r="H6382">
        <v>0.90390866994857788</v>
      </c>
      <c r="I6382">
        <v>84.910995483398438</v>
      </c>
      <c r="J6382">
        <v>0</v>
      </c>
      <c r="K6382">
        <v>161936</v>
      </c>
      <c r="L6382">
        <v>150024.32000000001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 s="10" t="s">
        <v>39</v>
      </c>
    </row>
    <row r="6383" spans="1:19" hidden="1" x14ac:dyDescent="0.25">
      <c r="A6383" s="10" t="str">
        <f t="shared" si="99"/>
        <v>2017-2026All1-in-2May PeakCAISO12</v>
      </c>
      <c r="B6383" s="10" t="s">
        <v>54</v>
      </c>
      <c r="C6383" s="10" t="s">
        <v>0</v>
      </c>
      <c r="D6383" s="10" t="s">
        <v>5</v>
      </c>
      <c r="E6383" s="10" t="s">
        <v>9</v>
      </c>
      <c r="F6383">
        <v>12</v>
      </c>
      <c r="G6383">
        <v>0.82342046499252319</v>
      </c>
      <c r="H6383">
        <v>0.82342046499252319</v>
      </c>
      <c r="I6383">
        <v>79.989669799804688</v>
      </c>
      <c r="J6383">
        <v>0</v>
      </c>
      <c r="K6383">
        <v>161936</v>
      </c>
      <c r="L6383">
        <v>150024.32000000001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 s="10" t="s">
        <v>39</v>
      </c>
    </row>
    <row r="6384" spans="1:19" hidden="1" x14ac:dyDescent="0.25">
      <c r="A6384" s="10" t="str">
        <f t="shared" si="99"/>
        <v>2017-2026All1-in-10May PeakPGE12</v>
      </c>
      <c r="B6384" s="10" t="s">
        <v>54</v>
      </c>
      <c r="C6384" s="10" t="s">
        <v>0</v>
      </c>
      <c r="D6384" s="10" t="s">
        <v>5</v>
      </c>
      <c r="E6384" s="10" t="s">
        <v>1</v>
      </c>
      <c r="F6384">
        <v>12</v>
      </c>
      <c r="G6384">
        <v>1.0630331039428711</v>
      </c>
      <c r="H6384">
        <v>1.0630331039428711</v>
      </c>
      <c r="I6384">
        <v>91.098182678222656</v>
      </c>
      <c r="J6384">
        <v>0</v>
      </c>
      <c r="K6384">
        <v>161936</v>
      </c>
      <c r="L6384">
        <v>150024.32000000001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 s="10" t="s">
        <v>38</v>
      </c>
    </row>
    <row r="6385" spans="1:19" hidden="1" x14ac:dyDescent="0.25">
      <c r="A6385" s="10" t="str">
        <f t="shared" si="99"/>
        <v>2017-2026All1-in-2May PeakPGE12</v>
      </c>
      <c r="B6385" s="10" t="s">
        <v>54</v>
      </c>
      <c r="C6385" s="10" t="s">
        <v>0</v>
      </c>
      <c r="D6385" s="10" t="s">
        <v>5</v>
      </c>
      <c r="E6385" s="10" t="s">
        <v>9</v>
      </c>
      <c r="F6385">
        <v>12</v>
      </c>
      <c r="G6385">
        <v>0.81680643558502197</v>
      </c>
      <c r="H6385">
        <v>0.81680643558502197</v>
      </c>
      <c r="I6385">
        <v>81.825759887695312</v>
      </c>
      <c r="J6385">
        <v>0</v>
      </c>
      <c r="K6385">
        <v>161936</v>
      </c>
      <c r="L6385">
        <v>150024.32000000001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 s="10" t="s">
        <v>38</v>
      </c>
    </row>
    <row r="6386" spans="1:19" hidden="1" x14ac:dyDescent="0.25">
      <c r="A6386" s="10" t="str">
        <f t="shared" si="99"/>
        <v>2017-2026All1-in-10May PeakCAISO13</v>
      </c>
      <c r="B6386" s="10" t="s">
        <v>54</v>
      </c>
      <c r="C6386" s="10" t="s">
        <v>0</v>
      </c>
      <c r="D6386" s="10" t="s">
        <v>5</v>
      </c>
      <c r="E6386" s="10" t="s">
        <v>1</v>
      </c>
      <c r="F6386">
        <v>13</v>
      </c>
      <c r="G6386">
        <v>1.1073504686355591</v>
      </c>
      <c r="H6386">
        <v>1.1073504686355591</v>
      </c>
      <c r="I6386">
        <v>88.250923156738281</v>
      </c>
      <c r="J6386">
        <v>0</v>
      </c>
      <c r="K6386">
        <v>161936</v>
      </c>
      <c r="L6386">
        <v>150024.32000000001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 s="10" t="s">
        <v>39</v>
      </c>
    </row>
    <row r="6387" spans="1:19" hidden="1" x14ac:dyDescent="0.25">
      <c r="A6387" s="10" t="str">
        <f t="shared" si="99"/>
        <v>2017-2026All1-in-2May PeakCAISO13</v>
      </c>
      <c r="B6387" s="10" t="s">
        <v>54</v>
      </c>
      <c r="C6387" s="10" t="s">
        <v>0</v>
      </c>
      <c r="D6387" s="10" t="s">
        <v>5</v>
      </c>
      <c r="E6387" s="10" t="s">
        <v>9</v>
      </c>
      <c r="F6387">
        <v>13</v>
      </c>
      <c r="G6387">
        <v>1.008746862411499</v>
      </c>
      <c r="H6387">
        <v>1.008746862411499</v>
      </c>
      <c r="I6387">
        <v>82.961311340332031</v>
      </c>
      <c r="J6387">
        <v>0</v>
      </c>
      <c r="K6387">
        <v>161936</v>
      </c>
      <c r="L6387">
        <v>150024.32000000001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 s="10" t="s">
        <v>39</v>
      </c>
    </row>
    <row r="6388" spans="1:19" hidden="1" x14ac:dyDescent="0.25">
      <c r="A6388" s="10" t="str">
        <f t="shared" si="99"/>
        <v>2017-2026All1-in-2May PeakPGE13</v>
      </c>
      <c r="B6388" s="10" t="s">
        <v>54</v>
      </c>
      <c r="C6388" s="10" t="s">
        <v>0</v>
      </c>
      <c r="D6388" s="10" t="s">
        <v>5</v>
      </c>
      <c r="E6388" s="10" t="s">
        <v>9</v>
      </c>
      <c r="F6388">
        <v>13</v>
      </c>
      <c r="G6388">
        <v>1.0006442070007324</v>
      </c>
      <c r="H6388">
        <v>1.0006442070007324</v>
      </c>
      <c r="I6388">
        <v>84.930305480957031</v>
      </c>
      <c r="J6388">
        <v>0</v>
      </c>
      <c r="K6388">
        <v>161936</v>
      </c>
      <c r="L6388">
        <v>150024.32000000001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 s="10" t="s">
        <v>38</v>
      </c>
    </row>
    <row r="6389" spans="1:19" hidden="1" x14ac:dyDescent="0.25">
      <c r="A6389" s="10" t="str">
        <f t="shared" si="99"/>
        <v>2017-2026All1-in-10May PeakPGE13</v>
      </c>
      <c r="B6389" s="10" t="s">
        <v>54</v>
      </c>
      <c r="C6389" s="10" t="s">
        <v>0</v>
      </c>
      <c r="D6389" s="10" t="s">
        <v>5</v>
      </c>
      <c r="E6389" s="10" t="s">
        <v>1</v>
      </c>
      <c r="F6389">
        <v>13</v>
      </c>
      <c r="G6389">
        <v>1.3022888898849487</v>
      </c>
      <c r="H6389">
        <v>1.3022888898849487</v>
      </c>
      <c r="I6389">
        <v>93.950141906738281</v>
      </c>
      <c r="J6389">
        <v>0</v>
      </c>
      <c r="K6389">
        <v>161936</v>
      </c>
      <c r="L6389">
        <v>150024.32000000001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 s="10" t="s">
        <v>38</v>
      </c>
    </row>
    <row r="6390" spans="1:19" hidden="1" x14ac:dyDescent="0.25">
      <c r="A6390" s="10" t="str">
        <f t="shared" si="99"/>
        <v>2017-2026All1-in-2May PeakCAISO14</v>
      </c>
      <c r="B6390" s="10" t="s">
        <v>54</v>
      </c>
      <c r="C6390" s="10" t="s">
        <v>0</v>
      </c>
      <c r="D6390" s="10" t="s">
        <v>5</v>
      </c>
      <c r="E6390" s="10" t="s">
        <v>9</v>
      </c>
      <c r="F6390">
        <v>14</v>
      </c>
      <c r="G6390">
        <v>1.2303620576858521</v>
      </c>
      <c r="H6390">
        <v>1.1088771820068359</v>
      </c>
      <c r="I6390">
        <v>85.065193176269531</v>
      </c>
      <c r="J6390">
        <v>0.10273714363574982</v>
      </c>
      <c r="K6390">
        <v>161936</v>
      </c>
      <c r="L6390">
        <v>150024.32000000001</v>
      </c>
      <c r="M6390">
        <v>0.12148492783308029</v>
      </c>
      <c r="N6390">
        <v>-1.0182995349168777E-2</v>
      </c>
      <c r="O6390">
        <v>6.7609570920467377E-2</v>
      </c>
      <c r="P6390">
        <v>0.12148492783308029</v>
      </c>
      <c r="Q6390">
        <v>0.1753602921962738</v>
      </c>
      <c r="R6390">
        <v>0.25315284729003906</v>
      </c>
      <c r="S6390" s="10" t="s">
        <v>39</v>
      </c>
    </row>
    <row r="6391" spans="1:19" hidden="1" x14ac:dyDescent="0.25">
      <c r="A6391" s="10" t="str">
        <f t="shared" si="99"/>
        <v>2017-2026All1-in-10May PeakCAISO14</v>
      </c>
      <c r="B6391" s="10" t="s">
        <v>54</v>
      </c>
      <c r="C6391" s="10" t="s">
        <v>0</v>
      </c>
      <c r="D6391" s="10" t="s">
        <v>5</v>
      </c>
      <c r="E6391" s="10" t="s">
        <v>1</v>
      </c>
      <c r="F6391">
        <v>14</v>
      </c>
      <c r="G6391">
        <v>1.3506282567977905</v>
      </c>
      <c r="H6391">
        <v>1.1478365659713745</v>
      </c>
      <c r="I6391">
        <v>90.905174255371094</v>
      </c>
      <c r="J6391">
        <v>0.10273714363574982</v>
      </c>
      <c r="K6391">
        <v>161936</v>
      </c>
      <c r="L6391">
        <v>150024.32000000001</v>
      </c>
      <c r="M6391">
        <v>0.20279167592525482</v>
      </c>
      <c r="N6391">
        <v>7.1123749017715454E-2</v>
      </c>
      <c r="O6391">
        <v>0.14891631901264191</v>
      </c>
      <c r="P6391">
        <v>0.20279167592525482</v>
      </c>
      <c r="Q6391">
        <v>0.25666704773902893</v>
      </c>
      <c r="R6391">
        <v>0.33445960283279419</v>
      </c>
      <c r="S6391" s="10" t="s">
        <v>39</v>
      </c>
    </row>
    <row r="6392" spans="1:19" hidden="1" x14ac:dyDescent="0.25">
      <c r="A6392" s="10" t="str">
        <f t="shared" si="99"/>
        <v>2017-2026All1-in-2May PeakPGE14</v>
      </c>
      <c r="B6392" s="10" t="s">
        <v>54</v>
      </c>
      <c r="C6392" s="10" t="s">
        <v>0</v>
      </c>
      <c r="D6392" s="10" t="s">
        <v>5</v>
      </c>
      <c r="E6392" s="10" t="s">
        <v>9</v>
      </c>
      <c r="F6392">
        <v>14</v>
      </c>
      <c r="G6392">
        <v>1.2204793691635132</v>
      </c>
      <c r="H6392">
        <v>1.0749613046646118</v>
      </c>
      <c r="I6392">
        <v>87.334869384765625</v>
      </c>
      <c r="J6392">
        <v>0.10273714363574982</v>
      </c>
      <c r="K6392">
        <v>161936</v>
      </c>
      <c r="L6392">
        <v>150024.32000000001</v>
      </c>
      <c r="M6392">
        <v>0.14551809430122375</v>
      </c>
      <c r="N6392">
        <v>1.3850171118974686E-2</v>
      </c>
      <c r="O6392">
        <v>9.164273738861084E-2</v>
      </c>
      <c r="P6392">
        <v>0.14551809430122375</v>
      </c>
      <c r="Q6392">
        <v>0.19939345121383667</v>
      </c>
      <c r="R6392">
        <v>0.27718600630760193</v>
      </c>
      <c r="S6392" s="10" t="s">
        <v>38</v>
      </c>
    </row>
    <row r="6393" spans="1:19" hidden="1" x14ac:dyDescent="0.25">
      <c r="A6393" s="10" t="str">
        <f t="shared" si="99"/>
        <v>2017-2026All1-in-10May PeakPGE14</v>
      </c>
      <c r="B6393" s="10" t="s">
        <v>54</v>
      </c>
      <c r="C6393" s="10" t="s">
        <v>0</v>
      </c>
      <c r="D6393" s="10" t="s">
        <v>5</v>
      </c>
      <c r="E6393" s="10" t="s">
        <v>1</v>
      </c>
      <c r="F6393">
        <v>14</v>
      </c>
      <c r="G6393">
        <v>1.5883933305740356</v>
      </c>
      <c r="H6393">
        <v>1.2879818677902222</v>
      </c>
      <c r="I6393">
        <v>96.026535034179687</v>
      </c>
      <c r="J6393">
        <v>0.10273714363574982</v>
      </c>
      <c r="K6393">
        <v>161936</v>
      </c>
      <c r="L6393">
        <v>150024.32000000001</v>
      </c>
      <c r="M6393">
        <v>0.30041149258613586</v>
      </c>
      <c r="N6393">
        <v>0.1687435656785965</v>
      </c>
      <c r="O6393">
        <v>0.24653613567352295</v>
      </c>
      <c r="P6393">
        <v>0.30041149258613586</v>
      </c>
      <c r="Q6393">
        <v>0.35428684949874878</v>
      </c>
      <c r="R6393">
        <v>0.43207940459251404</v>
      </c>
      <c r="S6393" s="10" t="s">
        <v>38</v>
      </c>
    </row>
    <row r="6394" spans="1:19" hidden="1" x14ac:dyDescent="0.25">
      <c r="A6394" s="10" t="str">
        <f t="shared" si="99"/>
        <v>2017-2026All1-in-10May PeakCAISO15</v>
      </c>
      <c r="B6394" s="10" t="s">
        <v>54</v>
      </c>
      <c r="C6394" s="10" t="s">
        <v>0</v>
      </c>
      <c r="D6394" s="10" t="s">
        <v>5</v>
      </c>
      <c r="E6394" s="10" t="s">
        <v>1</v>
      </c>
      <c r="F6394">
        <v>15</v>
      </c>
      <c r="G6394">
        <v>1.6032204627990723</v>
      </c>
      <c r="H6394">
        <v>1.30426025390625</v>
      </c>
      <c r="I6394">
        <v>92.767387390136719</v>
      </c>
      <c r="J6394">
        <v>0.1230589896440506</v>
      </c>
      <c r="K6394">
        <v>161936</v>
      </c>
      <c r="L6394">
        <v>150024.32000000001</v>
      </c>
      <c r="M6394">
        <v>0.29896014928817749</v>
      </c>
      <c r="N6394">
        <v>0.14124774932861328</v>
      </c>
      <c r="O6394">
        <v>0.23442801833152771</v>
      </c>
      <c r="P6394">
        <v>0.29896014928817749</v>
      </c>
      <c r="Q6394">
        <v>0.36349228024482727</v>
      </c>
      <c r="R6394">
        <v>0.4566725492477417</v>
      </c>
      <c r="S6394" s="10" t="s">
        <v>39</v>
      </c>
    </row>
    <row r="6395" spans="1:19" hidden="1" x14ac:dyDescent="0.25">
      <c r="A6395" s="10" t="str">
        <f t="shared" si="99"/>
        <v>2017-2026All1-in-2May PeakCAISO15</v>
      </c>
      <c r="B6395" s="10" t="s">
        <v>54</v>
      </c>
      <c r="C6395" s="10" t="s">
        <v>0</v>
      </c>
      <c r="D6395" s="10" t="s">
        <v>5</v>
      </c>
      <c r="E6395" s="10" t="s">
        <v>9</v>
      </c>
      <c r="F6395">
        <v>15</v>
      </c>
      <c r="G6395">
        <v>1.4604623317718506</v>
      </c>
      <c r="H6395">
        <v>1.2643918991088867</v>
      </c>
      <c r="I6395">
        <v>86.678291320800781</v>
      </c>
      <c r="J6395">
        <v>0.1230589896440506</v>
      </c>
      <c r="K6395">
        <v>161936</v>
      </c>
      <c r="L6395">
        <v>150024.32000000001</v>
      </c>
      <c r="M6395">
        <v>0.19607041776180267</v>
      </c>
      <c r="N6395">
        <v>3.8358017802238464E-2</v>
      </c>
      <c r="O6395">
        <v>0.13153828680515289</v>
      </c>
      <c r="P6395">
        <v>0.19607041776180267</v>
      </c>
      <c r="Q6395">
        <v>0.26060256361961365</v>
      </c>
      <c r="R6395">
        <v>0.35378283262252808</v>
      </c>
      <c r="S6395" s="10" t="s">
        <v>39</v>
      </c>
    </row>
    <row r="6396" spans="1:19" hidden="1" x14ac:dyDescent="0.25">
      <c r="A6396" s="10" t="str">
        <f t="shared" si="99"/>
        <v>2017-2026All1-in-2May PeakPGE15</v>
      </c>
      <c r="B6396" s="10" t="s">
        <v>54</v>
      </c>
      <c r="C6396" s="10" t="s">
        <v>0</v>
      </c>
      <c r="D6396" s="10" t="s">
        <v>5</v>
      </c>
      <c r="E6396" s="10" t="s">
        <v>9</v>
      </c>
      <c r="F6396">
        <v>15</v>
      </c>
      <c r="G6396">
        <v>1.4487311840057373</v>
      </c>
      <c r="H6396">
        <v>1.2240331172943115</v>
      </c>
      <c r="I6396">
        <v>88.916786193847656</v>
      </c>
      <c r="J6396">
        <v>0.1230589896440506</v>
      </c>
      <c r="K6396">
        <v>161936</v>
      </c>
      <c r="L6396">
        <v>150024.32000000001</v>
      </c>
      <c r="M6396">
        <v>0.22469805181026459</v>
      </c>
      <c r="N6396">
        <v>6.6985651850700378E-2</v>
      </c>
      <c r="O6396">
        <v>0.16016592085361481</v>
      </c>
      <c r="P6396">
        <v>0.22469805181026459</v>
      </c>
      <c r="Q6396">
        <v>0.28923019766807556</v>
      </c>
      <c r="R6396">
        <v>0.38241046667098999</v>
      </c>
      <c r="S6396" s="10" t="s">
        <v>38</v>
      </c>
    </row>
    <row r="6397" spans="1:19" hidden="1" x14ac:dyDescent="0.25">
      <c r="A6397" s="10" t="str">
        <f t="shared" si="99"/>
        <v>2017-2026All1-in-10May PeakPGE15</v>
      </c>
      <c r="B6397" s="10" t="s">
        <v>54</v>
      </c>
      <c r="C6397" s="10" t="s">
        <v>0</v>
      </c>
      <c r="D6397" s="10" t="s">
        <v>5</v>
      </c>
      <c r="E6397" s="10" t="s">
        <v>1</v>
      </c>
      <c r="F6397">
        <v>15</v>
      </c>
      <c r="G6397">
        <v>1.8854519128799438</v>
      </c>
      <c r="H6397">
        <v>1.46999192237854</v>
      </c>
      <c r="I6397">
        <v>97.262298583984375</v>
      </c>
      <c r="J6397">
        <v>0.1230589896440506</v>
      </c>
      <c r="K6397">
        <v>161936</v>
      </c>
      <c r="L6397">
        <v>150024.32000000001</v>
      </c>
      <c r="M6397">
        <v>0.41545996069908142</v>
      </c>
      <c r="N6397">
        <v>0.25774756073951721</v>
      </c>
      <c r="O6397">
        <v>0.35092782974243164</v>
      </c>
      <c r="P6397">
        <v>0.41545996069908142</v>
      </c>
      <c r="Q6397">
        <v>0.4799920916557312</v>
      </c>
      <c r="R6397">
        <v>0.57317239046096802</v>
      </c>
      <c r="S6397" s="10" t="s">
        <v>38</v>
      </c>
    </row>
    <row r="6398" spans="1:19" hidden="1" x14ac:dyDescent="0.25">
      <c r="A6398" s="10" t="str">
        <f t="shared" si="99"/>
        <v>2017-2026All1-in-10May PeakCAISO16</v>
      </c>
      <c r="B6398" s="10" t="s">
        <v>54</v>
      </c>
      <c r="C6398" s="10" t="s">
        <v>0</v>
      </c>
      <c r="D6398" s="10" t="s">
        <v>5</v>
      </c>
      <c r="E6398" s="10" t="s">
        <v>1</v>
      </c>
      <c r="F6398">
        <v>16</v>
      </c>
      <c r="G6398">
        <v>1.8843708038330078</v>
      </c>
      <c r="H6398">
        <v>1.4842472076416016</v>
      </c>
      <c r="I6398">
        <v>93.795074462890625</v>
      </c>
      <c r="J6398">
        <v>0.15615223348140717</v>
      </c>
      <c r="K6398">
        <v>161936</v>
      </c>
      <c r="L6398">
        <v>150024.32000000001</v>
      </c>
      <c r="M6398">
        <v>0.40012362599372864</v>
      </c>
      <c r="N6398">
        <v>0.19999893009662628</v>
      </c>
      <c r="O6398">
        <v>0.31823739409446716</v>
      </c>
      <c r="P6398">
        <v>0.40012362599372864</v>
      </c>
      <c r="Q6398">
        <v>0.48200985789299011</v>
      </c>
      <c r="R6398">
        <v>0.60024833679199219</v>
      </c>
      <c r="S6398" s="10" t="s">
        <v>39</v>
      </c>
    </row>
    <row r="6399" spans="1:19" hidden="1" x14ac:dyDescent="0.25">
      <c r="A6399" s="10" t="str">
        <f t="shared" si="99"/>
        <v>2017-2026All1-in-2May PeakCAISO16</v>
      </c>
      <c r="B6399" s="10" t="s">
        <v>54</v>
      </c>
      <c r="C6399" s="10" t="s">
        <v>0</v>
      </c>
      <c r="D6399" s="10" t="s">
        <v>5</v>
      </c>
      <c r="E6399" s="10" t="s">
        <v>9</v>
      </c>
      <c r="F6399">
        <v>16</v>
      </c>
      <c r="G6399">
        <v>1.7165776491165161</v>
      </c>
      <c r="H6399">
        <v>1.4776133298873901</v>
      </c>
      <c r="I6399">
        <v>87.565391540527344</v>
      </c>
      <c r="J6399">
        <v>0.15615223348140717</v>
      </c>
      <c r="K6399">
        <v>161936</v>
      </c>
      <c r="L6399">
        <v>150024.32000000001</v>
      </c>
      <c r="M6399">
        <v>0.23896434903144836</v>
      </c>
      <c r="N6399">
        <v>3.8839645683765411E-2</v>
      </c>
      <c r="O6399">
        <v>0.15707811713218689</v>
      </c>
      <c r="P6399">
        <v>0.23896434903144836</v>
      </c>
      <c r="Q6399">
        <v>0.32085058093070984</v>
      </c>
      <c r="R6399">
        <v>0.43908905982971191</v>
      </c>
      <c r="S6399" s="10" t="s">
        <v>39</v>
      </c>
    </row>
    <row r="6400" spans="1:19" hidden="1" x14ac:dyDescent="0.25">
      <c r="A6400" s="10" t="str">
        <f t="shared" si="99"/>
        <v>2017-2026All1-in-10May PeakPGE16</v>
      </c>
      <c r="B6400" s="10" t="s">
        <v>54</v>
      </c>
      <c r="C6400" s="10" t="s">
        <v>0</v>
      </c>
      <c r="D6400" s="10" t="s">
        <v>5</v>
      </c>
      <c r="E6400" s="10" t="s">
        <v>1</v>
      </c>
      <c r="F6400">
        <v>16</v>
      </c>
      <c r="G6400">
        <v>2.2160959243774414</v>
      </c>
      <c r="H6400">
        <v>1.6919295787811279</v>
      </c>
      <c r="I6400">
        <v>97.563682556152344</v>
      </c>
      <c r="J6400">
        <v>0.15615223348140717</v>
      </c>
      <c r="K6400">
        <v>161936</v>
      </c>
      <c r="L6400">
        <v>150024.32000000001</v>
      </c>
      <c r="M6400">
        <v>0.52416634559631348</v>
      </c>
      <c r="N6400">
        <v>0.32404163479804993</v>
      </c>
      <c r="O6400">
        <v>0.442280113697052</v>
      </c>
      <c r="P6400">
        <v>0.52416634559631348</v>
      </c>
      <c r="Q6400">
        <v>0.60605257749557495</v>
      </c>
      <c r="R6400">
        <v>0.72429102659225464</v>
      </c>
      <c r="S6400" s="10" t="s">
        <v>38</v>
      </c>
    </row>
    <row r="6401" spans="1:19" hidden="1" x14ac:dyDescent="0.25">
      <c r="A6401" s="10" t="str">
        <f t="shared" si="99"/>
        <v>2017-2026All1-in-2May PeakPGE16</v>
      </c>
      <c r="B6401" s="10" t="s">
        <v>54</v>
      </c>
      <c r="C6401" s="10" t="s">
        <v>0</v>
      </c>
      <c r="D6401" s="10" t="s">
        <v>5</v>
      </c>
      <c r="E6401" s="10" t="s">
        <v>9</v>
      </c>
      <c r="F6401">
        <v>16</v>
      </c>
      <c r="G6401">
        <v>1.702789306640625</v>
      </c>
      <c r="H6401">
        <v>1.4124288558959961</v>
      </c>
      <c r="I6401">
        <v>89.734878540039063</v>
      </c>
      <c r="J6401">
        <v>0.15615223348140717</v>
      </c>
      <c r="K6401">
        <v>161936</v>
      </c>
      <c r="L6401">
        <v>150024.32000000001</v>
      </c>
      <c r="M6401">
        <v>0.29036039113998413</v>
      </c>
      <c r="N6401">
        <v>9.0235687792301178E-2</v>
      </c>
      <c r="O6401">
        <v>0.20847415924072266</v>
      </c>
      <c r="P6401">
        <v>0.29036039113998413</v>
      </c>
      <c r="Q6401">
        <v>0.37224662303924561</v>
      </c>
      <c r="R6401">
        <v>0.49048510193824768</v>
      </c>
      <c r="S6401" s="10" t="s">
        <v>38</v>
      </c>
    </row>
    <row r="6402" spans="1:19" hidden="1" x14ac:dyDescent="0.25">
      <c r="A6402" s="10" t="str">
        <f t="shared" ref="A6402:A6465" si="100">CONCATENATE(B6402,C6402,E6402,D6402,S6402,F6402)</f>
        <v>2017-2026All1-in-2May PeakCAISO17</v>
      </c>
      <c r="B6402" s="10" t="s">
        <v>54</v>
      </c>
      <c r="C6402" s="10" t="s">
        <v>0</v>
      </c>
      <c r="D6402" s="10" t="s">
        <v>5</v>
      </c>
      <c r="E6402" s="10" t="s">
        <v>9</v>
      </c>
      <c r="F6402">
        <v>17</v>
      </c>
      <c r="G6402">
        <v>1.9464129209518433</v>
      </c>
      <c r="H6402">
        <v>1.596421480178833</v>
      </c>
      <c r="I6402">
        <v>87.517105102539062</v>
      </c>
      <c r="J6402">
        <v>0.16046801209449768</v>
      </c>
      <c r="K6402">
        <v>161936</v>
      </c>
      <c r="L6402">
        <v>150024.32000000001</v>
      </c>
      <c r="M6402">
        <v>0.34999138116836548</v>
      </c>
      <c r="N6402">
        <v>0.14433558285236359</v>
      </c>
      <c r="O6402">
        <v>0.26584196090698242</v>
      </c>
      <c r="P6402">
        <v>0.34999138116836548</v>
      </c>
      <c r="Q6402">
        <v>0.43414080142974854</v>
      </c>
      <c r="R6402">
        <v>0.55564719438552856</v>
      </c>
      <c r="S6402" s="10" t="s">
        <v>39</v>
      </c>
    </row>
    <row r="6403" spans="1:19" hidden="1" x14ac:dyDescent="0.25">
      <c r="A6403" s="10" t="str">
        <f t="shared" si="100"/>
        <v>2017-2026All1-in-10May PeakCAISO17</v>
      </c>
      <c r="B6403" s="10" t="s">
        <v>54</v>
      </c>
      <c r="C6403" s="10" t="s">
        <v>0</v>
      </c>
      <c r="D6403" s="10" t="s">
        <v>5</v>
      </c>
      <c r="E6403" s="10" t="s">
        <v>1</v>
      </c>
      <c r="F6403">
        <v>17</v>
      </c>
      <c r="G6403">
        <v>2.1366720199584961</v>
      </c>
      <c r="H6403">
        <v>1.6503037214279175</v>
      </c>
      <c r="I6403">
        <v>93.775009155273437</v>
      </c>
      <c r="J6403">
        <v>0.16046801209449768</v>
      </c>
      <c r="K6403">
        <v>161936</v>
      </c>
      <c r="L6403">
        <v>150024.32000000001</v>
      </c>
      <c r="M6403">
        <v>0.48636829853057861</v>
      </c>
      <c r="N6403">
        <v>0.28071248531341553</v>
      </c>
      <c r="O6403">
        <v>0.40221887826919556</v>
      </c>
      <c r="P6403">
        <v>0.48636829853057861</v>
      </c>
      <c r="Q6403">
        <v>0.57051771879196167</v>
      </c>
      <c r="R6403">
        <v>0.6920241117477417</v>
      </c>
      <c r="S6403" s="10" t="s">
        <v>39</v>
      </c>
    </row>
    <row r="6404" spans="1:19" hidden="1" x14ac:dyDescent="0.25">
      <c r="A6404" s="10" t="str">
        <f t="shared" si="100"/>
        <v>2017-2026All1-in-10May PeakPGE17</v>
      </c>
      <c r="B6404" s="10" t="s">
        <v>54</v>
      </c>
      <c r="C6404" s="10" t="s">
        <v>0</v>
      </c>
      <c r="D6404" s="10" t="s">
        <v>5</v>
      </c>
      <c r="E6404" s="10" t="s">
        <v>1</v>
      </c>
      <c r="F6404">
        <v>17</v>
      </c>
      <c r="G6404">
        <v>2.512812614440918</v>
      </c>
      <c r="H6404">
        <v>1.9079244136810303</v>
      </c>
      <c r="I6404">
        <v>96.993171691894531</v>
      </c>
      <c r="J6404">
        <v>0.16046801209449768</v>
      </c>
      <c r="K6404">
        <v>161936</v>
      </c>
      <c r="L6404">
        <v>150024.32000000001</v>
      </c>
      <c r="M6404">
        <v>0.60488826036453247</v>
      </c>
      <c r="N6404">
        <v>0.39923244714736938</v>
      </c>
      <c r="O6404">
        <v>0.52073884010314941</v>
      </c>
      <c r="P6404">
        <v>0.60488826036453247</v>
      </c>
      <c r="Q6404">
        <v>0.68903768062591553</v>
      </c>
      <c r="R6404">
        <v>0.81054407358169556</v>
      </c>
      <c r="S6404" s="10" t="s">
        <v>38</v>
      </c>
    </row>
    <row r="6405" spans="1:19" hidden="1" x14ac:dyDescent="0.25">
      <c r="A6405" s="10" t="str">
        <f t="shared" si="100"/>
        <v>2017-2026All1-in-2May PeakPGE17</v>
      </c>
      <c r="B6405" s="10" t="s">
        <v>54</v>
      </c>
      <c r="C6405" s="10" t="s">
        <v>0</v>
      </c>
      <c r="D6405" s="10" t="s">
        <v>5</v>
      </c>
      <c r="E6405" s="10" t="s">
        <v>9</v>
      </c>
      <c r="F6405">
        <v>17</v>
      </c>
      <c r="G6405">
        <v>1.9307785034179687</v>
      </c>
      <c r="H6405">
        <v>1.5376973152160645</v>
      </c>
      <c r="I6405">
        <v>89.940681457519531</v>
      </c>
      <c r="J6405">
        <v>0.16046801209449768</v>
      </c>
      <c r="K6405">
        <v>161936</v>
      </c>
      <c r="L6405">
        <v>150024.32000000001</v>
      </c>
      <c r="M6405">
        <v>0.39308112859725952</v>
      </c>
      <c r="N6405">
        <v>0.18742533028125763</v>
      </c>
      <c r="O6405">
        <v>0.30893170833587646</v>
      </c>
      <c r="P6405">
        <v>0.39308112859725952</v>
      </c>
      <c r="Q6405">
        <v>0.47723054885864258</v>
      </c>
      <c r="R6405">
        <v>0.59873694181442261</v>
      </c>
      <c r="S6405" s="10" t="s">
        <v>38</v>
      </c>
    </row>
    <row r="6406" spans="1:19" hidden="1" x14ac:dyDescent="0.25">
      <c r="A6406" s="10" t="str">
        <f t="shared" si="100"/>
        <v>2017-2026All1-in-10May PeakCAISO18</v>
      </c>
      <c r="B6406" s="10" t="s">
        <v>54</v>
      </c>
      <c r="C6406" s="10" t="s">
        <v>0</v>
      </c>
      <c r="D6406" s="10" t="s">
        <v>5</v>
      </c>
      <c r="E6406" s="10" t="s">
        <v>1</v>
      </c>
      <c r="F6406">
        <v>18</v>
      </c>
      <c r="G6406">
        <v>2.3102555274963379</v>
      </c>
      <c r="H6406">
        <v>1.8439640998840332</v>
      </c>
      <c r="I6406">
        <v>92.535552978515625</v>
      </c>
      <c r="J6406">
        <v>0.13599415123462677</v>
      </c>
      <c r="K6406">
        <v>161936</v>
      </c>
      <c r="L6406">
        <v>150024.32000000001</v>
      </c>
      <c r="M6406">
        <v>0.46629136800765991</v>
      </c>
      <c r="N6406">
        <v>0.29200127720832825</v>
      </c>
      <c r="O6406">
        <v>0.39497604966163635</v>
      </c>
      <c r="P6406">
        <v>0.46629136800765991</v>
      </c>
      <c r="Q6406">
        <v>0.53760671615600586</v>
      </c>
      <c r="R6406">
        <v>0.64058148860931396</v>
      </c>
      <c r="S6406" s="10" t="s">
        <v>39</v>
      </c>
    </row>
    <row r="6407" spans="1:19" hidden="1" x14ac:dyDescent="0.25">
      <c r="A6407" s="10" t="str">
        <f t="shared" si="100"/>
        <v>2017-2026All1-in-2May PeakCAISO18</v>
      </c>
      <c r="B6407" s="10" t="s">
        <v>54</v>
      </c>
      <c r="C6407" s="10" t="s">
        <v>0</v>
      </c>
      <c r="D6407" s="10" t="s">
        <v>5</v>
      </c>
      <c r="E6407" s="10" t="s">
        <v>9</v>
      </c>
      <c r="F6407">
        <v>18</v>
      </c>
      <c r="G6407">
        <v>2.1045396327972412</v>
      </c>
      <c r="H6407">
        <v>1.7897653579711914</v>
      </c>
      <c r="I6407">
        <v>86.456062316894531</v>
      </c>
      <c r="J6407">
        <v>0.13599415123462677</v>
      </c>
      <c r="K6407">
        <v>161936</v>
      </c>
      <c r="L6407">
        <v>150024.32000000001</v>
      </c>
      <c r="M6407">
        <v>0.31477421522140503</v>
      </c>
      <c r="N6407">
        <v>0.14048410952091217</v>
      </c>
      <c r="O6407">
        <v>0.24345888197422028</v>
      </c>
      <c r="P6407">
        <v>0.31477421522140503</v>
      </c>
      <c r="Q6407">
        <v>0.38608953356742859</v>
      </c>
      <c r="R6407">
        <v>0.48906430602073669</v>
      </c>
      <c r="S6407" s="10" t="s">
        <v>39</v>
      </c>
    </row>
    <row r="6408" spans="1:19" hidden="1" x14ac:dyDescent="0.25">
      <c r="A6408" s="10" t="str">
        <f t="shared" si="100"/>
        <v>2017-2026All1-in-2May PeakPGE18</v>
      </c>
      <c r="B6408" s="10" t="s">
        <v>54</v>
      </c>
      <c r="C6408" s="10" t="s">
        <v>0</v>
      </c>
      <c r="D6408" s="10" t="s">
        <v>5</v>
      </c>
      <c r="E6408" s="10" t="s">
        <v>9</v>
      </c>
      <c r="F6408">
        <v>18</v>
      </c>
      <c r="G6408">
        <v>2.0876352787017822</v>
      </c>
      <c r="H6408">
        <v>1.713358998298645</v>
      </c>
      <c r="I6408">
        <v>89.189254760742187</v>
      </c>
      <c r="J6408">
        <v>0.13599415123462677</v>
      </c>
      <c r="K6408">
        <v>161936</v>
      </c>
      <c r="L6408">
        <v>150024.32000000001</v>
      </c>
      <c r="M6408">
        <v>0.37427631020545959</v>
      </c>
      <c r="N6408">
        <v>0.19998620450496674</v>
      </c>
      <c r="O6408">
        <v>0.30296099185943604</v>
      </c>
      <c r="P6408">
        <v>0.37427631020545959</v>
      </c>
      <c r="Q6408">
        <v>0.44559162855148315</v>
      </c>
      <c r="R6408">
        <v>0.54856640100479126</v>
      </c>
      <c r="S6408" s="10" t="s">
        <v>38</v>
      </c>
    </row>
    <row r="6409" spans="1:19" hidden="1" x14ac:dyDescent="0.25">
      <c r="A6409" s="10" t="str">
        <f t="shared" si="100"/>
        <v>2017-2026All1-in-10May PeakPGE18</v>
      </c>
      <c r="B6409" s="10" t="s">
        <v>54</v>
      </c>
      <c r="C6409" s="10" t="s">
        <v>0</v>
      </c>
      <c r="D6409" s="10" t="s">
        <v>5</v>
      </c>
      <c r="E6409" s="10" t="s">
        <v>1</v>
      </c>
      <c r="F6409">
        <v>18</v>
      </c>
      <c r="G6409">
        <v>2.7169537544250488</v>
      </c>
      <c r="H6409">
        <v>2.1429708003997803</v>
      </c>
      <c r="I6409">
        <v>95.551948547363281</v>
      </c>
      <c r="J6409">
        <v>0.13599415123462677</v>
      </c>
      <c r="K6409">
        <v>161936</v>
      </c>
      <c r="L6409">
        <v>150024.32000000001</v>
      </c>
      <c r="M6409">
        <v>0.57398289442062378</v>
      </c>
      <c r="N6409">
        <v>0.39969280362129211</v>
      </c>
      <c r="O6409">
        <v>0.50266754627227783</v>
      </c>
      <c r="P6409">
        <v>0.57398289442062378</v>
      </c>
      <c r="Q6409">
        <v>0.64529824256896973</v>
      </c>
      <c r="R6409">
        <v>0.74827301502227783</v>
      </c>
      <c r="S6409" s="10" t="s">
        <v>38</v>
      </c>
    </row>
    <row r="6410" spans="1:19" hidden="1" x14ac:dyDescent="0.25">
      <c r="A6410" s="10" t="str">
        <f t="shared" si="100"/>
        <v>2017-2026All1-in-10May PeakCAISO19</v>
      </c>
      <c r="B6410" s="10" t="s">
        <v>54</v>
      </c>
      <c r="C6410" s="10" t="s">
        <v>0</v>
      </c>
      <c r="D6410" s="10" t="s">
        <v>5</v>
      </c>
      <c r="E6410" s="10" t="s">
        <v>1</v>
      </c>
      <c r="F6410">
        <v>19</v>
      </c>
      <c r="G6410">
        <v>2.3469359874725342</v>
      </c>
      <c r="H6410">
        <v>2.5670983791351318</v>
      </c>
      <c r="I6410">
        <v>90.061470031738281</v>
      </c>
      <c r="J6410">
        <v>0.11742977052927017</v>
      </c>
      <c r="K6410">
        <v>161936</v>
      </c>
      <c r="L6410">
        <v>150024.32000000001</v>
      </c>
      <c r="M6410">
        <v>-0.22016246616840363</v>
      </c>
      <c r="N6410">
        <v>-0.3706604540348053</v>
      </c>
      <c r="O6410">
        <v>-0.2817426323890686</v>
      </c>
      <c r="P6410">
        <v>-0.22016246616840363</v>
      </c>
      <c r="Q6410">
        <v>-0.15858229994773865</v>
      </c>
      <c r="R6410">
        <v>-6.9664470851421356E-2</v>
      </c>
      <c r="S6410" s="10" t="s">
        <v>39</v>
      </c>
    </row>
    <row r="6411" spans="1:19" hidden="1" x14ac:dyDescent="0.25">
      <c r="A6411" s="10" t="str">
        <f t="shared" si="100"/>
        <v>2017-2026All1-in-2May PeakCAISO19</v>
      </c>
      <c r="B6411" s="10" t="s">
        <v>54</v>
      </c>
      <c r="C6411" s="10" t="s">
        <v>0</v>
      </c>
      <c r="D6411" s="10" t="s">
        <v>5</v>
      </c>
      <c r="E6411" s="10" t="s">
        <v>9</v>
      </c>
      <c r="F6411">
        <v>19</v>
      </c>
      <c r="G6411">
        <v>2.1379539966583252</v>
      </c>
      <c r="H6411">
        <v>2.3469464778900146</v>
      </c>
      <c r="I6411">
        <v>84.189323425292969</v>
      </c>
      <c r="J6411">
        <v>0.11742977052927017</v>
      </c>
      <c r="K6411">
        <v>161936</v>
      </c>
      <c r="L6411">
        <v>150024.32000000001</v>
      </c>
      <c r="M6411">
        <v>-0.20899255573749542</v>
      </c>
      <c r="N6411">
        <v>-0.35949054360389709</v>
      </c>
      <c r="O6411">
        <v>-0.2705727219581604</v>
      </c>
      <c r="P6411">
        <v>-0.20899255573749542</v>
      </c>
      <c r="Q6411">
        <v>-0.14741238951683044</v>
      </c>
      <c r="R6411">
        <v>-5.8494560420513153E-2</v>
      </c>
      <c r="S6411" s="10" t="s">
        <v>39</v>
      </c>
    </row>
    <row r="6412" spans="1:19" hidden="1" x14ac:dyDescent="0.25">
      <c r="A6412" s="10" t="str">
        <f t="shared" si="100"/>
        <v>2017-2026All1-in-2May PeakPGE19</v>
      </c>
      <c r="B6412" s="10" t="s">
        <v>54</v>
      </c>
      <c r="C6412" s="10" t="s">
        <v>0</v>
      </c>
      <c r="D6412" s="10" t="s">
        <v>5</v>
      </c>
      <c r="E6412" s="10" t="s">
        <v>9</v>
      </c>
      <c r="F6412">
        <v>19</v>
      </c>
      <c r="G6412">
        <v>2.1207809448242187</v>
      </c>
      <c r="H6412">
        <v>2.3284423351287842</v>
      </c>
      <c r="I6412">
        <v>87.230392456054688</v>
      </c>
      <c r="J6412">
        <v>0.11742977052927017</v>
      </c>
      <c r="K6412">
        <v>161936</v>
      </c>
      <c r="L6412">
        <v>150024.32000000001</v>
      </c>
      <c r="M6412">
        <v>-0.20766149461269379</v>
      </c>
      <c r="N6412">
        <v>-0.35815948247909546</v>
      </c>
      <c r="O6412">
        <v>-0.26924166083335876</v>
      </c>
      <c r="P6412">
        <v>-0.20766149461269379</v>
      </c>
      <c r="Q6412">
        <v>-0.14608132839202881</v>
      </c>
      <c r="R6412">
        <v>-5.7163499295711517E-2</v>
      </c>
      <c r="S6412" s="10" t="s">
        <v>38</v>
      </c>
    </row>
    <row r="6413" spans="1:19" hidden="1" x14ac:dyDescent="0.25">
      <c r="A6413" s="10" t="str">
        <f t="shared" si="100"/>
        <v>2017-2026All1-in-10May PeakPGE19</v>
      </c>
      <c r="B6413" s="10" t="s">
        <v>54</v>
      </c>
      <c r="C6413" s="10" t="s">
        <v>0</v>
      </c>
      <c r="D6413" s="10" t="s">
        <v>5</v>
      </c>
      <c r="E6413" s="10" t="s">
        <v>1</v>
      </c>
      <c r="F6413">
        <v>19</v>
      </c>
      <c r="G6413">
        <v>2.7600913047790527</v>
      </c>
      <c r="H6413">
        <v>3.0063221454620361</v>
      </c>
      <c r="I6413">
        <v>92.975601196289063</v>
      </c>
      <c r="J6413">
        <v>0.11742977052927017</v>
      </c>
      <c r="K6413">
        <v>161936</v>
      </c>
      <c r="L6413">
        <v>150024.32000000001</v>
      </c>
      <c r="M6413">
        <v>-0.24623093008995056</v>
      </c>
      <c r="N6413">
        <v>-0.39672893285751343</v>
      </c>
      <c r="O6413">
        <v>-0.30781111121177673</v>
      </c>
      <c r="P6413">
        <v>-0.24623093008995056</v>
      </c>
      <c r="Q6413">
        <v>-0.18465076386928558</v>
      </c>
      <c r="R6413">
        <v>-9.5732934772968292E-2</v>
      </c>
      <c r="S6413" s="10" t="s">
        <v>38</v>
      </c>
    </row>
    <row r="6414" spans="1:19" hidden="1" x14ac:dyDescent="0.25">
      <c r="A6414" s="10" t="str">
        <f t="shared" si="100"/>
        <v>2017-2026All1-in-10May PeakCAISO20</v>
      </c>
      <c r="B6414" s="10" t="s">
        <v>54</v>
      </c>
      <c r="C6414" s="10" t="s">
        <v>0</v>
      </c>
      <c r="D6414" s="10" t="s">
        <v>5</v>
      </c>
      <c r="E6414" s="10" t="s">
        <v>1</v>
      </c>
      <c r="F6414">
        <v>20</v>
      </c>
      <c r="G6414">
        <v>2.22080397605896</v>
      </c>
      <c r="H6414">
        <v>2.4620382785797119</v>
      </c>
      <c r="I6414">
        <v>85.795059204101563</v>
      </c>
      <c r="J6414">
        <v>7.6294809579849243E-2</v>
      </c>
      <c r="K6414">
        <v>161936</v>
      </c>
      <c r="L6414">
        <v>150024.32000000001</v>
      </c>
      <c r="M6414">
        <v>-0.24123427271842957</v>
      </c>
      <c r="N6414">
        <v>-0.33901369571685791</v>
      </c>
      <c r="O6414">
        <v>-0.28124326467514038</v>
      </c>
      <c r="P6414">
        <v>-0.24123427271842957</v>
      </c>
      <c r="Q6414">
        <v>-0.20122528076171875</v>
      </c>
      <c r="R6414">
        <v>-0.14345484972000122</v>
      </c>
      <c r="S6414" s="10" t="s">
        <v>39</v>
      </c>
    </row>
    <row r="6415" spans="1:19" hidden="1" x14ac:dyDescent="0.25">
      <c r="A6415" s="10" t="str">
        <f t="shared" si="100"/>
        <v>2017-2026All1-in-2May PeakCAISO20</v>
      </c>
      <c r="B6415" s="10" t="s">
        <v>54</v>
      </c>
      <c r="C6415" s="10" t="s">
        <v>0</v>
      </c>
      <c r="D6415" s="10" t="s">
        <v>5</v>
      </c>
      <c r="E6415" s="10" t="s">
        <v>9</v>
      </c>
      <c r="F6415">
        <v>20</v>
      </c>
      <c r="G6415">
        <v>2.0230531692504883</v>
      </c>
      <c r="H6415">
        <v>2.2149512767791748</v>
      </c>
      <c r="I6415">
        <v>81.207313537597656</v>
      </c>
      <c r="J6415">
        <v>7.6294809579849243E-2</v>
      </c>
      <c r="K6415">
        <v>161936</v>
      </c>
      <c r="L6415">
        <v>150024.32000000001</v>
      </c>
      <c r="M6415">
        <v>-0.19189812242984772</v>
      </c>
      <c r="N6415">
        <v>-0.28967756032943726</v>
      </c>
      <c r="O6415">
        <v>-0.23190711438655853</v>
      </c>
      <c r="P6415">
        <v>-0.19189812242984772</v>
      </c>
      <c r="Q6415">
        <v>-0.1518891304731369</v>
      </c>
      <c r="R6415">
        <v>-9.4118691980838776E-2</v>
      </c>
      <c r="S6415" s="10" t="s">
        <v>39</v>
      </c>
    </row>
    <row r="6416" spans="1:19" hidden="1" x14ac:dyDescent="0.25">
      <c r="A6416" s="10" t="str">
        <f t="shared" si="100"/>
        <v>2017-2026All1-in-2May PeakPGE20</v>
      </c>
      <c r="B6416" s="10" t="s">
        <v>54</v>
      </c>
      <c r="C6416" s="10" t="s">
        <v>0</v>
      </c>
      <c r="D6416" s="10" t="s">
        <v>5</v>
      </c>
      <c r="E6416" s="10" t="s">
        <v>9</v>
      </c>
      <c r="F6416">
        <v>20</v>
      </c>
      <c r="G6416">
        <v>2.0068032741546631</v>
      </c>
      <c r="H6416">
        <v>2.2096130847930908</v>
      </c>
      <c r="I6416">
        <v>83.22967529296875</v>
      </c>
      <c r="J6416">
        <v>7.6294809579849243E-2</v>
      </c>
      <c r="K6416">
        <v>161936</v>
      </c>
      <c r="L6416">
        <v>150024.32000000001</v>
      </c>
      <c r="M6416">
        <v>-0.20280984044075012</v>
      </c>
      <c r="N6416">
        <v>-0.30058926343917847</v>
      </c>
      <c r="O6416">
        <v>-0.24281883239746094</v>
      </c>
      <c r="P6416">
        <v>-0.20280984044075012</v>
      </c>
      <c r="Q6416">
        <v>-0.16280084848403931</v>
      </c>
      <c r="R6416">
        <v>-0.10503040999174118</v>
      </c>
      <c r="S6416" s="10" t="s">
        <v>38</v>
      </c>
    </row>
    <row r="6417" spans="1:19" hidden="1" x14ac:dyDescent="0.25">
      <c r="A6417" s="10" t="str">
        <f t="shared" si="100"/>
        <v>2017-2026All1-in-10May PeakPGE20</v>
      </c>
      <c r="B6417" s="10" t="s">
        <v>54</v>
      </c>
      <c r="C6417" s="10" t="s">
        <v>0</v>
      </c>
      <c r="D6417" s="10" t="s">
        <v>5</v>
      </c>
      <c r="E6417" s="10" t="s">
        <v>1</v>
      </c>
      <c r="F6417">
        <v>20</v>
      </c>
      <c r="G6417">
        <v>2.6117548942565918</v>
      </c>
      <c r="H6417">
        <v>2.9197475910186768</v>
      </c>
      <c r="I6417">
        <v>88.943496704101563</v>
      </c>
      <c r="J6417">
        <v>7.6294809579849243E-2</v>
      </c>
      <c r="K6417">
        <v>161936</v>
      </c>
      <c r="L6417">
        <v>150024.32000000001</v>
      </c>
      <c r="M6417">
        <v>-0.30799266695976257</v>
      </c>
      <c r="N6417">
        <v>-0.40577208995819092</v>
      </c>
      <c r="O6417">
        <v>-0.34800165891647339</v>
      </c>
      <c r="P6417">
        <v>-0.30799266695976257</v>
      </c>
      <c r="Q6417">
        <v>-0.26798367500305176</v>
      </c>
      <c r="R6417">
        <v>-0.21021324396133423</v>
      </c>
      <c r="S6417" s="10" t="s">
        <v>38</v>
      </c>
    </row>
    <row r="6418" spans="1:19" hidden="1" x14ac:dyDescent="0.25">
      <c r="A6418" s="10" t="str">
        <f t="shared" si="100"/>
        <v>2017-2026All1-in-2May PeakCAISO21</v>
      </c>
      <c r="B6418" s="10" t="s">
        <v>54</v>
      </c>
      <c r="C6418" s="10" t="s">
        <v>0</v>
      </c>
      <c r="D6418" s="10" t="s">
        <v>5</v>
      </c>
      <c r="E6418" s="10" t="s">
        <v>9</v>
      </c>
      <c r="F6418">
        <v>21</v>
      </c>
      <c r="G6418">
        <v>1.8407559394836426</v>
      </c>
      <c r="H6418">
        <v>1.9387067556381226</v>
      </c>
      <c r="I6418">
        <v>77.082305908203125</v>
      </c>
      <c r="J6418">
        <v>7.6630406081676483E-2</v>
      </c>
      <c r="K6418">
        <v>161936</v>
      </c>
      <c r="L6418">
        <v>150024.32000000001</v>
      </c>
      <c r="M6418">
        <v>-9.7950808703899384E-2</v>
      </c>
      <c r="N6418">
        <v>-0.19616033136844635</v>
      </c>
      <c r="O6418">
        <v>-0.13813579082489014</v>
      </c>
      <c r="P6418">
        <v>-9.7950808703899384E-2</v>
      </c>
      <c r="Q6418">
        <v>-5.7765822857618332E-2</v>
      </c>
      <c r="R6418">
        <v>2.5871972320601344E-4</v>
      </c>
      <c r="S6418" s="10" t="s">
        <v>39</v>
      </c>
    </row>
    <row r="6419" spans="1:19" hidden="1" x14ac:dyDescent="0.25">
      <c r="A6419" s="10" t="str">
        <f t="shared" si="100"/>
        <v>2017-2026All1-in-10May PeakCAISO21</v>
      </c>
      <c r="B6419" s="10" t="s">
        <v>54</v>
      </c>
      <c r="C6419" s="10" t="s">
        <v>0</v>
      </c>
      <c r="D6419" s="10" t="s">
        <v>5</v>
      </c>
      <c r="E6419" s="10" t="s">
        <v>1</v>
      </c>
      <c r="F6419">
        <v>21</v>
      </c>
      <c r="G6419">
        <v>2.0206873416900635</v>
      </c>
      <c r="H6419">
        <v>2.1618900299072266</v>
      </c>
      <c r="I6419">
        <v>81.072067260742187</v>
      </c>
      <c r="J6419">
        <v>7.6630406081676483E-2</v>
      </c>
      <c r="K6419">
        <v>161936</v>
      </c>
      <c r="L6419">
        <v>150024.32000000001</v>
      </c>
      <c r="M6419">
        <v>-0.14120268821716309</v>
      </c>
      <c r="N6419">
        <v>-0.23941221833229065</v>
      </c>
      <c r="O6419">
        <v>-0.18138767778873444</v>
      </c>
      <c r="P6419">
        <v>-0.14120268821716309</v>
      </c>
      <c r="Q6419">
        <v>-0.10101770609617233</v>
      </c>
      <c r="R6419">
        <v>-4.2993158102035522E-2</v>
      </c>
      <c r="S6419" s="10" t="s">
        <v>39</v>
      </c>
    </row>
    <row r="6420" spans="1:19" hidden="1" x14ac:dyDescent="0.25">
      <c r="A6420" s="10" t="str">
        <f t="shared" si="100"/>
        <v>2017-2026All1-in-2May PeakPGE21</v>
      </c>
      <c r="B6420" s="10" t="s">
        <v>54</v>
      </c>
      <c r="C6420" s="10" t="s">
        <v>0</v>
      </c>
      <c r="D6420" s="10" t="s">
        <v>5</v>
      </c>
      <c r="E6420" s="10" t="s">
        <v>9</v>
      </c>
      <c r="F6420">
        <v>21</v>
      </c>
      <c r="G6420">
        <v>1.8259701728820801</v>
      </c>
      <c r="H6420">
        <v>1.9321521520614624</v>
      </c>
      <c r="I6420">
        <v>78.636817932128906</v>
      </c>
      <c r="J6420">
        <v>7.6630406081676483E-2</v>
      </c>
      <c r="K6420">
        <v>161936</v>
      </c>
      <c r="L6420">
        <v>150024.32000000001</v>
      </c>
      <c r="M6420">
        <v>-0.10618202388286591</v>
      </c>
      <c r="N6420">
        <v>-0.20439155399799347</v>
      </c>
      <c r="O6420">
        <v>-0.14636701345443726</v>
      </c>
      <c r="P6420">
        <v>-0.10618202388286591</v>
      </c>
      <c r="Q6420">
        <v>-6.5997041761875153E-2</v>
      </c>
      <c r="R6420">
        <v>-7.9724956303834915E-3</v>
      </c>
      <c r="S6420" s="10" t="s">
        <v>38</v>
      </c>
    </row>
    <row r="6421" spans="1:19" hidden="1" x14ac:dyDescent="0.25">
      <c r="A6421" s="10" t="str">
        <f t="shared" si="100"/>
        <v>2017-2026All1-in-10May PeakPGE21</v>
      </c>
      <c r="B6421" s="10" t="s">
        <v>54</v>
      </c>
      <c r="C6421" s="10" t="s">
        <v>0</v>
      </c>
      <c r="D6421" s="10" t="s">
        <v>5</v>
      </c>
      <c r="E6421" s="10" t="s">
        <v>1</v>
      </c>
      <c r="F6421">
        <v>21</v>
      </c>
      <c r="G6421">
        <v>2.3764097690582275</v>
      </c>
      <c r="H6421">
        <v>2.5799205303192139</v>
      </c>
      <c r="I6421">
        <v>84.537490844726563</v>
      </c>
      <c r="J6421">
        <v>7.6630406081676483E-2</v>
      </c>
      <c r="K6421">
        <v>161936</v>
      </c>
      <c r="L6421">
        <v>150024.32000000001</v>
      </c>
      <c r="M6421">
        <v>-0.2035108357667923</v>
      </c>
      <c r="N6421">
        <v>-0.30172035098075867</v>
      </c>
      <c r="O6421">
        <v>-0.24369582533836365</v>
      </c>
      <c r="P6421">
        <v>-0.2035108357667923</v>
      </c>
      <c r="Q6421">
        <v>-0.16332584619522095</v>
      </c>
      <c r="R6421">
        <v>-0.10530130565166473</v>
      </c>
      <c r="S6421" s="10" t="s">
        <v>38</v>
      </c>
    </row>
    <row r="6422" spans="1:19" hidden="1" x14ac:dyDescent="0.25">
      <c r="A6422" s="10" t="str">
        <f t="shared" si="100"/>
        <v>2017-2026All1-in-10May PeakCAISO22</v>
      </c>
      <c r="B6422" s="10" t="s">
        <v>54</v>
      </c>
      <c r="C6422" s="10" t="s">
        <v>0</v>
      </c>
      <c r="D6422" s="10" t="s">
        <v>5</v>
      </c>
      <c r="E6422" s="10" t="s">
        <v>1</v>
      </c>
      <c r="F6422">
        <v>22</v>
      </c>
      <c r="G6422">
        <v>1.7729004621505737</v>
      </c>
      <c r="H6422">
        <v>1.8494725227355957</v>
      </c>
      <c r="I6422">
        <v>77.527656555175781</v>
      </c>
      <c r="J6422">
        <v>6.3674606382846832E-2</v>
      </c>
      <c r="K6422">
        <v>161936</v>
      </c>
      <c r="L6422">
        <v>150024.32000000001</v>
      </c>
      <c r="M6422">
        <v>-7.6572075486183167E-2</v>
      </c>
      <c r="N6422">
        <v>-0.158177450299263</v>
      </c>
      <c r="O6422">
        <v>-0.10996303707361221</v>
      </c>
      <c r="P6422">
        <v>-7.6572075486183167E-2</v>
      </c>
      <c r="Q6422">
        <v>-4.3181110173463821E-2</v>
      </c>
      <c r="R6422">
        <v>5.0333002582192421E-3</v>
      </c>
      <c r="S6422" s="10" t="s">
        <v>39</v>
      </c>
    </row>
    <row r="6423" spans="1:19" hidden="1" x14ac:dyDescent="0.25">
      <c r="A6423" s="10" t="str">
        <f t="shared" si="100"/>
        <v>2017-2026All1-in-2May PeakCAISO22</v>
      </c>
      <c r="B6423" s="10" t="s">
        <v>54</v>
      </c>
      <c r="C6423" s="10" t="s">
        <v>0</v>
      </c>
      <c r="D6423" s="10" t="s">
        <v>5</v>
      </c>
      <c r="E6423" s="10" t="s">
        <v>9</v>
      </c>
      <c r="F6423">
        <v>22</v>
      </c>
      <c r="G6423">
        <v>1.6150332689285278</v>
      </c>
      <c r="H6423">
        <v>1.6513819694519043</v>
      </c>
      <c r="I6423">
        <v>73.673591613769531</v>
      </c>
      <c r="J6423">
        <v>6.3674606382846832E-2</v>
      </c>
      <c r="K6423">
        <v>161936</v>
      </c>
      <c r="L6423">
        <v>150024.32000000001</v>
      </c>
      <c r="M6423">
        <v>-3.6348681896924973E-2</v>
      </c>
      <c r="N6423">
        <v>-0.1179540604352951</v>
      </c>
      <c r="O6423">
        <v>-6.9739647209644318E-2</v>
      </c>
      <c r="P6423">
        <v>-3.6348681896924973E-2</v>
      </c>
      <c r="Q6423">
        <v>-2.957718214020133E-3</v>
      </c>
      <c r="R6423">
        <v>4.5256692916154861E-2</v>
      </c>
      <c r="S6423" s="10" t="s">
        <v>39</v>
      </c>
    </row>
    <row r="6424" spans="1:19" hidden="1" x14ac:dyDescent="0.25">
      <c r="A6424" s="10" t="str">
        <f t="shared" si="100"/>
        <v>2017-2026All1-in-2May PeakPGE22</v>
      </c>
      <c r="B6424" s="10" t="s">
        <v>54</v>
      </c>
      <c r="C6424" s="10" t="s">
        <v>0</v>
      </c>
      <c r="D6424" s="10" t="s">
        <v>5</v>
      </c>
      <c r="E6424" s="10" t="s">
        <v>9</v>
      </c>
      <c r="F6424">
        <v>22</v>
      </c>
      <c r="G6424">
        <v>1.6020605564117432</v>
      </c>
      <c r="H6424">
        <v>1.6458103656768799</v>
      </c>
      <c r="I6424">
        <v>75.076568603515625</v>
      </c>
      <c r="J6424">
        <v>6.3674606382846832E-2</v>
      </c>
      <c r="K6424">
        <v>161936</v>
      </c>
      <c r="L6424">
        <v>150024.32000000001</v>
      </c>
      <c r="M6424">
        <v>-4.3749846518039703E-2</v>
      </c>
      <c r="N6424">
        <v>-0.12535522878170013</v>
      </c>
      <c r="O6424">
        <v>-7.714080810546875E-2</v>
      </c>
      <c r="P6424">
        <v>-4.3749846518039703E-2</v>
      </c>
      <c r="Q6424">
        <v>-1.0358883067965508E-2</v>
      </c>
      <c r="R6424">
        <v>3.7855528295040131E-2</v>
      </c>
      <c r="S6424" s="10" t="s">
        <v>38</v>
      </c>
    </row>
    <row r="6425" spans="1:19" hidden="1" x14ac:dyDescent="0.25">
      <c r="A6425" s="10" t="str">
        <f t="shared" si="100"/>
        <v>2017-2026All1-in-10May PeakPGE22</v>
      </c>
      <c r="B6425" s="10" t="s">
        <v>54</v>
      </c>
      <c r="C6425" s="10" t="s">
        <v>0</v>
      </c>
      <c r="D6425" s="10" t="s">
        <v>5</v>
      </c>
      <c r="E6425" s="10" t="s">
        <v>1</v>
      </c>
      <c r="F6425">
        <v>22</v>
      </c>
      <c r="G6425">
        <v>2.0850026607513428</v>
      </c>
      <c r="H6425">
        <v>2.2192842960357666</v>
      </c>
      <c r="I6425">
        <v>81.4449462890625</v>
      </c>
      <c r="J6425">
        <v>6.3674606382846832E-2</v>
      </c>
      <c r="K6425">
        <v>161936</v>
      </c>
      <c r="L6425">
        <v>150024.32000000001</v>
      </c>
      <c r="M6425">
        <v>-0.1342816948890686</v>
      </c>
      <c r="N6425">
        <v>-0.21588706970214844</v>
      </c>
      <c r="O6425">
        <v>-0.16767266392707825</v>
      </c>
      <c r="P6425">
        <v>-0.1342816948890686</v>
      </c>
      <c r="Q6425">
        <v>-0.10089073330163956</v>
      </c>
      <c r="R6425">
        <v>-5.267632007598877E-2</v>
      </c>
      <c r="S6425" s="10" t="s">
        <v>38</v>
      </c>
    </row>
    <row r="6426" spans="1:19" hidden="1" x14ac:dyDescent="0.25">
      <c r="A6426" s="10" t="str">
        <f t="shared" si="100"/>
        <v>2017-2026All1-in-10May PeakCAISO23</v>
      </c>
      <c r="B6426" s="10" t="s">
        <v>54</v>
      </c>
      <c r="C6426" s="10" t="s">
        <v>0</v>
      </c>
      <c r="D6426" s="10" t="s">
        <v>5</v>
      </c>
      <c r="E6426" s="10" t="s">
        <v>1</v>
      </c>
      <c r="F6426">
        <v>23</v>
      </c>
      <c r="G6426">
        <v>1.4319441318511963</v>
      </c>
      <c r="H6426">
        <v>1.4862900972366333</v>
      </c>
      <c r="I6426">
        <v>75.00079345703125</v>
      </c>
      <c r="J6426">
        <v>5.8387260884046555E-2</v>
      </c>
      <c r="K6426">
        <v>161936</v>
      </c>
      <c r="L6426">
        <v>150024.32000000001</v>
      </c>
      <c r="M6426">
        <v>-5.4346021264791489E-2</v>
      </c>
      <c r="N6426">
        <v>-0.12917514145374298</v>
      </c>
      <c r="O6426">
        <v>-8.4964297711849213E-2</v>
      </c>
      <c r="P6426">
        <v>-5.4346021264791489E-2</v>
      </c>
      <c r="Q6426">
        <v>-2.3727741092443466E-2</v>
      </c>
      <c r="R6426">
        <v>2.0483091473579407E-2</v>
      </c>
      <c r="S6426" s="10" t="s">
        <v>39</v>
      </c>
    </row>
    <row r="6427" spans="1:19" hidden="1" x14ac:dyDescent="0.25">
      <c r="A6427" s="10" t="str">
        <f t="shared" si="100"/>
        <v>2017-2026All1-in-2May PeakCAISO23</v>
      </c>
      <c r="B6427" s="10" t="s">
        <v>54</v>
      </c>
      <c r="C6427" s="10" t="s">
        <v>0</v>
      </c>
      <c r="D6427" s="10" t="s">
        <v>5</v>
      </c>
      <c r="E6427" s="10" t="s">
        <v>9</v>
      </c>
      <c r="F6427">
        <v>23</v>
      </c>
      <c r="G6427">
        <v>1.3044371604919434</v>
      </c>
      <c r="H6427">
        <v>1.3331542015075684</v>
      </c>
      <c r="I6427">
        <v>71.263511657714844</v>
      </c>
      <c r="J6427">
        <v>5.8387260884046555E-2</v>
      </c>
      <c r="K6427">
        <v>161936</v>
      </c>
      <c r="L6427">
        <v>150024.32000000001</v>
      </c>
      <c r="M6427">
        <v>-2.8717057779431343E-2</v>
      </c>
      <c r="N6427">
        <v>-0.10354617238044739</v>
      </c>
      <c r="O6427">
        <v>-5.9335336089134216E-2</v>
      </c>
      <c r="P6427">
        <v>-2.8717057779431343E-2</v>
      </c>
      <c r="Q6427">
        <v>1.9012218108400702E-3</v>
      </c>
      <c r="R6427">
        <v>4.6112056821584702E-2</v>
      </c>
      <c r="S6427" s="10" t="s">
        <v>39</v>
      </c>
    </row>
    <row r="6428" spans="1:19" hidden="1" x14ac:dyDescent="0.25">
      <c r="A6428" s="10" t="str">
        <f t="shared" si="100"/>
        <v>2017-2026All1-in-10May PeakPGE23</v>
      </c>
      <c r="B6428" s="10" t="s">
        <v>54</v>
      </c>
      <c r="C6428" s="10" t="s">
        <v>0</v>
      </c>
      <c r="D6428" s="10" t="s">
        <v>5</v>
      </c>
      <c r="E6428" s="10" t="s">
        <v>1</v>
      </c>
      <c r="F6428">
        <v>23</v>
      </c>
      <c r="G6428">
        <v>1.6840240955352783</v>
      </c>
      <c r="H6428">
        <v>1.7739031314849854</v>
      </c>
      <c r="I6428">
        <v>78.881500244140625</v>
      </c>
      <c r="J6428">
        <v>5.8387260884046555E-2</v>
      </c>
      <c r="K6428">
        <v>161936</v>
      </c>
      <c r="L6428">
        <v>150024.32000000001</v>
      </c>
      <c r="M6428">
        <v>-8.9879021048545837E-2</v>
      </c>
      <c r="N6428">
        <v>-0.16470813751220703</v>
      </c>
      <c r="O6428">
        <v>-0.12049730122089386</v>
      </c>
      <c r="P6428">
        <v>-8.9879021048545837E-2</v>
      </c>
      <c r="Q6428">
        <v>-5.9260740876197815E-2</v>
      </c>
      <c r="R6428">
        <v>-1.5049907378852367E-2</v>
      </c>
      <c r="S6428" s="10" t="s">
        <v>38</v>
      </c>
    </row>
    <row r="6429" spans="1:19" hidden="1" x14ac:dyDescent="0.25">
      <c r="A6429" s="10" t="str">
        <f t="shared" si="100"/>
        <v>2017-2026All1-in-2May PeakPGE23</v>
      </c>
      <c r="B6429" s="10" t="s">
        <v>54</v>
      </c>
      <c r="C6429" s="10" t="s">
        <v>0</v>
      </c>
      <c r="D6429" s="10" t="s">
        <v>5</v>
      </c>
      <c r="E6429" s="10" t="s">
        <v>9</v>
      </c>
      <c r="F6429">
        <v>23</v>
      </c>
      <c r="G6429">
        <v>1.2939594984054565</v>
      </c>
      <c r="H6429">
        <v>1.3286802768707275</v>
      </c>
      <c r="I6429">
        <v>71.984458923339844</v>
      </c>
      <c r="J6429">
        <v>5.8387260884046555E-2</v>
      </c>
      <c r="K6429">
        <v>161936</v>
      </c>
      <c r="L6429">
        <v>150024.32000000001</v>
      </c>
      <c r="M6429">
        <v>-3.4720718860626221E-2</v>
      </c>
      <c r="N6429">
        <v>-0.10954983532428741</v>
      </c>
      <c r="O6429">
        <v>-6.5338999032974243E-2</v>
      </c>
      <c r="P6429">
        <v>-3.4720718860626221E-2</v>
      </c>
      <c r="Q6429">
        <v>-4.1024391539394855E-3</v>
      </c>
      <c r="R6429">
        <v>4.0108393877744675E-2</v>
      </c>
      <c r="S6429" s="10" t="s">
        <v>38</v>
      </c>
    </row>
    <row r="6430" spans="1:19" hidden="1" x14ac:dyDescent="0.25">
      <c r="A6430" s="10" t="str">
        <f t="shared" si="100"/>
        <v>2017-2026All1-in-10May PeakCAISO24</v>
      </c>
      <c r="B6430" s="10" t="s">
        <v>54</v>
      </c>
      <c r="C6430" s="10" t="s">
        <v>0</v>
      </c>
      <c r="D6430" s="10" t="s">
        <v>5</v>
      </c>
      <c r="E6430" s="10" t="s">
        <v>1</v>
      </c>
      <c r="F6430">
        <v>24</v>
      </c>
      <c r="G6430">
        <v>1.1210439205169678</v>
      </c>
      <c r="H6430">
        <v>1.1632871627807617</v>
      </c>
      <c r="I6430">
        <v>72.875595092773438</v>
      </c>
      <c r="J6430">
        <v>4.4309847056865692E-2</v>
      </c>
      <c r="K6430">
        <v>161936</v>
      </c>
      <c r="L6430">
        <v>150024.32000000001</v>
      </c>
      <c r="M6430">
        <v>-4.2243208736181259E-2</v>
      </c>
      <c r="N6430">
        <v>-9.9030710756778717E-2</v>
      </c>
      <c r="O6430">
        <v>-6.5479293465614319E-2</v>
      </c>
      <c r="P6430">
        <v>-4.2243208736181259E-2</v>
      </c>
      <c r="Q6430">
        <v>-1.9007125869393349E-2</v>
      </c>
      <c r="R6430">
        <v>1.4544291421771049E-2</v>
      </c>
      <c r="S6430" s="10" t="s">
        <v>39</v>
      </c>
    </row>
    <row r="6431" spans="1:19" hidden="1" x14ac:dyDescent="0.25">
      <c r="A6431" s="10" t="str">
        <f t="shared" si="100"/>
        <v>2017-2026All1-in-2May PeakCAISO24</v>
      </c>
      <c r="B6431" s="10" t="s">
        <v>54</v>
      </c>
      <c r="C6431" s="10" t="s">
        <v>0</v>
      </c>
      <c r="D6431" s="10" t="s">
        <v>5</v>
      </c>
      <c r="E6431" s="10" t="s">
        <v>9</v>
      </c>
      <c r="F6431">
        <v>24</v>
      </c>
      <c r="G6431">
        <v>1.0212209224700928</v>
      </c>
      <c r="H6431">
        <v>1.0449364185333252</v>
      </c>
      <c r="I6431">
        <v>69.373977661132813</v>
      </c>
      <c r="J6431">
        <v>4.4309847056865692E-2</v>
      </c>
      <c r="K6431">
        <v>161936</v>
      </c>
      <c r="L6431">
        <v>150024.32000000001</v>
      </c>
      <c r="M6431">
        <v>-2.3715460672974586E-2</v>
      </c>
      <c r="N6431">
        <v>-8.0502957105636597E-2</v>
      </c>
      <c r="O6431">
        <v>-4.6951543539762497E-2</v>
      </c>
      <c r="P6431">
        <v>-2.3715460672974586E-2</v>
      </c>
      <c r="Q6431">
        <v>-4.7937687486410141E-4</v>
      </c>
      <c r="R6431">
        <v>3.3072039484977722E-2</v>
      </c>
      <c r="S6431" s="10" t="s">
        <v>39</v>
      </c>
    </row>
    <row r="6432" spans="1:19" hidden="1" x14ac:dyDescent="0.25">
      <c r="A6432" s="10" t="str">
        <f t="shared" si="100"/>
        <v>2017-2026All1-in-10May PeakPGE24</v>
      </c>
      <c r="B6432" s="10" t="s">
        <v>54</v>
      </c>
      <c r="C6432" s="10" t="s">
        <v>0</v>
      </c>
      <c r="D6432" s="10" t="s">
        <v>5</v>
      </c>
      <c r="E6432" s="10" t="s">
        <v>1</v>
      </c>
      <c r="F6432">
        <v>24</v>
      </c>
      <c r="G6432">
        <v>1.3183928728103638</v>
      </c>
      <c r="H6432">
        <v>1.3851368427276611</v>
      </c>
      <c r="I6432">
        <v>76.350723266601563</v>
      </c>
      <c r="J6432">
        <v>4.4309847056865692E-2</v>
      </c>
      <c r="K6432">
        <v>161936</v>
      </c>
      <c r="L6432">
        <v>150024.32000000001</v>
      </c>
      <c r="M6432">
        <v>-6.6743962466716766E-2</v>
      </c>
      <c r="N6432">
        <v>-0.12353146076202393</v>
      </c>
      <c r="O6432">
        <v>-8.9980043470859528E-2</v>
      </c>
      <c r="P6432">
        <v>-6.6743962466716766E-2</v>
      </c>
      <c r="Q6432">
        <v>-4.3507877737283707E-2</v>
      </c>
      <c r="R6432">
        <v>-9.9564623087644577E-3</v>
      </c>
      <c r="S6432" s="10" t="s">
        <v>38</v>
      </c>
    </row>
    <row r="6433" spans="1:19" hidden="1" x14ac:dyDescent="0.25">
      <c r="A6433" s="10" t="str">
        <f t="shared" si="100"/>
        <v>2017-2026All1-in-2May PeakPGE24</v>
      </c>
      <c r="B6433" s="10" t="s">
        <v>54</v>
      </c>
      <c r="C6433" s="10" t="s">
        <v>0</v>
      </c>
      <c r="D6433" s="10" t="s">
        <v>5</v>
      </c>
      <c r="E6433" s="10" t="s">
        <v>9</v>
      </c>
      <c r="F6433">
        <v>24</v>
      </c>
      <c r="G6433">
        <v>1.013018012046814</v>
      </c>
      <c r="H6433">
        <v>1.0408749580383301</v>
      </c>
      <c r="I6433">
        <v>69.673126220703125</v>
      </c>
      <c r="J6433">
        <v>4.4309847056865692E-2</v>
      </c>
      <c r="K6433">
        <v>161936</v>
      </c>
      <c r="L6433">
        <v>150024.32000000001</v>
      </c>
      <c r="M6433">
        <v>-2.7856951579451561E-2</v>
      </c>
      <c r="N6433">
        <v>-8.464445173740387E-2</v>
      </c>
      <c r="O6433">
        <v>-5.1093034446239471E-2</v>
      </c>
      <c r="P6433">
        <v>-2.7856951579451561E-2</v>
      </c>
      <c r="Q6433">
        <v>-4.6208677813410759E-3</v>
      </c>
      <c r="R6433">
        <v>2.8930548578500748E-2</v>
      </c>
      <c r="S6433" s="10" t="s">
        <v>38</v>
      </c>
    </row>
    <row r="6434" spans="1:19" hidden="1" x14ac:dyDescent="0.25">
      <c r="A6434" s="10" t="str">
        <f t="shared" si="100"/>
        <v>2017-2026All1-in-10October PeakCAISO1</v>
      </c>
      <c r="B6434" s="10" t="s">
        <v>54</v>
      </c>
      <c r="C6434" s="10" t="s">
        <v>0</v>
      </c>
      <c r="D6434" s="10" t="s">
        <v>6</v>
      </c>
      <c r="E6434" s="10" t="s">
        <v>1</v>
      </c>
      <c r="F6434">
        <v>1</v>
      </c>
      <c r="G6434">
        <v>0.7482832670211792</v>
      </c>
      <c r="H6434">
        <v>0.7482832670211792</v>
      </c>
      <c r="I6434">
        <v>68.983360290527344</v>
      </c>
      <c r="J6434">
        <v>0</v>
      </c>
      <c r="K6434">
        <v>161936</v>
      </c>
      <c r="L6434">
        <v>150024.32000000001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 s="10" t="s">
        <v>39</v>
      </c>
    </row>
    <row r="6435" spans="1:19" hidden="1" x14ac:dyDescent="0.25">
      <c r="A6435" s="10" t="str">
        <f t="shared" si="100"/>
        <v>2017-2026All1-in-2October PeakCAISO1</v>
      </c>
      <c r="B6435" s="10" t="s">
        <v>54</v>
      </c>
      <c r="C6435" s="10" t="s">
        <v>0</v>
      </c>
      <c r="D6435" s="10" t="s">
        <v>6</v>
      </c>
      <c r="E6435" s="10" t="s">
        <v>9</v>
      </c>
      <c r="F6435">
        <v>1</v>
      </c>
      <c r="G6435">
        <v>0.57402998208999634</v>
      </c>
      <c r="H6435">
        <v>0.57402998208999634</v>
      </c>
      <c r="I6435">
        <v>63.849140167236328</v>
      </c>
      <c r="J6435">
        <v>0</v>
      </c>
      <c r="K6435">
        <v>161936</v>
      </c>
      <c r="L6435">
        <v>150024.32000000001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 s="10" t="s">
        <v>39</v>
      </c>
    </row>
    <row r="6436" spans="1:19" hidden="1" x14ac:dyDescent="0.25">
      <c r="A6436" s="10" t="str">
        <f t="shared" si="100"/>
        <v>2017-2026All1-in-2October PeakPGE1</v>
      </c>
      <c r="B6436" s="10" t="s">
        <v>54</v>
      </c>
      <c r="C6436" s="10" t="s">
        <v>0</v>
      </c>
      <c r="D6436" s="10" t="s">
        <v>6</v>
      </c>
      <c r="E6436" s="10" t="s">
        <v>9</v>
      </c>
      <c r="F6436">
        <v>1</v>
      </c>
      <c r="G6436">
        <v>0.5805392861366272</v>
      </c>
      <c r="H6436">
        <v>0.5805392861366272</v>
      </c>
      <c r="I6436">
        <v>65.036521911621094</v>
      </c>
      <c r="J6436">
        <v>0</v>
      </c>
      <c r="K6436">
        <v>161936</v>
      </c>
      <c r="L6436">
        <v>150024.32000000001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 s="10" t="s">
        <v>38</v>
      </c>
    </row>
    <row r="6437" spans="1:19" hidden="1" x14ac:dyDescent="0.25">
      <c r="A6437" s="10" t="str">
        <f t="shared" si="100"/>
        <v>2017-2026All1-in-10October PeakPGE1</v>
      </c>
      <c r="B6437" s="10" t="s">
        <v>54</v>
      </c>
      <c r="C6437" s="10" t="s">
        <v>0</v>
      </c>
      <c r="D6437" s="10" t="s">
        <v>6</v>
      </c>
      <c r="E6437" s="10" t="s">
        <v>1</v>
      </c>
      <c r="F6437">
        <v>1</v>
      </c>
      <c r="G6437">
        <v>0.77938371896743774</v>
      </c>
      <c r="H6437">
        <v>0.77938371896743774</v>
      </c>
      <c r="I6437">
        <v>69.720413208007813</v>
      </c>
      <c r="J6437">
        <v>0</v>
      </c>
      <c r="K6437">
        <v>161936</v>
      </c>
      <c r="L6437">
        <v>150024.32000000001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 s="10" t="s">
        <v>38</v>
      </c>
    </row>
    <row r="6438" spans="1:19" hidden="1" x14ac:dyDescent="0.25">
      <c r="A6438" s="10" t="str">
        <f t="shared" si="100"/>
        <v>2017-2026All1-in-10October PeakCAISO2</v>
      </c>
      <c r="B6438" s="10" t="s">
        <v>54</v>
      </c>
      <c r="C6438" s="10" t="s">
        <v>0</v>
      </c>
      <c r="D6438" s="10" t="s">
        <v>6</v>
      </c>
      <c r="E6438" s="10" t="s">
        <v>1</v>
      </c>
      <c r="F6438">
        <v>2</v>
      </c>
      <c r="G6438">
        <v>0.63611447811126709</v>
      </c>
      <c r="H6438">
        <v>0.63611447811126709</v>
      </c>
      <c r="I6438">
        <v>67.4613037109375</v>
      </c>
      <c r="J6438">
        <v>0</v>
      </c>
      <c r="K6438">
        <v>161936</v>
      </c>
      <c r="L6438">
        <v>150024.32000000001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 s="10" t="s">
        <v>39</v>
      </c>
    </row>
    <row r="6439" spans="1:19" hidden="1" x14ac:dyDescent="0.25">
      <c r="A6439" s="10" t="str">
        <f t="shared" si="100"/>
        <v>2017-2026All1-in-2October PeakCAISO2</v>
      </c>
      <c r="B6439" s="10" t="s">
        <v>54</v>
      </c>
      <c r="C6439" s="10" t="s">
        <v>0</v>
      </c>
      <c r="D6439" s="10" t="s">
        <v>6</v>
      </c>
      <c r="E6439" s="10" t="s">
        <v>9</v>
      </c>
      <c r="F6439">
        <v>2</v>
      </c>
      <c r="G6439">
        <v>0.48798206448554993</v>
      </c>
      <c r="H6439">
        <v>0.48798206448554993</v>
      </c>
      <c r="I6439">
        <v>61.992809295654297</v>
      </c>
      <c r="J6439">
        <v>0</v>
      </c>
      <c r="K6439">
        <v>161936</v>
      </c>
      <c r="L6439">
        <v>150024.32000000001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 s="10" t="s">
        <v>39</v>
      </c>
    </row>
    <row r="6440" spans="1:19" hidden="1" x14ac:dyDescent="0.25">
      <c r="A6440" s="10" t="str">
        <f t="shared" si="100"/>
        <v>2017-2026All1-in-2October PeakPGE2</v>
      </c>
      <c r="B6440" s="10" t="s">
        <v>54</v>
      </c>
      <c r="C6440" s="10" t="s">
        <v>0</v>
      </c>
      <c r="D6440" s="10" t="s">
        <v>6</v>
      </c>
      <c r="E6440" s="10" t="s">
        <v>9</v>
      </c>
      <c r="F6440">
        <v>2</v>
      </c>
      <c r="G6440">
        <v>0.49351564049720764</v>
      </c>
      <c r="H6440">
        <v>0.49351564049720764</v>
      </c>
      <c r="I6440">
        <v>63.627342224121094</v>
      </c>
      <c r="J6440">
        <v>0</v>
      </c>
      <c r="K6440">
        <v>161936</v>
      </c>
      <c r="L6440">
        <v>150024.32000000001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 s="10" t="s">
        <v>38</v>
      </c>
    </row>
    <row r="6441" spans="1:19" hidden="1" x14ac:dyDescent="0.25">
      <c r="A6441" s="10" t="str">
        <f t="shared" si="100"/>
        <v>2017-2026All1-in-10October PeakPGE2</v>
      </c>
      <c r="B6441" s="10" t="s">
        <v>54</v>
      </c>
      <c r="C6441" s="10" t="s">
        <v>0</v>
      </c>
      <c r="D6441" s="10" t="s">
        <v>6</v>
      </c>
      <c r="E6441" s="10" t="s">
        <v>1</v>
      </c>
      <c r="F6441">
        <v>2</v>
      </c>
      <c r="G6441">
        <v>0.66255301237106323</v>
      </c>
      <c r="H6441">
        <v>0.66255301237106323</v>
      </c>
      <c r="I6441">
        <v>67.988471984863281</v>
      </c>
      <c r="J6441">
        <v>0</v>
      </c>
      <c r="K6441">
        <v>161936</v>
      </c>
      <c r="L6441">
        <v>150024.32000000001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 s="10" t="s">
        <v>38</v>
      </c>
    </row>
    <row r="6442" spans="1:19" hidden="1" x14ac:dyDescent="0.25">
      <c r="A6442" s="10" t="str">
        <f t="shared" si="100"/>
        <v>2017-2026All1-in-2October PeakCAISO3</v>
      </c>
      <c r="B6442" s="10" t="s">
        <v>54</v>
      </c>
      <c r="C6442" s="10" t="s">
        <v>0</v>
      </c>
      <c r="D6442" s="10" t="s">
        <v>6</v>
      </c>
      <c r="E6442" s="10" t="s">
        <v>9</v>
      </c>
      <c r="F6442">
        <v>3</v>
      </c>
      <c r="G6442">
        <v>0.43244072794914246</v>
      </c>
      <c r="H6442">
        <v>0.43244072794914246</v>
      </c>
      <c r="I6442">
        <v>60.852756500244141</v>
      </c>
      <c r="J6442">
        <v>0</v>
      </c>
      <c r="K6442">
        <v>161936</v>
      </c>
      <c r="L6442">
        <v>150024.32000000001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 s="10" t="s">
        <v>39</v>
      </c>
    </row>
    <row r="6443" spans="1:19" hidden="1" x14ac:dyDescent="0.25">
      <c r="A6443" s="10" t="str">
        <f t="shared" si="100"/>
        <v>2017-2026All1-in-10October PeakCAISO3</v>
      </c>
      <c r="B6443" s="10" t="s">
        <v>54</v>
      </c>
      <c r="C6443" s="10" t="s">
        <v>0</v>
      </c>
      <c r="D6443" s="10" t="s">
        <v>6</v>
      </c>
      <c r="E6443" s="10" t="s">
        <v>1</v>
      </c>
      <c r="F6443">
        <v>3</v>
      </c>
      <c r="G6443">
        <v>0.5637129545211792</v>
      </c>
      <c r="H6443">
        <v>0.5637129545211792</v>
      </c>
      <c r="I6443">
        <v>66.5618896484375</v>
      </c>
      <c r="J6443">
        <v>0</v>
      </c>
      <c r="K6443">
        <v>161936</v>
      </c>
      <c r="L6443">
        <v>150024.32000000001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 s="10" t="s">
        <v>39</v>
      </c>
    </row>
    <row r="6444" spans="1:19" hidden="1" x14ac:dyDescent="0.25">
      <c r="A6444" s="10" t="str">
        <f t="shared" si="100"/>
        <v>2017-2026All1-in-10October PeakPGE3</v>
      </c>
      <c r="B6444" s="10" t="s">
        <v>54</v>
      </c>
      <c r="C6444" s="10" t="s">
        <v>0</v>
      </c>
      <c r="D6444" s="10" t="s">
        <v>6</v>
      </c>
      <c r="E6444" s="10" t="s">
        <v>1</v>
      </c>
      <c r="F6444">
        <v>3</v>
      </c>
      <c r="G6444">
        <v>0.5871422290802002</v>
      </c>
      <c r="H6444">
        <v>0.5871422290802002</v>
      </c>
      <c r="I6444">
        <v>66.84442138671875</v>
      </c>
      <c r="J6444">
        <v>0</v>
      </c>
      <c r="K6444">
        <v>161936</v>
      </c>
      <c r="L6444">
        <v>150024.32000000001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 s="10" t="s">
        <v>38</v>
      </c>
    </row>
    <row r="6445" spans="1:19" hidden="1" x14ac:dyDescent="0.25">
      <c r="A6445" s="10" t="str">
        <f t="shared" si="100"/>
        <v>2017-2026All1-in-2October PeakPGE3</v>
      </c>
      <c r="B6445" s="10" t="s">
        <v>54</v>
      </c>
      <c r="C6445" s="10" t="s">
        <v>0</v>
      </c>
      <c r="D6445" s="10" t="s">
        <v>6</v>
      </c>
      <c r="E6445" s="10" t="s">
        <v>9</v>
      </c>
      <c r="F6445">
        <v>3</v>
      </c>
      <c r="G6445">
        <v>0.43734449148178101</v>
      </c>
      <c r="H6445">
        <v>0.43734449148178101</v>
      </c>
      <c r="I6445">
        <v>62.6109619140625</v>
      </c>
      <c r="J6445">
        <v>0</v>
      </c>
      <c r="K6445">
        <v>161936</v>
      </c>
      <c r="L6445">
        <v>150024.32000000001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 s="10" t="s">
        <v>38</v>
      </c>
    </row>
    <row r="6446" spans="1:19" hidden="1" x14ac:dyDescent="0.25">
      <c r="A6446" s="10" t="str">
        <f t="shared" si="100"/>
        <v>2017-2026All1-in-2October PeakCAISO4</v>
      </c>
      <c r="B6446" s="10" t="s">
        <v>54</v>
      </c>
      <c r="C6446" s="10" t="s">
        <v>0</v>
      </c>
      <c r="D6446" s="10" t="s">
        <v>6</v>
      </c>
      <c r="E6446" s="10" t="s">
        <v>9</v>
      </c>
      <c r="F6446">
        <v>4</v>
      </c>
      <c r="G6446">
        <v>0.39925879240036011</v>
      </c>
      <c r="H6446">
        <v>0.39925879240036011</v>
      </c>
      <c r="I6446">
        <v>59.827049255371094</v>
      </c>
      <c r="J6446">
        <v>0</v>
      </c>
      <c r="K6446">
        <v>161936</v>
      </c>
      <c r="L6446">
        <v>150024.32000000001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 s="10" t="s">
        <v>39</v>
      </c>
    </row>
    <row r="6447" spans="1:19" hidden="1" x14ac:dyDescent="0.25">
      <c r="A6447" s="10" t="str">
        <f t="shared" si="100"/>
        <v>2017-2026All1-in-10October PeakCAISO4</v>
      </c>
      <c r="B6447" s="10" t="s">
        <v>54</v>
      </c>
      <c r="C6447" s="10" t="s">
        <v>0</v>
      </c>
      <c r="D6447" s="10" t="s">
        <v>6</v>
      </c>
      <c r="E6447" s="10" t="s">
        <v>1</v>
      </c>
      <c r="F6447">
        <v>4</v>
      </c>
      <c r="G6447">
        <v>0.52045834064483643</v>
      </c>
      <c r="H6447">
        <v>0.52045834064483643</v>
      </c>
      <c r="I6447">
        <v>65.534286499023438</v>
      </c>
      <c r="J6447">
        <v>0</v>
      </c>
      <c r="K6447">
        <v>161936</v>
      </c>
      <c r="L6447">
        <v>150024.32000000001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 s="10" t="s">
        <v>39</v>
      </c>
    </row>
    <row r="6448" spans="1:19" hidden="1" x14ac:dyDescent="0.25">
      <c r="A6448" s="10" t="str">
        <f t="shared" si="100"/>
        <v>2017-2026All1-in-10October PeakPGE4</v>
      </c>
      <c r="B6448" s="10" t="s">
        <v>54</v>
      </c>
      <c r="C6448" s="10" t="s">
        <v>0</v>
      </c>
      <c r="D6448" s="10" t="s">
        <v>6</v>
      </c>
      <c r="E6448" s="10" t="s">
        <v>1</v>
      </c>
      <c r="F6448">
        <v>4</v>
      </c>
      <c r="G6448">
        <v>0.54208981990814209</v>
      </c>
      <c r="H6448">
        <v>0.54208981990814209</v>
      </c>
      <c r="I6448">
        <v>65.796119689941406</v>
      </c>
      <c r="J6448">
        <v>0</v>
      </c>
      <c r="K6448">
        <v>161936</v>
      </c>
      <c r="L6448">
        <v>150024.32000000001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 s="10" t="s">
        <v>38</v>
      </c>
    </row>
    <row r="6449" spans="1:19" hidden="1" x14ac:dyDescent="0.25">
      <c r="A6449" s="10" t="str">
        <f t="shared" si="100"/>
        <v>2017-2026All1-in-2October PeakPGE4</v>
      </c>
      <c r="B6449" s="10" t="s">
        <v>54</v>
      </c>
      <c r="C6449" s="10" t="s">
        <v>0</v>
      </c>
      <c r="D6449" s="10" t="s">
        <v>6</v>
      </c>
      <c r="E6449" s="10" t="s">
        <v>9</v>
      </c>
      <c r="F6449">
        <v>4</v>
      </c>
      <c r="G6449">
        <v>0.403786301612854</v>
      </c>
      <c r="H6449">
        <v>0.403786301612854</v>
      </c>
      <c r="I6449">
        <v>61.363857269287109</v>
      </c>
      <c r="J6449">
        <v>0</v>
      </c>
      <c r="K6449">
        <v>161936</v>
      </c>
      <c r="L6449">
        <v>150024.32000000001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 s="10" t="s">
        <v>38</v>
      </c>
    </row>
    <row r="6450" spans="1:19" hidden="1" x14ac:dyDescent="0.25">
      <c r="A6450" s="10" t="str">
        <f t="shared" si="100"/>
        <v>2017-2026All1-in-2October PeakCAISO5</v>
      </c>
      <c r="B6450" s="10" t="s">
        <v>54</v>
      </c>
      <c r="C6450" s="10" t="s">
        <v>0</v>
      </c>
      <c r="D6450" s="10" t="s">
        <v>6</v>
      </c>
      <c r="E6450" s="10" t="s">
        <v>9</v>
      </c>
      <c r="F6450">
        <v>5</v>
      </c>
      <c r="G6450">
        <v>0.38470390439033508</v>
      </c>
      <c r="H6450">
        <v>0.38470390439033508</v>
      </c>
      <c r="I6450">
        <v>59.061641693115234</v>
      </c>
      <c r="J6450">
        <v>0</v>
      </c>
      <c r="K6450">
        <v>161936</v>
      </c>
      <c r="L6450">
        <v>150024.32000000001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 s="10" t="s">
        <v>39</v>
      </c>
    </row>
    <row r="6451" spans="1:19" hidden="1" x14ac:dyDescent="0.25">
      <c r="A6451" s="10" t="str">
        <f t="shared" si="100"/>
        <v>2017-2026All1-in-10October PeakCAISO5</v>
      </c>
      <c r="B6451" s="10" t="s">
        <v>54</v>
      </c>
      <c r="C6451" s="10" t="s">
        <v>0</v>
      </c>
      <c r="D6451" s="10" t="s">
        <v>6</v>
      </c>
      <c r="E6451" s="10" t="s">
        <v>1</v>
      </c>
      <c r="F6451">
        <v>5</v>
      </c>
      <c r="G6451">
        <v>0.50148510932922363</v>
      </c>
      <c r="H6451">
        <v>0.50148510932922363</v>
      </c>
      <c r="I6451">
        <v>64.473220825195313</v>
      </c>
      <c r="J6451">
        <v>0</v>
      </c>
      <c r="K6451">
        <v>161936</v>
      </c>
      <c r="L6451">
        <v>150024.32000000001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 s="10" t="s">
        <v>39</v>
      </c>
    </row>
    <row r="6452" spans="1:19" hidden="1" x14ac:dyDescent="0.25">
      <c r="A6452" s="10" t="str">
        <f t="shared" si="100"/>
        <v>2017-2026All1-in-2October PeakPGE5</v>
      </c>
      <c r="B6452" s="10" t="s">
        <v>54</v>
      </c>
      <c r="C6452" s="10" t="s">
        <v>0</v>
      </c>
      <c r="D6452" s="10" t="s">
        <v>6</v>
      </c>
      <c r="E6452" s="10" t="s">
        <v>9</v>
      </c>
      <c r="F6452">
        <v>5</v>
      </c>
      <c r="G6452">
        <v>0.38906636834144592</v>
      </c>
      <c r="H6452">
        <v>0.38906636834144592</v>
      </c>
      <c r="I6452">
        <v>60.527988433837891</v>
      </c>
      <c r="J6452">
        <v>0</v>
      </c>
      <c r="K6452">
        <v>161936</v>
      </c>
      <c r="L6452">
        <v>150024.32000000001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 s="10" t="s">
        <v>38</v>
      </c>
    </row>
    <row r="6453" spans="1:19" hidden="1" x14ac:dyDescent="0.25">
      <c r="A6453" s="10" t="str">
        <f t="shared" si="100"/>
        <v>2017-2026All1-in-10October PeakPGE5</v>
      </c>
      <c r="B6453" s="10" t="s">
        <v>54</v>
      </c>
      <c r="C6453" s="10" t="s">
        <v>0</v>
      </c>
      <c r="D6453" s="10" t="s">
        <v>6</v>
      </c>
      <c r="E6453" s="10" t="s">
        <v>1</v>
      </c>
      <c r="F6453">
        <v>5</v>
      </c>
      <c r="G6453">
        <v>0.52232813835144043</v>
      </c>
      <c r="H6453">
        <v>0.52232813835144043</v>
      </c>
      <c r="I6453">
        <v>64.600395202636719</v>
      </c>
      <c r="J6453">
        <v>0</v>
      </c>
      <c r="K6453">
        <v>161936</v>
      </c>
      <c r="L6453">
        <v>150024.32000000001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 s="10" t="s">
        <v>38</v>
      </c>
    </row>
    <row r="6454" spans="1:19" hidden="1" x14ac:dyDescent="0.25">
      <c r="A6454" s="10" t="str">
        <f t="shared" si="100"/>
        <v>2017-2026All1-in-10October PeakCAISO6</v>
      </c>
      <c r="B6454" s="10" t="s">
        <v>54</v>
      </c>
      <c r="C6454" s="10" t="s">
        <v>0</v>
      </c>
      <c r="D6454" s="10" t="s">
        <v>6</v>
      </c>
      <c r="E6454" s="10" t="s">
        <v>1</v>
      </c>
      <c r="F6454">
        <v>6</v>
      </c>
      <c r="G6454">
        <v>0.51531463861465454</v>
      </c>
      <c r="H6454">
        <v>0.51531463861465454</v>
      </c>
      <c r="I6454">
        <v>63.656520843505859</v>
      </c>
      <c r="J6454">
        <v>0</v>
      </c>
      <c r="K6454">
        <v>161936</v>
      </c>
      <c r="L6454">
        <v>150024.32000000001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 s="10" t="s">
        <v>39</v>
      </c>
    </row>
    <row r="6455" spans="1:19" hidden="1" x14ac:dyDescent="0.25">
      <c r="A6455" s="10" t="str">
        <f t="shared" si="100"/>
        <v>2017-2026All1-in-2October PeakCAISO6</v>
      </c>
      <c r="B6455" s="10" t="s">
        <v>54</v>
      </c>
      <c r="C6455" s="10" t="s">
        <v>0</v>
      </c>
      <c r="D6455" s="10" t="s">
        <v>6</v>
      </c>
      <c r="E6455" s="10" t="s">
        <v>9</v>
      </c>
      <c r="F6455">
        <v>6</v>
      </c>
      <c r="G6455">
        <v>0.39531296491622925</v>
      </c>
      <c r="H6455">
        <v>0.39531296491622925</v>
      </c>
      <c r="I6455">
        <v>58.204113006591797</v>
      </c>
      <c r="J6455">
        <v>0</v>
      </c>
      <c r="K6455">
        <v>161936</v>
      </c>
      <c r="L6455">
        <v>150024.32000000001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 s="10" t="s">
        <v>39</v>
      </c>
    </row>
    <row r="6456" spans="1:19" hidden="1" x14ac:dyDescent="0.25">
      <c r="A6456" s="10" t="str">
        <f t="shared" si="100"/>
        <v>2017-2026All1-in-10October PeakPGE6</v>
      </c>
      <c r="B6456" s="10" t="s">
        <v>54</v>
      </c>
      <c r="C6456" s="10" t="s">
        <v>0</v>
      </c>
      <c r="D6456" s="10" t="s">
        <v>6</v>
      </c>
      <c r="E6456" s="10" t="s">
        <v>1</v>
      </c>
      <c r="F6456">
        <v>6</v>
      </c>
      <c r="G6456">
        <v>0.53673243522644043</v>
      </c>
      <c r="H6456">
        <v>0.53673243522644043</v>
      </c>
      <c r="I6456">
        <v>63.478614807128906</v>
      </c>
      <c r="J6456">
        <v>0</v>
      </c>
      <c r="K6456">
        <v>161936</v>
      </c>
      <c r="L6456">
        <v>150024.32000000001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 s="10" t="s">
        <v>38</v>
      </c>
    </row>
    <row r="6457" spans="1:19" hidden="1" x14ac:dyDescent="0.25">
      <c r="A6457" s="10" t="str">
        <f t="shared" si="100"/>
        <v>2017-2026All1-in-2October PeakPGE6</v>
      </c>
      <c r="B6457" s="10" t="s">
        <v>54</v>
      </c>
      <c r="C6457" s="10" t="s">
        <v>0</v>
      </c>
      <c r="D6457" s="10" t="s">
        <v>6</v>
      </c>
      <c r="E6457" s="10" t="s">
        <v>9</v>
      </c>
      <c r="F6457">
        <v>6</v>
      </c>
      <c r="G6457">
        <v>0.39979571104049683</v>
      </c>
      <c r="H6457">
        <v>0.39979571104049683</v>
      </c>
      <c r="I6457">
        <v>59.817733764648438</v>
      </c>
      <c r="J6457">
        <v>0</v>
      </c>
      <c r="K6457">
        <v>161936</v>
      </c>
      <c r="L6457">
        <v>150024.32000000001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 s="10" t="s">
        <v>38</v>
      </c>
    </row>
    <row r="6458" spans="1:19" hidden="1" x14ac:dyDescent="0.25">
      <c r="A6458" s="10" t="str">
        <f t="shared" si="100"/>
        <v>2017-2026All1-in-2October PeakCAISO7</v>
      </c>
      <c r="B6458" s="10" t="s">
        <v>54</v>
      </c>
      <c r="C6458" s="10" t="s">
        <v>0</v>
      </c>
      <c r="D6458" s="10" t="s">
        <v>6</v>
      </c>
      <c r="E6458" s="10" t="s">
        <v>9</v>
      </c>
      <c r="F6458">
        <v>7</v>
      </c>
      <c r="G6458">
        <v>0.43658527731895447</v>
      </c>
      <c r="H6458">
        <v>0.43658527731895447</v>
      </c>
      <c r="I6458">
        <v>57.493862152099609</v>
      </c>
      <c r="J6458">
        <v>0</v>
      </c>
      <c r="K6458">
        <v>161936</v>
      </c>
      <c r="L6458">
        <v>150024.32000000001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 s="10" t="s">
        <v>39</v>
      </c>
    </row>
    <row r="6459" spans="1:19" hidden="1" x14ac:dyDescent="0.25">
      <c r="A6459" s="10" t="str">
        <f t="shared" si="100"/>
        <v>2017-2026All1-in-10October PeakCAISO7</v>
      </c>
      <c r="B6459" s="10" t="s">
        <v>54</v>
      </c>
      <c r="C6459" s="10" t="s">
        <v>0</v>
      </c>
      <c r="D6459" s="10" t="s">
        <v>6</v>
      </c>
      <c r="E6459" s="10" t="s">
        <v>1</v>
      </c>
      <c r="F6459">
        <v>7</v>
      </c>
      <c r="G6459">
        <v>0.56911563873291016</v>
      </c>
      <c r="H6459">
        <v>0.56911563873291016</v>
      </c>
      <c r="I6459">
        <v>62.956398010253906</v>
      </c>
      <c r="J6459">
        <v>0</v>
      </c>
      <c r="K6459">
        <v>161936</v>
      </c>
      <c r="L6459">
        <v>150024.32000000001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 s="10" t="s">
        <v>39</v>
      </c>
    </row>
    <row r="6460" spans="1:19" hidden="1" x14ac:dyDescent="0.25">
      <c r="A6460" s="10" t="str">
        <f t="shared" si="100"/>
        <v>2017-2026All1-in-2October PeakPGE7</v>
      </c>
      <c r="B6460" s="10" t="s">
        <v>54</v>
      </c>
      <c r="C6460" s="10" t="s">
        <v>0</v>
      </c>
      <c r="D6460" s="10" t="s">
        <v>6</v>
      </c>
      <c r="E6460" s="10" t="s">
        <v>9</v>
      </c>
      <c r="F6460">
        <v>7</v>
      </c>
      <c r="G6460">
        <v>0.44153603911399841</v>
      </c>
      <c r="H6460">
        <v>0.44153603911399841</v>
      </c>
      <c r="I6460">
        <v>59.256980895996094</v>
      </c>
      <c r="J6460">
        <v>0</v>
      </c>
      <c r="K6460">
        <v>161936</v>
      </c>
      <c r="L6460">
        <v>150024.32000000001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 s="10" t="s">
        <v>38</v>
      </c>
    </row>
    <row r="6461" spans="1:19" hidden="1" x14ac:dyDescent="0.25">
      <c r="A6461" s="10" t="str">
        <f t="shared" si="100"/>
        <v>2017-2026All1-in-10October PeakPGE7</v>
      </c>
      <c r="B6461" s="10" t="s">
        <v>54</v>
      </c>
      <c r="C6461" s="10" t="s">
        <v>0</v>
      </c>
      <c r="D6461" s="10" t="s">
        <v>6</v>
      </c>
      <c r="E6461" s="10" t="s">
        <v>1</v>
      </c>
      <c r="F6461">
        <v>7</v>
      </c>
      <c r="G6461">
        <v>0.59276950359344482</v>
      </c>
      <c r="H6461">
        <v>0.59276950359344482</v>
      </c>
      <c r="I6461">
        <v>62.806922912597656</v>
      </c>
      <c r="J6461">
        <v>0</v>
      </c>
      <c r="K6461">
        <v>161936</v>
      </c>
      <c r="L6461">
        <v>150024.32000000001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 s="10" t="s">
        <v>38</v>
      </c>
    </row>
    <row r="6462" spans="1:19" hidden="1" x14ac:dyDescent="0.25">
      <c r="A6462" s="10" t="str">
        <f t="shared" si="100"/>
        <v>2017-2026All1-in-2October PeakCAISO8</v>
      </c>
      <c r="B6462" s="10" t="s">
        <v>54</v>
      </c>
      <c r="C6462" s="10" t="s">
        <v>0</v>
      </c>
      <c r="D6462" s="10" t="s">
        <v>6</v>
      </c>
      <c r="E6462" s="10" t="s">
        <v>9</v>
      </c>
      <c r="F6462">
        <v>8</v>
      </c>
      <c r="G6462">
        <v>0.46107098460197449</v>
      </c>
      <c r="H6462">
        <v>0.46107098460197449</v>
      </c>
      <c r="I6462">
        <v>57.59454345703125</v>
      </c>
      <c r="J6462">
        <v>0</v>
      </c>
      <c r="K6462">
        <v>161936</v>
      </c>
      <c r="L6462">
        <v>150024.32000000001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 s="10" t="s">
        <v>39</v>
      </c>
    </row>
    <row r="6463" spans="1:19" hidden="1" x14ac:dyDescent="0.25">
      <c r="A6463" s="10" t="str">
        <f t="shared" si="100"/>
        <v>2017-2026All1-in-10October PeakCAISO8</v>
      </c>
      <c r="B6463" s="10" t="s">
        <v>54</v>
      </c>
      <c r="C6463" s="10" t="s">
        <v>0</v>
      </c>
      <c r="D6463" s="10" t="s">
        <v>6</v>
      </c>
      <c r="E6463" s="10" t="s">
        <v>1</v>
      </c>
      <c r="F6463">
        <v>8</v>
      </c>
      <c r="G6463">
        <v>0.60103422403335571</v>
      </c>
      <c r="H6463">
        <v>0.60103422403335571</v>
      </c>
      <c r="I6463">
        <v>63.580593109130859</v>
      </c>
      <c r="J6463">
        <v>0</v>
      </c>
      <c r="K6463">
        <v>161936</v>
      </c>
      <c r="L6463">
        <v>150024.32000000001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 s="10" t="s">
        <v>39</v>
      </c>
    </row>
    <row r="6464" spans="1:19" hidden="1" x14ac:dyDescent="0.25">
      <c r="A6464" s="10" t="str">
        <f t="shared" si="100"/>
        <v>2017-2026All1-in-10October PeakPGE8</v>
      </c>
      <c r="B6464" s="10" t="s">
        <v>54</v>
      </c>
      <c r="C6464" s="10" t="s">
        <v>0</v>
      </c>
      <c r="D6464" s="10" t="s">
        <v>6</v>
      </c>
      <c r="E6464" s="10" t="s">
        <v>1</v>
      </c>
      <c r="F6464">
        <v>8</v>
      </c>
      <c r="G6464">
        <v>0.62601470947265625</v>
      </c>
      <c r="H6464">
        <v>0.62601470947265625</v>
      </c>
      <c r="I6464">
        <v>63.163856506347656</v>
      </c>
      <c r="J6464">
        <v>0</v>
      </c>
      <c r="K6464">
        <v>161936</v>
      </c>
      <c r="L6464">
        <v>150024.32000000001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 s="10" t="s">
        <v>38</v>
      </c>
    </row>
    <row r="6465" spans="1:19" hidden="1" x14ac:dyDescent="0.25">
      <c r="A6465" s="10" t="str">
        <f t="shared" si="100"/>
        <v>2017-2026All1-in-2October PeakPGE8</v>
      </c>
      <c r="B6465" s="10" t="s">
        <v>54</v>
      </c>
      <c r="C6465" s="10" t="s">
        <v>0</v>
      </c>
      <c r="D6465" s="10" t="s">
        <v>6</v>
      </c>
      <c r="E6465" s="10" t="s">
        <v>9</v>
      </c>
      <c r="F6465">
        <v>8</v>
      </c>
      <c r="G6465">
        <v>0.46629941463470459</v>
      </c>
      <c r="H6465">
        <v>0.46629941463470459</v>
      </c>
      <c r="I6465">
        <v>59.589397430419922</v>
      </c>
      <c r="J6465">
        <v>0</v>
      </c>
      <c r="K6465">
        <v>161936</v>
      </c>
      <c r="L6465">
        <v>150024.32000000001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 s="10" t="s">
        <v>38</v>
      </c>
    </row>
    <row r="6466" spans="1:19" hidden="1" x14ac:dyDescent="0.25">
      <c r="A6466" s="10" t="str">
        <f t="shared" ref="A6466:A6529" si="101">CONCATENATE(B6466,C6466,E6466,D6466,S6466,F6466)</f>
        <v>2017-2026All1-in-10October PeakCAISO9</v>
      </c>
      <c r="B6466" s="10" t="s">
        <v>54</v>
      </c>
      <c r="C6466" s="10" t="s">
        <v>0</v>
      </c>
      <c r="D6466" s="10" t="s">
        <v>6</v>
      </c>
      <c r="E6466" s="10" t="s">
        <v>1</v>
      </c>
      <c r="F6466">
        <v>9</v>
      </c>
      <c r="G6466">
        <v>0.59699177742004395</v>
      </c>
      <c r="H6466">
        <v>0.59699177742004395</v>
      </c>
      <c r="I6466">
        <v>67.794303894042969</v>
      </c>
      <c r="J6466">
        <v>0</v>
      </c>
      <c r="K6466">
        <v>161936</v>
      </c>
      <c r="L6466">
        <v>150024.32000000001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 s="10" t="s">
        <v>39</v>
      </c>
    </row>
    <row r="6467" spans="1:19" hidden="1" x14ac:dyDescent="0.25">
      <c r="A6467" s="10" t="str">
        <f t="shared" si="101"/>
        <v>2017-2026All1-in-2October PeakCAISO9</v>
      </c>
      <c r="B6467" s="10" t="s">
        <v>54</v>
      </c>
      <c r="C6467" s="10" t="s">
        <v>0</v>
      </c>
      <c r="D6467" s="10" t="s">
        <v>6</v>
      </c>
      <c r="E6467" s="10" t="s">
        <v>9</v>
      </c>
      <c r="F6467">
        <v>9</v>
      </c>
      <c r="G6467">
        <v>0.45796984434127808</v>
      </c>
      <c r="H6467">
        <v>0.45796984434127808</v>
      </c>
      <c r="I6467">
        <v>62.101760864257812</v>
      </c>
      <c r="J6467">
        <v>0</v>
      </c>
      <c r="K6467">
        <v>161936</v>
      </c>
      <c r="L6467">
        <v>150024.32000000001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 s="10" t="s">
        <v>39</v>
      </c>
    </row>
    <row r="6468" spans="1:19" hidden="1" x14ac:dyDescent="0.25">
      <c r="A6468" s="10" t="str">
        <f t="shared" si="101"/>
        <v>2017-2026All1-in-2October PeakPGE9</v>
      </c>
      <c r="B6468" s="10" t="s">
        <v>54</v>
      </c>
      <c r="C6468" s="10" t="s">
        <v>0</v>
      </c>
      <c r="D6468" s="10" t="s">
        <v>6</v>
      </c>
      <c r="E6468" s="10" t="s">
        <v>9</v>
      </c>
      <c r="F6468">
        <v>9</v>
      </c>
      <c r="G6468">
        <v>0.4631631076335907</v>
      </c>
      <c r="H6468">
        <v>0.4631631076335907</v>
      </c>
      <c r="I6468">
        <v>63.283969879150391</v>
      </c>
      <c r="J6468">
        <v>0</v>
      </c>
      <c r="K6468">
        <v>161936</v>
      </c>
      <c r="L6468">
        <v>150024.32000000001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 s="10" t="s">
        <v>38</v>
      </c>
    </row>
    <row r="6469" spans="1:19" hidden="1" x14ac:dyDescent="0.25">
      <c r="A6469" s="10" t="str">
        <f t="shared" si="101"/>
        <v>2017-2026All1-in-10October PeakPGE9</v>
      </c>
      <c r="B6469" s="10" t="s">
        <v>54</v>
      </c>
      <c r="C6469" s="10" t="s">
        <v>0</v>
      </c>
      <c r="D6469" s="10" t="s">
        <v>6</v>
      </c>
      <c r="E6469" s="10" t="s">
        <v>1</v>
      </c>
      <c r="F6469">
        <v>9</v>
      </c>
      <c r="G6469">
        <v>0.62180417776107788</v>
      </c>
      <c r="H6469">
        <v>0.62180417776107788</v>
      </c>
      <c r="I6469">
        <v>68.542892456054687</v>
      </c>
      <c r="J6469">
        <v>0</v>
      </c>
      <c r="K6469">
        <v>161936</v>
      </c>
      <c r="L6469">
        <v>150024.32000000001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 s="10" t="s">
        <v>38</v>
      </c>
    </row>
    <row r="6470" spans="1:19" hidden="1" x14ac:dyDescent="0.25">
      <c r="A6470" s="10" t="str">
        <f t="shared" si="101"/>
        <v>2017-2026All1-in-2October PeakCAISO10</v>
      </c>
      <c r="B6470" s="10" t="s">
        <v>54</v>
      </c>
      <c r="C6470" s="10" t="s">
        <v>0</v>
      </c>
      <c r="D6470" s="10" t="s">
        <v>6</v>
      </c>
      <c r="E6470" s="10" t="s">
        <v>9</v>
      </c>
      <c r="F6470">
        <v>10</v>
      </c>
      <c r="G6470">
        <v>0.47508662939071655</v>
      </c>
      <c r="H6470">
        <v>0.47508662939071655</v>
      </c>
      <c r="I6470">
        <v>68.429176330566406</v>
      </c>
      <c r="J6470">
        <v>0</v>
      </c>
      <c r="K6470">
        <v>161936</v>
      </c>
      <c r="L6470">
        <v>150024.32000000001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 s="10" t="s">
        <v>39</v>
      </c>
    </row>
    <row r="6471" spans="1:19" hidden="1" x14ac:dyDescent="0.25">
      <c r="A6471" s="10" t="str">
        <f t="shared" si="101"/>
        <v>2017-2026All1-in-10October PeakCAISO10</v>
      </c>
      <c r="B6471" s="10" t="s">
        <v>54</v>
      </c>
      <c r="C6471" s="10" t="s">
        <v>0</v>
      </c>
      <c r="D6471" s="10" t="s">
        <v>6</v>
      </c>
      <c r="E6471" s="10" t="s">
        <v>1</v>
      </c>
      <c r="F6471">
        <v>10</v>
      </c>
      <c r="G6471">
        <v>0.61930453777313232</v>
      </c>
      <c r="H6471">
        <v>0.61930453777313232</v>
      </c>
      <c r="I6471">
        <v>73.306747436523438</v>
      </c>
      <c r="J6471">
        <v>0</v>
      </c>
      <c r="K6471">
        <v>161936</v>
      </c>
      <c r="L6471">
        <v>150024.32000000001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 s="10" t="s">
        <v>39</v>
      </c>
    </row>
    <row r="6472" spans="1:19" hidden="1" x14ac:dyDescent="0.25">
      <c r="A6472" s="10" t="str">
        <f t="shared" si="101"/>
        <v>2017-2026All1-in-2October PeakPGE10</v>
      </c>
      <c r="B6472" s="10" t="s">
        <v>54</v>
      </c>
      <c r="C6472" s="10" t="s">
        <v>0</v>
      </c>
      <c r="D6472" s="10" t="s">
        <v>6</v>
      </c>
      <c r="E6472" s="10" t="s">
        <v>9</v>
      </c>
      <c r="F6472">
        <v>10</v>
      </c>
      <c r="G6472">
        <v>0.48047399520874023</v>
      </c>
      <c r="H6472">
        <v>0.48047399520874023</v>
      </c>
      <c r="I6472">
        <v>68.643234252929688</v>
      </c>
      <c r="J6472">
        <v>0</v>
      </c>
      <c r="K6472">
        <v>161936</v>
      </c>
      <c r="L6472">
        <v>150024.32000000001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 s="10" t="s">
        <v>38</v>
      </c>
    </row>
    <row r="6473" spans="1:19" hidden="1" x14ac:dyDescent="0.25">
      <c r="A6473" s="10" t="str">
        <f t="shared" si="101"/>
        <v>2017-2026All1-in-10October PeakPGE10</v>
      </c>
      <c r="B6473" s="10" t="s">
        <v>54</v>
      </c>
      <c r="C6473" s="10" t="s">
        <v>0</v>
      </c>
      <c r="D6473" s="10" t="s">
        <v>6</v>
      </c>
      <c r="E6473" s="10" t="s">
        <v>1</v>
      </c>
      <c r="F6473">
        <v>10</v>
      </c>
      <c r="G6473">
        <v>0.64504432678222656</v>
      </c>
      <c r="H6473">
        <v>0.64504432678222656</v>
      </c>
      <c r="I6473">
        <v>75.013748168945313</v>
      </c>
      <c r="J6473">
        <v>0</v>
      </c>
      <c r="K6473">
        <v>161936</v>
      </c>
      <c r="L6473">
        <v>150024.32000000001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 s="10" t="s">
        <v>38</v>
      </c>
    </row>
    <row r="6474" spans="1:19" hidden="1" x14ac:dyDescent="0.25">
      <c r="A6474" s="10" t="str">
        <f t="shared" si="101"/>
        <v>2017-2026All1-in-2October PeakCAISO11</v>
      </c>
      <c r="B6474" s="10" t="s">
        <v>54</v>
      </c>
      <c r="C6474" s="10" t="s">
        <v>0</v>
      </c>
      <c r="D6474" s="10" t="s">
        <v>6</v>
      </c>
      <c r="E6474" s="10" t="s">
        <v>9</v>
      </c>
      <c r="F6474">
        <v>11</v>
      </c>
      <c r="G6474">
        <v>0.52528589963912964</v>
      </c>
      <c r="H6474">
        <v>0.52528589963912964</v>
      </c>
      <c r="I6474">
        <v>74.112098693847656</v>
      </c>
      <c r="J6474">
        <v>0</v>
      </c>
      <c r="K6474">
        <v>161936</v>
      </c>
      <c r="L6474">
        <v>150024.32000000001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 s="10" t="s">
        <v>39</v>
      </c>
    </row>
    <row r="6475" spans="1:19" hidden="1" x14ac:dyDescent="0.25">
      <c r="A6475" s="10" t="str">
        <f t="shared" si="101"/>
        <v>2017-2026All1-in-10October PeakCAISO11</v>
      </c>
      <c r="B6475" s="10" t="s">
        <v>54</v>
      </c>
      <c r="C6475" s="10" t="s">
        <v>0</v>
      </c>
      <c r="D6475" s="10" t="s">
        <v>6</v>
      </c>
      <c r="E6475" s="10" t="s">
        <v>1</v>
      </c>
      <c r="F6475">
        <v>11</v>
      </c>
      <c r="G6475">
        <v>0.684742271900177</v>
      </c>
      <c r="H6475">
        <v>0.684742271900177</v>
      </c>
      <c r="I6475">
        <v>78.29168701171875</v>
      </c>
      <c r="J6475">
        <v>0</v>
      </c>
      <c r="K6475">
        <v>161936</v>
      </c>
      <c r="L6475">
        <v>150024.32000000001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 s="10" t="s">
        <v>39</v>
      </c>
    </row>
    <row r="6476" spans="1:19" hidden="1" x14ac:dyDescent="0.25">
      <c r="A6476" s="10" t="str">
        <f t="shared" si="101"/>
        <v>2017-2026All1-in-2October PeakPGE11</v>
      </c>
      <c r="B6476" s="10" t="s">
        <v>54</v>
      </c>
      <c r="C6476" s="10" t="s">
        <v>0</v>
      </c>
      <c r="D6476" s="10" t="s">
        <v>6</v>
      </c>
      <c r="E6476" s="10" t="s">
        <v>9</v>
      </c>
      <c r="F6476">
        <v>11</v>
      </c>
      <c r="G6476">
        <v>0.5312424898147583</v>
      </c>
      <c r="H6476">
        <v>0.5312424898147583</v>
      </c>
      <c r="I6476">
        <v>73.339912414550781</v>
      </c>
      <c r="J6476">
        <v>0</v>
      </c>
      <c r="K6476">
        <v>161936</v>
      </c>
      <c r="L6476">
        <v>150024.32000000001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 s="10" t="s">
        <v>38</v>
      </c>
    </row>
    <row r="6477" spans="1:19" hidden="1" x14ac:dyDescent="0.25">
      <c r="A6477" s="10" t="str">
        <f t="shared" si="101"/>
        <v>2017-2026All1-in-10October PeakPGE11</v>
      </c>
      <c r="B6477" s="10" t="s">
        <v>54</v>
      </c>
      <c r="C6477" s="10" t="s">
        <v>0</v>
      </c>
      <c r="D6477" s="10" t="s">
        <v>6</v>
      </c>
      <c r="E6477" s="10" t="s">
        <v>1</v>
      </c>
      <c r="F6477">
        <v>11</v>
      </c>
      <c r="G6477">
        <v>0.71320188045501709</v>
      </c>
      <c r="H6477">
        <v>0.71320188045501709</v>
      </c>
      <c r="I6477">
        <v>81.103118896484375</v>
      </c>
      <c r="J6477">
        <v>0</v>
      </c>
      <c r="K6477">
        <v>161936</v>
      </c>
      <c r="L6477">
        <v>150024.32000000001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 s="10" t="s">
        <v>38</v>
      </c>
    </row>
    <row r="6478" spans="1:19" hidden="1" x14ac:dyDescent="0.25">
      <c r="A6478" s="10" t="str">
        <f t="shared" si="101"/>
        <v>2017-2026All1-in-2October PeakCAISO12</v>
      </c>
      <c r="B6478" s="10" t="s">
        <v>54</v>
      </c>
      <c r="C6478" s="10" t="s">
        <v>0</v>
      </c>
      <c r="D6478" s="10" t="s">
        <v>6</v>
      </c>
      <c r="E6478" s="10" t="s">
        <v>9</v>
      </c>
      <c r="F6478">
        <v>12</v>
      </c>
      <c r="G6478">
        <v>0.62359875440597534</v>
      </c>
      <c r="H6478">
        <v>0.62359875440597534</v>
      </c>
      <c r="I6478">
        <v>78.533058166503906</v>
      </c>
      <c r="J6478">
        <v>0</v>
      </c>
      <c r="K6478">
        <v>161936</v>
      </c>
      <c r="L6478">
        <v>150024.32000000001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 s="10" t="s">
        <v>39</v>
      </c>
    </row>
    <row r="6479" spans="1:19" hidden="1" x14ac:dyDescent="0.25">
      <c r="A6479" s="10" t="str">
        <f t="shared" si="101"/>
        <v>2017-2026All1-in-10October PeakCAISO12</v>
      </c>
      <c r="B6479" s="10" t="s">
        <v>54</v>
      </c>
      <c r="C6479" s="10" t="s">
        <v>0</v>
      </c>
      <c r="D6479" s="10" t="s">
        <v>6</v>
      </c>
      <c r="E6479" s="10" t="s">
        <v>1</v>
      </c>
      <c r="F6479">
        <v>12</v>
      </c>
      <c r="G6479">
        <v>0.81289917230606079</v>
      </c>
      <c r="H6479">
        <v>0.81289917230606079</v>
      </c>
      <c r="I6479">
        <v>82.382003784179688</v>
      </c>
      <c r="J6479">
        <v>0</v>
      </c>
      <c r="K6479">
        <v>161936</v>
      </c>
      <c r="L6479">
        <v>150024.32000000001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 s="10" t="s">
        <v>39</v>
      </c>
    </row>
    <row r="6480" spans="1:19" hidden="1" x14ac:dyDescent="0.25">
      <c r="A6480" s="10" t="str">
        <f t="shared" si="101"/>
        <v>2017-2026All1-in-10October PeakPGE12</v>
      </c>
      <c r="B6480" s="10" t="s">
        <v>54</v>
      </c>
      <c r="C6480" s="10" t="s">
        <v>0</v>
      </c>
      <c r="D6480" s="10" t="s">
        <v>6</v>
      </c>
      <c r="E6480" s="10" t="s">
        <v>1</v>
      </c>
      <c r="F6480">
        <v>12</v>
      </c>
      <c r="G6480">
        <v>0.84668523073196411</v>
      </c>
      <c r="H6480">
        <v>0.84668523073196411</v>
      </c>
      <c r="I6480">
        <v>85.808738708496094</v>
      </c>
      <c r="J6480">
        <v>0</v>
      </c>
      <c r="K6480">
        <v>161936</v>
      </c>
      <c r="L6480">
        <v>150024.32000000001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 s="10" t="s">
        <v>38</v>
      </c>
    </row>
    <row r="6481" spans="1:19" hidden="1" x14ac:dyDescent="0.25">
      <c r="A6481" s="10" t="str">
        <f t="shared" si="101"/>
        <v>2017-2026All1-in-2October PeakPGE12</v>
      </c>
      <c r="B6481" s="10" t="s">
        <v>54</v>
      </c>
      <c r="C6481" s="10" t="s">
        <v>0</v>
      </c>
      <c r="D6481" s="10" t="s">
        <v>6</v>
      </c>
      <c r="E6481" s="10" t="s">
        <v>9</v>
      </c>
      <c r="F6481">
        <v>12</v>
      </c>
      <c r="G6481">
        <v>0.63067018985748291</v>
      </c>
      <c r="H6481">
        <v>0.63067018985748291</v>
      </c>
      <c r="I6481">
        <v>77.366714477539063</v>
      </c>
      <c r="J6481">
        <v>0</v>
      </c>
      <c r="K6481">
        <v>161936</v>
      </c>
      <c r="L6481">
        <v>150024.32000000001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 s="10" t="s">
        <v>38</v>
      </c>
    </row>
    <row r="6482" spans="1:19" hidden="1" x14ac:dyDescent="0.25">
      <c r="A6482" s="10" t="str">
        <f t="shared" si="101"/>
        <v>2017-2026All1-in-10October PeakCAISO13</v>
      </c>
      <c r="B6482" s="10" t="s">
        <v>54</v>
      </c>
      <c r="C6482" s="10" t="s">
        <v>0</v>
      </c>
      <c r="D6482" s="10" t="s">
        <v>6</v>
      </c>
      <c r="E6482" s="10" t="s">
        <v>1</v>
      </c>
      <c r="F6482">
        <v>13</v>
      </c>
      <c r="G6482">
        <v>0.99585753679275513</v>
      </c>
      <c r="H6482">
        <v>0.99585753679275513</v>
      </c>
      <c r="I6482">
        <v>86.1259765625</v>
      </c>
      <c r="J6482">
        <v>0</v>
      </c>
      <c r="K6482">
        <v>161936</v>
      </c>
      <c r="L6482">
        <v>150024.32000000001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 s="10" t="s">
        <v>39</v>
      </c>
    </row>
    <row r="6483" spans="1:19" hidden="1" x14ac:dyDescent="0.25">
      <c r="A6483" s="10" t="str">
        <f t="shared" si="101"/>
        <v>2017-2026All1-in-2October PeakCAISO13</v>
      </c>
      <c r="B6483" s="10" t="s">
        <v>54</v>
      </c>
      <c r="C6483" s="10" t="s">
        <v>0</v>
      </c>
      <c r="D6483" s="10" t="s">
        <v>6</v>
      </c>
      <c r="E6483" s="10" t="s">
        <v>9</v>
      </c>
      <c r="F6483">
        <v>13</v>
      </c>
      <c r="G6483">
        <v>0.76395148038864136</v>
      </c>
      <c r="H6483">
        <v>0.76395148038864136</v>
      </c>
      <c r="I6483">
        <v>82.132125854492188</v>
      </c>
      <c r="J6483">
        <v>0</v>
      </c>
      <c r="K6483">
        <v>161936</v>
      </c>
      <c r="L6483">
        <v>150024.32000000001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 s="10" t="s">
        <v>39</v>
      </c>
    </row>
    <row r="6484" spans="1:19" hidden="1" x14ac:dyDescent="0.25">
      <c r="A6484" s="10" t="str">
        <f t="shared" si="101"/>
        <v>2017-2026All1-in-2October PeakPGE13</v>
      </c>
      <c r="B6484" s="10" t="s">
        <v>54</v>
      </c>
      <c r="C6484" s="10" t="s">
        <v>0</v>
      </c>
      <c r="D6484" s="10" t="s">
        <v>6</v>
      </c>
      <c r="E6484" s="10" t="s">
        <v>9</v>
      </c>
      <c r="F6484">
        <v>13</v>
      </c>
      <c r="G6484">
        <v>0.77261453866958618</v>
      </c>
      <c r="H6484">
        <v>0.77261453866958618</v>
      </c>
      <c r="I6484">
        <v>80.940032958984375</v>
      </c>
      <c r="J6484">
        <v>0</v>
      </c>
      <c r="K6484">
        <v>161936</v>
      </c>
      <c r="L6484">
        <v>150024.32000000001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 s="10" t="s">
        <v>38</v>
      </c>
    </row>
    <row r="6485" spans="1:19" hidden="1" x14ac:dyDescent="0.25">
      <c r="A6485" s="10" t="str">
        <f t="shared" si="101"/>
        <v>2017-2026All1-in-10October PeakPGE13</v>
      </c>
      <c r="B6485" s="10" t="s">
        <v>54</v>
      </c>
      <c r="C6485" s="10" t="s">
        <v>0</v>
      </c>
      <c r="D6485" s="10" t="s">
        <v>6</v>
      </c>
      <c r="E6485" s="10" t="s">
        <v>1</v>
      </c>
      <c r="F6485">
        <v>13</v>
      </c>
      <c r="G6485">
        <v>1.037247896194458</v>
      </c>
      <c r="H6485">
        <v>1.037247896194458</v>
      </c>
      <c r="I6485">
        <v>89.523773193359375</v>
      </c>
      <c r="J6485">
        <v>0</v>
      </c>
      <c r="K6485">
        <v>161936</v>
      </c>
      <c r="L6485">
        <v>150024.32000000001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 s="10" t="s">
        <v>38</v>
      </c>
    </row>
    <row r="6486" spans="1:19" hidden="1" x14ac:dyDescent="0.25">
      <c r="A6486" s="10" t="str">
        <f t="shared" si="101"/>
        <v>2017-2026All1-in-2October PeakCAISO14</v>
      </c>
      <c r="B6486" s="10" t="s">
        <v>54</v>
      </c>
      <c r="C6486" s="10" t="s">
        <v>0</v>
      </c>
      <c r="D6486" s="10" t="s">
        <v>6</v>
      </c>
      <c r="E6486" s="10" t="s">
        <v>9</v>
      </c>
      <c r="F6486">
        <v>14</v>
      </c>
      <c r="G6486">
        <v>0.93178671598434448</v>
      </c>
      <c r="H6486">
        <v>0.84869259595870972</v>
      </c>
      <c r="I6486">
        <v>84.922439575195313</v>
      </c>
      <c r="J6486">
        <v>0.10273714363574982</v>
      </c>
      <c r="K6486">
        <v>161936</v>
      </c>
      <c r="L6486">
        <v>150024.32000000001</v>
      </c>
      <c r="M6486">
        <v>8.3094142377376556E-2</v>
      </c>
      <c r="N6486">
        <v>-4.8573780804872513E-2</v>
      </c>
      <c r="O6486">
        <v>2.9218783602118492E-2</v>
      </c>
      <c r="P6486">
        <v>8.3094142377376556E-2</v>
      </c>
      <c r="Q6486">
        <v>0.13696950674057007</v>
      </c>
      <c r="R6486">
        <v>0.21476206183433533</v>
      </c>
      <c r="S6486" s="10" t="s">
        <v>39</v>
      </c>
    </row>
    <row r="6487" spans="1:19" hidden="1" x14ac:dyDescent="0.25">
      <c r="A6487" s="10" t="str">
        <f t="shared" si="101"/>
        <v>2017-2026All1-in-10October PeakCAISO14</v>
      </c>
      <c r="B6487" s="10" t="s">
        <v>54</v>
      </c>
      <c r="C6487" s="10" t="s">
        <v>0</v>
      </c>
      <c r="D6487" s="10" t="s">
        <v>6</v>
      </c>
      <c r="E6487" s="10" t="s">
        <v>1</v>
      </c>
      <c r="F6487">
        <v>14</v>
      </c>
      <c r="G6487">
        <v>1.2146410942077637</v>
      </c>
      <c r="H6487">
        <v>1.0501428842544556</v>
      </c>
      <c r="I6487">
        <v>88.757705688476563</v>
      </c>
      <c r="J6487">
        <v>0.10273714363574982</v>
      </c>
      <c r="K6487">
        <v>161936</v>
      </c>
      <c r="L6487">
        <v>150024.32000000001</v>
      </c>
      <c r="M6487">
        <v>0.1644982248544693</v>
      </c>
      <c r="N6487">
        <v>3.283030167222023E-2</v>
      </c>
      <c r="O6487">
        <v>0.11062286794185638</v>
      </c>
      <c r="P6487">
        <v>0.1644982248544693</v>
      </c>
      <c r="Q6487">
        <v>0.21837358176708221</v>
      </c>
      <c r="R6487">
        <v>0.29616615176200867</v>
      </c>
      <c r="S6487" s="10" t="s">
        <v>39</v>
      </c>
    </row>
    <row r="6488" spans="1:19" hidden="1" x14ac:dyDescent="0.25">
      <c r="A6488" s="10" t="str">
        <f t="shared" si="101"/>
        <v>2017-2026All1-in-2October PeakPGE14</v>
      </c>
      <c r="B6488" s="10" t="s">
        <v>54</v>
      </c>
      <c r="C6488" s="10" t="s">
        <v>0</v>
      </c>
      <c r="D6488" s="10" t="s">
        <v>6</v>
      </c>
      <c r="E6488" s="10" t="s">
        <v>9</v>
      </c>
      <c r="F6488">
        <v>14</v>
      </c>
      <c r="G6488">
        <v>0.94235295057296753</v>
      </c>
      <c r="H6488">
        <v>0.86587858200073242</v>
      </c>
      <c r="I6488">
        <v>83.407440185546875</v>
      </c>
      <c r="J6488">
        <v>0.10273714363574982</v>
      </c>
      <c r="K6488">
        <v>161936</v>
      </c>
      <c r="L6488">
        <v>150024.32000000001</v>
      </c>
      <c r="M6488">
        <v>7.6474383473396301E-2</v>
      </c>
      <c r="N6488">
        <v>-5.5193539708852768E-2</v>
      </c>
      <c r="O6488">
        <v>2.2599024698138237E-2</v>
      </c>
      <c r="P6488">
        <v>7.6474383473396301E-2</v>
      </c>
      <c r="Q6488">
        <v>0.13034974038600922</v>
      </c>
      <c r="R6488">
        <v>0.20814231038093567</v>
      </c>
      <c r="S6488" s="10" t="s">
        <v>38</v>
      </c>
    </row>
    <row r="6489" spans="1:19" hidden="1" x14ac:dyDescent="0.25">
      <c r="A6489" s="10" t="str">
        <f t="shared" si="101"/>
        <v>2017-2026All1-in-10October PeakPGE14</v>
      </c>
      <c r="B6489" s="10" t="s">
        <v>54</v>
      </c>
      <c r="C6489" s="10" t="s">
        <v>0</v>
      </c>
      <c r="D6489" s="10" t="s">
        <v>6</v>
      </c>
      <c r="E6489" s="10" t="s">
        <v>1</v>
      </c>
      <c r="F6489">
        <v>14</v>
      </c>
      <c r="G6489">
        <v>1.2651245594024658</v>
      </c>
      <c r="H6489">
        <v>1.0590730905532837</v>
      </c>
      <c r="I6489">
        <v>92.22296142578125</v>
      </c>
      <c r="J6489">
        <v>0.10273714363574982</v>
      </c>
      <c r="K6489">
        <v>161936</v>
      </c>
      <c r="L6489">
        <v>150024.32000000001</v>
      </c>
      <c r="M6489">
        <v>0.20605146884918213</v>
      </c>
      <c r="N6489">
        <v>7.4383541941642761E-2</v>
      </c>
      <c r="O6489">
        <v>0.15217611193656921</v>
      </c>
      <c r="P6489">
        <v>0.20605146884918213</v>
      </c>
      <c r="Q6489">
        <v>0.25992682576179504</v>
      </c>
      <c r="R6489">
        <v>0.3377193808555603</v>
      </c>
      <c r="S6489" s="10" t="s">
        <v>38</v>
      </c>
    </row>
    <row r="6490" spans="1:19" hidden="1" x14ac:dyDescent="0.25">
      <c r="A6490" s="10" t="str">
        <f t="shared" si="101"/>
        <v>2017-2026All1-in-2October PeakCAISO15</v>
      </c>
      <c r="B6490" s="10" t="s">
        <v>54</v>
      </c>
      <c r="C6490" s="10" t="s">
        <v>0</v>
      </c>
      <c r="D6490" s="10" t="s">
        <v>6</v>
      </c>
      <c r="E6490" s="10" t="s">
        <v>9</v>
      </c>
      <c r="F6490">
        <v>15</v>
      </c>
      <c r="G6490">
        <v>1.1060478687286377</v>
      </c>
      <c r="H6490">
        <v>0.95835447311401367</v>
      </c>
      <c r="I6490">
        <v>86.770294189453125</v>
      </c>
      <c r="J6490">
        <v>0.1230589896440506</v>
      </c>
      <c r="K6490">
        <v>161936</v>
      </c>
      <c r="L6490">
        <v>150024.32000000001</v>
      </c>
      <c r="M6490">
        <v>0.14769338071346283</v>
      </c>
      <c r="N6490">
        <v>-1.0019020177423954E-2</v>
      </c>
      <c r="O6490">
        <v>8.3161249756813049E-2</v>
      </c>
      <c r="P6490">
        <v>0.14769338071346283</v>
      </c>
      <c r="Q6490">
        <v>0.21222551167011261</v>
      </c>
      <c r="R6490">
        <v>0.30540579557418823</v>
      </c>
      <c r="S6490" s="10" t="s">
        <v>39</v>
      </c>
    </row>
    <row r="6491" spans="1:19" hidden="1" x14ac:dyDescent="0.25">
      <c r="A6491" s="10" t="str">
        <f t="shared" si="101"/>
        <v>2017-2026All1-in-10October PeakCAISO15</v>
      </c>
      <c r="B6491" s="10" t="s">
        <v>54</v>
      </c>
      <c r="C6491" s="10" t="s">
        <v>0</v>
      </c>
      <c r="D6491" s="10" t="s">
        <v>6</v>
      </c>
      <c r="E6491" s="10" t="s">
        <v>1</v>
      </c>
      <c r="F6491">
        <v>15</v>
      </c>
      <c r="G6491">
        <v>1.4418010711669922</v>
      </c>
      <c r="H6491">
        <v>1.1939078569412231</v>
      </c>
      <c r="I6491">
        <v>90.325141906738281</v>
      </c>
      <c r="J6491">
        <v>0.1230589896440506</v>
      </c>
      <c r="K6491">
        <v>161936</v>
      </c>
      <c r="L6491">
        <v>150024.32000000001</v>
      </c>
      <c r="M6491">
        <v>0.24789321422576904</v>
      </c>
      <c r="N6491">
        <v>9.0180814266204834E-2</v>
      </c>
      <c r="O6491">
        <v>0.18336108326911926</v>
      </c>
      <c r="P6491">
        <v>0.24789321422576904</v>
      </c>
      <c r="Q6491">
        <v>0.31242534518241882</v>
      </c>
      <c r="R6491">
        <v>0.40560561418533325</v>
      </c>
      <c r="S6491" s="10" t="s">
        <v>39</v>
      </c>
    </row>
    <row r="6492" spans="1:19" hidden="1" x14ac:dyDescent="0.25">
      <c r="A6492" s="10" t="str">
        <f t="shared" si="101"/>
        <v>2017-2026All1-in-2October PeakPGE15</v>
      </c>
      <c r="B6492" s="10" t="s">
        <v>54</v>
      </c>
      <c r="C6492" s="10" t="s">
        <v>0</v>
      </c>
      <c r="D6492" s="10" t="s">
        <v>6</v>
      </c>
      <c r="E6492" s="10" t="s">
        <v>9</v>
      </c>
      <c r="F6492">
        <v>15</v>
      </c>
      <c r="G6492">
        <v>1.1185901165008545</v>
      </c>
      <c r="H6492">
        <v>0.98217612504959106</v>
      </c>
      <c r="I6492">
        <v>84.820083618164062</v>
      </c>
      <c r="J6492">
        <v>0.1230589896440506</v>
      </c>
      <c r="K6492">
        <v>161936</v>
      </c>
      <c r="L6492">
        <v>150024.32000000001</v>
      </c>
      <c r="M6492">
        <v>0.13641400635242462</v>
      </c>
      <c r="N6492">
        <v>-2.1298395469784737E-2</v>
      </c>
      <c r="O6492">
        <v>7.1881875395774841E-2</v>
      </c>
      <c r="P6492">
        <v>0.13641400635242462</v>
      </c>
      <c r="Q6492">
        <v>0.2009461373090744</v>
      </c>
      <c r="R6492">
        <v>0.29412642121315002</v>
      </c>
      <c r="S6492" s="10" t="s">
        <v>38</v>
      </c>
    </row>
    <row r="6493" spans="1:19" hidden="1" x14ac:dyDescent="0.25">
      <c r="A6493" s="10" t="str">
        <f t="shared" si="101"/>
        <v>2017-2026All1-in-10October PeakPGE15</v>
      </c>
      <c r="B6493" s="10" t="s">
        <v>54</v>
      </c>
      <c r="C6493" s="10" t="s">
        <v>0</v>
      </c>
      <c r="D6493" s="10" t="s">
        <v>6</v>
      </c>
      <c r="E6493" s="10" t="s">
        <v>1</v>
      </c>
      <c r="F6493">
        <v>15</v>
      </c>
      <c r="G6493">
        <v>1.5017260313034058</v>
      </c>
      <c r="H6493">
        <v>1.1980009078979492</v>
      </c>
      <c r="I6493">
        <v>94.2952880859375</v>
      </c>
      <c r="J6493">
        <v>0.1230589896440506</v>
      </c>
      <c r="K6493">
        <v>161936</v>
      </c>
      <c r="L6493">
        <v>150024.32000000001</v>
      </c>
      <c r="M6493">
        <v>0.30372518301010132</v>
      </c>
      <c r="N6493">
        <v>0.14601278305053711</v>
      </c>
      <c r="O6493">
        <v>0.23919305205345154</v>
      </c>
      <c r="P6493">
        <v>0.30372518301010132</v>
      </c>
      <c r="Q6493">
        <v>0.3682573139667511</v>
      </c>
      <c r="R6493">
        <v>0.46143758296966553</v>
      </c>
      <c r="S6493" s="10" t="s">
        <v>38</v>
      </c>
    </row>
    <row r="6494" spans="1:19" hidden="1" x14ac:dyDescent="0.25">
      <c r="A6494" s="10" t="str">
        <f t="shared" si="101"/>
        <v>2017-2026All1-in-2October PeakCAISO16</v>
      </c>
      <c r="B6494" s="10" t="s">
        <v>54</v>
      </c>
      <c r="C6494" s="10" t="s">
        <v>0</v>
      </c>
      <c r="D6494" s="10" t="s">
        <v>6</v>
      </c>
      <c r="E6494" s="10" t="s">
        <v>9</v>
      </c>
      <c r="F6494">
        <v>16</v>
      </c>
      <c r="G6494">
        <v>1.3000109195709229</v>
      </c>
      <c r="H6494">
        <v>1.0817360877990723</v>
      </c>
      <c r="I6494">
        <v>87.903419494628906</v>
      </c>
      <c r="J6494">
        <v>0.15615223348140717</v>
      </c>
      <c r="K6494">
        <v>161936</v>
      </c>
      <c r="L6494">
        <v>150024.32000000001</v>
      </c>
      <c r="M6494">
        <v>0.21827481687068939</v>
      </c>
      <c r="N6494">
        <v>1.8150113523006439E-2</v>
      </c>
      <c r="O6494">
        <v>0.13638858497142792</v>
      </c>
      <c r="P6494">
        <v>0.21827481687068939</v>
      </c>
      <c r="Q6494">
        <v>0.30016103386878967</v>
      </c>
      <c r="R6494">
        <v>0.41839951276779175</v>
      </c>
      <c r="S6494" s="10" t="s">
        <v>39</v>
      </c>
    </row>
    <row r="6495" spans="1:19" hidden="1" x14ac:dyDescent="0.25">
      <c r="A6495" s="10" t="str">
        <f t="shared" si="101"/>
        <v>2017-2026All1-in-10October PeakCAISO16</v>
      </c>
      <c r="B6495" s="10" t="s">
        <v>54</v>
      </c>
      <c r="C6495" s="10" t="s">
        <v>0</v>
      </c>
      <c r="D6495" s="10" t="s">
        <v>6</v>
      </c>
      <c r="E6495" s="10" t="s">
        <v>1</v>
      </c>
      <c r="F6495">
        <v>16</v>
      </c>
      <c r="G6495">
        <v>1.6946438550949097</v>
      </c>
      <c r="H6495">
        <v>1.3720035552978516</v>
      </c>
      <c r="I6495">
        <v>90.961166381835938</v>
      </c>
      <c r="J6495">
        <v>0.15615223348140717</v>
      </c>
      <c r="K6495">
        <v>161936</v>
      </c>
      <c r="L6495">
        <v>150024.32000000001</v>
      </c>
      <c r="M6495">
        <v>0.32264029979705811</v>
      </c>
      <c r="N6495">
        <v>0.12251559644937515</v>
      </c>
      <c r="O6495">
        <v>0.24075406789779663</v>
      </c>
      <c r="P6495">
        <v>0.32264029979705811</v>
      </c>
      <c r="Q6495">
        <v>0.40452653169631958</v>
      </c>
      <c r="R6495">
        <v>0.52276498079299927</v>
      </c>
      <c r="S6495" s="10" t="s">
        <v>39</v>
      </c>
    </row>
    <row r="6496" spans="1:19" hidden="1" x14ac:dyDescent="0.25">
      <c r="A6496" s="10" t="str">
        <f t="shared" si="101"/>
        <v>2017-2026All1-in-10October PeakPGE16</v>
      </c>
      <c r="B6496" s="10" t="s">
        <v>54</v>
      </c>
      <c r="C6496" s="10" t="s">
        <v>0</v>
      </c>
      <c r="D6496" s="10" t="s">
        <v>6</v>
      </c>
      <c r="E6496" s="10" t="s">
        <v>1</v>
      </c>
      <c r="F6496">
        <v>16</v>
      </c>
      <c r="G6496">
        <v>1.7650775909423828</v>
      </c>
      <c r="H6496">
        <v>1.3356393575668335</v>
      </c>
      <c r="I6496">
        <v>95.397705078125</v>
      </c>
      <c r="J6496">
        <v>0.15615223348140717</v>
      </c>
      <c r="K6496">
        <v>161936</v>
      </c>
      <c r="L6496">
        <v>150024.32000000001</v>
      </c>
      <c r="M6496">
        <v>0.4294382631778717</v>
      </c>
      <c r="N6496">
        <v>0.22931356728076935</v>
      </c>
      <c r="O6496">
        <v>0.34755203127861023</v>
      </c>
      <c r="P6496">
        <v>0.4294382631778717</v>
      </c>
      <c r="Q6496">
        <v>0.51132446527481079</v>
      </c>
      <c r="R6496">
        <v>0.62956297397613525</v>
      </c>
      <c r="S6496" s="10" t="s">
        <v>38</v>
      </c>
    </row>
    <row r="6497" spans="1:19" hidden="1" x14ac:dyDescent="0.25">
      <c r="A6497" s="10" t="str">
        <f t="shared" si="101"/>
        <v>2017-2026All1-in-2October PeakPGE16</v>
      </c>
      <c r="B6497" s="10" t="s">
        <v>54</v>
      </c>
      <c r="C6497" s="10" t="s">
        <v>0</v>
      </c>
      <c r="D6497" s="10" t="s">
        <v>6</v>
      </c>
      <c r="E6497" s="10" t="s">
        <v>9</v>
      </c>
      <c r="F6497">
        <v>16</v>
      </c>
      <c r="G6497">
        <v>1.3147528171539307</v>
      </c>
      <c r="H6497">
        <v>1.1481403112411499</v>
      </c>
      <c r="I6497">
        <v>85.337173461914062</v>
      </c>
      <c r="J6497">
        <v>0.15615223348140717</v>
      </c>
      <c r="K6497">
        <v>161936</v>
      </c>
      <c r="L6497">
        <v>150024.32000000001</v>
      </c>
      <c r="M6497">
        <v>0.16661253571510315</v>
      </c>
      <c r="N6497">
        <v>-3.3512167632579803E-2</v>
      </c>
      <c r="O6497">
        <v>8.4726303815841675E-2</v>
      </c>
      <c r="P6497">
        <v>0.16661253571510315</v>
      </c>
      <c r="Q6497">
        <v>0.24849876761436462</v>
      </c>
      <c r="R6497">
        <v>0.3667372465133667</v>
      </c>
      <c r="S6497" s="10" t="s">
        <v>38</v>
      </c>
    </row>
    <row r="6498" spans="1:19" hidden="1" x14ac:dyDescent="0.25">
      <c r="A6498" s="10" t="str">
        <f t="shared" si="101"/>
        <v>2017-2026All1-in-10October PeakCAISO17</v>
      </c>
      <c r="B6498" s="10" t="s">
        <v>54</v>
      </c>
      <c r="C6498" s="10" t="s">
        <v>0</v>
      </c>
      <c r="D6498" s="10" t="s">
        <v>6</v>
      </c>
      <c r="E6498" s="10" t="s">
        <v>1</v>
      </c>
      <c r="F6498">
        <v>17</v>
      </c>
      <c r="G6498">
        <v>1.9215425252914429</v>
      </c>
      <c r="H6498">
        <v>1.5092353820800781</v>
      </c>
      <c r="I6498">
        <v>90.564102172851563</v>
      </c>
      <c r="J6498">
        <v>0.16046801209449768</v>
      </c>
      <c r="K6498">
        <v>161936</v>
      </c>
      <c r="L6498">
        <v>150024.32000000001</v>
      </c>
      <c r="M6498">
        <v>0.41230714321136475</v>
      </c>
      <c r="N6498">
        <v>0.20665134489536285</v>
      </c>
      <c r="O6498">
        <v>0.32815772294998169</v>
      </c>
      <c r="P6498">
        <v>0.41230714321136475</v>
      </c>
      <c r="Q6498">
        <v>0.4964565634727478</v>
      </c>
      <c r="R6498">
        <v>0.61796295642852783</v>
      </c>
      <c r="S6498" s="10" t="s">
        <v>39</v>
      </c>
    </row>
    <row r="6499" spans="1:19" hidden="1" x14ac:dyDescent="0.25">
      <c r="A6499" s="10" t="str">
        <f t="shared" si="101"/>
        <v>2017-2026All1-in-2October PeakCAISO17</v>
      </c>
      <c r="B6499" s="10" t="s">
        <v>54</v>
      </c>
      <c r="C6499" s="10" t="s">
        <v>0</v>
      </c>
      <c r="D6499" s="10" t="s">
        <v>6</v>
      </c>
      <c r="E6499" s="10" t="s">
        <v>9</v>
      </c>
      <c r="F6499">
        <v>17</v>
      </c>
      <c r="G6499">
        <v>1.4740715026855469</v>
      </c>
      <c r="H6499">
        <v>1.1656416654586792</v>
      </c>
      <c r="I6499">
        <v>87.842582702636719</v>
      </c>
      <c r="J6499">
        <v>0.16046801209449768</v>
      </c>
      <c r="K6499">
        <v>161936</v>
      </c>
      <c r="L6499">
        <v>150024.32000000001</v>
      </c>
      <c r="M6499">
        <v>0.30842986702919006</v>
      </c>
      <c r="N6499">
        <v>0.10277406126260757</v>
      </c>
      <c r="O6499">
        <v>0.22428044676780701</v>
      </c>
      <c r="P6499">
        <v>0.30842986702919006</v>
      </c>
      <c r="Q6499">
        <v>0.39257928729057312</v>
      </c>
      <c r="R6499">
        <v>0.51408565044403076</v>
      </c>
      <c r="S6499" s="10" t="s">
        <v>39</v>
      </c>
    </row>
    <row r="6500" spans="1:19" hidden="1" x14ac:dyDescent="0.25">
      <c r="A6500" s="10" t="str">
        <f t="shared" si="101"/>
        <v>2017-2026All1-in-10October PeakPGE17</v>
      </c>
      <c r="B6500" s="10" t="s">
        <v>54</v>
      </c>
      <c r="C6500" s="10" t="s">
        <v>0</v>
      </c>
      <c r="D6500" s="10" t="s">
        <v>6</v>
      </c>
      <c r="E6500" s="10" t="s">
        <v>1</v>
      </c>
      <c r="F6500">
        <v>17</v>
      </c>
      <c r="G6500">
        <v>2.0014066696166992</v>
      </c>
      <c r="H6500">
        <v>1.4995310306549072</v>
      </c>
      <c r="I6500">
        <v>95.423622131347656</v>
      </c>
      <c r="J6500">
        <v>0.16046801209449768</v>
      </c>
      <c r="K6500">
        <v>161936</v>
      </c>
      <c r="L6500">
        <v>150024.32000000001</v>
      </c>
      <c r="M6500">
        <v>0.50187569856643677</v>
      </c>
      <c r="N6500">
        <v>0.29621988534927368</v>
      </c>
      <c r="O6500">
        <v>0.41772627830505371</v>
      </c>
      <c r="P6500">
        <v>0.50187569856643677</v>
      </c>
      <c r="Q6500">
        <v>0.58602511882781982</v>
      </c>
      <c r="R6500">
        <v>0.70753151178359985</v>
      </c>
      <c r="S6500" s="10" t="s">
        <v>38</v>
      </c>
    </row>
    <row r="6501" spans="1:19" hidden="1" x14ac:dyDescent="0.25">
      <c r="A6501" s="10" t="str">
        <f t="shared" si="101"/>
        <v>2017-2026All1-in-2October PeakPGE17</v>
      </c>
      <c r="B6501" s="10" t="s">
        <v>54</v>
      </c>
      <c r="C6501" s="10" t="s">
        <v>0</v>
      </c>
      <c r="D6501" s="10" t="s">
        <v>6</v>
      </c>
      <c r="E6501" s="10" t="s">
        <v>9</v>
      </c>
      <c r="F6501">
        <v>17</v>
      </c>
      <c r="G6501">
        <v>1.490787148475647</v>
      </c>
      <c r="H6501">
        <v>1.2212605476379395</v>
      </c>
      <c r="I6501">
        <v>84.757499694824219</v>
      </c>
      <c r="J6501">
        <v>0.16046801209449768</v>
      </c>
      <c r="K6501">
        <v>161936</v>
      </c>
      <c r="L6501">
        <v>150024.32000000001</v>
      </c>
      <c r="M6501">
        <v>0.26952660083770752</v>
      </c>
      <c r="N6501">
        <v>6.3870795071125031E-2</v>
      </c>
      <c r="O6501">
        <v>0.18537718057632446</v>
      </c>
      <c r="P6501">
        <v>0.26952660083770752</v>
      </c>
      <c r="Q6501">
        <v>0.35367602109909058</v>
      </c>
      <c r="R6501">
        <v>0.47518241405487061</v>
      </c>
      <c r="S6501" s="10" t="s">
        <v>38</v>
      </c>
    </row>
    <row r="6502" spans="1:19" hidden="1" x14ac:dyDescent="0.25">
      <c r="A6502" s="10" t="str">
        <f t="shared" si="101"/>
        <v>2017-2026All1-in-2October PeakCAISO18</v>
      </c>
      <c r="B6502" s="10" t="s">
        <v>54</v>
      </c>
      <c r="C6502" s="10" t="s">
        <v>0</v>
      </c>
      <c r="D6502" s="10" t="s">
        <v>6</v>
      </c>
      <c r="E6502" s="10" t="s">
        <v>9</v>
      </c>
      <c r="F6502">
        <v>18</v>
      </c>
      <c r="G6502">
        <v>1.5938253402709961</v>
      </c>
      <c r="H6502">
        <v>1.3138244152069092</v>
      </c>
      <c r="I6502">
        <v>86.216728210449219</v>
      </c>
      <c r="J6502">
        <v>0.13599415123462677</v>
      </c>
      <c r="K6502">
        <v>161936</v>
      </c>
      <c r="L6502">
        <v>150024.32000000001</v>
      </c>
      <c r="M6502">
        <v>0.28000089526176453</v>
      </c>
      <c r="N6502">
        <v>0.10571078956127167</v>
      </c>
      <c r="O6502">
        <v>0.20868556201457977</v>
      </c>
      <c r="P6502">
        <v>0.28000089526176453</v>
      </c>
      <c r="Q6502">
        <v>0.35131621360778809</v>
      </c>
      <c r="R6502">
        <v>0.45429098606109619</v>
      </c>
      <c r="S6502" s="10" t="s">
        <v>39</v>
      </c>
    </row>
    <row r="6503" spans="1:19" hidden="1" x14ac:dyDescent="0.25">
      <c r="A6503" s="10" t="str">
        <f t="shared" si="101"/>
        <v>2017-2026All1-in-10October PeakCAISO18</v>
      </c>
      <c r="B6503" s="10" t="s">
        <v>54</v>
      </c>
      <c r="C6503" s="10" t="s">
        <v>0</v>
      </c>
      <c r="D6503" s="10" t="s">
        <v>6</v>
      </c>
      <c r="E6503" s="10" t="s">
        <v>1</v>
      </c>
      <c r="F6503">
        <v>18</v>
      </c>
      <c r="G6503">
        <v>2.0776486396789551</v>
      </c>
      <c r="H6503">
        <v>1.7067117691040039</v>
      </c>
      <c r="I6503">
        <v>88.634605407714844</v>
      </c>
      <c r="J6503">
        <v>0.13599415123462677</v>
      </c>
      <c r="K6503">
        <v>161936</v>
      </c>
      <c r="L6503">
        <v>150024.32000000001</v>
      </c>
      <c r="M6503">
        <v>0.37093687057495117</v>
      </c>
      <c r="N6503">
        <v>0.19664676487445831</v>
      </c>
      <c r="O6503">
        <v>0.29962155222892761</v>
      </c>
      <c r="P6503">
        <v>0.37093687057495117</v>
      </c>
      <c r="Q6503">
        <v>0.44225218892097473</v>
      </c>
      <c r="R6503">
        <v>0.54522699117660522</v>
      </c>
      <c r="S6503" s="10" t="s">
        <v>39</v>
      </c>
    </row>
    <row r="6504" spans="1:19" hidden="1" x14ac:dyDescent="0.25">
      <c r="A6504" s="10" t="str">
        <f t="shared" si="101"/>
        <v>2017-2026All1-in-10October PeakPGE18</v>
      </c>
      <c r="B6504" s="10" t="s">
        <v>54</v>
      </c>
      <c r="C6504" s="10" t="s">
        <v>0</v>
      </c>
      <c r="D6504" s="10" t="s">
        <v>6</v>
      </c>
      <c r="E6504" s="10" t="s">
        <v>1</v>
      </c>
      <c r="F6504">
        <v>18</v>
      </c>
      <c r="G6504">
        <v>2.1640009880065918</v>
      </c>
      <c r="H6504">
        <v>1.6748092174530029</v>
      </c>
      <c r="I6504">
        <v>93.950416564941406</v>
      </c>
      <c r="J6504">
        <v>0.13599415123462677</v>
      </c>
      <c r="K6504">
        <v>161936</v>
      </c>
      <c r="L6504">
        <v>150024.32000000001</v>
      </c>
      <c r="M6504">
        <v>0.48919183015823364</v>
      </c>
      <c r="N6504">
        <v>0.31490173935890198</v>
      </c>
      <c r="O6504">
        <v>0.41787651181221008</v>
      </c>
      <c r="P6504">
        <v>0.48919183015823364</v>
      </c>
      <c r="Q6504">
        <v>0.56050717830657959</v>
      </c>
      <c r="R6504">
        <v>0.6634819507598877</v>
      </c>
      <c r="S6504" s="10" t="s">
        <v>38</v>
      </c>
    </row>
    <row r="6505" spans="1:19" hidden="1" x14ac:dyDescent="0.25">
      <c r="A6505" s="10" t="str">
        <f t="shared" si="101"/>
        <v>2017-2026All1-in-2October PeakPGE18</v>
      </c>
      <c r="B6505" s="10" t="s">
        <v>54</v>
      </c>
      <c r="C6505" s="10" t="s">
        <v>0</v>
      </c>
      <c r="D6505" s="10" t="s">
        <v>6</v>
      </c>
      <c r="E6505" s="10" t="s">
        <v>9</v>
      </c>
      <c r="F6505">
        <v>18</v>
      </c>
      <c r="G6505">
        <v>1.6118988990783691</v>
      </c>
      <c r="H6505">
        <v>1.3935596942901611</v>
      </c>
      <c r="I6505">
        <v>82.924880981445313</v>
      </c>
      <c r="J6505">
        <v>0.13599415123462677</v>
      </c>
      <c r="K6505">
        <v>161936</v>
      </c>
      <c r="L6505">
        <v>150024.32000000001</v>
      </c>
      <c r="M6505">
        <v>0.2183392345905304</v>
      </c>
      <c r="N6505">
        <v>4.4049128890037537E-2</v>
      </c>
      <c r="O6505">
        <v>0.14702390134334564</v>
      </c>
      <c r="P6505">
        <v>0.2183392345905304</v>
      </c>
      <c r="Q6505">
        <v>0.28965455293655396</v>
      </c>
      <c r="R6505">
        <v>0.39262932538986206</v>
      </c>
      <c r="S6505" s="10" t="s">
        <v>38</v>
      </c>
    </row>
    <row r="6506" spans="1:19" hidden="1" x14ac:dyDescent="0.25">
      <c r="A6506" s="10" t="str">
        <f t="shared" si="101"/>
        <v>2017-2026All1-in-2October PeakCAISO19</v>
      </c>
      <c r="B6506" s="10" t="s">
        <v>54</v>
      </c>
      <c r="C6506" s="10" t="s">
        <v>0</v>
      </c>
      <c r="D6506" s="10" t="s">
        <v>6</v>
      </c>
      <c r="E6506" s="10" t="s">
        <v>9</v>
      </c>
      <c r="F6506">
        <v>19</v>
      </c>
      <c r="G6506">
        <v>1.6191307306289673</v>
      </c>
      <c r="H6506">
        <v>1.8155004978179932</v>
      </c>
      <c r="I6506">
        <v>81.320297241210937</v>
      </c>
      <c r="J6506">
        <v>0.11742977052927017</v>
      </c>
      <c r="K6506">
        <v>161936</v>
      </c>
      <c r="L6506">
        <v>150024.32000000001</v>
      </c>
      <c r="M6506">
        <v>-0.1963697075843811</v>
      </c>
      <c r="N6506">
        <v>-0.34686771035194397</v>
      </c>
      <c r="O6506">
        <v>-0.25794988870620728</v>
      </c>
      <c r="P6506">
        <v>-0.1963697075843811</v>
      </c>
      <c r="Q6506">
        <v>-0.13478954136371613</v>
      </c>
      <c r="R6506">
        <v>-4.5871712267398834E-2</v>
      </c>
      <c r="S6506" s="10" t="s">
        <v>39</v>
      </c>
    </row>
    <row r="6507" spans="1:19" hidden="1" x14ac:dyDescent="0.25">
      <c r="A6507" s="10" t="str">
        <f t="shared" si="101"/>
        <v>2017-2026All1-in-10October PeakCAISO19</v>
      </c>
      <c r="B6507" s="10" t="s">
        <v>54</v>
      </c>
      <c r="C6507" s="10" t="s">
        <v>0</v>
      </c>
      <c r="D6507" s="10" t="s">
        <v>6</v>
      </c>
      <c r="E6507" s="10" t="s">
        <v>1</v>
      </c>
      <c r="F6507">
        <v>19</v>
      </c>
      <c r="G6507">
        <v>2.1106359958648682</v>
      </c>
      <c r="H6507">
        <v>2.3284835815429687</v>
      </c>
      <c r="I6507">
        <v>84.679878234863281</v>
      </c>
      <c r="J6507">
        <v>0.11742977052927017</v>
      </c>
      <c r="K6507">
        <v>161936</v>
      </c>
      <c r="L6507">
        <v>150024.32000000001</v>
      </c>
      <c r="M6507">
        <v>-0.21784757077693939</v>
      </c>
      <c r="N6507">
        <v>-0.36834555864334106</v>
      </c>
      <c r="O6507">
        <v>-0.27942773699760437</v>
      </c>
      <c r="P6507">
        <v>-0.21784757077693939</v>
      </c>
      <c r="Q6507">
        <v>-0.15626740455627441</v>
      </c>
      <c r="R6507">
        <v>-6.7349575459957123E-2</v>
      </c>
      <c r="S6507" s="10" t="s">
        <v>39</v>
      </c>
    </row>
    <row r="6508" spans="1:19" hidden="1" x14ac:dyDescent="0.25">
      <c r="A6508" s="10" t="str">
        <f t="shared" si="101"/>
        <v>2017-2026All1-in-2October PeakPGE19</v>
      </c>
      <c r="B6508" s="10" t="s">
        <v>54</v>
      </c>
      <c r="C6508" s="10" t="s">
        <v>0</v>
      </c>
      <c r="D6508" s="10" t="s">
        <v>6</v>
      </c>
      <c r="E6508" s="10" t="s">
        <v>9</v>
      </c>
      <c r="F6508">
        <v>19</v>
      </c>
      <c r="G6508">
        <v>1.6374913454055786</v>
      </c>
      <c r="H6508">
        <v>1.8395237922668457</v>
      </c>
      <c r="I6508">
        <v>78.648429870605469</v>
      </c>
      <c r="J6508">
        <v>0.11742977052927017</v>
      </c>
      <c r="K6508">
        <v>161936</v>
      </c>
      <c r="L6508">
        <v>150024.32000000001</v>
      </c>
      <c r="M6508">
        <v>-0.20203244686126709</v>
      </c>
      <c r="N6508">
        <v>-0.35253044962882996</v>
      </c>
      <c r="O6508">
        <v>-0.26361262798309326</v>
      </c>
      <c r="P6508">
        <v>-0.20203244686126709</v>
      </c>
      <c r="Q6508">
        <v>-0.14045228064060211</v>
      </c>
      <c r="R6508">
        <v>-5.1534451544284821E-2</v>
      </c>
      <c r="S6508" s="10" t="s">
        <v>38</v>
      </c>
    </row>
    <row r="6509" spans="1:19" hidden="1" x14ac:dyDescent="0.25">
      <c r="A6509" s="10" t="str">
        <f t="shared" si="101"/>
        <v>2017-2026All1-in-10October PeakPGE19</v>
      </c>
      <c r="B6509" s="10" t="s">
        <v>54</v>
      </c>
      <c r="C6509" s="10" t="s">
        <v>0</v>
      </c>
      <c r="D6509" s="10" t="s">
        <v>6</v>
      </c>
      <c r="E6509" s="10" t="s">
        <v>1</v>
      </c>
      <c r="F6509">
        <v>19</v>
      </c>
      <c r="G6509">
        <v>2.1983592510223389</v>
      </c>
      <c r="H6509">
        <v>2.4190559387207031</v>
      </c>
      <c r="I6509">
        <v>88.906867980957031</v>
      </c>
      <c r="J6509">
        <v>0.11742977052927017</v>
      </c>
      <c r="K6509">
        <v>161936</v>
      </c>
      <c r="L6509">
        <v>150024.32000000001</v>
      </c>
      <c r="M6509">
        <v>-0.22069676220417023</v>
      </c>
      <c r="N6509">
        <v>-0.3711947500705719</v>
      </c>
      <c r="O6509">
        <v>-0.28227692842483521</v>
      </c>
      <c r="P6509">
        <v>-0.22069676220417023</v>
      </c>
      <c r="Q6509">
        <v>-0.15911659598350525</v>
      </c>
      <c r="R6509">
        <v>-7.0198766887187958E-2</v>
      </c>
      <c r="S6509" s="10" t="s">
        <v>38</v>
      </c>
    </row>
    <row r="6510" spans="1:19" hidden="1" x14ac:dyDescent="0.25">
      <c r="A6510" s="10" t="str">
        <f t="shared" si="101"/>
        <v>2017-2026All1-in-2October PeakCAISO20</v>
      </c>
      <c r="B6510" s="10" t="s">
        <v>54</v>
      </c>
      <c r="C6510" s="10" t="s">
        <v>0</v>
      </c>
      <c r="D6510" s="10" t="s">
        <v>6</v>
      </c>
      <c r="E6510" s="10" t="s">
        <v>9</v>
      </c>
      <c r="F6510">
        <v>20</v>
      </c>
      <c r="G6510">
        <v>1.5321133136749268</v>
      </c>
      <c r="H6510">
        <v>1.6860587596893311</v>
      </c>
      <c r="I6510">
        <v>75.973823547363281</v>
      </c>
      <c r="J6510">
        <v>7.6294809579849243E-2</v>
      </c>
      <c r="K6510">
        <v>161936</v>
      </c>
      <c r="L6510">
        <v>150024.32000000001</v>
      </c>
      <c r="M6510">
        <v>-0.15394549071788788</v>
      </c>
      <c r="N6510">
        <v>-0.25172492861747742</v>
      </c>
      <c r="O6510">
        <v>-0.19395448267459869</v>
      </c>
      <c r="P6510">
        <v>-0.15394549071788788</v>
      </c>
      <c r="Q6510">
        <v>-0.11393649131059647</v>
      </c>
      <c r="R6510">
        <v>-5.6166063994169235E-2</v>
      </c>
      <c r="S6510" s="10" t="s">
        <v>39</v>
      </c>
    </row>
    <row r="6511" spans="1:19" hidden="1" x14ac:dyDescent="0.25">
      <c r="A6511" s="10" t="str">
        <f t="shared" si="101"/>
        <v>2017-2026All1-in-10October PeakCAISO20</v>
      </c>
      <c r="B6511" s="10" t="s">
        <v>54</v>
      </c>
      <c r="C6511" s="10" t="s">
        <v>0</v>
      </c>
      <c r="D6511" s="10" t="s">
        <v>6</v>
      </c>
      <c r="E6511" s="10" t="s">
        <v>1</v>
      </c>
      <c r="F6511">
        <v>20</v>
      </c>
      <c r="G6511">
        <v>1.9972035884857178</v>
      </c>
      <c r="H6511">
        <v>2.2102553844451904</v>
      </c>
      <c r="I6511">
        <v>79.81317138671875</v>
      </c>
      <c r="J6511">
        <v>7.6294809579849243E-2</v>
      </c>
      <c r="K6511">
        <v>161936</v>
      </c>
      <c r="L6511">
        <v>150024.32000000001</v>
      </c>
      <c r="M6511">
        <v>-0.21305188536643982</v>
      </c>
      <c r="N6511">
        <v>-0.31083130836486816</v>
      </c>
      <c r="O6511">
        <v>-0.25306087732315063</v>
      </c>
      <c r="P6511">
        <v>-0.21305188536643982</v>
      </c>
      <c r="Q6511">
        <v>-0.173042893409729</v>
      </c>
      <c r="R6511">
        <v>-0.11527245491743088</v>
      </c>
      <c r="S6511" s="10" t="s">
        <v>39</v>
      </c>
    </row>
    <row r="6512" spans="1:19" hidden="1" x14ac:dyDescent="0.25">
      <c r="A6512" s="10" t="str">
        <f t="shared" si="101"/>
        <v>2017-2026All1-in-10October PeakPGE20</v>
      </c>
      <c r="B6512" s="10" t="s">
        <v>54</v>
      </c>
      <c r="C6512" s="10" t="s">
        <v>0</v>
      </c>
      <c r="D6512" s="10" t="s">
        <v>6</v>
      </c>
      <c r="E6512" s="10" t="s">
        <v>1</v>
      </c>
      <c r="F6512">
        <v>20</v>
      </c>
      <c r="G6512">
        <v>2.0802123546600342</v>
      </c>
      <c r="H6512">
        <v>2.3180310726165771</v>
      </c>
      <c r="I6512">
        <v>83.056694030761719</v>
      </c>
      <c r="J6512">
        <v>7.6294809579849243E-2</v>
      </c>
      <c r="K6512">
        <v>161936</v>
      </c>
      <c r="L6512">
        <v>150024.32000000001</v>
      </c>
      <c r="M6512">
        <v>-0.23781882226467133</v>
      </c>
      <c r="N6512">
        <v>-0.33559826016426086</v>
      </c>
      <c r="O6512">
        <v>-0.27782782912254333</v>
      </c>
      <c r="P6512">
        <v>-0.23781882226467133</v>
      </c>
      <c r="Q6512">
        <v>-0.19780983030796051</v>
      </c>
      <c r="R6512">
        <v>-0.14003939926624298</v>
      </c>
      <c r="S6512" s="10" t="s">
        <v>38</v>
      </c>
    </row>
    <row r="6513" spans="1:19" hidden="1" x14ac:dyDescent="0.25">
      <c r="A6513" s="10" t="str">
        <f t="shared" si="101"/>
        <v>2017-2026All1-in-2October PeakPGE20</v>
      </c>
      <c r="B6513" s="10" t="s">
        <v>54</v>
      </c>
      <c r="C6513" s="10" t="s">
        <v>0</v>
      </c>
      <c r="D6513" s="10" t="s">
        <v>6</v>
      </c>
      <c r="E6513" s="10" t="s">
        <v>9</v>
      </c>
      <c r="F6513">
        <v>20</v>
      </c>
      <c r="G6513">
        <v>1.5494871139526367</v>
      </c>
      <c r="H6513">
        <v>1.7031289339065552</v>
      </c>
      <c r="I6513">
        <v>74.302925109863281</v>
      </c>
      <c r="J6513">
        <v>7.6294809579849243E-2</v>
      </c>
      <c r="K6513">
        <v>161936</v>
      </c>
      <c r="L6513">
        <v>150024.32000000001</v>
      </c>
      <c r="M6513">
        <v>-0.15364177525043488</v>
      </c>
      <c r="N6513">
        <v>-0.25142121315002441</v>
      </c>
      <c r="O6513">
        <v>-0.19365076720714569</v>
      </c>
      <c r="P6513">
        <v>-0.15364177525043488</v>
      </c>
      <c r="Q6513">
        <v>-0.11363277584314346</v>
      </c>
      <c r="R6513">
        <v>-5.5862348526716232E-2</v>
      </c>
      <c r="S6513" s="10" t="s">
        <v>38</v>
      </c>
    </row>
    <row r="6514" spans="1:19" hidden="1" x14ac:dyDescent="0.25">
      <c r="A6514" s="10" t="str">
        <f t="shared" si="101"/>
        <v>2017-2026All1-in-10October PeakCAISO21</v>
      </c>
      <c r="B6514" s="10" t="s">
        <v>54</v>
      </c>
      <c r="C6514" s="10" t="s">
        <v>0</v>
      </c>
      <c r="D6514" s="10" t="s">
        <v>6</v>
      </c>
      <c r="E6514" s="10" t="s">
        <v>1</v>
      </c>
      <c r="F6514">
        <v>21</v>
      </c>
      <c r="G6514">
        <v>1.8172354698181152</v>
      </c>
      <c r="H6514">
        <v>1.9382593631744385</v>
      </c>
      <c r="I6514">
        <v>76.521133422851562</v>
      </c>
      <c r="J6514">
        <v>7.6630406081676483E-2</v>
      </c>
      <c r="K6514">
        <v>161936</v>
      </c>
      <c r="L6514">
        <v>150024.32000000001</v>
      </c>
      <c r="M6514">
        <v>-0.12102391570806503</v>
      </c>
      <c r="N6514">
        <v>-0.219233438372612</v>
      </c>
      <c r="O6514">
        <v>-0.16120889782905579</v>
      </c>
      <c r="P6514">
        <v>-0.12102391570806503</v>
      </c>
      <c r="Q6514">
        <v>-8.083893358707428E-2</v>
      </c>
      <c r="R6514">
        <v>-2.2814387455582619E-2</v>
      </c>
      <c r="S6514" s="10" t="s">
        <v>39</v>
      </c>
    </row>
    <row r="6515" spans="1:19" hidden="1" x14ac:dyDescent="0.25">
      <c r="A6515" s="10" t="str">
        <f t="shared" si="101"/>
        <v>2017-2026All1-in-2October PeakCAISO21</v>
      </c>
      <c r="B6515" s="10" t="s">
        <v>54</v>
      </c>
      <c r="C6515" s="10" t="s">
        <v>0</v>
      </c>
      <c r="D6515" s="10" t="s">
        <v>6</v>
      </c>
      <c r="E6515" s="10" t="s">
        <v>9</v>
      </c>
      <c r="F6515">
        <v>21</v>
      </c>
      <c r="G6515">
        <v>1.394054651260376</v>
      </c>
      <c r="H6515">
        <v>1.4623278379440308</v>
      </c>
      <c r="I6515">
        <v>72.345428466796875</v>
      </c>
      <c r="J6515">
        <v>7.6630406081676483E-2</v>
      </c>
      <c r="K6515">
        <v>161936</v>
      </c>
      <c r="L6515">
        <v>150024.32000000001</v>
      </c>
      <c r="M6515">
        <v>-6.8273194134235382E-2</v>
      </c>
      <c r="N6515">
        <v>-0.16648271679878235</v>
      </c>
      <c r="O6515">
        <v>-0.10845817625522614</v>
      </c>
      <c r="P6515">
        <v>-6.8273194134235382E-2</v>
      </c>
      <c r="Q6515">
        <v>-2.808820828795433E-2</v>
      </c>
      <c r="R6515">
        <v>2.9936334118247032E-2</v>
      </c>
      <c r="S6515" s="10" t="s">
        <v>39</v>
      </c>
    </row>
    <row r="6516" spans="1:19" hidden="1" x14ac:dyDescent="0.25">
      <c r="A6516" s="10" t="str">
        <f t="shared" si="101"/>
        <v>2017-2026All1-in-10October PeakPGE21</v>
      </c>
      <c r="B6516" s="10" t="s">
        <v>54</v>
      </c>
      <c r="C6516" s="10" t="s">
        <v>0</v>
      </c>
      <c r="D6516" s="10" t="s">
        <v>6</v>
      </c>
      <c r="E6516" s="10" t="s">
        <v>1</v>
      </c>
      <c r="F6516">
        <v>21</v>
      </c>
      <c r="G6516">
        <v>1.8927643299102783</v>
      </c>
      <c r="H6516">
        <v>2.0345437526702881</v>
      </c>
      <c r="I6516">
        <v>79.03662109375</v>
      </c>
      <c r="J6516">
        <v>7.6630406081676483E-2</v>
      </c>
      <c r="K6516">
        <v>161936</v>
      </c>
      <c r="L6516">
        <v>150024.32000000001</v>
      </c>
      <c r="M6516">
        <v>-0.14177940785884857</v>
      </c>
      <c r="N6516">
        <v>-0.23998893797397614</v>
      </c>
      <c r="O6516">
        <v>-0.18196439743041992</v>
      </c>
      <c r="P6516">
        <v>-0.14177940785884857</v>
      </c>
      <c r="Q6516">
        <v>-0.10159442573785782</v>
      </c>
      <c r="R6516">
        <v>-4.3569877743721008E-2</v>
      </c>
      <c r="S6516" s="10" t="s">
        <v>38</v>
      </c>
    </row>
    <row r="6517" spans="1:19" hidden="1" x14ac:dyDescent="0.25">
      <c r="A6517" s="10" t="str">
        <f t="shared" si="101"/>
        <v>2017-2026All1-in-2October PeakPGE21</v>
      </c>
      <c r="B6517" s="10" t="s">
        <v>54</v>
      </c>
      <c r="C6517" s="10" t="s">
        <v>0</v>
      </c>
      <c r="D6517" s="10" t="s">
        <v>6</v>
      </c>
      <c r="E6517" s="10" t="s">
        <v>9</v>
      </c>
      <c r="F6517">
        <v>21</v>
      </c>
      <c r="G6517">
        <v>1.4098628759384155</v>
      </c>
      <c r="H6517">
        <v>1.4804843664169312</v>
      </c>
      <c r="I6517">
        <v>71.051063537597656</v>
      </c>
      <c r="J6517">
        <v>7.6630406081676483E-2</v>
      </c>
      <c r="K6517">
        <v>161936</v>
      </c>
      <c r="L6517">
        <v>150024.32000000001</v>
      </c>
      <c r="M6517">
        <v>-7.0621542632579803E-2</v>
      </c>
      <c r="N6517">
        <v>-0.16883106529712677</v>
      </c>
      <c r="O6517">
        <v>-0.11080652475357056</v>
      </c>
      <c r="P6517">
        <v>-7.0621542632579803E-2</v>
      </c>
      <c r="Q6517">
        <v>-3.0436556786298752E-2</v>
      </c>
      <c r="R6517">
        <v>2.7587985619902611E-2</v>
      </c>
      <c r="S6517" s="10" t="s">
        <v>38</v>
      </c>
    </row>
    <row r="6518" spans="1:19" hidden="1" x14ac:dyDescent="0.25">
      <c r="A6518" s="10" t="str">
        <f t="shared" si="101"/>
        <v>2017-2026All1-in-2October PeakCAISO22</v>
      </c>
      <c r="B6518" s="10" t="s">
        <v>54</v>
      </c>
      <c r="C6518" s="10" t="s">
        <v>0</v>
      </c>
      <c r="D6518" s="10" t="s">
        <v>6</v>
      </c>
      <c r="E6518" s="10" t="s">
        <v>9</v>
      </c>
      <c r="F6518">
        <v>22</v>
      </c>
      <c r="G6518">
        <v>1.2231086492538452</v>
      </c>
      <c r="H6518">
        <v>1.2321865558624268</v>
      </c>
      <c r="I6518">
        <v>69.437759399414063</v>
      </c>
      <c r="J6518">
        <v>6.3674606382846832E-2</v>
      </c>
      <c r="K6518">
        <v>161936</v>
      </c>
      <c r="L6518">
        <v>150024.32000000001</v>
      </c>
      <c r="M6518">
        <v>-9.077882394194603E-3</v>
      </c>
      <c r="N6518">
        <v>-9.0683259069919586E-2</v>
      </c>
      <c r="O6518">
        <v>-4.2468845844268799E-2</v>
      </c>
      <c r="P6518">
        <v>-9.077882394194603E-3</v>
      </c>
      <c r="Q6518">
        <v>2.4313081055879593E-2</v>
      </c>
      <c r="R6518">
        <v>7.2527490556240082E-2</v>
      </c>
      <c r="S6518" s="10" t="s">
        <v>39</v>
      </c>
    </row>
    <row r="6519" spans="1:19" hidden="1" x14ac:dyDescent="0.25">
      <c r="A6519" s="10" t="str">
        <f t="shared" si="101"/>
        <v>2017-2026All1-in-10October PeakCAISO22</v>
      </c>
      <c r="B6519" s="10" t="s">
        <v>54</v>
      </c>
      <c r="C6519" s="10" t="s">
        <v>0</v>
      </c>
      <c r="D6519" s="10" t="s">
        <v>6</v>
      </c>
      <c r="E6519" s="10" t="s">
        <v>1</v>
      </c>
      <c r="F6519">
        <v>22</v>
      </c>
      <c r="G6519">
        <v>1.5943970680236816</v>
      </c>
      <c r="H6519">
        <v>1.6508402824401855</v>
      </c>
      <c r="I6519">
        <v>74.125556945800781</v>
      </c>
      <c r="J6519">
        <v>6.3674606382846832E-2</v>
      </c>
      <c r="K6519">
        <v>161936</v>
      </c>
      <c r="L6519">
        <v>150024.32000000001</v>
      </c>
      <c r="M6519">
        <v>-5.6443255394697189E-2</v>
      </c>
      <c r="N6519">
        <v>-0.13804863393306732</v>
      </c>
      <c r="O6519">
        <v>-8.9834220707416534E-2</v>
      </c>
      <c r="P6519">
        <v>-5.6443255394697189E-2</v>
      </c>
      <c r="Q6519">
        <v>-2.3052291944622993E-2</v>
      </c>
      <c r="R6519">
        <v>2.5162119418382645E-2</v>
      </c>
      <c r="S6519" s="10" t="s">
        <v>39</v>
      </c>
    </row>
    <row r="6520" spans="1:19" hidden="1" x14ac:dyDescent="0.25">
      <c r="A6520" s="10" t="str">
        <f t="shared" si="101"/>
        <v>2017-2026All1-in-2October PeakPGE22</v>
      </c>
      <c r="B6520" s="10" t="s">
        <v>54</v>
      </c>
      <c r="C6520" s="10" t="s">
        <v>0</v>
      </c>
      <c r="D6520" s="10" t="s">
        <v>6</v>
      </c>
      <c r="E6520" s="10" t="s">
        <v>9</v>
      </c>
      <c r="F6520">
        <v>22</v>
      </c>
      <c r="G6520">
        <v>1.2369784116744995</v>
      </c>
      <c r="H6520">
        <v>1.2476568222045898</v>
      </c>
      <c r="I6520">
        <v>68.691680908203125</v>
      </c>
      <c r="J6520">
        <v>6.3674606382846832E-2</v>
      </c>
      <c r="K6520">
        <v>161936</v>
      </c>
      <c r="L6520">
        <v>150024.32000000001</v>
      </c>
      <c r="M6520">
        <v>-1.0678369551897049E-2</v>
      </c>
      <c r="N6520">
        <v>-9.2283748090267181E-2</v>
      </c>
      <c r="O6520">
        <v>-4.4069334864616394E-2</v>
      </c>
      <c r="P6520">
        <v>-1.0678369551897049E-2</v>
      </c>
      <c r="Q6520">
        <v>2.2712593898177147E-2</v>
      </c>
      <c r="R6520">
        <v>7.0927008986473083E-2</v>
      </c>
      <c r="S6520" s="10" t="s">
        <v>38</v>
      </c>
    </row>
    <row r="6521" spans="1:19" hidden="1" x14ac:dyDescent="0.25">
      <c r="A6521" s="10" t="str">
        <f t="shared" si="101"/>
        <v>2017-2026All1-in-10October PeakPGE22</v>
      </c>
      <c r="B6521" s="10" t="s">
        <v>54</v>
      </c>
      <c r="C6521" s="10" t="s">
        <v>0</v>
      </c>
      <c r="D6521" s="10" t="s">
        <v>6</v>
      </c>
      <c r="E6521" s="10" t="s">
        <v>1</v>
      </c>
      <c r="F6521">
        <v>22</v>
      </c>
      <c r="G6521">
        <v>1.6606642007827759</v>
      </c>
      <c r="H6521">
        <v>1.7375434637069702</v>
      </c>
      <c r="I6521">
        <v>76.086845397949219</v>
      </c>
      <c r="J6521">
        <v>6.3674606382846832E-2</v>
      </c>
      <c r="K6521">
        <v>161936</v>
      </c>
      <c r="L6521">
        <v>150024.32000000001</v>
      </c>
      <c r="M6521">
        <v>-7.6879225671291351E-2</v>
      </c>
      <c r="N6521">
        <v>-0.15848460793495178</v>
      </c>
      <c r="O6521">
        <v>-0.1102701872587204</v>
      </c>
      <c r="P6521">
        <v>-7.6879225671291351E-2</v>
      </c>
      <c r="Q6521">
        <v>-4.3488260358572006E-2</v>
      </c>
      <c r="R6521">
        <v>4.7261500731110573E-3</v>
      </c>
      <c r="S6521" s="10" t="s">
        <v>38</v>
      </c>
    </row>
    <row r="6522" spans="1:19" hidden="1" x14ac:dyDescent="0.25">
      <c r="A6522" s="10" t="str">
        <f t="shared" si="101"/>
        <v>2017-2026All1-in-2October PeakCAISO23</v>
      </c>
      <c r="B6522" s="10" t="s">
        <v>54</v>
      </c>
      <c r="C6522" s="10" t="s">
        <v>0</v>
      </c>
      <c r="D6522" s="10" t="s">
        <v>6</v>
      </c>
      <c r="E6522" s="10" t="s">
        <v>9</v>
      </c>
      <c r="F6522">
        <v>23</v>
      </c>
      <c r="G6522">
        <v>0.98788577318191528</v>
      </c>
      <c r="H6522">
        <v>0.99755948781967163</v>
      </c>
      <c r="I6522">
        <v>67.575950622558594</v>
      </c>
      <c r="J6522">
        <v>5.8387260884046555E-2</v>
      </c>
      <c r="K6522">
        <v>161936</v>
      </c>
      <c r="L6522">
        <v>150024.32000000001</v>
      </c>
      <c r="M6522">
        <v>-9.6737276762723923E-3</v>
      </c>
      <c r="N6522">
        <v>-8.4502838551998138E-2</v>
      </c>
      <c r="O6522">
        <v>-4.0292005985975266E-2</v>
      </c>
      <c r="P6522">
        <v>-9.6737276762723923E-3</v>
      </c>
      <c r="Q6522">
        <v>2.094455249607563E-2</v>
      </c>
      <c r="R6522">
        <v>6.5155386924743652E-2</v>
      </c>
      <c r="S6522" s="10" t="s">
        <v>39</v>
      </c>
    </row>
    <row r="6523" spans="1:19" hidden="1" x14ac:dyDescent="0.25">
      <c r="A6523" s="10" t="str">
        <f t="shared" si="101"/>
        <v>2017-2026All1-in-10October PeakCAISO23</v>
      </c>
      <c r="B6523" s="10" t="s">
        <v>54</v>
      </c>
      <c r="C6523" s="10" t="s">
        <v>0</v>
      </c>
      <c r="D6523" s="10" t="s">
        <v>6</v>
      </c>
      <c r="E6523" s="10" t="s">
        <v>1</v>
      </c>
      <c r="F6523">
        <v>23</v>
      </c>
      <c r="G6523">
        <v>1.2877695560455322</v>
      </c>
      <c r="H6523">
        <v>1.3279407024383545</v>
      </c>
      <c r="I6523">
        <v>71.951622009277344</v>
      </c>
      <c r="J6523">
        <v>5.8387260884046555E-2</v>
      </c>
      <c r="K6523">
        <v>161936</v>
      </c>
      <c r="L6523">
        <v>150024.32000000001</v>
      </c>
      <c r="M6523">
        <v>-4.0171109139919281E-2</v>
      </c>
      <c r="N6523">
        <v>-0.11500022560358047</v>
      </c>
      <c r="O6523">
        <v>-7.0789389312267303E-2</v>
      </c>
      <c r="P6523">
        <v>-4.0171109139919281E-2</v>
      </c>
      <c r="Q6523">
        <v>-9.5528298988938332E-3</v>
      </c>
      <c r="R6523">
        <v>3.4658003598451614E-2</v>
      </c>
      <c r="S6523" s="10" t="s">
        <v>39</v>
      </c>
    </row>
    <row r="6524" spans="1:19" hidden="1" x14ac:dyDescent="0.25">
      <c r="A6524" s="10" t="str">
        <f t="shared" si="101"/>
        <v>2017-2026All1-in-2October PeakPGE23</v>
      </c>
      <c r="B6524" s="10" t="s">
        <v>54</v>
      </c>
      <c r="C6524" s="10" t="s">
        <v>0</v>
      </c>
      <c r="D6524" s="10" t="s">
        <v>6</v>
      </c>
      <c r="E6524" s="10" t="s">
        <v>9</v>
      </c>
      <c r="F6524">
        <v>23</v>
      </c>
      <c r="G6524">
        <v>0.99908816814422607</v>
      </c>
      <c r="H6524">
        <v>1.0089467763900757</v>
      </c>
      <c r="I6524">
        <v>67.013847351074219</v>
      </c>
      <c r="J6524">
        <v>5.8387260884046555E-2</v>
      </c>
      <c r="K6524">
        <v>161936</v>
      </c>
      <c r="L6524">
        <v>150024.32000000001</v>
      </c>
      <c r="M6524">
        <v>-9.8586361855268478E-3</v>
      </c>
      <c r="N6524">
        <v>-8.4687747061252594E-2</v>
      </c>
      <c r="O6524">
        <v>-4.0476914495229721E-2</v>
      </c>
      <c r="P6524">
        <v>-9.8586361855268478E-3</v>
      </c>
      <c r="Q6524">
        <v>2.0759643986821175E-2</v>
      </c>
      <c r="R6524">
        <v>6.4970478415489197E-2</v>
      </c>
      <c r="S6524" s="10" t="s">
        <v>38</v>
      </c>
    </row>
    <row r="6525" spans="1:19" hidden="1" x14ac:dyDescent="0.25">
      <c r="A6525" s="10" t="str">
        <f t="shared" si="101"/>
        <v>2017-2026All1-in-10October PeakPGE23</v>
      </c>
      <c r="B6525" s="10" t="s">
        <v>54</v>
      </c>
      <c r="C6525" s="10" t="s">
        <v>0</v>
      </c>
      <c r="D6525" s="10" t="s">
        <v>6</v>
      </c>
      <c r="E6525" s="10" t="s">
        <v>1</v>
      </c>
      <c r="F6525">
        <v>23</v>
      </c>
      <c r="G6525">
        <v>1.3412926197052002</v>
      </c>
      <c r="H6525">
        <v>1.394909143447876</v>
      </c>
      <c r="I6525">
        <v>73.515884399414063</v>
      </c>
      <c r="J6525">
        <v>5.8387260884046555E-2</v>
      </c>
      <c r="K6525">
        <v>161936</v>
      </c>
      <c r="L6525">
        <v>150024.32000000001</v>
      </c>
      <c r="M6525">
        <v>-5.3616486489772797E-2</v>
      </c>
      <c r="N6525">
        <v>-0.12844559550285339</v>
      </c>
      <c r="O6525">
        <v>-8.4234766662120819E-2</v>
      </c>
      <c r="P6525">
        <v>-5.3616486489772797E-2</v>
      </c>
      <c r="Q6525">
        <v>-2.2998206317424774E-2</v>
      </c>
      <c r="R6525">
        <v>2.1212626248598099E-2</v>
      </c>
      <c r="S6525" s="10" t="s">
        <v>38</v>
      </c>
    </row>
    <row r="6526" spans="1:19" hidden="1" x14ac:dyDescent="0.25">
      <c r="A6526" s="10" t="str">
        <f t="shared" si="101"/>
        <v>2017-2026All1-in-10October PeakCAISO24</v>
      </c>
      <c r="B6526" s="10" t="s">
        <v>54</v>
      </c>
      <c r="C6526" s="10" t="s">
        <v>0</v>
      </c>
      <c r="D6526" s="10" t="s">
        <v>6</v>
      </c>
      <c r="E6526" s="10" t="s">
        <v>1</v>
      </c>
      <c r="F6526">
        <v>24</v>
      </c>
      <c r="G6526">
        <v>1.0081721544265747</v>
      </c>
      <c r="H6526">
        <v>1.0392839908599854</v>
      </c>
      <c r="I6526">
        <v>69.972267150878906</v>
      </c>
      <c r="J6526">
        <v>4.4309847056865692E-2</v>
      </c>
      <c r="K6526">
        <v>161936</v>
      </c>
      <c r="L6526">
        <v>150024.32000000001</v>
      </c>
      <c r="M6526">
        <v>-3.1111856922507286E-2</v>
      </c>
      <c r="N6526">
        <v>-8.7899357080459595E-2</v>
      </c>
      <c r="O6526">
        <v>-5.4347939789295197E-2</v>
      </c>
      <c r="P6526">
        <v>-3.1111856922507286E-2</v>
      </c>
      <c r="Q6526">
        <v>-7.875773124396801E-3</v>
      </c>
      <c r="R6526">
        <v>2.5675643235445023E-2</v>
      </c>
      <c r="S6526" s="10" t="s">
        <v>39</v>
      </c>
    </row>
    <row r="6527" spans="1:19" hidden="1" x14ac:dyDescent="0.25">
      <c r="A6527" s="10" t="str">
        <f t="shared" si="101"/>
        <v>2017-2026All1-in-2October PeakCAISO24</v>
      </c>
      <c r="B6527" s="10" t="s">
        <v>54</v>
      </c>
      <c r="C6527" s="10" t="s">
        <v>0</v>
      </c>
      <c r="D6527" s="10" t="s">
        <v>6</v>
      </c>
      <c r="E6527" s="10" t="s">
        <v>9</v>
      </c>
      <c r="F6527">
        <v>24</v>
      </c>
      <c r="G6527">
        <v>0.77339839935302734</v>
      </c>
      <c r="H6527">
        <v>0.78249609470367432</v>
      </c>
      <c r="I6527">
        <v>65.682113647460938</v>
      </c>
      <c r="J6527">
        <v>4.4309847056865692E-2</v>
      </c>
      <c r="K6527">
        <v>161936</v>
      </c>
      <c r="L6527">
        <v>150024.32000000001</v>
      </c>
      <c r="M6527">
        <v>-9.0977037325501442E-3</v>
      </c>
      <c r="N6527">
        <v>-6.5885201096534729E-2</v>
      </c>
      <c r="O6527">
        <v>-3.2333787530660629E-2</v>
      </c>
      <c r="P6527">
        <v>-9.0977037325501442E-3</v>
      </c>
      <c r="Q6527">
        <v>1.4138380065560341E-2</v>
      </c>
      <c r="R6527">
        <v>4.768979549407959E-2</v>
      </c>
      <c r="S6527" s="10" t="s">
        <v>39</v>
      </c>
    </row>
    <row r="6528" spans="1:19" hidden="1" x14ac:dyDescent="0.25">
      <c r="A6528" s="10" t="str">
        <f t="shared" si="101"/>
        <v>2017-2026All1-in-10October PeakPGE24</v>
      </c>
      <c r="B6528" s="10" t="s">
        <v>54</v>
      </c>
      <c r="C6528" s="10" t="s">
        <v>0</v>
      </c>
      <c r="D6528" s="10" t="s">
        <v>6</v>
      </c>
      <c r="E6528" s="10" t="s">
        <v>1</v>
      </c>
      <c r="F6528">
        <v>24</v>
      </c>
      <c r="G6528">
        <v>1.0500743389129639</v>
      </c>
      <c r="H6528">
        <v>1.0904887914657593</v>
      </c>
      <c r="I6528">
        <v>71.043708801269531</v>
      </c>
      <c r="J6528">
        <v>4.4309847056865692E-2</v>
      </c>
      <c r="K6528">
        <v>161936</v>
      </c>
      <c r="L6528">
        <v>150024.32000000001</v>
      </c>
      <c r="M6528">
        <v>-4.0414419025182724E-2</v>
      </c>
      <c r="N6528">
        <v>-9.7201921045780182E-2</v>
      </c>
      <c r="O6528">
        <v>-6.3650503754615784E-2</v>
      </c>
      <c r="P6528">
        <v>-4.0414419025182724E-2</v>
      </c>
      <c r="Q6528">
        <v>-1.7178336158394814E-2</v>
      </c>
      <c r="R6528">
        <v>1.6373081132769585E-2</v>
      </c>
      <c r="S6528" s="10" t="s">
        <v>38</v>
      </c>
    </row>
    <row r="6529" spans="1:19" hidden="1" x14ac:dyDescent="0.25">
      <c r="A6529" s="10" t="str">
        <f t="shared" si="101"/>
        <v>2017-2026All1-in-2October PeakPGE24</v>
      </c>
      <c r="B6529" s="10" t="s">
        <v>54</v>
      </c>
      <c r="C6529" s="10" t="s">
        <v>0</v>
      </c>
      <c r="D6529" s="10" t="s">
        <v>6</v>
      </c>
      <c r="E6529" s="10" t="s">
        <v>9</v>
      </c>
      <c r="F6529">
        <v>24</v>
      </c>
      <c r="G6529">
        <v>0.78216856718063354</v>
      </c>
      <c r="H6529">
        <v>0.79092597961425781</v>
      </c>
      <c r="I6529">
        <v>65.475883483886719</v>
      </c>
      <c r="J6529">
        <v>4.4309847056865692E-2</v>
      </c>
      <c r="K6529">
        <v>161936</v>
      </c>
      <c r="L6529">
        <v>150024.32000000001</v>
      </c>
      <c r="M6529">
        <v>-8.7574422359466553E-3</v>
      </c>
      <c r="N6529">
        <v>-6.5544940531253815E-2</v>
      </c>
      <c r="O6529">
        <v>-3.1993526965379715E-2</v>
      </c>
      <c r="P6529">
        <v>-8.7574422359466553E-3</v>
      </c>
      <c r="Q6529">
        <v>1.447864156216383E-2</v>
      </c>
      <c r="R6529">
        <v>4.8030056059360504E-2</v>
      </c>
      <c r="S6529" s="10" t="s">
        <v>38</v>
      </c>
    </row>
    <row r="6530" spans="1:19" hidden="1" x14ac:dyDescent="0.25">
      <c r="A6530" s="10" t="str">
        <f t="shared" ref="A6530:A6593" si="102">CONCATENATE(B6530,C6530,E6530,D6530,S6530,F6530)</f>
        <v>2017-2026All1-in-10September PeakCAISO1</v>
      </c>
      <c r="B6530" s="10" t="s">
        <v>54</v>
      </c>
      <c r="C6530" s="10" t="s">
        <v>0</v>
      </c>
      <c r="D6530" s="10" t="s">
        <v>7</v>
      </c>
      <c r="E6530" s="10" t="s">
        <v>1</v>
      </c>
      <c r="F6530">
        <v>1</v>
      </c>
      <c r="G6530">
        <v>0.85289913415908813</v>
      </c>
      <c r="H6530">
        <v>0.85289913415908813</v>
      </c>
      <c r="I6530">
        <v>71.912063598632813</v>
      </c>
      <c r="J6530">
        <v>0</v>
      </c>
      <c r="K6530">
        <v>161936</v>
      </c>
      <c r="L6530">
        <v>150024.32000000001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 s="10" t="s">
        <v>39</v>
      </c>
    </row>
    <row r="6531" spans="1:19" hidden="1" x14ac:dyDescent="0.25">
      <c r="A6531" s="10" t="str">
        <f t="shared" si="102"/>
        <v>2017-2026All1-in-2September PeakCAISO1</v>
      </c>
      <c r="B6531" s="10" t="s">
        <v>54</v>
      </c>
      <c r="C6531" s="10" t="s">
        <v>0</v>
      </c>
      <c r="D6531" s="10" t="s">
        <v>7</v>
      </c>
      <c r="E6531" s="10" t="s">
        <v>9</v>
      </c>
      <c r="F6531">
        <v>1</v>
      </c>
      <c r="G6531">
        <v>0.76613336801528931</v>
      </c>
      <c r="H6531">
        <v>0.76613336801528931</v>
      </c>
      <c r="I6531">
        <v>69.532981872558594</v>
      </c>
      <c r="J6531">
        <v>0</v>
      </c>
      <c r="K6531">
        <v>161936</v>
      </c>
      <c r="L6531">
        <v>150024.32000000001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 s="10" t="s">
        <v>39</v>
      </c>
    </row>
    <row r="6532" spans="1:19" hidden="1" x14ac:dyDescent="0.25">
      <c r="A6532" s="10" t="str">
        <f t="shared" si="102"/>
        <v>2017-2026All1-in-10September PeakPGE1</v>
      </c>
      <c r="B6532" s="10" t="s">
        <v>54</v>
      </c>
      <c r="C6532" s="10" t="s">
        <v>0</v>
      </c>
      <c r="D6532" s="10" t="s">
        <v>7</v>
      </c>
      <c r="E6532" s="10" t="s">
        <v>1</v>
      </c>
      <c r="F6532">
        <v>1</v>
      </c>
      <c r="G6532">
        <v>0.93048596382141113</v>
      </c>
      <c r="H6532">
        <v>0.93048596382141113</v>
      </c>
      <c r="I6532">
        <v>74.354743957519531</v>
      </c>
      <c r="J6532">
        <v>0</v>
      </c>
      <c r="K6532">
        <v>161936</v>
      </c>
      <c r="L6532">
        <v>150024.32000000001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 s="10" t="s">
        <v>38</v>
      </c>
    </row>
    <row r="6533" spans="1:19" hidden="1" x14ac:dyDescent="0.25">
      <c r="A6533" s="10" t="str">
        <f t="shared" si="102"/>
        <v>2017-2026All1-in-2September PeakPGE1</v>
      </c>
      <c r="B6533" s="10" t="s">
        <v>54</v>
      </c>
      <c r="C6533" s="10" t="s">
        <v>0</v>
      </c>
      <c r="D6533" s="10" t="s">
        <v>7</v>
      </c>
      <c r="E6533" s="10" t="s">
        <v>9</v>
      </c>
      <c r="F6533">
        <v>1</v>
      </c>
      <c r="G6533">
        <v>0.92153722047805786</v>
      </c>
      <c r="H6533">
        <v>0.92153722047805786</v>
      </c>
      <c r="I6533">
        <v>73.370391845703125</v>
      </c>
      <c r="J6533">
        <v>0</v>
      </c>
      <c r="K6533">
        <v>161936</v>
      </c>
      <c r="L6533">
        <v>150024.32000000001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 s="10" t="s">
        <v>38</v>
      </c>
    </row>
    <row r="6534" spans="1:19" hidden="1" x14ac:dyDescent="0.25">
      <c r="A6534" s="10" t="str">
        <f t="shared" si="102"/>
        <v>2017-2026All1-in-2September PeakCAISO2</v>
      </c>
      <c r="B6534" s="10" t="s">
        <v>54</v>
      </c>
      <c r="C6534" s="10" t="s">
        <v>0</v>
      </c>
      <c r="D6534" s="10" t="s">
        <v>7</v>
      </c>
      <c r="E6534" s="10" t="s">
        <v>9</v>
      </c>
      <c r="F6534">
        <v>2</v>
      </c>
      <c r="G6534">
        <v>0.65128880739212036</v>
      </c>
      <c r="H6534">
        <v>0.65128880739212036</v>
      </c>
      <c r="I6534">
        <v>68.271339416503906</v>
      </c>
      <c r="J6534">
        <v>0</v>
      </c>
      <c r="K6534">
        <v>161936</v>
      </c>
      <c r="L6534">
        <v>150024.32000000001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 s="10" t="s">
        <v>39</v>
      </c>
    </row>
    <row r="6535" spans="1:19" hidden="1" x14ac:dyDescent="0.25">
      <c r="A6535" s="10" t="str">
        <f t="shared" si="102"/>
        <v>2017-2026All1-in-10September PeakCAISO2</v>
      </c>
      <c r="B6535" s="10" t="s">
        <v>54</v>
      </c>
      <c r="C6535" s="10" t="s">
        <v>0</v>
      </c>
      <c r="D6535" s="10" t="s">
        <v>7</v>
      </c>
      <c r="E6535" s="10" t="s">
        <v>1</v>
      </c>
      <c r="F6535">
        <v>2</v>
      </c>
      <c r="G6535">
        <v>0.72504830360412598</v>
      </c>
      <c r="H6535">
        <v>0.72504830360412598</v>
      </c>
      <c r="I6535">
        <v>70.288604736328125</v>
      </c>
      <c r="J6535">
        <v>0</v>
      </c>
      <c r="K6535">
        <v>161936</v>
      </c>
      <c r="L6535">
        <v>150024.32000000001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 s="10" t="s">
        <v>39</v>
      </c>
    </row>
    <row r="6536" spans="1:19" hidden="1" x14ac:dyDescent="0.25">
      <c r="A6536" s="10" t="str">
        <f t="shared" si="102"/>
        <v>2017-2026All1-in-2September PeakPGE2</v>
      </c>
      <c r="B6536" s="10" t="s">
        <v>54</v>
      </c>
      <c r="C6536" s="10" t="s">
        <v>0</v>
      </c>
      <c r="D6536" s="10" t="s">
        <v>7</v>
      </c>
      <c r="E6536" s="10" t="s">
        <v>9</v>
      </c>
      <c r="F6536">
        <v>2</v>
      </c>
      <c r="G6536">
        <v>0.78339743614196777</v>
      </c>
      <c r="H6536">
        <v>0.78339743614196777</v>
      </c>
      <c r="I6536">
        <v>71.388923645019531</v>
      </c>
      <c r="J6536">
        <v>0</v>
      </c>
      <c r="K6536">
        <v>161936</v>
      </c>
      <c r="L6536">
        <v>150024.32000000001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 s="10" t="s">
        <v>38</v>
      </c>
    </row>
    <row r="6537" spans="1:19" hidden="1" x14ac:dyDescent="0.25">
      <c r="A6537" s="10" t="str">
        <f t="shared" si="102"/>
        <v>2017-2026All1-in-10September PeakPGE2</v>
      </c>
      <c r="B6537" s="10" t="s">
        <v>54</v>
      </c>
      <c r="C6537" s="10" t="s">
        <v>0</v>
      </c>
      <c r="D6537" s="10" t="s">
        <v>7</v>
      </c>
      <c r="E6537" s="10" t="s">
        <v>1</v>
      </c>
      <c r="F6537">
        <v>2</v>
      </c>
      <c r="G6537">
        <v>0.79100477695465088</v>
      </c>
      <c r="H6537">
        <v>0.79100477695465088</v>
      </c>
      <c r="I6537">
        <v>72.92877197265625</v>
      </c>
      <c r="J6537">
        <v>0</v>
      </c>
      <c r="K6537">
        <v>161936</v>
      </c>
      <c r="L6537">
        <v>150024.32000000001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 s="10" t="s">
        <v>38</v>
      </c>
    </row>
    <row r="6538" spans="1:19" hidden="1" x14ac:dyDescent="0.25">
      <c r="A6538" s="10" t="str">
        <f t="shared" si="102"/>
        <v>2017-2026All1-in-2September PeakCAISO3</v>
      </c>
      <c r="B6538" s="10" t="s">
        <v>54</v>
      </c>
      <c r="C6538" s="10" t="s">
        <v>0</v>
      </c>
      <c r="D6538" s="10" t="s">
        <v>7</v>
      </c>
      <c r="E6538" s="10" t="s">
        <v>9</v>
      </c>
      <c r="F6538">
        <v>3</v>
      </c>
      <c r="G6538">
        <v>0.57716017961502075</v>
      </c>
      <c r="H6538">
        <v>0.57716017961502075</v>
      </c>
      <c r="I6538">
        <v>66.865791320800781</v>
      </c>
      <c r="J6538">
        <v>0</v>
      </c>
      <c r="K6538">
        <v>161936</v>
      </c>
      <c r="L6538">
        <v>150024.32000000001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 s="10" t="s">
        <v>39</v>
      </c>
    </row>
    <row r="6539" spans="1:19" hidden="1" x14ac:dyDescent="0.25">
      <c r="A6539" s="10" t="str">
        <f t="shared" si="102"/>
        <v>2017-2026All1-in-10September PeakCAISO3</v>
      </c>
      <c r="B6539" s="10" t="s">
        <v>54</v>
      </c>
      <c r="C6539" s="10" t="s">
        <v>0</v>
      </c>
      <c r="D6539" s="10" t="s">
        <v>7</v>
      </c>
      <c r="E6539" s="10" t="s">
        <v>1</v>
      </c>
      <c r="F6539">
        <v>3</v>
      </c>
      <c r="G6539">
        <v>0.64252448081970215</v>
      </c>
      <c r="H6539">
        <v>0.64252448081970215</v>
      </c>
      <c r="I6539">
        <v>68.772201538085938</v>
      </c>
      <c r="J6539">
        <v>0</v>
      </c>
      <c r="K6539">
        <v>161936</v>
      </c>
      <c r="L6539">
        <v>150024.32000000001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 s="10" t="s">
        <v>39</v>
      </c>
    </row>
    <row r="6540" spans="1:19" hidden="1" x14ac:dyDescent="0.25">
      <c r="A6540" s="10" t="str">
        <f t="shared" si="102"/>
        <v>2017-2026All1-in-2September PeakPGE3</v>
      </c>
      <c r="B6540" s="10" t="s">
        <v>54</v>
      </c>
      <c r="C6540" s="10" t="s">
        <v>0</v>
      </c>
      <c r="D6540" s="10" t="s">
        <v>7</v>
      </c>
      <c r="E6540" s="10" t="s">
        <v>9</v>
      </c>
      <c r="F6540">
        <v>3</v>
      </c>
      <c r="G6540">
        <v>0.69423240423202515</v>
      </c>
      <c r="H6540">
        <v>0.69423240423202515</v>
      </c>
      <c r="I6540">
        <v>70.004310607910156</v>
      </c>
      <c r="J6540">
        <v>0</v>
      </c>
      <c r="K6540">
        <v>161936</v>
      </c>
      <c r="L6540">
        <v>150024.32000000001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 s="10" t="s">
        <v>38</v>
      </c>
    </row>
    <row r="6541" spans="1:19" hidden="1" x14ac:dyDescent="0.25">
      <c r="A6541" s="10" t="str">
        <f t="shared" si="102"/>
        <v>2017-2026All1-in-10September PeakPGE3</v>
      </c>
      <c r="B6541" s="10" t="s">
        <v>54</v>
      </c>
      <c r="C6541" s="10" t="s">
        <v>0</v>
      </c>
      <c r="D6541" s="10" t="s">
        <v>7</v>
      </c>
      <c r="E6541" s="10" t="s">
        <v>1</v>
      </c>
      <c r="F6541">
        <v>3</v>
      </c>
      <c r="G6541">
        <v>0.70097386837005615</v>
      </c>
      <c r="H6541">
        <v>0.70097386837005615</v>
      </c>
      <c r="I6541">
        <v>71.302719116210937</v>
      </c>
      <c r="J6541">
        <v>0</v>
      </c>
      <c r="K6541">
        <v>161936</v>
      </c>
      <c r="L6541">
        <v>150024.32000000001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 s="10" t="s">
        <v>38</v>
      </c>
    </row>
    <row r="6542" spans="1:19" hidden="1" x14ac:dyDescent="0.25">
      <c r="A6542" s="10" t="str">
        <f t="shared" si="102"/>
        <v>2017-2026All1-in-10September PeakCAISO4</v>
      </c>
      <c r="B6542" s="10" t="s">
        <v>54</v>
      </c>
      <c r="C6542" s="10" t="s">
        <v>0</v>
      </c>
      <c r="D6542" s="10" t="s">
        <v>7</v>
      </c>
      <c r="E6542" s="10" t="s">
        <v>1</v>
      </c>
      <c r="F6542">
        <v>4</v>
      </c>
      <c r="G6542">
        <v>0.59322249889373779</v>
      </c>
      <c r="H6542">
        <v>0.59322249889373779</v>
      </c>
      <c r="I6542">
        <v>67.3851318359375</v>
      </c>
      <c r="J6542">
        <v>0</v>
      </c>
      <c r="K6542">
        <v>161936</v>
      </c>
      <c r="L6542">
        <v>150024.32000000001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 s="10" t="s">
        <v>39</v>
      </c>
    </row>
    <row r="6543" spans="1:19" hidden="1" x14ac:dyDescent="0.25">
      <c r="A6543" s="10" t="str">
        <f t="shared" si="102"/>
        <v>2017-2026All1-in-2September PeakCAISO4</v>
      </c>
      <c r="B6543" s="10" t="s">
        <v>54</v>
      </c>
      <c r="C6543" s="10" t="s">
        <v>0</v>
      </c>
      <c r="D6543" s="10" t="s">
        <v>7</v>
      </c>
      <c r="E6543" s="10" t="s">
        <v>9</v>
      </c>
      <c r="F6543">
        <v>4</v>
      </c>
      <c r="G6543">
        <v>0.53287369012832642</v>
      </c>
      <c r="H6543">
        <v>0.53287369012832642</v>
      </c>
      <c r="I6543">
        <v>65.617294311523438</v>
      </c>
      <c r="J6543">
        <v>0</v>
      </c>
      <c r="K6543">
        <v>161936</v>
      </c>
      <c r="L6543">
        <v>150024.32000000001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 s="10" t="s">
        <v>39</v>
      </c>
    </row>
    <row r="6544" spans="1:19" hidden="1" x14ac:dyDescent="0.25">
      <c r="A6544" s="10" t="str">
        <f t="shared" si="102"/>
        <v>2017-2026All1-in-10September PeakPGE4</v>
      </c>
      <c r="B6544" s="10" t="s">
        <v>54</v>
      </c>
      <c r="C6544" s="10" t="s">
        <v>0</v>
      </c>
      <c r="D6544" s="10" t="s">
        <v>7</v>
      </c>
      <c r="E6544" s="10" t="s">
        <v>1</v>
      </c>
      <c r="F6544">
        <v>4</v>
      </c>
      <c r="G6544">
        <v>0.6471869945526123</v>
      </c>
      <c r="H6544">
        <v>0.6471869945526123</v>
      </c>
      <c r="I6544">
        <v>70.010429382324219</v>
      </c>
      <c r="J6544">
        <v>0</v>
      </c>
      <c r="K6544">
        <v>161936</v>
      </c>
      <c r="L6544">
        <v>150024.32000000001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 s="10" t="s">
        <v>38</v>
      </c>
    </row>
    <row r="6545" spans="1:19" hidden="1" x14ac:dyDescent="0.25">
      <c r="A6545" s="10" t="str">
        <f t="shared" si="102"/>
        <v>2017-2026All1-in-2September PeakPGE4</v>
      </c>
      <c r="B6545" s="10" t="s">
        <v>54</v>
      </c>
      <c r="C6545" s="10" t="s">
        <v>0</v>
      </c>
      <c r="D6545" s="10" t="s">
        <v>7</v>
      </c>
      <c r="E6545" s="10" t="s">
        <v>9</v>
      </c>
      <c r="F6545">
        <v>4</v>
      </c>
      <c r="G6545">
        <v>0.64096277952194214</v>
      </c>
      <c r="H6545">
        <v>0.64096277952194214</v>
      </c>
      <c r="I6545">
        <v>68.573715209960938</v>
      </c>
      <c r="J6545">
        <v>0</v>
      </c>
      <c r="K6545">
        <v>161936</v>
      </c>
      <c r="L6545">
        <v>150024.32000000001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 s="10" t="s">
        <v>38</v>
      </c>
    </row>
    <row r="6546" spans="1:19" hidden="1" x14ac:dyDescent="0.25">
      <c r="A6546" s="10" t="str">
        <f t="shared" si="102"/>
        <v>2017-2026All1-in-10September PeakCAISO5</v>
      </c>
      <c r="B6546" s="10" t="s">
        <v>54</v>
      </c>
      <c r="C6546" s="10" t="s">
        <v>0</v>
      </c>
      <c r="D6546" s="10" t="s">
        <v>7</v>
      </c>
      <c r="E6546" s="10" t="s">
        <v>1</v>
      </c>
      <c r="F6546">
        <v>5</v>
      </c>
      <c r="G6546">
        <v>0.57159668207168579</v>
      </c>
      <c r="H6546">
        <v>0.57159668207168579</v>
      </c>
      <c r="I6546">
        <v>66.421958923339844</v>
      </c>
      <c r="J6546">
        <v>0</v>
      </c>
      <c r="K6546">
        <v>161936</v>
      </c>
      <c r="L6546">
        <v>150024.32000000001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 s="10" t="s">
        <v>39</v>
      </c>
    </row>
    <row r="6547" spans="1:19" hidden="1" x14ac:dyDescent="0.25">
      <c r="A6547" s="10" t="str">
        <f t="shared" si="102"/>
        <v>2017-2026All1-in-2September PeakCAISO5</v>
      </c>
      <c r="B6547" s="10" t="s">
        <v>54</v>
      </c>
      <c r="C6547" s="10" t="s">
        <v>0</v>
      </c>
      <c r="D6547" s="10" t="s">
        <v>7</v>
      </c>
      <c r="E6547" s="10" t="s">
        <v>9</v>
      </c>
      <c r="F6547">
        <v>5</v>
      </c>
      <c r="G6547">
        <v>0.51344794034957886</v>
      </c>
      <c r="H6547">
        <v>0.51344794034957886</v>
      </c>
      <c r="I6547">
        <v>64.64752197265625</v>
      </c>
      <c r="J6547">
        <v>0</v>
      </c>
      <c r="K6547">
        <v>161936</v>
      </c>
      <c r="L6547">
        <v>150024.32000000001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 s="10" t="s">
        <v>39</v>
      </c>
    </row>
    <row r="6548" spans="1:19" hidden="1" x14ac:dyDescent="0.25">
      <c r="A6548" s="10" t="str">
        <f t="shared" si="102"/>
        <v>2017-2026All1-in-2September PeakPGE5</v>
      </c>
      <c r="B6548" s="10" t="s">
        <v>54</v>
      </c>
      <c r="C6548" s="10" t="s">
        <v>0</v>
      </c>
      <c r="D6548" s="10" t="s">
        <v>7</v>
      </c>
      <c r="E6548" s="10" t="s">
        <v>9</v>
      </c>
      <c r="F6548">
        <v>5</v>
      </c>
      <c r="G6548">
        <v>0.61759662628173828</v>
      </c>
      <c r="H6548">
        <v>0.61759662628173828</v>
      </c>
      <c r="I6548">
        <v>67.520088195800781</v>
      </c>
      <c r="J6548">
        <v>0</v>
      </c>
      <c r="K6548">
        <v>161936</v>
      </c>
      <c r="L6548">
        <v>150024.32000000001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 s="10" t="s">
        <v>38</v>
      </c>
    </row>
    <row r="6549" spans="1:19" hidden="1" x14ac:dyDescent="0.25">
      <c r="A6549" s="10" t="str">
        <f t="shared" si="102"/>
        <v>2017-2026All1-in-10September PeakPGE5</v>
      </c>
      <c r="B6549" s="10" t="s">
        <v>54</v>
      </c>
      <c r="C6549" s="10" t="s">
        <v>0</v>
      </c>
      <c r="D6549" s="10" t="s">
        <v>7</v>
      </c>
      <c r="E6549" s="10" t="s">
        <v>1</v>
      </c>
      <c r="F6549">
        <v>5</v>
      </c>
      <c r="G6549">
        <v>0.62359392642974854</v>
      </c>
      <c r="H6549">
        <v>0.62359392642974854</v>
      </c>
      <c r="I6549">
        <v>69.1046142578125</v>
      </c>
      <c r="J6549">
        <v>0</v>
      </c>
      <c r="K6549">
        <v>161936</v>
      </c>
      <c r="L6549">
        <v>150024.32000000001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 s="10" t="s">
        <v>38</v>
      </c>
    </row>
    <row r="6550" spans="1:19" hidden="1" x14ac:dyDescent="0.25">
      <c r="A6550" s="10" t="str">
        <f t="shared" si="102"/>
        <v>2017-2026All1-in-10September PeakCAISO6</v>
      </c>
      <c r="B6550" s="10" t="s">
        <v>54</v>
      </c>
      <c r="C6550" s="10" t="s">
        <v>0</v>
      </c>
      <c r="D6550" s="10" t="s">
        <v>7</v>
      </c>
      <c r="E6550" s="10" t="s">
        <v>1</v>
      </c>
      <c r="F6550">
        <v>6</v>
      </c>
      <c r="G6550">
        <v>0.5873597264289856</v>
      </c>
      <c r="H6550">
        <v>0.5873597264289856</v>
      </c>
      <c r="I6550">
        <v>65.536567687988281</v>
      </c>
      <c r="J6550">
        <v>0</v>
      </c>
      <c r="K6550">
        <v>161936</v>
      </c>
      <c r="L6550">
        <v>150024.32000000001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 s="10" t="s">
        <v>39</v>
      </c>
    </row>
    <row r="6551" spans="1:19" hidden="1" x14ac:dyDescent="0.25">
      <c r="A6551" s="10" t="str">
        <f t="shared" si="102"/>
        <v>2017-2026All1-in-2September PeakCAISO6</v>
      </c>
      <c r="B6551" s="10" t="s">
        <v>54</v>
      </c>
      <c r="C6551" s="10" t="s">
        <v>0</v>
      </c>
      <c r="D6551" s="10" t="s">
        <v>7</v>
      </c>
      <c r="E6551" s="10" t="s">
        <v>9</v>
      </c>
      <c r="F6551">
        <v>6</v>
      </c>
      <c r="G6551">
        <v>0.52760732173919678</v>
      </c>
      <c r="H6551">
        <v>0.52760732173919678</v>
      </c>
      <c r="I6551">
        <v>63.878440856933594</v>
      </c>
      <c r="J6551">
        <v>0</v>
      </c>
      <c r="K6551">
        <v>161936</v>
      </c>
      <c r="L6551">
        <v>150024.32000000001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 s="10" t="s">
        <v>39</v>
      </c>
    </row>
    <row r="6552" spans="1:19" hidden="1" x14ac:dyDescent="0.25">
      <c r="A6552" s="10" t="str">
        <f t="shared" si="102"/>
        <v>2017-2026All1-in-2September PeakPGE6</v>
      </c>
      <c r="B6552" s="10" t="s">
        <v>54</v>
      </c>
      <c r="C6552" s="10" t="s">
        <v>0</v>
      </c>
      <c r="D6552" s="10" t="s">
        <v>7</v>
      </c>
      <c r="E6552" s="10" t="s">
        <v>9</v>
      </c>
      <c r="F6552">
        <v>6</v>
      </c>
      <c r="G6552">
        <v>0.63462817668914795</v>
      </c>
      <c r="H6552">
        <v>0.63462817668914795</v>
      </c>
      <c r="I6552">
        <v>66.649223327636719</v>
      </c>
      <c r="J6552">
        <v>0</v>
      </c>
      <c r="K6552">
        <v>161936</v>
      </c>
      <c r="L6552">
        <v>150024.32000000001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 s="10" t="s">
        <v>38</v>
      </c>
    </row>
    <row r="6553" spans="1:19" hidden="1" x14ac:dyDescent="0.25">
      <c r="A6553" s="10" t="str">
        <f t="shared" si="102"/>
        <v>2017-2026All1-in-10September PeakPGE6</v>
      </c>
      <c r="B6553" s="10" t="s">
        <v>54</v>
      </c>
      <c r="C6553" s="10" t="s">
        <v>0</v>
      </c>
      <c r="D6553" s="10" t="s">
        <v>7</v>
      </c>
      <c r="E6553" s="10" t="s">
        <v>1</v>
      </c>
      <c r="F6553">
        <v>6</v>
      </c>
      <c r="G6553">
        <v>0.64079087972640991</v>
      </c>
      <c r="H6553">
        <v>0.64079087972640991</v>
      </c>
      <c r="I6553">
        <v>68.100563049316406</v>
      </c>
      <c r="J6553">
        <v>0</v>
      </c>
      <c r="K6553">
        <v>161936</v>
      </c>
      <c r="L6553">
        <v>150024.32000000001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 s="10" t="s">
        <v>38</v>
      </c>
    </row>
    <row r="6554" spans="1:19" hidden="1" x14ac:dyDescent="0.25">
      <c r="A6554" s="10" t="str">
        <f t="shared" si="102"/>
        <v>2017-2026All1-in-10September PeakCAISO7</v>
      </c>
      <c r="B6554" s="10" t="s">
        <v>54</v>
      </c>
      <c r="C6554" s="10" t="s">
        <v>0</v>
      </c>
      <c r="D6554" s="10" t="s">
        <v>7</v>
      </c>
      <c r="E6554" s="10" t="s">
        <v>1</v>
      </c>
      <c r="F6554">
        <v>7</v>
      </c>
      <c r="G6554">
        <v>0.64868253469467163</v>
      </c>
      <c r="H6554">
        <v>0.64868253469467163</v>
      </c>
      <c r="I6554">
        <v>64.959091186523438</v>
      </c>
      <c r="J6554">
        <v>0</v>
      </c>
      <c r="K6554">
        <v>161936</v>
      </c>
      <c r="L6554">
        <v>150024.32000000001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 s="10" t="s">
        <v>39</v>
      </c>
    </row>
    <row r="6555" spans="1:19" hidden="1" x14ac:dyDescent="0.25">
      <c r="A6555" s="10" t="str">
        <f t="shared" si="102"/>
        <v>2017-2026All1-in-2September PeakCAISO7</v>
      </c>
      <c r="B6555" s="10" t="s">
        <v>54</v>
      </c>
      <c r="C6555" s="10" t="s">
        <v>0</v>
      </c>
      <c r="D6555" s="10" t="s">
        <v>7</v>
      </c>
      <c r="E6555" s="10" t="s">
        <v>9</v>
      </c>
      <c r="F6555">
        <v>7</v>
      </c>
      <c r="G6555">
        <v>0.5826917290687561</v>
      </c>
      <c r="H6555">
        <v>0.5826917290687561</v>
      </c>
      <c r="I6555">
        <v>63.374073028564453</v>
      </c>
      <c r="J6555">
        <v>0</v>
      </c>
      <c r="K6555">
        <v>161936</v>
      </c>
      <c r="L6555">
        <v>150024.32000000001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 s="10" t="s">
        <v>39</v>
      </c>
    </row>
    <row r="6556" spans="1:19" hidden="1" x14ac:dyDescent="0.25">
      <c r="A6556" s="10" t="str">
        <f t="shared" si="102"/>
        <v>2017-2026All1-in-2September PeakPGE7</v>
      </c>
      <c r="B6556" s="10" t="s">
        <v>54</v>
      </c>
      <c r="C6556" s="10" t="s">
        <v>0</v>
      </c>
      <c r="D6556" s="10" t="s">
        <v>7</v>
      </c>
      <c r="E6556" s="10" t="s">
        <v>9</v>
      </c>
      <c r="F6556">
        <v>7</v>
      </c>
      <c r="G6556">
        <v>0.70088601112365723</v>
      </c>
      <c r="H6556">
        <v>0.70088601112365723</v>
      </c>
      <c r="I6556">
        <v>65.842506408691406</v>
      </c>
      <c r="J6556">
        <v>0</v>
      </c>
      <c r="K6556">
        <v>161936</v>
      </c>
      <c r="L6556">
        <v>150024.32000000001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 s="10" t="s">
        <v>38</v>
      </c>
    </row>
    <row r="6557" spans="1:19" hidden="1" x14ac:dyDescent="0.25">
      <c r="A6557" s="10" t="str">
        <f t="shared" si="102"/>
        <v>2017-2026All1-in-10September PeakPGE7</v>
      </c>
      <c r="B6557" s="10" t="s">
        <v>54</v>
      </c>
      <c r="C6557" s="10" t="s">
        <v>0</v>
      </c>
      <c r="D6557" s="10" t="s">
        <v>7</v>
      </c>
      <c r="E6557" s="10" t="s">
        <v>1</v>
      </c>
      <c r="F6557">
        <v>7</v>
      </c>
      <c r="G6557">
        <v>0.70769214630126953</v>
      </c>
      <c r="H6557">
        <v>0.70769214630126953</v>
      </c>
      <c r="I6557">
        <v>67.2540283203125</v>
      </c>
      <c r="J6557">
        <v>0</v>
      </c>
      <c r="K6557">
        <v>161936</v>
      </c>
      <c r="L6557">
        <v>150024.32000000001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 s="10" t="s">
        <v>38</v>
      </c>
    </row>
    <row r="6558" spans="1:19" hidden="1" x14ac:dyDescent="0.25">
      <c r="A6558" s="10" t="str">
        <f t="shared" si="102"/>
        <v>2017-2026All1-in-2September PeakCAISO8</v>
      </c>
      <c r="B6558" s="10" t="s">
        <v>54</v>
      </c>
      <c r="C6558" s="10" t="s">
        <v>0</v>
      </c>
      <c r="D6558" s="10" t="s">
        <v>7</v>
      </c>
      <c r="E6558" s="10" t="s">
        <v>9</v>
      </c>
      <c r="F6558">
        <v>8</v>
      </c>
      <c r="G6558">
        <v>0.61537176370620728</v>
      </c>
      <c r="H6558">
        <v>0.61537176370620728</v>
      </c>
      <c r="I6558">
        <v>64.419258117675781</v>
      </c>
      <c r="J6558">
        <v>0</v>
      </c>
      <c r="K6558">
        <v>161936</v>
      </c>
      <c r="L6558">
        <v>150024.32000000001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 s="10" t="s">
        <v>39</v>
      </c>
    </row>
    <row r="6559" spans="1:19" hidden="1" x14ac:dyDescent="0.25">
      <c r="A6559" s="10" t="str">
        <f t="shared" si="102"/>
        <v>2017-2026All1-in-10September PeakCAISO8</v>
      </c>
      <c r="B6559" s="10" t="s">
        <v>54</v>
      </c>
      <c r="C6559" s="10" t="s">
        <v>0</v>
      </c>
      <c r="D6559" s="10" t="s">
        <v>7</v>
      </c>
      <c r="E6559" s="10" t="s">
        <v>1</v>
      </c>
      <c r="F6559">
        <v>8</v>
      </c>
      <c r="G6559">
        <v>0.68506360054016113</v>
      </c>
      <c r="H6559">
        <v>0.68506360054016113</v>
      </c>
      <c r="I6559">
        <v>66.348274230957031</v>
      </c>
      <c r="J6559">
        <v>0</v>
      </c>
      <c r="K6559">
        <v>161936</v>
      </c>
      <c r="L6559">
        <v>150024.32000000001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 s="10" t="s">
        <v>39</v>
      </c>
    </row>
    <row r="6560" spans="1:19" hidden="1" x14ac:dyDescent="0.25">
      <c r="A6560" s="10" t="str">
        <f t="shared" si="102"/>
        <v>2017-2026All1-in-10September PeakPGE8</v>
      </c>
      <c r="B6560" s="10" t="s">
        <v>54</v>
      </c>
      <c r="C6560" s="10" t="s">
        <v>0</v>
      </c>
      <c r="D6560" s="10" t="s">
        <v>7</v>
      </c>
      <c r="E6560" s="10" t="s">
        <v>1</v>
      </c>
      <c r="F6560">
        <v>8</v>
      </c>
      <c r="G6560">
        <v>0.74738270044326782</v>
      </c>
      <c r="H6560">
        <v>0.74738270044326782</v>
      </c>
      <c r="I6560">
        <v>68.238441467285156</v>
      </c>
      <c r="J6560">
        <v>0</v>
      </c>
      <c r="K6560">
        <v>161936</v>
      </c>
      <c r="L6560">
        <v>150024.32000000001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 s="10" t="s">
        <v>38</v>
      </c>
    </row>
    <row r="6561" spans="1:19" hidden="1" x14ac:dyDescent="0.25">
      <c r="A6561" s="10" t="str">
        <f t="shared" si="102"/>
        <v>2017-2026All1-in-2September PeakPGE8</v>
      </c>
      <c r="B6561" s="10" t="s">
        <v>54</v>
      </c>
      <c r="C6561" s="10" t="s">
        <v>0</v>
      </c>
      <c r="D6561" s="10" t="s">
        <v>7</v>
      </c>
      <c r="E6561" s="10" t="s">
        <v>9</v>
      </c>
      <c r="F6561">
        <v>8</v>
      </c>
      <c r="G6561">
        <v>0.74019491672515869</v>
      </c>
      <c r="H6561">
        <v>0.74019491672515869</v>
      </c>
      <c r="I6561">
        <v>67.4300537109375</v>
      </c>
      <c r="J6561">
        <v>0</v>
      </c>
      <c r="K6561">
        <v>161936</v>
      </c>
      <c r="L6561">
        <v>150024.32000000001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 s="10" t="s">
        <v>38</v>
      </c>
    </row>
    <row r="6562" spans="1:19" hidden="1" x14ac:dyDescent="0.25">
      <c r="A6562" s="10" t="str">
        <f t="shared" si="102"/>
        <v>2017-2026All1-in-10September PeakCAISO9</v>
      </c>
      <c r="B6562" s="10" t="s">
        <v>54</v>
      </c>
      <c r="C6562" s="10" t="s">
        <v>0</v>
      </c>
      <c r="D6562" s="10" t="s">
        <v>7</v>
      </c>
      <c r="E6562" s="10" t="s">
        <v>1</v>
      </c>
      <c r="F6562">
        <v>9</v>
      </c>
      <c r="G6562">
        <v>0.68045592308044434</v>
      </c>
      <c r="H6562">
        <v>0.68045592308044434</v>
      </c>
      <c r="I6562">
        <v>71.153724670410156</v>
      </c>
      <c r="J6562">
        <v>0</v>
      </c>
      <c r="K6562">
        <v>161936</v>
      </c>
      <c r="L6562">
        <v>150024.32000000001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 s="10" t="s">
        <v>39</v>
      </c>
    </row>
    <row r="6563" spans="1:19" hidden="1" x14ac:dyDescent="0.25">
      <c r="A6563" s="10" t="str">
        <f t="shared" si="102"/>
        <v>2017-2026All1-in-2September PeakCAISO9</v>
      </c>
      <c r="B6563" s="10" t="s">
        <v>54</v>
      </c>
      <c r="C6563" s="10" t="s">
        <v>0</v>
      </c>
      <c r="D6563" s="10" t="s">
        <v>7</v>
      </c>
      <c r="E6563" s="10" t="s">
        <v>9</v>
      </c>
      <c r="F6563">
        <v>9</v>
      </c>
      <c r="G6563">
        <v>0.61123287677764893</v>
      </c>
      <c r="H6563">
        <v>0.61123287677764893</v>
      </c>
      <c r="I6563">
        <v>68.03704833984375</v>
      </c>
      <c r="J6563">
        <v>0</v>
      </c>
      <c r="K6563">
        <v>161936</v>
      </c>
      <c r="L6563">
        <v>150024.32000000001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 s="10" t="s">
        <v>39</v>
      </c>
    </row>
    <row r="6564" spans="1:19" hidden="1" x14ac:dyDescent="0.25">
      <c r="A6564" s="10" t="str">
        <f t="shared" si="102"/>
        <v>2017-2026All1-in-2September PeakPGE9</v>
      </c>
      <c r="B6564" s="10" t="s">
        <v>54</v>
      </c>
      <c r="C6564" s="10" t="s">
        <v>0</v>
      </c>
      <c r="D6564" s="10" t="s">
        <v>7</v>
      </c>
      <c r="E6564" s="10" t="s">
        <v>9</v>
      </c>
      <c r="F6564">
        <v>9</v>
      </c>
      <c r="G6564">
        <v>0.73521637916564941</v>
      </c>
      <c r="H6564">
        <v>0.73521637916564941</v>
      </c>
      <c r="I6564">
        <v>72.466148376464844</v>
      </c>
      <c r="J6564">
        <v>0</v>
      </c>
      <c r="K6564">
        <v>161936</v>
      </c>
      <c r="L6564">
        <v>150024.32000000001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 s="10" t="s">
        <v>38</v>
      </c>
    </row>
    <row r="6565" spans="1:19" hidden="1" x14ac:dyDescent="0.25">
      <c r="A6565" s="10" t="str">
        <f t="shared" si="102"/>
        <v>2017-2026All1-in-10September PeakPGE9</v>
      </c>
      <c r="B6565" s="10" t="s">
        <v>54</v>
      </c>
      <c r="C6565" s="10" t="s">
        <v>0</v>
      </c>
      <c r="D6565" s="10" t="s">
        <v>7</v>
      </c>
      <c r="E6565" s="10" t="s">
        <v>1</v>
      </c>
      <c r="F6565">
        <v>9</v>
      </c>
      <c r="G6565">
        <v>0.74235594272613525</v>
      </c>
      <c r="H6565">
        <v>0.74235594272613525</v>
      </c>
      <c r="I6565">
        <v>73.657081604003906</v>
      </c>
      <c r="J6565">
        <v>0</v>
      </c>
      <c r="K6565">
        <v>161936</v>
      </c>
      <c r="L6565">
        <v>150024.32000000001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 s="10" t="s">
        <v>38</v>
      </c>
    </row>
    <row r="6566" spans="1:19" hidden="1" x14ac:dyDescent="0.25">
      <c r="A6566" s="10" t="str">
        <f t="shared" si="102"/>
        <v>2017-2026All1-in-2September PeakCAISO10</v>
      </c>
      <c r="B6566" s="10" t="s">
        <v>54</v>
      </c>
      <c r="C6566" s="10" t="s">
        <v>0</v>
      </c>
      <c r="D6566" s="10" t="s">
        <v>7</v>
      </c>
      <c r="E6566" s="10" t="s">
        <v>9</v>
      </c>
      <c r="F6566">
        <v>10</v>
      </c>
      <c r="G6566">
        <v>0.63407790660858154</v>
      </c>
      <c r="H6566">
        <v>0.63407790660858154</v>
      </c>
      <c r="I6566">
        <v>72.624580383300781</v>
      </c>
      <c r="J6566">
        <v>0</v>
      </c>
      <c r="K6566">
        <v>161936</v>
      </c>
      <c r="L6566">
        <v>150024.32000000001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 s="10" t="s">
        <v>39</v>
      </c>
    </row>
    <row r="6567" spans="1:19" hidden="1" x14ac:dyDescent="0.25">
      <c r="A6567" s="10" t="str">
        <f t="shared" si="102"/>
        <v>2017-2026All1-in-10September PeakCAISO10</v>
      </c>
      <c r="B6567" s="10" t="s">
        <v>54</v>
      </c>
      <c r="C6567" s="10" t="s">
        <v>0</v>
      </c>
      <c r="D6567" s="10" t="s">
        <v>7</v>
      </c>
      <c r="E6567" s="10" t="s">
        <v>1</v>
      </c>
      <c r="F6567">
        <v>10</v>
      </c>
      <c r="G6567">
        <v>0.70588815212249756</v>
      </c>
      <c r="H6567">
        <v>0.70588815212249756</v>
      </c>
      <c r="I6567">
        <v>76.90948486328125</v>
      </c>
      <c r="J6567">
        <v>0</v>
      </c>
      <c r="K6567">
        <v>161936</v>
      </c>
      <c r="L6567">
        <v>150024.32000000001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 s="10" t="s">
        <v>39</v>
      </c>
    </row>
    <row r="6568" spans="1:19" hidden="1" x14ac:dyDescent="0.25">
      <c r="A6568" s="10" t="str">
        <f t="shared" si="102"/>
        <v>2017-2026All1-in-10September PeakPGE10</v>
      </c>
      <c r="B6568" s="10" t="s">
        <v>54</v>
      </c>
      <c r="C6568" s="10" t="s">
        <v>0</v>
      </c>
      <c r="D6568" s="10" t="s">
        <v>7</v>
      </c>
      <c r="E6568" s="10" t="s">
        <v>1</v>
      </c>
      <c r="F6568">
        <v>10</v>
      </c>
      <c r="G6568">
        <v>0.77010166645050049</v>
      </c>
      <c r="H6568">
        <v>0.77010166645050049</v>
      </c>
      <c r="I6568">
        <v>79.603851318359375</v>
      </c>
      <c r="J6568">
        <v>0</v>
      </c>
      <c r="K6568">
        <v>161936</v>
      </c>
      <c r="L6568">
        <v>150024.32000000001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 s="10" t="s">
        <v>38</v>
      </c>
    </row>
    <row r="6569" spans="1:19" hidden="1" x14ac:dyDescent="0.25">
      <c r="A6569" s="10" t="str">
        <f t="shared" si="102"/>
        <v>2017-2026All1-in-2September PeakPGE10</v>
      </c>
      <c r="B6569" s="10" t="s">
        <v>54</v>
      </c>
      <c r="C6569" s="10" t="s">
        <v>0</v>
      </c>
      <c r="D6569" s="10" t="s">
        <v>7</v>
      </c>
      <c r="E6569" s="10" t="s">
        <v>9</v>
      </c>
      <c r="F6569">
        <v>10</v>
      </c>
      <c r="G6569">
        <v>0.76269537210464478</v>
      </c>
      <c r="H6569">
        <v>0.76269537210464478</v>
      </c>
      <c r="I6569">
        <v>77.913368225097656</v>
      </c>
      <c r="J6569">
        <v>0</v>
      </c>
      <c r="K6569">
        <v>161936</v>
      </c>
      <c r="L6569">
        <v>150024.32000000001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 s="10" t="s">
        <v>38</v>
      </c>
    </row>
    <row r="6570" spans="1:19" hidden="1" x14ac:dyDescent="0.25">
      <c r="A6570" s="10" t="str">
        <f t="shared" si="102"/>
        <v>2017-2026All1-in-10September PeakCAISO11</v>
      </c>
      <c r="B6570" s="10" t="s">
        <v>54</v>
      </c>
      <c r="C6570" s="10" t="s">
        <v>0</v>
      </c>
      <c r="D6570" s="10" t="s">
        <v>7</v>
      </c>
      <c r="E6570" s="10" t="s">
        <v>1</v>
      </c>
      <c r="F6570">
        <v>11</v>
      </c>
      <c r="G6570">
        <v>0.78047466278076172</v>
      </c>
      <c r="H6570">
        <v>0.78047466278076172</v>
      </c>
      <c r="I6570">
        <v>81.958045959472656</v>
      </c>
      <c r="J6570">
        <v>0</v>
      </c>
      <c r="K6570">
        <v>161936</v>
      </c>
      <c r="L6570">
        <v>150024.32000000001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 s="10" t="s">
        <v>39</v>
      </c>
    </row>
    <row r="6571" spans="1:19" hidden="1" x14ac:dyDescent="0.25">
      <c r="A6571" s="10" t="str">
        <f t="shared" si="102"/>
        <v>2017-2026All1-in-2September PeakCAISO11</v>
      </c>
      <c r="B6571" s="10" t="s">
        <v>54</v>
      </c>
      <c r="C6571" s="10" t="s">
        <v>0</v>
      </c>
      <c r="D6571" s="10" t="s">
        <v>7</v>
      </c>
      <c r="E6571" s="10" t="s">
        <v>9</v>
      </c>
      <c r="F6571">
        <v>11</v>
      </c>
      <c r="G6571">
        <v>0.70107662677764893</v>
      </c>
      <c r="H6571">
        <v>0.70107662677764893</v>
      </c>
      <c r="I6571">
        <v>77.015647888183594</v>
      </c>
      <c r="J6571">
        <v>0</v>
      </c>
      <c r="K6571">
        <v>161936</v>
      </c>
      <c r="L6571">
        <v>150024.32000000001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 s="10" t="s">
        <v>39</v>
      </c>
    </row>
    <row r="6572" spans="1:19" hidden="1" x14ac:dyDescent="0.25">
      <c r="A6572" s="10" t="str">
        <f t="shared" si="102"/>
        <v>2017-2026All1-in-2September PeakPGE11</v>
      </c>
      <c r="B6572" s="10" t="s">
        <v>54</v>
      </c>
      <c r="C6572" s="10" t="s">
        <v>0</v>
      </c>
      <c r="D6572" s="10" t="s">
        <v>7</v>
      </c>
      <c r="E6572" s="10" t="s">
        <v>9</v>
      </c>
      <c r="F6572">
        <v>11</v>
      </c>
      <c r="G6572">
        <v>0.84328430891036987</v>
      </c>
      <c r="H6572">
        <v>0.84328430891036987</v>
      </c>
      <c r="I6572">
        <v>83.368667602539063</v>
      </c>
      <c r="J6572">
        <v>0</v>
      </c>
      <c r="K6572">
        <v>161936</v>
      </c>
      <c r="L6572">
        <v>150024.32000000001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 s="10" t="s">
        <v>38</v>
      </c>
    </row>
    <row r="6573" spans="1:19" hidden="1" x14ac:dyDescent="0.25">
      <c r="A6573" s="10" t="str">
        <f t="shared" si="102"/>
        <v>2017-2026All1-in-10September PeakPGE11</v>
      </c>
      <c r="B6573" s="10" t="s">
        <v>54</v>
      </c>
      <c r="C6573" s="10" t="s">
        <v>0</v>
      </c>
      <c r="D6573" s="10" t="s">
        <v>7</v>
      </c>
      <c r="E6573" s="10" t="s">
        <v>1</v>
      </c>
      <c r="F6573">
        <v>11</v>
      </c>
      <c r="G6573">
        <v>0.85147321224212646</v>
      </c>
      <c r="H6573">
        <v>0.85147321224212646</v>
      </c>
      <c r="I6573">
        <v>84.79010009765625</v>
      </c>
      <c r="J6573">
        <v>0</v>
      </c>
      <c r="K6573">
        <v>161936</v>
      </c>
      <c r="L6573">
        <v>150024.32000000001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 s="10" t="s">
        <v>38</v>
      </c>
    </row>
    <row r="6574" spans="1:19" hidden="1" x14ac:dyDescent="0.25">
      <c r="A6574" s="10" t="str">
        <f t="shared" si="102"/>
        <v>2017-2026All1-in-10September PeakCAISO12</v>
      </c>
      <c r="B6574" s="10" t="s">
        <v>54</v>
      </c>
      <c r="C6574" s="10" t="s">
        <v>0</v>
      </c>
      <c r="D6574" s="10" t="s">
        <v>7</v>
      </c>
      <c r="E6574" s="10" t="s">
        <v>1</v>
      </c>
      <c r="F6574">
        <v>12</v>
      </c>
      <c r="G6574">
        <v>0.92654883861541748</v>
      </c>
      <c r="H6574">
        <v>0.92654883861541748</v>
      </c>
      <c r="I6574">
        <v>86.233139038085938</v>
      </c>
      <c r="J6574">
        <v>0</v>
      </c>
      <c r="K6574">
        <v>161936</v>
      </c>
      <c r="L6574">
        <v>150024.32000000001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 s="10" t="s">
        <v>39</v>
      </c>
    </row>
    <row r="6575" spans="1:19" hidden="1" x14ac:dyDescent="0.25">
      <c r="A6575" s="10" t="str">
        <f t="shared" si="102"/>
        <v>2017-2026All1-in-2September PeakCAISO12</v>
      </c>
      <c r="B6575" s="10" t="s">
        <v>54</v>
      </c>
      <c r="C6575" s="10" t="s">
        <v>0</v>
      </c>
      <c r="D6575" s="10" t="s">
        <v>7</v>
      </c>
      <c r="E6575" s="10" t="s">
        <v>9</v>
      </c>
      <c r="F6575">
        <v>12</v>
      </c>
      <c r="G6575">
        <v>0.8322906494140625</v>
      </c>
      <c r="H6575">
        <v>0.8322906494140625</v>
      </c>
      <c r="I6575">
        <v>81.165771484375</v>
      </c>
      <c r="J6575">
        <v>0</v>
      </c>
      <c r="K6575">
        <v>161936</v>
      </c>
      <c r="L6575">
        <v>150024.32000000001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 s="10" t="s">
        <v>39</v>
      </c>
    </row>
    <row r="6576" spans="1:19" hidden="1" x14ac:dyDescent="0.25">
      <c r="A6576" s="10" t="str">
        <f t="shared" si="102"/>
        <v>2017-2026All1-in-10September PeakPGE12</v>
      </c>
      <c r="B6576" s="10" t="s">
        <v>54</v>
      </c>
      <c r="C6576" s="10" t="s">
        <v>0</v>
      </c>
      <c r="D6576" s="10" t="s">
        <v>7</v>
      </c>
      <c r="E6576" s="10" t="s">
        <v>1</v>
      </c>
      <c r="F6576">
        <v>12</v>
      </c>
      <c r="G6576">
        <v>1.0108355283737183</v>
      </c>
      <c r="H6576">
        <v>1.0108355283737183</v>
      </c>
      <c r="I6576">
        <v>89.089027404785156</v>
      </c>
      <c r="J6576">
        <v>0</v>
      </c>
      <c r="K6576">
        <v>161936</v>
      </c>
      <c r="L6576">
        <v>150024.32000000001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 s="10" t="s">
        <v>38</v>
      </c>
    </row>
    <row r="6577" spans="1:19" hidden="1" x14ac:dyDescent="0.25">
      <c r="A6577" s="10" t="str">
        <f t="shared" si="102"/>
        <v>2017-2026All1-in-2September PeakPGE12</v>
      </c>
      <c r="B6577" s="10" t="s">
        <v>54</v>
      </c>
      <c r="C6577" s="10" t="s">
        <v>0</v>
      </c>
      <c r="D6577" s="10" t="s">
        <v>7</v>
      </c>
      <c r="E6577" s="10" t="s">
        <v>9</v>
      </c>
      <c r="F6577">
        <v>12</v>
      </c>
      <c r="G6577">
        <v>1.0011140108108521</v>
      </c>
      <c r="H6577">
        <v>1.0011140108108521</v>
      </c>
      <c r="I6577">
        <v>87.816871643066406</v>
      </c>
      <c r="J6577">
        <v>0</v>
      </c>
      <c r="K6577">
        <v>161936</v>
      </c>
      <c r="L6577">
        <v>150024.32000000001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 s="10" t="s">
        <v>38</v>
      </c>
    </row>
    <row r="6578" spans="1:19" hidden="1" x14ac:dyDescent="0.25">
      <c r="A6578" s="10" t="str">
        <f t="shared" si="102"/>
        <v>2017-2026All1-in-2September PeakCAISO13</v>
      </c>
      <c r="B6578" s="10" t="s">
        <v>54</v>
      </c>
      <c r="C6578" s="10" t="s">
        <v>0</v>
      </c>
      <c r="D6578" s="10" t="s">
        <v>7</v>
      </c>
      <c r="E6578" s="10" t="s">
        <v>9</v>
      </c>
      <c r="F6578">
        <v>13</v>
      </c>
      <c r="G6578">
        <v>1.01961350440979</v>
      </c>
      <c r="H6578">
        <v>1.01961350440979</v>
      </c>
      <c r="I6578">
        <v>84.758010864257813</v>
      </c>
      <c r="J6578">
        <v>0</v>
      </c>
      <c r="K6578">
        <v>161936</v>
      </c>
      <c r="L6578">
        <v>150024.32000000001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 s="10" t="s">
        <v>39</v>
      </c>
    </row>
    <row r="6579" spans="1:19" hidden="1" x14ac:dyDescent="0.25">
      <c r="A6579" s="10" t="str">
        <f t="shared" si="102"/>
        <v>2017-2026All1-in-10September PeakCAISO13</v>
      </c>
      <c r="B6579" s="10" t="s">
        <v>54</v>
      </c>
      <c r="C6579" s="10" t="s">
        <v>0</v>
      </c>
      <c r="D6579" s="10" t="s">
        <v>7</v>
      </c>
      <c r="E6579" s="10" t="s">
        <v>1</v>
      </c>
      <c r="F6579">
        <v>13</v>
      </c>
      <c r="G6579">
        <v>1.1350862979888916</v>
      </c>
      <c r="H6579">
        <v>1.1350862979888916</v>
      </c>
      <c r="I6579">
        <v>89.930015563964844</v>
      </c>
      <c r="J6579">
        <v>0</v>
      </c>
      <c r="K6579">
        <v>161936</v>
      </c>
      <c r="L6579">
        <v>150024.32000000001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 s="10" t="s">
        <v>39</v>
      </c>
    </row>
    <row r="6580" spans="1:19" hidden="1" x14ac:dyDescent="0.25">
      <c r="A6580" s="10" t="str">
        <f t="shared" si="102"/>
        <v>2017-2026All1-in-10September PeakPGE13</v>
      </c>
      <c r="B6580" s="10" t="s">
        <v>54</v>
      </c>
      <c r="C6580" s="10" t="s">
        <v>0</v>
      </c>
      <c r="D6580" s="10" t="s">
        <v>7</v>
      </c>
      <c r="E6580" s="10" t="s">
        <v>1</v>
      </c>
      <c r="F6580">
        <v>13</v>
      </c>
      <c r="G6580">
        <v>1.2383432388305664</v>
      </c>
      <c r="H6580">
        <v>1.2383432388305664</v>
      </c>
      <c r="I6580">
        <v>92.651229858398438</v>
      </c>
      <c r="J6580">
        <v>0</v>
      </c>
      <c r="K6580">
        <v>161936</v>
      </c>
      <c r="L6580">
        <v>150024.32000000001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 s="10" t="s">
        <v>38</v>
      </c>
    </row>
    <row r="6581" spans="1:19" hidden="1" x14ac:dyDescent="0.25">
      <c r="A6581" s="10" t="str">
        <f t="shared" si="102"/>
        <v>2017-2026All1-in-2September PeakPGE13</v>
      </c>
      <c r="B6581" s="10" t="s">
        <v>54</v>
      </c>
      <c r="C6581" s="10" t="s">
        <v>0</v>
      </c>
      <c r="D6581" s="10" t="s">
        <v>7</v>
      </c>
      <c r="E6581" s="10" t="s">
        <v>9</v>
      </c>
      <c r="F6581">
        <v>13</v>
      </c>
      <c r="G6581">
        <v>1.2264337539672852</v>
      </c>
      <c r="H6581">
        <v>1.2264337539672852</v>
      </c>
      <c r="I6581">
        <v>91.521781921386719</v>
      </c>
      <c r="J6581">
        <v>0</v>
      </c>
      <c r="K6581">
        <v>161936</v>
      </c>
      <c r="L6581">
        <v>150024.32000000001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 s="10" t="s">
        <v>38</v>
      </c>
    </row>
    <row r="6582" spans="1:19" hidden="1" x14ac:dyDescent="0.25">
      <c r="A6582" s="10" t="str">
        <f t="shared" si="102"/>
        <v>2017-2026All1-in-10September PeakCAISO14</v>
      </c>
      <c r="B6582" s="10" t="s">
        <v>54</v>
      </c>
      <c r="C6582" s="10" t="s">
        <v>0</v>
      </c>
      <c r="D6582" s="10" t="s">
        <v>7</v>
      </c>
      <c r="E6582" s="10" t="s">
        <v>1</v>
      </c>
      <c r="F6582">
        <v>14</v>
      </c>
      <c r="G6582">
        <v>1.3844574689865112</v>
      </c>
      <c r="H6582">
        <v>1.1572978496551514</v>
      </c>
      <c r="I6582">
        <v>92.779655456542969</v>
      </c>
      <c r="J6582">
        <v>0.10273714363574982</v>
      </c>
      <c r="K6582">
        <v>161936</v>
      </c>
      <c r="L6582">
        <v>150024.32000000001</v>
      </c>
      <c r="M6582">
        <v>0.22715961933135986</v>
      </c>
      <c r="N6582">
        <v>9.5491692423820496E-2</v>
      </c>
      <c r="O6582">
        <v>0.17328426241874695</v>
      </c>
      <c r="P6582">
        <v>0.22715961933135986</v>
      </c>
      <c r="Q6582">
        <v>0.28103497624397278</v>
      </c>
      <c r="R6582">
        <v>0.35882753133773804</v>
      </c>
      <c r="S6582" s="10" t="s">
        <v>39</v>
      </c>
    </row>
    <row r="6583" spans="1:19" hidden="1" x14ac:dyDescent="0.25">
      <c r="A6583" s="10" t="str">
        <f t="shared" si="102"/>
        <v>2017-2026All1-in-2September PeakCAISO14</v>
      </c>
      <c r="B6583" s="10" t="s">
        <v>54</v>
      </c>
      <c r="C6583" s="10" t="s">
        <v>0</v>
      </c>
      <c r="D6583" s="10" t="s">
        <v>7</v>
      </c>
      <c r="E6583" s="10" t="s">
        <v>9</v>
      </c>
      <c r="F6583">
        <v>14</v>
      </c>
      <c r="G6583">
        <v>1.243615984916687</v>
      </c>
      <c r="H6583">
        <v>1.0889426469802856</v>
      </c>
      <c r="I6583">
        <v>87.776626586914063</v>
      </c>
      <c r="J6583">
        <v>0.10273714363574982</v>
      </c>
      <c r="K6583">
        <v>161936</v>
      </c>
      <c r="L6583">
        <v>150024.32000000001</v>
      </c>
      <c r="M6583">
        <v>0.15467335283756256</v>
      </c>
      <c r="N6583">
        <v>2.3005429655313492E-2</v>
      </c>
      <c r="O6583">
        <v>0.10079799592494965</v>
      </c>
      <c r="P6583">
        <v>0.15467335283756256</v>
      </c>
      <c r="Q6583">
        <v>0.20854870975017548</v>
      </c>
      <c r="R6583">
        <v>0.28634127974510193</v>
      </c>
      <c r="S6583" s="10" t="s">
        <v>39</v>
      </c>
    </row>
    <row r="6584" spans="1:19" hidden="1" x14ac:dyDescent="0.25">
      <c r="A6584" s="10" t="str">
        <f t="shared" si="102"/>
        <v>2017-2026All1-in-2September PeakPGE14</v>
      </c>
      <c r="B6584" s="10" t="s">
        <v>54</v>
      </c>
      <c r="C6584" s="10" t="s">
        <v>0</v>
      </c>
      <c r="D6584" s="10" t="s">
        <v>7</v>
      </c>
      <c r="E6584" s="10" t="s">
        <v>9</v>
      </c>
      <c r="F6584">
        <v>14</v>
      </c>
      <c r="G6584">
        <v>1.4958733320236206</v>
      </c>
      <c r="H6584">
        <v>1.2408249378204346</v>
      </c>
      <c r="I6584">
        <v>94.58966064453125</v>
      </c>
      <c r="J6584">
        <v>0.10273714363574982</v>
      </c>
      <c r="K6584">
        <v>161936</v>
      </c>
      <c r="L6584">
        <v>150024.32000000001</v>
      </c>
      <c r="M6584">
        <v>0.25504836440086365</v>
      </c>
      <c r="N6584">
        <v>0.12338043749332428</v>
      </c>
      <c r="O6584">
        <v>0.20117300748825073</v>
      </c>
      <c r="P6584">
        <v>0.25504836440086365</v>
      </c>
      <c r="Q6584">
        <v>0.30892372131347656</v>
      </c>
      <c r="R6584">
        <v>0.38671627640724182</v>
      </c>
      <c r="S6584" s="10" t="s">
        <v>38</v>
      </c>
    </row>
    <row r="6585" spans="1:19" hidden="1" x14ac:dyDescent="0.25">
      <c r="A6585" s="10" t="str">
        <f t="shared" si="102"/>
        <v>2017-2026All1-in-10September PeakPGE14</v>
      </c>
      <c r="B6585" s="10" t="s">
        <v>54</v>
      </c>
      <c r="C6585" s="10" t="s">
        <v>0</v>
      </c>
      <c r="D6585" s="10" t="s">
        <v>7</v>
      </c>
      <c r="E6585" s="10" t="s">
        <v>1</v>
      </c>
      <c r="F6585">
        <v>14</v>
      </c>
      <c r="G6585">
        <v>1.510399341583252</v>
      </c>
      <c r="H6585">
        <v>1.2365319728851318</v>
      </c>
      <c r="I6585">
        <v>95.350082397460938</v>
      </c>
      <c r="J6585">
        <v>0.10273714363574982</v>
      </c>
      <c r="K6585">
        <v>161936</v>
      </c>
      <c r="L6585">
        <v>150024.32000000001</v>
      </c>
      <c r="M6585">
        <v>0.27386730909347534</v>
      </c>
      <c r="N6585">
        <v>0.14219938218593597</v>
      </c>
      <c r="O6585">
        <v>0.21999195218086243</v>
      </c>
      <c r="P6585">
        <v>0.27386730909347534</v>
      </c>
      <c r="Q6585">
        <v>0.32774266600608826</v>
      </c>
      <c r="R6585">
        <v>0.40553522109985352</v>
      </c>
      <c r="S6585" s="10" t="s">
        <v>38</v>
      </c>
    </row>
    <row r="6586" spans="1:19" hidden="1" x14ac:dyDescent="0.25">
      <c r="A6586" s="10" t="str">
        <f t="shared" si="102"/>
        <v>2017-2026All1-in-2September PeakCAISO15</v>
      </c>
      <c r="B6586" s="10" t="s">
        <v>54</v>
      </c>
      <c r="C6586" s="10" t="s">
        <v>0</v>
      </c>
      <c r="D6586" s="10" t="s">
        <v>7</v>
      </c>
      <c r="E6586" s="10" t="s">
        <v>9</v>
      </c>
      <c r="F6586">
        <v>15</v>
      </c>
      <c r="G6586">
        <v>1.4761948585510254</v>
      </c>
      <c r="H6586">
        <v>1.2321956157684326</v>
      </c>
      <c r="I6586">
        <v>90.110832214355469</v>
      </c>
      <c r="J6586">
        <v>0.1230589896440506</v>
      </c>
      <c r="K6586">
        <v>161936</v>
      </c>
      <c r="L6586">
        <v>150024.32000000001</v>
      </c>
      <c r="M6586">
        <v>0.24399928748607635</v>
      </c>
      <c r="N6586">
        <v>8.6286887526512146E-2</v>
      </c>
      <c r="O6586">
        <v>0.17946715652942657</v>
      </c>
      <c r="P6586">
        <v>0.24399928748607635</v>
      </c>
      <c r="Q6586">
        <v>0.30853143334388733</v>
      </c>
      <c r="R6586">
        <v>0.40171170234680176</v>
      </c>
      <c r="S6586" s="10" t="s">
        <v>39</v>
      </c>
    </row>
    <row r="6587" spans="1:19" hidden="1" x14ac:dyDescent="0.25">
      <c r="A6587" s="10" t="str">
        <f t="shared" si="102"/>
        <v>2017-2026All1-in-10September PeakCAISO15</v>
      </c>
      <c r="B6587" s="10" t="s">
        <v>54</v>
      </c>
      <c r="C6587" s="10" t="s">
        <v>0</v>
      </c>
      <c r="D6587" s="10" t="s">
        <v>7</v>
      </c>
      <c r="E6587" s="10" t="s">
        <v>1</v>
      </c>
      <c r="F6587">
        <v>15</v>
      </c>
      <c r="G6587">
        <v>1.643376350402832</v>
      </c>
      <c r="H6587">
        <v>1.3145797252655029</v>
      </c>
      <c r="I6587">
        <v>94.634902954101563</v>
      </c>
      <c r="J6587">
        <v>0.1230589896440506</v>
      </c>
      <c r="K6587">
        <v>161936</v>
      </c>
      <c r="L6587">
        <v>150024.32000000001</v>
      </c>
      <c r="M6587">
        <v>0.32879659533500671</v>
      </c>
      <c r="N6587">
        <v>0.1710841953754425</v>
      </c>
      <c r="O6587">
        <v>0.26426446437835693</v>
      </c>
      <c r="P6587">
        <v>0.32879659533500671</v>
      </c>
      <c r="Q6587">
        <v>0.39332872629165649</v>
      </c>
      <c r="R6587">
        <v>0.48650899529457092</v>
      </c>
      <c r="S6587" s="10" t="s">
        <v>39</v>
      </c>
    </row>
    <row r="6588" spans="1:19" hidden="1" x14ac:dyDescent="0.25">
      <c r="A6588" s="10" t="str">
        <f t="shared" si="102"/>
        <v>2017-2026All1-in-2September PeakPGE15</v>
      </c>
      <c r="B6588" s="10" t="s">
        <v>54</v>
      </c>
      <c r="C6588" s="10" t="s">
        <v>0</v>
      </c>
      <c r="D6588" s="10" t="s">
        <v>7</v>
      </c>
      <c r="E6588" s="10" t="s">
        <v>9</v>
      </c>
      <c r="F6588">
        <v>15</v>
      </c>
      <c r="G6588">
        <v>1.775628924369812</v>
      </c>
      <c r="H6588">
        <v>1.4082260131835937</v>
      </c>
      <c r="I6588">
        <v>96.828697204589844</v>
      </c>
      <c r="J6588">
        <v>0.1230589896440506</v>
      </c>
      <c r="K6588">
        <v>161936</v>
      </c>
      <c r="L6588">
        <v>150024.32000000001</v>
      </c>
      <c r="M6588">
        <v>0.36740285158157349</v>
      </c>
      <c r="N6588">
        <v>0.20969045162200928</v>
      </c>
      <c r="O6588">
        <v>0.30287072062492371</v>
      </c>
      <c r="P6588">
        <v>0.36740285158157349</v>
      </c>
      <c r="Q6588">
        <v>0.43193498253822327</v>
      </c>
      <c r="R6588">
        <v>0.5251152515411377</v>
      </c>
      <c r="S6588" s="10" t="s">
        <v>38</v>
      </c>
    </row>
    <row r="6589" spans="1:19" hidden="1" x14ac:dyDescent="0.25">
      <c r="A6589" s="10" t="str">
        <f t="shared" si="102"/>
        <v>2017-2026All1-in-10September PeakPGE15</v>
      </c>
      <c r="B6589" s="10" t="s">
        <v>54</v>
      </c>
      <c r="C6589" s="10" t="s">
        <v>0</v>
      </c>
      <c r="D6589" s="10" t="s">
        <v>7</v>
      </c>
      <c r="E6589" s="10" t="s">
        <v>1</v>
      </c>
      <c r="F6589">
        <v>15</v>
      </c>
      <c r="G6589">
        <v>1.7928715944290161</v>
      </c>
      <c r="H6589">
        <v>1.4016740322113037</v>
      </c>
      <c r="I6589">
        <v>97.569664001464844</v>
      </c>
      <c r="J6589">
        <v>0.1230589896440506</v>
      </c>
      <c r="K6589">
        <v>161936</v>
      </c>
      <c r="L6589">
        <v>150024.32000000001</v>
      </c>
      <c r="M6589">
        <v>0.39119753241539001</v>
      </c>
      <c r="N6589">
        <v>0.23348513245582581</v>
      </c>
      <c r="O6589">
        <v>0.32666540145874023</v>
      </c>
      <c r="P6589">
        <v>0.39119753241539001</v>
      </c>
      <c r="Q6589">
        <v>0.45572966337203979</v>
      </c>
      <c r="R6589">
        <v>0.54890996217727661</v>
      </c>
      <c r="S6589" s="10" t="s">
        <v>38</v>
      </c>
    </row>
    <row r="6590" spans="1:19" hidden="1" x14ac:dyDescent="0.25">
      <c r="A6590" s="10" t="str">
        <f t="shared" si="102"/>
        <v>2017-2026All1-in-2September PeakCAISO16</v>
      </c>
      <c r="B6590" s="10" t="s">
        <v>54</v>
      </c>
      <c r="C6590" s="10" t="s">
        <v>0</v>
      </c>
      <c r="D6590" s="10" t="s">
        <v>7</v>
      </c>
      <c r="E6590" s="10" t="s">
        <v>9</v>
      </c>
      <c r="F6590">
        <v>16</v>
      </c>
      <c r="G6590">
        <v>1.7350691556930542</v>
      </c>
      <c r="H6590">
        <v>1.4015228748321533</v>
      </c>
      <c r="I6590">
        <v>91.513748168945313</v>
      </c>
      <c r="J6590">
        <v>0.15615223348140717</v>
      </c>
      <c r="K6590">
        <v>161936</v>
      </c>
      <c r="L6590">
        <v>150024.32000000001</v>
      </c>
      <c r="M6590">
        <v>0.33354634046554565</v>
      </c>
      <c r="N6590">
        <v>0.1334216445684433</v>
      </c>
      <c r="O6590">
        <v>0.25166010856628418</v>
      </c>
      <c r="P6590">
        <v>0.33354634046554565</v>
      </c>
      <c r="Q6590">
        <v>0.41543257236480713</v>
      </c>
      <c r="R6590">
        <v>0.53367102146148682</v>
      </c>
      <c r="S6590" s="10" t="s">
        <v>39</v>
      </c>
    </row>
    <row r="6591" spans="1:19" hidden="1" x14ac:dyDescent="0.25">
      <c r="A6591" s="10" t="str">
        <f t="shared" si="102"/>
        <v>2017-2026All1-in-10September PeakCAISO16</v>
      </c>
      <c r="B6591" s="10" t="s">
        <v>54</v>
      </c>
      <c r="C6591" s="10" t="s">
        <v>0</v>
      </c>
      <c r="D6591" s="10" t="s">
        <v>7</v>
      </c>
      <c r="E6591" s="10" t="s">
        <v>1</v>
      </c>
      <c r="F6591">
        <v>16</v>
      </c>
      <c r="G6591">
        <v>1.9315685033798218</v>
      </c>
      <c r="H6591">
        <v>1.4854283332824707</v>
      </c>
      <c r="I6591">
        <v>95.593521118164063</v>
      </c>
      <c r="J6591">
        <v>0.15615223348140717</v>
      </c>
      <c r="K6591">
        <v>161936</v>
      </c>
      <c r="L6591">
        <v>150024.32000000001</v>
      </c>
      <c r="M6591">
        <v>0.44614014029502869</v>
      </c>
      <c r="N6591">
        <v>0.24601544439792633</v>
      </c>
      <c r="O6591">
        <v>0.36425390839576721</v>
      </c>
      <c r="P6591">
        <v>0.44614014029502869</v>
      </c>
      <c r="Q6591">
        <v>0.52802634239196777</v>
      </c>
      <c r="R6591">
        <v>0.64626485109329224</v>
      </c>
      <c r="S6591" s="10" t="s">
        <v>39</v>
      </c>
    </row>
    <row r="6592" spans="1:19" hidden="1" x14ac:dyDescent="0.25">
      <c r="A6592" s="10" t="str">
        <f t="shared" si="102"/>
        <v>2017-2026All1-in-2September PeakPGE16</v>
      </c>
      <c r="B6592" s="10" t="s">
        <v>54</v>
      </c>
      <c r="C6592" s="10" t="s">
        <v>0</v>
      </c>
      <c r="D6592" s="10" t="s">
        <v>7</v>
      </c>
      <c r="E6592" s="10" t="s">
        <v>9</v>
      </c>
      <c r="F6592">
        <v>16</v>
      </c>
      <c r="G6592">
        <v>2.0870139598846436</v>
      </c>
      <c r="H6592">
        <v>1.584003210067749</v>
      </c>
      <c r="I6592">
        <v>97.742637634277344</v>
      </c>
      <c r="J6592">
        <v>0.15615223348140717</v>
      </c>
      <c r="K6592">
        <v>161936</v>
      </c>
      <c r="L6592">
        <v>150024.32000000001</v>
      </c>
      <c r="M6592">
        <v>0.50301080942153931</v>
      </c>
      <c r="N6592">
        <v>0.30288609862327576</v>
      </c>
      <c r="O6592">
        <v>0.42112457752227783</v>
      </c>
      <c r="P6592">
        <v>0.50301080942153931</v>
      </c>
      <c r="Q6592">
        <v>0.58489704132080078</v>
      </c>
      <c r="R6592">
        <v>0.70313549041748047</v>
      </c>
      <c r="S6592" s="10" t="s">
        <v>38</v>
      </c>
    </row>
    <row r="6593" spans="1:19" hidden="1" x14ac:dyDescent="0.25">
      <c r="A6593" s="10" t="str">
        <f t="shared" si="102"/>
        <v>2017-2026All1-in-10September PeakPGE16</v>
      </c>
      <c r="B6593" s="10" t="s">
        <v>54</v>
      </c>
      <c r="C6593" s="10" t="s">
        <v>0</v>
      </c>
      <c r="D6593" s="10" t="s">
        <v>7</v>
      </c>
      <c r="E6593" s="10" t="s">
        <v>1</v>
      </c>
      <c r="F6593">
        <v>16</v>
      </c>
      <c r="G6593">
        <v>2.1072802543640137</v>
      </c>
      <c r="H6593">
        <v>1.5760025978088379</v>
      </c>
      <c r="I6593">
        <v>98.604057312011719</v>
      </c>
      <c r="J6593">
        <v>0.15615223348140717</v>
      </c>
      <c r="K6593">
        <v>161936</v>
      </c>
      <c r="L6593">
        <v>150024.32000000001</v>
      </c>
      <c r="M6593">
        <v>0.53127771615982056</v>
      </c>
      <c r="N6593">
        <v>0.33115300536155701</v>
      </c>
      <c r="O6593">
        <v>0.44939148426055908</v>
      </c>
      <c r="P6593">
        <v>0.53127771615982056</v>
      </c>
      <c r="Q6593">
        <v>0.61316394805908203</v>
      </c>
      <c r="R6593">
        <v>0.73140239715576172</v>
      </c>
      <c r="S6593" s="10" t="s">
        <v>38</v>
      </c>
    </row>
    <row r="6594" spans="1:19" hidden="1" x14ac:dyDescent="0.25">
      <c r="A6594" s="10" t="str">
        <f t="shared" ref="A6594:A6657" si="103">CONCATENATE(B6594,C6594,E6594,D6594,S6594,F6594)</f>
        <v>2017-2026All1-in-10September PeakCAISO17</v>
      </c>
      <c r="B6594" s="10" t="s">
        <v>54</v>
      </c>
      <c r="C6594" s="10" t="s">
        <v>0</v>
      </c>
      <c r="D6594" s="10" t="s">
        <v>7</v>
      </c>
      <c r="E6594" s="10" t="s">
        <v>1</v>
      </c>
      <c r="F6594">
        <v>17</v>
      </c>
      <c r="G6594">
        <v>2.1901893615722656</v>
      </c>
      <c r="H6594">
        <v>1.6663025617599487</v>
      </c>
      <c r="I6594">
        <v>95.509674072265625</v>
      </c>
      <c r="J6594">
        <v>0.16046801209449768</v>
      </c>
      <c r="K6594">
        <v>161936</v>
      </c>
      <c r="L6594">
        <v>150024.32000000001</v>
      </c>
      <c r="M6594">
        <v>0.52388679981231689</v>
      </c>
      <c r="N6594">
        <v>0.31823098659515381</v>
      </c>
      <c r="O6594">
        <v>0.43973737955093384</v>
      </c>
      <c r="P6594">
        <v>0.52388679981231689</v>
      </c>
      <c r="Q6594">
        <v>0.60803622007369995</v>
      </c>
      <c r="R6594">
        <v>0.72954261302947998</v>
      </c>
      <c r="S6594" s="10" t="s">
        <v>39</v>
      </c>
    </row>
    <row r="6595" spans="1:19" hidden="1" x14ac:dyDescent="0.25">
      <c r="A6595" s="10" t="str">
        <f t="shared" si="103"/>
        <v>2017-2026All1-in-2September PeakCAISO17</v>
      </c>
      <c r="B6595" s="10" t="s">
        <v>54</v>
      </c>
      <c r="C6595" s="10" t="s">
        <v>0</v>
      </c>
      <c r="D6595" s="10" t="s">
        <v>7</v>
      </c>
      <c r="E6595" s="10" t="s">
        <v>9</v>
      </c>
      <c r="F6595">
        <v>17</v>
      </c>
      <c r="G6595">
        <v>1.9673804044723511</v>
      </c>
      <c r="H6595">
        <v>1.5389171838760376</v>
      </c>
      <c r="I6595">
        <v>91.808319091796875</v>
      </c>
      <c r="J6595">
        <v>0.16046801209449768</v>
      </c>
      <c r="K6595">
        <v>161936</v>
      </c>
      <c r="L6595">
        <v>150024.32000000001</v>
      </c>
      <c r="M6595">
        <v>0.42846322059631348</v>
      </c>
      <c r="N6595">
        <v>0.22280742228031158</v>
      </c>
      <c r="O6595">
        <v>0.34431380033493042</v>
      </c>
      <c r="P6595">
        <v>0.42846322059631348</v>
      </c>
      <c r="Q6595">
        <v>0.51261264085769653</v>
      </c>
      <c r="R6595">
        <v>0.63411903381347656</v>
      </c>
      <c r="S6595" s="10" t="s">
        <v>39</v>
      </c>
    </row>
    <row r="6596" spans="1:19" hidden="1" x14ac:dyDescent="0.25">
      <c r="A6596" s="10" t="str">
        <f t="shared" si="103"/>
        <v>2017-2026All1-in-2September PeakPGE17</v>
      </c>
      <c r="B6596" s="10" t="s">
        <v>54</v>
      </c>
      <c r="C6596" s="10" t="s">
        <v>0</v>
      </c>
      <c r="D6596" s="10" t="s">
        <v>7</v>
      </c>
      <c r="E6596" s="10" t="s">
        <v>9</v>
      </c>
      <c r="F6596">
        <v>17</v>
      </c>
      <c r="G6596">
        <v>2.3664474487304687</v>
      </c>
      <c r="H6596">
        <v>1.796072244644165</v>
      </c>
      <c r="I6596">
        <v>97.478355407714844</v>
      </c>
      <c r="J6596">
        <v>0.16046801209449768</v>
      </c>
      <c r="K6596">
        <v>161936</v>
      </c>
      <c r="L6596">
        <v>150024.32000000001</v>
      </c>
      <c r="M6596">
        <v>0.57037520408630371</v>
      </c>
      <c r="N6596">
        <v>0.36471939086914063</v>
      </c>
      <c r="O6596">
        <v>0.48622578382492065</v>
      </c>
      <c r="P6596">
        <v>0.57037520408630371</v>
      </c>
      <c r="Q6596">
        <v>0.65452462434768677</v>
      </c>
      <c r="R6596">
        <v>0.7760310173034668</v>
      </c>
      <c r="S6596" s="10" t="s">
        <v>38</v>
      </c>
    </row>
    <row r="6597" spans="1:19" hidden="1" x14ac:dyDescent="0.25">
      <c r="A6597" s="10" t="str">
        <f t="shared" si="103"/>
        <v>2017-2026All1-in-10September PeakPGE17</v>
      </c>
      <c r="B6597" s="10" t="s">
        <v>54</v>
      </c>
      <c r="C6597" s="10" t="s">
        <v>0</v>
      </c>
      <c r="D6597" s="10" t="s">
        <v>7</v>
      </c>
      <c r="E6597" s="10" t="s">
        <v>1</v>
      </c>
      <c r="F6597">
        <v>17</v>
      </c>
      <c r="G6597">
        <v>2.3894274234771729</v>
      </c>
      <c r="H6597">
        <v>1.7871816158294678</v>
      </c>
      <c r="I6597">
        <v>98.564651489257813</v>
      </c>
      <c r="J6597">
        <v>0.16046801209449768</v>
      </c>
      <c r="K6597">
        <v>161936</v>
      </c>
      <c r="L6597">
        <v>150024.32000000001</v>
      </c>
      <c r="M6597">
        <v>0.60224580764770508</v>
      </c>
      <c r="N6597">
        <v>0.39658999443054199</v>
      </c>
      <c r="O6597">
        <v>0.51809638738632202</v>
      </c>
      <c r="P6597">
        <v>0.60224580764770508</v>
      </c>
      <c r="Q6597">
        <v>0.68639522790908813</v>
      </c>
      <c r="R6597">
        <v>0.80790162086486816</v>
      </c>
      <c r="S6597" s="10" t="s">
        <v>38</v>
      </c>
    </row>
    <row r="6598" spans="1:19" hidden="1" x14ac:dyDescent="0.25">
      <c r="A6598" s="10" t="str">
        <f t="shared" si="103"/>
        <v>2017-2026All1-in-2September PeakCAISO18</v>
      </c>
      <c r="B6598" s="10" t="s">
        <v>54</v>
      </c>
      <c r="C6598" s="10" t="s">
        <v>0</v>
      </c>
      <c r="D6598" s="10" t="s">
        <v>7</v>
      </c>
      <c r="E6598" s="10" t="s">
        <v>9</v>
      </c>
      <c r="F6598">
        <v>18</v>
      </c>
      <c r="G6598">
        <v>2.1272106170654297</v>
      </c>
      <c r="H6598">
        <v>1.7200150489807129</v>
      </c>
      <c r="I6598">
        <v>90.542816162109375</v>
      </c>
      <c r="J6598">
        <v>0.13599415123462677</v>
      </c>
      <c r="K6598">
        <v>161936</v>
      </c>
      <c r="L6598">
        <v>150024.32000000001</v>
      </c>
      <c r="M6598">
        <v>0.40719550848007202</v>
      </c>
      <c r="N6598">
        <v>0.23290540277957916</v>
      </c>
      <c r="O6598">
        <v>0.33588019013404846</v>
      </c>
      <c r="P6598">
        <v>0.40719550848007202</v>
      </c>
      <c r="Q6598">
        <v>0.47851082682609558</v>
      </c>
      <c r="R6598">
        <v>0.58148562908172607</v>
      </c>
      <c r="S6598" s="10" t="s">
        <v>39</v>
      </c>
    </row>
    <row r="6599" spans="1:19" hidden="1" x14ac:dyDescent="0.25">
      <c r="A6599" s="10" t="str">
        <f t="shared" si="103"/>
        <v>2017-2026All1-in-10September PeakCAISO18</v>
      </c>
      <c r="B6599" s="10" t="s">
        <v>54</v>
      </c>
      <c r="C6599" s="10" t="s">
        <v>0</v>
      </c>
      <c r="D6599" s="10" t="s">
        <v>7</v>
      </c>
      <c r="E6599" s="10" t="s">
        <v>1</v>
      </c>
      <c r="F6599">
        <v>18</v>
      </c>
      <c r="G6599">
        <v>2.3681204319000244</v>
      </c>
      <c r="H6599">
        <v>1.8630841970443726</v>
      </c>
      <c r="I6599">
        <v>94.060066223144531</v>
      </c>
      <c r="J6599">
        <v>0.13599415123462677</v>
      </c>
      <c r="K6599">
        <v>161936</v>
      </c>
      <c r="L6599">
        <v>150024.32000000001</v>
      </c>
      <c r="M6599">
        <v>0.50503623485565186</v>
      </c>
      <c r="N6599">
        <v>0.33074614405632019</v>
      </c>
      <c r="O6599">
        <v>0.4337209165096283</v>
      </c>
      <c r="P6599">
        <v>0.50503623485565186</v>
      </c>
      <c r="Q6599">
        <v>0.5763515830039978</v>
      </c>
      <c r="R6599">
        <v>0.67932635545730591</v>
      </c>
      <c r="S6599" s="10" t="s">
        <v>39</v>
      </c>
    </row>
    <row r="6600" spans="1:19" hidden="1" x14ac:dyDescent="0.25">
      <c r="A6600" s="10" t="str">
        <f t="shared" si="103"/>
        <v>2017-2026All1-in-2September PeakPGE18</v>
      </c>
      <c r="B6600" s="10" t="s">
        <v>54</v>
      </c>
      <c r="C6600" s="10" t="s">
        <v>0</v>
      </c>
      <c r="D6600" s="10" t="s">
        <v>7</v>
      </c>
      <c r="E6600" s="10" t="s">
        <v>9</v>
      </c>
      <c r="F6600">
        <v>18</v>
      </c>
      <c r="G6600">
        <v>2.5586979389190674</v>
      </c>
      <c r="H6600">
        <v>2.0025830268859863</v>
      </c>
      <c r="I6600">
        <v>96.027671813964844</v>
      </c>
      <c r="J6600">
        <v>0.13599415123462677</v>
      </c>
      <c r="K6600">
        <v>161936</v>
      </c>
      <c r="L6600">
        <v>150024.32000000001</v>
      </c>
      <c r="M6600">
        <v>0.55611485242843628</v>
      </c>
      <c r="N6600">
        <v>0.38182476162910461</v>
      </c>
      <c r="O6600">
        <v>0.48479953408241272</v>
      </c>
      <c r="P6600">
        <v>0.55611485242843628</v>
      </c>
      <c r="Q6600">
        <v>0.62743020057678223</v>
      </c>
      <c r="R6600">
        <v>0.73040497303009033</v>
      </c>
      <c r="S6600" s="10" t="s">
        <v>38</v>
      </c>
    </row>
    <row r="6601" spans="1:19" hidden="1" x14ac:dyDescent="0.25">
      <c r="A6601" s="10" t="str">
        <f t="shared" si="103"/>
        <v>2017-2026All1-in-10September PeakPGE18</v>
      </c>
      <c r="B6601" s="10" t="s">
        <v>54</v>
      </c>
      <c r="C6601" s="10" t="s">
        <v>0</v>
      </c>
      <c r="D6601" s="10" t="s">
        <v>7</v>
      </c>
      <c r="E6601" s="10" t="s">
        <v>1</v>
      </c>
      <c r="F6601">
        <v>18</v>
      </c>
      <c r="G6601">
        <v>2.5835447311401367</v>
      </c>
      <c r="H6601">
        <v>1.9895102977752686</v>
      </c>
      <c r="I6601">
        <v>97.408760070800781</v>
      </c>
      <c r="J6601">
        <v>0.13599415123462677</v>
      </c>
      <c r="K6601">
        <v>161936</v>
      </c>
      <c r="L6601">
        <v>150024.32000000001</v>
      </c>
      <c r="M6601">
        <v>0.59403443336486816</v>
      </c>
      <c r="N6601">
        <v>0.4197443425655365</v>
      </c>
      <c r="O6601">
        <v>0.52271908521652222</v>
      </c>
      <c r="P6601">
        <v>0.59403443336486816</v>
      </c>
      <c r="Q6601">
        <v>0.66534978151321411</v>
      </c>
      <c r="R6601">
        <v>0.76832455396652222</v>
      </c>
      <c r="S6601" s="10" t="s">
        <v>38</v>
      </c>
    </row>
    <row r="6602" spans="1:19" hidden="1" x14ac:dyDescent="0.25">
      <c r="A6602" s="10" t="str">
        <f t="shared" si="103"/>
        <v>2017-2026All1-in-10September PeakCAISO19</v>
      </c>
      <c r="B6602" s="10" t="s">
        <v>54</v>
      </c>
      <c r="C6602" s="10" t="s">
        <v>0</v>
      </c>
      <c r="D6602" s="10" t="s">
        <v>7</v>
      </c>
      <c r="E6602" s="10" t="s">
        <v>1</v>
      </c>
      <c r="F6602">
        <v>19</v>
      </c>
      <c r="G6602">
        <v>2.4057197570800781</v>
      </c>
      <c r="H6602">
        <v>2.6310138702392578</v>
      </c>
      <c r="I6602">
        <v>90.718086242675781</v>
      </c>
      <c r="J6602">
        <v>0.11742977052927017</v>
      </c>
      <c r="K6602">
        <v>161936</v>
      </c>
      <c r="L6602">
        <v>150024.32000000001</v>
      </c>
      <c r="M6602">
        <v>-0.22529420256614685</v>
      </c>
      <c r="N6602">
        <v>-0.37579220533370972</v>
      </c>
      <c r="O6602">
        <v>-0.28687438368797302</v>
      </c>
      <c r="P6602">
        <v>-0.22529420256614685</v>
      </c>
      <c r="Q6602">
        <v>-0.16371403634548187</v>
      </c>
      <c r="R6602">
        <v>-7.4796207249164581E-2</v>
      </c>
      <c r="S6602" s="10" t="s">
        <v>39</v>
      </c>
    </row>
    <row r="6603" spans="1:19" hidden="1" x14ac:dyDescent="0.25">
      <c r="A6603" s="10" t="str">
        <f t="shared" si="103"/>
        <v>2017-2026All1-in-2September PeakCAISO19</v>
      </c>
      <c r="B6603" s="10" t="s">
        <v>54</v>
      </c>
      <c r="C6603" s="10" t="s">
        <v>0</v>
      </c>
      <c r="D6603" s="10" t="s">
        <v>7</v>
      </c>
      <c r="E6603" s="10" t="s">
        <v>9</v>
      </c>
      <c r="F6603">
        <v>19</v>
      </c>
      <c r="G6603">
        <v>2.1609847545623779</v>
      </c>
      <c r="H6603">
        <v>2.3726356029510498</v>
      </c>
      <c r="I6603">
        <v>87.651649475097656</v>
      </c>
      <c r="J6603">
        <v>0.11742977052927017</v>
      </c>
      <c r="K6603">
        <v>161936</v>
      </c>
      <c r="L6603">
        <v>150024.32000000001</v>
      </c>
      <c r="M6603">
        <v>-0.21165087819099426</v>
      </c>
      <c r="N6603">
        <v>-0.36214888095855713</v>
      </c>
      <c r="O6603">
        <v>-0.27323105931282043</v>
      </c>
      <c r="P6603">
        <v>-0.21165087819099426</v>
      </c>
      <c r="Q6603">
        <v>-0.15007071197032928</v>
      </c>
      <c r="R6603">
        <v>-6.1152882874011993E-2</v>
      </c>
      <c r="S6603" s="10" t="s">
        <v>39</v>
      </c>
    </row>
    <row r="6604" spans="1:19" hidden="1" x14ac:dyDescent="0.25">
      <c r="A6604" s="10" t="str">
        <f t="shared" si="103"/>
        <v>2017-2026All1-in-2September PeakPGE19</v>
      </c>
      <c r="B6604" s="10" t="s">
        <v>54</v>
      </c>
      <c r="C6604" s="10" t="s">
        <v>0</v>
      </c>
      <c r="D6604" s="10" t="s">
        <v>7</v>
      </c>
      <c r="E6604" s="10" t="s">
        <v>9</v>
      </c>
      <c r="F6604">
        <v>19</v>
      </c>
      <c r="G6604">
        <v>2.5993227958679199</v>
      </c>
      <c r="H6604">
        <v>2.8295104503631592</v>
      </c>
      <c r="I6604">
        <v>92.622901916503906</v>
      </c>
      <c r="J6604">
        <v>0.11742977052927017</v>
      </c>
      <c r="K6604">
        <v>161936</v>
      </c>
      <c r="L6604">
        <v>150024.32000000001</v>
      </c>
      <c r="M6604">
        <v>-0.23018774390220642</v>
      </c>
      <c r="N6604">
        <v>-0.38068574666976929</v>
      </c>
      <c r="O6604">
        <v>-0.29176792502403259</v>
      </c>
      <c r="P6604">
        <v>-0.23018774390220642</v>
      </c>
      <c r="Q6604">
        <v>-0.16860757768154144</v>
      </c>
      <c r="R6604">
        <v>-7.9689748585224152E-2</v>
      </c>
      <c r="S6604" s="10" t="s">
        <v>38</v>
      </c>
    </row>
    <row r="6605" spans="1:19" hidden="1" x14ac:dyDescent="0.25">
      <c r="A6605" s="10" t="str">
        <f t="shared" si="103"/>
        <v>2017-2026All1-in-10September PeakPGE19</v>
      </c>
      <c r="B6605" s="10" t="s">
        <v>54</v>
      </c>
      <c r="C6605" s="10" t="s">
        <v>0</v>
      </c>
      <c r="D6605" s="10" t="s">
        <v>7</v>
      </c>
      <c r="E6605" s="10" t="s">
        <v>1</v>
      </c>
      <c r="F6605">
        <v>19</v>
      </c>
      <c r="G6605">
        <v>2.6245639324188232</v>
      </c>
      <c r="H6605">
        <v>2.859539270401001</v>
      </c>
      <c r="I6605">
        <v>93.938941955566406</v>
      </c>
      <c r="J6605">
        <v>0.11742977052927017</v>
      </c>
      <c r="K6605">
        <v>161936</v>
      </c>
      <c r="L6605">
        <v>150024.32000000001</v>
      </c>
      <c r="M6605">
        <v>-0.23497524857521057</v>
      </c>
      <c r="N6605">
        <v>-0.38547325134277344</v>
      </c>
      <c r="O6605">
        <v>-0.29655542969703674</v>
      </c>
      <c r="P6605">
        <v>-0.23497524857521057</v>
      </c>
      <c r="Q6605">
        <v>-0.17339508235454559</v>
      </c>
      <c r="R6605">
        <v>-8.4477253258228302E-2</v>
      </c>
      <c r="S6605" s="10" t="s">
        <v>38</v>
      </c>
    </row>
    <row r="6606" spans="1:19" hidden="1" x14ac:dyDescent="0.25">
      <c r="A6606" s="10" t="str">
        <f t="shared" si="103"/>
        <v>2017-2026All1-in-2September PeakCAISO20</v>
      </c>
      <c r="B6606" s="10" t="s">
        <v>54</v>
      </c>
      <c r="C6606" s="10" t="s">
        <v>0</v>
      </c>
      <c r="D6606" s="10" t="s">
        <v>7</v>
      </c>
      <c r="E6606" s="10" t="s">
        <v>9</v>
      </c>
      <c r="F6606">
        <v>20</v>
      </c>
      <c r="G6606">
        <v>2.0448462963104248</v>
      </c>
      <c r="H6606">
        <v>2.2580811977386475</v>
      </c>
      <c r="I6606">
        <v>82.75091552734375</v>
      </c>
      <c r="J6606">
        <v>7.6294809579849243E-2</v>
      </c>
      <c r="K6606">
        <v>161936</v>
      </c>
      <c r="L6606">
        <v>150024.32000000001</v>
      </c>
      <c r="M6606">
        <v>-0.21323488652706146</v>
      </c>
      <c r="N6606">
        <v>-0.311014324426651</v>
      </c>
      <c r="O6606">
        <v>-0.25324389338493347</v>
      </c>
      <c r="P6606">
        <v>-0.21323488652706146</v>
      </c>
      <c r="Q6606">
        <v>-0.17322589457035065</v>
      </c>
      <c r="R6606">
        <v>-0.11545545607805252</v>
      </c>
      <c r="S6606" s="10" t="s">
        <v>39</v>
      </c>
    </row>
    <row r="6607" spans="1:19" hidden="1" x14ac:dyDescent="0.25">
      <c r="A6607" s="10" t="str">
        <f t="shared" si="103"/>
        <v>2017-2026All1-in-10September PeakCAISO20</v>
      </c>
      <c r="B6607" s="10" t="s">
        <v>54</v>
      </c>
      <c r="C6607" s="10" t="s">
        <v>0</v>
      </c>
      <c r="D6607" s="10" t="s">
        <v>7</v>
      </c>
      <c r="E6607" s="10" t="s">
        <v>1</v>
      </c>
      <c r="F6607">
        <v>20</v>
      </c>
      <c r="G6607">
        <v>2.2764284610748291</v>
      </c>
      <c r="H6607">
        <v>2.5316944122314453</v>
      </c>
      <c r="I6607">
        <v>84.943534851074219</v>
      </c>
      <c r="J6607">
        <v>7.6294809579849243E-2</v>
      </c>
      <c r="K6607">
        <v>161936</v>
      </c>
      <c r="L6607">
        <v>150024.32000000001</v>
      </c>
      <c r="M6607">
        <v>-0.25526601076126099</v>
      </c>
      <c r="N6607">
        <v>-0.35304543375968933</v>
      </c>
      <c r="O6607">
        <v>-0.2952750027179718</v>
      </c>
      <c r="P6607">
        <v>-0.25526601076126099</v>
      </c>
      <c r="Q6607">
        <v>-0.21525701880455017</v>
      </c>
      <c r="R6607">
        <v>-0.15748658776283264</v>
      </c>
      <c r="S6607" s="10" t="s">
        <v>39</v>
      </c>
    </row>
    <row r="6608" spans="1:19" hidden="1" x14ac:dyDescent="0.25">
      <c r="A6608" s="10" t="str">
        <f t="shared" si="103"/>
        <v>2017-2026All1-in-10September PeakPGE20</v>
      </c>
      <c r="B6608" s="10" t="s">
        <v>54</v>
      </c>
      <c r="C6608" s="10" t="s">
        <v>0</v>
      </c>
      <c r="D6608" s="10" t="s">
        <v>7</v>
      </c>
      <c r="E6608" s="10" t="s">
        <v>1</v>
      </c>
      <c r="F6608">
        <v>20</v>
      </c>
      <c r="G6608">
        <v>2.4835114479064941</v>
      </c>
      <c r="H6608">
        <v>2.7729113101959229</v>
      </c>
      <c r="I6608">
        <v>88.341827392578125</v>
      </c>
      <c r="J6608">
        <v>7.6294809579849243E-2</v>
      </c>
      <c r="K6608">
        <v>161936</v>
      </c>
      <c r="L6608">
        <v>150024.32000000001</v>
      </c>
      <c r="M6608">
        <v>-0.28939992189407349</v>
      </c>
      <c r="N6608">
        <v>-0.38717934489250183</v>
      </c>
      <c r="O6608">
        <v>-0.3294089138507843</v>
      </c>
      <c r="P6608">
        <v>-0.28939992189407349</v>
      </c>
      <c r="Q6608">
        <v>-0.24939092993736267</v>
      </c>
      <c r="R6608">
        <v>-0.19162049889564514</v>
      </c>
      <c r="S6608" s="10" t="s">
        <v>38</v>
      </c>
    </row>
    <row r="6609" spans="1:19" hidden="1" x14ac:dyDescent="0.25">
      <c r="A6609" s="10" t="str">
        <f t="shared" si="103"/>
        <v>2017-2026All1-in-2September PeakPGE20</v>
      </c>
      <c r="B6609" s="10" t="s">
        <v>54</v>
      </c>
      <c r="C6609" s="10" t="s">
        <v>0</v>
      </c>
      <c r="D6609" s="10" t="s">
        <v>7</v>
      </c>
      <c r="E6609" s="10" t="s">
        <v>9</v>
      </c>
      <c r="F6609">
        <v>20</v>
      </c>
      <c r="G6609">
        <v>2.4596266746520996</v>
      </c>
      <c r="H6609">
        <v>2.7333352565765381</v>
      </c>
      <c r="I6609">
        <v>87.009208679199219</v>
      </c>
      <c r="J6609">
        <v>7.6294809579849243E-2</v>
      </c>
      <c r="K6609">
        <v>161936</v>
      </c>
      <c r="L6609">
        <v>150024.32000000001</v>
      </c>
      <c r="M6609">
        <v>-0.27370864152908325</v>
      </c>
      <c r="N6609">
        <v>-0.3714880645275116</v>
      </c>
      <c r="O6609">
        <v>-0.31371763348579407</v>
      </c>
      <c r="P6609">
        <v>-0.27370864152908325</v>
      </c>
      <c r="Q6609">
        <v>-0.23369964957237244</v>
      </c>
      <c r="R6609">
        <v>-0.17592921853065491</v>
      </c>
      <c r="S6609" s="10" t="s">
        <v>38</v>
      </c>
    </row>
    <row r="6610" spans="1:19" hidden="1" x14ac:dyDescent="0.25">
      <c r="A6610" s="10" t="str">
        <f t="shared" si="103"/>
        <v>2017-2026All1-in-10September PeakCAISO21</v>
      </c>
      <c r="B6610" s="10" t="s">
        <v>54</v>
      </c>
      <c r="C6610" s="10" t="s">
        <v>0</v>
      </c>
      <c r="D6610" s="10" t="s">
        <v>7</v>
      </c>
      <c r="E6610" s="10" t="s">
        <v>1</v>
      </c>
      <c r="F6610">
        <v>21</v>
      </c>
      <c r="G6610">
        <v>2.0712993144989014</v>
      </c>
      <c r="H6610">
        <v>2.2288541793823242</v>
      </c>
      <c r="I6610">
        <v>80.294219970703125</v>
      </c>
      <c r="J6610">
        <v>7.6630406081676483E-2</v>
      </c>
      <c r="K6610">
        <v>161936</v>
      </c>
      <c r="L6610">
        <v>150024.32000000001</v>
      </c>
      <c r="M6610">
        <v>-0.15755487978458405</v>
      </c>
      <c r="N6610">
        <v>-0.25576439499855042</v>
      </c>
      <c r="O6610">
        <v>-0.1977398693561554</v>
      </c>
      <c r="P6610">
        <v>-0.15755487978458405</v>
      </c>
      <c r="Q6610">
        <v>-0.11736989766359329</v>
      </c>
      <c r="R6610">
        <v>-5.9345349669456482E-2</v>
      </c>
      <c r="S6610" s="10" t="s">
        <v>39</v>
      </c>
    </row>
    <row r="6611" spans="1:19" hidden="1" x14ac:dyDescent="0.25">
      <c r="A6611" s="10" t="str">
        <f t="shared" si="103"/>
        <v>2017-2026All1-in-2September PeakCAISO21</v>
      </c>
      <c r="B6611" s="10" t="s">
        <v>54</v>
      </c>
      <c r="C6611" s="10" t="s">
        <v>0</v>
      </c>
      <c r="D6611" s="10" t="s">
        <v>7</v>
      </c>
      <c r="E6611" s="10" t="s">
        <v>9</v>
      </c>
      <c r="F6611">
        <v>21</v>
      </c>
      <c r="G6611">
        <v>1.8605852127075195</v>
      </c>
      <c r="H6611">
        <v>1.977030873298645</v>
      </c>
      <c r="I6611">
        <v>78.829376220703125</v>
      </c>
      <c r="J6611">
        <v>7.6630406081676483E-2</v>
      </c>
      <c r="K6611">
        <v>161936</v>
      </c>
      <c r="L6611">
        <v>150024.32000000001</v>
      </c>
      <c r="M6611">
        <v>-0.11644564568996429</v>
      </c>
      <c r="N6611">
        <v>-0.21465517580509186</v>
      </c>
      <c r="O6611">
        <v>-0.15663063526153564</v>
      </c>
      <c r="P6611">
        <v>-0.11644564568996429</v>
      </c>
      <c r="Q6611">
        <v>-7.6260663568973541E-2</v>
      </c>
      <c r="R6611">
        <v>-1.823611743748188E-2</v>
      </c>
      <c r="S6611" s="10" t="s">
        <v>39</v>
      </c>
    </row>
    <row r="6612" spans="1:19" hidden="1" x14ac:dyDescent="0.25">
      <c r="A6612" s="10" t="str">
        <f t="shared" si="103"/>
        <v>2017-2026All1-in-2September PeakPGE21</v>
      </c>
      <c r="B6612" s="10" t="s">
        <v>54</v>
      </c>
      <c r="C6612" s="10" t="s">
        <v>0</v>
      </c>
      <c r="D6612" s="10" t="s">
        <v>7</v>
      </c>
      <c r="E6612" s="10" t="s">
        <v>9</v>
      </c>
      <c r="F6612">
        <v>21</v>
      </c>
      <c r="G6612">
        <v>2.2379896640777588</v>
      </c>
      <c r="H6612">
        <v>2.4101524353027344</v>
      </c>
      <c r="I6612">
        <v>82.454742431640625</v>
      </c>
      <c r="J6612">
        <v>7.6630406081676483E-2</v>
      </c>
      <c r="K6612">
        <v>161936</v>
      </c>
      <c r="L6612">
        <v>150024.32000000001</v>
      </c>
      <c r="M6612">
        <v>-0.17216277122497559</v>
      </c>
      <c r="N6612">
        <v>-0.27037230134010315</v>
      </c>
      <c r="O6612">
        <v>-0.21234776079654694</v>
      </c>
      <c r="P6612">
        <v>-0.17216277122497559</v>
      </c>
      <c r="Q6612">
        <v>-0.13197778165340424</v>
      </c>
      <c r="R6612">
        <v>-7.3953241109848022E-2</v>
      </c>
      <c r="S6612" s="10" t="s">
        <v>38</v>
      </c>
    </row>
    <row r="6613" spans="1:19" hidden="1" x14ac:dyDescent="0.25">
      <c r="A6613" s="10" t="str">
        <f t="shared" si="103"/>
        <v>2017-2026All1-in-10September PeakPGE21</v>
      </c>
      <c r="B6613" s="10" t="s">
        <v>54</v>
      </c>
      <c r="C6613" s="10" t="s">
        <v>0</v>
      </c>
      <c r="D6613" s="10" t="s">
        <v>7</v>
      </c>
      <c r="E6613" s="10" t="s">
        <v>1</v>
      </c>
      <c r="F6613">
        <v>21</v>
      </c>
      <c r="G6613">
        <v>2.2597222328186035</v>
      </c>
      <c r="H6613">
        <v>2.4445745944976807</v>
      </c>
      <c r="I6613">
        <v>84.129440307617187</v>
      </c>
      <c r="J6613">
        <v>7.6630406081676483E-2</v>
      </c>
      <c r="K6613">
        <v>161936</v>
      </c>
      <c r="L6613">
        <v>150024.32000000001</v>
      </c>
      <c r="M6613">
        <v>-0.18485239148139954</v>
      </c>
      <c r="N6613">
        <v>-0.2830619215965271</v>
      </c>
      <c r="O6613">
        <v>-0.22503738105297089</v>
      </c>
      <c r="P6613">
        <v>-0.18485239148139954</v>
      </c>
      <c r="Q6613">
        <v>-0.14466740190982819</v>
      </c>
      <c r="R6613">
        <v>-8.6642861366271973E-2</v>
      </c>
      <c r="S6613" s="10" t="s">
        <v>38</v>
      </c>
    </row>
    <row r="6614" spans="1:19" hidden="1" x14ac:dyDescent="0.25">
      <c r="A6614" s="10" t="str">
        <f t="shared" si="103"/>
        <v>2017-2026All1-in-10September PeakCAISO22</v>
      </c>
      <c r="B6614" s="10" t="s">
        <v>54</v>
      </c>
      <c r="C6614" s="10" t="s">
        <v>0</v>
      </c>
      <c r="D6614" s="10" t="s">
        <v>7</v>
      </c>
      <c r="E6614" s="10" t="s">
        <v>1</v>
      </c>
      <c r="F6614">
        <v>22</v>
      </c>
      <c r="G6614">
        <v>1.8173062801361084</v>
      </c>
      <c r="H6614">
        <v>1.9088088274002075</v>
      </c>
      <c r="I6614">
        <v>77.35906982421875</v>
      </c>
      <c r="J6614">
        <v>6.3674606382846832E-2</v>
      </c>
      <c r="K6614">
        <v>161936</v>
      </c>
      <c r="L6614">
        <v>150024.32000000001</v>
      </c>
      <c r="M6614">
        <v>-9.1502562165260315E-2</v>
      </c>
      <c r="N6614">
        <v>-0.17310793697834015</v>
      </c>
      <c r="O6614">
        <v>-0.12489352375268936</v>
      </c>
      <c r="P6614">
        <v>-9.1502562165260315E-2</v>
      </c>
      <c r="Q6614">
        <v>-5.811159685254097E-2</v>
      </c>
      <c r="R6614">
        <v>-9.8971864208579063E-3</v>
      </c>
      <c r="S6614" s="10" t="s">
        <v>39</v>
      </c>
    </row>
    <row r="6615" spans="1:19" hidden="1" x14ac:dyDescent="0.25">
      <c r="A6615" s="10" t="str">
        <f t="shared" si="103"/>
        <v>2017-2026All1-in-2September PeakCAISO22</v>
      </c>
      <c r="B6615" s="10" t="s">
        <v>54</v>
      </c>
      <c r="C6615" s="10" t="s">
        <v>0</v>
      </c>
      <c r="D6615" s="10" t="s">
        <v>7</v>
      </c>
      <c r="E6615" s="10" t="s">
        <v>9</v>
      </c>
      <c r="F6615">
        <v>22</v>
      </c>
      <c r="G6615">
        <v>1.6324310302734375</v>
      </c>
      <c r="H6615">
        <v>1.6844550371170044</v>
      </c>
      <c r="I6615">
        <v>75.805526733398438</v>
      </c>
      <c r="J6615">
        <v>6.3674606382846832E-2</v>
      </c>
      <c r="K6615">
        <v>161936</v>
      </c>
      <c r="L6615">
        <v>150024.32000000001</v>
      </c>
      <c r="M6615">
        <v>-5.2024014294147491E-2</v>
      </c>
      <c r="N6615">
        <v>-0.13362939655780792</v>
      </c>
      <c r="O6615">
        <v>-8.5414975881576538E-2</v>
      </c>
      <c r="P6615">
        <v>-5.2024014294147491E-2</v>
      </c>
      <c r="Q6615">
        <v>-1.8633050844073296E-2</v>
      </c>
      <c r="R6615">
        <v>2.9581360518932343E-2</v>
      </c>
      <c r="S6615" s="10" t="s">
        <v>39</v>
      </c>
    </row>
    <row r="6616" spans="1:19" hidden="1" x14ac:dyDescent="0.25">
      <c r="A6616" s="10" t="str">
        <f t="shared" si="103"/>
        <v>2017-2026All1-in-10September PeakPGE22</v>
      </c>
      <c r="B6616" s="10" t="s">
        <v>54</v>
      </c>
      <c r="C6616" s="10" t="s">
        <v>0</v>
      </c>
      <c r="D6616" s="10" t="s">
        <v>7</v>
      </c>
      <c r="E6616" s="10" t="s">
        <v>1</v>
      </c>
      <c r="F6616">
        <v>22</v>
      </c>
      <c r="G6616">
        <v>1.982623815536499</v>
      </c>
      <c r="H6616">
        <v>2.0986897945404053</v>
      </c>
      <c r="I6616">
        <v>81.020088195800781</v>
      </c>
      <c r="J6616">
        <v>6.3674606382846832E-2</v>
      </c>
      <c r="K6616">
        <v>161936</v>
      </c>
      <c r="L6616">
        <v>150024.32000000001</v>
      </c>
      <c r="M6616">
        <v>-0.11606603115797043</v>
      </c>
      <c r="N6616">
        <v>-0.19767141342163086</v>
      </c>
      <c r="O6616">
        <v>-0.14945699274539948</v>
      </c>
      <c r="P6616">
        <v>-0.11606603115797043</v>
      </c>
      <c r="Q6616">
        <v>-8.2675069570541382E-2</v>
      </c>
      <c r="R6616">
        <v>-3.4460656344890594E-2</v>
      </c>
      <c r="S6616" s="10" t="s">
        <v>38</v>
      </c>
    </row>
    <row r="6617" spans="1:19" hidden="1" x14ac:dyDescent="0.25">
      <c r="A6617" s="10" t="str">
        <f t="shared" si="103"/>
        <v>2017-2026All1-in-2September PeakPGE22</v>
      </c>
      <c r="B6617" s="10" t="s">
        <v>54</v>
      </c>
      <c r="C6617" s="10" t="s">
        <v>0</v>
      </c>
      <c r="D6617" s="10" t="s">
        <v>7</v>
      </c>
      <c r="E6617" s="10" t="s">
        <v>9</v>
      </c>
      <c r="F6617">
        <v>22</v>
      </c>
      <c r="G6617">
        <v>1.963556170463562</v>
      </c>
      <c r="H6617">
        <v>2.0682039260864258</v>
      </c>
      <c r="I6617">
        <v>79.39892578125</v>
      </c>
      <c r="J6617">
        <v>6.3674606382846832E-2</v>
      </c>
      <c r="K6617">
        <v>161936</v>
      </c>
      <c r="L6617">
        <v>150024.32000000001</v>
      </c>
      <c r="M6617">
        <v>-0.10464765876531601</v>
      </c>
      <c r="N6617">
        <v>-0.18625304102897644</v>
      </c>
      <c r="O6617">
        <v>-0.13803862035274506</v>
      </c>
      <c r="P6617">
        <v>-0.10464765876531601</v>
      </c>
      <c r="Q6617">
        <v>-7.1256697177886963E-2</v>
      </c>
      <c r="R6617">
        <v>-2.3042283952236176E-2</v>
      </c>
      <c r="S6617" s="10" t="s">
        <v>38</v>
      </c>
    </row>
    <row r="6618" spans="1:19" hidden="1" x14ac:dyDescent="0.25">
      <c r="A6618" s="10" t="str">
        <f t="shared" si="103"/>
        <v>2017-2026All1-in-2September PeakCAISO23</v>
      </c>
      <c r="B6618" s="10" t="s">
        <v>54</v>
      </c>
      <c r="C6618" s="10" t="s">
        <v>0</v>
      </c>
      <c r="D6618" s="10" t="s">
        <v>7</v>
      </c>
      <c r="E6618" s="10" t="s">
        <v>9</v>
      </c>
      <c r="F6618">
        <v>23</v>
      </c>
      <c r="G6618">
        <v>1.3184890747070312</v>
      </c>
      <c r="H6618">
        <v>1.3576045036315918</v>
      </c>
      <c r="I6618">
        <v>73.357139587402344</v>
      </c>
      <c r="J6618">
        <v>5.8387260884046555E-2</v>
      </c>
      <c r="K6618">
        <v>161936</v>
      </c>
      <c r="L6618">
        <v>150024.32000000001</v>
      </c>
      <c r="M6618">
        <v>-3.9115425199270248E-2</v>
      </c>
      <c r="N6618">
        <v>-0.11394453793764114</v>
      </c>
      <c r="O6618">
        <v>-6.9733701646327972E-2</v>
      </c>
      <c r="P6618">
        <v>-3.9115425199270248E-2</v>
      </c>
      <c r="Q6618">
        <v>-8.4971459582448006E-3</v>
      </c>
      <c r="R6618">
        <v>3.5713687539100647E-2</v>
      </c>
      <c r="S6618" s="10" t="s">
        <v>39</v>
      </c>
    </row>
    <row r="6619" spans="1:19" hidden="1" x14ac:dyDescent="0.25">
      <c r="A6619" s="10" t="str">
        <f t="shared" si="103"/>
        <v>2017-2026All1-in-10September PeakCAISO23</v>
      </c>
      <c r="B6619" s="10" t="s">
        <v>54</v>
      </c>
      <c r="C6619" s="10" t="s">
        <v>0</v>
      </c>
      <c r="D6619" s="10" t="s">
        <v>7</v>
      </c>
      <c r="E6619" s="10" t="s">
        <v>1</v>
      </c>
      <c r="F6619">
        <v>23</v>
      </c>
      <c r="G6619">
        <v>1.4678100347518921</v>
      </c>
      <c r="H6619">
        <v>1.5302618741989136</v>
      </c>
      <c r="I6619">
        <v>75.062606811523438</v>
      </c>
      <c r="J6619">
        <v>5.8387260884046555E-2</v>
      </c>
      <c r="K6619">
        <v>161936</v>
      </c>
      <c r="L6619">
        <v>150024.32000000001</v>
      </c>
      <c r="M6619">
        <v>-6.2451858073472977E-2</v>
      </c>
      <c r="N6619">
        <v>-0.13728097081184387</v>
      </c>
      <c r="O6619">
        <v>-9.3070134520530701E-2</v>
      </c>
      <c r="P6619">
        <v>-6.2451858073472977E-2</v>
      </c>
      <c r="Q6619">
        <v>-3.1833577901124954E-2</v>
      </c>
      <c r="R6619">
        <v>1.2377255596220493E-2</v>
      </c>
      <c r="S6619" s="10" t="s">
        <v>39</v>
      </c>
    </row>
    <row r="6620" spans="1:19" hidden="1" x14ac:dyDescent="0.25">
      <c r="A6620" s="10" t="str">
        <f t="shared" si="103"/>
        <v>2017-2026All1-in-10September PeakPGE23</v>
      </c>
      <c r="B6620" s="10" t="s">
        <v>54</v>
      </c>
      <c r="C6620" s="10" t="s">
        <v>0</v>
      </c>
      <c r="D6620" s="10" t="s">
        <v>7</v>
      </c>
      <c r="E6620" s="10" t="s">
        <v>1</v>
      </c>
      <c r="F6620">
        <v>23</v>
      </c>
      <c r="G6620">
        <v>1.6013343334197998</v>
      </c>
      <c r="H6620">
        <v>1.6804565191268921</v>
      </c>
      <c r="I6620">
        <v>78.53350830078125</v>
      </c>
      <c r="J6620">
        <v>5.8387260884046555E-2</v>
      </c>
      <c r="K6620">
        <v>161936</v>
      </c>
      <c r="L6620">
        <v>150024.32000000001</v>
      </c>
      <c r="M6620">
        <v>-7.9122170805931091E-2</v>
      </c>
      <c r="N6620">
        <v>-0.15395128726959229</v>
      </c>
      <c r="O6620">
        <v>-0.10974045097827911</v>
      </c>
      <c r="P6620">
        <v>-7.9122170805931091E-2</v>
      </c>
      <c r="Q6620">
        <v>-4.8503890633583069E-2</v>
      </c>
      <c r="R6620">
        <v>-4.2930571362376213E-3</v>
      </c>
      <c r="S6620" s="10" t="s">
        <v>38</v>
      </c>
    </row>
    <row r="6621" spans="1:19" hidden="1" x14ac:dyDescent="0.25">
      <c r="A6621" s="10" t="str">
        <f t="shared" si="103"/>
        <v>2017-2026All1-in-2September PeakPGE23</v>
      </c>
      <c r="B6621" s="10" t="s">
        <v>54</v>
      </c>
      <c r="C6621" s="10" t="s">
        <v>0</v>
      </c>
      <c r="D6621" s="10" t="s">
        <v>7</v>
      </c>
      <c r="E6621" s="10" t="s">
        <v>9</v>
      </c>
      <c r="F6621">
        <v>23</v>
      </c>
      <c r="G6621">
        <v>1.5859338045120239</v>
      </c>
      <c r="H6621">
        <v>1.6574575901031494</v>
      </c>
      <c r="I6621">
        <v>76.923019409179687</v>
      </c>
      <c r="J6621">
        <v>5.8387260884046555E-2</v>
      </c>
      <c r="K6621">
        <v>161936</v>
      </c>
      <c r="L6621">
        <v>150024.32000000001</v>
      </c>
      <c r="M6621">
        <v>-7.1523815393447876E-2</v>
      </c>
      <c r="N6621">
        <v>-0.14635293185710907</v>
      </c>
      <c r="O6621">
        <v>-0.1021420955657959</v>
      </c>
      <c r="P6621">
        <v>-7.1523815393447876E-2</v>
      </c>
      <c r="Q6621">
        <v>-4.0905535221099854E-2</v>
      </c>
      <c r="R6621">
        <v>3.3052980434149504E-3</v>
      </c>
      <c r="S6621" s="10" t="s">
        <v>38</v>
      </c>
    </row>
    <row r="6622" spans="1:19" hidden="1" x14ac:dyDescent="0.25">
      <c r="A6622" s="10" t="str">
        <f t="shared" si="103"/>
        <v>2017-2026All1-in-2September PeakCAISO24</v>
      </c>
      <c r="B6622" s="10" t="s">
        <v>54</v>
      </c>
      <c r="C6622" s="10" t="s">
        <v>0</v>
      </c>
      <c r="D6622" s="10" t="s">
        <v>7</v>
      </c>
      <c r="E6622" s="10" t="s">
        <v>9</v>
      </c>
      <c r="F6622">
        <v>24</v>
      </c>
      <c r="G6622">
        <v>1.0322219133377075</v>
      </c>
      <c r="H6622">
        <v>1.0639487504959106</v>
      </c>
      <c r="I6622">
        <v>71.205513000488281</v>
      </c>
      <c r="J6622">
        <v>4.4309847056865692E-2</v>
      </c>
      <c r="K6622">
        <v>161936</v>
      </c>
      <c r="L6622">
        <v>150024.32000000001</v>
      </c>
      <c r="M6622">
        <v>-3.1726863235235214E-2</v>
      </c>
      <c r="N6622">
        <v>-8.8514365255832672E-2</v>
      </c>
      <c r="O6622">
        <v>-5.4962947964668274E-2</v>
      </c>
      <c r="P6622">
        <v>-3.1726863235235214E-2</v>
      </c>
      <c r="Q6622">
        <v>-8.4907794371247292E-3</v>
      </c>
      <c r="R6622">
        <v>2.5060636922717094E-2</v>
      </c>
      <c r="S6622" s="10" t="s">
        <v>39</v>
      </c>
    </row>
    <row r="6623" spans="1:19" hidden="1" x14ac:dyDescent="0.25">
      <c r="A6623" s="10" t="str">
        <f t="shared" si="103"/>
        <v>2017-2026All1-in-10September PeakCAISO24</v>
      </c>
      <c r="B6623" s="10" t="s">
        <v>54</v>
      </c>
      <c r="C6623" s="10" t="s">
        <v>0</v>
      </c>
      <c r="D6623" s="10" t="s">
        <v>7</v>
      </c>
      <c r="E6623" s="10" t="s">
        <v>1</v>
      </c>
      <c r="F6623">
        <v>24</v>
      </c>
      <c r="G6623">
        <v>1.1491225957870483</v>
      </c>
      <c r="H6623">
        <v>1.196256160736084</v>
      </c>
      <c r="I6623">
        <v>73.120216369628906</v>
      </c>
      <c r="J6623">
        <v>4.4309847056865692E-2</v>
      </c>
      <c r="K6623">
        <v>161936</v>
      </c>
      <c r="L6623">
        <v>150024.32000000001</v>
      </c>
      <c r="M6623">
        <v>-4.7133568674325943E-2</v>
      </c>
      <c r="N6623">
        <v>-0.1039210706949234</v>
      </c>
      <c r="O6623">
        <v>-7.0369653403759003E-2</v>
      </c>
      <c r="P6623">
        <v>-4.7133568674325943E-2</v>
      </c>
      <c r="Q6623">
        <v>-2.3897485807538033E-2</v>
      </c>
      <c r="R6623">
        <v>9.6539314836263657E-3</v>
      </c>
      <c r="S6623" s="10" t="s">
        <v>39</v>
      </c>
    </row>
    <row r="6624" spans="1:19" hidden="1" x14ac:dyDescent="0.25">
      <c r="A6624" s="10" t="str">
        <f t="shared" si="103"/>
        <v>2017-2026All1-in-2September PeakPGE24</v>
      </c>
      <c r="B6624" s="10" t="s">
        <v>54</v>
      </c>
      <c r="C6624" s="10" t="s">
        <v>0</v>
      </c>
      <c r="D6624" s="10" t="s">
        <v>7</v>
      </c>
      <c r="E6624" s="10" t="s">
        <v>9</v>
      </c>
      <c r="F6624">
        <v>24</v>
      </c>
      <c r="G6624">
        <v>1.2415995597839355</v>
      </c>
      <c r="H6624">
        <v>1.2957541942596436</v>
      </c>
      <c r="I6624">
        <v>74.758613586425781</v>
      </c>
      <c r="J6624">
        <v>4.4309847056865692E-2</v>
      </c>
      <c r="K6624">
        <v>161936</v>
      </c>
      <c r="L6624">
        <v>150024.32000000001</v>
      </c>
      <c r="M6624">
        <v>-5.4154668003320694E-2</v>
      </c>
      <c r="N6624">
        <v>-0.11094217002391815</v>
      </c>
      <c r="O6624">
        <v>-7.7390752732753754E-2</v>
      </c>
      <c r="P6624">
        <v>-5.4154668003320694E-2</v>
      </c>
      <c r="Q6624">
        <v>-3.0918585136532784E-2</v>
      </c>
      <c r="R6624">
        <v>2.632831921800971E-3</v>
      </c>
      <c r="S6624" s="10" t="s">
        <v>38</v>
      </c>
    </row>
    <row r="6625" spans="1:19" hidden="1" x14ac:dyDescent="0.25">
      <c r="A6625" s="10" t="str">
        <f t="shared" si="103"/>
        <v>2017-2026All1-in-10September PeakPGE24</v>
      </c>
      <c r="B6625" s="10" t="s">
        <v>54</v>
      </c>
      <c r="C6625" s="10" t="s">
        <v>0</v>
      </c>
      <c r="D6625" s="10" t="s">
        <v>7</v>
      </c>
      <c r="E6625" s="10" t="s">
        <v>1</v>
      </c>
      <c r="F6625">
        <v>24</v>
      </c>
      <c r="G6625">
        <v>1.2536565065383911</v>
      </c>
      <c r="H6625">
        <v>1.3138124942779541</v>
      </c>
      <c r="I6625">
        <v>76.638175964355469</v>
      </c>
      <c r="J6625">
        <v>4.4309847056865692E-2</v>
      </c>
      <c r="K6625">
        <v>161936</v>
      </c>
      <c r="L6625">
        <v>150024.32000000001</v>
      </c>
      <c r="M6625">
        <v>-6.0155976563692093E-2</v>
      </c>
      <c r="N6625">
        <v>-0.11694347858428955</v>
      </c>
      <c r="O6625">
        <v>-8.3392061293125153E-2</v>
      </c>
      <c r="P6625">
        <v>-6.0155976563692093E-2</v>
      </c>
      <c r="Q6625">
        <v>-3.6919891834259033E-2</v>
      </c>
      <c r="R6625">
        <v>-3.3684766385704279E-3</v>
      </c>
      <c r="S6625" s="10" t="s">
        <v>38</v>
      </c>
    </row>
    <row r="6626" spans="1:19" hidden="1" x14ac:dyDescent="0.25">
      <c r="A6626" s="10" t="str">
        <f t="shared" si="103"/>
        <v>2017-2026All1-in-2Typical Event DayCAISO1</v>
      </c>
      <c r="B6626" s="10" t="s">
        <v>54</v>
      </c>
      <c r="C6626" s="10" t="s">
        <v>0</v>
      </c>
      <c r="D6626" s="10" t="s">
        <v>8</v>
      </c>
      <c r="E6626" s="10" t="s">
        <v>9</v>
      </c>
      <c r="F6626">
        <v>1</v>
      </c>
      <c r="G6626">
        <v>0.88221132755279541</v>
      </c>
      <c r="H6626">
        <v>0.88221132755279541</v>
      </c>
      <c r="I6626">
        <v>72.240577697753906</v>
      </c>
      <c r="J6626">
        <v>0</v>
      </c>
      <c r="K6626">
        <v>161936</v>
      </c>
      <c r="L6626">
        <v>150024.32000000001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 s="10" t="s">
        <v>39</v>
      </c>
    </row>
    <row r="6627" spans="1:19" hidden="1" x14ac:dyDescent="0.25">
      <c r="A6627" s="10" t="str">
        <f t="shared" si="103"/>
        <v>2017-2026All1-in-10Typical Event DayCAISO1</v>
      </c>
      <c r="B6627" s="10" t="s">
        <v>54</v>
      </c>
      <c r="C6627" s="10" t="s">
        <v>0</v>
      </c>
      <c r="D6627" s="10" t="s">
        <v>8</v>
      </c>
      <c r="E6627" s="10" t="s">
        <v>1</v>
      </c>
      <c r="F6627">
        <v>1</v>
      </c>
      <c r="G6627">
        <v>0.98982387781143188</v>
      </c>
      <c r="H6627">
        <v>0.98982387781143188</v>
      </c>
      <c r="I6627">
        <v>75.247932434082031</v>
      </c>
      <c r="J6627">
        <v>0</v>
      </c>
      <c r="K6627">
        <v>161936</v>
      </c>
      <c r="L6627">
        <v>150024.32000000001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 s="10" t="s">
        <v>39</v>
      </c>
    </row>
    <row r="6628" spans="1:19" hidden="1" x14ac:dyDescent="0.25">
      <c r="A6628" s="10" t="str">
        <f t="shared" si="103"/>
        <v>2017-2026All1-in-10Typical Event DayPGE1</v>
      </c>
      <c r="B6628" s="10" t="s">
        <v>54</v>
      </c>
      <c r="C6628" s="10" t="s">
        <v>0</v>
      </c>
      <c r="D6628" s="10" t="s">
        <v>8</v>
      </c>
      <c r="E6628" s="10" t="s">
        <v>1</v>
      </c>
      <c r="F6628">
        <v>1</v>
      </c>
      <c r="G6628">
        <v>1.0559948682785034</v>
      </c>
      <c r="H6628">
        <v>1.0559948682785034</v>
      </c>
      <c r="I6628">
        <v>77.433486938476563</v>
      </c>
      <c r="J6628">
        <v>0</v>
      </c>
      <c r="K6628">
        <v>161936</v>
      </c>
      <c r="L6628">
        <v>150024.32000000001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 s="10" t="s">
        <v>38</v>
      </c>
    </row>
    <row r="6629" spans="1:19" hidden="1" x14ac:dyDescent="0.25">
      <c r="A6629" s="10" t="str">
        <f t="shared" si="103"/>
        <v>2017-2026All1-in-2Typical Event DayPGE1</v>
      </c>
      <c r="B6629" s="10" t="s">
        <v>54</v>
      </c>
      <c r="C6629" s="10" t="s">
        <v>0</v>
      </c>
      <c r="D6629" s="10" t="s">
        <v>8</v>
      </c>
      <c r="E6629" s="10" t="s">
        <v>9</v>
      </c>
      <c r="F6629">
        <v>1</v>
      </c>
      <c r="G6629">
        <v>0.99236011505126953</v>
      </c>
      <c r="H6629">
        <v>0.99236011505126953</v>
      </c>
      <c r="I6629">
        <v>74.839591979980469</v>
      </c>
      <c r="J6629">
        <v>0</v>
      </c>
      <c r="K6629">
        <v>161936</v>
      </c>
      <c r="L6629">
        <v>150024.32000000001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 s="10" t="s">
        <v>38</v>
      </c>
    </row>
    <row r="6630" spans="1:19" hidden="1" x14ac:dyDescent="0.25">
      <c r="A6630" s="10" t="str">
        <f t="shared" si="103"/>
        <v>2017-2026All1-in-10Typical Event DayCAISO2</v>
      </c>
      <c r="B6630" s="10" t="s">
        <v>54</v>
      </c>
      <c r="C6630" s="10" t="s">
        <v>0</v>
      </c>
      <c r="D6630" s="10" t="s">
        <v>8</v>
      </c>
      <c r="E6630" s="10" t="s">
        <v>1</v>
      </c>
      <c r="F6630">
        <v>2</v>
      </c>
      <c r="G6630">
        <v>0.84144788980484009</v>
      </c>
      <c r="H6630">
        <v>0.84144788980484009</v>
      </c>
      <c r="I6630">
        <v>73.606460571289063</v>
      </c>
      <c r="J6630">
        <v>0</v>
      </c>
      <c r="K6630">
        <v>161936</v>
      </c>
      <c r="L6630">
        <v>150024.32000000001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 s="10" t="s">
        <v>39</v>
      </c>
    </row>
    <row r="6631" spans="1:19" hidden="1" x14ac:dyDescent="0.25">
      <c r="A6631" s="10" t="str">
        <f t="shared" si="103"/>
        <v>2017-2026All1-in-2Typical Event DayCAISO2</v>
      </c>
      <c r="B6631" s="10" t="s">
        <v>54</v>
      </c>
      <c r="C6631" s="10" t="s">
        <v>0</v>
      </c>
      <c r="D6631" s="10" t="s">
        <v>8</v>
      </c>
      <c r="E6631" s="10" t="s">
        <v>9</v>
      </c>
      <c r="F6631">
        <v>2</v>
      </c>
      <c r="G6631">
        <v>0.74996650218963623</v>
      </c>
      <c r="H6631">
        <v>0.74996650218963623</v>
      </c>
      <c r="I6631">
        <v>70.538780212402344</v>
      </c>
      <c r="J6631">
        <v>0</v>
      </c>
      <c r="K6631">
        <v>161936</v>
      </c>
      <c r="L6631">
        <v>150024.32000000001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 s="10" t="s">
        <v>39</v>
      </c>
    </row>
    <row r="6632" spans="1:19" hidden="1" x14ac:dyDescent="0.25">
      <c r="A6632" s="10" t="str">
        <f t="shared" si="103"/>
        <v>2017-2026All1-in-10Typical Event DayPGE2</v>
      </c>
      <c r="B6632" s="10" t="s">
        <v>54</v>
      </c>
      <c r="C6632" s="10" t="s">
        <v>0</v>
      </c>
      <c r="D6632" s="10" t="s">
        <v>8</v>
      </c>
      <c r="E6632" s="10" t="s">
        <v>1</v>
      </c>
      <c r="F6632">
        <v>2</v>
      </c>
      <c r="G6632">
        <v>0.89769971370697021</v>
      </c>
      <c r="H6632">
        <v>0.89769971370697021</v>
      </c>
      <c r="I6632">
        <v>75.916641235351563</v>
      </c>
      <c r="J6632">
        <v>0</v>
      </c>
      <c r="K6632">
        <v>161936</v>
      </c>
      <c r="L6632">
        <v>150024.32000000001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 s="10" t="s">
        <v>38</v>
      </c>
    </row>
    <row r="6633" spans="1:19" hidden="1" x14ac:dyDescent="0.25">
      <c r="A6633" s="10" t="str">
        <f t="shared" si="103"/>
        <v>2017-2026All1-in-2Typical Event DayPGE2</v>
      </c>
      <c r="B6633" s="10" t="s">
        <v>54</v>
      </c>
      <c r="C6633" s="10" t="s">
        <v>0</v>
      </c>
      <c r="D6633" s="10" t="s">
        <v>8</v>
      </c>
      <c r="E6633" s="10" t="s">
        <v>9</v>
      </c>
      <c r="F6633">
        <v>2</v>
      </c>
      <c r="G6633">
        <v>0.84360384941101074</v>
      </c>
      <c r="H6633">
        <v>0.84360384941101074</v>
      </c>
      <c r="I6633">
        <v>73.0177001953125</v>
      </c>
      <c r="J6633">
        <v>0</v>
      </c>
      <c r="K6633">
        <v>161936</v>
      </c>
      <c r="L6633">
        <v>150024.32000000001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 s="10" t="s">
        <v>38</v>
      </c>
    </row>
    <row r="6634" spans="1:19" hidden="1" x14ac:dyDescent="0.25">
      <c r="A6634" s="10" t="str">
        <f t="shared" si="103"/>
        <v>2017-2026All1-in-10Typical Event DayCAISO3</v>
      </c>
      <c r="B6634" s="10" t="s">
        <v>54</v>
      </c>
      <c r="C6634" s="10" t="s">
        <v>0</v>
      </c>
      <c r="D6634" s="10" t="s">
        <v>8</v>
      </c>
      <c r="E6634" s="10" t="s">
        <v>1</v>
      </c>
      <c r="F6634">
        <v>3</v>
      </c>
      <c r="G6634">
        <v>0.74567562341690063</v>
      </c>
      <c r="H6634">
        <v>0.74567562341690063</v>
      </c>
      <c r="I6634">
        <v>72.081375122070313</v>
      </c>
      <c r="J6634">
        <v>0</v>
      </c>
      <c r="K6634">
        <v>161936</v>
      </c>
      <c r="L6634">
        <v>150024.32000000001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 s="10" t="s">
        <v>39</v>
      </c>
    </row>
    <row r="6635" spans="1:19" hidden="1" x14ac:dyDescent="0.25">
      <c r="A6635" s="10" t="str">
        <f t="shared" si="103"/>
        <v>2017-2026All1-in-2Typical Event DayCAISO3</v>
      </c>
      <c r="B6635" s="10" t="s">
        <v>54</v>
      </c>
      <c r="C6635" s="10" t="s">
        <v>0</v>
      </c>
      <c r="D6635" s="10" t="s">
        <v>8</v>
      </c>
      <c r="E6635" s="10" t="s">
        <v>9</v>
      </c>
      <c r="F6635">
        <v>3</v>
      </c>
      <c r="G6635">
        <v>0.66460657119750977</v>
      </c>
      <c r="H6635">
        <v>0.66460657119750977</v>
      </c>
      <c r="I6635">
        <v>69.125473022460937</v>
      </c>
      <c r="J6635">
        <v>0</v>
      </c>
      <c r="K6635">
        <v>161936</v>
      </c>
      <c r="L6635">
        <v>150024.32000000001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 s="10" t="s">
        <v>39</v>
      </c>
    </row>
    <row r="6636" spans="1:19" hidden="1" x14ac:dyDescent="0.25">
      <c r="A6636" s="10" t="str">
        <f t="shared" si="103"/>
        <v>2017-2026All1-in-10Typical Event DayPGE3</v>
      </c>
      <c r="B6636" s="10" t="s">
        <v>54</v>
      </c>
      <c r="C6636" s="10" t="s">
        <v>0</v>
      </c>
      <c r="D6636" s="10" t="s">
        <v>8</v>
      </c>
      <c r="E6636" s="10" t="s">
        <v>1</v>
      </c>
      <c r="F6636">
        <v>3</v>
      </c>
      <c r="G6636">
        <v>0.79552501440048218</v>
      </c>
      <c r="H6636">
        <v>0.79552501440048218</v>
      </c>
      <c r="I6636">
        <v>74.484306335449219</v>
      </c>
      <c r="J6636">
        <v>0</v>
      </c>
      <c r="K6636">
        <v>161936</v>
      </c>
      <c r="L6636">
        <v>150024.32000000001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 s="10" t="s">
        <v>38</v>
      </c>
    </row>
    <row r="6637" spans="1:19" hidden="1" x14ac:dyDescent="0.25">
      <c r="A6637" s="10" t="str">
        <f t="shared" si="103"/>
        <v>2017-2026All1-in-2Typical Event DayPGE3</v>
      </c>
      <c r="B6637" s="10" t="s">
        <v>54</v>
      </c>
      <c r="C6637" s="10" t="s">
        <v>0</v>
      </c>
      <c r="D6637" s="10" t="s">
        <v>8</v>
      </c>
      <c r="E6637" s="10" t="s">
        <v>9</v>
      </c>
      <c r="F6637">
        <v>3</v>
      </c>
      <c r="G6637">
        <v>0.74758625030517578</v>
      </c>
      <c r="H6637">
        <v>0.74758625030517578</v>
      </c>
      <c r="I6637">
        <v>71.324798583984375</v>
      </c>
      <c r="J6637">
        <v>0</v>
      </c>
      <c r="K6637">
        <v>161936</v>
      </c>
      <c r="L6637">
        <v>150024.32000000001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 s="10" t="s">
        <v>38</v>
      </c>
    </row>
    <row r="6638" spans="1:19" hidden="1" x14ac:dyDescent="0.25">
      <c r="A6638" s="10" t="str">
        <f t="shared" si="103"/>
        <v>2017-2026All1-in-10Typical Event DayCAISO4</v>
      </c>
      <c r="B6638" s="10" t="s">
        <v>54</v>
      </c>
      <c r="C6638" s="10" t="s">
        <v>0</v>
      </c>
      <c r="D6638" s="10" t="s">
        <v>8</v>
      </c>
      <c r="E6638" s="10" t="s">
        <v>1</v>
      </c>
      <c r="F6638">
        <v>4</v>
      </c>
      <c r="G6638">
        <v>0.68845868110656738</v>
      </c>
      <c r="H6638">
        <v>0.68845868110656738</v>
      </c>
      <c r="I6638">
        <v>70.806808471679688</v>
      </c>
      <c r="J6638">
        <v>0</v>
      </c>
      <c r="K6638">
        <v>161936</v>
      </c>
      <c r="L6638">
        <v>150024.32000000001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 s="10" t="s">
        <v>39</v>
      </c>
    </row>
    <row r="6639" spans="1:19" hidden="1" x14ac:dyDescent="0.25">
      <c r="A6639" s="10" t="str">
        <f t="shared" si="103"/>
        <v>2017-2026All1-in-2Typical Event DayCAISO4</v>
      </c>
      <c r="B6639" s="10" t="s">
        <v>54</v>
      </c>
      <c r="C6639" s="10" t="s">
        <v>0</v>
      </c>
      <c r="D6639" s="10" t="s">
        <v>8</v>
      </c>
      <c r="E6639" s="10" t="s">
        <v>9</v>
      </c>
      <c r="F6639">
        <v>4</v>
      </c>
      <c r="G6639">
        <v>0.61361014842987061</v>
      </c>
      <c r="H6639">
        <v>0.61361014842987061</v>
      </c>
      <c r="I6639">
        <v>67.901214599609375</v>
      </c>
      <c r="J6639">
        <v>0</v>
      </c>
      <c r="K6639">
        <v>161936</v>
      </c>
      <c r="L6639">
        <v>150024.32000000001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 s="10" t="s">
        <v>39</v>
      </c>
    </row>
    <row r="6640" spans="1:19" hidden="1" x14ac:dyDescent="0.25">
      <c r="A6640" s="10" t="str">
        <f t="shared" si="103"/>
        <v>2017-2026All1-in-2Typical Event DayPGE4</v>
      </c>
      <c r="B6640" s="10" t="s">
        <v>54</v>
      </c>
      <c r="C6640" s="10" t="s">
        <v>0</v>
      </c>
      <c r="D6640" s="10" t="s">
        <v>8</v>
      </c>
      <c r="E6640" s="10" t="s">
        <v>9</v>
      </c>
      <c r="F6640">
        <v>4</v>
      </c>
      <c r="G6640">
        <v>0.69022268056869507</v>
      </c>
      <c r="H6640">
        <v>0.69022268056869507</v>
      </c>
      <c r="I6640">
        <v>69.972007751464844</v>
      </c>
      <c r="J6640">
        <v>0</v>
      </c>
      <c r="K6640">
        <v>161936</v>
      </c>
      <c r="L6640">
        <v>150024.32000000001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 s="10" t="s">
        <v>38</v>
      </c>
    </row>
    <row r="6641" spans="1:19" hidden="1" x14ac:dyDescent="0.25">
      <c r="A6641" s="10" t="str">
        <f t="shared" si="103"/>
        <v>2017-2026All1-in-10Typical Event DayPGE4</v>
      </c>
      <c r="B6641" s="10" t="s">
        <v>54</v>
      </c>
      <c r="C6641" s="10" t="s">
        <v>0</v>
      </c>
      <c r="D6641" s="10" t="s">
        <v>8</v>
      </c>
      <c r="E6641" s="10" t="s">
        <v>1</v>
      </c>
      <c r="F6641">
        <v>4</v>
      </c>
      <c r="G6641">
        <v>0.73448300361633301</v>
      </c>
      <c r="H6641">
        <v>0.73448300361633301</v>
      </c>
      <c r="I6641">
        <v>73.070480346679688</v>
      </c>
      <c r="J6641">
        <v>0</v>
      </c>
      <c r="K6641">
        <v>161936</v>
      </c>
      <c r="L6641">
        <v>150024.32000000001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 s="10" t="s">
        <v>38</v>
      </c>
    </row>
    <row r="6642" spans="1:19" hidden="1" x14ac:dyDescent="0.25">
      <c r="A6642" s="10" t="str">
        <f t="shared" si="103"/>
        <v>2017-2026All1-in-10Typical Event DayCAISO5</v>
      </c>
      <c r="B6642" s="10" t="s">
        <v>54</v>
      </c>
      <c r="C6642" s="10" t="s">
        <v>0</v>
      </c>
      <c r="D6642" s="10" t="s">
        <v>8</v>
      </c>
      <c r="E6642" s="10" t="s">
        <v>1</v>
      </c>
      <c r="F6642">
        <v>5</v>
      </c>
      <c r="G6642">
        <v>0.66336113214492798</v>
      </c>
      <c r="H6642">
        <v>0.66336113214492798</v>
      </c>
      <c r="I6642">
        <v>69.694664001464844</v>
      </c>
      <c r="J6642">
        <v>0</v>
      </c>
      <c r="K6642">
        <v>161936</v>
      </c>
      <c r="L6642">
        <v>150024.32000000001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 s="10" t="s">
        <v>39</v>
      </c>
    </row>
    <row r="6643" spans="1:19" hidden="1" x14ac:dyDescent="0.25">
      <c r="A6643" s="10" t="str">
        <f t="shared" si="103"/>
        <v>2017-2026All1-in-2Typical Event DayCAISO5</v>
      </c>
      <c r="B6643" s="10" t="s">
        <v>54</v>
      </c>
      <c r="C6643" s="10" t="s">
        <v>0</v>
      </c>
      <c r="D6643" s="10" t="s">
        <v>8</v>
      </c>
      <c r="E6643" s="10" t="s">
        <v>9</v>
      </c>
      <c r="F6643">
        <v>5</v>
      </c>
      <c r="G6643">
        <v>0.59124118089675903</v>
      </c>
      <c r="H6643">
        <v>0.59124118089675903</v>
      </c>
      <c r="I6643">
        <v>66.863471984863281</v>
      </c>
      <c r="J6643">
        <v>0</v>
      </c>
      <c r="K6643">
        <v>161936</v>
      </c>
      <c r="L6643">
        <v>150024.32000000001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 s="10" t="s">
        <v>39</v>
      </c>
    </row>
    <row r="6644" spans="1:19" hidden="1" x14ac:dyDescent="0.25">
      <c r="A6644" s="10" t="str">
        <f t="shared" si="103"/>
        <v>2017-2026All1-in-2Typical Event DayPGE5</v>
      </c>
      <c r="B6644" s="10" t="s">
        <v>54</v>
      </c>
      <c r="C6644" s="10" t="s">
        <v>0</v>
      </c>
      <c r="D6644" s="10" t="s">
        <v>8</v>
      </c>
      <c r="E6644" s="10" t="s">
        <v>9</v>
      </c>
      <c r="F6644">
        <v>5</v>
      </c>
      <c r="G6644">
        <v>0.66506081819534302</v>
      </c>
      <c r="H6644">
        <v>0.66506081819534302</v>
      </c>
      <c r="I6644">
        <v>68.838325500488281</v>
      </c>
      <c r="J6644">
        <v>0</v>
      </c>
      <c r="K6644">
        <v>161936</v>
      </c>
      <c r="L6644">
        <v>150024.32000000001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 s="10" t="s">
        <v>38</v>
      </c>
    </row>
    <row r="6645" spans="1:19" hidden="1" x14ac:dyDescent="0.25">
      <c r="A6645" s="10" t="str">
        <f t="shared" si="103"/>
        <v>2017-2026All1-in-10Typical Event DayPGE5</v>
      </c>
      <c r="B6645" s="10" t="s">
        <v>54</v>
      </c>
      <c r="C6645" s="10" t="s">
        <v>0</v>
      </c>
      <c r="D6645" s="10" t="s">
        <v>8</v>
      </c>
      <c r="E6645" s="10" t="s">
        <v>1</v>
      </c>
      <c r="F6645">
        <v>5</v>
      </c>
      <c r="G6645">
        <v>0.70770758390426636</v>
      </c>
      <c r="H6645">
        <v>0.70770758390426636</v>
      </c>
      <c r="I6645">
        <v>71.977577209472656</v>
      </c>
      <c r="J6645">
        <v>0</v>
      </c>
      <c r="K6645">
        <v>161936</v>
      </c>
      <c r="L6645">
        <v>150024.32000000001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 s="10" t="s">
        <v>38</v>
      </c>
    </row>
    <row r="6646" spans="1:19" hidden="1" x14ac:dyDescent="0.25">
      <c r="A6646" s="10" t="str">
        <f t="shared" si="103"/>
        <v>2017-2026All1-in-2Typical Event DayCAISO6</v>
      </c>
      <c r="B6646" s="10" t="s">
        <v>54</v>
      </c>
      <c r="C6646" s="10" t="s">
        <v>0</v>
      </c>
      <c r="D6646" s="10" t="s">
        <v>8</v>
      </c>
      <c r="E6646" s="10" t="s">
        <v>9</v>
      </c>
      <c r="F6646">
        <v>6</v>
      </c>
      <c r="G6646">
        <v>0.60754591226577759</v>
      </c>
      <c r="H6646">
        <v>0.60754591226577759</v>
      </c>
      <c r="I6646">
        <v>66.049964904785156</v>
      </c>
      <c r="J6646">
        <v>0</v>
      </c>
      <c r="K6646">
        <v>161936</v>
      </c>
      <c r="L6646">
        <v>150024.32000000001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 s="10" t="s">
        <v>39</v>
      </c>
    </row>
    <row r="6647" spans="1:19" hidden="1" x14ac:dyDescent="0.25">
      <c r="A6647" s="10" t="str">
        <f t="shared" si="103"/>
        <v>2017-2026All1-in-10Typical Event DayCAISO6</v>
      </c>
      <c r="B6647" s="10" t="s">
        <v>54</v>
      </c>
      <c r="C6647" s="10" t="s">
        <v>0</v>
      </c>
      <c r="D6647" s="10" t="s">
        <v>8</v>
      </c>
      <c r="E6647" s="10" t="s">
        <v>1</v>
      </c>
      <c r="F6647">
        <v>6</v>
      </c>
      <c r="G6647">
        <v>0.68165469169616699</v>
      </c>
      <c r="H6647">
        <v>0.68165469169616699</v>
      </c>
      <c r="I6647">
        <v>68.775619506835938</v>
      </c>
      <c r="J6647">
        <v>0</v>
      </c>
      <c r="K6647">
        <v>161936</v>
      </c>
      <c r="L6647">
        <v>150024.32000000001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 s="10" t="s">
        <v>39</v>
      </c>
    </row>
    <row r="6648" spans="1:19" hidden="1" x14ac:dyDescent="0.25">
      <c r="A6648" s="10" t="str">
        <f t="shared" si="103"/>
        <v>2017-2026All1-in-10Typical Event DayPGE6</v>
      </c>
      <c r="B6648" s="10" t="s">
        <v>54</v>
      </c>
      <c r="C6648" s="10" t="s">
        <v>0</v>
      </c>
      <c r="D6648" s="10" t="s">
        <v>8</v>
      </c>
      <c r="E6648" s="10" t="s">
        <v>1</v>
      </c>
      <c r="F6648">
        <v>6</v>
      </c>
      <c r="G6648">
        <v>0.72722417116165161</v>
      </c>
      <c r="H6648">
        <v>0.72722417116165161</v>
      </c>
      <c r="I6648">
        <v>71.02398681640625</v>
      </c>
      <c r="J6648">
        <v>0</v>
      </c>
      <c r="K6648">
        <v>161936</v>
      </c>
      <c r="L6648">
        <v>150024.32000000001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 s="10" t="s">
        <v>38</v>
      </c>
    </row>
    <row r="6649" spans="1:19" hidden="1" x14ac:dyDescent="0.25">
      <c r="A6649" s="10" t="str">
        <f t="shared" si="103"/>
        <v>2017-2026All1-in-2Typical Event DayPGE6</v>
      </c>
      <c r="B6649" s="10" t="s">
        <v>54</v>
      </c>
      <c r="C6649" s="10" t="s">
        <v>0</v>
      </c>
      <c r="D6649" s="10" t="s">
        <v>8</v>
      </c>
      <c r="E6649" s="10" t="s">
        <v>9</v>
      </c>
      <c r="F6649">
        <v>6</v>
      </c>
      <c r="G6649">
        <v>0.68340128660202026</v>
      </c>
      <c r="H6649">
        <v>0.68340128660202026</v>
      </c>
      <c r="I6649">
        <v>67.939826965332031</v>
      </c>
      <c r="J6649">
        <v>0</v>
      </c>
      <c r="K6649">
        <v>161936</v>
      </c>
      <c r="L6649">
        <v>150024.32000000001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 s="10" t="s">
        <v>38</v>
      </c>
    </row>
    <row r="6650" spans="1:19" hidden="1" x14ac:dyDescent="0.25">
      <c r="A6650" s="10" t="str">
        <f t="shared" si="103"/>
        <v>2017-2026All1-in-10Typical Event DayCAISO7</v>
      </c>
      <c r="B6650" s="10" t="s">
        <v>54</v>
      </c>
      <c r="C6650" s="10" t="s">
        <v>0</v>
      </c>
      <c r="D6650" s="10" t="s">
        <v>8</v>
      </c>
      <c r="E6650" s="10" t="s">
        <v>1</v>
      </c>
      <c r="F6650">
        <v>7</v>
      </c>
      <c r="G6650">
        <v>0.75282222032546997</v>
      </c>
      <c r="H6650">
        <v>0.75282222032546997</v>
      </c>
      <c r="I6650">
        <v>68.611488342285156</v>
      </c>
      <c r="J6650">
        <v>0</v>
      </c>
      <c r="K6650">
        <v>161936</v>
      </c>
      <c r="L6650">
        <v>150024.32000000001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 s="10" t="s">
        <v>39</v>
      </c>
    </row>
    <row r="6651" spans="1:19" hidden="1" x14ac:dyDescent="0.25">
      <c r="A6651" s="10" t="str">
        <f t="shared" si="103"/>
        <v>2017-2026All1-in-2Typical Event DayCAISO7</v>
      </c>
      <c r="B6651" s="10" t="s">
        <v>54</v>
      </c>
      <c r="C6651" s="10" t="s">
        <v>0</v>
      </c>
      <c r="D6651" s="10" t="s">
        <v>8</v>
      </c>
      <c r="E6651" s="10" t="s">
        <v>9</v>
      </c>
      <c r="F6651">
        <v>7</v>
      </c>
      <c r="G6651">
        <v>0.67097622156143188</v>
      </c>
      <c r="H6651">
        <v>0.67097622156143188</v>
      </c>
      <c r="I6651">
        <v>65.850578308105469</v>
      </c>
      <c r="J6651">
        <v>0</v>
      </c>
      <c r="K6651">
        <v>161936</v>
      </c>
      <c r="L6651">
        <v>150024.32000000001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 s="10" t="s">
        <v>39</v>
      </c>
    </row>
    <row r="6652" spans="1:19" hidden="1" x14ac:dyDescent="0.25">
      <c r="A6652" s="10" t="str">
        <f t="shared" si="103"/>
        <v>2017-2026All1-in-10Typical Event DayPGE7</v>
      </c>
      <c r="B6652" s="10" t="s">
        <v>54</v>
      </c>
      <c r="C6652" s="10" t="s">
        <v>0</v>
      </c>
      <c r="D6652" s="10" t="s">
        <v>8</v>
      </c>
      <c r="E6652" s="10" t="s">
        <v>1</v>
      </c>
      <c r="F6652">
        <v>7</v>
      </c>
      <c r="G6652">
        <v>0.80314934253692627</v>
      </c>
      <c r="H6652">
        <v>0.80314934253692627</v>
      </c>
      <c r="I6652">
        <v>70.815498352050781</v>
      </c>
      <c r="J6652">
        <v>0</v>
      </c>
      <c r="K6652">
        <v>161936</v>
      </c>
      <c r="L6652">
        <v>150024.32000000001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 s="10" t="s">
        <v>38</v>
      </c>
    </row>
    <row r="6653" spans="1:19" hidden="1" x14ac:dyDescent="0.25">
      <c r="A6653" s="10" t="str">
        <f t="shared" si="103"/>
        <v>2017-2026All1-in-2Typical Event DayPGE7</v>
      </c>
      <c r="B6653" s="10" t="s">
        <v>54</v>
      </c>
      <c r="C6653" s="10" t="s">
        <v>0</v>
      </c>
      <c r="D6653" s="10" t="s">
        <v>8</v>
      </c>
      <c r="E6653" s="10" t="s">
        <v>9</v>
      </c>
      <c r="F6653">
        <v>7</v>
      </c>
      <c r="G6653">
        <v>0.75475120544433594</v>
      </c>
      <c r="H6653">
        <v>0.75475120544433594</v>
      </c>
      <c r="I6653">
        <v>67.843978881835938</v>
      </c>
      <c r="J6653">
        <v>0</v>
      </c>
      <c r="K6653">
        <v>161936</v>
      </c>
      <c r="L6653">
        <v>150024.32000000001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 s="10" t="s">
        <v>38</v>
      </c>
    </row>
    <row r="6654" spans="1:19" hidden="1" x14ac:dyDescent="0.25">
      <c r="A6654" s="10" t="str">
        <f t="shared" si="103"/>
        <v>2017-2026All1-in-10Typical Event DayCAISO8</v>
      </c>
      <c r="B6654" s="10" t="s">
        <v>54</v>
      </c>
      <c r="C6654" s="10" t="s">
        <v>0</v>
      </c>
      <c r="D6654" s="10" t="s">
        <v>8</v>
      </c>
      <c r="E6654" s="10" t="s">
        <v>1</v>
      </c>
      <c r="F6654">
        <v>8</v>
      </c>
      <c r="G6654">
        <v>0.79504400491714478</v>
      </c>
      <c r="H6654">
        <v>0.79504400491714478</v>
      </c>
      <c r="I6654">
        <v>71.301223754882813</v>
      </c>
      <c r="J6654">
        <v>0</v>
      </c>
      <c r="K6654">
        <v>161936</v>
      </c>
      <c r="L6654">
        <v>150024.32000000001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 s="10" t="s">
        <v>39</v>
      </c>
    </row>
    <row r="6655" spans="1:19" hidden="1" x14ac:dyDescent="0.25">
      <c r="A6655" s="10" t="str">
        <f t="shared" si="103"/>
        <v>2017-2026All1-in-2Typical Event DayCAISO8</v>
      </c>
      <c r="B6655" s="10" t="s">
        <v>54</v>
      </c>
      <c r="C6655" s="10" t="s">
        <v>0</v>
      </c>
      <c r="D6655" s="10" t="s">
        <v>8</v>
      </c>
      <c r="E6655" s="10" t="s">
        <v>9</v>
      </c>
      <c r="F6655">
        <v>8</v>
      </c>
      <c r="G6655">
        <v>0.70860761404037476</v>
      </c>
      <c r="H6655">
        <v>0.70860761404037476</v>
      </c>
      <c r="I6655">
        <v>68.184028625488281</v>
      </c>
      <c r="J6655">
        <v>0</v>
      </c>
      <c r="K6655">
        <v>161936</v>
      </c>
      <c r="L6655">
        <v>150024.32000000001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 s="10" t="s">
        <v>39</v>
      </c>
    </row>
    <row r="6656" spans="1:19" hidden="1" x14ac:dyDescent="0.25">
      <c r="A6656" s="10" t="str">
        <f t="shared" si="103"/>
        <v>2017-2026All1-in-10Typical Event DayPGE8</v>
      </c>
      <c r="B6656" s="10" t="s">
        <v>54</v>
      </c>
      <c r="C6656" s="10" t="s">
        <v>0</v>
      </c>
      <c r="D6656" s="10" t="s">
        <v>8</v>
      </c>
      <c r="E6656" s="10" t="s">
        <v>1</v>
      </c>
      <c r="F6656">
        <v>8</v>
      </c>
      <c r="G6656">
        <v>0.8481937050819397</v>
      </c>
      <c r="H6656">
        <v>0.8481937050819397</v>
      </c>
      <c r="I6656">
        <v>73.426910400390625</v>
      </c>
      <c r="J6656">
        <v>0</v>
      </c>
      <c r="K6656">
        <v>161936</v>
      </c>
      <c r="L6656">
        <v>150024.32000000001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 s="10" t="s">
        <v>38</v>
      </c>
    </row>
    <row r="6657" spans="1:19" hidden="1" x14ac:dyDescent="0.25">
      <c r="A6657" s="10" t="str">
        <f t="shared" si="103"/>
        <v>2017-2026All1-in-2Typical Event DayPGE8</v>
      </c>
      <c r="B6657" s="10" t="s">
        <v>54</v>
      </c>
      <c r="C6657" s="10" t="s">
        <v>0</v>
      </c>
      <c r="D6657" s="10" t="s">
        <v>8</v>
      </c>
      <c r="E6657" s="10" t="s">
        <v>9</v>
      </c>
      <c r="F6657">
        <v>8</v>
      </c>
      <c r="G6657">
        <v>0.7970811128616333</v>
      </c>
      <c r="H6657">
        <v>0.7970811128616333</v>
      </c>
      <c r="I6657">
        <v>70.683555603027344</v>
      </c>
      <c r="J6657">
        <v>0</v>
      </c>
      <c r="K6657">
        <v>161936</v>
      </c>
      <c r="L6657">
        <v>150024.32000000001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 s="10" t="s">
        <v>38</v>
      </c>
    </row>
    <row r="6658" spans="1:19" hidden="1" x14ac:dyDescent="0.25">
      <c r="A6658" s="10" t="str">
        <f t="shared" ref="A6658:A6721" si="104">CONCATENATE(B6658,C6658,E6658,D6658,S6658,F6658)</f>
        <v>2017-2026All1-in-2Typical Event DayCAISO9</v>
      </c>
      <c r="B6658" s="10" t="s">
        <v>54</v>
      </c>
      <c r="C6658" s="10" t="s">
        <v>0</v>
      </c>
      <c r="D6658" s="10" t="s">
        <v>8</v>
      </c>
      <c r="E6658" s="10" t="s">
        <v>9</v>
      </c>
      <c r="F6658">
        <v>9</v>
      </c>
      <c r="G6658">
        <v>0.70384162664413452</v>
      </c>
      <c r="H6658">
        <v>0.70384162664413452</v>
      </c>
      <c r="I6658">
        <v>72.2220458984375</v>
      </c>
      <c r="J6658">
        <v>0</v>
      </c>
      <c r="K6658">
        <v>161936</v>
      </c>
      <c r="L6658">
        <v>150024.32000000001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 s="10" t="s">
        <v>39</v>
      </c>
    </row>
    <row r="6659" spans="1:19" hidden="1" x14ac:dyDescent="0.25">
      <c r="A6659" s="10" t="str">
        <f t="shared" si="104"/>
        <v>2017-2026All1-in-10Typical Event DayCAISO9</v>
      </c>
      <c r="B6659" s="10" t="s">
        <v>54</v>
      </c>
      <c r="C6659" s="10" t="s">
        <v>0</v>
      </c>
      <c r="D6659" s="10" t="s">
        <v>8</v>
      </c>
      <c r="E6659" s="10" t="s">
        <v>1</v>
      </c>
      <c r="F6659">
        <v>9</v>
      </c>
      <c r="G6659">
        <v>0.78969657421112061</v>
      </c>
      <c r="H6659">
        <v>0.78969657421112061</v>
      </c>
      <c r="I6659">
        <v>75.833534240722656</v>
      </c>
      <c r="J6659">
        <v>0</v>
      </c>
      <c r="K6659">
        <v>161936</v>
      </c>
      <c r="L6659">
        <v>150024.32000000001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 s="10" t="s">
        <v>39</v>
      </c>
    </row>
    <row r="6660" spans="1:19" hidden="1" x14ac:dyDescent="0.25">
      <c r="A6660" s="10" t="str">
        <f t="shared" si="104"/>
        <v>2017-2026All1-in-2Typical Event DayPGE9</v>
      </c>
      <c r="B6660" s="10" t="s">
        <v>54</v>
      </c>
      <c r="C6660" s="10" t="s">
        <v>0</v>
      </c>
      <c r="D6660" s="10" t="s">
        <v>8</v>
      </c>
      <c r="E6660" s="10" t="s">
        <v>9</v>
      </c>
      <c r="F6660">
        <v>9</v>
      </c>
      <c r="G6660">
        <v>0.79171997308731079</v>
      </c>
      <c r="H6660">
        <v>0.79171997308731079</v>
      </c>
      <c r="I6660">
        <v>75.523445129394531</v>
      </c>
      <c r="J6660">
        <v>0</v>
      </c>
      <c r="K6660">
        <v>161936</v>
      </c>
      <c r="L6660">
        <v>150024.32000000001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 s="10" t="s">
        <v>38</v>
      </c>
    </row>
    <row r="6661" spans="1:19" hidden="1" x14ac:dyDescent="0.25">
      <c r="A6661" s="10" t="str">
        <f t="shared" si="104"/>
        <v>2017-2026All1-in-10Typical Event DayPGE9</v>
      </c>
      <c r="B6661" s="10" t="s">
        <v>54</v>
      </c>
      <c r="C6661" s="10" t="s">
        <v>0</v>
      </c>
      <c r="D6661" s="10" t="s">
        <v>8</v>
      </c>
      <c r="E6661" s="10" t="s">
        <v>1</v>
      </c>
      <c r="F6661">
        <v>9</v>
      </c>
      <c r="G6661">
        <v>0.84248882532119751</v>
      </c>
      <c r="H6661">
        <v>0.84248882532119751</v>
      </c>
      <c r="I6661">
        <v>78.486083984375</v>
      </c>
      <c r="J6661">
        <v>0</v>
      </c>
      <c r="K6661">
        <v>161936</v>
      </c>
      <c r="L6661">
        <v>150024.32000000001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 s="10" t="s">
        <v>38</v>
      </c>
    </row>
    <row r="6662" spans="1:19" hidden="1" x14ac:dyDescent="0.25">
      <c r="A6662" s="10" t="str">
        <f t="shared" si="104"/>
        <v>2017-2026All1-in-2Typical Event DayCAISO10</v>
      </c>
      <c r="B6662" s="10" t="s">
        <v>54</v>
      </c>
      <c r="C6662" s="10" t="s">
        <v>0</v>
      </c>
      <c r="D6662" s="10" t="s">
        <v>8</v>
      </c>
      <c r="E6662" s="10" t="s">
        <v>9</v>
      </c>
      <c r="F6662">
        <v>10</v>
      </c>
      <c r="G6662">
        <v>0.73014795780181885</v>
      </c>
      <c r="H6662">
        <v>0.73014795780181885</v>
      </c>
      <c r="I6662">
        <v>76.665908813476562</v>
      </c>
      <c r="J6662">
        <v>0</v>
      </c>
      <c r="K6662">
        <v>161936</v>
      </c>
      <c r="L6662">
        <v>150024.32000000001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 s="10" t="s">
        <v>39</v>
      </c>
    </row>
    <row r="6663" spans="1:19" hidden="1" x14ac:dyDescent="0.25">
      <c r="A6663" s="10" t="str">
        <f t="shared" si="104"/>
        <v>2017-2026All1-in-10Typical Event DayCAISO10</v>
      </c>
      <c r="B6663" s="10" t="s">
        <v>54</v>
      </c>
      <c r="C6663" s="10" t="s">
        <v>0</v>
      </c>
      <c r="D6663" s="10" t="s">
        <v>8</v>
      </c>
      <c r="E6663" s="10" t="s">
        <v>1</v>
      </c>
      <c r="F6663">
        <v>10</v>
      </c>
      <c r="G6663">
        <v>0.81921178102493286</v>
      </c>
      <c r="H6663">
        <v>0.81921178102493286</v>
      </c>
      <c r="I6663">
        <v>80.758735656738281</v>
      </c>
      <c r="J6663">
        <v>0</v>
      </c>
      <c r="K6663">
        <v>161936</v>
      </c>
      <c r="L6663">
        <v>150024.32000000001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 s="10" t="s">
        <v>39</v>
      </c>
    </row>
    <row r="6664" spans="1:19" hidden="1" x14ac:dyDescent="0.25">
      <c r="A6664" s="10" t="str">
        <f t="shared" si="104"/>
        <v>2017-2026All1-in-2Typical Event DayPGE10</v>
      </c>
      <c r="B6664" s="10" t="s">
        <v>54</v>
      </c>
      <c r="C6664" s="10" t="s">
        <v>0</v>
      </c>
      <c r="D6664" s="10" t="s">
        <v>8</v>
      </c>
      <c r="E6664" s="10" t="s">
        <v>9</v>
      </c>
      <c r="F6664">
        <v>10</v>
      </c>
      <c r="G6664">
        <v>0.82131081819534302</v>
      </c>
      <c r="H6664">
        <v>0.82131081819534302</v>
      </c>
      <c r="I6664">
        <v>80.514503479003906</v>
      </c>
      <c r="J6664">
        <v>0</v>
      </c>
      <c r="K6664">
        <v>161936</v>
      </c>
      <c r="L6664">
        <v>150024.32000000001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 s="10" t="s">
        <v>38</v>
      </c>
    </row>
    <row r="6665" spans="1:19" hidden="1" x14ac:dyDescent="0.25">
      <c r="A6665" s="10" t="str">
        <f t="shared" si="104"/>
        <v>2017-2026All1-in-10Typical Event DayPGE10</v>
      </c>
      <c r="B6665" s="10" t="s">
        <v>54</v>
      </c>
      <c r="C6665" s="10" t="s">
        <v>0</v>
      </c>
      <c r="D6665" s="10" t="s">
        <v>8</v>
      </c>
      <c r="E6665" s="10" t="s">
        <v>1</v>
      </c>
      <c r="F6665">
        <v>10</v>
      </c>
      <c r="G6665">
        <v>0.87397712469100952</v>
      </c>
      <c r="H6665">
        <v>0.87397712469100952</v>
      </c>
      <c r="I6665">
        <v>83.585479736328125</v>
      </c>
      <c r="J6665">
        <v>0</v>
      </c>
      <c r="K6665">
        <v>161936</v>
      </c>
      <c r="L6665">
        <v>150024.32000000001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 s="10" t="s">
        <v>38</v>
      </c>
    </row>
    <row r="6666" spans="1:19" hidden="1" x14ac:dyDescent="0.25">
      <c r="A6666" s="10" t="str">
        <f t="shared" si="104"/>
        <v>2017-2026All1-in-2Typical Event DayCAISO11</v>
      </c>
      <c r="B6666" s="10" t="s">
        <v>54</v>
      </c>
      <c r="C6666" s="10" t="s">
        <v>0</v>
      </c>
      <c r="D6666" s="10" t="s">
        <v>8</v>
      </c>
      <c r="E6666" s="10" t="s">
        <v>9</v>
      </c>
      <c r="F6666">
        <v>11</v>
      </c>
      <c r="G6666">
        <v>0.80729776620864868</v>
      </c>
      <c r="H6666">
        <v>0.80729776620864868</v>
      </c>
      <c r="I6666">
        <v>81.070297241210938</v>
      </c>
      <c r="J6666">
        <v>0</v>
      </c>
      <c r="K6666">
        <v>161936</v>
      </c>
      <c r="L6666">
        <v>150024.32000000001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 s="10" t="s">
        <v>39</v>
      </c>
    </row>
    <row r="6667" spans="1:19" hidden="1" x14ac:dyDescent="0.25">
      <c r="A6667" s="10" t="str">
        <f t="shared" si="104"/>
        <v>2017-2026All1-in-10Typical Event DayCAISO11</v>
      </c>
      <c r="B6667" s="10" t="s">
        <v>54</v>
      </c>
      <c r="C6667" s="10" t="s">
        <v>0</v>
      </c>
      <c r="D6667" s="10" t="s">
        <v>8</v>
      </c>
      <c r="E6667" s="10" t="s">
        <v>1</v>
      </c>
      <c r="F6667">
        <v>11</v>
      </c>
      <c r="G6667">
        <v>0.90577244758605957</v>
      </c>
      <c r="H6667">
        <v>0.90577244758605957</v>
      </c>
      <c r="I6667">
        <v>85.345870971679688</v>
      </c>
      <c r="J6667">
        <v>0</v>
      </c>
      <c r="K6667">
        <v>161936</v>
      </c>
      <c r="L6667">
        <v>150024.32000000001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 s="10" t="s">
        <v>39</v>
      </c>
    </row>
    <row r="6668" spans="1:19" hidden="1" x14ac:dyDescent="0.25">
      <c r="A6668" s="10" t="str">
        <f t="shared" si="104"/>
        <v>2017-2026All1-in-2Typical Event DayPGE11</v>
      </c>
      <c r="B6668" s="10" t="s">
        <v>54</v>
      </c>
      <c r="C6668" s="10" t="s">
        <v>0</v>
      </c>
      <c r="D6668" s="10" t="s">
        <v>8</v>
      </c>
      <c r="E6668" s="10" t="s">
        <v>9</v>
      </c>
      <c r="F6668">
        <v>11</v>
      </c>
      <c r="G6668">
        <v>0.90809321403503418</v>
      </c>
      <c r="H6668">
        <v>0.90809321403503418</v>
      </c>
      <c r="I6668">
        <v>85.188743591308594</v>
      </c>
      <c r="J6668">
        <v>0</v>
      </c>
      <c r="K6668">
        <v>161936</v>
      </c>
      <c r="L6668">
        <v>150024.32000000001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 s="10" t="s">
        <v>38</v>
      </c>
    </row>
    <row r="6669" spans="1:19" hidden="1" x14ac:dyDescent="0.25">
      <c r="A6669" s="10" t="str">
        <f t="shared" si="104"/>
        <v>2017-2026All1-in-10Typical Event DayPGE11</v>
      </c>
      <c r="B6669" s="10" t="s">
        <v>54</v>
      </c>
      <c r="C6669" s="10" t="s">
        <v>0</v>
      </c>
      <c r="D6669" s="10" t="s">
        <v>8</v>
      </c>
      <c r="E6669" s="10" t="s">
        <v>1</v>
      </c>
      <c r="F6669">
        <v>11</v>
      </c>
      <c r="G6669">
        <v>0.96632444858551025</v>
      </c>
      <c r="H6669">
        <v>0.96632444858551025</v>
      </c>
      <c r="I6669">
        <v>88.175941467285156</v>
      </c>
      <c r="J6669">
        <v>0</v>
      </c>
      <c r="K6669">
        <v>161936</v>
      </c>
      <c r="L6669">
        <v>150024.32000000001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 s="10" t="s">
        <v>38</v>
      </c>
    </row>
    <row r="6670" spans="1:19" hidden="1" x14ac:dyDescent="0.25">
      <c r="A6670" s="10" t="str">
        <f t="shared" si="104"/>
        <v>2017-2026All1-in-2Typical Event DayCAISO12</v>
      </c>
      <c r="B6670" s="10" t="s">
        <v>54</v>
      </c>
      <c r="C6670" s="10" t="s">
        <v>0</v>
      </c>
      <c r="D6670" s="10" t="s">
        <v>8</v>
      </c>
      <c r="E6670" s="10" t="s">
        <v>9</v>
      </c>
      <c r="F6670">
        <v>12</v>
      </c>
      <c r="G6670">
        <v>0.95839220285415649</v>
      </c>
      <c r="H6670">
        <v>0.95839220285415649</v>
      </c>
      <c r="I6670">
        <v>85.073066711425781</v>
      </c>
      <c r="J6670">
        <v>0</v>
      </c>
      <c r="K6670">
        <v>161936</v>
      </c>
      <c r="L6670">
        <v>150024.32000000001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 s="10" t="s">
        <v>39</v>
      </c>
    </row>
    <row r="6671" spans="1:19" hidden="1" x14ac:dyDescent="0.25">
      <c r="A6671" s="10" t="str">
        <f t="shared" si="104"/>
        <v>2017-2026All1-in-10Typical Event DayCAISO12</v>
      </c>
      <c r="B6671" s="10" t="s">
        <v>54</v>
      </c>
      <c r="C6671" s="10" t="s">
        <v>0</v>
      </c>
      <c r="D6671" s="10" t="s">
        <v>8</v>
      </c>
      <c r="E6671" s="10" t="s">
        <v>1</v>
      </c>
      <c r="F6671">
        <v>12</v>
      </c>
      <c r="G6671">
        <v>1.0752973556518555</v>
      </c>
      <c r="H6671">
        <v>1.0752973556518555</v>
      </c>
      <c r="I6671">
        <v>89.420989990234375</v>
      </c>
      <c r="J6671">
        <v>0</v>
      </c>
      <c r="K6671">
        <v>161936</v>
      </c>
      <c r="L6671">
        <v>150024.32000000001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 s="10" t="s">
        <v>39</v>
      </c>
    </row>
    <row r="6672" spans="1:19" hidden="1" x14ac:dyDescent="0.25">
      <c r="A6672" s="10" t="str">
        <f t="shared" si="104"/>
        <v>2017-2026All1-in-10Typical Event DayPGE12</v>
      </c>
      <c r="B6672" s="10" t="s">
        <v>54</v>
      </c>
      <c r="C6672" s="10" t="s">
        <v>0</v>
      </c>
      <c r="D6672" s="10" t="s">
        <v>8</v>
      </c>
      <c r="E6672" s="10" t="s">
        <v>1</v>
      </c>
      <c r="F6672">
        <v>12</v>
      </c>
      <c r="G6672">
        <v>1.1471823453903198</v>
      </c>
      <c r="H6672">
        <v>1.1471823453903198</v>
      </c>
      <c r="I6672">
        <v>92.155235290527344</v>
      </c>
      <c r="J6672">
        <v>0</v>
      </c>
      <c r="K6672">
        <v>161936</v>
      </c>
      <c r="L6672">
        <v>150024.32000000001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 s="10" t="s">
        <v>38</v>
      </c>
    </row>
    <row r="6673" spans="1:19" hidden="1" x14ac:dyDescent="0.25">
      <c r="A6673" s="10" t="str">
        <f t="shared" si="104"/>
        <v>2017-2026All1-in-2Typical Event DayPGE12</v>
      </c>
      <c r="B6673" s="10" t="s">
        <v>54</v>
      </c>
      <c r="C6673" s="10" t="s">
        <v>0</v>
      </c>
      <c r="D6673" s="10" t="s">
        <v>8</v>
      </c>
      <c r="E6673" s="10" t="s">
        <v>9</v>
      </c>
      <c r="F6673">
        <v>12</v>
      </c>
      <c r="G6673">
        <v>1.0780526399612427</v>
      </c>
      <c r="H6673">
        <v>1.0780526399612427</v>
      </c>
      <c r="I6673">
        <v>89.160972595214844</v>
      </c>
      <c r="J6673">
        <v>0</v>
      </c>
      <c r="K6673">
        <v>161936</v>
      </c>
      <c r="L6673">
        <v>150024.32000000001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 s="10" t="s">
        <v>38</v>
      </c>
    </row>
    <row r="6674" spans="1:19" hidden="1" x14ac:dyDescent="0.25">
      <c r="A6674" s="10" t="str">
        <f t="shared" si="104"/>
        <v>2017-2026All1-in-10Typical Event DayCAISO13</v>
      </c>
      <c r="B6674" s="10" t="s">
        <v>54</v>
      </c>
      <c r="C6674" s="10" t="s">
        <v>0</v>
      </c>
      <c r="D6674" s="10" t="s">
        <v>8</v>
      </c>
      <c r="E6674" s="10" t="s">
        <v>1</v>
      </c>
      <c r="F6674">
        <v>13</v>
      </c>
      <c r="G6674">
        <v>1.317313551902771</v>
      </c>
      <c r="H6674">
        <v>1.317313551902771</v>
      </c>
      <c r="I6674">
        <v>92.886512756347656</v>
      </c>
      <c r="J6674">
        <v>0</v>
      </c>
      <c r="K6674">
        <v>161936</v>
      </c>
      <c r="L6674">
        <v>150024.32000000001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 s="10" t="s">
        <v>39</v>
      </c>
    </row>
    <row r="6675" spans="1:19" hidden="1" x14ac:dyDescent="0.25">
      <c r="A6675" s="10" t="str">
        <f t="shared" si="104"/>
        <v>2017-2026All1-in-2Typical Event DayCAISO13</v>
      </c>
      <c r="B6675" s="10" t="s">
        <v>54</v>
      </c>
      <c r="C6675" s="10" t="s">
        <v>0</v>
      </c>
      <c r="D6675" s="10" t="s">
        <v>8</v>
      </c>
      <c r="E6675" s="10" t="s">
        <v>9</v>
      </c>
      <c r="F6675">
        <v>13</v>
      </c>
      <c r="G6675">
        <v>1.1740965843200684</v>
      </c>
      <c r="H6675">
        <v>1.1740965843200684</v>
      </c>
      <c r="I6675">
        <v>88.494949340820313</v>
      </c>
      <c r="J6675">
        <v>0</v>
      </c>
      <c r="K6675">
        <v>161936</v>
      </c>
      <c r="L6675">
        <v>150024.32000000001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 s="10" t="s">
        <v>39</v>
      </c>
    </row>
    <row r="6676" spans="1:19" hidden="1" x14ac:dyDescent="0.25">
      <c r="A6676" s="10" t="str">
        <f t="shared" si="104"/>
        <v>2017-2026All1-in-2Typical Event DayPGE13</v>
      </c>
      <c r="B6676" s="10" t="s">
        <v>54</v>
      </c>
      <c r="C6676" s="10" t="s">
        <v>0</v>
      </c>
      <c r="D6676" s="10" t="s">
        <v>8</v>
      </c>
      <c r="E6676" s="10" t="s">
        <v>9</v>
      </c>
      <c r="F6676">
        <v>13</v>
      </c>
      <c r="G6676">
        <v>1.3206888437271118</v>
      </c>
      <c r="H6676">
        <v>1.3206888437271118</v>
      </c>
      <c r="I6676">
        <v>92.651901245117188</v>
      </c>
      <c r="J6676">
        <v>0</v>
      </c>
      <c r="K6676">
        <v>161936</v>
      </c>
      <c r="L6676">
        <v>150024.32000000001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 s="10" t="s">
        <v>38</v>
      </c>
    </row>
    <row r="6677" spans="1:19" hidden="1" x14ac:dyDescent="0.25">
      <c r="A6677" s="10" t="str">
        <f t="shared" si="104"/>
        <v>2017-2026All1-in-10Typical Event DayPGE13</v>
      </c>
      <c r="B6677" s="10" t="s">
        <v>54</v>
      </c>
      <c r="C6677" s="10" t="s">
        <v>0</v>
      </c>
      <c r="D6677" s="10" t="s">
        <v>8</v>
      </c>
      <c r="E6677" s="10" t="s">
        <v>1</v>
      </c>
      <c r="F6677">
        <v>13</v>
      </c>
      <c r="G6677">
        <v>1.4053776264190674</v>
      </c>
      <c r="H6677">
        <v>1.4053776264190674</v>
      </c>
      <c r="I6677">
        <v>95.536918640136719</v>
      </c>
      <c r="J6677">
        <v>0</v>
      </c>
      <c r="K6677">
        <v>161936</v>
      </c>
      <c r="L6677">
        <v>150024.32000000001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 s="10" t="s">
        <v>38</v>
      </c>
    </row>
    <row r="6678" spans="1:19" hidden="1" x14ac:dyDescent="0.25">
      <c r="A6678" s="10" t="str">
        <f t="shared" si="104"/>
        <v>2017-2026All1-in-10Typical Event DayCAISO14</v>
      </c>
      <c r="B6678" s="10" t="s">
        <v>54</v>
      </c>
      <c r="C6678" s="10" t="s">
        <v>0</v>
      </c>
      <c r="D6678" s="10" t="s">
        <v>8</v>
      </c>
      <c r="E6678" s="10" t="s">
        <v>1</v>
      </c>
      <c r="F6678">
        <v>14</v>
      </c>
      <c r="G6678">
        <v>1.6067187786102295</v>
      </c>
      <c r="H6678">
        <v>1.321800708770752</v>
      </c>
      <c r="I6678">
        <v>95.567420959472656</v>
      </c>
      <c r="J6678">
        <v>0.10273714363574982</v>
      </c>
      <c r="K6678">
        <v>161936</v>
      </c>
      <c r="L6678">
        <v>150024.32000000001</v>
      </c>
      <c r="M6678">
        <v>0.28491801023483276</v>
      </c>
      <c r="N6678">
        <v>0.1532500833272934</v>
      </c>
      <c r="O6678">
        <v>0.23104265332221985</v>
      </c>
      <c r="P6678">
        <v>0.28491801023483276</v>
      </c>
      <c r="Q6678">
        <v>0.33879336714744568</v>
      </c>
      <c r="R6678">
        <v>0.41658592224121094</v>
      </c>
      <c r="S6678" s="10" t="s">
        <v>39</v>
      </c>
    </row>
    <row r="6679" spans="1:19" hidden="1" x14ac:dyDescent="0.25">
      <c r="A6679" s="10" t="str">
        <f t="shared" si="104"/>
        <v>2017-2026All1-in-2Typical Event DayCAISO14</v>
      </c>
      <c r="B6679" s="10" t="s">
        <v>54</v>
      </c>
      <c r="C6679" s="10" t="s">
        <v>0</v>
      </c>
      <c r="D6679" s="10" t="s">
        <v>8</v>
      </c>
      <c r="E6679" s="10" t="s">
        <v>9</v>
      </c>
      <c r="F6679">
        <v>14</v>
      </c>
      <c r="G6679">
        <v>1.4320380687713623</v>
      </c>
      <c r="H6679">
        <v>1.2170162200927734</v>
      </c>
      <c r="I6679">
        <v>91.308792114257813</v>
      </c>
      <c r="J6679">
        <v>0.10273714363574982</v>
      </c>
      <c r="K6679">
        <v>161936</v>
      </c>
      <c r="L6679">
        <v>150024.32000000001</v>
      </c>
      <c r="M6679">
        <v>0.21502178907394409</v>
      </c>
      <c r="N6679">
        <v>8.3353862166404724E-2</v>
      </c>
      <c r="O6679">
        <v>0.16114643216133118</v>
      </c>
      <c r="P6679">
        <v>0.21502178907394409</v>
      </c>
      <c r="Q6679">
        <v>0.26889714598655701</v>
      </c>
      <c r="R6679">
        <v>0.34668970108032227</v>
      </c>
      <c r="S6679" s="10" t="s">
        <v>39</v>
      </c>
    </row>
    <row r="6680" spans="1:19" hidden="1" x14ac:dyDescent="0.25">
      <c r="A6680" s="10" t="str">
        <f t="shared" si="104"/>
        <v>2017-2026All1-in-10Typical Event DayPGE14</v>
      </c>
      <c r="B6680" s="10" t="s">
        <v>54</v>
      </c>
      <c r="C6680" s="10" t="s">
        <v>0</v>
      </c>
      <c r="D6680" s="10" t="s">
        <v>8</v>
      </c>
      <c r="E6680" s="10" t="s">
        <v>1</v>
      </c>
      <c r="F6680">
        <v>14</v>
      </c>
      <c r="G6680">
        <v>1.7141300439834595</v>
      </c>
      <c r="H6680">
        <v>1.3825356960296631</v>
      </c>
      <c r="I6680">
        <v>98.247146606445313</v>
      </c>
      <c r="J6680">
        <v>0.10273714363574982</v>
      </c>
      <c r="K6680">
        <v>161936</v>
      </c>
      <c r="L6680">
        <v>150024.32000000001</v>
      </c>
      <c r="M6680">
        <v>0.33159440755844116</v>
      </c>
      <c r="N6680">
        <v>0.19992648065090179</v>
      </c>
      <c r="O6680">
        <v>0.27771905064582825</v>
      </c>
      <c r="P6680">
        <v>0.33159440755844116</v>
      </c>
      <c r="Q6680">
        <v>0.38546976447105408</v>
      </c>
      <c r="R6680">
        <v>0.46326231956481934</v>
      </c>
      <c r="S6680" s="10" t="s">
        <v>38</v>
      </c>
    </row>
    <row r="6681" spans="1:19" hidden="1" x14ac:dyDescent="0.25">
      <c r="A6681" s="10" t="str">
        <f t="shared" si="104"/>
        <v>2017-2026All1-in-2Typical Event DayPGE14</v>
      </c>
      <c r="B6681" s="10" t="s">
        <v>54</v>
      </c>
      <c r="C6681" s="10" t="s">
        <v>0</v>
      </c>
      <c r="D6681" s="10" t="s">
        <v>8</v>
      </c>
      <c r="E6681" s="10" t="s">
        <v>9</v>
      </c>
      <c r="F6681">
        <v>14</v>
      </c>
      <c r="G6681">
        <v>1.6108356714248657</v>
      </c>
      <c r="H6681">
        <v>1.3316006660461426</v>
      </c>
      <c r="I6681">
        <v>95.45849609375</v>
      </c>
      <c r="J6681">
        <v>0.10273714363574982</v>
      </c>
      <c r="K6681">
        <v>161936</v>
      </c>
      <c r="L6681">
        <v>150024.32000000001</v>
      </c>
      <c r="M6681">
        <v>0.27923494577407837</v>
      </c>
      <c r="N6681">
        <v>0.147567018866539</v>
      </c>
      <c r="O6681">
        <v>0.22535958886146545</v>
      </c>
      <c r="P6681">
        <v>0.27923494577407837</v>
      </c>
      <c r="Q6681">
        <v>0.33311030268669128</v>
      </c>
      <c r="R6681">
        <v>0.41090285778045654</v>
      </c>
      <c r="S6681" s="10" t="s">
        <v>38</v>
      </c>
    </row>
    <row r="6682" spans="1:19" hidden="1" x14ac:dyDescent="0.25">
      <c r="A6682" s="10" t="str">
        <f t="shared" si="104"/>
        <v>2017-2026All1-in-2Typical Event DayCAISO15</v>
      </c>
      <c r="B6682" s="10" t="s">
        <v>54</v>
      </c>
      <c r="C6682" s="10" t="s">
        <v>0</v>
      </c>
      <c r="D6682" s="10" t="s">
        <v>8</v>
      </c>
      <c r="E6682" s="10" t="s">
        <v>9</v>
      </c>
      <c r="F6682">
        <v>15</v>
      </c>
      <c r="G6682">
        <v>1.6998553276062012</v>
      </c>
      <c r="H6682">
        <v>1.3838574886322021</v>
      </c>
      <c r="I6682">
        <v>93.300201416015625</v>
      </c>
      <c r="J6682">
        <v>0.1230589896440506</v>
      </c>
      <c r="K6682">
        <v>161936</v>
      </c>
      <c r="L6682">
        <v>150024.32000000001</v>
      </c>
      <c r="M6682">
        <v>0.3159978985786438</v>
      </c>
      <c r="N6682">
        <v>0.15828549861907959</v>
      </c>
      <c r="O6682">
        <v>0.25146576762199402</v>
      </c>
      <c r="P6682">
        <v>0.3159978985786438</v>
      </c>
      <c r="Q6682">
        <v>0.38053002953529358</v>
      </c>
      <c r="R6682">
        <v>0.47371029853820801</v>
      </c>
      <c r="S6682" s="10" t="s">
        <v>39</v>
      </c>
    </row>
    <row r="6683" spans="1:19" hidden="1" x14ac:dyDescent="0.25">
      <c r="A6683" s="10" t="str">
        <f t="shared" si="104"/>
        <v>2017-2026All1-in-10Typical Event DayCAISO15</v>
      </c>
      <c r="B6683" s="10" t="s">
        <v>54</v>
      </c>
      <c r="C6683" s="10" t="s">
        <v>0</v>
      </c>
      <c r="D6683" s="10" t="s">
        <v>8</v>
      </c>
      <c r="E6683" s="10" t="s">
        <v>1</v>
      </c>
      <c r="F6683">
        <v>15</v>
      </c>
      <c r="G6683">
        <v>1.9072046279907227</v>
      </c>
      <c r="H6683">
        <v>1.5058451890945435</v>
      </c>
      <c r="I6683">
        <v>97.375213623046875</v>
      </c>
      <c r="J6683">
        <v>0.1230589896440506</v>
      </c>
      <c r="K6683">
        <v>161936</v>
      </c>
      <c r="L6683">
        <v>150024.32000000001</v>
      </c>
      <c r="M6683">
        <v>0.4013594388961792</v>
      </c>
      <c r="N6683">
        <v>0.24364703893661499</v>
      </c>
      <c r="O6683">
        <v>0.33682730793952942</v>
      </c>
      <c r="P6683">
        <v>0.4013594388961792</v>
      </c>
      <c r="Q6683">
        <v>0.46589156985282898</v>
      </c>
      <c r="R6683">
        <v>0.55907183885574341</v>
      </c>
      <c r="S6683" s="10" t="s">
        <v>39</v>
      </c>
    </row>
    <row r="6684" spans="1:19" hidden="1" x14ac:dyDescent="0.25">
      <c r="A6684" s="10" t="str">
        <f t="shared" si="104"/>
        <v>2017-2026All1-in-10Typical Event DayPGE15</v>
      </c>
      <c r="B6684" s="10" t="s">
        <v>54</v>
      </c>
      <c r="C6684" s="10" t="s">
        <v>0</v>
      </c>
      <c r="D6684" s="10" t="s">
        <v>8</v>
      </c>
      <c r="E6684" s="10" t="s">
        <v>1</v>
      </c>
      <c r="F6684">
        <v>15</v>
      </c>
      <c r="G6684">
        <v>2.0347034931182861</v>
      </c>
      <c r="H6684">
        <v>1.5723313093185425</v>
      </c>
      <c r="I6684">
        <v>100.30198669433594</v>
      </c>
      <c r="J6684">
        <v>0.1230589896440506</v>
      </c>
      <c r="K6684">
        <v>161936</v>
      </c>
      <c r="L6684">
        <v>150024.32000000001</v>
      </c>
      <c r="M6684">
        <v>0.46237218379974365</v>
      </c>
      <c r="N6684">
        <v>0.30465978384017944</v>
      </c>
      <c r="O6684">
        <v>0.39784005284309387</v>
      </c>
      <c r="P6684">
        <v>0.46237218379974365</v>
      </c>
      <c r="Q6684">
        <v>0.52690434455871582</v>
      </c>
      <c r="R6684">
        <v>0.62008458375930786</v>
      </c>
      <c r="S6684" s="10" t="s">
        <v>38</v>
      </c>
    </row>
    <row r="6685" spans="1:19" hidden="1" x14ac:dyDescent="0.25">
      <c r="A6685" s="10" t="str">
        <f t="shared" si="104"/>
        <v>2017-2026All1-in-2Typical Event DayPGE15</v>
      </c>
      <c r="B6685" s="10" t="s">
        <v>54</v>
      </c>
      <c r="C6685" s="10" t="s">
        <v>0</v>
      </c>
      <c r="D6685" s="10" t="s">
        <v>8</v>
      </c>
      <c r="E6685" s="10" t="s">
        <v>9</v>
      </c>
      <c r="F6685">
        <v>15</v>
      </c>
      <c r="G6685">
        <v>1.9120912551879883</v>
      </c>
      <c r="H6685">
        <v>1.515778660774231</v>
      </c>
      <c r="I6685">
        <v>97.495880126953125</v>
      </c>
      <c r="J6685">
        <v>0.1230589896440506</v>
      </c>
      <c r="K6685">
        <v>161936</v>
      </c>
      <c r="L6685">
        <v>150024.32000000001</v>
      </c>
      <c r="M6685">
        <v>0.39631259441375732</v>
      </c>
      <c r="N6685">
        <v>0.23860019445419312</v>
      </c>
      <c r="O6685">
        <v>0.33178046345710754</v>
      </c>
      <c r="P6685">
        <v>0.39631259441375732</v>
      </c>
      <c r="Q6685">
        <v>0.4608447253704071</v>
      </c>
      <c r="R6685">
        <v>0.55402499437332153</v>
      </c>
      <c r="S6685" s="10" t="s">
        <v>38</v>
      </c>
    </row>
    <row r="6686" spans="1:19" hidden="1" x14ac:dyDescent="0.25">
      <c r="A6686" s="10" t="str">
        <f t="shared" si="104"/>
        <v>2017-2026All1-in-2Typical Event DayCAISO16</v>
      </c>
      <c r="B6686" s="10" t="s">
        <v>54</v>
      </c>
      <c r="C6686" s="10" t="s">
        <v>0</v>
      </c>
      <c r="D6686" s="10" t="s">
        <v>8</v>
      </c>
      <c r="E6686" s="10" t="s">
        <v>9</v>
      </c>
      <c r="F6686">
        <v>16</v>
      </c>
      <c r="G6686">
        <v>1.9979519844055176</v>
      </c>
      <c r="H6686">
        <v>1.5785117149353027</v>
      </c>
      <c r="I6686">
        <v>94.369842529296875</v>
      </c>
      <c r="J6686">
        <v>0.15615223348140717</v>
      </c>
      <c r="K6686">
        <v>161936</v>
      </c>
      <c r="L6686">
        <v>150024.32000000001</v>
      </c>
      <c r="M6686">
        <v>0.41944026947021484</v>
      </c>
      <c r="N6686">
        <v>0.21931557357311249</v>
      </c>
      <c r="O6686">
        <v>0.33755403757095337</v>
      </c>
      <c r="P6686">
        <v>0.41944026947021484</v>
      </c>
      <c r="Q6686">
        <v>0.50132650136947632</v>
      </c>
      <c r="R6686">
        <v>0.61956495046615601</v>
      </c>
      <c r="S6686" s="10" t="s">
        <v>39</v>
      </c>
    </row>
    <row r="6687" spans="1:19" hidden="1" x14ac:dyDescent="0.25">
      <c r="A6687" s="10" t="str">
        <f t="shared" si="104"/>
        <v>2017-2026All1-in-10Typical Event DayCAISO16</v>
      </c>
      <c r="B6687" s="10" t="s">
        <v>54</v>
      </c>
      <c r="C6687" s="10" t="s">
        <v>0</v>
      </c>
      <c r="D6687" s="10" t="s">
        <v>8</v>
      </c>
      <c r="E6687" s="10" t="s">
        <v>1</v>
      </c>
      <c r="F6687">
        <v>16</v>
      </c>
      <c r="G6687">
        <v>2.2416634559631348</v>
      </c>
      <c r="H6687">
        <v>1.7069730758666992</v>
      </c>
      <c r="I6687">
        <v>98.44696044921875</v>
      </c>
      <c r="J6687">
        <v>0.15615223348140717</v>
      </c>
      <c r="K6687">
        <v>161936</v>
      </c>
      <c r="L6687">
        <v>150024.32000000001</v>
      </c>
      <c r="M6687">
        <v>0.53469032049179077</v>
      </c>
      <c r="N6687">
        <v>0.33456560969352722</v>
      </c>
      <c r="O6687">
        <v>0.4528040885925293</v>
      </c>
      <c r="P6687">
        <v>0.53469032049179077</v>
      </c>
      <c r="Q6687">
        <v>0.61657655239105225</v>
      </c>
      <c r="R6687">
        <v>0.73481500148773193</v>
      </c>
      <c r="S6687" s="10" t="s">
        <v>39</v>
      </c>
    </row>
    <row r="6688" spans="1:19" hidden="1" x14ac:dyDescent="0.25">
      <c r="A6688" s="10" t="str">
        <f t="shared" si="104"/>
        <v>2017-2026All1-in-10Typical Event DayPGE16</v>
      </c>
      <c r="B6688" s="10" t="s">
        <v>54</v>
      </c>
      <c r="C6688" s="10" t="s">
        <v>0</v>
      </c>
      <c r="D6688" s="10" t="s">
        <v>8</v>
      </c>
      <c r="E6688" s="10" t="s">
        <v>1</v>
      </c>
      <c r="F6688">
        <v>16</v>
      </c>
      <c r="G6688">
        <v>2.3915214538574219</v>
      </c>
      <c r="H6688">
        <v>1.7734041213989258</v>
      </c>
      <c r="I6688">
        <v>101.41307067871094</v>
      </c>
      <c r="J6688">
        <v>0.15615223348140717</v>
      </c>
      <c r="K6688">
        <v>161936</v>
      </c>
      <c r="L6688">
        <v>150024.32000000001</v>
      </c>
      <c r="M6688">
        <v>0.61811739206314087</v>
      </c>
      <c r="N6688">
        <v>0.41799268126487732</v>
      </c>
      <c r="O6688">
        <v>0.53623116016387939</v>
      </c>
      <c r="P6688">
        <v>0.61811739206314087</v>
      </c>
      <c r="Q6688">
        <v>0.70000362396240234</v>
      </c>
      <c r="R6688">
        <v>0.81824207305908203</v>
      </c>
      <c r="S6688" s="10" t="s">
        <v>38</v>
      </c>
    </row>
    <row r="6689" spans="1:19" hidden="1" x14ac:dyDescent="0.25">
      <c r="A6689" s="10" t="str">
        <f t="shared" si="104"/>
        <v>2017-2026All1-in-2Typical Event DayPGE16</v>
      </c>
      <c r="B6689" s="10" t="s">
        <v>54</v>
      </c>
      <c r="C6689" s="10" t="s">
        <v>0</v>
      </c>
      <c r="D6689" s="10" t="s">
        <v>8</v>
      </c>
      <c r="E6689" s="10" t="s">
        <v>9</v>
      </c>
      <c r="F6689">
        <v>16</v>
      </c>
      <c r="G6689">
        <v>2.2474071979522705</v>
      </c>
      <c r="H6689">
        <v>1.7140686511993408</v>
      </c>
      <c r="I6689">
        <v>98.546722412109375</v>
      </c>
      <c r="J6689">
        <v>0.15615223348140717</v>
      </c>
      <c r="K6689">
        <v>161936</v>
      </c>
      <c r="L6689">
        <v>150024.32000000001</v>
      </c>
      <c r="M6689">
        <v>0.53333854675292969</v>
      </c>
      <c r="N6689">
        <v>0.33321383595466614</v>
      </c>
      <c r="O6689">
        <v>0.45145231485366821</v>
      </c>
      <c r="P6689">
        <v>0.53333854675292969</v>
      </c>
      <c r="Q6689">
        <v>0.61522477865219116</v>
      </c>
      <c r="R6689">
        <v>0.73346322774887085</v>
      </c>
      <c r="S6689" s="10" t="s">
        <v>38</v>
      </c>
    </row>
    <row r="6690" spans="1:19" hidden="1" x14ac:dyDescent="0.25">
      <c r="A6690" s="10" t="str">
        <f t="shared" si="104"/>
        <v>2017-2026All1-in-10Typical Event DayCAISO17</v>
      </c>
      <c r="B6690" s="10" t="s">
        <v>54</v>
      </c>
      <c r="C6690" s="10" t="s">
        <v>0</v>
      </c>
      <c r="D6690" s="10" t="s">
        <v>8</v>
      </c>
      <c r="E6690" s="10" t="s">
        <v>1</v>
      </c>
      <c r="F6690">
        <v>17</v>
      </c>
      <c r="G6690">
        <v>2.5418033599853516</v>
      </c>
      <c r="H6690">
        <v>1.9284188747406006</v>
      </c>
      <c r="I6690">
        <v>98.562934875488281</v>
      </c>
      <c r="J6690">
        <v>0.16046801209449768</v>
      </c>
      <c r="K6690">
        <v>161936</v>
      </c>
      <c r="L6690">
        <v>150024.32000000001</v>
      </c>
      <c r="M6690">
        <v>0.61338454484939575</v>
      </c>
      <c r="N6690">
        <v>0.40772873163223267</v>
      </c>
      <c r="O6690">
        <v>0.5292351245880127</v>
      </c>
      <c r="P6690">
        <v>0.61338454484939575</v>
      </c>
      <c r="Q6690">
        <v>0.69753396511077881</v>
      </c>
      <c r="R6690">
        <v>0.81904035806655884</v>
      </c>
      <c r="S6690" s="10" t="s">
        <v>39</v>
      </c>
    </row>
    <row r="6691" spans="1:19" hidden="1" x14ac:dyDescent="0.25">
      <c r="A6691" s="10" t="str">
        <f t="shared" si="104"/>
        <v>2017-2026All1-in-2Typical Event DayCAISO17</v>
      </c>
      <c r="B6691" s="10" t="s">
        <v>54</v>
      </c>
      <c r="C6691" s="10" t="s">
        <v>0</v>
      </c>
      <c r="D6691" s="10" t="s">
        <v>8</v>
      </c>
      <c r="E6691" s="10" t="s">
        <v>9</v>
      </c>
      <c r="F6691">
        <v>17</v>
      </c>
      <c r="G6691">
        <v>2.2654609680175781</v>
      </c>
      <c r="H6691">
        <v>1.7562283277511597</v>
      </c>
      <c r="I6691">
        <v>94.559913635253906</v>
      </c>
      <c r="J6691">
        <v>0.16046801209449768</v>
      </c>
      <c r="K6691">
        <v>161936</v>
      </c>
      <c r="L6691">
        <v>150024.32000000001</v>
      </c>
      <c r="M6691">
        <v>0.50923264026641846</v>
      </c>
      <c r="N6691">
        <v>0.30357682704925537</v>
      </c>
      <c r="O6691">
        <v>0.4250832200050354</v>
      </c>
      <c r="P6691">
        <v>0.50923264026641846</v>
      </c>
      <c r="Q6691">
        <v>0.59338206052780151</v>
      </c>
      <c r="R6691">
        <v>0.71488845348358154</v>
      </c>
      <c r="S6691" s="10" t="s">
        <v>39</v>
      </c>
    </row>
    <row r="6692" spans="1:19" hidden="1" x14ac:dyDescent="0.25">
      <c r="A6692" s="10" t="str">
        <f t="shared" si="104"/>
        <v>2017-2026All1-in-10Typical Event DayPGE17</v>
      </c>
      <c r="B6692" s="10" t="s">
        <v>54</v>
      </c>
      <c r="C6692" s="10" t="s">
        <v>0</v>
      </c>
      <c r="D6692" s="10" t="s">
        <v>8</v>
      </c>
      <c r="E6692" s="10" t="s">
        <v>1</v>
      </c>
      <c r="F6692">
        <v>17</v>
      </c>
      <c r="G6692">
        <v>2.7117259502410889</v>
      </c>
      <c r="H6692">
        <v>2.0215778350830078</v>
      </c>
      <c r="I6692">
        <v>101.59513092041016</v>
      </c>
      <c r="J6692">
        <v>0.16046801209449768</v>
      </c>
      <c r="K6692">
        <v>161936</v>
      </c>
      <c r="L6692">
        <v>150024.32000000001</v>
      </c>
      <c r="M6692">
        <v>0.6901479959487915</v>
      </c>
      <c r="N6692">
        <v>0.48449218273162842</v>
      </c>
      <c r="O6692">
        <v>0.60599857568740845</v>
      </c>
      <c r="P6692">
        <v>0.6901479959487915</v>
      </c>
      <c r="Q6692">
        <v>0.77429741621017456</v>
      </c>
      <c r="R6692">
        <v>0.89580380916595459</v>
      </c>
      <c r="S6692" s="10" t="s">
        <v>38</v>
      </c>
    </row>
    <row r="6693" spans="1:19" hidden="1" x14ac:dyDescent="0.25">
      <c r="A6693" s="10" t="str">
        <f t="shared" si="104"/>
        <v>2017-2026All1-in-2Typical Event DayPGE17</v>
      </c>
      <c r="B6693" s="10" t="s">
        <v>54</v>
      </c>
      <c r="C6693" s="10" t="s">
        <v>0</v>
      </c>
      <c r="D6693" s="10" t="s">
        <v>8</v>
      </c>
      <c r="E6693" s="10" t="s">
        <v>9</v>
      </c>
      <c r="F6693">
        <v>17</v>
      </c>
      <c r="G6693">
        <v>2.5483160018920898</v>
      </c>
      <c r="H6693">
        <v>1.9402966499328613</v>
      </c>
      <c r="I6693">
        <v>98.589508056640625</v>
      </c>
      <c r="J6693">
        <v>0.16046801209449768</v>
      </c>
      <c r="K6693">
        <v>161936</v>
      </c>
      <c r="L6693">
        <v>150024.32000000001</v>
      </c>
      <c r="M6693">
        <v>0.60801941156387329</v>
      </c>
      <c r="N6693">
        <v>0.40236359834671021</v>
      </c>
      <c r="O6693">
        <v>0.52386999130249023</v>
      </c>
      <c r="P6693">
        <v>0.60801941156387329</v>
      </c>
      <c r="Q6693">
        <v>0.69216883182525635</v>
      </c>
      <c r="R6693">
        <v>0.81367522478103638</v>
      </c>
      <c r="S6693" s="10" t="s">
        <v>38</v>
      </c>
    </row>
    <row r="6694" spans="1:19" hidden="1" x14ac:dyDescent="0.25">
      <c r="A6694" s="10" t="str">
        <f t="shared" si="104"/>
        <v>2017-2026All1-in-10Typical Event DayCAISO18</v>
      </c>
      <c r="B6694" s="10" t="s">
        <v>54</v>
      </c>
      <c r="C6694" s="10" t="s">
        <v>0</v>
      </c>
      <c r="D6694" s="10" t="s">
        <v>8</v>
      </c>
      <c r="E6694" s="10" t="s">
        <v>1</v>
      </c>
      <c r="F6694">
        <v>18</v>
      </c>
      <c r="G6694">
        <v>2.7482998371124268</v>
      </c>
      <c r="H6694">
        <v>2.1448023319244385</v>
      </c>
      <c r="I6694">
        <v>97.519340515136719</v>
      </c>
      <c r="J6694">
        <v>0.13599415123462677</v>
      </c>
      <c r="K6694">
        <v>161936</v>
      </c>
      <c r="L6694">
        <v>150024.32000000001</v>
      </c>
      <c r="M6694">
        <v>0.60349750518798828</v>
      </c>
      <c r="N6694">
        <v>0.42920741438865662</v>
      </c>
      <c r="O6694">
        <v>0.53218215703964233</v>
      </c>
      <c r="P6694">
        <v>0.60349750518798828</v>
      </c>
      <c r="Q6694">
        <v>0.67481285333633423</v>
      </c>
      <c r="R6694">
        <v>0.77778762578964233</v>
      </c>
      <c r="S6694" s="10" t="s">
        <v>39</v>
      </c>
    </row>
    <row r="6695" spans="1:19" hidden="1" x14ac:dyDescent="0.25">
      <c r="A6695" s="10" t="str">
        <f t="shared" si="104"/>
        <v>2017-2026All1-in-2Typical Event DayCAISO18</v>
      </c>
      <c r="B6695" s="10" t="s">
        <v>54</v>
      </c>
      <c r="C6695" s="10" t="s">
        <v>0</v>
      </c>
      <c r="D6695" s="10" t="s">
        <v>8</v>
      </c>
      <c r="E6695" s="10" t="s">
        <v>9</v>
      </c>
      <c r="F6695">
        <v>18</v>
      </c>
      <c r="G6695">
        <v>2.4495072364807129</v>
      </c>
      <c r="H6695">
        <v>1.955808162689209</v>
      </c>
      <c r="I6695">
        <v>93.539581298828125</v>
      </c>
      <c r="J6695">
        <v>0.13599415123462677</v>
      </c>
      <c r="K6695">
        <v>161936</v>
      </c>
      <c r="L6695">
        <v>150024.32000000001</v>
      </c>
      <c r="M6695">
        <v>0.49369910359382629</v>
      </c>
      <c r="N6695">
        <v>0.31940901279449463</v>
      </c>
      <c r="O6695">
        <v>0.42238378524780273</v>
      </c>
      <c r="P6695">
        <v>0.49369910359382629</v>
      </c>
      <c r="Q6695">
        <v>0.56501442193984985</v>
      </c>
      <c r="R6695">
        <v>0.66798919439315796</v>
      </c>
      <c r="S6695" s="10" t="s">
        <v>39</v>
      </c>
    </row>
    <row r="6696" spans="1:19" hidden="1" x14ac:dyDescent="0.25">
      <c r="A6696" s="10" t="str">
        <f t="shared" si="104"/>
        <v>2017-2026All1-in-10Typical Event DayPGE18</v>
      </c>
      <c r="B6696" s="10" t="s">
        <v>54</v>
      </c>
      <c r="C6696" s="10" t="s">
        <v>0</v>
      </c>
      <c r="D6696" s="10" t="s">
        <v>8</v>
      </c>
      <c r="E6696" s="10" t="s">
        <v>1</v>
      </c>
      <c r="F6696">
        <v>18</v>
      </c>
      <c r="G6696">
        <v>2.9320268630981445</v>
      </c>
      <c r="H6696">
        <v>2.2444772720336914</v>
      </c>
      <c r="I6696">
        <v>100.65363311767578</v>
      </c>
      <c r="J6696">
        <v>0.13599415123462677</v>
      </c>
      <c r="K6696">
        <v>161936</v>
      </c>
      <c r="L6696">
        <v>150024.32000000001</v>
      </c>
      <c r="M6696">
        <v>0.68754971027374268</v>
      </c>
      <c r="N6696">
        <v>0.51325958967208862</v>
      </c>
      <c r="O6696">
        <v>0.61623436212539673</v>
      </c>
      <c r="P6696">
        <v>0.68754971027374268</v>
      </c>
      <c r="Q6696">
        <v>0.75886505842208862</v>
      </c>
      <c r="R6696">
        <v>0.86183983087539673</v>
      </c>
      <c r="S6696" s="10" t="s">
        <v>38</v>
      </c>
    </row>
    <row r="6697" spans="1:19" hidden="1" x14ac:dyDescent="0.25">
      <c r="A6697" s="10" t="str">
        <f t="shared" si="104"/>
        <v>2017-2026All1-in-2Typical Event DayPGE18</v>
      </c>
      <c r="B6697" s="10" t="s">
        <v>54</v>
      </c>
      <c r="C6697" s="10" t="s">
        <v>0</v>
      </c>
      <c r="D6697" s="10" t="s">
        <v>8</v>
      </c>
      <c r="E6697" s="10" t="s">
        <v>9</v>
      </c>
      <c r="F6697">
        <v>18</v>
      </c>
      <c r="G6697">
        <v>2.7553415298461914</v>
      </c>
      <c r="H6697">
        <v>2.154292106628418</v>
      </c>
      <c r="I6697">
        <v>97.588333129882813</v>
      </c>
      <c r="J6697">
        <v>0.13599415123462677</v>
      </c>
      <c r="K6697">
        <v>161936</v>
      </c>
      <c r="L6697">
        <v>150024.32000000001</v>
      </c>
      <c r="M6697">
        <v>0.60104954242706299</v>
      </c>
      <c r="N6697">
        <v>0.42675945162773132</v>
      </c>
      <c r="O6697">
        <v>0.52973419427871704</v>
      </c>
      <c r="P6697">
        <v>0.60104954242706299</v>
      </c>
      <c r="Q6697">
        <v>0.67236489057540894</v>
      </c>
      <c r="R6697">
        <v>0.77533966302871704</v>
      </c>
      <c r="S6697" s="10" t="s">
        <v>38</v>
      </c>
    </row>
    <row r="6698" spans="1:19" hidden="1" x14ac:dyDescent="0.25">
      <c r="A6698" s="10" t="str">
        <f t="shared" si="104"/>
        <v>2017-2026All1-in-2Typical Event DayCAISO19</v>
      </c>
      <c r="B6698" s="10" t="s">
        <v>54</v>
      </c>
      <c r="C6698" s="10" t="s">
        <v>0</v>
      </c>
      <c r="D6698" s="10" t="s">
        <v>8</v>
      </c>
      <c r="E6698" s="10" t="s">
        <v>9</v>
      </c>
      <c r="F6698">
        <v>19</v>
      </c>
      <c r="G6698">
        <v>2.488398551940918</v>
      </c>
      <c r="H6698">
        <v>2.7112245559692383</v>
      </c>
      <c r="I6698">
        <v>91.332962036132813</v>
      </c>
      <c r="J6698">
        <v>0.11742977052927017</v>
      </c>
      <c r="K6698">
        <v>161936</v>
      </c>
      <c r="L6698">
        <v>150024.32000000001</v>
      </c>
      <c r="M6698">
        <v>-0.22282592952251434</v>
      </c>
      <c r="N6698">
        <v>-0.37332391738891602</v>
      </c>
      <c r="O6698">
        <v>-0.28440609574317932</v>
      </c>
      <c r="P6698">
        <v>-0.22282592952251434</v>
      </c>
      <c r="Q6698">
        <v>-0.16124576330184937</v>
      </c>
      <c r="R6698">
        <v>-7.2327934205532074E-2</v>
      </c>
      <c r="S6698" s="10" t="s">
        <v>39</v>
      </c>
    </row>
    <row r="6699" spans="1:19" hidden="1" x14ac:dyDescent="0.25">
      <c r="A6699" s="10" t="str">
        <f t="shared" si="104"/>
        <v>2017-2026All1-in-10Typical Event DayCAISO19</v>
      </c>
      <c r="B6699" s="10" t="s">
        <v>54</v>
      </c>
      <c r="C6699" s="10" t="s">
        <v>0</v>
      </c>
      <c r="D6699" s="10" t="s">
        <v>8</v>
      </c>
      <c r="E6699" s="10" t="s">
        <v>1</v>
      </c>
      <c r="F6699">
        <v>19</v>
      </c>
      <c r="G6699">
        <v>2.7919347286224365</v>
      </c>
      <c r="H6699">
        <v>3.0291967391967773</v>
      </c>
      <c r="I6699">
        <v>94.990585327148438</v>
      </c>
      <c r="J6699">
        <v>0.11742977052927017</v>
      </c>
      <c r="K6699">
        <v>161936</v>
      </c>
      <c r="L6699">
        <v>150024.32000000001</v>
      </c>
      <c r="M6699">
        <v>-0.2372620701789856</v>
      </c>
      <c r="N6699">
        <v>-0.38776007294654846</v>
      </c>
      <c r="O6699">
        <v>-0.29884225130081177</v>
      </c>
      <c r="P6699">
        <v>-0.2372620701789856</v>
      </c>
      <c r="Q6699">
        <v>-0.17568190395832062</v>
      </c>
      <c r="R6699">
        <v>-8.6764074862003326E-2</v>
      </c>
      <c r="S6699" s="10" t="s">
        <v>39</v>
      </c>
    </row>
    <row r="6700" spans="1:19" hidden="1" x14ac:dyDescent="0.25">
      <c r="A6700" s="10" t="str">
        <f t="shared" si="104"/>
        <v>2017-2026All1-in-10Typical Event DayPGE19</v>
      </c>
      <c r="B6700" s="10" t="s">
        <v>54</v>
      </c>
      <c r="C6700" s="10" t="s">
        <v>0</v>
      </c>
      <c r="D6700" s="10" t="s">
        <v>8</v>
      </c>
      <c r="E6700" s="10" t="s">
        <v>1</v>
      </c>
      <c r="F6700">
        <v>19</v>
      </c>
      <c r="G6700">
        <v>2.9785792827606201</v>
      </c>
      <c r="H6700">
        <v>3.2250640392303467</v>
      </c>
      <c r="I6700">
        <v>98.142898559570313</v>
      </c>
      <c r="J6700">
        <v>0.11742977052927017</v>
      </c>
      <c r="K6700">
        <v>161936</v>
      </c>
      <c r="L6700">
        <v>150024.32000000001</v>
      </c>
      <c r="M6700">
        <v>-0.24648484587669373</v>
      </c>
      <c r="N6700">
        <v>-0.39698284864425659</v>
      </c>
      <c r="O6700">
        <v>-0.3080650269985199</v>
      </c>
      <c r="P6700">
        <v>-0.24648484587669373</v>
      </c>
      <c r="Q6700">
        <v>-0.18490467965602875</v>
      </c>
      <c r="R6700">
        <v>-9.5986850559711456E-2</v>
      </c>
      <c r="S6700" s="10" t="s">
        <v>38</v>
      </c>
    </row>
    <row r="6701" spans="1:19" hidden="1" x14ac:dyDescent="0.25">
      <c r="A6701" s="10" t="str">
        <f t="shared" si="104"/>
        <v>2017-2026All1-in-2Typical Event DayPGE19</v>
      </c>
      <c r="B6701" s="10" t="s">
        <v>54</v>
      </c>
      <c r="C6701" s="10" t="s">
        <v>0</v>
      </c>
      <c r="D6701" s="10" t="s">
        <v>8</v>
      </c>
      <c r="E6701" s="10" t="s">
        <v>9</v>
      </c>
      <c r="F6701">
        <v>19</v>
      </c>
      <c r="G6701">
        <v>2.799088716506958</v>
      </c>
      <c r="H6701">
        <v>3.033822774887085</v>
      </c>
      <c r="I6701">
        <v>95.067672729492188</v>
      </c>
      <c r="J6701">
        <v>0.11742977052927017</v>
      </c>
      <c r="K6701">
        <v>161936</v>
      </c>
      <c r="L6701">
        <v>150024.32000000001</v>
      </c>
      <c r="M6701">
        <v>-0.23473401367664337</v>
      </c>
      <c r="N6701">
        <v>-0.38523200154304504</v>
      </c>
      <c r="O6701">
        <v>-0.29631417989730835</v>
      </c>
      <c r="P6701">
        <v>-0.23473401367664337</v>
      </c>
      <c r="Q6701">
        <v>-0.17315384745597839</v>
      </c>
      <c r="R6701">
        <v>-8.4236018359661102E-2</v>
      </c>
      <c r="S6701" s="10" t="s">
        <v>38</v>
      </c>
    </row>
    <row r="6702" spans="1:19" hidden="1" x14ac:dyDescent="0.25">
      <c r="A6702" s="10" t="str">
        <f t="shared" si="104"/>
        <v>2017-2026All1-in-10Typical Event DayCAISO20</v>
      </c>
      <c r="B6702" s="10" t="s">
        <v>54</v>
      </c>
      <c r="C6702" s="10" t="s">
        <v>0</v>
      </c>
      <c r="D6702" s="10" t="s">
        <v>8</v>
      </c>
      <c r="E6702" s="10" t="s">
        <v>1</v>
      </c>
      <c r="F6702">
        <v>20</v>
      </c>
      <c r="G6702">
        <v>2.6418871879577637</v>
      </c>
      <c r="H6702">
        <v>2.9402768611907959</v>
      </c>
      <c r="I6702">
        <v>90.462089538574219</v>
      </c>
      <c r="J6702">
        <v>7.6294809579849243E-2</v>
      </c>
      <c r="K6702">
        <v>161936</v>
      </c>
      <c r="L6702">
        <v>150024.32000000001</v>
      </c>
      <c r="M6702">
        <v>-0.29838967323303223</v>
      </c>
      <c r="N6702">
        <v>-0.39616909623146057</v>
      </c>
      <c r="O6702">
        <v>-0.33839866518974304</v>
      </c>
      <c r="P6702">
        <v>-0.29838967323303223</v>
      </c>
      <c r="Q6702">
        <v>-0.25838068127632141</v>
      </c>
      <c r="R6702">
        <v>-0.20061025023460388</v>
      </c>
      <c r="S6702" s="10" t="s">
        <v>39</v>
      </c>
    </row>
    <row r="6703" spans="1:19" hidden="1" x14ac:dyDescent="0.25">
      <c r="A6703" s="10" t="str">
        <f t="shared" si="104"/>
        <v>2017-2026All1-in-2Typical Event DayCAISO20</v>
      </c>
      <c r="B6703" s="10" t="s">
        <v>54</v>
      </c>
      <c r="C6703" s="10" t="s">
        <v>0</v>
      </c>
      <c r="D6703" s="10" t="s">
        <v>8</v>
      </c>
      <c r="E6703" s="10" t="s">
        <v>9</v>
      </c>
      <c r="F6703">
        <v>20</v>
      </c>
      <c r="G6703">
        <v>2.3546640872955322</v>
      </c>
      <c r="H6703">
        <v>2.6069126129150391</v>
      </c>
      <c r="I6703">
        <v>87.308837890625</v>
      </c>
      <c r="J6703">
        <v>7.6294809579849243E-2</v>
      </c>
      <c r="K6703">
        <v>161936</v>
      </c>
      <c r="L6703">
        <v>150024.32000000001</v>
      </c>
      <c r="M6703">
        <v>-0.25224852561950684</v>
      </c>
      <c r="N6703">
        <v>-0.35002794861793518</v>
      </c>
      <c r="O6703">
        <v>-0.29225751757621765</v>
      </c>
      <c r="P6703">
        <v>-0.25224852561950684</v>
      </c>
      <c r="Q6703">
        <v>-0.21223953366279602</v>
      </c>
      <c r="R6703">
        <v>-0.15446910262107849</v>
      </c>
      <c r="S6703" s="10" t="s">
        <v>39</v>
      </c>
    </row>
    <row r="6704" spans="1:19" hidden="1" x14ac:dyDescent="0.25">
      <c r="A6704" s="10" t="str">
        <f t="shared" si="104"/>
        <v>2017-2026All1-in-10Typical Event DayPGE20</v>
      </c>
      <c r="B6704" s="10" t="s">
        <v>54</v>
      </c>
      <c r="C6704" s="10" t="s">
        <v>0</v>
      </c>
      <c r="D6704" s="10" t="s">
        <v>8</v>
      </c>
      <c r="E6704" s="10" t="s">
        <v>1</v>
      </c>
      <c r="F6704">
        <v>20</v>
      </c>
      <c r="G6704">
        <v>2.8185007572174072</v>
      </c>
      <c r="H6704">
        <v>3.1497547626495361</v>
      </c>
      <c r="I6704">
        <v>93.84747314453125</v>
      </c>
      <c r="J6704">
        <v>7.6294809579849243E-2</v>
      </c>
      <c r="K6704">
        <v>161936</v>
      </c>
      <c r="L6704">
        <v>150024.32000000001</v>
      </c>
      <c r="M6704">
        <v>-0.33125391602516174</v>
      </c>
      <c r="N6704">
        <v>-0.42903333902359009</v>
      </c>
      <c r="O6704">
        <v>-0.37126290798187256</v>
      </c>
      <c r="P6704">
        <v>-0.33125391602516174</v>
      </c>
      <c r="Q6704">
        <v>-0.29124492406845093</v>
      </c>
      <c r="R6704">
        <v>-0.2334744930267334</v>
      </c>
      <c r="S6704" s="10" t="s">
        <v>38</v>
      </c>
    </row>
    <row r="6705" spans="1:19" hidden="1" x14ac:dyDescent="0.25">
      <c r="A6705" s="10" t="str">
        <f t="shared" si="104"/>
        <v>2017-2026All1-in-2Typical Event DayPGE20</v>
      </c>
      <c r="B6705" s="10" t="s">
        <v>54</v>
      </c>
      <c r="C6705" s="10" t="s">
        <v>0</v>
      </c>
      <c r="D6705" s="10" t="s">
        <v>8</v>
      </c>
      <c r="E6705" s="10" t="s">
        <v>9</v>
      </c>
      <c r="F6705">
        <v>20</v>
      </c>
      <c r="G6705">
        <v>2.6486563682556152</v>
      </c>
      <c r="H6705">
        <v>2.9421367645263672</v>
      </c>
      <c r="I6705">
        <v>90.550704956054688</v>
      </c>
      <c r="J6705">
        <v>7.6294809579849243E-2</v>
      </c>
      <c r="K6705">
        <v>161936</v>
      </c>
      <c r="L6705">
        <v>150024.32000000001</v>
      </c>
      <c r="M6705">
        <v>-0.29348036646842957</v>
      </c>
      <c r="N6705">
        <v>-0.39125978946685791</v>
      </c>
      <c r="O6705">
        <v>-0.33348935842514038</v>
      </c>
      <c r="P6705">
        <v>-0.29348036646842957</v>
      </c>
      <c r="Q6705">
        <v>-0.25347137451171875</v>
      </c>
      <c r="R6705">
        <v>-0.19570094347000122</v>
      </c>
      <c r="S6705" s="10" t="s">
        <v>38</v>
      </c>
    </row>
    <row r="6706" spans="1:19" hidden="1" x14ac:dyDescent="0.25">
      <c r="A6706" s="10" t="str">
        <f t="shared" si="104"/>
        <v>2017-2026All1-in-2Typical Event DayCAISO21</v>
      </c>
      <c r="B6706" s="10" t="s">
        <v>54</v>
      </c>
      <c r="C6706" s="10" t="s">
        <v>0</v>
      </c>
      <c r="D6706" s="10" t="s">
        <v>8</v>
      </c>
      <c r="E6706" s="10" t="s">
        <v>9</v>
      </c>
      <c r="F6706">
        <v>21</v>
      </c>
      <c r="G6706">
        <v>2.1424851417541504</v>
      </c>
      <c r="H6706">
        <v>2.2913658618927002</v>
      </c>
      <c r="I6706">
        <v>82.817314147949219</v>
      </c>
      <c r="J6706">
        <v>7.6630406081676483E-2</v>
      </c>
      <c r="K6706">
        <v>161936</v>
      </c>
      <c r="L6706">
        <v>150024.32000000001</v>
      </c>
      <c r="M6706">
        <v>-0.14888061583042145</v>
      </c>
      <c r="N6706">
        <v>-0.24709014594554901</v>
      </c>
      <c r="O6706">
        <v>-0.1890656054019928</v>
      </c>
      <c r="P6706">
        <v>-0.14888061583042145</v>
      </c>
      <c r="Q6706">
        <v>-0.10869563370943069</v>
      </c>
      <c r="R6706">
        <v>-5.0671085715293884E-2</v>
      </c>
      <c r="S6706" s="10" t="s">
        <v>39</v>
      </c>
    </row>
    <row r="6707" spans="1:19" hidden="1" x14ac:dyDescent="0.25">
      <c r="A6707" s="10" t="str">
        <f t="shared" si="104"/>
        <v>2017-2026All1-in-10Typical Event DayCAISO21</v>
      </c>
      <c r="B6707" s="10" t="s">
        <v>54</v>
      </c>
      <c r="C6707" s="10" t="s">
        <v>0</v>
      </c>
      <c r="D6707" s="10" t="s">
        <v>8</v>
      </c>
      <c r="E6707" s="10" t="s">
        <v>1</v>
      </c>
      <c r="F6707">
        <v>21</v>
      </c>
      <c r="G6707">
        <v>2.4038267135620117</v>
      </c>
      <c r="H6707">
        <v>2.5958354473114014</v>
      </c>
      <c r="I6707">
        <v>85.325233459472656</v>
      </c>
      <c r="J6707">
        <v>7.6630406081676483E-2</v>
      </c>
      <c r="K6707">
        <v>161936</v>
      </c>
      <c r="L6707">
        <v>150024.32000000001</v>
      </c>
      <c r="M6707">
        <v>-0.19200865924358368</v>
      </c>
      <c r="N6707">
        <v>-0.29021817445755005</v>
      </c>
      <c r="O6707">
        <v>-0.23219364881515503</v>
      </c>
      <c r="P6707">
        <v>-0.19200865924358368</v>
      </c>
      <c r="Q6707">
        <v>-0.15182366967201233</v>
      </c>
      <c r="R6707">
        <v>-9.3799129128456116E-2</v>
      </c>
      <c r="S6707" s="10" t="s">
        <v>39</v>
      </c>
    </row>
    <row r="6708" spans="1:19" hidden="1" x14ac:dyDescent="0.25">
      <c r="A6708" s="10" t="str">
        <f t="shared" si="104"/>
        <v>2017-2026All1-in-10Typical Event DayPGE21</v>
      </c>
      <c r="B6708" s="10" t="s">
        <v>54</v>
      </c>
      <c r="C6708" s="10" t="s">
        <v>0</v>
      </c>
      <c r="D6708" s="10" t="s">
        <v>8</v>
      </c>
      <c r="E6708" s="10" t="s">
        <v>1</v>
      </c>
      <c r="F6708">
        <v>21</v>
      </c>
      <c r="G6708">
        <v>2.5645256042480469</v>
      </c>
      <c r="H6708">
        <v>2.7830007076263428</v>
      </c>
      <c r="I6708">
        <v>88.960609436035156</v>
      </c>
      <c r="J6708">
        <v>7.6630406081676483E-2</v>
      </c>
      <c r="K6708">
        <v>161936</v>
      </c>
      <c r="L6708">
        <v>150024.32000000001</v>
      </c>
      <c r="M6708">
        <v>-0.2184750884771347</v>
      </c>
      <c r="N6708">
        <v>-0.31668460369110107</v>
      </c>
      <c r="O6708">
        <v>-0.25866007804870605</v>
      </c>
      <c r="P6708">
        <v>-0.2184750884771347</v>
      </c>
      <c r="Q6708">
        <v>-0.17829009890556335</v>
      </c>
      <c r="R6708">
        <v>-0.12026555836200714</v>
      </c>
      <c r="S6708" s="10" t="s">
        <v>38</v>
      </c>
    </row>
    <row r="6709" spans="1:19" hidden="1" x14ac:dyDescent="0.25">
      <c r="A6709" s="10" t="str">
        <f t="shared" si="104"/>
        <v>2017-2026All1-in-2Typical Event DayPGE21</v>
      </c>
      <c r="B6709" s="10" t="s">
        <v>54</v>
      </c>
      <c r="C6709" s="10" t="s">
        <v>0</v>
      </c>
      <c r="D6709" s="10" t="s">
        <v>8</v>
      </c>
      <c r="E6709" s="10" t="s">
        <v>9</v>
      </c>
      <c r="F6709">
        <v>21</v>
      </c>
      <c r="G6709">
        <v>2.4099857807159424</v>
      </c>
      <c r="H6709">
        <v>2.5966265201568604</v>
      </c>
      <c r="I6709">
        <v>85.427635192871094</v>
      </c>
      <c r="J6709">
        <v>7.6630406081676483E-2</v>
      </c>
      <c r="K6709">
        <v>161936</v>
      </c>
      <c r="L6709">
        <v>150024.32000000001</v>
      </c>
      <c r="M6709">
        <v>-0.18664067983627319</v>
      </c>
      <c r="N6709">
        <v>-0.28485020995140076</v>
      </c>
      <c r="O6709">
        <v>-0.22682566940784454</v>
      </c>
      <c r="P6709">
        <v>-0.18664067983627319</v>
      </c>
      <c r="Q6709">
        <v>-0.14645569026470184</v>
      </c>
      <c r="R6709">
        <v>-8.843114972114563E-2</v>
      </c>
      <c r="S6709" s="10" t="s">
        <v>38</v>
      </c>
    </row>
    <row r="6710" spans="1:19" hidden="1" x14ac:dyDescent="0.25">
      <c r="A6710" s="10" t="str">
        <f t="shared" si="104"/>
        <v>2017-2026All1-in-10Typical Event DayCAISO22</v>
      </c>
      <c r="B6710" s="10" t="s">
        <v>54</v>
      </c>
      <c r="C6710" s="10" t="s">
        <v>0</v>
      </c>
      <c r="D6710" s="10" t="s">
        <v>8</v>
      </c>
      <c r="E6710" s="10" t="s">
        <v>1</v>
      </c>
      <c r="F6710">
        <v>22</v>
      </c>
      <c r="G6710">
        <v>2.1090576648712158</v>
      </c>
      <c r="H6710">
        <v>2.2331125736236572</v>
      </c>
      <c r="I6710">
        <v>81.661384582519531</v>
      </c>
      <c r="J6710">
        <v>6.3674606382846832E-2</v>
      </c>
      <c r="K6710">
        <v>161936</v>
      </c>
      <c r="L6710">
        <v>150024.32000000001</v>
      </c>
      <c r="M6710">
        <v>-0.12405499070882797</v>
      </c>
      <c r="N6710">
        <v>-0.2056603729724884</v>
      </c>
      <c r="O6710">
        <v>-0.15744595229625702</v>
      </c>
      <c r="P6710">
        <v>-0.12405499070882797</v>
      </c>
      <c r="Q6710">
        <v>-9.0664029121398926E-2</v>
      </c>
      <c r="R6710">
        <v>-4.2449615895748138E-2</v>
      </c>
      <c r="S6710" s="10" t="s">
        <v>39</v>
      </c>
    </row>
    <row r="6711" spans="1:19" hidden="1" x14ac:dyDescent="0.25">
      <c r="A6711" s="10" t="str">
        <f t="shared" si="104"/>
        <v>2017-2026All1-in-2Typical Event DayCAISO22</v>
      </c>
      <c r="B6711" s="10" t="s">
        <v>54</v>
      </c>
      <c r="C6711" s="10" t="s">
        <v>0</v>
      </c>
      <c r="D6711" s="10" t="s">
        <v>8</v>
      </c>
      <c r="E6711" s="10" t="s">
        <v>9</v>
      </c>
      <c r="F6711">
        <v>22</v>
      </c>
      <c r="G6711">
        <v>1.8797628879547119</v>
      </c>
      <c r="H6711">
        <v>1.9625519514083862</v>
      </c>
      <c r="I6711">
        <v>79.261024475097656</v>
      </c>
      <c r="J6711">
        <v>6.3674606382846832E-2</v>
      </c>
      <c r="K6711">
        <v>161936</v>
      </c>
      <c r="L6711">
        <v>150024.32000000001</v>
      </c>
      <c r="M6711">
        <v>-8.2789115607738495E-2</v>
      </c>
      <c r="N6711">
        <v>-0.16439449787139893</v>
      </c>
      <c r="O6711">
        <v>-0.11618007719516754</v>
      </c>
      <c r="P6711">
        <v>-8.2789115607738495E-2</v>
      </c>
      <c r="Q6711">
        <v>-4.939815029501915E-2</v>
      </c>
      <c r="R6711">
        <v>-1.1837400961667299E-3</v>
      </c>
      <c r="S6711" s="10" t="s">
        <v>39</v>
      </c>
    </row>
    <row r="6712" spans="1:19" hidden="1" x14ac:dyDescent="0.25">
      <c r="A6712" s="10" t="str">
        <f t="shared" si="104"/>
        <v>2017-2026All1-in-10Typical Event DayPGE22</v>
      </c>
      <c r="B6712" s="10" t="s">
        <v>54</v>
      </c>
      <c r="C6712" s="10" t="s">
        <v>0</v>
      </c>
      <c r="D6712" s="10" t="s">
        <v>8</v>
      </c>
      <c r="E6712" s="10" t="s">
        <v>1</v>
      </c>
      <c r="F6712">
        <v>22</v>
      </c>
      <c r="G6712">
        <v>2.2500505447387695</v>
      </c>
      <c r="H6712">
        <v>2.3977243900299072</v>
      </c>
      <c r="I6712">
        <v>85.207382202148438</v>
      </c>
      <c r="J6712">
        <v>6.3674606382846832E-2</v>
      </c>
      <c r="K6712">
        <v>161936</v>
      </c>
      <c r="L6712">
        <v>150024.32000000001</v>
      </c>
      <c r="M6712">
        <v>-0.14767381548881531</v>
      </c>
      <c r="N6712">
        <v>-0.22927919030189514</v>
      </c>
      <c r="O6712">
        <v>-0.18106478452682495</v>
      </c>
      <c r="P6712">
        <v>-0.14767381548881531</v>
      </c>
      <c r="Q6712">
        <v>-0.11428285390138626</v>
      </c>
      <c r="R6712">
        <v>-6.6068440675735474E-2</v>
      </c>
      <c r="S6712" s="10" t="s">
        <v>38</v>
      </c>
    </row>
    <row r="6713" spans="1:19" hidden="1" x14ac:dyDescent="0.25">
      <c r="A6713" s="10" t="str">
        <f t="shared" si="104"/>
        <v>2017-2026All1-in-2Typical Event DayPGE22</v>
      </c>
      <c r="B6713" s="10" t="s">
        <v>54</v>
      </c>
      <c r="C6713" s="10" t="s">
        <v>0</v>
      </c>
      <c r="D6713" s="10" t="s">
        <v>8</v>
      </c>
      <c r="E6713" s="10" t="s">
        <v>9</v>
      </c>
      <c r="F6713">
        <v>22</v>
      </c>
      <c r="G6713">
        <v>2.1144611835479736</v>
      </c>
      <c r="H6713">
        <v>2.2335422039031982</v>
      </c>
      <c r="I6713">
        <v>81.62408447265625</v>
      </c>
      <c r="J6713">
        <v>6.3674606382846832E-2</v>
      </c>
      <c r="K6713">
        <v>161936</v>
      </c>
      <c r="L6713">
        <v>150024.32000000001</v>
      </c>
      <c r="M6713">
        <v>-0.11908101290464401</v>
      </c>
      <c r="N6713">
        <v>-0.20068639516830444</v>
      </c>
      <c r="O6713">
        <v>-0.15247197449207306</v>
      </c>
      <c r="P6713">
        <v>-0.11908101290464401</v>
      </c>
      <c r="Q6713">
        <v>-8.5690051317214966E-2</v>
      </c>
      <c r="R6713">
        <v>-3.7475638091564178E-2</v>
      </c>
      <c r="S6713" s="10" t="s">
        <v>38</v>
      </c>
    </row>
    <row r="6714" spans="1:19" hidden="1" x14ac:dyDescent="0.25">
      <c r="A6714" s="10" t="str">
        <f t="shared" si="104"/>
        <v>2017-2026All1-in-10Typical Event DayCAISO23</v>
      </c>
      <c r="B6714" s="10" t="s">
        <v>54</v>
      </c>
      <c r="C6714" s="10" t="s">
        <v>0</v>
      </c>
      <c r="D6714" s="10" t="s">
        <v>8</v>
      </c>
      <c r="E6714" s="10" t="s">
        <v>1</v>
      </c>
      <c r="F6714">
        <v>23</v>
      </c>
      <c r="G6714">
        <v>1.7034529447555542</v>
      </c>
      <c r="H6714">
        <v>1.7878050804138184</v>
      </c>
      <c r="I6714">
        <v>78.973686218261719</v>
      </c>
      <c r="J6714">
        <v>5.8387260884046555E-2</v>
      </c>
      <c r="K6714">
        <v>161936</v>
      </c>
      <c r="L6714">
        <v>150024.32000000001</v>
      </c>
      <c r="M6714">
        <v>-8.4352187812328339E-2</v>
      </c>
      <c r="N6714">
        <v>-0.15918129682540894</v>
      </c>
      <c r="O6714">
        <v>-0.11497046798467636</v>
      </c>
      <c r="P6714">
        <v>-8.4352187812328339E-2</v>
      </c>
      <c r="Q6714">
        <v>-5.3733907639980316E-2</v>
      </c>
      <c r="R6714">
        <v>-9.5230741426348686E-3</v>
      </c>
      <c r="S6714" s="10" t="s">
        <v>39</v>
      </c>
    </row>
    <row r="6715" spans="1:19" hidden="1" x14ac:dyDescent="0.25">
      <c r="A6715" s="10" t="str">
        <f t="shared" si="104"/>
        <v>2017-2026All1-in-2Typical Event DayCAISO23</v>
      </c>
      <c r="B6715" s="10" t="s">
        <v>54</v>
      </c>
      <c r="C6715" s="10" t="s">
        <v>0</v>
      </c>
      <c r="D6715" s="10" t="s">
        <v>8</v>
      </c>
      <c r="E6715" s="10" t="s">
        <v>9</v>
      </c>
      <c r="F6715">
        <v>23</v>
      </c>
      <c r="G6715">
        <v>1.5182552337646484</v>
      </c>
      <c r="H6715">
        <v>1.5773428678512573</v>
      </c>
      <c r="I6715">
        <v>76.698013305664063</v>
      </c>
      <c r="J6715">
        <v>5.8387260884046555E-2</v>
      </c>
      <c r="K6715">
        <v>161936</v>
      </c>
      <c r="L6715">
        <v>150024.32000000001</v>
      </c>
      <c r="M6715">
        <v>-5.9087671339511871E-2</v>
      </c>
      <c r="N6715">
        <v>-0.13391678035259247</v>
      </c>
      <c r="O6715">
        <v>-8.9705951511859894E-2</v>
      </c>
      <c r="P6715">
        <v>-5.9087671339511871E-2</v>
      </c>
      <c r="Q6715">
        <v>-2.8469391167163849E-2</v>
      </c>
      <c r="R6715">
        <v>1.5741441398859024E-2</v>
      </c>
      <c r="S6715" s="10" t="s">
        <v>39</v>
      </c>
    </row>
    <row r="6716" spans="1:19" hidden="1" x14ac:dyDescent="0.25">
      <c r="A6716" s="10" t="str">
        <f t="shared" si="104"/>
        <v>2017-2026All1-in-10Typical Event DayPGE23</v>
      </c>
      <c r="B6716" s="10" t="s">
        <v>54</v>
      </c>
      <c r="C6716" s="10" t="s">
        <v>0</v>
      </c>
      <c r="D6716" s="10" t="s">
        <v>8</v>
      </c>
      <c r="E6716" s="10" t="s">
        <v>1</v>
      </c>
      <c r="F6716">
        <v>23</v>
      </c>
      <c r="G6716">
        <v>1.8173307180404663</v>
      </c>
      <c r="H6716">
        <v>1.9176172018051147</v>
      </c>
      <c r="I6716">
        <v>82.426567077636719</v>
      </c>
      <c r="J6716">
        <v>5.8387260884046555E-2</v>
      </c>
      <c r="K6716">
        <v>161936</v>
      </c>
      <c r="L6716">
        <v>150024.32000000001</v>
      </c>
      <c r="M6716">
        <v>-0.10028644651174545</v>
      </c>
      <c r="N6716">
        <v>-0.17511555552482605</v>
      </c>
      <c r="O6716">
        <v>-0.13090471923351288</v>
      </c>
      <c r="P6716">
        <v>-0.10028644651174545</v>
      </c>
      <c r="Q6716">
        <v>-6.966816633939743E-2</v>
      </c>
      <c r="R6716">
        <v>-2.5457333773374557E-2</v>
      </c>
      <c r="S6716" s="10" t="s">
        <v>38</v>
      </c>
    </row>
    <row r="6717" spans="1:19" hidden="1" x14ac:dyDescent="0.25">
      <c r="A6717" s="10" t="str">
        <f t="shared" si="104"/>
        <v>2017-2026All1-in-2Typical Event DayPGE23</v>
      </c>
      <c r="B6717" s="10" t="s">
        <v>54</v>
      </c>
      <c r="C6717" s="10" t="s">
        <v>0</v>
      </c>
      <c r="D6717" s="10" t="s">
        <v>8</v>
      </c>
      <c r="E6717" s="10" t="s">
        <v>9</v>
      </c>
      <c r="F6717">
        <v>23</v>
      </c>
      <c r="G6717">
        <v>1.707817554473877</v>
      </c>
      <c r="H6717">
        <v>1.7894346714019775</v>
      </c>
      <c r="I6717">
        <v>78.837562561035156</v>
      </c>
      <c r="J6717">
        <v>5.8387260884046555E-2</v>
      </c>
      <c r="K6717">
        <v>161936</v>
      </c>
      <c r="L6717">
        <v>150024.32000000001</v>
      </c>
      <c r="M6717">
        <v>-8.1617124378681183E-2</v>
      </c>
      <c r="N6717">
        <v>-0.15644623339176178</v>
      </c>
      <c r="O6717">
        <v>-0.11223540455102921</v>
      </c>
      <c r="P6717">
        <v>-8.1617124378681183E-2</v>
      </c>
      <c r="Q6717">
        <v>-5.099884420633316E-2</v>
      </c>
      <c r="R6717">
        <v>-6.7880107089877129E-3</v>
      </c>
      <c r="S6717" s="10" t="s">
        <v>38</v>
      </c>
    </row>
    <row r="6718" spans="1:19" hidden="1" x14ac:dyDescent="0.25">
      <c r="A6718" s="10" t="str">
        <f t="shared" si="104"/>
        <v>2017-2026All1-in-2Typical Event DayCAISO24</v>
      </c>
      <c r="B6718" s="10" t="s">
        <v>54</v>
      </c>
      <c r="C6718" s="10" t="s">
        <v>0</v>
      </c>
      <c r="D6718" s="10" t="s">
        <v>8</v>
      </c>
      <c r="E6718" s="10" t="s">
        <v>9</v>
      </c>
      <c r="F6718">
        <v>24</v>
      </c>
      <c r="G6718">
        <v>1.1886153221130371</v>
      </c>
      <c r="H6718">
        <v>1.2351866960525513</v>
      </c>
      <c r="I6718">
        <v>74.482612609863281</v>
      </c>
      <c r="J6718">
        <v>4.4309847056865692E-2</v>
      </c>
      <c r="K6718">
        <v>161936</v>
      </c>
      <c r="L6718">
        <v>150024.32000000001</v>
      </c>
      <c r="M6718">
        <v>-4.6571347862482071E-2</v>
      </c>
      <c r="N6718">
        <v>-0.10335884988307953</v>
      </c>
      <c r="O6718">
        <v>-6.9807432591915131E-2</v>
      </c>
      <c r="P6718">
        <v>-4.6571347862482071E-2</v>
      </c>
      <c r="Q6718">
        <v>-2.333526499569416E-2</v>
      </c>
      <c r="R6718">
        <v>1.0216152295470238E-2</v>
      </c>
      <c r="S6718" s="10" t="s">
        <v>39</v>
      </c>
    </row>
    <row r="6719" spans="1:19" hidden="1" x14ac:dyDescent="0.25">
      <c r="A6719" s="10" t="str">
        <f t="shared" si="104"/>
        <v>2017-2026All1-in-10Typical Event DayCAISO24</v>
      </c>
      <c r="B6719" s="10" t="s">
        <v>54</v>
      </c>
      <c r="C6719" s="10" t="s">
        <v>0</v>
      </c>
      <c r="D6719" s="10" t="s">
        <v>8</v>
      </c>
      <c r="E6719" s="10" t="s">
        <v>1</v>
      </c>
      <c r="F6719">
        <v>24</v>
      </c>
      <c r="G6719">
        <v>1.3336032629013062</v>
      </c>
      <c r="H6719">
        <v>1.3972138166427612</v>
      </c>
      <c r="I6719">
        <v>76.812118530273437</v>
      </c>
      <c r="J6719">
        <v>4.4309847056865692E-2</v>
      </c>
      <c r="K6719">
        <v>161936</v>
      </c>
      <c r="L6719">
        <v>150024.32000000001</v>
      </c>
      <c r="M6719">
        <v>-6.3610568642616272E-2</v>
      </c>
      <c r="N6719">
        <v>-0.12039806693792343</v>
      </c>
      <c r="O6719">
        <v>-8.6846649646759033E-2</v>
      </c>
      <c r="P6719">
        <v>-6.3610568642616272E-2</v>
      </c>
      <c r="Q6719">
        <v>-4.0374483913183212E-2</v>
      </c>
      <c r="R6719">
        <v>-6.8230684846639633E-3</v>
      </c>
      <c r="S6719" s="10" t="s">
        <v>39</v>
      </c>
    </row>
    <row r="6720" spans="1:19" hidden="1" x14ac:dyDescent="0.25">
      <c r="A6720" s="10" t="str">
        <f t="shared" si="104"/>
        <v>2017-2026All1-in-10Typical Event DayPGE24</v>
      </c>
      <c r="B6720" s="10" t="s">
        <v>54</v>
      </c>
      <c r="C6720" s="10" t="s">
        <v>0</v>
      </c>
      <c r="D6720" s="10" t="s">
        <v>8</v>
      </c>
      <c r="E6720" s="10" t="s">
        <v>1</v>
      </c>
      <c r="F6720">
        <v>24</v>
      </c>
      <c r="G6720">
        <v>1.4227563142776489</v>
      </c>
      <c r="H6720">
        <v>1.4989290237426758</v>
      </c>
      <c r="I6720">
        <v>80.264419555664063</v>
      </c>
      <c r="J6720">
        <v>4.4309847056865692E-2</v>
      </c>
      <c r="K6720">
        <v>161936</v>
      </c>
      <c r="L6720">
        <v>150024.32000000001</v>
      </c>
      <c r="M6720">
        <v>-7.6172694563865662E-2</v>
      </c>
      <c r="N6720">
        <v>-0.13296020030975342</v>
      </c>
      <c r="O6720">
        <v>-9.9408775568008423E-2</v>
      </c>
      <c r="P6720">
        <v>-7.6172694563865662E-2</v>
      </c>
      <c r="Q6720">
        <v>-5.2936609834432602E-2</v>
      </c>
      <c r="R6720">
        <v>-1.9385194405913353E-2</v>
      </c>
      <c r="S6720" s="10" t="s">
        <v>38</v>
      </c>
    </row>
    <row r="6721" spans="1:19" hidden="1" x14ac:dyDescent="0.25">
      <c r="A6721" s="10" t="str">
        <f t="shared" si="104"/>
        <v>2017-2026All1-in-2Typical Event DayPGE24</v>
      </c>
      <c r="B6721" s="10" t="s">
        <v>54</v>
      </c>
      <c r="C6721" s="10" t="s">
        <v>0</v>
      </c>
      <c r="D6721" s="10" t="s">
        <v>8</v>
      </c>
      <c r="E6721" s="10" t="s">
        <v>9</v>
      </c>
      <c r="F6721">
        <v>24</v>
      </c>
      <c r="G6721">
        <v>1.3370203971862793</v>
      </c>
      <c r="H6721">
        <v>1.3988609313964844</v>
      </c>
      <c r="I6721">
        <v>76.516090393066406</v>
      </c>
      <c r="J6721">
        <v>4.4309847056865692E-2</v>
      </c>
      <c r="K6721">
        <v>161936</v>
      </c>
      <c r="L6721">
        <v>150024.32000000001</v>
      </c>
      <c r="M6721">
        <v>-6.1840556561946869E-2</v>
      </c>
      <c r="N6721">
        <v>-0.11862805485725403</v>
      </c>
      <c r="O6721">
        <v>-8.507663756608963E-2</v>
      </c>
      <c r="P6721">
        <v>-6.1840556561946869E-2</v>
      </c>
      <c r="Q6721">
        <v>-3.8604471832513809E-2</v>
      </c>
      <c r="R6721">
        <v>-5.0530564039945602E-3</v>
      </c>
      <c r="S6721" s="10" t="s">
        <v>38</v>
      </c>
    </row>
    <row r="6722" spans="1:19" hidden="1" x14ac:dyDescent="0.25">
      <c r="A6722" s="10" t="str">
        <f t="shared" ref="A6722:A6785" si="105">CONCATENATE(B6722,C6722,E6722,D6722,S6722,F6722)</f>
        <v>2017-2026Greater Bay Area1-in-10August PeakCAISO1</v>
      </c>
      <c r="B6722" s="10" t="s">
        <v>54</v>
      </c>
      <c r="C6722" s="10" t="s">
        <v>10</v>
      </c>
      <c r="D6722" s="10" t="s">
        <v>2</v>
      </c>
      <c r="E6722" s="10" t="s">
        <v>1</v>
      </c>
      <c r="F6722">
        <v>1</v>
      </c>
      <c r="G6722">
        <v>0.8643878698348999</v>
      </c>
      <c r="H6722">
        <v>0.8643878698348999</v>
      </c>
      <c r="I6722">
        <v>72.930335998535156</v>
      </c>
      <c r="J6722">
        <v>0</v>
      </c>
      <c r="K6722">
        <v>54535</v>
      </c>
      <c r="L6722">
        <v>49319.78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 s="10" t="s">
        <v>39</v>
      </c>
    </row>
    <row r="6723" spans="1:19" hidden="1" x14ac:dyDescent="0.25">
      <c r="A6723" s="10" t="str">
        <f t="shared" si="105"/>
        <v>2017-2026Greater Bay Area1-in-2August PeakCAISO1</v>
      </c>
      <c r="B6723" s="10" t="s">
        <v>54</v>
      </c>
      <c r="C6723" s="10" t="s">
        <v>10</v>
      </c>
      <c r="D6723" s="10" t="s">
        <v>2</v>
      </c>
      <c r="E6723" s="10" t="s">
        <v>9</v>
      </c>
      <c r="F6723">
        <v>1</v>
      </c>
      <c r="G6723">
        <v>0.66925561428070068</v>
      </c>
      <c r="H6723">
        <v>0.66925561428070068</v>
      </c>
      <c r="I6723">
        <v>65.509284973144531</v>
      </c>
      <c r="J6723">
        <v>0</v>
      </c>
      <c r="K6723">
        <v>54535</v>
      </c>
      <c r="L6723">
        <v>49319.78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 s="10" t="s">
        <v>39</v>
      </c>
    </row>
    <row r="6724" spans="1:19" hidden="1" x14ac:dyDescent="0.25">
      <c r="A6724" s="10" t="str">
        <f t="shared" si="105"/>
        <v>2017-2026Greater Bay Area1-in-10August PeakPGE1</v>
      </c>
      <c r="B6724" s="10" t="s">
        <v>54</v>
      </c>
      <c r="C6724" s="10" t="s">
        <v>10</v>
      </c>
      <c r="D6724" s="10" t="s">
        <v>2</v>
      </c>
      <c r="E6724" s="10" t="s">
        <v>1</v>
      </c>
      <c r="F6724">
        <v>1</v>
      </c>
      <c r="G6724">
        <v>0.94767701625823975</v>
      </c>
      <c r="H6724">
        <v>0.94767701625823975</v>
      </c>
      <c r="I6724">
        <v>75.114768981933594</v>
      </c>
      <c r="J6724">
        <v>0</v>
      </c>
      <c r="K6724">
        <v>54535</v>
      </c>
      <c r="L6724">
        <v>49319.78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 s="10" t="s">
        <v>38</v>
      </c>
    </row>
    <row r="6725" spans="1:19" hidden="1" x14ac:dyDescent="0.25">
      <c r="A6725" s="10" t="str">
        <f t="shared" si="105"/>
        <v>2017-2026Greater Bay Area1-in-2August PeakPGE1</v>
      </c>
      <c r="B6725" s="10" t="s">
        <v>54</v>
      </c>
      <c r="C6725" s="10" t="s">
        <v>10</v>
      </c>
      <c r="D6725" s="10" t="s">
        <v>2</v>
      </c>
      <c r="E6725" s="10" t="s">
        <v>9</v>
      </c>
      <c r="F6725">
        <v>1</v>
      </c>
      <c r="G6725">
        <v>0.82063418626785278</v>
      </c>
      <c r="H6725">
        <v>0.82063418626785278</v>
      </c>
      <c r="I6725">
        <v>71.222724914550781</v>
      </c>
      <c r="J6725">
        <v>0</v>
      </c>
      <c r="K6725">
        <v>54535</v>
      </c>
      <c r="L6725">
        <v>49319.78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 s="10" t="s">
        <v>38</v>
      </c>
    </row>
    <row r="6726" spans="1:19" hidden="1" x14ac:dyDescent="0.25">
      <c r="A6726" s="10" t="str">
        <f t="shared" si="105"/>
        <v>2017-2026Greater Bay Area1-in-10August PeakCAISO2</v>
      </c>
      <c r="B6726" s="10" t="s">
        <v>54</v>
      </c>
      <c r="C6726" s="10" t="s">
        <v>10</v>
      </c>
      <c r="D6726" s="10" t="s">
        <v>2</v>
      </c>
      <c r="E6726" s="10" t="s">
        <v>1</v>
      </c>
      <c r="F6726">
        <v>2</v>
      </c>
      <c r="G6726">
        <v>0.7218049168586731</v>
      </c>
      <c r="H6726">
        <v>0.7218049168586731</v>
      </c>
      <c r="I6726">
        <v>71.629669189453125</v>
      </c>
      <c r="J6726">
        <v>0</v>
      </c>
      <c r="K6726">
        <v>54535</v>
      </c>
      <c r="L6726">
        <v>49319.78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 s="10" t="s">
        <v>39</v>
      </c>
    </row>
    <row r="6727" spans="1:19" hidden="1" x14ac:dyDescent="0.25">
      <c r="A6727" s="10" t="str">
        <f t="shared" si="105"/>
        <v>2017-2026Greater Bay Area1-in-2August PeakCAISO2</v>
      </c>
      <c r="B6727" s="10" t="s">
        <v>54</v>
      </c>
      <c r="C6727" s="10" t="s">
        <v>10</v>
      </c>
      <c r="D6727" s="10" t="s">
        <v>2</v>
      </c>
      <c r="E6727" s="10" t="s">
        <v>9</v>
      </c>
      <c r="F6727">
        <v>2</v>
      </c>
      <c r="G6727">
        <v>0.55886024236679077</v>
      </c>
      <c r="H6727">
        <v>0.55886024236679077</v>
      </c>
      <c r="I6727">
        <v>64.212738037109375</v>
      </c>
      <c r="J6727">
        <v>0</v>
      </c>
      <c r="K6727">
        <v>54535</v>
      </c>
      <c r="L6727">
        <v>49319.78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 s="10" t="s">
        <v>39</v>
      </c>
    </row>
    <row r="6728" spans="1:19" hidden="1" x14ac:dyDescent="0.25">
      <c r="A6728" s="10" t="str">
        <f t="shared" si="105"/>
        <v>2017-2026Greater Bay Area1-in-2August PeakPGE2</v>
      </c>
      <c r="B6728" s="10" t="s">
        <v>54</v>
      </c>
      <c r="C6728" s="10" t="s">
        <v>10</v>
      </c>
      <c r="D6728" s="10" t="s">
        <v>2</v>
      </c>
      <c r="E6728" s="10" t="s">
        <v>9</v>
      </c>
      <c r="F6728">
        <v>2</v>
      </c>
      <c r="G6728">
        <v>0.68526852130889893</v>
      </c>
      <c r="H6728">
        <v>0.68526852130889893</v>
      </c>
      <c r="I6728">
        <v>70.13958740234375</v>
      </c>
      <c r="J6728">
        <v>0</v>
      </c>
      <c r="K6728">
        <v>54535</v>
      </c>
      <c r="L6728">
        <v>49319.78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 s="10" t="s">
        <v>38</v>
      </c>
    </row>
    <row r="6729" spans="1:19" hidden="1" x14ac:dyDescent="0.25">
      <c r="A6729" s="10" t="str">
        <f t="shared" si="105"/>
        <v>2017-2026Greater Bay Area1-in-10August PeakPGE2</v>
      </c>
      <c r="B6729" s="10" t="s">
        <v>54</v>
      </c>
      <c r="C6729" s="10" t="s">
        <v>10</v>
      </c>
      <c r="D6729" s="10" t="s">
        <v>2</v>
      </c>
      <c r="E6729" s="10" t="s">
        <v>1</v>
      </c>
      <c r="F6729">
        <v>2</v>
      </c>
      <c r="G6729">
        <v>0.79135531187057495</v>
      </c>
      <c r="H6729">
        <v>0.79135531187057495</v>
      </c>
      <c r="I6729">
        <v>74.441856384277344</v>
      </c>
      <c r="J6729">
        <v>0</v>
      </c>
      <c r="K6729">
        <v>54535</v>
      </c>
      <c r="L6729">
        <v>49319.78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 s="10" t="s">
        <v>38</v>
      </c>
    </row>
    <row r="6730" spans="1:19" hidden="1" x14ac:dyDescent="0.25">
      <c r="A6730" s="10" t="str">
        <f t="shared" si="105"/>
        <v>2017-2026Greater Bay Area1-in-10August PeakCAISO3</v>
      </c>
      <c r="B6730" s="10" t="s">
        <v>54</v>
      </c>
      <c r="C6730" s="10" t="s">
        <v>10</v>
      </c>
      <c r="D6730" s="10" t="s">
        <v>2</v>
      </c>
      <c r="E6730" s="10" t="s">
        <v>1</v>
      </c>
      <c r="F6730">
        <v>3</v>
      </c>
      <c r="G6730">
        <v>0.6314888596534729</v>
      </c>
      <c r="H6730">
        <v>0.6314888596534729</v>
      </c>
      <c r="I6730">
        <v>70.050537109375</v>
      </c>
      <c r="J6730">
        <v>0</v>
      </c>
      <c r="K6730">
        <v>54535</v>
      </c>
      <c r="L6730">
        <v>49319.78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 s="10" t="s">
        <v>39</v>
      </c>
    </row>
    <row r="6731" spans="1:19" hidden="1" x14ac:dyDescent="0.25">
      <c r="A6731" s="10" t="str">
        <f t="shared" si="105"/>
        <v>2017-2026Greater Bay Area1-in-2August PeakCAISO3</v>
      </c>
      <c r="B6731" s="10" t="s">
        <v>54</v>
      </c>
      <c r="C6731" s="10" t="s">
        <v>10</v>
      </c>
      <c r="D6731" s="10" t="s">
        <v>2</v>
      </c>
      <c r="E6731" s="10" t="s">
        <v>9</v>
      </c>
      <c r="F6731">
        <v>3</v>
      </c>
      <c r="G6731">
        <v>0.48893266916275024</v>
      </c>
      <c r="H6731">
        <v>0.48893266916275024</v>
      </c>
      <c r="I6731">
        <v>62.867088317871094</v>
      </c>
      <c r="J6731">
        <v>0</v>
      </c>
      <c r="K6731">
        <v>54535</v>
      </c>
      <c r="L6731">
        <v>49319.78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 s="10" t="s">
        <v>39</v>
      </c>
    </row>
    <row r="6732" spans="1:19" hidden="1" x14ac:dyDescent="0.25">
      <c r="A6732" s="10" t="str">
        <f t="shared" si="105"/>
        <v>2017-2026Greater Bay Area1-in-2August PeakPGE3</v>
      </c>
      <c r="B6732" s="10" t="s">
        <v>54</v>
      </c>
      <c r="C6732" s="10" t="s">
        <v>10</v>
      </c>
      <c r="D6732" s="10" t="s">
        <v>2</v>
      </c>
      <c r="E6732" s="10" t="s">
        <v>9</v>
      </c>
      <c r="F6732">
        <v>3</v>
      </c>
      <c r="G6732">
        <v>0.59952408075332642</v>
      </c>
      <c r="H6732">
        <v>0.59952408075332642</v>
      </c>
      <c r="I6732">
        <v>68.512130737304688</v>
      </c>
      <c r="J6732">
        <v>0</v>
      </c>
      <c r="K6732">
        <v>54535</v>
      </c>
      <c r="L6732">
        <v>49319.78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 s="10" t="s">
        <v>38</v>
      </c>
    </row>
    <row r="6733" spans="1:19" hidden="1" x14ac:dyDescent="0.25">
      <c r="A6733" s="10" t="str">
        <f t="shared" si="105"/>
        <v>2017-2026Greater Bay Area1-in-10August PeakPGE3</v>
      </c>
      <c r="B6733" s="10" t="s">
        <v>54</v>
      </c>
      <c r="C6733" s="10" t="s">
        <v>10</v>
      </c>
      <c r="D6733" s="10" t="s">
        <v>2</v>
      </c>
      <c r="E6733" s="10" t="s">
        <v>1</v>
      </c>
      <c r="F6733">
        <v>3</v>
      </c>
      <c r="G6733">
        <v>0.69233673810958862</v>
      </c>
      <c r="H6733">
        <v>0.69233673810958862</v>
      </c>
      <c r="I6733">
        <v>73.086334228515625</v>
      </c>
      <c r="J6733">
        <v>0</v>
      </c>
      <c r="K6733">
        <v>54535</v>
      </c>
      <c r="L6733">
        <v>49319.78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 s="10" t="s">
        <v>38</v>
      </c>
    </row>
    <row r="6734" spans="1:19" hidden="1" x14ac:dyDescent="0.25">
      <c r="A6734" s="10" t="str">
        <f t="shared" si="105"/>
        <v>2017-2026Greater Bay Area1-in-2August PeakCAISO4</v>
      </c>
      <c r="B6734" s="10" t="s">
        <v>54</v>
      </c>
      <c r="C6734" s="10" t="s">
        <v>10</v>
      </c>
      <c r="D6734" s="10" t="s">
        <v>2</v>
      </c>
      <c r="E6734" s="10" t="s">
        <v>9</v>
      </c>
      <c r="F6734">
        <v>4</v>
      </c>
      <c r="G6734">
        <v>0.44675353169441223</v>
      </c>
      <c r="H6734">
        <v>0.44675353169441223</v>
      </c>
      <c r="I6734">
        <v>61.879253387451172</v>
      </c>
      <c r="J6734">
        <v>0</v>
      </c>
      <c r="K6734">
        <v>54535</v>
      </c>
      <c r="L6734">
        <v>49319.78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 s="10" t="s">
        <v>39</v>
      </c>
    </row>
    <row r="6735" spans="1:19" hidden="1" x14ac:dyDescent="0.25">
      <c r="A6735" s="10" t="str">
        <f t="shared" si="105"/>
        <v>2017-2026Greater Bay Area1-in-10August PeakCAISO4</v>
      </c>
      <c r="B6735" s="10" t="s">
        <v>54</v>
      </c>
      <c r="C6735" s="10" t="s">
        <v>10</v>
      </c>
      <c r="D6735" s="10" t="s">
        <v>2</v>
      </c>
      <c r="E6735" s="10" t="s">
        <v>1</v>
      </c>
      <c r="F6735">
        <v>4</v>
      </c>
      <c r="G6735">
        <v>0.57701170444488525</v>
      </c>
      <c r="H6735">
        <v>0.57701170444488525</v>
      </c>
      <c r="I6735">
        <v>68.95513916015625</v>
      </c>
      <c r="J6735">
        <v>0</v>
      </c>
      <c r="K6735">
        <v>54535</v>
      </c>
      <c r="L6735">
        <v>49319.78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 s="10" t="s">
        <v>39</v>
      </c>
    </row>
    <row r="6736" spans="1:19" hidden="1" x14ac:dyDescent="0.25">
      <c r="A6736" s="10" t="str">
        <f t="shared" si="105"/>
        <v>2017-2026Greater Bay Area1-in-10August PeakPGE4</v>
      </c>
      <c r="B6736" s="10" t="s">
        <v>54</v>
      </c>
      <c r="C6736" s="10" t="s">
        <v>10</v>
      </c>
      <c r="D6736" s="10" t="s">
        <v>2</v>
      </c>
      <c r="E6736" s="10" t="s">
        <v>1</v>
      </c>
      <c r="F6736">
        <v>4</v>
      </c>
      <c r="G6736">
        <v>0.63261038064956665</v>
      </c>
      <c r="H6736">
        <v>0.63261038064956665</v>
      </c>
      <c r="I6736">
        <v>71.119552612304688</v>
      </c>
      <c r="J6736">
        <v>0</v>
      </c>
      <c r="K6736">
        <v>54535</v>
      </c>
      <c r="L6736">
        <v>49319.78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 s="10" t="s">
        <v>38</v>
      </c>
    </row>
    <row r="6737" spans="1:19" hidden="1" x14ac:dyDescent="0.25">
      <c r="A6737" s="10" t="str">
        <f t="shared" si="105"/>
        <v>2017-2026Greater Bay Area1-in-2August PeakPGE4</v>
      </c>
      <c r="B6737" s="10" t="s">
        <v>54</v>
      </c>
      <c r="C6737" s="10" t="s">
        <v>10</v>
      </c>
      <c r="D6737" s="10" t="s">
        <v>2</v>
      </c>
      <c r="E6737" s="10" t="s">
        <v>9</v>
      </c>
      <c r="F6737">
        <v>4</v>
      </c>
      <c r="G6737">
        <v>0.54780447483062744</v>
      </c>
      <c r="H6737">
        <v>0.54780447483062744</v>
      </c>
      <c r="I6737">
        <v>67.06219482421875</v>
      </c>
      <c r="J6737">
        <v>0</v>
      </c>
      <c r="K6737">
        <v>54535</v>
      </c>
      <c r="L6737">
        <v>49319.78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 s="10" t="s">
        <v>38</v>
      </c>
    </row>
    <row r="6738" spans="1:19" hidden="1" x14ac:dyDescent="0.25">
      <c r="A6738" s="10" t="str">
        <f t="shared" si="105"/>
        <v>2017-2026Greater Bay Area1-in-2August PeakCAISO5</v>
      </c>
      <c r="B6738" s="10" t="s">
        <v>54</v>
      </c>
      <c r="C6738" s="10" t="s">
        <v>10</v>
      </c>
      <c r="D6738" s="10" t="s">
        <v>2</v>
      </c>
      <c r="E6738" s="10" t="s">
        <v>9</v>
      </c>
      <c r="F6738">
        <v>5</v>
      </c>
      <c r="G6738">
        <v>0.42565348744392395</v>
      </c>
      <c r="H6738">
        <v>0.42565348744392395</v>
      </c>
      <c r="I6738">
        <v>61.444629669189453</v>
      </c>
      <c r="J6738">
        <v>0</v>
      </c>
      <c r="K6738">
        <v>54535</v>
      </c>
      <c r="L6738">
        <v>49319.78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 s="10" t="s">
        <v>39</v>
      </c>
    </row>
    <row r="6739" spans="1:19" hidden="1" x14ac:dyDescent="0.25">
      <c r="A6739" s="10" t="str">
        <f t="shared" si="105"/>
        <v>2017-2026Greater Bay Area1-in-10August PeakCAISO5</v>
      </c>
      <c r="B6739" s="10" t="s">
        <v>54</v>
      </c>
      <c r="C6739" s="10" t="s">
        <v>10</v>
      </c>
      <c r="D6739" s="10" t="s">
        <v>2</v>
      </c>
      <c r="E6739" s="10" t="s">
        <v>1</v>
      </c>
      <c r="F6739">
        <v>5</v>
      </c>
      <c r="G6739">
        <v>0.5497596263885498</v>
      </c>
      <c r="H6739">
        <v>0.5497596263885498</v>
      </c>
      <c r="I6739">
        <v>67.95245361328125</v>
      </c>
      <c r="J6739">
        <v>0</v>
      </c>
      <c r="K6739">
        <v>54535</v>
      </c>
      <c r="L6739">
        <v>49319.78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 s="10" t="s">
        <v>39</v>
      </c>
    </row>
    <row r="6740" spans="1:19" hidden="1" x14ac:dyDescent="0.25">
      <c r="A6740" s="10" t="str">
        <f t="shared" si="105"/>
        <v>2017-2026Greater Bay Area1-in-2August PeakPGE5</v>
      </c>
      <c r="B6740" s="10" t="s">
        <v>54</v>
      </c>
      <c r="C6740" s="10" t="s">
        <v>10</v>
      </c>
      <c r="D6740" s="10" t="s">
        <v>2</v>
      </c>
      <c r="E6740" s="10" t="s">
        <v>9</v>
      </c>
      <c r="F6740">
        <v>5</v>
      </c>
      <c r="G6740">
        <v>0.52193182706832886</v>
      </c>
      <c r="H6740">
        <v>0.52193182706832886</v>
      </c>
      <c r="I6740">
        <v>65.996337890625</v>
      </c>
      <c r="J6740">
        <v>0</v>
      </c>
      <c r="K6740">
        <v>54535</v>
      </c>
      <c r="L6740">
        <v>49319.78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 s="10" t="s">
        <v>38</v>
      </c>
    </row>
    <row r="6741" spans="1:19" hidden="1" x14ac:dyDescent="0.25">
      <c r="A6741" s="10" t="str">
        <f t="shared" si="105"/>
        <v>2017-2026Greater Bay Area1-in-10August PeakPGE5</v>
      </c>
      <c r="B6741" s="10" t="s">
        <v>54</v>
      </c>
      <c r="C6741" s="10" t="s">
        <v>10</v>
      </c>
      <c r="D6741" s="10" t="s">
        <v>2</v>
      </c>
      <c r="E6741" s="10" t="s">
        <v>1</v>
      </c>
      <c r="F6741">
        <v>5</v>
      </c>
      <c r="G6741">
        <v>0.60273236036300659</v>
      </c>
      <c r="H6741">
        <v>0.60273236036300659</v>
      </c>
      <c r="I6741">
        <v>69.793807983398437</v>
      </c>
      <c r="J6741">
        <v>0</v>
      </c>
      <c r="K6741">
        <v>54535</v>
      </c>
      <c r="L6741">
        <v>49319.78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 s="10" t="s">
        <v>38</v>
      </c>
    </row>
    <row r="6742" spans="1:19" hidden="1" x14ac:dyDescent="0.25">
      <c r="A6742" s="10" t="str">
        <f t="shared" si="105"/>
        <v>2017-2026Greater Bay Area1-in-10August PeakCAISO6</v>
      </c>
      <c r="B6742" s="10" t="s">
        <v>54</v>
      </c>
      <c r="C6742" s="10" t="s">
        <v>10</v>
      </c>
      <c r="D6742" s="10" t="s">
        <v>2</v>
      </c>
      <c r="E6742" s="10" t="s">
        <v>1</v>
      </c>
      <c r="F6742">
        <v>6</v>
      </c>
      <c r="G6742">
        <v>0.56198954582214355</v>
      </c>
      <c r="H6742">
        <v>0.56198954582214355</v>
      </c>
      <c r="I6742">
        <v>67.243492126464844</v>
      </c>
      <c r="J6742">
        <v>0</v>
      </c>
      <c r="K6742">
        <v>54535</v>
      </c>
      <c r="L6742">
        <v>49319.78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 s="10" t="s">
        <v>39</v>
      </c>
    </row>
    <row r="6743" spans="1:19" hidden="1" x14ac:dyDescent="0.25">
      <c r="A6743" s="10" t="str">
        <f t="shared" si="105"/>
        <v>2017-2026Greater Bay Area1-in-2August PeakCAISO6</v>
      </c>
      <c r="B6743" s="10" t="s">
        <v>54</v>
      </c>
      <c r="C6743" s="10" t="s">
        <v>10</v>
      </c>
      <c r="D6743" s="10" t="s">
        <v>2</v>
      </c>
      <c r="E6743" s="10" t="s">
        <v>9</v>
      </c>
      <c r="F6743">
        <v>6</v>
      </c>
      <c r="G6743">
        <v>0.43512254953384399</v>
      </c>
      <c r="H6743">
        <v>0.43512254953384399</v>
      </c>
      <c r="I6743">
        <v>60.771621704101563</v>
      </c>
      <c r="J6743">
        <v>0</v>
      </c>
      <c r="K6743">
        <v>54535</v>
      </c>
      <c r="L6743">
        <v>49319.78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 s="10" t="s">
        <v>39</v>
      </c>
    </row>
    <row r="6744" spans="1:19" hidden="1" x14ac:dyDescent="0.25">
      <c r="A6744" s="10" t="str">
        <f t="shared" si="105"/>
        <v>2017-2026Greater Bay Area1-in-10August PeakPGE6</v>
      </c>
      <c r="B6744" s="10" t="s">
        <v>54</v>
      </c>
      <c r="C6744" s="10" t="s">
        <v>10</v>
      </c>
      <c r="D6744" s="10" t="s">
        <v>2</v>
      </c>
      <c r="E6744" s="10" t="s">
        <v>1</v>
      </c>
      <c r="F6744">
        <v>6</v>
      </c>
      <c r="G6744">
        <v>0.61614072322845459</v>
      </c>
      <c r="H6744">
        <v>0.61614072322845459</v>
      </c>
      <c r="I6744">
        <v>68.993209838867187</v>
      </c>
      <c r="J6744">
        <v>0</v>
      </c>
      <c r="K6744">
        <v>54535</v>
      </c>
      <c r="L6744">
        <v>49319.78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 s="10" t="s">
        <v>38</v>
      </c>
    </row>
    <row r="6745" spans="1:19" hidden="1" x14ac:dyDescent="0.25">
      <c r="A6745" s="10" t="str">
        <f t="shared" si="105"/>
        <v>2017-2026Greater Bay Area1-in-2August PeakPGE6</v>
      </c>
      <c r="B6745" s="10" t="s">
        <v>54</v>
      </c>
      <c r="C6745" s="10" t="s">
        <v>10</v>
      </c>
      <c r="D6745" s="10" t="s">
        <v>2</v>
      </c>
      <c r="E6745" s="10" t="s">
        <v>9</v>
      </c>
      <c r="F6745">
        <v>6</v>
      </c>
      <c r="G6745">
        <v>0.5335426926612854</v>
      </c>
      <c r="H6745">
        <v>0.5335426926612854</v>
      </c>
      <c r="I6745">
        <v>65.3262939453125</v>
      </c>
      <c r="J6745">
        <v>0</v>
      </c>
      <c r="K6745">
        <v>54535</v>
      </c>
      <c r="L6745">
        <v>49319.78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 s="10" t="s">
        <v>38</v>
      </c>
    </row>
    <row r="6746" spans="1:19" hidden="1" x14ac:dyDescent="0.25">
      <c r="A6746" s="10" t="str">
        <f t="shared" si="105"/>
        <v>2017-2026Greater Bay Area1-in-2August PeakCAISO7</v>
      </c>
      <c r="B6746" s="10" t="s">
        <v>54</v>
      </c>
      <c r="C6746" s="10" t="s">
        <v>10</v>
      </c>
      <c r="D6746" s="10" t="s">
        <v>2</v>
      </c>
      <c r="E6746" s="10" t="s">
        <v>9</v>
      </c>
      <c r="F6746">
        <v>7</v>
      </c>
      <c r="G6746">
        <v>0.48801007866859436</v>
      </c>
      <c r="H6746">
        <v>0.48801007866859436</v>
      </c>
      <c r="I6746">
        <v>60.370349884033203</v>
      </c>
      <c r="J6746">
        <v>0</v>
      </c>
      <c r="K6746">
        <v>54535</v>
      </c>
      <c r="L6746">
        <v>49319.78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 s="10" t="s">
        <v>39</v>
      </c>
    </row>
    <row r="6747" spans="1:19" hidden="1" x14ac:dyDescent="0.25">
      <c r="A6747" s="10" t="str">
        <f t="shared" si="105"/>
        <v>2017-2026Greater Bay Area1-in-10August PeakCAISO7</v>
      </c>
      <c r="B6747" s="10" t="s">
        <v>54</v>
      </c>
      <c r="C6747" s="10" t="s">
        <v>10</v>
      </c>
      <c r="D6747" s="10" t="s">
        <v>2</v>
      </c>
      <c r="E6747" s="10" t="s">
        <v>1</v>
      </c>
      <c r="F6747">
        <v>7</v>
      </c>
      <c r="G6747">
        <v>0.63029724359512329</v>
      </c>
      <c r="H6747">
        <v>0.63029724359512329</v>
      </c>
      <c r="I6747">
        <v>66.667938232421875</v>
      </c>
      <c r="J6747">
        <v>0</v>
      </c>
      <c r="K6747">
        <v>54535</v>
      </c>
      <c r="L6747">
        <v>49319.78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 s="10" t="s">
        <v>39</v>
      </c>
    </row>
    <row r="6748" spans="1:19" hidden="1" x14ac:dyDescent="0.25">
      <c r="A6748" s="10" t="str">
        <f t="shared" si="105"/>
        <v>2017-2026Greater Bay Area1-in-10August PeakPGE7</v>
      </c>
      <c r="B6748" s="10" t="s">
        <v>54</v>
      </c>
      <c r="C6748" s="10" t="s">
        <v>10</v>
      </c>
      <c r="D6748" s="10" t="s">
        <v>2</v>
      </c>
      <c r="E6748" s="10" t="s">
        <v>1</v>
      </c>
      <c r="F6748">
        <v>7</v>
      </c>
      <c r="G6748">
        <v>0.69103032350540161</v>
      </c>
      <c r="H6748">
        <v>0.69103032350540161</v>
      </c>
      <c r="I6748">
        <v>68.3836669921875</v>
      </c>
      <c r="J6748">
        <v>0</v>
      </c>
      <c r="K6748">
        <v>54535</v>
      </c>
      <c r="L6748">
        <v>49319.78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 s="10" t="s">
        <v>38</v>
      </c>
    </row>
    <row r="6749" spans="1:19" hidden="1" x14ac:dyDescent="0.25">
      <c r="A6749" s="10" t="str">
        <f t="shared" si="105"/>
        <v>2017-2026Greater Bay Area1-in-2August PeakPGE7</v>
      </c>
      <c r="B6749" s="10" t="s">
        <v>54</v>
      </c>
      <c r="C6749" s="10" t="s">
        <v>10</v>
      </c>
      <c r="D6749" s="10" t="s">
        <v>2</v>
      </c>
      <c r="E6749" s="10" t="s">
        <v>9</v>
      </c>
      <c r="F6749">
        <v>7</v>
      </c>
      <c r="G6749">
        <v>0.5983927845954895</v>
      </c>
      <c r="H6749">
        <v>0.5983927845954895</v>
      </c>
      <c r="I6749">
        <v>65.024085998535156</v>
      </c>
      <c r="J6749">
        <v>0</v>
      </c>
      <c r="K6749">
        <v>54535</v>
      </c>
      <c r="L6749">
        <v>49319.78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 s="10" t="s">
        <v>38</v>
      </c>
    </row>
    <row r="6750" spans="1:19" hidden="1" x14ac:dyDescent="0.25">
      <c r="A6750" s="10" t="str">
        <f t="shared" si="105"/>
        <v>2017-2026Greater Bay Area1-in-2August PeakCAISO8</v>
      </c>
      <c r="B6750" s="10" t="s">
        <v>54</v>
      </c>
      <c r="C6750" s="10" t="s">
        <v>10</v>
      </c>
      <c r="D6750" s="10" t="s">
        <v>2</v>
      </c>
      <c r="E6750" s="10" t="s">
        <v>9</v>
      </c>
      <c r="F6750">
        <v>8</v>
      </c>
      <c r="G6750">
        <v>0.52555179595947266</v>
      </c>
      <c r="H6750">
        <v>0.52555179595947266</v>
      </c>
      <c r="I6750">
        <v>61.823814392089844</v>
      </c>
      <c r="J6750">
        <v>0</v>
      </c>
      <c r="K6750">
        <v>54535</v>
      </c>
      <c r="L6750">
        <v>49319.78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 s="10" t="s">
        <v>39</v>
      </c>
    </row>
    <row r="6751" spans="1:19" hidden="1" x14ac:dyDescent="0.25">
      <c r="A6751" s="10" t="str">
        <f t="shared" si="105"/>
        <v>2017-2026Greater Bay Area1-in-10August PeakCAISO8</v>
      </c>
      <c r="B6751" s="10" t="s">
        <v>54</v>
      </c>
      <c r="C6751" s="10" t="s">
        <v>10</v>
      </c>
      <c r="D6751" s="10" t="s">
        <v>2</v>
      </c>
      <c r="E6751" s="10" t="s">
        <v>1</v>
      </c>
      <c r="F6751">
        <v>8</v>
      </c>
      <c r="G6751">
        <v>0.67878484725952148</v>
      </c>
      <c r="H6751">
        <v>0.67878484725952148</v>
      </c>
      <c r="I6751">
        <v>68.2276611328125</v>
      </c>
      <c r="J6751">
        <v>0</v>
      </c>
      <c r="K6751">
        <v>54535</v>
      </c>
      <c r="L6751">
        <v>49319.78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 s="10" t="s">
        <v>39</v>
      </c>
    </row>
    <row r="6752" spans="1:19" hidden="1" x14ac:dyDescent="0.25">
      <c r="A6752" s="10" t="str">
        <f t="shared" si="105"/>
        <v>2017-2026Greater Bay Area1-in-2August PeakPGE8</v>
      </c>
      <c r="B6752" s="10" t="s">
        <v>54</v>
      </c>
      <c r="C6752" s="10" t="s">
        <v>10</v>
      </c>
      <c r="D6752" s="10" t="s">
        <v>2</v>
      </c>
      <c r="E6752" s="10" t="s">
        <v>9</v>
      </c>
      <c r="F6752">
        <v>8</v>
      </c>
      <c r="G6752">
        <v>0.64442604780197144</v>
      </c>
      <c r="H6752">
        <v>0.64442604780197144</v>
      </c>
      <c r="I6752">
        <v>66.965904235839844</v>
      </c>
      <c r="J6752">
        <v>0</v>
      </c>
      <c r="K6752">
        <v>54535</v>
      </c>
      <c r="L6752">
        <v>49319.78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 s="10" t="s">
        <v>38</v>
      </c>
    </row>
    <row r="6753" spans="1:19" hidden="1" x14ac:dyDescent="0.25">
      <c r="A6753" s="10" t="str">
        <f t="shared" si="105"/>
        <v>2017-2026Greater Bay Area1-in-10August PeakPGE8</v>
      </c>
      <c r="B6753" s="10" t="s">
        <v>54</v>
      </c>
      <c r="C6753" s="10" t="s">
        <v>10</v>
      </c>
      <c r="D6753" s="10" t="s">
        <v>2</v>
      </c>
      <c r="E6753" s="10" t="s">
        <v>1</v>
      </c>
      <c r="F6753">
        <v>8</v>
      </c>
      <c r="G6753">
        <v>0.7441900372505188</v>
      </c>
      <c r="H6753">
        <v>0.7441900372505188</v>
      </c>
      <c r="I6753">
        <v>69.843780517578125</v>
      </c>
      <c r="J6753">
        <v>0</v>
      </c>
      <c r="K6753">
        <v>54535</v>
      </c>
      <c r="L6753">
        <v>49319.78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 s="10" t="s">
        <v>38</v>
      </c>
    </row>
    <row r="6754" spans="1:19" hidden="1" x14ac:dyDescent="0.25">
      <c r="A6754" s="10" t="str">
        <f t="shared" si="105"/>
        <v>2017-2026Greater Bay Area1-in-2August PeakCAISO9</v>
      </c>
      <c r="B6754" s="10" t="s">
        <v>54</v>
      </c>
      <c r="C6754" s="10" t="s">
        <v>10</v>
      </c>
      <c r="D6754" s="10" t="s">
        <v>2</v>
      </c>
      <c r="E6754" s="10" t="s">
        <v>9</v>
      </c>
      <c r="F6754">
        <v>9</v>
      </c>
      <c r="G6754">
        <v>0.51429104804992676</v>
      </c>
      <c r="H6754">
        <v>0.51429104804992676</v>
      </c>
      <c r="I6754">
        <v>65.313240051269531</v>
      </c>
      <c r="J6754">
        <v>0</v>
      </c>
      <c r="K6754">
        <v>54535</v>
      </c>
      <c r="L6754">
        <v>49319.78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 s="10" t="s">
        <v>39</v>
      </c>
    </row>
    <row r="6755" spans="1:19" hidden="1" x14ac:dyDescent="0.25">
      <c r="A6755" s="10" t="str">
        <f t="shared" si="105"/>
        <v>2017-2026Greater Bay Area1-in-10August PeakCAISO9</v>
      </c>
      <c r="B6755" s="10" t="s">
        <v>54</v>
      </c>
      <c r="C6755" s="10" t="s">
        <v>10</v>
      </c>
      <c r="D6755" s="10" t="s">
        <v>2</v>
      </c>
      <c r="E6755" s="10" t="s">
        <v>1</v>
      </c>
      <c r="F6755">
        <v>9</v>
      </c>
      <c r="G6755">
        <v>0.66424083709716797</v>
      </c>
      <c r="H6755">
        <v>0.66424083709716797</v>
      </c>
      <c r="I6755">
        <v>72.11993408203125</v>
      </c>
      <c r="J6755">
        <v>0</v>
      </c>
      <c r="K6755">
        <v>54535</v>
      </c>
      <c r="L6755">
        <v>49319.78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 s="10" t="s">
        <v>39</v>
      </c>
    </row>
    <row r="6756" spans="1:19" hidden="1" x14ac:dyDescent="0.25">
      <c r="A6756" s="10" t="str">
        <f t="shared" si="105"/>
        <v>2017-2026Greater Bay Area1-in-2August PeakPGE9</v>
      </c>
      <c r="B6756" s="10" t="s">
        <v>54</v>
      </c>
      <c r="C6756" s="10" t="s">
        <v>10</v>
      </c>
      <c r="D6756" s="10" t="s">
        <v>2</v>
      </c>
      <c r="E6756" s="10" t="s">
        <v>9</v>
      </c>
      <c r="F6756">
        <v>9</v>
      </c>
      <c r="G6756">
        <v>0.63061821460723877</v>
      </c>
      <c r="H6756">
        <v>0.63061821460723877</v>
      </c>
      <c r="I6756">
        <v>70.857902526855469</v>
      </c>
      <c r="J6756">
        <v>0</v>
      </c>
      <c r="K6756">
        <v>54535</v>
      </c>
      <c r="L6756">
        <v>49319.78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 s="10" t="s">
        <v>38</v>
      </c>
    </row>
    <row r="6757" spans="1:19" hidden="1" x14ac:dyDescent="0.25">
      <c r="A6757" s="10" t="str">
        <f t="shared" si="105"/>
        <v>2017-2026Greater Bay Area1-in-10August PeakPGE9</v>
      </c>
      <c r="B6757" s="10" t="s">
        <v>54</v>
      </c>
      <c r="C6757" s="10" t="s">
        <v>10</v>
      </c>
      <c r="D6757" s="10" t="s">
        <v>2</v>
      </c>
      <c r="E6757" s="10" t="s">
        <v>1</v>
      </c>
      <c r="F6757">
        <v>9</v>
      </c>
      <c r="G6757">
        <v>0.72824454307556152</v>
      </c>
      <c r="H6757">
        <v>0.72824454307556152</v>
      </c>
      <c r="I6757">
        <v>74.035362243652344</v>
      </c>
      <c r="J6757">
        <v>0</v>
      </c>
      <c r="K6757">
        <v>54535</v>
      </c>
      <c r="L6757">
        <v>49319.78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 s="10" t="s">
        <v>38</v>
      </c>
    </row>
    <row r="6758" spans="1:19" hidden="1" x14ac:dyDescent="0.25">
      <c r="A6758" s="10" t="str">
        <f t="shared" si="105"/>
        <v>2017-2026Greater Bay Area1-in-10August PeakCAISO10</v>
      </c>
      <c r="B6758" s="10" t="s">
        <v>54</v>
      </c>
      <c r="C6758" s="10" t="s">
        <v>10</v>
      </c>
      <c r="D6758" s="10" t="s">
        <v>2</v>
      </c>
      <c r="E6758" s="10" t="s">
        <v>1</v>
      </c>
      <c r="F6758">
        <v>10</v>
      </c>
      <c r="G6758">
        <v>0.66796958446502686</v>
      </c>
      <c r="H6758">
        <v>0.66796958446502686</v>
      </c>
      <c r="I6758">
        <v>76.701904296875</v>
      </c>
      <c r="J6758">
        <v>0</v>
      </c>
      <c r="K6758">
        <v>54535</v>
      </c>
      <c r="L6758">
        <v>49319.78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 s="10" t="s">
        <v>39</v>
      </c>
    </row>
    <row r="6759" spans="1:19" hidden="1" x14ac:dyDescent="0.25">
      <c r="A6759" s="10" t="str">
        <f t="shared" si="105"/>
        <v>2017-2026Greater Bay Area1-in-2August PeakCAISO10</v>
      </c>
      <c r="B6759" s="10" t="s">
        <v>54</v>
      </c>
      <c r="C6759" s="10" t="s">
        <v>10</v>
      </c>
      <c r="D6759" s="10" t="s">
        <v>2</v>
      </c>
      <c r="E6759" s="10" t="s">
        <v>9</v>
      </c>
      <c r="F6759">
        <v>10</v>
      </c>
      <c r="G6759">
        <v>0.5171779990196228</v>
      </c>
      <c r="H6759">
        <v>0.5171779990196228</v>
      </c>
      <c r="I6759">
        <v>69.759796142578125</v>
      </c>
      <c r="J6759">
        <v>0</v>
      </c>
      <c r="K6759">
        <v>54535</v>
      </c>
      <c r="L6759">
        <v>49319.78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 s="10" t="s">
        <v>39</v>
      </c>
    </row>
    <row r="6760" spans="1:19" hidden="1" x14ac:dyDescent="0.25">
      <c r="A6760" s="10" t="str">
        <f t="shared" si="105"/>
        <v>2017-2026Greater Bay Area1-in-2August PeakPGE10</v>
      </c>
      <c r="B6760" s="10" t="s">
        <v>54</v>
      </c>
      <c r="C6760" s="10" t="s">
        <v>10</v>
      </c>
      <c r="D6760" s="10" t="s">
        <v>2</v>
      </c>
      <c r="E6760" s="10" t="s">
        <v>9</v>
      </c>
      <c r="F6760">
        <v>10</v>
      </c>
      <c r="G6760">
        <v>0.63415819406509399</v>
      </c>
      <c r="H6760">
        <v>0.63415819406509399</v>
      </c>
      <c r="I6760">
        <v>75.551811218261719</v>
      </c>
      <c r="J6760">
        <v>0</v>
      </c>
      <c r="K6760">
        <v>54535</v>
      </c>
      <c r="L6760">
        <v>49319.78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 s="10" t="s">
        <v>38</v>
      </c>
    </row>
    <row r="6761" spans="1:19" hidden="1" x14ac:dyDescent="0.25">
      <c r="A6761" s="10" t="str">
        <f t="shared" si="105"/>
        <v>2017-2026Greater Bay Area1-in-10August PeakPGE10</v>
      </c>
      <c r="B6761" s="10" t="s">
        <v>54</v>
      </c>
      <c r="C6761" s="10" t="s">
        <v>10</v>
      </c>
      <c r="D6761" s="10" t="s">
        <v>2</v>
      </c>
      <c r="E6761" s="10" t="s">
        <v>1</v>
      </c>
      <c r="F6761">
        <v>10</v>
      </c>
      <c r="G6761">
        <v>0.73233258724212646</v>
      </c>
      <c r="H6761">
        <v>0.73233258724212646</v>
      </c>
      <c r="I6761">
        <v>78.988052368164063</v>
      </c>
      <c r="J6761">
        <v>0</v>
      </c>
      <c r="K6761">
        <v>54535</v>
      </c>
      <c r="L6761">
        <v>49319.78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 s="10" t="s">
        <v>38</v>
      </c>
    </row>
    <row r="6762" spans="1:19" hidden="1" x14ac:dyDescent="0.25">
      <c r="A6762" s="10" t="str">
        <f t="shared" si="105"/>
        <v>2017-2026Greater Bay Area1-in-2August PeakCAISO11</v>
      </c>
      <c r="B6762" s="10" t="s">
        <v>54</v>
      </c>
      <c r="C6762" s="10" t="s">
        <v>10</v>
      </c>
      <c r="D6762" s="10" t="s">
        <v>2</v>
      </c>
      <c r="E6762" s="10" t="s">
        <v>9</v>
      </c>
      <c r="F6762">
        <v>11</v>
      </c>
      <c r="G6762">
        <v>0.55837273597717285</v>
      </c>
      <c r="H6762">
        <v>0.55837273597717285</v>
      </c>
      <c r="I6762">
        <v>74.198890686035156</v>
      </c>
      <c r="J6762">
        <v>0</v>
      </c>
      <c r="K6762">
        <v>54535</v>
      </c>
      <c r="L6762">
        <v>49319.78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 s="10" t="s">
        <v>39</v>
      </c>
    </row>
    <row r="6763" spans="1:19" hidden="1" x14ac:dyDescent="0.25">
      <c r="A6763" s="10" t="str">
        <f t="shared" si="105"/>
        <v>2017-2026Greater Bay Area1-in-10August PeakCAISO11</v>
      </c>
      <c r="B6763" s="10" t="s">
        <v>54</v>
      </c>
      <c r="C6763" s="10" t="s">
        <v>10</v>
      </c>
      <c r="D6763" s="10" t="s">
        <v>2</v>
      </c>
      <c r="E6763" s="10" t="s">
        <v>1</v>
      </c>
      <c r="F6763">
        <v>11</v>
      </c>
      <c r="G6763">
        <v>0.72117525339126587</v>
      </c>
      <c r="H6763">
        <v>0.72117525339126587</v>
      </c>
      <c r="I6763">
        <v>81.578880310058594</v>
      </c>
      <c r="J6763">
        <v>0</v>
      </c>
      <c r="K6763">
        <v>54535</v>
      </c>
      <c r="L6763">
        <v>49319.78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 s="10" t="s">
        <v>39</v>
      </c>
    </row>
    <row r="6764" spans="1:19" hidden="1" x14ac:dyDescent="0.25">
      <c r="A6764" s="10" t="str">
        <f t="shared" si="105"/>
        <v>2017-2026Greater Bay Area1-in-2August PeakPGE11</v>
      </c>
      <c r="B6764" s="10" t="s">
        <v>54</v>
      </c>
      <c r="C6764" s="10" t="s">
        <v>10</v>
      </c>
      <c r="D6764" s="10" t="s">
        <v>2</v>
      </c>
      <c r="E6764" s="10" t="s">
        <v>9</v>
      </c>
      <c r="F6764">
        <v>11</v>
      </c>
      <c r="G6764">
        <v>0.68467074632644653</v>
      </c>
      <c r="H6764">
        <v>0.68467074632644653</v>
      </c>
      <c r="I6764">
        <v>80.092208862304688</v>
      </c>
      <c r="J6764">
        <v>0</v>
      </c>
      <c r="K6764">
        <v>54535</v>
      </c>
      <c r="L6764">
        <v>49319.78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 s="10" t="s">
        <v>38</v>
      </c>
    </row>
    <row r="6765" spans="1:19" hidden="1" x14ac:dyDescent="0.25">
      <c r="A6765" s="10" t="str">
        <f t="shared" si="105"/>
        <v>2017-2026Greater Bay Area1-in-10August PeakPGE11</v>
      </c>
      <c r="B6765" s="10" t="s">
        <v>54</v>
      </c>
      <c r="C6765" s="10" t="s">
        <v>10</v>
      </c>
      <c r="D6765" s="10" t="s">
        <v>2</v>
      </c>
      <c r="E6765" s="10" t="s">
        <v>1</v>
      </c>
      <c r="F6765">
        <v>11</v>
      </c>
      <c r="G6765">
        <v>0.79066503047943115</v>
      </c>
      <c r="H6765">
        <v>0.79066503047943115</v>
      </c>
      <c r="I6765">
        <v>83.993110656738281</v>
      </c>
      <c r="J6765">
        <v>0</v>
      </c>
      <c r="K6765">
        <v>54535</v>
      </c>
      <c r="L6765">
        <v>49319.78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 s="10" t="s">
        <v>38</v>
      </c>
    </row>
    <row r="6766" spans="1:19" hidden="1" x14ac:dyDescent="0.25">
      <c r="A6766" s="10" t="str">
        <f t="shared" si="105"/>
        <v>2017-2026Greater Bay Area1-in-10August PeakCAISO12</v>
      </c>
      <c r="B6766" s="10" t="s">
        <v>54</v>
      </c>
      <c r="C6766" s="10" t="s">
        <v>10</v>
      </c>
      <c r="D6766" s="10" t="s">
        <v>2</v>
      </c>
      <c r="E6766" s="10" t="s">
        <v>1</v>
      </c>
      <c r="F6766">
        <v>12</v>
      </c>
      <c r="G6766">
        <v>0.85373103618621826</v>
      </c>
      <c r="H6766">
        <v>0.85373103618621826</v>
      </c>
      <c r="I6766">
        <v>86.055259704589844</v>
      </c>
      <c r="J6766">
        <v>0</v>
      </c>
      <c r="K6766">
        <v>54535</v>
      </c>
      <c r="L6766">
        <v>49319.78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 s="10" t="s">
        <v>39</v>
      </c>
    </row>
    <row r="6767" spans="1:19" hidden="1" x14ac:dyDescent="0.25">
      <c r="A6767" s="10" t="str">
        <f t="shared" si="105"/>
        <v>2017-2026Greater Bay Area1-in-2August PeakCAISO12</v>
      </c>
      <c r="B6767" s="10" t="s">
        <v>54</v>
      </c>
      <c r="C6767" s="10" t="s">
        <v>10</v>
      </c>
      <c r="D6767" s="10" t="s">
        <v>2</v>
      </c>
      <c r="E6767" s="10" t="s">
        <v>9</v>
      </c>
      <c r="F6767">
        <v>12</v>
      </c>
      <c r="G6767">
        <v>0.66100454330444336</v>
      </c>
      <c r="H6767">
        <v>0.66100454330444336</v>
      </c>
      <c r="I6767">
        <v>78.376213073730469</v>
      </c>
      <c r="J6767">
        <v>0</v>
      </c>
      <c r="K6767">
        <v>54535</v>
      </c>
      <c r="L6767">
        <v>49319.78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 s="10" t="s">
        <v>39</v>
      </c>
    </row>
    <row r="6768" spans="1:19" hidden="1" x14ac:dyDescent="0.25">
      <c r="A6768" s="10" t="str">
        <f t="shared" si="105"/>
        <v>2017-2026Greater Bay Area1-in-10August PeakPGE12</v>
      </c>
      <c r="B6768" s="10" t="s">
        <v>54</v>
      </c>
      <c r="C6768" s="10" t="s">
        <v>10</v>
      </c>
      <c r="D6768" s="10" t="s">
        <v>2</v>
      </c>
      <c r="E6768" s="10" t="s">
        <v>1</v>
      </c>
      <c r="F6768">
        <v>12</v>
      </c>
      <c r="G6768">
        <v>0.93599331378936768</v>
      </c>
      <c r="H6768">
        <v>0.93599331378936768</v>
      </c>
      <c r="I6768">
        <v>88.708717346191406</v>
      </c>
      <c r="J6768">
        <v>0</v>
      </c>
      <c r="K6768">
        <v>54535</v>
      </c>
      <c r="L6768">
        <v>49319.78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 s="10" t="s">
        <v>38</v>
      </c>
    </row>
    <row r="6769" spans="1:19" hidden="1" x14ac:dyDescent="0.25">
      <c r="A6769" s="10" t="str">
        <f t="shared" si="105"/>
        <v>2017-2026Greater Bay Area1-in-2August PeakPGE12</v>
      </c>
      <c r="B6769" s="10" t="s">
        <v>54</v>
      </c>
      <c r="C6769" s="10" t="s">
        <v>10</v>
      </c>
      <c r="D6769" s="10" t="s">
        <v>2</v>
      </c>
      <c r="E6769" s="10" t="s">
        <v>9</v>
      </c>
      <c r="F6769">
        <v>12</v>
      </c>
      <c r="G6769">
        <v>0.81051677465438843</v>
      </c>
      <c r="H6769">
        <v>0.81051677465438843</v>
      </c>
      <c r="I6769">
        <v>83.729415893554688</v>
      </c>
      <c r="J6769">
        <v>0</v>
      </c>
      <c r="K6769">
        <v>54535</v>
      </c>
      <c r="L6769">
        <v>49319.78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 s="10" t="s">
        <v>38</v>
      </c>
    </row>
    <row r="6770" spans="1:19" hidden="1" x14ac:dyDescent="0.25">
      <c r="A6770" s="10" t="str">
        <f t="shared" si="105"/>
        <v>2017-2026Greater Bay Area1-in-10August PeakCAISO13</v>
      </c>
      <c r="B6770" s="10" t="s">
        <v>54</v>
      </c>
      <c r="C6770" s="10" t="s">
        <v>10</v>
      </c>
      <c r="D6770" s="10" t="s">
        <v>2</v>
      </c>
      <c r="E6770" s="10" t="s">
        <v>1</v>
      </c>
      <c r="F6770">
        <v>13</v>
      </c>
      <c r="G6770">
        <v>1.0533390045166016</v>
      </c>
      <c r="H6770">
        <v>1.0533390045166016</v>
      </c>
      <c r="I6770">
        <v>89.715042114257813</v>
      </c>
      <c r="J6770">
        <v>0</v>
      </c>
      <c r="K6770">
        <v>54535</v>
      </c>
      <c r="L6770">
        <v>49319.78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 s="10" t="s">
        <v>39</v>
      </c>
    </row>
    <row r="6771" spans="1:19" hidden="1" x14ac:dyDescent="0.25">
      <c r="A6771" s="10" t="str">
        <f t="shared" si="105"/>
        <v>2017-2026Greater Bay Area1-in-2August PeakCAISO13</v>
      </c>
      <c r="B6771" s="10" t="s">
        <v>54</v>
      </c>
      <c r="C6771" s="10" t="s">
        <v>10</v>
      </c>
      <c r="D6771" s="10" t="s">
        <v>2</v>
      </c>
      <c r="E6771" s="10" t="s">
        <v>9</v>
      </c>
      <c r="F6771">
        <v>13</v>
      </c>
      <c r="G6771">
        <v>0.81555181741714478</v>
      </c>
      <c r="H6771">
        <v>0.81555181741714478</v>
      </c>
      <c r="I6771">
        <v>81.9351806640625</v>
      </c>
      <c r="J6771">
        <v>0</v>
      </c>
      <c r="K6771">
        <v>54535</v>
      </c>
      <c r="L6771">
        <v>49319.78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 s="10" t="s">
        <v>39</v>
      </c>
    </row>
    <row r="6772" spans="1:19" hidden="1" x14ac:dyDescent="0.25">
      <c r="A6772" s="10" t="str">
        <f t="shared" si="105"/>
        <v>2017-2026Greater Bay Area1-in-2August PeakPGE13</v>
      </c>
      <c r="B6772" s="10" t="s">
        <v>54</v>
      </c>
      <c r="C6772" s="10" t="s">
        <v>10</v>
      </c>
      <c r="D6772" s="10" t="s">
        <v>2</v>
      </c>
      <c r="E6772" s="10" t="s">
        <v>9</v>
      </c>
      <c r="F6772">
        <v>13</v>
      </c>
      <c r="G6772">
        <v>1.0000209808349609</v>
      </c>
      <c r="H6772">
        <v>1.0000209808349609</v>
      </c>
      <c r="I6772">
        <v>87.248252868652344</v>
      </c>
      <c r="J6772">
        <v>0</v>
      </c>
      <c r="K6772">
        <v>54535</v>
      </c>
      <c r="L6772">
        <v>49319.78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 s="10" t="s">
        <v>38</v>
      </c>
    </row>
    <row r="6773" spans="1:19" hidden="1" x14ac:dyDescent="0.25">
      <c r="A6773" s="10" t="str">
        <f t="shared" si="105"/>
        <v>2017-2026Greater Bay Area1-in-10August PeakPGE13</v>
      </c>
      <c r="B6773" s="10" t="s">
        <v>54</v>
      </c>
      <c r="C6773" s="10" t="s">
        <v>10</v>
      </c>
      <c r="D6773" s="10" t="s">
        <v>2</v>
      </c>
      <c r="E6773" s="10" t="s">
        <v>1</v>
      </c>
      <c r="F6773">
        <v>13</v>
      </c>
      <c r="G6773">
        <v>1.1548348665237427</v>
      </c>
      <c r="H6773">
        <v>1.1548348665237427</v>
      </c>
      <c r="I6773">
        <v>92.706718444824219</v>
      </c>
      <c r="J6773">
        <v>0</v>
      </c>
      <c r="K6773">
        <v>54535</v>
      </c>
      <c r="L6773">
        <v>49319.78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 s="10" t="s">
        <v>38</v>
      </c>
    </row>
    <row r="6774" spans="1:19" hidden="1" x14ac:dyDescent="0.25">
      <c r="A6774" s="10" t="str">
        <f t="shared" si="105"/>
        <v>2017-2026Greater Bay Area1-in-2August PeakCAISO14</v>
      </c>
      <c r="B6774" s="10" t="s">
        <v>54</v>
      </c>
      <c r="C6774" s="10" t="s">
        <v>10</v>
      </c>
      <c r="D6774" s="10" t="s">
        <v>2</v>
      </c>
      <c r="E6774" s="10" t="s">
        <v>9</v>
      </c>
      <c r="F6774">
        <v>14</v>
      </c>
      <c r="G6774">
        <v>1.0064436197280884</v>
      </c>
      <c r="H6774">
        <v>0.90004813671112061</v>
      </c>
      <c r="I6774">
        <v>85.211013793945313</v>
      </c>
      <c r="J6774">
        <v>0.10273714363574982</v>
      </c>
      <c r="K6774">
        <v>54535</v>
      </c>
      <c r="L6774">
        <v>49319.78</v>
      </c>
      <c r="M6774">
        <v>0.10639548301696777</v>
      </c>
      <c r="N6774">
        <v>-2.5272440165281296E-2</v>
      </c>
      <c r="O6774">
        <v>5.2520126104354858E-2</v>
      </c>
      <c r="P6774">
        <v>0.10639548301696777</v>
      </c>
      <c r="Q6774">
        <v>0.16027083992958069</v>
      </c>
      <c r="R6774">
        <v>0.23806340992450714</v>
      </c>
      <c r="S6774" s="10" t="s">
        <v>39</v>
      </c>
    </row>
    <row r="6775" spans="1:19" hidden="1" x14ac:dyDescent="0.25">
      <c r="A6775" s="10" t="str">
        <f t="shared" si="105"/>
        <v>2017-2026Greater Bay Area1-in-10August PeakCAISO14</v>
      </c>
      <c r="B6775" s="10" t="s">
        <v>54</v>
      </c>
      <c r="C6775" s="10" t="s">
        <v>10</v>
      </c>
      <c r="D6775" s="10" t="s">
        <v>2</v>
      </c>
      <c r="E6775" s="10" t="s">
        <v>1</v>
      </c>
      <c r="F6775">
        <v>14</v>
      </c>
      <c r="G6775">
        <v>1.2998883724212646</v>
      </c>
      <c r="H6775">
        <v>1.0605553388595581</v>
      </c>
      <c r="I6775">
        <v>92.219383239746094</v>
      </c>
      <c r="J6775">
        <v>0.10273714363574982</v>
      </c>
      <c r="K6775">
        <v>54535</v>
      </c>
      <c r="L6775">
        <v>49319.78</v>
      </c>
      <c r="M6775">
        <v>0.23933301866054535</v>
      </c>
      <c r="N6775">
        <v>0.10766509175300598</v>
      </c>
      <c r="O6775">
        <v>0.18545766174793243</v>
      </c>
      <c r="P6775">
        <v>0.23933301866054535</v>
      </c>
      <c r="Q6775">
        <v>0.29320839047431946</v>
      </c>
      <c r="R6775">
        <v>0.37100094556808472</v>
      </c>
      <c r="S6775" s="10" t="s">
        <v>39</v>
      </c>
    </row>
    <row r="6776" spans="1:19" hidden="1" x14ac:dyDescent="0.25">
      <c r="A6776" s="10" t="str">
        <f t="shared" si="105"/>
        <v>2017-2026Greater Bay Area1-in-10August PeakPGE14</v>
      </c>
      <c r="B6776" s="10" t="s">
        <v>54</v>
      </c>
      <c r="C6776" s="10" t="s">
        <v>10</v>
      </c>
      <c r="D6776" s="10" t="s">
        <v>2</v>
      </c>
      <c r="E6776" s="10" t="s">
        <v>1</v>
      </c>
      <c r="F6776">
        <v>14</v>
      </c>
      <c r="G6776">
        <v>1.4251407384872437</v>
      </c>
      <c r="H6776">
        <v>1.1277648210525513</v>
      </c>
      <c r="I6776">
        <v>96.038322448730469</v>
      </c>
      <c r="J6776">
        <v>0.10273714363574982</v>
      </c>
      <c r="K6776">
        <v>54535</v>
      </c>
      <c r="L6776">
        <v>49319.78</v>
      </c>
      <c r="M6776">
        <v>0.29737594723701477</v>
      </c>
      <c r="N6776">
        <v>0.1657080203294754</v>
      </c>
      <c r="O6776">
        <v>0.24350059032440186</v>
      </c>
      <c r="P6776">
        <v>0.29737594723701477</v>
      </c>
      <c r="Q6776">
        <v>0.35125130414962769</v>
      </c>
      <c r="R6776">
        <v>0.42904385924339294</v>
      </c>
      <c r="S6776" s="10" t="s">
        <v>38</v>
      </c>
    </row>
    <row r="6777" spans="1:19" hidden="1" x14ac:dyDescent="0.25">
      <c r="A6777" s="10" t="str">
        <f t="shared" si="105"/>
        <v>2017-2026Greater Bay Area1-in-2August PeakPGE14</v>
      </c>
      <c r="B6777" s="10" t="s">
        <v>54</v>
      </c>
      <c r="C6777" s="10" t="s">
        <v>10</v>
      </c>
      <c r="D6777" s="10" t="s">
        <v>2</v>
      </c>
      <c r="E6777" s="10" t="s">
        <v>9</v>
      </c>
      <c r="F6777">
        <v>14</v>
      </c>
      <c r="G6777">
        <v>1.2340905666351318</v>
      </c>
      <c r="H6777">
        <v>1.0276730060577393</v>
      </c>
      <c r="I6777">
        <v>90.446342468261719</v>
      </c>
      <c r="J6777">
        <v>0.10273714363574982</v>
      </c>
      <c r="K6777">
        <v>54535</v>
      </c>
      <c r="L6777">
        <v>49319.78</v>
      </c>
      <c r="M6777">
        <v>0.20641757547855377</v>
      </c>
      <c r="N6777">
        <v>7.4749648571014404E-2</v>
      </c>
      <c r="O6777">
        <v>0.15254221856594086</v>
      </c>
      <c r="P6777">
        <v>0.20641757547855377</v>
      </c>
      <c r="Q6777">
        <v>0.26029294729232788</v>
      </c>
      <c r="R6777">
        <v>0.33808550238609314</v>
      </c>
      <c r="S6777" s="10" t="s">
        <v>38</v>
      </c>
    </row>
    <row r="6778" spans="1:19" hidden="1" x14ac:dyDescent="0.25">
      <c r="A6778" s="10" t="str">
        <f t="shared" si="105"/>
        <v>2017-2026Greater Bay Area1-in-10August PeakCAISO15</v>
      </c>
      <c r="B6778" s="10" t="s">
        <v>54</v>
      </c>
      <c r="C6778" s="10" t="s">
        <v>10</v>
      </c>
      <c r="D6778" s="10" t="s">
        <v>2</v>
      </c>
      <c r="E6778" s="10" t="s">
        <v>1</v>
      </c>
      <c r="F6778">
        <v>15</v>
      </c>
      <c r="G6778">
        <v>1.5676404237747192</v>
      </c>
      <c r="H6778">
        <v>1.2378044128417969</v>
      </c>
      <c r="I6778">
        <v>93.3360595703125</v>
      </c>
      <c r="J6778">
        <v>0.1230589896440506</v>
      </c>
      <c r="K6778">
        <v>54535</v>
      </c>
      <c r="L6778">
        <v>49319.78</v>
      </c>
      <c r="M6778">
        <v>0.32983601093292236</v>
      </c>
      <c r="N6778">
        <v>0.17212361097335815</v>
      </c>
      <c r="O6778">
        <v>0.26530387997627258</v>
      </c>
      <c r="P6778">
        <v>0.32983601093292236</v>
      </c>
      <c r="Q6778">
        <v>0.39436814188957214</v>
      </c>
      <c r="R6778">
        <v>0.48754841089248657</v>
      </c>
      <c r="S6778" s="10" t="s">
        <v>39</v>
      </c>
    </row>
    <row r="6779" spans="1:19" hidden="1" x14ac:dyDescent="0.25">
      <c r="A6779" s="10" t="str">
        <f t="shared" si="105"/>
        <v>2017-2026Greater Bay Area1-in-2August PeakCAISO15</v>
      </c>
      <c r="B6779" s="10" t="s">
        <v>54</v>
      </c>
      <c r="C6779" s="10" t="s">
        <v>10</v>
      </c>
      <c r="D6779" s="10" t="s">
        <v>2</v>
      </c>
      <c r="E6779" s="10" t="s">
        <v>9</v>
      </c>
      <c r="F6779">
        <v>15</v>
      </c>
      <c r="G6779">
        <v>1.2137516736984253</v>
      </c>
      <c r="H6779">
        <v>1.0293664932250977</v>
      </c>
      <c r="I6779">
        <v>87.969215393066406</v>
      </c>
      <c r="J6779">
        <v>0.1230589896440506</v>
      </c>
      <c r="K6779">
        <v>54535</v>
      </c>
      <c r="L6779">
        <v>49319.78</v>
      </c>
      <c r="M6779">
        <v>0.18438513576984406</v>
      </c>
      <c r="N6779">
        <v>2.6672733947634697E-2</v>
      </c>
      <c r="O6779">
        <v>0.11985300481319427</v>
      </c>
      <c r="P6779">
        <v>0.18438513576984406</v>
      </c>
      <c r="Q6779">
        <v>0.24891726672649384</v>
      </c>
      <c r="R6779">
        <v>0.34209755063056946</v>
      </c>
      <c r="S6779" s="10" t="s">
        <v>39</v>
      </c>
    </row>
    <row r="6780" spans="1:19" hidden="1" x14ac:dyDescent="0.25">
      <c r="A6780" s="10" t="str">
        <f t="shared" si="105"/>
        <v>2017-2026Greater Bay Area1-in-10August PeakPGE15</v>
      </c>
      <c r="B6780" s="10" t="s">
        <v>54</v>
      </c>
      <c r="C6780" s="10" t="s">
        <v>10</v>
      </c>
      <c r="D6780" s="10" t="s">
        <v>2</v>
      </c>
      <c r="E6780" s="10" t="s">
        <v>1</v>
      </c>
      <c r="F6780">
        <v>15</v>
      </c>
      <c r="G6780">
        <v>1.7186923027038574</v>
      </c>
      <c r="H6780">
        <v>1.3086791038513184</v>
      </c>
      <c r="I6780">
        <v>98.138923645019531</v>
      </c>
      <c r="J6780">
        <v>0.1230589896440506</v>
      </c>
      <c r="K6780">
        <v>54535</v>
      </c>
      <c r="L6780">
        <v>49319.78</v>
      </c>
      <c r="M6780">
        <v>0.41001319885253906</v>
      </c>
      <c r="N6780">
        <v>0.25230079889297485</v>
      </c>
      <c r="O6780">
        <v>0.34548106789588928</v>
      </c>
      <c r="P6780">
        <v>0.41001319885253906</v>
      </c>
      <c r="Q6780">
        <v>0.47454532980918884</v>
      </c>
      <c r="R6780">
        <v>0.56772559881210327</v>
      </c>
      <c r="S6780" s="10" t="s">
        <v>38</v>
      </c>
    </row>
    <row r="6781" spans="1:19" hidden="1" x14ac:dyDescent="0.25">
      <c r="A6781" s="10" t="str">
        <f t="shared" si="105"/>
        <v>2017-2026Greater Bay Area1-in-2August PeakPGE15</v>
      </c>
      <c r="B6781" s="10" t="s">
        <v>54</v>
      </c>
      <c r="C6781" s="10" t="s">
        <v>10</v>
      </c>
      <c r="D6781" s="10" t="s">
        <v>2</v>
      </c>
      <c r="E6781" s="10" t="s">
        <v>9</v>
      </c>
      <c r="F6781">
        <v>15</v>
      </c>
      <c r="G6781">
        <v>1.488289475440979</v>
      </c>
      <c r="H6781">
        <v>1.1901823282241821</v>
      </c>
      <c r="I6781">
        <v>92.376983642578125</v>
      </c>
      <c r="J6781">
        <v>0.1230589896440506</v>
      </c>
      <c r="K6781">
        <v>54535</v>
      </c>
      <c r="L6781">
        <v>49319.78</v>
      </c>
      <c r="M6781">
        <v>0.29810714721679688</v>
      </c>
      <c r="N6781">
        <v>0.14039474725723267</v>
      </c>
      <c r="O6781">
        <v>0.23357501626014709</v>
      </c>
      <c r="P6781">
        <v>0.29810714721679688</v>
      </c>
      <c r="Q6781">
        <v>0.36263927817344666</v>
      </c>
      <c r="R6781">
        <v>0.45581954717636108</v>
      </c>
      <c r="S6781" s="10" t="s">
        <v>38</v>
      </c>
    </row>
    <row r="6782" spans="1:19" hidden="1" x14ac:dyDescent="0.25">
      <c r="A6782" s="10" t="str">
        <f t="shared" si="105"/>
        <v>2017-2026Greater Bay Area1-in-10August PeakCAISO16</v>
      </c>
      <c r="B6782" s="10" t="s">
        <v>54</v>
      </c>
      <c r="C6782" s="10" t="s">
        <v>10</v>
      </c>
      <c r="D6782" s="10" t="s">
        <v>2</v>
      </c>
      <c r="E6782" s="10" t="s">
        <v>1</v>
      </c>
      <c r="F6782">
        <v>16</v>
      </c>
      <c r="G6782">
        <v>1.8800182342529297</v>
      </c>
      <c r="H6782">
        <v>1.4762363433837891</v>
      </c>
      <c r="I6782">
        <v>93.798004150390625</v>
      </c>
      <c r="J6782">
        <v>0.15615223348140717</v>
      </c>
      <c r="K6782">
        <v>54535</v>
      </c>
      <c r="L6782">
        <v>49319.78</v>
      </c>
      <c r="M6782">
        <v>0.4037819504737854</v>
      </c>
      <c r="N6782">
        <v>0.20365725457668304</v>
      </c>
      <c r="O6782">
        <v>0.32189571857452393</v>
      </c>
      <c r="P6782">
        <v>0.4037819504737854</v>
      </c>
      <c r="Q6782">
        <v>0.48566818237304688</v>
      </c>
      <c r="R6782">
        <v>0.60390663146972656</v>
      </c>
      <c r="S6782" s="10" t="s">
        <v>39</v>
      </c>
    </row>
    <row r="6783" spans="1:19" hidden="1" x14ac:dyDescent="0.25">
      <c r="A6783" s="10" t="str">
        <f t="shared" si="105"/>
        <v>2017-2026Greater Bay Area1-in-2August PeakCAISO16</v>
      </c>
      <c r="B6783" s="10" t="s">
        <v>54</v>
      </c>
      <c r="C6783" s="10" t="s">
        <v>10</v>
      </c>
      <c r="D6783" s="10" t="s">
        <v>2</v>
      </c>
      <c r="E6783" s="10" t="s">
        <v>9</v>
      </c>
      <c r="F6783">
        <v>16</v>
      </c>
      <c r="G6783">
        <v>1.4556113481521606</v>
      </c>
      <c r="H6783">
        <v>1.1943626403808594</v>
      </c>
      <c r="I6783">
        <v>89.534515380859375</v>
      </c>
      <c r="J6783">
        <v>0.15615223348140717</v>
      </c>
      <c r="K6783">
        <v>54535</v>
      </c>
      <c r="L6783">
        <v>49319.78</v>
      </c>
      <c r="M6783">
        <v>0.26124873757362366</v>
      </c>
      <c r="N6783">
        <v>6.1124034225940704E-2</v>
      </c>
      <c r="O6783">
        <v>0.17936250567436218</v>
      </c>
      <c r="P6783">
        <v>0.26124873757362366</v>
      </c>
      <c r="Q6783">
        <v>0.34313496947288513</v>
      </c>
      <c r="R6783">
        <v>0.46137344837188721</v>
      </c>
      <c r="S6783" s="10" t="s">
        <v>39</v>
      </c>
    </row>
    <row r="6784" spans="1:19" hidden="1" x14ac:dyDescent="0.25">
      <c r="A6784" s="10" t="str">
        <f t="shared" si="105"/>
        <v>2017-2026Greater Bay Area1-in-2August PeakPGE16</v>
      </c>
      <c r="B6784" s="10" t="s">
        <v>54</v>
      </c>
      <c r="C6784" s="10" t="s">
        <v>10</v>
      </c>
      <c r="D6784" s="10" t="s">
        <v>2</v>
      </c>
      <c r="E6784" s="10" t="s">
        <v>9</v>
      </c>
      <c r="F6784">
        <v>16</v>
      </c>
      <c r="G6784">
        <v>1.7848552465438843</v>
      </c>
      <c r="H6784">
        <v>1.3971264362335205</v>
      </c>
      <c r="I6784">
        <v>93.628517150878906</v>
      </c>
      <c r="J6784">
        <v>0.15615223348140717</v>
      </c>
      <c r="K6784">
        <v>54535</v>
      </c>
      <c r="L6784">
        <v>49319.78</v>
      </c>
      <c r="M6784">
        <v>0.38772875070571899</v>
      </c>
      <c r="N6784">
        <v>0.18760405480861664</v>
      </c>
      <c r="O6784">
        <v>0.30584251880645752</v>
      </c>
      <c r="P6784">
        <v>0.38772875070571899</v>
      </c>
      <c r="Q6784">
        <v>0.46961498260498047</v>
      </c>
      <c r="R6784">
        <v>0.58785343170166016</v>
      </c>
      <c r="S6784" s="10" t="s">
        <v>38</v>
      </c>
    </row>
    <row r="6785" spans="1:19" hidden="1" x14ac:dyDescent="0.25">
      <c r="A6785" s="10" t="str">
        <f t="shared" si="105"/>
        <v>2017-2026Greater Bay Area1-in-10August PeakPGE16</v>
      </c>
      <c r="B6785" s="10" t="s">
        <v>54</v>
      </c>
      <c r="C6785" s="10" t="s">
        <v>10</v>
      </c>
      <c r="D6785" s="10" t="s">
        <v>2</v>
      </c>
      <c r="E6785" s="10" t="s">
        <v>1</v>
      </c>
      <c r="F6785">
        <v>16</v>
      </c>
      <c r="G6785">
        <v>2.0611696243286133</v>
      </c>
      <c r="H6785">
        <v>1.5268759727478027</v>
      </c>
      <c r="I6785">
        <v>99.048675537109375</v>
      </c>
      <c r="J6785">
        <v>0.15615223348140717</v>
      </c>
      <c r="K6785">
        <v>54535</v>
      </c>
      <c r="L6785">
        <v>49319.78</v>
      </c>
      <c r="M6785">
        <v>0.53429359197616577</v>
      </c>
      <c r="N6785">
        <v>0.33416888117790222</v>
      </c>
      <c r="O6785">
        <v>0.4524073600769043</v>
      </c>
      <c r="P6785">
        <v>0.53429359197616577</v>
      </c>
      <c r="Q6785">
        <v>0.61617982387542725</v>
      </c>
      <c r="R6785">
        <v>0.73441827297210693</v>
      </c>
      <c r="S6785" s="10" t="s">
        <v>38</v>
      </c>
    </row>
    <row r="6786" spans="1:19" hidden="1" x14ac:dyDescent="0.25">
      <c r="A6786" s="10" t="str">
        <f t="shared" ref="A6786:A6849" si="106">CONCATENATE(B6786,C6786,E6786,D6786,S6786,F6786)</f>
        <v>2017-2026Greater Bay Area1-in-2August PeakCAISO17</v>
      </c>
      <c r="B6786" s="10" t="s">
        <v>54</v>
      </c>
      <c r="C6786" s="10" t="s">
        <v>10</v>
      </c>
      <c r="D6786" s="10" t="s">
        <v>2</v>
      </c>
      <c r="E6786" s="10" t="s">
        <v>9</v>
      </c>
      <c r="F6786">
        <v>17</v>
      </c>
      <c r="G6786">
        <v>1.6756277084350586</v>
      </c>
      <c r="H6786">
        <v>1.3244905471801758</v>
      </c>
      <c r="I6786">
        <v>89.674880981445313</v>
      </c>
      <c r="J6786">
        <v>0.16046801209449768</v>
      </c>
      <c r="K6786">
        <v>54535</v>
      </c>
      <c r="L6786">
        <v>49319.78</v>
      </c>
      <c r="M6786">
        <v>0.35113713145256042</v>
      </c>
      <c r="N6786">
        <v>0.14548133313655853</v>
      </c>
      <c r="O6786">
        <v>0.26698771119117737</v>
      </c>
      <c r="P6786">
        <v>0.35113713145256042</v>
      </c>
      <c r="Q6786">
        <v>0.43528655171394348</v>
      </c>
      <c r="R6786">
        <v>0.55679291486740112</v>
      </c>
      <c r="S6786" s="10" t="s">
        <v>39</v>
      </c>
    </row>
    <row r="6787" spans="1:19" hidden="1" x14ac:dyDescent="0.25">
      <c r="A6787" s="10" t="str">
        <f t="shared" si="106"/>
        <v>2017-2026Greater Bay Area1-in-10August PeakCAISO17</v>
      </c>
      <c r="B6787" s="10" t="s">
        <v>54</v>
      </c>
      <c r="C6787" s="10" t="s">
        <v>10</v>
      </c>
      <c r="D6787" s="10" t="s">
        <v>2</v>
      </c>
      <c r="E6787" s="10" t="s">
        <v>1</v>
      </c>
      <c r="F6787">
        <v>17</v>
      </c>
      <c r="G6787">
        <v>2.1641838550567627</v>
      </c>
      <c r="H6787">
        <v>1.6674315929412842</v>
      </c>
      <c r="I6787">
        <v>93.702583312988281</v>
      </c>
      <c r="J6787">
        <v>0.16046801209449768</v>
      </c>
      <c r="K6787">
        <v>54535</v>
      </c>
      <c r="L6787">
        <v>49319.78</v>
      </c>
      <c r="M6787">
        <v>0.49675223231315613</v>
      </c>
      <c r="N6787">
        <v>0.29109641909599304</v>
      </c>
      <c r="O6787">
        <v>0.41260281205177307</v>
      </c>
      <c r="P6787">
        <v>0.49675223231315613</v>
      </c>
      <c r="Q6787">
        <v>0.58090168237686157</v>
      </c>
      <c r="R6787">
        <v>0.70240801572799683</v>
      </c>
      <c r="S6787" s="10" t="s">
        <v>39</v>
      </c>
    </row>
    <row r="6788" spans="1:19" hidden="1" x14ac:dyDescent="0.25">
      <c r="A6788" s="10" t="str">
        <f t="shared" si="106"/>
        <v>2017-2026Greater Bay Area1-in-10August PeakPGE17</v>
      </c>
      <c r="B6788" s="10" t="s">
        <v>54</v>
      </c>
      <c r="C6788" s="10" t="s">
        <v>10</v>
      </c>
      <c r="D6788" s="10" t="s">
        <v>2</v>
      </c>
      <c r="E6788" s="10" t="s">
        <v>1</v>
      </c>
      <c r="F6788">
        <v>17</v>
      </c>
      <c r="G6788">
        <v>2.3727164268493652</v>
      </c>
      <c r="H6788">
        <v>1.776918888092041</v>
      </c>
      <c r="I6788">
        <v>98.268852233886719</v>
      </c>
      <c r="J6788">
        <v>0.16046801209449768</v>
      </c>
      <c r="K6788">
        <v>54535</v>
      </c>
      <c r="L6788">
        <v>49319.78</v>
      </c>
      <c r="M6788">
        <v>0.59579759836196899</v>
      </c>
      <c r="N6788">
        <v>0.39014178514480591</v>
      </c>
      <c r="O6788">
        <v>0.51164817810058594</v>
      </c>
      <c r="P6788">
        <v>0.59579759836196899</v>
      </c>
      <c r="Q6788">
        <v>0.67994701862335205</v>
      </c>
      <c r="R6788">
        <v>0.80145341157913208</v>
      </c>
      <c r="S6788" s="10" t="s">
        <v>38</v>
      </c>
    </row>
    <row r="6789" spans="1:19" hidden="1" x14ac:dyDescent="0.25">
      <c r="A6789" s="10" t="str">
        <f t="shared" si="106"/>
        <v>2017-2026Greater Bay Area1-in-2August PeakPGE17</v>
      </c>
      <c r="B6789" s="10" t="s">
        <v>54</v>
      </c>
      <c r="C6789" s="10" t="s">
        <v>10</v>
      </c>
      <c r="D6789" s="10" t="s">
        <v>2</v>
      </c>
      <c r="E6789" s="10" t="s">
        <v>9</v>
      </c>
      <c r="F6789">
        <v>17</v>
      </c>
      <c r="G6789">
        <v>2.0546369552612305</v>
      </c>
      <c r="H6789">
        <v>1.5803817510604858</v>
      </c>
      <c r="I6789">
        <v>93.58306884765625</v>
      </c>
      <c r="J6789">
        <v>0.16046801209449768</v>
      </c>
      <c r="K6789">
        <v>54535</v>
      </c>
      <c r="L6789">
        <v>49319.78</v>
      </c>
      <c r="M6789">
        <v>0.47425520420074463</v>
      </c>
      <c r="N6789">
        <v>0.26859939098358154</v>
      </c>
      <c r="O6789">
        <v>0.39010578393936157</v>
      </c>
      <c r="P6789">
        <v>0.47425520420074463</v>
      </c>
      <c r="Q6789">
        <v>0.55840462446212769</v>
      </c>
      <c r="R6789">
        <v>0.67991101741790771</v>
      </c>
      <c r="S6789" s="10" t="s">
        <v>38</v>
      </c>
    </row>
    <row r="6790" spans="1:19" hidden="1" x14ac:dyDescent="0.25">
      <c r="A6790" s="10" t="str">
        <f t="shared" si="106"/>
        <v>2017-2026Greater Bay Area1-in-2August PeakCAISO18</v>
      </c>
      <c r="B6790" s="10" t="s">
        <v>54</v>
      </c>
      <c r="C6790" s="10" t="s">
        <v>10</v>
      </c>
      <c r="D6790" s="10" t="s">
        <v>2</v>
      </c>
      <c r="E6790" s="10" t="s">
        <v>9</v>
      </c>
      <c r="F6790">
        <v>18</v>
      </c>
      <c r="G6790">
        <v>1.8313419818878174</v>
      </c>
      <c r="H6790">
        <v>1.5054190158843994</v>
      </c>
      <c r="I6790">
        <v>87.905471801757813</v>
      </c>
      <c r="J6790">
        <v>0.13599415123462677</v>
      </c>
      <c r="K6790">
        <v>54535</v>
      </c>
      <c r="L6790">
        <v>49319.78</v>
      </c>
      <c r="M6790">
        <v>0.32592296600341797</v>
      </c>
      <c r="N6790">
        <v>0.15163286030292511</v>
      </c>
      <c r="O6790">
        <v>0.25460764765739441</v>
      </c>
      <c r="P6790">
        <v>0.32592296600341797</v>
      </c>
      <c r="Q6790">
        <v>0.39723828434944153</v>
      </c>
      <c r="R6790">
        <v>0.50021308660507202</v>
      </c>
      <c r="S6790" s="10" t="s">
        <v>39</v>
      </c>
    </row>
    <row r="6791" spans="1:19" hidden="1" x14ac:dyDescent="0.25">
      <c r="A6791" s="10" t="str">
        <f t="shared" si="106"/>
        <v>2017-2026Greater Bay Area1-in-10August PeakCAISO18</v>
      </c>
      <c r="B6791" s="10" t="s">
        <v>54</v>
      </c>
      <c r="C6791" s="10" t="s">
        <v>10</v>
      </c>
      <c r="D6791" s="10" t="s">
        <v>2</v>
      </c>
      <c r="E6791" s="10" t="s">
        <v>1</v>
      </c>
      <c r="F6791">
        <v>18</v>
      </c>
      <c r="G6791">
        <v>2.3652989864349365</v>
      </c>
      <c r="H6791">
        <v>1.901675820350647</v>
      </c>
      <c r="I6791">
        <v>91.896469116210937</v>
      </c>
      <c r="J6791">
        <v>0.13599415123462677</v>
      </c>
      <c r="K6791">
        <v>54535</v>
      </c>
      <c r="L6791">
        <v>49319.78</v>
      </c>
      <c r="M6791">
        <v>0.46362319588661194</v>
      </c>
      <c r="N6791">
        <v>0.28933310508728027</v>
      </c>
      <c r="O6791">
        <v>0.39230787754058838</v>
      </c>
      <c r="P6791">
        <v>0.46362319588661194</v>
      </c>
      <c r="Q6791">
        <v>0.5349385142326355</v>
      </c>
      <c r="R6791">
        <v>0.6379132866859436</v>
      </c>
      <c r="S6791" s="10" t="s">
        <v>39</v>
      </c>
    </row>
    <row r="6792" spans="1:19" hidden="1" x14ac:dyDescent="0.25">
      <c r="A6792" s="10" t="str">
        <f t="shared" si="106"/>
        <v>2017-2026Greater Bay Area1-in-10August PeakPGE18</v>
      </c>
      <c r="B6792" s="10" t="s">
        <v>54</v>
      </c>
      <c r="C6792" s="10" t="s">
        <v>10</v>
      </c>
      <c r="D6792" s="10" t="s">
        <v>2</v>
      </c>
      <c r="E6792" s="10" t="s">
        <v>1</v>
      </c>
      <c r="F6792">
        <v>18</v>
      </c>
      <c r="G6792">
        <v>2.5932102203369141</v>
      </c>
      <c r="H6792">
        <v>2.032395601272583</v>
      </c>
      <c r="I6792">
        <v>95.62884521484375</v>
      </c>
      <c r="J6792">
        <v>0.13599415123462677</v>
      </c>
      <c r="K6792">
        <v>54535</v>
      </c>
      <c r="L6792">
        <v>49319.78</v>
      </c>
      <c r="M6792">
        <v>0.56081461906433105</v>
      </c>
      <c r="N6792">
        <v>0.38652452826499939</v>
      </c>
      <c r="O6792">
        <v>0.4894993007183075</v>
      </c>
      <c r="P6792">
        <v>0.56081461906433105</v>
      </c>
      <c r="Q6792">
        <v>0.632129967212677</v>
      </c>
      <c r="R6792">
        <v>0.73510473966598511</v>
      </c>
      <c r="S6792" s="10" t="s">
        <v>38</v>
      </c>
    </row>
    <row r="6793" spans="1:19" hidden="1" x14ac:dyDescent="0.25">
      <c r="A6793" s="10" t="str">
        <f t="shared" si="106"/>
        <v>2017-2026Greater Bay Area1-in-2August PeakPGE18</v>
      </c>
      <c r="B6793" s="10" t="s">
        <v>54</v>
      </c>
      <c r="C6793" s="10" t="s">
        <v>10</v>
      </c>
      <c r="D6793" s="10" t="s">
        <v>2</v>
      </c>
      <c r="E6793" s="10" t="s">
        <v>9</v>
      </c>
      <c r="F6793">
        <v>18</v>
      </c>
      <c r="G6793">
        <v>2.2455720901489258</v>
      </c>
      <c r="H6793">
        <v>1.8103421926498413</v>
      </c>
      <c r="I6793">
        <v>91.132698059082031</v>
      </c>
      <c r="J6793">
        <v>0.13599415123462677</v>
      </c>
      <c r="K6793">
        <v>54535</v>
      </c>
      <c r="L6793">
        <v>49319.78</v>
      </c>
      <c r="M6793">
        <v>0.43522986769676208</v>
      </c>
      <c r="N6793">
        <v>0.26093977689743042</v>
      </c>
      <c r="O6793">
        <v>0.36391454935073853</v>
      </c>
      <c r="P6793">
        <v>0.43522986769676208</v>
      </c>
      <c r="Q6793">
        <v>0.50654518604278564</v>
      </c>
      <c r="R6793">
        <v>0.60951995849609375</v>
      </c>
      <c r="S6793" s="10" t="s">
        <v>38</v>
      </c>
    </row>
    <row r="6794" spans="1:19" hidden="1" x14ac:dyDescent="0.25">
      <c r="A6794" s="10" t="str">
        <f t="shared" si="106"/>
        <v>2017-2026Greater Bay Area1-in-2August PeakCAISO19</v>
      </c>
      <c r="B6794" s="10" t="s">
        <v>54</v>
      </c>
      <c r="C6794" s="10" t="s">
        <v>10</v>
      </c>
      <c r="D6794" s="10" t="s">
        <v>2</v>
      </c>
      <c r="E6794" s="10" t="s">
        <v>9</v>
      </c>
      <c r="F6794">
        <v>19</v>
      </c>
      <c r="G6794">
        <v>1.8777613639831543</v>
      </c>
      <c r="H6794">
        <v>2.0752453804016113</v>
      </c>
      <c r="I6794">
        <v>85.625083923339844</v>
      </c>
      <c r="J6794">
        <v>0.11742977052927017</v>
      </c>
      <c r="K6794">
        <v>54535</v>
      </c>
      <c r="L6794">
        <v>49319.78</v>
      </c>
      <c r="M6794">
        <v>-0.19748410582542419</v>
      </c>
      <c r="N6794">
        <v>-0.34798210859298706</v>
      </c>
      <c r="O6794">
        <v>-0.25906428694725037</v>
      </c>
      <c r="P6794">
        <v>-0.19748410582542419</v>
      </c>
      <c r="Q6794">
        <v>-0.13590393960475922</v>
      </c>
      <c r="R6794">
        <v>-4.6986110508441925E-2</v>
      </c>
      <c r="S6794" s="10" t="s">
        <v>39</v>
      </c>
    </row>
    <row r="6795" spans="1:19" hidden="1" x14ac:dyDescent="0.25">
      <c r="A6795" s="10" t="str">
        <f t="shared" si="106"/>
        <v>2017-2026Greater Bay Area1-in-10August PeakCAISO19</v>
      </c>
      <c r="B6795" s="10" t="s">
        <v>54</v>
      </c>
      <c r="C6795" s="10" t="s">
        <v>10</v>
      </c>
      <c r="D6795" s="10" t="s">
        <v>2</v>
      </c>
      <c r="E6795" s="10" t="s">
        <v>1</v>
      </c>
      <c r="F6795">
        <v>19</v>
      </c>
      <c r="G6795">
        <v>2.4252526760101318</v>
      </c>
      <c r="H6795">
        <v>2.6577210426330566</v>
      </c>
      <c r="I6795">
        <v>88.247901916503906</v>
      </c>
      <c r="J6795">
        <v>0.11742977052927017</v>
      </c>
      <c r="K6795">
        <v>54535</v>
      </c>
      <c r="L6795">
        <v>49319.78</v>
      </c>
      <c r="M6795">
        <v>-0.23246839642524719</v>
      </c>
      <c r="N6795">
        <v>-0.38296639919281006</v>
      </c>
      <c r="O6795">
        <v>-0.29404857754707336</v>
      </c>
      <c r="P6795">
        <v>-0.23246839642524719</v>
      </c>
      <c r="Q6795">
        <v>-0.17088823020458221</v>
      </c>
      <c r="R6795">
        <v>-8.1970401108264923E-2</v>
      </c>
      <c r="S6795" s="10" t="s">
        <v>39</v>
      </c>
    </row>
    <row r="6796" spans="1:19" hidden="1" x14ac:dyDescent="0.25">
      <c r="A6796" s="10" t="str">
        <f t="shared" si="106"/>
        <v>2017-2026Greater Bay Area1-in-10August PeakPGE19</v>
      </c>
      <c r="B6796" s="10" t="s">
        <v>54</v>
      </c>
      <c r="C6796" s="10" t="s">
        <v>10</v>
      </c>
      <c r="D6796" s="10" t="s">
        <v>2</v>
      </c>
      <c r="E6796" s="10" t="s">
        <v>1</v>
      </c>
      <c r="F6796">
        <v>19</v>
      </c>
      <c r="G6796">
        <v>2.6589410305023193</v>
      </c>
      <c r="H6796">
        <v>2.9012870788574219</v>
      </c>
      <c r="I6796">
        <v>91.902633666992188</v>
      </c>
      <c r="J6796">
        <v>0.11742977052927017</v>
      </c>
      <c r="K6796">
        <v>54535</v>
      </c>
      <c r="L6796">
        <v>49319.78</v>
      </c>
      <c r="M6796">
        <v>-0.24234610795974731</v>
      </c>
      <c r="N6796">
        <v>-0.39284411072731018</v>
      </c>
      <c r="O6796">
        <v>-0.30392628908157349</v>
      </c>
      <c r="P6796">
        <v>-0.24234610795974731</v>
      </c>
      <c r="Q6796">
        <v>-0.18076594173908234</v>
      </c>
      <c r="R6796">
        <v>-9.1848112642765045E-2</v>
      </c>
      <c r="S6796" s="10" t="s">
        <v>38</v>
      </c>
    </row>
    <row r="6797" spans="1:19" hidden="1" x14ac:dyDescent="0.25">
      <c r="A6797" s="10" t="str">
        <f t="shared" si="106"/>
        <v>2017-2026Greater Bay Area1-in-2August PeakPGE19</v>
      </c>
      <c r="B6797" s="10" t="s">
        <v>54</v>
      </c>
      <c r="C6797" s="10" t="s">
        <v>10</v>
      </c>
      <c r="D6797" s="10" t="s">
        <v>2</v>
      </c>
      <c r="E6797" s="10" t="s">
        <v>9</v>
      </c>
      <c r="F6797">
        <v>19</v>
      </c>
      <c r="G6797">
        <v>2.3024909496307373</v>
      </c>
      <c r="H6797">
        <v>2.5262815952301025</v>
      </c>
      <c r="I6797">
        <v>88.046241760253906</v>
      </c>
      <c r="J6797">
        <v>0.11742977052927017</v>
      </c>
      <c r="K6797">
        <v>54535</v>
      </c>
      <c r="L6797">
        <v>49319.78</v>
      </c>
      <c r="M6797">
        <v>-0.22379064559936523</v>
      </c>
      <c r="N6797">
        <v>-0.3742886483669281</v>
      </c>
      <c r="O6797">
        <v>-0.28537082672119141</v>
      </c>
      <c r="P6797">
        <v>-0.22379064559936523</v>
      </c>
      <c r="Q6797">
        <v>-0.16221047937870026</v>
      </c>
      <c r="R6797">
        <v>-7.3292650282382965E-2</v>
      </c>
      <c r="S6797" s="10" t="s">
        <v>38</v>
      </c>
    </row>
    <row r="6798" spans="1:19" hidden="1" x14ac:dyDescent="0.25">
      <c r="A6798" s="10" t="str">
        <f t="shared" si="106"/>
        <v>2017-2026Greater Bay Area1-in-10August PeakCAISO20</v>
      </c>
      <c r="B6798" s="10" t="s">
        <v>54</v>
      </c>
      <c r="C6798" s="10" t="s">
        <v>10</v>
      </c>
      <c r="D6798" s="10" t="s">
        <v>2</v>
      </c>
      <c r="E6798" s="10" t="s">
        <v>1</v>
      </c>
      <c r="F6798">
        <v>20</v>
      </c>
      <c r="G6798">
        <v>2.302149772644043</v>
      </c>
      <c r="H6798">
        <v>2.5613713264465332</v>
      </c>
      <c r="I6798">
        <v>82.763931274414063</v>
      </c>
      <c r="J6798">
        <v>7.6294809579849243E-2</v>
      </c>
      <c r="K6798">
        <v>54535</v>
      </c>
      <c r="L6798">
        <v>49319.78</v>
      </c>
      <c r="M6798">
        <v>-0.25922161340713501</v>
      </c>
      <c r="N6798">
        <v>-0.35700103640556335</v>
      </c>
      <c r="O6798">
        <v>-0.29923060536384583</v>
      </c>
      <c r="P6798">
        <v>-0.25922161340713501</v>
      </c>
      <c r="Q6798">
        <v>-0.21921262145042419</v>
      </c>
      <c r="R6798">
        <v>-0.16144219040870667</v>
      </c>
      <c r="S6798" s="10" t="s">
        <v>39</v>
      </c>
    </row>
    <row r="6799" spans="1:19" hidden="1" x14ac:dyDescent="0.25">
      <c r="A6799" s="10" t="str">
        <f t="shared" si="106"/>
        <v>2017-2026Greater Bay Area1-in-2August PeakCAISO20</v>
      </c>
      <c r="B6799" s="10" t="s">
        <v>54</v>
      </c>
      <c r="C6799" s="10" t="s">
        <v>10</v>
      </c>
      <c r="D6799" s="10" t="s">
        <v>2</v>
      </c>
      <c r="E6799" s="10" t="s">
        <v>9</v>
      </c>
      <c r="F6799">
        <v>20</v>
      </c>
      <c r="G6799">
        <v>1.782448410987854</v>
      </c>
      <c r="H6799">
        <v>1.9572230577468872</v>
      </c>
      <c r="I6799">
        <v>81.304924011230469</v>
      </c>
      <c r="J6799">
        <v>7.6294809579849243E-2</v>
      </c>
      <c r="K6799">
        <v>54535</v>
      </c>
      <c r="L6799">
        <v>49319.78</v>
      </c>
      <c r="M6799">
        <v>-0.1747746616601944</v>
      </c>
      <c r="N6799">
        <v>-0.27255409955978394</v>
      </c>
      <c r="O6799">
        <v>-0.21478365361690521</v>
      </c>
      <c r="P6799">
        <v>-0.1747746616601944</v>
      </c>
      <c r="Q6799">
        <v>-0.13476566970348358</v>
      </c>
      <c r="R6799">
        <v>-7.6995231211185455E-2</v>
      </c>
      <c r="S6799" s="10" t="s">
        <v>39</v>
      </c>
    </row>
    <row r="6800" spans="1:19" hidden="1" x14ac:dyDescent="0.25">
      <c r="A6800" s="10" t="str">
        <f t="shared" si="106"/>
        <v>2017-2026Greater Bay Area1-in-2August PeakPGE20</v>
      </c>
      <c r="B6800" s="10" t="s">
        <v>54</v>
      </c>
      <c r="C6800" s="10" t="s">
        <v>10</v>
      </c>
      <c r="D6800" s="10" t="s">
        <v>2</v>
      </c>
      <c r="E6800" s="10" t="s">
        <v>9</v>
      </c>
      <c r="F6800">
        <v>20</v>
      </c>
      <c r="G6800">
        <v>2.1856193542480469</v>
      </c>
      <c r="H6800">
        <v>2.4256417751312256</v>
      </c>
      <c r="I6800">
        <v>83.499580383300781</v>
      </c>
      <c r="J6800">
        <v>7.6294809579849243E-2</v>
      </c>
      <c r="K6800">
        <v>54535</v>
      </c>
      <c r="L6800">
        <v>49319.78</v>
      </c>
      <c r="M6800">
        <v>-0.24002246558666229</v>
      </c>
      <c r="N6800">
        <v>-0.33780190348625183</v>
      </c>
      <c r="O6800">
        <v>-0.2800314724445343</v>
      </c>
      <c r="P6800">
        <v>-0.24002246558666229</v>
      </c>
      <c r="Q6800">
        <v>-0.20001347362995148</v>
      </c>
      <c r="R6800">
        <v>-0.14224304258823395</v>
      </c>
      <c r="S6800" s="10" t="s">
        <v>38</v>
      </c>
    </row>
    <row r="6801" spans="1:19" hidden="1" x14ac:dyDescent="0.25">
      <c r="A6801" s="10" t="str">
        <f t="shared" si="106"/>
        <v>2017-2026Greater Bay Area1-in-10August PeakPGE20</v>
      </c>
      <c r="B6801" s="10" t="s">
        <v>54</v>
      </c>
      <c r="C6801" s="10" t="s">
        <v>10</v>
      </c>
      <c r="D6801" s="10" t="s">
        <v>2</v>
      </c>
      <c r="E6801" s="10" t="s">
        <v>1</v>
      </c>
      <c r="F6801">
        <v>20</v>
      </c>
      <c r="G6801">
        <v>2.5239763259887695</v>
      </c>
      <c r="H6801">
        <v>2.8195648193359375</v>
      </c>
      <c r="I6801">
        <v>86.821357727050781</v>
      </c>
      <c r="J6801">
        <v>7.6294809579849243E-2</v>
      </c>
      <c r="K6801">
        <v>54535</v>
      </c>
      <c r="L6801">
        <v>49319.78</v>
      </c>
      <c r="M6801">
        <v>-0.29558858275413513</v>
      </c>
      <c r="N6801">
        <v>-0.39336800575256348</v>
      </c>
      <c r="O6801">
        <v>-0.33559757471084595</v>
      </c>
      <c r="P6801">
        <v>-0.29558858275413513</v>
      </c>
      <c r="Q6801">
        <v>-0.25557959079742432</v>
      </c>
      <c r="R6801">
        <v>-0.19780915975570679</v>
      </c>
      <c r="S6801" s="10" t="s">
        <v>38</v>
      </c>
    </row>
    <row r="6802" spans="1:19" hidden="1" x14ac:dyDescent="0.25">
      <c r="A6802" s="10" t="str">
        <f t="shared" si="106"/>
        <v>2017-2026Greater Bay Area1-in-10August PeakCAISO21</v>
      </c>
      <c r="B6802" s="10" t="s">
        <v>54</v>
      </c>
      <c r="C6802" s="10" t="s">
        <v>10</v>
      </c>
      <c r="D6802" s="10" t="s">
        <v>2</v>
      </c>
      <c r="E6802" s="10" t="s">
        <v>1</v>
      </c>
      <c r="F6802">
        <v>21</v>
      </c>
      <c r="G6802">
        <v>2.1017506122589111</v>
      </c>
      <c r="H6802">
        <v>2.2685854434967041</v>
      </c>
      <c r="I6802">
        <v>77.946945190429688</v>
      </c>
      <c r="J6802">
        <v>7.6630406081676483E-2</v>
      </c>
      <c r="K6802">
        <v>54535</v>
      </c>
      <c r="L6802">
        <v>49319.78</v>
      </c>
      <c r="M6802">
        <v>-0.16683480143547058</v>
      </c>
      <c r="N6802">
        <v>-0.26504433155059814</v>
      </c>
      <c r="O6802">
        <v>-0.20701979100704193</v>
      </c>
      <c r="P6802">
        <v>-0.16683480143547058</v>
      </c>
      <c r="Q6802">
        <v>-0.12664981186389923</v>
      </c>
      <c r="R6802">
        <v>-6.8625271320343018E-2</v>
      </c>
      <c r="S6802" s="10" t="s">
        <v>39</v>
      </c>
    </row>
    <row r="6803" spans="1:19" hidden="1" x14ac:dyDescent="0.25">
      <c r="A6803" s="10" t="str">
        <f t="shared" si="106"/>
        <v>2017-2026Greater Bay Area1-in-2August PeakCAISO21</v>
      </c>
      <c r="B6803" s="10" t="s">
        <v>54</v>
      </c>
      <c r="C6803" s="10" t="s">
        <v>10</v>
      </c>
      <c r="D6803" s="10" t="s">
        <v>2</v>
      </c>
      <c r="E6803" s="10" t="s">
        <v>9</v>
      </c>
      <c r="F6803">
        <v>21</v>
      </c>
      <c r="G6803">
        <v>1.6272884607315063</v>
      </c>
      <c r="H6803">
        <v>1.7063403129577637</v>
      </c>
      <c r="I6803">
        <v>77.479400634765625</v>
      </c>
      <c r="J6803">
        <v>7.6630406081676483E-2</v>
      </c>
      <c r="K6803">
        <v>54535</v>
      </c>
      <c r="L6803">
        <v>49319.78</v>
      </c>
      <c r="M6803">
        <v>-7.9051896929740906E-2</v>
      </c>
      <c r="N6803">
        <v>-0.17726142704486847</v>
      </c>
      <c r="O6803">
        <v>-0.11923687905073166</v>
      </c>
      <c r="P6803">
        <v>-7.9051896929740906E-2</v>
      </c>
      <c r="Q6803">
        <v>-3.8866911083459854E-2</v>
      </c>
      <c r="R6803">
        <v>1.9157631322741508E-2</v>
      </c>
      <c r="S6803" s="10" t="s">
        <v>39</v>
      </c>
    </row>
    <row r="6804" spans="1:19" hidden="1" x14ac:dyDescent="0.25">
      <c r="A6804" s="10" t="str">
        <f t="shared" si="106"/>
        <v>2017-2026Greater Bay Area1-in-2August PeakPGE21</v>
      </c>
      <c r="B6804" s="10" t="s">
        <v>54</v>
      </c>
      <c r="C6804" s="10" t="s">
        <v>10</v>
      </c>
      <c r="D6804" s="10" t="s">
        <v>2</v>
      </c>
      <c r="E6804" s="10" t="s">
        <v>9</v>
      </c>
      <c r="F6804">
        <v>21</v>
      </c>
      <c r="G6804">
        <v>1.9953639507293701</v>
      </c>
      <c r="H6804">
        <v>2.1391253471374512</v>
      </c>
      <c r="I6804">
        <v>79.228507995605469</v>
      </c>
      <c r="J6804">
        <v>7.6630406081676483E-2</v>
      </c>
      <c r="K6804">
        <v>54535</v>
      </c>
      <c r="L6804">
        <v>49319.78</v>
      </c>
      <c r="M6804">
        <v>-0.1437612771987915</v>
      </c>
      <c r="N6804">
        <v>-0.24197080731391907</v>
      </c>
      <c r="O6804">
        <v>-0.18394626677036285</v>
      </c>
      <c r="P6804">
        <v>-0.1437612771987915</v>
      </c>
      <c r="Q6804">
        <v>-0.10357629507780075</v>
      </c>
      <c r="R6804">
        <v>-4.555174708366394E-2</v>
      </c>
      <c r="S6804" s="10" t="s">
        <v>38</v>
      </c>
    </row>
    <row r="6805" spans="1:19" hidden="1" x14ac:dyDescent="0.25">
      <c r="A6805" s="10" t="str">
        <f t="shared" si="106"/>
        <v>2017-2026Greater Bay Area1-in-10August PeakPGE21</v>
      </c>
      <c r="B6805" s="10" t="s">
        <v>54</v>
      </c>
      <c r="C6805" s="10" t="s">
        <v>10</v>
      </c>
      <c r="D6805" s="10" t="s">
        <v>2</v>
      </c>
      <c r="E6805" s="10" t="s">
        <v>1</v>
      </c>
      <c r="F6805">
        <v>21</v>
      </c>
      <c r="G6805">
        <v>2.304267406463623</v>
      </c>
      <c r="H6805">
        <v>2.5000033378601074</v>
      </c>
      <c r="I6805">
        <v>82.166984558105469</v>
      </c>
      <c r="J6805">
        <v>7.6630406081676483E-2</v>
      </c>
      <c r="K6805">
        <v>54535</v>
      </c>
      <c r="L6805">
        <v>49319.78</v>
      </c>
      <c r="M6805">
        <v>-0.19573588669300079</v>
      </c>
      <c r="N6805">
        <v>-0.29394540190696716</v>
      </c>
      <c r="O6805">
        <v>-0.23592087626457214</v>
      </c>
      <c r="P6805">
        <v>-0.19573588669300079</v>
      </c>
      <c r="Q6805">
        <v>-0.15555089712142944</v>
      </c>
      <c r="R6805">
        <v>-9.752635657787323E-2</v>
      </c>
      <c r="S6805" s="10" t="s">
        <v>38</v>
      </c>
    </row>
    <row r="6806" spans="1:19" hidden="1" x14ac:dyDescent="0.25">
      <c r="A6806" s="10" t="str">
        <f t="shared" si="106"/>
        <v>2017-2026Greater Bay Area1-in-10August PeakCAISO22</v>
      </c>
      <c r="B6806" s="10" t="s">
        <v>54</v>
      </c>
      <c r="C6806" s="10" t="s">
        <v>10</v>
      </c>
      <c r="D6806" s="10" t="s">
        <v>2</v>
      </c>
      <c r="E6806" s="10" t="s">
        <v>1</v>
      </c>
      <c r="F6806">
        <v>22</v>
      </c>
      <c r="G6806">
        <v>1.8649595975875854</v>
      </c>
      <c r="H6806">
        <v>1.9693410396575928</v>
      </c>
      <c r="I6806">
        <v>74.529685974121094</v>
      </c>
      <c r="J6806">
        <v>6.3674606382846832E-2</v>
      </c>
      <c r="K6806">
        <v>54535</v>
      </c>
      <c r="L6806">
        <v>49319.78</v>
      </c>
      <c r="M6806">
        <v>-0.1043815016746521</v>
      </c>
      <c r="N6806">
        <v>-0.18598687648773193</v>
      </c>
      <c r="O6806">
        <v>-0.13777247071266174</v>
      </c>
      <c r="P6806">
        <v>-0.1043815016746521</v>
      </c>
      <c r="Q6806">
        <v>-7.0990540087223053E-2</v>
      </c>
      <c r="R6806">
        <v>-2.2776126861572266E-2</v>
      </c>
      <c r="S6806" s="10" t="s">
        <v>39</v>
      </c>
    </row>
    <row r="6807" spans="1:19" hidden="1" x14ac:dyDescent="0.25">
      <c r="A6807" s="10" t="str">
        <f t="shared" si="106"/>
        <v>2017-2026Greater Bay Area1-in-2August PeakCAISO22</v>
      </c>
      <c r="B6807" s="10" t="s">
        <v>54</v>
      </c>
      <c r="C6807" s="10" t="s">
        <v>10</v>
      </c>
      <c r="D6807" s="10" t="s">
        <v>2</v>
      </c>
      <c r="E6807" s="10" t="s">
        <v>9</v>
      </c>
      <c r="F6807">
        <v>22</v>
      </c>
      <c r="G6807">
        <v>1.443952202796936</v>
      </c>
      <c r="H6807">
        <v>1.4580447673797607</v>
      </c>
      <c r="I6807">
        <v>74.980155944824219</v>
      </c>
      <c r="J6807">
        <v>6.3674606382846832E-2</v>
      </c>
      <c r="K6807">
        <v>54535</v>
      </c>
      <c r="L6807">
        <v>49319.78</v>
      </c>
      <c r="M6807">
        <v>-1.409261766821146E-2</v>
      </c>
      <c r="N6807">
        <v>-9.5697991549968719E-2</v>
      </c>
      <c r="O6807">
        <v>-4.7483582049608231E-2</v>
      </c>
      <c r="P6807">
        <v>-1.409261766821146E-2</v>
      </c>
      <c r="Q6807">
        <v>1.929834671318531E-2</v>
      </c>
      <c r="R6807">
        <v>6.7512758076190948E-2</v>
      </c>
      <c r="S6807" s="10" t="s">
        <v>39</v>
      </c>
    </row>
    <row r="6808" spans="1:19" hidden="1" x14ac:dyDescent="0.25">
      <c r="A6808" s="10" t="str">
        <f t="shared" si="106"/>
        <v>2017-2026Greater Bay Area1-in-2August PeakPGE22</v>
      </c>
      <c r="B6808" s="10" t="s">
        <v>54</v>
      </c>
      <c r="C6808" s="10" t="s">
        <v>10</v>
      </c>
      <c r="D6808" s="10" t="s">
        <v>2</v>
      </c>
      <c r="E6808" s="10" t="s">
        <v>9</v>
      </c>
      <c r="F6808">
        <v>22</v>
      </c>
      <c r="G6808">
        <v>1.7705589532852173</v>
      </c>
      <c r="H6808">
        <v>1.8495216369628906</v>
      </c>
      <c r="I6808">
        <v>76.198776245117187</v>
      </c>
      <c r="J6808">
        <v>6.3674606382846832E-2</v>
      </c>
      <c r="K6808">
        <v>54535</v>
      </c>
      <c r="L6808">
        <v>49319.78</v>
      </c>
      <c r="M6808">
        <v>-7.8962624073028564E-2</v>
      </c>
      <c r="N6808">
        <v>-0.1605679988861084</v>
      </c>
      <c r="O6808">
        <v>-0.11235358566045761</v>
      </c>
      <c r="P6808">
        <v>-7.8962624073028564E-2</v>
      </c>
      <c r="Q6808">
        <v>-4.5571658760309219E-2</v>
      </c>
      <c r="R6808">
        <v>2.6427514385432005E-3</v>
      </c>
      <c r="S6808" s="10" t="s">
        <v>38</v>
      </c>
    </row>
    <row r="6809" spans="1:19" hidden="1" x14ac:dyDescent="0.25">
      <c r="A6809" s="10" t="str">
        <f t="shared" si="106"/>
        <v>2017-2026Greater Bay Area1-in-10August PeakPGE22</v>
      </c>
      <c r="B6809" s="10" t="s">
        <v>54</v>
      </c>
      <c r="C6809" s="10" t="s">
        <v>10</v>
      </c>
      <c r="D6809" s="10" t="s">
        <v>2</v>
      </c>
      <c r="E6809" s="10" t="s">
        <v>1</v>
      </c>
      <c r="F6809">
        <v>22</v>
      </c>
      <c r="G6809">
        <v>2.0446600914001465</v>
      </c>
      <c r="H6809">
        <v>2.1725690364837646</v>
      </c>
      <c r="I6809">
        <v>79.261955261230469</v>
      </c>
      <c r="J6809">
        <v>6.3674606382846832E-2</v>
      </c>
      <c r="K6809">
        <v>54535</v>
      </c>
      <c r="L6809">
        <v>49319.78</v>
      </c>
      <c r="M6809">
        <v>-0.12790903449058533</v>
      </c>
      <c r="N6809">
        <v>-0.20951440930366516</v>
      </c>
      <c r="O6809">
        <v>-0.16130000352859497</v>
      </c>
      <c r="P6809">
        <v>-0.12790903449058533</v>
      </c>
      <c r="Q6809">
        <v>-9.4518072903156281E-2</v>
      </c>
      <c r="R6809">
        <v>-4.6303659677505493E-2</v>
      </c>
      <c r="S6809" s="10" t="s">
        <v>38</v>
      </c>
    </row>
    <row r="6810" spans="1:19" hidden="1" x14ac:dyDescent="0.25">
      <c r="A6810" s="10" t="str">
        <f t="shared" si="106"/>
        <v>2017-2026Greater Bay Area1-in-2August PeakCAISO23</v>
      </c>
      <c r="B6810" s="10" t="s">
        <v>54</v>
      </c>
      <c r="C6810" s="10" t="s">
        <v>10</v>
      </c>
      <c r="D6810" s="10" t="s">
        <v>2</v>
      </c>
      <c r="E6810" s="10" t="s">
        <v>9</v>
      </c>
      <c r="F6810">
        <v>23</v>
      </c>
      <c r="G6810">
        <v>1.1683533191680908</v>
      </c>
      <c r="H6810">
        <v>1.1851043701171875</v>
      </c>
      <c r="I6810">
        <v>72.695320129394531</v>
      </c>
      <c r="J6810">
        <v>5.8387260884046555E-2</v>
      </c>
      <c r="K6810">
        <v>54535</v>
      </c>
      <c r="L6810">
        <v>49319.78</v>
      </c>
      <c r="M6810">
        <v>-1.6751056537032127E-2</v>
      </c>
      <c r="N6810">
        <v>-9.1580167412757874E-2</v>
      </c>
      <c r="O6810">
        <v>-4.7369334846735001E-2</v>
      </c>
      <c r="P6810">
        <v>-1.6751056537032127E-2</v>
      </c>
      <c r="Q6810">
        <v>1.386722270399332E-2</v>
      </c>
      <c r="R6810">
        <v>5.8078058063983917E-2</v>
      </c>
      <c r="S6810" s="10" t="s">
        <v>39</v>
      </c>
    </row>
    <row r="6811" spans="1:19" hidden="1" x14ac:dyDescent="0.25">
      <c r="A6811" s="10" t="str">
        <f t="shared" si="106"/>
        <v>2017-2026Greater Bay Area1-in-10August PeakCAISO23</v>
      </c>
      <c r="B6811" s="10" t="s">
        <v>54</v>
      </c>
      <c r="C6811" s="10" t="s">
        <v>10</v>
      </c>
      <c r="D6811" s="10" t="s">
        <v>2</v>
      </c>
      <c r="E6811" s="10" t="s">
        <v>1</v>
      </c>
      <c r="F6811">
        <v>23</v>
      </c>
      <c r="G6811">
        <v>1.5090054273605347</v>
      </c>
      <c r="H6811">
        <v>1.5766950845718384</v>
      </c>
      <c r="I6811">
        <v>72.405197143554688</v>
      </c>
      <c r="J6811">
        <v>5.8387260884046555E-2</v>
      </c>
      <c r="K6811">
        <v>54535</v>
      </c>
      <c r="L6811">
        <v>49319.78</v>
      </c>
      <c r="M6811">
        <v>-6.7689709365367889E-2</v>
      </c>
      <c r="N6811">
        <v>-0.14251881837844849</v>
      </c>
      <c r="O6811">
        <v>-9.8307989537715912E-2</v>
      </c>
      <c r="P6811">
        <v>-6.7689709365367889E-2</v>
      </c>
      <c r="Q6811">
        <v>-3.7071429193019867E-2</v>
      </c>
      <c r="R6811">
        <v>7.1394043043255806E-3</v>
      </c>
      <c r="S6811" s="10" t="s">
        <v>39</v>
      </c>
    </row>
    <row r="6812" spans="1:19" hidden="1" x14ac:dyDescent="0.25">
      <c r="A6812" s="10" t="str">
        <f t="shared" si="106"/>
        <v>2017-2026Greater Bay Area1-in-10August PeakPGE23</v>
      </c>
      <c r="B6812" s="10" t="s">
        <v>54</v>
      </c>
      <c r="C6812" s="10" t="s">
        <v>10</v>
      </c>
      <c r="D6812" s="10" t="s">
        <v>2</v>
      </c>
      <c r="E6812" s="10" t="s">
        <v>1</v>
      </c>
      <c r="F6812">
        <v>23</v>
      </c>
      <c r="G6812">
        <v>1.6544075012207031</v>
      </c>
      <c r="H6812">
        <v>1.7389258146286011</v>
      </c>
      <c r="I6812">
        <v>76.919403076171875</v>
      </c>
      <c r="J6812">
        <v>5.8387260884046555E-2</v>
      </c>
      <c r="K6812">
        <v>54535</v>
      </c>
      <c r="L6812">
        <v>49319.78</v>
      </c>
      <c r="M6812">
        <v>-8.4518283605575562E-2</v>
      </c>
      <c r="N6812">
        <v>-0.15934740006923676</v>
      </c>
      <c r="O6812">
        <v>-0.11513656377792358</v>
      </c>
      <c r="P6812">
        <v>-8.4518283605575562E-2</v>
      </c>
      <c r="Q6812">
        <v>-5.3900003433227539E-2</v>
      </c>
      <c r="R6812">
        <v>-9.6891699358820915E-3</v>
      </c>
      <c r="S6812" s="10" t="s">
        <v>38</v>
      </c>
    </row>
    <row r="6813" spans="1:19" hidden="1" x14ac:dyDescent="0.25">
      <c r="A6813" s="10" t="str">
        <f t="shared" si="106"/>
        <v>2017-2026Greater Bay Area1-in-2August PeakPGE23</v>
      </c>
      <c r="B6813" s="10" t="s">
        <v>54</v>
      </c>
      <c r="C6813" s="10" t="s">
        <v>10</v>
      </c>
      <c r="D6813" s="10" t="s">
        <v>2</v>
      </c>
      <c r="E6813" s="10" t="s">
        <v>9</v>
      </c>
      <c r="F6813">
        <v>23</v>
      </c>
      <c r="G6813">
        <v>1.4326224327087402</v>
      </c>
      <c r="H6813">
        <v>1.4870650768280029</v>
      </c>
      <c r="I6813">
        <v>73.97601318359375</v>
      </c>
      <c r="J6813">
        <v>5.8387260884046555E-2</v>
      </c>
      <c r="K6813">
        <v>54535</v>
      </c>
      <c r="L6813">
        <v>49319.78</v>
      </c>
      <c r="M6813">
        <v>-5.4442685097455978E-2</v>
      </c>
      <c r="N6813">
        <v>-0.12927180528640747</v>
      </c>
      <c r="O6813">
        <v>-8.5060961544513702E-2</v>
      </c>
      <c r="P6813">
        <v>-5.4442685097455978E-2</v>
      </c>
      <c r="Q6813">
        <v>-2.3824404925107956E-2</v>
      </c>
      <c r="R6813">
        <v>2.0386427640914917E-2</v>
      </c>
      <c r="S6813" s="10" t="s">
        <v>38</v>
      </c>
    </row>
    <row r="6814" spans="1:19" hidden="1" x14ac:dyDescent="0.25">
      <c r="A6814" s="10" t="str">
        <f t="shared" si="106"/>
        <v>2017-2026Greater Bay Area1-in-10August PeakCAISO24</v>
      </c>
      <c r="B6814" s="10" t="s">
        <v>54</v>
      </c>
      <c r="C6814" s="10" t="s">
        <v>10</v>
      </c>
      <c r="D6814" s="10" t="s">
        <v>2</v>
      </c>
      <c r="E6814" s="10" t="s">
        <v>1</v>
      </c>
      <c r="F6814">
        <v>24</v>
      </c>
      <c r="G6814">
        <v>1.1688698530197144</v>
      </c>
      <c r="H6814">
        <v>1.2167387008666992</v>
      </c>
      <c r="I6814">
        <v>70.642135620117188</v>
      </c>
      <c r="J6814">
        <v>4.4309847056865692E-2</v>
      </c>
      <c r="K6814">
        <v>54535</v>
      </c>
      <c r="L6814">
        <v>49319.78</v>
      </c>
      <c r="M6814">
        <v>-4.7868881374597549E-2</v>
      </c>
      <c r="N6814">
        <v>-0.10465638339519501</v>
      </c>
      <c r="O6814">
        <v>-7.1104966104030609E-2</v>
      </c>
      <c r="P6814">
        <v>-4.7868881374597549E-2</v>
      </c>
      <c r="Q6814">
        <v>-2.4632798507809639E-2</v>
      </c>
      <c r="R6814">
        <v>8.9186187833547592E-3</v>
      </c>
      <c r="S6814" s="10" t="s">
        <v>39</v>
      </c>
    </row>
    <row r="6815" spans="1:19" hidden="1" x14ac:dyDescent="0.25">
      <c r="A6815" s="10" t="str">
        <f t="shared" si="106"/>
        <v>2017-2026Greater Bay Area1-in-2August PeakCAISO24</v>
      </c>
      <c r="B6815" s="10" t="s">
        <v>54</v>
      </c>
      <c r="C6815" s="10" t="s">
        <v>10</v>
      </c>
      <c r="D6815" s="10" t="s">
        <v>2</v>
      </c>
      <c r="E6815" s="10" t="s">
        <v>9</v>
      </c>
      <c r="F6815">
        <v>24</v>
      </c>
      <c r="G6815">
        <v>0.90500199794769287</v>
      </c>
      <c r="H6815">
        <v>0.92292100191116333</v>
      </c>
      <c r="I6815">
        <v>70.833724975585937</v>
      </c>
      <c r="J6815">
        <v>4.4309847056865692E-2</v>
      </c>
      <c r="K6815">
        <v>54535</v>
      </c>
      <c r="L6815">
        <v>49319.78</v>
      </c>
      <c r="M6815">
        <v>-1.7919030040502548E-2</v>
      </c>
      <c r="N6815">
        <v>-7.4706532061100006E-2</v>
      </c>
      <c r="O6815">
        <v>-4.1155114769935608E-2</v>
      </c>
      <c r="P6815">
        <v>-1.7919030040502548E-2</v>
      </c>
      <c r="Q6815">
        <v>5.3170537576079369E-3</v>
      </c>
      <c r="R6815">
        <v>3.8868468254804611E-2</v>
      </c>
      <c r="S6815" s="10" t="s">
        <v>39</v>
      </c>
    </row>
    <row r="6816" spans="1:19" hidden="1" x14ac:dyDescent="0.25">
      <c r="A6816" s="10" t="str">
        <f t="shared" si="106"/>
        <v>2017-2026Greater Bay Area1-in-2August PeakPGE24</v>
      </c>
      <c r="B6816" s="10" t="s">
        <v>54</v>
      </c>
      <c r="C6816" s="10" t="s">
        <v>10</v>
      </c>
      <c r="D6816" s="10" t="s">
        <v>2</v>
      </c>
      <c r="E6816" s="10" t="s">
        <v>9</v>
      </c>
      <c r="F6816">
        <v>24</v>
      </c>
      <c r="G6816">
        <v>1.1097038984298706</v>
      </c>
      <c r="H6816">
        <v>1.1511825323104858</v>
      </c>
      <c r="I6816">
        <v>72.48870849609375</v>
      </c>
      <c r="J6816">
        <v>4.4309847056865692E-2</v>
      </c>
      <c r="K6816">
        <v>54535</v>
      </c>
      <c r="L6816">
        <v>49319.78</v>
      </c>
      <c r="M6816">
        <v>-4.1478578001260757E-2</v>
      </c>
      <c r="N6816">
        <v>-9.8266080021858215E-2</v>
      </c>
      <c r="O6816">
        <v>-6.4714662730693817E-2</v>
      </c>
      <c r="P6816">
        <v>-4.1478578001260757E-2</v>
      </c>
      <c r="Q6816">
        <v>-1.8242495134472847E-2</v>
      </c>
      <c r="R6816">
        <v>1.5308922156691551E-2</v>
      </c>
      <c r="S6816" s="10" t="s">
        <v>38</v>
      </c>
    </row>
    <row r="6817" spans="1:19" hidden="1" x14ac:dyDescent="0.25">
      <c r="A6817" s="10" t="str">
        <f t="shared" si="106"/>
        <v>2017-2026Greater Bay Area1-in-10August PeakPGE24</v>
      </c>
      <c r="B6817" s="10" t="s">
        <v>54</v>
      </c>
      <c r="C6817" s="10" t="s">
        <v>10</v>
      </c>
      <c r="D6817" s="10" t="s">
        <v>2</v>
      </c>
      <c r="E6817" s="10" t="s">
        <v>1</v>
      </c>
      <c r="F6817">
        <v>24</v>
      </c>
      <c r="G6817">
        <v>1.2814977169036865</v>
      </c>
      <c r="H6817">
        <v>1.3433619737625122</v>
      </c>
      <c r="I6817">
        <v>74.816108703613281</v>
      </c>
      <c r="J6817">
        <v>4.4309847056865692E-2</v>
      </c>
      <c r="K6817">
        <v>54535</v>
      </c>
      <c r="L6817">
        <v>49319.78</v>
      </c>
      <c r="M6817">
        <v>-6.1864234507083893E-2</v>
      </c>
      <c r="N6817">
        <v>-0.11865173280239105</v>
      </c>
      <c r="O6817">
        <v>-8.5100315511226654E-2</v>
      </c>
      <c r="P6817">
        <v>-6.1864234507083893E-2</v>
      </c>
      <c r="Q6817">
        <v>-3.8628149777650833E-2</v>
      </c>
      <c r="R6817">
        <v>-5.0767343491315842E-3</v>
      </c>
      <c r="S6817" s="10" t="s">
        <v>38</v>
      </c>
    </row>
    <row r="6818" spans="1:19" hidden="1" x14ac:dyDescent="0.25">
      <c r="A6818" s="10" t="str">
        <f t="shared" si="106"/>
        <v>2017-2026Greater Bay Area1-in-10July PeakCAISO1</v>
      </c>
      <c r="B6818" s="10" t="s">
        <v>54</v>
      </c>
      <c r="C6818" s="10" t="s">
        <v>10</v>
      </c>
      <c r="D6818" s="10" t="s">
        <v>3</v>
      </c>
      <c r="E6818" s="10" t="s">
        <v>1</v>
      </c>
      <c r="F6818">
        <v>1</v>
      </c>
      <c r="G6818">
        <v>0.92846202850341797</v>
      </c>
      <c r="H6818">
        <v>0.92846202850341797</v>
      </c>
      <c r="I6818">
        <v>74.434364318847656</v>
      </c>
      <c r="J6818">
        <v>0</v>
      </c>
      <c r="K6818">
        <v>54535</v>
      </c>
      <c r="L6818">
        <v>49319.78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 s="10" t="s">
        <v>39</v>
      </c>
    </row>
    <row r="6819" spans="1:19" hidden="1" x14ac:dyDescent="0.25">
      <c r="A6819" s="10" t="str">
        <f t="shared" si="106"/>
        <v>2017-2026Greater Bay Area1-in-2July PeakCAISO1</v>
      </c>
      <c r="B6819" s="10" t="s">
        <v>54</v>
      </c>
      <c r="C6819" s="10" t="s">
        <v>10</v>
      </c>
      <c r="D6819" s="10" t="s">
        <v>3</v>
      </c>
      <c r="E6819" s="10" t="s">
        <v>9</v>
      </c>
      <c r="F6819">
        <v>1</v>
      </c>
      <c r="G6819">
        <v>0.72609192132949829</v>
      </c>
      <c r="H6819">
        <v>0.72609192132949829</v>
      </c>
      <c r="I6819">
        <v>68.238113403320312</v>
      </c>
      <c r="J6819">
        <v>0</v>
      </c>
      <c r="K6819">
        <v>54535</v>
      </c>
      <c r="L6819">
        <v>49319.78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 s="10" t="s">
        <v>39</v>
      </c>
    </row>
    <row r="6820" spans="1:19" hidden="1" x14ac:dyDescent="0.25">
      <c r="A6820" s="10" t="str">
        <f t="shared" si="106"/>
        <v>2017-2026Greater Bay Area1-in-10July PeakPGE1</v>
      </c>
      <c r="B6820" s="10" t="s">
        <v>54</v>
      </c>
      <c r="C6820" s="10" t="s">
        <v>10</v>
      </c>
      <c r="D6820" s="10" t="s">
        <v>3</v>
      </c>
      <c r="E6820" s="10" t="s">
        <v>1</v>
      </c>
      <c r="F6820">
        <v>1</v>
      </c>
      <c r="G6820">
        <v>0.99265110492706299</v>
      </c>
      <c r="H6820">
        <v>0.99265110492706299</v>
      </c>
      <c r="I6820">
        <v>76.367256164550781</v>
      </c>
      <c r="J6820">
        <v>0</v>
      </c>
      <c r="K6820">
        <v>54535</v>
      </c>
      <c r="L6820">
        <v>49319.78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 s="10" t="s">
        <v>38</v>
      </c>
    </row>
    <row r="6821" spans="1:19" hidden="1" x14ac:dyDescent="0.25">
      <c r="A6821" s="10" t="str">
        <f t="shared" si="106"/>
        <v>2017-2026Greater Bay Area1-in-2July PeakPGE1</v>
      </c>
      <c r="B6821" s="10" t="s">
        <v>54</v>
      </c>
      <c r="C6821" s="10" t="s">
        <v>10</v>
      </c>
      <c r="D6821" s="10" t="s">
        <v>3</v>
      </c>
      <c r="E6821" s="10" t="s">
        <v>9</v>
      </c>
      <c r="F6821">
        <v>1</v>
      </c>
      <c r="G6821">
        <v>0.81923109292984009</v>
      </c>
      <c r="H6821">
        <v>0.81923109292984009</v>
      </c>
      <c r="I6821">
        <v>70.012779235839844</v>
      </c>
      <c r="J6821">
        <v>0</v>
      </c>
      <c r="K6821">
        <v>54535</v>
      </c>
      <c r="L6821">
        <v>49319.78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 s="10" t="s">
        <v>38</v>
      </c>
    </row>
    <row r="6822" spans="1:19" hidden="1" x14ac:dyDescent="0.25">
      <c r="A6822" s="10" t="str">
        <f t="shared" si="106"/>
        <v>2017-2026Greater Bay Area1-in-2July PeakCAISO2</v>
      </c>
      <c r="B6822" s="10" t="s">
        <v>54</v>
      </c>
      <c r="C6822" s="10" t="s">
        <v>10</v>
      </c>
      <c r="D6822" s="10" t="s">
        <v>3</v>
      </c>
      <c r="E6822" s="10" t="s">
        <v>9</v>
      </c>
      <c r="F6822">
        <v>2</v>
      </c>
      <c r="G6822">
        <v>0.60632121562957764</v>
      </c>
      <c r="H6822">
        <v>0.60632121562957764</v>
      </c>
      <c r="I6822">
        <v>66.79437255859375</v>
      </c>
      <c r="J6822">
        <v>0</v>
      </c>
      <c r="K6822">
        <v>54535</v>
      </c>
      <c r="L6822">
        <v>49319.78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 s="10" t="s">
        <v>39</v>
      </c>
    </row>
    <row r="6823" spans="1:19" hidden="1" x14ac:dyDescent="0.25">
      <c r="A6823" s="10" t="str">
        <f t="shared" si="106"/>
        <v>2017-2026Greater Bay Area1-in-10July PeakCAISO2</v>
      </c>
      <c r="B6823" s="10" t="s">
        <v>54</v>
      </c>
      <c r="C6823" s="10" t="s">
        <v>10</v>
      </c>
      <c r="D6823" s="10" t="s">
        <v>3</v>
      </c>
      <c r="E6823" s="10" t="s">
        <v>1</v>
      </c>
      <c r="F6823">
        <v>2</v>
      </c>
      <c r="G6823">
        <v>0.77530992031097412</v>
      </c>
      <c r="H6823">
        <v>0.77530992031097412</v>
      </c>
      <c r="I6823">
        <v>72.928001403808594</v>
      </c>
      <c r="J6823">
        <v>0</v>
      </c>
      <c r="K6823">
        <v>54535</v>
      </c>
      <c r="L6823">
        <v>49319.78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 s="10" t="s">
        <v>39</v>
      </c>
    </row>
    <row r="6824" spans="1:19" hidden="1" x14ac:dyDescent="0.25">
      <c r="A6824" s="10" t="str">
        <f t="shared" si="106"/>
        <v>2017-2026Greater Bay Area1-in-2July PeakPGE2</v>
      </c>
      <c r="B6824" s="10" t="s">
        <v>54</v>
      </c>
      <c r="C6824" s="10" t="s">
        <v>10</v>
      </c>
      <c r="D6824" s="10" t="s">
        <v>3</v>
      </c>
      <c r="E6824" s="10" t="s">
        <v>9</v>
      </c>
      <c r="F6824">
        <v>2</v>
      </c>
      <c r="G6824">
        <v>0.68409687280654907</v>
      </c>
      <c r="H6824">
        <v>0.68409687280654907</v>
      </c>
      <c r="I6824">
        <v>67.711311340332031</v>
      </c>
      <c r="J6824">
        <v>0</v>
      </c>
      <c r="K6824">
        <v>54535</v>
      </c>
      <c r="L6824">
        <v>49319.78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 s="10" t="s">
        <v>38</v>
      </c>
    </row>
    <row r="6825" spans="1:19" hidden="1" x14ac:dyDescent="0.25">
      <c r="A6825" s="10" t="str">
        <f t="shared" si="106"/>
        <v>2017-2026Greater Bay Area1-in-10July PeakPGE2</v>
      </c>
      <c r="B6825" s="10" t="s">
        <v>54</v>
      </c>
      <c r="C6825" s="10" t="s">
        <v>10</v>
      </c>
      <c r="D6825" s="10" t="s">
        <v>3</v>
      </c>
      <c r="E6825" s="10" t="s">
        <v>1</v>
      </c>
      <c r="F6825">
        <v>2</v>
      </c>
      <c r="G6825">
        <v>0.82891082763671875</v>
      </c>
      <c r="H6825">
        <v>0.82891082763671875</v>
      </c>
      <c r="I6825">
        <v>74.55926513671875</v>
      </c>
      <c r="J6825">
        <v>0</v>
      </c>
      <c r="K6825">
        <v>54535</v>
      </c>
      <c r="L6825">
        <v>49319.78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 s="10" t="s">
        <v>38</v>
      </c>
    </row>
    <row r="6826" spans="1:19" hidden="1" x14ac:dyDescent="0.25">
      <c r="A6826" s="10" t="str">
        <f t="shared" si="106"/>
        <v>2017-2026Greater Bay Area1-in-10July PeakCAISO3</v>
      </c>
      <c r="B6826" s="10" t="s">
        <v>54</v>
      </c>
      <c r="C6826" s="10" t="s">
        <v>10</v>
      </c>
      <c r="D6826" s="10" t="s">
        <v>3</v>
      </c>
      <c r="E6826" s="10" t="s">
        <v>1</v>
      </c>
      <c r="F6826">
        <v>3</v>
      </c>
      <c r="G6826">
        <v>0.67829900979995728</v>
      </c>
      <c r="H6826">
        <v>0.67829900979995728</v>
      </c>
      <c r="I6826">
        <v>71.445411682128906</v>
      </c>
      <c r="J6826">
        <v>0</v>
      </c>
      <c r="K6826">
        <v>54535</v>
      </c>
      <c r="L6826">
        <v>49319.78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 s="10" t="s">
        <v>39</v>
      </c>
    </row>
    <row r="6827" spans="1:19" hidden="1" x14ac:dyDescent="0.25">
      <c r="A6827" s="10" t="str">
        <f t="shared" si="106"/>
        <v>2017-2026Greater Bay Area1-in-2July PeakCAISO3</v>
      </c>
      <c r="B6827" s="10" t="s">
        <v>54</v>
      </c>
      <c r="C6827" s="10" t="s">
        <v>10</v>
      </c>
      <c r="D6827" s="10" t="s">
        <v>3</v>
      </c>
      <c r="E6827" s="10" t="s">
        <v>9</v>
      </c>
      <c r="F6827">
        <v>3</v>
      </c>
      <c r="G6827">
        <v>0.53045511245727539</v>
      </c>
      <c r="H6827">
        <v>0.53045511245727539</v>
      </c>
      <c r="I6827">
        <v>66.159263610839844</v>
      </c>
      <c r="J6827">
        <v>0</v>
      </c>
      <c r="K6827">
        <v>54535</v>
      </c>
      <c r="L6827">
        <v>49319.78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 s="10" t="s">
        <v>39</v>
      </c>
    </row>
    <row r="6828" spans="1:19" hidden="1" x14ac:dyDescent="0.25">
      <c r="A6828" s="10" t="str">
        <f t="shared" si="106"/>
        <v>2017-2026Greater Bay Area1-in-10July PeakPGE3</v>
      </c>
      <c r="B6828" s="10" t="s">
        <v>54</v>
      </c>
      <c r="C6828" s="10" t="s">
        <v>10</v>
      </c>
      <c r="D6828" s="10" t="s">
        <v>3</v>
      </c>
      <c r="E6828" s="10" t="s">
        <v>1</v>
      </c>
      <c r="F6828">
        <v>3</v>
      </c>
      <c r="G6828">
        <v>0.7251930832862854</v>
      </c>
      <c r="H6828">
        <v>0.7251930832862854</v>
      </c>
      <c r="I6828">
        <v>73.129432678222656</v>
      </c>
      <c r="J6828">
        <v>0</v>
      </c>
      <c r="K6828">
        <v>54535</v>
      </c>
      <c r="L6828">
        <v>49319.78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 s="10" t="s">
        <v>38</v>
      </c>
    </row>
    <row r="6829" spans="1:19" hidden="1" x14ac:dyDescent="0.25">
      <c r="A6829" s="10" t="str">
        <f t="shared" si="106"/>
        <v>2017-2026Greater Bay Area1-in-2July PeakPGE3</v>
      </c>
      <c r="B6829" s="10" t="s">
        <v>54</v>
      </c>
      <c r="C6829" s="10" t="s">
        <v>10</v>
      </c>
      <c r="D6829" s="10" t="s">
        <v>3</v>
      </c>
      <c r="E6829" s="10" t="s">
        <v>9</v>
      </c>
      <c r="F6829">
        <v>3</v>
      </c>
      <c r="G6829">
        <v>0.59849905967712402</v>
      </c>
      <c r="H6829">
        <v>0.59849905967712402</v>
      </c>
      <c r="I6829">
        <v>66.08294677734375</v>
      </c>
      <c r="J6829">
        <v>0</v>
      </c>
      <c r="K6829">
        <v>54535</v>
      </c>
      <c r="L6829">
        <v>49319.78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 s="10" t="s">
        <v>38</v>
      </c>
    </row>
    <row r="6830" spans="1:19" hidden="1" x14ac:dyDescent="0.25">
      <c r="A6830" s="10" t="str">
        <f t="shared" si="106"/>
        <v>2017-2026Greater Bay Area1-in-10July PeakCAISO4</v>
      </c>
      <c r="B6830" s="10" t="s">
        <v>54</v>
      </c>
      <c r="C6830" s="10" t="s">
        <v>10</v>
      </c>
      <c r="D6830" s="10" t="s">
        <v>3</v>
      </c>
      <c r="E6830" s="10" t="s">
        <v>1</v>
      </c>
      <c r="F6830">
        <v>4</v>
      </c>
      <c r="G6830">
        <v>0.61978363990783691</v>
      </c>
      <c r="H6830">
        <v>0.61978363990783691</v>
      </c>
      <c r="I6830">
        <v>70.192298889160156</v>
      </c>
      <c r="J6830">
        <v>0</v>
      </c>
      <c r="K6830">
        <v>54535</v>
      </c>
      <c r="L6830">
        <v>49319.78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 s="10" t="s">
        <v>39</v>
      </c>
    </row>
    <row r="6831" spans="1:19" hidden="1" x14ac:dyDescent="0.25">
      <c r="A6831" s="10" t="str">
        <f t="shared" si="106"/>
        <v>2017-2026Greater Bay Area1-in-2July PeakCAISO4</v>
      </c>
      <c r="B6831" s="10" t="s">
        <v>54</v>
      </c>
      <c r="C6831" s="10" t="s">
        <v>10</v>
      </c>
      <c r="D6831" s="10" t="s">
        <v>3</v>
      </c>
      <c r="E6831" s="10" t="s">
        <v>9</v>
      </c>
      <c r="F6831">
        <v>4</v>
      </c>
      <c r="G6831">
        <v>0.48469391465187073</v>
      </c>
      <c r="H6831">
        <v>0.48469391465187073</v>
      </c>
      <c r="I6831">
        <v>65.251663208007812</v>
      </c>
      <c r="J6831">
        <v>0</v>
      </c>
      <c r="K6831">
        <v>54535</v>
      </c>
      <c r="L6831">
        <v>49319.78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 s="10" t="s">
        <v>39</v>
      </c>
    </row>
    <row r="6832" spans="1:19" hidden="1" x14ac:dyDescent="0.25">
      <c r="A6832" s="10" t="str">
        <f t="shared" si="106"/>
        <v>2017-2026Greater Bay Area1-in-2July PeakPGE4</v>
      </c>
      <c r="B6832" s="10" t="s">
        <v>54</v>
      </c>
      <c r="C6832" s="10" t="s">
        <v>10</v>
      </c>
      <c r="D6832" s="10" t="s">
        <v>3</v>
      </c>
      <c r="E6832" s="10" t="s">
        <v>9</v>
      </c>
      <c r="F6832">
        <v>4</v>
      </c>
      <c r="G6832">
        <v>0.54686784744262695</v>
      </c>
      <c r="H6832">
        <v>0.54686784744262695</v>
      </c>
      <c r="I6832">
        <v>64.720680236816406</v>
      </c>
      <c r="J6832">
        <v>0</v>
      </c>
      <c r="K6832">
        <v>54535</v>
      </c>
      <c r="L6832">
        <v>49319.78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 s="10" t="s">
        <v>38</v>
      </c>
    </row>
    <row r="6833" spans="1:19" hidden="1" x14ac:dyDescent="0.25">
      <c r="A6833" s="10" t="str">
        <f t="shared" si="106"/>
        <v>2017-2026Greater Bay Area1-in-10July PeakPGE4</v>
      </c>
      <c r="B6833" s="10" t="s">
        <v>54</v>
      </c>
      <c r="C6833" s="10" t="s">
        <v>10</v>
      </c>
      <c r="D6833" s="10" t="s">
        <v>3</v>
      </c>
      <c r="E6833" s="10" t="s">
        <v>1</v>
      </c>
      <c r="F6833">
        <v>4</v>
      </c>
      <c r="G6833">
        <v>0.6626322865486145</v>
      </c>
      <c r="H6833">
        <v>0.6626322865486145</v>
      </c>
      <c r="I6833">
        <v>71.906837463378906</v>
      </c>
      <c r="J6833">
        <v>0</v>
      </c>
      <c r="K6833">
        <v>54535</v>
      </c>
      <c r="L6833">
        <v>49319.78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 s="10" t="s">
        <v>38</v>
      </c>
    </row>
    <row r="6834" spans="1:19" hidden="1" x14ac:dyDescent="0.25">
      <c r="A6834" s="10" t="str">
        <f t="shared" si="106"/>
        <v>2017-2026Greater Bay Area1-in-2July PeakCAISO5</v>
      </c>
      <c r="B6834" s="10" t="s">
        <v>54</v>
      </c>
      <c r="C6834" s="10" t="s">
        <v>10</v>
      </c>
      <c r="D6834" s="10" t="s">
        <v>3</v>
      </c>
      <c r="E6834" s="10" t="s">
        <v>9</v>
      </c>
      <c r="F6834">
        <v>5</v>
      </c>
      <c r="G6834">
        <v>0.46180194616317749</v>
      </c>
      <c r="H6834">
        <v>0.46180194616317749</v>
      </c>
      <c r="I6834">
        <v>64.723915100097656</v>
      </c>
      <c r="J6834">
        <v>0</v>
      </c>
      <c r="K6834">
        <v>54535</v>
      </c>
      <c r="L6834">
        <v>49319.78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 s="10" t="s">
        <v>39</v>
      </c>
    </row>
    <row r="6835" spans="1:19" hidden="1" x14ac:dyDescent="0.25">
      <c r="A6835" s="10" t="str">
        <f t="shared" si="106"/>
        <v>2017-2026Greater Bay Area1-in-10July PeakCAISO5</v>
      </c>
      <c r="B6835" s="10" t="s">
        <v>54</v>
      </c>
      <c r="C6835" s="10" t="s">
        <v>10</v>
      </c>
      <c r="D6835" s="10" t="s">
        <v>3</v>
      </c>
      <c r="E6835" s="10" t="s">
        <v>1</v>
      </c>
      <c r="F6835">
        <v>5</v>
      </c>
      <c r="G6835">
        <v>0.59051144123077393</v>
      </c>
      <c r="H6835">
        <v>0.59051144123077393</v>
      </c>
      <c r="I6835">
        <v>68.651359558105469</v>
      </c>
      <c r="J6835">
        <v>0</v>
      </c>
      <c r="K6835">
        <v>54535</v>
      </c>
      <c r="L6835">
        <v>49319.78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 s="10" t="s">
        <v>39</v>
      </c>
    </row>
    <row r="6836" spans="1:19" hidden="1" x14ac:dyDescent="0.25">
      <c r="A6836" s="10" t="str">
        <f t="shared" si="106"/>
        <v>2017-2026Greater Bay Area1-in-2July PeakPGE5</v>
      </c>
      <c r="B6836" s="10" t="s">
        <v>54</v>
      </c>
      <c r="C6836" s="10" t="s">
        <v>10</v>
      </c>
      <c r="D6836" s="10" t="s">
        <v>3</v>
      </c>
      <c r="E6836" s="10" t="s">
        <v>9</v>
      </c>
      <c r="F6836">
        <v>5</v>
      </c>
      <c r="G6836">
        <v>0.52103942632675171</v>
      </c>
      <c r="H6836">
        <v>0.52103942632675171</v>
      </c>
      <c r="I6836">
        <v>63.765377044677734</v>
      </c>
      <c r="J6836">
        <v>0</v>
      </c>
      <c r="K6836">
        <v>54535</v>
      </c>
      <c r="L6836">
        <v>49319.78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 s="10" t="s">
        <v>38</v>
      </c>
    </row>
    <row r="6837" spans="1:19" hidden="1" x14ac:dyDescent="0.25">
      <c r="A6837" s="10" t="str">
        <f t="shared" si="106"/>
        <v>2017-2026Greater Bay Area1-in-10July PeakPGE5</v>
      </c>
      <c r="B6837" s="10" t="s">
        <v>54</v>
      </c>
      <c r="C6837" s="10" t="s">
        <v>10</v>
      </c>
      <c r="D6837" s="10" t="s">
        <v>3</v>
      </c>
      <c r="E6837" s="10" t="s">
        <v>1</v>
      </c>
      <c r="F6837">
        <v>5</v>
      </c>
      <c r="G6837">
        <v>0.63133633136749268</v>
      </c>
      <c r="H6837">
        <v>0.63133633136749268</v>
      </c>
      <c r="I6837">
        <v>70.74407958984375</v>
      </c>
      <c r="J6837">
        <v>0</v>
      </c>
      <c r="K6837">
        <v>54535</v>
      </c>
      <c r="L6837">
        <v>49319.78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 s="10" t="s">
        <v>38</v>
      </c>
    </row>
    <row r="6838" spans="1:19" hidden="1" x14ac:dyDescent="0.25">
      <c r="A6838" s="10" t="str">
        <f t="shared" si="106"/>
        <v>2017-2026Greater Bay Area1-in-2July PeakCAISO6</v>
      </c>
      <c r="B6838" s="10" t="s">
        <v>54</v>
      </c>
      <c r="C6838" s="10" t="s">
        <v>10</v>
      </c>
      <c r="D6838" s="10" t="s">
        <v>3</v>
      </c>
      <c r="E6838" s="10" t="s">
        <v>9</v>
      </c>
      <c r="F6838">
        <v>6</v>
      </c>
      <c r="G6838">
        <v>0.4720751941204071</v>
      </c>
      <c r="H6838">
        <v>0.4720751941204071</v>
      </c>
      <c r="I6838">
        <v>64.389495849609375</v>
      </c>
      <c r="J6838">
        <v>0</v>
      </c>
      <c r="K6838">
        <v>54535</v>
      </c>
      <c r="L6838">
        <v>49319.78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 s="10" t="s">
        <v>39</v>
      </c>
    </row>
    <row r="6839" spans="1:19" hidden="1" x14ac:dyDescent="0.25">
      <c r="A6839" s="10" t="str">
        <f t="shared" si="106"/>
        <v>2017-2026Greater Bay Area1-in-10July PeakCAISO6</v>
      </c>
      <c r="B6839" s="10" t="s">
        <v>54</v>
      </c>
      <c r="C6839" s="10" t="s">
        <v>10</v>
      </c>
      <c r="D6839" s="10" t="s">
        <v>3</v>
      </c>
      <c r="E6839" s="10" t="s">
        <v>1</v>
      </c>
      <c r="F6839">
        <v>6</v>
      </c>
      <c r="G6839">
        <v>0.60364794731140137</v>
      </c>
      <c r="H6839">
        <v>0.60364794731140137</v>
      </c>
      <c r="I6839">
        <v>67.737846374511719</v>
      </c>
      <c r="J6839">
        <v>0</v>
      </c>
      <c r="K6839">
        <v>54535</v>
      </c>
      <c r="L6839">
        <v>49319.78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 s="10" t="s">
        <v>39</v>
      </c>
    </row>
    <row r="6840" spans="1:19" hidden="1" x14ac:dyDescent="0.25">
      <c r="A6840" s="10" t="str">
        <f t="shared" si="106"/>
        <v>2017-2026Greater Bay Area1-in-10July PeakPGE6</v>
      </c>
      <c r="B6840" s="10" t="s">
        <v>54</v>
      </c>
      <c r="C6840" s="10" t="s">
        <v>10</v>
      </c>
      <c r="D6840" s="10" t="s">
        <v>3</v>
      </c>
      <c r="E6840" s="10" t="s">
        <v>1</v>
      </c>
      <c r="F6840">
        <v>6</v>
      </c>
      <c r="G6840">
        <v>0.64538103342056274</v>
      </c>
      <c r="H6840">
        <v>0.64538103342056274</v>
      </c>
      <c r="I6840">
        <v>69.948432922363281</v>
      </c>
      <c r="J6840">
        <v>0</v>
      </c>
      <c r="K6840">
        <v>54535</v>
      </c>
      <c r="L6840">
        <v>49319.78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 s="10" t="s">
        <v>38</v>
      </c>
    </row>
    <row r="6841" spans="1:19" hidden="1" x14ac:dyDescent="0.25">
      <c r="A6841" s="10" t="str">
        <f t="shared" si="106"/>
        <v>2017-2026Greater Bay Area1-in-2July PeakPGE6</v>
      </c>
      <c r="B6841" s="10" t="s">
        <v>54</v>
      </c>
      <c r="C6841" s="10" t="s">
        <v>10</v>
      </c>
      <c r="D6841" s="10" t="s">
        <v>3</v>
      </c>
      <c r="E6841" s="10" t="s">
        <v>9</v>
      </c>
      <c r="F6841">
        <v>6</v>
      </c>
      <c r="G6841">
        <v>0.53263044357299805</v>
      </c>
      <c r="H6841">
        <v>0.53263044357299805</v>
      </c>
      <c r="I6841">
        <v>63.080318450927734</v>
      </c>
      <c r="J6841">
        <v>0</v>
      </c>
      <c r="K6841">
        <v>54535</v>
      </c>
      <c r="L6841">
        <v>49319.78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 s="10" t="s">
        <v>38</v>
      </c>
    </row>
    <row r="6842" spans="1:19" hidden="1" x14ac:dyDescent="0.25">
      <c r="A6842" s="10" t="str">
        <f t="shared" si="106"/>
        <v>2017-2026Greater Bay Area1-in-10July PeakCAISO7</v>
      </c>
      <c r="B6842" s="10" t="s">
        <v>54</v>
      </c>
      <c r="C6842" s="10" t="s">
        <v>10</v>
      </c>
      <c r="D6842" s="10" t="s">
        <v>3</v>
      </c>
      <c r="E6842" s="10" t="s">
        <v>1</v>
      </c>
      <c r="F6842">
        <v>7</v>
      </c>
      <c r="G6842">
        <v>0.67701905965805054</v>
      </c>
      <c r="H6842">
        <v>0.67701905965805054</v>
      </c>
      <c r="I6842">
        <v>67.442535400390625</v>
      </c>
      <c r="J6842">
        <v>0</v>
      </c>
      <c r="K6842">
        <v>54535</v>
      </c>
      <c r="L6842">
        <v>49319.78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 s="10" t="s">
        <v>39</v>
      </c>
    </row>
    <row r="6843" spans="1:19" hidden="1" x14ac:dyDescent="0.25">
      <c r="A6843" s="10" t="str">
        <f t="shared" si="106"/>
        <v>2017-2026Greater Bay Area1-in-2July PeakCAISO7</v>
      </c>
      <c r="B6843" s="10" t="s">
        <v>54</v>
      </c>
      <c r="C6843" s="10" t="s">
        <v>10</v>
      </c>
      <c r="D6843" s="10" t="s">
        <v>3</v>
      </c>
      <c r="E6843" s="10" t="s">
        <v>9</v>
      </c>
      <c r="F6843">
        <v>7</v>
      </c>
      <c r="G6843">
        <v>0.52945417165756226</v>
      </c>
      <c r="H6843">
        <v>0.52945417165756226</v>
      </c>
      <c r="I6843">
        <v>64.341194152832031</v>
      </c>
      <c r="J6843">
        <v>0</v>
      </c>
      <c r="K6843">
        <v>54535</v>
      </c>
      <c r="L6843">
        <v>49319.78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 s="10" t="s">
        <v>39</v>
      </c>
    </row>
    <row r="6844" spans="1:19" hidden="1" x14ac:dyDescent="0.25">
      <c r="A6844" s="10" t="str">
        <f t="shared" si="106"/>
        <v>2017-2026Greater Bay Area1-in-10July PeakPGE7</v>
      </c>
      <c r="B6844" s="10" t="s">
        <v>54</v>
      </c>
      <c r="C6844" s="10" t="s">
        <v>10</v>
      </c>
      <c r="D6844" s="10" t="s">
        <v>3</v>
      </c>
      <c r="E6844" s="10" t="s">
        <v>1</v>
      </c>
      <c r="F6844">
        <v>7</v>
      </c>
      <c r="G6844">
        <v>0.72382467985153198</v>
      </c>
      <c r="H6844">
        <v>0.72382467985153198</v>
      </c>
      <c r="I6844">
        <v>69.798225402832031</v>
      </c>
      <c r="J6844">
        <v>0</v>
      </c>
      <c r="K6844">
        <v>54535</v>
      </c>
      <c r="L6844">
        <v>49319.78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 s="10" t="s">
        <v>38</v>
      </c>
    </row>
    <row r="6845" spans="1:19" hidden="1" x14ac:dyDescent="0.25">
      <c r="A6845" s="10" t="str">
        <f t="shared" si="106"/>
        <v>2017-2026Greater Bay Area1-in-2July PeakPGE7</v>
      </c>
      <c r="B6845" s="10" t="s">
        <v>54</v>
      </c>
      <c r="C6845" s="10" t="s">
        <v>10</v>
      </c>
      <c r="D6845" s="10" t="s">
        <v>3</v>
      </c>
      <c r="E6845" s="10" t="s">
        <v>9</v>
      </c>
      <c r="F6845">
        <v>7</v>
      </c>
      <c r="G6845">
        <v>0.5973697304725647</v>
      </c>
      <c r="H6845">
        <v>0.5973697304725647</v>
      </c>
      <c r="I6845">
        <v>63.171268463134766</v>
      </c>
      <c r="J6845">
        <v>0</v>
      </c>
      <c r="K6845">
        <v>54535</v>
      </c>
      <c r="L6845">
        <v>49319.78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 s="10" t="s">
        <v>38</v>
      </c>
    </row>
    <row r="6846" spans="1:19" hidden="1" x14ac:dyDescent="0.25">
      <c r="A6846" s="10" t="str">
        <f t="shared" si="106"/>
        <v>2017-2026Greater Bay Area1-in-10July PeakCAISO8</v>
      </c>
      <c r="B6846" s="10" t="s">
        <v>54</v>
      </c>
      <c r="C6846" s="10" t="s">
        <v>10</v>
      </c>
      <c r="D6846" s="10" t="s">
        <v>3</v>
      </c>
      <c r="E6846" s="10" t="s">
        <v>1</v>
      </c>
      <c r="F6846">
        <v>8</v>
      </c>
      <c r="G6846">
        <v>0.72910094261169434</v>
      </c>
      <c r="H6846">
        <v>0.72910094261169434</v>
      </c>
      <c r="I6846">
        <v>70.048423767089844</v>
      </c>
      <c r="J6846">
        <v>0</v>
      </c>
      <c r="K6846">
        <v>54535</v>
      </c>
      <c r="L6846">
        <v>49319.78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 s="10" t="s">
        <v>39</v>
      </c>
    </row>
    <row r="6847" spans="1:19" hidden="1" x14ac:dyDescent="0.25">
      <c r="A6847" s="10" t="str">
        <f t="shared" si="106"/>
        <v>2017-2026Greater Bay Area1-in-2July PeakCAISO8</v>
      </c>
      <c r="B6847" s="10" t="s">
        <v>54</v>
      </c>
      <c r="C6847" s="10" t="s">
        <v>10</v>
      </c>
      <c r="D6847" s="10" t="s">
        <v>3</v>
      </c>
      <c r="E6847" s="10" t="s">
        <v>9</v>
      </c>
      <c r="F6847">
        <v>8</v>
      </c>
      <c r="G6847">
        <v>0.57018411159515381</v>
      </c>
      <c r="H6847">
        <v>0.57018411159515381</v>
      </c>
      <c r="I6847">
        <v>65.819160461425781</v>
      </c>
      <c r="J6847">
        <v>0</v>
      </c>
      <c r="K6847">
        <v>54535</v>
      </c>
      <c r="L6847">
        <v>49319.78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 s="10" t="s">
        <v>39</v>
      </c>
    </row>
    <row r="6848" spans="1:19" hidden="1" x14ac:dyDescent="0.25">
      <c r="A6848" s="10" t="str">
        <f t="shared" si="106"/>
        <v>2017-2026Greater Bay Area1-in-10July PeakPGE8</v>
      </c>
      <c r="B6848" s="10" t="s">
        <v>54</v>
      </c>
      <c r="C6848" s="10" t="s">
        <v>10</v>
      </c>
      <c r="D6848" s="10" t="s">
        <v>3</v>
      </c>
      <c r="E6848" s="10" t="s">
        <v>1</v>
      </c>
      <c r="F6848">
        <v>8</v>
      </c>
      <c r="G6848">
        <v>0.77950721979141235</v>
      </c>
      <c r="H6848">
        <v>0.77950721979141235</v>
      </c>
      <c r="I6848">
        <v>72.057403564453125</v>
      </c>
      <c r="J6848">
        <v>0</v>
      </c>
      <c r="K6848">
        <v>54535</v>
      </c>
      <c r="L6848">
        <v>49319.78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 s="10" t="s">
        <v>38</v>
      </c>
    </row>
    <row r="6849" spans="1:19" hidden="1" x14ac:dyDescent="0.25">
      <c r="A6849" s="10" t="str">
        <f t="shared" si="106"/>
        <v>2017-2026Greater Bay Area1-in-2July PeakPGE8</v>
      </c>
      <c r="B6849" s="10" t="s">
        <v>54</v>
      </c>
      <c r="C6849" s="10" t="s">
        <v>10</v>
      </c>
      <c r="D6849" s="10" t="s">
        <v>3</v>
      </c>
      <c r="E6849" s="10" t="s">
        <v>9</v>
      </c>
      <c r="F6849">
        <v>8</v>
      </c>
      <c r="G6849">
        <v>0.64332425594329834</v>
      </c>
      <c r="H6849">
        <v>0.64332425594329834</v>
      </c>
      <c r="I6849">
        <v>66.135848999023438</v>
      </c>
      <c r="J6849">
        <v>0</v>
      </c>
      <c r="K6849">
        <v>54535</v>
      </c>
      <c r="L6849">
        <v>49319.78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 s="10" t="s">
        <v>38</v>
      </c>
    </row>
    <row r="6850" spans="1:19" hidden="1" x14ac:dyDescent="0.25">
      <c r="A6850" s="10" t="str">
        <f t="shared" ref="A6850:A6913" si="107">CONCATENATE(B6850,C6850,E6850,D6850,S6850,F6850)</f>
        <v>2017-2026Greater Bay Area1-in-2July PeakCAISO9</v>
      </c>
      <c r="B6850" s="10" t="s">
        <v>54</v>
      </c>
      <c r="C6850" s="10" t="s">
        <v>10</v>
      </c>
      <c r="D6850" s="10" t="s">
        <v>3</v>
      </c>
      <c r="E6850" s="10" t="s">
        <v>9</v>
      </c>
      <c r="F6850">
        <v>9</v>
      </c>
      <c r="G6850">
        <v>0.55796700716018677</v>
      </c>
      <c r="H6850">
        <v>0.55796700716018677</v>
      </c>
      <c r="I6850">
        <v>68.728874206542969</v>
      </c>
      <c r="J6850">
        <v>0</v>
      </c>
      <c r="K6850">
        <v>54535</v>
      </c>
      <c r="L6850">
        <v>49319.78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 s="10" t="s">
        <v>39</v>
      </c>
    </row>
    <row r="6851" spans="1:19" hidden="1" x14ac:dyDescent="0.25">
      <c r="A6851" s="10" t="str">
        <f t="shared" si="107"/>
        <v>2017-2026Greater Bay Area1-in-10July PeakCAISO9</v>
      </c>
      <c r="B6851" s="10" t="s">
        <v>54</v>
      </c>
      <c r="C6851" s="10" t="s">
        <v>10</v>
      </c>
      <c r="D6851" s="10" t="s">
        <v>3</v>
      </c>
      <c r="E6851" s="10" t="s">
        <v>1</v>
      </c>
      <c r="F6851">
        <v>9</v>
      </c>
      <c r="G6851">
        <v>0.71347880363464355</v>
      </c>
      <c r="H6851">
        <v>0.71347880363464355</v>
      </c>
      <c r="I6851">
        <v>74.303031921386719</v>
      </c>
      <c r="J6851">
        <v>0</v>
      </c>
      <c r="K6851">
        <v>54535</v>
      </c>
      <c r="L6851">
        <v>49319.78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 s="10" t="s">
        <v>39</v>
      </c>
    </row>
    <row r="6852" spans="1:19" hidden="1" x14ac:dyDescent="0.25">
      <c r="A6852" s="10" t="str">
        <f t="shared" si="107"/>
        <v>2017-2026Greater Bay Area1-in-2July PeakPGE9</v>
      </c>
      <c r="B6852" s="10" t="s">
        <v>54</v>
      </c>
      <c r="C6852" s="10" t="s">
        <v>10</v>
      </c>
      <c r="D6852" s="10" t="s">
        <v>3</v>
      </c>
      <c r="E6852" s="10" t="s">
        <v>9</v>
      </c>
      <c r="F6852">
        <v>9</v>
      </c>
      <c r="G6852">
        <v>0.62954002618789673</v>
      </c>
      <c r="H6852">
        <v>0.62954002618789673</v>
      </c>
      <c r="I6852">
        <v>70.850227355957031</v>
      </c>
      <c r="J6852">
        <v>0</v>
      </c>
      <c r="K6852">
        <v>54535</v>
      </c>
      <c r="L6852">
        <v>49319.78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 s="10" t="s">
        <v>38</v>
      </c>
    </row>
    <row r="6853" spans="1:19" hidden="1" x14ac:dyDescent="0.25">
      <c r="A6853" s="10" t="str">
        <f t="shared" si="107"/>
        <v>2017-2026Greater Bay Area1-in-10July PeakPGE9</v>
      </c>
      <c r="B6853" s="10" t="s">
        <v>54</v>
      </c>
      <c r="C6853" s="10" t="s">
        <v>10</v>
      </c>
      <c r="D6853" s="10" t="s">
        <v>3</v>
      </c>
      <c r="E6853" s="10" t="s">
        <v>1</v>
      </c>
      <c r="F6853">
        <v>9</v>
      </c>
      <c r="G6853">
        <v>0.76280504465103149</v>
      </c>
      <c r="H6853">
        <v>0.76280504465103149</v>
      </c>
      <c r="I6853">
        <v>76.131278991699219</v>
      </c>
      <c r="J6853">
        <v>0</v>
      </c>
      <c r="K6853">
        <v>54535</v>
      </c>
      <c r="L6853">
        <v>49319.78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 s="10" t="s">
        <v>38</v>
      </c>
    </row>
    <row r="6854" spans="1:19" hidden="1" x14ac:dyDescent="0.25">
      <c r="A6854" s="10" t="str">
        <f t="shared" si="107"/>
        <v>2017-2026Greater Bay Area1-in-2July PeakCAISO10</v>
      </c>
      <c r="B6854" s="10" t="s">
        <v>54</v>
      </c>
      <c r="C6854" s="10" t="s">
        <v>10</v>
      </c>
      <c r="D6854" s="10" t="s">
        <v>3</v>
      </c>
      <c r="E6854" s="10" t="s">
        <v>9</v>
      </c>
      <c r="F6854">
        <v>10</v>
      </c>
      <c r="G6854">
        <v>0.56109917163848877</v>
      </c>
      <c r="H6854">
        <v>0.56109917163848877</v>
      </c>
      <c r="I6854">
        <v>72.58551025390625</v>
      </c>
      <c r="J6854">
        <v>0</v>
      </c>
      <c r="K6854">
        <v>54535</v>
      </c>
      <c r="L6854">
        <v>49319.78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 s="10" t="s">
        <v>39</v>
      </c>
    </row>
    <row r="6855" spans="1:19" hidden="1" x14ac:dyDescent="0.25">
      <c r="A6855" s="10" t="str">
        <f t="shared" si="107"/>
        <v>2017-2026Greater Bay Area1-in-10July PeakCAISO10</v>
      </c>
      <c r="B6855" s="10" t="s">
        <v>54</v>
      </c>
      <c r="C6855" s="10" t="s">
        <v>10</v>
      </c>
      <c r="D6855" s="10" t="s">
        <v>3</v>
      </c>
      <c r="E6855" s="10" t="s">
        <v>1</v>
      </c>
      <c r="F6855">
        <v>10</v>
      </c>
      <c r="G6855">
        <v>0.71748393774032593</v>
      </c>
      <c r="H6855">
        <v>0.71748393774032593</v>
      </c>
      <c r="I6855">
        <v>79.200752258300781</v>
      </c>
      <c r="J6855">
        <v>0</v>
      </c>
      <c r="K6855">
        <v>54535</v>
      </c>
      <c r="L6855">
        <v>49319.78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 s="10" t="s">
        <v>39</v>
      </c>
    </row>
    <row r="6856" spans="1:19" hidden="1" x14ac:dyDescent="0.25">
      <c r="A6856" s="10" t="str">
        <f t="shared" si="107"/>
        <v>2017-2026Greater Bay Area1-in-10July PeakPGE10</v>
      </c>
      <c r="B6856" s="10" t="s">
        <v>54</v>
      </c>
      <c r="C6856" s="10" t="s">
        <v>10</v>
      </c>
      <c r="D6856" s="10" t="s">
        <v>3</v>
      </c>
      <c r="E6856" s="10" t="s">
        <v>1</v>
      </c>
      <c r="F6856">
        <v>10</v>
      </c>
      <c r="G6856">
        <v>0.76708704233169556</v>
      </c>
      <c r="H6856">
        <v>0.76708704233169556</v>
      </c>
      <c r="I6856">
        <v>81.143333435058594</v>
      </c>
      <c r="J6856">
        <v>0</v>
      </c>
      <c r="K6856">
        <v>54535</v>
      </c>
      <c r="L6856">
        <v>49319.78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 s="10" t="s">
        <v>38</v>
      </c>
    </row>
    <row r="6857" spans="1:19" hidden="1" x14ac:dyDescent="0.25">
      <c r="A6857" s="10" t="str">
        <f t="shared" si="107"/>
        <v>2017-2026Greater Bay Area1-in-2July PeakPGE10</v>
      </c>
      <c r="B6857" s="10" t="s">
        <v>54</v>
      </c>
      <c r="C6857" s="10" t="s">
        <v>10</v>
      </c>
      <c r="D6857" s="10" t="s">
        <v>3</v>
      </c>
      <c r="E6857" s="10" t="s">
        <v>9</v>
      </c>
      <c r="F6857">
        <v>10</v>
      </c>
      <c r="G6857">
        <v>0.63307398557662964</v>
      </c>
      <c r="H6857">
        <v>0.63307398557662964</v>
      </c>
      <c r="I6857">
        <v>76.06170654296875</v>
      </c>
      <c r="J6857">
        <v>0</v>
      </c>
      <c r="K6857">
        <v>54535</v>
      </c>
      <c r="L6857">
        <v>49319.78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 s="10" t="s">
        <v>38</v>
      </c>
    </row>
    <row r="6858" spans="1:19" hidden="1" x14ac:dyDescent="0.25">
      <c r="A6858" s="10" t="str">
        <f t="shared" si="107"/>
        <v>2017-2026Greater Bay Area1-in-2July PeakCAISO11</v>
      </c>
      <c r="B6858" s="10" t="s">
        <v>54</v>
      </c>
      <c r="C6858" s="10" t="s">
        <v>10</v>
      </c>
      <c r="D6858" s="10" t="s">
        <v>3</v>
      </c>
      <c r="E6858" s="10" t="s">
        <v>9</v>
      </c>
      <c r="F6858">
        <v>11</v>
      </c>
      <c r="G6858">
        <v>0.6057923436164856</v>
      </c>
      <c r="H6858">
        <v>0.6057923436164856</v>
      </c>
      <c r="I6858">
        <v>76.54730224609375</v>
      </c>
      <c r="J6858">
        <v>0</v>
      </c>
      <c r="K6858">
        <v>54535</v>
      </c>
      <c r="L6858">
        <v>49319.78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 s="10" t="s">
        <v>39</v>
      </c>
    </row>
    <row r="6859" spans="1:19" hidden="1" x14ac:dyDescent="0.25">
      <c r="A6859" s="10" t="str">
        <f t="shared" si="107"/>
        <v>2017-2026Greater Bay Area1-in-10July PeakCAISO11</v>
      </c>
      <c r="B6859" s="10" t="s">
        <v>54</v>
      </c>
      <c r="C6859" s="10" t="s">
        <v>10</v>
      </c>
      <c r="D6859" s="10" t="s">
        <v>3</v>
      </c>
      <c r="E6859" s="10" t="s">
        <v>1</v>
      </c>
      <c r="F6859">
        <v>11</v>
      </c>
      <c r="G6859">
        <v>0.77463358640670776</v>
      </c>
      <c r="H6859">
        <v>0.77463358640670776</v>
      </c>
      <c r="I6859">
        <v>83.944511413574219</v>
      </c>
      <c r="J6859">
        <v>0</v>
      </c>
      <c r="K6859">
        <v>54535</v>
      </c>
      <c r="L6859">
        <v>49319.78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 s="10" t="s">
        <v>39</v>
      </c>
    </row>
    <row r="6860" spans="1:19" hidden="1" x14ac:dyDescent="0.25">
      <c r="A6860" s="10" t="str">
        <f t="shared" si="107"/>
        <v>2017-2026Greater Bay Area1-in-10July PeakPGE11</v>
      </c>
      <c r="B6860" s="10" t="s">
        <v>54</v>
      </c>
      <c r="C6860" s="10" t="s">
        <v>10</v>
      </c>
      <c r="D6860" s="10" t="s">
        <v>3</v>
      </c>
      <c r="E6860" s="10" t="s">
        <v>1</v>
      </c>
      <c r="F6860">
        <v>11</v>
      </c>
      <c r="G6860">
        <v>0.82818776369094849</v>
      </c>
      <c r="H6860">
        <v>0.82818776369094849</v>
      </c>
      <c r="I6860">
        <v>86.327751159667969</v>
      </c>
      <c r="J6860">
        <v>0</v>
      </c>
      <c r="K6860">
        <v>54535</v>
      </c>
      <c r="L6860">
        <v>49319.78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 s="10" t="s">
        <v>38</v>
      </c>
    </row>
    <row r="6861" spans="1:19" hidden="1" x14ac:dyDescent="0.25">
      <c r="A6861" s="10" t="str">
        <f t="shared" si="107"/>
        <v>2017-2026Greater Bay Area1-in-2July PeakPGE11</v>
      </c>
      <c r="B6861" s="10" t="s">
        <v>54</v>
      </c>
      <c r="C6861" s="10" t="s">
        <v>10</v>
      </c>
      <c r="D6861" s="10" t="s">
        <v>3</v>
      </c>
      <c r="E6861" s="10" t="s">
        <v>9</v>
      </c>
      <c r="F6861">
        <v>11</v>
      </c>
      <c r="G6861">
        <v>0.68350017070770264</v>
      </c>
      <c r="H6861">
        <v>0.68350017070770264</v>
      </c>
      <c r="I6861">
        <v>81.325843811035156</v>
      </c>
      <c r="J6861">
        <v>0</v>
      </c>
      <c r="K6861">
        <v>54535</v>
      </c>
      <c r="L6861">
        <v>49319.78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 s="10" t="s">
        <v>38</v>
      </c>
    </row>
    <row r="6862" spans="1:19" hidden="1" x14ac:dyDescent="0.25">
      <c r="A6862" s="10" t="str">
        <f t="shared" si="107"/>
        <v>2017-2026Greater Bay Area1-in-10July PeakCAISO12</v>
      </c>
      <c r="B6862" s="10" t="s">
        <v>54</v>
      </c>
      <c r="C6862" s="10" t="s">
        <v>10</v>
      </c>
      <c r="D6862" s="10" t="s">
        <v>3</v>
      </c>
      <c r="E6862" s="10" t="s">
        <v>1</v>
      </c>
      <c r="F6862">
        <v>12</v>
      </c>
      <c r="G6862">
        <v>0.91701525449752808</v>
      </c>
      <c r="H6862">
        <v>0.91701525449752808</v>
      </c>
      <c r="I6862">
        <v>88.462722778320313</v>
      </c>
      <c r="J6862">
        <v>0</v>
      </c>
      <c r="K6862">
        <v>54535</v>
      </c>
      <c r="L6862">
        <v>49319.78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 s="10" t="s">
        <v>39</v>
      </c>
    </row>
    <row r="6863" spans="1:19" hidden="1" x14ac:dyDescent="0.25">
      <c r="A6863" s="10" t="str">
        <f t="shared" si="107"/>
        <v>2017-2026Greater Bay Area1-in-2July PeakCAISO12</v>
      </c>
      <c r="B6863" s="10" t="s">
        <v>54</v>
      </c>
      <c r="C6863" s="10" t="s">
        <v>10</v>
      </c>
      <c r="D6863" s="10" t="s">
        <v>3</v>
      </c>
      <c r="E6863" s="10" t="s">
        <v>9</v>
      </c>
      <c r="F6863">
        <v>12</v>
      </c>
      <c r="G6863">
        <v>0.7171400785446167</v>
      </c>
      <c r="H6863">
        <v>0.7171400785446167</v>
      </c>
      <c r="I6863">
        <v>80.721214294433594</v>
      </c>
      <c r="J6863">
        <v>0</v>
      </c>
      <c r="K6863">
        <v>54535</v>
      </c>
      <c r="L6863">
        <v>49319.78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 s="10" t="s">
        <v>39</v>
      </c>
    </row>
    <row r="6864" spans="1:19" hidden="1" x14ac:dyDescent="0.25">
      <c r="A6864" s="10" t="str">
        <f t="shared" si="107"/>
        <v>2017-2026Greater Bay Area1-in-2July PeakPGE12</v>
      </c>
      <c r="B6864" s="10" t="s">
        <v>54</v>
      </c>
      <c r="C6864" s="10" t="s">
        <v>10</v>
      </c>
      <c r="D6864" s="10" t="s">
        <v>3</v>
      </c>
      <c r="E6864" s="10" t="s">
        <v>9</v>
      </c>
      <c r="F6864">
        <v>12</v>
      </c>
      <c r="G6864">
        <v>0.80913102626800537</v>
      </c>
      <c r="H6864">
        <v>0.80913102626800537</v>
      </c>
      <c r="I6864">
        <v>85.915885925292969</v>
      </c>
      <c r="J6864">
        <v>0</v>
      </c>
      <c r="K6864">
        <v>54535</v>
      </c>
      <c r="L6864">
        <v>49319.78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 s="10" t="s">
        <v>38</v>
      </c>
    </row>
    <row r="6865" spans="1:19" hidden="1" x14ac:dyDescent="0.25">
      <c r="A6865" s="10" t="str">
        <f t="shared" si="107"/>
        <v>2017-2026Greater Bay Area1-in-10July PeakPGE12</v>
      </c>
      <c r="B6865" s="10" t="s">
        <v>54</v>
      </c>
      <c r="C6865" s="10" t="s">
        <v>10</v>
      </c>
      <c r="D6865" s="10" t="s">
        <v>3</v>
      </c>
      <c r="E6865" s="10" t="s">
        <v>1</v>
      </c>
      <c r="F6865">
        <v>12</v>
      </c>
      <c r="G6865">
        <v>0.98041296005249023</v>
      </c>
      <c r="H6865">
        <v>0.98041296005249023</v>
      </c>
      <c r="I6865">
        <v>90.810020446777344</v>
      </c>
      <c r="J6865">
        <v>0</v>
      </c>
      <c r="K6865">
        <v>54535</v>
      </c>
      <c r="L6865">
        <v>49319.78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 s="10" t="s">
        <v>38</v>
      </c>
    </row>
    <row r="6866" spans="1:19" hidden="1" x14ac:dyDescent="0.25">
      <c r="A6866" s="10" t="str">
        <f t="shared" si="107"/>
        <v>2017-2026Greater Bay Area1-in-2July PeakCAISO13</v>
      </c>
      <c r="B6866" s="10" t="s">
        <v>54</v>
      </c>
      <c r="C6866" s="10" t="s">
        <v>10</v>
      </c>
      <c r="D6866" s="10" t="s">
        <v>3</v>
      </c>
      <c r="E6866" s="10" t="s">
        <v>9</v>
      </c>
      <c r="F6866">
        <v>13</v>
      </c>
      <c r="G6866">
        <v>0.88481223583221436</v>
      </c>
      <c r="H6866">
        <v>0.88481223583221436</v>
      </c>
      <c r="I6866">
        <v>83.480720520019531</v>
      </c>
      <c r="J6866">
        <v>0</v>
      </c>
      <c r="K6866">
        <v>54535</v>
      </c>
      <c r="L6866">
        <v>49319.78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 s="10" t="s">
        <v>39</v>
      </c>
    </row>
    <row r="6867" spans="1:19" hidden="1" x14ac:dyDescent="0.25">
      <c r="A6867" s="10" t="str">
        <f t="shared" si="107"/>
        <v>2017-2026Greater Bay Area1-in-10July PeakCAISO13</v>
      </c>
      <c r="B6867" s="10" t="s">
        <v>54</v>
      </c>
      <c r="C6867" s="10" t="s">
        <v>10</v>
      </c>
      <c r="D6867" s="10" t="s">
        <v>3</v>
      </c>
      <c r="E6867" s="10" t="s">
        <v>1</v>
      </c>
      <c r="F6867">
        <v>13</v>
      </c>
      <c r="G6867">
        <v>1.1314195394515991</v>
      </c>
      <c r="H6867">
        <v>1.1314195394515991</v>
      </c>
      <c r="I6867">
        <v>92.308128356933594</v>
      </c>
      <c r="J6867">
        <v>0</v>
      </c>
      <c r="K6867">
        <v>54535</v>
      </c>
      <c r="L6867">
        <v>49319.78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 s="10" t="s">
        <v>39</v>
      </c>
    </row>
    <row r="6868" spans="1:19" hidden="1" x14ac:dyDescent="0.25">
      <c r="A6868" s="10" t="str">
        <f t="shared" si="107"/>
        <v>2017-2026Greater Bay Area1-in-10July PeakPGE13</v>
      </c>
      <c r="B6868" s="10" t="s">
        <v>54</v>
      </c>
      <c r="C6868" s="10" t="s">
        <v>10</v>
      </c>
      <c r="D6868" s="10" t="s">
        <v>3</v>
      </c>
      <c r="E6868" s="10" t="s">
        <v>1</v>
      </c>
      <c r="F6868">
        <v>13</v>
      </c>
      <c r="G6868">
        <v>1.2096400260925293</v>
      </c>
      <c r="H6868">
        <v>1.2096400260925293</v>
      </c>
      <c r="I6868">
        <v>94.690505981445313</v>
      </c>
      <c r="J6868">
        <v>0</v>
      </c>
      <c r="K6868">
        <v>54535</v>
      </c>
      <c r="L6868">
        <v>49319.78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 s="10" t="s">
        <v>38</v>
      </c>
    </row>
    <row r="6869" spans="1:19" hidden="1" x14ac:dyDescent="0.25">
      <c r="A6869" s="10" t="str">
        <f t="shared" si="107"/>
        <v>2017-2026Greater Bay Area1-in-2July PeakPGE13</v>
      </c>
      <c r="B6869" s="10" t="s">
        <v>54</v>
      </c>
      <c r="C6869" s="10" t="s">
        <v>10</v>
      </c>
      <c r="D6869" s="10" t="s">
        <v>3</v>
      </c>
      <c r="E6869" s="10" t="s">
        <v>9</v>
      </c>
      <c r="F6869">
        <v>13</v>
      </c>
      <c r="G6869">
        <v>0.99831128120422363</v>
      </c>
      <c r="H6869">
        <v>0.99831128120422363</v>
      </c>
      <c r="I6869">
        <v>89.863265991210938</v>
      </c>
      <c r="J6869">
        <v>0</v>
      </c>
      <c r="K6869">
        <v>54535</v>
      </c>
      <c r="L6869">
        <v>49319.78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 s="10" t="s">
        <v>38</v>
      </c>
    </row>
    <row r="6870" spans="1:19" hidden="1" x14ac:dyDescent="0.25">
      <c r="A6870" s="10" t="str">
        <f t="shared" si="107"/>
        <v>2017-2026Greater Bay Area1-in-2July PeakCAISO14</v>
      </c>
      <c r="B6870" s="10" t="s">
        <v>54</v>
      </c>
      <c r="C6870" s="10" t="s">
        <v>10</v>
      </c>
      <c r="D6870" s="10" t="s">
        <v>3</v>
      </c>
      <c r="E6870" s="10" t="s">
        <v>9</v>
      </c>
      <c r="F6870">
        <v>14</v>
      </c>
      <c r="G6870">
        <v>1.091915488243103</v>
      </c>
      <c r="H6870">
        <v>0.95485866069793701</v>
      </c>
      <c r="I6870">
        <v>85.510047912597656</v>
      </c>
      <c r="J6870">
        <v>0.10273714363574982</v>
      </c>
      <c r="K6870">
        <v>54535</v>
      </c>
      <c r="L6870">
        <v>49319.78</v>
      </c>
      <c r="M6870">
        <v>0.13705679774284363</v>
      </c>
      <c r="N6870">
        <v>5.3888745605945587E-3</v>
      </c>
      <c r="O6870">
        <v>8.3181440830230713E-2</v>
      </c>
      <c r="P6870">
        <v>0.13705679774284363</v>
      </c>
      <c r="Q6870">
        <v>0.19093215465545654</v>
      </c>
      <c r="R6870">
        <v>0.2687247097492218</v>
      </c>
      <c r="S6870" s="10" t="s">
        <v>39</v>
      </c>
    </row>
    <row r="6871" spans="1:19" hidden="1" x14ac:dyDescent="0.25">
      <c r="A6871" s="10" t="str">
        <f t="shared" si="107"/>
        <v>2017-2026Greater Bay Area1-in-10July PeakCAISO14</v>
      </c>
      <c r="B6871" s="10" t="s">
        <v>54</v>
      </c>
      <c r="C6871" s="10" t="s">
        <v>10</v>
      </c>
      <c r="D6871" s="10" t="s">
        <v>3</v>
      </c>
      <c r="E6871" s="10" t="s">
        <v>1</v>
      </c>
      <c r="F6871">
        <v>14</v>
      </c>
      <c r="G6871">
        <v>1.3962448835372925</v>
      </c>
      <c r="H6871">
        <v>1.1114221811294556</v>
      </c>
      <c r="I6871">
        <v>95.339111328125</v>
      </c>
      <c r="J6871">
        <v>0.10273714363574982</v>
      </c>
      <c r="K6871">
        <v>54535</v>
      </c>
      <c r="L6871">
        <v>49319.78</v>
      </c>
      <c r="M6871">
        <v>0.28482267260551453</v>
      </c>
      <c r="N6871">
        <v>0.15315474569797516</v>
      </c>
      <c r="O6871">
        <v>0.23094731569290161</v>
      </c>
      <c r="P6871">
        <v>0.28482267260551453</v>
      </c>
      <c r="Q6871">
        <v>0.33869802951812744</v>
      </c>
      <c r="R6871">
        <v>0.4164905846118927</v>
      </c>
      <c r="S6871" s="10" t="s">
        <v>39</v>
      </c>
    </row>
    <row r="6872" spans="1:19" hidden="1" x14ac:dyDescent="0.25">
      <c r="A6872" s="10" t="str">
        <f t="shared" si="107"/>
        <v>2017-2026Greater Bay Area1-in-10July PeakPGE14</v>
      </c>
      <c r="B6872" s="10" t="s">
        <v>54</v>
      </c>
      <c r="C6872" s="10" t="s">
        <v>10</v>
      </c>
      <c r="D6872" s="10" t="s">
        <v>3</v>
      </c>
      <c r="E6872" s="10" t="s">
        <v>1</v>
      </c>
      <c r="F6872">
        <v>14</v>
      </c>
      <c r="G6872">
        <v>1.4927738904953003</v>
      </c>
      <c r="H6872">
        <v>1.1653999090194702</v>
      </c>
      <c r="I6872">
        <v>97.779541015625</v>
      </c>
      <c r="J6872">
        <v>0.10273714363574982</v>
      </c>
      <c r="K6872">
        <v>54535</v>
      </c>
      <c r="L6872">
        <v>49319.78</v>
      </c>
      <c r="M6872">
        <v>0.32737398147583008</v>
      </c>
      <c r="N6872">
        <v>0.19570605456829071</v>
      </c>
      <c r="O6872">
        <v>0.27349862456321716</v>
      </c>
      <c r="P6872">
        <v>0.32737398147583008</v>
      </c>
      <c r="Q6872">
        <v>0.38124933838844299</v>
      </c>
      <c r="R6872">
        <v>0.45904189348220825</v>
      </c>
      <c r="S6872" s="10" t="s">
        <v>38</v>
      </c>
    </row>
    <row r="6873" spans="1:19" hidden="1" x14ac:dyDescent="0.25">
      <c r="A6873" s="10" t="str">
        <f t="shared" si="107"/>
        <v>2017-2026Greater Bay Area1-in-2July PeakPGE14</v>
      </c>
      <c r="B6873" s="10" t="s">
        <v>54</v>
      </c>
      <c r="C6873" s="10" t="s">
        <v>10</v>
      </c>
      <c r="D6873" s="10" t="s">
        <v>3</v>
      </c>
      <c r="E6873" s="10" t="s">
        <v>9</v>
      </c>
      <c r="F6873">
        <v>14</v>
      </c>
      <c r="G6873">
        <v>1.231980562210083</v>
      </c>
      <c r="H6873">
        <v>1.0077863931655884</v>
      </c>
      <c r="I6873">
        <v>92.917770385742188</v>
      </c>
      <c r="J6873">
        <v>0.10273714363574982</v>
      </c>
      <c r="K6873">
        <v>54535</v>
      </c>
      <c r="L6873">
        <v>49319.78</v>
      </c>
      <c r="M6873">
        <v>0.22419416904449463</v>
      </c>
      <c r="N6873">
        <v>9.2526242136955261E-2</v>
      </c>
      <c r="O6873">
        <v>0.17031881213188171</v>
      </c>
      <c r="P6873">
        <v>0.22419416904449463</v>
      </c>
      <c r="Q6873">
        <v>0.27806952595710754</v>
      </c>
      <c r="R6873">
        <v>0.3558620810508728</v>
      </c>
      <c r="S6873" s="10" t="s">
        <v>38</v>
      </c>
    </row>
    <row r="6874" spans="1:19" hidden="1" x14ac:dyDescent="0.25">
      <c r="A6874" s="10" t="str">
        <f t="shared" si="107"/>
        <v>2017-2026Greater Bay Area1-in-2July PeakCAISO15</v>
      </c>
      <c r="B6874" s="10" t="s">
        <v>54</v>
      </c>
      <c r="C6874" s="10" t="s">
        <v>10</v>
      </c>
      <c r="D6874" s="10" t="s">
        <v>3</v>
      </c>
      <c r="E6874" s="10" t="s">
        <v>9</v>
      </c>
      <c r="F6874">
        <v>15</v>
      </c>
      <c r="G6874">
        <v>1.3168290853500366</v>
      </c>
      <c r="H6874">
        <v>1.1100939512252808</v>
      </c>
      <c r="I6874">
        <v>86.644668579101563</v>
      </c>
      <c r="J6874">
        <v>0.1230589896440506</v>
      </c>
      <c r="K6874">
        <v>54535</v>
      </c>
      <c r="L6874">
        <v>49319.78</v>
      </c>
      <c r="M6874">
        <v>0.20673514902591705</v>
      </c>
      <c r="N6874">
        <v>4.9022749066352844E-2</v>
      </c>
      <c r="O6874">
        <v>0.14220301806926727</v>
      </c>
      <c r="P6874">
        <v>0.20673514902591705</v>
      </c>
      <c r="Q6874">
        <v>0.27126729488372803</v>
      </c>
      <c r="R6874">
        <v>0.36444756388664246</v>
      </c>
      <c r="S6874" s="10" t="s">
        <v>39</v>
      </c>
    </row>
    <row r="6875" spans="1:19" hidden="1" x14ac:dyDescent="0.25">
      <c r="A6875" s="10" t="str">
        <f t="shared" si="107"/>
        <v>2017-2026Greater Bay Area1-in-10July PeakCAISO15</v>
      </c>
      <c r="B6875" s="10" t="s">
        <v>54</v>
      </c>
      <c r="C6875" s="10" t="s">
        <v>10</v>
      </c>
      <c r="D6875" s="10" t="s">
        <v>3</v>
      </c>
      <c r="E6875" s="10" t="s">
        <v>1</v>
      </c>
      <c r="F6875">
        <v>15</v>
      </c>
      <c r="G6875">
        <v>1.6838444471359253</v>
      </c>
      <c r="H6875">
        <v>1.2942137718200684</v>
      </c>
      <c r="I6875">
        <v>96.950294494628906</v>
      </c>
      <c r="J6875">
        <v>0.1230589896440506</v>
      </c>
      <c r="K6875">
        <v>54535</v>
      </c>
      <c r="L6875">
        <v>49319.78</v>
      </c>
      <c r="M6875">
        <v>0.38963070511817932</v>
      </c>
      <c r="N6875">
        <v>0.23191830515861511</v>
      </c>
      <c r="O6875">
        <v>0.32509857416152954</v>
      </c>
      <c r="P6875">
        <v>0.38963070511817932</v>
      </c>
      <c r="Q6875">
        <v>0.4541628360748291</v>
      </c>
      <c r="R6875">
        <v>0.54734313488006592</v>
      </c>
      <c r="S6875" s="10" t="s">
        <v>39</v>
      </c>
    </row>
    <row r="6876" spans="1:19" hidden="1" x14ac:dyDescent="0.25">
      <c r="A6876" s="10" t="str">
        <f t="shared" si="107"/>
        <v>2017-2026Greater Bay Area1-in-2July PeakPGE15</v>
      </c>
      <c r="B6876" s="10" t="s">
        <v>54</v>
      </c>
      <c r="C6876" s="10" t="s">
        <v>10</v>
      </c>
      <c r="D6876" s="10" t="s">
        <v>3</v>
      </c>
      <c r="E6876" s="10" t="s">
        <v>9</v>
      </c>
      <c r="F6876">
        <v>15</v>
      </c>
      <c r="G6876">
        <v>1.485744833946228</v>
      </c>
      <c r="H6876">
        <v>1.1702578067779541</v>
      </c>
      <c r="I6876">
        <v>94.624786376953125</v>
      </c>
      <c r="J6876">
        <v>0.1230589896440506</v>
      </c>
      <c r="K6876">
        <v>54535</v>
      </c>
      <c r="L6876">
        <v>49319.78</v>
      </c>
      <c r="M6876">
        <v>0.31548699736595154</v>
      </c>
      <c r="N6876">
        <v>0.15777459740638733</v>
      </c>
      <c r="O6876">
        <v>0.25095486640930176</v>
      </c>
      <c r="P6876">
        <v>0.31548699736595154</v>
      </c>
      <c r="Q6876">
        <v>0.38001912832260132</v>
      </c>
      <c r="R6876">
        <v>0.47319939732551575</v>
      </c>
      <c r="S6876" s="10" t="s">
        <v>38</v>
      </c>
    </row>
    <row r="6877" spans="1:19" hidden="1" x14ac:dyDescent="0.25">
      <c r="A6877" s="10" t="str">
        <f t="shared" si="107"/>
        <v>2017-2026Greater Bay Area1-in-10July PeakPGE15</v>
      </c>
      <c r="B6877" s="10" t="s">
        <v>54</v>
      </c>
      <c r="C6877" s="10" t="s">
        <v>10</v>
      </c>
      <c r="D6877" s="10" t="s">
        <v>3</v>
      </c>
      <c r="E6877" s="10" t="s">
        <v>1</v>
      </c>
      <c r="F6877">
        <v>15</v>
      </c>
      <c r="G6877">
        <v>1.8002567291259766</v>
      </c>
      <c r="H6877">
        <v>1.3582766056060791</v>
      </c>
      <c r="I6877">
        <v>99.447769165039063</v>
      </c>
      <c r="J6877">
        <v>0.1230589896440506</v>
      </c>
      <c r="K6877">
        <v>54535</v>
      </c>
      <c r="L6877">
        <v>49319.78</v>
      </c>
      <c r="M6877">
        <v>0.44198006391525269</v>
      </c>
      <c r="N6877">
        <v>0.28426766395568848</v>
      </c>
      <c r="O6877">
        <v>0.37744793295860291</v>
      </c>
      <c r="P6877">
        <v>0.44198006391525269</v>
      </c>
      <c r="Q6877">
        <v>0.50651222467422485</v>
      </c>
      <c r="R6877">
        <v>0.59969246387481689</v>
      </c>
      <c r="S6877" s="10" t="s">
        <v>38</v>
      </c>
    </row>
    <row r="6878" spans="1:19" hidden="1" x14ac:dyDescent="0.25">
      <c r="A6878" s="10" t="str">
        <f t="shared" si="107"/>
        <v>2017-2026Greater Bay Area1-in-10July PeakCAISO16</v>
      </c>
      <c r="B6878" s="10" t="s">
        <v>54</v>
      </c>
      <c r="C6878" s="10" t="s">
        <v>10</v>
      </c>
      <c r="D6878" s="10" t="s">
        <v>3</v>
      </c>
      <c r="E6878" s="10" t="s">
        <v>1</v>
      </c>
      <c r="F6878">
        <v>16</v>
      </c>
      <c r="G6878">
        <v>2.0193777084350586</v>
      </c>
      <c r="H6878">
        <v>1.5078662633895874</v>
      </c>
      <c r="I6878">
        <v>98.21160888671875</v>
      </c>
      <c r="J6878">
        <v>0.15615223348140717</v>
      </c>
      <c r="K6878">
        <v>54535</v>
      </c>
      <c r="L6878">
        <v>49319.78</v>
      </c>
      <c r="M6878">
        <v>0.51151144504547119</v>
      </c>
      <c r="N6878">
        <v>0.31138673424720764</v>
      </c>
      <c r="O6878">
        <v>0.42962521314620972</v>
      </c>
      <c r="P6878">
        <v>0.51151144504547119</v>
      </c>
      <c r="Q6878">
        <v>0.59339767694473267</v>
      </c>
      <c r="R6878">
        <v>0.71163612604141235</v>
      </c>
      <c r="S6878" s="10" t="s">
        <v>39</v>
      </c>
    </row>
    <row r="6879" spans="1:19" hidden="1" x14ac:dyDescent="0.25">
      <c r="A6879" s="10" t="str">
        <f t="shared" si="107"/>
        <v>2017-2026Greater Bay Area1-in-2July PeakCAISO16</v>
      </c>
      <c r="B6879" s="10" t="s">
        <v>54</v>
      </c>
      <c r="C6879" s="10" t="s">
        <v>10</v>
      </c>
      <c r="D6879" s="10" t="s">
        <v>3</v>
      </c>
      <c r="E6879" s="10" t="s">
        <v>9</v>
      </c>
      <c r="F6879">
        <v>16</v>
      </c>
      <c r="G6879">
        <v>1.5792285203933716</v>
      </c>
      <c r="H6879">
        <v>1.3543895483016968</v>
      </c>
      <c r="I6879">
        <v>86.914199829101563</v>
      </c>
      <c r="J6879">
        <v>0.15615223348140717</v>
      </c>
      <c r="K6879">
        <v>54535</v>
      </c>
      <c r="L6879">
        <v>49319.78</v>
      </c>
      <c r="M6879">
        <v>0.22483895719051361</v>
      </c>
      <c r="N6879">
        <v>2.4714253842830658E-2</v>
      </c>
      <c r="O6879">
        <v>0.14295272529125214</v>
      </c>
      <c r="P6879">
        <v>0.22483895719051361</v>
      </c>
      <c r="Q6879">
        <v>0.30672517418861389</v>
      </c>
      <c r="R6879">
        <v>0.42496365308761597</v>
      </c>
      <c r="S6879" s="10" t="s">
        <v>39</v>
      </c>
    </row>
    <row r="6880" spans="1:19" hidden="1" x14ac:dyDescent="0.25">
      <c r="A6880" s="10" t="str">
        <f t="shared" si="107"/>
        <v>2017-2026Greater Bay Area1-in-10July PeakPGE16</v>
      </c>
      <c r="B6880" s="10" t="s">
        <v>54</v>
      </c>
      <c r="C6880" s="10" t="s">
        <v>10</v>
      </c>
      <c r="D6880" s="10" t="s">
        <v>3</v>
      </c>
      <c r="E6880" s="10" t="s">
        <v>1</v>
      </c>
      <c r="F6880">
        <v>16</v>
      </c>
      <c r="G6880">
        <v>2.1589870452880859</v>
      </c>
      <c r="H6880">
        <v>1.574650764465332</v>
      </c>
      <c r="I6880">
        <v>100.8992919921875</v>
      </c>
      <c r="J6880">
        <v>0.15615223348140717</v>
      </c>
      <c r="K6880">
        <v>54535</v>
      </c>
      <c r="L6880">
        <v>49319.78</v>
      </c>
      <c r="M6880">
        <v>0.58433628082275391</v>
      </c>
      <c r="N6880">
        <v>0.38421157002449036</v>
      </c>
      <c r="O6880">
        <v>0.50245004892349243</v>
      </c>
      <c r="P6880">
        <v>0.58433628082275391</v>
      </c>
      <c r="Q6880">
        <v>0.66622251272201538</v>
      </c>
      <c r="R6880">
        <v>0.78446096181869507</v>
      </c>
      <c r="S6880" s="10" t="s">
        <v>38</v>
      </c>
    </row>
    <row r="6881" spans="1:19" hidden="1" x14ac:dyDescent="0.25">
      <c r="A6881" s="10" t="str">
        <f t="shared" si="107"/>
        <v>2017-2026Greater Bay Area1-in-2July PeakPGE16</v>
      </c>
      <c r="B6881" s="10" t="s">
        <v>54</v>
      </c>
      <c r="C6881" s="10" t="s">
        <v>10</v>
      </c>
      <c r="D6881" s="10" t="s">
        <v>3</v>
      </c>
      <c r="E6881" s="10" t="s">
        <v>9</v>
      </c>
      <c r="F6881">
        <v>16</v>
      </c>
      <c r="G6881">
        <v>1.7818036079406738</v>
      </c>
      <c r="H6881">
        <v>1.3573741912841797</v>
      </c>
      <c r="I6881">
        <v>95.459487915039063</v>
      </c>
      <c r="J6881">
        <v>0.15615223348140717</v>
      </c>
      <c r="K6881">
        <v>54535</v>
      </c>
      <c r="L6881">
        <v>49319.78</v>
      </c>
      <c r="M6881">
        <v>0.42442938685417175</v>
      </c>
      <c r="N6881">
        <v>0.2243046909570694</v>
      </c>
      <c r="O6881">
        <v>0.34254315495491028</v>
      </c>
      <c r="P6881">
        <v>0.42442938685417175</v>
      </c>
      <c r="Q6881">
        <v>0.50631558895111084</v>
      </c>
      <c r="R6881">
        <v>0.6245540976524353</v>
      </c>
      <c r="S6881" s="10" t="s">
        <v>38</v>
      </c>
    </row>
    <row r="6882" spans="1:19" hidden="1" x14ac:dyDescent="0.25">
      <c r="A6882" s="10" t="str">
        <f t="shared" si="107"/>
        <v>2017-2026Greater Bay Area1-in-10July PeakCAISO17</v>
      </c>
      <c r="B6882" s="10" t="s">
        <v>54</v>
      </c>
      <c r="C6882" s="10" t="s">
        <v>10</v>
      </c>
      <c r="D6882" s="10" t="s">
        <v>3</v>
      </c>
      <c r="E6882" s="10" t="s">
        <v>1</v>
      </c>
      <c r="F6882">
        <v>17</v>
      </c>
      <c r="G6882">
        <v>2.3246076107025146</v>
      </c>
      <c r="H6882">
        <v>1.7405695915222168</v>
      </c>
      <c r="I6882">
        <v>98.071296691894531</v>
      </c>
      <c r="J6882">
        <v>0.16046801209449768</v>
      </c>
      <c r="K6882">
        <v>54535</v>
      </c>
      <c r="L6882">
        <v>49319.78</v>
      </c>
      <c r="M6882">
        <v>0.58403801918029785</v>
      </c>
      <c r="N6882">
        <v>0.37838220596313477</v>
      </c>
      <c r="O6882">
        <v>0.49988859891891479</v>
      </c>
      <c r="P6882">
        <v>0.58403801918029785</v>
      </c>
      <c r="Q6882">
        <v>0.66818743944168091</v>
      </c>
      <c r="R6882">
        <v>0.78969383239746094</v>
      </c>
      <c r="S6882" s="10" t="s">
        <v>39</v>
      </c>
    </row>
    <row r="6883" spans="1:19" hidden="1" x14ac:dyDescent="0.25">
      <c r="A6883" s="10" t="str">
        <f t="shared" si="107"/>
        <v>2017-2026Greater Bay Area1-in-2July PeakCAISO17</v>
      </c>
      <c r="B6883" s="10" t="s">
        <v>54</v>
      </c>
      <c r="C6883" s="10" t="s">
        <v>10</v>
      </c>
      <c r="D6883" s="10" t="s">
        <v>3</v>
      </c>
      <c r="E6883" s="10" t="s">
        <v>9</v>
      </c>
      <c r="F6883">
        <v>17</v>
      </c>
      <c r="G6883">
        <v>1.817929744720459</v>
      </c>
      <c r="H6883">
        <v>1.4789857864379883</v>
      </c>
      <c r="I6883">
        <v>86.633804321289063</v>
      </c>
      <c r="J6883">
        <v>0.16046801209449768</v>
      </c>
      <c r="K6883">
        <v>54535</v>
      </c>
      <c r="L6883">
        <v>49319.78</v>
      </c>
      <c r="M6883">
        <v>0.33894392848014832</v>
      </c>
      <c r="N6883">
        <v>0.13328813016414642</v>
      </c>
      <c r="O6883">
        <v>0.25479450821876526</v>
      </c>
      <c r="P6883">
        <v>0.33894392848014832</v>
      </c>
      <c r="Q6883">
        <v>0.42309334874153137</v>
      </c>
      <c r="R6883">
        <v>0.54459971189498901</v>
      </c>
      <c r="S6883" s="10" t="s">
        <v>39</v>
      </c>
    </row>
    <row r="6884" spans="1:19" hidden="1" x14ac:dyDescent="0.25">
      <c r="A6884" s="10" t="str">
        <f t="shared" si="107"/>
        <v>2017-2026Greater Bay Area1-in-10July PeakPGE17</v>
      </c>
      <c r="B6884" s="10" t="s">
        <v>54</v>
      </c>
      <c r="C6884" s="10" t="s">
        <v>10</v>
      </c>
      <c r="D6884" s="10" t="s">
        <v>3</v>
      </c>
      <c r="E6884" s="10" t="s">
        <v>1</v>
      </c>
      <c r="F6884">
        <v>17</v>
      </c>
      <c r="G6884">
        <v>2.4853188991546631</v>
      </c>
      <c r="H6884">
        <v>1.8353903293609619</v>
      </c>
      <c r="I6884">
        <v>100.78459930419922</v>
      </c>
      <c r="J6884">
        <v>0.16046801209449768</v>
      </c>
      <c r="K6884">
        <v>54535</v>
      </c>
      <c r="L6884">
        <v>49319.78</v>
      </c>
      <c r="M6884">
        <v>0.6499285101890564</v>
      </c>
      <c r="N6884">
        <v>0.44427269697189331</v>
      </c>
      <c r="O6884">
        <v>0.56577908992767334</v>
      </c>
      <c r="P6884">
        <v>0.6499285101890564</v>
      </c>
      <c r="Q6884">
        <v>0.73407793045043945</v>
      </c>
      <c r="R6884">
        <v>0.85558432340621948</v>
      </c>
      <c r="S6884" s="10" t="s">
        <v>38</v>
      </c>
    </row>
    <row r="6885" spans="1:19" hidden="1" x14ac:dyDescent="0.25">
      <c r="A6885" s="10" t="str">
        <f t="shared" si="107"/>
        <v>2017-2026Greater Bay Area1-in-2July PeakPGE17</v>
      </c>
      <c r="B6885" s="10" t="s">
        <v>54</v>
      </c>
      <c r="C6885" s="10" t="s">
        <v>10</v>
      </c>
      <c r="D6885" s="10" t="s">
        <v>3</v>
      </c>
      <c r="E6885" s="10" t="s">
        <v>9</v>
      </c>
      <c r="F6885">
        <v>17</v>
      </c>
      <c r="G6885">
        <v>2.051124095916748</v>
      </c>
      <c r="H6885">
        <v>1.5558289289474487</v>
      </c>
      <c r="I6885">
        <v>95.258659362792969</v>
      </c>
      <c r="J6885">
        <v>0.16046801209449768</v>
      </c>
      <c r="K6885">
        <v>54535</v>
      </c>
      <c r="L6885">
        <v>49319.78</v>
      </c>
      <c r="M6885">
        <v>0.49529516696929932</v>
      </c>
      <c r="N6885">
        <v>0.28963935375213623</v>
      </c>
      <c r="O6885">
        <v>0.41114574670791626</v>
      </c>
      <c r="P6885">
        <v>0.49529516696929932</v>
      </c>
      <c r="Q6885">
        <v>0.57944458723068237</v>
      </c>
      <c r="R6885">
        <v>0.7009509801864624</v>
      </c>
      <c r="S6885" s="10" t="s">
        <v>38</v>
      </c>
    </row>
    <row r="6886" spans="1:19" hidden="1" x14ac:dyDescent="0.25">
      <c r="A6886" s="10" t="str">
        <f t="shared" si="107"/>
        <v>2017-2026Greater Bay Area1-in-2July PeakCAISO18</v>
      </c>
      <c r="B6886" s="10" t="s">
        <v>54</v>
      </c>
      <c r="C6886" s="10" t="s">
        <v>10</v>
      </c>
      <c r="D6886" s="10" t="s">
        <v>3</v>
      </c>
      <c r="E6886" s="10" t="s">
        <v>9</v>
      </c>
      <c r="F6886">
        <v>18</v>
      </c>
      <c r="G6886">
        <v>1.9868679046630859</v>
      </c>
      <c r="H6886">
        <v>1.6960370540618896</v>
      </c>
      <c r="I6886">
        <v>85.09637451171875</v>
      </c>
      <c r="J6886">
        <v>0.13599415123462677</v>
      </c>
      <c r="K6886">
        <v>54535</v>
      </c>
      <c r="L6886">
        <v>49319.78</v>
      </c>
      <c r="M6886">
        <v>0.29083085060119629</v>
      </c>
      <c r="N6886">
        <v>0.11654074490070343</v>
      </c>
      <c r="O6886">
        <v>0.21951551735401154</v>
      </c>
      <c r="P6886">
        <v>0.29083085060119629</v>
      </c>
      <c r="Q6886">
        <v>0.36214616894721985</v>
      </c>
      <c r="R6886">
        <v>0.46512094140052795</v>
      </c>
      <c r="S6886" s="10" t="s">
        <v>39</v>
      </c>
    </row>
    <row r="6887" spans="1:19" hidden="1" x14ac:dyDescent="0.25">
      <c r="A6887" s="10" t="str">
        <f t="shared" si="107"/>
        <v>2017-2026Greater Bay Area1-in-10July PeakCAISO18</v>
      </c>
      <c r="B6887" s="10" t="s">
        <v>54</v>
      </c>
      <c r="C6887" s="10" t="s">
        <v>10</v>
      </c>
      <c r="D6887" s="10" t="s">
        <v>3</v>
      </c>
      <c r="E6887" s="10" t="s">
        <v>1</v>
      </c>
      <c r="F6887">
        <v>18</v>
      </c>
      <c r="G6887">
        <v>2.5406308174133301</v>
      </c>
      <c r="H6887">
        <v>1.9711388349533081</v>
      </c>
      <c r="I6887">
        <v>96.410247802734375</v>
      </c>
      <c r="J6887">
        <v>0.13599415123462677</v>
      </c>
      <c r="K6887">
        <v>54535</v>
      </c>
      <c r="L6887">
        <v>49319.78</v>
      </c>
      <c r="M6887">
        <v>0.56949198246002197</v>
      </c>
      <c r="N6887">
        <v>0.39520189166069031</v>
      </c>
      <c r="O6887">
        <v>0.49817666411399841</v>
      </c>
      <c r="P6887">
        <v>0.56949198246002197</v>
      </c>
      <c r="Q6887">
        <v>0.64080733060836792</v>
      </c>
      <c r="R6887">
        <v>0.74378210306167603</v>
      </c>
      <c r="S6887" s="10" t="s">
        <v>39</v>
      </c>
    </row>
    <row r="6888" spans="1:19" hidden="1" x14ac:dyDescent="0.25">
      <c r="A6888" s="10" t="str">
        <f t="shared" si="107"/>
        <v>2017-2026Greater Bay Area1-in-10July PeakPGE18</v>
      </c>
      <c r="B6888" s="10" t="s">
        <v>54</v>
      </c>
      <c r="C6888" s="10" t="s">
        <v>10</v>
      </c>
      <c r="D6888" s="10" t="s">
        <v>3</v>
      </c>
      <c r="E6888" s="10" t="s">
        <v>1</v>
      </c>
      <c r="F6888">
        <v>18</v>
      </c>
      <c r="G6888">
        <v>2.7162768840789795</v>
      </c>
      <c r="H6888">
        <v>2.0814328193664551</v>
      </c>
      <c r="I6888">
        <v>98.782279968261719</v>
      </c>
      <c r="J6888">
        <v>0.13599415123462677</v>
      </c>
      <c r="K6888">
        <v>54535</v>
      </c>
      <c r="L6888">
        <v>49319.78</v>
      </c>
      <c r="M6888">
        <v>0.63484406471252441</v>
      </c>
      <c r="N6888">
        <v>0.46055397391319275</v>
      </c>
      <c r="O6888">
        <v>0.56352871656417847</v>
      </c>
      <c r="P6888">
        <v>0.63484406471252441</v>
      </c>
      <c r="Q6888">
        <v>0.70615941286087036</v>
      </c>
      <c r="R6888">
        <v>0.80913418531417847</v>
      </c>
      <c r="S6888" s="10" t="s">
        <v>38</v>
      </c>
    </row>
    <row r="6889" spans="1:19" hidden="1" x14ac:dyDescent="0.25">
      <c r="A6889" s="10" t="str">
        <f t="shared" si="107"/>
        <v>2017-2026Greater Bay Area1-in-2July PeakPGE18</v>
      </c>
      <c r="B6889" s="10" t="s">
        <v>54</v>
      </c>
      <c r="C6889" s="10" t="s">
        <v>10</v>
      </c>
      <c r="D6889" s="10" t="s">
        <v>3</v>
      </c>
      <c r="E6889" s="10" t="s">
        <v>9</v>
      </c>
      <c r="F6889">
        <v>18</v>
      </c>
      <c r="G6889">
        <v>2.2417328357696533</v>
      </c>
      <c r="H6889">
        <v>1.7476565837860107</v>
      </c>
      <c r="I6889">
        <v>94.26416015625</v>
      </c>
      <c r="J6889">
        <v>0.13599415123462677</v>
      </c>
      <c r="K6889">
        <v>54535</v>
      </c>
      <c r="L6889">
        <v>49319.78</v>
      </c>
      <c r="M6889">
        <v>0.49407631158828735</v>
      </c>
      <c r="N6889">
        <v>0.31978622078895569</v>
      </c>
      <c r="O6889">
        <v>0.42276099324226379</v>
      </c>
      <c r="P6889">
        <v>0.49407631158828735</v>
      </c>
      <c r="Q6889">
        <v>0.5653916597366333</v>
      </c>
      <c r="R6889">
        <v>0.66836643218994141</v>
      </c>
      <c r="S6889" s="10" t="s">
        <v>38</v>
      </c>
    </row>
    <row r="6890" spans="1:19" hidden="1" x14ac:dyDescent="0.25">
      <c r="A6890" s="10" t="str">
        <f t="shared" si="107"/>
        <v>2017-2026Greater Bay Area1-in-2July PeakCAISO19</v>
      </c>
      <c r="B6890" s="10" t="s">
        <v>54</v>
      </c>
      <c r="C6890" s="10" t="s">
        <v>10</v>
      </c>
      <c r="D6890" s="10" t="s">
        <v>3</v>
      </c>
      <c r="E6890" s="10" t="s">
        <v>9</v>
      </c>
      <c r="F6890">
        <v>19</v>
      </c>
      <c r="G6890">
        <v>2.0372295379638672</v>
      </c>
      <c r="H6890">
        <v>2.2503294944763184</v>
      </c>
      <c r="I6890">
        <v>83.389503479003906</v>
      </c>
      <c r="J6890">
        <v>0.11742977052927017</v>
      </c>
      <c r="K6890">
        <v>54535</v>
      </c>
      <c r="L6890">
        <v>49319.78</v>
      </c>
      <c r="M6890">
        <v>-0.21309998631477356</v>
      </c>
      <c r="N6890">
        <v>-0.36359798908233643</v>
      </c>
      <c r="O6890">
        <v>-0.27468016743659973</v>
      </c>
      <c r="P6890">
        <v>-0.21309998631477356</v>
      </c>
      <c r="Q6890">
        <v>-0.15151982009410858</v>
      </c>
      <c r="R6890">
        <v>-6.260199099779129E-2</v>
      </c>
      <c r="S6890" s="10" t="s">
        <v>39</v>
      </c>
    </row>
    <row r="6891" spans="1:19" hidden="1" x14ac:dyDescent="0.25">
      <c r="A6891" s="10" t="str">
        <f t="shared" si="107"/>
        <v>2017-2026Greater Bay Area1-in-10July PeakCAISO19</v>
      </c>
      <c r="B6891" s="10" t="s">
        <v>54</v>
      </c>
      <c r="C6891" s="10" t="s">
        <v>10</v>
      </c>
      <c r="D6891" s="10" t="s">
        <v>3</v>
      </c>
      <c r="E6891" s="10" t="s">
        <v>1</v>
      </c>
      <c r="F6891">
        <v>19</v>
      </c>
      <c r="G6891">
        <v>2.6050286293029785</v>
      </c>
      <c r="H6891">
        <v>2.8391780853271484</v>
      </c>
      <c r="I6891">
        <v>93.913917541503906</v>
      </c>
      <c r="J6891">
        <v>0.11742977052927017</v>
      </c>
      <c r="K6891">
        <v>54535</v>
      </c>
      <c r="L6891">
        <v>49319.78</v>
      </c>
      <c r="M6891">
        <v>-0.23414945602416992</v>
      </c>
      <c r="N6891">
        <v>-0.38464745879173279</v>
      </c>
      <c r="O6891">
        <v>-0.29572963714599609</v>
      </c>
      <c r="P6891">
        <v>-0.23414945602416992</v>
      </c>
      <c r="Q6891">
        <v>-0.17256928980350494</v>
      </c>
      <c r="R6891">
        <v>-8.3651460707187653E-2</v>
      </c>
      <c r="S6891" s="10" t="s">
        <v>39</v>
      </c>
    </row>
    <row r="6892" spans="1:19" hidden="1" x14ac:dyDescent="0.25">
      <c r="A6892" s="10" t="str">
        <f t="shared" si="107"/>
        <v>2017-2026Greater Bay Area1-in-10July PeakPGE19</v>
      </c>
      <c r="B6892" s="10" t="s">
        <v>54</v>
      </c>
      <c r="C6892" s="10" t="s">
        <v>10</v>
      </c>
      <c r="D6892" s="10" t="s">
        <v>3</v>
      </c>
      <c r="E6892" s="10" t="s">
        <v>1</v>
      </c>
      <c r="F6892">
        <v>19</v>
      </c>
      <c r="G6892">
        <v>2.7851269245147705</v>
      </c>
      <c r="H6892">
        <v>3.0298202037811279</v>
      </c>
      <c r="I6892">
        <v>95.364585876464844</v>
      </c>
      <c r="J6892">
        <v>0.11742977052927017</v>
      </c>
      <c r="K6892">
        <v>54535</v>
      </c>
      <c r="L6892">
        <v>49319.78</v>
      </c>
      <c r="M6892">
        <v>-0.24469323456287384</v>
      </c>
      <c r="N6892">
        <v>-0.39519122242927551</v>
      </c>
      <c r="O6892">
        <v>-0.30627340078353882</v>
      </c>
      <c r="P6892">
        <v>-0.24469323456287384</v>
      </c>
      <c r="Q6892">
        <v>-0.18311306834220886</v>
      </c>
      <c r="R6892">
        <v>-9.4195239245891571E-2</v>
      </c>
      <c r="S6892" s="10" t="s">
        <v>38</v>
      </c>
    </row>
    <row r="6893" spans="1:19" hidden="1" x14ac:dyDescent="0.25">
      <c r="A6893" s="10" t="str">
        <f t="shared" si="107"/>
        <v>2017-2026Greater Bay Area1-in-2July PeakPGE19</v>
      </c>
      <c r="B6893" s="10" t="s">
        <v>54</v>
      </c>
      <c r="C6893" s="10" t="s">
        <v>10</v>
      </c>
      <c r="D6893" s="10" t="s">
        <v>3</v>
      </c>
      <c r="E6893" s="10" t="s">
        <v>9</v>
      </c>
      <c r="F6893">
        <v>19</v>
      </c>
      <c r="G6893">
        <v>2.2985544204711914</v>
      </c>
      <c r="H6893">
        <v>2.5154991149902344</v>
      </c>
      <c r="I6893">
        <v>91.4144287109375</v>
      </c>
      <c r="J6893">
        <v>0.11742977052927017</v>
      </c>
      <c r="K6893">
        <v>54535</v>
      </c>
      <c r="L6893">
        <v>49319.78</v>
      </c>
      <c r="M6893">
        <v>-0.21694459021091461</v>
      </c>
      <c r="N6893">
        <v>-0.36744257807731628</v>
      </c>
      <c r="O6893">
        <v>-0.27852475643157959</v>
      </c>
      <c r="P6893">
        <v>-0.21694459021091461</v>
      </c>
      <c r="Q6893">
        <v>-0.15536442399024963</v>
      </c>
      <c r="R6893">
        <v>-6.6446594893932343E-2</v>
      </c>
      <c r="S6893" s="10" t="s">
        <v>38</v>
      </c>
    </row>
    <row r="6894" spans="1:19" hidden="1" x14ac:dyDescent="0.25">
      <c r="A6894" s="10" t="str">
        <f t="shared" si="107"/>
        <v>2017-2026Greater Bay Area1-in-2July PeakCAISO20</v>
      </c>
      <c r="B6894" s="10" t="s">
        <v>54</v>
      </c>
      <c r="C6894" s="10" t="s">
        <v>10</v>
      </c>
      <c r="D6894" s="10" t="s">
        <v>3</v>
      </c>
      <c r="E6894" s="10" t="s">
        <v>9</v>
      </c>
      <c r="F6894">
        <v>20</v>
      </c>
      <c r="G6894">
        <v>1.9338221549987793</v>
      </c>
      <c r="H6894">
        <v>2.1308033466339111</v>
      </c>
      <c r="I6894">
        <v>80.202484130859375</v>
      </c>
      <c r="J6894">
        <v>7.6294809579849243E-2</v>
      </c>
      <c r="K6894">
        <v>54535</v>
      </c>
      <c r="L6894">
        <v>49319.78</v>
      </c>
      <c r="M6894">
        <v>-0.19698129594326019</v>
      </c>
      <c r="N6894">
        <v>-0.29476073384284973</v>
      </c>
      <c r="O6894">
        <v>-0.23699028789997101</v>
      </c>
      <c r="P6894">
        <v>-0.19698129594326019</v>
      </c>
      <c r="Q6894">
        <v>-0.15697230398654938</v>
      </c>
      <c r="R6894">
        <v>-9.9201865494251251E-2</v>
      </c>
      <c r="S6894" s="10" t="s">
        <v>39</v>
      </c>
    </row>
    <row r="6895" spans="1:19" hidden="1" x14ac:dyDescent="0.25">
      <c r="A6895" s="10" t="str">
        <f t="shared" si="107"/>
        <v>2017-2026Greater Bay Area1-in-10July PeakCAISO20</v>
      </c>
      <c r="B6895" s="10" t="s">
        <v>54</v>
      </c>
      <c r="C6895" s="10" t="s">
        <v>10</v>
      </c>
      <c r="D6895" s="10" t="s">
        <v>3</v>
      </c>
      <c r="E6895" s="10" t="s">
        <v>1</v>
      </c>
      <c r="F6895">
        <v>20</v>
      </c>
      <c r="G6895">
        <v>2.4728004932403564</v>
      </c>
      <c r="H6895">
        <v>2.7599618434906006</v>
      </c>
      <c r="I6895">
        <v>89.5452880859375</v>
      </c>
      <c r="J6895">
        <v>7.6294809579849243E-2</v>
      </c>
      <c r="K6895">
        <v>54535</v>
      </c>
      <c r="L6895">
        <v>49319.78</v>
      </c>
      <c r="M6895">
        <v>-0.2871614396572113</v>
      </c>
      <c r="N6895">
        <v>-0.38494086265563965</v>
      </c>
      <c r="O6895">
        <v>-0.32717043161392212</v>
      </c>
      <c r="P6895">
        <v>-0.2871614396572113</v>
      </c>
      <c r="Q6895">
        <v>-0.24715244770050049</v>
      </c>
      <c r="R6895">
        <v>-0.18938201665878296</v>
      </c>
      <c r="S6895" s="10" t="s">
        <v>39</v>
      </c>
    </row>
    <row r="6896" spans="1:19" hidden="1" x14ac:dyDescent="0.25">
      <c r="A6896" s="10" t="str">
        <f t="shared" si="107"/>
        <v>2017-2026Greater Bay Area1-in-10July PeakPGE20</v>
      </c>
      <c r="B6896" s="10" t="s">
        <v>54</v>
      </c>
      <c r="C6896" s="10" t="s">
        <v>10</v>
      </c>
      <c r="D6896" s="10" t="s">
        <v>3</v>
      </c>
      <c r="E6896" s="10" t="s">
        <v>1</v>
      </c>
      <c r="F6896">
        <v>20</v>
      </c>
      <c r="G6896">
        <v>2.6437571048736572</v>
      </c>
      <c r="H6896">
        <v>2.9589672088623047</v>
      </c>
      <c r="I6896">
        <v>91.518699645996094</v>
      </c>
      <c r="J6896">
        <v>7.6294809579849243E-2</v>
      </c>
      <c r="K6896">
        <v>54535</v>
      </c>
      <c r="L6896">
        <v>49319.78</v>
      </c>
      <c r="M6896">
        <v>-0.31520998477935791</v>
      </c>
      <c r="N6896">
        <v>-0.41298940777778625</v>
      </c>
      <c r="O6896">
        <v>-0.35521897673606873</v>
      </c>
      <c r="P6896">
        <v>-0.31520998477935791</v>
      </c>
      <c r="Q6896">
        <v>-0.27520099282264709</v>
      </c>
      <c r="R6896">
        <v>-0.21743056178092957</v>
      </c>
      <c r="S6896" s="10" t="s">
        <v>38</v>
      </c>
    </row>
    <row r="6897" spans="1:19" hidden="1" x14ac:dyDescent="0.25">
      <c r="A6897" s="10" t="str">
        <f t="shared" si="107"/>
        <v>2017-2026Greater Bay Area1-in-2July PeakPGE20</v>
      </c>
      <c r="B6897" s="10" t="s">
        <v>54</v>
      </c>
      <c r="C6897" s="10" t="s">
        <v>10</v>
      </c>
      <c r="D6897" s="10" t="s">
        <v>3</v>
      </c>
      <c r="E6897" s="10" t="s">
        <v>9</v>
      </c>
      <c r="F6897">
        <v>20</v>
      </c>
      <c r="G6897">
        <v>2.1818826198577881</v>
      </c>
      <c r="H6897">
        <v>2.4225327968597412</v>
      </c>
      <c r="I6897">
        <v>86.673683166503906</v>
      </c>
      <c r="J6897">
        <v>7.6294809579849243E-2</v>
      </c>
      <c r="K6897">
        <v>54535</v>
      </c>
      <c r="L6897">
        <v>49319.78</v>
      </c>
      <c r="M6897">
        <v>-0.24065022170543671</v>
      </c>
      <c r="N6897">
        <v>-0.33842965960502625</v>
      </c>
      <c r="O6897">
        <v>-0.28065922856330872</v>
      </c>
      <c r="P6897">
        <v>-0.24065022170543671</v>
      </c>
      <c r="Q6897">
        <v>-0.20064122974872589</v>
      </c>
      <c r="R6897">
        <v>-0.14287079870700836</v>
      </c>
      <c r="S6897" s="10" t="s">
        <v>38</v>
      </c>
    </row>
    <row r="6898" spans="1:19" hidden="1" x14ac:dyDescent="0.25">
      <c r="A6898" s="10" t="str">
        <f t="shared" si="107"/>
        <v>2017-2026Greater Bay Area1-in-10July PeakCAISO21</v>
      </c>
      <c r="B6898" s="10" t="s">
        <v>54</v>
      </c>
      <c r="C6898" s="10" t="s">
        <v>10</v>
      </c>
      <c r="D6898" s="10" t="s">
        <v>3</v>
      </c>
      <c r="E6898" s="10" t="s">
        <v>1</v>
      </c>
      <c r="F6898">
        <v>21</v>
      </c>
      <c r="G6898">
        <v>2.2575464248657227</v>
      </c>
      <c r="H6898">
        <v>2.4412374496459961</v>
      </c>
      <c r="I6898">
        <v>83.829147338867188</v>
      </c>
      <c r="J6898">
        <v>7.6630406081676483E-2</v>
      </c>
      <c r="K6898">
        <v>54535</v>
      </c>
      <c r="L6898">
        <v>49319.78</v>
      </c>
      <c r="M6898">
        <v>-0.18369103968143463</v>
      </c>
      <c r="N6898">
        <v>-0.281900554895401</v>
      </c>
      <c r="O6898">
        <v>-0.22387602925300598</v>
      </c>
      <c r="P6898">
        <v>-0.18369103968143463</v>
      </c>
      <c r="Q6898">
        <v>-0.14350605010986328</v>
      </c>
      <c r="R6898">
        <v>-8.5481509566307068E-2</v>
      </c>
      <c r="S6898" s="10" t="s">
        <v>39</v>
      </c>
    </row>
    <row r="6899" spans="1:19" hidden="1" x14ac:dyDescent="0.25">
      <c r="A6899" s="10" t="str">
        <f t="shared" si="107"/>
        <v>2017-2026Greater Bay Area1-in-2July PeakCAISO21</v>
      </c>
      <c r="B6899" s="10" t="s">
        <v>54</v>
      </c>
      <c r="C6899" s="10" t="s">
        <v>10</v>
      </c>
      <c r="D6899" s="10" t="s">
        <v>3</v>
      </c>
      <c r="E6899" s="10" t="s">
        <v>9</v>
      </c>
      <c r="F6899">
        <v>21</v>
      </c>
      <c r="G6899">
        <v>1.765485405921936</v>
      </c>
      <c r="H6899">
        <v>1.8700844049453735</v>
      </c>
      <c r="I6899">
        <v>76.414703369140625</v>
      </c>
      <c r="J6899">
        <v>7.6630406081676483E-2</v>
      </c>
      <c r="K6899">
        <v>54535</v>
      </c>
      <c r="L6899">
        <v>49319.78</v>
      </c>
      <c r="M6899">
        <v>-0.10459904372692108</v>
      </c>
      <c r="N6899">
        <v>-0.20280857384204865</v>
      </c>
      <c r="O6899">
        <v>-0.14478403329849243</v>
      </c>
      <c r="P6899">
        <v>-0.10459904372692108</v>
      </c>
      <c r="Q6899">
        <v>-6.4414061605930328E-2</v>
      </c>
      <c r="R6899">
        <v>-6.3895154744386673E-3</v>
      </c>
      <c r="S6899" s="10" t="s">
        <v>39</v>
      </c>
    </row>
    <row r="6900" spans="1:19" hidden="1" x14ac:dyDescent="0.25">
      <c r="A6900" s="10" t="str">
        <f t="shared" si="107"/>
        <v>2017-2026Greater Bay Area1-in-10July PeakPGE21</v>
      </c>
      <c r="B6900" s="10" t="s">
        <v>54</v>
      </c>
      <c r="C6900" s="10" t="s">
        <v>10</v>
      </c>
      <c r="D6900" s="10" t="s">
        <v>3</v>
      </c>
      <c r="E6900" s="10" t="s">
        <v>1</v>
      </c>
      <c r="F6900">
        <v>21</v>
      </c>
      <c r="G6900">
        <v>2.4136214256286621</v>
      </c>
      <c r="H6900">
        <v>2.6205289363861084</v>
      </c>
      <c r="I6900">
        <v>86.553306579589844</v>
      </c>
      <c r="J6900">
        <v>7.6630406081676483E-2</v>
      </c>
      <c r="K6900">
        <v>54535</v>
      </c>
      <c r="L6900">
        <v>49319.78</v>
      </c>
      <c r="M6900">
        <v>-0.20690742135047913</v>
      </c>
      <c r="N6900">
        <v>-0.30511695146560669</v>
      </c>
      <c r="O6900">
        <v>-0.24709241092205048</v>
      </c>
      <c r="P6900">
        <v>-0.20690742135047913</v>
      </c>
      <c r="Q6900">
        <v>-0.16672243177890778</v>
      </c>
      <c r="R6900">
        <v>-0.10869789123535156</v>
      </c>
      <c r="S6900" s="10" t="s">
        <v>38</v>
      </c>
    </row>
    <row r="6901" spans="1:19" hidden="1" x14ac:dyDescent="0.25">
      <c r="A6901" s="10" t="str">
        <f t="shared" si="107"/>
        <v>2017-2026Greater Bay Area1-in-2July PeakPGE21</v>
      </c>
      <c r="B6901" s="10" t="s">
        <v>54</v>
      </c>
      <c r="C6901" s="10" t="s">
        <v>10</v>
      </c>
      <c r="D6901" s="10" t="s">
        <v>3</v>
      </c>
      <c r="E6901" s="10" t="s">
        <v>9</v>
      </c>
      <c r="F6901">
        <v>21</v>
      </c>
      <c r="G6901">
        <v>1.9919524192810059</v>
      </c>
      <c r="H6901">
        <v>2.1322920322418213</v>
      </c>
      <c r="I6901">
        <v>81.295677185058594</v>
      </c>
      <c r="J6901">
        <v>7.6630406081676483E-2</v>
      </c>
      <c r="K6901">
        <v>54535</v>
      </c>
      <c r="L6901">
        <v>49319.78</v>
      </c>
      <c r="M6901">
        <v>-0.14033964276313782</v>
      </c>
      <c r="N6901">
        <v>-0.23854917287826538</v>
      </c>
      <c r="O6901">
        <v>-0.18052463233470917</v>
      </c>
      <c r="P6901">
        <v>-0.14033964276313782</v>
      </c>
      <c r="Q6901">
        <v>-0.10015466064214706</v>
      </c>
      <c r="R6901">
        <v>-4.2130112648010254E-2</v>
      </c>
      <c r="S6901" s="10" t="s">
        <v>38</v>
      </c>
    </row>
    <row r="6902" spans="1:19" hidden="1" x14ac:dyDescent="0.25">
      <c r="A6902" s="10" t="str">
        <f t="shared" si="107"/>
        <v>2017-2026Greater Bay Area1-in-2July PeakCAISO22</v>
      </c>
      <c r="B6902" s="10" t="s">
        <v>54</v>
      </c>
      <c r="C6902" s="10" t="s">
        <v>10</v>
      </c>
      <c r="D6902" s="10" t="s">
        <v>3</v>
      </c>
      <c r="E6902" s="10" t="s">
        <v>9</v>
      </c>
      <c r="F6902">
        <v>22</v>
      </c>
      <c r="G6902">
        <v>1.5665793418884277</v>
      </c>
      <c r="H6902">
        <v>1.6086117029190063</v>
      </c>
      <c r="I6902">
        <v>73.457481384277344</v>
      </c>
      <c r="J6902">
        <v>6.3674606382846832E-2</v>
      </c>
      <c r="K6902">
        <v>54535</v>
      </c>
      <c r="L6902">
        <v>49319.78</v>
      </c>
      <c r="M6902">
        <v>-4.2032387107610703E-2</v>
      </c>
      <c r="N6902">
        <v>-0.12363776564598083</v>
      </c>
      <c r="O6902">
        <v>-7.5423352420330048E-2</v>
      </c>
      <c r="P6902">
        <v>-4.2032387107610703E-2</v>
      </c>
      <c r="Q6902">
        <v>-8.6414236575365067E-3</v>
      </c>
      <c r="R6902">
        <v>3.9572987705469131E-2</v>
      </c>
      <c r="S6902" s="10" t="s">
        <v>39</v>
      </c>
    </row>
    <row r="6903" spans="1:19" hidden="1" x14ac:dyDescent="0.25">
      <c r="A6903" s="10" t="str">
        <f t="shared" si="107"/>
        <v>2017-2026Greater Bay Area1-in-10July PeakCAISO22</v>
      </c>
      <c r="B6903" s="10" t="s">
        <v>54</v>
      </c>
      <c r="C6903" s="10" t="s">
        <v>10</v>
      </c>
      <c r="D6903" s="10" t="s">
        <v>3</v>
      </c>
      <c r="E6903" s="10" t="s">
        <v>1</v>
      </c>
      <c r="F6903">
        <v>22</v>
      </c>
      <c r="G6903">
        <v>2.0032029151916504</v>
      </c>
      <c r="H6903">
        <v>2.1198186874389648</v>
      </c>
      <c r="I6903">
        <v>80.287734985351563</v>
      </c>
      <c r="J6903">
        <v>6.3674606382846832E-2</v>
      </c>
      <c r="K6903">
        <v>54535</v>
      </c>
      <c r="L6903">
        <v>49319.78</v>
      </c>
      <c r="M6903">
        <v>-0.11661576479673386</v>
      </c>
      <c r="N6903">
        <v>-0.19822114706039429</v>
      </c>
      <c r="O6903">
        <v>-0.1500067263841629</v>
      </c>
      <c r="P6903">
        <v>-0.11661576479673386</v>
      </c>
      <c r="Q6903">
        <v>-8.322480320930481E-2</v>
      </c>
      <c r="R6903">
        <v>-3.5010389983654022E-2</v>
      </c>
      <c r="S6903" s="10" t="s">
        <v>39</v>
      </c>
    </row>
    <row r="6904" spans="1:19" hidden="1" x14ac:dyDescent="0.25">
      <c r="A6904" s="10" t="str">
        <f t="shared" si="107"/>
        <v>2017-2026Greater Bay Area1-in-10July PeakPGE22</v>
      </c>
      <c r="B6904" s="10" t="s">
        <v>54</v>
      </c>
      <c r="C6904" s="10" t="s">
        <v>10</v>
      </c>
      <c r="D6904" s="10" t="s">
        <v>3</v>
      </c>
      <c r="E6904" s="10" t="s">
        <v>1</v>
      </c>
      <c r="F6904">
        <v>22</v>
      </c>
      <c r="G6904">
        <v>2.1416940689086914</v>
      </c>
      <c r="H6904">
        <v>2.2802810668945312</v>
      </c>
      <c r="I6904">
        <v>82.6785888671875</v>
      </c>
      <c r="J6904">
        <v>6.3674606382846832E-2</v>
      </c>
      <c r="K6904">
        <v>54535</v>
      </c>
      <c r="L6904">
        <v>49319.78</v>
      </c>
      <c r="M6904">
        <v>-0.13858699798583984</v>
      </c>
      <c r="N6904">
        <v>-0.22019237279891968</v>
      </c>
      <c r="O6904">
        <v>-0.17197796702384949</v>
      </c>
      <c r="P6904">
        <v>-0.13858699798583984</v>
      </c>
      <c r="Q6904">
        <v>-0.1051960363984108</v>
      </c>
      <c r="R6904">
        <v>-5.698162317276001E-2</v>
      </c>
      <c r="S6904" s="10" t="s">
        <v>38</v>
      </c>
    </row>
    <row r="6905" spans="1:19" hidden="1" x14ac:dyDescent="0.25">
      <c r="A6905" s="10" t="str">
        <f t="shared" si="107"/>
        <v>2017-2026Greater Bay Area1-in-2July PeakPGE22</v>
      </c>
      <c r="B6905" s="10" t="s">
        <v>54</v>
      </c>
      <c r="C6905" s="10" t="s">
        <v>10</v>
      </c>
      <c r="D6905" s="10" t="s">
        <v>3</v>
      </c>
      <c r="E6905" s="10" t="s">
        <v>9</v>
      </c>
      <c r="F6905">
        <v>22</v>
      </c>
      <c r="G6905">
        <v>1.7675317525863647</v>
      </c>
      <c r="H6905">
        <v>1.8452907800674438</v>
      </c>
      <c r="I6905">
        <v>77.085739135742188</v>
      </c>
      <c r="J6905">
        <v>6.3674606382846832E-2</v>
      </c>
      <c r="K6905">
        <v>54535</v>
      </c>
      <c r="L6905">
        <v>49319.78</v>
      </c>
      <c r="M6905">
        <v>-7.7759057283401489E-2</v>
      </c>
      <c r="N6905">
        <v>-0.15936443209648132</v>
      </c>
      <c r="O6905">
        <v>-0.11115001887083054</v>
      </c>
      <c r="P6905">
        <v>-7.7759057283401489E-2</v>
      </c>
      <c r="Q6905">
        <v>-4.4368091970682144E-2</v>
      </c>
      <c r="R6905">
        <v>3.8463182281702757E-3</v>
      </c>
      <c r="S6905" s="10" t="s">
        <v>38</v>
      </c>
    </row>
    <row r="6906" spans="1:19" hidden="1" x14ac:dyDescent="0.25">
      <c r="A6906" s="10" t="str">
        <f t="shared" si="107"/>
        <v>2017-2026Greater Bay Area1-in-10July PeakCAISO23</v>
      </c>
      <c r="B6906" s="10" t="s">
        <v>54</v>
      </c>
      <c r="C6906" s="10" t="s">
        <v>10</v>
      </c>
      <c r="D6906" s="10" t="s">
        <v>3</v>
      </c>
      <c r="E6906" s="10" t="s">
        <v>1</v>
      </c>
      <c r="F6906">
        <v>23</v>
      </c>
      <c r="G6906">
        <v>1.6208630800247192</v>
      </c>
      <c r="H6906">
        <v>1.699849009513855</v>
      </c>
      <c r="I6906">
        <v>77.770500183105469</v>
      </c>
      <c r="J6906">
        <v>5.8387260884046555E-2</v>
      </c>
      <c r="K6906">
        <v>54535</v>
      </c>
      <c r="L6906">
        <v>49319.78</v>
      </c>
      <c r="M6906">
        <v>-7.8985907137393951E-2</v>
      </c>
      <c r="N6906">
        <v>-0.15381501615047455</v>
      </c>
      <c r="O6906">
        <v>-0.10960418730974197</v>
      </c>
      <c r="P6906">
        <v>-7.8985907137393951E-2</v>
      </c>
      <c r="Q6906">
        <v>-4.8367626965045929E-2</v>
      </c>
      <c r="R6906">
        <v>-4.1567934677004814E-3</v>
      </c>
      <c r="S6906" s="10" t="s">
        <v>39</v>
      </c>
    </row>
    <row r="6907" spans="1:19" hidden="1" x14ac:dyDescent="0.25">
      <c r="A6907" s="10" t="str">
        <f t="shared" si="107"/>
        <v>2017-2026Greater Bay Area1-in-2July PeakCAISO23</v>
      </c>
      <c r="B6907" s="10" t="s">
        <v>54</v>
      </c>
      <c r="C6907" s="10" t="s">
        <v>10</v>
      </c>
      <c r="D6907" s="10" t="s">
        <v>3</v>
      </c>
      <c r="E6907" s="10" t="s">
        <v>9</v>
      </c>
      <c r="F6907">
        <v>23</v>
      </c>
      <c r="G6907">
        <v>1.2675752639770508</v>
      </c>
      <c r="H6907">
        <v>1.2984353303909302</v>
      </c>
      <c r="I6907">
        <v>71.808265686035156</v>
      </c>
      <c r="J6907">
        <v>5.8387260884046555E-2</v>
      </c>
      <c r="K6907">
        <v>54535</v>
      </c>
      <c r="L6907">
        <v>49319.78</v>
      </c>
      <c r="M6907">
        <v>-3.0860034748911858E-2</v>
      </c>
      <c r="N6907">
        <v>-0.1056891456246376</v>
      </c>
      <c r="O6907">
        <v>-6.1478313058614731E-2</v>
      </c>
      <c r="P6907">
        <v>-3.0860034748911858E-2</v>
      </c>
      <c r="Q6907">
        <v>-2.4175514408852905E-4</v>
      </c>
      <c r="R6907">
        <v>4.3969079852104187E-2</v>
      </c>
      <c r="S6907" s="10" t="s">
        <v>39</v>
      </c>
    </row>
    <row r="6908" spans="1:19" hidden="1" x14ac:dyDescent="0.25">
      <c r="A6908" s="10" t="str">
        <f t="shared" si="107"/>
        <v>2017-2026Greater Bay Area1-in-10July PeakPGE23</v>
      </c>
      <c r="B6908" s="10" t="s">
        <v>54</v>
      </c>
      <c r="C6908" s="10" t="s">
        <v>10</v>
      </c>
      <c r="D6908" s="10" t="s">
        <v>3</v>
      </c>
      <c r="E6908" s="10" t="s">
        <v>1</v>
      </c>
      <c r="F6908">
        <v>23</v>
      </c>
      <c r="G6908">
        <v>1.7329211235046387</v>
      </c>
      <c r="H6908">
        <v>1.826595664024353</v>
      </c>
      <c r="I6908">
        <v>79.698333740234375</v>
      </c>
      <c r="J6908">
        <v>5.8387260884046555E-2</v>
      </c>
      <c r="K6908">
        <v>54535</v>
      </c>
      <c r="L6908">
        <v>49319.78</v>
      </c>
      <c r="M6908">
        <v>-9.3674570322036743E-2</v>
      </c>
      <c r="N6908">
        <v>-0.16850368678569794</v>
      </c>
      <c r="O6908">
        <v>-0.12429285049438477</v>
      </c>
      <c r="P6908">
        <v>-9.3674570322036743E-2</v>
      </c>
      <c r="Q6908">
        <v>-6.3056290149688721E-2</v>
      </c>
      <c r="R6908">
        <v>-1.8845457583665848E-2</v>
      </c>
      <c r="S6908" s="10" t="s">
        <v>38</v>
      </c>
    </row>
    <row r="6909" spans="1:19" hidden="1" x14ac:dyDescent="0.25">
      <c r="A6909" s="10" t="str">
        <f t="shared" si="107"/>
        <v>2017-2026Greater Bay Area1-in-2July PeakPGE23</v>
      </c>
      <c r="B6909" s="10" t="s">
        <v>54</v>
      </c>
      <c r="C6909" s="10" t="s">
        <v>10</v>
      </c>
      <c r="D6909" s="10" t="s">
        <v>3</v>
      </c>
      <c r="E6909" s="10" t="s">
        <v>9</v>
      </c>
      <c r="F6909">
        <v>23</v>
      </c>
      <c r="G6909">
        <v>1.4301730394363403</v>
      </c>
      <c r="H6909">
        <v>1.485150933265686</v>
      </c>
      <c r="I6909">
        <v>74.358917236328125</v>
      </c>
      <c r="J6909">
        <v>5.8387260884046555E-2</v>
      </c>
      <c r="K6909">
        <v>54535</v>
      </c>
      <c r="L6909">
        <v>49319.78</v>
      </c>
      <c r="M6909">
        <v>-5.49779012799263E-2</v>
      </c>
      <c r="N6909">
        <v>-0.1298070102930069</v>
      </c>
      <c r="O6909">
        <v>-8.5596181452274323E-2</v>
      </c>
      <c r="P6909">
        <v>-5.49779012799263E-2</v>
      </c>
      <c r="Q6909">
        <v>-2.4359621107578278E-2</v>
      </c>
      <c r="R6909">
        <v>1.9851211458444595E-2</v>
      </c>
      <c r="S6909" s="10" t="s">
        <v>38</v>
      </c>
    </row>
    <row r="6910" spans="1:19" hidden="1" x14ac:dyDescent="0.25">
      <c r="A6910" s="10" t="str">
        <f t="shared" si="107"/>
        <v>2017-2026Greater Bay Area1-in-2July PeakCAISO24</v>
      </c>
      <c r="B6910" s="10" t="s">
        <v>54</v>
      </c>
      <c r="C6910" s="10" t="s">
        <v>10</v>
      </c>
      <c r="D6910" s="10" t="s">
        <v>3</v>
      </c>
      <c r="E6910" s="10" t="s">
        <v>9</v>
      </c>
      <c r="F6910">
        <v>24</v>
      </c>
      <c r="G6910">
        <v>0.98185896873474121</v>
      </c>
      <c r="H6910">
        <v>1.0074360370635986</v>
      </c>
      <c r="I6910">
        <v>70.535011291503906</v>
      </c>
      <c r="J6910">
        <v>4.4309847056865692E-2</v>
      </c>
      <c r="K6910">
        <v>54535</v>
      </c>
      <c r="L6910">
        <v>49319.78</v>
      </c>
      <c r="M6910">
        <v>-2.5577032938599586E-2</v>
      </c>
      <c r="N6910">
        <v>-8.2364529371261597E-2</v>
      </c>
      <c r="O6910">
        <v>-4.8813115805387497E-2</v>
      </c>
      <c r="P6910">
        <v>-2.5577032938599586E-2</v>
      </c>
      <c r="Q6910">
        <v>-2.3409491404891014E-3</v>
      </c>
      <c r="R6910">
        <v>3.1210467219352722E-2</v>
      </c>
      <c r="S6910" s="10" t="s">
        <v>39</v>
      </c>
    </row>
    <row r="6911" spans="1:19" hidden="1" x14ac:dyDescent="0.25">
      <c r="A6911" s="10" t="str">
        <f t="shared" si="107"/>
        <v>2017-2026Greater Bay Area1-in-10July PeakCAISO24</v>
      </c>
      <c r="B6911" s="10" t="s">
        <v>54</v>
      </c>
      <c r="C6911" s="10" t="s">
        <v>10</v>
      </c>
      <c r="D6911" s="10" t="s">
        <v>3</v>
      </c>
      <c r="E6911" s="10" t="s">
        <v>1</v>
      </c>
      <c r="F6911">
        <v>24</v>
      </c>
      <c r="G6911">
        <v>1.2555142641067505</v>
      </c>
      <c r="H6911">
        <v>1.3148722648620605</v>
      </c>
      <c r="I6911">
        <v>75.698860168457031</v>
      </c>
      <c r="J6911">
        <v>4.4309847056865692E-2</v>
      </c>
      <c r="K6911">
        <v>54535</v>
      </c>
      <c r="L6911">
        <v>49319.78</v>
      </c>
      <c r="M6911">
        <v>-5.9358026832342148E-2</v>
      </c>
      <c r="N6911">
        <v>-0.11614552885293961</v>
      </c>
      <c r="O6911">
        <v>-8.2594111561775208E-2</v>
      </c>
      <c r="P6911">
        <v>-5.9358026832342148E-2</v>
      </c>
      <c r="Q6911">
        <v>-3.6121942102909088E-2</v>
      </c>
      <c r="R6911">
        <v>-2.5705269072204828E-3</v>
      </c>
      <c r="S6911" s="10" t="s">
        <v>39</v>
      </c>
    </row>
    <row r="6912" spans="1:19" hidden="1" x14ac:dyDescent="0.25">
      <c r="A6912" s="10" t="str">
        <f t="shared" si="107"/>
        <v>2017-2026Greater Bay Area1-in-10July PeakPGE24</v>
      </c>
      <c r="B6912" s="10" t="s">
        <v>54</v>
      </c>
      <c r="C6912" s="10" t="s">
        <v>10</v>
      </c>
      <c r="D6912" s="10" t="s">
        <v>3</v>
      </c>
      <c r="E6912" s="10" t="s">
        <v>1</v>
      </c>
      <c r="F6912">
        <v>24</v>
      </c>
      <c r="G6912">
        <v>1.3423140048980713</v>
      </c>
      <c r="H6912">
        <v>1.4121615886688232</v>
      </c>
      <c r="I6912">
        <v>77.887802124023438</v>
      </c>
      <c r="J6912">
        <v>4.4309847056865692E-2</v>
      </c>
      <c r="K6912">
        <v>54535</v>
      </c>
      <c r="L6912">
        <v>49319.78</v>
      </c>
      <c r="M6912">
        <v>-6.9847531616687775E-2</v>
      </c>
      <c r="N6912">
        <v>-0.12663502991199493</v>
      </c>
      <c r="O6912">
        <v>-9.3083612620830536E-2</v>
      </c>
      <c r="P6912">
        <v>-6.9847531616687775E-2</v>
      </c>
      <c r="Q6912">
        <v>-4.6611446887254715E-2</v>
      </c>
      <c r="R6912">
        <v>-1.3060031458735466E-2</v>
      </c>
      <c r="S6912" s="10" t="s">
        <v>38</v>
      </c>
    </row>
    <row r="6913" spans="1:19" hidden="1" x14ac:dyDescent="0.25">
      <c r="A6913" s="10" t="str">
        <f t="shared" si="107"/>
        <v>2017-2026Greater Bay Area1-in-2July PeakPGE24</v>
      </c>
      <c r="B6913" s="10" t="s">
        <v>54</v>
      </c>
      <c r="C6913" s="10" t="s">
        <v>10</v>
      </c>
      <c r="D6913" s="10" t="s">
        <v>3</v>
      </c>
      <c r="E6913" s="10" t="s">
        <v>9</v>
      </c>
      <c r="F6913">
        <v>24</v>
      </c>
      <c r="G6913">
        <v>1.1078065633773804</v>
      </c>
      <c r="H6913">
        <v>1.1498432159423828</v>
      </c>
      <c r="I6913">
        <v>72.223114013671875</v>
      </c>
      <c r="J6913">
        <v>4.4309847056865692E-2</v>
      </c>
      <c r="K6913">
        <v>54535</v>
      </c>
      <c r="L6913">
        <v>49319.78</v>
      </c>
      <c r="M6913">
        <v>-4.2036708444356918E-2</v>
      </c>
      <c r="N6913">
        <v>-9.8824210464954376E-2</v>
      </c>
      <c r="O6913">
        <v>-6.5272793173789978E-2</v>
      </c>
      <c r="P6913">
        <v>-4.2036708444356918E-2</v>
      </c>
      <c r="Q6913">
        <v>-1.8800625577569008E-2</v>
      </c>
      <c r="R6913">
        <v>1.475079171359539E-2</v>
      </c>
      <c r="S6913" s="10" t="s">
        <v>38</v>
      </c>
    </row>
    <row r="6914" spans="1:19" hidden="1" x14ac:dyDescent="0.25">
      <c r="A6914" s="10" t="str">
        <f t="shared" ref="A6914:A6977" si="108">CONCATENATE(B6914,C6914,E6914,D6914,S6914,F6914)</f>
        <v>2017-2026Greater Bay Area1-in-10June PeakCAISO1</v>
      </c>
      <c r="B6914" s="10" t="s">
        <v>54</v>
      </c>
      <c r="C6914" s="10" t="s">
        <v>10</v>
      </c>
      <c r="D6914" s="10" t="s">
        <v>4</v>
      </c>
      <c r="E6914" s="10" t="s">
        <v>1</v>
      </c>
      <c r="F6914">
        <v>1</v>
      </c>
      <c r="G6914">
        <v>0.81041604280471802</v>
      </c>
      <c r="H6914">
        <v>0.81041604280471802</v>
      </c>
      <c r="I6914">
        <v>70.137924194335938</v>
      </c>
      <c r="J6914">
        <v>0</v>
      </c>
      <c r="K6914">
        <v>54535</v>
      </c>
      <c r="L6914">
        <v>49319.78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 s="10" t="s">
        <v>39</v>
      </c>
    </row>
    <row r="6915" spans="1:19" hidden="1" x14ac:dyDescent="0.25">
      <c r="A6915" s="10" t="str">
        <f t="shared" si="108"/>
        <v>2017-2026Greater Bay Area1-in-2June PeakCAISO1</v>
      </c>
      <c r="B6915" s="10" t="s">
        <v>54</v>
      </c>
      <c r="C6915" s="10" t="s">
        <v>10</v>
      </c>
      <c r="D6915" s="10" t="s">
        <v>4</v>
      </c>
      <c r="E6915" s="10" t="s">
        <v>9</v>
      </c>
      <c r="F6915">
        <v>1</v>
      </c>
      <c r="G6915">
        <v>0.83138924837112427</v>
      </c>
      <c r="H6915">
        <v>0.83138924837112427</v>
      </c>
      <c r="I6915">
        <v>71.796493530273438</v>
      </c>
      <c r="J6915">
        <v>0</v>
      </c>
      <c r="K6915">
        <v>54535</v>
      </c>
      <c r="L6915">
        <v>49319.78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 s="10" t="s">
        <v>39</v>
      </c>
    </row>
    <row r="6916" spans="1:19" hidden="1" x14ac:dyDescent="0.25">
      <c r="A6916" s="10" t="str">
        <f t="shared" si="108"/>
        <v>2017-2026Greater Bay Area1-in-2June PeakPGE1</v>
      </c>
      <c r="B6916" s="10" t="s">
        <v>54</v>
      </c>
      <c r="C6916" s="10" t="s">
        <v>10</v>
      </c>
      <c r="D6916" s="10" t="s">
        <v>4</v>
      </c>
      <c r="E6916" s="10" t="s">
        <v>9</v>
      </c>
      <c r="F6916">
        <v>1</v>
      </c>
      <c r="G6916">
        <v>0.81799042224884033</v>
      </c>
      <c r="H6916">
        <v>0.81799042224884033</v>
      </c>
      <c r="I6916">
        <v>71.361129760742188</v>
      </c>
      <c r="J6916">
        <v>0</v>
      </c>
      <c r="K6916">
        <v>54535</v>
      </c>
      <c r="L6916">
        <v>49319.78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 s="10" t="s">
        <v>38</v>
      </c>
    </row>
    <row r="6917" spans="1:19" hidden="1" x14ac:dyDescent="0.25">
      <c r="A6917" s="10" t="str">
        <f t="shared" si="108"/>
        <v>2017-2026Greater Bay Area1-in-10June PeakPGE1</v>
      </c>
      <c r="B6917" s="10" t="s">
        <v>54</v>
      </c>
      <c r="C6917" s="10" t="s">
        <v>10</v>
      </c>
      <c r="D6917" s="10" t="s">
        <v>4</v>
      </c>
      <c r="E6917" s="10" t="s">
        <v>1</v>
      </c>
      <c r="F6917">
        <v>1</v>
      </c>
      <c r="G6917">
        <v>1.0124982595443726</v>
      </c>
      <c r="H6917">
        <v>1.0124982595443726</v>
      </c>
      <c r="I6917">
        <v>75.05010986328125</v>
      </c>
      <c r="J6917">
        <v>0</v>
      </c>
      <c r="K6917">
        <v>54535</v>
      </c>
      <c r="L6917">
        <v>49319.78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 s="10" t="s">
        <v>38</v>
      </c>
    </row>
    <row r="6918" spans="1:19" hidden="1" x14ac:dyDescent="0.25">
      <c r="A6918" s="10" t="str">
        <f t="shared" si="108"/>
        <v>2017-2026Greater Bay Area1-in-2June PeakCAISO2</v>
      </c>
      <c r="B6918" s="10" t="s">
        <v>54</v>
      </c>
      <c r="C6918" s="10" t="s">
        <v>10</v>
      </c>
      <c r="D6918" s="10" t="s">
        <v>4</v>
      </c>
      <c r="E6918" s="10" t="s">
        <v>9</v>
      </c>
      <c r="F6918">
        <v>2</v>
      </c>
      <c r="G6918">
        <v>0.69424951076507568</v>
      </c>
      <c r="H6918">
        <v>0.69424951076507568</v>
      </c>
      <c r="I6918">
        <v>68.985694885253906</v>
      </c>
      <c r="J6918">
        <v>0</v>
      </c>
      <c r="K6918">
        <v>54535</v>
      </c>
      <c r="L6918">
        <v>49319.78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 s="10" t="s">
        <v>39</v>
      </c>
    </row>
    <row r="6919" spans="1:19" hidden="1" x14ac:dyDescent="0.25">
      <c r="A6919" s="10" t="str">
        <f t="shared" si="108"/>
        <v>2017-2026Greater Bay Area1-in-10June PeakCAISO2</v>
      </c>
      <c r="B6919" s="10" t="s">
        <v>54</v>
      </c>
      <c r="C6919" s="10" t="s">
        <v>10</v>
      </c>
      <c r="D6919" s="10" t="s">
        <v>4</v>
      </c>
      <c r="E6919" s="10" t="s">
        <v>1</v>
      </c>
      <c r="F6919">
        <v>2</v>
      </c>
      <c r="G6919">
        <v>0.67673587799072266</v>
      </c>
      <c r="H6919">
        <v>0.67673587799072266</v>
      </c>
      <c r="I6919">
        <v>68.744476318359375</v>
      </c>
      <c r="J6919">
        <v>0</v>
      </c>
      <c r="K6919">
        <v>54535</v>
      </c>
      <c r="L6919">
        <v>49319.78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 s="10" t="s">
        <v>39</v>
      </c>
    </row>
    <row r="6920" spans="1:19" hidden="1" x14ac:dyDescent="0.25">
      <c r="A6920" s="10" t="str">
        <f t="shared" si="108"/>
        <v>2017-2026Greater Bay Area1-in-2June PeakPGE2</v>
      </c>
      <c r="B6920" s="10" t="s">
        <v>54</v>
      </c>
      <c r="C6920" s="10" t="s">
        <v>10</v>
      </c>
      <c r="D6920" s="10" t="s">
        <v>4</v>
      </c>
      <c r="E6920" s="10" t="s">
        <v>9</v>
      </c>
      <c r="F6920">
        <v>2</v>
      </c>
      <c r="G6920">
        <v>0.68306082487106323</v>
      </c>
      <c r="H6920">
        <v>0.68306082487106323</v>
      </c>
      <c r="I6920">
        <v>68.918403625488281</v>
      </c>
      <c r="J6920">
        <v>0</v>
      </c>
      <c r="K6920">
        <v>54535</v>
      </c>
      <c r="L6920">
        <v>49319.78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 s="10" t="s">
        <v>38</v>
      </c>
    </row>
    <row r="6921" spans="1:19" hidden="1" x14ac:dyDescent="0.25">
      <c r="A6921" s="10" t="str">
        <f t="shared" si="108"/>
        <v>2017-2026Greater Bay Area1-in-10June PeakPGE2</v>
      </c>
      <c r="B6921" s="10" t="s">
        <v>54</v>
      </c>
      <c r="C6921" s="10" t="s">
        <v>10</v>
      </c>
      <c r="D6921" s="10" t="s">
        <v>4</v>
      </c>
      <c r="E6921" s="10" t="s">
        <v>1</v>
      </c>
      <c r="F6921">
        <v>2</v>
      </c>
      <c r="G6921">
        <v>0.84548413753509521</v>
      </c>
      <c r="H6921">
        <v>0.84548413753509521</v>
      </c>
      <c r="I6921">
        <v>73.378135681152344</v>
      </c>
      <c r="J6921">
        <v>0</v>
      </c>
      <c r="K6921">
        <v>54535</v>
      </c>
      <c r="L6921">
        <v>49319.78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 s="10" t="s">
        <v>38</v>
      </c>
    </row>
    <row r="6922" spans="1:19" hidden="1" x14ac:dyDescent="0.25">
      <c r="A6922" s="10" t="str">
        <f t="shared" si="108"/>
        <v>2017-2026Greater Bay Area1-in-2June PeakCAISO3</v>
      </c>
      <c r="B6922" s="10" t="s">
        <v>54</v>
      </c>
      <c r="C6922" s="10" t="s">
        <v>10</v>
      </c>
      <c r="D6922" s="10" t="s">
        <v>4</v>
      </c>
      <c r="E6922" s="10" t="s">
        <v>9</v>
      </c>
      <c r="F6922">
        <v>3</v>
      </c>
      <c r="G6922">
        <v>0.60738134384155273</v>
      </c>
      <c r="H6922">
        <v>0.60738134384155273</v>
      </c>
      <c r="I6922">
        <v>67.232063293457031</v>
      </c>
      <c r="J6922">
        <v>0</v>
      </c>
      <c r="K6922">
        <v>54535</v>
      </c>
      <c r="L6922">
        <v>49319.78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 s="10" t="s">
        <v>39</v>
      </c>
    </row>
    <row r="6923" spans="1:19" hidden="1" x14ac:dyDescent="0.25">
      <c r="A6923" s="10" t="str">
        <f t="shared" si="108"/>
        <v>2017-2026Greater Bay Area1-in-10June PeakCAISO3</v>
      </c>
      <c r="B6923" s="10" t="s">
        <v>54</v>
      </c>
      <c r="C6923" s="10" t="s">
        <v>10</v>
      </c>
      <c r="D6923" s="10" t="s">
        <v>4</v>
      </c>
      <c r="E6923" s="10" t="s">
        <v>1</v>
      </c>
      <c r="F6923">
        <v>3</v>
      </c>
      <c r="G6923">
        <v>0.59205907583236694</v>
      </c>
      <c r="H6923">
        <v>0.59205907583236694</v>
      </c>
      <c r="I6923">
        <v>67.007034301757813</v>
      </c>
      <c r="J6923">
        <v>0</v>
      </c>
      <c r="K6923">
        <v>54535</v>
      </c>
      <c r="L6923">
        <v>49319.78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 s="10" t="s">
        <v>39</v>
      </c>
    </row>
    <row r="6924" spans="1:19" hidden="1" x14ac:dyDescent="0.25">
      <c r="A6924" s="10" t="str">
        <f t="shared" si="108"/>
        <v>2017-2026Greater Bay Area1-in-2June PeakPGE3</v>
      </c>
      <c r="B6924" s="10" t="s">
        <v>54</v>
      </c>
      <c r="C6924" s="10" t="s">
        <v>10</v>
      </c>
      <c r="D6924" s="10" t="s">
        <v>4</v>
      </c>
      <c r="E6924" s="10" t="s">
        <v>9</v>
      </c>
      <c r="F6924">
        <v>3</v>
      </c>
      <c r="G6924">
        <v>0.59759265184402466</v>
      </c>
      <c r="H6924">
        <v>0.59759265184402466</v>
      </c>
      <c r="I6924">
        <v>67.308235168457031</v>
      </c>
      <c r="J6924">
        <v>0</v>
      </c>
      <c r="K6924">
        <v>54535</v>
      </c>
      <c r="L6924">
        <v>49319.78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 s="10" t="s">
        <v>38</v>
      </c>
    </row>
    <row r="6925" spans="1:19" hidden="1" x14ac:dyDescent="0.25">
      <c r="A6925" s="10" t="str">
        <f t="shared" si="108"/>
        <v>2017-2026Greater Bay Area1-in-10June PeakPGE3</v>
      </c>
      <c r="B6925" s="10" t="s">
        <v>54</v>
      </c>
      <c r="C6925" s="10" t="s">
        <v>10</v>
      </c>
      <c r="D6925" s="10" t="s">
        <v>4</v>
      </c>
      <c r="E6925" s="10" t="s">
        <v>1</v>
      </c>
      <c r="F6925">
        <v>3</v>
      </c>
      <c r="G6925">
        <v>0.73969262838363647</v>
      </c>
      <c r="H6925">
        <v>0.73969262838363647</v>
      </c>
      <c r="I6925">
        <v>72.052444458007813</v>
      </c>
      <c r="J6925">
        <v>0</v>
      </c>
      <c r="K6925">
        <v>54535</v>
      </c>
      <c r="L6925">
        <v>49319.78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 s="10" t="s">
        <v>38</v>
      </c>
    </row>
    <row r="6926" spans="1:19" hidden="1" x14ac:dyDescent="0.25">
      <c r="A6926" s="10" t="str">
        <f t="shared" si="108"/>
        <v>2017-2026Greater Bay Area1-in-2June PeakCAISO4</v>
      </c>
      <c r="B6926" s="10" t="s">
        <v>54</v>
      </c>
      <c r="C6926" s="10" t="s">
        <v>10</v>
      </c>
      <c r="D6926" s="10" t="s">
        <v>4</v>
      </c>
      <c r="E6926" s="10" t="s">
        <v>9</v>
      </c>
      <c r="F6926">
        <v>4</v>
      </c>
      <c r="G6926">
        <v>0.55498385429382324</v>
      </c>
      <c r="H6926">
        <v>0.55498385429382324</v>
      </c>
      <c r="I6926">
        <v>65.585395812988281</v>
      </c>
      <c r="J6926">
        <v>0</v>
      </c>
      <c r="K6926">
        <v>54535</v>
      </c>
      <c r="L6926">
        <v>49319.78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 s="10" t="s">
        <v>39</v>
      </c>
    </row>
    <row r="6927" spans="1:19" hidden="1" x14ac:dyDescent="0.25">
      <c r="A6927" s="10" t="str">
        <f t="shared" si="108"/>
        <v>2017-2026Greater Bay Area1-in-10June PeakCAISO4</v>
      </c>
      <c r="B6927" s="10" t="s">
        <v>54</v>
      </c>
      <c r="C6927" s="10" t="s">
        <v>10</v>
      </c>
      <c r="D6927" s="10" t="s">
        <v>4</v>
      </c>
      <c r="E6927" s="10" t="s">
        <v>1</v>
      </c>
      <c r="F6927">
        <v>4</v>
      </c>
      <c r="G6927">
        <v>0.54098349809646606</v>
      </c>
      <c r="H6927">
        <v>0.54098349809646606</v>
      </c>
      <c r="I6927">
        <v>65.977210998535156</v>
      </c>
      <c r="J6927">
        <v>0</v>
      </c>
      <c r="K6927">
        <v>54535</v>
      </c>
      <c r="L6927">
        <v>49319.78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 s="10" t="s">
        <v>39</v>
      </c>
    </row>
    <row r="6928" spans="1:19" hidden="1" x14ac:dyDescent="0.25">
      <c r="A6928" s="10" t="str">
        <f t="shared" si="108"/>
        <v>2017-2026Greater Bay Area1-in-10June PeakPGE4</v>
      </c>
      <c r="B6928" s="10" t="s">
        <v>54</v>
      </c>
      <c r="C6928" s="10" t="s">
        <v>10</v>
      </c>
      <c r="D6928" s="10" t="s">
        <v>4</v>
      </c>
      <c r="E6928" s="10" t="s">
        <v>1</v>
      </c>
      <c r="F6928">
        <v>4</v>
      </c>
      <c r="G6928">
        <v>0.67588096857070923</v>
      </c>
      <c r="H6928">
        <v>0.67588096857070923</v>
      </c>
      <c r="I6928">
        <v>70.85595703125</v>
      </c>
      <c r="J6928">
        <v>0</v>
      </c>
      <c r="K6928">
        <v>54535</v>
      </c>
      <c r="L6928">
        <v>49319.78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 s="10" t="s">
        <v>38</v>
      </c>
    </row>
    <row r="6929" spans="1:19" hidden="1" x14ac:dyDescent="0.25">
      <c r="A6929" s="10" t="str">
        <f t="shared" si="108"/>
        <v>2017-2026Greater Bay Area1-in-2June PeakPGE4</v>
      </c>
      <c r="B6929" s="10" t="s">
        <v>54</v>
      </c>
      <c r="C6929" s="10" t="s">
        <v>10</v>
      </c>
      <c r="D6929" s="10" t="s">
        <v>4</v>
      </c>
      <c r="E6929" s="10" t="s">
        <v>9</v>
      </c>
      <c r="F6929">
        <v>4</v>
      </c>
      <c r="G6929">
        <v>0.5460396409034729</v>
      </c>
      <c r="H6929">
        <v>0.5460396409034729</v>
      </c>
      <c r="I6929">
        <v>65.928237915039063</v>
      </c>
      <c r="J6929">
        <v>0</v>
      </c>
      <c r="K6929">
        <v>54535</v>
      </c>
      <c r="L6929">
        <v>49319.78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 s="10" t="s">
        <v>38</v>
      </c>
    </row>
    <row r="6930" spans="1:19" hidden="1" x14ac:dyDescent="0.25">
      <c r="A6930" s="10" t="str">
        <f t="shared" si="108"/>
        <v>2017-2026Greater Bay Area1-in-2June PeakCAISO5</v>
      </c>
      <c r="B6930" s="10" t="s">
        <v>54</v>
      </c>
      <c r="C6930" s="10" t="s">
        <v>10</v>
      </c>
      <c r="D6930" s="10" t="s">
        <v>4</v>
      </c>
      <c r="E6930" s="10" t="s">
        <v>9</v>
      </c>
      <c r="F6930">
        <v>5</v>
      </c>
      <c r="G6930">
        <v>0.52877217531204224</v>
      </c>
      <c r="H6930">
        <v>0.52877217531204224</v>
      </c>
      <c r="I6930">
        <v>64.229866027832031</v>
      </c>
      <c r="J6930">
        <v>0</v>
      </c>
      <c r="K6930">
        <v>54535</v>
      </c>
      <c r="L6930">
        <v>49319.78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 s="10" t="s">
        <v>39</v>
      </c>
    </row>
    <row r="6931" spans="1:19" hidden="1" x14ac:dyDescent="0.25">
      <c r="A6931" s="10" t="str">
        <f t="shared" si="108"/>
        <v>2017-2026Greater Bay Area1-in-10June PeakCAISO5</v>
      </c>
      <c r="B6931" s="10" t="s">
        <v>54</v>
      </c>
      <c r="C6931" s="10" t="s">
        <v>10</v>
      </c>
      <c r="D6931" s="10" t="s">
        <v>4</v>
      </c>
      <c r="E6931" s="10" t="s">
        <v>1</v>
      </c>
      <c r="F6931">
        <v>5</v>
      </c>
      <c r="G6931">
        <v>0.51543301343917847</v>
      </c>
      <c r="H6931">
        <v>0.51543301343917847</v>
      </c>
      <c r="I6931">
        <v>65.29180908203125</v>
      </c>
      <c r="J6931">
        <v>0</v>
      </c>
      <c r="K6931">
        <v>54535</v>
      </c>
      <c r="L6931">
        <v>49319.78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 s="10" t="s">
        <v>39</v>
      </c>
    </row>
    <row r="6932" spans="1:19" hidden="1" x14ac:dyDescent="0.25">
      <c r="A6932" s="10" t="str">
        <f t="shared" si="108"/>
        <v>2017-2026Greater Bay Area1-in-10June PeakPGE5</v>
      </c>
      <c r="B6932" s="10" t="s">
        <v>54</v>
      </c>
      <c r="C6932" s="10" t="s">
        <v>10</v>
      </c>
      <c r="D6932" s="10" t="s">
        <v>4</v>
      </c>
      <c r="E6932" s="10" t="s">
        <v>1</v>
      </c>
      <c r="F6932">
        <v>5</v>
      </c>
      <c r="G6932">
        <v>0.64395934343338013</v>
      </c>
      <c r="H6932">
        <v>0.64395934343338013</v>
      </c>
      <c r="I6932">
        <v>69.664863586425781</v>
      </c>
      <c r="J6932">
        <v>0</v>
      </c>
      <c r="K6932">
        <v>54535</v>
      </c>
      <c r="L6932">
        <v>49319.78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 s="10" t="s">
        <v>38</v>
      </c>
    </row>
    <row r="6933" spans="1:19" hidden="1" x14ac:dyDescent="0.25">
      <c r="A6933" s="10" t="str">
        <f t="shared" si="108"/>
        <v>2017-2026Greater Bay Area1-in-2June PeakPGE5</v>
      </c>
      <c r="B6933" s="10" t="s">
        <v>54</v>
      </c>
      <c r="C6933" s="10" t="s">
        <v>10</v>
      </c>
      <c r="D6933" s="10" t="s">
        <v>4</v>
      </c>
      <c r="E6933" s="10" t="s">
        <v>9</v>
      </c>
      <c r="F6933">
        <v>5</v>
      </c>
      <c r="G6933">
        <v>0.52025038003921509</v>
      </c>
      <c r="H6933">
        <v>0.52025038003921509</v>
      </c>
      <c r="I6933">
        <v>65.203460693359375</v>
      </c>
      <c r="J6933">
        <v>0</v>
      </c>
      <c r="K6933">
        <v>54535</v>
      </c>
      <c r="L6933">
        <v>49319.78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 s="10" t="s">
        <v>38</v>
      </c>
    </row>
    <row r="6934" spans="1:19" hidden="1" x14ac:dyDescent="0.25">
      <c r="A6934" s="10" t="str">
        <f t="shared" si="108"/>
        <v>2017-2026Greater Bay Area1-in-10June PeakCAISO6</v>
      </c>
      <c r="B6934" s="10" t="s">
        <v>54</v>
      </c>
      <c r="C6934" s="10" t="s">
        <v>10</v>
      </c>
      <c r="D6934" s="10" t="s">
        <v>4</v>
      </c>
      <c r="E6934" s="10" t="s">
        <v>1</v>
      </c>
      <c r="F6934">
        <v>6</v>
      </c>
      <c r="G6934">
        <v>0.52689927816390991</v>
      </c>
      <c r="H6934">
        <v>0.52689927816390991</v>
      </c>
      <c r="I6934">
        <v>64.528350830078125</v>
      </c>
      <c r="J6934">
        <v>0</v>
      </c>
      <c r="K6934">
        <v>54535</v>
      </c>
      <c r="L6934">
        <v>49319.78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 s="10" t="s">
        <v>39</v>
      </c>
    </row>
    <row r="6935" spans="1:19" hidden="1" x14ac:dyDescent="0.25">
      <c r="A6935" s="10" t="str">
        <f t="shared" si="108"/>
        <v>2017-2026Greater Bay Area1-in-2June PeakCAISO6</v>
      </c>
      <c r="B6935" s="10" t="s">
        <v>54</v>
      </c>
      <c r="C6935" s="10" t="s">
        <v>10</v>
      </c>
      <c r="D6935" s="10" t="s">
        <v>4</v>
      </c>
      <c r="E6935" s="10" t="s">
        <v>9</v>
      </c>
      <c r="F6935">
        <v>6</v>
      </c>
      <c r="G6935">
        <v>0.54053521156311035</v>
      </c>
      <c r="H6935">
        <v>0.54053521156311035</v>
      </c>
      <c r="I6935">
        <v>63.451869964599609</v>
      </c>
      <c r="J6935">
        <v>0</v>
      </c>
      <c r="K6935">
        <v>54535</v>
      </c>
      <c r="L6935">
        <v>49319.78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 s="10" t="s">
        <v>39</v>
      </c>
    </row>
    <row r="6936" spans="1:19" hidden="1" x14ac:dyDescent="0.25">
      <c r="A6936" s="10" t="str">
        <f t="shared" si="108"/>
        <v>2017-2026Greater Bay Area1-in-10June PeakPGE6</v>
      </c>
      <c r="B6936" s="10" t="s">
        <v>54</v>
      </c>
      <c r="C6936" s="10" t="s">
        <v>10</v>
      </c>
      <c r="D6936" s="10" t="s">
        <v>4</v>
      </c>
      <c r="E6936" s="10" t="s">
        <v>1</v>
      </c>
      <c r="F6936">
        <v>6</v>
      </c>
      <c r="G6936">
        <v>0.65828484296798706</v>
      </c>
      <c r="H6936">
        <v>0.65828484296798706</v>
      </c>
      <c r="I6936">
        <v>68.895416259765625</v>
      </c>
      <c r="J6936">
        <v>0</v>
      </c>
      <c r="K6936">
        <v>54535</v>
      </c>
      <c r="L6936">
        <v>49319.78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 s="10" t="s">
        <v>38</v>
      </c>
    </row>
    <row r="6937" spans="1:19" hidden="1" x14ac:dyDescent="0.25">
      <c r="A6937" s="10" t="str">
        <f t="shared" si="108"/>
        <v>2017-2026Greater Bay Area1-in-2June PeakPGE6</v>
      </c>
      <c r="B6937" s="10" t="s">
        <v>54</v>
      </c>
      <c r="C6937" s="10" t="s">
        <v>10</v>
      </c>
      <c r="D6937" s="10" t="s">
        <v>4</v>
      </c>
      <c r="E6937" s="10" t="s">
        <v>9</v>
      </c>
      <c r="F6937">
        <v>6</v>
      </c>
      <c r="G6937">
        <v>0.53182381391525269</v>
      </c>
      <c r="H6937">
        <v>0.53182381391525269</v>
      </c>
      <c r="I6937">
        <v>64.373146057128906</v>
      </c>
      <c r="J6937">
        <v>0</v>
      </c>
      <c r="K6937">
        <v>54535</v>
      </c>
      <c r="L6937">
        <v>49319.78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 s="10" t="s">
        <v>38</v>
      </c>
    </row>
    <row r="6938" spans="1:19" hidden="1" x14ac:dyDescent="0.25">
      <c r="A6938" s="10" t="str">
        <f t="shared" si="108"/>
        <v>2017-2026Greater Bay Area1-in-10June PeakCAISO7</v>
      </c>
      <c r="B6938" s="10" t="s">
        <v>54</v>
      </c>
      <c r="C6938" s="10" t="s">
        <v>10</v>
      </c>
      <c r="D6938" s="10" t="s">
        <v>4</v>
      </c>
      <c r="E6938" s="10" t="s">
        <v>1</v>
      </c>
      <c r="F6938">
        <v>7</v>
      </c>
      <c r="G6938">
        <v>0.5909419059753418</v>
      </c>
      <c r="H6938">
        <v>0.5909419059753418</v>
      </c>
      <c r="I6938">
        <v>64.908699035644531</v>
      </c>
      <c r="J6938">
        <v>0</v>
      </c>
      <c r="K6938">
        <v>54535</v>
      </c>
      <c r="L6938">
        <v>49319.78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 s="10" t="s">
        <v>39</v>
      </c>
    </row>
    <row r="6939" spans="1:19" hidden="1" x14ac:dyDescent="0.25">
      <c r="A6939" s="10" t="str">
        <f t="shared" si="108"/>
        <v>2017-2026Greater Bay Area1-in-2June PeakCAISO7</v>
      </c>
      <c r="B6939" s="10" t="s">
        <v>54</v>
      </c>
      <c r="C6939" s="10" t="s">
        <v>10</v>
      </c>
      <c r="D6939" s="10" t="s">
        <v>4</v>
      </c>
      <c r="E6939" s="10" t="s">
        <v>9</v>
      </c>
      <c r="F6939">
        <v>7</v>
      </c>
      <c r="G6939">
        <v>0.60623520612716675</v>
      </c>
      <c r="H6939">
        <v>0.60623520612716675</v>
      </c>
      <c r="I6939">
        <v>63.887287139892578</v>
      </c>
      <c r="J6939">
        <v>0</v>
      </c>
      <c r="K6939">
        <v>54535</v>
      </c>
      <c r="L6939">
        <v>49319.78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 s="10" t="s">
        <v>39</v>
      </c>
    </row>
    <row r="6940" spans="1:19" hidden="1" x14ac:dyDescent="0.25">
      <c r="A6940" s="10" t="str">
        <f t="shared" si="108"/>
        <v>2017-2026Greater Bay Area1-in-2June PeakPGE7</v>
      </c>
      <c r="B6940" s="10" t="s">
        <v>54</v>
      </c>
      <c r="C6940" s="10" t="s">
        <v>10</v>
      </c>
      <c r="D6940" s="10" t="s">
        <v>4</v>
      </c>
      <c r="E6940" s="10" t="s">
        <v>9</v>
      </c>
      <c r="F6940">
        <v>7</v>
      </c>
      <c r="G6940">
        <v>0.59646499156951904</v>
      </c>
      <c r="H6940">
        <v>0.59646499156951904</v>
      </c>
      <c r="I6940">
        <v>64.511604309082031</v>
      </c>
      <c r="J6940">
        <v>0</v>
      </c>
      <c r="K6940">
        <v>54535</v>
      </c>
      <c r="L6940">
        <v>49319.78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 s="10" t="s">
        <v>38</v>
      </c>
    </row>
    <row r="6941" spans="1:19" hidden="1" x14ac:dyDescent="0.25">
      <c r="A6941" s="10" t="str">
        <f t="shared" si="108"/>
        <v>2017-2026Greater Bay Area1-in-10June PeakPGE7</v>
      </c>
      <c r="B6941" s="10" t="s">
        <v>54</v>
      </c>
      <c r="C6941" s="10" t="s">
        <v>10</v>
      </c>
      <c r="D6941" s="10" t="s">
        <v>4</v>
      </c>
      <c r="E6941" s="10" t="s">
        <v>1</v>
      </c>
      <c r="F6941">
        <v>7</v>
      </c>
      <c r="G6941">
        <v>0.73829686641693115</v>
      </c>
      <c r="H6941">
        <v>0.73829686641693115</v>
      </c>
      <c r="I6941">
        <v>69.415191650390625</v>
      </c>
      <c r="J6941">
        <v>0</v>
      </c>
      <c r="K6941">
        <v>54535</v>
      </c>
      <c r="L6941">
        <v>49319.78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 s="10" t="s">
        <v>38</v>
      </c>
    </row>
    <row r="6942" spans="1:19" hidden="1" x14ac:dyDescent="0.25">
      <c r="A6942" s="10" t="str">
        <f t="shared" si="108"/>
        <v>2017-2026Greater Bay Area1-in-2June PeakCAISO8</v>
      </c>
      <c r="B6942" s="10" t="s">
        <v>54</v>
      </c>
      <c r="C6942" s="10" t="s">
        <v>10</v>
      </c>
      <c r="D6942" s="10" t="s">
        <v>4</v>
      </c>
      <c r="E6942" s="10" t="s">
        <v>9</v>
      </c>
      <c r="F6942">
        <v>8</v>
      </c>
      <c r="G6942">
        <v>0.65287178754806519</v>
      </c>
      <c r="H6942">
        <v>0.65287178754806519</v>
      </c>
      <c r="I6942">
        <v>67.710601806640625</v>
      </c>
      <c r="J6942">
        <v>0</v>
      </c>
      <c r="K6942">
        <v>54535</v>
      </c>
      <c r="L6942">
        <v>49319.78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 s="10" t="s">
        <v>39</v>
      </c>
    </row>
    <row r="6943" spans="1:19" hidden="1" x14ac:dyDescent="0.25">
      <c r="A6943" s="10" t="str">
        <f t="shared" si="108"/>
        <v>2017-2026Greater Bay Area1-in-10June PeakCAISO8</v>
      </c>
      <c r="B6943" s="10" t="s">
        <v>54</v>
      </c>
      <c r="C6943" s="10" t="s">
        <v>10</v>
      </c>
      <c r="D6943" s="10" t="s">
        <v>4</v>
      </c>
      <c r="E6943" s="10" t="s">
        <v>1</v>
      </c>
      <c r="F6943">
        <v>8</v>
      </c>
      <c r="G6943">
        <v>0.63640201091766357</v>
      </c>
      <c r="H6943">
        <v>0.63640201091766357</v>
      </c>
      <c r="I6943">
        <v>68.07757568359375</v>
      </c>
      <c r="J6943">
        <v>0</v>
      </c>
      <c r="K6943">
        <v>54535</v>
      </c>
      <c r="L6943">
        <v>49319.78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 s="10" t="s">
        <v>39</v>
      </c>
    </row>
    <row r="6944" spans="1:19" hidden="1" x14ac:dyDescent="0.25">
      <c r="A6944" s="10" t="str">
        <f t="shared" si="108"/>
        <v>2017-2026Greater Bay Area1-in-10June PeakPGE8</v>
      </c>
      <c r="B6944" s="10" t="s">
        <v>54</v>
      </c>
      <c r="C6944" s="10" t="s">
        <v>10</v>
      </c>
      <c r="D6944" s="10" t="s">
        <v>4</v>
      </c>
      <c r="E6944" s="10" t="s">
        <v>1</v>
      </c>
      <c r="F6944">
        <v>8</v>
      </c>
      <c r="G6944">
        <v>0.79509270191192627</v>
      </c>
      <c r="H6944">
        <v>0.79509270191192627</v>
      </c>
      <c r="I6944">
        <v>73.950172424316406</v>
      </c>
      <c r="J6944">
        <v>0</v>
      </c>
      <c r="K6944">
        <v>54535</v>
      </c>
      <c r="L6944">
        <v>49319.78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 s="10" t="s">
        <v>38</v>
      </c>
    </row>
    <row r="6945" spans="1:19" hidden="1" x14ac:dyDescent="0.25">
      <c r="A6945" s="10" t="str">
        <f t="shared" si="108"/>
        <v>2017-2026Greater Bay Area1-in-2June PeakPGE8</v>
      </c>
      <c r="B6945" s="10" t="s">
        <v>54</v>
      </c>
      <c r="C6945" s="10" t="s">
        <v>10</v>
      </c>
      <c r="D6945" s="10" t="s">
        <v>4</v>
      </c>
      <c r="E6945" s="10" t="s">
        <v>9</v>
      </c>
      <c r="F6945">
        <v>8</v>
      </c>
      <c r="G6945">
        <v>0.6423499584197998</v>
      </c>
      <c r="H6945">
        <v>0.6423499584197998</v>
      </c>
      <c r="I6945">
        <v>67.558494567871094</v>
      </c>
      <c r="J6945">
        <v>0</v>
      </c>
      <c r="K6945">
        <v>54535</v>
      </c>
      <c r="L6945">
        <v>49319.78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 s="10" t="s">
        <v>38</v>
      </c>
    </row>
    <row r="6946" spans="1:19" hidden="1" x14ac:dyDescent="0.25">
      <c r="A6946" s="10" t="str">
        <f t="shared" si="108"/>
        <v>2017-2026Greater Bay Area1-in-10June PeakCAISO9</v>
      </c>
      <c r="B6946" s="10" t="s">
        <v>54</v>
      </c>
      <c r="C6946" s="10" t="s">
        <v>10</v>
      </c>
      <c r="D6946" s="10" t="s">
        <v>4</v>
      </c>
      <c r="E6946" s="10" t="s">
        <v>1</v>
      </c>
      <c r="F6946">
        <v>9</v>
      </c>
      <c r="G6946">
        <v>0.62276607751846313</v>
      </c>
      <c r="H6946">
        <v>0.62276607751846313</v>
      </c>
      <c r="I6946">
        <v>72.055885314941406</v>
      </c>
      <c r="J6946">
        <v>0</v>
      </c>
      <c r="K6946">
        <v>54535</v>
      </c>
      <c r="L6946">
        <v>49319.78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 s="10" t="s">
        <v>39</v>
      </c>
    </row>
    <row r="6947" spans="1:19" hidden="1" x14ac:dyDescent="0.25">
      <c r="A6947" s="10" t="str">
        <f t="shared" si="108"/>
        <v>2017-2026Greater Bay Area1-in-2June PeakCAISO9</v>
      </c>
      <c r="B6947" s="10" t="s">
        <v>54</v>
      </c>
      <c r="C6947" s="10" t="s">
        <v>10</v>
      </c>
      <c r="D6947" s="10" t="s">
        <v>4</v>
      </c>
      <c r="E6947" s="10" t="s">
        <v>9</v>
      </c>
      <c r="F6947">
        <v>9</v>
      </c>
      <c r="G6947">
        <v>0.63888299465179443</v>
      </c>
      <c r="H6947">
        <v>0.63888299465179443</v>
      </c>
      <c r="I6947">
        <v>72.109451293945313</v>
      </c>
      <c r="J6947">
        <v>0</v>
      </c>
      <c r="K6947">
        <v>54535</v>
      </c>
      <c r="L6947">
        <v>49319.78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 s="10" t="s">
        <v>39</v>
      </c>
    </row>
    <row r="6948" spans="1:19" hidden="1" x14ac:dyDescent="0.25">
      <c r="A6948" s="10" t="str">
        <f t="shared" si="108"/>
        <v>2017-2026Greater Bay Area1-in-2June PeakPGE9</v>
      </c>
      <c r="B6948" s="10" t="s">
        <v>54</v>
      </c>
      <c r="C6948" s="10" t="s">
        <v>10</v>
      </c>
      <c r="D6948" s="10" t="s">
        <v>4</v>
      </c>
      <c r="E6948" s="10" t="s">
        <v>9</v>
      </c>
      <c r="F6948">
        <v>9</v>
      </c>
      <c r="G6948">
        <v>0.62858664989471436</v>
      </c>
      <c r="H6948">
        <v>0.62858664989471436</v>
      </c>
      <c r="I6948">
        <v>71.911537170410156</v>
      </c>
      <c r="J6948">
        <v>0</v>
      </c>
      <c r="K6948">
        <v>54535</v>
      </c>
      <c r="L6948">
        <v>49319.78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 s="10" t="s">
        <v>38</v>
      </c>
    </row>
    <row r="6949" spans="1:19" hidden="1" x14ac:dyDescent="0.25">
      <c r="A6949" s="10" t="str">
        <f t="shared" si="108"/>
        <v>2017-2026Greater Bay Area1-in-10June PeakPGE9</v>
      </c>
      <c r="B6949" s="10" t="s">
        <v>54</v>
      </c>
      <c r="C6949" s="10" t="s">
        <v>10</v>
      </c>
      <c r="D6949" s="10" t="s">
        <v>4</v>
      </c>
      <c r="E6949" s="10" t="s">
        <v>1</v>
      </c>
      <c r="F6949">
        <v>9</v>
      </c>
      <c r="G6949">
        <v>0.77805662155151367</v>
      </c>
      <c r="H6949">
        <v>0.77805662155151367</v>
      </c>
      <c r="I6949">
        <v>79.794136047363281</v>
      </c>
      <c r="J6949">
        <v>0</v>
      </c>
      <c r="K6949">
        <v>54535</v>
      </c>
      <c r="L6949">
        <v>49319.78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 s="10" t="s">
        <v>38</v>
      </c>
    </row>
    <row r="6950" spans="1:19" hidden="1" x14ac:dyDescent="0.25">
      <c r="A6950" s="10" t="str">
        <f t="shared" si="108"/>
        <v>2017-2026Greater Bay Area1-in-10June PeakCAISO10</v>
      </c>
      <c r="B6950" s="10" t="s">
        <v>54</v>
      </c>
      <c r="C6950" s="10" t="s">
        <v>10</v>
      </c>
      <c r="D6950" s="10" t="s">
        <v>4</v>
      </c>
      <c r="E6950" s="10" t="s">
        <v>1</v>
      </c>
      <c r="F6950">
        <v>10</v>
      </c>
      <c r="G6950">
        <v>0.62626200914382935</v>
      </c>
      <c r="H6950">
        <v>0.62626200914382935</v>
      </c>
      <c r="I6950">
        <v>76.895606994628906</v>
      </c>
      <c r="J6950">
        <v>0</v>
      </c>
      <c r="K6950">
        <v>54535</v>
      </c>
      <c r="L6950">
        <v>49319.78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 s="10" t="s">
        <v>39</v>
      </c>
    </row>
    <row r="6951" spans="1:19" hidden="1" x14ac:dyDescent="0.25">
      <c r="A6951" s="10" t="str">
        <f t="shared" si="108"/>
        <v>2017-2026Greater Bay Area1-in-2June PeakCAISO10</v>
      </c>
      <c r="B6951" s="10" t="s">
        <v>54</v>
      </c>
      <c r="C6951" s="10" t="s">
        <v>10</v>
      </c>
      <c r="D6951" s="10" t="s">
        <v>4</v>
      </c>
      <c r="E6951" s="10" t="s">
        <v>9</v>
      </c>
      <c r="F6951">
        <v>10</v>
      </c>
      <c r="G6951">
        <v>0.64246940612792969</v>
      </c>
      <c r="H6951">
        <v>0.64246940612792969</v>
      </c>
      <c r="I6951">
        <v>76.82635498046875</v>
      </c>
      <c r="J6951">
        <v>0</v>
      </c>
      <c r="K6951">
        <v>54535</v>
      </c>
      <c r="L6951">
        <v>49319.78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 s="10" t="s">
        <v>39</v>
      </c>
    </row>
    <row r="6952" spans="1:19" hidden="1" x14ac:dyDescent="0.25">
      <c r="A6952" s="10" t="str">
        <f t="shared" si="108"/>
        <v>2017-2026Greater Bay Area1-in-2June PeakPGE10</v>
      </c>
      <c r="B6952" s="10" t="s">
        <v>54</v>
      </c>
      <c r="C6952" s="10" t="s">
        <v>10</v>
      </c>
      <c r="D6952" s="10" t="s">
        <v>4</v>
      </c>
      <c r="E6952" s="10" t="s">
        <v>9</v>
      </c>
      <c r="F6952">
        <v>10</v>
      </c>
      <c r="G6952">
        <v>0.63211524486541748</v>
      </c>
      <c r="H6952">
        <v>0.63211524486541748</v>
      </c>
      <c r="I6952">
        <v>76.30999755859375</v>
      </c>
      <c r="J6952">
        <v>0</v>
      </c>
      <c r="K6952">
        <v>54535</v>
      </c>
      <c r="L6952">
        <v>49319.78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 s="10" t="s">
        <v>38</v>
      </c>
    </row>
    <row r="6953" spans="1:19" hidden="1" x14ac:dyDescent="0.25">
      <c r="A6953" s="10" t="str">
        <f t="shared" si="108"/>
        <v>2017-2026Greater Bay Area1-in-10June PeakPGE10</v>
      </c>
      <c r="B6953" s="10" t="s">
        <v>54</v>
      </c>
      <c r="C6953" s="10" t="s">
        <v>10</v>
      </c>
      <c r="D6953" s="10" t="s">
        <v>4</v>
      </c>
      <c r="E6953" s="10" t="s">
        <v>1</v>
      </c>
      <c r="F6953">
        <v>10</v>
      </c>
      <c r="G6953">
        <v>0.78242427110671997</v>
      </c>
      <c r="H6953">
        <v>0.78242427110671997</v>
      </c>
      <c r="I6953">
        <v>85.441238403320312</v>
      </c>
      <c r="J6953">
        <v>0</v>
      </c>
      <c r="K6953">
        <v>54535</v>
      </c>
      <c r="L6953">
        <v>49319.78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 s="10" t="s">
        <v>38</v>
      </c>
    </row>
    <row r="6954" spans="1:19" hidden="1" x14ac:dyDescent="0.25">
      <c r="A6954" s="10" t="str">
        <f t="shared" si="108"/>
        <v>2017-2026Greater Bay Area1-in-10June PeakCAISO11</v>
      </c>
      <c r="B6954" s="10" t="s">
        <v>54</v>
      </c>
      <c r="C6954" s="10" t="s">
        <v>10</v>
      </c>
      <c r="D6954" s="10" t="s">
        <v>4</v>
      </c>
      <c r="E6954" s="10" t="s">
        <v>1</v>
      </c>
      <c r="F6954">
        <v>11</v>
      </c>
      <c r="G6954">
        <v>0.67614561319351196</v>
      </c>
      <c r="H6954">
        <v>0.67614561319351196</v>
      </c>
      <c r="I6954">
        <v>81.138725280761719</v>
      </c>
      <c r="J6954">
        <v>0</v>
      </c>
      <c r="K6954">
        <v>54535</v>
      </c>
      <c r="L6954">
        <v>49319.78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 s="10" t="s">
        <v>39</v>
      </c>
    </row>
    <row r="6955" spans="1:19" hidden="1" x14ac:dyDescent="0.25">
      <c r="A6955" s="10" t="str">
        <f t="shared" si="108"/>
        <v>2017-2026Greater Bay Area1-in-2June PeakCAISO11</v>
      </c>
      <c r="B6955" s="10" t="s">
        <v>54</v>
      </c>
      <c r="C6955" s="10" t="s">
        <v>10</v>
      </c>
      <c r="D6955" s="10" t="s">
        <v>4</v>
      </c>
      <c r="E6955" s="10" t="s">
        <v>9</v>
      </c>
      <c r="F6955">
        <v>11</v>
      </c>
      <c r="G6955">
        <v>0.69364392757415771</v>
      </c>
      <c r="H6955">
        <v>0.69364392757415771</v>
      </c>
      <c r="I6955">
        <v>81.588134765625</v>
      </c>
      <c r="J6955">
        <v>0</v>
      </c>
      <c r="K6955">
        <v>54535</v>
      </c>
      <c r="L6955">
        <v>49319.78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 s="10" t="s">
        <v>39</v>
      </c>
    </row>
    <row r="6956" spans="1:19" hidden="1" x14ac:dyDescent="0.25">
      <c r="A6956" s="10" t="str">
        <f t="shared" si="108"/>
        <v>2017-2026Greater Bay Area1-in-2June PeakPGE11</v>
      </c>
      <c r="B6956" s="10" t="s">
        <v>54</v>
      </c>
      <c r="C6956" s="10" t="s">
        <v>10</v>
      </c>
      <c r="D6956" s="10" t="s">
        <v>4</v>
      </c>
      <c r="E6956" s="10" t="s">
        <v>9</v>
      </c>
      <c r="F6956">
        <v>11</v>
      </c>
      <c r="G6956">
        <v>0.68246501684188843</v>
      </c>
      <c r="H6956">
        <v>0.68246501684188843</v>
      </c>
      <c r="I6956">
        <v>80.232742309570313</v>
      </c>
      <c r="J6956">
        <v>0</v>
      </c>
      <c r="K6956">
        <v>54535</v>
      </c>
      <c r="L6956">
        <v>49319.78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 s="10" t="s">
        <v>38</v>
      </c>
    </row>
    <row r="6957" spans="1:19" hidden="1" x14ac:dyDescent="0.25">
      <c r="A6957" s="10" t="str">
        <f t="shared" si="108"/>
        <v>2017-2026Greater Bay Area1-in-10June PeakPGE11</v>
      </c>
      <c r="B6957" s="10" t="s">
        <v>54</v>
      </c>
      <c r="C6957" s="10" t="s">
        <v>10</v>
      </c>
      <c r="D6957" s="10" t="s">
        <v>4</v>
      </c>
      <c r="E6957" s="10" t="s">
        <v>1</v>
      </c>
      <c r="F6957">
        <v>11</v>
      </c>
      <c r="G6957">
        <v>0.84474658966064453</v>
      </c>
      <c r="H6957">
        <v>0.84474658966064453</v>
      </c>
      <c r="I6957">
        <v>89.782615661621094</v>
      </c>
      <c r="J6957">
        <v>0</v>
      </c>
      <c r="K6957">
        <v>54535</v>
      </c>
      <c r="L6957">
        <v>49319.78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 s="10" t="s">
        <v>38</v>
      </c>
    </row>
    <row r="6958" spans="1:19" hidden="1" x14ac:dyDescent="0.25">
      <c r="A6958" s="10" t="str">
        <f t="shared" si="108"/>
        <v>2017-2026Greater Bay Area1-in-2June PeakCAISO12</v>
      </c>
      <c r="B6958" s="10" t="s">
        <v>54</v>
      </c>
      <c r="C6958" s="10" t="s">
        <v>10</v>
      </c>
      <c r="D6958" s="10" t="s">
        <v>4</v>
      </c>
      <c r="E6958" s="10" t="s">
        <v>9</v>
      </c>
      <c r="F6958">
        <v>12</v>
      </c>
      <c r="G6958">
        <v>0.82113927602767944</v>
      </c>
      <c r="H6958">
        <v>0.82113927602767944</v>
      </c>
      <c r="I6958">
        <v>86.000701904296875</v>
      </c>
      <c r="J6958">
        <v>0</v>
      </c>
      <c r="K6958">
        <v>54535</v>
      </c>
      <c r="L6958">
        <v>49319.78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 s="10" t="s">
        <v>39</v>
      </c>
    </row>
    <row r="6959" spans="1:19" hidden="1" x14ac:dyDescent="0.25">
      <c r="A6959" s="10" t="str">
        <f t="shared" si="108"/>
        <v>2017-2026Greater Bay Area1-in-10June PeakCAISO12</v>
      </c>
      <c r="B6959" s="10" t="s">
        <v>54</v>
      </c>
      <c r="C6959" s="10" t="s">
        <v>10</v>
      </c>
      <c r="D6959" s="10" t="s">
        <v>4</v>
      </c>
      <c r="E6959" s="10" t="s">
        <v>1</v>
      </c>
      <c r="F6959">
        <v>12</v>
      </c>
      <c r="G6959">
        <v>0.80042463541030884</v>
      </c>
      <c r="H6959">
        <v>0.80042463541030884</v>
      </c>
      <c r="I6959">
        <v>84.953094482421875</v>
      </c>
      <c r="J6959">
        <v>0</v>
      </c>
      <c r="K6959">
        <v>54535</v>
      </c>
      <c r="L6959">
        <v>49319.78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 s="10" t="s">
        <v>39</v>
      </c>
    </row>
    <row r="6960" spans="1:19" hidden="1" x14ac:dyDescent="0.25">
      <c r="A6960" s="10" t="str">
        <f t="shared" si="108"/>
        <v>2017-2026Greater Bay Area1-in-2June PeakPGE12</v>
      </c>
      <c r="B6960" s="10" t="s">
        <v>54</v>
      </c>
      <c r="C6960" s="10" t="s">
        <v>10</v>
      </c>
      <c r="D6960" s="10" t="s">
        <v>4</v>
      </c>
      <c r="E6960" s="10" t="s">
        <v>9</v>
      </c>
      <c r="F6960">
        <v>12</v>
      </c>
      <c r="G6960">
        <v>0.80790561437606812</v>
      </c>
      <c r="H6960">
        <v>0.80790561437606812</v>
      </c>
      <c r="I6960">
        <v>84.420303344726562</v>
      </c>
      <c r="J6960">
        <v>0</v>
      </c>
      <c r="K6960">
        <v>54535</v>
      </c>
      <c r="L6960">
        <v>49319.78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 s="10" t="s">
        <v>38</v>
      </c>
    </row>
    <row r="6961" spans="1:19" hidden="1" x14ac:dyDescent="0.25">
      <c r="A6961" s="10" t="str">
        <f t="shared" si="108"/>
        <v>2017-2026Greater Bay Area1-in-10June PeakPGE12</v>
      </c>
      <c r="B6961" s="10" t="s">
        <v>54</v>
      </c>
      <c r="C6961" s="10" t="s">
        <v>10</v>
      </c>
      <c r="D6961" s="10" t="s">
        <v>4</v>
      </c>
      <c r="E6961" s="10" t="s">
        <v>1</v>
      </c>
      <c r="F6961">
        <v>12</v>
      </c>
      <c r="G6961">
        <v>1.0000153779983521</v>
      </c>
      <c r="H6961">
        <v>1.0000153779983521</v>
      </c>
      <c r="I6961">
        <v>93.541282653808594</v>
      </c>
      <c r="J6961">
        <v>0</v>
      </c>
      <c r="K6961">
        <v>54535</v>
      </c>
      <c r="L6961">
        <v>49319.78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 s="10" t="s">
        <v>38</v>
      </c>
    </row>
    <row r="6962" spans="1:19" hidden="1" x14ac:dyDescent="0.25">
      <c r="A6962" s="10" t="str">
        <f t="shared" si="108"/>
        <v>2017-2026Greater Bay Area1-in-10June PeakCAISO13</v>
      </c>
      <c r="B6962" s="10" t="s">
        <v>54</v>
      </c>
      <c r="C6962" s="10" t="s">
        <v>10</v>
      </c>
      <c r="D6962" s="10" t="s">
        <v>4</v>
      </c>
      <c r="E6962" s="10" t="s">
        <v>1</v>
      </c>
      <c r="F6962">
        <v>13</v>
      </c>
      <c r="G6962">
        <v>0.98756927251815796</v>
      </c>
      <c r="H6962">
        <v>0.98756927251815796</v>
      </c>
      <c r="I6962">
        <v>88.238937377929688</v>
      </c>
      <c r="J6962">
        <v>0</v>
      </c>
      <c r="K6962">
        <v>54535</v>
      </c>
      <c r="L6962">
        <v>49319.78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 s="10" t="s">
        <v>39</v>
      </c>
    </row>
    <row r="6963" spans="1:19" hidden="1" x14ac:dyDescent="0.25">
      <c r="A6963" s="10" t="str">
        <f t="shared" si="108"/>
        <v>2017-2026Greater Bay Area1-in-2June PeakCAISO13</v>
      </c>
      <c r="B6963" s="10" t="s">
        <v>54</v>
      </c>
      <c r="C6963" s="10" t="s">
        <v>10</v>
      </c>
      <c r="D6963" s="10" t="s">
        <v>4</v>
      </c>
      <c r="E6963" s="10" t="s">
        <v>9</v>
      </c>
      <c r="F6963">
        <v>13</v>
      </c>
      <c r="G6963">
        <v>1.0131270885467529</v>
      </c>
      <c r="H6963">
        <v>1.0131270885467529</v>
      </c>
      <c r="I6963">
        <v>89.447669982910156</v>
      </c>
      <c r="J6963">
        <v>0</v>
      </c>
      <c r="K6963">
        <v>54535</v>
      </c>
      <c r="L6963">
        <v>49319.78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 s="10" t="s">
        <v>39</v>
      </c>
    </row>
    <row r="6964" spans="1:19" hidden="1" x14ac:dyDescent="0.25">
      <c r="A6964" s="10" t="str">
        <f t="shared" si="108"/>
        <v>2017-2026Greater Bay Area1-in-10June PeakPGE13</v>
      </c>
      <c r="B6964" s="10" t="s">
        <v>54</v>
      </c>
      <c r="C6964" s="10" t="s">
        <v>10</v>
      </c>
      <c r="D6964" s="10" t="s">
        <v>4</v>
      </c>
      <c r="E6964" s="10" t="s">
        <v>1</v>
      </c>
      <c r="F6964">
        <v>13</v>
      </c>
      <c r="G6964">
        <v>1.23382568359375</v>
      </c>
      <c r="H6964">
        <v>1.23382568359375</v>
      </c>
      <c r="I6964">
        <v>96.456771850585938</v>
      </c>
      <c r="J6964">
        <v>0</v>
      </c>
      <c r="K6964">
        <v>54535</v>
      </c>
      <c r="L6964">
        <v>49319.78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 s="10" t="s">
        <v>38</v>
      </c>
    </row>
    <row r="6965" spans="1:19" hidden="1" x14ac:dyDescent="0.25">
      <c r="A6965" s="10" t="str">
        <f t="shared" si="108"/>
        <v>2017-2026Greater Bay Area1-in-2June PeakPGE13</v>
      </c>
      <c r="B6965" s="10" t="s">
        <v>54</v>
      </c>
      <c r="C6965" s="10" t="s">
        <v>10</v>
      </c>
      <c r="D6965" s="10" t="s">
        <v>4</v>
      </c>
      <c r="E6965" s="10" t="s">
        <v>9</v>
      </c>
      <c r="F6965">
        <v>13</v>
      </c>
      <c r="G6965">
        <v>0.99679934978485107</v>
      </c>
      <c r="H6965">
        <v>0.99679934978485107</v>
      </c>
      <c r="I6965">
        <v>88.176376342773438</v>
      </c>
      <c r="J6965">
        <v>0</v>
      </c>
      <c r="K6965">
        <v>54535</v>
      </c>
      <c r="L6965">
        <v>49319.78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 s="10" t="s">
        <v>38</v>
      </c>
    </row>
    <row r="6966" spans="1:19" hidden="1" x14ac:dyDescent="0.25">
      <c r="A6966" s="10" t="str">
        <f t="shared" si="108"/>
        <v>2017-2026Greater Bay Area1-in-10June PeakCAISO14</v>
      </c>
      <c r="B6966" s="10" t="s">
        <v>54</v>
      </c>
      <c r="C6966" s="10" t="s">
        <v>10</v>
      </c>
      <c r="D6966" s="10" t="s">
        <v>4</v>
      </c>
      <c r="E6966" s="10" t="s">
        <v>1</v>
      </c>
      <c r="F6966">
        <v>14</v>
      </c>
      <c r="G6966">
        <v>1.218724250793457</v>
      </c>
      <c r="H6966">
        <v>1.0144209861755371</v>
      </c>
      <c r="I6966">
        <v>90.213607788085938</v>
      </c>
      <c r="J6966">
        <v>0.10273714363574982</v>
      </c>
      <c r="K6966">
        <v>54535</v>
      </c>
      <c r="L6966">
        <v>49319.78</v>
      </c>
      <c r="M6966">
        <v>0.20430327951908112</v>
      </c>
      <c r="N6966">
        <v>7.2635352611541748E-2</v>
      </c>
      <c r="O6966">
        <v>0.1504279226064682</v>
      </c>
      <c r="P6966">
        <v>0.20430327951908112</v>
      </c>
      <c r="Q6966">
        <v>0.25817865133285522</v>
      </c>
      <c r="R6966">
        <v>0.33597120642662048</v>
      </c>
      <c r="S6966" s="10" t="s">
        <v>39</v>
      </c>
    </row>
    <row r="6967" spans="1:19" hidden="1" x14ac:dyDescent="0.25">
      <c r="A6967" s="10" t="str">
        <f t="shared" si="108"/>
        <v>2017-2026Greater Bay Area1-in-2June PeakCAISO14</v>
      </c>
      <c r="B6967" s="10" t="s">
        <v>54</v>
      </c>
      <c r="C6967" s="10" t="s">
        <v>10</v>
      </c>
      <c r="D6967" s="10" t="s">
        <v>4</v>
      </c>
      <c r="E6967" s="10" t="s">
        <v>9</v>
      </c>
      <c r="F6967">
        <v>14</v>
      </c>
      <c r="G6967">
        <v>1.2502642869949341</v>
      </c>
      <c r="H6967">
        <v>1.0252559185028076</v>
      </c>
      <c r="I6967">
        <v>92.267929077148438</v>
      </c>
      <c r="J6967">
        <v>0.10273714363574982</v>
      </c>
      <c r="K6967">
        <v>54535</v>
      </c>
      <c r="L6967">
        <v>49319.78</v>
      </c>
      <c r="M6967">
        <v>0.22500836849212646</v>
      </c>
      <c r="N6967">
        <v>9.3340441584587097E-2</v>
      </c>
      <c r="O6967">
        <v>0.17113301157951355</v>
      </c>
      <c r="P6967">
        <v>0.22500836849212646</v>
      </c>
      <c r="Q6967">
        <v>0.27888372540473938</v>
      </c>
      <c r="R6967">
        <v>0.35667628049850464</v>
      </c>
      <c r="S6967" s="10" t="s">
        <v>39</v>
      </c>
    </row>
    <row r="6968" spans="1:19" hidden="1" x14ac:dyDescent="0.25">
      <c r="A6968" s="10" t="str">
        <f t="shared" si="108"/>
        <v>2017-2026Greater Bay Area1-in-10June PeakPGE14</v>
      </c>
      <c r="B6968" s="10" t="s">
        <v>54</v>
      </c>
      <c r="C6968" s="10" t="s">
        <v>10</v>
      </c>
      <c r="D6968" s="10" t="s">
        <v>4</v>
      </c>
      <c r="E6968" s="10" t="s">
        <v>1</v>
      </c>
      <c r="F6968">
        <v>14</v>
      </c>
      <c r="G6968">
        <v>1.5226205587387085</v>
      </c>
      <c r="H6968">
        <v>1.1806106567382813</v>
      </c>
      <c r="I6968">
        <v>98.507423400878906</v>
      </c>
      <c r="J6968">
        <v>0.10273714363574982</v>
      </c>
      <c r="K6968">
        <v>54535</v>
      </c>
      <c r="L6968">
        <v>49319.78</v>
      </c>
      <c r="M6968">
        <v>0.34200996160507202</v>
      </c>
      <c r="N6968">
        <v>0.21034203469753265</v>
      </c>
      <c r="O6968">
        <v>0.28813460469245911</v>
      </c>
      <c r="P6968">
        <v>0.34200996160507202</v>
      </c>
      <c r="Q6968">
        <v>0.39588531851768494</v>
      </c>
      <c r="R6968">
        <v>0.4736778736114502</v>
      </c>
      <c r="S6968" s="10" t="s">
        <v>38</v>
      </c>
    </row>
    <row r="6969" spans="1:19" hidden="1" x14ac:dyDescent="0.25">
      <c r="A6969" s="10" t="str">
        <f t="shared" si="108"/>
        <v>2017-2026Greater Bay Area1-in-2June PeakPGE14</v>
      </c>
      <c r="B6969" s="10" t="s">
        <v>54</v>
      </c>
      <c r="C6969" s="10" t="s">
        <v>10</v>
      </c>
      <c r="D6969" s="10" t="s">
        <v>4</v>
      </c>
      <c r="E6969" s="10" t="s">
        <v>9</v>
      </c>
      <c r="F6969">
        <v>14</v>
      </c>
      <c r="G6969">
        <v>1.2301148176193237</v>
      </c>
      <c r="H6969">
        <v>1.0199787616729736</v>
      </c>
      <c r="I6969">
        <v>90.936309814453125</v>
      </c>
      <c r="J6969">
        <v>0.10273714363574982</v>
      </c>
      <c r="K6969">
        <v>54535</v>
      </c>
      <c r="L6969">
        <v>49319.78</v>
      </c>
      <c r="M6969">
        <v>0.21013608574867249</v>
      </c>
      <c r="N6969">
        <v>7.8468158841133118E-2</v>
      </c>
      <c r="O6969">
        <v>0.15626072883605957</v>
      </c>
      <c r="P6969">
        <v>0.21013608574867249</v>
      </c>
      <c r="Q6969">
        <v>0.2640114426612854</v>
      </c>
      <c r="R6969">
        <v>0.34180399775505066</v>
      </c>
      <c r="S6969" s="10" t="s">
        <v>38</v>
      </c>
    </row>
    <row r="6970" spans="1:19" hidden="1" x14ac:dyDescent="0.25">
      <c r="A6970" s="10" t="str">
        <f t="shared" si="108"/>
        <v>2017-2026Greater Bay Area1-in-10June PeakCAISO15</v>
      </c>
      <c r="B6970" s="10" t="s">
        <v>54</v>
      </c>
      <c r="C6970" s="10" t="s">
        <v>10</v>
      </c>
      <c r="D6970" s="10" t="s">
        <v>4</v>
      </c>
      <c r="E6970" s="10" t="s">
        <v>1</v>
      </c>
      <c r="F6970">
        <v>15</v>
      </c>
      <c r="G6970">
        <v>1.4697580337524414</v>
      </c>
      <c r="H6970">
        <v>1.1857662200927734</v>
      </c>
      <c r="I6970">
        <v>91.019279479980469</v>
      </c>
      <c r="J6970">
        <v>0.1230589896440506</v>
      </c>
      <c r="K6970">
        <v>54535</v>
      </c>
      <c r="L6970">
        <v>49319.78</v>
      </c>
      <c r="M6970">
        <v>0.28399184346199036</v>
      </c>
      <c r="N6970">
        <v>0.12627944350242615</v>
      </c>
      <c r="O6970">
        <v>0.21945971250534058</v>
      </c>
      <c r="P6970">
        <v>0.28399184346199036</v>
      </c>
      <c r="Q6970">
        <v>0.34852397441864014</v>
      </c>
      <c r="R6970">
        <v>0.44170424342155457</v>
      </c>
      <c r="S6970" s="10" t="s">
        <v>39</v>
      </c>
    </row>
    <row r="6971" spans="1:19" hidden="1" x14ac:dyDescent="0.25">
      <c r="A6971" s="10" t="str">
        <f t="shared" si="108"/>
        <v>2017-2026Greater Bay Area1-in-2June PeakCAISO15</v>
      </c>
      <c r="B6971" s="10" t="s">
        <v>54</v>
      </c>
      <c r="C6971" s="10" t="s">
        <v>10</v>
      </c>
      <c r="D6971" s="10" t="s">
        <v>4</v>
      </c>
      <c r="E6971" s="10" t="s">
        <v>9</v>
      </c>
      <c r="F6971">
        <v>15</v>
      </c>
      <c r="G6971">
        <v>1.5077947378158569</v>
      </c>
      <c r="H6971">
        <v>1.1900150775909424</v>
      </c>
      <c r="I6971">
        <v>94.011695861816406</v>
      </c>
      <c r="J6971">
        <v>0.1230589896440506</v>
      </c>
      <c r="K6971">
        <v>54535</v>
      </c>
      <c r="L6971">
        <v>49319.78</v>
      </c>
      <c r="M6971">
        <v>0.31777966022491455</v>
      </c>
      <c r="N6971">
        <v>0.16006726026535034</v>
      </c>
      <c r="O6971">
        <v>0.25324752926826477</v>
      </c>
      <c r="P6971">
        <v>0.31777966022491455</v>
      </c>
      <c r="Q6971">
        <v>0.38231179118156433</v>
      </c>
      <c r="R6971">
        <v>0.47549206018447876</v>
      </c>
      <c r="S6971" s="10" t="s">
        <v>39</v>
      </c>
    </row>
    <row r="6972" spans="1:19" hidden="1" x14ac:dyDescent="0.25">
      <c r="A6972" s="10" t="str">
        <f t="shared" si="108"/>
        <v>2017-2026Greater Bay Area1-in-10June PeakPGE15</v>
      </c>
      <c r="B6972" s="10" t="s">
        <v>54</v>
      </c>
      <c r="C6972" s="10" t="s">
        <v>10</v>
      </c>
      <c r="D6972" s="10" t="s">
        <v>4</v>
      </c>
      <c r="E6972" s="10" t="s">
        <v>1</v>
      </c>
      <c r="F6972">
        <v>15</v>
      </c>
      <c r="G6972">
        <v>1.8362511396408081</v>
      </c>
      <c r="H6972">
        <v>1.3780845403671265</v>
      </c>
      <c r="I6972">
        <v>100.00599670410156</v>
      </c>
      <c r="J6972">
        <v>0.1230589896440506</v>
      </c>
      <c r="K6972">
        <v>54535</v>
      </c>
      <c r="L6972">
        <v>49319.78</v>
      </c>
      <c r="M6972">
        <v>0.45816656947135925</v>
      </c>
      <c r="N6972">
        <v>0.30045416951179504</v>
      </c>
      <c r="O6972">
        <v>0.39363443851470947</v>
      </c>
      <c r="P6972">
        <v>0.45816656947135925</v>
      </c>
      <c r="Q6972">
        <v>0.52269870042800903</v>
      </c>
      <c r="R6972">
        <v>0.61587899923324585</v>
      </c>
      <c r="S6972" s="10" t="s">
        <v>38</v>
      </c>
    </row>
    <row r="6973" spans="1:19" hidden="1" x14ac:dyDescent="0.25">
      <c r="A6973" s="10" t="str">
        <f t="shared" si="108"/>
        <v>2017-2026Greater Bay Area1-in-2June PeakPGE15</v>
      </c>
      <c r="B6973" s="10" t="s">
        <v>54</v>
      </c>
      <c r="C6973" s="10" t="s">
        <v>10</v>
      </c>
      <c r="D6973" s="10" t="s">
        <v>4</v>
      </c>
      <c r="E6973" s="10" t="s">
        <v>9</v>
      </c>
      <c r="F6973">
        <v>15</v>
      </c>
      <c r="G6973">
        <v>1.483494758605957</v>
      </c>
      <c r="H6973">
        <v>1.1766024827957153</v>
      </c>
      <c r="I6973">
        <v>93.312263488769531</v>
      </c>
      <c r="J6973">
        <v>0.1230589896440506</v>
      </c>
      <c r="K6973">
        <v>54535</v>
      </c>
      <c r="L6973">
        <v>49319.78</v>
      </c>
      <c r="M6973">
        <v>0.3068922758102417</v>
      </c>
      <c r="N6973">
        <v>0.14917987585067749</v>
      </c>
      <c r="O6973">
        <v>0.24236014485359192</v>
      </c>
      <c r="P6973">
        <v>0.3068922758102417</v>
      </c>
      <c r="Q6973">
        <v>0.37142440676689148</v>
      </c>
      <c r="R6973">
        <v>0.46460467576980591</v>
      </c>
      <c r="S6973" s="10" t="s">
        <v>38</v>
      </c>
    </row>
    <row r="6974" spans="1:19" hidden="1" x14ac:dyDescent="0.25">
      <c r="A6974" s="10" t="str">
        <f t="shared" si="108"/>
        <v>2017-2026Greater Bay Area1-in-10June PeakCAISO16</v>
      </c>
      <c r="B6974" s="10" t="s">
        <v>54</v>
      </c>
      <c r="C6974" s="10" t="s">
        <v>10</v>
      </c>
      <c r="D6974" s="10" t="s">
        <v>4</v>
      </c>
      <c r="E6974" s="10" t="s">
        <v>1</v>
      </c>
      <c r="F6974">
        <v>16</v>
      </c>
      <c r="G6974">
        <v>1.7626311779022217</v>
      </c>
      <c r="H6974">
        <v>1.4243197441101074</v>
      </c>
      <c r="I6974">
        <v>91.332565307617188</v>
      </c>
      <c r="J6974">
        <v>0.15615223348140717</v>
      </c>
      <c r="K6974">
        <v>54535</v>
      </c>
      <c r="L6974">
        <v>49319.78</v>
      </c>
      <c r="M6974">
        <v>0.33831140398979187</v>
      </c>
      <c r="N6974">
        <v>0.13818670809268951</v>
      </c>
      <c r="O6974">
        <v>0.2564251720905304</v>
      </c>
      <c r="P6974">
        <v>0.33831140398979187</v>
      </c>
      <c r="Q6974">
        <v>0.42019763588905334</v>
      </c>
      <c r="R6974">
        <v>0.53843611478805542</v>
      </c>
      <c r="S6974" s="10" t="s">
        <v>39</v>
      </c>
    </row>
    <row r="6975" spans="1:19" hidden="1" x14ac:dyDescent="0.25">
      <c r="A6975" s="10" t="str">
        <f t="shared" si="108"/>
        <v>2017-2026Greater Bay Area1-in-2June PeakCAISO16</v>
      </c>
      <c r="B6975" s="10" t="s">
        <v>54</v>
      </c>
      <c r="C6975" s="10" t="s">
        <v>10</v>
      </c>
      <c r="D6975" s="10" t="s">
        <v>4</v>
      </c>
      <c r="E6975" s="10" t="s">
        <v>9</v>
      </c>
      <c r="F6975">
        <v>16</v>
      </c>
      <c r="G6975">
        <v>1.8082472085952759</v>
      </c>
      <c r="H6975">
        <v>1.3957169055938721</v>
      </c>
      <c r="I6975">
        <v>94.688774108886719</v>
      </c>
      <c r="J6975">
        <v>0.15615223348140717</v>
      </c>
      <c r="K6975">
        <v>54535</v>
      </c>
      <c r="L6975">
        <v>49319.78</v>
      </c>
      <c r="M6975">
        <v>0.41253036260604858</v>
      </c>
      <c r="N6975">
        <v>0.21240566670894623</v>
      </c>
      <c r="O6975">
        <v>0.33064413070678711</v>
      </c>
      <c r="P6975">
        <v>0.41253036260604858</v>
      </c>
      <c r="Q6975">
        <v>0.49441659450531006</v>
      </c>
      <c r="R6975">
        <v>0.61265504360198975</v>
      </c>
      <c r="S6975" s="10" t="s">
        <v>39</v>
      </c>
    </row>
    <row r="6976" spans="1:19" hidden="1" x14ac:dyDescent="0.25">
      <c r="A6976" s="10" t="str">
        <f t="shared" si="108"/>
        <v>2017-2026Greater Bay Area1-in-10June PeakPGE16</v>
      </c>
      <c r="B6976" s="10" t="s">
        <v>54</v>
      </c>
      <c r="C6976" s="10" t="s">
        <v>10</v>
      </c>
      <c r="D6976" s="10" t="s">
        <v>4</v>
      </c>
      <c r="E6976" s="10" t="s">
        <v>1</v>
      </c>
      <c r="F6976">
        <v>16</v>
      </c>
      <c r="G6976">
        <v>2.2021539211273193</v>
      </c>
      <c r="H6976">
        <v>1.6200315952301025</v>
      </c>
      <c r="I6976">
        <v>100.51256561279297</v>
      </c>
      <c r="J6976">
        <v>0.15615223348140717</v>
      </c>
      <c r="K6976">
        <v>54535</v>
      </c>
      <c r="L6976">
        <v>49319.78</v>
      </c>
      <c r="M6976">
        <v>0.58212226629257202</v>
      </c>
      <c r="N6976">
        <v>0.38199755549430847</v>
      </c>
      <c r="O6976">
        <v>0.50023603439331055</v>
      </c>
      <c r="P6976">
        <v>0.58212226629257202</v>
      </c>
      <c r="Q6976">
        <v>0.6640084981918335</v>
      </c>
      <c r="R6976">
        <v>0.78224694728851318</v>
      </c>
      <c r="S6976" s="10" t="s">
        <v>38</v>
      </c>
    </row>
    <row r="6977" spans="1:19" hidden="1" x14ac:dyDescent="0.25">
      <c r="A6977" s="10" t="str">
        <f t="shared" si="108"/>
        <v>2017-2026Greater Bay Area1-in-2June PeakPGE16</v>
      </c>
      <c r="B6977" s="10" t="s">
        <v>54</v>
      </c>
      <c r="C6977" s="10" t="s">
        <v>10</v>
      </c>
      <c r="D6977" s="10" t="s">
        <v>4</v>
      </c>
      <c r="E6977" s="10" t="s">
        <v>9</v>
      </c>
      <c r="F6977">
        <v>16</v>
      </c>
      <c r="G6977">
        <v>1.7791051864624023</v>
      </c>
      <c r="H6977">
        <v>1.3939833641052246</v>
      </c>
      <c r="I6977">
        <v>93.507820129394531</v>
      </c>
      <c r="J6977">
        <v>0.15615223348140717</v>
      </c>
      <c r="K6977">
        <v>54535</v>
      </c>
      <c r="L6977">
        <v>49319.78</v>
      </c>
      <c r="M6977">
        <v>0.38512182235717773</v>
      </c>
      <c r="N6977">
        <v>0.18499712646007538</v>
      </c>
      <c r="O6977">
        <v>0.30323559045791626</v>
      </c>
      <c r="P6977">
        <v>0.38512182235717773</v>
      </c>
      <c r="Q6977">
        <v>0.46700805425643921</v>
      </c>
      <c r="R6977">
        <v>0.5852465033531189</v>
      </c>
      <c r="S6977" s="10" t="s">
        <v>38</v>
      </c>
    </row>
    <row r="6978" spans="1:19" hidden="1" x14ac:dyDescent="0.25">
      <c r="A6978" s="10" t="str">
        <f t="shared" ref="A6978:A7041" si="109">CONCATENATE(B6978,C6978,E6978,D6978,S6978,F6978)</f>
        <v>2017-2026Greater Bay Area1-in-2June PeakCAISO17</v>
      </c>
      <c r="B6978" s="10" t="s">
        <v>54</v>
      </c>
      <c r="C6978" s="10" t="s">
        <v>10</v>
      </c>
      <c r="D6978" s="10" t="s">
        <v>4</v>
      </c>
      <c r="E6978" s="10" t="s">
        <v>9</v>
      </c>
      <c r="F6978">
        <v>17</v>
      </c>
      <c r="G6978">
        <v>2.0815646648406982</v>
      </c>
      <c r="H6978">
        <v>1.5952212810516357</v>
      </c>
      <c r="I6978">
        <v>94.118568420410156</v>
      </c>
      <c r="J6978">
        <v>0.16046801209449768</v>
      </c>
      <c r="K6978">
        <v>54535</v>
      </c>
      <c r="L6978">
        <v>49319.78</v>
      </c>
      <c r="M6978">
        <v>0.48634332418441772</v>
      </c>
      <c r="N6978">
        <v>0.28068751096725464</v>
      </c>
      <c r="O6978">
        <v>0.40219390392303467</v>
      </c>
      <c r="P6978">
        <v>0.48634332418441772</v>
      </c>
      <c r="Q6978">
        <v>0.57049274444580078</v>
      </c>
      <c r="R6978">
        <v>0.69199913740158081</v>
      </c>
      <c r="S6978" s="10" t="s">
        <v>39</v>
      </c>
    </row>
    <row r="6979" spans="1:19" hidden="1" x14ac:dyDescent="0.25">
      <c r="A6979" s="10" t="str">
        <f t="shared" si="109"/>
        <v>2017-2026Greater Bay Area1-in-10June PeakCAISO17</v>
      </c>
      <c r="B6979" s="10" t="s">
        <v>54</v>
      </c>
      <c r="C6979" s="10" t="s">
        <v>10</v>
      </c>
      <c r="D6979" s="10" t="s">
        <v>4</v>
      </c>
      <c r="E6979" s="10" t="s">
        <v>1</v>
      </c>
      <c r="F6979">
        <v>17</v>
      </c>
      <c r="G6979">
        <v>2.0290536880493164</v>
      </c>
      <c r="H6979">
        <v>1.5882852077484131</v>
      </c>
      <c r="I6979">
        <v>91.376312255859375</v>
      </c>
      <c r="J6979">
        <v>0.16046801209449768</v>
      </c>
      <c r="K6979">
        <v>54535</v>
      </c>
      <c r="L6979">
        <v>49319.78</v>
      </c>
      <c r="M6979">
        <v>0.4407685399055481</v>
      </c>
      <c r="N6979">
        <v>0.2351127415895462</v>
      </c>
      <c r="O6979">
        <v>0.35661911964416504</v>
      </c>
      <c r="P6979">
        <v>0.4407685399055481</v>
      </c>
      <c r="Q6979">
        <v>0.52491796016693115</v>
      </c>
      <c r="R6979">
        <v>0.64642435312271118</v>
      </c>
      <c r="S6979" s="10" t="s">
        <v>39</v>
      </c>
    </row>
    <row r="6980" spans="1:19" hidden="1" x14ac:dyDescent="0.25">
      <c r="A6980" s="10" t="str">
        <f t="shared" si="109"/>
        <v>2017-2026Greater Bay Area1-in-10June PeakPGE17</v>
      </c>
      <c r="B6980" s="10" t="s">
        <v>54</v>
      </c>
      <c r="C6980" s="10" t="s">
        <v>10</v>
      </c>
      <c r="D6980" s="10" t="s">
        <v>4</v>
      </c>
      <c r="E6980" s="10" t="s">
        <v>1</v>
      </c>
      <c r="F6980">
        <v>17</v>
      </c>
      <c r="G6980">
        <v>2.5350105762481689</v>
      </c>
      <c r="H6980">
        <v>1.8777680397033691</v>
      </c>
      <c r="I6980">
        <v>100.61570739746094</v>
      </c>
      <c r="J6980">
        <v>0.16046801209449768</v>
      </c>
      <c r="K6980">
        <v>54535</v>
      </c>
      <c r="L6980">
        <v>49319.78</v>
      </c>
      <c r="M6980">
        <v>0.6572425365447998</v>
      </c>
      <c r="N6980">
        <v>0.45158672332763672</v>
      </c>
      <c r="O6980">
        <v>0.57309311628341675</v>
      </c>
      <c r="P6980">
        <v>0.6572425365447998</v>
      </c>
      <c r="Q6980">
        <v>0.74139195680618286</v>
      </c>
      <c r="R6980">
        <v>0.86289834976196289</v>
      </c>
      <c r="S6980" s="10" t="s">
        <v>38</v>
      </c>
    </row>
    <row r="6981" spans="1:19" hidden="1" x14ac:dyDescent="0.25">
      <c r="A6981" s="10" t="str">
        <f t="shared" si="109"/>
        <v>2017-2026Greater Bay Area1-in-2June PeakPGE17</v>
      </c>
      <c r="B6981" s="10" t="s">
        <v>54</v>
      </c>
      <c r="C6981" s="10" t="s">
        <v>10</v>
      </c>
      <c r="D6981" s="10" t="s">
        <v>4</v>
      </c>
      <c r="E6981" s="10" t="s">
        <v>9</v>
      </c>
      <c r="F6981">
        <v>17</v>
      </c>
      <c r="G6981">
        <v>2.0480177402496338</v>
      </c>
      <c r="H6981">
        <v>1.5919685363769531</v>
      </c>
      <c r="I6981">
        <v>92.275718688964844</v>
      </c>
      <c r="J6981">
        <v>0.16046801209449768</v>
      </c>
      <c r="K6981">
        <v>54535</v>
      </c>
      <c r="L6981">
        <v>49319.78</v>
      </c>
      <c r="M6981">
        <v>0.45604920387268066</v>
      </c>
      <c r="N6981">
        <v>0.25039339065551758</v>
      </c>
      <c r="O6981">
        <v>0.37189978361129761</v>
      </c>
      <c r="P6981">
        <v>0.45604920387268066</v>
      </c>
      <c r="Q6981">
        <v>0.54019862413406372</v>
      </c>
      <c r="R6981">
        <v>0.66170501708984375</v>
      </c>
      <c r="S6981" s="10" t="s">
        <v>38</v>
      </c>
    </row>
    <row r="6982" spans="1:19" hidden="1" x14ac:dyDescent="0.25">
      <c r="A6982" s="10" t="str">
        <f t="shared" si="109"/>
        <v>2017-2026Greater Bay Area1-in-2June PeakCAISO18</v>
      </c>
      <c r="B6982" s="10" t="s">
        <v>54</v>
      </c>
      <c r="C6982" s="10" t="s">
        <v>10</v>
      </c>
      <c r="D6982" s="10" t="s">
        <v>4</v>
      </c>
      <c r="E6982" s="10" t="s">
        <v>9</v>
      </c>
      <c r="F6982">
        <v>18</v>
      </c>
      <c r="G6982">
        <v>2.2750022411346436</v>
      </c>
      <c r="H6982">
        <v>1.809711217880249</v>
      </c>
      <c r="I6982">
        <v>92.539466857910156</v>
      </c>
      <c r="J6982">
        <v>0.13599415123462677</v>
      </c>
      <c r="K6982">
        <v>54535</v>
      </c>
      <c r="L6982">
        <v>49319.78</v>
      </c>
      <c r="M6982">
        <v>0.46529099345207214</v>
      </c>
      <c r="N6982">
        <v>0.29100090265274048</v>
      </c>
      <c r="O6982">
        <v>0.39397567510604858</v>
      </c>
      <c r="P6982">
        <v>0.46529099345207214</v>
      </c>
      <c r="Q6982">
        <v>0.5366063117980957</v>
      </c>
      <c r="R6982">
        <v>0.63958108425140381</v>
      </c>
      <c r="S6982" s="10" t="s">
        <v>39</v>
      </c>
    </row>
    <row r="6983" spans="1:19" hidden="1" x14ac:dyDescent="0.25">
      <c r="A6983" s="10" t="str">
        <f t="shared" si="109"/>
        <v>2017-2026Greater Bay Area1-in-10June PeakCAISO18</v>
      </c>
      <c r="B6983" s="10" t="s">
        <v>54</v>
      </c>
      <c r="C6983" s="10" t="s">
        <v>10</v>
      </c>
      <c r="D6983" s="10" t="s">
        <v>4</v>
      </c>
      <c r="E6983" s="10" t="s">
        <v>1</v>
      </c>
      <c r="F6983">
        <v>18</v>
      </c>
      <c r="G6983">
        <v>2.2176113128662109</v>
      </c>
      <c r="H6983">
        <v>1.8145557641983032</v>
      </c>
      <c r="I6983">
        <v>89.605300903320313</v>
      </c>
      <c r="J6983">
        <v>0.13599415123462677</v>
      </c>
      <c r="K6983">
        <v>54535</v>
      </c>
      <c r="L6983">
        <v>49319.78</v>
      </c>
      <c r="M6983">
        <v>0.40305551886558533</v>
      </c>
      <c r="N6983">
        <v>0.22876541316509247</v>
      </c>
      <c r="O6983">
        <v>0.33174020051956177</v>
      </c>
      <c r="P6983">
        <v>0.40305551886558533</v>
      </c>
      <c r="Q6983">
        <v>0.47437083721160889</v>
      </c>
      <c r="R6983">
        <v>0.57734560966491699</v>
      </c>
      <c r="S6983" s="10" t="s">
        <v>39</v>
      </c>
    </row>
    <row r="6984" spans="1:19" hidden="1" x14ac:dyDescent="0.25">
      <c r="A6984" s="10" t="str">
        <f t="shared" si="109"/>
        <v>2017-2026Greater Bay Area1-in-2June PeakPGE18</v>
      </c>
      <c r="B6984" s="10" t="s">
        <v>54</v>
      </c>
      <c r="C6984" s="10" t="s">
        <v>10</v>
      </c>
      <c r="D6984" s="10" t="s">
        <v>4</v>
      </c>
      <c r="E6984" s="10" t="s">
        <v>9</v>
      </c>
      <c r="F6984">
        <v>18</v>
      </c>
      <c r="G6984">
        <v>2.2383377552032471</v>
      </c>
      <c r="H6984">
        <v>1.8139599561691284</v>
      </c>
      <c r="I6984">
        <v>90.604026794433594</v>
      </c>
      <c r="J6984">
        <v>0.13599415123462677</v>
      </c>
      <c r="K6984">
        <v>54535</v>
      </c>
      <c r="L6984">
        <v>49319.78</v>
      </c>
      <c r="M6984">
        <v>0.42437782883644104</v>
      </c>
      <c r="N6984">
        <v>0.25008773803710938</v>
      </c>
      <c r="O6984">
        <v>0.35306251049041748</v>
      </c>
      <c r="P6984">
        <v>0.42437782883644104</v>
      </c>
      <c r="Q6984">
        <v>0.4956931471824646</v>
      </c>
      <c r="R6984">
        <v>0.59866791963577271</v>
      </c>
      <c r="S6984" s="10" t="s">
        <v>38</v>
      </c>
    </row>
    <row r="6985" spans="1:19" hidden="1" x14ac:dyDescent="0.25">
      <c r="A6985" s="10" t="str">
        <f t="shared" si="109"/>
        <v>2017-2026Greater Bay Area1-in-10June PeakPGE18</v>
      </c>
      <c r="B6985" s="10" t="s">
        <v>54</v>
      </c>
      <c r="C6985" s="10" t="s">
        <v>10</v>
      </c>
      <c r="D6985" s="10" t="s">
        <v>4</v>
      </c>
      <c r="E6985" s="10" t="s">
        <v>1</v>
      </c>
      <c r="F6985">
        <v>18</v>
      </c>
      <c r="G6985">
        <v>2.7705862522125244</v>
      </c>
      <c r="H6985">
        <v>2.1139755249023437</v>
      </c>
      <c r="I6985">
        <v>99.598091125488281</v>
      </c>
      <c r="J6985">
        <v>0.13599415123462677</v>
      </c>
      <c r="K6985">
        <v>54535</v>
      </c>
      <c r="L6985">
        <v>49319.78</v>
      </c>
      <c r="M6985">
        <v>0.65661072731018066</v>
      </c>
      <c r="N6985">
        <v>0.482320636510849</v>
      </c>
      <c r="O6985">
        <v>0.58529537916183472</v>
      </c>
      <c r="P6985">
        <v>0.65661072731018066</v>
      </c>
      <c r="Q6985">
        <v>0.72792607545852661</v>
      </c>
      <c r="R6985">
        <v>0.83090084791183472</v>
      </c>
      <c r="S6985" s="10" t="s">
        <v>38</v>
      </c>
    </row>
    <row r="6986" spans="1:19" hidden="1" x14ac:dyDescent="0.25">
      <c r="A6986" s="10" t="str">
        <f t="shared" si="109"/>
        <v>2017-2026Greater Bay Area1-in-10June PeakCAISO19</v>
      </c>
      <c r="B6986" s="10" t="s">
        <v>54</v>
      </c>
      <c r="C6986" s="10" t="s">
        <v>10</v>
      </c>
      <c r="D6986" s="10" t="s">
        <v>4</v>
      </c>
      <c r="E6986" s="10" t="s">
        <v>1</v>
      </c>
      <c r="F6986">
        <v>19</v>
      </c>
      <c r="G6986">
        <v>2.2738215923309326</v>
      </c>
      <c r="H6986">
        <v>2.498837947845459</v>
      </c>
      <c r="I6986">
        <v>86.36114501953125</v>
      </c>
      <c r="J6986">
        <v>0.11742977052927017</v>
      </c>
      <c r="K6986">
        <v>54535</v>
      </c>
      <c r="L6986">
        <v>49319.78</v>
      </c>
      <c r="M6986">
        <v>-0.22501645982265472</v>
      </c>
      <c r="N6986">
        <v>-0.3755144476890564</v>
      </c>
      <c r="O6986">
        <v>-0.2865966260433197</v>
      </c>
      <c r="P6986">
        <v>-0.22501645982265472</v>
      </c>
      <c r="Q6986">
        <v>-0.16343629360198975</v>
      </c>
      <c r="R6986">
        <v>-7.4518464505672455E-2</v>
      </c>
      <c r="S6986" s="10" t="s">
        <v>39</v>
      </c>
    </row>
    <row r="6987" spans="1:19" hidden="1" x14ac:dyDescent="0.25">
      <c r="A6987" s="10" t="str">
        <f t="shared" si="109"/>
        <v>2017-2026Greater Bay Area1-in-2June PeakCAISO19</v>
      </c>
      <c r="B6987" s="10" t="s">
        <v>54</v>
      </c>
      <c r="C6987" s="10" t="s">
        <v>10</v>
      </c>
      <c r="D6987" s="10" t="s">
        <v>4</v>
      </c>
      <c r="E6987" s="10" t="s">
        <v>9</v>
      </c>
      <c r="F6987">
        <v>19</v>
      </c>
      <c r="G6987">
        <v>2.3326671123504639</v>
      </c>
      <c r="H6987">
        <v>2.5556652545928955</v>
      </c>
      <c r="I6987">
        <v>89.570060729980469</v>
      </c>
      <c r="J6987">
        <v>0.11742977052927017</v>
      </c>
      <c r="K6987">
        <v>54535</v>
      </c>
      <c r="L6987">
        <v>49319.78</v>
      </c>
      <c r="M6987">
        <v>-0.22299811244010925</v>
      </c>
      <c r="N6987">
        <v>-0.37349611520767212</v>
      </c>
      <c r="O6987">
        <v>-0.28457829356193542</v>
      </c>
      <c r="P6987">
        <v>-0.22299811244010925</v>
      </c>
      <c r="Q6987">
        <v>-0.16141794621944427</v>
      </c>
      <c r="R6987">
        <v>-7.2500117123126984E-2</v>
      </c>
      <c r="S6987" s="10" t="s">
        <v>39</v>
      </c>
    </row>
    <row r="6988" spans="1:19" hidden="1" x14ac:dyDescent="0.25">
      <c r="A6988" s="10" t="str">
        <f t="shared" si="109"/>
        <v>2017-2026Greater Bay Area1-in-10June PeakPGE19</v>
      </c>
      <c r="B6988" s="10" t="s">
        <v>54</v>
      </c>
      <c r="C6988" s="10" t="s">
        <v>10</v>
      </c>
      <c r="D6988" s="10" t="s">
        <v>4</v>
      </c>
      <c r="E6988" s="10" t="s">
        <v>1</v>
      </c>
      <c r="F6988">
        <v>19</v>
      </c>
      <c r="G6988">
        <v>2.8408129215240479</v>
      </c>
      <c r="H6988">
        <v>3.0848281383514404</v>
      </c>
      <c r="I6988">
        <v>97.555961608886719</v>
      </c>
      <c r="J6988">
        <v>0.11742977052927017</v>
      </c>
      <c r="K6988">
        <v>54535</v>
      </c>
      <c r="L6988">
        <v>49319.78</v>
      </c>
      <c r="M6988">
        <v>-0.24401523172855377</v>
      </c>
      <c r="N6988">
        <v>-0.39451321959495544</v>
      </c>
      <c r="O6988">
        <v>-0.30559539794921875</v>
      </c>
      <c r="P6988">
        <v>-0.24401523172855377</v>
      </c>
      <c r="Q6988">
        <v>-0.18243506550788879</v>
      </c>
      <c r="R6988">
        <v>-9.3517236411571503E-2</v>
      </c>
      <c r="S6988" s="10" t="s">
        <v>38</v>
      </c>
    </row>
    <row r="6989" spans="1:19" hidden="1" x14ac:dyDescent="0.25">
      <c r="A6989" s="10" t="str">
        <f t="shared" si="109"/>
        <v>2017-2026Greater Bay Area1-in-2June PeakPGE19</v>
      </c>
      <c r="B6989" s="10" t="s">
        <v>54</v>
      </c>
      <c r="C6989" s="10" t="s">
        <v>10</v>
      </c>
      <c r="D6989" s="10" t="s">
        <v>4</v>
      </c>
      <c r="E6989" s="10" t="s">
        <v>9</v>
      </c>
      <c r="F6989">
        <v>19</v>
      </c>
      <c r="G6989">
        <v>2.2950732707977295</v>
      </c>
      <c r="H6989">
        <v>2.5188469886779785</v>
      </c>
      <c r="I6989">
        <v>87.736328125</v>
      </c>
      <c r="J6989">
        <v>0.11742977052927017</v>
      </c>
      <c r="K6989">
        <v>54535</v>
      </c>
      <c r="L6989">
        <v>49319.78</v>
      </c>
      <c r="M6989">
        <v>-0.22377367317676544</v>
      </c>
      <c r="N6989">
        <v>-0.37427166104316711</v>
      </c>
      <c r="O6989">
        <v>-0.28535383939743042</v>
      </c>
      <c r="P6989">
        <v>-0.22377367317676544</v>
      </c>
      <c r="Q6989">
        <v>-0.16219350695610046</v>
      </c>
      <c r="R6989">
        <v>-7.3275677859783173E-2</v>
      </c>
      <c r="S6989" s="10" t="s">
        <v>38</v>
      </c>
    </row>
    <row r="6990" spans="1:19" hidden="1" x14ac:dyDescent="0.25">
      <c r="A6990" s="10" t="str">
        <f t="shared" si="109"/>
        <v>2017-2026Greater Bay Area1-in-10June PeakCAISO20</v>
      </c>
      <c r="B6990" s="10" t="s">
        <v>54</v>
      </c>
      <c r="C6990" s="10" t="s">
        <v>10</v>
      </c>
      <c r="D6990" s="10" t="s">
        <v>4</v>
      </c>
      <c r="E6990" s="10" t="s">
        <v>1</v>
      </c>
      <c r="F6990">
        <v>20</v>
      </c>
      <c r="G6990">
        <v>2.1584053039550781</v>
      </c>
      <c r="H6990">
        <v>2.3934295177459717</v>
      </c>
      <c r="I6990">
        <v>82.274765014648438</v>
      </c>
      <c r="J6990">
        <v>7.6294809579849243E-2</v>
      </c>
      <c r="K6990">
        <v>54535</v>
      </c>
      <c r="L6990">
        <v>49319.78</v>
      </c>
      <c r="M6990">
        <v>-0.2350241094827652</v>
      </c>
      <c r="N6990">
        <v>-0.33280354738235474</v>
      </c>
      <c r="O6990">
        <v>-0.27503311634063721</v>
      </c>
      <c r="P6990">
        <v>-0.2350241094827652</v>
      </c>
      <c r="Q6990">
        <v>-0.19501511752605438</v>
      </c>
      <c r="R6990">
        <v>-0.13724468648433685</v>
      </c>
      <c r="S6990" s="10" t="s">
        <v>39</v>
      </c>
    </row>
    <row r="6991" spans="1:19" hidden="1" x14ac:dyDescent="0.25">
      <c r="A6991" s="10" t="str">
        <f t="shared" si="109"/>
        <v>2017-2026Greater Bay Area1-in-2June PeakCAISO20</v>
      </c>
      <c r="B6991" s="10" t="s">
        <v>54</v>
      </c>
      <c r="C6991" s="10" t="s">
        <v>10</v>
      </c>
      <c r="D6991" s="10" t="s">
        <v>4</v>
      </c>
      <c r="E6991" s="10" t="s">
        <v>9</v>
      </c>
      <c r="F6991">
        <v>20</v>
      </c>
      <c r="G6991">
        <v>2.2142636775970459</v>
      </c>
      <c r="H6991">
        <v>2.4590528011322021</v>
      </c>
      <c r="I6991">
        <v>85.813583374023438</v>
      </c>
      <c r="J6991">
        <v>7.6294809579849243E-2</v>
      </c>
      <c r="K6991">
        <v>54535</v>
      </c>
      <c r="L6991">
        <v>49319.78</v>
      </c>
      <c r="M6991">
        <v>-0.24478916823863983</v>
      </c>
      <c r="N6991">
        <v>-0.34256860613822937</v>
      </c>
      <c r="O6991">
        <v>-0.28479817509651184</v>
      </c>
      <c r="P6991">
        <v>-0.24478916823863983</v>
      </c>
      <c r="Q6991">
        <v>-0.20478017628192902</v>
      </c>
      <c r="R6991">
        <v>-0.14700974524021149</v>
      </c>
      <c r="S6991" s="10" t="s">
        <v>39</v>
      </c>
    </row>
    <row r="6992" spans="1:19" hidden="1" x14ac:dyDescent="0.25">
      <c r="A6992" s="10" t="str">
        <f t="shared" si="109"/>
        <v>2017-2026Greater Bay Area1-in-10June PeakPGE20</v>
      </c>
      <c r="B6992" s="10" t="s">
        <v>54</v>
      </c>
      <c r="C6992" s="10" t="s">
        <v>10</v>
      </c>
      <c r="D6992" s="10" t="s">
        <v>4</v>
      </c>
      <c r="E6992" s="10" t="s">
        <v>1</v>
      </c>
      <c r="F6992">
        <v>20</v>
      </c>
      <c r="G6992">
        <v>2.6966166496276855</v>
      </c>
      <c r="H6992">
        <v>3.0199410915374756</v>
      </c>
      <c r="I6992">
        <v>93.954658508300781</v>
      </c>
      <c r="J6992">
        <v>7.6294809579849243E-2</v>
      </c>
      <c r="K6992">
        <v>54535</v>
      </c>
      <c r="L6992">
        <v>49319.78</v>
      </c>
      <c r="M6992">
        <v>-0.3233245313167572</v>
      </c>
      <c r="N6992">
        <v>-0.42110395431518555</v>
      </c>
      <c r="O6992">
        <v>-0.36333352327346802</v>
      </c>
      <c r="P6992">
        <v>-0.3233245313167572</v>
      </c>
      <c r="Q6992">
        <v>-0.28331553936004639</v>
      </c>
      <c r="R6992">
        <v>-0.22554510831832886</v>
      </c>
      <c r="S6992" s="10" t="s">
        <v>38</v>
      </c>
    </row>
    <row r="6993" spans="1:19" hidden="1" x14ac:dyDescent="0.25">
      <c r="A6993" s="10" t="str">
        <f t="shared" si="109"/>
        <v>2017-2026Greater Bay Area1-in-2June PeakPGE20</v>
      </c>
      <c r="B6993" s="10" t="s">
        <v>54</v>
      </c>
      <c r="C6993" s="10" t="s">
        <v>10</v>
      </c>
      <c r="D6993" s="10" t="s">
        <v>4</v>
      </c>
      <c r="E6993" s="10" t="s">
        <v>9</v>
      </c>
      <c r="F6993">
        <v>20</v>
      </c>
      <c r="G6993">
        <v>2.1785781383514404</v>
      </c>
      <c r="H6993">
        <v>2.4171113967895508</v>
      </c>
      <c r="I6993">
        <v>83.472908020019531</v>
      </c>
      <c r="J6993">
        <v>7.6294809579849243E-2</v>
      </c>
      <c r="K6993">
        <v>54535</v>
      </c>
      <c r="L6993">
        <v>49319.78</v>
      </c>
      <c r="M6993">
        <v>-0.23853316903114319</v>
      </c>
      <c r="N6993">
        <v>-0.33631259202957153</v>
      </c>
      <c r="O6993">
        <v>-0.278542160987854</v>
      </c>
      <c r="P6993">
        <v>-0.23853316903114319</v>
      </c>
      <c r="Q6993">
        <v>-0.19852417707443237</v>
      </c>
      <c r="R6993">
        <v>-0.14075374603271484</v>
      </c>
      <c r="S6993" s="10" t="s">
        <v>38</v>
      </c>
    </row>
    <row r="6994" spans="1:19" hidden="1" x14ac:dyDescent="0.25">
      <c r="A6994" s="10" t="str">
        <f t="shared" si="109"/>
        <v>2017-2026Greater Bay Area1-in-10June PeakCAISO21</v>
      </c>
      <c r="B6994" s="10" t="s">
        <v>54</v>
      </c>
      <c r="C6994" s="10" t="s">
        <v>10</v>
      </c>
      <c r="D6994" s="10" t="s">
        <v>4</v>
      </c>
      <c r="E6994" s="10" t="s">
        <v>1</v>
      </c>
      <c r="F6994">
        <v>21</v>
      </c>
      <c r="G6994">
        <v>1.9705187082290649</v>
      </c>
      <c r="H6994">
        <v>2.1117236614227295</v>
      </c>
      <c r="I6994">
        <v>77.992179870605469</v>
      </c>
      <c r="J6994">
        <v>7.6630406081676483E-2</v>
      </c>
      <c r="K6994">
        <v>54535</v>
      </c>
      <c r="L6994">
        <v>49319.78</v>
      </c>
      <c r="M6994">
        <v>-0.14120493829250336</v>
      </c>
      <c r="N6994">
        <v>-0.23941446840763092</v>
      </c>
      <c r="O6994">
        <v>-0.18138992786407471</v>
      </c>
      <c r="P6994">
        <v>-0.14120493829250336</v>
      </c>
      <c r="Q6994">
        <v>-0.1010199561715126</v>
      </c>
      <c r="R6994">
        <v>-4.2995408177375793E-2</v>
      </c>
      <c r="S6994" s="10" t="s">
        <v>39</v>
      </c>
    </row>
    <row r="6995" spans="1:19" hidden="1" x14ac:dyDescent="0.25">
      <c r="A6995" s="10" t="str">
        <f t="shared" si="109"/>
        <v>2017-2026Greater Bay Area1-in-2June PeakCAISO21</v>
      </c>
      <c r="B6995" s="10" t="s">
        <v>54</v>
      </c>
      <c r="C6995" s="10" t="s">
        <v>10</v>
      </c>
      <c r="D6995" s="10" t="s">
        <v>4</v>
      </c>
      <c r="E6995" s="10" t="s">
        <v>9</v>
      </c>
      <c r="F6995">
        <v>21</v>
      </c>
      <c r="G6995">
        <v>2.021514892578125</v>
      </c>
      <c r="H6995">
        <v>2.1683566570281982</v>
      </c>
      <c r="I6995">
        <v>80.313789367675781</v>
      </c>
      <c r="J6995">
        <v>7.6630406081676483E-2</v>
      </c>
      <c r="K6995">
        <v>54535</v>
      </c>
      <c r="L6995">
        <v>49319.78</v>
      </c>
      <c r="M6995">
        <v>-0.14684166014194489</v>
      </c>
      <c r="N6995">
        <v>-0.24505119025707245</v>
      </c>
      <c r="O6995">
        <v>-0.18702664971351624</v>
      </c>
      <c r="P6995">
        <v>-0.14684166014194489</v>
      </c>
      <c r="Q6995">
        <v>-0.10665667802095413</v>
      </c>
      <c r="R6995">
        <v>-4.8632130026817322E-2</v>
      </c>
      <c r="S6995" s="10" t="s">
        <v>39</v>
      </c>
    </row>
    <row r="6996" spans="1:19" hidden="1" x14ac:dyDescent="0.25">
      <c r="A6996" s="10" t="str">
        <f t="shared" si="109"/>
        <v>2017-2026Greater Bay Area1-in-2June PeakPGE21</v>
      </c>
      <c r="B6996" s="10" t="s">
        <v>54</v>
      </c>
      <c r="C6996" s="10" t="s">
        <v>10</v>
      </c>
      <c r="D6996" s="10" t="s">
        <v>4</v>
      </c>
      <c r="E6996" s="10" t="s">
        <v>9</v>
      </c>
      <c r="F6996">
        <v>21</v>
      </c>
      <c r="G6996">
        <v>1.9889357089996338</v>
      </c>
      <c r="H6996">
        <v>2.1355667114257813</v>
      </c>
      <c r="I6996">
        <v>77.465606689453125</v>
      </c>
      <c r="J6996">
        <v>7.6630406081676483E-2</v>
      </c>
      <c r="K6996">
        <v>54535</v>
      </c>
      <c r="L6996">
        <v>49319.78</v>
      </c>
      <c r="M6996">
        <v>-0.14663094282150269</v>
      </c>
      <c r="N6996">
        <v>-0.24484047293663025</v>
      </c>
      <c r="O6996">
        <v>-0.18681593239307404</v>
      </c>
      <c r="P6996">
        <v>-0.14663094282150269</v>
      </c>
      <c r="Q6996">
        <v>-0.10644596070051193</v>
      </c>
      <c r="R6996">
        <v>-4.8421412706375122E-2</v>
      </c>
      <c r="S6996" s="10" t="s">
        <v>38</v>
      </c>
    </row>
    <row r="6997" spans="1:19" hidden="1" x14ac:dyDescent="0.25">
      <c r="A6997" s="10" t="str">
        <f t="shared" si="109"/>
        <v>2017-2026Greater Bay Area1-in-10June PeakPGE21</v>
      </c>
      <c r="B6997" s="10" t="s">
        <v>54</v>
      </c>
      <c r="C6997" s="10" t="s">
        <v>10</v>
      </c>
      <c r="D6997" s="10" t="s">
        <v>4</v>
      </c>
      <c r="E6997" s="10" t="s">
        <v>1</v>
      </c>
      <c r="F6997">
        <v>21</v>
      </c>
      <c r="G6997">
        <v>2.4618794918060303</v>
      </c>
      <c r="H6997">
        <v>2.6731278896331787</v>
      </c>
      <c r="I6997">
        <v>88.547622680664062</v>
      </c>
      <c r="J6997">
        <v>7.6630406081676483E-2</v>
      </c>
      <c r="K6997">
        <v>54535</v>
      </c>
      <c r="L6997">
        <v>49319.78</v>
      </c>
      <c r="M6997">
        <v>-0.21124842762947083</v>
      </c>
      <c r="N6997">
        <v>-0.30945795774459839</v>
      </c>
      <c r="O6997">
        <v>-0.25143340229988098</v>
      </c>
      <c r="P6997">
        <v>-0.21124842762947083</v>
      </c>
      <c r="Q6997">
        <v>-0.17106343805789948</v>
      </c>
      <c r="R6997">
        <v>-0.11303889751434326</v>
      </c>
      <c r="S6997" s="10" t="s">
        <v>38</v>
      </c>
    </row>
    <row r="6998" spans="1:19" hidden="1" x14ac:dyDescent="0.25">
      <c r="A6998" s="10" t="str">
        <f t="shared" si="109"/>
        <v>2017-2026Greater Bay Area1-in-10June PeakCAISO22</v>
      </c>
      <c r="B6998" s="10" t="s">
        <v>54</v>
      </c>
      <c r="C6998" s="10" t="s">
        <v>10</v>
      </c>
      <c r="D6998" s="10" t="s">
        <v>4</v>
      </c>
      <c r="E6998" s="10" t="s">
        <v>1</v>
      </c>
      <c r="F6998">
        <v>22</v>
      </c>
      <c r="G6998">
        <v>1.748512864112854</v>
      </c>
      <c r="H6998">
        <v>1.8281632661819458</v>
      </c>
      <c r="I6998">
        <v>74.312232971191406</v>
      </c>
      <c r="J6998">
        <v>6.3674606382846832E-2</v>
      </c>
      <c r="K6998">
        <v>54535</v>
      </c>
      <c r="L6998">
        <v>49319.78</v>
      </c>
      <c r="M6998">
        <v>-7.96503946185112E-2</v>
      </c>
      <c r="N6998">
        <v>-0.16125577688217163</v>
      </c>
      <c r="O6998">
        <v>-0.11304135620594025</v>
      </c>
      <c r="P6998">
        <v>-7.96503946185112E-2</v>
      </c>
      <c r="Q6998">
        <v>-4.6259429305791855E-2</v>
      </c>
      <c r="R6998">
        <v>1.954980893060565E-3</v>
      </c>
      <c r="S6998" s="10" t="s">
        <v>39</v>
      </c>
    </row>
    <row r="6999" spans="1:19" hidden="1" x14ac:dyDescent="0.25">
      <c r="A6999" s="10" t="str">
        <f t="shared" si="109"/>
        <v>2017-2026Greater Bay Area1-in-2June PeakCAISO22</v>
      </c>
      <c r="B6999" s="10" t="s">
        <v>54</v>
      </c>
      <c r="C6999" s="10" t="s">
        <v>10</v>
      </c>
      <c r="D6999" s="10" t="s">
        <v>4</v>
      </c>
      <c r="E6999" s="10" t="s">
        <v>9</v>
      </c>
      <c r="F6999">
        <v>22</v>
      </c>
      <c r="G6999">
        <v>1.7937635183334351</v>
      </c>
      <c r="H6999">
        <v>1.8779346942901611</v>
      </c>
      <c r="I6999">
        <v>76.374900817871094</v>
      </c>
      <c r="J6999">
        <v>6.3674606382846832E-2</v>
      </c>
      <c r="K6999">
        <v>54535</v>
      </c>
      <c r="L6999">
        <v>49319.78</v>
      </c>
      <c r="M6999">
        <v>-8.417113870382309E-2</v>
      </c>
      <c r="N6999">
        <v>-0.16577652096748352</v>
      </c>
      <c r="O6999">
        <v>-0.11756210029125214</v>
      </c>
      <c r="P6999">
        <v>-8.417113870382309E-2</v>
      </c>
      <c r="Q6999">
        <v>-5.0780173391103745E-2</v>
      </c>
      <c r="R6999">
        <v>-2.5657631922513247E-3</v>
      </c>
      <c r="S6999" s="10" t="s">
        <v>39</v>
      </c>
    </row>
    <row r="7000" spans="1:19" hidden="1" x14ac:dyDescent="0.25">
      <c r="A7000" s="10" t="str">
        <f t="shared" si="109"/>
        <v>2017-2026Greater Bay Area1-in-2June PeakPGE22</v>
      </c>
      <c r="B7000" s="10" t="s">
        <v>54</v>
      </c>
      <c r="C7000" s="10" t="s">
        <v>10</v>
      </c>
      <c r="D7000" s="10" t="s">
        <v>4</v>
      </c>
      <c r="E7000" s="10" t="s">
        <v>9</v>
      </c>
      <c r="F7000">
        <v>22</v>
      </c>
      <c r="G7000">
        <v>1.764854907989502</v>
      </c>
      <c r="H7000">
        <v>1.852154016494751</v>
      </c>
      <c r="I7000">
        <v>73.254608154296875</v>
      </c>
      <c r="J7000">
        <v>6.3674606382846832E-2</v>
      </c>
      <c r="K7000">
        <v>54535</v>
      </c>
      <c r="L7000">
        <v>49319.78</v>
      </c>
      <c r="M7000">
        <v>-8.7299160659313202E-2</v>
      </c>
      <c r="N7000">
        <v>-0.16890454292297363</v>
      </c>
      <c r="O7000">
        <v>-0.12069012224674225</v>
      </c>
      <c r="P7000">
        <v>-8.7299160659313202E-2</v>
      </c>
      <c r="Q7000">
        <v>-5.3908195346593857E-2</v>
      </c>
      <c r="R7000">
        <v>-5.6937849149107933E-3</v>
      </c>
      <c r="S7000" s="10" t="s">
        <v>38</v>
      </c>
    </row>
    <row r="7001" spans="1:19" hidden="1" x14ac:dyDescent="0.25">
      <c r="A7001" s="10" t="str">
        <f t="shared" si="109"/>
        <v>2017-2026Greater Bay Area1-in-10June PeakPGE22</v>
      </c>
      <c r="B7001" s="10" t="s">
        <v>54</v>
      </c>
      <c r="C7001" s="10" t="s">
        <v>10</v>
      </c>
      <c r="D7001" s="10" t="s">
        <v>4</v>
      </c>
      <c r="E7001" s="10" t="s">
        <v>1</v>
      </c>
      <c r="F7001">
        <v>22</v>
      </c>
      <c r="G7001">
        <v>2.1845152378082275</v>
      </c>
      <c r="H7001">
        <v>2.3268575668334961</v>
      </c>
      <c r="I7001">
        <v>84.339859008789063</v>
      </c>
      <c r="J7001">
        <v>6.3674606382846832E-2</v>
      </c>
      <c r="K7001">
        <v>54535</v>
      </c>
      <c r="L7001">
        <v>49319.78</v>
      </c>
      <c r="M7001">
        <v>-0.14234243333339691</v>
      </c>
      <c r="N7001">
        <v>-0.22394780814647675</v>
      </c>
      <c r="O7001">
        <v>-0.17573340237140656</v>
      </c>
      <c r="P7001">
        <v>-0.14234243333339691</v>
      </c>
      <c r="Q7001">
        <v>-0.10895147174596786</v>
      </c>
      <c r="R7001">
        <v>-6.0737058520317078E-2</v>
      </c>
      <c r="S7001" s="10" t="s">
        <v>38</v>
      </c>
    </row>
    <row r="7002" spans="1:19" hidden="1" x14ac:dyDescent="0.25">
      <c r="A7002" s="10" t="str">
        <f t="shared" si="109"/>
        <v>2017-2026Greater Bay Area1-in-2June PeakCAISO23</v>
      </c>
      <c r="B7002" s="10" t="s">
        <v>54</v>
      </c>
      <c r="C7002" s="10" t="s">
        <v>10</v>
      </c>
      <c r="D7002" s="10" t="s">
        <v>4</v>
      </c>
      <c r="E7002" s="10" t="s">
        <v>9</v>
      </c>
      <c r="F7002">
        <v>23</v>
      </c>
      <c r="G7002">
        <v>1.4513981342315674</v>
      </c>
      <c r="H7002">
        <v>1.5096275806427002</v>
      </c>
      <c r="I7002">
        <v>73.590538024902344</v>
      </c>
      <c r="J7002">
        <v>5.8387260884046555E-2</v>
      </c>
      <c r="K7002">
        <v>54535</v>
      </c>
      <c r="L7002">
        <v>49319.78</v>
      </c>
      <c r="M7002">
        <v>-5.8229461312294006E-2</v>
      </c>
      <c r="N7002">
        <v>-0.1330585777759552</v>
      </c>
      <c r="O7002">
        <v>-8.8847741484642029E-2</v>
      </c>
      <c r="P7002">
        <v>-5.8229461312294006E-2</v>
      </c>
      <c r="Q7002">
        <v>-2.7611181139945984E-2</v>
      </c>
      <c r="R7002">
        <v>1.6599651426076889E-2</v>
      </c>
      <c r="S7002" s="10" t="s">
        <v>39</v>
      </c>
    </row>
    <row r="7003" spans="1:19" hidden="1" x14ac:dyDescent="0.25">
      <c r="A7003" s="10" t="str">
        <f t="shared" si="109"/>
        <v>2017-2026Greater Bay Area1-in-10June PeakCAISO23</v>
      </c>
      <c r="B7003" s="10" t="s">
        <v>54</v>
      </c>
      <c r="C7003" s="10" t="s">
        <v>10</v>
      </c>
      <c r="D7003" s="10" t="s">
        <v>4</v>
      </c>
      <c r="E7003" s="10" t="s">
        <v>1</v>
      </c>
      <c r="F7003">
        <v>23</v>
      </c>
      <c r="G7003">
        <v>1.4147841930389404</v>
      </c>
      <c r="H7003">
        <v>1.4681177139282227</v>
      </c>
      <c r="I7003">
        <v>72.285041809082031</v>
      </c>
      <c r="J7003">
        <v>5.8387260884046555E-2</v>
      </c>
      <c r="K7003">
        <v>54535</v>
      </c>
      <c r="L7003">
        <v>49319.78</v>
      </c>
      <c r="M7003">
        <v>-5.3333498537540436E-2</v>
      </c>
      <c r="N7003">
        <v>-0.12816260755062103</v>
      </c>
      <c r="O7003">
        <v>-8.3951778709888458E-2</v>
      </c>
      <c r="P7003">
        <v>-5.3333498537540436E-2</v>
      </c>
      <c r="Q7003">
        <v>-2.2715218365192413E-2</v>
      </c>
      <c r="R7003">
        <v>2.149561420083046E-2</v>
      </c>
      <c r="S7003" s="10" t="s">
        <v>39</v>
      </c>
    </row>
    <row r="7004" spans="1:19" hidden="1" x14ac:dyDescent="0.25">
      <c r="A7004" s="10" t="str">
        <f t="shared" si="109"/>
        <v>2017-2026Greater Bay Area1-in-10June PeakPGE23</v>
      </c>
      <c r="B7004" s="10" t="s">
        <v>54</v>
      </c>
      <c r="C7004" s="10" t="s">
        <v>10</v>
      </c>
      <c r="D7004" s="10" t="s">
        <v>4</v>
      </c>
      <c r="E7004" s="10" t="s">
        <v>1</v>
      </c>
      <c r="F7004">
        <v>23</v>
      </c>
      <c r="G7004">
        <v>1.7675691843032837</v>
      </c>
      <c r="H7004">
        <v>1.8637515306472778</v>
      </c>
      <c r="I7004">
        <v>81.950088500976563</v>
      </c>
      <c r="J7004">
        <v>5.8387260884046555E-2</v>
      </c>
      <c r="K7004">
        <v>54535</v>
      </c>
      <c r="L7004">
        <v>49319.78</v>
      </c>
      <c r="M7004">
        <v>-9.6182398498058319E-2</v>
      </c>
      <c r="N7004">
        <v>-0.17101150751113892</v>
      </c>
      <c r="O7004">
        <v>-0.12680067121982574</v>
      </c>
      <c r="P7004">
        <v>-9.6182398498058319E-2</v>
      </c>
      <c r="Q7004">
        <v>-6.5564118325710297E-2</v>
      </c>
      <c r="R7004">
        <v>-2.1353285759687424E-2</v>
      </c>
      <c r="S7004" s="10" t="s">
        <v>38</v>
      </c>
    </row>
    <row r="7005" spans="1:19" hidden="1" x14ac:dyDescent="0.25">
      <c r="A7005" s="10" t="str">
        <f t="shared" si="109"/>
        <v>2017-2026Greater Bay Area1-in-2June PeakPGE23</v>
      </c>
      <c r="B7005" s="10" t="s">
        <v>54</v>
      </c>
      <c r="C7005" s="10" t="s">
        <v>10</v>
      </c>
      <c r="D7005" s="10" t="s">
        <v>4</v>
      </c>
      <c r="E7005" s="10" t="s">
        <v>9</v>
      </c>
      <c r="F7005">
        <v>23</v>
      </c>
      <c r="G7005">
        <v>1.4280071258544922</v>
      </c>
      <c r="H7005">
        <v>1.4860483407974243</v>
      </c>
      <c r="I7005">
        <v>70.383895874023438</v>
      </c>
      <c r="J7005">
        <v>5.8387260884046555E-2</v>
      </c>
      <c r="K7005">
        <v>54535</v>
      </c>
      <c r="L7005">
        <v>49319.78</v>
      </c>
      <c r="M7005">
        <v>-5.8041233569383621E-2</v>
      </c>
      <c r="N7005">
        <v>-0.13287034630775452</v>
      </c>
      <c r="O7005">
        <v>-8.8659510016441345E-2</v>
      </c>
      <c r="P7005">
        <v>-5.8041233569383621E-2</v>
      </c>
      <c r="Q7005">
        <v>-2.7422953397035599E-2</v>
      </c>
      <c r="R7005">
        <v>1.6787879168987274E-2</v>
      </c>
      <c r="S7005" s="10" t="s">
        <v>38</v>
      </c>
    </row>
    <row r="7006" spans="1:19" hidden="1" x14ac:dyDescent="0.25">
      <c r="A7006" s="10" t="str">
        <f t="shared" si="109"/>
        <v>2017-2026Greater Bay Area1-in-10June PeakCAISO24</v>
      </c>
      <c r="B7006" s="10" t="s">
        <v>54</v>
      </c>
      <c r="C7006" s="10" t="s">
        <v>10</v>
      </c>
      <c r="D7006" s="10" t="s">
        <v>4</v>
      </c>
      <c r="E7006" s="10" t="s">
        <v>1</v>
      </c>
      <c r="F7006">
        <v>24</v>
      </c>
      <c r="G7006">
        <v>1.0958864688873291</v>
      </c>
      <c r="H7006">
        <v>1.1350975036621094</v>
      </c>
      <c r="I7006">
        <v>70.279266357421875</v>
      </c>
      <c r="J7006">
        <v>4.4309847056865692E-2</v>
      </c>
      <c r="K7006">
        <v>54535</v>
      </c>
      <c r="L7006">
        <v>49319.78</v>
      </c>
      <c r="M7006">
        <v>-3.9211038500070572E-2</v>
      </c>
      <c r="N7006">
        <v>-9.599854052066803E-2</v>
      </c>
      <c r="O7006">
        <v>-6.2447123229503632E-2</v>
      </c>
      <c r="P7006">
        <v>-3.9211038500070572E-2</v>
      </c>
      <c r="Q7006">
        <v>-1.5974955633282661E-2</v>
      </c>
      <c r="R7006">
        <v>1.7576461657881737E-2</v>
      </c>
      <c r="S7006" s="10" t="s">
        <v>39</v>
      </c>
    </row>
    <row r="7007" spans="1:19" hidden="1" x14ac:dyDescent="0.25">
      <c r="A7007" s="10" t="str">
        <f t="shared" si="109"/>
        <v>2017-2026Greater Bay Area1-in-2June PeakCAISO24</v>
      </c>
      <c r="B7007" s="10" t="s">
        <v>54</v>
      </c>
      <c r="C7007" s="10" t="s">
        <v>10</v>
      </c>
      <c r="D7007" s="10" t="s">
        <v>4</v>
      </c>
      <c r="E7007" s="10" t="s">
        <v>9</v>
      </c>
      <c r="F7007">
        <v>24</v>
      </c>
      <c r="G7007">
        <v>1.1242474317550659</v>
      </c>
      <c r="H7007">
        <v>1.1674278974533081</v>
      </c>
      <c r="I7007">
        <v>70.896522521972656</v>
      </c>
      <c r="J7007">
        <v>4.4309847056865692E-2</v>
      </c>
      <c r="K7007">
        <v>54535</v>
      </c>
      <c r="L7007">
        <v>49319.78</v>
      </c>
      <c r="M7007">
        <v>-4.3180480599403381E-2</v>
      </c>
      <c r="N7007">
        <v>-9.9967978894710541E-2</v>
      </c>
      <c r="O7007">
        <v>-6.6416561603546143E-2</v>
      </c>
      <c r="P7007">
        <v>-4.3180480599403381E-2</v>
      </c>
      <c r="Q7007">
        <v>-1.9944397732615471E-2</v>
      </c>
      <c r="R7007">
        <v>1.3607019558548927E-2</v>
      </c>
      <c r="S7007" s="10" t="s">
        <v>39</v>
      </c>
    </row>
    <row r="7008" spans="1:19" hidden="1" x14ac:dyDescent="0.25">
      <c r="A7008" s="10" t="str">
        <f t="shared" si="109"/>
        <v>2017-2026Greater Bay Area1-in-10June PeakPGE24</v>
      </c>
      <c r="B7008" s="10" t="s">
        <v>54</v>
      </c>
      <c r="C7008" s="10" t="s">
        <v>10</v>
      </c>
      <c r="D7008" s="10" t="s">
        <v>4</v>
      </c>
      <c r="E7008" s="10" t="s">
        <v>1</v>
      </c>
      <c r="F7008">
        <v>24</v>
      </c>
      <c r="G7008">
        <v>1.369152307510376</v>
      </c>
      <c r="H7008">
        <v>1.4423960447311401</v>
      </c>
      <c r="I7008">
        <v>79.3790283203125</v>
      </c>
      <c r="J7008">
        <v>4.4309847056865692E-2</v>
      </c>
      <c r="K7008">
        <v>54535</v>
      </c>
      <c r="L7008">
        <v>49319.78</v>
      </c>
      <c r="M7008">
        <v>-7.324373722076416E-2</v>
      </c>
      <c r="N7008">
        <v>-0.13003124296665192</v>
      </c>
      <c r="O7008">
        <v>-9.6479818224906921E-2</v>
      </c>
      <c r="P7008">
        <v>-7.324373722076416E-2</v>
      </c>
      <c r="Q7008">
        <v>-5.00076524913311E-2</v>
      </c>
      <c r="R7008">
        <v>-1.6456237062811852E-2</v>
      </c>
      <c r="S7008" s="10" t="s">
        <v>38</v>
      </c>
    </row>
    <row r="7009" spans="1:19" hidden="1" x14ac:dyDescent="0.25">
      <c r="A7009" s="10" t="str">
        <f t="shared" si="109"/>
        <v>2017-2026Greater Bay Area1-in-2June PeakPGE24</v>
      </c>
      <c r="B7009" s="10" t="s">
        <v>54</v>
      </c>
      <c r="C7009" s="10" t="s">
        <v>10</v>
      </c>
      <c r="D7009" s="10" t="s">
        <v>4</v>
      </c>
      <c r="E7009" s="10" t="s">
        <v>9</v>
      </c>
      <c r="F7009">
        <v>24</v>
      </c>
      <c r="G7009">
        <v>1.1061288118362427</v>
      </c>
      <c r="H7009">
        <v>1.1464073657989502</v>
      </c>
      <c r="I7009">
        <v>68.333572387695312</v>
      </c>
      <c r="J7009">
        <v>4.4309847056865692E-2</v>
      </c>
      <c r="K7009">
        <v>54535</v>
      </c>
      <c r="L7009">
        <v>49319.78</v>
      </c>
      <c r="M7009">
        <v>-4.0278546512126923E-2</v>
      </c>
      <c r="N7009">
        <v>-9.7066044807434082E-2</v>
      </c>
      <c r="O7009">
        <v>-6.3514627516269684E-2</v>
      </c>
      <c r="P7009">
        <v>-4.0278546512126923E-2</v>
      </c>
      <c r="Q7009">
        <v>-1.7042463645339012E-2</v>
      </c>
      <c r="R7009">
        <v>1.6508953645825386E-2</v>
      </c>
      <c r="S7009" s="10" t="s">
        <v>38</v>
      </c>
    </row>
    <row r="7010" spans="1:19" hidden="1" x14ac:dyDescent="0.25">
      <c r="A7010" s="10" t="str">
        <f t="shared" si="109"/>
        <v>2017-2026Greater Bay Area1-in-2May PeakCAISO1</v>
      </c>
      <c r="B7010" s="10" t="s">
        <v>54</v>
      </c>
      <c r="C7010" s="10" t="s">
        <v>10</v>
      </c>
      <c r="D7010" s="10" t="s">
        <v>5</v>
      </c>
      <c r="E7010" s="10" t="s">
        <v>9</v>
      </c>
      <c r="F7010">
        <v>1</v>
      </c>
      <c r="G7010">
        <v>0.54613244533538818</v>
      </c>
      <c r="H7010">
        <v>0.54613244533538818</v>
      </c>
      <c r="I7010">
        <v>63.358608245849609</v>
      </c>
      <c r="J7010">
        <v>0</v>
      </c>
      <c r="K7010">
        <v>54535</v>
      </c>
      <c r="L7010">
        <v>49319.78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 s="10" t="s">
        <v>39</v>
      </c>
    </row>
    <row r="7011" spans="1:19" hidden="1" x14ac:dyDescent="0.25">
      <c r="A7011" s="10" t="str">
        <f t="shared" si="109"/>
        <v>2017-2026Greater Bay Area1-in-10May PeakCAISO1</v>
      </c>
      <c r="B7011" s="10" t="s">
        <v>54</v>
      </c>
      <c r="C7011" s="10" t="s">
        <v>10</v>
      </c>
      <c r="D7011" s="10" t="s">
        <v>5</v>
      </c>
      <c r="E7011" s="10" t="s">
        <v>1</v>
      </c>
      <c r="F7011">
        <v>1</v>
      </c>
      <c r="G7011">
        <v>0.71919280290603638</v>
      </c>
      <c r="H7011">
        <v>0.71919280290603638</v>
      </c>
      <c r="I7011">
        <v>67.962570190429687</v>
      </c>
      <c r="J7011">
        <v>0</v>
      </c>
      <c r="K7011">
        <v>54535</v>
      </c>
      <c r="L7011">
        <v>49319.78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 s="10" t="s">
        <v>39</v>
      </c>
    </row>
    <row r="7012" spans="1:19" hidden="1" x14ac:dyDescent="0.25">
      <c r="A7012" s="10" t="str">
        <f t="shared" si="109"/>
        <v>2017-2026Greater Bay Area1-in-2May PeakPGE1</v>
      </c>
      <c r="B7012" s="10" t="s">
        <v>54</v>
      </c>
      <c r="C7012" s="10" t="s">
        <v>10</v>
      </c>
      <c r="D7012" s="10" t="s">
        <v>5</v>
      </c>
      <c r="E7012" s="10" t="s">
        <v>9</v>
      </c>
      <c r="F7012">
        <v>1</v>
      </c>
      <c r="G7012">
        <v>0.62984651327133179</v>
      </c>
      <c r="H7012">
        <v>0.62984651327133179</v>
      </c>
      <c r="I7012">
        <v>64.102615356445313</v>
      </c>
      <c r="J7012">
        <v>0</v>
      </c>
      <c r="K7012">
        <v>54535</v>
      </c>
      <c r="L7012">
        <v>49319.78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 s="10" t="s">
        <v>38</v>
      </c>
    </row>
    <row r="7013" spans="1:19" hidden="1" x14ac:dyDescent="0.25">
      <c r="A7013" s="10" t="str">
        <f t="shared" si="109"/>
        <v>2017-2026Greater Bay Area1-in-10May PeakPGE1</v>
      </c>
      <c r="B7013" s="10" t="s">
        <v>54</v>
      </c>
      <c r="C7013" s="10" t="s">
        <v>10</v>
      </c>
      <c r="D7013" s="10" t="s">
        <v>5</v>
      </c>
      <c r="E7013" s="10" t="s">
        <v>1</v>
      </c>
      <c r="F7013">
        <v>1</v>
      </c>
      <c r="G7013">
        <v>0.94906717538833618</v>
      </c>
      <c r="H7013">
        <v>0.94906717538833618</v>
      </c>
      <c r="I7013">
        <v>74.520912170410156</v>
      </c>
      <c r="J7013">
        <v>0</v>
      </c>
      <c r="K7013">
        <v>54535</v>
      </c>
      <c r="L7013">
        <v>49319.78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 s="10" t="s">
        <v>38</v>
      </c>
    </row>
    <row r="7014" spans="1:19" hidden="1" x14ac:dyDescent="0.25">
      <c r="A7014" s="10" t="str">
        <f t="shared" si="109"/>
        <v>2017-2026Greater Bay Area1-in-10May PeakCAISO2</v>
      </c>
      <c r="B7014" s="10" t="s">
        <v>54</v>
      </c>
      <c r="C7014" s="10" t="s">
        <v>10</v>
      </c>
      <c r="D7014" s="10" t="s">
        <v>5</v>
      </c>
      <c r="E7014" s="10" t="s">
        <v>1</v>
      </c>
      <c r="F7014">
        <v>2</v>
      </c>
      <c r="G7014">
        <v>0.60056012868881226</v>
      </c>
      <c r="H7014">
        <v>0.60056012868881226</v>
      </c>
      <c r="I7014">
        <v>66.69403076171875</v>
      </c>
      <c r="J7014">
        <v>0</v>
      </c>
      <c r="K7014">
        <v>54535</v>
      </c>
      <c r="L7014">
        <v>49319.78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 s="10" t="s">
        <v>39</v>
      </c>
    </row>
    <row r="7015" spans="1:19" hidden="1" x14ac:dyDescent="0.25">
      <c r="A7015" s="10" t="str">
        <f t="shared" si="109"/>
        <v>2017-2026Greater Bay Area1-in-2May PeakCAISO2</v>
      </c>
      <c r="B7015" s="10" t="s">
        <v>54</v>
      </c>
      <c r="C7015" s="10" t="s">
        <v>10</v>
      </c>
      <c r="D7015" s="10" t="s">
        <v>5</v>
      </c>
      <c r="E7015" s="10" t="s">
        <v>9</v>
      </c>
      <c r="F7015">
        <v>2</v>
      </c>
      <c r="G7015">
        <v>0.45604652166366577</v>
      </c>
      <c r="H7015">
        <v>0.45604652166366577</v>
      </c>
      <c r="I7015">
        <v>61.320224761962891</v>
      </c>
      <c r="J7015">
        <v>0</v>
      </c>
      <c r="K7015">
        <v>54535</v>
      </c>
      <c r="L7015">
        <v>49319.78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 s="10" t="s">
        <v>39</v>
      </c>
    </row>
    <row r="7016" spans="1:19" hidden="1" x14ac:dyDescent="0.25">
      <c r="A7016" s="10" t="str">
        <f t="shared" si="109"/>
        <v>2017-2026Greater Bay Area1-in-2May PeakPGE2</v>
      </c>
      <c r="B7016" s="10" t="s">
        <v>54</v>
      </c>
      <c r="C7016" s="10" t="s">
        <v>10</v>
      </c>
      <c r="D7016" s="10" t="s">
        <v>5</v>
      </c>
      <c r="E7016" s="10" t="s">
        <v>9</v>
      </c>
      <c r="F7016">
        <v>2</v>
      </c>
      <c r="G7016">
        <v>0.52595174312591553</v>
      </c>
      <c r="H7016">
        <v>0.52595174312591553</v>
      </c>
      <c r="I7016">
        <v>63.10418701171875</v>
      </c>
      <c r="J7016">
        <v>0</v>
      </c>
      <c r="K7016">
        <v>54535</v>
      </c>
      <c r="L7016">
        <v>49319.78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 s="10" t="s">
        <v>38</v>
      </c>
    </row>
    <row r="7017" spans="1:19" hidden="1" x14ac:dyDescent="0.25">
      <c r="A7017" s="10" t="str">
        <f t="shared" si="109"/>
        <v>2017-2026Greater Bay Area1-in-10May PeakPGE2</v>
      </c>
      <c r="B7017" s="10" t="s">
        <v>54</v>
      </c>
      <c r="C7017" s="10" t="s">
        <v>10</v>
      </c>
      <c r="D7017" s="10" t="s">
        <v>5</v>
      </c>
      <c r="E7017" s="10" t="s">
        <v>1</v>
      </c>
      <c r="F7017">
        <v>2</v>
      </c>
      <c r="G7017">
        <v>0.79251617193222046</v>
      </c>
      <c r="H7017">
        <v>0.79251617193222046</v>
      </c>
      <c r="I7017">
        <v>72.948410034179688</v>
      </c>
      <c r="J7017">
        <v>0</v>
      </c>
      <c r="K7017">
        <v>54535</v>
      </c>
      <c r="L7017">
        <v>49319.78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 s="10" t="s">
        <v>38</v>
      </c>
    </row>
    <row r="7018" spans="1:19" hidden="1" x14ac:dyDescent="0.25">
      <c r="A7018" s="10" t="str">
        <f t="shared" si="109"/>
        <v>2017-2026Greater Bay Area1-in-10May PeakCAISO3</v>
      </c>
      <c r="B7018" s="10" t="s">
        <v>54</v>
      </c>
      <c r="C7018" s="10" t="s">
        <v>10</v>
      </c>
      <c r="D7018" s="10" t="s">
        <v>5</v>
      </c>
      <c r="E7018" s="10" t="s">
        <v>1</v>
      </c>
      <c r="F7018">
        <v>3</v>
      </c>
      <c r="G7018">
        <v>0.52541488409042358</v>
      </c>
      <c r="H7018">
        <v>0.52541488409042358</v>
      </c>
      <c r="I7018">
        <v>65.315414428710938</v>
      </c>
      <c r="J7018">
        <v>0</v>
      </c>
      <c r="K7018">
        <v>54535</v>
      </c>
      <c r="L7018">
        <v>49319.78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 s="10" t="s">
        <v>39</v>
      </c>
    </row>
    <row r="7019" spans="1:19" hidden="1" x14ac:dyDescent="0.25">
      <c r="A7019" s="10" t="str">
        <f t="shared" si="109"/>
        <v>2017-2026Greater Bay Area1-in-2May PeakCAISO3</v>
      </c>
      <c r="B7019" s="10" t="s">
        <v>54</v>
      </c>
      <c r="C7019" s="10" t="s">
        <v>10</v>
      </c>
      <c r="D7019" s="10" t="s">
        <v>5</v>
      </c>
      <c r="E7019" s="10" t="s">
        <v>9</v>
      </c>
      <c r="F7019">
        <v>3</v>
      </c>
      <c r="G7019">
        <v>0.39898356795310974</v>
      </c>
      <c r="H7019">
        <v>0.39898356795310974</v>
      </c>
      <c r="I7019">
        <v>60.173732757568359</v>
      </c>
      <c r="J7019">
        <v>0</v>
      </c>
      <c r="K7019">
        <v>54535</v>
      </c>
      <c r="L7019">
        <v>49319.78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 s="10" t="s">
        <v>39</v>
      </c>
    </row>
    <row r="7020" spans="1:19" hidden="1" x14ac:dyDescent="0.25">
      <c r="A7020" s="10" t="str">
        <f t="shared" si="109"/>
        <v>2017-2026Greater Bay Area1-in-10May PeakPGE3</v>
      </c>
      <c r="B7020" s="10" t="s">
        <v>54</v>
      </c>
      <c r="C7020" s="10" t="s">
        <v>10</v>
      </c>
      <c r="D7020" s="10" t="s">
        <v>5</v>
      </c>
      <c r="E7020" s="10" t="s">
        <v>1</v>
      </c>
      <c r="F7020">
        <v>3</v>
      </c>
      <c r="G7020">
        <v>0.6933523416519165</v>
      </c>
      <c r="H7020">
        <v>0.6933523416519165</v>
      </c>
      <c r="I7020">
        <v>71.957809448242188</v>
      </c>
      <c r="J7020">
        <v>0</v>
      </c>
      <c r="K7020">
        <v>54535</v>
      </c>
      <c r="L7020">
        <v>49319.78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 s="10" t="s">
        <v>38</v>
      </c>
    </row>
    <row r="7021" spans="1:19" hidden="1" x14ac:dyDescent="0.25">
      <c r="A7021" s="10" t="str">
        <f t="shared" si="109"/>
        <v>2017-2026Greater Bay Area1-in-2May PeakPGE3</v>
      </c>
      <c r="B7021" s="10" t="s">
        <v>54</v>
      </c>
      <c r="C7021" s="10" t="s">
        <v>10</v>
      </c>
      <c r="D7021" s="10" t="s">
        <v>5</v>
      </c>
      <c r="E7021" s="10" t="s">
        <v>9</v>
      </c>
      <c r="F7021">
        <v>3</v>
      </c>
      <c r="G7021">
        <v>0.46014183759689331</v>
      </c>
      <c r="H7021">
        <v>0.46014183759689331</v>
      </c>
      <c r="I7021">
        <v>62.047683715820312</v>
      </c>
      <c r="J7021">
        <v>0</v>
      </c>
      <c r="K7021">
        <v>54535</v>
      </c>
      <c r="L7021">
        <v>49319.78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 s="10" t="s">
        <v>38</v>
      </c>
    </row>
    <row r="7022" spans="1:19" hidden="1" x14ac:dyDescent="0.25">
      <c r="A7022" s="10" t="str">
        <f t="shared" si="109"/>
        <v>2017-2026Greater Bay Area1-in-2May PeakCAISO4</v>
      </c>
      <c r="B7022" s="10" t="s">
        <v>54</v>
      </c>
      <c r="C7022" s="10" t="s">
        <v>10</v>
      </c>
      <c r="D7022" s="10" t="s">
        <v>5</v>
      </c>
      <c r="E7022" s="10" t="s">
        <v>9</v>
      </c>
      <c r="F7022">
        <v>4</v>
      </c>
      <c r="G7022">
        <v>0.36456412076950073</v>
      </c>
      <c r="H7022">
        <v>0.36456412076950073</v>
      </c>
      <c r="I7022">
        <v>59.433528900146484</v>
      </c>
      <c r="J7022">
        <v>0</v>
      </c>
      <c r="K7022">
        <v>54535</v>
      </c>
      <c r="L7022">
        <v>49319.78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 s="10" t="s">
        <v>39</v>
      </c>
    </row>
    <row r="7023" spans="1:19" hidden="1" x14ac:dyDescent="0.25">
      <c r="A7023" s="10" t="str">
        <f t="shared" si="109"/>
        <v>2017-2026Greater Bay Area1-in-10May PeakCAISO4</v>
      </c>
      <c r="B7023" s="10" t="s">
        <v>54</v>
      </c>
      <c r="C7023" s="10" t="s">
        <v>10</v>
      </c>
      <c r="D7023" s="10" t="s">
        <v>5</v>
      </c>
      <c r="E7023" s="10" t="s">
        <v>1</v>
      </c>
      <c r="F7023">
        <v>4</v>
      </c>
      <c r="G7023">
        <v>0.48008847236633301</v>
      </c>
      <c r="H7023">
        <v>0.48008847236633301</v>
      </c>
      <c r="I7023">
        <v>63.666633605957031</v>
      </c>
      <c r="J7023">
        <v>0</v>
      </c>
      <c r="K7023">
        <v>54535</v>
      </c>
      <c r="L7023">
        <v>49319.78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 s="10" t="s">
        <v>39</v>
      </c>
    </row>
    <row r="7024" spans="1:19" hidden="1" x14ac:dyDescent="0.25">
      <c r="A7024" s="10" t="str">
        <f t="shared" si="109"/>
        <v>2017-2026Greater Bay Area1-in-2May PeakPGE4</v>
      </c>
      <c r="B7024" s="10" t="s">
        <v>54</v>
      </c>
      <c r="C7024" s="10" t="s">
        <v>10</v>
      </c>
      <c r="D7024" s="10" t="s">
        <v>5</v>
      </c>
      <c r="E7024" s="10" t="s">
        <v>9</v>
      </c>
      <c r="F7024">
        <v>4</v>
      </c>
      <c r="G7024">
        <v>0.42044642567634583</v>
      </c>
      <c r="H7024">
        <v>0.42044642567634583</v>
      </c>
      <c r="I7024">
        <v>61.041225433349609</v>
      </c>
      <c r="J7024">
        <v>0</v>
      </c>
      <c r="K7024">
        <v>54535</v>
      </c>
      <c r="L7024">
        <v>49319.78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 s="10" t="s">
        <v>38</v>
      </c>
    </row>
    <row r="7025" spans="1:19" hidden="1" x14ac:dyDescent="0.25">
      <c r="A7025" s="10" t="str">
        <f t="shared" si="109"/>
        <v>2017-2026Greater Bay Area1-in-10May PeakPGE4</v>
      </c>
      <c r="B7025" s="10" t="s">
        <v>54</v>
      </c>
      <c r="C7025" s="10" t="s">
        <v>10</v>
      </c>
      <c r="D7025" s="10" t="s">
        <v>5</v>
      </c>
      <c r="E7025" s="10" t="s">
        <v>1</v>
      </c>
      <c r="F7025">
        <v>4</v>
      </c>
      <c r="G7025">
        <v>0.63353836536407471</v>
      </c>
      <c r="H7025">
        <v>0.63353836536407471</v>
      </c>
      <c r="I7025">
        <v>70.616950988769531</v>
      </c>
      <c r="J7025">
        <v>0</v>
      </c>
      <c r="K7025">
        <v>54535</v>
      </c>
      <c r="L7025">
        <v>49319.78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 s="10" t="s">
        <v>38</v>
      </c>
    </row>
    <row r="7026" spans="1:19" hidden="1" x14ac:dyDescent="0.25">
      <c r="A7026" s="10" t="str">
        <f t="shared" si="109"/>
        <v>2017-2026Greater Bay Area1-in-2May PeakCAISO5</v>
      </c>
      <c r="B7026" s="10" t="s">
        <v>54</v>
      </c>
      <c r="C7026" s="10" t="s">
        <v>10</v>
      </c>
      <c r="D7026" s="10" t="s">
        <v>5</v>
      </c>
      <c r="E7026" s="10" t="s">
        <v>9</v>
      </c>
      <c r="F7026">
        <v>5</v>
      </c>
      <c r="G7026">
        <v>0.34734588861465454</v>
      </c>
      <c r="H7026">
        <v>0.34734588861465454</v>
      </c>
      <c r="I7026">
        <v>58.843376159667969</v>
      </c>
      <c r="J7026">
        <v>0</v>
      </c>
      <c r="K7026">
        <v>54535</v>
      </c>
      <c r="L7026">
        <v>49319.78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 s="10" t="s">
        <v>39</v>
      </c>
    </row>
    <row r="7027" spans="1:19" hidden="1" x14ac:dyDescent="0.25">
      <c r="A7027" s="10" t="str">
        <f t="shared" si="109"/>
        <v>2017-2026Greater Bay Area1-in-10May PeakCAISO5</v>
      </c>
      <c r="B7027" s="10" t="s">
        <v>54</v>
      </c>
      <c r="C7027" s="10" t="s">
        <v>10</v>
      </c>
      <c r="D7027" s="10" t="s">
        <v>5</v>
      </c>
      <c r="E7027" s="10" t="s">
        <v>1</v>
      </c>
      <c r="F7027">
        <v>5</v>
      </c>
      <c r="G7027">
        <v>0.45741406083106995</v>
      </c>
      <c r="H7027">
        <v>0.45741406083106995</v>
      </c>
      <c r="I7027">
        <v>62.616783142089844</v>
      </c>
      <c r="J7027">
        <v>0</v>
      </c>
      <c r="K7027">
        <v>54535</v>
      </c>
      <c r="L7027">
        <v>49319.78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 s="10" t="s">
        <v>39</v>
      </c>
    </row>
    <row r="7028" spans="1:19" hidden="1" x14ac:dyDescent="0.25">
      <c r="A7028" s="10" t="str">
        <f t="shared" si="109"/>
        <v>2017-2026Greater Bay Area1-in-10May PeakPGE5</v>
      </c>
      <c r="B7028" s="10" t="s">
        <v>54</v>
      </c>
      <c r="C7028" s="10" t="s">
        <v>10</v>
      </c>
      <c r="D7028" s="10" t="s">
        <v>5</v>
      </c>
      <c r="E7028" s="10" t="s">
        <v>1</v>
      </c>
      <c r="F7028">
        <v>5</v>
      </c>
      <c r="G7028">
        <v>0.60361653566360474</v>
      </c>
      <c r="H7028">
        <v>0.60361653566360474</v>
      </c>
      <c r="I7028">
        <v>69.498603820800781</v>
      </c>
      <c r="J7028">
        <v>0</v>
      </c>
      <c r="K7028">
        <v>54535</v>
      </c>
      <c r="L7028">
        <v>49319.78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 s="10" t="s">
        <v>38</v>
      </c>
    </row>
    <row r="7029" spans="1:19" hidden="1" x14ac:dyDescent="0.25">
      <c r="A7029" s="10" t="str">
        <f t="shared" si="109"/>
        <v>2017-2026Greater Bay Area1-in-2May PeakPGE5</v>
      </c>
      <c r="B7029" s="10" t="s">
        <v>54</v>
      </c>
      <c r="C7029" s="10" t="s">
        <v>10</v>
      </c>
      <c r="D7029" s="10" t="s">
        <v>5</v>
      </c>
      <c r="E7029" s="10" t="s">
        <v>9</v>
      </c>
      <c r="F7029">
        <v>5</v>
      </c>
      <c r="G7029">
        <v>0.40058887004852295</v>
      </c>
      <c r="H7029">
        <v>0.40058887004852295</v>
      </c>
      <c r="I7029">
        <v>60.185043334960938</v>
      </c>
      <c r="J7029">
        <v>0</v>
      </c>
      <c r="K7029">
        <v>54535</v>
      </c>
      <c r="L7029">
        <v>49319.78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 s="10" t="s">
        <v>38</v>
      </c>
    </row>
    <row r="7030" spans="1:19" hidden="1" x14ac:dyDescent="0.25">
      <c r="A7030" s="10" t="str">
        <f t="shared" si="109"/>
        <v>2017-2026Greater Bay Area1-in-2May PeakCAISO6</v>
      </c>
      <c r="B7030" s="10" t="s">
        <v>54</v>
      </c>
      <c r="C7030" s="10" t="s">
        <v>10</v>
      </c>
      <c r="D7030" s="10" t="s">
        <v>5</v>
      </c>
      <c r="E7030" s="10" t="s">
        <v>9</v>
      </c>
      <c r="F7030">
        <v>6</v>
      </c>
      <c r="G7030">
        <v>0.35507291555404663</v>
      </c>
      <c r="H7030">
        <v>0.35507291555404663</v>
      </c>
      <c r="I7030">
        <v>58.180885314941406</v>
      </c>
      <c r="J7030">
        <v>0</v>
      </c>
      <c r="K7030">
        <v>54535</v>
      </c>
      <c r="L7030">
        <v>49319.78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 s="10" t="s">
        <v>39</v>
      </c>
    </row>
    <row r="7031" spans="1:19" hidden="1" x14ac:dyDescent="0.25">
      <c r="A7031" s="10" t="str">
        <f t="shared" si="109"/>
        <v>2017-2026Greater Bay Area1-in-10May PeakCAISO6</v>
      </c>
      <c r="B7031" s="10" t="s">
        <v>54</v>
      </c>
      <c r="C7031" s="10" t="s">
        <v>10</v>
      </c>
      <c r="D7031" s="10" t="s">
        <v>5</v>
      </c>
      <c r="E7031" s="10" t="s">
        <v>1</v>
      </c>
      <c r="F7031">
        <v>6</v>
      </c>
      <c r="G7031">
        <v>0.46758967638015747</v>
      </c>
      <c r="H7031">
        <v>0.46758967638015747</v>
      </c>
      <c r="I7031">
        <v>62.163398742675781</v>
      </c>
      <c r="J7031">
        <v>0</v>
      </c>
      <c r="K7031">
        <v>54535</v>
      </c>
      <c r="L7031">
        <v>49319.78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 s="10" t="s">
        <v>39</v>
      </c>
    </row>
    <row r="7032" spans="1:19" hidden="1" x14ac:dyDescent="0.25">
      <c r="A7032" s="10" t="str">
        <f t="shared" si="109"/>
        <v>2017-2026Greater Bay Area1-in-10May PeakPGE6</v>
      </c>
      <c r="B7032" s="10" t="s">
        <v>54</v>
      </c>
      <c r="C7032" s="10" t="s">
        <v>10</v>
      </c>
      <c r="D7032" s="10" t="s">
        <v>5</v>
      </c>
      <c r="E7032" s="10" t="s">
        <v>1</v>
      </c>
      <c r="F7032">
        <v>6</v>
      </c>
      <c r="G7032">
        <v>0.61704456806182861</v>
      </c>
      <c r="H7032">
        <v>0.61704456806182861</v>
      </c>
      <c r="I7032">
        <v>68.918525695800781</v>
      </c>
      <c r="J7032">
        <v>0</v>
      </c>
      <c r="K7032">
        <v>54535</v>
      </c>
      <c r="L7032">
        <v>49319.78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 s="10" t="s">
        <v>38</v>
      </c>
    </row>
    <row r="7033" spans="1:19" hidden="1" x14ac:dyDescent="0.25">
      <c r="A7033" s="10" t="str">
        <f t="shared" si="109"/>
        <v>2017-2026Greater Bay Area1-in-2May PeakPGE6</v>
      </c>
      <c r="B7033" s="10" t="s">
        <v>54</v>
      </c>
      <c r="C7033" s="10" t="s">
        <v>10</v>
      </c>
      <c r="D7033" s="10" t="s">
        <v>5</v>
      </c>
      <c r="E7033" s="10" t="s">
        <v>9</v>
      </c>
      <c r="F7033">
        <v>6</v>
      </c>
      <c r="G7033">
        <v>0.4095003604888916</v>
      </c>
      <c r="H7033">
        <v>0.4095003604888916</v>
      </c>
      <c r="I7033">
        <v>59.141399383544922</v>
      </c>
      <c r="J7033">
        <v>0</v>
      </c>
      <c r="K7033">
        <v>54535</v>
      </c>
      <c r="L7033">
        <v>49319.78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 s="10" t="s">
        <v>38</v>
      </c>
    </row>
    <row r="7034" spans="1:19" hidden="1" x14ac:dyDescent="0.25">
      <c r="A7034" s="10" t="str">
        <f t="shared" si="109"/>
        <v>2017-2026Greater Bay Area1-in-10May PeakCAISO7</v>
      </c>
      <c r="B7034" s="10" t="s">
        <v>54</v>
      </c>
      <c r="C7034" s="10" t="s">
        <v>10</v>
      </c>
      <c r="D7034" s="10" t="s">
        <v>5</v>
      </c>
      <c r="E7034" s="10" t="s">
        <v>1</v>
      </c>
      <c r="F7034">
        <v>7</v>
      </c>
      <c r="G7034">
        <v>0.52442342042922974</v>
      </c>
      <c r="H7034">
        <v>0.52442342042922974</v>
      </c>
      <c r="I7034">
        <v>61.365554809570313</v>
      </c>
      <c r="J7034">
        <v>0</v>
      </c>
      <c r="K7034">
        <v>54535</v>
      </c>
      <c r="L7034">
        <v>49319.78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 s="10" t="s">
        <v>39</v>
      </c>
    </row>
    <row r="7035" spans="1:19" hidden="1" x14ac:dyDescent="0.25">
      <c r="A7035" s="10" t="str">
        <f t="shared" si="109"/>
        <v>2017-2026Greater Bay Area1-in-2May PeakCAISO7</v>
      </c>
      <c r="B7035" s="10" t="s">
        <v>54</v>
      </c>
      <c r="C7035" s="10" t="s">
        <v>10</v>
      </c>
      <c r="D7035" s="10" t="s">
        <v>5</v>
      </c>
      <c r="E7035" s="10" t="s">
        <v>9</v>
      </c>
      <c r="F7035">
        <v>7</v>
      </c>
      <c r="G7035">
        <v>0.39823070168495178</v>
      </c>
      <c r="H7035">
        <v>0.39823070168495178</v>
      </c>
      <c r="I7035">
        <v>58.395114898681641</v>
      </c>
      <c r="J7035">
        <v>0</v>
      </c>
      <c r="K7035">
        <v>54535</v>
      </c>
      <c r="L7035">
        <v>49319.78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 s="10" t="s">
        <v>39</v>
      </c>
    </row>
    <row r="7036" spans="1:19" hidden="1" x14ac:dyDescent="0.25">
      <c r="A7036" s="10" t="str">
        <f t="shared" si="109"/>
        <v>2017-2026Greater Bay Area1-in-10May PeakPGE7</v>
      </c>
      <c r="B7036" s="10" t="s">
        <v>54</v>
      </c>
      <c r="C7036" s="10" t="s">
        <v>10</v>
      </c>
      <c r="D7036" s="10" t="s">
        <v>5</v>
      </c>
      <c r="E7036" s="10" t="s">
        <v>1</v>
      </c>
      <c r="F7036">
        <v>7</v>
      </c>
      <c r="G7036">
        <v>0.69204401969909668</v>
      </c>
      <c r="H7036">
        <v>0.69204401969909668</v>
      </c>
      <c r="I7036">
        <v>69.113243103027344</v>
      </c>
      <c r="J7036">
        <v>0</v>
      </c>
      <c r="K7036">
        <v>54535</v>
      </c>
      <c r="L7036">
        <v>49319.78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 s="10" t="s">
        <v>38</v>
      </c>
    </row>
    <row r="7037" spans="1:19" hidden="1" x14ac:dyDescent="0.25">
      <c r="A7037" s="10" t="str">
        <f t="shared" si="109"/>
        <v>2017-2026Greater Bay Area1-in-2May PeakPGE7</v>
      </c>
      <c r="B7037" s="10" t="s">
        <v>54</v>
      </c>
      <c r="C7037" s="10" t="s">
        <v>10</v>
      </c>
      <c r="D7037" s="10" t="s">
        <v>5</v>
      </c>
      <c r="E7037" s="10" t="s">
        <v>9</v>
      </c>
      <c r="F7037">
        <v>7</v>
      </c>
      <c r="G7037">
        <v>0.4592735767364502</v>
      </c>
      <c r="H7037">
        <v>0.4592735767364502</v>
      </c>
      <c r="I7037">
        <v>59.300251007080078</v>
      </c>
      <c r="J7037">
        <v>0</v>
      </c>
      <c r="K7037">
        <v>54535</v>
      </c>
      <c r="L7037">
        <v>49319.78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 s="10" t="s">
        <v>38</v>
      </c>
    </row>
    <row r="7038" spans="1:19" hidden="1" x14ac:dyDescent="0.25">
      <c r="A7038" s="10" t="str">
        <f t="shared" si="109"/>
        <v>2017-2026Greater Bay Area1-in-2May PeakCAISO8</v>
      </c>
      <c r="B7038" s="10" t="s">
        <v>54</v>
      </c>
      <c r="C7038" s="10" t="s">
        <v>10</v>
      </c>
      <c r="D7038" s="10" t="s">
        <v>5</v>
      </c>
      <c r="E7038" s="10" t="s">
        <v>9</v>
      </c>
      <c r="F7038">
        <v>8</v>
      </c>
      <c r="G7038">
        <v>0.42886584997177124</v>
      </c>
      <c r="H7038">
        <v>0.42886584997177124</v>
      </c>
      <c r="I7038">
        <v>60.235137939453125</v>
      </c>
      <c r="J7038">
        <v>0</v>
      </c>
      <c r="K7038">
        <v>54535</v>
      </c>
      <c r="L7038">
        <v>49319.78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 s="10" t="s">
        <v>39</v>
      </c>
    </row>
    <row r="7039" spans="1:19" hidden="1" x14ac:dyDescent="0.25">
      <c r="A7039" s="10" t="str">
        <f t="shared" si="109"/>
        <v>2017-2026Greater Bay Area1-in-10May PeakCAISO8</v>
      </c>
      <c r="B7039" s="10" t="s">
        <v>54</v>
      </c>
      <c r="C7039" s="10" t="s">
        <v>10</v>
      </c>
      <c r="D7039" s="10" t="s">
        <v>5</v>
      </c>
      <c r="E7039" s="10" t="s">
        <v>1</v>
      </c>
      <c r="F7039">
        <v>8</v>
      </c>
      <c r="G7039">
        <v>0.56476640701293945</v>
      </c>
      <c r="H7039">
        <v>0.56476640701293945</v>
      </c>
      <c r="I7039">
        <v>64.0157470703125</v>
      </c>
      <c r="J7039">
        <v>0</v>
      </c>
      <c r="K7039">
        <v>54535</v>
      </c>
      <c r="L7039">
        <v>49319.78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 s="10" t="s">
        <v>39</v>
      </c>
    </row>
    <row r="7040" spans="1:19" hidden="1" x14ac:dyDescent="0.25">
      <c r="A7040" s="10" t="str">
        <f t="shared" si="109"/>
        <v>2017-2026Greater Bay Area1-in-2May PeakPGE8</v>
      </c>
      <c r="B7040" s="10" t="s">
        <v>54</v>
      </c>
      <c r="C7040" s="10" t="s">
        <v>10</v>
      </c>
      <c r="D7040" s="10" t="s">
        <v>5</v>
      </c>
      <c r="E7040" s="10" t="s">
        <v>9</v>
      </c>
      <c r="F7040">
        <v>8</v>
      </c>
      <c r="G7040">
        <v>0.4946046769618988</v>
      </c>
      <c r="H7040">
        <v>0.4946046769618988</v>
      </c>
      <c r="I7040">
        <v>61.950725555419922</v>
      </c>
      <c r="J7040">
        <v>0</v>
      </c>
      <c r="K7040">
        <v>54535</v>
      </c>
      <c r="L7040">
        <v>49319.78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 s="10" t="s">
        <v>38</v>
      </c>
    </row>
    <row r="7041" spans="1:19" hidden="1" x14ac:dyDescent="0.25">
      <c r="A7041" s="10" t="str">
        <f t="shared" si="109"/>
        <v>2017-2026Greater Bay Area1-in-10May PeakPGE8</v>
      </c>
      <c r="B7041" s="10" t="s">
        <v>54</v>
      </c>
      <c r="C7041" s="10" t="s">
        <v>10</v>
      </c>
      <c r="D7041" s="10" t="s">
        <v>5</v>
      </c>
      <c r="E7041" s="10" t="s">
        <v>1</v>
      </c>
      <c r="F7041">
        <v>8</v>
      </c>
      <c r="G7041">
        <v>0.74528169631958008</v>
      </c>
      <c r="H7041">
        <v>0.74528169631958008</v>
      </c>
      <c r="I7041">
        <v>72.634788513183594</v>
      </c>
      <c r="J7041">
        <v>0</v>
      </c>
      <c r="K7041">
        <v>54535</v>
      </c>
      <c r="L7041">
        <v>49319.78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 s="10" t="s">
        <v>38</v>
      </c>
    </row>
    <row r="7042" spans="1:19" hidden="1" x14ac:dyDescent="0.25">
      <c r="A7042" s="10" t="str">
        <f t="shared" ref="A7042:A7105" si="110">CONCATENATE(B7042,C7042,E7042,D7042,S7042,F7042)</f>
        <v>2017-2026Greater Bay Area1-in-10May PeakCAISO9</v>
      </c>
      <c r="B7042" s="10" t="s">
        <v>54</v>
      </c>
      <c r="C7042" s="10" t="s">
        <v>10</v>
      </c>
      <c r="D7042" s="10" t="s">
        <v>5</v>
      </c>
      <c r="E7042" s="10" t="s">
        <v>1</v>
      </c>
      <c r="F7042">
        <v>9</v>
      </c>
      <c r="G7042">
        <v>0.5526653528213501</v>
      </c>
      <c r="H7042">
        <v>0.5526653528213501</v>
      </c>
      <c r="I7042">
        <v>67.72357177734375</v>
      </c>
      <c r="J7042">
        <v>0</v>
      </c>
      <c r="K7042">
        <v>54535</v>
      </c>
      <c r="L7042">
        <v>49319.78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 s="10" t="s">
        <v>39</v>
      </c>
    </row>
    <row r="7043" spans="1:19" hidden="1" x14ac:dyDescent="0.25">
      <c r="A7043" s="10" t="str">
        <f t="shared" si="110"/>
        <v>2017-2026Greater Bay Area1-in-2May PeakCAISO9</v>
      </c>
      <c r="B7043" s="10" t="s">
        <v>54</v>
      </c>
      <c r="C7043" s="10" t="s">
        <v>10</v>
      </c>
      <c r="D7043" s="10" t="s">
        <v>5</v>
      </c>
      <c r="E7043" s="10" t="s">
        <v>9</v>
      </c>
      <c r="F7043">
        <v>9</v>
      </c>
      <c r="G7043">
        <v>0.41967672109603882</v>
      </c>
      <c r="H7043">
        <v>0.41967672109603882</v>
      </c>
      <c r="I7043">
        <v>63.243888854980469</v>
      </c>
      <c r="J7043">
        <v>0</v>
      </c>
      <c r="K7043">
        <v>54535</v>
      </c>
      <c r="L7043">
        <v>49319.78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 s="10" t="s">
        <v>39</v>
      </c>
    </row>
    <row r="7044" spans="1:19" hidden="1" x14ac:dyDescent="0.25">
      <c r="A7044" s="10" t="str">
        <f t="shared" si="110"/>
        <v>2017-2026Greater Bay Area1-in-2May PeakPGE9</v>
      </c>
      <c r="B7044" s="10" t="s">
        <v>54</v>
      </c>
      <c r="C7044" s="10" t="s">
        <v>10</v>
      </c>
      <c r="D7044" s="10" t="s">
        <v>5</v>
      </c>
      <c r="E7044" s="10" t="s">
        <v>9</v>
      </c>
      <c r="F7044">
        <v>9</v>
      </c>
      <c r="G7044">
        <v>0.48400697112083435</v>
      </c>
      <c r="H7044">
        <v>0.48400697112083435</v>
      </c>
      <c r="I7044">
        <v>66.2220458984375</v>
      </c>
      <c r="J7044">
        <v>0</v>
      </c>
      <c r="K7044">
        <v>54535</v>
      </c>
      <c r="L7044">
        <v>49319.78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 s="10" t="s">
        <v>38</v>
      </c>
    </row>
    <row r="7045" spans="1:19" hidden="1" x14ac:dyDescent="0.25">
      <c r="A7045" s="10" t="str">
        <f t="shared" si="110"/>
        <v>2017-2026Greater Bay Area1-in-10May PeakPGE9</v>
      </c>
      <c r="B7045" s="10" t="s">
        <v>54</v>
      </c>
      <c r="C7045" s="10" t="s">
        <v>10</v>
      </c>
      <c r="D7045" s="10" t="s">
        <v>5</v>
      </c>
      <c r="E7045" s="10" t="s">
        <v>1</v>
      </c>
      <c r="F7045">
        <v>9</v>
      </c>
      <c r="G7045">
        <v>0.72931289672851563</v>
      </c>
      <c r="H7045">
        <v>0.72931289672851563</v>
      </c>
      <c r="I7045">
        <v>77.96075439453125</v>
      </c>
      <c r="J7045">
        <v>0</v>
      </c>
      <c r="K7045">
        <v>54535</v>
      </c>
      <c r="L7045">
        <v>49319.78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 s="10" t="s">
        <v>38</v>
      </c>
    </row>
    <row r="7046" spans="1:19" hidden="1" x14ac:dyDescent="0.25">
      <c r="A7046" s="10" t="str">
        <f t="shared" si="110"/>
        <v>2017-2026Greater Bay Area1-in-10May PeakCAISO10</v>
      </c>
      <c r="B7046" s="10" t="s">
        <v>54</v>
      </c>
      <c r="C7046" s="10" t="s">
        <v>10</v>
      </c>
      <c r="D7046" s="10" t="s">
        <v>5</v>
      </c>
      <c r="E7046" s="10" t="s">
        <v>1</v>
      </c>
      <c r="F7046">
        <v>10</v>
      </c>
      <c r="G7046">
        <v>0.55576777458190918</v>
      </c>
      <c r="H7046">
        <v>0.55576777458190918</v>
      </c>
      <c r="I7046">
        <v>72.183563232421875</v>
      </c>
      <c r="J7046">
        <v>0</v>
      </c>
      <c r="K7046">
        <v>54535</v>
      </c>
      <c r="L7046">
        <v>49319.78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 s="10" t="s">
        <v>39</v>
      </c>
    </row>
    <row r="7047" spans="1:19" hidden="1" x14ac:dyDescent="0.25">
      <c r="A7047" s="10" t="str">
        <f t="shared" si="110"/>
        <v>2017-2026Greater Bay Area1-in-2May PeakCAISO10</v>
      </c>
      <c r="B7047" s="10" t="s">
        <v>54</v>
      </c>
      <c r="C7047" s="10" t="s">
        <v>10</v>
      </c>
      <c r="D7047" s="10" t="s">
        <v>5</v>
      </c>
      <c r="E7047" s="10" t="s">
        <v>9</v>
      </c>
      <c r="F7047">
        <v>10</v>
      </c>
      <c r="G7047">
        <v>0.42203259468078613</v>
      </c>
      <c r="H7047">
        <v>0.42203259468078613</v>
      </c>
      <c r="I7047">
        <v>66.955741882324219</v>
      </c>
      <c r="J7047">
        <v>0</v>
      </c>
      <c r="K7047">
        <v>54535</v>
      </c>
      <c r="L7047">
        <v>49319.78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 s="10" t="s">
        <v>39</v>
      </c>
    </row>
    <row r="7048" spans="1:19" hidden="1" x14ac:dyDescent="0.25">
      <c r="A7048" s="10" t="str">
        <f t="shared" si="110"/>
        <v>2017-2026Greater Bay Area1-in-10May PeakPGE10</v>
      </c>
      <c r="B7048" s="10" t="s">
        <v>54</v>
      </c>
      <c r="C7048" s="10" t="s">
        <v>10</v>
      </c>
      <c r="D7048" s="10" t="s">
        <v>5</v>
      </c>
      <c r="E7048" s="10" t="s">
        <v>1</v>
      </c>
      <c r="F7048">
        <v>10</v>
      </c>
      <c r="G7048">
        <v>0.73340690135955811</v>
      </c>
      <c r="H7048">
        <v>0.73340690135955811</v>
      </c>
      <c r="I7048">
        <v>82.554443359375</v>
      </c>
      <c r="J7048">
        <v>0</v>
      </c>
      <c r="K7048">
        <v>54535</v>
      </c>
      <c r="L7048">
        <v>49319.78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 s="10" t="s">
        <v>38</v>
      </c>
    </row>
    <row r="7049" spans="1:19" hidden="1" x14ac:dyDescent="0.25">
      <c r="A7049" s="10" t="str">
        <f t="shared" si="110"/>
        <v>2017-2026Greater Bay Area1-in-2May PeakPGE10</v>
      </c>
      <c r="B7049" s="10" t="s">
        <v>54</v>
      </c>
      <c r="C7049" s="10" t="s">
        <v>10</v>
      </c>
      <c r="D7049" s="10" t="s">
        <v>5</v>
      </c>
      <c r="E7049" s="10" t="s">
        <v>9</v>
      </c>
      <c r="F7049">
        <v>10</v>
      </c>
      <c r="G7049">
        <v>0.48672398924827576</v>
      </c>
      <c r="H7049">
        <v>0.48672398924827576</v>
      </c>
      <c r="I7049">
        <v>70.672599792480469</v>
      </c>
      <c r="J7049">
        <v>0</v>
      </c>
      <c r="K7049">
        <v>54535</v>
      </c>
      <c r="L7049">
        <v>49319.78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 s="10" t="s">
        <v>38</v>
      </c>
    </row>
    <row r="7050" spans="1:19" hidden="1" x14ac:dyDescent="0.25">
      <c r="A7050" s="10" t="str">
        <f t="shared" si="110"/>
        <v>2017-2026Greater Bay Area1-in-10May PeakCAISO11</v>
      </c>
      <c r="B7050" s="10" t="s">
        <v>54</v>
      </c>
      <c r="C7050" s="10" t="s">
        <v>10</v>
      </c>
      <c r="D7050" s="10" t="s">
        <v>5</v>
      </c>
      <c r="E7050" s="10" t="s">
        <v>1</v>
      </c>
      <c r="F7050">
        <v>11</v>
      </c>
      <c r="G7050">
        <v>0.60003626346588135</v>
      </c>
      <c r="H7050">
        <v>0.60003626346588135</v>
      </c>
      <c r="I7050">
        <v>76.685531616210937</v>
      </c>
      <c r="J7050">
        <v>0</v>
      </c>
      <c r="K7050">
        <v>54535</v>
      </c>
      <c r="L7050">
        <v>49319.78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 s="10" t="s">
        <v>39</v>
      </c>
    </row>
    <row r="7051" spans="1:19" hidden="1" x14ac:dyDescent="0.25">
      <c r="A7051" s="10" t="str">
        <f t="shared" si="110"/>
        <v>2017-2026Greater Bay Area1-in-2May PeakCAISO11</v>
      </c>
      <c r="B7051" s="10" t="s">
        <v>54</v>
      </c>
      <c r="C7051" s="10" t="s">
        <v>10</v>
      </c>
      <c r="D7051" s="10" t="s">
        <v>5</v>
      </c>
      <c r="E7051" s="10" t="s">
        <v>9</v>
      </c>
      <c r="F7051">
        <v>11</v>
      </c>
      <c r="G7051">
        <v>0.45564872026443481</v>
      </c>
      <c r="H7051">
        <v>0.45564872026443481</v>
      </c>
      <c r="I7051">
        <v>70.533790588378906</v>
      </c>
      <c r="J7051">
        <v>0</v>
      </c>
      <c r="K7051">
        <v>54535</v>
      </c>
      <c r="L7051">
        <v>49319.78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 s="10" t="s">
        <v>39</v>
      </c>
    </row>
    <row r="7052" spans="1:19" hidden="1" x14ac:dyDescent="0.25">
      <c r="A7052" s="10" t="str">
        <f t="shared" si="110"/>
        <v>2017-2026Greater Bay Area1-in-10May PeakPGE11</v>
      </c>
      <c r="B7052" s="10" t="s">
        <v>54</v>
      </c>
      <c r="C7052" s="10" t="s">
        <v>10</v>
      </c>
      <c r="D7052" s="10" t="s">
        <v>5</v>
      </c>
      <c r="E7052" s="10" t="s">
        <v>1</v>
      </c>
      <c r="F7052">
        <v>11</v>
      </c>
      <c r="G7052">
        <v>0.79182487726211548</v>
      </c>
      <c r="H7052">
        <v>0.79182487726211548</v>
      </c>
      <c r="I7052">
        <v>87.067665100097656</v>
      </c>
      <c r="J7052">
        <v>0</v>
      </c>
      <c r="K7052">
        <v>54535</v>
      </c>
      <c r="L7052">
        <v>49319.78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 s="10" t="s">
        <v>38</v>
      </c>
    </row>
    <row r="7053" spans="1:19" hidden="1" x14ac:dyDescent="0.25">
      <c r="A7053" s="10" t="str">
        <f t="shared" si="110"/>
        <v>2017-2026Greater Bay Area1-in-2May PeakPGE11</v>
      </c>
      <c r="B7053" s="10" t="s">
        <v>54</v>
      </c>
      <c r="C7053" s="10" t="s">
        <v>10</v>
      </c>
      <c r="D7053" s="10" t="s">
        <v>5</v>
      </c>
      <c r="E7053" s="10" t="s">
        <v>9</v>
      </c>
      <c r="F7053">
        <v>11</v>
      </c>
      <c r="G7053">
        <v>0.52549296617507935</v>
      </c>
      <c r="H7053">
        <v>0.52549296617507935</v>
      </c>
      <c r="I7053">
        <v>74.406631469726562</v>
      </c>
      <c r="J7053">
        <v>0</v>
      </c>
      <c r="K7053">
        <v>54535</v>
      </c>
      <c r="L7053">
        <v>49319.78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 s="10" t="s">
        <v>38</v>
      </c>
    </row>
    <row r="7054" spans="1:19" hidden="1" x14ac:dyDescent="0.25">
      <c r="A7054" s="10" t="str">
        <f t="shared" si="110"/>
        <v>2017-2026Greater Bay Area1-in-10May PeakCAISO12</v>
      </c>
      <c r="B7054" s="10" t="s">
        <v>54</v>
      </c>
      <c r="C7054" s="10" t="s">
        <v>10</v>
      </c>
      <c r="D7054" s="10" t="s">
        <v>5</v>
      </c>
      <c r="E7054" s="10" t="s">
        <v>1</v>
      </c>
      <c r="F7054">
        <v>12</v>
      </c>
      <c r="G7054">
        <v>0.71032607555389404</v>
      </c>
      <c r="H7054">
        <v>0.71032607555389404</v>
      </c>
      <c r="I7054">
        <v>80.587142944335938</v>
      </c>
      <c r="J7054">
        <v>0</v>
      </c>
      <c r="K7054">
        <v>54535</v>
      </c>
      <c r="L7054">
        <v>49319.78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 s="10" t="s">
        <v>39</v>
      </c>
    </row>
    <row r="7055" spans="1:19" hidden="1" x14ac:dyDescent="0.25">
      <c r="A7055" s="10" t="str">
        <f t="shared" si="110"/>
        <v>2017-2026Greater Bay Area1-in-2May PeakCAISO12</v>
      </c>
      <c r="B7055" s="10" t="s">
        <v>54</v>
      </c>
      <c r="C7055" s="10" t="s">
        <v>10</v>
      </c>
      <c r="D7055" s="10" t="s">
        <v>5</v>
      </c>
      <c r="E7055" s="10" t="s">
        <v>9</v>
      </c>
      <c r="F7055">
        <v>12</v>
      </c>
      <c r="G7055">
        <v>0.53939932584762573</v>
      </c>
      <c r="H7055">
        <v>0.53939932584762573</v>
      </c>
      <c r="I7055">
        <v>73.585357666015625</v>
      </c>
      <c r="J7055">
        <v>0</v>
      </c>
      <c r="K7055">
        <v>54535</v>
      </c>
      <c r="L7055">
        <v>49319.78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 s="10" t="s">
        <v>39</v>
      </c>
    </row>
    <row r="7056" spans="1:19" hidden="1" x14ac:dyDescent="0.25">
      <c r="A7056" s="10" t="str">
        <f t="shared" si="110"/>
        <v>2017-2026Greater Bay Area1-in-2May PeakPGE12</v>
      </c>
      <c r="B7056" s="10" t="s">
        <v>54</v>
      </c>
      <c r="C7056" s="10" t="s">
        <v>10</v>
      </c>
      <c r="D7056" s="10" t="s">
        <v>5</v>
      </c>
      <c r="E7056" s="10" t="s">
        <v>9</v>
      </c>
      <c r="F7056">
        <v>12</v>
      </c>
      <c r="G7056">
        <v>0.62208127975463867</v>
      </c>
      <c r="H7056">
        <v>0.62208127975463867</v>
      </c>
      <c r="I7056">
        <v>77.89593505859375</v>
      </c>
      <c r="J7056">
        <v>0</v>
      </c>
      <c r="K7056">
        <v>54535</v>
      </c>
      <c r="L7056">
        <v>49319.78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 s="10" t="s">
        <v>38</v>
      </c>
    </row>
    <row r="7057" spans="1:19" hidden="1" x14ac:dyDescent="0.25">
      <c r="A7057" s="10" t="str">
        <f t="shared" si="110"/>
        <v>2017-2026Greater Bay Area1-in-10May PeakPGE12</v>
      </c>
      <c r="B7057" s="10" t="s">
        <v>54</v>
      </c>
      <c r="C7057" s="10" t="s">
        <v>10</v>
      </c>
      <c r="D7057" s="10" t="s">
        <v>5</v>
      </c>
      <c r="E7057" s="10" t="s">
        <v>1</v>
      </c>
      <c r="F7057">
        <v>12</v>
      </c>
      <c r="G7057">
        <v>0.93736636638641357</v>
      </c>
      <c r="H7057">
        <v>0.93736636638641357</v>
      </c>
      <c r="I7057">
        <v>90.485572814941406</v>
      </c>
      <c r="J7057">
        <v>0</v>
      </c>
      <c r="K7057">
        <v>54535</v>
      </c>
      <c r="L7057">
        <v>49319.78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 s="10" t="s">
        <v>38</v>
      </c>
    </row>
    <row r="7058" spans="1:19" hidden="1" x14ac:dyDescent="0.25">
      <c r="A7058" s="10" t="str">
        <f t="shared" si="110"/>
        <v>2017-2026Greater Bay Area1-in-10May PeakCAISO13</v>
      </c>
      <c r="B7058" s="10" t="s">
        <v>54</v>
      </c>
      <c r="C7058" s="10" t="s">
        <v>10</v>
      </c>
      <c r="D7058" s="10" t="s">
        <v>5</v>
      </c>
      <c r="E7058" s="10" t="s">
        <v>1</v>
      </c>
      <c r="F7058">
        <v>13</v>
      </c>
      <c r="G7058">
        <v>0.87640500068664551</v>
      </c>
      <c r="H7058">
        <v>0.87640500068664551</v>
      </c>
      <c r="I7058">
        <v>84.238655090332031</v>
      </c>
      <c r="J7058">
        <v>0</v>
      </c>
      <c r="K7058">
        <v>54535</v>
      </c>
      <c r="L7058">
        <v>49319.78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 s="10" t="s">
        <v>39</v>
      </c>
    </row>
    <row r="7059" spans="1:19" hidden="1" x14ac:dyDescent="0.25">
      <c r="A7059" s="10" t="str">
        <f t="shared" si="110"/>
        <v>2017-2026Greater Bay Area1-in-2May PeakCAISO13</v>
      </c>
      <c r="B7059" s="10" t="s">
        <v>54</v>
      </c>
      <c r="C7059" s="10" t="s">
        <v>10</v>
      </c>
      <c r="D7059" s="10" t="s">
        <v>5</v>
      </c>
      <c r="E7059" s="10" t="s">
        <v>9</v>
      </c>
      <c r="F7059">
        <v>13</v>
      </c>
      <c r="G7059">
        <v>0.66551446914672852</v>
      </c>
      <c r="H7059">
        <v>0.66551446914672852</v>
      </c>
      <c r="I7059">
        <v>76.529487609863281</v>
      </c>
      <c r="J7059">
        <v>0</v>
      </c>
      <c r="K7059">
        <v>54535</v>
      </c>
      <c r="L7059">
        <v>49319.78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 s="10" t="s">
        <v>39</v>
      </c>
    </row>
    <row r="7060" spans="1:19" hidden="1" x14ac:dyDescent="0.25">
      <c r="A7060" s="10" t="str">
        <f t="shared" si="110"/>
        <v>2017-2026Greater Bay Area1-in-2May PeakPGE13</v>
      </c>
      <c r="B7060" s="10" t="s">
        <v>54</v>
      </c>
      <c r="C7060" s="10" t="s">
        <v>10</v>
      </c>
      <c r="D7060" s="10" t="s">
        <v>5</v>
      </c>
      <c r="E7060" s="10" t="s">
        <v>9</v>
      </c>
      <c r="F7060">
        <v>13</v>
      </c>
      <c r="G7060">
        <v>0.7675279974937439</v>
      </c>
      <c r="H7060">
        <v>0.7675279974937439</v>
      </c>
      <c r="I7060">
        <v>80.962142944335938</v>
      </c>
      <c r="J7060">
        <v>0</v>
      </c>
      <c r="K7060">
        <v>54535</v>
      </c>
      <c r="L7060">
        <v>49319.78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 s="10" t="s">
        <v>38</v>
      </c>
    </row>
    <row r="7061" spans="1:19" hidden="1" x14ac:dyDescent="0.25">
      <c r="A7061" s="10" t="str">
        <f t="shared" si="110"/>
        <v>2017-2026Greater Bay Area1-in-10May PeakPGE13</v>
      </c>
      <c r="B7061" s="10" t="s">
        <v>54</v>
      </c>
      <c r="C7061" s="10" t="s">
        <v>10</v>
      </c>
      <c r="D7061" s="10" t="s">
        <v>5</v>
      </c>
      <c r="E7061" s="10" t="s">
        <v>1</v>
      </c>
      <c r="F7061">
        <v>13</v>
      </c>
      <c r="G7061">
        <v>1.1565289497375488</v>
      </c>
      <c r="H7061">
        <v>1.1565289497375488</v>
      </c>
      <c r="I7061">
        <v>92.996421813964844</v>
      </c>
      <c r="J7061">
        <v>0</v>
      </c>
      <c r="K7061">
        <v>54535</v>
      </c>
      <c r="L7061">
        <v>49319.78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 s="10" t="s">
        <v>38</v>
      </c>
    </row>
    <row r="7062" spans="1:19" hidden="1" x14ac:dyDescent="0.25">
      <c r="A7062" s="10" t="str">
        <f t="shared" si="110"/>
        <v>2017-2026Greater Bay Area1-in-10May PeakCAISO14</v>
      </c>
      <c r="B7062" s="10" t="s">
        <v>54</v>
      </c>
      <c r="C7062" s="10" t="s">
        <v>10</v>
      </c>
      <c r="D7062" s="10" t="s">
        <v>5</v>
      </c>
      <c r="E7062" s="10" t="s">
        <v>1</v>
      </c>
      <c r="F7062">
        <v>14</v>
      </c>
      <c r="G7062">
        <v>1.0815404653549194</v>
      </c>
      <c r="H7062">
        <v>0.93835616111755371</v>
      </c>
      <c r="I7062">
        <v>87.044204711914063</v>
      </c>
      <c r="J7062">
        <v>0.10273714363574982</v>
      </c>
      <c r="K7062">
        <v>54535</v>
      </c>
      <c r="L7062">
        <v>49319.78</v>
      </c>
      <c r="M7062">
        <v>0.14318430423736572</v>
      </c>
      <c r="N7062">
        <v>1.1516381055116653E-2</v>
      </c>
      <c r="O7062">
        <v>8.9308947324752808E-2</v>
      </c>
      <c r="P7062">
        <v>0.14318430423736572</v>
      </c>
      <c r="Q7062">
        <v>0.19705966114997864</v>
      </c>
      <c r="R7062">
        <v>0.2748522162437439</v>
      </c>
      <c r="S7062" s="10" t="s">
        <v>39</v>
      </c>
    </row>
    <row r="7063" spans="1:19" hidden="1" x14ac:dyDescent="0.25">
      <c r="A7063" s="10" t="str">
        <f t="shared" si="110"/>
        <v>2017-2026Greater Bay Area1-in-2May PeakCAISO14</v>
      </c>
      <c r="B7063" s="10" t="s">
        <v>54</v>
      </c>
      <c r="C7063" s="10" t="s">
        <v>10</v>
      </c>
      <c r="D7063" s="10" t="s">
        <v>5</v>
      </c>
      <c r="E7063" s="10" t="s">
        <v>9</v>
      </c>
      <c r="F7063">
        <v>14</v>
      </c>
      <c r="G7063">
        <v>0.82128787040710449</v>
      </c>
      <c r="H7063">
        <v>0.81093823909759521</v>
      </c>
      <c r="I7063">
        <v>78.101448059082031</v>
      </c>
      <c r="J7063">
        <v>0.10273714363574982</v>
      </c>
      <c r="K7063">
        <v>54535</v>
      </c>
      <c r="L7063">
        <v>49319.78</v>
      </c>
      <c r="M7063">
        <v>1.0349608026444912E-2</v>
      </c>
      <c r="N7063">
        <v>-0.12131831794977188</v>
      </c>
      <c r="O7063">
        <v>-4.3525751680135727E-2</v>
      </c>
      <c r="P7063">
        <v>1.0349608026444912E-2</v>
      </c>
      <c r="Q7063">
        <v>6.4224965870380402E-2</v>
      </c>
      <c r="R7063">
        <v>0.14201752841472626</v>
      </c>
      <c r="S7063" s="10" t="s">
        <v>39</v>
      </c>
    </row>
    <row r="7064" spans="1:19" hidden="1" x14ac:dyDescent="0.25">
      <c r="A7064" s="10" t="str">
        <f t="shared" si="110"/>
        <v>2017-2026Greater Bay Area1-in-10May PeakPGE14</v>
      </c>
      <c r="B7064" s="10" t="s">
        <v>54</v>
      </c>
      <c r="C7064" s="10" t="s">
        <v>10</v>
      </c>
      <c r="D7064" s="10" t="s">
        <v>5</v>
      </c>
      <c r="E7064" s="10" t="s">
        <v>1</v>
      </c>
      <c r="F7064">
        <v>14</v>
      </c>
      <c r="G7064">
        <v>1.4272314310073853</v>
      </c>
      <c r="H7064">
        <v>1.1314636468887329</v>
      </c>
      <c r="I7064">
        <v>95.002578735351563</v>
      </c>
      <c r="J7064">
        <v>0.10273714363574982</v>
      </c>
      <c r="K7064">
        <v>54535</v>
      </c>
      <c r="L7064">
        <v>49319.78</v>
      </c>
      <c r="M7064">
        <v>0.29576775431632996</v>
      </c>
      <c r="N7064">
        <v>0.16409982740879059</v>
      </c>
      <c r="O7064">
        <v>0.24189239740371704</v>
      </c>
      <c r="P7064">
        <v>0.29576775431632996</v>
      </c>
      <c r="Q7064">
        <v>0.34964311122894287</v>
      </c>
      <c r="R7064">
        <v>0.42743566632270813</v>
      </c>
      <c r="S7064" s="10" t="s">
        <v>38</v>
      </c>
    </row>
    <row r="7065" spans="1:19" hidden="1" x14ac:dyDescent="0.25">
      <c r="A7065" s="10" t="str">
        <f t="shared" si="110"/>
        <v>2017-2026Greater Bay Area1-in-2May PeakPGE14</v>
      </c>
      <c r="B7065" s="10" t="s">
        <v>54</v>
      </c>
      <c r="C7065" s="10" t="s">
        <v>10</v>
      </c>
      <c r="D7065" s="10" t="s">
        <v>5</v>
      </c>
      <c r="E7065" s="10" t="s">
        <v>9</v>
      </c>
      <c r="F7065">
        <v>14</v>
      </c>
      <c r="G7065">
        <v>0.94717913866043091</v>
      </c>
      <c r="H7065">
        <v>0.86668425798416138</v>
      </c>
      <c r="I7065">
        <v>83.096687316894531</v>
      </c>
      <c r="J7065">
        <v>0.10273714363574982</v>
      </c>
      <c r="K7065">
        <v>54535</v>
      </c>
      <c r="L7065">
        <v>49319.78</v>
      </c>
      <c r="M7065">
        <v>8.049485832452774E-2</v>
      </c>
      <c r="N7065">
        <v>-5.1173064857721329E-2</v>
      </c>
      <c r="O7065">
        <v>2.6619499549269676E-2</v>
      </c>
      <c r="P7065">
        <v>8.049485832452774E-2</v>
      </c>
      <c r="Q7065">
        <v>0.13437022268772125</v>
      </c>
      <c r="R7065">
        <v>0.21216277778148651</v>
      </c>
      <c r="S7065" s="10" t="s">
        <v>38</v>
      </c>
    </row>
    <row r="7066" spans="1:19" hidden="1" x14ac:dyDescent="0.25">
      <c r="A7066" s="10" t="str">
        <f t="shared" si="110"/>
        <v>2017-2026Greater Bay Area1-in-2May PeakCAISO15</v>
      </c>
      <c r="B7066" s="10" t="s">
        <v>54</v>
      </c>
      <c r="C7066" s="10" t="s">
        <v>10</v>
      </c>
      <c r="D7066" s="10" t="s">
        <v>5</v>
      </c>
      <c r="E7066" s="10" t="s">
        <v>9</v>
      </c>
      <c r="F7066">
        <v>15</v>
      </c>
      <c r="G7066">
        <v>0.99045735597610474</v>
      </c>
      <c r="H7066">
        <v>0.93174809217453003</v>
      </c>
      <c r="I7066">
        <v>79.804290771484375</v>
      </c>
      <c r="J7066">
        <v>0.1230589896440506</v>
      </c>
      <c r="K7066">
        <v>54535</v>
      </c>
      <c r="L7066">
        <v>49319.78</v>
      </c>
      <c r="M7066">
        <v>5.870925635099411E-2</v>
      </c>
      <c r="N7066">
        <v>-9.9003143608570099E-2</v>
      </c>
      <c r="O7066">
        <v>-5.8228778652846813E-3</v>
      </c>
      <c r="P7066">
        <v>5.870925635099411E-2</v>
      </c>
      <c r="Q7066">
        <v>0.12324138730764389</v>
      </c>
      <c r="R7066">
        <v>0.21642166376113892</v>
      </c>
      <c r="S7066" s="10" t="s">
        <v>39</v>
      </c>
    </row>
    <row r="7067" spans="1:19" hidden="1" x14ac:dyDescent="0.25">
      <c r="A7067" s="10" t="str">
        <f t="shared" si="110"/>
        <v>2017-2026Greater Bay Area1-in-10May PeakCAISO15</v>
      </c>
      <c r="B7067" s="10" t="s">
        <v>54</v>
      </c>
      <c r="C7067" s="10" t="s">
        <v>10</v>
      </c>
      <c r="D7067" s="10" t="s">
        <v>5</v>
      </c>
      <c r="E7067" s="10" t="s">
        <v>1</v>
      </c>
      <c r="F7067">
        <v>15</v>
      </c>
      <c r="G7067">
        <v>1.3043169975280762</v>
      </c>
      <c r="H7067">
        <v>1.0861629247665405</v>
      </c>
      <c r="I7067">
        <v>88.7108154296875</v>
      </c>
      <c r="J7067">
        <v>0.1230589896440506</v>
      </c>
      <c r="K7067">
        <v>54535</v>
      </c>
      <c r="L7067">
        <v>49319.78</v>
      </c>
      <c r="M7067">
        <v>0.21815402805805206</v>
      </c>
      <c r="N7067">
        <v>6.0441628098487854E-2</v>
      </c>
      <c r="O7067">
        <v>0.15362189710140228</v>
      </c>
      <c r="P7067">
        <v>0.21815402805805206</v>
      </c>
      <c r="Q7067">
        <v>0.28268617391586304</v>
      </c>
      <c r="R7067">
        <v>0.37586644291877747</v>
      </c>
      <c r="S7067" s="10" t="s">
        <v>39</v>
      </c>
    </row>
    <row r="7068" spans="1:19" hidden="1" x14ac:dyDescent="0.25">
      <c r="A7068" s="10" t="str">
        <f t="shared" si="110"/>
        <v>2017-2026Greater Bay Area1-in-10May PeakPGE15</v>
      </c>
      <c r="B7068" s="10" t="s">
        <v>54</v>
      </c>
      <c r="C7068" s="10" t="s">
        <v>10</v>
      </c>
      <c r="D7068" s="10" t="s">
        <v>5</v>
      </c>
      <c r="E7068" s="10" t="s">
        <v>1</v>
      </c>
      <c r="F7068">
        <v>15</v>
      </c>
      <c r="G7068">
        <v>1.7212135791778564</v>
      </c>
      <c r="H7068">
        <v>1.3241434097290039</v>
      </c>
      <c r="I7068">
        <v>95.925994873046875</v>
      </c>
      <c r="J7068">
        <v>0.1230589896440506</v>
      </c>
      <c r="K7068">
        <v>54535</v>
      </c>
      <c r="L7068">
        <v>49319.78</v>
      </c>
      <c r="M7068">
        <v>0.39707013964653015</v>
      </c>
      <c r="N7068">
        <v>0.23935773968696594</v>
      </c>
      <c r="O7068">
        <v>0.33253800868988037</v>
      </c>
      <c r="P7068">
        <v>0.39707013964653015</v>
      </c>
      <c r="Q7068">
        <v>0.46160227060317993</v>
      </c>
      <c r="R7068">
        <v>0.55478256940841675</v>
      </c>
      <c r="S7068" s="10" t="s">
        <v>38</v>
      </c>
    </row>
    <row r="7069" spans="1:19" hidden="1" x14ac:dyDescent="0.25">
      <c r="A7069" s="10" t="str">
        <f t="shared" si="110"/>
        <v>2017-2026Greater Bay Area1-in-2May PeakPGE15</v>
      </c>
      <c r="B7069" s="10" t="s">
        <v>54</v>
      </c>
      <c r="C7069" s="10" t="s">
        <v>10</v>
      </c>
      <c r="D7069" s="10" t="s">
        <v>5</v>
      </c>
      <c r="E7069" s="10" t="s">
        <v>9</v>
      </c>
      <c r="F7069">
        <v>15</v>
      </c>
      <c r="G7069">
        <v>1.1422798633575439</v>
      </c>
      <c r="H7069">
        <v>1.0031465291976929</v>
      </c>
      <c r="I7069">
        <v>84.452033996582031</v>
      </c>
      <c r="J7069">
        <v>0.1230589896440506</v>
      </c>
      <c r="K7069">
        <v>54535</v>
      </c>
      <c r="L7069">
        <v>49319.78</v>
      </c>
      <c r="M7069">
        <v>0.13913337886333466</v>
      </c>
      <c r="N7069">
        <v>-1.8579022958874702E-2</v>
      </c>
      <c r="O7069">
        <v>7.4601247906684875E-2</v>
      </c>
      <c r="P7069">
        <v>0.13913337886333466</v>
      </c>
      <c r="Q7069">
        <v>0.20366550981998444</v>
      </c>
      <c r="R7069">
        <v>0.29684579372406006</v>
      </c>
      <c r="S7069" s="10" t="s">
        <v>38</v>
      </c>
    </row>
    <row r="7070" spans="1:19" hidden="1" x14ac:dyDescent="0.25">
      <c r="A7070" s="10" t="str">
        <f t="shared" si="110"/>
        <v>2017-2026Greater Bay Area1-in-10May PeakCAISO16</v>
      </c>
      <c r="B7070" s="10" t="s">
        <v>54</v>
      </c>
      <c r="C7070" s="10" t="s">
        <v>10</v>
      </c>
      <c r="D7070" s="10" t="s">
        <v>5</v>
      </c>
      <c r="E7070" s="10" t="s">
        <v>1</v>
      </c>
      <c r="F7070">
        <v>16</v>
      </c>
      <c r="G7070">
        <v>1.5642231702804565</v>
      </c>
      <c r="H7070">
        <v>1.28743577003479</v>
      </c>
      <c r="I7070">
        <v>89.57342529296875</v>
      </c>
      <c r="J7070">
        <v>0.15615223348140717</v>
      </c>
      <c r="K7070">
        <v>54535</v>
      </c>
      <c r="L7070">
        <v>49319.78</v>
      </c>
      <c r="M7070">
        <v>0.27678745985031128</v>
      </c>
      <c r="N7070">
        <v>7.6662756502628326E-2</v>
      </c>
      <c r="O7070">
        <v>0.1949012279510498</v>
      </c>
      <c r="P7070">
        <v>0.27678745985031128</v>
      </c>
      <c r="Q7070">
        <v>0.35867369174957275</v>
      </c>
      <c r="R7070">
        <v>0.47691217064857483</v>
      </c>
      <c r="S7070" s="10" t="s">
        <v>39</v>
      </c>
    </row>
    <row r="7071" spans="1:19" hidden="1" x14ac:dyDescent="0.25">
      <c r="A7071" s="10" t="str">
        <f t="shared" si="110"/>
        <v>2017-2026Greater Bay Area1-in-2May PeakCAISO16</v>
      </c>
      <c r="B7071" s="10" t="s">
        <v>54</v>
      </c>
      <c r="C7071" s="10" t="s">
        <v>10</v>
      </c>
      <c r="D7071" s="10" t="s">
        <v>5</v>
      </c>
      <c r="E7071" s="10" t="s">
        <v>9</v>
      </c>
      <c r="F7071">
        <v>16</v>
      </c>
      <c r="G7071">
        <v>1.1878219842910767</v>
      </c>
      <c r="H7071">
        <v>1.1348055601119995</v>
      </c>
      <c r="I7071">
        <v>80.97540283203125</v>
      </c>
      <c r="J7071">
        <v>0.15615223348140717</v>
      </c>
      <c r="K7071">
        <v>54535</v>
      </c>
      <c r="L7071">
        <v>49319.78</v>
      </c>
      <c r="M7071">
        <v>5.3016450256109238E-2</v>
      </c>
      <c r="N7071">
        <v>-0.14710825681686401</v>
      </c>
      <c r="O7071">
        <v>-2.8869781643152237E-2</v>
      </c>
      <c r="P7071">
        <v>5.3016450256109238E-2</v>
      </c>
      <c r="Q7071">
        <v>0.13490268588066101</v>
      </c>
      <c r="R7071">
        <v>0.25314116477966309</v>
      </c>
      <c r="S7071" s="10" t="s">
        <v>39</v>
      </c>
    </row>
    <row r="7072" spans="1:19" hidden="1" x14ac:dyDescent="0.25">
      <c r="A7072" s="10" t="str">
        <f t="shared" si="110"/>
        <v>2017-2026Greater Bay Area1-in-10May PeakPGE16</v>
      </c>
      <c r="B7072" s="10" t="s">
        <v>54</v>
      </c>
      <c r="C7072" s="10" t="s">
        <v>10</v>
      </c>
      <c r="D7072" s="10" t="s">
        <v>5</v>
      </c>
      <c r="E7072" s="10" t="s">
        <v>1</v>
      </c>
      <c r="F7072">
        <v>16</v>
      </c>
      <c r="G7072">
        <v>2.0641932487487793</v>
      </c>
      <c r="H7072">
        <v>1.602924108505249</v>
      </c>
      <c r="I7072">
        <v>95.399940490722656</v>
      </c>
      <c r="J7072">
        <v>0.15615223348140717</v>
      </c>
      <c r="K7072">
        <v>54535</v>
      </c>
      <c r="L7072">
        <v>49319.78</v>
      </c>
      <c r="M7072">
        <v>0.46126911044120789</v>
      </c>
      <c r="N7072">
        <v>0.26114439964294434</v>
      </c>
      <c r="O7072">
        <v>0.37938287854194641</v>
      </c>
      <c r="P7072">
        <v>0.46126911044120789</v>
      </c>
      <c r="Q7072">
        <v>0.54315531253814697</v>
      </c>
      <c r="R7072">
        <v>0.66139382123947144</v>
      </c>
      <c r="S7072" s="10" t="s">
        <v>38</v>
      </c>
    </row>
    <row r="7073" spans="1:19" hidden="1" x14ac:dyDescent="0.25">
      <c r="A7073" s="10" t="str">
        <f t="shared" si="110"/>
        <v>2017-2026Greater Bay Area1-in-2May PeakPGE16</v>
      </c>
      <c r="B7073" s="10" t="s">
        <v>54</v>
      </c>
      <c r="C7073" s="10" t="s">
        <v>10</v>
      </c>
      <c r="D7073" s="10" t="s">
        <v>5</v>
      </c>
      <c r="E7073" s="10" t="s">
        <v>9</v>
      </c>
      <c r="F7073">
        <v>16</v>
      </c>
      <c r="G7073">
        <v>1.3698976039886475</v>
      </c>
      <c r="H7073">
        <v>1.2104790210723877</v>
      </c>
      <c r="I7073">
        <v>85.045684814453125</v>
      </c>
      <c r="J7073">
        <v>0.15615223348140717</v>
      </c>
      <c r="K7073">
        <v>54535</v>
      </c>
      <c r="L7073">
        <v>49319.78</v>
      </c>
      <c r="M7073">
        <v>0.15941858291625977</v>
      </c>
      <c r="N7073">
        <v>-4.0706120431423187E-2</v>
      </c>
      <c r="O7073">
        <v>7.7532351016998291E-2</v>
      </c>
      <c r="P7073">
        <v>0.15941858291625977</v>
      </c>
      <c r="Q7073">
        <v>0.24130481481552124</v>
      </c>
      <c r="R7073">
        <v>0.35954329371452332</v>
      </c>
      <c r="S7073" s="10" t="s">
        <v>38</v>
      </c>
    </row>
    <row r="7074" spans="1:19" hidden="1" x14ac:dyDescent="0.25">
      <c r="A7074" s="10" t="str">
        <f t="shared" si="110"/>
        <v>2017-2026Greater Bay Area1-in-10May PeakCAISO17</v>
      </c>
      <c r="B7074" s="10" t="s">
        <v>54</v>
      </c>
      <c r="C7074" s="10" t="s">
        <v>10</v>
      </c>
      <c r="D7074" s="10" t="s">
        <v>5</v>
      </c>
      <c r="E7074" s="10" t="s">
        <v>1</v>
      </c>
      <c r="F7074">
        <v>17</v>
      </c>
      <c r="G7074">
        <v>1.8006563186645508</v>
      </c>
      <c r="H7074">
        <v>1.4346734285354614</v>
      </c>
      <c r="I7074">
        <v>88.975440979003906</v>
      </c>
      <c r="J7074">
        <v>0.16046801209449768</v>
      </c>
      <c r="K7074">
        <v>54535</v>
      </c>
      <c r="L7074">
        <v>49319.78</v>
      </c>
      <c r="M7074">
        <v>0.36598291993141174</v>
      </c>
      <c r="N7074">
        <v>0.16032712161540985</v>
      </c>
      <c r="O7074">
        <v>0.28183349967002869</v>
      </c>
      <c r="P7074">
        <v>0.36598291993141174</v>
      </c>
      <c r="Q7074">
        <v>0.4501323401927948</v>
      </c>
      <c r="R7074">
        <v>0.57163870334625244</v>
      </c>
      <c r="S7074" s="10" t="s">
        <v>39</v>
      </c>
    </row>
    <row r="7075" spans="1:19" hidden="1" x14ac:dyDescent="0.25">
      <c r="A7075" s="10" t="str">
        <f t="shared" si="110"/>
        <v>2017-2026Greater Bay Area1-in-2May PeakCAISO17</v>
      </c>
      <c r="B7075" s="10" t="s">
        <v>54</v>
      </c>
      <c r="C7075" s="10" t="s">
        <v>10</v>
      </c>
      <c r="D7075" s="10" t="s">
        <v>5</v>
      </c>
      <c r="E7075" s="10" t="s">
        <v>9</v>
      </c>
      <c r="F7075">
        <v>17</v>
      </c>
      <c r="G7075">
        <v>1.3673619031906128</v>
      </c>
      <c r="H7075">
        <v>1.194161057472229</v>
      </c>
      <c r="I7075">
        <v>80.492103576660156</v>
      </c>
      <c r="J7075">
        <v>0.16046801209449768</v>
      </c>
      <c r="K7075">
        <v>54535</v>
      </c>
      <c r="L7075">
        <v>49319.78</v>
      </c>
      <c r="M7075">
        <v>0.17320080101490021</v>
      </c>
      <c r="N7075">
        <v>-3.2455004751682281E-2</v>
      </c>
      <c r="O7075">
        <v>8.9051373302936554E-2</v>
      </c>
      <c r="P7075">
        <v>0.17320080101490021</v>
      </c>
      <c r="Q7075">
        <v>0.25735023617744446</v>
      </c>
      <c r="R7075">
        <v>0.3788565993309021</v>
      </c>
      <c r="S7075" s="10" t="s">
        <v>39</v>
      </c>
    </row>
    <row r="7076" spans="1:19" hidden="1" x14ac:dyDescent="0.25">
      <c r="A7076" s="10" t="str">
        <f t="shared" si="110"/>
        <v>2017-2026Greater Bay Area1-in-2May PeakPGE17</v>
      </c>
      <c r="B7076" s="10" t="s">
        <v>54</v>
      </c>
      <c r="C7076" s="10" t="s">
        <v>10</v>
      </c>
      <c r="D7076" s="10" t="s">
        <v>5</v>
      </c>
      <c r="E7076" s="10" t="s">
        <v>9</v>
      </c>
      <c r="F7076">
        <v>17</v>
      </c>
      <c r="G7076">
        <v>1.5769582986831665</v>
      </c>
      <c r="H7076">
        <v>1.3104671239852905</v>
      </c>
      <c r="I7076">
        <v>84.598533630371094</v>
      </c>
      <c r="J7076">
        <v>0.16046801209449768</v>
      </c>
      <c r="K7076">
        <v>54535</v>
      </c>
      <c r="L7076">
        <v>49319.78</v>
      </c>
      <c r="M7076">
        <v>0.26649117469787598</v>
      </c>
      <c r="N7076">
        <v>6.0835368931293488E-2</v>
      </c>
      <c r="O7076">
        <v>0.18234175443649292</v>
      </c>
      <c r="P7076">
        <v>0.26649117469787598</v>
      </c>
      <c r="Q7076">
        <v>0.35064059495925903</v>
      </c>
      <c r="R7076">
        <v>0.47214698791503906</v>
      </c>
      <c r="S7076" s="10" t="s">
        <v>38</v>
      </c>
    </row>
    <row r="7077" spans="1:19" hidden="1" x14ac:dyDescent="0.25">
      <c r="A7077" s="10" t="str">
        <f t="shared" si="110"/>
        <v>2017-2026Greater Bay Area1-in-10May PeakPGE17</v>
      </c>
      <c r="B7077" s="10" t="s">
        <v>54</v>
      </c>
      <c r="C7077" s="10" t="s">
        <v>10</v>
      </c>
      <c r="D7077" s="10" t="s">
        <v>5</v>
      </c>
      <c r="E7077" s="10" t="s">
        <v>1</v>
      </c>
      <c r="F7077">
        <v>17</v>
      </c>
      <c r="G7077">
        <v>2.3761970996856689</v>
      </c>
      <c r="H7077">
        <v>1.836353063583374</v>
      </c>
      <c r="I7077">
        <v>93.899299621582031</v>
      </c>
      <c r="J7077">
        <v>0.16046801209449768</v>
      </c>
      <c r="K7077">
        <v>54535</v>
      </c>
      <c r="L7077">
        <v>49319.78</v>
      </c>
      <c r="M7077">
        <v>0.53984397649765015</v>
      </c>
      <c r="N7077">
        <v>0.33418816328048706</v>
      </c>
      <c r="O7077">
        <v>0.45569455623626709</v>
      </c>
      <c r="P7077">
        <v>0.53984397649765015</v>
      </c>
      <c r="Q7077">
        <v>0.6239933967590332</v>
      </c>
      <c r="R7077">
        <v>0.74549978971481323</v>
      </c>
      <c r="S7077" s="10" t="s">
        <v>38</v>
      </c>
    </row>
    <row r="7078" spans="1:19" hidden="1" x14ac:dyDescent="0.25">
      <c r="A7078" s="10" t="str">
        <f t="shared" si="110"/>
        <v>2017-2026Greater Bay Area1-in-10May PeakCAISO18</v>
      </c>
      <c r="B7078" s="10" t="s">
        <v>54</v>
      </c>
      <c r="C7078" s="10" t="s">
        <v>10</v>
      </c>
      <c r="D7078" s="10" t="s">
        <v>5</v>
      </c>
      <c r="E7078" s="10" t="s">
        <v>1</v>
      </c>
      <c r="F7078">
        <v>18</v>
      </c>
      <c r="G7078">
        <v>1.9679893255233765</v>
      </c>
      <c r="H7078">
        <v>1.6526572704315186</v>
      </c>
      <c r="I7078">
        <v>86.506378173828125</v>
      </c>
      <c r="J7078">
        <v>0.13599415123462677</v>
      </c>
      <c r="K7078">
        <v>54535</v>
      </c>
      <c r="L7078">
        <v>49319.78</v>
      </c>
      <c r="M7078">
        <v>0.31533205509185791</v>
      </c>
      <c r="N7078">
        <v>0.14104194939136505</v>
      </c>
      <c r="O7078">
        <v>0.24401672184467316</v>
      </c>
      <c r="P7078">
        <v>0.31533205509185791</v>
      </c>
      <c r="Q7078">
        <v>0.38664737343788147</v>
      </c>
      <c r="R7078">
        <v>0.48962214589118958</v>
      </c>
      <c r="S7078" s="10" t="s">
        <v>39</v>
      </c>
    </row>
    <row r="7079" spans="1:19" hidden="1" x14ac:dyDescent="0.25">
      <c r="A7079" s="10" t="str">
        <f t="shared" si="110"/>
        <v>2017-2026Greater Bay Area1-in-2May PeakCAISO18</v>
      </c>
      <c r="B7079" s="10" t="s">
        <v>54</v>
      </c>
      <c r="C7079" s="10" t="s">
        <v>10</v>
      </c>
      <c r="D7079" s="10" t="s">
        <v>5</v>
      </c>
      <c r="E7079" s="10" t="s">
        <v>9</v>
      </c>
      <c r="F7079">
        <v>18</v>
      </c>
      <c r="G7079">
        <v>1.494429349899292</v>
      </c>
      <c r="H7079">
        <v>1.3824580907821655</v>
      </c>
      <c r="I7079">
        <v>78.676467895507813</v>
      </c>
      <c r="J7079">
        <v>0.13599415123462677</v>
      </c>
      <c r="K7079">
        <v>54535</v>
      </c>
      <c r="L7079">
        <v>49319.78</v>
      </c>
      <c r="M7079">
        <v>0.11197122931480408</v>
      </c>
      <c r="N7079">
        <v>-6.2318876385688782E-2</v>
      </c>
      <c r="O7079">
        <v>4.0655896067619324E-2</v>
      </c>
      <c r="P7079">
        <v>0.11197122931480408</v>
      </c>
      <c r="Q7079">
        <v>0.18328656256198883</v>
      </c>
      <c r="R7079">
        <v>0.28626132011413574</v>
      </c>
      <c r="S7079" s="10" t="s">
        <v>39</v>
      </c>
    </row>
    <row r="7080" spans="1:19" hidden="1" x14ac:dyDescent="0.25">
      <c r="A7080" s="10" t="str">
        <f t="shared" si="110"/>
        <v>2017-2026Greater Bay Area1-in-2May PeakPGE18</v>
      </c>
      <c r="B7080" s="10" t="s">
        <v>54</v>
      </c>
      <c r="C7080" s="10" t="s">
        <v>10</v>
      </c>
      <c r="D7080" s="10" t="s">
        <v>5</v>
      </c>
      <c r="E7080" s="10" t="s">
        <v>9</v>
      </c>
      <c r="F7080">
        <v>18</v>
      </c>
      <c r="G7080">
        <v>1.7235032320022583</v>
      </c>
      <c r="H7080">
        <v>1.5023913383483887</v>
      </c>
      <c r="I7080">
        <v>83.03277587890625</v>
      </c>
      <c r="J7080">
        <v>0.13599415123462677</v>
      </c>
      <c r="K7080">
        <v>54535</v>
      </c>
      <c r="L7080">
        <v>49319.78</v>
      </c>
      <c r="M7080">
        <v>0.22111183404922485</v>
      </c>
      <c r="N7080">
        <v>4.6821728348731995E-2</v>
      </c>
      <c r="O7080">
        <v>0.1497965008020401</v>
      </c>
      <c r="P7080">
        <v>0.22111183404922485</v>
      </c>
      <c r="Q7080">
        <v>0.29242715239524841</v>
      </c>
      <c r="R7080">
        <v>0.39540192484855652</v>
      </c>
      <c r="S7080" s="10" t="s">
        <v>38</v>
      </c>
    </row>
    <row r="7081" spans="1:19" hidden="1" x14ac:dyDescent="0.25">
      <c r="A7081" s="10" t="str">
        <f t="shared" si="110"/>
        <v>2017-2026Greater Bay Area1-in-10May PeakPGE18</v>
      </c>
      <c r="B7081" s="10" t="s">
        <v>54</v>
      </c>
      <c r="C7081" s="10" t="s">
        <v>10</v>
      </c>
      <c r="D7081" s="10" t="s">
        <v>5</v>
      </c>
      <c r="E7081" s="10" t="s">
        <v>1</v>
      </c>
      <c r="F7081">
        <v>18</v>
      </c>
      <c r="G7081">
        <v>2.5970144271850586</v>
      </c>
      <c r="H7081">
        <v>2.1176431179046631</v>
      </c>
      <c r="I7081">
        <v>91.304183959960938</v>
      </c>
      <c r="J7081">
        <v>0.13599415123462677</v>
      </c>
      <c r="K7081">
        <v>54535</v>
      </c>
      <c r="L7081">
        <v>49319.78</v>
      </c>
      <c r="M7081">
        <v>0.47937127947807312</v>
      </c>
      <c r="N7081">
        <v>0.30508118867874146</v>
      </c>
      <c r="O7081">
        <v>0.40805596113204956</v>
      </c>
      <c r="P7081">
        <v>0.47937127947807312</v>
      </c>
      <c r="Q7081">
        <v>0.55068659782409668</v>
      </c>
      <c r="R7081">
        <v>0.65366137027740479</v>
      </c>
      <c r="S7081" s="10" t="s">
        <v>38</v>
      </c>
    </row>
    <row r="7082" spans="1:19" hidden="1" x14ac:dyDescent="0.25">
      <c r="A7082" s="10" t="str">
        <f t="shared" si="110"/>
        <v>2017-2026Greater Bay Area1-in-10May PeakCAISO19</v>
      </c>
      <c r="B7082" s="10" t="s">
        <v>54</v>
      </c>
      <c r="C7082" s="10" t="s">
        <v>10</v>
      </c>
      <c r="D7082" s="10" t="s">
        <v>5</v>
      </c>
      <c r="E7082" s="10" t="s">
        <v>1</v>
      </c>
      <c r="F7082">
        <v>19</v>
      </c>
      <c r="G7082">
        <v>2.0178723335266113</v>
      </c>
      <c r="H7082">
        <v>2.2306973934173584</v>
      </c>
      <c r="I7082">
        <v>83.114646911621094</v>
      </c>
      <c r="J7082">
        <v>0.11742977052927017</v>
      </c>
      <c r="K7082">
        <v>54535</v>
      </c>
      <c r="L7082">
        <v>49319.78</v>
      </c>
      <c r="M7082">
        <v>-0.21282516419887543</v>
      </c>
      <c r="N7082">
        <v>-0.3633231520652771</v>
      </c>
      <c r="O7082">
        <v>-0.27440533041954041</v>
      </c>
      <c r="P7082">
        <v>-0.21282516419887543</v>
      </c>
      <c r="Q7082">
        <v>-0.15124499797821045</v>
      </c>
      <c r="R7082">
        <v>-6.2327168881893158E-2</v>
      </c>
      <c r="S7082" s="10" t="s">
        <v>39</v>
      </c>
    </row>
    <row r="7083" spans="1:19" hidden="1" x14ac:dyDescent="0.25">
      <c r="A7083" s="10" t="str">
        <f t="shared" si="110"/>
        <v>2017-2026Greater Bay Area1-in-2May PeakCAISO19</v>
      </c>
      <c r="B7083" s="10" t="s">
        <v>54</v>
      </c>
      <c r="C7083" s="10" t="s">
        <v>10</v>
      </c>
      <c r="D7083" s="10" t="s">
        <v>5</v>
      </c>
      <c r="E7083" s="10" t="s">
        <v>9</v>
      </c>
      <c r="F7083">
        <v>19</v>
      </c>
      <c r="G7083">
        <v>1.5323089361190796</v>
      </c>
      <c r="H7083">
        <v>1.7241652011871338</v>
      </c>
      <c r="I7083">
        <v>75.704605102539062</v>
      </c>
      <c r="J7083">
        <v>0.11742977052927017</v>
      </c>
      <c r="K7083">
        <v>54535</v>
      </c>
      <c r="L7083">
        <v>49319.78</v>
      </c>
      <c r="M7083">
        <v>-0.19185620546340942</v>
      </c>
      <c r="N7083">
        <v>-0.34235420823097229</v>
      </c>
      <c r="O7083">
        <v>-0.2534363865852356</v>
      </c>
      <c r="P7083">
        <v>-0.19185620546340942</v>
      </c>
      <c r="Q7083">
        <v>-0.13027603924274445</v>
      </c>
      <c r="R7083">
        <v>-4.1358210146427155E-2</v>
      </c>
      <c r="S7083" s="10" t="s">
        <v>39</v>
      </c>
    </row>
    <row r="7084" spans="1:19" hidden="1" x14ac:dyDescent="0.25">
      <c r="A7084" s="10" t="str">
        <f t="shared" si="110"/>
        <v>2017-2026Greater Bay Area1-in-10May PeakPGE19</v>
      </c>
      <c r="B7084" s="10" t="s">
        <v>54</v>
      </c>
      <c r="C7084" s="10" t="s">
        <v>10</v>
      </c>
      <c r="D7084" s="10" t="s">
        <v>5</v>
      </c>
      <c r="E7084" s="10" t="s">
        <v>1</v>
      </c>
      <c r="F7084">
        <v>19</v>
      </c>
      <c r="G7084">
        <v>2.6628415584564209</v>
      </c>
      <c r="H7084">
        <v>2.9135239124298096</v>
      </c>
      <c r="I7084">
        <v>87.693634033203125</v>
      </c>
      <c r="J7084">
        <v>0.11742977052927017</v>
      </c>
      <c r="K7084">
        <v>54535</v>
      </c>
      <c r="L7084">
        <v>49319.78</v>
      </c>
      <c r="M7084">
        <v>-0.25068235397338867</v>
      </c>
      <c r="N7084">
        <v>-0.40118035674095154</v>
      </c>
      <c r="O7084">
        <v>-0.31226253509521484</v>
      </c>
      <c r="P7084">
        <v>-0.25068235397338867</v>
      </c>
      <c r="Q7084">
        <v>-0.18910218775272369</v>
      </c>
      <c r="R7084">
        <v>-0.1001843586564064</v>
      </c>
      <c r="S7084" s="10" t="s">
        <v>38</v>
      </c>
    </row>
    <row r="7085" spans="1:19" hidden="1" x14ac:dyDescent="0.25">
      <c r="A7085" s="10" t="str">
        <f t="shared" si="110"/>
        <v>2017-2026Greater Bay Area1-in-2May PeakPGE19</v>
      </c>
      <c r="B7085" s="10" t="s">
        <v>54</v>
      </c>
      <c r="C7085" s="10" t="s">
        <v>10</v>
      </c>
      <c r="D7085" s="10" t="s">
        <v>5</v>
      </c>
      <c r="E7085" s="10" t="s">
        <v>9</v>
      </c>
      <c r="F7085">
        <v>19</v>
      </c>
      <c r="G7085">
        <v>1.7671892642974854</v>
      </c>
      <c r="H7085">
        <v>1.9663001298904419</v>
      </c>
      <c r="I7085">
        <v>80.646217346191406</v>
      </c>
      <c r="J7085">
        <v>0.11742977052927017</v>
      </c>
      <c r="K7085">
        <v>54535</v>
      </c>
      <c r="L7085">
        <v>49319.78</v>
      </c>
      <c r="M7085">
        <v>-0.19911088049411774</v>
      </c>
      <c r="N7085">
        <v>-0.34960886836051941</v>
      </c>
      <c r="O7085">
        <v>-0.26069104671478271</v>
      </c>
      <c r="P7085">
        <v>-0.19911088049411774</v>
      </c>
      <c r="Q7085">
        <v>-0.13753071427345276</v>
      </c>
      <c r="R7085">
        <v>-4.8612885177135468E-2</v>
      </c>
      <c r="S7085" s="10" t="s">
        <v>38</v>
      </c>
    </row>
    <row r="7086" spans="1:19" hidden="1" x14ac:dyDescent="0.25">
      <c r="A7086" s="10" t="str">
        <f t="shared" si="110"/>
        <v>2017-2026Greater Bay Area1-in-2May PeakCAISO20</v>
      </c>
      <c r="B7086" s="10" t="s">
        <v>54</v>
      </c>
      <c r="C7086" s="10" t="s">
        <v>10</v>
      </c>
      <c r="D7086" s="10" t="s">
        <v>5</v>
      </c>
      <c r="E7086" s="10" t="s">
        <v>9</v>
      </c>
      <c r="F7086">
        <v>20</v>
      </c>
      <c r="G7086">
        <v>1.4545307159423828</v>
      </c>
      <c r="H7086">
        <v>1.5736957788467407</v>
      </c>
      <c r="I7086">
        <v>72.746116638183594</v>
      </c>
      <c r="J7086">
        <v>7.6294809579849243E-2</v>
      </c>
      <c r="K7086">
        <v>54535</v>
      </c>
      <c r="L7086">
        <v>49319.78</v>
      </c>
      <c r="M7086">
        <v>-0.11916501820087433</v>
      </c>
      <c r="N7086">
        <v>-0.21694444119930267</v>
      </c>
      <c r="O7086">
        <v>-0.15917401015758514</v>
      </c>
      <c r="P7086">
        <v>-0.11916501820087433</v>
      </c>
      <c r="Q7086">
        <v>-7.9156018793582916E-2</v>
      </c>
      <c r="R7086">
        <v>-2.1385589614510536E-2</v>
      </c>
      <c r="S7086" s="10" t="s">
        <v>39</v>
      </c>
    </row>
    <row r="7087" spans="1:19" hidden="1" x14ac:dyDescent="0.25">
      <c r="A7087" s="10" t="str">
        <f t="shared" si="110"/>
        <v>2017-2026Greater Bay Area1-in-10May PeakCAISO20</v>
      </c>
      <c r="B7087" s="10" t="s">
        <v>54</v>
      </c>
      <c r="C7087" s="10" t="s">
        <v>10</v>
      </c>
      <c r="D7087" s="10" t="s">
        <v>5</v>
      </c>
      <c r="E7087" s="10" t="s">
        <v>1</v>
      </c>
      <c r="F7087">
        <v>20</v>
      </c>
      <c r="G7087">
        <v>1.9154475927352905</v>
      </c>
      <c r="H7087">
        <v>2.1110210418701172</v>
      </c>
      <c r="I7087">
        <v>78.845321655273437</v>
      </c>
      <c r="J7087">
        <v>7.6294809579849243E-2</v>
      </c>
      <c r="K7087">
        <v>54535</v>
      </c>
      <c r="L7087">
        <v>49319.78</v>
      </c>
      <c r="M7087">
        <v>-0.1955733597278595</v>
      </c>
      <c r="N7087">
        <v>-0.29335278272628784</v>
      </c>
      <c r="O7087">
        <v>-0.23558235168457031</v>
      </c>
      <c r="P7087">
        <v>-0.1955733597278595</v>
      </c>
      <c r="Q7087">
        <v>-0.15556436777114868</v>
      </c>
      <c r="R7087">
        <v>-9.7793929278850555E-2</v>
      </c>
      <c r="S7087" s="10" t="s">
        <v>39</v>
      </c>
    </row>
    <row r="7088" spans="1:19" hidden="1" x14ac:dyDescent="0.25">
      <c r="A7088" s="10" t="str">
        <f t="shared" si="110"/>
        <v>2017-2026Greater Bay Area1-in-2May PeakPGE20</v>
      </c>
      <c r="B7088" s="10" t="s">
        <v>54</v>
      </c>
      <c r="C7088" s="10" t="s">
        <v>10</v>
      </c>
      <c r="D7088" s="10" t="s">
        <v>5</v>
      </c>
      <c r="E7088" s="10" t="s">
        <v>9</v>
      </c>
      <c r="F7088">
        <v>20</v>
      </c>
      <c r="G7088">
        <v>1.6774889230728149</v>
      </c>
      <c r="H7088">
        <v>1.8338327407836914</v>
      </c>
      <c r="I7088">
        <v>76.282386779785156</v>
      </c>
      <c r="J7088">
        <v>7.6294809579849243E-2</v>
      </c>
      <c r="K7088">
        <v>54535</v>
      </c>
      <c r="L7088">
        <v>49319.78</v>
      </c>
      <c r="M7088">
        <v>-0.15634378790855408</v>
      </c>
      <c r="N7088">
        <v>-0.25412321090698242</v>
      </c>
      <c r="O7088">
        <v>-0.19635277986526489</v>
      </c>
      <c r="P7088">
        <v>-0.15634378790855408</v>
      </c>
      <c r="Q7088">
        <v>-0.11633478850126266</v>
      </c>
      <c r="R7088">
        <v>-5.8564361184835434E-2</v>
      </c>
      <c r="S7088" s="10" t="s">
        <v>38</v>
      </c>
    </row>
    <row r="7089" spans="1:19" hidden="1" x14ac:dyDescent="0.25">
      <c r="A7089" s="10" t="str">
        <f t="shared" si="110"/>
        <v>2017-2026Greater Bay Area1-in-10May PeakPGE20</v>
      </c>
      <c r="B7089" s="10" t="s">
        <v>54</v>
      </c>
      <c r="C7089" s="10" t="s">
        <v>10</v>
      </c>
      <c r="D7089" s="10" t="s">
        <v>5</v>
      </c>
      <c r="E7089" s="10" t="s">
        <v>1</v>
      </c>
      <c r="F7089">
        <v>20</v>
      </c>
      <c r="G7089">
        <v>2.5276789665222168</v>
      </c>
      <c r="H7089">
        <v>2.8217663764953613</v>
      </c>
      <c r="I7089">
        <v>83.631233215332031</v>
      </c>
      <c r="J7089">
        <v>7.6294809579849243E-2</v>
      </c>
      <c r="K7089">
        <v>54535</v>
      </c>
      <c r="L7089">
        <v>49319.78</v>
      </c>
      <c r="M7089">
        <v>-0.29408735036849976</v>
      </c>
      <c r="N7089">
        <v>-0.3918667733669281</v>
      </c>
      <c r="O7089">
        <v>-0.33409634232521057</v>
      </c>
      <c r="P7089">
        <v>-0.29408735036849976</v>
      </c>
      <c r="Q7089">
        <v>-0.25407835841178894</v>
      </c>
      <c r="R7089">
        <v>-0.19630792737007141</v>
      </c>
      <c r="S7089" s="10" t="s">
        <v>38</v>
      </c>
    </row>
    <row r="7090" spans="1:19" hidden="1" x14ac:dyDescent="0.25">
      <c r="A7090" s="10" t="str">
        <f t="shared" si="110"/>
        <v>2017-2026Greater Bay Area1-in-10May PeakCAISO21</v>
      </c>
      <c r="B7090" s="10" t="s">
        <v>54</v>
      </c>
      <c r="C7090" s="10" t="s">
        <v>10</v>
      </c>
      <c r="D7090" s="10" t="s">
        <v>5</v>
      </c>
      <c r="E7090" s="10" t="s">
        <v>1</v>
      </c>
      <c r="F7090">
        <v>21</v>
      </c>
      <c r="G7090">
        <v>1.7487102746963501</v>
      </c>
      <c r="H7090">
        <v>1.8556774854660034</v>
      </c>
      <c r="I7090">
        <v>74.697357177734375</v>
      </c>
      <c r="J7090">
        <v>7.6630406081676483E-2</v>
      </c>
      <c r="K7090">
        <v>54535</v>
      </c>
      <c r="L7090">
        <v>49319.78</v>
      </c>
      <c r="M7090">
        <v>-0.1069672629237175</v>
      </c>
      <c r="N7090">
        <v>-0.20517678558826447</v>
      </c>
      <c r="O7090">
        <v>-0.14715224504470825</v>
      </c>
      <c r="P7090">
        <v>-0.1069672629237175</v>
      </c>
      <c r="Q7090">
        <v>-6.6782280802726746E-2</v>
      </c>
      <c r="R7090">
        <v>-8.7577346712350845E-3</v>
      </c>
      <c r="S7090" s="10" t="s">
        <v>39</v>
      </c>
    </row>
    <row r="7091" spans="1:19" hidden="1" x14ac:dyDescent="0.25">
      <c r="A7091" s="10" t="str">
        <f t="shared" si="110"/>
        <v>2017-2026Greater Bay Area1-in-2May PeakCAISO21</v>
      </c>
      <c r="B7091" s="10" t="s">
        <v>54</v>
      </c>
      <c r="C7091" s="10" t="s">
        <v>10</v>
      </c>
      <c r="D7091" s="10" t="s">
        <v>5</v>
      </c>
      <c r="E7091" s="10" t="s">
        <v>9</v>
      </c>
      <c r="F7091">
        <v>21</v>
      </c>
      <c r="G7091">
        <v>1.3279156684875488</v>
      </c>
      <c r="H7091">
        <v>1.3668960332870483</v>
      </c>
      <c r="I7091">
        <v>69.0577392578125</v>
      </c>
      <c r="J7091">
        <v>7.6630406081676483E-2</v>
      </c>
      <c r="K7091">
        <v>54535</v>
      </c>
      <c r="L7091">
        <v>49319.78</v>
      </c>
      <c r="M7091">
        <v>-3.8980353623628616E-2</v>
      </c>
      <c r="N7091">
        <v>-0.13718988001346588</v>
      </c>
      <c r="O7091">
        <v>-7.9165339469909668E-2</v>
      </c>
      <c r="P7091">
        <v>-3.8980353623628616E-2</v>
      </c>
      <c r="Q7091">
        <v>1.2046312913298607E-3</v>
      </c>
      <c r="R7091">
        <v>5.9229176491498947E-2</v>
      </c>
      <c r="S7091" s="10" t="s">
        <v>39</v>
      </c>
    </row>
    <row r="7092" spans="1:19" hidden="1" x14ac:dyDescent="0.25">
      <c r="A7092" s="10" t="str">
        <f t="shared" si="110"/>
        <v>2017-2026Greater Bay Area1-in-10May PeakPGE21</v>
      </c>
      <c r="B7092" s="10" t="s">
        <v>54</v>
      </c>
      <c r="C7092" s="10" t="s">
        <v>10</v>
      </c>
      <c r="D7092" s="10" t="s">
        <v>5</v>
      </c>
      <c r="E7092" s="10" t="s">
        <v>1</v>
      </c>
      <c r="F7092">
        <v>21</v>
      </c>
      <c r="G7092">
        <v>2.307647705078125</v>
      </c>
      <c r="H7092">
        <v>2.5066695213317871</v>
      </c>
      <c r="I7092">
        <v>79.78814697265625</v>
      </c>
      <c r="J7092">
        <v>7.6630406081676483E-2</v>
      </c>
      <c r="K7092">
        <v>54535</v>
      </c>
      <c r="L7092">
        <v>49319.78</v>
      </c>
      <c r="M7092">
        <v>-0.19902180135250092</v>
      </c>
      <c r="N7092">
        <v>-0.29723131656646729</v>
      </c>
      <c r="O7092">
        <v>-0.23920679092407227</v>
      </c>
      <c r="P7092">
        <v>-0.19902180135250092</v>
      </c>
      <c r="Q7092">
        <v>-0.15883681178092957</v>
      </c>
      <c r="R7092">
        <v>-0.10081227123737335</v>
      </c>
      <c r="S7092" s="10" t="s">
        <v>38</v>
      </c>
    </row>
    <row r="7093" spans="1:19" hidden="1" x14ac:dyDescent="0.25">
      <c r="A7093" s="10" t="str">
        <f t="shared" si="110"/>
        <v>2017-2026Greater Bay Area1-in-2May PeakPGE21</v>
      </c>
      <c r="B7093" s="10" t="s">
        <v>54</v>
      </c>
      <c r="C7093" s="10" t="s">
        <v>10</v>
      </c>
      <c r="D7093" s="10" t="s">
        <v>5</v>
      </c>
      <c r="E7093" s="10" t="s">
        <v>9</v>
      </c>
      <c r="F7093">
        <v>21</v>
      </c>
      <c r="G7093">
        <v>1.5314655303955078</v>
      </c>
      <c r="H7093">
        <v>1.6030639410018921</v>
      </c>
      <c r="I7093">
        <v>72.065834045410156</v>
      </c>
      <c r="J7093">
        <v>7.6630406081676483E-2</v>
      </c>
      <c r="K7093">
        <v>54535</v>
      </c>
      <c r="L7093">
        <v>49319.78</v>
      </c>
      <c r="M7093">
        <v>-7.1598432958126068E-2</v>
      </c>
      <c r="N7093">
        <v>-0.16980795562267303</v>
      </c>
      <c r="O7093">
        <v>-0.11178341507911682</v>
      </c>
      <c r="P7093">
        <v>-7.1598432958126068E-2</v>
      </c>
      <c r="Q7093">
        <v>-3.1413447111845016E-2</v>
      </c>
      <c r="R7093">
        <v>2.6611095294356346E-2</v>
      </c>
      <c r="S7093" s="10" t="s">
        <v>38</v>
      </c>
    </row>
    <row r="7094" spans="1:19" hidden="1" x14ac:dyDescent="0.25">
      <c r="A7094" s="10" t="str">
        <f t="shared" si="110"/>
        <v>2017-2026Greater Bay Area1-in-10May PeakCAISO22</v>
      </c>
      <c r="B7094" s="10" t="s">
        <v>54</v>
      </c>
      <c r="C7094" s="10" t="s">
        <v>10</v>
      </c>
      <c r="D7094" s="10" t="s">
        <v>5</v>
      </c>
      <c r="E7094" s="10" t="s">
        <v>1</v>
      </c>
      <c r="F7094">
        <v>22</v>
      </c>
      <c r="G7094">
        <v>1.5516941547393799</v>
      </c>
      <c r="H7094">
        <v>1.5976234674453735</v>
      </c>
      <c r="I7094">
        <v>71.718551635742187</v>
      </c>
      <c r="J7094">
        <v>6.3674606382846832E-2</v>
      </c>
      <c r="K7094">
        <v>54535</v>
      </c>
      <c r="L7094">
        <v>49319.78</v>
      </c>
      <c r="M7094">
        <v>-4.5929260551929474E-2</v>
      </c>
      <c r="N7094">
        <v>-0.1275346428155899</v>
      </c>
      <c r="O7094">
        <v>-7.9320222139358521E-2</v>
      </c>
      <c r="P7094">
        <v>-4.5929260551929474E-2</v>
      </c>
      <c r="Q7094">
        <v>-1.2538297101855278E-2</v>
      </c>
      <c r="R7094">
        <v>3.567611426115036E-2</v>
      </c>
      <c r="S7094" s="10" t="s">
        <v>39</v>
      </c>
    </row>
    <row r="7095" spans="1:19" hidden="1" x14ac:dyDescent="0.25">
      <c r="A7095" s="10" t="str">
        <f t="shared" si="110"/>
        <v>2017-2026Greater Bay Area1-in-2May PeakCAISO22</v>
      </c>
      <c r="B7095" s="10" t="s">
        <v>54</v>
      </c>
      <c r="C7095" s="10" t="s">
        <v>10</v>
      </c>
      <c r="D7095" s="10" t="s">
        <v>5</v>
      </c>
      <c r="E7095" s="10" t="s">
        <v>9</v>
      </c>
      <c r="F7095">
        <v>22</v>
      </c>
      <c r="G7095">
        <v>1.1783077716827393</v>
      </c>
      <c r="H7095">
        <v>1.1619914770126343</v>
      </c>
      <c r="I7095">
        <v>65.840774536132813</v>
      </c>
      <c r="J7095">
        <v>6.3674606382846832E-2</v>
      </c>
      <c r="K7095">
        <v>54535</v>
      </c>
      <c r="L7095">
        <v>49319.78</v>
      </c>
      <c r="M7095">
        <v>1.6316309571266174E-2</v>
      </c>
      <c r="N7095">
        <v>-6.528906524181366E-2</v>
      </c>
      <c r="O7095">
        <v>-1.7074653878808022E-2</v>
      </c>
      <c r="P7095">
        <v>1.6316309571266174E-2</v>
      </c>
      <c r="Q7095">
        <v>4.9707274883985519E-2</v>
      </c>
      <c r="R7095">
        <v>9.7921684384346008E-2</v>
      </c>
      <c r="S7095" s="10" t="s">
        <v>39</v>
      </c>
    </row>
    <row r="7096" spans="1:19" hidden="1" x14ac:dyDescent="0.25">
      <c r="A7096" s="10" t="str">
        <f t="shared" si="110"/>
        <v>2017-2026Greater Bay Area1-in-10May PeakPGE22</v>
      </c>
      <c r="B7096" s="10" t="s">
        <v>54</v>
      </c>
      <c r="C7096" s="10" t="s">
        <v>10</v>
      </c>
      <c r="D7096" s="10" t="s">
        <v>5</v>
      </c>
      <c r="E7096" s="10" t="s">
        <v>1</v>
      </c>
      <c r="F7096">
        <v>22</v>
      </c>
      <c r="G7096">
        <v>2.0476596355438232</v>
      </c>
      <c r="H7096">
        <v>2.1786537170410156</v>
      </c>
      <c r="I7096">
        <v>77.542495727539063</v>
      </c>
      <c r="J7096">
        <v>6.3674606382846832E-2</v>
      </c>
      <c r="K7096">
        <v>54535</v>
      </c>
      <c r="L7096">
        <v>49319.78</v>
      </c>
      <c r="M7096">
        <v>-0.13099406659603119</v>
      </c>
      <c r="N7096">
        <v>-0.21259944140911102</v>
      </c>
      <c r="O7096">
        <v>-0.16438503563404083</v>
      </c>
      <c r="P7096">
        <v>-0.13099406659603119</v>
      </c>
      <c r="Q7096">
        <v>-9.7603105008602142E-2</v>
      </c>
      <c r="R7096">
        <v>-4.9388691782951355E-2</v>
      </c>
      <c r="S7096" s="10" t="s">
        <v>38</v>
      </c>
    </row>
    <row r="7097" spans="1:19" hidden="1" x14ac:dyDescent="0.25">
      <c r="A7097" s="10" t="str">
        <f t="shared" si="110"/>
        <v>2017-2026Greater Bay Area1-in-2May PeakPGE22</v>
      </c>
      <c r="B7097" s="10" t="s">
        <v>54</v>
      </c>
      <c r="C7097" s="10" t="s">
        <v>10</v>
      </c>
      <c r="D7097" s="10" t="s">
        <v>5</v>
      </c>
      <c r="E7097" s="10" t="s">
        <v>9</v>
      </c>
      <c r="F7097">
        <v>22</v>
      </c>
      <c r="G7097">
        <v>1.3589249849319458</v>
      </c>
      <c r="H7097">
        <v>1.3718961477279663</v>
      </c>
      <c r="I7097">
        <v>69.057914733886719</v>
      </c>
      <c r="J7097">
        <v>6.3674606382846832E-2</v>
      </c>
      <c r="K7097">
        <v>54535</v>
      </c>
      <c r="L7097">
        <v>49319.78</v>
      </c>
      <c r="M7097">
        <v>-1.297120563685894E-2</v>
      </c>
      <c r="N7097">
        <v>-9.4576582312583923E-2</v>
      </c>
      <c r="O7097">
        <v>-4.6362169086933136E-2</v>
      </c>
      <c r="P7097">
        <v>-1.297120563685894E-2</v>
      </c>
      <c r="Q7097">
        <v>2.0419757813215256E-2</v>
      </c>
      <c r="R7097">
        <v>6.8634167313575745E-2</v>
      </c>
      <c r="S7097" s="10" t="s">
        <v>38</v>
      </c>
    </row>
    <row r="7098" spans="1:19" hidden="1" x14ac:dyDescent="0.25">
      <c r="A7098" s="10" t="str">
        <f t="shared" si="110"/>
        <v>2017-2026Greater Bay Area1-in-2May PeakCAISO23</v>
      </c>
      <c r="B7098" s="10" t="s">
        <v>54</v>
      </c>
      <c r="C7098" s="10" t="s">
        <v>10</v>
      </c>
      <c r="D7098" s="10" t="s">
        <v>5</v>
      </c>
      <c r="E7098" s="10" t="s">
        <v>9</v>
      </c>
      <c r="F7098">
        <v>23</v>
      </c>
      <c r="G7098">
        <v>0.95341092348098755</v>
      </c>
      <c r="H7098">
        <v>0.94656801223754883</v>
      </c>
      <c r="I7098">
        <v>63.701690673828125</v>
      </c>
      <c r="J7098">
        <v>5.8387260884046555E-2</v>
      </c>
      <c r="K7098">
        <v>54535</v>
      </c>
      <c r="L7098">
        <v>49319.78</v>
      </c>
      <c r="M7098">
        <v>6.8429159000515938E-3</v>
      </c>
      <c r="N7098">
        <v>-6.7986197769641876E-2</v>
      </c>
      <c r="O7098">
        <v>-2.3775363340973854E-2</v>
      </c>
      <c r="P7098">
        <v>6.8429159000515938E-3</v>
      </c>
      <c r="Q7098">
        <v>3.7461195141077042E-2</v>
      </c>
      <c r="R7098">
        <v>8.1672027707099915E-2</v>
      </c>
      <c r="S7098" s="10" t="s">
        <v>39</v>
      </c>
    </row>
    <row r="7099" spans="1:19" hidden="1" x14ac:dyDescent="0.25">
      <c r="A7099" s="10" t="str">
        <f t="shared" si="110"/>
        <v>2017-2026Greater Bay Area1-in-10May PeakCAISO23</v>
      </c>
      <c r="B7099" s="10" t="s">
        <v>54</v>
      </c>
      <c r="C7099" s="10" t="s">
        <v>10</v>
      </c>
      <c r="D7099" s="10" t="s">
        <v>5</v>
      </c>
      <c r="E7099" s="10" t="s">
        <v>1</v>
      </c>
      <c r="F7099">
        <v>23</v>
      </c>
      <c r="G7099">
        <v>1.2555311918258667</v>
      </c>
      <c r="H7099">
        <v>1.2880889177322388</v>
      </c>
      <c r="I7099">
        <v>69.560775756835938</v>
      </c>
      <c r="J7099">
        <v>5.8387260884046555E-2</v>
      </c>
      <c r="K7099">
        <v>54535</v>
      </c>
      <c r="L7099">
        <v>49319.78</v>
      </c>
      <c r="M7099">
        <v>-3.2557714730501175E-2</v>
      </c>
      <c r="N7099">
        <v>-0.10738682746887207</v>
      </c>
      <c r="O7099">
        <v>-6.3175991177558899E-2</v>
      </c>
      <c r="P7099">
        <v>-3.2557714730501175E-2</v>
      </c>
      <c r="Q7099">
        <v>-1.9394351402297616E-3</v>
      </c>
      <c r="R7099">
        <v>4.227139800786972E-2</v>
      </c>
      <c r="S7099" s="10" t="s">
        <v>39</v>
      </c>
    </row>
    <row r="7100" spans="1:19" hidden="1" x14ac:dyDescent="0.25">
      <c r="A7100" s="10" t="str">
        <f t="shared" si="110"/>
        <v>2017-2026Greater Bay Area1-in-2May PeakPGE23</v>
      </c>
      <c r="B7100" s="10" t="s">
        <v>54</v>
      </c>
      <c r="C7100" s="10" t="s">
        <v>10</v>
      </c>
      <c r="D7100" s="10" t="s">
        <v>5</v>
      </c>
      <c r="E7100" s="10" t="s">
        <v>9</v>
      </c>
      <c r="F7100">
        <v>23</v>
      </c>
      <c r="G7100">
        <v>1.0995547771453857</v>
      </c>
      <c r="H7100">
        <v>1.1125338077545166</v>
      </c>
      <c r="I7100">
        <v>66.124046325683594</v>
      </c>
      <c r="J7100">
        <v>5.8387260884046555E-2</v>
      </c>
      <c r="K7100">
        <v>54535</v>
      </c>
      <c r="L7100">
        <v>49319.78</v>
      </c>
      <c r="M7100">
        <v>-1.2979060411453247E-2</v>
      </c>
      <c r="N7100">
        <v>-8.7808176875114441E-2</v>
      </c>
      <c r="O7100">
        <v>-4.359734058380127E-2</v>
      </c>
      <c r="P7100">
        <v>-1.2979060411453247E-2</v>
      </c>
      <c r="Q7100">
        <v>1.7639219760894775E-2</v>
      </c>
      <c r="R7100">
        <v>6.1850052326917648E-2</v>
      </c>
      <c r="S7100" s="10" t="s">
        <v>38</v>
      </c>
    </row>
    <row r="7101" spans="1:19" hidden="1" x14ac:dyDescent="0.25">
      <c r="A7101" s="10" t="str">
        <f t="shared" si="110"/>
        <v>2017-2026Greater Bay Area1-in-10May PeakPGE23</v>
      </c>
      <c r="B7101" s="10" t="s">
        <v>54</v>
      </c>
      <c r="C7101" s="10" t="s">
        <v>10</v>
      </c>
      <c r="D7101" s="10" t="s">
        <v>5</v>
      </c>
      <c r="E7101" s="10" t="s">
        <v>1</v>
      </c>
      <c r="F7101">
        <v>23</v>
      </c>
      <c r="G7101">
        <v>1.6568344831466675</v>
      </c>
      <c r="H7101">
        <v>1.7418298721313477</v>
      </c>
      <c r="I7101">
        <v>75.308135986328125</v>
      </c>
      <c r="J7101">
        <v>5.8387260884046555E-2</v>
      </c>
      <c r="K7101">
        <v>54535</v>
      </c>
      <c r="L7101">
        <v>49319.78</v>
      </c>
      <c r="M7101">
        <v>-8.4995381534099579E-2</v>
      </c>
      <c r="N7101">
        <v>-0.15982449054718018</v>
      </c>
      <c r="O7101">
        <v>-0.1156136617064476</v>
      </c>
      <c r="P7101">
        <v>-8.4995381534099579E-2</v>
      </c>
      <c r="Q7101">
        <v>-5.4377101361751556E-2</v>
      </c>
      <c r="R7101">
        <v>-1.0166267864406109E-2</v>
      </c>
      <c r="S7101" s="10" t="s">
        <v>38</v>
      </c>
    </row>
    <row r="7102" spans="1:19" hidden="1" x14ac:dyDescent="0.25">
      <c r="A7102" s="10" t="str">
        <f t="shared" si="110"/>
        <v>2017-2026Greater Bay Area1-in-2May PeakCAISO24</v>
      </c>
      <c r="B7102" s="10" t="s">
        <v>54</v>
      </c>
      <c r="C7102" s="10" t="s">
        <v>10</v>
      </c>
      <c r="D7102" s="10" t="s">
        <v>5</v>
      </c>
      <c r="E7102" s="10" t="s">
        <v>9</v>
      </c>
      <c r="F7102">
        <v>24</v>
      </c>
      <c r="G7102">
        <v>0.73850846290588379</v>
      </c>
      <c r="H7102">
        <v>0.73445165157318115</v>
      </c>
      <c r="I7102">
        <v>62.632732391357422</v>
      </c>
      <c r="J7102">
        <v>4.4309847056865692E-2</v>
      </c>
      <c r="K7102">
        <v>54535</v>
      </c>
      <c r="L7102">
        <v>49319.78</v>
      </c>
      <c r="M7102">
        <v>4.056836012750864E-3</v>
      </c>
      <c r="N7102">
        <v>-5.2730664610862732E-2</v>
      </c>
      <c r="O7102">
        <v>-1.9179247319698334E-2</v>
      </c>
      <c r="P7102">
        <v>4.056836012750864E-3</v>
      </c>
      <c r="Q7102">
        <v>2.7292920276522636E-2</v>
      </c>
      <c r="R7102">
        <v>6.0844335705041885E-2</v>
      </c>
      <c r="S7102" s="10" t="s">
        <v>39</v>
      </c>
    </row>
    <row r="7103" spans="1:19" hidden="1" x14ac:dyDescent="0.25">
      <c r="A7103" s="10" t="str">
        <f t="shared" si="110"/>
        <v>2017-2026Greater Bay Area1-in-10May PeakCAISO24</v>
      </c>
      <c r="B7103" s="10" t="s">
        <v>54</v>
      </c>
      <c r="C7103" s="10" t="s">
        <v>10</v>
      </c>
      <c r="D7103" s="10" t="s">
        <v>5</v>
      </c>
      <c r="E7103" s="10" t="s">
        <v>1</v>
      </c>
      <c r="F7103">
        <v>24</v>
      </c>
      <c r="G7103">
        <v>0.97252959012985229</v>
      </c>
      <c r="H7103">
        <v>0.99704521894454956</v>
      </c>
      <c r="I7103">
        <v>68.044990539550781</v>
      </c>
      <c r="J7103">
        <v>4.4309847056865692E-2</v>
      </c>
      <c r="K7103">
        <v>54535</v>
      </c>
      <c r="L7103">
        <v>49319.78</v>
      </c>
      <c r="M7103">
        <v>-2.4515626952052116E-2</v>
      </c>
      <c r="N7103">
        <v>-8.1303127110004425E-2</v>
      </c>
      <c r="O7103">
        <v>-4.7751709818840027E-2</v>
      </c>
      <c r="P7103">
        <v>-2.4515626952052116E-2</v>
      </c>
      <c r="Q7103">
        <v>-1.2795431539416313E-3</v>
      </c>
      <c r="R7103">
        <v>3.2271873205900192E-2</v>
      </c>
      <c r="S7103" s="10" t="s">
        <v>39</v>
      </c>
    </row>
    <row r="7104" spans="1:19" hidden="1" x14ac:dyDescent="0.25">
      <c r="A7104" s="10" t="str">
        <f t="shared" si="110"/>
        <v>2017-2026Greater Bay Area1-in-2May PeakPGE24</v>
      </c>
      <c r="B7104" s="10" t="s">
        <v>54</v>
      </c>
      <c r="C7104" s="10" t="s">
        <v>10</v>
      </c>
      <c r="D7104" s="10" t="s">
        <v>5</v>
      </c>
      <c r="E7104" s="10" t="s">
        <v>9</v>
      </c>
      <c r="F7104">
        <v>24</v>
      </c>
      <c r="G7104">
        <v>0.85171091556549072</v>
      </c>
      <c r="H7104">
        <v>0.86143201589584351</v>
      </c>
      <c r="I7104">
        <v>64.0723876953125</v>
      </c>
      <c r="J7104">
        <v>4.4309847056865692E-2</v>
      </c>
      <c r="K7104">
        <v>54535</v>
      </c>
      <c r="L7104">
        <v>49319.78</v>
      </c>
      <c r="M7104">
        <v>-9.7210779786109924E-3</v>
      </c>
      <c r="N7104">
        <v>-6.6508576273918152E-2</v>
      </c>
      <c r="O7104">
        <v>-3.2957162708044052E-2</v>
      </c>
      <c r="P7104">
        <v>-9.7210779786109924E-3</v>
      </c>
      <c r="Q7104">
        <v>1.3515005819499493E-2</v>
      </c>
      <c r="R7104">
        <v>4.7066420316696167E-2</v>
      </c>
      <c r="S7104" s="10" t="s">
        <v>38</v>
      </c>
    </row>
    <row r="7105" spans="1:19" hidden="1" x14ac:dyDescent="0.25">
      <c r="A7105" s="10" t="str">
        <f t="shared" si="110"/>
        <v>2017-2026Greater Bay Area1-in-10May PeakPGE24</v>
      </c>
      <c r="B7105" s="10" t="s">
        <v>54</v>
      </c>
      <c r="C7105" s="10" t="s">
        <v>10</v>
      </c>
      <c r="D7105" s="10" t="s">
        <v>5</v>
      </c>
      <c r="E7105" s="10" t="s">
        <v>1</v>
      </c>
      <c r="F7105">
        <v>24</v>
      </c>
      <c r="G7105">
        <v>1.2833776473999023</v>
      </c>
      <c r="H7105">
        <v>1.3440485000610352</v>
      </c>
      <c r="I7105">
        <v>73.069236755371094</v>
      </c>
      <c r="J7105">
        <v>4.4309847056865692E-2</v>
      </c>
      <c r="K7105">
        <v>54535</v>
      </c>
      <c r="L7105">
        <v>49319.78</v>
      </c>
      <c r="M7105">
        <v>-6.0670811682939529E-2</v>
      </c>
      <c r="N7105">
        <v>-0.11745831370353699</v>
      </c>
      <c r="O7105">
        <v>-8.3906896412372589E-2</v>
      </c>
      <c r="P7105">
        <v>-6.0670811682939529E-2</v>
      </c>
      <c r="Q7105">
        <v>-3.743472695350647E-2</v>
      </c>
      <c r="R7105">
        <v>-3.8833117578178644E-3</v>
      </c>
      <c r="S7105" s="10" t="s">
        <v>38</v>
      </c>
    </row>
    <row r="7106" spans="1:19" hidden="1" x14ac:dyDescent="0.25">
      <c r="A7106" s="10" t="str">
        <f t="shared" ref="A7106:A7169" si="111">CONCATENATE(B7106,C7106,E7106,D7106,S7106,F7106)</f>
        <v>2017-2026Greater Bay Area1-in-10October PeakCAISO1</v>
      </c>
      <c r="B7106" s="10" t="s">
        <v>54</v>
      </c>
      <c r="C7106" s="10" t="s">
        <v>10</v>
      </c>
      <c r="D7106" s="10" t="s">
        <v>6</v>
      </c>
      <c r="E7106" s="10" t="s">
        <v>1</v>
      </c>
      <c r="F7106">
        <v>1</v>
      </c>
      <c r="G7106">
        <v>0.66100835800170898</v>
      </c>
      <c r="H7106">
        <v>0.66100835800170898</v>
      </c>
      <c r="I7106">
        <v>65.621604919433594</v>
      </c>
      <c r="J7106">
        <v>0</v>
      </c>
      <c r="K7106">
        <v>54535</v>
      </c>
      <c r="L7106">
        <v>49319.78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 s="10" t="s">
        <v>39</v>
      </c>
    </row>
    <row r="7107" spans="1:19" hidden="1" x14ac:dyDescent="0.25">
      <c r="A7107" s="10" t="str">
        <f t="shared" si="111"/>
        <v>2017-2026Greater Bay Area1-in-2October PeakCAISO1</v>
      </c>
      <c r="B7107" s="10" t="s">
        <v>54</v>
      </c>
      <c r="C7107" s="10" t="s">
        <v>10</v>
      </c>
      <c r="D7107" s="10" t="s">
        <v>6</v>
      </c>
      <c r="E7107" s="10" t="s">
        <v>9</v>
      </c>
      <c r="F7107">
        <v>1</v>
      </c>
      <c r="G7107">
        <v>0.58349150419235229</v>
      </c>
      <c r="H7107">
        <v>0.58349150419235229</v>
      </c>
      <c r="I7107">
        <v>63.598045349121094</v>
      </c>
      <c r="J7107">
        <v>0</v>
      </c>
      <c r="K7107">
        <v>54535</v>
      </c>
      <c r="L7107">
        <v>49319.78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 s="10" t="s">
        <v>39</v>
      </c>
    </row>
    <row r="7108" spans="1:19" hidden="1" x14ac:dyDescent="0.25">
      <c r="A7108" s="10" t="str">
        <f t="shared" si="111"/>
        <v>2017-2026Greater Bay Area1-in-10October PeakPGE1</v>
      </c>
      <c r="B7108" s="10" t="s">
        <v>54</v>
      </c>
      <c r="C7108" s="10" t="s">
        <v>10</v>
      </c>
      <c r="D7108" s="10" t="s">
        <v>6</v>
      </c>
      <c r="E7108" s="10" t="s">
        <v>1</v>
      </c>
      <c r="F7108">
        <v>1</v>
      </c>
      <c r="G7108">
        <v>0.78818404674530029</v>
      </c>
      <c r="H7108">
        <v>0.78818404674530029</v>
      </c>
      <c r="I7108">
        <v>69.520133972167969</v>
      </c>
      <c r="J7108">
        <v>0</v>
      </c>
      <c r="K7108">
        <v>54535</v>
      </c>
      <c r="L7108">
        <v>49319.78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 s="10" t="s">
        <v>38</v>
      </c>
    </row>
    <row r="7109" spans="1:19" hidden="1" x14ac:dyDescent="0.25">
      <c r="A7109" s="10" t="str">
        <f t="shared" si="111"/>
        <v>2017-2026Greater Bay Area1-in-2October PeakPGE1</v>
      </c>
      <c r="B7109" s="10" t="s">
        <v>54</v>
      </c>
      <c r="C7109" s="10" t="s">
        <v>10</v>
      </c>
      <c r="D7109" s="10" t="s">
        <v>6</v>
      </c>
      <c r="E7109" s="10" t="s">
        <v>9</v>
      </c>
      <c r="F7109">
        <v>1</v>
      </c>
      <c r="G7109">
        <v>0.5791206955909729</v>
      </c>
      <c r="H7109">
        <v>0.5791206955909729</v>
      </c>
      <c r="I7109">
        <v>63.288505554199219</v>
      </c>
      <c r="J7109">
        <v>0</v>
      </c>
      <c r="K7109">
        <v>54535</v>
      </c>
      <c r="L7109">
        <v>49319.78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 s="10" t="s">
        <v>38</v>
      </c>
    </row>
    <row r="7110" spans="1:19" hidden="1" x14ac:dyDescent="0.25">
      <c r="A7110" s="10" t="str">
        <f t="shared" si="111"/>
        <v>2017-2026Greater Bay Area1-in-10October PeakCAISO2</v>
      </c>
      <c r="B7110" s="10" t="s">
        <v>54</v>
      </c>
      <c r="C7110" s="10" t="s">
        <v>10</v>
      </c>
      <c r="D7110" s="10" t="s">
        <v>6</v>
      </c>
      <c r="E7110" s="10" t="s">
        <v>1</v>
      </c>
      <c r="F7110">
        <v>2</v>
      </c>
      <c r="G7110">
        <v>0.55197340250015259</v>
      </c>
      <c r="H7110">
        <v>0.55197340250015259</v>
      </c>
      <c r="I7110">
        <v>64.400169372558594</v>
      </c>
      <c r="J7110">
        <v>0</v>
      </c>
      <c r="K7110">
        <v>54535</v>
      </c>
      <c r="L7110">
        <v>49319.78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 s="10" t="s">
        <v>39</v>
      </c>
    </row>
    <row r="7111" spans="1:19" hidden="1" x14ac:dyDescent="0.25">
      <c r="A7111" s="10" t="str">
        <f t="shared" si="111"/>
        <v>2017-2026Greater Bay Area1-in-2October PeakCAISO2</v>
      </c>
      <c r="B7111" s="10" t="s">
        <v>54</v>
      </c>
      <c r="C7111" s="10" t="s">
        <v>10</v>
      </c>
      <c r="D7111" s="10" t="s">
        <v>6</v>
      </c>
      <c r="E7111" s="10" t="s">
        <v>9</v>
      </c>
      <c r="F7111">
        <v>2</v>
      </c>
      <c r="G7111">
        <v>0.48724314570426941</v>
      </c>
      <c r="H7111">
        <v>0.48724314570426941</v>
      </c>
      <c r="I7111">
        <v>61.634990692138672</v>
      </c>
      <c r="J7111">
        <v>0</v>
      </c>
      <c r="K7111">
        <v>54535</v>
      </c>
      <c r="L7111">
        <v>49319.78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 s="10" t="s">
        <v>39</v>
      </c>
    </row>
    <row r="7112" spans="1:19" hidden="1" x14ac:dyDescent="0.25">
      <c r="A7112" s="10" t="str">
        <f t="shared" si="111"/>
        <v>2017-2026Greater Bay Area1-in-2October PeakPGE2</v>
      </c>
      <c r="B7112" s="10" t="s">
        <v>54</v>
      </c>
      <c r="C7112" s="10" t="s">
        <v>10</v>
      </c>
      <c r="D7112" s="10" t="s">
        <v>6</v>
      </c>
      <c r="E7112" s="10" t="s">
        <v>9</v>
      </c>
      <c r="F7112">
        <v>2</v>
      </c>
      <c r="G7112">
        <v>0.48359328508377075</v>
      </c>
      <c r="H7112">
        <v>0.48359328508377075</v>
      </c>
      <c r="I7112">
        <v>61.840179443359375</v>
      </c>
      <c r="J7112">
        <v>0</v>
      </c>
      <c r="K7112">
        <v>54535</v>
      </c>
      <c r="L7112">
        <v>49319.78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 s="10" t="s">
        <v>38</v>
      </c>
    </row>
    <row r="7113" spans="1:19" hidden="1" x14ac:dyDescent="0.25">
      <c r="A7113" s="10" t="str">
        <f t="shared" si="111"/>
        <v>2017-2026Greater Bay Area1-in-10October PeakPGE2</v>
      </c>
      <c r="B7113" s="10" t="s">
        <v>54</v>
      </c>
      <c r="C7113" s="10" t="s">
        <v>10</v>
      </c>
      <c r="D7113" s="10" t="s">
        <v>6</v>
      </c>
      <c r="E7113" s="10" t="s">
        <v>1</v>
      </c>
      <c r="F7113">
        <v>2</v>
      </c>
      <c r="G7113">
        <v>0.65817111730575562</v>
      </c>
      <c r="H7113">
        <v>0.65817111730575562</v>
      </c>
      <c r="I7113">
        <v>67.580184936523438</v>
      </c>
      <c r="J7113">
        <v>0</v>
      </c>
      <c r="K7113">
        <v>54535</v>
      </c>
      <c r="L7113">
        <v>49319.78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 s="10" t="s">
        <v>38</v>
      </c>
    </row>
    <row r="7114" spans="1:19" hidden="1" x14ac:dyDescent="0.25">
      <c r="A7114" s="10" t="str">
        <f t="shared" si="111"/>
        <v>2017-2026Greater Bay Area1-in-10October PeakCAISO3</v>
      </c>
      <c r="B7114" s="10" t="s">
        <v>54</v>
      </c>
      <c r="C7114" s="10" t="s">
        <v>10</v>
      </c>
      <c r="D7114" s="10" t="s">
        <v>6</v>
      </c>
      <c r="E7114" s="10" t="s">
        <v>1</v>
      </c>
      <c r="F7114">
        <v>3</v>
      </c>
      <c r="G7114">
        <v>0.48290753364562988</v>
      </c>
      <c r="H7114">
        <v>0.48290753364562988</v>
      </c>
      <c r="I7114">
        <v>63.392601013183594</v>
      </c>
      <c r="J7114">
        <v>0</v>
      </c>
      <c r="K7114">
        <v>54535</v>
      </c>
      <c r="L7114">
        <v>49319.78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 s="10" t="s">
        <v>39</v>
      </c>
    </row>
    <row r="7115" spans="1:19" hidden="1" x14ac:dyDescent="0.25">
      <c r="A7115" s="10" t="str">
        <f t="shared" si="111"/>
        <v>2017-2026Greater Bay Area1-in-2October PeakCAISO3</v>
      </c>
      <c r="B7115" s="10" t="s">
        <v>54</v>
      </c>
      <c r="C7115" s="10" t="s">
        <v>10</v>
      </c>
      <c r="D7115" s="10" t="s">
        <v>6</v>
      </c>
      <c r="E7115" s="10" t="s">
        <v>9</v>
      </c>
      <c r="F7115">
        <v>3</v>
      </c>
      <c r="G7115">
        <v>0.42627668380737305</v>
      </c>
      <c r="H7115">
        <v>0.42627668380737305</v>
      </c>
      <c r="I7115">
        <v>60.370746612548828</v>
      </c>
      <c r="J7115">
        <v>0</v>
      </c>
      <c r="K7115">
        <v>54535</v>
      </c>
      <c r="L7115">
        <v>49319.78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 s="10" t="s">
        <v>39</v>
      </c>
    </row>
    <row r="7116" spans="1:19" hidden="1" x14ac:dyDescent="0.25">
      <c r="A7116" s="10" t="str">
        <f t="shared" si="111"/>
        <v>2017-2026Greater Bay Area1-in-2October PeakPGE3</v>
      </c>
      <c r="B7116" s="10" t="s">
        <v>54</v>
      </c>
      <c r="C7116" s="10" t="s">
        <v>10</v>
      </c>
      <c r="D7116" s="10" t="s">
        <v>6</v>
      </c>
      <c r="E7116" s="10" t="s">
        <v>9</v>
      </c>
      <c r="F7116">
        <v>3</v>
      </c>
      <c r="G7116">
        <v>0.42308351397514343</v>
      </c>
      <c r="H7116">
        <v>0.42308351397514343</v>
      </c>
      <c r="I7116">
        <v>61.042675018310547</v>
      </c>
      <c r="J7116">
        <v>0</v>
      </c>
      <c r="K7116">
        <v>54535</v>
      </c>
      <c r="L7116">
        <v>49319.78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 s="10" t="s">
        <v>38</v>
      </c>
    </row>
    <row r="7117" spans="1:19" hidden="1" x14ac:dyDescent="0.25">
      <c r="A7117" s="10" t="str">
        <f t="shared" si="111"/>
        <v>2017-2026Greater Bay Area1-in-10October PeakPGE3</v>
      </c>
      <c r="B7117" s="10" t="s">
        <v>54</v>
      </c>
      <c r="C7117" s="10" t="s">
        <v>10</v>
      </c>
      <c r="D7117" s="10" t="s">
        <v>6</v>
      </c>
      <c r="E7117" s="10" t="s">
        <v>1</v>
      </c>
      <c r="F7117">
        <v>3</v>
      </c>
      <c r="G7117">
        <v>0.57581722736358643</v>
      </c>
      <c r="H7117">
        <v>0.57581722736358643</v>
      </c>
      <c r="I7117">
        <v>66.45233154296875</v>
      </c>
      <c r="J7117">
        <v>0</v>
      </c>
      <c r="K7117">
        <v>54535</v>
      </c>
      <c r="L7117">
        <v>49319.78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 s="10" t="s">
        <v>38</v>
      </c>
    </row>
    <row r="7118" spans="1:19" hidden="1" x14ac:dyDescent="0.25">
      <c r="A7118" s="10" t="str">
        <f t="shared" si="111"/>
        <v>2017-2026Greater Bay Area1-in-2October PeakCAISO4</v>
      </c>
      <c r="B7118" s="10" t="s">
        <v>54</v>
      </c>
      <c r="C7118" s="10" t="s">
        <v>10</v>
      </c>
      <c r="D7118" s="10" t="s">
        <v>6</v>
      </c>
      <c r="E7118" s="10" t="s">
        <v>9</v>
      </c>
      <c r="F7118">
        <v>4</v>
      </c>
      <c r="G7118">
        <v>0.38950273394584656</v>
      </c>
      <c r="H7118">
        <v>0.38950273394584656</v>
      </c>
      <c r="I7118">
        <v>59.388648986816406</v>
      </c>
      <c r="J7118">
        <v>0</v>
      </c>
      <c r="K7118">
        <v>54535</v>
      </c>
      <c r="L7118">
        <v>49319.78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 s="10" t="s">
        <v>39</v>
      </c>
    </row>
    <row r="7119" spans="1:19" hidden="1" x14ac:dyDescent="0.25">
      <c r="A7119" s="10" t="str">
        <f t="shared" si="111"/>
        <v>2017-2026Greater Bay Area1-in-10October PeakCAISO4</v>
      </c>
      <c r="B7119" s="10" t="s">
        <v>54</v>
      </c>
      <c r="C7119" s="10" t="s">
        <v>10</v>
      </c>
      <c r="D7119" s="10" t="s">
        <v>6</v>
      </c>
      <c r="E7119" s="10" t="s">
        <v>1</v>
      </c>
      <c r="F7119">
        <v>4</v>
      </c>
      <c r="G7119">
        <v>0.44124817848205566</v>
      </c>
      <c r="H7119">
        <v>0.44124817848205566</v>
      </c>
      <c r="I7119">
        <v>62.676338195800781</v>
      </c>
      <c r="J7119">
        <v>0</v>
      </c>
      <c r="K7119">
        <v>54535</v>
      </c>
      <c r="L7119">
        <v>49319.78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 s="10" t="s">
        <v>39</v>
      </c>
    </row>
    <row r="7120" spans="1:19" hidden="1" x14ac:dyDescent="0.25">
      <c r="A7120" s="10" t="str">
        <f t="shared" si="111"/>
        <v>2017-2026Greater Bay Area1-in-2October PeakPGE4</v>
      </c>
      <c r="B7120" s="10" t="s">
        <v>54</v>
      </c>
      <c r="C7120" s="10" t="s">
        <v>10</v>
      </c>
      <c r="D7120" s="10" t="s">
        <v>6</v>
      </c>
      <c r="E7120" s="10" t="s">
        <v>9</v>
      </c>
      <c r="F7120">
        <v>4</v>
      </c>
      <c r="G7120">
        <v>0.3865850567817688</v>
      </c>
      <c r="H7120">
        <v>0.3865850567817688</v>
      </c>
      <c r="I7120">
        <v>60.050079345703125</v>
      </c>
      <c r="J7120">
        <v>0</v>
      </c>
      <c r="K7120">
        <v>54535</v>
      </c>
      <c r="L7120">
        <v>49319.78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 s="10" t="s">
        <v>38</v>
      </c>
    </row>
    <row r="7121" spans="1:19" hidden="1" x14ac:dyDescent="0.25">
      <c r="A7121" s="10" t="str">
        <f t="shared" si="111"/>
        <v>2017-2026Greater Bay Area1-in-10October PeakPGE4</v>
      </c>
      <c r="B7121" s="10" t="s">
        <v>54</v>
      </c>
      <c r="C7121" s="10" t="s">
        <v>10</v>
      </c>
      <c r="D7121" s="10" t="s">
        <v>6</v>
      </c>
      <c r="E7121" s="10" t="s">
        <v>1</v>
      </c>
      <c r="F7121">
        <v>4</v>
      </c>
      <c r="G7121">
        <v>0.52614277601242065</v>
      </c>
      <c r="H7121">
        <v>0.52614277601242065</v>
      </c>
      <c r="I7121">
        <v>65.356346130371094</v>
      </c>
      <c r="J7121">
        <v>0</v>
      </c>
      <c r="K7121">
        <v>54535</v>
      </c>
      <c r="L7121">
        <v>49319.78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 s="10" t="s">
        <v>38</v>
      </c>
    </row>
    <row r="7122" spans="1:19" hidden="1" x14ac:dyDescent="0.25">
      <c r="A7122" s="10" t="str">
        <f t="shared" si="111"/>
        <v>2017-2026Greater Bay Area1-in-2October PeakCAISO5</v>
      </c>
      <c r="B7122" s="10" t="s">
        <v>54</v>
      </c>
      <c r="C7122" s="10" t="s">
        <v>10</v>
      </c>
      <c r="D7122" s="10" t="s">
        <v>6</v>
      </c>
      <c r="E7122" s="10" t="s">
        <v>9</v>
      </c>
      <c r="F7122">
        <v>5</v>
      </c>
      <c r="G7122">
        <v>0.37110662460327148</v>
      </c>
      <c r="H7122">
        <v>0.37110662460327148</v>
      </c>
      <c r="I7122">
        <v>58.641090393066406</v>
      </c>
      <c r="J7122">
        <v>0</v>
      </c>
      <c r="K7122">
        <v>54535</v>
      </c>
      <c r="L7122">
        <v>49319.78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 s="10" t="s">
        <v>39</v>
      </c>
    </row>
    <row r="7123" spans="1:19" hidden="1" x14ac:dyDescent="0.25">
      <c r="A7123" s="10" t="str">
        <f t="shared" si="111"/>
        <v>2017-2026Greater Bay Area1-in-10October PeakCAISO5</v>
      </c>
      <c r="B7123" s="10" t="s">
        <v>54</v>
      </c>
      <c r="C7123" s="10" t="s">
        <v>10</v>
      </c>
      <c r="D7123" s="10" t="s">
        <v>6</v>
      </c>
      <c r="E7123" s="10" t="s">
        <v>1</v>
      </c>
      <c r="F7123">
        <v>5</v>
      </c>
      <c r="G7123">
        <v>0.42040815949440002</v>
      </c>
      <c r="H7123">
        <v>0.42040815949440002</v>
      </c>
      <c r="I7123">
        <v>61.590167999267578</v>
      </c>
      <c r="J7123">
        <v>0</v>
      </c>
      <c r="K7123">
        <v>54535</v>
      </c>
      <c r="L7123">
        <v>49319.78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 s="10" t="s">
        <v>39</v>
      </c>
    </row>
    <row r="7124" spans="1:19" hidden="1" x14ac:dyDescent="0.25">
      <c r="A7124" s="10" t="str">
        <f t="shared" si="111"/>
        <v>2017-2026Greater Bay Area1-in-10October PeakPGE5</v>
      </c>
      <c r="B7124" s="10" t="s">
        <v>54</v>
      </c>
      <c r="C7124" s="10" t="s">
        <v>10</v>
      </c>
      <c r="D7124" s="10" t="s">
        <v>6</v>
      </c>
      <c r="E7124" s="10" t="s">
        <v>1</v>
      </c>
      <c r="F7124">
        <v>5</v>
      </c>
      <c r="G7124">
        <v>0.50129318237304688</v>
      </c>
      <c r="H7124">
        <v>0.50129318237304688</v>
      </c>
      <c r="I7124">
        <v>64.095512390136719</v>
      </c>
      <c r="J7124">
        <v>0</v>
      </c>
      <c r="K7124">
        <v>54535</v>
      </c>
      <c r="L7124">
        <v>49319.78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 s="10" t="s">
        <v>38</v>
      </c>
    </row>
    <row r="7125" spans="1:19" hidden="1" x14ac:dyDescent="0.25">
      <c r="A7125" s="10" t="str">
        <f t="shared" si="111"/>
        <v>2017-2026Greater Bay Area1-in-2October PeakPGE5</v>
      </c>
      <c r="B7125" s="10" t="s">
        <v>54</v>
      </c>
      <c r="C7125" s="10" t="s">
        <v>10</v>
      </c>
      <c r="D7125" s="10" t="s">
        <v>6</v>
      </c>
      <c r="E7125" s="10" t="s">
        <v>9</v>
      </c>
      <c r="F7125">
        <v>5</v>
      </c>
      <c r="G7125">
        <v>0.36832675337791443</v>
      </c>
      <c r="H7125">
        <v>0.36832675337791443</v>
      </c>
      <c r="I7125">
        <v>59.533050537109375</v>
      </c>
      <c r="J7125">
        <v>0</v>
      </c>
      <c r="K7125">
        <v>54535</v>
      </c>
      <c r="L7125">
        <v>49319.78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 s="10" t="s">
        <v>38</v>
      </c>
    </row>
    <row r="7126" spans="1:19" hidden="1" x14ac:dyDescent="0.25">
      <c r="A7126" s="10" t="str">
        <f t="shared" si="111"/>
        <v>2017-2026Greater Bay Area1-in-10October PeakCAISO6</v>
      </c>
      <c r="B7126" s="10" t="s">
        <v>54</v>
      </c>
      <c r="C7126" s="10" t="s">
        <v>10</v>
      </c>
      <c r="D7126" s="10" t="s">
        <v>6</v>
      </c>
      <c r="E7126" s="10" t="s">
        <v>1</v>
      </c>
      <c r="F7126">
        <v>6</v>
      </c>
      <c r="G7126">
        <v>0.42976051568984985</v>
      </c>
      <c r="H7126">
        <v>0.42976051568984985</v>
      </c>
      <c r="I7126">
        <v>60.981163024902344</v>
      </c>
      <c r="J7126">
        <v>0</v>
      </c>
      <c r="K7126">
        <v>54535</v>
      </c>
      <c r="L7126">
        <v>49319.78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 s="10" t="s">
        <v>39</v>
      </c>
    </row>
    <row r="7127" spans="1:19" hidden="1" x14ac:dyDescent="0.25">
      <c r="A7127" s="10" t="str">
        <f t="shared" si="111"/>
        <v>2017-2026Greater Bay Area1-in-2October PeakCAISO6</v>
      </c>
      <c r="B7127" s="10" t="s">
        <v>54</v>
      </c>
      <c r="C7127" s="10" t="s">
        <v>10</v>
      </c>
      <c r="D7127" s="10" t="s">
        <v>6</v>
      </c>
      <c r="E7127" s="10" t="s">
        <v>9</v>
      </c>
      <c r="F7127">
        <v>6</v>
      </c>
      <c r="G7127">
        <v>0.37936225533485413</v>
      </c>
      <c r="H7127">
        <v>0.37936225533485413</v>
      </c>
      <c r="I7127">
        <v>57.717605590820313</v>
      </c>
      <c r="J7127">
        <v>0</v>
      </c>
      <c r="K7127">
        <v>54535</v>
      </c>
      <c r="L7127">
        <v>49319.78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 s="10" t="s">
        <v>39</v>
      </c>
    </row>
    <row r="7128" spans="1:19" hidden="1" x14ac:dyDescent="0.25">
      <c r="A7128" s="10" t="str">
        <f t="shared" si="111"/>
        <v>2017-2026Greater Bay Area1-in-2October PeakPGE6</v>
      </c>
      <c r="B7128" s="10" t="s">
        <v>54</v>
      </c>
      <c r="C7128" s="10" t="s">
        <v>10</v>
      </c>
      <c r="D7128" s="10" t="s">
        <v>6</v>
      </c>
      <c r="E7128" s="10" t="s">
        <v>9</v>
      </c>
      <c r="F7128">
        <v>6</v>
      </c>
      <c r="G7128">
        <v>0.3765205442905426</v>
      </c>
      <c r="H7128">
        <v>0.3765205442905426</v>
      </c>
      <c r="I7128">
        <v>59.168491363525391</v>
      </c>
      <c r="J7128">
        <v>0</v>
      </c>
      <c r="K7128">
        <v>54535</v>
      </c>
      <c r="L7128">
        <v>49319.78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 s="10" t="s">
        <v>38</v>
      </c>
    </row>
    <row r="7129" spans="1:19" hidden="1" x14ac:dyDescent="0.25">
      <c r="A7129" s="10" t="str">
        <f t="shared" si="111"/>
        <v>2017-2026Greater Bay Area1-in-10October PeakPGE6</v>
      </c>
      <c r="B7129" s="10" t="s">
        <v>54</v>
      </c>
      <c r="C7129" s="10" t="s">
        <v>10</v>
      </c>
      <c r="D7129" s="10" t="s">
        <v>6</v>
      </c>
      <c r="E7129" s="10" t="s">
        <v>1</v>
      </c>
      <c r="F7129">
        <v>6</v>
      </c>
      <c r="G7129">
        <v>0.51244491338729858</v>
      </c>
      <c r="H7129">
        <v>0.51244491338729858</v>
      </c>
      <c r="I7129">
        <v>63.037437438964844</v>
      </c>
      <c r="J7129">
        <v>0</v>
      </c>
      <c r="K7129">
        <v>54535</v>
      </c>
      <c r="L7129">
        <v>49319.78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 s="10" t="s">
        <v>38</v>
      </c>
    </row>
    <row r="7130" spans="1:19" hidden="1" x14ac:dyDescent="0.25">
      <c r="A7130" s="10" t="str">
        <f t="shared" si="111"/>
        <v>2017-2026Greater Bay Area1-in-2October PeakCAISO7</v>
      </c>
      <c r="B7130" s="10" t="s">
        <v>54</v>
      </c>
      <c r="C7130" s="10" t="s">
        <v>10</v>
      </c>
      <c r="D7130" s="10" t="s">
        <v>6</v>
      </c>
      <c r="E7130" s="10" t="s">
        <v>9</v>
      </c>
      <c r="F7130">
        <v>7</v>
      </c>
      <c r="G7130">
        <v>0.42547231912612915</v>
      </c>
      <c r="H7130">
        <v>0.42547231912612915</v>
      </c>
      <c r="I7130">
        <v>57.215923309326172</v>
      </c>
      <c r="J7130">
        <v>0</v>
      </c>
      <c r="K7130">
        <v>54535</v>
      </c>
      <c r="L7130">
        <v>49319.78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 s="10" t="s">
        <v>39</v>
      </c>
    </row>
    <row r="7131" spans="1:19" hidden="1" x14ac:dyDescent="0.25">
      <c r="A7131" s="10" t="str">
        <f t="shared" si="111"/>
        <v>2017-2026Greater Bay Area1-in-10October PeakCAISO7</v>
      </c>
      <c r="B7131" s="10" t="s">
        <v>54</v>
      </c>
      <c r="C7131" s="10" t="s">
        <v>10</v>
      </c>
      <c r="D7131" s="10" t="s">
        <v>6</v>
      </c>
      <c r="E7131" s="10" t="s">
        <v>1</v>
      </c>
      <c r="F7131">
        <v>7</v>
      </c>
      <c r="G7131">
        <v>0.48199629783630371</v>
      </c>
      <c r="H7131">
        <v>0.48199629783630371</v>
      </c>
      <c r="I7131">
        <v>60.69403076171875</v>
      </c>
      <c r="J7131">
        <v>0</v>
      </c>
      <c r="K7131">
        <v>54535</v>
      </c>
      <c r="L7131">
        <v>49319.78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 s="10" t="s">
        <v>39</v>
      </c>
    </row>
    <row r="7132" spans="1:19" hidden="1" x14ac:dyDescent="0.25">
      <c r="A7132" s="10" t="str">
        <f t="shared" si="111"/>
        <v>2017-2026Greater Bay Area1-in-10October PeakPGE7</v>
      </c>
      <c r="B7132" s="10" t="s">
        <v>54</v>
      </c>
      <c r="C7132" s="10" t="s">
        <v>10</v>
      </c>
      <c r="D7132" s="10" t="s">
        <v>6</v>
      </c>
      <c r="E7132" s="10" t="s">
        <v>1</v>
      </c>
      <c r="F7132">
        <v>7</v>
      </c>
      <c r="G7132">
        <v>0.57473069429397583</v>
      </c>
      <c r="H7132">
        <v>0.57473069429397583</v>
      </c>
      <c r="I7132">
        <v>62.49554443359375</v>
      </c>
      <c r="J7132">
        <v>0</v>
      </c>
      <c r="K7132">
        <v>54535</v>
      </c>
      <c r="L7132">
        <v>49319.78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 s="10" t="s">
        <v>38</v>
      </c>
    </row>
    <row r="7133" spans="1:19" hidden="1" x14ac:dyDescent="0.25">
      <c r="A7133" s="10" t="str">
        <f t="shared" si="111"/>
        <v>2017-2026Greater Bay Area1-in-2October PeakPGE7</v>
      </c>
      <c r="B7133" s="10" t="s">
        <v>54</v>
      </c>
      <c r="C7133" s="10" t="s">
        <v>10</v>
      </c>
      <c r="D7133" s="10" t="s">
        <v>6</v>
      </c>
      <c r="E7133" s="10" t="s">
        <v>9</v>
      </c>
      <c r="F7133">
        <v>7</v>
      </c>
      <c r="G7133">
        <v>0.42228519916534424</v>
      </c>
      <c r="H7133">
        <v>0.42228519916534424</v>
      </c>
      <c r="I7133">
        <v>58.905780792236328</v>
      </c>
      <c r="J7133">
        <v>0</v>
      </c>
      <c r="K7133">
        <v>54535</v>
      </c>
      <c r="L7133">
        <v>49319.78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 s="10" t="s">
        <v>38</v>
      </c>
    </row>
    <row r="7134" spans="1:19" hidden="1" x14ac:dyDescent="0.25">
      <c r="A7134" s="10" t="str">
        <f t="shared" si="111"/>
        <v>2017-2026Greater Bay Area1-in-10October PeakCAISO8</v>
      </c>
      <c r="B7134" s="10" t="s">
        <v>54</v>
      </c>
      <c r="C7134" s="10" t="s">
        <v>10</v>
      </c>
      <c r="D7134" s="10" t="s">
        <v>6</v>
      </c>
      <c r="E7134" s="10" t="s">
        <v>1</v>
      </c>
      <c r="F7134">
        <v>8</v>
      </c>
      <c r="G7134">
        <v>0.51907539367675781</v>
      </c>
      <c r="H7134">
        <v>0.51907539367675781</v>
      </c>
      <c r="I7134">
        <v>61.153697967529297</v>
      </c>
      <c r="J7134">
        <v>0</v>
      </c>
      <c r="K7134">
        <v>54535</v>
      </c>
      <c r="L7134">
        <v>49319.78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 s="10" t="s">
        <v>39</v>
      </c>
    </row>
    <row r="7135" spans="1:19" hidden="1" x14ac:dyDescent="0.25">
      <c r="A7135" s="10" t="str">
        <f t="shared" si="111"/>
        <v>2017-2026Greater Bay Area1-in-2October PeakCAISO8</v>
      </c>
      <c r="B7135" s="10" t="s">
        <v>54</v>
      </c>
      <c r="C7135" s="10" t="s">
        <v>10</v>
      </c>
      <c r="D7135" s="10" t="s">
        <v>6</v>
      </c>
      <c r="E7135" s="10" t="s">
        <v>9</v>
      </c>
      <c r="F7135">
        <v>8</v>
      </c>
      <c r="G7135">
        <v>0.45820313692092896</v>
      </c>
      <c r="H7135">
        <v>0.45820313692092896</v>
      </c>
      <c r="I7135">
        <v>57.289325714111328</v>
      </c>
      <c r="J7135">
        <v>0</v>
      </c>
      <c r="K7135">
        <v>54535</v>
      </c>
      <c r="L7135">
        <v>49319.78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 s="10" t="s">
        <v>39</v>
      </c>
    </row>
    <row r="7136" spans="1:19" hidden="1" x14ac:dyDescent="0.25">
      <c r="A7136" s="10" t="str">
        <f t="shared" si="111"/>
        <v>2017-2026Greater Bay Area1-in-10October PeakPGE8</v>
      </c>
      <c r="B7136" s="10" t="s">
        <v>54</v>
      </c>
      <c r="C7136" s="10" t="s">
        <v>10</v>
      </c>
      <c r="D7136" s="10" t="s">
        <v>6</v>
      </c>
      <c r="E7136" s="10" t="s">
        <v>1</v>
      </c>
      <c r="F7136">
        <v>8</v>
      </c>
      <c r="G7136">
        <v>0.61894369125366211</v>
      </c>
      <c r="H7136">
        <v>0.61894369125366211</v>
      </c>
      <c r="I7136">
        <v>62.583393096923828</v>
      </c>
      <c r="J7136">
        <v>0</v>
      </c>
      <c r="K7136">
        <v>54535</v>
      </c>
      <c r="L7136">
        <v>49319.78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 s="10" t="s">
        <v>38</v>
      </c>
    </row>
    <row r="7137" spans="1:19" hidden="1" x14ac:dyDescent="0.25">
      <c r="A7137" s="10" t="str">
        <f t="shared" si="111"/>
        <v>2017-2026Greater Bay Area1-in-2October PeakPGE8</v>
      </c>
      <c r="B7137" s="10" t="s">
        <v>54</v>
      </c>
      <c r="C7137" s="10" t="s">
        <v>10</v>
      </c>
      <c r="D7137" s="10" t="s">
        <v>6</v>
      </c>
      <c r="E7137" s="10" t="s">
        <v>9</v>
      </c>
      <c r="F7137">
        <v>8</v>
      </c>
      <c r="G7137">
        <v>0.45477083325386047</v>
      </c>
      <c r="H7137">
        <v>0.45477083325386047</v>
      </c>
      <c r="I7137">
        <v>59.047027587890625</v>
      </c>
      <c r="J7137">
        <v>0</v>
      </c>
      <c r="K7137">
        <v>54535</v>
      </c>
      <c r="L7137">
        <v>49319.78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 s="10" t="s">
        <v>38</v>
      </c>
    </row>
    <row r="7138" spans="1:19" hidden="1" x14ac:dyDescent="0.25">
      <c r="A7138" s="10" t="str">
        <f t="shared" si="111"/>
        <v>2017-2026Greater Bay Area1-in-10October PeakCAISO9</v>
      </c>
      <c r="B7138" s="10" t="s">
        <v>54</v>
      </c>
      <c r="C7138" s="10" t="s">
        <v>10</v>
      </c>
      <c r="D7138" s="10" t="s">
        <v>6</v>
      </c>
      <c r="E7138" s="10" t="s">
        <v>1</v>
      </c>
      <c r="F7138">
        <v>9</v>
      </c>
      <c r="G7138">
        <v>0.50795340538024902</v>
      </c>
      <c r="H7138">
        <v>0.50795340538024902</v>
      </c>
      <c r="I7138">
        <v>65.231681823730469</v>
      </c>
      <c r="J7138">
        <v>0</v>
      </c>
      <c r="K7138">
        <v>54535</v>
      </c>
      <c r="L7138">
        <v>49319.78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 s="10" t="s">
        <v>39</v>
      </c>
    </row>
    <row r="7139" spans="1:19" hidden="1" x14ac:dyDescent="0.25">
      <c r="A7139" s="10" t="str">
        <f t="shared" si="111"/>
        <v>2017-2026Greater Bay Area1-in-2October PeakCAISO9</v>
      </c>
      <c r="B7139" s="10" t="s">
        <v>54</v>
      </c>
      <c r="C7139" s="10" t="s">
        <v>10</v>
      </c>
      <c r="D7139" s="10" t="s">
        <v>6</v>
      </c>
      <c r="E7139" s="10" t="s">
        <v>9</v>
      </c>
      <c r="F7139">
        <v>9</v>
      </c>
      <c r="G7139">
        <v>0.44838541746139526</v>
      </c>
      <c r="H7139">
        <v>0.44838541746139526</v>
      </c>
      <c r="I7139">
        <v>60.722011566162109</v>
      </c>
      <c r="J7139">
        <v>0</v>
      </c>
      <c r="K7139">
        <v>54535</v>
      </c>
      <c r="L7139">
        <v>49319.78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 s="10" t="s">
        <v>39</v>
      </c>
    </row>
    <row r="7140" spans="1:19" hidden="1" x14ac:dyDescent="0.25">
      <c r="A7140" s="10" t="str">
        <f t="shared" si="111"/>
        <v>2017-2026Greater Bay Area1-in-2October PeakPGE9</v>
      </c>
      <c r="B7140" s="10" t="s">
        <v>54</v>
      </c>
      <c r="C7140" s="10" t="s">
        <v>10</v>
      </c>
      <c r="D7140" s="10" t="s">
        <v>6</v>
      </c>
      <c r="E7140" s="10" t="s">
        <v>9</v>
      </c>
      <c r="F7140">
        <v>9</v>
      </c>
      <c r="G7140">
        <v>0.44502663612365723</v>
      </c>
      <c r="H7140">
        <v>0.44502663612365723</v>
      </c>
      <c r="I7140">
        <v>62.210384368896484</v>
      </c>
      <c r="J7140">
        <v>0</v>
      </c>
      <c r="K7140">
        <v>54535</v>
      </c>
      <c r="L7140">
        <v>49319.78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 s="10" t="s">
        <v>38</v>
      </c>
    </row>
    <row r="7141" spans="1:19" hidden="1" x14ac:dyDescent="0.25">
      <c r="A7141" s="10" t="str">
        <f t="shared" si="111"/>
        <v>2017-2026Greater Bay Area1-in-10October PeakPGE9</v>
      </c>
      <c r="B7141" s="10" t="s">
        <v>54</v>
      </c>
      <c r="C7141" s="10" t="s">
        <v>10</v>
      </c>
      <c r="D7141" s="10" t="s">
        <v>6</v>
      </c>
      <c r="E7141" s="10" t="s">
        <v>1</v>
      </c>
      <c r="F7141">
        <v>9</v>
      </c>
      <c r="G7141">
        <v>0.60568183660507202</v>
      </c>
      <c r="H7141">
        <v>0.60568183660507202</v>
      </c>
      <c r="I7141">
        <v>67.833541870117187</v>
      </c>
      <c r="J7141">
        <v>0</v>
      </c>
      <c r="K7141">
        <v>54535</v>
      </c>
      <c r="L7141">
        <v>49319.78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 s="10" t="s">
        <v>38</v>
      </c>
    </row>
    <row r="7142" spans="1:19" hidden="1" x14ac:dyDescent="0.25">
      <c r="A7142" s="10" t="str">
        <f t="shared" si="111"/>
        <v>2017-2026Greater Bay Area1-in-2October PeakCAISO10</v>
      </c>
      <c r="B7142" s="10" t="s">
        <v>54</v>
      </c>
      <c r="C7142" s="10" t="s">
        <v>10</v>
      </c>
      <c r="D7142" s="10" t="s">
        <v>6</v>
      </c>
      <c r="E7142" s="10" t="s">
        <v>9</v>
      </c>
      <c r="F7142">
        <v>10</v>
      </c>
      <c r="G7142">
        <v>0.45090243220329285</v>
      </c>
      <c r="H7142">
        <v>0.45090243220329285</v>
      </c>
      <c r="I7142">
        <v>66.333480834960938</v>
      </c>
      <c r="J7142">
        <v>0</v>
      </c>
      <c r="K7142">
        <v>54535</v>
      </c>
      <c r="L7142">
        <v>49319.78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 s="10" t="s">
        <v>39</v>
      </c>
    </row>
    <row r="7143" spans="1:19" hidden="1" x14ac:dyDescent="0.25">
      <c r="A7143" s="10" t="str">
        <f t="shared" si="111"/>
        <v>2017-2026Greater Bay Area1-in-10October PeakCAISO10</v>
      </c>
      <c r="B7143" s="10" t="s">
        <v>54</v>
      </c>
      <c r="C7143" s="10" t="s">
        <v>10</v>
      </c>
      <c r="D7143" s="10" t="s">
        <v>6</v>
      </c>
      <c r="E7143" s="10" t="s">
        <v>1</v>
      </c>
      <c r="F7143">
        <v>10</v>
      </c>
      <c r="G7143">
        <v>0.51080483198165894</v>
      </c>
      <c r="H7143">
        <v>0.51080483198165894</v>
      </c>
      <c r="I7143">
        <v>70.114776611328125</v>
      </c>
      <c r="J7143">
        <v>0</v>
      </c>
      <c r="K7143">
        <v>54535</v>
      </c>
      <c r="L7143">
        <v>49319.78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 s="10" t="s">
        <v>39</v>
      </c>
    </row>
    <row r="7144" spans="1:19" hidden="1" x14ac:dyDescent="0.25">
      <c r="A7144" s="10" t="str">
        <f t="shared" si="111"/>
        <v>2017-2026Greater Bay Area1-in-2October PeakPGE10</v>
      </c>
      <c r="B7144" s="10" t="s">
        <v>54</v>
      </c>
      <c r="C7144" s="10" t="s">
        <v>10</v>
      </c>
      <c r="D7144" s="10" t="s">
        <v>6</v>
      </c>
      <c r="E7144" s="10" t="s">
        <v>9</v>
      </c>
      <c r="F7144">
        <v>10</v>
      </c>
      <c r="G7144">
        <v>0.44752481579780579</v>
      </c>
      <c r="H7144">
        <v>0.44752481579780579</v>
      </c>
      <c r="I7144">
        <v>67.407333374023437</v>
      </c>
      <c r="J7144">
        <v>0</v>
      </c>
      <c r="K7144">
        <v>54535</v>
      </c>
      <c r="L7144">
        <v>49319.78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 s="10" t="s">
        <v>38</v>
      </c>
    </row>
    <row r="7145" spans="1:19" hidden="1" x14ac:dyDescent="0.25">
      <c r="A7145" s="10" t="str">
        <f t="shared" si="111"/>
        <v>2017-2026Greater Bay Area1-in-10October PeakPGE10</v>
      </c>
      <c r="B7145" s="10" t="s">
        <v>54</v>
      </c>
      <c r="C7145" s="10" t="s">
        <v>10</v>
      </c>
      <c r="D7145" s="10" t="s">
        <v>6</v>
      </c>
      <c r="E7145" s="10" t="s">
        <v>1</v>
      </c>
      <c r="F7145">
        <v>10</v>
      </c>
      <c r="G7145">
        <v>0.60908186435699463</v>
      </c>
      <c r="H7145">
        <v>0.60908186435699463</v>
      </c>
      <c r="I7145">
        <v>74.357368469238281</v>
      </c>
      <c r="J7145">
        <v>0</v>
      </c>
      <c r="K7145">
        <v>54535</v>
      </c>
      <c r="L7145">
        <v>49319.78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 s="10" t="s">
        <v>38</v>
      </c>
    </row>
    <row r="7146" spans="1:19" hidden="1" x14ac:dyDescent="0.25">
      <c r="A7146" s="10" t="str">
        <f t="shared" si="111"/>
        <v>2017-2026Greater Bay Area1-in-10October PeakCAISO11</v>
      </c>
      <c r="B7146" s="10" t="s">
        <v>54</v>
      </c>
      <c r="C7146" s="10" t="s">
        <v>10</v>
      </c>
      <c r="D7146" s="10" t="s">
        <v>6</v>
      </c>
      <c r="E7146" s="10" t="s">
        <v>1</v>
      </c>
      <c r="F7146">
        <v>11</v>
      </c>
      <c r="G7146">
        <v>0.55149191617965698</v>
      </c>
      <c r="H7146">
        <v>0.55149191617965698</v>
      </c>
      <c r="I7146">
        <v>75.115501403808594</v>
      </c>
      <c r="J7146">
        <v>0</v>
      </c>
      <c r="K7146">
        <v>54535</v>
      </c>
      <c r="L7146">
        <v>49319.78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 s="10" t="s">
        <v>39</v>
      </c>
    </row>
    <row r="7147" spans="1:19" hidden="1" x14ac:dyDescent="0.25">
      <c r="A7147" s="10" t="str">
        <f t="shared" si="111"/>
        <v>2017-2026Greater Bay Area1-in-2October PeakCAISO11</v>
      </c>
      <c r="B7147" s="10" t="s">
        <v>54</v>
      </c>
      <c r="C7147" s="10" t="s">
        <v>10</v>
      </c>
      <c r="D7147" s="10" t="s">
        <v>6</v>
      </c>
      <c r="E7147" s="10" t="s">
        <v>9</v>
      </c>
      <c r="F7147">
        <v>11</v>
      </c>
      <c r="G7147">
        <v>0.4868181049823761</v>
      </c>
      <c r="H7147">
        <v>0.4868181049823761</v>
      </c>
      <c r="I7147">
        <v>71.958900451660156</v>
      </c>
      <c r="J7147">
        <v>0</v>
      </c>
      <c r="K7147">
        <v>54535</v>
      </c>
      <c r="L7147">
        <v>49319.78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 s="10" t="s">
        <v>39</v>
      </c>
    </row>
    <row r="7148" spans="1:19" hidden="1" x14ac:dyDescent="0.25">
      <c r="A7148" s="10" t="str">
        <f t="shared" si="111"/>
        <v>2017-2026Greater Bay Area1-in-10October PeakPGE11</v>
      </c>
      <c r="B7148" s="10" t="s">
        <v>54</v>
      </c>
      <c r="C7148" s="10" t="s">
        <v>10</v>
      </c>
      <c r="D7148" s="10" t="s">
        <v>6</v>
      </c>
      <c r="E7148" s="10" t="s">
        <v>1</v>
      </c>
      <c r="F7148">
        <v>11</v>
      </c>
      <c r="G7148">
        <v>0.65759700536727905</v>
      </c>
      <c r="H7148">
        <v>0.65759700536727905</v>
      </c>
      <c r="I7148">
        <v>80.101547241210938</v>
      </c>
      <c r="J7148">
        <v>0</v>
      </c>
      <c r="K7148">
        <v>54535</v>
      </c>
      <c r="L7148">
        <v>49319.78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 s="10" t="s">
        <v>38</v>
      </c>
    </row>
    <row r="7149" spans="1:19" hidden="1" x14ac:dyDescent="0.25">
      <c r="A7149" s="10" t="str">
        <f t="shared" si="111"/>
        <v>2017-2026Greater Bay Area1-in-2October PeakPGE11</v>
      </c>
      <c r="B7149" s="10" t="s">
        <v>54</v>
      </c>
      <c r="C7149" s="10" t="s">
        <v>10</v>
      </c>
      <c r="D7149" s="10" t="s">
        <v>6</v>
      </c>
      <c r="E7149" s="10" t="s">
        <v>9</v>
      </c>
      <c r="F7149">
        <v>11</v>
      </c>
      <c r="G7149">
        <v>0.48317146301269531</v>
      </c>
      <c r="H7149">
        <v>0.48317146301269531</v>
      </c>
      <c r="I7149">
        <v>71.805992126464844</v>
      </c>
      <c r="J7149">
        <v>0</v>
      </c>
      <c r="K7149">
        <v>54535</v>
      </c>
      <c r="L7149">
        <v>49319.78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 s="10" t="s">
        <v>38</v>
      </c>
    </row>
    <row r="7150" spans="1:19" hidden="1" x14ac:dyDescent="0.25">
      <c r="A7150" s="10" t="str">
        <f t="shared" si="111"/>
        <v>2017-2026Greater Bay Area1-in-2October PeakCAISO12</v>
      </c>
      <c r="B7150" s="10" t="s">
        <v>54</v>
      </c>
      <c r="C7150" s="10" t="s">
        <v>10</v>
      </c>
      <c r="D7150" s="10" t="s">
        <v>6</v>
      </c>
      <c r="E7150" s="10" t="s">
        <v>9</v>
      </c>
      <c r="F7150">
        <v>12</v>
      </c>
      <c r="G7150">
        <v>0.5762978196144104</v>
      </c>
      <c r="H7150">
        <v>0.5762978196144104</v>
      </c>
      <c r="I7150">
        <v>76.450096130371094</v>
      </c>
      <c r="J7150">
        <v>0</v>
      </c>
      <c r="K7150">
        <v>54535</v>
      </c>
      <c r="L7150">
        <v>49319.78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 s="10" t="s">
        <v>39</v>
      </c>
    </row>
    <row r="7151" spans="1:19" hidden="1" x14ac:dyDescent="0.25">
      <c r="A7151" s="10" t="str">
        <f t="shared" si="111"/>
        <v>2017-2026Greater Bay Area1-in-10October PeakCAISO12</v>
      </c>
      <c r="B7151" s="10" t="s">
        <v>54</v>
      </c>
      <c r="C7151" s="10" t="s">
        <v>10</v>
      </c>
      <c r="D7151" s="10" t="s">
        <v>6</v>
      </c>
      <c r="E7151" s="10" t="s">
        <v>1</v>
      </c>
      <c r="F7151">
        <v>12</v>
      </c>
      <c r="G7151">
        <v>0.65285897254943848</v>
      </c>
      <c r="H7151">
        <v>0.65285897254943848</v>
      </c>
      <c r="I7151">
        <v>79.165206909179688</v>
      </c>
      <c r="J7151">
        <v>0</v>
      </c>
      <c r="K7151">
        <v>54535</v>
      </c>
      <c r="L7151">
        <v>49319.78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 s="10" t="s">
        <v>39</v>
      </c>
    </row>
    <row r="7152" spans="1:19" hidden="1" x14ac:dyDescent="0.25">
      <c r="A7152" s="10" t="str">
        <f t="shared" si="111"/>
        <v>2017-2026Greater Bay Area1-in-2October PeakPGE12</v>
      </c>
      <c r="B7152" s="10" t="s">
        <v>54</v>
      </c>
      <c r="C7152" s="10" t="s">
        <v>10</v>
      </c>
      <c r="D7152" s="10" t="s">
        <v>6</v>
      </c>
      <c r="E7152" s="10" t="s">
        <v>9</v>
      </c>
      <c r="F7152">
        <v>12</v>
      </c>
      <c r="G7152">
        <v>0.57198089361190796</v>
      </c>
      <c r="H7152">
        <v>0.57198089361190796</v>
      </c>
      <c r="I7152">
        <v>75.765190124511719</v>
      </c>
      <c r="J7152">
        <v>0</v>
      </c>
      <c r="K7152">
        <v>54535</v>
      </c>
      <c r="L7152">
        <v>49319.78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 s="10" t="s">
        <v>38</v>
      </c>
    </row>
    <row r="7153" spans="1:19" hidden="1" x14ac:dyDescent="0.25">
      <c r="A7153" s="10" t="str">
        <f t="shared" si="111"/>
        <v>2017-2026Greater Bay Area1-in-10October PeakPGE12</v>
      </c>
      <c r="B7153" s="10" t="s">
        <v>54</v>
      </c>
      <c r="C7153" s="10" t="s">
        <v>10</v>
      </c>
      <c r="D7153" s="10" t="s">
        <v>6</v>
      </c>
      <c r="E7153" s="10" t="s">
        <v>1</v>
      </c>
      <c r="F7153">
        <v>12</v>
      </c>
      <c r="G7153">
        <v>0.77846670150756836</v>
      </c>
      <c r="H7153">
        <v>0.77846670150756836</v>
      </c>
      <c r="I7153">
        <v>84.513687133789063</v>
      </c>
      <c r="J7153">
        <v>0</v>
      </c>
      <c r="K7153">
        <v>54535</v>
      </c>
      <c r="L7153">
        <v>49319.78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 s="10" t="s">
        <v>38</v>
      </c>
    </row>
    <row r="7154" spans="1:19" hidden="1" x14ac:dyDescent="0.25">
      <c r="A7154" s="10" t="str">
        <f t="shared" si="111"/>
        <v>2017-2026Greater Bay Area1-in-10October PeakCAISO13</v>
      </c>
      <c r="B7154" s="10" t="s">
        <v>54</v>
      </c>
      <c r="C7154" s="10" t="s">
        <v>10</v>
      </c>
      <c r="D7154" s="10" t="s">
        <v>6</v>
      </c>
      <c r="E7154" s="10" t="s">
        <v>1</v>
      </c>
      <c r="F7154">
        <v>13</v>
      </c>
      <c r="G7154">
        <v>0.80550175905227661</v>
      </c>
      <c r="H7154">
        <v>0.80550175905227661</v>
      </c>
      <c r="I7154">
        <v>82.903785705566406</v>
      </c>
      <c r="J7154">
        <v>0</v>
      </c>
      <c r="K7154">
        <v>54535</v>
      </c>
      <c r="L7154">
        <v>49319.78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 s="10" t="s">
        <v>39</v>
      </c>
    </row>
    <row r="7155" spans="1:19" hidden="1" x14ac:dyDescent="0.25">
      <c r="A7155" s="10" t="str">
        <f t="shared" si="111"/>
        <v>2017-2026Greater Bay Area1-in-2October PeakCAISO13</v>
      </c>
      <c r="B7155" s="10" t="s">
        <v>54</v>
      </c>
      <c r="C7155" s="10" t="s">
        <v>10</v>
      </c>
      <c r="D7155" s="10" t="s">
        <v>6</v>
      </c>
      <c r="E7155" s="10" t="s">
        <v>9</v>
      </c>
      <c r="F7155">
        <v>13</v>
      </c>
      <c r="G7155">
        <v>0.71104007959365845</v>
      </c>
      <c r="H7155">
        <v>0.71104007959365845</v>
      </c>
      <c r="I7155">
        <v>80.059913635253906</v>
      </c>
      <c r="J7155">
        <v>0</v>
      </c>
      <c r="K7155">
        <v>54535</v>
      </c>
      <c r="L7155">
        <v>49319.78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 s="10" t="s">
        <v>39</v>
      </c>
    </row>
    <row r="7156" spans="1:19" hidden="1" x14ac:dyDescent="0.25">
      <c r="A7156" s="10" t="str">
        <f t="shared" si="111"/>
        <v>2017-2026Greater Bay Area1-in-2October PeakPGE13</v>
      </c>
      <c r="B7156" s="10" t="s">
        <v>54</v>
      </c>
      <c r="C7156" s="10" t="s">
        <v>10</v>
      </c>
      <c r="D7156" s="10" t="s">
        <v>6</v>
      </c>
      <c r="E7156" s="10" t="s">
        <v>9</v>
      </c>
      <c r="F7156">
        <v>13</v>
      </c>
      <c r="G7156">
        <v>0.70571380853652954</v>
      </c>
      <c r="H7156">
        <v>0.70571380853652954</v>
      </c>
      <c r="I7156">
        <v>79.5413818359375</v>
      </c>
      <c r="J7156">
        <v>0</v>
      </c>
      <c r="K7156">
        <v>54535</v>
      </c>
      <c r="L7156">
        <v>49319.78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 s="10" t="s">
        <v>38</v>
      </c>
    </row>
    <row r="7157" spans="1:19" hidden="1" x14ac:dyDescent="0.25">
      <c r="A7157" s="10" t="str">
        <f t="shared" si="111"/>
        <v>2017-2026Greater Bay Area1-in-10October PeakPGE13</v>
      </c>
      <c r="B7157" s="10" t="s">
        <v>54</v>
      </c>
      <c r="C7157" s="10" t="s">
        <v>10</v>
      </c>
      <c r="D7157" s="10" t="s">
        <v>6</v>
      </c>
      <c r="E7157" s="10" t="s">
        <v>1</v>
      </c>
      <c r="F7157">
        <v>13</v>
      </c>
      <c r="G7157">
        <v>0.96047741174697876</v>
      </c>
      <c r="H7157">
        <v>0.96047741174697876</v>
      </c>
      <c r="I7157">
        <v>88.305526733398438</v>
      </c>
      <c r="J7157">
        <v>0</v>
      </c>
      <c r="K7157">
        <v>54535</v>
      </c>
      <c r="L7157">
        <v>49319.78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 s="10" t="s">
        <v>38</v>
      </c>
    </row>
    <row r="7158" spans="1:19" hidden="1" x14ac:dyDescent="0.25">
      <c r="A7158" s="10" t="str">
        <f t="shared" si="111"/>
        <v>2017-2026Greater Bay Area1-in-10October PeakCAISO14</v>
      </c>
      <c r="B7158" s="10" t="s">
        <v>54</v>
      </c>
      <c r="C7158" s="10" t="s">
        <v>10</v>
      </c>
      <c r="D7158" s="10" t="s">
        <v>6</v>
      </c>
      <c r="E7158" s="10" t="s">
        <v>1</v>
      </c>
      <c r="F7158">
        <v>14</v>
      </c>
      <c r="G7158">
        <v>0.99404120445251465</v>
      </c>
      <c r="H7158">
        <v>0.88249033689498901</v>
      </c>
      <c r="I7158">
        <v>85.408042907714844</v>
      </c>
      <c r="J7158">
        <v>0.10273714363574982</v>
      </c>
      <c r="K7158">
        <v>54535</v>
      </c>
      <c r="L7158">
        <v>49319.78</v>
      </c>
      <c r="M7158">
        <v>0.11155087500810623</v>
      </c>
      <c r="N7158">
        <v>-2.0117048174142838E-2</v>
      </c>
      <c r="O7158">
        <v>5.7675518095493317E-2</v>
      </c>
      <c r="P7158">
        <v>0.11155087500810623</v>
      </c>
      <c r="Q7158">
        <v>0.16542623937129974</v>
      </c>
      <c r="R7158">
        <v>0.243218794465065</v>
      </c>
      <c r="S7158" s="10" t="s">
        <v>39</v>
      </c>
    </row>
    <row r="7159" spans="1:19" hidden="1" x14ac:dyDescent="0.25">
      <c r="A7159" s="10" t="str">
        <f t="shared" si="111"/>
        <v>2017-2026Greater Bay Area1-in-2October PeakCAISO14</v>
      </c>
      <c r="B7159" s="10" t="s">
        <v>54</v>
      </c>
      <c r="C7159" s="10" t="s">
        <v>10</v>
      </c>
      <c r="D7159" s="10" t="s">
        <v>6</v>
      </c>
      <c r="E7159" s="10" t="s">
        <v>9</v>
      </c>
      <c r="F7159">
        <v>14</v>
      </c>
      <c r="G7159">
        <v>0.87746936082839966</v>
      </c>
      <c r="H7159">
        <v>0.81654798984527588</v>
      </c>
      <c r="I7159">
        <v>83.234428405761719</v>
      </c>
      <c r="J7159">
        <v>0.10273714363574982</v>
      </c>
      <c r="K7159">
        <v>54535</v>
      </c>
      <c r="L7159">
        <v>49319.78</v>
      </c>
      <c r="M7159">
        <v>6.0921397060155869E-2</v>
      </c>
      <c r="N7159">
        <v>-7.0746526122093201E-2</v>
      </c>
      <c r="O7159">
        <v>7.0460387505590916E-3</v>
      </c>
      <c r="P7159">
        <v>6.0921397060155869E-2</v>
      </c>
      <c r="Q7159">
        <v>0.11479675769805908</v>
      </c>
      <c r="R7159">
        <v>0.19258932769298553</v>
      </c>
      <c r="S7159" s="10" t="s">
        <v>39</v>
      </c>
    </row>
    <row r="7160" spans="1:19" hidden="1" x14ac:dyDescent="0.25">
      <c r="A7160" s="10" t="str">
        <f t="shared" si="111"/>
        <v>2017-2026Greater Bay Area1-in-2October PeakPGE14</v>
      </c>
      <c r="B7160" s="10" t="s">
        <v>54</v>
      </c>
      <c r="C7160" s="10" t="s">
        <v>10</v>
      </c>
      <c r="D7160" s="10" t="s">
        <v>6</v>
      </c>
      <c r="E7160" s="10" t="s">
        <v>9</v>
      </c>
      <c r="F7160">
        <v>14</v>
      </c>
      <c r="G7160">
        <v>0.87089645862579346</v>
      </c>
      <c r="H7160">
        <v>0.81661802530288696</v>
      </c>
      <c r="I7160">
        <v>81.960662841796875</v>
      </c>
      <c r="J7160">
        <v>0.10273714363574982</v>
      </c>
      <c r="K7160">
        <v>54535</v>
      </c>
      <c r="L7160">
        <v>49319.78</v>
      </c>
      <c r="M7160">
        <v>5.42784184217453E-2</v>
      </c>
      <c r="N7160">
        <v>-7.7389508485794067E-2</v>
      </c>
      <c r="O7160">
        <v>4.0306028677150607E-4</v>
      </c>
      <c r="P7160">
        <v>5.42784184217453E-2</v>
      </c>
      <c r="Q7160">
        <v>0.10815377533435822</v>
      </c>
      <c r="R7160">
        <v>0.18594634532928467</v>
      </c>
      <c r="S7160" s="10" t="s">
        <v>38</v>
      </c>
    </row>
    <row r="7161" spans="1:19" hidden="1" x14ac:dyDescent="0.25">
      <c r="A7161" s="10" t="str">
        <f t="shared" si="111"/>
        <v>2017-2026Greater Bay Area1-in-10October PeakPGE14</v>
      </c>
      <c r="B7161" s="10" t="s">
        <v>54</v>
      </c>
      <c r="C7161" s="10" t="s">
        <v>10</v>
      </c>
      <c r="D7161" s="10" t="s">
        <v>6</v>
      </c>
      <c r="E7161" s="10" t="s">
        <v>1</v>
      </c>
      <c r="F7161">
        <v>14</v>
      </c>
      <c r="G7161">
        <v>1.1852911710739136</v>
      </c>
      <c r="H7161">
        <v>0.98570406436920166</v>
      </c>
      <c r="I7161">
        <v>91.299400329589844</v>
      </c>
      <c r="J7161">
        <v>0.10273714363574982</v>
      </c>
      <c r="K7161">
        <v>54535</v>
      </c>
      <c r="L7161">
        <v>49319.78</v>
      </c>
      <c r="M7161">
        <v>0.19958707690238953</v>
      </c>
      <c r="N7161">
        <v>6.7919149994850159E-2</v>
      </c>
      <c r="O7161">
        <v>0.14571171998977661</v>
      </c>
      <c r="P7161">
        <v>0.19958707690238953</v>
      </c>
      <c r="Q7161">
        <v>0.25346243381500244</v>
      </c>
      <c r="R7161">
        <v>0.3312549889087677</v>
      </c>
      <c r="S7161" s="10" t="s">
        <v>38</v>
      </c>
    </row>
    <row r="7162" spans="1:19" hidden="1" x14ac:dyDescent="0.25">
      <c r="A7162" s="10" t="str">
        <f t="shared" si="111"/>
        <v>2017-2026Greater Bay Area1-in-2October PeakCAISO15</v>
      </c>
      <c r="B7162" s="10" t="s">
        <v>54</v>
      </c>
      <c r="C7162" s="10" t="s">
        <v>10</v>
      </c>
      <c r="D7162" s="10" t="s">
        <v>6</v>
      </c>
      <c r="E7162" s="10" t="s">
        <v>9</v>
      </c>
      <c r="F7162">
        <v>15</v>
      </c>
      <c r="G7162">
        <v>1.0582112073898315</v>
      </c>
      <c r="H7162">
        <v>0.93834859132766724</v>
      </c>
      <c r="I7162">
        <v>85.186599731445312</v>
      </c>
      <c r="J7162">
        <v>0.1230589896440506</v>
      </c>
      <c r="K7162">
        <v>54535</v>
      </c>
      <c r="L7162">
        <v>49319.78</v>
      </c>
      <c r="M7162">
        <v>0.1198626235127449</v>
      </c>
      <c r="N7162">
        <v>-3.7849776446819305E-2</v>
      </c>
      <c r="O7162">
        <v>5.5330488830804825E-2</v>
      </c>
      <c r="P7162">
        <v>0.1198626235127449</v>
      </c>
      <c r="Q7162">
        <v>0.18439476191997528</v>
      </c>
      <c r="R7162">
        <v>0.27757501602172852</v>
      </c>
      <c r="S7162" s="10" t="s">
        <v>39</v>
      </c>
    </row>
    <row r="7163" spans="1:19" hidden="1" x14ac:dyDescent="0.25">
      <c r="A7163" s="10" t="str">
        <f t="shared" si="111"/>
        <v>2017-2026Greater Bay Area1-in-10October PeakCAISO15</v>
      </c>
      <c r="B7163" s="10" t="s">
        <v>54</v>
      </c>
      <c r="C7163" s="10" t="s">
        <v>10</v>
      </c>
      <c r="D7163" s="10" t="s">
        <v>6</v>
      </c>
      <c r="E7163" s="10" t="s">
        <v>1</v>
      </c>
      <c r="F7163">
        <v>15</v>
      </c>
      <c r="G7163">
        <v>1.1987946033477783</v>
      </c>
      <c r="H7163">
        <v>1.0301814079284668</v>
      </c>
      <c r="I7163">
        <v>86.03265380859375</v>
      </c>
      <c r="J7163">
        <v>0.1230589896440506</v>
      </c>
      <c r="K7163">
        <v>54535</v>
      </c>
      <c r="L7163">
        <v>49319.78</v>
      </c>
      <c r="M7163">
        <v>0.16861321032047272</v>
      </c>
      <c r="N7163">
        <v>1.0900809429585934E-2</v>
      </c>
      <c r="O7163">
        <v>0.10408107936382294</v>
      </c>
      <c r="P7163">
        <v>0.16861321032047272</v>
      </c>
      <c r="Q7163">
        <v>0.2331453412771225</v>
      </c>
      <c r="R7163">
        <v>0.32632562518119812</v>
      </c>
      <c r="S7163" s="10" t="s">
        <v>39</v>
      </c>
    </row>
    <row r="7164" spans="1:19" hidden="1" x14ac:dyDescent="0.25">
      <c r="A7164" s="10" t="str">
        <f t="shared" si="111"/>
        <v>2017-2026Greater Bay Area1-in-10October PeakPGE15</v>
      </c>
      <c r="B7164" s="10" t="s">
        <v>54</v>
      </c>
      <c r="C7164" s="10" t="s">
        <v>10</v>
      </c>
      <c r="D7164" s="10" t="s">
        <v>6</v>
      </c>
      <c r="E7164" s="10" t="s">
        <v>1</v>
      </c>
      <c r="F7164">
        <v>15</v>
      </c>
      <c r="G7164">
        <v>1.4294383525848389</v>
      </c>
      <c r="H7164">
        <v>1.1398344039916992</v>
      </c>
      <c r="I7164">
        <v>93.369537353515625</v>
      </c>
      <c r="J7164">
        <v>0.1230589896440506</v>
      </c>
      <c r="K7164">
        <v>54535</v>
      </c>
      <c r="L7164">
        <v>49319.78</v>
      </c>
      <c r="M7164">
        <v>0.28960394859313965</v>
      </c>
      <c r="N7164">
        <v>0.13189154863357544</v>
      </c>
      <c r="O7164">
        <v>0.22507181763648987</v>
      </c>
      <c r="P7164">
        <v>0.28960394859313965</v>
      </c>
      <c r="Q7164">
        <v>0.35413607954978943</v>
      </c>
      <c r="R7164">
        <v>0.44731634855270386</v>
      </c>
      <c r="S7164" s="10" t="s">
        <v>38</v>
      </c>
    </row>
    <row r="7165" spans="1:19" hidden="1" x14ac:dyDescent="0.25">
      <c r="A7165" s="10" t="str">
        <f t="shared" si="111"/>
        <v>2017-2026Greater Bay Area1-in-2October PeakPGE15</v>
      </c>
      <c r="B7165" s="10" t="s">
        <v>54</v>
      </c>
      <c r="C7165" s="10" t="s">
        <v>10</v>
      </c>
      <c r="D7165" s="10" t="s">
        <v>6</v>
      </c>
      <c r="E7165" s="10" t="s">
        <v>9</v>
      </c>
      <c r="F7165">
        <v>15</v>
      </c>
      <c r="G7165">
        <v>1.0502843856811523</v>
      </c>
      <c r="H7165">
        <v>0.94803297519683838</v>
      </c>
      <c r="I7165">
        <v>82.882186889648438</v>
      </c>
      <c r="J7165">
        <v>0.1230589896440506</v>
      </c>
      <c r="K7165">
        <v>54535</v>
      </c>
      <c r="L7165">
        <v>49319.78</v>
      </c>
      <c r="M7165">
        <v>0.10225141048431396</v>
      </c>
      <c r="N7165">
        <v>-5.5460989475250244E-2</v>
      </c>
      <c r="O7165">
        <v>3.7719275802373886E-2</v>
      </c>
      <c r="P7165">
        <v>0.10225141048431396</v>
      </c>
      <c r="Q7165">
        <v>0.16678354144096375</v>
      </c>
      <c r="R7165">
        <v>0.25996381044387817</v>
      </c>
      <c r="S7165" s="10" t="s">
        <v>38</v>
      </c>
    </row>
    <row r="7166" spans="1:19" hidden="1" x14ac:dyDescent="0.25">
      <c r="A7166" s="10" t="str">
        <f t="shared" si="111"/>
        <v>2017-2026Greater Bay Area1-in-2October PeakCAISO16</v>
      </c>
      <c r="B7166" s="10" t="s">
        <v>54</v>
      </c>
      <c r="C7166" s="10" t="s">
        <v>10</v>
      </c>
      <c r="D7166" s="10" t="s">
        <v>6</v>
      </c>
      <c r="E7166" s="10" t="s">
        <v>9</v>
      </c>
      <c r="F7166">
        <v>16</v>
      </c>
      <c r="G7166">
        <v>1.269076943397522</v>
      </c>
      <c r="H7166">
        <v>1.1030266284942627</v>
      </c>
      <c r="I7166">
        <v>86.038246154785156</v>
      </c>
      <c r="J7166">
        <v>0.15615223348140717</v>
      </c>
      <c r="K7166">
        <v>54535</v>
      </c>
      <c r="L7166">
        <v>49319.78</v>
      </c>
      <c r="M7166">
        <v>0.16605032980442047</v>
      </c>
      <c r="N7166">
        <v>-3.4074373543262482E-2</v>
      </c>
      <c r="O7166">
        <v>8.4164097905158997E-2</v>
      </c>
      <c r="P7166">
        <v>0.16605032980442047</v>
      </c>
      <c r="Q7166">
        <v>0.24793656170368195</v>
      </c>
      <c r="R7166">
        <v>0.36617502570152283</v>
      </c>
      <c r="S7166" s="10" t="s">
        <v>39</v>
      </c>
    </row>
    <row r="7167" spans="1:19" hidden="1" x14ac:dyDescent="0.25">
      <c r="A7167" s="10" t="str">
        <f t="shared" si="111"/>
        <v>2017-2026Greater Bay Area1-in-10October PeakCAISO16</v>
      </c>
      <c r="B7167" s="10" t="s">
        <v>54</v>
      </c>
      <c r="C7167" s="10" t="s">
        <v>10</v>
      </c>
      <c r="D7167" s="10" t="s">
        <v>6</v>
      </c>
      <c r="E7167" s="10" t="s">
        <v>1</v>
      </c>
      <c r="F7167">
        <v>16</v>
      </c>
      <c r="G7167">
        <v>1.437673807144165</v>
      </c>
      <c r="H7167">
        <v>1.2482140064239502</v>
      </c>
      <c r="I7167">
        <v>86.085250854492187</v>
      </c>
      <c r="J7167">
        <v>0.15615223348140717</v>
      </c>
      <c r="K7167">
        <v>54535</v>
      </c>
      <c r="L7167">
        <v>49319.78</v>
      </c>
      <c r="M7167">
        <v>0.18945978581905365</v>
      </c>
      <c r="N7167">
        <v>-1.0664916597306728E-2</v>
      </c>
      <c r="O7167">
        <v>0.10757355391979218</v>
      </c>
      <c r="P7167">
        <v>0.18945978581905365</v>
      </c>
      <c r="Q7167">
        <v>0.27134600281715393</v>
      </c>
      <c r="R7167">
        <v>0.38958448171615601</v>
      </c>
      <c r="S7167" s="10" t="s">
        <v>39</v>
      </c>
    </row>
    <row r="7168" spans="1:19" hidden="1" x14ac:dyDescent="0.25">
      <c r="A7168" s="10" t="str">
        <f t="shared" si="111"/>
        <v>2017-2026Greater Bay Area1-in-10October PeakPGE16</v>
      </c>
      <c r="B7168" s="10" t="s">
        <v>54</v>
      </c>
      <c r="C7168" s="10" t="s">
        <v>10</v>
      </c>
      <c r="D7168" s="10" t="s">
        <v>6</v>
      </c>
      <c r="E7168" s="10" t="s">
        <v>1</v>
      </c>
      <c r="F7168">
        <v>16</v>
      </c>
      <c r="G7168">
        <v>1.7142771482467651</v>
      </c>
      <c r="H7168">
        <v>1.3245344161987305</v>
      </c>
      <c r="I7168">
        <v>94.187789916992188</v>
      </c>
      <c r="J7168">
        <v>0.15615223348140717</v>
      </c>
      <c r="K7168">
        <v>54535</v>
      </c>
      <c r="L7168">
        <v>49319.78</v>
      </c>
      <c r="M7168">
        <v>0.38974270224571228</v>
      </c>
      <c r="N7168">
        <v>0.18961800634860992</v>
      </c>
      <c r="O7168">
        <v>0.30785647034645081</v>
      </c>
      <c r="P7168">
        <v>0.38974270224571228</v>
      </c>
      <c r="Q7168">
        <v>0.47162893414497375</v>
      </c>
      <c r="R7168">
        <v>0.58986741304397583</v>
      </c>
      <c r="S7168" s="10" t="s">
        <v>38</v>
      </c>
    </row>
    <row r="7169" spans="1:19" hidden="1" x14ac:dyDescent="0.25">
      <c r="A7169" s="10" t="str">
        <f t="shared" si="111"/>
        <v>2017-2026Greater Bay Area1-in-2October PeakPGE16</v>
      </c>
      <c r="B7169" s="10" t="s">
        <v>54</v>
      </c>
      <c r="C7169" s="10" t="s">
        <v>10</v>
      </c>
      <c r="D7169" s="10" t="s">
        <v>6</v>
      </c>
      <c r="E7169" s="10" t="s">
        <v>9</v>
      </c>
      <c r="F7169">
        <v>16</v>
      </c>
      <c r="G7169">
        <v>1.2595704793930054</v>
      </c>
      <c r="H7169">
        <v>1.1600432395935059</v>
      </c>
      <c r="I7169">
        <v>82.794342041015625</v>
      </c>
      <c r="J7169">
        <v>0.15615223348140717</v>
      </c>
      <c r="K7169">
        <v>54535</v>
      </c>
      <c r="L7169">
        <v>49319.78</v>
      </c>
      <c r="M7169">
        <v>9.9527232348918915E-2</v>
      </c>
      <c r="N7169">
        <v>-0.10059747099876404</v>
      </c>
      <c r="O7169">
        <v>1.764100044965744E-2</v>
      </c>
      <c r="P7169">
        <v>9.9527232348918915E-2</v>
      </c>
      <c r="Q7169">
        <v>0.18141345679759979</v>
      </c>
      <c r="R7169">
        <v>0.29965192079544067</v>
      </c>
      <c r="S7169" s="10" t="s">
        <v>38</v>
      </c>
    </row>
    <row r="7170" spans="1:19" hidden="1" x14ac:dyDescent="0.25">
      <c r="A7170" s="10" t="str">
        <f t="shared" ref="A7170:A7233" si="112">CONCATENATE(B7170,C7170,E7170,D7170,S7170,F7170)</f>
        <v>2017-2026Greater Bay Area1-in-10October PeakCAISO17</v>
      </c>
      <c r="B7170" s="10" t="s">
        <v>54</v>
      </c>
      <c r="C7170" s="10" t="s">
        <v>10</v>
      </c>
      <c r="D7170" s="10" t="s">
        <v>6</v>
      </c>
      <c r="E7170" s="10" t="s">
        <v>1</v>
      </c>
      <c r="F7170">
        <v>17</v>
      </c>
      <c r="G7170">
        <v>1.65497887134552</v>
      </c>
      <c r="H7170">
        <v>1.3612407445907593</v>
      </c>
      <c r="I7170">
        <v>85.549880981445313</v>
      </c>
      <c r="J7170">
        <v>0.16046801209449768</v>
      </c>
      <c r="K7170">
        <v>54535</v>
      </c>
      <c r="L7170">
        <v>49319.78</v>
      </c>
      <c r="M7170">
        <v>0.29373809695243835</v>
      </c>
      <c r="N7170">
        <v>8.8082291185855865E-2</v>
      </c>
      <c r="O7170">
        <v>0.2095886766910553</v>
      </c>
      <c r="P7170">
        <v>0.29373809695243835</v>
      </c>
      <c r="Q7170">
        <v>0.37788751721382141</v>
      </c>
      <c r="R7170">
        <v>0.49939391016960144</v>
      </c>
      <c r="S7170" s="10" t="s">
        <v>39</v>
      </c>
    </row>
    <row r="7171" spans="1:19" hidden="1" x14ac:dyDescent="0.25">
      <c r="A7171" s="10" t="str">
        <f t="shared" si="112"/>
        <v>2017-2026Greater Bay Area1-in-2October PeakCAISO17</v>
      </c>
      <c r="B7171" s="10" t="s">
        <v>54</v>
      </c>
      <c r="C7171" s="10" t="s">
        <v>10</v>
      </c>
      <c r="D7171" s="10" t="s">
        <v>6</v>
      </c>
      <c r="E7171" s="10" t="s">
        <v>9</v>
      </c>
      <c r="F7171">
        <v>17</v>
      </c>
      <c r="G7171">
        <v>1.4608985185623169</v>
      </c>
      <c r="H7171">
        <v>1.2014060020446777</v>
      </c>
      <c r="I7171">
        <v>85.771209716796875</v>
      </c>
      <c r="J7171">
        <v>0.16046801209449768</v>
      </c>
      <c r="K7171">
        <v>54535</v>
      </c>
      <c r="L7171">
        <v>49319.78</v>
      </c>
      <c r="M7171">
        <v>0.25949248671531677</v>
      </c>
      <c r="N7171">
        <v>5.3836680948734283E-2</v>
      </c>
      <c r="O7171">
        <v>0.17534306645393372</v>
      </c>
      <c r="P7171">
        <v>0.25949248671531677</v>
      </c>
      <c r="Q7171">
        <v>0.34364190697669983</v>
      </c>
      <c r="R7171">
        <v>0.46514829993247986</v>
      </c>
      <c r="S7171" s="10" t="s">
        <v>39</v>
      </c>
    </row>
    <row r="7172" spans="1:19" hidden="1" x14ac:dyDescent="0.25">
      <c r="A7172" s="10" t="str">
        <f t="shared" si="112"/>
        <v>2017-2026Greater Bay Area1-in-2October PeakPGE17</v>
      </c>
      <c r="B7172" s="10" t="s">
        <v>54</v>
      </c>
      <c r="C7172" s="10" t="s">
        <v>10</v>
      </c>
      <c r="D7172" s="10" t="s">
        <v>6</v>
      </c>
      <c r="E7172" s="10" t="s">
        <v>9</v>
      </c>
      <c r="F7172">
        <v>17</v>
      </c>
      <c r="G7172">
        <v>1.4499552249908447</v>
      </c>
      <c r="H7172">
        <v>1.2432541847229004</v>
      </c>
      <c r="I7172">
        <v>81.858566284179687</v>
      </c>
      <c r="J7172">
        <v>0.16046801209449768</v>
      </c>
      <c r="K7172">
        <v>54535</v>
      </c>
      <c r="L7172">
        <v>49319.78</v>
      </c>
      <c r="M7172">
        <v>0.20670109987258911</v>
      </c>
      <c r="N7172">
        <v>1.0452956194058061E-3</v>
      </c>
      <c r="O7172">
        <v>0.12255167216062546</v>
      </c>
      <c r="P7172">
        <v>0.20670109987258911</v>
      </c>
      <c r="Q7172">
        <v>0.29085052013397217</v>
      </c>
      <c r="R7172">
        <v>0.4123569130897522</v>
      </c>
      <c r="S7172" s="10" t="s">
        <v>38</v>
      </c>
    </row>
    <row r="7173" spans="1:19" hidden="1" x14ac:dyDescent="0.25">
      <c r="A7173" s="10" t="str">
        <f t="shared" si="112"/>
        <v>2017-2026Greater Bay Area1-in-10October PeakPGE17</v>
      </c>
      <c r="B7173" s="10" t="s">
        <v>54</v>
      </c>
      <c r="C7173" s="10" t="s">
        <v>10</v>
      </c>
      <c r="D7173" s="10" t="s">
        <v>6</v>
      </c>
      <c r="E7173" s="10" t="s">
        <v>1</v>
      </c>
      <c r="F7173">
        <v>17</v>
      </c>
      <c r="G7173">
        <v>1.9733909368515015</v>
      </c>
      <c r="H7173">
        <v>1.5087056159973145</v>
      </c>
      <c r="I7173">
        <v>94.043540954589844</v>
      </c>
      <c r="J7173">
        <v>0.16046801209449768</v>
      </c>
      <c r="K7173">
        <v>54535</v>
      </c>
      <c r="L7173">
        <v>49319.78</v>
      </c>
      <c r="M7173">
        <v>0.46468532085418701</v>
      </c>
      <c r="N7173">
        <v>0.25902950763702393</v>
      </c>
      <c r="O7173">
        <v>0.38053590059280396</v>
      </c>
      <c r="P7173">
        <v>0.46468532085418701</v>
      </c>
      <c r="Q7173">
        <v>0.54883474111557007</v>
      </c>
      <c r="R7173">
        <v>0.6703411340713501</v>
      </c>
      <c r="S7173" s="10" t="s">
        <v>38</v>
      </c>
    </row>
    <row r="7174" spans="1:19" hidden="1" x14ac:dyDescent="0.25">
      <c r="A7174" s="10" t="str">
        <f t="shared" si="112"/>
        <v>2017-2026Greater Bay Area1-in-2October PeakCAISO18</v>
      </c>
      <c r="B7174" s="10" t="s">
        <v>54</v>
      </c>
      <c r="C7174" s="10" t="s">
        <v>10</v>
      </c>
      <c r="D7174" s="10" t="s">
        <v>6</v>
      </c>
      <c r="E7174" s="10" t="s">
        <v>9</v>
      </c>
      <c r="F7174">
        <v>18</v>
      </c>
      <c r="G7174">
        <v>1.5966582298278809</v>
      </c>
      <c r="H7174">
        <v>1.372006893157959</v>
      </c>
      <c r="I7174">
        <v>83.999229431152344</v>
      </c>
      <c r="J7174">
        <v>0.13599415123462677</v>
      </c>
      <c r="K7174">
        <v>54535</v>
      </c>
      <c r="L7174">
        <v>49319.78</v>
      </c>
      <c r="M7174">
        <v>0.22465138137340546</v>
      </c>
      <c r="N7174">
        <v>5.0361275672912598E-2</v>
      </c>
      <c r="O7174">
        <v>0.1533360481262207</v>
      </c>
      <c r="P7174">
        <v>0.22465138137340546</v>
      </c>
      <c r="Q7174">
        <v>0.29596671462059021</v>
      </c>
      <c r="R7174">
        <v>0.39894148707389832</v>
      </c>
      <c r="S7174" s="10" t="s">
        <v>39</v>
      </c>
    </row>
    <row r="7175" spans="1:19" hidden="1" x14ac:dyDescent="0.25">
      <c r="A7175" s="10" t="str">
        <f t="shared" si="112"/>
        <v>2017-2026Greater Bay Area1-in-10October PeakCAISO18</v>
      </c>
      <c r="B7175" s="10" t="s">
        <v>54</v>
      </c>
      <c r="C7175" s="10" t="s">
        <v>10</v>
      </c>
      <c r="D7175" s="10" t="s">
        <v>6</v>
      </c>
      <c r="E7175" s="10" t="s">
        <v>1</v>
      </c>
      <c r="F7175">
        <v>18</v>
      </c>
      <c r="G7175">
        <v>1.8087742328643799</v>
      </c>
      <c r="H7175">
        <v>1.5812891721725464</v>
      </c>
      <c r="I7175">
        <v>82.845344543457031</v>
      </c>
      <c r="J7175">
        <v>0.13599415123462677</v>
      </c>
      <c r="K7175">
        <v>54535</v>
      </c>
      <c r="L7175">
        <v>49319.78</v>
      </c>
      <c r="M7175">
        <v>0.22748507559299469</v>
      </c>
      <c r="N7175">
        <v>5.3194969892501831E-2</v>
      </c>
      <c r="O7175">
        <v>0.15616974234580994</v>
      </c>
      <c r="P7175">
        <v>0.22748507559299469</v>
      </c>
      <c r="Q7175">
        <v>0.29880040884017944</v>
      </c>
      <c r="R7175">
        <v>0.40177518129348755</v>
      </c>
      <c r="S7175" s="10" t="s">
        <v>39</v>
      </c>
    </row>
    <row r="7176" spans="1:19" hidden="1" x14ac:dyDescent="0.25">
      <c r="A7176" s="10" t="str">
        <f t="shared" si="112"/>
        <v>2017-2026Greater Bay Area1-in-10October PeakPGE18</v>
      </c>
      <c r="B7176" s="10" t="s">
        <v>54</v>
      </c>
      <c r="C7176" s="10" t="s">
        <v>10</v>
      </c>
      <c r="D7176" s="10" t="s">
        <v>6</v>
      </c>
      <c r="E7176" s="10" t="s">
        <v>1</v>
      </c>
      <c r="F7176">
        <v>18</v>
      </c>
      <c r="G7176">
        <v>2.156775951385498</v>
      </c>
      <c r="H7176">
        <v>1.7132601737976074</v>
      </c>
      <c r="I7176">
        <v>92.115997314453125</v>
      </c>
      <c r="J7176">
        <v>0.13599415123462677</v>
      </c>
      <c r="K7176">
        <v>54535</v>
      </c>
      <c r="L7176">
        <v>49319.78</v>
      </c>
      <c r="M7176">
        <v>0.44351577758789063</v>
      </c>
      <c r="N7176">
        <v>0.26922568678855896</v>
      </c>
      <c r="O7176">
        <v>0.37220045924186707</v>
      </c>
      <c r="P7176">
        <v>0.44351577758789063</v>
      </c>
      <c r="Q7176">
        <v>0.51483112573623657</v>
      </c>
      <c r="R7176">
        <v>0.61780589818954468</v>
      </c>
      <c r="S7176" s="10" t="s">
        <v>38</v>
      </c>
    </row>
    <row r="7177" spans="1:19" hidden="1" x14ac:dyDescent="0.25">
      <c r="A7177" s="10" t="str">
        <f t="shared" si="112"/>
        <v>2017-2026Greater Bay Area1-in-2October PeakPGE18</v>
      </c>
      <c r="B7177" s="10" t="s">
        <v>54</v>
      </c>
      <c r="C7177" s="10" t="s">
        <v>10</v>
      </c>
      <c r="D7177" s="10" t="s">
        <v>6</v>
      </c>
      <c r="E7177" s="10" t="s">
        <v>9</v>
      </c>
      <c r="F7177">
        <v>18</v>
      </c>
      <c r="G7177">
        <v>1.584697961807251</v>
      </c>
      <c r="H7177">
        <v>1.4338054656982422</v>
      </c>
      <c r="I7177">
        <v>80.177291870117188</v>
      </c>
      <c r="J7177">
        <v>0.13599415123462677</v>
      </c>
      <c r="K7177">
        <v>54535</v>
      </c>
      <c r="L7177">
        <v>49319.78</v>
      </c>
      <c r="M7177">
        <v>0.15089255571365356</v>
      </c>
      <c r="N7177">
        <v>-2.3397548124194145E-2</v>
      </c>
      <c r="O7177">
        <v>7.9577222466468811E-2</v>
      </c>
      <c r="P7177">
        <v>0.15089255571365356</v>
      </c>
      <c r="Q7177">
        <v>0.22220788896083832</v>
      </c>
      <c r="R7177">
        <v>0.32518264651298523</v>
      </c>
      <c r="S7177" s="10" t="s">
        <v>38</v>
      </c>
    </row>
    <row r="7178" spans="1:19" hidden="1" x14ac:dyDescent="0.25">
      <c r="A7178" s="10" t="str">
        <f t="shared" si="112"/>
        <v>2017-2026Greater Bay Area1-in-10October PeakCAISO19</v>
      </c>
      <c r="B7178" s="10" t="s">
        <v>54</v>
      </c>
      <c r="C7178" s="10" t="s">
        <v>10</v>
      </c>
      <c r="D7178" s="10" t="s">
        <v>6</v>
      </c>
      <c r="E7178" s="10" t="s">
        <v>1</v>
      </c>
      <c r="F7178">
        <v>19</v>
      </c>
      <c r="G7178">
        <v>1.8546215295791626</v>
      </c>
      <c r="H7178">
        <v>2.0636646747589111</v>
      </c>
      <c r="I7178">
        <v>79.028213500976563</v>
      </c>
      <c r="J7178">
        <v>0.11742977052927017</v>
      </c>
      <c r="K7178">
        <v>54535</v>
      </c>
      <c r="L7178">
        <v>49319.78</v>
      </c>
      <c r="M7178">
        <v>-0.20904311537742615</v>
      </c>
      <c r="N7178">
        <v>-0.35954111814498901</v>
      </c>
      <c r="O7178">
        <v>-0.27062329649925232</v>
      </c>
      <c r="P7178">
        <v>-0.20904311537742615</v>
      </c>
      <c r="Q7178">
        <v>-0.14746294915676117</v>
      </c>
      <c r="R7178">
        <v>-5.8545120060443878E-2</v>
      </c>
      <c r="S7178" s="10" t="s">
        <v>39</v>
      </c>
    </row>
    <row r="7179" spans="1:19" hidden="1" x14ac:dyDescent="0.25">
      <c r="A7179" s="10" t="str">
        <f t="shared" si="112"/>
        <v>2017-2026Greater Bay Area1-in-2October PeakCAISO19</v>
      </c>
      <c r="B7179" s="10" t="s">
        <v>54</v>
      </c>
      <c r="C7179" s="10" t="s">
        <v>10</v>
      </c>
      <c r="D7179" s="10" t="s">
        <v>6</v>
      </c>
      <c r="E7179" s="10" t="s">
        <v>9</v>
      </c>
      <c r="F7179">
        <v>19</v>
      </c>
      <c r="G7179">
        <v>1.6371289491653442</v>
      </c>
      <c r="H7179">
        <v>1.8291218280792236</v>
      </c>
      <c r="I7179">
        <v>79.796012878417969</v>
      </c>
      <c r="J7179">
        <v>0.11742977052927017</v>
      </c>
      <c r="K7179">
        <v>54535</v>
      </c>
      <c r="L7179">
        <v>49319.78</v>
      </c>
      <c r="M7179">
        <v>-0.19199293851852417</v>
      </c>
      <c r="N7179">
        <v>-0.34249094128608704</v>
      </c>
      <c r="O7179">
        <v>-0.25357311964035034</v>
      </c>
      <c r="P7179">
        <v>-0.19199293851852417</v>
      </c>
      <c r="Q7179">
        <v>-0.13041277229785919</v>
      </c>
      <c r="R7179">
        <v>-4.1494943201541901E-2</v>
      </c>
      <c r="S7179" s="10" t="s">
        <v>39</v>
      </c>
    </row>
    <row r="7180" spans="1:19" hidden="1" x14ac:dyDescent="0.25">
      <c r="A7180" s="10" t="str">
        <f t="shared" si="112"/>
        <v>2017-2026Greater Bay Area1-in-2October PeakPGE19</v>
      </c>
      <c r="B7180" s="10" t="s">
        <v>54</v>
      </c>
      <c r="C7180" s="10" t="s">
        <v>10</v>
      </c>
      <c r="D7180" s="10" t="s">
        <v>6</v>
      </c>
      <c r="E7180" s="10" t="s">
        <v>9</v>
      </c>
      <c r="F7180">
        <v>19</v>
      </c>
      <c r="G7180">
        <v>1.6248656511306763</v>
      </c>
      <c r="H7180">
        <v>1.8227429389953613</v>
      </c>
      <c r="I7180">
        <v>76.229202270507812</v>
      </c>
      <c r="J7180">
        <v>0.11742977052927017</v>
      </c>
      <c r="K7180">
        <v>54535</v>
      </c>
      <c r="L7180">
        <v>49319.78</v>
      </c>
      <c r="M7180">
        <v>-0.19787724316120148</v>
      </c>
      <c r="N7180">
        <v>-0.34837523102760315</v>
      </c>
      <c r="O7180">
        <v>-0.25945740938186646</v>
      </c>
      <c r="P7180">
        <v>-0.19787724316120148</v>
      </c>
      <c r="Q7180">
        <v>-0.1362970769405365</v>
      </c>
      <c r="R7180">
        <v>-4.7379247844219208E-2</v>
      </c>
      <c r="S7180" s="10" t="s">
        <v>38</v>
      </c>
    </row>
    <row r="7181" spans="1:19" hidden="1" x14ac:dyDescent="0.25">
      <c r="A7181" s="10" t="str">
        <f t="shared" si="112"/>
        <v>2017-2026Greater Bay Area1-in-10October PeakPGE19</v>
      </c>
      <c r="B7181" s="10" t="s">
        <v>54</v>
      </c>
      <c r="C7181" s="10" t="s">
        <v>10</v>
      </c>
      <c r="D7181" s="10" t="s">
        <v>6</v>
      </c>
      <c r="E7181" s="10" t="s">
        <v>1</v>
      </c>
      <c r="F7181">
        <v>19</v>
      </c>
      <c r="G7181">
        <v>2.2114441394805908</v>
      </c>
      <c r="H7181">
        <v>2.4312424659729004</v>
      </c>
      <c r="I7181">
        <v>87.063522338867187</v>
      </c>
      <c r="J7181">
        <v>0.11742977052927017</v>
      </c>
      <c r="K7181">
        <v>54535</v>
      </c>
      <c r="L7181">
        <v>49319.78</v>
      </c>
      <c r="M7181">
        <v>-0.21979826688766479</v>
      </c>
      <c r="N7181">
        <v>-0.37029626965522766</v>
      </c>
      <c r="O7181">
        <v>-0.28137844800949097</v>
      </c>
      <c r="P7181">
        <v>-0.21979826688766479</v>
      </c>
      <c r="Q7181">
        <v>-0.15821810066699982</v>
      </c>
      <c r="R7181">
        <v>-6.9300271570682526E-2</v>
      </c>
      <c r="S7181" s="10" t="s">
        <v>38</v>
      </c>
    </row>
    <row r="7182" spans="1:19" hidden="1" x14ac:dyDescent="0.25">
      <c r="A7182" s="10" t="str">
        <f t="shared" si="112"/>
        <v>2017-2026Greater Bay Area1-in-2October PeakCAISO20</v>
      </c>
      <c r="B7182" s="10" t="s">
        <v>54</v>
      </c>
      <c r="C7182" s="10" t="s">
        <v>10</v>
      </c>
      <c r="D7182" s="10" t="s">
        <v>6</v>
      </c>
      <c r="E7182" s="10" t="s">
        <v>9</v>
      </c>
      <c r="F7182">
        <v>20</v>
      </c>
      <c r="G7182">
        <v>1.5540302991867065</v>
      </c>
      <c r="H7182">
        <v>1.6920504570007324</v>
      </c>
      <c r="I7182">
        <v>74.944404602050781</v>
      </c>
      <c r="J7182">
        <v>7.6294809579849243E-2</v>
      </c>
      <c r="K7182">
        <v>54535</v>
      </c>
      <c r="L7182">
        <v>49319.78</v>
      </c>
      <c r="M7182">
        <v>-0.13802021741867065</v>
      </c>
      <c r="N7182">
        <v>-0.235799640417099</v>
      </c>
      <c r="O7182">
        <v>-0.17802920937538147</v>
      </c>
      <c r="P7182">
        <v>-0.13802021741867065</v>
      </c>
      <c r="Q7182">
        <v>-9.8011218011379242E-2</v>
      </c>
      <c r="R7182">
        <v>-4.0240790694952011E-2</v>
      </c>
      <c r="S7182" s="10" t="s">
        <v>39</v>
      </c>
    </row>
    <row r="7183" spans="1:19" hidden="1" x14ac:dyDescent="0.25">
      <c r="A7183" s="10" t="str">
        <f t="shared" si="112"/>
        <v>2017-2026Greater Bay Area1-in-10October PeakCAISO20</v>
      </c>
      <c r="B7183" s="10" t="s">
        <v>54</v>
      </c>
      <c r="C7183" s="10" t="s">
        <v>10</v>
      </c>
      <c r="D7183" s="10" t="s">
        <v>6</v>
      </c>
      <c r="E7183" s="10" t="s">
        <v>1</v>
      </c>
      <c r="F7183">
        <v>20</v>
      </c>
      <c r="G7183">
        <v>1.7604832649230957</v>
      </c>
      <c r="H7183">
        <v>1.9304189682006836</v>
      </c>
      <c r="I7183">
        <v>74.419448852539063</v>
      </c>
      <c r="J7183">
        <v>7.6294809579849243E-2</v>
      </c>
      <c r="K7183">
        <v>54535</v>
      </c>
      <c r="L7183">
        <v>49319.78</v>
      </c>
      <c r="M7183">
        <v>-0.16993565857410431</v>
      </c>
      <c r="N7183">
        <v>-0.26771509647369385</v>
      </c>
      <c r="O7183">
        <v>-0.20994465053081512</v>
      </c>
      <c r="P7183">
        <v>-0.16993565857410431</v>
      </c>
      <c r="Q7183">
        <v>-0.12992666661739349</v>
      </c>
      <c r="R7183">
        <v>-7.2156228125095367E-2</v>
      </c>
      <c r="S7183" s="10" t="s">
        <v>39</v>
      </c>
    </row>
    <row r="7184" spans="1:19" hidden="1" x14ac:dyDescent="0.25">
      <c r="A7184" s="10" t="str">
        <f t="shared" si="112"/>
        <v>2017-2026Greater Bay Area1-in-2October PeakPGE20</v>
      </c>
      <c r="B7184" s="10" t="s">
        <v>54</v>
      </c>
      <c r="C7184" s="10" t="s">
        <v>10</v>
      </c>
      <c r="D7184" s="10" t="s">
        <v>6</v>
      </c>
      <c r="E7184" s="10" t="s">
        <v>9</v>
      </c>
      <c r="F7184">
        <v>20</v>
      </c>
      <c r="G7184">
        <v>1.5423893928527832</v>
      </c>
      <c r="H7184">
        <v>1.6766149997711182</v>
      </c>
      <c r="I7184">
        <v>72.462600708007812</v>
      </c>
      <c r="J7184">
        <v>7.6294809579849243E-2</v>
      </c>
      <c r="K7184">
        <v>54535</v>
      </c>
      <c r="L7184">
        <v>49319.78</v>
      </c>
      <c r="M7184">
        <v>-0.13422556221485138</v>
      </c>
      <c r="N7184">
        <v>-0.23200498521327972</v>
      </c>
      <c r="O7184">
        <v>-0.17423455417156219</v>
      </c>
      <c r="P7184">
        <v>-0.13422556221485138</v>
      </c>
      <c r="Q7184">
        <v>-9.4216562807559967E-2</v>
      </c>
      <c r="R7184">
        <v>-3.6446135491132736E-2</v>
      </c>
      <c r="S7184" s="10" t="s">
        <v>38</v>
      </c>
    </row>
    <row r="7185" spans="1:19" hidden="1" x14ac:dyDescent="0.25">
      <c r="A7185" s="10" t="str">
        <f t="shared" si="112"/>
        <v>2017-2026Greater Bay Area1-in-10October PeakPGE20</v>
      </c>
      <c r="B7185" s="10" t="s">
        <v>54</v>
      </c>
      <c r="C7185" s="10" t="s">
        <v>10</v>
      </c>
      <c r="D7185" s="10" t="s">
        <v>6</v>
      </c>
      <c r="E7185" s="10" t="s">
        <v>1</v>
      </c>
      <c r="F7185">
        <v>20</v>
      </c>
      <c r="G7185">
        <v>2.0991940498352051</v>
      </c>
      <c r="H7185">
        <v>2.3268764019012451</v>
      </c>
      <c r="I7185">
        <v>81.787788391113281</v>
      </c>
      <c r="J7185">
        <v>7.6294809579849243E-2</v>
      </c>
      <c r="K7185">
        <v>54535</v>
      </c>
      <c r="L7185">
        <v>49319.78</v>
      </c>
      <c r="M7185">
        <v>-0.22768241167068481</v>
      </c>
      <c r="N7185">
        <v>-0.32546183466911316</v>
      </c>
      <c r="O7185">
        <v>-0.26769140362739563</v>
      </c>
      <c r="P7185">
        <v>-0.22768241167068481</v>
      </c>
      <c r="Q7185">
        <v>-0.187673419713974</v>
      </c>
      <c r="R7185">
        <v>-0.12990298867225647</v>
      </c>
      <c r="S7185" s="10" t="s">
        <v>38</v>
      </c>
    </row>
    <row r="7186" spans="1:19" hidden="1" x14ac:dyDescent="0.25">
      <c r="A7186" s="10" t="str">
        <f t="shared" si="112"/>
        <v>2017-2026Greater Bay Area1-in-2October PeakCAISO21</v>
      </c>
      <c r="B7186" s="10" t="s">
        <v>54</v>
      </c>
      <c r="C7186" s="10" t="s">
        <v>10</v>
      </c>
      <c r="D7186" s="10" t="s">
        <v>6</v>
      </c>
      <c r="E7186" s="10" t="s">
        <v>9</v>
      </c>
      <c r="F7186">
        <v>21</v>
      </c>
      <c r="G7186">
        <v>1.4187538623809814</v>
      </c>
      <c r="H7186">
        <v>1.4721691608428955</v>
      </c>
      <c r="I7186">
        <v>71.477241516113281</v>
      </c>
      <c r="J7186">
        <v>7.6630406081676483E-2</v>
      </c>
      <c r="K7186">
        <v>54535</v>
      </c>
      <c r="L7186">
        <v>49319.78</v>
      </c>
      <c r="M7186">
        <v>-5.3415294736623764E-2</v>
      </c>
      <c r="N7186">
        <v>-0.15162482857704163</v>
      </c>
      <c r="O7186">
        <v>-9.3600280582904816E-2</v>
      </c>
      <c r="P7186">
        <v>-5.3415294736623764E-2</v>
      </c>
      <c r="Q7186">
        <v>-1.3230309821665287E-2</v>
      </c>
      <c r="R7186">
        <v>4.4794235378503799E-2</v>
      </c>
      <c r="S7186" s="10" t="s">
        <v>39</v>
      </c>
    </row>
    <row r="7187" spans="1:19" hidden="1" x14ac:dyDescent="0.25">
      <c r="A7187" s="10" t="str">
        <f t="shared" si="112"/>
        <v>2017-2026Greater Bay Area1-in-10October PeakCAISO21</v>
      </c>
      <c r="B7187" s="10" t="s">
        <v>54</v>
      </c>
      <c r="C7187" s="10" t="s">
        <v>10</v>
      </c>
      <c r="D7187" s="10" t="s">
        <v>6</v>
      </c>
      <c r="E7187" s="10" t="s">
        <v>1</v>
      </c>
      <c r="F7187">
        <v>21</v>
      </c>
      <c r="G7187">
        <v>1.607235312461853</v>
      </c>
      <c r="H7187">
        <v>1.6940799951553345</v>
      </c>
      <c r="I7187">
        <v>71.4017333984375</v>
      </c>
      <c r="J7187">
        <v>7.6630406081676483E-2</v>
      </c>
      <c r="K7187">
        <v>54535</v>
      </c>
      <c r="L7187">
        <v>49319.78</v>
      </c>
      <c r="M7187">
        <v>-8.6844727396965027E-2</v>
      </c>
      <c r="N7187">
        <v>-0.18505425751209259</v>
      </c>
      <c r="O7187">
        <v>-0.12702971696853638</v>
      </c>
      <c r="P7187">
        <v>-8.6844727396965027E-2</v>
      </c>
      <c r="Q7187">
        <v>-4.6659741550683975E-2</v>
      </c>
      <c r="R7187">
        <v>1.1364800855517387E-2</v>
      </c>
      <c r="S7187" s="10" t="s">
        <v>39</v>
      </c>
    </row>
    <row r="7188" spans="1:19" hidden="1" x14ac:dyDescent="0.25">
      <c r="A7188" s="10" t="str">
        <f t="shared" si="112"/>
        <v>2017-2026Greater Bay Area1-in-10October PeakPGE21</v>
      </c>
      <c r="B7188" s="10" t="s">
        <v>54</v>
      </c>
      <c r="C7188" s="10" t="s">
        <v>10</v>
      </c>
      <c r="D7188" s="10" t="s">
        <v>6</v>
      </c>
      <c r="E7188" s="10" t="s">
        <v>1</v>
      </c>
      <c r="F7188">
        <v>21</v>
      </c>
      <c r="G7188">
        <v>1.916461706161499</v>
      </c>
      <c r="H7188">
        <v>2.0497646331787109</v>
      </c>
      <c r="I7188">
        <v>78.008094787597656</v>
      </c>
      <c r="J7188">
        <v>7.6630406081676483E-2</v>
      </c>
      <c r="K7188">
        <v>54535</v>
      </c>
      <c r="L7188">
        <v>49319.78</v>
      </c>
      <c r="M7188">
        <v>-0.13330304622650146</v>
      </c>
      <c r="N7188">
        <v>-0.23151257634162903</v>
      </c>
      <c r="O7188">
        <v>-0.17348803579807281</v>
      </c>
      <c r="P7188">
        <v>-0.13330304622650146</v>
      </c>
      <c r="Q7188">
        <v>-9.3118064105510712E-2</v>
      </c>
      <c r="R7188">
        <v>-3.5093516111373901E-2</v>
      </c>
      <c r="S7188" s="10" t="s">
        <v>38</v>
      </c>
    </row>
    <row r="7189" spans="1:19" hidden="1" x14ac:dyDescent="0.25">
      <c r="A7189" s="10" t="str">
        <f t="shared" si="112"/>
        <v>2017-2026Greater Bay Area1-in-2October PeakPGE21</v>
      </c>
      <c r="B7189" s="10" t="s">
        <v>54</v>
      </c>
      <c r="C7189" s="10" t="s">
        <v>10</v>
      </c>
      <c r="D7189" s="10" t="s">
        <v>6</v>
      </c>
      <c r="E7189" s="10" t="s">
        <v>9</v>
      </c>
      <c r="F7189">
        <v>21</v>
      </c>
      <c r="G7189">
        <v>1.4081263542175293</v>
      </c>
      <c r="H7189">
        <v>1.4616494178771973</v>
      </c>
      <c r="I7189">
        <v>69.506462097167969</v>
      </c>
      <c r="J7189">
        <v>7.6630406081676483E-2</v>
      </c>
      <c r="K7189">
        <v>54535</v>
      </c>
      <c r="L7189">
        <v>49319.78</v>
      </c>
      <c r="M7189">
        <v>-5.352305993437767E-2</v>
      </c>
      <c r="N7189">
        <v>-0.15173259377479553</v>
      </c>
      <c r="O7189">
        <v>-9.3708045780658722E-2</v>
      </c>
      <c r="P7189">
        <v>-5.352305993437767E-2</v>
      </c>
      <c r="Q7189">
        <v>-1.3338075019419193E-2</v>
      </c>
      <c r="R7189">
        <v>4.4686470180749893E-2</v>
      </c>
      <c r="S7189" s="10" t="s">
        <v>38</v>
      </c>
    </row>
    <row r="7190" spans="1:19" hidden="1" x14ac:dyDescent="0.25">
      <c r="A7190" s="10" t="str">
        <f t="shared" si="112"/>
        <v>2017-2026Greater Bay Area1-in-2October PeakCAISO22</v>
      </c>
      <c r="B7190" s="10" t="s">
        <v>54</v>
      </c>
      <c r="C7190" s="10" t="s">
        <v>10</v>
      </c>
      <c r="D7190" s="10" t="s">
        <v>6</v>
      </c>
      <c r="E7190" s="10" t="s">
        <v>9</v>
      </c>
      <c r="F7190">
        <v>22</v>
      </c>
      <c r="G7190">
        <v>1.2589118480682373</v>
      </c>
      <c r="H7190">
        <v>1.2538822889328003</v>
      </c>
      <c r="I7190">
        <v>68.575302124023437</v>
      </c>
      <c r="J7190">
        <v>6.3674606382846832E-2</v>
      </c>
      <c r="K7190">
        <v>54535</v>
      </c>
      <c r="L7190">
        <v>49319.78</v>
      </c>
      <c r="M7190">
        <v>5.0295460969209671E-3</v>
      </c>
      <c r="N7190">
        <v>-7.6575830578804016E-2</v>
      </c>
      <c r="O7190">
        <v>-2.8361417353153229E-2</v>
      </c>
      <c r="P7190">
        <v>5.0295460969209671E-3</v>
      </c>
      <c r="Q7190">
        <v>3.8420509546995163E-2</v>
      </c>
      <c r="R7190">
        <v>8.6634919047355652E-2</v>
      </c>
      <c r="S7190" s="10" t="s">
        <v>39</v>
      </c>
    </row>
    <row r="7191" spans="1:19" hidden="1" x14ac:dyDescent="0.25">
      <c r="A7191" s="10" t="str">
        <f t="shared" si="112"/>
        <v>2017-2026Greater Bay Area1-in-10October PeakCAISO22</v>
      </c>
      <c r="B7191" s="10" t="s">
        <v>54</v>
      </c>
      <c r="C7191" s="10" t="s">
        <v>10</v>
      </c>
      <c r="D7191" s="10" t="s">
        <v>6</v>
      </c>
      <c r="E7191" s="10" t="s">
        <v>1</v>
      </c>
      <c r="F7191">
        <v>22</v>
      </c>
      <c r="G7191">
        <v>1.4261583089828491</v>
      </c>
      <c r="H7191">
        <v>1.4518402814865112</v>
      </c>
      <c r="I7191">
        <v>69.306159973144531</v>
      </c>
      <c r="J7191">
        <v>6.3674606382846832E-2</v>
      </c>
      <c r="K7191">
        <v>54535</v>
      </c>
      <c r="L7191">
        <v>49319.78</v>
      </c>
      <c r="M7191">
        <v>-2.5681938976049423E-2</v>
      </c>
      <c r="N7191">
        <v>-0.10728731751441956</v>
      </c>
      <c r="O7191">
        <v>-5.9072904288768768E-2</v>
      </c>
      <c r="P7191">
        <v>-2.5681938976049423E-2</v>
      </c>
      <c r="Q7191">
        <v>7.7090244740247726E-3</v>
      </c>
      <c r="R7191">
        <v>5.5923435837030411E-2</v>
      </c>
      <c r="S7191" s="10" t="s">
        <v>39</v>
      </c>
    </row>
    <row r="7192" spans="1:19" hidden="1" x14ac:dyDescent="0.25">
      <c r="A7192" s="10" t="str">
        <f t="shared" si="112"/>
        <v>2017-2026Greater Bay Area1-in-2October PeakPGE22</v>
      </c>
      <c r="B7192" s="10" t="s">
        <v>54</v>
      </c>
      <c r="C7192" s="10" t="s">
        <v>10</v>
      </c>
      <c r="D7192" s="10" t="s">
        <v>6</v>
      </c>
      <c r="E7192" s="10" t="s">
        <v>9</v>
      </c>
      <c r="F7192">
        <v>22</v>
      </c>
      <c r="G7192">
        <v>1.2494816780090332</v>
      </c>
      <c r="H7192">
        <v>1.2431526184082031</v>
      </c>
      <c r="I7192">
        <v>67.521354675292969</v>
      </c>
      <c r="J7192">
        <v>6.3674606382846832E-2</v>
      </c>
      <c r="K7192">
        <v>54535</v>
      </c>
      <c r="L7192">
        <v>49319.78</v>
      </c>
      <c r="M7192">
        <v>6.32907310500741E-3</v>
      </c>
      <c r="N7192">
        <v>-7.5276300311088562E-2</v>
      </c>
      <c r="O7192">
        <v>-2.7061890810728073E-2</v>
      </c>
      <c r="P7192">
        <v>6.32907310500741E-3</v>
      </c>
      <c r="Q7192">
        <v>3.9720036089420319E-2</v>
      </c>
      <c r="R7192">
        <v>8.7934449315071106E-2</v>
      </c>
      <c r="S7192" s="10" t="s">
        <v>38</v>
      </c>
    </row>
    <row r="7193" spans="1:19" hidden="1" x14ac:dyDescent="0.25">
      <c r="A7193" s="10" t="str">
        <f t="shared" si="112"/>
        <v>2017-2026Greater Bay Area1-in-10October PeakPGE22</v>
      </c>
      <c r="B7193" s="10" t="s">
        <v>54</v>
      </c>
      <c r="C7193" s="10" t="s">
        <v>10</v>
      </c>
      <c r="D7193" s="10" t="s">
        <v>6</v>
      </c>
      <c r="E7193" s="10" t="s">
        <v>1</v>
      </c>
      <c r="F7193">
        <v>22</v>
      </c>
      <c r="G7193">
        <v>1.7005461454391479</v>
      </c>
      <c r="H7193">
        <v>1.7701945304870605</v>
      </c>
      <c r="I7193">
        <v>74.95343017578125</v>
      </c>
      <c r="J7193">
        <v>6.3674606382846832E-2</v>
      </c>
      <c r="K7193">
        <v>54535</v>
      </c>
      <c r="L7193">
        <v>49319.78</v>
      </c>
      <c r="M7193">
        <v>-6.9648429751396179E-2</v>
      </c>
      <c r="N7193">
        <v>-0.15125380456447601</v>
      </c>
      <c r="O7193">
        <v>-0.10303939133882523</v>
      </c>
      <c r="P7193">
        <v>-6.9648429751396179E-2</v>
      </c>
      <c r="Q7193">
        <v>-3.6257464438676834E-2</v>
      </c>
      <c r="R7193">
        <v>1.1956945993006229E-2</v>
      </c>
      <c r="S7193" s="10" t="s">
        <v>38</v>
      </c>
    </row>
    <row r="7194" spans="1:19" hidden="1" x14ac:dyDescent="0.25">
      <c r="A7194" s="10" t="str">
        <f t="shared" si="112"/>
        <v>2017-2026Greater Bay Area1-in-2October PeakCAISO23</v>
      </c>
      <c r="B7194" s="10" t="s">
        <v>54</v>
      </c>
      <c r="C7194" s="10" t="s">
        <v>10</v>
      </c>
      <c r="D7194" s="10" t="s">
        <v>6</v>
      </c>
      <c r="E7194" s="10" t="s">
        <v>9</v>
      </c>
      <c r="F7194">
        <v>23</v>
      </c>
      <c r="G7194">
        <v>1.0186306238174438</v>
      </c>
      <c r="H7194">
        <v>1.0197579860687256</v>
      </c>
      <c r="I7194">
        <v>66.661277770996094</v>
      </c>
      <c r="J7194">
        <v>5.8387260884046555E-2</v>
      </c>
      <c r="K7194">
        <v>54535</v>
      </c>
      <c r="L7194">
        <v>49319.78</v>
      </c>
      <c r="M7194">
        <v>-1.1273171985521913E-3</v>
      </c>
      <c r="N7194">
        <v>-7.5956434011459351E-2</v>
      </c>
      <c r="O7194">
        <v>-3.1745597720146179E-2</v>
      </c>
      <c r="P7194">
        <v>-1.1273171985521913E-3</v>
      </c>
      <c r="Q7194">
        <v>2.9490962624549866E-2</v>
      </c>
      <c r="R7194">
        <v>7.3701798915863037E-2</v>
      </c>
      <c r="S7194" s="10" t="s">
        <v>39</v>
      </c>
    </row>
    <row r="7195" spans="1:19" hidden="1" x14ac:dyDescent="0.25">
      <c r="A7195" s="10" t="str">
        <f t="shared" si="112"/>
        <v>2017-2026Greater Bay Area1-in-10October PeakCAISO23</v>
      </c>
      <c r="B7195" s="10" t="s">
        <v>54</v>
      </c>
      <c r="C7195" s="10" t="s">
        <v>10</v>
      </c>
      <c r="D7195" s="10" t="s">
        <v>6</v>
      </c>
      <c r="E7195" s="10" t="s">
        <v>1</v>
      </c>
      <c r="F7195">
        <v>23</v>
      </c>
      <c r="G7195">
        <v>1.1539555788040161</v>
      </c>
      <c r="H7195">
        <v>1.1728253364562988</v>
      </c>
      <c r="I7195">
        <v>67.585090637207031</v>
      </c>
      <c r="J7195">
        <v>5.8387260884046555E-2</v>
      </c>
      <c r="K7195">
        <v>54535</v>
      </c>
      <c r="L7195">
        <v>49319.78</v>
      </c>
      <c r="M7195">
        <v>-1.8869748339056969E-2</v>
      </c>
      <c r="N7195">
        <v>-9.3698859214782715E-2</v>
      </c>
      <c r="O7195">
        <v>-4.9488026648759842E-2</v>
      </c>
      <c r="P7195">
        <v>-1.8869748339056969E-2</v>
      </c>
      <c r="Q7195">
        <v>1.1748530901968479E-2</v>
      </c>
      <c r="R7195">
        <v>5.5959366261959076E-2</v>
      </c>
      <c r="S7195" s="10" t="s">
        <v>39</v>
      </c>
    </row>
    <row r="7196" spans="1:19" hidden="1" x14ac:dyDescent="0.25">
      <c r="A7196" s="10" t="str">
        <f t="shared" si="112"/>
        <v>2017-2026Greater Bay Area1-in-10October PeakPGE23</v>
      </c>
      <c r="B7196" s="10" t="s">
        <v>54</v>
      </c>
      <c r="C7196" s="10" t="s">
        <v>10</v>
      </c>
      <c r="D7196" s="10" t="s">
        <v>6</v>
      </c>
      <c r="E7196" s="10" t="s">
        <v>1</v>
      </c>
      <c r="F7196">
        <v>23</v>
      </c>
      <c r="G7196">
        <v>1.3759726285934448</v>
      </c>
      <c r="H7196">
        <v>1.4248346090316772</v>
      </c>
      <c r="I7196">
        <v>72.286582946777344</v>
      </c>
      <c r="J7196">
        <v>5.8387260884046555E-2</v>
      </c>
      <c r="K7196">
        <v>54535</v>
      </c>
      <c r="L7196">
        <v>49319.78</v>
      </c>
      <c r="M7196">
        <v>-4.8861939460039139E-2</v>
      </c>
      <c r="N7196">
        <v>-0.12369105219841003</v>
      </c>
      <c r="O7196">
        <v>-7.9480215907096863E-2</v>
      </c>
      <c r="P7196">
        <v>-4.8861939460039139E-2</v>
      </c>
      <c r="Q7196">
        <v>-1.8243659287691116E-2</v>
      </c>
      <c r="R7196">
        <v>2.5967173278331757E-2</v>
      </c>
      <c r="S7196" s="10" t="s">
        <v>38</v>
      </c>
    </row>
    <row r="7197" spans="1:19" hidden="1" x14ac:dyDescent="0.25">
      <c r="A7197" s="10" t="str">
        <f t="shared" si="112"/>
        <v>2017-2026Greater Bay Area1-in-2October PeakPGE23</v>
      </c>
      <c r="B7197" s="10" t="s">
        <v>54</v>
      </c>
      <c r="C7197" s="10" t="s">
        <v>10</v>
      </c>
      <c r="D7197" s="10" t="s">
        <v>6</v>
      </c>
      <c r="E7197" s="10" t="s">
        <v>9</v>
      </c>
      <c r="F7197">
        <v>23</v>
      </c>
      <c r="G7197">
        <v>1.0110002756118774</v>
      </c>
      <c r="H7197">
        <v>1.0099579095840454</v>
      </c>
      <c r="I7197">
        <v>66.189094543457031</v>
      </c>
      <c r="J7197">
        <v>5.8387260884046555E-2</v>
      </c>
      <c r="K7197">
        <v>54535</v>
      </c>
      <c r="L7197">
        <v>49319.78</v>
      </c>
      <c r="M7197">
        <v>1.042318413965404E-3</v>
      </c>
      <c r="N7197">
        <v>-7.3786795139312744E-2</v>
      </c>
      <c r="O7197">
        <v>-2.9575960710644722E-2</v>
      </c>
      <c r="P7197">
        <v>1.042318413965404E-3</v>
      </c>
      <c r="Q7197">
        <v>3.1660597771406174E-2</v>
      </c>
      <c r="R7197">
        <v>7.5871430337429047E-2</v>
      </c>
      <c r="S7197" s="10" t="s">
        <v>38</v>
      </c>
    </row>
    <row r="7198" spans="1:19" hidden="1" x14ac:dyDescent="0.25">
      <c r="A7198" s="10" t="str">
        <f t="shared" si="112"/>
        <v>2017-2026Greater Bay Area1-in-10October PeakCAISO24</v>
      </c>
      <c r="B7198" s="10" t="s">
        <v>54</v>
      </c>
      <c r="C7198" s="10" t="s">
        <v>10</v>
      </c>
      <c r="D7198" s="10" t="s">
        <v>6</v>
      </c>
      <c r="E7198" s="10" t="s">
        <v>1</v>
      </c>
      <c r="F7198">
        <v>24</v>
      </c>
      <c r="G7198">
        <v>0.89384961128234863</v>
      </c>
      <c r="H7198">
        <v>0.90841591358184814</v>
      </c>
      <c r="I7198">
        <v>65.747421264648438</v>
      </c>
      <c r="J7198">
        <v>4.4309847056865692E-2</v>
      </c>
      <c r="K7198">
        <v>54535</v>
      </c>
      <c r="L7198">
        <v>49319.78</v>
      </c>
      <c r="M7198">
        <v>-1.4566314406692982E-2</v>
      </c>
      <c r="N7198">
        <v>-7.1353815495967865E-2</v>
      </c>
      <c r="O7198">
        <v>-3.7802398204803467E-2</v>
      </c>
      <c r="P7198">
        <v>-1.4566314406692982E-2</v>
      </c>
      <c r="Q7198">
        <v>8.6697693914175034E-3</v>
      </c>
      <c r="R7198">
        <v>4.2221184819936752E-2</v>
      </c>
      <c r="S7198" s="10" t="s">
        <v>39</v>
      </c>
    </row>
    <row r="7199" spans="1:19" hidden="1" x14ac:dyDescent="0.25">
      <c r="A7199" s="10" t="str">
        <f t="shared" si="112"/>
        <v>2017-2026Greater Bay Area1-in-2October PeakCAISO24</v>
      </c>
      <c r="B7199" s="10" t="s">
        <v>54</v>
      </c>
      <c r="C7199" s="10" t="s">
        <v>10</v>
      </c>
      <c r="D7199" s="10" t="s">
        <v>6</v>
      </c>
      <c r="E7199" s="10" t="s">
        <v>9</v>
      </c>
      <c r="F7199">
        <v>24</v>
      </c>
      <c r="G7199">
        <v>0.78902733325958252</v>
      </c>
      <c r="H7199">
        <v>0.79226011037826538</v>
      </c>
      <c r="I7199">
        <v>64.933723449707031</v>
      </c>
      <c r="J7199">
        <v>4.4309847056865692E-2</v>
      </c>
      <c r="K7199">
        <v>54535</v>
      </c>
      <c r="L7199">
        <v>49319.78</v>
      </c>
      <c r="M7199">
        <v>-3.2327715307474136E-3</v>
      </c>
      <c r="N7199">
        <v>-6.0020271688699722E-2</v>
      </c>
      <c r="O7199">
        <v>-2.6468854397535324E-2</v>
      </c>
      <c r="P7199">
        <v>-3.2327715307474136E-3</v>
      </c>
      <c r="Q7199">
        <v>2.0003311336040497E-2</v>
      </c>
      <c r="R7199">
        <v>5.3554728627204895E-2</v>
      </c>
      <c r="S7199" s="10" t="s">
        <v>39</v>
      </c>
    </row>
    <row r="7200" spans="1:19" hidden="1" x14ac:dyDescent="0.25">
      <c r="A7200" s="10" t="str">
        <f t="shared" si="112"/>
        <v>2017-2026Greater Bay Area1-in-10October PeakPGE24</v>
      </c>
      <c r="B7200" s="10" t="s">
        <v>54</v>
      </c>
      <c r="C7200" s="10" t="s">
        <v>10</v>
      </c>
      <c r="D7200" s="10" t="s">
        <v>6</v>
      </c>
      <c r="E7200" s="10" t="s">
        <v>1</v>
      </c>
      <c r="F7200">
        <v>24</v>
      </c>
      <c r="G7200">
        <v>1.0658230781555176</v>
      </c>
      <c r="H7200">
        <v>1.1023629903793335</v>
      </c>
      <c r="I7200">
        <v>70.145736694335937</v>
      </c>
      <c r="J7200">
        <v>4.4309847056865692E-2</v>
      </c>
      <c r="K7200">
        <v>54535</v>
      </c>
      <c r="L7200">
        <v>49319.78</v>
      </c>
      <c r="M7200">
        <v>-3.6539927124977112E-2</v>
      </c>
      <c r="N7200">
        <v>-9.3327425420284271E-2</v>
      </c>
      <c r="O7200">
        <v>-5.9776011854410172E-2</v>
      </c>
      <c r="P7200">
        <v>-3.6539927124977112E-2</v>
      </c>
      <c r="Q7200">
        <v>-1.3303843326866627E-2</v>
      </c>
      <c r="R7200">
        <v>2.0247573032975197E-2</v>
      </c>
      <c r="S7200" s="10" t="s">
        <v>38</v>
      </c>
    </row>
    <row r="7201" spans="1:19" hidden="1" x14ac:dyDescent="0.25">
      <c r="A7201" s="10" t="str">
        <f t="shared" si="112"/>
        <v>2017-2026Greater Bay Area1-in-2October PeakPGE24</v>
      </c>
      <c r="B7201" s="10" t="s">
        <v>54</v>
      </c>
      <c r="C7201" s="10" t="s">
        <v>10</v>
      </c>
      <c r="D7201" s="10" t="s">
        <v>6</v>
      </c>
      <c r="E7201" s="10" t="s">
        <v>9</v>
      </c>
      <c r="F7201">
        <v>24</v>
      </c>
      <c r="G7201">
        <v>0.78311687707901001</v>
      </c>
      <c r="H7201">
        <v>0.78467977046966553</v>
      </c>
      <c r="I7201">
        <v>64.724403381347656</v>
      </c>
      <c r="J7201">
        <v>4.4309847056865692E-2</v>
      </c>
      <c r="K7201">
        <v>54535</v>
      </c>
      <c r="L7201">
        <v>49319.78</v>
      </c>
      <c r="M7201">
        <v>-1.5629043336957693E-3</v>
      </c>
      <c r="N7201">
        <v>-5.8350402861833572E-2</v>
      </c>
      <c r="O7201">
        <v>-2.4798987433314323E-2</v>
      </c>
      <c r="P7201">
        <v>-1.5629043336957693E-3</v>
      </c>
      <c r="Q7201">
        <v>2.1673180162906647E-2</v>
      </c>
      <c r="R7201">
        <v>5.5224597454071045E-2</v>
      </c>
      <c r="S7201" s="10" t="s">
        <v>38</v>
      </c>
    </row>
    <row r="7202" spans="1:19" hidden="1" x14ac:dyDescent="0.25">
      <c r="A7202" s="10" t="str">
        <f t="shared" si="112"/>
        <v>2017-2026Greater Bay Area1-in-2September PeakCAISO1</v>
      </c>
      <c r="B7202" s="10" t="s">
        <v>54</v>
      </c>
      <c r="C7202" s="10" t="s">
        <v>10</v>
      </c>
      <c r="D7202" s="10" t="s">
        <v>7</v>
      </c>
      <c r="E7202" s="10" t="s">
        <v>9</v>
      </c>
      <c r="F7202">
        <v>1</v>
      </c>
      <c r="G7202">
        <v>0.63002067804336548</v>
      </c>
      <c r="H7202">
        <v>0.63002067804336548</v>
      </c>
      <c r="I7202">
        <v>65.0885009765625</v>
      </c>
      <c r="J7202">
        <v>0</v>
      </c>
      <c r="K7202">
        <v>54535</v>
      </c>
      <c r="L7202">
        <v>49319.78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 s="10" t="s">
        <v>39</v>
      </c>
    </row>
    <row r="7203" spans="1:19" hidden="1" x14ac:dyDescent="0.25">
      <c r="A7203" s="10" t="str">
        <f t="shared" si="112"/>
        <v>2017-2026Greater Bay Area1-in-10September PeakCAISO1</v>
      </c>
      <c r="B7203" s="10" t="s">
        <v>54</v>
      </c>
      <c r="C7203" s="10" t="s">
        <v>10</v>
      </c>
      <c r="D7203" s="10" t="s">
        <v>7</v>
      </c>
      <c r="E7203" s="10" t="s">
        <v>1</v>
      </c>
      <c r="F7203">
        <v>1</v>
      </c>
      <c r="G7203">
        <v>0.7679259181022644</v>
      </c>
      <c r="H7203">
        <v>0.7679259181022644</v>
      </c>
      <c r="I7203">
        <v>69.188690185546875</v>
      </c>
      <c r="J7203">
        <v>0</v>
      </c>
      <c r="K7203">
        <v>54535</v>
      </c>
      <c r="L7203">
        <v>49319.78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 s="10" t="s">
        <v>39</v>
      </c>
    </row>
    <row r="7204" spans="1:19" hidden="1" x14ac:dyDescent="0.25">
      <c r="A7204" s="10" t="str">
        <f t="shared" si="112"/>
        <v>2017-2026Greater Bay Area1-in-2September PeakPGE1</v>
      </c>
      <c r="B7204" s="10" t="s">
        <v>54</v>
      </c>
      <c r="C7204" s="10" t="s">
        <v>10</v>
      </c>
      <c r="D7204" s="10" t="s">
        <v>7</v>
      </c>
      <c r="E7204" s="10" t="s">
        <v>9</v>
      </c>
      <c r="F7204">
        <v>1</v>
      </c>
      <c r="G7204">
        <v>0.80652564764022827</v>
      </c>
      <c r="H7204">
        <v>0.80652564764022827</v>
      </c>
      <c r="I7204">
        <v>70.567497253417969</v>
      </c>
      <c r="J7204">
        <v>0</v>
      </c>
      <c r="K7204">
        <v>54535</v>
      </c>
      <c r="L7204">
        <v>49319.78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 s="10" t="s">
        <v>38</v>
      </c>
    </row>
    <row r="7205" spans="1:19" hidden="1" x14ac:dyDescent="0.25">
      <c r="A7205" s="10" t="str">
        <f t="shared" si="112"/>
        <v>2017-2026Greater Bay Area1-in-10September PeakPGE1</v>
      </c>
      <c r="B7205" s="10" t="s">
        <v>54</v>
      </c>
      <c r="C7205" s="10" t="s">
        <v>10</v>
      </c>
      <c r="D7205" s="10" t="s">
        <v>7</v>
      </c>
      <c r="E7205" s="10" t="s">
        <v>1</v>
      </c>
      <c r="F7205">
        <v>1</v>
      </c>
      <c r="G7205">
        <v>0.90026158094406128</v>
      </c>
      <c r="H7205">
        <v>0.90026158094406128</v>
      </c>
      <c r="I7205">
        <v>73.344039916992188</v>
      </c>
      <c r="J7205">
        <v>0</v>
      </c>
      <c r="K7205">
        <v>54535</v>
      </c>
      <c r="L7205">
        <v>49319.78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 s="10" t="s">
        <v>38</v>
      </c>
    </row>
    <row r="7206" spans="1:19" hidden="1" x14ac:dyDescent="0.25">
      <c r="A7206" s="10" t="str">
        <f t="shared" si="112"/>
        <v>2017-2026Greater Bay Area1-in-10September PeakCAISO2</v>
      </c>
      <c r="B7206" s="10" t="s">
        <v>54</v>
      </c>
      <c r="C7206" s="10" t="s">
        <v>10</v>
      </c>
      <c r="D7206" s="10" t="s">
        <v>7</v>
      </c>
      <c r="E7206" s="10" t="s">
        <v>1</v>
      </c>
      <c r="F7206">
        <v>2</v>
      </c>
      <c r="G7206">
        <v>0.64125460386276245</v>
      </c>
      <c r="H7206">
        <v>0.64125460386276245</v>
      </c>
      <c r="I7206">
        <v>67.909652709960937</v>
      </c>
      <c r="J7206">
        <v>0</v>
      </c>
      <c r="K7206">
        <v>54535</v>
      </c>
      <c r="L7206">
        <v>49319.78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 s="10" t="s">
        <v>39</v>
      </c>
    </row>
    <row r="7207" spans="1:19" hidden="1" x14ac:dyDescent="0.25">
      <c r="A7207" s="10" t="str">
        <f t="shared" si="112"/>
        <v>2017-2026Greater Bay Area1-in-2September PeakCAISO2</v>
      </c>
      <c r="B7207" s="10" t="s">
        <v>54</v>
      </c>
      <c r="C7207" s="10" t="s">
        <v>10</v>
      </c>
      <c r="D7207" s="10" t="s">
        <v>7</v>
      </c>
      <c r="E7207" s="10" t="s">
        <v>9</v>
      </c>
      <c r="F7207">
        <v>2</v>
      </c>
      <c r="G7207">
        <v>0.52609717845916748</v>
      </c>
      <c r="H7207">
        <v>0.52609717845916748</v>
      </c>
      <c r="I7207">
        <v>64.121574401855469</v>
      </c>
      <c r="J7207">
        <v>0</v>
      </c>
      <c r="K7207">
        <v>54535</v>
      </c>
      <c r="L7207">
        <v>49319.78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 s="10" t="s">
        <v>39</v>
      </c>
    </row>
    <row r="7208" spans="1:19" hidden="1" x14ac:dyDescent="0.25">
      <c r="A7208" s="10" t="str">
        <f t="shared" si="112"/>
        <v>2017-2026Greater Bay Area1-in-2September PeakPGE2</v>
      </c>
      <c r="B7208" s="10" t="s">
        <v>54</v>
      </c>
      <c r="C7208" s="10" t="s">
        <v>10</v>
      </c>
      <c r="D7208" s="10" t="s">
        <v>7</v>
      </c>
      <c r="E7208" s="10" t="s">
        <v>9</v>
      </c>
      <c r="F7208">
        <v>2</v>
      </c>
      <c r="G7208">
        <v>0.67348718643188477</v>
      </c>
      <c r="H7208">
        <v>0.67348718643188477</v>
      </c>
      <c r="I7208">
        <v>68.693321228027344</v>
      </c>
      <c r="J7208">
        <v>0</v>
      </c>
      <c r="K7208">
        <v>54535</v>
      </c>
      <c r="L7208">
        <v>49319.78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 s="10" t="s">
        <v>38</v>
      </c>
    </row>
    <row r="7209" spans="1:19" hidden="1" x14ac:dyDescent="0.25">
      <c r="A7209" s="10" t="str">
        <f t="shared" si="112"/>
        <v>2017-2026Greater Bay Area1-in-10September PeakPGE2</v>
      </c>
      <c r="B7209" s="10" t="s">
        <v>54</v>
      </c>
      <c r="C7209" s="10" t="s">
        <v>10</v>
      </c>
      <c r="D7209" s="10" t="s">
        <v>7</v>
      </c>
      <c r="E7209" s="10" t="s">
        <v>1</v>
      </c>
      <c r="F7209">
        <v>2</v>
      </c>
      <c r="G7209">
        <v>0.75176119804382324</v>
      </c>
      <c r="H7209">
        <v>0.75176119804382324</v>
      </c>
      <c r="I7209">
        <v>72.133872985839844</v>
      </c>
      <c r="J7209">
        <v>0</v>
      </c>
      <c r="K7209">
        <v>54535</v>
      </c>
      <c r="L7209">
        <v>49319.78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 s="10" t="s">
        <v>38</v>
      </c>
    </row>
    <row r="7210" spans="1:19" hidden="1" x14ac:dyDescent="0.25">
      <c r="A7210" s="10" t="str">
        <f t="shared" si="112"/>
        <v>2017-2026Greater Bay Area1-in-2September PeakCAISO3</v>
      </c>
      <c r="B7210" s="10" t="s">
        <v>54</v>
      </c>
      <c r="C7210" s="10" t="s">
        <v>10</v>
      </c>
      <c r="D7210" s="10" t="s">
        <v>7</v>
      </c>
      <c r="E7210" s="10" t="s">
        <v>9</v>
      </c>
      <c r="F7210">
        <v>3</v>
      </c>
      <c r="G7210">
        <v>0.46026912331581116</v>
      </c>
      <c r="H7210">
        <v>0.46026912331581116</v>
      </c>
      <c r="I7210">
        <v>63.03515625</v>
      </c>
      <c r="J7210">
        <v>0</v>
      </c>
      <c r="K7210">
        <v>54535</v>
      </c>
      <c r="L7210">
        <v>49319.78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 s="10" t="s">
        <v>39</v>
      </c>
    </row>
    <row r="7211" spans="1:19" hidden="1" x14ac:dyDescent="0.25">
      <c r="A7211" s="10" t="str">
        <f t="shared" si="112"/>
        <v>2017-2026Greater Bay Area1-in-10September PeakCAISO3</v>
      </c>
      <c r="B7211" s="10" t="s">
        <v>54</v>
      </c>
      <c r="C7211" s="10" t="s">
        <v>10</v>
      </c>
      <c r="D7211" s="10" t="s">
        <v>7</v>
      </c>
      <c r="E7211" s="10" t="s">
        <v>1</v>
      </c>
      <c r="F7211">
        <v>3</v>
      </c>
      <c r="G7211">
        <v>0.56101739406585693</v>
      </c>
      <c r="H7211">
        <v>0.56101739406585693</v>
      </c>
      <c r="I7211">
        <v>66.358818054199219</v>
      </c>
      <c r="J7211">
        <v>0</v>
      </c>
      <c r="K7211">
        <v>54535</v>
      </c>
      <c r="L7211">
        <v>49319.78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 s="10" t="s">
        <v>39</v>
      </c>
    </row>
    <row r="7212" spans="1:19" hidden="1" x14ac:dyDescent="0.25">
      <c r="A7212" s="10" t="str">
        <f t="shared" si="112"/>
        <v>2017-2026Greater Bay Area1-in-10September PeakPGE3</v>
      </c>
      <c r="B7212" s="10" t="s">
        <v>54</v>
      </c>
      <c r="C7212" s="10" t="s">
        <v>10</v>
      </c>
      <c r="D7212" s="10" t="s">
        <v>7</v>
      </c>
      <c r="E7212" s="10" t="s">
        <v>1</v>
      </c>
      <c r="F7212">
        <v>3</v>
      </c>
      <c r="G7212">
        <v>0.65769684314727783</v>
      </c>
      <c r="H7212">
        <v>0.65769684314727783</v>
      </c>
      <c r="I7212">
        <v>70.560653686523437</v>
      </c>
      <c r="J7212">
        <v>0</v>
      </c>
      <c r="K7212">
        <v>54535</v>
      </c>
      <c r="L7212">
        <v>49319.78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 s="10" t="s">
        <v>38</v>
      </c>
    </row>
    <row r="7213" spans="1:19" hidden="1" x14ac:dyDescent="0.25">
      <c r="A7213" s="10" t="str">
        <f t="shared" si="112"/>
        <v>2017-2026Greater Bay Area1-in-2September PeakPGE3</v>
      </c>
      <c r="B7213" s="10" t="s">
        <v>54</v>
      </c>
      <c r="C7213" s="10" t="s">
        <v>10</v>
      </c>
      <c r="D7213" s="10" t="s">
        <v>7</v>
      </c>
      <c r="E7213" s="10" t="s">
        <v>9</v>
      </c>
      <c r="F7213">
        <v>3</v>
      </c>
      <c r="G7213">
        <v>0.58921688795089722</v>
      </c>
      <c r="H7213">
        <v>0.58921688795089722</v>
      </c>
      <c r="I7213">
        <v>67.518028259277344</v>
      </c>
      <c r="J7213">
        <v>0</v>
      </c>
      <c r="K7213">
        <v>54535</v>
      </c>
      <c r="L7213">
        <v>49319.78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 s="10" t="s">
        <v>38</v>
      </c>
    </row>
    <row r="7214" spans="1:19" hidden="1" x14ac:dyDescent="0.25">
      <c r="A7214" s="10" t="str">
        <f t="shared" si="112"/>
        <v>2017-2026Greater Bay Area1-in-2September PeakCAISO4</v>
      </c>
      <c r="B7214" s="10" t="s">
        <v>54</v>
      </c>
      <c r="C7214" s="10" t="s">
        <v>10</v>
      </c>
      <c r="D7214" s="10" t="s">
        <v>7</v>
      </c>
      <c r="E7214" s="10" t="s">
        <v>9</v>
      </c>
      <c r="F7214">
        <v>4</v>
      </c>
      <c r="G7214">
        <v>0.42056271433830261</v>
      </c>
      <c r="H7214">
        <v>0.42056271433830261</v>
      </c>
      <c r="I7214">
        <v>62.124298095703125</v>
      </c>
      <c r="J7214">
        <v>0</v>
      </c>
      <c r="K7214">
        <v>54535</v>
      </c>
      <c r="L7214">
        <v>49319.78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 s="10" t="s">
        <v>39</v>
      </c>
    </row>
    <row r="7215" spans="1:19" hidden="1" x14ac:dyDescent="0.25">
      <c r="A7215" s="10" t="str">
        <f t="shared" si="112"/>
        <v>2017-2026Greater Bay Area1-in-10September PeakCAISO4</v>
      </c>
      <c r="B7215" s="10" t="s">
        <v>54</v>
      </c>
      <c r="C7215" s="10" t="s">
        <v>10</v>
      </c>
      <c r="D7215" s="10" t="s">
        <v>7</v>
      </c>
      <c r="E7215" s="10" t="s">
        <v>1</v>
      </c>
      <c r="F7215">
        <v>4</v>
      </c>
      <c r="G7215">
        <v>0.51261967420578003</v>
      </c>
      <c r="H7215">
        <v>0.51261967420578003</v>
      </c>
      <c r="I7215">
        <v>65.080863952636719</v>
      </c>
      <c r="J7215">
        <v>0</v>
      </c>
      <c r="K7215">
        <v>54535</v>
      </c>
      <c r="L7215">
        <v>49319.78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 s="10" t="s">
        <v>39</v>
      </c>
    </row>
    <row r="7216" spans="1:19" hidden="1" x14ac:dyDescent="0.25">
      <c r="A7216" s="10" t="str">
        <f t="shared" si="112"/>
        <v>2017-2026Greater Bay Area1-in-10September PeakPGE4</v>
      </c>
      <c r="B7216" s="10" t="s">
        <v>54</v>
      </c>
      <c r="C7216" s="10" t="s">
        <v>10</v>
      </c>
      <c r="D7216" s="10" t="s">
        <v>7</v>
      </c>
      <c r="E7216" s="10" t="s">
        <v>1</v>
      </c>
      <c r="F7216">
        <v>4</v>
      </c>
      <c r="G7216">
        <v>0.60095876455307007</v>
      </c>
      <c r="H7216">
        <v>0.60095876455307007</v>
      </c>
      <c r="I7216">
        <v>69.154747009277344</v>
      </c>
      <c r="J7216">
        <v>0</v>
      </c>
      <c r="K7216">
        <v>54535</v>
      </c>
      <c r="L7216">
        <v>49319.78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 s="10" t="s">
        <v>38</v>
      </c>
    </row>
    <row r="7217" spans="1:19" hidden="1" x14ac:dyDescent="0.25">
      <c r="A7217" s="10" t="str">
        <f t="shared" si="112"/>
        <v>2017-2026Greater Bay Area1-in-2September PeakPGE4</v>
      </c>
      <c r="B7217" s="10" t="s">
        <v>54</v>
      </c>
      <c r="C7217" s="10" t="s">
        <v>10</v>
      </c>
      <c r="D7217" s="10" t="s">
        <v>7</v>
      </c>
      <c r="E7217" s="10" t="s">
        <v>9</v>
      </c>
      <c r="F7217">
        <v>4</v>
      </c>
      <c r="G7217">
        <v>0.53838646411895752</v>
      </c>
      <c r="H7217">
        <v>0.53838646411895752</v>
      </c>
      <c r="I7217">
        <v>65.950836181640625</v>
      </c>
      <c r="J7217">
        <v>0</v>
      </c>
      <c r="K7217">
        <v>54535</v>
      </c>
      <c r="L7217">
        <v>49319.78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 s="10" t="s">
        <v>38</v>
      </c>
    </row>
    <row r="7218" spans="1:19" hidden="1" x14ac:dyDescent="0.25">
      <c r="A7218" s="10" t="str">
        <f t="shared" si="112"/>
        <v>2017-2026Greater Bay Area1-in-2September PeakCAISO5</v>
      </c>
      <c r="B7218" s="10" t="s">
        <v>54</v>
      </c>
      <c r="C7218" s="10" t="s">
        <v>10</v>
      </c>
      <c r="D7218" s="10" t="s">
        <v>7</v>
      </c>
      <c r="E7218" s="10" t="s">
        <v>9</v>
      </c>
      <c r="F7218">
        <v>5</v>
      </c>
      <c r="G7218">
        <v>0.4006996750831604</v>
      </c>
      <c r="H7218">
        <v>0.4006996750831604</v>
      </c>
      <c r="I7218">
        <v>61.357967376708984</v>
      </c>
      <c r="J7218">
        <v>0</v>
      </c>
      <c r="K7218">
        <v>54535</v>
      </c>
      <c r="L7218">
        <v>49319.78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 s="10" t="s">
        <v>39</v>
      </c>
    </row>
    <row r="7219" spans="1:19" hidden="1" x14ac:dyDescent="0.25">
      <c r="A7219" s="10" t="str">
        <f t="shared" si="112"/>
        <v>2017-2026Greater Bay Area1-in-10September PeakCAISO5</v>
      </c>
      <c r="B7219" s="10" t="s">
        <v>54</v>
      </c>
      <c r="C7219" s="10" t="s">
        <v>10</v>
      </c>
      <c r="D7219" s="10" t="s">
        <v>7</v>
      </c>
      <c r="E7219" s="10" t="s">
        <v>1</v>
      </c>
      <c r="F7219">
        <v>5</v>
      </c>
      <c r="G7219">
        <v>0.48840880393981934</v>
      </c>
      <c r="H7219">
        <v>0.48840880393981934</v>
      </c>
      <c r="I7219">
        <v>64.065620422363281</v>
      </c>
      <c r="J7219">
        <v>0</v>
      </c>
      <c r="K7219">
        <v>54535</v>
      </c>
      <c r="L7219">
        <v>49319.78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 s="10" t="s">
        <v>39</v>
      </c>
    </row>
    <row r="7220" spans="1:19" hidden="1" x14ac:dyDescent="0.25">
      <c r="A7220" s="10" t="str">
        <f t="shared" si="112"/>
        <v>2017-2026Greater Bay Area1-in-2September PeakPGE5</v>
      </c>
      <c r="B7220" s="10" t="s">
        <v>54</v>
      </c>
      <c r="C7220" s="10" t="s">
        <v>10</v>
      </c>
      <c r="D7220" s="10" t="s">
        <v>7</v>
      </c>
      <c r="E7220" s="10" t="s">
        <v>9</v>
      </c>
      <c r="F7220">
        <v>5</v>
      </c>
      <c r="G7220">
        <v>0.51295864582061768</v>
      </c>
      <c r="H7220">
        <v>0.51295864582061768</v>
      </c>
      <c r="I7220">
        <v>64.912872314453125</v>
      </c>
      <c r="J7220">
        <v>0</v>
      </c>
      <c r="K7220">
        <v>54535</v>
      </c>
      <c r="L7220">
        <v>49319.78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 s="10" t="s">
        <v>38</v>
      </c>
    </row>
    <row r="7221" spans="1:19" hidden="1" x14ac:dyDescent="0.25">
      <c r="A7221" s="10" t="str">
        <f t="shared" si="112"/>
        <v>2017-2026Greater Bay Area1-in-10September PeakPGE5</v>
      </c>
      <c r="B7221" s="10" t="s">
        <v>54</v>
      </c>
      <c r="C7221" s="10" t="s">
        <v>10</v>
      </c>
      <c r="D7221" s="10" t="s">
        <v>7</v>
      </c>
      <c r="E7221" s="10" t="s">
        <v>1</v>
      </c>
      <c r="F7221">
        <v>5</v>
      </c>
      <c r="G7221">
        <v>0.57257568836212158</v>
      </c>
      <c r="H7221">
        <v>0.57257568836212158</v>
      </c>
      <c r="I7221">
        <v>68.216865539550781</v>
      </c>
      <c r="J7221">
        <v>0</v>
      </c>
      <c r="K7221">
        <v>54535</v>
      </c>
      <c r="L7221">
        <v>49319.78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 s="10" t="s">
        <v>38</v>
      </c>
    </row>
    <row r="7222" spans="1:19" hidden="1" x14ac:dyDescent="0.25">
      <c r="A7222" s="10" t="str">
        <f t="shared" si="112"/>
        <v>2017-2026Greater Bay Area1-in-10September PeakCAISO6</v>
      </c>
      <c r="B7222" s="10" t="s">
        <v>54</v>
      </c>
      <c r="C7222" s="10" t="s">
        <v>10</v>
      </c>
      <c r="D7222" s="10" t="s">
        <v>7</v>
      </c>
      <c r="E7222" s="10" t="s">
        <v>1</v>
      </c>
      <c r="F7222">
        <v>6</v>
      </c>
      <c r="G7222">
        <v>0.49927392601966858</v>
      </c>
      <c r="H7222">
        <v>0.49927392601966858</v>
      </c>
      <c r="I7222">
        <v>62.924938201904297</v>
      </c>
      <c r="J7222">
        <v>0</v>
      </c>
      <c r="K7222">
        <v>54535</v>
      </c>
      <c r="L7222">
        <v>49319.78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 s="10" t="s">
        <v>39</v>
      </c>
    </row>
    <row r="7223" spans="1:19" hidden="1" x14ac:dyDescent="0.25">
      <c r="A7223" s="10" t="str">
        <f t="shared" si="112"/>
        <v>2017-2026Greater Bay Area1-in-2September PeakCAISO6</v>
      </c>
      <c r="B7223" s="10" t="s">
        <v>54</v>
      </c>
      <c r="C7223" s="10" t="s">
        <v>10</v>
      </c>
      <c r="D7223" s="10" t="s">
        <v>7</v>
      </c>
      <c r="E7223" s="10" t="s">
        <v>9</v>
      </c>
      <c r="F7223">
        <v>6</v>
      </c>
      <c r="G7223">
        <v>0.40961360931396484</v>
      </c>
      <c r="H7223">
        <v>0.40961360931396484</v>
      </c>
      <c r="I7223">
        <v>60.771228790283203</v>
      </c>
      <c r="J7223">
        <v>0</v>
      </c>
      <c r="K7223">
        <v>54535</v>
      </c>
      <c r="L7223">
        <v>49319.78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 s="10" t="s">
        <v>39</v>
      </c>
    </row>
    <row r="7224" spans="1:19" hidden="1" x14ac:dyDescent="0.25">
      <c r="A7224" s="10" t="str">
        <f t="shared" si="112"/>
        <v>2017-2026Greater Bay Area1-in-2September PeakPGE6</v>
      </c>
      <c r="B7224" s="10" t="s">
        <v>54</v>
      </c>
      <c r="C7224" s="10" t="s">
        <v>10</v>
      </c>
      <c r="D7224" s="10" t="s">
        <v>7</v>
      </c>
      <c r="E7224" s="10" t="s">
        <v>9</v>
      </c>
      <c r="F7224">
        <v>6</v>
      </c>
      <c r="G7224">
        <v>0.52436989545822144</v>
      </c>
      <c r="H7224">
        <v>0.52436989545822144</v>
      </c>
      <c r="I7224">
        <v>64.033767700195313</v>
      </c>
      <c r="J7224">
        <v>0</v>
      </c>
      <c r="K7224">
        <v>54535</v>
      </c>
      <c r="L7224">
        <v>49319.78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 s="10" t="s">
        <v>38</v>
      </c>
    </row>
    <row r="7225" spans="1:19" hidden="1" x14ac:dyDescent="0.25">
      <c r="A7225" s="10" t="str">
        <f t="shared" si="112"/>
        <v>2017-2026Greater Bay Area1-in-10September PeakPGE6</v>
      </c>
      <c r="B7225" s="10" t="s">
        <v>54</v>
      </c>
      <c r="C7225" s="10" t="s">
        <v>10</v>
      </c>
      <c r="D7225" s="10" t="s">
        <v>7</v>
      </c>
      <c r="E7225" s="10" t="s">
        <v>1</v>
      </c>
      <c r="F7225">
        <v>6</v>
      </c>
      <c r="G7225">
        <v>0.58531314134597778</v>
      </c>
      <c r="H7225">
        <v>0.58531314134597778</v>
      </c>
      <c r="I7225">
        <v>66.930618286132813</v>
      </c>
      <c r="J7225">
        <v>0</v>
      </c>
      <c r="K7225">
        <v>54535</v>
      </c>
      <c r="L7225">
        <v>49319.78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 s="10" t="s">
        <v>38</v>
      </c>
    </row>
    <row r="7226" spans="1:19" hidden="1" x14ac:dyDescent="0.25">
      <c r="A7226" s="10" t="str">
        <f t="shared" si="112"/>
        <v>2017-2026Greater Bay Area1-in-2September PeakCAISO7</v>
      </c>
      <c r="B7226" s="10" t="s">
        <v>54</v>
      </c>
      <c r="C7226" s="10" t="s">
        <v>10</v>
      </c>
      <c r="D7226" s="10" t="s">
        <v>7</v>
      </c>
      <c r="E7226" s="10" t="s">
        <v>9</v>
      </c>
      <c r="F7226">
        <v>7</v>
      </c>
      <c r="G7226">
        <v>0.45940062403678894</v>
      </c>
      <c r="H7226">
        <v>0.45940062403678894</v>
      </c>
      <c r="I7226">
        <v>60.270282745361328</v>
      </c>
      <c r="J7226">
        <v>0</v>
      </c>
      <c r="K7226">
        <v>54535</v>
      </c>
      <c r="L7226">
        <v>49319.78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 s="10" t="s">
        <v>39</v>
      </c>
    </row>
    <row r="7227" spans="1:19" hidden="1" x14ac:dyDescent="0.25">
      <c r="A7227" s="10" t="str">
        <f t="shared" si="112"/>
        <v>2017-2026Greater Bay Area1-in-10September PeakCAISO7</v>
      </c>
      <c r="B7227" s="10" t="s">
        <v>54</v>
      </c>
      <c r="C7227" s="10" t="s">
        <v>10</v>
      </c>
      <c r="D7227" s="10" t="s">
        <v>7</v>
      </c>
      <c r="E7227" s="10" t="s">
        <v>1</v>
      </c>
      <c r="F7227">
        <v>7</v>
      </c>
      <c r="G7227">
        <v>0.55995875597000122</v>
      </c>
      <c r="H7227">
        <v>0.55995875597000122</v>
      </c>
      <c r="I7227">
        <v>62.591587066650391</v>
      </c>
      <c r="J7227">
        <v>0</v>
      </c>
      <c r="K7227">
        <v>54535</v>
      </c>
      <c r="L7227">
        <v>49319.78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 s="10" t="s">
        <v>39</v>
      </c>
    </row>
    <row r="7228" spans="1:19" hidden="1" x14ac:dyDescent="0.25">
      <c r="A7228" s="10" t="str">
        <f t="shared" si="112"/>
        <v>2017-2026Greater Bay Area1-in-10September PeakPGE7</v>
      </c>
      <c r="B7228" s="10" t="s">
        <v>54</v>
      </c>
      <c r="C7228" s="10" t="s">
        <v>10</v>
      </c>
      <c r="D7228" s="10" t="s">
        <v>7</v>
      </c>
      <c r="E7228" s="10" t="s">
        <v>1</v>
      </c>
      <c r="F7228">
        <v>7</v>
      </c>
      <c r="G7228">
        <v>0.65645575523376465</v>
      </c>
      <c r="H7228">
        <v>0.65645575523376465</v>
      </c>
      <c r="I7228">
        <v>66.290313720703125</v>
      </c>
      <c r="J7228">
        <v>0</v>
      </c>
      <c r="K7228">
        <v>54535</v>
      </c>
      <c r="L7228">
        <v>49319.78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 s="10" t="s">
        <v>38</v>
      </c>
    </row>
    <row r="7229" spans="1:19" hidden="1" x14ac:dyDescent="0.25">
      <c r="A7229" s="10" t="str">
        <f t="shared" si="112"/>
        <v>2017-2026Greater Bay Area1-in-2September PeakPGE7</v>
      </c>
      <c r="B7229" s="10" t="s">
        <v>54</v>
      </c>
      <c r="C7229" s="10" t="s">
        <v>10</v>
      </c>
      <c r="D7229" s="10" t="s">
        <v>7</v>
      </c>
      <c r="E7229" s="10" t="s">
        <v>9</v>
      </c>
      <c r="F7229">
        <v>7</v>
      </c>
      <c r="G7229">
        <v>0.58810508251190186</v>
      </c>
      <c r="H7229">
        <v>0.58810508251190186</v>
      </c>
      <c r="I7229">
        <v>63.250011444091797</v>
      </c>
      <c r="J7229">
        <v>0</v>
      </c>
      <c r="K7229">
        <v>54535</v>
      </c>
      <c r="L7229">
        <v>49319.78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 s="10" t="s">
        <v>38</v>
      </c>
    </row>
    <row r="7230" spans="1:19" hidden="1" x14ac:dyDescent="0.25">
      <c r="A7230" s="10" t="str">
        <f t="shared" si="112"/>
        <v>2017-2026Greater Bay Area1-in-10September PeakCAISO8</v>
      </c>
      <c r="B7230" s="10" t="s">
        <v>54</v>
      </c>
      <c r="C7230" s="10" t="s">
        <v>10</v>
      </c>
      <c r="D7230" s="10" t="s">
        <v>7</v>
      </c>
      <c r="E7230" s="10" t="s">
        <v>1</v>
      </c>
      <c r="F7230">
        <v>8</v>
      </c>
      <c r="G7230">
        <v>0.60303539037704468</v>
      </c>
      <c r="H7230">
        <v>0.60303539037704468</v>
      </c>
      <c r="I7230">
        <v>63.720634460449219</v>
      </c>
      <c r="J7230">
        <v>0</v>
      </c>
      <c r="K7230">
        <v>54535</v>
      </c>
      <c r="L7230">
        <v>49319.78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 s="10" t="s">
        <v>39</v>
      </c>
    </row>
    <row r="7231" spans="1:19" hidden="1" x14ac:dyDescent="0.25">
      <c r="A7231" s="10" t="str">
        <f t="shared" si="112"/>
        <v>2017-2026Greater Bay Area1-in-2September PeakCAISO8</v>
      </c>
      <c r="B7231" s="10" t="s">
        <v>54</v>
      </c>
      <c r="C7231" s="10" t="s">
        <v>10</v>
      </c>
      <c r="D7231" s="10" t="s">
        <v>7</v>
      </c>
      <c r="E7231" s="10" t="s">
        <v>9</v>
      </c>
      <c r="F7231">
        <v>8</v>
      </c>
      <c r="G7231">
        <v>0.49474146962165833</v>
      </c>
      <c r="H7231">
        <v>0.49474146962165833</v>
      </c>
      <c r="I7231">
        <v>61.046012878417969</v>
      </c>
      <c r="J7231">
        <v>0</v>
      </c>
      <c r="K7231">
        <v>54535</v>
      </c>
      <c r="L7231">
        <v>49319.78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 s="10" t="s">
        <v>39</v>
      </c>
    </row>
    <row r="7232" spans="1:19" hidden="1" x14ac:dyDescent="0.25">
      <c r="A7232" s="10" t="str">
        <f t="shared" si="112"/>
        <v>2017-2026Greater Bay Area1-in-10September PeakPGE8</v>
      </c>
      <c r="B7232" s="10" t="s">
        <v>54</v>
      </c>
      <c r="C7232" s="10" t="s">
        <v>10</v>
      </c>
      <c r="D7232" s="10" t="s">
        <v>7</v>
      </c>
      <c r="E7232" s="10" t="s">
        <v>1</v>
      </c>
      <c r="F7232">
        <v>8</v>
      </c>
      <c r="G7232">
        <v>0.70695573091506958</v>
      </c>
      <c r="H7232">
        <v>0.70695573091506958</v>
      </c>
      <c r="I7232">
        <v>67.2713623046875</v>
      </c>
      <c r="J7232">
        <v>0</v>
      </c>
      <c r="K7232">
        <v>54535</v>
      </c>
      <c r="L7232">
        <v>49319.78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 s="10" t="s">
        <v>38</v>
      </c>
    </row>
    <row r="7233" spans="1:19" hidden="1" x14ac:dyDescent="0.25">
      <c r="A7233" s="10" t="str">
        <f t="shared" si="112"/>
        <v>2017-2026Greater Bay Area1-in-2September PeakPGE8</v>
      </c>
      <c r="B7233" s="10" t="s">
        <v>54</v>
      </c>
      <c r="C7233" s="10" t="s">
        <v>10</v>
      </c>
      <c r="D7233" s="10" t="s">
        <v>7</v>
      </c>
      <c r="E7233" s="10" t="s">
        <v>9</v>
      </c>
      <c r="F7233">
        <v>8</v>
      </c>
      <c r="G7233">
        <v>0.63334691524505615</v>
      </c>
      <c r="H7233">
        <v>0.63334691524505615</v>
      </c>
      <c r="I7233">
        <v>64.519004821777344</v>
      </c>
      <c r="J7233">
        <v>0</v>
      </c>
      <c r="K7233">
        <v>54535</v>
      </c>
      <c r="L7233">
        <v>49319.78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 s="10" t="s">
        <v>38</v>
      </c>
    </row>
    <row r="7234" spans="1:19" hidden="1" x14ac:dyDescent="0.25">
      <c r="A7234" s="10" t="str">
        <f t="shared" ref="A7234:A7297" si="113">CONCATENATE(B7234,C7234,E7234,D7234,S7234,F7234)</f>
        <v>2017-2026Greater Bay Area1-in-2September PeakCAISO9</v>
      </c>
      <c r="B7234" s="10" t="s">
        <v>54</v>
      </c>
      <c r="C7234" s="10" t="s">
        <v>10</v>
      </c>
      <c r="D7234" s="10" t="s">
        <v>7</v>
      </c>
      <c r="E7234" s="10" t="s">
        <v>9</v>
      </c>
      <c r="F7234">
        <v>9</v>
      </c>
      <c r="G7234">
        <v>0.48414087295532227</v>
      </c>
      <c r="H7234">
        <v>0.48414087295532227</v>
      </c>
      <c r="I7234">
        <v>63.819435119628906</v>
      </c>
      <c r="J7234">
        <v>0</v>
      </c>
      <c r="K7234">
        <v>54535</v>
      </c>
      <c r="L7234">
        <v>49319.78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 s="10" t="s">
        <v>39</v>
      </c>
    </row>
    <row r="7235" spans="1:19" hidden="1" x14ac:dyDescent="0.25">
      <c r="A7235" s="10" t="str">
        <f t="shared" si="113"/>
        <v>2017-2026Greater Bay Area1-in-10September PeakCAISO9</v>
      </c>
      <c r="B7235" s="10" t="s">
        <v>54</v>
      </c>
      <c r="C7235" s="10" t="s">
        <v>10</v>
      </c>
      <c r="D7235" s="10" t="s">
        <v>7</v>
      </c>
      <c r="E7235" s="10" t="s">
        <v>1</v>
      </c>
      <c r="F7235">
        <v>9</v>
      </c>
      <c r="G7235">
        <v>0.59011441469192505</v>
      </c>
      <c r="H7235">
        <v>0.59011441469192505</v>
      </c>
      <c r="I7235">
        <v>68.200103759765625</v>
      </c>
      <c r="J7235">
        <v>0</v>
      </c>
      <c r="K7235">
        <v>54535</v>
      </c>
      <c r="L7235">
        <v>49319.78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 s="10" t="s">
        <v>39</v>
      </c>
    </row>
    <row r="7236" spans="1:19" hidden="1" x14ac:dyDescent="0.25">
      <c r="A7236" s="10" t="str">
        <f t="shared" si="113"/>
        <v>2017-2026Greater Bay Area1-in-2September PeakPGE9</v>
      </c>
      <c r="B7236" s="10" t="s">
        <v>54</v>
      </c>
      <c r="C7236" s="10" t="s">
        <v>10</v>
      </c>
      <c r="D7236" s="10" t="s">
        <v>7</v>
      </c>
      <c r="E7236" s="10" t="s">
        <v>9</v>
      </c>
      <c r="F7236">
        <v>9</v>
      </c>
      <c r="G7236">
        <v>0.61977648735046387</v>
      </c>
      <c r="H7236">
        <v>0.61977648735046387</v>
      </c>
      <c r="I7236">
        <v>68.802017211914063</v>
      </c>
      <c r="J7236">
        <v>0</v>
      </c>
      <c r="K7236">
        <v>54535</v>
      </c>
      <c r="L7236">
        <v>49319.78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 s="10" t="s">
        <v>38</v>
      </c>
    </row>
    <row r="7237" spans="1:19" hidden="1" x14ac:dyDescent="0.25">
      <c r="A7237" s="10" t="str">
        <f t="shared" si="113"/>
        <v>2017-2026Greater Bay Area1-in-10September PeakPGE9</v>
      </c>
      <c r="B7237" s="10" t="s">
        <v>54</v>
      </c>
      <c r="C7237" s="10" t="s">
        <v>10</v>
      </c>
      <c r="D7237" s="10" t="s">
        <v>7</v>
      </c>
      <c r="E7237" s="10" t="s">
        <v>1</v>
      </c>
      <c r="F7237">
        <v>9</v>
      </c>
      <c r="G7237">
        <v>0.69180810451507568</v>
      </c>
      <c r="H7237">
        <v>0.69180810451507568</v>
      </c>
      <c r="I7237">
        <v>72.450050354003906</v>
      </c>
      <c r="J7237">
        <v>0</v>
      </c>
      <c r="K7237">
        <v>54535</v>
      </c>
      <c r="L7237">
        <v>49319.78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 s="10" t="s">
        <v>38</v>
      </c>
    </row>
    <row r="7238" spans="1:19" hidden="1" x14ac:dyDescent="0.25">
      <c r="A7238" s="10" t="str">
        <f t="shared" si="113"/>
        <v>2017-2026Greater Bay Area1-in-10September PeakCAISO10</v>
      </c>
      <c r="B7238" s="10" t="s">
        <v>54</v>
      </c>
      <c r="C7238" s="10" t="s">
        <v>10</v>
      </c>
      <c r="D7238" s="10" t="s">
        <v>7</v>
      </c>
      <c r="E7238" s="10" t="s">
        <v>1</v>
      </c>
      <c r="F7238">
        <v>10</v>
      </c>
      <c r="G7238">
        <v>0.59342706203460693</v>
      </c>
      <c r="H7238">
        <v>0.59342706203460693</v>
      </c>
      <c r="I7238">
        <v>73.493896484375</v>
      </c>
      <c r="J7238">
        <v>0</v>
      </c>
      <c r="K7238">
        <v>54535</v>
      </c>
      <c r="L7238">
        <v>49319.78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 s="10" t="s">
        <v>39</v>
      </c>
    </row>
    <row r="7239" spans="1:19" hidden="1" x14ac:dyDescent="0.25">
      <c r="A7239" s="10" t="str">
        <f t="shared" si="113"/>
        <v>2017-2026Greater Bay Area1-in-2September PeakCAISO10</v>
      </c>
      <c r="B7239" s="10" t="s">
        <v>54</v>
      </c>
      <c r="C7239" s="10" t="s">
        <v>10</v>
      </c>
      <c r="D7239" s="10" t="s">
        <v>7</v>
      </c>
      <c r="E7239" s="10" t="s">
        <v>9</v>
      </c>
      <c r="F7239">
        <v>10</v>
      </c>
      <c r="G7239">
        <v>0.48685860633850098</v>
      </c>
      <c r="H7239">
        <v>0.48685860633850098</v>
      </c>
      <c r="I7239">
        <v>67.630134582519531</v>
      </c>
      <c r="J7239">
        <v>0</v>
      </c>
      <c r="K7239">
        <v>54535</v>
      </c>
      <c r="L7239">
        <v>49319.78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 s="10" t="s">
        <v>39</v>
      </c>
    </row>
    <row r="7240" spans="1:19" hidden="1" x14ac:dyDescent="0.25">
      <c r="A7240" s="10" t="str">
        <f t="shared" si="113"/>
        <v>2017-2026Greater Bay Area1-in-10September PeakPGE10</v>
      </c>
      <c r="B7240" s="10" t="s">
        <v>54</v>
      </c>
      <c r="C7240" s="10" t="s">
        <v>10</v>
      </c>
      <c r="D7240" s="10" t="s">
        <v>7</v>
      </c>
      <c r="E7240" s="10" t="s">
        <v>1</v>
      </c>
      <c r="F7240">
        <v>10</v>
      </c>
      <c r="G7240">
        <v>0.69569158554077148</v>
      </c>
      <c r="H7240">
        <v>0.69569158554077148</v>
      </c>
      <c r="I7240">
        <v>78.0419921875</v>
      </c>
      <c r="J7240">
        <v>0</v>
      </c>
      <c r="K7240">
        <v>54535</v>
      </c>
      <c r="L7240">
        <v>49319.78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 s="10" t="s">
        <v>38</v>
      </c>
    </row>
    <row r="7241" spans="1:19" hidden="1" x14ac:dyDescent="0.25">
      <c r="A7241" s="10" t="str">
        <f t="shared" si="113"/>
        <v>2017-2026Greater Bay Area1-in-2September PeakPGE10</v>
      </c>
      <c r="B7241" s="10" t="s">
        <v>54</v>
      </c>
      <c r="C7241" s="10" t="s">
        <v>10</v>
      </c>
      <c r="D7241" s="10" t="s">
        <v>7</v>
      </c>
      <c r="E7241" s="10" t="s">
        <v>9</v>
      </c>
      <c r="F7241">
        <v>10</v>
      </c>
      <c r="G7241">
        <v>0.62325561046600342</v>
      </c>
      <c r="H7241">
        <v>0.62325561046600342</v>
      </c>
      <c r="I7241">
        <v>73.834266662597656</v>
      </c>
      <c r="J7241">
        <v>0</v>
      </c>
      <c r="K7241">
        <v>54535</v>
      </c>
      <c r="L7241">
        <v>49319.78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 s="10" t="s">
        <v>38</v>
      </c>
    </row>
    <row r="7242" spans="1:19" hidden="1" x14ac:dyDescent="0.25">
      <c r="A7242" s="10" t="str">
        <f t="shared" si="113"/>
        <v>2017-2026Greater Bay Area1-in-2September PeakCAISO11</v>
      </c>
      <c r="B7242" s="10" t="s">
        <v>54</v>
      </c>
      <c r="C7242" s="10" t="s">
        <v>10</v>
      </c>
      <c r="D7242" s="10" t="s">
        <v>7</v>
      </c>
      <c r="E7242" s="10" t="s">
        <v>9</v>
      </c>
      <c r="F7242">
        <v>11</v>
      </c>
      <c r="G7242">
        <v>0.52563828229904175</v>
      </c>
      <c r="H7242">
        <v>0.52563828229904175</v>
      </c>
      <c r="I7242">
        <v>71.647186279296875</v>
      </c>
      <c r="J7242">
        <v>0</v>
      </c>
      <c r="K7242">
        <v>54535</v>
      </c>
      <c r="L7242">
        <v>49319.78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 s="10" t="s">
        <v>39</v>
      </c>
    </row>
    <row r="7243" spans="1:19" hidden="1" x14ac:dyDescent="0.25">
      <c r="A7243" s="10" t="str">
        <f t="shared" si="113"/>
        <v>2017-2026Greater Bay Area1-in-10September PeakCAISO11</v>
      </c>
      <c r="B7243" s="10" t="s">
        <v>54</v>
      </c>
      <c r="C7243" s="10" t="s">
        <v>10</v>
      </c>
      <c r="D7243" s="10" t="s">
        <v>7</v>
      </c>
      <c r="E7243" s="10" t="s">
        <v>1</v>
      </c>
      <c r="F7243">
        <v>11</v>
      </c>
      <c r="G7243">
        <v>0.64069521427154541</v>
      </c>
      <c r="H7243">
        <v>0.64069521427154541</v>
      </c>
      <c r="I7243">
        <v>78.301780700683594</v>
      </c>
      <c r="J7243">
        <v>0</v>
      </c>
      <c r="K7243">
        <v>54535</v>
      </c>
      <c r="L7243">
        <v>49319.78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 s="10" t="s">
        <v>39</v>
      </c>
    </row>
    <row r="7244" spans="1:19" hidden="1" x14ac:dyDescent="0.25">
      <c r="A7244" s="10" t="str">
        <f t="shared" si="113"/>
        <v>2017-2026Greater Bay Area1-in-10September PeakPGE11</v>
      </c>
      <c r="B7244" s="10" t="s">
        <v>54</v>
      </c>
      <c r="C7244" s="10" t="s">
        <v>10</v>
      </c>
      <c r="D7244" s="10" t="s">
        <v>7</v>
      </c>
      <c r="E7244" s="10" t="s">
        <v>1</v>
      </c>
      <c r="F7244">
        <v>11</v>
      </c>
      <c r="G7244">
        <v>0.75110542774200439</v>
      </c>
      <c r="H7244">
        <v>0.75110542774200439</v>
      </c>
      <c r="I7244">
        <v>83.739517211914063</v>
      </c>
      <c r="J7244">
        <v>0</v>
      </c>
      <c r="K7244">
        <v>54535</v>
      </c>
      <c r="L7244">
        <v>49319.78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 s="10" t="s">
        <v>38</v>
      </c>
    </row>
    <row r="7245" spans="1:19" hidden="1" x14ac:dyDescent="0.25">
      <c r="A7245" s="10" t="str">
        <f t="shared" si="113"/>
        <v>2017-2026Greater Bay Area1-in-2September PeakPGE11</v>
      </c>
      <c r="B7245" s="10" t="s">
        <v>54</v>
      </c>
      <c r="C7245" s="10" t="s">
        <v>10</v>
      </c>
      <c r="D7245" s="10" t="s">
        <v>7</v>
      </c>
      <c r="E7245" s="10" t="s">
        <v>9</v>
      </c>
      <c r="F7245">
        <v>11</v>
      </c>
      <c r="G7245">
        <v>0.67289972305297852</v>
      </c>
      <c r="H7245">
        <v>0.67289972305297852</v>
      </c>
      <c r="I7245">
        <v>79.513687133789063</v>
      </c>
      <c r="J7245">
        <v>0</v>
      </c>
      <c r="K7245">
        <v>54535</v>
      </c>
      <c r="L7245">
        <v>49319.78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 s="10" t="s">
        <v>38</v>
      </c>
    </row>
    <row r="7246" spans="1:19" hidden="1" x14ac:dyDescent="0.25">
      <c r="A7246" s="10" t="str">
        <f t="shared" si="113"/>
        <v>2017-2026Greater Bay Area1-in-2September PeakCAISO12</v>
      </c>
      <c r="B7246" s="10" t="s">
        <v>54</v>
      </c>
      <c r="C7246" s="10" t="s">
        <v>10</v>
      </c>
      <c r="D7246" s="10" t="s">
        <v>7</v>
      </c>
      <c r="E7246" s="10" t="s">
        <v>9</v>
      </c>
      <c r="F7246">
        <v>12</v>
      </c>
      <c r="G7246">
        <v>0.62225335836410522</v>
      </c>
      <c r="H7246">
        <v>0.62225335836410522</v>
      </c>
      <c r="I7246">
        <v>76.104568481445312</v>
      </c>
      <c r="J7246">
        <v>0</v>
      </c>
      <c r="K7246">
        <v>54535</v>
      </c>
      <c r="L7246">
        <v>49319.78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 s="10" t="s">
        <v>39</v>
      </c>
    </row>
    <row r="7247" spans="1:19" hidden="1" x14ac:dyDescent="0.25">
      <c r="A7247" s="10" t="str">
        <f t="shared" si="113"/>
        <v>2017-2026Greater Bay Area1-in-10September PeakCAISO12</v>
      </c>
      <c r="B7247" s="10" t="s">
        <v>54</v>
      </c>
      <c r="C7247" s="10" t="s">
        <v>10</v>
      </c>
      <c r="D7247" s="10" t="s">
        <v>7</v>
      </c>
      <c r="E7247" s="10" t="s">
        <v>1</v>
      </c>
      <c r="F7247">
        <v>12</v>
      </c>
      <c r="G7247">
        <v>0.75845831632614136</v>
      </c>
      <c r="H7247">
        <v>0.75845831632614136</v>
      </c>
      <c r="I7247">
        <v>82.980674743652344</v>
      </c>
      <c r="J7247">
        <v>0</v>
      </c>
      <c r="K7247">
        <v>54535</v>
      </c>
      <c r="L7247">
        <v>49319.78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 s="10" t="s">
        <v>39</v>
      </c>
    </row>
    <row r="7248" spans="1:19" hidden="1" x14ac:dyDescent="0.25">
      <c r="A7248" s="10" t="str">
        <f t="shared" si="113"/>
        <v>2017-2026Greater Bay Area1-in-2September PeakPGE12</v>
      </c>
      <c r="B7248" s="10" t="s">
        <v>54</v>
      </c>
      <c r="C7248" s="10" t="s">
        <v>10</v>
      </c>
      <c r="D7248" s="10" t="s">
        <v>7</v>
      </c>
      <c r="E7248" s="10" t="s">
        <v>9</v>
      </c>
      <c r="F7248">
        <v>12</v>
      </c>
      <c r="G7248">
        <v>0.79658216238021851</v>
      </c>
      <c r="H7248">
        <v>0.79658216238021851</v>
      </c>
      <c r="I7248">
        <v>84.334434509277344</v>
      </c>
      <c r="J7248">
        <v>0</v>
      </c>
      <c r="K7248">
        <v>54535</v>
      </c>
      <c r="L7248">
        <v>49319.78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 s="10" t="s">
        <v>38</v>
      </c>
    </row>
    <row r="7249" spans="1:19" hidden="1" x14ac:dyDescent="0.25">
      <c r="A7249" s="10" t="str">
        <f t="shared" si="113"/>
        <v>2017-2026Greater Bay Area1-in-10September PeakPGE12</v>
      </c>
      <c r="B7249" s="10" t="s">
        <v>54</v>
      </c>
      <c r="C7249" s="10" t="s">
        <v>10</v>
      </c>
      <c r="D7249" s="10" t="s">
        <v>7</v>
      </c>
      <c r="E7249" s="10" t="s">
        <v>1</v>
      </c>
      <c r="F7249">
        <v>12</v>
      </c>
      <c r="G7249">
        <v>0.88916248083114624</v>
      </c>
      <c r="H7249">
        <v>0.88916248083114624</v>
      </c>
      <c r="I7249">
        <v>88.382209777832031</v>
      </c>
      <c r="J7249">
        <v>0</v>
      </c>
      <c r="K7249">
        <v>54535</v>
      </c>
      <c r="L7249">
        <v>49319.78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 s="10" t="s">
        <v>38</v>
      </c>
    </row>
    <row r="7250" spans="1:19" hidden="1" x14ac:dyDescent="0.25">
      <c r="A7250" s="10" t="str">
        <f t="shared" si="113"/>
        <v>2017-2026Greater Bay Area1-in-10September PeakCAISO13</v>
      </c>
      <c r="B7250" s="10" t="s">
        <v>54</v>
      </c>
      <c r="C7250" s="10" t="s">
        <v>10</v>
      </c>
      <c r="D7250" s="10" t="s">
        <v>7</v>
      </c>
      <c r="E7250" s="10" t="s">
        <v>1</v>
      </c>
      <c r="F7250">
        <v>13</v>
      </c>
      <c r="G7250">
        <v>0.93579095602035522</v>
      </c>
      <c r="H7250">
        <v>0.93579095602035522</v>
      </c>
      <c r="I7250">
        <v>87.15838623046875</v>
      </c>
      <c r="J7250">
        <v>0</v>
      </c>
      <c r="K7250">
        <v>54535</v>
      </c>
      <c r="L7250">
        <v>49319.78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 s="10" t="s">
        <v>39</v>
      </c>
    </row>
    <row r="7251" spans="1:19" hidden="1" x14ac:dyDescent="0.25">
      <c r="A7251" s="10" t="str">
        <f t="shared" si="113"/>
        <v>2017-2026Greater Bay Area1-in-2September PeakCAISO13</v>
      </c>
      <c r="B7251" s="10" t="s">
        <v>54</v>
      </c>
      <c r="C7251" s="10" t="s">
        <v>10</v>
      </c>
      <c r="D7251" s="10" t="s">
        <v>7</v>
      </c>
      <c r="E7251" s="10" t="s">
        <v>9</v>
      </c>
      <c r="F7251">
        <v>13</v>
      </c>
      <c r="G7251">
        <v>0.76774030923843384</v>
      </c>
      <c r="H7251">
        <v>0.76774030923843384</v>
      </c>
      <c r="I7251">
        <v>79.856094360351563</v>
      </c>
      <c r="J7251">
        <v>0</v>
      </c>
      <c r="K7251">
        <v>54535</v>
      </c>
      <c r="L7251">
        <v>49319.78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 s="10" t="s">
        <v>39</v>
      </c>
    </row>
    <row r="7252" spans="1:19" hidden="1" x14ac:dyDescent="0.25">
      <c r="A7252" s="10" t="str">
        <f t="shared" si="113"/>
        <v>2017-2026Greater Bay Area1-in-2September PeakPGE13</v>
      </c>
      <c r="B7252" s="10" t="s">
        <v>54</v>
      </c>
      <c r="C7252" s="10" t="s">
        <v>10</v>
      </c>
      <c r="D7252" s="10" t="s">
        <v>7</v>
      </c>
      <c r="E7252" s="10" t="s">
        <v>9</v>
      </c>
      <c r="F7252">
        <v>13</v>
      </c>
      <c r="G7252">
        <v>0.98282837867736816</v>
      </c>
      <c r="H7252">
        <v>0.98282837867736816</v>
      </c>
      <c r="I7252">
        <v>88.550315856933594</v>
      </c>
      <c r="J7252">
        <v>0</v>
      </c>
      <c r="K7252">
        <v>54535</v>
      </c>
      <c r="L7252">
        <v>49319.78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 s="10" t="s">
        <v>38</v>
      </c>
    </row>
    <row r="7253" spans="1:19" hidden="1" x14ac:dyDescent="0.25">
      <c r="A7253" s="10" t="str">
        <f t="shared" si="113"/>
        <v>2017-2026Greater Bay Area1-in-10September PeakPGE13</v>
      </c>
      <c r="B7253" s="10" t="s">
        <v>54</v>
      </c>
      <c r="C7253" s="10" t="s">
        <v>10</v>
      </c>
      <c r="D7253" s="10" t="s">
        <v>7</v>
      </c>
      <c r="E7253" s="10" t="s">
        <v>1</v>
      </c>
      <c r="F7253">
        <v>13</v>
      </c>
      <c r="G7253">
        <v>1.0970546007156372</v>
      </c>
      <c r="H7253">
        <v>1.0970546007156372</v>
      </c>
      <c r="I7253">
        <v>91.896659851074219</v>
      </c>
      <c r="J7253">
        <v>0</v>
      </c>
      <c r="K7253">
        <v>54535</v>
      </c>
      <c r="L7253">
        <v>49319.78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 s="10" t="s">
        <v>38</v>
      </c>
    </row>
    <row r="7254" spans="1:19" hidden="1" x14ac:dyDescent="0.25">
      <c r="A7254" s="10" t="str">
        <f t="shared" si="113"/>
        <v>2017-2026Greater Bay Area1-in-2September PeakCAISO14</v>
      </c>
      <c r="B7254" s="10" t="s">
        <v>54</v>
      </c>
      <c r="C7254" s="10" t="s">
        <v>10</v>
      </c>
      <c r="D7254" s="10" t="s">
        <v>7</v>
      </c>
      <c r="E7254" s="10" t="s">
        <v>9</v>
      </c>
      <c r="F7254">
        <v>14</v>
      </c>
      <c r="G7254">
        <v>0.94744116067886353</v>
      </c>
      <c r="H7254">
        <v>0.87220913171768188</v>
      </c>
      <c r="I7254">
        <v>82.858436584472656</v>
      </c>
      <c r="J7254">
        <v>0.10273714363574982</v>
      </c>
      <c r="K7254">
        <v>54535</v>
      </c>
      <c r="L7254">
        <v>49319.78</v>
      </c>
      <c r="M7254">
        <v>7.523200660943985E-2</v>
      </c>
      <c r="N7254">
        <v>-5.6435916572809219E-2</v>
      </c>
      <c r="O7254">
        <v>2.1356647834181786E-2</v>
      </c>
      <c r="P7254">
        <v>7.523200660943985E-2</v>
      </c>
      <c r="Q7254">
        <v>0.12910737097263336</v>
      </c>
      <c r="R7254">
        <v>0.20689992606639862</v>
      </c>
      <c r="S7254" s="10" t="s">
        <v>39</v>
      </c>
    </row>
    <row r="7255" spans="1:19" hidden="1" x14ac:dyDescent="0.25">
      <c r="A7255" s="10" t="str">
        <f t="shared" si="113"/>
        <v>2017-2026Greater Bay Area1-in-10September PeakCAISO14</v>
      </c>
      <c r="B7255" s="10" t="s">
        <v>54</v>
      </c>
      <c r="C7255" s="10" t="s">
        <v>10</v>
      </c>
      <c r="D7255" s="10" t="s">
        <v>7</v>
      </c>
      <c r="E7255" s="10" t="s">
        <v>1</v>
      </c>
      <c r="F7255">
        <v>14</v>
      </c>
      <c r="G7255">
        <v>1.1548265218734741</v>
      </c>
      <c r="H7255">
        <v>0.96926778554916382</v>
      </c>
      <c r="I7255">
        <v>90.171043395996094</v>
      </c>
      <c r="J7255">
        <v>0.10273714363574982</v>
      </c>
      <c r="K7255">
        <v>54535</v>
      </c>
      <c r="L7255">
        <v>49319.78</v>
      </c>
      <c r="M7255">
        <v>0.18555872142314911</v>
      </c>
      <c r="N7255">
        <v>5.389079824090004E-2</v>
      </c>
      <c r="O7255">
        <v>0.13168336451053619</v>
      </c>
      <c r="P7255">
        <v>0.18555872142314911</v>
      </c>
      <c r="Q7255">
        <v>0.23943407833576202</v>
      </c>
      <c r="R7255">
        <v>0.31722664833068848</v>
      </c>
      <c r="S7255" s="10" t="s">
        <v>39</v>
      </c>
    </row>
    <row r="7256" spans="1:19" hidden="1" x14ac:dyDescent="0.25">
      <c r="A7256" s="10" t="str">
        <f t="shared" si="113"/>
        <v>2017-2026Greater Bay Area1-in-2September PeakPGE14</v>
      </c>
      <c r="B7256" s="10" t="s">
        <v>54</v>
      </c>
      <c r="C7256" s="10" t="s">
        <v>10</v>
      </c>
      <c r="D7256" s="10" t="s">
        <v>7</v>
      </c>
      <c r="E7256" s="10" t="s">
        <v>9</v>
      </c>
      <c r="F7256">
        <v>14</v>
      </c>
      <c r="G7256">
        <v>1.2128736972808838</v>
      </c>
      <c r="H7256">
        <v>1.0020935535430908</v>
      </c>
      <c r="I7256">
        <v>91.849449157714844</v>
      </c>
      <c r="J7256">
        <v>0.10273714363574982</v>
      </c>
      <c r="K7256">
        <v>54535</v>
      </c>
      <c r="L7256">
        <v>49319.78</v>
      </c>
      <c r="M7256">
        <v>0.21078020334243774</v>
      </c>
      <c r="N7256">
        <v>7.9112276434898376E-2</v>
      </c>
      <c r="O7256">
        <v>0.15690484642982483</v>
      </c>
      <c r="P7256">
        <v>0.21078020334243774</v>
      </c>
      <c r="Q7256">
        <v>0.26465556025505066</v>
      </c>
      <c r="R7256">
        <v>0.34244811534881592</v>
      </c>
      <c r="S7256" s="10" t="s">
        <v>38</v>
      </c>
    </row>
    <row r="7257" spans="1:19" hidden="1" x14ac:dyDescent="0.25">
      <c r="A7257" s="10" t="str">
        <f t="shared" si="113"/>
        <v>2017-2026Greater Bay Area1-in-10September PeakPGE14</v>
      </c>
      <c r="B7257" s="10" t="s">
        <v>54</v>
      </c>
      <c r="C7257" s="10" t="s">
        <v>10</v>
      </c>
      <c r="D7257" s="10" t="s">
        <v>7</v>
      </c>
      <c r="E7257" s="10" t="s">
        <v>1</v>
      </c>
      <c r="F7257">
        <v>14</v>
      </c>
      <c r="G7257">
        <v>1.3538362979888916</v>
      </c>
      <c r="H7257">
        <v>1.0857017040252686</v>
      </c>
      <c r="I7257">
        <v>94.547195434570313</v>
      </c>
      <c r="J7257">
        <v>0.10273714363574982</v>
      </c>
      <c r="K7257">
        <v>54535</v>
      </c>
      <c r="L7257">
        <v>49319.78</v>
      </c>
      <c r="M7257">
        <v>0.26813453435897827</v>
      </c>
      <c r="N7257">
        <v>0.1364666074514389</v>
      </c>
      <c r="O7257">
        <v>0.21425917744636536</v>
      </c>
      <c r="P7257">
        <v>0.26813453435897827</v>
      </c>
      <c r="Q7257">
        <v>0.32200989127159119</v>
      </c>
      <c r="R7257">
        <v>0.39980244636535645</v>
      </c>
      <c r="S7257" s="10" t="s">
        <v>38</v>
      </c>
    </row>
    <row r="7258" spans="1:19" hidden="1" x14ac:dyDescent="0.25">
      <c r="A7258" s="10" t="str">
        <f t="shared" si="113"/>
        <v>2017-2026Greater Bay Area1-in-10September PeakCAISO15</v>
      </c>
      <c r="B7258" s="10" t="s">
        <v>54</v>
      </c>
      <c r="C7258" s="10" t="s">
        <v>10</v>
      </c>
      <c r="D7258" s="10" t="s">
        <v>7</v>
      </c>
      <c r="E7258" s="10" t="s">
        <v>1</v>
      </c>
      <c r="F7258">
        <v>15</v>
      </c>
      <c r="G7258">
        <v>1.3926985263824463</v>
      </c>
      <c r="H7258">
        <v>1.1260802745819092</v>
      </c>
      <c r="I7258">
        <v>91.630111694335938</v>
      </c>
      <c r="J7258">
        <v>0.1230589896440506</v>
      </c>
      <c r="K7258">
        <v>54535</v>
      </c>
      <c r="L7258">
        <v>49319.78</v>
      </c>
      <c r="M7258">
        <v>0.26661822199821472</v>
      </c>
      <c r="N7258">
        <v>0.10890582203865051</v>
      </c>
      <c r="O7258">
        <v>0.20208609104156494</v>
      </c>
      <c r="P7258">
        <v>0.26661822199821472</v>
      </c>
      <c r="Q7258">
        <v>0.3311503529548645</v>
      </c>
      <c r="R7258">
        <v>0.42433062195777893</v>
      </c>
      <c r="S7258" s="10" t="s">
        <v>39</v>
      </c>
    </row>
    <row r="7259" spans="1:19" hidden="1" x14ac:dyDescent="0.25">
      <c r="A7259" s="10" t="str">
        <f t="shared" si="113"/>
        <v>2017-2026Greater Bay Area1-in-2September PeakCAISO15</v>
      </c>
      <c r="B7259" s="10" t="s">
        <v>54</v>
      </c>
      <c r="C7259" s="10" t="s">
        <v>10</v>
      </c>
      <c r="D7259" s="10" t="s">
        <v>7</v>
      </c>
      <c r="E7259" s="10" t="s">
        <v>9</v>
      </c>
      <c r="F7259">
        <v>15</v>
      </c>
      <c r="G7259">
        <v>1.1425957679748535</v>
      </c>
      <c r="H7259">
        <v>0.99906092882156372</v>
      </c>
      <c r="I7259">
        <v>85.261375427246094</v>
      </c>
      <c r="J7259">
        <v>0.1230589896440506</v>
      </c>
      <c r="K7259">
        <v>54535</v>
      </c>
      <c r="L7259">
        <v>49319.78</v>
      </c>
      <c r="M7259">
        <v>0.14353483915328979</v>
      </c>
      <c r="N7259">
        <v>-1.4177561737596989E-2</v>
      </c>
      <c r="O7259">
        <v>7.9002708196640015E-2</v>
      </c>
      <c r="P7259">
        <v>0.14353483915328979</v>
      </c>
      <c r="Q7259">
        <v>0.20806697010993958</v>
      </c>
      <c r="R7259">
        <v>0.301247239112854</v>
      </c>
      <c r="S7259" s="10" t="s">
        <v>39</v>
      </c>
    </row>
    <row r="7260" spans="1:19" hidden="1" x14ac:dyDescent="0.25">
      <c r="A7260" s="10" t="str">
        <f t="shared" si="113"/>
        <v>2017-2026Greater Bay Area1-in-10September PeakPGE15</v>
      </c>
      <c r="B7260" s="10" t="s">
        <v>54</v>
      </c>
      <c r="C7260" s="10" t="s">
        <v>10</v>
      </c>
      <c r="D7260" s="10" t="s">
        <v>7</v>
      </c>
      <c r="E7260" s="10" t="s">
        <v>1</v>
      </c>
      <c r="F7260">
        <v>15</v>
      </c>
      <c r="G7260">
        <v>1.6327005624771118</v>
      </c>
      <c r="H7260">
        <v>1.2595189809799194</v>
      </c>
      <c r="I7260">
        <v>96.549766540527344</v>
      </c>
      <c r="J7260">
        <v>0.1230589896440506</v>
      </c>
      <c r="K7260">
        <v>54535</v>
      </c>
      <c r="L7260">
        <v>49319.78</v>
      </c>
      <c r="M7260">
        <v>0.37318155169487</v>
      </c>
      <c r="N7260">
        <v>0.21546915173530579</v>
      </c>
      <c r="O7260">
        <v>0.30864942073822021</v>
      </c>
      <c r="P7260">
        <v>0.37318155169487</v>
      </c>
      <c r="Q7260">
        <v>0.43771368265151978</v>
      </c>
      <c r="R7260">
        <v>0.53089398145675659</v>
      </c>
      <c r="S7260" s="10" t="s">
        <v>38</v>
      </c>
    </row>
    <row r="7261" spans="1:19" hidden="1" x14ac:dyDescent="0.25">
      <c r="A7261" s="10" t="str">
        <f t="shared" si="113"/>
        <v>2017-2026Greater Bay Area1-in-2September PeakPGE15</v>
      </c>
      <c r="B7261" s="10" t="s">
        <v>54</v>
      </c>
      <c r="C7261" s="10" t="s">
        <v>10</v>
      </c>
      <c r="D7261" s="10" t="s">
        <v>7</v>
      </c>
      <c r="E7261" s="10" t="s">
        <v>9</v>
      </c>
      <c r="F7261">
        <v>15</v>
      </c>
      <c r="G7261">
        <v>1.4627023935317993</v>
      </c>
      <c r="H7261">
        <v>1.1550912857055664</v>
      </c>
      <c r="I7261">
        <v>94.330574035644531</v>
      </c>
      <c r="J7261">
        <v>0.1230589896440506</v>
      </c>
      <c r="K7261">
        <v>54535</v>
      </c>
      <c r="L7261">
        <v>49319.78</v>
      </c>
      <c r="M7261">
        <v>0.30761107802391052</v>
      </c>
      <c r="N7261">
        <v>0.14989867806434631</v>
      </c>
      <c r="O7261">
        <v>0.24307894706726074</v>
      </c>
      <c r="P7261">
        <v>0.30761107802391052</v>
      </c>
      <c r="Q7261">
        <v>0.3721432089805603</v>
      </c>
      <c r="R7261">
        <v>0.46532347798347473</v>
      </c>
      <c r="S7261" s="10" t="s">
        <v>38</v>
      </c>
    </row>
    <row r="7262" spans="1:19" hidden="1" x14ac:dyDescent="0.25">
      <c r="A7262" s="10" t="str">
        <f t="shared" si="113"/>
        <v>2017-2026Greater Bay Area1-in-10September PeakCAISO16</v>
      </c>
      <c r="B7262" s="10" t="s">
        <v>54</v>
      </c>
      <c r="C7262" s="10" t="s">
        <v>10</v>
      </c>
      <c r="D7262" s="10" t="s">
        <v>7</v>
      </c>
      <c r="E7262" s="10" t="s">
        <v>1</v>
      </c>
      <c r="F7262">
        <v>16</v>
      </c>
      <c r="G7262">
        <v>1.6702162027359009</v>
      </c>
      <c r="H7262">
        <v>1.323125958442688</v>
      </c>
      <c r="I7262">
        <v>92.346687316894531</v>
      </c>
      <c r="J7262">
        <v>0.15615223348140717</v>
      </c>
      <c r="K7262">
        <v>54535</v>
      </c>
      <c r="L7262">
        <v>49319.78</v>
      </c>
      <c r="M7262">
        <v>0.34709024429321289</v>
      </c>
      <c r="N7262">
        <v>0.14696554839611053</v>
      </c>
      <c r="O7262">
        <v>0.26520401239395142</v>
      </c>
      <c r="P7262">
        <v>0.34709024429321289</v>
      </c>
      <c r="Q7262">
        <v>0.42897647619247437</v>
      </c>
      <c r="R7262">
        <v>0.54721492528915405</v>
      </c>
      <c r="S7262" s="10" t="s">
        <v>39</v>
      </c>
    </row>
    <row r="7263" spans="1:19" hidden="1" x14ac:dyDescent="0.25">
      <c r="A7263" s="10" t="str">
        <f t="shared" si="113"/>
        <v>2017-2026Greater Bay Area1-in-2September PeakCAISO16</v>
      </c>
      <c r="B7263" s="10" t="s">
        <v>54</v>
      </c>
      <c r="C7263" s="10" t="s">
        <v>10</v>
      </c>
      <c r="D7263" s="10" t="s">
        <v>7</v>
      </c>
      <c r="E7263" s="10" t="s">
        <v>9</v>
      </c>
      <c r="F7263">
        <v>16</v>
      </c>
      <c r="G7263">
        <v>1.3702765703201294</v>
      </c>
      <c r="H7263">
        <v>1.1791030168533325</v>
      </c>
      <c r="I7263">
        <v>86.626564025878906</v>
      </c>
      <c r="J7263">
        <v>0.15615223348140717</v>
      </c>
      <c r="K7263">
        <v>54535</v>
      </c>
      <c r="L7263">
        <v>49319.78</v>
      </c>
      <c r="M7263">
        <v>0.19117355346679688</v>
      </c>
      <c r="N7263">
        <v>-8.9511489495635033E-3</v>
      </c>
      <c r="O7263">
        <v>0.1092873215675354</v>
      </c>
      <c r="P7263">
        <v>0.19117355346679688</v>
      </c>
      <c r="Q7263">
        <v>0.27305978536605835</v>
      </c>
      <c r="R7263">
        <v>0.39129826426506042</v>
      </c>
      <c r="S7263" s="10" t="s">
        <v>39</v>
      </c>
    </row>
    <row r="7264" spans="1:19" hidden="1" x14ac:dyDescent="0.25">
      <c r="A7264" s="10" t="str">
        <f t="shared" si="113"/>
        <v>2017-2026Greater Bay Area1-in-10September PeakPGE16</v>
      </c>
      <c r="B7264" s="10" t="s">
        <v>54</v>
      </c>
      <c r="C7264" s="10" t="s">
        <v>10</v>
      </c>
      <c r="D7264" s="10" t="s">
        <v>7</v>
      </c>
      <c r="E7264" s="10" t="s">
        <v>1</v>
      </c>
      <c r="F7264">
        <v>16</v>
      </c>
      <c r="G7264">
        <v>1.9580425024032593</v>
      </c>
      <c r="H7264">
        <v>1.4728512763977051</v>
      </c>
      <c r="I7264">
        <v>97.299583435058594</v>
      </c>
      <c r="J7264">
        <v>0.15615223348140717</v>
      </c>
      <c r="K7264">
        <v>54535</v>
      </c>
      <c r="L7264">
        <v>49319.78</v>
      </c>
      <c r="M7264">
        <v>0.48519128561019897</v>
      </c>
      <c r="N7264">
        <v>0.28506657481193542</v>
      </c>
      <c r="O7264">
        <v>0.4033050537109375</v>
      </c>
      <c r="P7264">
        <v>0.48519128561019897</v>
      </c>
      <c r="Q7264">
        <v>0.56707751750946045</v>
      </c>
      <c r="R7264">
        <v>0.68531596660614014</v>
      </c>
      <c r="S7264" s="10" t="s">
        <v>38</v>
      </c>
    </row>
    <row r="7265" spans="1:19" hidden="1" x14ac:dyDescent="0.25">
      <c r="A7265" s="10" t="str">
        <f t="shared" si="113"/>
        <v>2017-2026Greater Bay Area1-in-2September PeakPGE16</v>
      </c>
      <c r="B7265" s="10" t="s">
        <v>54</v>
      </c>
      <c r="C7265" s="10" t="s">
        <v>10</v>
      </c>
      <c r="D7265" s="10" t="s">
        <v>7</v>
      </c>
      <c r="E7265" s="10" t="s">
        <v>9</v>
      </c>
      <c r="F7265">
        <v>16</v>
      </c>
      <c r="G7265">
        <v>1.7541694641113281</v>
      </c>
      <c r="H7265">
        <v>1.3428685665130615</v>
      </c>
      <c r="I7265">
        <v>94.972831726074219</v>
      </c>
      <c r="J7265">
        <v>0.15615223348140717</v>
      </c>
      <c r="K7265">
        <v>54535</v>
      </c>
      <c r="L7265">
        <v>49319.78</v>
      </c>
      <c r="M7265">
        <v>0.41130083799362183</v>
      </c>
      <c r="N7265">
        <v>0.21117614209651947</v>
      </c>
      <c r="O7265">
        <v>0.32941460609436035</v>
      </c>
      <c r="P7265">
        <v>0.41130083799362183</v>
      </c>
      <c r="Q7265">
        <v>0.4931870698928833</v>
      </c>
      <c r="R7265">
        <v>0.61142551898956299</v>
      </c>
      <c r="S7265" s="10" t="s">
        <v>38</v>
      </c>
    </row>
    <row r="7266" spans="1:19" hidden="1" x14ac:dyDescent="0.25">
      <c r="A7266" s="10" t="str">
        <f t="shared" si="113"/>
        <v>2017-2026Greater Bay Area1-in-10September PeakCAISO17</v>
      </c>
      <c r="B7266" s="10" t="s">
        <v>54</v>
      </c>
      <c r="C7266" s="10" t="s">
        <v>10</v>
      </c>
      <c r="D7266" s="10" t="s">
        <v>7</v>
      </c>
      <c r="E7266" s="10" t="s">
        <v>1</v>
      </c>
      <c r="F7266">
        <v>17</v>
      </c>
      <c r="G7266">
        <v>1.9226702451705933</v>
      </c>
      <c r="H7266">
        <v>1.5022174119949341</v>
      </c>
      <c r="I7266">
        <v>91.378456115722656</v>
      </c>
      <c r="J7266">
        <v>0.16046801209449768</v>
      </c>
      <c r="K7266">
        <v>54535</v>
      </c>
      <c r="L7266">
        <v>49319.78</v>
      </c>
      <c r="M7266">
        <v>0.42045286297798157</v>
      </c>
      <c r="N7266">
        <v>0.21479706466197968</v>
      </c>
      <c r="O7266">
        <v>0.33630344271659851</v>
      </c>
      <c r="P7266">
        <v>0.42045286297798157</v>
      </c>
      <c r="Q7266">
        <v>0.50460231304168701</v>
      </c>
      <c r="R7266">
        <v>0.62610864639282227</v>
      </c>
      <c r="S7266" s="10" t="s">
        <v>39</v>
      </c>
    </row>
    <row r="7267" spans="1:19" hidden="1" x14ac:dyDescent="0.25">
      <c r="A7267" s="10" t="str">
        <f t="shared" si="113"/>
        <v>2017-2026Greater Bay Area1-in-2September PeakCAISO17</v>
      </c>
      <c r="B7267" s="10" t="s">
        <v>54</v>
      </c>
      <c r="C7267" s="10" t="s">
        <v>10</v>
      </c>
      <c r="D7267" s="10" t="s">
        <v>7</v>
      </c>
      <c r="E7267" s="10" t="s">
        <v>9</v>
      </c>
      <c r="F7267">
        <v>17</v>
      </c>
      <c r="G7267">
        <v>1.5773944854736328</v>
      </c>
      <c r="H7267">
        <v>1.2835047245025635</v>
      </c>
      <c r="I7267">
        <v>86.706565856933594</v>
      </c>
      <c r="J7267">
        <v>0.16046801209449768</v>
      </c>
      <c r="K7267">
        <v>54535</v>
      </c>
      <c r="L7267">
        <v>49319.78</v>
      </c>
      <c r="M7267">
        <v>0.29388976097106934</v>
      </c>
      <c r="N7267">
        <v>8.8233955204486847E-2</v>
      </c>
      <c r="O7267">
        <v>0.20974034070968628</v>
      </c>
      <c r="P7267">
        <v>0.29388976097106934</v>
      </c>
      <c r="Q7267">
        <v>0.37803918123245239</v>
      </c>
      <c r="R7267">
        <v>0.49954557418823242</v>
      </c>
      <c r="S7267" s="10" t="s">
        <v>39</v>
      </c>
    </row>
    <row r="7268" spans="1:19" hidden="1" x14ac:dyDescent="0.25">
      <c r="A7268" s="10" t="str">
        <f t="shared" si="113"/>
        <v>2017-2026Greater Bay Area1-in-2September PeakPGE17</v>
      </c>
      <c r="B7268" s="10" t="s">
        <v>54</v>
      </c>
      <c r="C7268" s="10" t="s">
        <v>10</v>
      </c>
      <c r="D7268" s="10" t="s">
        <v>7</v>
      </c>
      <c r="E7268" s="10" t="s">
        <v>9</v>
      </c>
      <c r="F7268">
        <v>17</v>
      </c>
      <c r="G7268">
        <v>2.0193130970001221</v>
      </c>
      <c r="H7268">
        <v>1.5460144281387329</v>
      </c>
      <c r="I7268">
        <v>94.030555725097656</v>
      </c>
      <c r="J7268">
        <v>0.16046801209449768</v>
      </c>
      <c r="K7268">
        <v>54535</v>
      </c>
      <c r="L7268">
        <v>49319.78</v>
      </c>
      <c r="M7268">
        <v>0.47329863905906677</v>
      </c>
      <c r="N7268">
        <v>0.26764282584190369</v>
      </c>
      <c r="O7268">
        <v>0.38914921879768372</v>
      </c>
      <c r="P7268">
        <v>0.47329863905906677</v>
      </c>
      <c r="Q7268">
        <v>0.55744808912277222</v>
      </c>
      <c r="R7268">
        <v>0.67895442247390747</v>
      </c>
      <c r="S7268" s="10" t="s">
        <v>38</v>
      </c>
    </row>
    <row r="7269" spans="1:19" hidden="1" x14ac:dyDescent="0.25">
      <c r="A7269" s="10" t="str">
        <f t="shared" si="113"/>
        <v>2017-2026Greater Bay Area1-in-10September PeakPGE17</v>
      </c>
      <c r="B7269" s="10" t="s">
        <v>54</v>
      </c>
      <c r="C7269" s="10" t="s">
        <v>10</v>
      </c>
      <c r="D7269" s="10" t="s">
        <v>7</v>
      </c>
      <c r="E7269" s="10" t="s">
        <v>1</v>
      </c>
      <c r="F7269">
        <v>17</v>
      </c>
      <c r="G7269">
        <v>2.2540016174316406</v>
      </c>
      <c r="H7269">
        <v>1.7016054391860962</v>
      </c>
      <c r="I7269">
        <v>96.671348571777344</v>
      </c>
      <c r="J7269">
        <v>0.16046801209449768</v>
      </c>
      <c r="K7269">
        <v>54535</v>
      </c>
      <c r="L7269">
        <v>49319.78</v>
      </c>
      <c r="M7269">
        <v>0.55239617824554443</v>
      </c>
      <c r="N7269">
        <v>0.34674036502838135</v>
      </c>
      <c r="O7269">
        <v>0.46824675798416138</v>
      </c>
      <c r="P7269">
        <v>0.55239617824554443</v>
      </c>
      <c r="Q7269">
        <v>0.63654559850692749</v>
      </c>
      <c r="R7269">
        <v>0.75805199146270752</v>
      </c>
      <c r="S7269" s="10" t="s">
        <v>38</v>
      </c>
    </row>
    <row r="7270" spans="1:19" hidden="1" x14ac:dyDescent="0.25">
      <c r="A7270" s="10" t="str">
        <f t="shared" si="113"/>
        <v>2017-2026Greater Bay Area1-in-10September PeakCAISO18</v>
      </c>
      <c r="B7270" s="10" t="s">
        <v>54</v>
      </c>
      <c r="C7270" s="10" t="s">
        <v>10</v>
      </c>
      <c r="D7270" s="10" t="s">
        <v>7</v>
      </c>
      <c r="E7270" s="10" t="s">
        <v>1</v>
      </c>
      <c r="F7270">
        <v>18</v>
      </c>
      <c r="G7270">
        <v>2.1013419628143311</v>
      </c>
      <c r="H7270">
        <v>1.71435546875</v>
      </c>
      <c r="I7270">
        <v>89.471168518066406</v>
      </c>
      <c r="J7270">
        <v>0.13599415123462677</v>
      </c>
      <c r="K7270">
        <v>54535</v>
      </c>
      <c r="L7270">
        <v>49319.78</v>
      </c>
      <c r="M7270">
        <v>0.38698646426200867</v>
      </c>
      <c r="N7270">
        <v>0.21269635856151581</v>
      </c>
      <c r="O7270">
        <v>0.31567114591598511</v>
      </c>
      <c r="P7270">
        <v>0.38698646426200867</v>
      </c>
      <c r="Q7270">
        <v>0.45830178260803223</v>
      </c>
      <c r="R7270">
        <v>0.56127655506134033</v>
      </c>
      <c r="S7270" s="10" t="s">
        <v>39</v>
      </c>
    </row>
    <row r="7271" spans="1:19" hidden="1" x14ac:dyDescent="0.25">
      <c r="A7271" s="10" t="str">
        <f t="shared" si="113"/>
        <v>2017-2026Greater Bay Area1-in-2September PeakCAISO18</v>
      </c>
      <c r="B7271" s="10" t="s">
        <v>54</v>
      </c>
      <c r="C7271" s="10" t="s">
        <v>10</v>
      </c>
      <c r="D7271" s="10" t="s">
        <v>7</v>
      </c>
      <c r="E7271" s="10" t="s">
        <v>9</v>
      </c>
      <c r="F7271">
        <v>18</v>
      </c>
      <c r="G7271">
        <v>1.7239799499511719</v>
      </c>
      <c r="H7271">
        <v>1.4727556705474854</v>
      </c>
      <c r="I7271">
        <v>84.620185852050781</v>
      </c>
      <c r="J7271">
        <v>0.13599415123462677</v>
      </c>
      <c r="K7271">
        <v>54535</v>
      </c>
      <c r="L7271">
        <v>49319.78</v>
      </c>
      <c r="M7271">
        <v>0.2512243390083313</v>
      </c>
      <c r="N7271">
        <v>7.693423330783844E-2</v>
      </c>
      <c r="O7271">
        <v>0.17990900576114655</v>
      </c>
      <c r="P7271">
        <v>0.2512243390083313</v>
      </c>
      <c r="Q7271">
        <v>0.32253965735435486</v>
      </c>
      <c r="R7271">
        <v>0.42551442980766296</v>
      </c>
      <c r="S7271" s="10" t="s">
        <v>39</v>
      </c>
    </row>
    <row r="7272" spans="1:19" hidden="1" x14ac:dyDescent="0.25">
      <c r="A7272" s="10" t="str">
        <f t="shared" si="113"/>
        <v>2017-2026Greater Bay Area1-in-2September PeakPGE18</v>
      </c>
      <c r="B7272" s="10" t="s">
        <v>54</v>
      </c>
      <c r="C7272" s="10" t="s">
        <v>10</v>
      </c>
      <c r="D7272" s="10" t="s">
        <v>7</v>
      </c>
      <c r="E7272" s="10" t="s">
        <v>9</v>
      </c>
      <c r="F7272">
        <v>18</v>
      </c>
      <c r="G7272">
        <v>2.2069656848907471</v>
      </c>
      <c r="H7272">
        <v>1.7659511566162109</v>
      </c>
      <c r="I7272">
        <v>91.675460815429688</v>
      </c>
      <c r="J7272">
        <v>0.13599415123462677</v>
      </c>
      <c r="K7272">
        <v>54535</v>
      </c>
      <c r="L7272">
        <v>49319.78</v>
      </c>
      <c r="M7272">
        <v>0.44101458787918091</v>
      </c>
      <c r="N7272">
        <v>0.26672449707984924</v>
      </c>
      <c r="O7272">
        <v>0.36969926953315735</v>
      </c>
      <c r="P7272">
        <v>0.44101458787918091</v>
      </c>
      <c r="Q7272">
        <v>0.51232993602752686</v>
      </c>
      <c r="R7272">
        <v>0.61530470848083496</v>
      </c>
      <c r="S7272" s="10" t="s">
        <v>38</v>
      </c>
    </row>
    <row r="7273" spans="1:19" hidden="1" x14ac:dyDescent="0.25">
      <c r="A7273" s="10" t="str">
        <f t="shared" si="113"/>
        <v>2017-2026Greater Bay Area1-in-10September PeakPGE18</v>
      </c>
      <c r="B7273" s="10" t="s">
        <v>54</v>
      </c>
      <c r="C7273" s="10" t="s">
        <v>10</v>
      </c>
      <c r="D7273" s="10" t="s">
        <v>7</v>
      </c>
      <c r="E7273" s="10" t="s">
        <v>1</v>
      </c>
      <c r="F7273">
        <v>18</v>
      </c>
      <c r="G7273">
        <v>2.4634635448455811</v>
      </c>
      <c r="H7273">
        <v>1.9239350557327271</v>
      </c>
      <c r="I7273">
        <v>95.302009582519531</v>
      </c>
      <c r="J7273">
        <v>0.13599415123462677</v>
      </c>
      <c r="K7273">
        <v>54535</v>
      </c>
      <c r="L7273">
        <v>49319.78</v>
      </c>
      <c r="M7273">
        <v>0.539528489112854</v>
      </c>
      <c r="N7273">
        <v>0.36523839831352234</v>
      </c>
      <c r="O7273">
        <v>0.46821317076683044</v>
      </c>
      <c r="P7273">
        <v>0.539528489112854</v>
      </c>
      <c r="Q7273">
        <v>0.61084383726119995</v>
      </c>
      <c r="R7273">
        <v>0.71381860971450806</v>
      </c>
      <c r="S7273" s="10" t="s">
        <v>38</v>
      </c>
    </row>
    <row r="7274" spans="1:19" hidden="1" x14ac:dyDescent="0.25">
      <c r="A7274" s="10" t="str">
        <f t="shared" si="113"/>
        <v>2017-2026Greater Bay Area1-in-10September PeakCAISO19</v>
      </c>
      <c r="B7274" s="10" t="s">
        <v>54</v>
      </c>
      <c r="C7274" s="10" t="s">
        <v>10</v>
      </c>
      <c r="D7274" s="10" t="s">
        <v>7</v>
      </c>
      <c r="E7274" s="10" t="s">
        <v>1</v>
      </c>
      <c r="F7274">
        <v>19</v>
      </c>
      <c r="G7274">
        <v>2.1546049118041992</v>
      </c>
      <c r="H7274">
        <v>2.3718085289001465</v>
      </c>
      <c r="I7274">
        <v>85.98968505859375</v>
      </c>
      <c r="J7274">
        <v>0.11742977052927017</v>
      </c>
      <c r="K7274">
        <v>54535</v>
      </c>
      <c r="L7274">
        <v>49319.78</v>
      </c>
      <c r="M7274">
        <v>-0.2172035276889801</v>
      </c>
      <c r="N7274">
        <v>-0.36770153045654297</v>
      </c>
      <c r="O7274">
        <v>-0.27878370881080627</v>
      </c>
      <c r="P7274">
        <v>-0.2172035276889801</v>
      </c>
      <c r="Q7274">
        <v>-0.15562336146831512</v>
      </c>
      <c r="R7274">
        <v>-6.6705532371997833E-2</v>
      </c>
      <c r="S7274" s="10" t="s">
        <v>39</v>
      </c>
    </row>
    <row r="7275" spans="1:19" hidden="1" x14ac:dyDescent="0.25">
      <c r="A7275" s="10" t="str">
        <f t="shared" si="113"/>
        <v>2017-2026Greater Bay Area1-in-2September PeakCAISO19</v>
      </c>
      <c r="B7275" s="10" t="s">
        <v>54</v>
      </c>
      <c r="C7275" s="10" t="s">
        <v>10</v>
      </c>
      <c r="D7275" s="10" t="s">
        <v>7</v>
      </c>
      <c r="E7275" s="10" t="s">
        <v>9</v>
      </c>
      <c r="F7275">
        <v>19</v>
      </c>
      <c r="G7275">
        <v>1.7676780223846436</v>
      </c>
      <c r="H7275">
        <v>1.9662820100784302</v>
      </c>
      <c r="I7275">
        <v>81.130577087402344</v>
      </c>
      <c r="J7275">
        <v>0.11742977052927017</v>
      </c>
      <c r="K7275">
        <v>54535</v>
      </c>
      <c r="L7275">
        <v>49319.78</v>
      </c>
      <c r="M7275">
        <v>-0.19860394299030304</v>
      </c>
      <c r="N7275">
        <v>-0.34910193085670471</v>
      </c>
      <c r="O7275">
        <v>-0.26018410921096802</v>
      </c>
      <c r="P7275">
        <v>-0.19860394299030304</v>
      </c>
      <c r="Q7275">
        <v>-0.13702377676963806</v>
      </c>
      <c r="R7275">
        <v>-4.810594767332077E-2</v>
      </c>
      <c r="S7275" s="10" t="s">
        <v>39</v>
      </c>
    </row>
    <row r="7276" spans="1:19" hidden="1" x14ac:dyDescent="0.25">
      <c r="A7276" s="10" t="str">
        <f t="shared" si="113"/>
        <v>2017-2026Greater Bay Area1-in-10September PeakPGE19</v>
      </c>
      <c r="B7276" s="10" t="s">
        <v>54</v>
      </c>
      <c r="C7276" s="10" t="s">
        <v>10</v>
      </c>
      <c r="D7276" s="10" t="s">
        <v>7</v>
      </c>
      <c r="E7276" s="10" t="s">
        <v>1</v>
      </c>
      <c r="F7276">
        <v>19</v>
      </c>
      <c r="G7276">
        <v>2.5259053707122803</v>
      </c>
      <c r="H7276">
        <v>2.7595305442810059</v>
      </c>
      <c r="I7276">
        <v>91.461654663085938</v>
      </c>
      <c r="J7276">
        <v>0.11742977052927017</v>
      </c>
      <c r="K7276">
        <v>54535</v>
      </c>
      <c r="L7276">
        <v>49319.78</v>
      </c>
      <c r="M7276">
        <v>-0.23362521827220917</v>
      </c>
      <c r="N7276">
        <v>-0.38412320613861084</v>
      </c>
      <c r="O7276">
        <v>-0.29520538449287415</v>
      </c>
      <c r="P7276">
        <v>-0.23362521827220917</v>
      </c>
      <c r="Q7276">
        <v>-0.17204505205154419</v>
      </c>
      <c r="R7276">
        <v>-8.3127222955226898E-2</v>
      </c>
      <c r="S7276" s="10" t="s">
        <v>38</v>
      </c>
    </row>
    <row r="7277" spans="1:19" hidden="1" x14ac:dyDescent="0.25">
      <c r="A7277" s="10" t="str">
        <f t="shared" si="113"/>
        <v>2017-2026Greater Bay Area1-in-2September PeakPGE19</v>
      </c>
      <c r="B7277" s="10" t="s">
        <v>54</v>
      </c>
      <c r="C7277" s="10" t="s">
        <v>10</v>
      </c>
      <c r="D7277" s="10" t="s">
        <v>7</v>
      </c>
      <c r="E7277" s="10" t="s">
        <v>9</v>
      </c>
      <c r="F7277">
        <v>19</v>
      </c>
      <c r="G7277">
        <v>2.2629060745239258</v>
      </c>
      <c r="H7277">
        <v>2.4842491149902344</v>
      </c>
      <c r="I7277">
        <v>87.949607849121094</v>
      </c>
      <c r="J7277">
        <v>0.11742977052927017</v>
      </c>
      <c r="K7277">
        <v>54535</v>
      </c>
      <c r="L7277">
        <v>49319.78</v>
      </c>
      <c r="M7277">
        <v>-0.22134292125701904</v>
      </c>
      <c r="N7277">
        <v>-0.37184092402458191</v>
      </c>
      <c r="O7277">
        <v>-0.28292310237884521</v>
      </c>
      <c r="P7277">
        <v>-0.22134292125701904</v>
      </c>
      <c r="Q7277">
        <v>-0.15976275503635406</v>
      </c>
      <c r="R7277">
        <v>-7.0844925940036774E-2</v>
      </c>
      <c r="S7277" s="10" t="s">
        <v>38</v>
      </c>
    </row>
    <row r="7278" spans="1:19" hidden="1" x14ac:dyDescent="0.25">
      <c r="A7278" s="10" t="str">
        <f t="shared" si="113"/>
        <v>2017-2026Greater Bay Area1-in-2September PeakCAISO20</v>
      </c>
      <c r="B7278" s="10" t="s">
        <v>54</v>
      </c>
      <c r="C7278" s="10" t="s">
        <v>10</v>
      </c>
      <c r="D7278" s="10" t="s">
        <v>7</v>
      </c>
      <c r="E7278" s="10" t="s">
        <v>9</v>
      </c>
      <c r="F7278">
        <v>20</v>
      </c>
      <c r="G7278">
        <v>1.6779528856277466</v>
      </c>
      <c r="H7278">
        <v>1.8354611396789551</v>
      </c>
      <c r="I7278">
        <v>76.491683959960938</v>
      </c>
      <c r="J7278">
        <v>7.6294809579849243E-2</v>
      </c>
      <c r="K7278">
        <v>54535</v>
      </c>
      <c r="L7278">
        <v>49319.78</v>
      </c>
      <c r="M7278">
        <v>-0.15750822424888611</v>
      </c>
      <c r="N7278">
        <v>-0.25528764724731445</v>
      </c>
      <c r="O7278">
        <v>-0.19751721620559692</v>
      </c>
      <c r="P7278">
        <v>-0.15750822424888611</v>
      </c>
      <c r="Q7278">
        <v>-0.1174992248415947</v>
      </c>
      <c r="R7278">
        <v>-5.9728797525167465E-2</v>
      </c>
      <c r="S7278" s="10" t="s">
        <v>39</v>
      </c>
    </row>
    <row r="7279" spans="1:19" hidden="1" x14ac:dyDescent="0.25">
      <c r="A7279" s="10" t="str">
        <f t="shared" si="113"/>
        <v>2017-2026Greater Bay Area1-in-10September PeakCAISO20</v>
      </c>
      <c r="B7279" s="10" t="s">
        <v>54</v>
      </c>
      <c r="C7279" s="10" t="s">
        <v>10</v>
      </c>
      <c r="D7279" s="10" t="s">
        <v>7</v>
      </c>
      <c r="E7279" s="10" t="s">
        <v>1</v>
      </c>
      <c r="F7279">
        <v>20</v>
      </c>
      <c r="G7279">
        <v>2.0452399253845215</v>
      </c>
      <c r="H7279">
        <v>2.2630021572113037</v>
      </c>
      <c r="I7279">
        <v>80.219528198242188</v>
      </c>
      <c r="J7279">
        <v>7.6294809579849243E-2</v>
      </c>
      <c r="K7279">
        <v>54535</v>
      </c>
      <c r="L7279">
        <v>49319.78</v>
      </c>
      <c r="M7279">
        <v>-0.21776224672794342</v>
      </c>
      <c r="N7279">
        <v>-0.31554168462753296</v>
      </c>
      <c r="O7279">
        <v>-0.25777125358581543</v>
      </c>
      <c r="P7279">
        <v>-0.21776224672794342</v>
      </c>
      <c r="Q7279">
        <v>-0.1777532547712326</v>
      </c>
      <c r="R7279">
        <v>-0.11998281627893448</v>
      </c>
      <c r="S7279" s="10" t="s">
        <v>39</v>
      </c>
    </row>
    <row r="7280" spans="1:19" hidden="1" x14ac:dyDescent="0.25">
      <c r="A7280" s="10" t="str">
        <f t="shared" si="113"/>
        <v>2017-2026Greater Bay Area1-in-10September PeakPGE20</v>
      </c>
      <c r="B7280" s="10" t="s">
        <v>54</v>
      </c>
      <c r="C7280" s="10" t="s">
        <v>10</v>
      </c>
      <c r="D7280" s="10" t="s">
        <v>7</v>
      </c>
      <c r="E7280" s="10" t="s">
        <v>1</v>
      </c>
      <c r="F7280">
        <v>20</v>
      </c>
      <c r="G7280">
        <v>2.397693395614624</v>
      </c>
      <c r="H7280">
        <v>2.6736693382263184</v>
      </c>
      <c r="I7280">
        <v>85.177963256835938</v>
      </c>
      <c r="J7280">
        <v>7.6294809579849243E-2</v>
      </c>
      <c r="K7280">
        <v>54535</v>
      </c>
      <c r="L7280">
        <v>49319.78</v>
      </c>
      <c r="M7280">
        <v>-0.27597588300704956</v>
      </c>
      <c r="N7280">
        <v>-0.37375530600547791</v>
      </c>
      <c r="O7280">
        <v>-0.31598487496376038</v>
      </c>
      <c r="P7280">
        <v>-0.27597588300704956</v>
      </c>
      <c r="Q7280">
        <v>-0.23596689105033875</v>
      </c>
      <c r="R7280">
        <v>-0.17819646000862122</v>
      </c>
      <c r="S7280" s="10" t="s">
        <v>38</v>
      </c>
    </row>
    <row r="7281" spans="1:19" hidden="1" x14ac:dyDescent="0.25">
      <c r="A7281" s="10" t="str">
        <f t="shared" si="113"/>
        <v>2017-2026Greater Bay Area1-in-2September PeakPGE20</v>
      </c>
      <c r="B7281" s="10" t="s">
        <v>54</v>
      </c>
      <c r="C7281" s="10" t="s">
        <v>10</v>
      </c>
      <c r="D7281" s="10" t="s">
        <v>7</v>
      </c>
      <c r="E7281" s="10" t="s">
        <v>9</v>
      </c>
      <c r="F7281">
        <v>20</v>
      </c>
      <c r="G7281">
        <v>2.1480436325073242</v>
      </c>
      <c r="H7281">
        <v>2.3829174041748047</v>
      </c>
      <c r="I7281">
        <v>82.365592956542969</v>
      </c>
      <c r="J7281">
        <v>7.6294809579849243E-2</v>
      </c>
      <c r="K7281">
        <v>54535</v>
      </c>
      <c r="L7281">
        <v>49319.78</v>
      </c>
      <c r="M7281">
        <v>-0.2348736971616745</v>
      </c>
      <c r="N7281">
        <v>-0.33265313506126404</v>
      </c>
      <c r="O7281">
        <v>-0.27488270401954651</v>
      </c>
      <c r="P7281">
        <v>-0.2348736971616745</v>
      </c>
      <c r="Q7281">
        <v>-0.19486470520496368</v>
      </c>
      <c r="R7281">
        <v>-0.13709427416324615</v>
      </c>
      <c r="S7281" s="10" t="s">
        <v>38</v>
      </c>
    </row>
    <row r="7282" spans="1:19" hidden="1" x14ac:dyDescent="0.25">
      <c r="A7282" s="10" t="str">
        <f t="shared" si="113"/>
        <v>2017-2026Greater Bay Area1-in-10September PeakCAISO21</v>
      </c>
      <c r="B7282" s="10" t="s">
        <v>54</v>
      </c>
      <c r="C7282" s="10" t="s">
        <v>10</v>
      </c>
      <c r="D7282" s="10" t="s">
        <v>7</v>
      </c>
      <c r="E7282" s="10" t="s">
        <v>1</v>
      </c>
      <c r="F7282">
        <v>21</v>
      </c>
      <c r="G7282">
        <v>1.8672043085098267</v>
      </c>
      <c r="H7282">
        <v>1.99665367603302</v>
      </c>
      <c r="I7282">
        <v>75.191474914550781</v>
      </c>
      <c r="J7282">
        <v>7.6630406081676483E-2</v>
      </c>
      <c r="K7282">
        <v>54535</v>
      </c>
      <c r="L7282">
        <v>49319.78</v>
      </c>
      <c r="M7282">
        <v>-0.12944933772087097</v>
      </c>
      <c r="N7282">
        <v>-0.22765886783599854</v>
      </c>
      <c r="O7282">
        <v>-0.16963432729244232</v>
      </c>
      <c r="P7282">
        <v>-0.12944933772087097</v>
      </c>
      <c r="Q7282">
        <v>-8.9264355599880219E-2</v>
      </c>
      <c r="R7282">
        <v>-3.1239809468388557E-2</v>
      </c>
      <c r="S7282" s="10" t="s">
        <v>39</v>
      </c>
    </row>
    <row r="7283" spans="1:19" hidden="1" x14ac:dyDescent="0.25">
      <c r="A7283" s="10" t="str">
        <f t="shared" si="113"/>
        <v>2017-2026Greater Bay Area1-in-2September PeakCAISO21</v>
      </c>
      <c r="B7283" s="10" t="s">
        <v>54</v>
      </c>
      <c r="C7283" s="10" t="s">
        <v>10</v>
      </c>
      <c r="D7283" s="10" t="s">
        <v>7</v>
      </c>
      <c r="E7283" s="10" t="s">
        <v>9</v>
      </c>
      <c r="F7283">
        <v>21</v>
      </c>
      <c r="G7283">
        <v>1.5318892002105713</v>
      </c>
      <c r="H7283">
        <v>1.6024801731109619</v>
      </c>
      <c r="I7283">
        <v>72.979751586914062</v>
      </c>
      <c r="J7283">
        <v>7.6630406081676483E-2</v>
      </c>
      <c r="K7283">
        <v>54535</v>
      </c>
      <c r="L7283">
        <v>49319.78</v>
      </c>
      <c r="M7283">
        <v>-7.0591002702713013E-2</v>
      </c>
      <c r="N7283">
        <v>-0.16880053281784058</v>
      </c>
      <c r="O7283">
        <v>-0.11077598482370377</v>
      </c>
      <c r="P7283">
        <v>-7.0591002702713013E-2</v>
      </c>
      <c r="Q7283">
        <v>-3.0406016856431961E-2</v>
      </c>
      <c r="R7283">
        <v>2.7618525549769402E-2</v>
      </c>
      <c r="S7283" s="10" t="s">
        <v>39</v>
      </c>
    </row>
    <row r="7284" spans="1:19" hidden="1" x14ac:dyDescent="0.25">
      <c r="A7284" s="10" t="str">
        <f t="shared" si="113"/>
        <v>2017-2026Greater Bay Area1-in-2September PeakPGE21</v>
      </c>
      <c r="B7284" s="10" t="s">
        <v>54</v>
      </c>
      <c r="C7284" s="10" t="s">
        <v>10</v>
      </c>
      <c r="D7284" s="10" t="s">
        <v>7</v>
      </c>
      <c r="E7284" s="10" t="s">
        <v>9</v>
      </c>
      <c r="F7284">
        <v>21</v>
      </c>
      <c r="G7284">
        <v>1.9610590934753418</v>
      </c>
      <c r="H7284">
        <v>2.1016020774841309</v>
      </c>
      <c r="I7284">
        <v>78.205329895019531</v>
      </c>
      <c r="J7284">
        <v>7.6630406081676483E-2</v>
      </c>
      <c r="K7284">
        <v>54535</v>
      </c>
      <c r="L7284">
        <v>49319.78</v>
      </c>
      <c r="M7284">
        <v>-0.14054293930530548</v>
      </c>
      <c r="N7284">
        <v>-0.23875246942043304</v>
      </c>
      <c r="O7284">
        <v>-0.18072792887687683</v>
      </c>
      <c r="P7284">
        <v>-0.14054293930530548</v>
      </c>
      <c r="Q7284">
        <v>-0.10035795718431473</v>
      </c>
      <c r="R7284">
        <v>-4.2333409190177917E-2</v>
      </c>
      <c r="S7284" s="10" t="s">
        <v>38</v>
      </c>
    </row>
    <row r="7285" spans="1:19" hidden="1" x14ac:dyDescent="0.25">
      <c r="A7285" s="10" t="str">
        <f t="shared" si="113"/>
        <v>2017-2026Greater Bay Area1-in-10September PeakPGE21</v>
      </c>
      <c r="B7285" s="10" t="s">
        <v>54</v>
      </c>
      <c r="C7285" s="10" t="s">
        <v>10</v>
      </c>
      <c r="D7285" s="10" t="s">
        <v>7</v>
      </c>
      <c r="E7285" s="10" t="s">
        <v>1</v>
      </c>
      <c r="F7285">
        <v>21</v>
      </c>
      <c r="G7285">
        <v>2.1889772415161133</v>
      </c>
      <c r="H7285">
        <v>2.3663907051086426</v>
      </c>
      <c r="I7285">
        <v>81.054473876953125</v>
      </c>
      <c r="J7285">
        <v>7.6630406081676483E-2</v>
      </c>
      <c r="K7285">
        <v>54535</v>
      </c>
      <c r="L7285">
        <v>49319.78</v>
      </c>
      <c r="M7285">
        <v>-0.17741349339485168</v>
      </c>
      <c r="N7285">
        <v>-0.27562302350997925</v>
      </c>
      <c r="O7285">
        <v>-0.21759848296642303</v>
      </c>
      <c r="P7285">
        <v>-0.17741349339485168</v>
      </c>
      <c r="Q7285">
        <v>-0.13722850382328033</v>
      </c>
      <c r="R7285">
        <v>-7.9203963279724121E-2</v>
      </c>
      <c r="S7285" s="10" t="s">
        <v>38</v>
      </c>
    </row>
    <row r="7286" spans="1:19" hidden="1" x14ac:dyDescent="0.25">
      <c r="A7286" s="10" t="str">
        <f t="shared" si="113"/>
        <v>2017-2026Greater Bay Area1-in-10September PeakCAISO22</v>
      </c>
      <c r="B7286" s="10" t="s">
        <v>54</v>
      </c>
      <c r="C7286" s="10" t="s">
        <v>10</v>
      </c>
      <c r="D7286" s="10" t="s">
        <v>7</v>
      </c>
      <c r="E7286" s="10" t="s">
        <v>1</v>
      </c>
      <c r="F7286">
        <v>22</v>
      </c>
      <c r="G7286">
        <v>1.6568381786346436</v>
      </c>
      <c r="H7286">
        <v>1.7236785888671875</v>
      </c>
      <c r="I7286">
        <v>72.540733337402344</v>
      </c>
      <c r="J7286">
        <v>6.3674606382846832E-2</v>
      </c>
      <c r="K7286">
        <v>54535</v>
      </c>
      <c r="L7286">
        <v>49319.78</v>
      </c>
      <c r="M7286">
        <v>-6.684044748544693E-2</v>
      </c>
      <c r="N7286">
        <v>-0.14844582974910736</v>
      </c>
      <c r="O7286">
        <v>-0.10023140907287598</v>
      </c>
      <c r="P7286">
        <v>-6.684044748544693E-2</v>
      </c>
      <c r="Q7286">
        <v>-3.3449482172727585E-2</v>
      </c>
      <c r="R7286">
        <v>1.4764928258955479E-2</v>
      </c>
      <c r="S7286" s="10" t="s">
        <v>39</v>
      </c>
    </row>
    <row r="7287" spans="1:19" hidden="1" x14ac:dyDescent="0.25">
      <c r="A7287" s="10" t="str">
        <f t="shared" si="113"/>
        <v>2017-2026Greater Bay Area1-in-2September PeakCAISO22</v>
      </c>
      <c r="B7287" s="10" t="s">
        <v>54</v>
      </c>
      <c r="C7287" s="10" t="s">
        <v>10</v>
      </c>
      <c r="D7287" s="10" t="s">
        <v>7</v>
      </c>
      <c r="E7287" s="10" t="s">
        <v>9</v>
      </c>
      <c r="F7287">
        <v>22</v>
      </c>
      <c r="G7287">
        <v>1.3593008518218994</v>
      </c>
      <c r="H7287">
        <v>1.367897629737854</v>
      </c>
      <c r="I7287">
        <v>70.742347717285156</v>
      </c>
      <c r="J7287">
        <v>6.3674606382846832E-2</v>
      </c>
      <c r="K7287">
        <v>54535</v>
      </c>
      <c r="L7287">
        <v>49319.78</v>
      </c>
      <c r="M7287">
        <v>-8.596811443567276E-3</v>
      </c>
      <c r="N7287">
        <v>-9.0202189981937408E-2</v>
      </c>
      <c r="O7287">
        <v>-4.1987776756286621E-2</v>
      </c>
      <c r="P7287">
        <v>-8.596811443567276E-3</v>
      </c>
      <c r="Q7287">
        <v>2.479415200650692E-2</v>
      </c>
      <c r="R7287">
        <v>7.3008567094802856E-2</v>
      </c>
      <c r="S7287" s="10" t="s">
        <v>39</v>
      </c>
    </row>
    <row r="7288" spans="1:19" hidden="1" x14ac:dyDescent="0.25">
      <c r="A7288" s="10" t="str">
        <f t="shared" si="113"/>
        <v>2017-2026Greater Bay Area1-in-2September PeakPGE22</v>
      </c>
      <c r="B7288" s="10" t="s">
        <v>54</v>
      </c>
      <c r="C7288" s="10" t="s">
        <v>10</v>
      </c>
      <c r="D7288" s="10" t="s">
        <v>7</v>
      </c>
      <c r="E7288" s="10" t="s">
        <v>9</v>
      </c>
      <c r="F7288">
        <v>22</v>
      </c>
      <c r="G7288">
        <v>1.7401189804077148</v>
      </c>
      <c r="H7288">
        <v>1.8163959980010986</v>
      </c>
      <c r="I7288">
        <v>75.27801513671875</v>
      </c>
      <c r="J7288">
        <v>6.3674606382846832E-2</v>
      </c>
      <c r="K7288">
        <v>54535</v>
      </c>
      <c r="L7288">
        <v>49319.78</v>
      </c>
      <c r="M7288">
        <v>-7.6277025043964386E-2</v>
      </c>
      <c r="N7288">
        <v>-0.15788240730762482</v>
      </c>
      <c r="O7288">
        <v>-0.10966798663139343</v>
      </c>
      <c r="P7288">
        <v>-7.6277025043964386E-2</v>
      </c>
      <c r="Q7288">
        <v>-4.2886059731245041E-2</v>
      </c>
      <c r="R7288">
        <v>5.3283507004380226E-3</v>
      </c>
      <c r="S7288" s="10" t="s">
        <v>38</v>
      </c>
    </row>
    <row r="7289" spans="1:19" hidden="1" x14ac:dyDescent="0.25">
      <c r="A7289" s="10" t="str">
        <f t="shared" si="113"/>
        <v>2017-2026Greater Bay Area1-in-10September PeakPGE22</v>
      </c>
      <c r="B7289" s="10" t="s">
        <v>54</v>
      </c>
      <c r="C7289" s="10" t="s">
        <v>10</v>
      </c>
      <c r="D7289" s="10" t="s">
        <v>7</v>
      </c>
      <c r="E7289" s="10" t="s">
        <v>1</v>
      </c>
      <c r="F7289">
        <v>22</v>
      </c>
      <c r="G7289">
        <v>1.9423590898513794</v>
      </c>
      <c r="H7289">
        <v>2.0522725582122803</v>
      </c>
      <c r="I7289">
        <v>78.345054626464844</v>
      </c>
      <c r="J7289">
        <v>6.3674606382846832E-2</v>
      </c>
      <c r="K7289">
        <v>54535</v>
      </c>
      <c r="L7289">
        <v>49319.78</v>
      </c>
      <c r="M7289">
        <v>-0.10991357266902924</v>
      </c>
      <c r="N7289">
        <v>-0.19151894748210907</v>
      </c>
      <c r="O7289">
        <v>-0.14330454170703888</v>
      </c>
      <c r="P7289">
        <v>-0.10991357266902924</v>
      </c>
      <c r="Q7289">
        <v>-7.6522611081600189E-2</v>
      </c>
      <c r="R7289">
        <v>-2.8308197855949402E-2</v>
      </c>
      <c r="S7289" s="10" t="s">
        <v>38</v>
      </c>
    </row>
    <row r="7290" spans="1:19" hidden="1" x14ac:dyDescent="0.25">
      <c r="A7290" s="10" t="str">
        <f t="shared" si="113"/>
        <v>2017-2026Greater Bay Area1-in-2September PeakCAISO23</v>
      </c>
      <c r="B7290" s="10" t="s">
        <v>54</v>
      </c>
      <c r="C7290" s="10" t="s">
        <v>10</v>
      </c>
      <c r="D7290" s="10" t="s">
        <v>7</v>
      </c>
      <c r="E7290" s="10" t="s">
        <v>9</v>
      </c>
      <c r="F7290">
        <v>23</v>
      </c>
      <c r="G7290">
        <v>1.0998588800430298</v>
      </c>
      <c r="H7290">
        <v>1.1101534366607666</v>
      </c>
      <c r="I7290">
        <v>68.859771728515625</v>
      </c>
      <c r="J7290">
        <v>5.8387260884046555E-2</v>
      </c>
      <c r="K7290">
        <v>54535</v>
      </c>
      <c r="L7290">
        <v>49319.78</v>
      </c>
      <c r="M7290">
        <v>-1.0294530540704727E-2</v>
      </c>
      <c r="N7290">
        <v>-8.5123643279075623E-2</v>
      </c>
      <c r="O7290">
        <v>-4.091281071305275E-2</v>
      </c>
      <c r="P7290">
        <v>-1.0294530540704727E-2</v>
      </c>
      <c r="Q7290">
        <v>2.0323749631643295E-2</v>
      </c>
      <c r="R7290">
        <v>6.4534582197666168E-2</v>
      </c>
      <c r="S7290" s="10" t="s">
        <v>39</v>
      </c>
    </row>
    <row r="7291" spans="1:19" hidden="1" x14ac:dyDescent="0.25">
      <c r="A7291" s="10" t="str">
        <f t="shared" si="113"/>
        <v>2017-2026Greater Bay Area1-in-10September PeakCAISO23</v>
      </c>
      <c r="B7291" s="10" t="s">
        <v>54</v>
      </c>
      <c r="C7291" s="10" t="s">
        <v>10</v>
      </c>
      <c r="D7291" s="10" t="s">
        <v>7</v>
      </c>
      <c r="E7291" s="10" t="s">
        <v>1</v>
      </c>
      <c r="F7291">
        <v>23</v>
      </c>
      <c r="G7291">
        <v>1.3406069278717041</v>
      </c>
      <c r="H7291">
        <v>1.3855259418487549</v>
      </c>
      <c r="I7291">
        <v>70.462760925292969</v>
      </c>
      <c r="J7291">
        <v>5.8387260884046555E-2</v>
      </c>
      <c r="K7291">
        <v>54535</v>
      </c>
      <c r="L7291">
        <v>49319.78</v>
      </c>
      <c r="M7291">
        <v>-4.4919028878211975E-2</v>
      </c>
      <c r="N7291">
        <v>-0.11974814534187317</v>
      </c>
      <c r="O7291">
        <v>-7.5537309050559998E-2</v>
      </c>
      <c r="P7291">
        <v>-4.4919028878211975E-2</v>
      </c>
      <c r="Q7291">
        <v>-1.4300749637186527E-2</v>
      </c>
      <c r="R7291">
        <v>2.991008386015892E-2</v>
      </c>
      <c r="S7291" s="10" t="s">
        <v>39</v>
      </c>
    </row>
    <row r="7292" spans="1:19" hidden="1" x14ac:dyDescent="0.25">
      <c r="A7292" s="10" t="str">
        <f t="shared" si="113"/>
        <v>2017-2026Greater Bay Area1-in-2September PeakPGE23</v>
      </c>
      <c r="B7292" s="10" t="s">
        <v>54</v>
      </c>
      <c r="C7292" s="10" t="s">
        <v>10</v>
      </c>
      <c r="D7292" s="10" t="s">
        <v>7</v>
      </c>
      <c r="E7292" s="10" t="s">
        <v>9</v>
      </c>
      <c r="F7292">
        <v>23</v>
      </c>
      <c r="G7292">
        <v>1.4079924821853638</v>
      </c>
      <c r="H7292">
        <v>1.4604769945144653</v>
      </c>
      <c r="I7292">
        <v>72.907157897949219</v>
      </c>
      <c r="J7292">
        <v>5.8387260884046555E-2</v>
      </c>
      <c r="K7292">
        <v>54535</v>
      </c>
      <c r="L7292">
        <v>49319.78</v>
      </c>
      <c r="M7292">
        <v>-5.2484523504972458E-2</v>
      </c>
      <c r="N7292">
        <v>-0.12731364369392395</v>
      </c>
      <c r="O7292">
        <v>-8.3102799952030182E-2</v>
      </c>
      <c r="P7292">
        <v>-5.2484523504972458E-2</v>
      </c>
      <c r="Q7292">
        <v>-2.1866243332624435E-2</v>
      </c>
      <c r="R7292">
        <v>2.2344589233398438E-2</v>
      </c>
      <c r="S7292" s="10" t="s">
        <v>38</v>
      </c>
    </row>
    <row r="7293" spans="1:19" hidden="1" x14ac:dyDescent="0.25">
      <c r="A7293" s="10" t="str">
        <f t="shared" si="113"/>
        <v>2017-2026Greater Bay Area1-in-10September PeakPGE23</v>
      </c>
      <c r="B7293" s="10" t="s">
        <v>54</v>
      </c>
      <c r="C7293" s="10" t="s">
        <v>10</v>
      </c>
      <c r="D7293" s="10" t="s">
        <v>7</v>
      </c>
      <c r="E7293" s="10" t="s">
        <v>1</v>
      </c>
      <c r="F7293">
        <v>23</v>
      </c>
      <c r="G7293">
        <v>1.5716320276260376</v>
      </c>
      <c r="H7293">
        <v>1.6445549726486206</v>
      </c>
      <c r="I7293">
        <v>76.588325500488281</v>
      </c>
      <c r="J7293">
        <v>5.8387260884046555E-2</v>
      </c>
      <c r="K7293">
        <v>54535</v>
      </c>
      <c r="L7293">
        <v>49319.78</v>
      </c>
      <c r="M7293">
        <v>-7.2922892868518829E-2</v>
      </c>
      <c r="N7293">
        <v>-0.14775200188159943</v>
      </c>
      <c r="O7293">
        <v>-0.10354117304086685</v>
      </c>
      <c r="P7293">
        <v>-7.2922892868518829E-2</v>
      </c>
      <c r="Q7293">
        <v>-4.2304612696170807E-2</v>
      </c>
      <c r="R7293">
        <v>1.9062206847593188E-3</v>
      </c>
      <c r="S7293" s="10" t="s">
        <v>38</v>
      </c>
    </row>
    <row r="7294" spans="1:19" hidden="1" x14ac:dyDescent="0.25">
      <c r="A7294" s="10" t="str">
        <f t="shared" si="113"/>
        <v>2017-2026Greater Bay Area1-in-2September PeakCAISO24</v>
      </c>
      <c r="B7294" s="10" t="s">
        <v>54</v>
      </c>
      <c r="C7294" s="10" t="s">
        <v>10</v>
      </c>
      <c r="D7294" s="10" t="s">
        <v>7</v>
      </c>
      <c r="E7294" s="10" t="s">
        <v>9</v>
      </c>
      <c r="F7294">
        <v>24</v>
      </c>
      <c r="G7294">
        <v>0.85194647312164307</v>
      </c>
      <c r="H7294">
        <v>0.86258554458618164</v>
      </c>
      <c r="I7294">
        <v>67.056068420410156</v>
      </c>
      <c r="J7294">
        <v>4.4309847056865692E-2</v>
      </c>
      <c r="K7294">
        <v>54535</v>
      </c>
      <c r="L7294">
        <v>49319.78</v>
      </c>
      <c r="M7294">
        <v>-1.0639051906764507E-2</v>
      </c>
      <c r="N7294">
        <v>-6.742655485868454E-2</v>
      </c>
      <c r="O7294">
        <v>-3.3875133842229843E-2</v>
      </c>
      <c r="P7294">
        <v>-1.0639051906764507E-2</v>
      </c>
      <c r="Q7294">
        <v>1.2597031891345978E-2</v>
      </c>
      <c r="R7294">
        <v>4.6148449182510376E-2</v>
      </c>
      <c r="S7294" s="10" t="s">
        <v>39</v>
      </c>
    </row>
    <row r="7295" spans="1:19" hidden="1" x14ac:dyDescent="0.25">
      <c r="A7295" s="10" t="str">
        <f t="shared" si="113"/>
        <v>2017-2026Greater Bay Area1-in-10September PeakCAISO24</v>
      </c>
      <c r="B7295" s="10" t="s">
        <v>54</v>
      </c>
      <c r="C7295" s="10" t="s">
        <v>10</v>
      </c>
      <c r="D7295" s="10" t="s">
        <v>7</v>
      </c>
      <c r="E7295" s="10" t="s">
        <v>1</v>
      </c>
      <c r="F7295">
        <v>24</v>
      </c>
      <c r="G7295">
        <v>1.0384290218353271</v>
      </c>
      <c r="H7295">
        <v>1.0710333585739136</v>
      </c>
      <c r="I7295">
        <v>68.618545532226563</v>
      </c>
      <c r="J7295">
        <v>4.4309847056865692E-2</v>
      </c>
      <c r="K7295">
        <v>54535</v>
      </c>
      <c r="L7295">
        <v>49319.78</v>
      </c>
      <c r="M7295">
        <v>-3.2604344189167023E-2</v>
      </c>
      <c r="N7295">
        <v>-8.9391842484474182E-2</v>
      </c>
      <c r="O7295">
        <v>-5.5840428918600082E-2</v>
      </c>
      <c r="P7295">
        <v>-3.2604344189167023E-2</v>
      </c>
      <c r="Q7295">
        <v>-9.3682603910565376E-3</v>
      </c>
      <c r="R7295">
        <v>2.4183155968785286E-2</v>
      </c>
      <c r="S7295" s="10" t="s">
        <v>39</v>
      </c>
    </row>
    <row r="7296" spans="1:19" hidden="1" x14ac:dyDescent="0.25">
      <c r="A7296" s="10" t="str">
        <f t="shared" si="113"/>
        <v>2017-2026Greater Bay Area1-in-2September PeakPGE24</v>
      </c>
      <c r="B7296" s="10" t="s">
        <v>54</v>
      </c>
      <c r="C7296" s="10" t="s">
        <v>10</v>
      </c>
      <c r="D7296" s="10" t="s">
        <v>7</v>
      </c>
      <c r="E7296" s="10" t="s">
        <v>9</v>
      </c>
      <c r="F7296">
        <v>24</v>
      </c>
      <c r="G7296">
        <v>1.090625524520874</v>
      </c>
      <c r="H7296">
        <v>1.129953145980835</v>
      </c>
      <c r="I7296">
        <v>71.2623291015625</v>
      </c>
      <c r="J7296">
        <v>4.4309847056865692E-2</v>
      </c>
      <c r="K7296">
        <v>54535</v>
      </c>
      <c r="L7296">
        <v>49319.78</v>
      </c>
      <c r="M7296">
        <v>-3.9327606558799744E-2</v>
      </c>
      <c r="N7296">
        <v>-9.6115104854106903E-2</v>
      </c>
      <c r="O7296">
        <v>-6.2563687562942505E-2</v>
      </c>
      <c r="P7296">
        <v>-3.9327606558799744E-2</v>
      </c>
      <c r="Q7296">
        <v>-1.6091523692011833E-2</v>
      </c>
      <c r="R7296">
        <v>1.7459893599152565E-2</v>
      </c>
      <c r="S7296" s="10" t="s">
        <v>38</v>
      </c>
    </row>
    <row r="7297" spans="1:19" hidden="1" x14ac:dyDescent="0.25">
      <c r="A7297" s="10" t="str">
        <f t="shared" si="113"/>
        <v>2017-2026Greater Bay Area1-in-10September PeakPGE24</v>
      </c>
      <c r="B7297" s="10" t="s">
        <v>54</v>
      </c>
      <c r="C7297" s="10" t="s">
        <v>10</v>
      </c>
      <c r="D7297" s="10" t="s">
        <v>7</v>
      </c>
      <c r="E7297" s="10" t="s">
        <v>1</v>
      </c>
      <c r="F7297">
        <v>24</v>
      </c>
      <c r="G7297">
        <v>1.217380166053772</v>
      </c>
      <c r="H7297">
        <v>1.272165060043335</v>
      </c>
      <c r="I7297">
        <v>75.061546325683594</v>
      </c>
      <c r="J7297">
        <v>4.4309847056865692E-2</v>
      </c>
      <c r="K7297">
        <v>54535</v>
      </c>
      <c r="L7297">
        <v>49319.78</v>
      </c>
      <c r="M7297">
        <v>-5.4784923791885376E-2</v>
      </c>
      <c r="N7297">
        <v>-0.11157242208719254</v>
      </c>
      <c r="O7297">
        <v>-7.8021004796028137E-2</v>
      </c>
      <c r="P7297">
        <v>-5.4784923791885376E-2</v>
      </c>
      <c r="Q7297">
        <v>-3.1548839062452316E-2</v>
      </c>
      <c r="R7297">
        <v>2.002576133236289E-3</v>
      </c>
      <c r="S7297" s="10" t="s">
        <v>38</v>
      </c>
    </row>
    <row r="7298" spans="1:19" hidden="1" x14ac:dyDescent="0.25">
      <c r="A7298" s="10" t="str">
        <f t="shared" ref="A7298:A7361" si="114">CONCATENATE(B7298,C7298,E7298,D7298,S7298,F7298)</f>
        <v>2017-2026Greater Bay Area1-in-2Typical Event DayCAISO1</v>
      </c>
      <c r="B7298" s="10" t="s">
        <v>54</v>
      </c>
      <c r="C7298" s="10" t="s">
        <v>10</v>
      </c>
      <c r="D7298" s="10" t="s">
        <v>8</v>
      </c>
      <c r="E7298" s="10" t="s">
        <v>9</v>
      </c>
      <c r="F7298">
        <v>1</v>
      </c>
      <c r="G7298">
        <v>0.71418946981430054</v>
      </c>
      <c r="H7298">
        <v>0.71418946981430054</v>
      </c>
      <c r="I7298">
        <v>67.658096313476562</v>
      </c>
      <c r="J7298">
        <v>0</v>
      </c>
      <c r="K7298">
        <v>54535</v>
      </c>
      <c r="L7298">
        <v>49319.78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 s="10" t="s">
        <v>39</v>
      </c>
    </row>
    <row r="7299" spans="1:19" hidden="1" x14ac:dyDescent="0.25">
      <c r="A7299" s="10" t="str">
        <f t="shared" si="114"/>
        <v>2017-2026Greater Bay Area1-in-10Typical Event DayCAISO1</v>
      </c>
      <c r="B7299" s="10" t="s">
        <v>54</v>
      </c>
      <c r="C7299" s="10" t="s">
        <v>10</v>
      </c>
      <c r="D7299" s="10" t="s">
        <v>8</v>
      </c>
      <c r="E7299" s="10" t="s">
        <v>1</v>
      </c>
      <c r="F7299">
        <v>1</v>
      </c>
      <c r="G7299">
        <v>0.84279805421829224</v>
      </c>
      <c r="H7299">
        <v>0.84279805421829224</v>
      </c>
      <c r="I7299">
        <v>71.672828674316406</v>
      </c>
      <c r="J7299">
        <v>0</v>
      </c>
      <c r="K7299">
        <v>54535</v>
      </c>
      <c r="L7299">
        <v>49319.78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 s="10" t="s">
        <v>39</v>
      </c>
    </row>
    <row r="7300" spans="1:19" hidden="1" x14ac:dyDescent="0.25">
      <c r="A7300" s="10" t="str">
        <f t="shared" si="114"/>
        <v>2017-2026Greater Bay Area1-in-2Typical Event DayPGE1</v>
      </c>
      <c r="B7300" s="10" t="s">
        <v>54</v>
      </c>
      <c r="C7300" s="10" t="s">
        <v>10</v>
      </c>
      <c r="D7300" s="10" t="s">
        <v>8</v>
      </c>
      <c r="E7300" s="10" t="s">
        <v>9</v>
      </c>
      <c r="F7300">
        <v>1</v>
      </c>
      <c r="G7300">
        <v>0.81609535217285156</v>
      </c>
      <c r="H7300">
        <v>0.81609535217285156</v>
      </c>
      <c r="I7300">
        <v>70.791030883789063</v>
      </c>
      <c r="J7300">
        <v>0</v>
      </c>
      <c r="K7300">
        <v>54535</v>
      </c>
      <c r="L7300">
        <v>49319.78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 s="10" t="s">
        <v>38</v>
      </c>
    </row>
    <row r="7301" spans="1:19" hidden="1" x14ac:dyDescent="0.25">
      <c r="A7301" s="10" t="str">
        <f t="shared" si="114"/>
        <v>2017-2026Greater Bay Area1-in-10Typical Event DayPGE1</v>
      </c>
      <c r="B7301" s="10" t="s">
        <v>54</v>
      </c>
      <c r="C7301" s="10" t="s">
        <v>10</v>
      </c>
      <c r="D7301" s="10" t="s">
        <v>8</v>
      </c>
      <c r="E7301" s="10" t="s">
        <v>1</v>
      </c>
      <c r="F7301">
        <v>1</v>
      </c>
      <c r="G7301">
        <v>0.96327203512191772</v>
      </c>
      <c r="H7301">
        <v>0.96327203512191772</v>
      </c>
      <c r="I7301">
        <v>74.969047546386719</v>
      </c>
      <c r="J7301">
        <v>0</v>
      </c>
      <c r="K7301">
        <v>54535</v>
      </c>
      <c r="L7301">
        <v>49319.78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 s="10" t="s">
        <v>38</v>
      </c>
    </row>
    <row r="7302" spans="1:19" hidden="1" x14ac:dyDescent="0.25">
      <c r="A7302" s="10" t="str">
        <f t="shared" si="114"/>
        <v>2017-2026Greater Bay Area1-in-2Typical Event DayCAISO2</v>
      </c>
      <c r="B7302" s="10" t="s">
        <v>54</v>
      </c>
      <c r="C7302" s="10" t="s">
        <v>10</v>
      </c>
      <c r="D7302" s="10" t="s">
        <v>8</v>
      </c>
      <c r="E7302" s="10" t="s">
        <v>9</v>
      </c>
      <c r="F7302">
        <v>2</v>
      </c>
      <c r="G7302">
        <v>0.59638214111328125</v>
      </c>
      <c r="H7302">
        <v>0.59638214111328125</v>
      </c>
      <c r="I7302">
        <v>66.028594970703125</v>
      </c>
      <c r="J7302">
        <v>0</v>
      </c>
      <c r="K7302">
        <v>54535</v>
      </c>
      <c r="L7302">
        <v>49319.78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 s="10" t="s">
        <v>39</v>
      </c>
    </row>
    <row r="7303" spans="1:19" hidden="1" x14ac:dyDescent="0.25">
      <c r="A7303" s="10" t="str">
        <f t="shared" si="114"/>
        <v>2017-2026Greater Bay Area1-in-10Typical Event DayCAISO2</v>
      </c>
      <c r="B7303" s="10" t="s">
        <v>54</v>
      </c>
      <c r="C7303" s="10" t="s">
        <v>10</v>
      </c>
      <c r="D7303" s="10" t="s">
        <v>8</v>
      </c>
      <c r="E7303" s="10" t="s">
        <v>1</v>
      </c>
      <c r="F7303">
        <v>2</v>
      </c>
      <c r="G7303">
        <v>0.70377641916275024</v>
      </c>
      <c r="H7303">
        <v>0.70377641916275024</v>
      </c>
      <c r="I7303">
        <v>70.302947998046875</v>
      </c>
      <c r="J7303">
        <v>0</v>
      </c>
      <c r="K7303">
        <v>54535</v>
      </c>
      <c r="L7303">
        <v>49319.78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 s="10" t="s">
        <v>39</v>
      </c>
    </row>
    <row r="7304" spans="1:19" hidden="1" x14ac:dyDescent="0.25">
      <c r="A7304" s="10" t="str">
        <f t="shared" si="114"/>
        <v>2017-2026Greater Bay Area1-in-2Typical Event DayPGE2</v>
      </c>
      <c r="B7304" s="10" t="s">
        <v>54</v>
      </c>
      <c r="C7304" s="10" t="s">
        <v>10</v>
      </c>
      <c r="D7304" s="10" t="s">
        <v>8</v>
      </c>
      <c r="E7304" s="10" t="s">
        <v>9</v>
      </c>
      <c r="F7304">
        <v>2</v>
      </c>
      <c r="G7304">
        <v>0.68147838115692139</v>
      </c>
      <c r="H7304">
        <v>0.68147838115692139</v>
      </c>
      <c r="I7304">
        <v>68.865653991699219</v>
      </c>
      <c r="J7304">
        <v>0</v>
      </c>
      <c r="K7304">
        <v>54535</v>
      </c>
      <c r="L7304">
        <v>49319.78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 s="10" t="s">
        <v>38</v>
      </c>
    </row>
    <row r="7305" spans="1:19" hidden="1" x14ac:dyDescent="0.25">
      <c r="A7305" s="10" t="str">
        <f t="shared" si="114"/>
        <v>2017-2026Greater Bay Area1-in-10Typical Event DayPGE2</v>
      </c>
      <c r="B7305" s="10" t="s">
        <v>54</v>
      </c>
      <c r="C7305" s="10" t="s">
        <v>10</v>
      </c>
      <c r="D7305" s="10" t="s">
        <v>8</v>
      </c>
      <c r="E7305" s="10" t="s">
        <v>1</v>
      </c>
      <c r="F7305">
        <v>2</v>
      </c>
      <c r="G7305">
        <v>0.80437791347503662</v>
      </c>
      <c r="H7305">
        <v>0.80437791347503662</v>
      </c>
      <c r="I7305">
        <v>73.628280639648438</v>
      </c>
      <c r="J7305">
        <v>0</v>
      </c>
      <c r="K7305">
        <v>54535</v>
      </c>
      <c r="L7305">
        <v>49319.78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 s="10" t="s">
        <v>38</v>
      </c>
    </row>
    <row r="7306" spans="1:19" hidden="1" x14ac:dyDescent="0.25">
      <c r="A7306" s="10" t="str">
        <f t="shared" si="114"/>
        <v>2017-2026Greater Bay Area1-in-10Typical Event DayCAISO3</v>
      </c>
      <c r="B7306" s="10" t="s">
        <v>54</v>
      </c>
      <c r="C7306" s="10" t="s">
        <v>10</v>
      </c>
      <c r="D7306" s="10" t="s">
        <v>8</v>
      </c>
      <c r="E7306" s="10" t="s">
        <v>1</v>
      </c>
      <c r="F7306">
        <v>3</v>
      </c>
      <c r="G7306">
        <v>0.61571615934371948</v>
      </c>
      <c r="H7306">
        <v>0.61571615934371948</v>
      </c>
      <c r="I7306">
        <v>68.7154541015625</v>
      </c>
      <c r="J7306">
        <v>0</v>
      </c>
      <c r="K7306">
        <v>54535</v>
      </c>
      <c r="L7306">
        <v>49319.78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 s="10" t="s">
        <v>39</v>
      </c>
    </row>
    <row r="7307" spans="1:19" hidden="1" x14ac:dyDescent="0.25">
      <c r="A7307" s="10" t="str">
        <f t="shared" si="114"/>
        <v>2017-2026Greater Bay Area1-in-2Typical Event DayCAISO3</v>
      </c>
      <c r="B7307" s="10" t="s">
        <v>54</v>
      </c>
      <c r="C7307" s="10" t="s">
        <v>10</v>
      </c>
      <c r="D7307" s="10" t="s">
        <v>8</v>
      </c>
      <c r="E7307" s="10" t="s">
        <v>9</v>
      </c>
      <c r="F7307">
        <v>3</v>
      </c>
      <c r="G7307">
        <v>0.52175962924957275</v>
      </c>
      <c r="H7307">
        <v>0.52175962924957275</v>
      </c>
      <c r="I7307">
        <v>64.823394775390625</v>
      </c>
      <c r="J7307">
        <v>0</v>
      </c>
      <c r="K7307">
        <v>54535</v>
      </c>
      <c r="L7307">
        <v>49319.78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 s="10" t="s">
        <v>39</v>
      </c>
    </row>
    <row r="7308" spans="1:19" hidden="1" x14ac:dyDescent="0.25">
      <c r="A7308" s="10" t="str">
        <f t="shared" si="114"/>
        <v>2017-2026Greater Bay Area1-in-10Typical Event DayPGE3</v>
      </c>
      <c r="B7308" s="10" t="s">
        <v>54</v>
      </c>
      <c r="C7308" s="10" t="s">
        <v>10</v>
      </c>
      <c r="D7308" s="10" t="s">
        <v>8</v>
      </c>
      <c r="E7308" s="10" t="s">
        <v>1</v>
      </c>
      <c r="F7308">
        <v>3</v>
      </c>
      <c r="G7308">
        <v>0.70372986793518066</v>
      </c>
      <c r="H7308">
        <v>0.70372986793518066</v>
      </c>
      <c r="I7308">
        <v>72.20721435546875</v>
      </c>
      <c r="J7308">
        <v>0</v>
      </c>
      <c r="K7308">
        <v>54535</v>
      </c>
      <c r="L7308">
        <v>49319.78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 s="10" t="s">
        <v>38</v>
      </c>
    </row>
    <row r="7309" spans="1:19" hidden="1" x14ac:dyDescent="0.25">
      <c r="A7309" s="10" t="str">
        <f t="shared" si="114"/>
        <v>2017-2026Greater Bay Area1-in-2Typical Event DayPGE3</v>
      </c>
      <c r="B7309" s="10" t="s">
        <v>54</v>
      </c>
      <c r="C7309" s="10" t="s">
        <v>10</v>
      </c>
      <c r="D7309" s="10" t="s">
        <v>8</v>
      </c>
      <c r="E7309" s="10" t="s">
        <v>9</v>
      </c>
      <c r="F7309">
        <v>3</v>
      </c>
      <c r="G7309">
        <v>0.59620815515518188</v>
      </c>
      <c r="H7309">
        <v>0.59620815515518188</v>
      </c>
      <c r="I7309">
        <v>67.355339050292969</v>
      </c>
      <c r="J7309">
        <v>0</v>
      </c>
      <c r="K7309">
        <v>54535</v>
      </c>
      <c r="L7309">
        <v>49319.78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 s="10" t="s">
        <v>38</v>
      </c>
    </row>
    <row r="7310" spans="1:19" hidden="1" x14ac:dyDescent="0.25">
      <c r="A7310" s="10" t="str">
        <f t="shared" si="114"/>
        <v>2017-2026Greater Bay Area1-in-10Typical Event DayCAISO4</v>
      </c>
      <c r="B7310" s="10" t="s">
        <v>54</v>
      </c>
      <c r="C7310" s="10" t="s">
        <v>10</v>
      </c>
      <c r="D7310" s="10" t="s">
        <v>8</v>
      </c>
      <c r="E7310" s="10" t="s">
        <v>1</v>
      </c>
      <c r="F7310">
        <v>4</v>
      </c>
      <c r="G7310">
        <v>0.56259971857070923</v>
      </c>
      <c r="H7310">
        <v>0.56259971857070923</v>
      </c>
      <c r="I7310">
        <v>67.551376342773438</v>
      </c>
      <c r="J7310">
        <v>0</v>
      </c>
      <c r="K7310">
        <v>54535</v>
      </c>
      <c r="L7310">
        <v>49319.78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 s="10" t="s">
        <v>39</v>
      </c>
    </row>
    <row r="7311" spans="1:19" hidden="1" x14ac:dyDescent="0.25">
      <c r="A7311" s="10" t="str">
        <f t="shared" si="114"/>
        <v>2017-2026Greater Bay Area1-in-2Typical Event DayCAISO4</v>
      </c>
      <c r="B7311" s="10" t="s">
        <v>54</v>
      </c>
      <c r="C7311" s="10" t="s">
        <v>10</v>
      </c>
      <c r="D7311" s="10" t="s">
        <v>8</v>
      </c>
      <c r="E7311" s="10" t="s">
        <v>9</v>
      </c>
      <c r="F7311">
        <v>4</v>
      </c>
      <c r="G7311">
        <v>0.47674858570098877</v>
      </c>
      <c r="H7311">
        <v>0.47674858570098877</v>
      </c>
      <c r="I7311">
        <v>63.710151672363281</v>
      </c>
      <c r="J7311">
        <v>0</v>
      </c>
      <c r="K7311">
        <v>54535</v>
      </c>
      <c r="L7311">
        <v>49319.78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 s="10" t="s">
        <v>39</v>
      </c>
    </row>
    <row r="7312" spans="1:19" hidden="1" x14ac:dyDescent="0.25">
      <c r="A7312" s="10" t="str">
        <f t="shared" si="114"/>
        <v>2017-2026Greater Bay Area1-in-10Typical Event DayPGE4</v>
      </c>
      <c r="B7312" s="10" t="s">
        <v>54</v>
      </c>
      <c r="C7312" s="10" t="s">
        <v>10</v>
      </c>
      <c r="D7312" s="10" t="s">
        <v>8</v>
      </c>
      <c r="E7312" s="10" t="s">
        <v>1</v>
      </c>
      <c r="F7312">
        <v>4</v>
      </c>
      <c r="G7312">
        <v>0.6430206298828125</v>
      </c>
      <c r="H7312">
        <v>0.6430206298828125</v>
      </c>
      <c r="I7312">
        <v>70.75927734375</v>
      </c>
      <c r="J7312">
        <v>0</v>
      </c>
      <c r="K7312">
        <v>54535</v>
      </c>
      <c r="L7312">
        <v>49319.78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 s="10" t="s">
        <v>38</v>
      </c>
    </row>
    <row r="7313" spans="1:19" hidden="1" x14ac:dyDescent="0.25">
      <c r="A7313" s="10" t="str">
        <f t="shared" si="114"/>
        <v>2017-2026Greater Bay Area1-in-2Typical Event DayPGE4</v>
      </c>
      <c r="B7313" s="10" t="s">
        <v>54</v>
      </c>
      <c r="C7313" s="10" t="s">
        <v>10</v>
      </c>
      <c r="D7313" s="10" t="s">
        <v>8</v>
      </c>
      <c r="E7313" s="10" t="s">
        <v>9</v>
      </c>
      <c r="F7313">
        <v>4</v>
      </c>
      <c r="G7313">
        <v>0.54477459192276001</v>
      </c>
      <c r="H7313">
        <v>0.54477459192276001</v>
      </c>
      <c r="I7313">
        <v>65.915489196777344</v>
      </c>
      <c r="J7313">
        <v>0</v>
      </c>
      <c r="K7313">
        <v>54535</v>
      </c>
      <c r="L7313">
        <v>49319.78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 s="10" t="s">
        <v>38</v>
      </c>
    </row>
    <row r="7314" spans="1:19" hidden="1" x14ac:dyDescent="0.25">
      <c r="A7314" s="10" t="str">
        <f t="shared" si="114"/>
        <v>2017-2026Greater Bay Area1-in-2Typical Event DayCAISO5</v>
      </c>
      <c r="B7314" s="10" t="s">
        <v>54</v>
      </c>
      <c r="C7314" s="10" t="s">
        <v>10</v>
      </c>
      <c r="D7314" s="10" t="s">
        <v>8</v>
      </c>
      <c r="E7314" s="10" t="s">
        <v>9</v>
      </c>
      <c r="F7314">
        <v>5</v>
      </c>
      <c r="G7314">
        <v>0.45423188805580139</v>
      </c>
      <c r="H7314">
        <v>0.45423188805580139</v>
      </c>
      <c r="I7314">
        <v>62.939094543457031</v>
      </c>
      <c r="J7314">
        <v>0</v>
      </c>
      <c r="K7314">
        <v>54535</v>
      </c>
      <c r="L7314">
        <v>49319.78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 s="10" t="s">
        <v>39</v>
      </c>
    </row>
    <row r="7315" spans="1:19" hidden="1" x14ac:dyDescent="0.25">
      <c r="A7315" s="10" t="str">
        <f t="shared" si="114"/>
        <v>2017-2026Greater Bay Area1-in-10Typical Event DayCAISO5</v>
      </c>
      <c r="B7315" s="10" t="s">
        <v>54</v>
      </c>
      <c r="C7315" s="10" t="s">
        <v>10</v>
      </c>
      <c r="D7315" s="10" t="s">
        <v>8</v>
      </c>
      <c r="E7315" s="10" t="s">
        <v>1</v>
      </c>
      <c r="F7315">
        <v>5</v>
      </c>
      <c r="G7315">
        <v>0.53602826595306396</v>
      </c>
      <c r="H7315">
        <v>0.53602826595306396</v>
      </c>
      <c r="I7315">
        <v>66.490310668945313</v>
      </c>
      <c r="J7315">
        <v>0</v>
      </c>
      <c r="K7315">
        <v>54535</v>
      </c>
      <c r="L7315">
        <v>49319.78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 s="10" t="s">
        <v>39</v>
      </c>
    </row>
    <row r="7316" spans="1:19" hidden="1" x14ac:dyDescent="0.25">
      <c r="A7316" s="10" t="str">
        <f t="shared" si="114"/>
        <v>2017-2026Greater Bay Area1-in-10Typical Event DayPGE5</v>
      </c>
      <c r="B7316" s="10" t="s">
        <v>54</v>
      </c>
      <c r="C7316" s="10" t="s">
        <v>10</v>
      </c>
      <c r="D7316" s="10" t="s">
        <v>8</v>
      </c>
      <c r="E7316" s="10" t="s">
        <v>1</v>
      </c>
      <c r="F7316">
        <v>5</v>
      </c>
      <c r="G7316">
        <v>0.61265099048614502</v>
      </c>
      <c r="H7316">
        <v>0.61265099048614502</v>
      </c>
      <c r="I7316">
        <v>69.604904174804687</v>
      </c>
      <c r="J7316">
        <v>0</v>
      </c>
      <c r="K7316">
        <v>54535</v>
      </c>
      <c r="L7316">
        <v>49319.78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 s="10" t="s">
        <v>38</v>
      </c>
    </row>
    <row r="7317" spans="1:19" hidden="1" x14ac:dyDescent="0.25">
      <c r="A7317" s="10" t="str">
        <f t="shared" si="114"/>
        <v>2017-2026Greater Bay Area1-in-2Typical Event DayPGE5</v>
      </c>
      <c r="B7317" s="10" t="s">
        <v>54</v>
      </c>
      <c r="C7317" s="10" t="s">
        <v>10</v>
      </c>
      <c r="D7317" s="10" t="s">
        <v>8</v>
      </c>
      <c r="E7317" s="10" t="s">
        <v>9</v>
      </c>
      <c r="F7317">
        <v>5</v>
      </c>
      <c r="G7317">
        <v>0.51904505491256714</v>
      </c>
      <c r="H7317">
        <v>0.51904505491256714</v>
      </c>
      <c r="I7317">
        <v>64.969512939453125</v>
      </c>
      <c r="J7317">
        <v>0</v>
      </c>
      <c r="K7317">
        <v>54535</v>
      </c>
      <c r="L7317">
        <v>49319.78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 s="10" t="s">
        <v>38</v>
      </c>
    </row>
    <row r="7318" spans="1:19" hidden="1" x14ac:dyDescent="0.25">
      <c r="A7318" s="10" t="str">
        <f t="shared" si="114"/>
        <v>2017-2026Greater Bay Area1-in-2Typical Event DayCAISO6</v>
      </c>
      <c r="B7318" s="10" t="s">
        <v>54</v>
      </c>
      <c r="C7318" s="10" t="s">
        <v>10</v>
      </c>
      <c r="D7318" s="10" t="s">
        <v>8</v>
      </c>
      <c r="E7318" s="10" t="s">
        <v>9</v>
      </c>
      <c r="F7318">
        <v>6</v>
      </c>
      <c r="G7318">
        <v>0.46433672308921814</v>
      </c>
      <c r="H7318">
        <v>0.46433672308921814</v>
      </c>
      <c r="I7318">
        <v>62.346054077148438</v>
      </c>
      <c r="J7318">
        <v>0</v>
      </c>
      <c r="K7318">
        <v>54535</v>
      </c>
      <c r="L7318">
        <v>49319.78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 s="10" t="s">
        <v>39</v>
      </c>
    </row>
    <row r="7319" spans="1:19" hidden="1" x14ac:dyDescent="0.25">
      <c r="A7319" s="10" t="str">
        <f t="shared" si="114"/>
        <v>2017-2026Greater Bay Area1-in-10Typical Event DayCAISO6</v>
      </c>
      <c r="B7319" s="10" t="s">
        <v>54</v>
      </c>
      <c r="C7319" s="10" t="s">
        <v>10</v>
      </c>
      <c r="D7319" s="10" t="s">
        <v>8</v>
      </c>
      <c r="E7319" s="10" t="s">
        <v>1</v>
      </c>
      <c r="F7319">
        <v>6</v>
      </c>
      <c r="G7319">
        <v>0.54795271158218384</v>
      </c>
      <c r="H7319">
        <v>0.54795271158218384</v>
      </c>
      <c r="I7319">
        <v>65.608657836914063</v>
      </c>
      <c r="J7319">
        <v>0</v>
      </c>
      <c r="K7319">
        <v>54535</v>
      </c>
      <c r="L7319">
        <v>49319.78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 s="10" t="s">
        <v>39</v>
      </c>
    </row>
    <row r="7320" spans="1:19" hidden="1" x14ac:dyDescent="0.25">
      <c r="A7320" s="10" t="str">
        <f t="shared" si="114"/>
        <v>2017-2026Greater Bay Area1-in-10Typical Event DayPGE6</v>
      </c>
      <c r="B7320" s="10" t="s">
        <v>54</v>
      </c>
      <c r="C7320" s="10" t="s">
        <v>10</v>
      </c>
      <c r="D7320" s="10" t="s">
        <v>8</v>
      </c>
      <c r="E7320" s="10" t="s">
        <v>1</v>
      </c>
      <c r="F7320">
        <v>6</v>
      </c>
      <c r="G7320">
        <v>0.62627995014190674</v>
      </c>
      <c r="H7320">
        <v>0.62627995014190674</v>
      </c>
      <c r="I7320">
        <v>68.691917419433594</v>
      </c>
      <c r="J7320">
        <v>0</v>
      </c>
      <c r="K7320">
        <v>54535</v>
      </c>
      <c r="L7320">
        <v>49319.78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 s="10" t="s">
        <v>38</v>
      </c>
    </row>
    <row r="7321" spans="1:19" hidden="1" x14ac:dyDescent="0.25">
      <c r="A7321" s="10" t="str">
        <f t="shared" si="114"/>
        <v>2017-2026Greater Bay Area1-in-2Typical Event DayPGE6</v>
      </c>
      <c r="B7321" s="10" t="s">
        <v>54</v>
      </c>
      <c r="C7321" s="10" t="s">
        <v>10</v>
      </c>
      <c r="D7321" s="10" t="s">
        <v>8</v>
      </c>
      <c r="E7321" s="10" t="s">
        <v>9</v>
      </c>
      <c r="F7321">
        <v>6</v>
      </c>
      <c r="G7321">
        <v>0.53059172630310059</v>
      </c>
      <c r="H7321">
        <v>0.53059172630310059</v>
      </c>
      <c r="I7321">
        <v>64.203384399414063</v>
      </c>
      <c r="J7321">
        <v>0</v>
      </c>
      <c r="K7321">
        <v>54535</v>
      </c>
      <c r="L7321">
        <v>49319.78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 s="10" t="s">
        <v>38</v>
      </c>
    </row>
    <row r="7322" spans="1:19" hidden="1" x14ac:dyDescent="0.25">
      <c r="A7322" s="10" t="str">
        <f t="shared" si="114"/>
        <v>2017-2026Greater Bay Area1-in-2Typical Event DayCAISO7</v>
      </c>
      <c r="B7322" s="10" t="s">
        <v>54</v>
      </c>
      <c r="C7322" s="10" t="s">
        <v>10</v>
      </c>
      <c r="D7322" s="10" t="s">
        <v>8</v>
      </c>
      <c r="E7322" s="10" t="s">
        <v>9</v>
      </c>
      <c r="F7322">
        <v>7</v>
      </c>
      <c r="G7322">
        <v>0.52077507972717285</v>
      </c>
      <c r="H7322">
        <v>0.52077507972717285</v>
      </c>
      <c r="I7322">
        <v>62.217277526855469</v>
      </c>
      <c r="J7322">
        <v>0</v>
      </c>
      <c r="K7322">
        <v>54535</v>
      </c>
      <c r="L7322">
        <v>49319.78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 s="10" t="s">
        <v>39</v>
      </c>
    </row>
    <row r="7323" spans="1:19" hidden="1" x14ac:dyDescent="0.25">
      <c r="A7323" s="10" t="str">
        <f t="shared" si="114"/>
        <v>2017-2026Greater Bay Area1-in-10Typical Event DayCAISO7</v>
      </c>
      <c r="B7323" s="10" t="s">
        <v>54</v>
      </c>
      <c r="C7323" s="10" t="s">
        <v>10</v>
      </c>
      <c r="D7323" s="10" t="s">
        <v>8</v>
      </c>
      <c r="E7323" s="10" t="s">
        <v>1</v>
      </c>
      <c r="F7323">
        <v>7</v>
      </c>
      <c r="G7323">
        <v>0.61455434560775757</v>
      </c>
      <c r="H7323">
        <v>0.61455434560775757</v>
      </c>
      <c r="I7323">
        <v>65.402687072753906</v>
      </c>
      <c r="J7323">
        <v>0</v>
      </c>
      <c r="K7323">
        <v>54535</v>
      </c>
      <c r="L7323">
        <v>49319.78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 s="10" t="s">
        <v>39</v>
      </c>
    </row>
    <row r="7324" spans="1:19" hidden="1" x14ac:dyDescent="0.25">
      <c r="A7324" s="10" t="str">
        <f t="shared" si="114"/>
        <v>2017-2026Greater Bay Area1-in-2Typical Event DayPGE7</v>
      </c>
      <c r="B7324" s="10" t="s">
        <v>54</v>
      </c>
      <c r="C7324" s="10" t="s">
        <v>10</v>
      </c>
      <c r="D7324" s="10" t="s">
        <v>8</v>
      </c>
      <c r="E7324" s="10" t="s">
        <v>9</v>
      </c>
      <c r="F7324">
        <v>7</v>
      </c>
      <c r="G7324">
        <v>0.59508311748504639</v>
      </c>
      <c r="H7324">
        <v>0.59508311748504639</v>
      </c>
      <c r="I7324">
        <v>63.989242553710938</v>
      </c>
      <c r="J7324">
        <v>0</v>
      </c>
      <c r="K7324">
        <v>54535</v>
      </c>
      <c r="L7324">
        <v>49319.78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 s="10" t="s">
        <v>38</v>
      </c>
    </row>
    <row r="7325" spans="1:19" hidden="1" x14ac:dyDescent="0.25">
      <c r="A7325" s="10" t="str">
        <f t="shared" si="114"/>
        <v>2017-2026Greater Bay Area1-in-10Typical Event DayPGE7</v>
      </c>
      <c r="B7325" s="10" t="s">
        <v>54</v>
      </c>
      <c r="C7325" s="10" t="s">
        <v>10</v>
      </c>
      <c r="D7325" s="10" t="s">
        <v>8</v>
      </c>
      <c r="E7325" s="10" t="s">
        <v>1</v>
      </c>
      <c r="F7325">
        <v>7</v>
      </c>
      <c r="G7325">
        <v>0.70240193605422974</v>
      </c>
      <c r="H7325">
        <v>0.70240193605422974</v>
      </c>
      <c r="I7325">
        <v>68.471847534179687</v>
      </c>
      <c r="J7325">
        <v>0</v>
      </c>
      <c r="K7325">
        <v>54535</v>
      </c>
      <c r="L7325">
        <v>49319.78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 s="10" t="s">
        <v>38</v>
      </c>
    </row>
    <row r="7326" spans="1:19" hidden="1" x14ac:dyDescent="0.25">
      <c r="A7326" s="10" t="str">
        <f t="shared" si="114"/>
        <v>2017-2026Greater Bay Area1-in-10Typical Event DayCAISO8</v>
      </c>
      <c r="B7326" s="10" t="s">
        <v>54</v>
      </c>
      <c r="C7326" s="10" t="s">
        <v>10</v>
      </c>
      <c r="D7326" s="10" t="s">
        <v>8</v>
      </c>
      <c r="E7326" s="10" t="s">
        <v>1</v>
      </c>
      <c r="F7326">
        <v>8</v>
      </c>
      <c r="G7326">
        <v>0.66183090209960938</v>
      </c>
      <c r="H7326">
        <v>0.66183090209960938</v>
      </c>
      <c r="I7326">
        <v>67.518569946289063</v>
      </c>
      <c r="J7326">
        <v>0</v>
      </c>
      <c r="K7326">
        <v>54535</v>
      </c>
      <c r="L7326">
        <v>49319.78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 s="10" t="s">
        <v>39</v>
      </c>
    </row>
    <row r="7327" spans="1:19" hidden="1" x14ac:dyDescent="0.25">
      <c r="A7327" s="10" t="str">
        <f t="shared" si="114"/>
        <v>2017-2026Greater Bay Area1-in-2Typical Event DayCAISO8</v>
      </c>
      <c r="B7327" s="10" t="s">
        <v>54</v>
      </c>
      <c r="C7327" s="10" t="s">
        <v>10</v>
      </c>
      <c r="D7327" s="10" t="s">
        <v>8</v>
      </c>
      <c r="E7327" s="10" t="s">
        <v>9</v>
      </c>
      <c r="F7327">
        <v>8</v>
      </c>
      <c r="G7327">
        <v>0.56083738803863525</v>
      </c>
      <c r="H7327">
        <v>0.56083738803863525</v>
      </c>
      <c r="I7327">
        <v>64.099899291992187</v>
      </c>
      <c r="J7327">
        <v>0</v>
      </c>
      <c r="K7327">
        <v>54535</v>
      </c>
      <c r="L7327">
        <v>49319.78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 s="10" t="s">
        <v>39</v>
      </c>
    </row>
    <row r="7328" spans="1:19" hidden="1" x14ac:dyDescent="0.25">
      <c r="A7328" s="10" t="str">
        <f t="shared" si="114"/>
        <v>2017-2026Greater Bay Area1-in-2Typical Event DayPGE8</v>
      </c>
      <c r="B7328" s="10" t="s">
        <v>54</v>
      </c>
      <c r="C7328" s="10" t="s">
        <v>10</v>
      </c>
      <c r="D7328" s="10" t="s">
        <v>8</v>
      </c>
      <c r="E7328" s="10" t="s">
        <v>9</v>
      </c>
      <c r="F7328">
        <v>8</v>
      </c>
      <c r="G7328">
        <v>0.64086180925369263</v>
      </c>
      <c r="H7328">
        <v>0.64086180925369263</v>
      </c>
      <c r="I7328">
        <v>66.294815063476562</v>
      </c>
      <c r="J7328">
        <v>0</v>
      </c>
      <c r="K7328">
        <v>54535</v>
      </c>
      <c r="L7328">
        <v>49319.78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 s="10" t="s">
        <v>38</v>
      </c>
    </row>
    <row r="7329" spans="1:19" hidden="1" x14ac:dyDescent="0.25">
      <c r="A7329" s="10" t="str">
        <f t="shared" si="114"/>
        <v>2017-2026Greater Bay Area1-in-10Typical Event DayPGE8</v>
      </c>
      <c r="B7329" s="10" t="s">
        <v>54</v>
      </c>
      <c r="C7329" s="10" t="s">
        <v>10</v>
      </c>
      <c r="D7329" s="10" t="s">
        <v>8</v>
      </c>
      <c r="E7329" s="10" t="s">
        <v>1</v>
      </c>
      <c r="F7329">
        <v>8</v>
      </c>
      <c r="G7329">
        <v>0.75643646717071533</v>
      </c>
      <c r="H7329">
        <v>0.75643646717071533</v>
      </c>
      <c r="I7329">
        <v>70.780677795410156</v>
      </c>
      <c r="J7329">
        <v>0</v>
      </c>
      <c r="K7329">
        <v>54535</v>
      </c>
      <c r="L7329">
        <v>49319.78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 s="10" t="s">
        <v>38</v>
      </c>
    </row>
    <row r="7330" spans="1:19" hidden="1" x14ac:dyDescent="0.25">
      <c r="A7330" s="10" t="str">
        <f t="shared" si="114"/>
        <v>2017-2026Greater Bay Area1-in-10Typical Event DayCAISO9</v>
      </c>
      <c r="B7330" s="10" t="s">
        <v>54</v>
      </c>
      <c r="C7330" s="10" t="s">
        <v>10</v>
      </c>
      <c r="D7330" s="10" t="s">
        <v>8</v>
      </c>
      <c r="E7330" s="10" t="s">
        <v>1</v>
      </c>
      <c r="F7330">
        <v>9</v>
      </c>
      <c r="G7330">
        <v>0.64765012264251709</v>
      </c>
      <c r="H7330">
        <v>0.64765012264251709</v>
      </c>
      <c r="I7330">
        <v>71.66973876953125</v>
      </c>
      <c r="J7330">
        <v>0</v>
      </c>
      <c r="K7330">
        <v>54535</v>
      </c>
      <c r="L7330">
        <v>49319.78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 s="10" t="s">
        <v>39</v>
      </c>
    </row>
    <row r="7331" spans="1:19" hidden="1" x14ac:dyDescent="0.25">
      <c r="A7331" s="10" t="str">
        <f t="shared" si="114"/>
        <v>2017-2026Greater Bay Area1-in-2Typical Event DayCAISO9</v>
      </c>
      <c r="B7331" s="10" t="s">
        <v>54</v>
      </c>
      <c r="C7331" s="10" t="s">
        <v>10</v>
      </c>
      <c r="D7331" s="10" t="s">
        <v>8</v>
      </c>
      <c r="E7331" s="10" t="s">
        <v>9</v>
      </c>
      <c r="F7331">
        <v>9</v>
      </c>
      <c r="G7331">
        <v>0.54882055521011353</v>
      </c>
      <c r="H7331">
        <v>0.54882055521011353</v>
      </c>
      <c r="I7331">
        <v>67.492752075195313</v>
      </c>
      <c r="J7331">
        <v>0</v>
      </c>
      <c r="K7331">
        <v>54535</v>
      </c>
      <c r="L7331">
        <v>49319.78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 s="10" t="s">
        <v>39</v>
      </c>
    </row>
    <row r="7332" spans="1:19" hidden="1" x14ac:dyDescent="0.25">
      <c r="A7332" s="10" t="str">
        <f t="shared" si="114"/>
        <v>2017-2026Greater Bay Area1-in-10Typical Event DayPGE9</v>
      </c>
      <c r="B7332" s="10" t="s">
        <v>54</v>
      </c>
      <c r="C7332" s="10" t="s">
        <v>10</v>
      </c>
      <c r="D7332" s="10" t="s">
        <v>8</v>
      </c>
      <c r="E7332" s="10" t="s">
        <v>1</v>
      </c>
      <c r="F7332">
        <v>9</v>
      </c>
      <c r="G7332">
        <v>0.74022859334945679</v>
      </c>
      <c r="H7332">
        <v>0.74022859334945679</v>
      </c>
      <c r="I7332">
        <v>75.602706909179688</v>
      </c>
      <c r="J7332">
        <v>0</v>
      </c>
      <c r="K7332">
        <v>54535</v>
      </c>
      <c r="L7332">
        <v>49319.78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 s="10" t="s">
        <v>38</v>
      </c>
    </row>
    <row r="7333" spans="1:19" hidden="1" x14ac:dyDescent="0.25">
      <c r="A7333" s="10" t="str">
        <f t="shared" si="114"/>
        <v>2017-2026Greater Bay Area1-in-2Typical Event DayPGE9</v>
      </c>
      <c r="B7333" s="10" t="s">
        <v>54</v>
      </c>
      <c r="C7333" s="10" t="s">
        <v>10</v>
      </c>
      <c r="D7333" s="10" t="s">
        <v>8</v>
      </c>
      <c r="E7333" s="10" t="s">
        <v>9</v>
      </c>
      <c r="F7333">
        <v>9</v>
      </c>
      <c r="G7333">
        <v>0.62713032960891724</v>
      </c>
      <c r="H7333">
        <v>0.62713032960891724</v>
      </c>
      <c r="I7333">
        <v>70.605422973632812</v>
      </c>
      <c r="J7333">
        <v>0</v>
      </c>
      <c r="K7333">
        <v>54535</v>
      </c>
      <c r="L7333">
        <v>49319.78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 s="10" t="s">
        <v>38</v>
      </c>
    </row>
    <row r="7334" spans="1:19" hidden="1" x14ac:dyDescent="0.25">
      <c r="A7334" s="10" t="str">
        <f t="shared" si="114"/>
        <v>2017-2026Greater Bay Area1-in-2Typical Event DayCAISO10</v>
      </c>
      <c r="B7334" s="10" t="s">
        <v>54</v>
      </c>
      <c r="C7334" s="10" t="s">
        <v>10</v>
      </c>
      <c r="D7334" s="10" t="s">
        <v>8</v>
      </c>
      <c r="E7334" s="10" t="s">
        <v>9</v>
      </c>
      <c r="F7334">
        <v>10</v>
      </c>
      <c r="G7334">
        <v>0.55190140008926392</v>
      </c>
      <c r="H7334">
        <v>0.55190140008926392</v>
      </c>
      <c r="I7334">
        <v>71.700447082519531</v>
      </c>
      <c r="J7334">
        <v>0</v>
      </c>
      <c r="K7334">
        <v>54535</v>
      </c>
      <c r="L7334">
        <v>49319.78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 s="10" t="s">
        <v>39</v>
      </c>
    </row>
    <row r="7335" spans="1:19" hidden="1" x14ac:dyDescent="0.25">
      <c r="A7335" s="10" t="str">
        <f t="shared" si="114"/>
        <v>2017-2026Greater Bay Area1-in-10Typical Event DayCAISO10</v>
      </c>
      <c r="B7335" s="10" t="s">
        <v>54</v>
      </c>
      <c r="C7335" s="10" t="s">
        <v>10</v>
      </c>
      <c r="D7335" s="10" t="s">
        <v>8</v>
      </c>
      <c r="E7335" s="10" t="s">
        <v>1</v>
      </c>
      <c r="F7335">
        <v>10</v>
      </c>
      <c r="G7335">
        <v>0.65128570795059204</v>
      </c>
      <c r="H7335">
        <v>0.65128570795059204</v>
      </c>
      <c r="I7335">
        <v>76.573043823242188</v>
      </c>
      <c r="J7335">
        <v>0</v>
      </c>
      <c r="K7335">
        <v>54535</v>
      </c>
      <c r="L7335">
        <v>49319.78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 s="10" t="s">
        <v>39</v>
      </c>
    </row>
    <row r="7336" spans="1:19" hidden="1" x14ac:dyDescent="0.25">
      <c r="A7336" s="10" t="str">
        <f t="shared" si="114"/>
        <v>2017-2026Greater Bay Area1-in-10Typical Event DayPGE10</v>
      </c>
      <c r="B7336" s="10" t="s">
        <v>54</v>
      </c>
      <c r="C7336" s="10" t="s">
        <v>10</v>
      </c>
      <c r="D7336" s="10" t="s">
        <v>8</v>
      </c>
      <c r="E7336" s="10" t="s">
        <v>1</v>
      </c>
      <c r="F7336">
        <v>10</v>
      </c>
      <c r="G7336">
        <v>0.74438393115997314</v>
      </c>
      <c r="H7336">
        <v>0.74438393115997314</v>
      </c>
      <c r="I7336">
        <v>80.903656005859375</v>
      </c>
      <c r="J7336">
        <v>0</v>
      </c>
      <c r="K7336">
        <v>54535</v>
      </c>
      <c r="L7336">
        <v>49319.78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 s="10" t="s">
        <v>38</v>
      </c>
    </row>
    <row r="7337" spans="1:19" hidden="1" x14ac:dyDescent="0.25">
      <c r="A7337" s="10" t="str">
        <f t="shared" si="114"/>
        <v>2017-2026Greater Bay Area1-in-2Typical Event DayPGE10</v>
      </c>
      <c r="B7337" s="10" t="s">
        <v>54</v>
      </c>
      <c r="C7337" s="10" t="s">
        <v>10</v>
      </c>
      <c r="D7337" s="10" t="s">
        <v>8</v>
      </c>
      <c r="E7337" s="10" t="s">
        <v>9</v>
      </c>
      <c r="F7337">
        <v>10</v>
      </c>
      <c r="G7337">
        <v>0.63065075874328613</v>
      </c>
      <c r="H7337">
        <v>0.63065075874328613</v>
      </c>
      <c r="I7337">
        <v>75.439445495605469</v>
      </c>
      <c r="J7337">
        <v>0</v>
      </c>
      <c r="K7337">
        <v>54535</v>
      </c>
      <c r="L7337">
        <v>49319.78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 s="10" t="s">
        <v>38</v>
      </c>
    </row>
    <row r="7338" spans="1:19" hidden="1" x14ac:dyDescent="0.25">
      <c r="A7338" s="10" t="str">
        <f t="shared" si="114"/>
        <v>2017-2026Greater Bay Area1-in-2Typical Event DayCAISO11</v>
      </c>
      <c r="B7338" s="10" t="s">
        <v>54</v>
      </c>
      <c r="C7338" s="10" t="s">
        <v>10</v>
      </c>
      <c r="D7338" s="10" t="s">
        <v>8</v>
      </c>
      <c r="E7338" s="10" t="s">
        <v>9</v>
      </c>
      <c r="F7338">
        <v>11</v>
      </c>
      <c r="G7338">
        <v>0.59586191177368164</v>
      </c>
      <c r="H7338">
        <v>0.59586191177368164</v>
      </c>
      <c r="I7338">
        <v>75.995376586914062</v>
      </c>
      <c r="J7338">
        <v>0</v>
      </c>
      <c r="K7338">
        <v>54535</v>
      </c>
      <c r="L7338">
        <v>49319.78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 s="10" t="s">
        <v>39</v>
      </c>
    </row>
    <row r="7339" spans="1:19" hidden="1" x14ac:dyDescent="0.25">
      <c r="A7339" s="10" t="str">
        <f t="shared" si="114"/>
        <v>2017-2026Greater Bay Area1-in-10Typical Event DayCAISO11</v>
      </c>
      <c r="B7339" s="10" t="s">
        <v>54</v>
      </c>
      <c r="C7339" s="10" t="s">
        <v>10</v>
      </c>
      <c r="D7339" s="10" t="s">
        <v>8</v>
      </c>
      <c r="E7339" s="10" t="s">
        <v>1</v>
      </c>
      <c r="F7339">
        <v>11</v>
      </c>
      <c r="G7339">
        <v>0.70316249132156372</v>
      </c>
      <c r="H7339">
        <v>0.70316249132156372</v>
      </c>
      <c r="I7339">
        <v>81.240974426269531</v>
      </c>
      <c r="J7339">
        <v>0</v>
      </c>
      <c r="K7339">
        <v>54535</v>
      </c>
      <c r="L7339">
        <v>49319.78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 s="10" t="s">
        <v>39</v>
      </c>
    </row>
    <row r="7340" spans="1:19" hidden="1" x14ac:dyDescent="0.25">
      <c r="A7340" s="10" t="str">
        <f t="shared" si="114"/>
        <v>2017-2026Greater Bay Area1-in-2Typical Event DayPGE11</v>
      </c>
      <c r="B7340" s="10" t="s">
        <v>54</v>
      </c>
      <c r="C7340" s="10" t="s">
        <v>10</v>
      </c>
      <c r="D7340" s="10" t="s">
        <v>8</v>
      </c>
      <c r="E7340" s="10" t="s">
        <v>9</v>
      </c>
      <c r="F7340">
        <v>11</v>
      </c>
      <c r="G7340">
        <v>0.68088388442993164</v>
      </c>
      <c r="H7340">
        <v>0.68088388442993164</v>
      </c>
      <c r="I7340">
        <v>80.291122436523438</v>
      </c>
      <c r="J7340">
        <v>0</v>
      </c>
      <c r="K7340">
        <v>54535</v>
      </c>
      <c r="L7340">
        <v>49319.78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 s="10" t="s">
        <v>38</v>
      </c>
    </row>
    <row r="7341" spans="1:19" hidden="1" x14ac:dyDescent="0.25">
      <c r="A7341" s="10" t="str">
        <f t="shared" si="114"/>
        <v>2017-2026Greater Bay Area1-in-10Typical Event DayPGE11</v>
      </c>
      <c r="B7341" s="10" t="s">
        <v>54</v>
      </c>
      <c r="C7341" s="10" t="s">
        <v>10</v>
      </c>
      <c r="D7341" s="10" t="s">
        <v>8</v>
      </c>
      <c r="E7341" s="10" t="s">
        <v>1</v>
      </c>
      <c r="F7341">
        <v>11</v>
      </c>
      <c r="G7341">
        <v>0.80367624759674072</v>
      </c>
      <c r="H7341">
        <v>0.80367624759674072</v>
      </c>
      <c r="I7341">
        <v>85.96075439453125</v>
      </c>
      <c r="J7341">
        <v>0</v>
      </c>
      <c r="K7341">
        <v>54535</v>
      </c>
      <c r="L7341">
        <v>49319.78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 s="10" t="s">
        <v>38</v>
      </c>
    </row>
    <row r="7342" spans="1:19" hidden="1" x14ac:dyDescent="0.25">
      <c r="A7342" s="10" t="str">
        <f t="shared" si="114"/>
        <v>2017-2026Greater Bay Area1-in-10Typical Event DayCAISO12</v>
      </c>
      <c r="B7342" s="10" t="s">
        <v>54</v>
      </c>
      <c r="C7342" s="10" t="s">
        <v>10</v>
      </c>
      <c r="D7342" s="10" t="s">
        <v>8</v>
      </c>
      <c r="E7342" s="10" t="s">
        <v>1</v>
      </c>
      <c r="F7342">
        <v>12</v>
      </c>
      <c r="G7342">
        <v>0.83240741491317749</v>
      </c>
      <c r="H7342">
        <v>0.83240741491317749</v>
      </c>
      <c r="I7342">
        <v>85.612937927246094</v>
      </c>
      <c r="J7342">
        <v>0</v>
      </c>
      <c r="K7342">
        <v>54535</v>
      </c>
      <c r="L7342">
        <v>49319.78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 s="10" t="s">
        <v>39</v>
      </c>
    </row>
    <row r="7343" spans="1:19" hidden="1" x14ac:dyDescent="0.25">
      <c r="A7343" s="10" t="str">
        <f t="shared" si="114"/>
        <v>2017-2026Greater Bay Area1-in-2Typical Event DayCAISO12</v>
      </c>
      <c r="B7343" s="10" t="s">
        <v>54</v>
      </c>
      <c r="C7343" s="10" t="s">
        <v>10</v>
      </c>
      <c r="D7343" s="10" t="s">
        <v>8</v>
      </c>
      <c r="E7343" s="10" t="s">
        <v>9</v>
      </c>
      <c r="F7343">
        <v>12</v>
      </c>
      <c r="G7343">
        <v>0.70538443326950073</v>
      </c>
      <c r="H7343">
        <v>0.70538443326950073</v>
      </c>
      <c r="I7343">
        <v>80.300674438476563</v>
      </c>
      <c r="J7343">
        <v>0</v>
      </c>
      <c r="K7343">
        <v>54535</v>
      </c>
      <c r="L7343">
        <v>49319.78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 s="10" t="s">
        <v>39</v>
      </c>
    </row>
    <row r="7344" spans="1:19" hidden="1" x14ac:dyDescent="0.25">
      <c r="A7344" s="10" t="str">
        <f t="shared" si="114"/>
        <v>2017-2026Greater Bay Area1-in-10Typical Event DayPGE12</v>
      </c>
      <c r="B7344" s="10" t="s">
        <v>54</v>
      </c>
      <c r="C7344" s="10" t="s">
        <v>10</v>
      </c>
      <c r="D7344" s="10" t="s">
        <v>8</v>
      </c>
      <c r="E7344" s="10" t="s">
        <v>1</v>
      </c>
      <c r="F7344">
        <v>12</v>
      </c>
      <c r="G7344">
        <v>0.95139610767364502</v>
      </c>
      <c r="H7344">
        <v>0.95139610767364502</v>
      </c>
      <c r="I7344">
        <v>90.360557556152344</v>
      </c>
      <c r="J7344">
        <v>0</v>
      </c>
      <c r="K7344">
        <v>54535</v>
      </c>
      <c r="L7344">
        <v>49319.78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 s="10" t="s">
        <v>38</v>
      </c>
    </row>
    <row r="7345" spans="1:19" hidden="1" x14ac:dyDescent="0.25">
      <c r="A7345" s="10" t="str">
        <f t="shared" si="114"/>
        <v>2017-2026Greater Bay Area1-in-2Typical Event DayPGE12</v>
      </c>
      <c r="B7345" s="10" t="s">
        <v>54</v>
      </c>
      <c r="C7345" s="10" t="s">
        <v>10</v>
      </c>
      <c r="D7345" s="10" t="s">
        <v>8</v>
      </c>
      <c r="E7345" s="10" t="s">
        <v>9</v>
      </c>
      <c r="F7345">
        <v>12</v>
      </c>
      <c r="G7345">
        <v>0.8060339093208313</v>
      </c>
      <c r="H7345">
        <v>0.8060339093208313</v>
      </c>
      <c r="I7345">
        <v>84.600006103515625</v>
      </c>
      <c r="J7345">
        <v>0</v>
      </c>
      <c r="K7345">
        <v>54535</v>
      </c>
      <c r="L7345">
        <v>49319.78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 s="10" t="s">
        <v>38</v>
      </c>
    </row>
    <row r="7346" spans="1:19" hidden="1" x14ac:dyDescent="0.25">
      <c r="A7346" s="10" t="str">
        <f t="shared" si="114"/>
        <v>2017-2026Greater Bay Area1-in-2Typical Event DayCAISO13</v>
      </c>
      <c r="B7346" s="10" t="s">
        <v>54</v>
      </c>
      <c r="C7346" s="10" t="s">
        <v>10</v>
      </c>
      <c r="D7346" s="10" t="s">
        <v>8</v>
      </c>
      <c r="E7346" s="10" t="s">
        <v>9</v>
      </c>
      <c r="F7346">
        <v>13</v>
      </c>
      <c r="G7346">
        <v>0.8703080415725708</v>
      </c>
      <c r="H7346">
        <v>0.8703080415725708</v>
      </c>
      <c r="I7346">
        <v>83.679916381835938</v>
      </c>
      <c r="J7346">
        <v>0</v>
      </c>
      <c r="K7346">
        <v>54535</v>
      </c>
      <c r="L7346">
        <v>49319.78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 s="10" t="s">
        <v>39</v>
      </c>
    </row>
    <row r="7347" spans="1:19" hidden="1" x14ac:dyDescent="0.25">
      <c r="A7347" s="10" t="str">
        <f t="shared" si="114"/>
        <v>2017-2026Greater Bay Area1-in-10Typical Event DayCAISO13</v>
      </c>
      <c r="B7347" s="10" t="s">
        <v>54</v>
      </c>
      <c r="C7347" s="10" t="s">
        <v>10</v>
      </c>
      <c r="D7347" s="10" t="s">
        <v>8</v>
      </c>
      <c r="E7347" s="10" t="s">
        <v>1</v>
      </c>
      <c r="F7347">
        <v>13</v>
      </c>
      <c r="G7347">
        <v>1.0270298719406128</v>
      </c>
      <c r="H7347">
        <v>1.0270298719406128</v>
      </c>
      <c r="I7347">
        <v>89.355125427246094</v>
      </c>
      <c r="J7347">
        <v>0</v>
      </c>
      <c r="K7347">
        <v>54535</v>
      </c>
      <c r="L7347">
        <v>49319.78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 s="10" t="s">
        <v>39</v>
      </c>
    </row>
    <row r="7348" spans="1:19" hidden="1" x14ac:dyDescent="0.25">
      <c r="A7348" s="10" t="str">
        <f t="shared" si="114"/>
        <v>2017-2026Greater Bay Area1-in-10Typical Event DayPGE13</v>
      </c>
      <c r="B7348" s="10" t="s">
        <v>54</v>
      </c>
      <c r="C7348" s="10" t="s">
        <v>10</v>
      </c>
      <c r="D7348" s="10" t="s">
        <v>8</v>
      </c>
      <c r="E7348" s="10" t="s">
        <v>1</v>
      </c>
      <c r="F7348">
        <v>13</v>
      </c>
      <c r="G7348">
        <v>1.1738388538360596</v>
      </c>
      <c r="H7348">
        <v>1.1738388538360596</v>
      </c>
      <c r="I7348">
        <v>93.937667846679688</v>
      </c>
      <c r="J7348">
        <v>0</v>
      </c>
      <c r="K7348">
        <v>54535</v>
      </c>
      <c r="L7348">
        <v>49319.78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 s="10" t="s">
        <v>38</v>
      </c>
    </row>
    <row r="7349" spans="1:19" hidden="1" x14ac:dyDescent="0.25">
      <c r="A7349" s="10" t="str">
        <f t="shared" si="114"/>
        <v>2017-2026Greater Bay Area1-in-2Typical Event DayPGE13</v>
      </c>
      <c r="B7349" s="10" t="s">
        <v>54</v>
      </c>
      <c r="C7349" s="10" t="s">
        <v>10</v>
      </c>
      <c r="D7349" s="10" t="s">
        <v>8</v>
      </c>
      <c r="E7349" s="10" t="s">
        <v>9</v>
      </c>
      <c r="F7349">
        <v>13</v>
      </c>
      <c r="G7349">
        <v>0.99449002742767334</v>
      </c>
      <c r="H7349">
        <v>0.99449002742767334</v>
      </c>
      <c r="I7349">
        <v>88.459548950195313</v>
      </c>
      <c r="J7349">
        <v>0</v>
      </c>
      <c r="K7349">
        <v>54535</v>
      </c>
      <c r="L7349">
        <v>49319.78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 s="10" t="s">
        <v>38</v>
      </c>
    </row>
    <row r="7350" spans="1:19" hidden="1" x14ac:dyDescent="0.25">
      <c r="A7350" s="10" t="str">
        <f t="shared" si="114"/>
        <v>2017-2026Greater Bay Area1-in-10Typical Event DayCAISO14</v>
      </c>
      <c r="B7350" s="10" t="s">
        <v>54</v>
      </c>
      <c r="C7350" s="10" t="s">
        <v>10</v>
      </c>
      <c r="D7350" s="10" t="s">
        <v>8</v>
      </c>
      <c r="E7350" s="10" t="s">
        <v>1</v>
      </c>
      <c r="F7350">
        <v>14</v>
      </c>
      <c r="G7350">
        <v>1.2674211263656616</v>
      </c>
      <c r="H7350">
        <v>1.0389167070388794</v>
      </c>
      <c r="I7350">
        <v>91.985786437988281</v>
      </c>
      <c r="J7350">
        <v>0.10273714363574982</v>
      </c>
      <c r="K7350">
        <v>54535</v>
      </c>
      <c r="L7350">
        <v>49319.78</v>
      </c>
      <c r="M7350">
        <v>0.22850446403026581</v>
      </c>
      <c r="N7350">
        <v>9.683653712272644E-2</v>
      </c>
      <c r="O7350">
        <v>0.17462910711765289</v>
      </c>
      <c r="P7350">
        <v>0.22850446403026581</v>
      </c>
      <c r="Q7350">
        <v>0.28237983584403992</v>
      </c>
      <c r="R7350">
        <v>0.36017239093780518</v>
      </c>
      <c r="S7350" s="10" t="s">
        <v>39</v>
      </c>
    </row>
    <row r="7351" spans="1:19" hidden="1" x14ac:dyDescent="0.25">
      <c r="A7351" s="10" t="str">
        <f t="shared" si="114"/>
        <v>2017-2026Greater Bay Area1-in-2Typical Event DayCAISO14</v>
      </c>
      <c r="B7351" s="10" t="s">
        <v>54</v>
      </c>
      <c r="C7351" s="10" t="s">
        <v>10</v>
      </c>
      <c r="D7351" s="10" t="s">
        <v>8</v>
      </c>
      <c r="E7351" s="10" t="s">
        <v>9</v>
      </c>
      <c r="F7351">
        <v>14</v>
      </c>
      <c r="G7351">
        <v>1.0740163326263428</v>
      </c>
      <c r="H7351">
        <v>0.93809324502944946</v>
      </c>
      <c r="I7351">
        <v>86.46185302734375</v>
      </c>
      <c r="J7351">
        <v>0.10273714363574982</v>
      </c>
      <c r="K7351">
        <v>54535</v>
      </c>
      <c r="L7351">
        <v>49319.78</v>
      </c>
      <c r="M7351">
        <v>0.13592307269573212</v>
      </c>
      <c r="N7351">
        <v>4.2551495134830475E-3</v>
      </c>
      <c r="O7351">
        <v>8.2047715783119202E-2</v>
      </c>
      <c r="P7351">
        <v>0.13592307269573212</v>
      </c>
      <c r="Q7351">
        <v>0.18979842960834503</v>
      </c>
      <c r="R7351">
        <v>0.26759099960327148</v>
      </c>
      <c r="S7351" s="10" t="s">
        <v>39</v>
      </c>
    </row>
    <row r="7352" spans="1:19" hidden="1" x14ac:dyDescent="0.25">
      <c r="A7352" s="10" t="str">
        <f t="shared" si="114"/>
        <v>2017-2026Greater Bay Area1-in-10Typical Event DayPGE14</v>
      </c>
      <c r="B7352" s="10" t="s">
        <v>54</v>
      </c>
      <c r="C7352" s="10" t="s">
        <v>10</v>
      </c>
      <c r="D7352" s="10" t="s">
        <v>8</v>
      </c>
      <c r="E7352" s="10" t="s">
        <v>1</v>
      </c>
      <c r="F7352">
        <v>14</v>
      </c>
      <c r="G7352">
        <v>1.4485930204391479</v>
      </c>
      <c r="H7352">
        <v>1.1398694515228271</v>
      </c>
      <c r="I7352">
        <v>96.718116760253906</v>
      </c>
      <c r="J7352">
        <v>0.10273714363574982</v>
      </c>
      <c r="K7352">
        <v>54535</v>
      </c>
      <c r="L7352">
        <v>49319.78</v>
      </c>
      <c r="M7352">
        <v>0.30872359871864319</v>
      </c>
      <c r="N7352">
        <v>0.17705567181110382</v>
      </c>
      <c r="O7352">
        <v>0.25484824180603027</v>
      </c>
      <c r="P7352">
        <v>0.30872359871864319</v>
      </c>
      <c r="Q7352">
        <v>0.3625989556312561</v>
      </c>
      <c r="R7352">
        <v>0.44039151072502136</v>
      </c>
      <c r="S7352" s="10" t="s">
        <v>38</v>
      </c>
    </row>
    <row r="7353" spans="1:19" hidden="1" x14ac:dyDescent="0.25">
      <c r="A7353" s="10" t="str">
        <f t="shared" si="114"/>
        <v>2017-2026Greater Bay Area1-in-2Typical Event DayPGE14</v>
      </c>
      <c r="B7353" s="10" t="s">
        <v>54</v>
      </c>
      <c r="C7353" s="10" t="s">
        <v>10</v>
      </c>
      <c r="D7353" s="10" t="s">
        <v>8</v>
      </c>
      <c r="E7353" s="10" t="s">
        <v>9</v>
      </c>
      <c r="F7353">
        <v>14</v>
      </c>
      <c r="G7353">
        <v>1.2272648811340332</v>
      </c>
      <c r="H7353">
        <v>1.0143828392028809</v>
      </c>
      <c r="I7353">
        <v>91.537467956542969</v>
      </c>
      <c r="J7353">
        <v>0.10273714363574982</v>
      </c>
      <c r="K7353">
        <v>54535</v>
      </c>
      <c r="L7353">
        <v>49319.78</v>
      </c>
      <c r="M7353">
        <v>0.21288202702999115</v>
      </c>
      <c r="N7353">
        <v>8.1214100122451782E-2</v>
      </c>
      <c r="O7353">
        <v>0.15900667011737823</v>
      </c>
      <c r="P7353">
        <v>0.21288202702999115</v>
      </c>
      <c r="Q7353">
        <v>0.26675739884376526</v>
      </c>
      <c r="R7353">
        <v>0.34454995393753052</v>
      </c>
      <c r="S7353" s="10" t="s">
        <v>38</v>
      </c>
    </row>
    <row r="7354" spans="1:19" hidden="1" x14ac:dyDescent="0.25">
      <c r="A7354" s="10" t="str">
        <f t="shared" si="114"/>
        <v>2017-2026Greater Bay Area1-in-2Typical Event DayCAISO15</v>
      </c>
      <c r="B7354" s="10" t="s">
        <v>54</v>
      </c>
      <c r="C7354" s="10" t="s">
        <v>10</v>
      </c>
      <c r="D7354" s="10" t="s">
        <v>8</v>
      </c>
      <c r="E7354" s="10" t="s">
        <v>9</v>
      </c>
      <c r="F7354">
        <v>15</v>
      </c>
      <c r="G7354">
        <v>1.2952430248260498</v>
      </c>
      <c r="H7354">
        <v>1.0821343660354614</v>
      </c>
      <c r="I7354">
        <v>88.47174072265625</v>
      </c>
      <c r="J7354">
        <v>0.1230589896440506</v>
      </c>
      <c r="K7354">
        <v>54535</v>
      </c>
      <c r="L7354">
        <v>49319.78</v>
      </c>
      <c r="M7354">
        <v>0.21310867369174957</v>
      </c>
      <c r="N7354">
        <v>5.5396273732185364E-2</v>
      </c>
      <c r="O7354">
        <v>0.14857654273509979</v>
      </c>
      <c r="P7354">
        <v>0.21310867369174957</v>
      </c>
      <c r="Q7354">
        <v>0.27764081954956055</v>
      </c>
      <c r="R7354">
        <v>0.37082108855247498</v>
      </c>
      <c r="S7354" s="10" t="s">
        <v>39</v>
      </c>
    </row>
    <row r="7355" spans="1:19" hidden="1" x14ac:dyDescent="0.25">
      <c r="A7355" s="10" t="str">
        <f t="shared" si="114"/>
        <v>2017-2026Greater Bay Area1-in-10Typical Event DayCAISO15</v>
      </c>
      <c r="B7355" s="10" t="s">
        <v>54</v>
      </c>
      <c r="C7355" s="10" t="s">
        <v>10</v>
      </c>
      <c r="D7355" s="10" t="s">
        <v>8</v>
      </c>
      <c r="E7355" s="10" t="s">
        <v>1</v>
      </c>
      <c r="F7355">
        <v>15</v>
      </c>
      <c r="G7355">
        <v>1.5284855365753174</v>
      </c>
      <c r="H7355">
        <v>1.2109663486480713</v>
      </c>
      <c r="I7355">
        <v>93.233932495117188</v>
      </c>
      <c r="J7355">
        <v>0.1230589896440506</v>
      </c>
      <c r="K7355">
        <v>54535</v>
      </c>
      <c r="L7355">
        <v>49319.78</v>
      </c>
      <c r="M7355">
        <v>0.31751918792724609</v>
      </c>
      <c r="N7355">
        <v>0.15980678796768188</v>
      </c>
      <c r="O7355">
        <v>0.25298705697059631</v>
      </c>
      <c r="P7355">
        <v>0.31751918792724609</v>
      </c>
      <c r="Q7355">
        <v>0.38205131888389587</v>
      </c>
      <c r="R7355">
        <v>0.4752315878868103</v>
      </c>
      <c r="S7355" s="10" t="s">
        <v>39</v>
      </c>
    </row>
    <row r="7356" spans="1:19" hidden="1" x14ac:dyDescent="0.25">
      <c r="A7356" s="10" t="str">
        <f t="shared" si="114"/>
        <v>2017-2026Greater Bay Area1-in-2Typical Event DayPGE15</v>
      </c>
      <c r="B7356" s="10" t="s">
        <v>54</v>
      </c>
      <c r="C7356" s="10" t="s">
        <v>10</v>
      </c>
      <c r="D7356" s="10" t="s">
        <v>8</v>
      </c>
      <c r="E7356" s="10" t="s">
        <v>9</v>
      </c>
      <c r="F7356">
        <v>15</v>
      </c>
      <c r="G7356">
        <v>1.4800578355789185</v>
      </c>
      <c r="H7356">
        <v>1.1730334758758545</v>
      </c>
      <c r="I7356">
        <v>93.661155700683594</v>
      </c>
      <c r="J7356">
        <v>0.1230589896440506</v>
      </c>
      <c r="K7356">
        <v>54535</v>
      </c>
      <c r="L7356">
        <v>49319.78</v>
      </c>
      <c r="M7356">
        <v>0.30702441930770874</v>
      </c>
      <c r="N7356">
        <v>0.14931201934814453</v>
      </c>
      <c r="O7356">
        <v>0.24249228835105896</v>
      </c>
      <c r="P7356">
        <v>0.30702441930770874</v>
      </c>
      <c r="Q7356">
        <v>0.37155655026435852</v>
      </c>
      <c r="R7356">
        <v>0.46473681926727295</v>
      </c>
      <c r="S7356" s="10" t="s">
        <v>38</v>
      </c>
    </row>
    <row r="7357" spans="1:19" hidden="1" x14ac:dyDescent="0.25">
      <c r="A7357" s="10" t="str">
        <f t="shared" si="114"/>
        <v>2017-2026Greater Bay Area1-in-10Typical Event DayPGE15</v>
      </c>
      <c r="B7357" s="10" t="s">
        <v>54</v>
      </c>
      <c r="C7357" s="10" t="s">
        <v>10</v>
      </c>
      <c r="D7357" s="10" t="s">
        <v>8</v>
      </c>
      <c r="E7357" s="10" t="s">
        <v>1</v>
      </c>
      <c r="F7357">
        <v>15</v>
      </c>
      <c r="G7357">
        <v>1.746975302696228</v>
      </c>
      <c r="H7357">
        <v>1.3261399269104004</v>
      </c>
      <c r="I7357">
        <v>98.535614013671875</v>
      </c>
      <c r="J7357">
        <v>0.1230589896440506</v>
      </c>
      <c r="K7357">
        <v>54535</v>
      </c>
      <c r="L7357">
        <v>49319.78</v>
      </c>
      <c r="M7357">
        <v>0.42083531618118286</v>
      </c>
      <c r="N7357">
        <v>0.26312291622161865</v>
      </c>
      <c r="O7357">
        <v>0.35630318522453308</v>
      </c>
      <c r="P7357">
        <v>0.42083531618118286</v>
      </c>
      <c r="Q7357">
        <v>0.48536744713783264</v>
      </c>
      <c r="R7357">
        <v>0.57854771614074707</v>
      </c>
      <c r="S7357" s="10" t="s">
        <v>38</v>
      </c>
    </row>
    <row r="7358" spans="1:19" hidden="1" x14ac:dyDescent="0.25">
      <c r="A7358" s="10" t="str">
        <f t="shared" si="114"/>
        <v>2017-2026Greater Bay Area1-in-2Typical Event DayCAISO16</v>
      </c>
      <c r="B7358" s="10" t="s">
        <v>54</v>
      </c>
      <c r="C7358" s="10" t="s">
        <v>10</v>
      </c>
      <c r="D7358" s="10" t="s">
        <v>8</v>
      </c>
      <c r="E7358" s="10" t="s">
        <v>9</v>
      </c>
      <c r="F7358">
        <v>16</v>
      </c>
      <c r="G7358">
        <v>1.5533411502838135</v>
      </c>
      <c r="H7358">
        <v>1.2808933258056641</v>
      </c>
      <c r="I7358">
        <v>89.441009521484375</v>
      </c>
      <c r="J7358">
        <v>0.15615223348140717</v>
      </c>
      <c r="K7358">
        <v>54535</v>
      </c>
      <c r="L7358">
        <v>49319.78</v>
      </c>
      <c r="M7358">
        <v>0.27244779467582703</v>
      </c>
      <c r="N7358">
        <v>7.2323091328144073E-2</v>
      </c>
      <c r="O7358">
        <v>0.19056156277656555</v>
      </c>
      <c r="P7358">
        <v>0.27244779467582703</v>
      </c>
      <c r="Q7358">
        <v>0.3543340265750885</v>
      </c>
      <c r="R7358">
        <v>0.47257250547409058</v>
      </c>
      <c r="S7358" s="10" t="s">
        <v>39</v>
      </c>
    </row>
    <row r="7359" spans="1:19" hidden="1" x14ac:dyDescent="0.25">
      <c r="A7359" s="10" t="str">
        <f t="shared" si="114"/>
        <v>2017-2026Greater Bay Area1-in-10Typical Event DayCAISO16</v>
      </c>
      <c r="B7359" s="10" t="s">
        <v>54</v>
      </c>
      <c r="C7359" s="10" t="s">
        <v>10</v>
      </c>
      <c r="D7359" s="10" t="s">
        <v>8</v>
      </c>
      <c r="E7359" s="10" t="s">
        <v>1</v>
      </c>
      <c r="F7359">
        <v>16</v>
      </c>
      <c r="G7359">
        <v>1.8330610990524292</v>
      </c>
      <c r="H7359">
        <v>1.4328873157501221</v>
      </c>
      <c r="I7359">
        <v>93.922218322753906</v>
      </c>
      <c r="J7359">
        <v>0.15615223348140717</v>
      </c>
      <c r="K7359">
        <v>54535</v>
      </c>
      <c r="L7359">
        <v>49319.78</v>
      </c>
      <c r="M7359">
        <v>0.40017381310462952</v>
      </c>
      <c r="N7359">
        <v>0.20004911720752716</v>
      </c>
      <c r="O7359">
        <v>0.31828758120536804</v>
      </c>
      <c r="P7359">
        <v>0.40017381310462952</v>
      </c>
      <c r="Q7359">
        <v>0.48206004500389099</v>
      </c>
      <c r="R7359">
        <v>0.60029852390289307</v>
      </c>
      <c r="S7359" s="10" t="s">
        <v>39</v>
      </c>
    </row>
    <row r="7360" spans="1:19" hidden="1" x14ac:dyDescent="0.25">
      <c r="A7360" s="10" t="str">
        <f t="shared" si="114"/>
        <v>2017-2026Greater Bay Area1-in-10Typical Event DayPGE16</v>
      </c>
      <c r="B7360" s="10" t="s">
        <v>54</v>
      </c>
      <c r="C7360" s="10" t="s">
        <v>10</v>
      </c>
      <c r="D7360" s="10" t="s">
        <v>8</v>
      </c>
      <c r="E7360" s="10" t="s">
        <v>1</v>
      </c>
      <c r="F7360">
        <v>16</v>
      </c>
      <c r="G7360">
        <v>2.0950884819030762</v>
      </c>
      <c r="H7360">
        <v>1.5486025810241699</v>
      </c>
      <c r="I7360">
        <v>99.440025329589844</v>
      </c>
      <c r="J7360">
        <v>0.15615223348140717</v>
      </c>
      <c r="K7360">
        <v>54535</v>
      </c>
      <c r="L7360">
        <v>49319.78</v>
      </c>
      <c r="M7360">
        <v>0.54648584127426147</v>
      </c>
      <c r="N7360">
        <v>0.34636113047599792</v>
      </c>
      <c r="O7360">
        <v>0.464599609375</v>
      </c>
      <c r="P7360">
        <v>0.54648584127426147</v>
      </c>
      <c r="Q7360">
        <v>0.62837207317352295</v>
      </c>
      <c r="R7360">
        <v>0.74661052227020264</v>
      </c>
      <c r="S7360" s="10" t="s">
        <v>38</v>
      </c>
    </row>
    <row r="7361" spans="1:19" hidden="1" x14ac:dyDescent="0.25">
      <c r="A7361" s="10" t="str">
        <f t="shared" si="114"/>
        <v>2017-2026Greater Bay Area1-in-2Typical Event DayPGE16</v>
      </c>
      <c r="B7361" s="10" t="s">
        <v>54</v>
      </c>
      <c r="C7361" s="10" t="s">
        <v>10</v>
      </c>
      <c r="D7361" s="10" t="s">
        <v>8</v>
      </c>
      <c r="E7361" s="10" t="s">
        <v>9</v>
      </c>
      <c r="F7361">
        <v>16</v>
      </c>
      <c r="G7361">
        <v>1.7749834060668945</v>
      </c>
      <c r="H7361">
        <v>1.3728381395339966</v>
      </c>
      <c r="I7361">
        <v>94.392166137695313</v>
      </c>
      <c r="J7361">
        <v>0.15615223348140717</v>
      </c>
      <c r="K7361">
        <v>54535</v>
      </c>
      <c r="L7361">
        <v>49319.78</v>
      </c>
      <c r="M7361">
        <v>0.40214526653289795</v>
      </c>
      <c r="N7361">
        <v>0.20202057063579559</v>
      </c>
      <c r="O7361">
        <v>0.32025903463363647</v>
      </c>
      <c r="P7361">
        <v>0.40214526653289795</v>
      </c>
      <c r="Q7361">
        <v>0.48403149843215942</v>
      </c>
      <c r="R7361">
        <v>0.60226994752883911</v>
      </c>
      <c r="S7361" s="10" t="s">
        <v>38</v>
      </c>
    </row>
    <row r="7362" spans="1:19" hidden="1" x14ac:dyDescent="0.25">
      <c r="A7362" s="10" t="str">
        <f t="shared" ref="A7362:A7425" si="115">CONCATENATE(B7362,C7362,E7362,D7362,S7362,F7362)</f>
        <v>2017-2026Greater Bay Area1-in-2Typical Event DayCAISO17</v>
      </c>
      <c r="B7362" s="10" t="s">
        <v>54</v>
      </c>
      <c r="C7362" s="10" t="s">
        <v>10</v>
      </c>
      <c r="D7362" s="10" t="s">
        <v>8</v>
      </c>
      <c r="E7362" s="10" t="s">
        <v>9</v>
      </c>
      <c r="F7362">
        <v>17</v>
      </c>
      <c r="G7362">
        <v>1.788129448890686</v>
      </c>
      <c r="H7362">
        <v>1.4205508232116699</v>
      </c>
      <c r="I7362">
        <v>89.283454895019531</v>
      </c>
      <c r="J7362">
        <v>0.16046801209449768</v>
      </c>
      <c r="K7362">
        <v>54535</v>
      </c>
      <c r="L7362">
        <v>49319.78</v>
      </c>
      <c r="M7362">
        <v>0.36757859587669373</v>
      </c>
      <c r="N7362">
        <v>0.16192279756069183</v>
      </c>
      <c r="O7362">
        <v>0.28342917561531067</v>
      </c>
      <c r="P7362">
        <v>0.36757859587669373</v>
      </c>
      <c r="Q7362">
        <v>0.45172801613807678</v>
      </c>
      <c r="R7362">
        <v>0.57323437929153442</v>
      </c>
      <c r="S7362" s="10" t="s">
        <v>39</v>
      </c>
    </row>
    <row r="7363" spans="1:19" hidden="1" x14ac:dyDescent="0.25">
      <c r="A7363" s="10" t="str">
        <f t="shared" si="115"/>
        <v>2017-2026Greater Bay Area1-in-10Typical Event DayCAISO17</v>
      </c>
      <c r="B7363" s="10" t="s">
        <v>54</v>
      </c>
      <c r="C7363" s="10" t="s">
        <v>10</v>
      </c>
      <c r="D7363" s="10" t="s">
        <v>8</v>
      </c>
      <c r="E7363" s="10" t="s">
        <v>1</v>
      </c>
      <c r="F7363">
        <v>17</v>
      </c>
      <c r="G7363">
        <v>2.1101291179656982</v>
      </c>
      <c r="H7363">
        <v>1.6246261596679687</v>
      </c>
      <c r="I7363">
        <v>93.632164001464844</v>
      </c>
      <c r="J7363">
        <v>0.16046801209449768</v>
      </c>
      <c r="K7363">
        <v>54535</v>
      </c>
      <c r="L7363">
        <v>49319.78</v>
      </c>
      <c r="M7363">
        <v>0.4855029284954071</v>
      </c>
      <c r="N7363">
        <v>0.27984711527824402</v>
      </c>
      <c r="O7363">
        <v>0.40135350823402405</v>
      </c>
      <c r="P7363">
        <v>0.4855029284954071</v>
      </c>
      <c r="Q7363">
        <v>0.56965237855911255</v>
      </c>
      <c r="R7363">
        <v>0.6911587119102478</v>
      </c>
      <c r="S7363" s="10" t="s">
        <v>39</v>
      </c>
    </row>
    <row r="7364" spans="1:19" hidden="1" x14ac:dyDescent="0.25">
      <c r="A7364" s="10" t="str">
        <f t="shared" si="115"/>
        <v>2017-2026Greater Bay Area1-in-10Typical Event DayPGE17</v>
      </c>
      <c r="B7364" s="10" t="s">
        <v>54</v>
      </c>
      <c r="C7364" s="10" t="s">
        <v>10</v>
      </c>
      <c r="D7364" s="10" t="s">
        <v>8</v>
      </c>
      <c r="E7364" s="10" t="s">
        <v>1</v>
      </c>
      <c r="F7364">
        <v>17</v>
      </c>
      <c r="G7364">
        <v>2.411761999130249</v>
      </c>
      <c r="H7364">
        <v>1.7979207038879395</v>
      </c>
      <c r="I7364">
        <v>99.085128784179688</v>
      </c>
      <c r="J7364">
        <v>0.16046801209449768</v>
      </c>
      <c r="K7364">
        <v>54535</v>
      </c>
      <c r="L7364">
        <v>49319.78</v>
      </c>
      <c r="M7364">
        <v>0.61384123563766479</v>
      </c>
      <c r="N7364">
        <v>0.40818542242050171</v>
      </c>
      <c r="O7364">
        <v>0.52969181537628174</v>
      </c>
      <c r="P7364">
        <v>0.61384123563766479</v>
      </c>
      <c r="Q7364">
        <v>0.69799065589904785</v>
      </c>
      <c r="R7364">
        <v>0.81949704885482788</v>
      </c>
      <c r="S7364" s="10" t="s">
        <v>38</v>
      </c>
    </row>
    <row r="7365" spans="1:19" hidden="1" x14ac:dyDescent="0.25">
      <c r="A7365" s="10" t="str">
        <f t="shared" si="115"/>
        <v>2017-2026Greater Bay Area1-in-2Typical Event DayPGE17</v>
      </c>
      <c r="B7365" s="10" t="s">
        <v>54</v>
      </c>
      <c r="C7365" s="10" t="s">
        <v>10</v>
      </c>
      <c r="D7365" s="10" t="s">
        <v>8</v>
      </c>
      <c r="E7365" s="10" t="s">
        <v>9</v>
      </c>
      <c r="F7365">
        <v>17</v>
      </c>
      <c r="G7365">
        <v>2.0432729721069336</v>
      </c>
      <c r="H7365">
        <v>1.5685484409332275</v>
      </c>
      <c r="I7365">
        <v>93.787002563476563</v>
      </c>
      <c r="J7365">
        <v>0.16046801209449768</v>
      </c>
      <c r="K7365">
        <v>54535</v>
      </c>
      <c r="L7365">
        <v>49319.78</v>
      </c>
      <c r="M7365">
        <v>0.47472459077835083</v>
      </c>
      <c r="N7365">
        <v>0.26906877756118774</v>
      </c>
      <c r="O7365">
        <v>0.39057517051696777</v>
      </c>
      <c r="P7365">
        <v>0.47472459077835083</v>
      </c>
      <c r="Q7365">
        <v>0.55887401103973389</v>
      </c>
      <c r="R7365">
        <v>0.68038040399551392</v>
      </c>
      <c r="S7365" s="10" t="s">
        <v>38</v>
      </c>
    </row>
    <row r="7366" spans="1:19" hidden="1" x14ac:dyDescent="0.25">
      <c r="A7366" s="10" t="str">
        <f t="shared" si="115"/>
        <v>2017-2026Greater Bay Area1-in-2Typical Event DayCAISO18</v>
      </c>
      <c r="B7366" s="10" t="s">
        <v>54</v>
      </c>
      <c r="C7366" s="10" t="s">
        <v>10</v>
      </c>
      <c r="D7366" s="10" t="s">
        <v>8</v>
      </c>
      <c r="E7366" s="10" t="s">
        <v>9</v>
      </c>
      <c r="F7366">
        <v>18</v>
      </c>
      <c r="G7366">
        <v>1.9542983770370483</v>
      </c>
      <c r="H7366">
        <v>1.6209810972213745</v>
      </c>
      <c r="I7366">
        <v>87.540374755859375</v>
      </c>
      <c r="J7366">
        <v>0.13599415123462677</v>
      </c>
      <c r="K7366">
        <v>54535</v>
      </c>
      <c r="L7366">
        <v>49319.78</v>
      </c>
      <c r="M7366">
        <v>0.33331725001335144</v>
      </c>
      <c r="N7366">
        <v>0.15902714431285858</v>
      </c>
      <c r="O7366">
        <v>0.26200193166732788</v>
      </c>
      <c r="P7366">
        <v>0.33331725001335144</v>
      </c>
      <c r="Q7366">
        <v>0.404632568359375</v>
      </c>
      <c r="R7366">
        <v>0.50760734081268311</v>
      </c>
      <c r="S7366" s="10" t="s">
        <v>39</v>
      </c>
    </row>
    <row r="7367" spans="1:19" hidden="1" x14ac:dyDescent="0.25">
      <c r="A7367" s="10" t="str">
        <f t="shared" si="115"/>
        <v>2017-2026Greater Bay Area1-in-10Typical Event DayCAISO18</v>
      </c>
      <c r="B7367" s="10" t="s">
        <v>54</v>
      </c>
      <c r="C7367" s="10" t="s">
        <v>10</v>
      </c>
      <c r="D7367" s="10" t="s">
        <v>8</v>
      </c>
      <c r="E7367" s="10" t="s">
        <v>1</v>
      </c>
      <c r="F7367">
        <v>18</v>
      </c>
      <c r="G7367">
        <v>2.3062210083007812</v>
      </c>
      <c r="H7367">
        <v>1.8504317998886108</v>
      </c>
      <c r="I7367">
        <v>91.845794677734375</v>
      </c>
      <c r="J7367">
        <v>0.13599415123462677</v>
      </c>
      <c r="K7367">
        <v>54535</v>
      </c>
      <c r="L7367">
        <v>49319.78</v>
      </c>
      <c r="M7367">
        <v>0.45578920841217041</v>
      </c>
      <c r="N7367">
        <v>0.28149911761283875</v>
      </c>
      <c r="O7367">
        <v>0.38447389006614685</v>
      </c>
      <c r="P7367">
        <v>0.45578920841217041</v>
      </c>
      <c r="Q7367">
        <v>0.52710455656051636</v>
      </c>
      <c r="R7367">
        <v>0.63007932901382446</v>
      </c>
      <c r="S7367" s="10" t="s">
        <v>39</v>
      </c>
    </row>
    <row r="7368" spans="1:19" hidden="1" x14ac:dyDescent="0.25">
      <c r="A7368" s="10" t="str">
        <f t="shared" si="115"/>
        <v>2017-2026Greater Bay Area1-in-10Typical Event DayPGE18</v>
      </c>
      <c r="B7368" s="10" t="s">
        <v>54</v>
      </c>
      <c r="C7368" s="10" t="s">
        <v>10</v>
      </c>
      <c r="D7368" s="10" t="s">
        <v>8</v>
      </c>
      <c r="E7368" s="10" t="s">
        <v>1</v>
      </c>
      <c r="F7368">
        <v>18</v>
      </c>
      <c r="G7368">
        <v>2.6358842849731445</v>
      </c>
      <c r="H7368">
        <v>2.0379347801208496</v>
      </c>
      <c r="I7368">
        <v>97.327804565429688</v>
      </c>
      <c r="J7368">
        <v>0.13599415123462677</v>
      </c>
      <c r="K7368">
        <v>54535</v>
      </c>
      <c r="L7368">
        <v>49319.78</v>
      </c>
      <c r="M7368">
        <v>0.59794950485229492</v>
      </c>
      <c r="N7368">
        <v>0.42365941405296326</v>
      </c>
      <c r="O7368">
        <v>0.52663415670394897</v>
      </c>
      <c r="P7368">
        <v>0.59794950485229492</v>
      </c>
      <c r="Q7368">
        <v>0.66926485300064087</v>
      </c>
      <c r="R7368">
        <v>0.77223962545394897</v>
      </c>
      <c r="S7368" s="10" t="s">
        <v>38</v>
      </c>
    </row>
    <row r="7369" spans="1:19" hidden="1" x14ac:dyDescent="0.25">
      <c r="A7369" s="10" t="str">
        <f t="shared" si="115"/>
        <v>2017-2026Greater Bay Area1-in-2Typical Event DayPGE18</v>
      </c>
      <c r="B7369" s="10" t="s">
        <v>54</v>
      </c>
      <c r="C7369" s="10" t="s">
        <v>10</v>
      </c>
      <c r="D7369" s="10" t="s">
        <v>8</v>
      </c>
      <c r="E7369" s="10" t="s">
        <v>9</v>
      </c>
      <c r="F7369">
        <v>18</v>
      </c>
      <c r="G7369">
        <v>2.2331521511077881</v>
      </c>
      <c r="H7369">
        <v>1.7844773530960083</v>
      </c>
      <c r="I7369">
        <v>91.919090270996094</v>
      </c>
      <c r="J7369">
        <v>0.13599415123462677</v>
      </c>
      <c r="K7369">
        <v>54535</v>
      </c>
      <c r="L7369">
        <v>49319.78</v>
      </c>
      <c r="M7369">
        <v>0.4486747682094574</v>
      </c>
      <c r="N7369">
        <v>0.27438467741012573</v>
      </c>
      <c r="O7369">
        <v>0.37735944986343384</v>
      </c>
      <c r="P7369">
        <v>0.4486747682094574</v>
      </c>
      <c r="Q7369">
        <v>0.51999008655548096</v>
      </c>
      <c r="R7369">
        <v>0.62296485900878906</v>
      </c>
      <c r="S7369" s="10" t="s">
        <v>38</v>
      </c>
    </row>
    <row r="7370" spans="1:19" hidden="1" x14ac:dyDescent="0.25">
      <c r="A7370" s="10" t="str">
        <f t="shared" si="115"/>
        <v>2017-2026Greater Bay Area1-in-2Typical Event DayCAISO19</v>
      </c>
      <c r="B7370" s="10" t="s">
        <v>54</v>
      </c>
      <c r="C7370" s="10" t="s">
        <v>10</v>
      </c>
      <c r="D7370" s="10" t="s">
        <v>8</v>
      </c>
      <c r="E7370" s="10" t="s">
        <v>9</v>
      </c>
      <c r="F7370">
        <v>19</v>
      </c>
      <c r="G7370">
        <v>2.0038342475891113</v>
      </c>
      <c r="H7370">
        <v>2.2118806838989258</v>
      </c>
      <c r="I7370">
        <v>84.928810119628906</v>
      </c>
      <c r="J7370">
        <v>0.11742977052927017</v>
      </c>
      <c r="K7370">
        <v>54535</v>
      </c>
      <c r="L7370">
        <v>49319.78</v>
      </c>
      <c r="M7370">
        <v>-0.20804651081562042</v>
      </c>
      <c r="N7370">
        <v>-0.35854449868202209</v>
      </c>
      <c r="O7370">
        <v>-0.2696266770362854</v>
      </c>
      <c r="P7370">
        <v>-0.20804651081562042</v>
      </c>
      <c r="Q7370">
        <v>-0.14646634459495544</v>
      </c>
      <c r="R7370">
        <v>-5.7548515498638153E-2</v>
      </c>
      <c r="S7370" s="10" t="s">
        <v>39</v>
      </c>
    </row>
    <row r="7371" spans="1:19" hidden="1" x14ac:dyDescent="0.25">
      <c r="A7371" s="10" t="str">
        <f t="shared" si="115"/>
        <v>2017-2026Greater Bay Area1-in-10Typical Event DayCAISO19</v>
      </c>
      <c r="B7371" s="10" t="s">
        <v>54</v>
      </c>
      <c r="C7371" s="10" t="s">
        <v>10</v>
      </c>
      <c r="D7371" s="10" t="s">
        <v>8</v>
      </c>
      <c r="E7371" s="10" t="s">
        <v>1</v>
      </c>
      <c r="F7371">
        <v>19</v>
      </c>
      <c r="G7371">
        <v>2.3646774291992187</v>
      </c>
      <c r="H7371">
        <v>2.5918869972229004</v>
      </c>
      <c r="I7371">
        <v>88.628158569335938</v>
      </c>
      <c r="J7371">
        <v>0.11742977052927017</v>
      </c>
      <c r="K7371">
        <v>54535</v>
      </c>
      <c r="L7371">
        <v>49319.78</v>
      </c>
      <c r="M7371">
        <v>-0.22720944881439209</v>
      </c>
      <c r="N7371">
        <v>-0.37770745158195496</v>
      </c>
      <c r="O7371">
        <v>-0.28878962993621826</v>
      </c>
      <c r="P7371">
        <v>-0.22720944881439209</v>
      </c>
      <c r="Q7371">
        <v>-0.16562928259372711</v>
      </c>
      <c r="R7371">
        <v>-7.6711453497409821E-2</v>
      </c>
      <c r="S7371" s="10" t="s">
        <v>39</v>
      </c>
    </row>
    <row r="7372" spans="1:19" hidden="1" x14ac:dyDescent="0.25">
      <c r="A7372" s="10" t="str">
        <f t="shared" si="115"/>
        <v>2017-2026Greater Bay Area1-in-10Typical Event DayPGE19</v>
      </c>
      <c r="B7372" s="10" t="s">
        <v>54</v>
      </c>
      <c r="C7372" s="10" t="s">
        <v>10</v>
      </c>
      <c r="D7372" s="10" t="s">
        <v>8</v>
      </c>
      <c r="E7372" s="10" t="s">
        <v>1</v>
      </c>
      <c r="F7372">
        <v>19</v>
      </c>
      <c r="G7372">
        <v>2.7026965618133545</v>
      </c>
      <c r="H7372">
        <v>2.943866491317749</v>
      </c>
      <c r="I7372">
        <v>94.071205139160156</v>
      </c>
      <c r="J7372">
        <v>0.11742977052927017</v>
      </c>
      <c r="K7372">
        <v>54535</v>
      </c>
      <c r="L7372">
        <v>49319.78</v>
      </c>
      <c r="M7372">
        <v>-0.24116997420787811</v>
      </c>
      <c r="N7372">
        <v>-0.39166796207427979</v>
      </c>
      <c r="O7372">
        <v>-0.30275014042854309</v>
      </c>
      <c r="P7372">
        <v>-0.24116997420787811</v>
      </c>
      <c r="Q7372">
        <v>-0.17958980798721313</v>
      </c>
      <c r="R7372">
        <v>-9.0671978890895844E-2</v>
      </c>
      <c r="S7372" s="10" t="s">
        <v>38</v>
      </c>
    </row>
    <row r="7373" spans="1:19" hidden="1" x14ac:dyDescent="0.25">
      <c r="A7373" s="10" t="str">
        <f t="shared" si="115"/>
        <v>2017-2026Greater Bay Area1-in-2Typical Event DayPGE19</v>
      </c>
      <c r="B7373" s="10" t="s">
        <v>54</v>
      </c>
      <c r="C7373" s="10" t="s">
        <v>10</v>
      </c>
      <c r="D7373" s="10" t="s">
        <v>8</v>
      </c>
      <c r="E7373" s="10" t="s">
        <v>9</v>
      </c>
      <c r="F7373">
        <v>19</v>
      </c>
      <c r="G7373">
        <v>2.2897562980651855</v>
      </c>
      <c r="H7373">
        <v>2.5112192630767822</v>
      </c>
      <c r="I7373">
        <v>88.786651611328125</v>
      </c>
      <c r="J7373">
        <v>0.11742977052927017</v>
      </c>
      <c r="K7373">
        <v>54535</v>
      </c>
      <c r="L7373">
        <v>49319.78</v>
      </c>
      <c r="M7373">
        <v>-0.22146297991275787</v>
      </c>
      <c r="N7373">
        <v>-0.37196096777915955</v>
      </c>
      <c r="O7373">
        <v>-0.28304314613342285</v>
      </c>
      <c r="P7373">
        <v>-0.22146297991275787</v>
      </c>
      <c r="Q7373">
        <v>-0.1598828136920929</v>
      </c>
      <c r="R7373">
        <v>-7.0964984595775604E-2</v>
      </c>
      <c r="S7373" s="10" t="s">
        <v>38</v>
      </c>
    </row>
    <row r="7374" spans="1:19" hidden="1" x14ac:dyDescent="0.25">
      <c r="A7374" s="10" t="str">
        <f t="shared" si="115"/>
        <v>2017-2026Greater Bay Area1-in-10Typical Event DayCAISO20</v>
      </c>
      <c r="B7374" s="10" t="s">
        <v>54</v>
      </c>
      <c r="C7374" s="10" t="s">
        <v>10</v>
      </c>
      <c r="D7374" s="10" t="s">
        <v>8</v>
      </c>
      <c r="E7374" s="10" t="s">
        <v>1</v>
      </c>
      <c r="F7374">
        <v>20</v>
      </c>
      <c r="G7374">
        <v>2.2446491718292236</v>
      </c>
      <c r="H7374">
        <v>2.4944415092468262</v>
      </c>
      <c r="I7374">
        <v>83.700874328613281</v>
      </c>
      <c r="J7374">
        <v>7.6294809579849243E-2</v>
      </c>
      <c r="K7374">
        <v>54535</v>
      </c>
      <c r="L7374">
        <v>49319.78</v>
      </c>
      <c r="M7374">
        <v>-0.24979233741760254</v>
      </c>
      <c r="N7374">
        <v>-0.34757176041603088</v>
      </c>
      <c r="O7374">
        <v>-0.28980132937431335</v>
      </c>
      <c r="P7374">
        <v>-0.24979233741760254</v>
      </c>
      <c r="Q7374">
        <v>-0.20978334546089172</v>
      </c>
      <c r="R7374">
        <v>-0.15201291441917419</v>
      </c>
      <c r="S7374" s="10" t="s">
        <v>39</v>
      </c>
    </row>
    <row r="7375" spans="1:19" hidden="1" x14ac:dyDescent="0.25">
      <c r="A7375" s="10" t="str">
        <f t="shared" si="115"/>
        <v>2017-2026Greater Bay Area1-in-2Typical Event DayCAISO20</v>
      </c>
      <c r="B7375" s="10" t="s">
        <v>54</v>
      </c>
      <c r="C7375" s="10" t="s">
        <v>10</v>
      </c>
      <c r="D7375" s="10" t="s">
        <v>8</v>
      </c>
      <c r="E7375" s="10" t="s">
        <v>9</v>
      </c>
      <c r="F7375">
        <v>20</v>
      </c>
      <c r="G7375">
        <v>1.9021221399307251</v>
      </c>
      <c r="H7375">
        <v>2.0956354141235352</v>
      </c>
      <c r="I7375">
        <v>80.953170776367188</v>
      </c>
      <c r="J7375">
        <v>7.6294809579849243E-2</v>
      </c>
      <c r="K7375">
        <v>54535</v>
      </c>
      <c r="L7375">
        <v>49319.78</v>
      </c>
      <c r="M7375">
        <v>-0.19351330399513245</v>
      </c>
      <c r="N7375">
        <v>-0.29129272699356079</v>
      </c>
      <c r="O7375">
        <v>-0.23352229595184326</v>
      </c>
      <c r="P7375">
        <v>-0.19351330399513245</v>
      </c>
      <c r="Q7375">
        <v>-0.15350431203842163</v>
      </c>
      <c r="R7375">
        <v>-9.5733873546123505E-2</v>
      </c>
      <c r="S7375" s="10" t="s">
        <v>39</v>
      </c>
    </row>
    <row r="7376" spans="1:19" hidden="1" x14ac:dyDescent="0.25">
      <c r="A7376" s="10" t="str">
        <f t="shared" si="115"/>
        <v>2017-2026Greater Bay Area1-in-2Typical Event DayPGE20</v>
      </c>
      <c r="B7376" s="10" t="s">
        <v>54</v>
      </c>
      <c r="C7376" s="10" t="s">
        <v>10</v>
      </c>
      <c r="D7376" s="10" t="s">
        <v>8</v>
      </c>
      <c r="E7376" s="10" t="s">
        <v>9</v>
      </c>
      <c r="F7376">
        <v>20</v>
      </c>
      <c r="G7376">
        <v>2.1735310554504395</v>
      </c>
      <c r="H7376">
        <v>2.4120509624481201</v>
      </c>
      <c r="I7376">
        <v>84.002944946289063</v>
      </c>
      <c r="J7376">
        <v>7.6294809579849243E-2</v>
      </c>
      <c r="K7376">
        <v>54535</v>
      </c>
      <c r="L7376">
        <v>49319.78</v>
      </c>
      <c r="M7376">
        <v>-0.23851993680000305</v>
      </c>
      <c r="N7376">
        <v>-0.3362993597984314</v>
      </c>
      <c r="O7376">
        <v>-0.27852892875671387</v>
      </c>
      <c r="P7376">
        <v>-0.23851993680000305</v>
      </c>
      <c r="Q7376">
        <v>-0.19851094484329224</v>
      </c>
      <c r="R7376">
        <v>-0.14074051380157471</v>
      </c>
      <c r="S7376" s="10" t="s">
        <v>38</v>
      </c>
    </row>
    <row r="7377" spans="1:19" hidden="1" x14ac:dyDescent="0.25">
      <c r="A7377" s="10" t="str">
        <f t="shared" si="115"/>
        <v>2017-2026Greater Bay Area1-in-10Typical Event DayPGE20</v>
      </c>
      <c r="B7377" s="10" t="s">
        <v>54</v>
      </c>
      <c r="C7377" s="10" t="s">
        <v>10</v>
      </c>
      <c r="D7377" s="10" t="s">
        <v>8</v>
      </c>
      <c r="E7377" s="10" t="s">
        <v>1</v>
      </c>
      <c r="F7377">
        <v>20</v>
      </c>
      <c r="G7377">
        <v>2.5655109882354736</v>
      </c>
      <c r="H7377">
        <v>2.8680357933044434</v>
      </c>
      <c r="I7377">
        <v>89.368171691894531</v>
      </c>
      <c r="J7377">
        <v>7.6294809579849243E-2</v>
      </c>
      <c r="K7377">
        <v>54535</v>
      </c>
      <c r="L7377">
        <v>49319.78</v>
      </c>
      <c r="M7377">
        <v>-0.30252477526664734</v>
      </c>
      <c r="N7377">
        <v>-0.40030419826507568</v>
      </c>
      <c r="O7377">
        <v>-0.34253376722335815</v>
      </c>
      <c r="P7377">
        <v>-0.30252477526664734</v>
      </c>
      <c r="Q7377">
        <v>-0.26251578330993652</v>
      </c>
      <c r="R7377">
        <v>-0.20474535226821899</v>
      </c>
      <c r="S7377" s="10" t="s">
        <v>38</v>
      </c>
    </row>
    <row r="7378" spans="1:19" hidden="1" x14ac:dyDescent="0.25">
      <c r="A7378" s="10" t="str">
        <f t="shared" si="115"/>
        <v>2017-2026Greater Bay Area1-in-10Typical Event DayCAISO21</v>
      </c>
      <c r="B7378" s="10" t="s">
        <v>54</v>
      </c>
      <c r="C7378" s="10" t="s">
        <v>10</v>
      </c>
      <c r="D7378" s="10" t="s">
        <v>8</v>
      </c>
      <c r="E7378" s="10" t="s">
        <v>1</v>
      </c>
      <c r="F7378">
        <v>21</v>
      </c>
      <c r="G7378">
        <v>2.0492551326751709</v>
      </c>
      <c r="H7378">
        <v>2.20455002784729</v>
      </c>
      <c r="I7378">
        <v>78.739936828613281</v>
      </c>
      <c r="J7378">
        <v>7.6630406081676483E-2</v>
      </c>
      <c r="K7378">
        <v>54535</v>
      </c>
      <c r="L7378">
        <v>49319.78</v>
      </c>
      <c r="M7378">
        <v>-0.1552949994802475</v>
      </c>
      <c r="N7378">
        <v>-0.25350451469421387</v>
      </c>
      <c r="O7378">
        <v>-0.19547998905181885</v>
      </c>
      <c r="P7378">
        <v>-0.1552949994802475</v>
      </c>
      <c r="Q7378">
        <v>-0.11511001735925674</v>
      </c>
      <c r="R7378">
        <v>-5.7085469365119934E-2</v>
      </c>
      <c r="S7378" s="10" t="s">
        <v>39</v>
      </c>
    </row>
    <row r="7379" spans="1:19" hidden="1" x14ac:dyDescent="0.25">
      <c r="A7379" s="10" t="str">
        <f t="shared" si="115"/>
        <v>2017-2026Greater Bay Area1-in-2Typical Event DayCAISO21</v>
      </c>
      <c r="B7379" s="10" t="s">
        <v>54</v>
      </c>
      <c r="C7379" s="10" t="s">
        <v>10</v>
      </c>
      <c r="D7379" s="10" t="s">
        <v>8</v>
      </c>
      <c r="E7379" s="10" t="s">
        <v>9</v>
      </c>
      <c r="F7379">
        <v>21</v>
      </c>
      <c r="G7379">
        <v>1.7365447282791138</v>
      </c>
      <c r="H7379">
        <v>1.8368155956268311</v>
      </c>
      <c r="I7379">
        <v>76.796913146972656</v>
      </c>
      <c r="J7379">
        <v>7.6630406081676483E-2</v>
      </c>
      <c r="K7379">
        <v>54535</v>
      </c>
      <c r="L7379">
        <v>49319.78</v>
      </c>
      <c r="M7379">
        <v>-0.10027086734771729</v>
      </c>
      <c r="N7379">
        <v>-0.19848039746284485</v>
      </c>
      <c r="O7379">
        <v>-0.14045585691928864</v>
      </c>
      <c r="P7379">
        <v>-0.10027086734771729</v>
      </c>
      <c r="Q7379">
        <v>-6.0085881501436234E-2</v>
      </c>
      <c r="R7379">
        <v>-2.0613388624042273E-3</v>
      </c>
      <c r="S7379" s="10" t="s">
        <v>39</v>
      </c>
    </row>
    <row r="7380" spans="1:19" hidden="1" x14ac:dyDescent="0.25">
      <c r="A7380" s="10" t="str">
        <f t="shared" si="115"/>
        <v>2017-2026Greater Bay Area1-in-10Typical Event DayPGE21</v>
      </c>
      <c r="B7380" s="10" t="s">
        <v>54</v>
      </c>
      <c r="C7380" s="10" t="s">
        <v>10</v>
      </c>
      <c r="D7380" s="10" t="s">
        <v>8</v>
      </c>
      <c r="E7380" s="10" t="s">
        <v>1</v>
      </c>
      <c r="F7380">
        <v>21</v>
      </c>
      <c r="G7380">
        <v>2.342186450958252</v>
      </c>
      <c r="H7380">
        <v>2.5400128364562988</v>
      </c>
      <c r="I7380">
        <v>84.580596923828125</v>
      </c>
      <c r="J7380">
        <v>7.6630406081676483E-2</v>
      </c>
      <c r="K7380">
        <v>54535</v>
      </c>
      <c r="L7380">
        <v>49319.78</v>
      </c>
      <c r="M7380">
        <v>-0.19782634079456329</v>
      </c>
      <c r="N7380">
        <v>-0.29603585600852966</v>
      </c>
      <c r="O7380">
        <v>-0.23801133036613464</v>
      </c>
      <c r="P7380">
        <v>-0.19782634079456329</v>
      </c>
      <c r="Q7380">
        <v>-0.15764135122299194</v>
      </c>
      <c r="R7380">
        <v>-9.961681067943573E-2</v>
      </c>
      <c r="S7380" s="10" t="s">
        <v>38</v>
      </c>
    </row>
    <row r="7381" spans="1:19" hidden="1" x14ac:dyDescent="0.25">
      <c r="A7381" s="10" t="str">
        <f t="shared" si="115"/>
        <v>2017-2026Greater Bay Area1-in-2Typical Event DayPGE21</v>
      </c>
      <c r="B7381" s="10" t="s">
        <v>54</v>
      </c>
      <c r="C7381" s="10" t="s">
        <v>10</v>
      </c>
      <c r="D7381" s="10" t="s">
        <v>8</v>
      </c>
      <c r="E7381" s="10" t="s">
        <v>9</v>
      </c>
      <c r="F7381">
        <v>21</v>
      </c>
      <c r="G7381">
        <v>1.9843277931213379</v>
      </c>
      <c r="H7381">
        <v>2.1271464824676514</v>
      </c>
      <c r="I7381">
        <v>79.048782348632813</v>
      </c>
      <c r="J7381">
        <v>7.6630406081676483E-2</v>
      </c>
      <c r="K7381">
        <v>54535</v>
      </c>
      <c r="L7381">
        <v>49319.78</v>
      </c>
      <c r="M7381">
        <v>-0.14281874895095825</v>
      </c>
      <c r="N7381">
        <v>-0.24102827906608582</v>
      </c>
      <c r="O7381">
        <v>-0.1830037385225296</v>
      </c>
      <c r="P7381">
        <v>-0.14281874895095825</v>
      </c>
      <c r="Q7381">
        <v>-0.1026337668299675</v>
      </c>
      <c r="R7381">
        <v>-4.4609218835830688E-2</v>
      </c>
      <c r="S7381" s="10" t="s">
        <v>38</v>
      </c>
    </row>
    <row r="7382" spans="1:19" hidden="1" x14ac:dyDescent="0.25">
      <c r="A7382" s="10" t="str">
        <f t="shared" si="115"/>
        <v>2017-2026Greater Bay Area1-in-2Typical Event DayCAISO22</v>
      </c>
      <c r="B7382" s="10" t="s">
        <v>54</v>
      </c>
      <c r="C7382" s="10" t="s">
        <v>10</v>
      </c>
      <c r="D7382" s="10" t="s">
        <v>8</v>
      </c>
      <c r="E7382" s="10" t="s">
        <v>9</v>
      </c>
      <c r="F7382">
        <v>22</v>
      </c>
      <c r="G7382">
        <v>1.5408992767333984</v>
      </c>
      <c r="H7382">
        <v>1.5781224966049194</v>
      </c>
      <c r="I7382">
        <v>73.888725280761719</v>
      </c>
      <c r="J7382">
        <v>6.3674606382846832E-2</v>
      </c>
      <c r="K7382">
        <v>54535</v>
      </c>
      <c r="L7382">
        <v>49319.78</v>
      </c>
      <c r="M7382">
        <v>-3.7223201245069504E-2</v>
      </c>
      <c r="N7382">
        <v>-0.11882857978343964</v>
      </c>
      <c r="O7382">
        <v>-7.0614166557788849E-2</v>
      </c>
      <c r="P7382">
        <v>-3.7223201245069504E-2</v>
      </c>
      <c r="Q7382">
        <v>-3.8322375621646643E-3</v>
      </c>
      <c r="R7382">
        <v>4.438217356801033E-2</v>
      </c>
      <c r="S7382" s="10" t="s">
        <v>39</v>
      </c>
    </row>
    <row r="7383" spans="1:19" hidden="1" x14ac:dyDescent="0.25">
      <c r="A7383" s="10" t="str">
        <f t="shared" si="115"/>
        <v>2017-2026Greater Bay Area1-in-10Typical Event DayCAISO22</v>
      </c>
      <c r="B7383" s="10" t="s">
        <v>54</v>
      </c>
      <c r="C7383" s="10" t="s">
        <v>10</v>
      </c>
      <c r="D7383" s="10" t="s">
        <v>8</v>
      </c>
      <c r="E7383" s="10" t="s">
        <v>1</v>
      </c>
      <c r="F7383">
        <v>22</v>
      </c>
      <c r="G7383">
        <v>1.8183785676956177</v>
      </c>
      <c r="H7383">
        <v>1.9102505445480347</v>
      </c>
      <c r="I7383">
        <v>75.417594909667969</v>
      </c>
      <c r="J7383">
        <v>6.3674606382846832E-2</v>
      </c>
      <c r="K7383">
        <v>54535</v>
      </c>
      <c r="L7383">
        <v>49319.78</v>
      </c>
      <c r="M7383">
        <v>-9.187200665473938E-2</v>
      </c>
      <c r="N7383">
        <v>-0.17347738146781921</v>
      </c>
      <c r="O7383">
        <v>-0.12526297569274902</v>
      </c>
      <c r="P7383">
        <v>-9.187200665473938E-2</v>
      </c>
      <c r="Q7383">
        <v>-5.8481041342020035E-2</v>
      </c>
      <c r="R7383">
        <v>-1.0266630910336971E-2</v>
      </c>
      <c r="S7383" s="10" t="s">
        <v>39</v>
      </c>
    </row>
    <row r="7384" spans="1:19" hidden="1" x14ac:dyDescent="0.25">
      <c r="A7384" s="10" t="str">
        <f t="shared" si="115"/>
        <v>2017-2026Greater Bay Area1-in-10Typical Event DayPGE22</v>
      </c>
      <c r="B7384" s="10" t="s">
        <v>54</v>
      </c>
      <c r="C7384" s="10" t="s">
        <v>10</v>
      </c>
      <c r="D7384" s="10" t="s">
        <v>8</v>
      </c>
      <c r="E7384" s="10" t="s">
        <v>1</v>
      </c>
      <c r="F7384">
        <v>22</v>
      </c>
      <c r="G7384">
        <v>2.0783071517944336</v>
      </c>
      <c r="H7384">
        <v>2.2079951763153076</v>
      </c>
      <c r="I7384">
        <v>81.156364440917969</v>
      </c>
      <c r="J7384">
        <v>6.3674606382846832E-2</v>
      </c>
      <c r="K7384">
        <v>54535</v>
      </c>
      <c r="L7384">
        <v>49319.78</v>
      </c>
      <c r="M7384">
        <v>-0.12968803942203522</v>
      </c>
      <c r="N7384">
        <v>-0.21129341423511505</v>
      </c>
      <c r="O7384">
        <v>-0.16307900846004486</v>
      </c>
      <c r="P7384">
        <v>-0.12968803942203522</v>
      </c>
      <c r="Q7384">
        <v>-9.6297077834606171E-2</v>
      </c>
      <c r="R7384">
        <v>-4.8082664608955383E-2</v>
      </c>
      <c r="S7384" s="10" t="s">
        <v>38</v>
      </c>
    </row>
    <row r="7385" spans="1:19" hidden="1" x14ac:dyDescent="0.25">
      <c r="A7385" s="10" t="str">
        <f t="shared" si="115"/>
        <v>2017-2026Greater Bay Area1-in-2Typical Event DayPGE22</v>
      </c>
      <c r="B7385" s="10" t="s">
        <v>54</v>
      </c>
      <c r="C7385" s="10" t="s">
        <v>10</v>
      </c>
      <c r="D7385" s="10" t="s">
        <v>8</v>
      </c>
      <c r="E7385" s="10" t="s">
        <v>9</v>
      </c>
      <c r="F7385">
        <v>22</v>
      </c>
      <c r="G7385">
        <v>1.7607661485671997</v>
      </c>
      <c r="H7385">
        <v>1.8408406972885132</v>
      </c>
      <c r="I7385">
        <v>75.45428466796875</v>
      </c>
      <c r="J7385">
        <v>6.3674606382846832E-2</v>
      </c>
      <c r="K7385">
        <v>54535</v>
      </c>
      <c r="L7385">
        <v>49319.78</v>
      </c>
      <c r="M7385">
        <v>-8.0074518918991089E-2</v>
      </c>
      <c r="N7385">
        <v>-0.16167989373207092</v>
      </c>
      <c r="O7385">
        <v>-0.11346548050642014</v>
      </c>
      <c r="P7385">
        <v>-8.0074518918991089E-2</v>
      </c>
      <c r="Q7385">
        <v>-4.6683553606271744E-2</v>
      </c>
      <c r="R7385">
        <v>1.5308565925806761E-3</v>
      </c>
      <c r="S7385" s="10" t="s">
        <v>38</v>
      </c>
    </row>
    <row r="7386" spans="1:19" hidden="1" x14ac:dyDescent="0.25">
      <c r="A7386" s="10" t="str">
        <f t="shared" si="115"/>
        <v>2017-2026Greater Bay Area1-in-2Typical Event DayCAISO23</v>
      </c>
      <c r="B7386" s="10" t="s">
        <v>54</v>
      </c>
      <c r="C7386" s="10" t="s">
        <v>10</v>
      </c>
      <c r="D7386" s="10" t="s">
        <v>8</v>
      </c>
      <c r="E7386" s="10" t="s">
        <v>9</v>
      </c>
      <c r="F7386">
        <v>23</v>
      </c>
      <c r="G7386">
        <v>1.2467966079711914</v>
      </c>
      <c r="H7386">
        <v>1.2758303880691528</v>
      </c>
      <c r="I7386">
        <v>71.738471984863281</v>
      </c>
      <c r="J7386">
        <v>5.8387260884046555E-2</v>
      </c>
      <c r="K7386">
        <v>54535</v>
      </c>
      <c r="L7386">
        <v>49319.78</v>
      </c>
      <c r="M7386">
        <v>-2.9033757746219635E-2</v>
      </c>
      <c r="N7386">
        <v>-0.10386287420988083</v>
      </c>
      <c r="O7386">
        <v>-5.9652037918567657E-2</v>
      </c>
      <c r="P7386">
        <v>-2.9033757746219635E-2</v>
      </c>
      <c r="Q7386">
        <v>1.5845218440517783E-3</v>
      </c>
      <c r="R7386">
        <v>4.579535499215126E-2</v>
      </c>
      <c r="S7386" s="10" t="s">
        <v>39</v>
      </c>
    </row>
    <row r="7387" spans="1:19" hidden="1" x14ac:dyDescent="0.25">
      <c r="A7387" s="10" t="str">
        <f t="shared" si="115"/>
        <v>2017-2026Greater Bay Area1-in-10Typical Event DayCAISO23</v>
      </c>
      <c r="B7387" s="10" t="s">
        <v>54</v>
      </c>
      <c r="C7387" s="10" t="s">
        <v>10</v>
      </c>
      <c r="D7387" s="10" t="s">
        <v>8</v>
      </c>
      <c r="E7387" s="10" t="s">
        <v>1</v>
      </c>
      <c r="F7387">
        <v>23</v>
      </c>
      <c r="G7387">
        <v>1.4713151454925537</v>
      </c>
      <c r="H7387">
        <v>1.5325471162796021</v>
      </c>
      <c r="I7387">
        <v>73.230873107910156</v>
      </c>
      <c r="J7387">
        <v>5.8387260884046555E-2</v>
      </c>
      <c r="K7387">
        <v>54535</v>
      </c>
      <c r="L7387">
        <v>49319.78</v>
      </c>
      <c r="M7387">
        <v>-6.1232022941112518E-2</v>
      </c>
      <c r="N7387">
        <v>-0.13606113195419312</v>
      </c>
      <c r="O7387">
        <v>-9.1850303113460541E-2</v>
      </c>
      <c r="P7387">
        <v>-6.1232022941112518E-2</v>
      </c>
      <c r="Q7387">
        <v>-3.0613742768764496E-2</v>
      </c>
      <c r="R7387">
        <v>1.3597090728580952E-2</v>
      </c>
      <c r="S7387" s="10" t="s">
        <v>39</v>
      </c>
    </row>
    <row r="7388" spans="1:19" hidden="1" x14ac:dyDescent="0.25">
      <c r="A7388" s="10" t="str">
        <f t="shared" si="115"/>
        <v>2017-2026Greater Bay Area1-in-10Typical Event DayPGE23</v>
      </c>
      <c r="B7388" s="10" t="s">
        <v>54</v>
      </c>
      <c r="C7388" s="10" t="s">
        <v>10</v>
      </c>
      <c r="D7388" s="10" t="s">
        <v>8</v>
      </c>
      <c r="E7388" s="10" t="s">
        <v>1</v>
      </c>
      <c r="F7388">
        <v>23</v>
      </c>
      <c r="G7388">
        <v>1.6816325187683105</v>
      </c>
      <c r="H7388">
        <v>1.7684570550918579</v>
      </c>
      <c r="I7388">
        <v>78.789039611816406</v>
      </c>
      <c r="J7388">
        <v>5.8387260884046555E-2</v>
      </c>
      <c r="K7388">
        <v>54535</v>
      </c>
      <c r="L7388">
        <v>49319.78</v>
      </c>
      <c r="M7388">
        <v>-8.6824551224708557E-2</v>
      </c>
      <c r="N7388">
        <v>-0.16165366768836975</v>
      </c>
      <c r="O7388">
        <v>-0.11744283139705658</v>
      </c>
      <c r="P7388">
        <v>-8.6824551224708557E-2</v>
      </c>
      <c r="Q7388">
        <v>-5.6206271052360535E-2</v>
      </c>
      <c r="R7388">
        <v>-1.1995437555015087E-2</v>
      </c>
      <c r="S7388" s="10" t="s">
        <v>38</v>
      </c>
    </row>
    <row r="7389" spans="1:19" hidden="1" x14ac:dyDescent="0.25">
      <c r="A7389" s="10" t="str">
        <f t="shared" si="115"/>
        <v>2017-2026Greater Bay Area1-in-2Typical Event DayPGE23</v>
      </c>
      <c r="B7389" s="10" t="s">
        <v>54</v>
      </c>
      <c r="C7389" s="10" t="s">
        <v>10</v>
      </c>
      <c r="D7389" s="10" t="s">
        <v>8</v>
      </c>
      <c r="E7389" s="10" t="s">
        <v>9</v>
      </c>
      <c r="F7389">
        <v>23</v>
      </c>
      <c r="G7389">
        <v>1.4246987104415894</v>
      </c>
      <c r="H7389">
        <v>1.4796853065490723</v>
      </c>
      <c r="I7389">
        <v>72.906494140625</v>
      </c>
      <c r="J7389">
        <v>5.8387260884046555E-2</v>
      </c>
      <c r="K7389">
        <v>54535</v>
      </c>
      <c r="L7389">
        <v>49319.78</v>
      </c>
      <c r="M7389">
        <v>-5.4986618459224701E-2</v>
      </c>
      <c r="N7389">
        <v>-0.1298157274723053</v>
      </c>
      <c r="O7389">
        <v>-8.5604898631572723E-2</v>
      </c>
      <c r="P7389">
        <v>-5.4986618459224701E-2</v>
      </c>
      <c r="Q7389">
        <v>-2.4368338286876678E-2</v>
      </c>
      <c r="R7389">
        <v>1.9842494279146194E-2</v>
      </c>
      <c r="S7389" s="10" t="s">
        <v>38</v>
      </c>
    </row>
    <row r="7390" spans="1:19" hidden="1" x14ac:dyDescent="0.25">
      <c r="A7390" s="10" t="str">
        <f t="shared" si="115"/>
        <v>2017-2026Greater Bay Area1-in-2Typical Event DayCAISO24</v>
      </c>
      <c r="B7390" s="10" t="s">
        <v>54</v>
      </c>
      <c r="C7390" s="10" t="s">
        <v>10</v>
      </c>
      <c r="D7390" s="10" t="s">
        <v>8</v>
      </c>
      <c r="E7390" s="10" t="s">
        <v>9</v>
      </c>
      <c r="F7390">
        <v>24</v>
      </c>
      <c r="G7390">
        <v>0.96576386690139771</v>
      </c>
      <c r="H7390">
        <v>0.99009275436401367</v>
      </c>
      <c r="I7390">
        <v>69.830329895019531</v>
      </c>
      <c r="J7390">
        <v>4.4309847056865692E-2</v>
      </c>
      <c r="K7390">
        <v>54535</v>
      </c>
      <c r="L7390">
        <v>49319.78</v>
      </c>
      <c r="M7390">
        <v>-2.4328889325261116E-2</v>
      </c>
      <c r="N7390">
        <v>-8.1116385757923126E-2</v>
      </c>
      <c r="O7390">
        <v>-4.7564972192049026E-2</v>
      </c>
      <c r="P7390">
        <v>-2.4328889325261116E-2</v>
      </c>
      <c r="Q7390">
        <v>-1.092805527150631E-3</v>
      </c>
      <c r="R7390">
        <v>3.2458610832691193E-2</v>
      </c>
      <c r="S7390" s="10" t="s">
        <v>39</v>
      </c>
    </row>
    <row r="7391" spans="1:19" hidden="1" x14ac:dyDescent="0.25">
      <c r="A7391" s="10" t="str">
        <f t="shared" si="115"/>
        <v>2017-2026Greater Bay Area1-in-10Typical Event DayCAISO24</v>
      </c>
      <c r="B7391" s="10" t="s">
        <v>54</v>
      </c>
      <c r="C7391" s="10" t="s">
        <v>10</v>
      </c>
      <c r="D7391" s="10" t="s">
        <v>8</v>
      </c>
      <c r="E7391" s="10" t="s">
        <v>1</v>
      </c>
      <c r="F7391">
        <v>24</v>
      </c>
      <c r="G7391">
        <v>1.1396750211715698</v>
      </c>
      <c r="H7391">
        <v>1.1844356060028076</v>
      </c>
      <c r="I7391">
        <v>71.309700012207031</v>
      </c>
      <c r="J7391">
        <v>4.4309847056865692E-2</v>
      </c>
      <c r="K7391">
        <v>54535</v>
      </c>
      <c r="L7391">
        <v>49319.78</v>
      </c>
      <c r="M7391">
        <v>-4.4760562479496002E-2</v>
      </c>
      <c r="N7391">
        <v>-0.10154806077480316</v>
      </c>
      <c r="O7391">
        <v>-6.7996643483638763E-2</v>
      </c>
      <c r="P7391">
        <v>-4.4760562479496002E-2</v>
      </c>
      <c r="Q7391">
        <v>-2.1524479612708092E-2</v>
      </c>
      <c r="R7391">
        <v>1.2026937678456306E-2</v>
      </c>
      <c r="S7391" s="10" t="s">
        <v>39</v>
      </c>
    </row>
    <row r="7392" spans="1:19" hidden="1" x14ac:dyDescent="0.25">
      <c r="A7392" s="10" t="str">
        <f t="shared" si="115"/>
        <v>2017-2026Greater Bay Area1-in-10Typical Event DayPGE24</v>
      </c>
      <c r="B7392" s="10" t="s">
        <v>54</v>
      </c>
      <c r="C7392" s="10" t="s">
        <v>10</v>
      </c>
      <c r="D7392" s="10" t="s">
        <v>8</v>
      </c>
      <c r="E7392" s="10" t="s">
        <v>1</v>
      </c>
      <c r="F7392">
        <v>24</v>
      </c>
      <c r="G7392">
        <v>1.3025860786437988</v>
      </c>
      <c r="H7392">
        <v>1.3675211668014526</v>
      </c>
      <c r="I7392">
        <v>76.786125183105469</v>
      </c>
      <c r="J7392">
        <v>4.4309847056865692E-2</v>
      </c>
      <c r="K7392">
        <v>54535</v>
      </c>
      <c r="L7392">
        <v>49319.78</v>
      </c>
      <c r="M7392">
        <v>-6.4935117959976196E-2</v>
      </c>
      <c r="N7392">
        <v>-0.12172261625528336</v>
      </c>
      <c r="O7392">
        <v>-8.8171198964118958E-2</v>
      </c>
      <c r="P7392">
        <v>-6.4935117959976196E-2</v>
      </c>
      <c r="Q7392">
        <v>-4.1699033230543137E-2</v>
      </c>
      <c r="R7392">
        <v>-8.1476178020238876E-3</v>
      </c>
      <c r="S7392" s="10" t="s">
        <v>38</v>
      </c>
    </row>
    <row r="7393" spans="1:19" hidden="1" x14ac:dyDescent="0.25">
      <c r="A7393" s="10" t="str">
        <f t="shared" si="115"/>
        <v>2017-2026Greater Bay Area1-in-2Typical Event DayPGE24</v>
      </c>
      <c r="B7393" s="10" t="s">
        <v>54</v>
      </c>
      <c r="C7393" s="10" t="s">
        <v>10</v>
      </c>
      <c r="D7393" s="10" t="s">
        <v>8</v>
      </c>
      <c r="E7393" s="10" t="s">
        <v>9</v>
      </c>
      <c r="F7393">
        <v>24</v>
      </c>
      <c r="G7393">
        <v>1.1035661697387695</v>
      </c>
      <c r="H7393">
        <v>1.1443465948104858</v>
      </c>
      <c r="I7393">
        <v>71.076927185058594</v>
      </c>
      <c r="J7393">
        <v>4.4309847056865692E-2</v>
      </c>
      <c r="K7393">
        <v>54535</v>
      </c>
      <c r="L7393">
        <v>49319.78</v>
      </c>
      <c r="M7393">
        <v>-4.0780376642942429E-2</v>
      </c>
      <c r="N7393">
        <v>-9.7567878663539886E-2</v>
      </c>
      <c r="O7393">
        <v>-6.4016461372375488E-2</v>
      </c>
      <c r="P7393">
        <v>-4.0780376642942429E-2</v>
      </c>
      <c r="Q7393">
        <v>-1.7544293776154518E-2</v>
      </c>
      <c r="R7393">
        <v>1.600712351500988E-2</v>
      </c>
      <c r="S7393" s="10" t="s">
        <v>38</v>
      </c>
    </row>
    <row r="7394" spans="1:19" hidden="1" x14ac:dyDescent="0.25">
      <c r="A7394" s="10" t="str">
        <f t="shared" si="115"/>
        <v>2017-2026Greater Fresno Area1-in-10August PeakCAISO1</v>
      </c>
      <c r="B7394" s="10" t="s">
        <v>54</v>
      </c>
      <c r="C7394" s="10" t="s">
        <v>37</v>
      </c>
      <c r="D7394" s="10" t="s">
        <v>2</v>
      </c>
      <c r="E7394" s="10" t="s">
        <v>1</v>
      </c>
      <c r="F7394">
        <v>1</v>
      </c>
      <c r="G7394">
        <v>1.3695076704025269</v>
      </c>
      <c r="H7394">
        <v>1.3695076704025269</v>
      </c>
      <c r="I7394">
        <v>83.875</v>
      </c>
      <c r="J7394">
        <v>0</v>
      </c>
      <c r="K7394">
        <v>19331</v>
      </c>
      <c r="L7394">
        <v>17718.839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 s="10" t="s">
        <v>39</v>
      </c>
    </row>
    <row r="7395" spans="1:19" hidden="1" x14ac:dyDescent="0.25">
      <c r="A7395" s="10" t="str">
        <f t="shared" si="115"/>
        <v>2017-2026Greater Fresno Area1-in-2August PeakCAISO1</v>
      </c>
      <c r="B7395" s="10" t="s">
        <v>54</v>
      </c>
      <c r="C7395" s="10" t="s">
        <v>37</v>
      </c>
      <c r="D7395" s="10" t="s">
        <v>2</v>
      </c>
      <c r="E7395" s="10" t="s">
        <v>9</v>
      </c>
      <c r="F7395">
        <v>1</v>
      </c>
      <c r="G7395">
        <v>1.2035270929336548</v>
      </c>
      <c r="H7395">
        <v>1.2035270929336548</v>
      </c>
      <c r="I7395">
        <v>80.75</v>
      </c>
      <c r="J7395">
        <v>0</v>
      </c>
      <c r="K7395">
        <v>19331</v>
      </c>
      <c r="L7395">
        <v>17718.839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 s="10" t="s">
        <v>39</v>
      </c>
    </row>
    <row r="7396" spans="1:19" hidden="1" x14ac:dyDescent="0.25">
      <c r="A7396" s="10" t="str">
        <f t="shared" si="115"/>
        <v>2017-2026Greater Fresno Area1-in-2August PeakPGE1</v>
      </c>
      <c r="B7396" s="10" t="s">
        <v>54</v>
      </c>
      <c r="C7396" s="10" t="s">
        <v>37</v>
      </c>
      <c r="D7396" s="10" t="s">
        <v>2</v>
      </c>
      <c r="E7396" s="10" t="s">
        <v>9</v>
      </c>
      <c r="F7396">
        <v>1</v>
      </c>
      <c r="G7396">
        <v>1.329519510269165</v>
      </c>
      <c r="H7396">
        <v>1.329519510269165</v>
      </c>
      <c r="I7396">
        <v>84.75</v>
      </c>
      <c r="J7396">
        <v>0</v>
      </c>
      <c r="K7396">
        <v>19331</v>
      </c>
      <c r="L7396">
        <v>17718.839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 s="10" t="s">
        <v>38</v>
      </c>
    </row>
    <row r="7397" spans="1:19" hidden="1" x14ac:dyDescent="0.25">
      <c r="A7397" s="10" t="str">
        <f t="shared" si="115"/>
        <v>2017-2026Greater Fresno Area1-in-10August PeakPGE1</v>
      </c>
      <c r="B7397" s="10" t="s">
        <v>54</v>
      </c>
      <c r="C7397" s="10" t="s">
        <v>37</v>
      </c>
      <c r="D7397" s="10" t="s">
        <v>2</v>
      </c>
      <c r="E7397" s="10" t="s">
        <v>1</v>
      </c>
      <c r="F7397">
        <v>1</v>
      </c>
      <c r="G7397">
        <v>1.4131127595901489</v>
      </c>
      <c r="H7397">
        <v>1.4131127595901489</v>
      </c>
      <c r="I7397">
        <v>88</v>
      </c>
      <c r="J7397">
        <v>0</v>
      </c>
      <c r="K7397">
        <v>19331</v>
      </c>
      <c r="L7397">
        <v>17718.839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 s="10" t="s">
        <v>38</v>
      </c>
    </row>
    <row r="7398" spans="1:19" hidden="1" x14ac:dyDescent="0.25">
      <c r="A7398" s="10" t="str">
        <f t="shared" si="115"/>
        <v>2017-2026Greater Fresno Area1-in-10August PeakCAISO2</v>
      </c>
      <c r="B7398" s="10" t="s">
        <v>54</v>
      </c>
      <c r="C7398" s="10" t="s">
        <v>37</v>
      </c>
      <c r="D7398" s="10" t="s">
        <v>2</v>
      </c>
      <c r="E7398" s="10" t="s">
        <v>1</v>
      </c>
      <c r="F7398">
        <v>2</v>
      </c>
      <c r="G7398">
        <v>1.1644591093063354</v>
      </c>
      <c r="H7398">
        <v>1.1644591093063354</v>
      </c>
      <c r="I7398">
        <v>83</v>
      </c>
      <c r="J7398">
        <v>0</v>
      </c>
      <c r="K7398">
        <v>19331</v>
      </c>
      <c r="L7398">
        <v>17718.839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 s="10" t="s">
        <v>39</v>
      </c>
    </row>
    <row r="7399" spans="1:19" hidden="1" x14ac:dyDescent="0.25">
      <c r="A7399" s="10" t="str">
        <f t="shared" si="115"/>
        <v>2017-2026Greater Fresno Area1-in-2August PeakCAISO2</v>
      </c>
      <c r="B7399" s="10" t="s">
        <v>54</v>
      </c>
      <c r="C7399" s="10" t="s">
        <v>37</v>
      </c>
      <c r="D7399" s="10" t="s">
        <v>2</v>
      </c>
      <c r="E7399" s="10" t="s">
        <v>9</v>
      </c>
      <c r="F7399">
        <v>2</v>
      </c>
      <c r="G7399">
        <v>1.0233298540115356</v>
      </c>
      <c r="H7399">
        <v>1.0233298540115356</v>
      </c>
      <c r="I7399">
        <v>77.75</v>
      </c>
      <c r="J7399">
        <v>0</v>
      </c>
      <c r="K7399">
        <v>19331</v>
      </c>
      <c r="L7399">
        <v>17718.839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 s="10" t="s">
        <v>39</v>
      </c>
    </row>
    <row r="7400" spans="1:19" hidden="1" x14ac:dyDescent="0.25">
      <c r="A7400" s="10" t="str">
        <f t="shared" si="115"/>
        <v>2017-2026Greater Fresno Area1-in-2August PeakPGE2</v>
      </c>
      <c r="B7400" s="10" t="s">
        <v>54</v>
      </c>
      <c r="C7400" s="10" t="s">
        <v>37</v>
      </c>
      <c r="D7400" s="10" t="s">
        <v>2</v>
      </c>
      <c r="E7400" s="10" t="s">
        <v>9</v>
      </c>
      <c r="F7400">
        <v>2</v>
      </c>
      <c r="G7400">
        <v>1.1304581165313721</v>
      </c>
      <c r="H7400">
        <v>1.1304581165313721</v>
      </c>
      <c r="I7400">
        <v>82.375</v>
      </c>
      <c r="J7400">
        <v>0</v>
      </c>
      <c r="K7400">
        <v>19331</v>
      </c>
      <c r="L7400">
        <v>17718.839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 s="10" t="s">
        <v>38</v>
      </c>
    </row>
    <row r="7401" spans="1:19" hidden="1" x14ac:dyDescent="0.25">
      <c r="A7401" s="10" t="str">
        <f t="shared" si="115"/>
        <v>2017-2026Greater Fresno Area1-in-10August PeakPGE2</v>
      </c>
      <c r="B7401" s="10" t="s">
        <v>54</v>
      </c>
      <c r="C7401" s="10" t="s">
        <v>37</v>
      </c>
      <c r="D7401" s="10" t="s">
        <v>2</v>
      </c>
      <c r="E7401" s="10" t="s">
        <v>1</v>
      </c>
      <c r="F7401">
        <v>2</v>
      </c>
      <c r="G7401">
        <v>1.2015354633331299</v>
      </c>
      <c r="H7401">
        <v>1.2015354633331299</v>
      </c>
      <c r="I7401">
        <v>85.125</v>
      </c>
      <c r="J7401">
        <v>0</v>
      </c>
      <c r="K7401">
        <v>19331</v>
      </c>
      <c r="L7401">
        <v>17718.839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 s="10" t="s">
        <v>38</v>
      </c>
    </row>
    <row r="7402" spans="1:19" hidden="1" x14ac:dyDescent="0.25">
      <c r="A7402" s="10" t="str">
        <f t="shared" si="115"/>
        <v>2017-2026Greater Fresno Area1-in-10August PeakCAISO3</v>
      </c>
      <c r="B7402" s="10" t="s">
        <v>54</v>
      </c>
      <c r="C7402" s="10" t="s">
        <v>37</v>
      </c>
      <c r="D7402" s="10" t="s">
        <v>2</v>
      </c>
      <c r="E7402" s="10" t="s">
        <v>1</v>
      </c>
      <c r="F7402">
        <v>3</v>
      </c>
      <c r="G7402">
        <v>1.0244811773300171</v>
      </c>
      <c r="H7402">
        <v>1.0244811773300171</v>
      </c>
      <c r="I7402">
        <v>81</v>
      </c>
      <c r="J7402">
        <v>0</v>
      </c>
      <c r="K7402">
        <v>19331</v>
      </c>
      <c r="L7402">
        <v>17718.839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 s="10" t="s">
        <v>39</v>
      </c>
    </row>
    <row r="7403" spans="1:19" hidden="1" x14ac:dyDescent="0.25">
      <c r="A7403" s="10" t="str">
        <f t="shared" si="115"/>
        <v>2017-2026Greater Fresno Area1-in-2August PeakCAISO3</v>
      </c>
      <c r="B7403" s="10" t="s">
        <v>54</v>
      </c>
      <c r="C7403" s="10" t="s">
        <v>37</v>
      </c>
      <c r="D7403" s="10" t="s">
        <v>2</v>
      </c>
      <c r="E7403" s="10" t="s">
        <v>9</v>
      </c>
      <c r="F7403">
        <v>3</v>
      </c>
      <c r="G7403">
        <v>0.90031683444976807</v>
      </c>
      <c r="H7403">
        <v>0.90031683444976807</v>
      </c>
      <c r="I7403">
        <v>76</v>
      </c>
      <c r="J7403">
        <v>0</v>
      </c>
      <c r="K7403">
        <v>19331</v>
      </c>
      <c r="L7403">
        <v>17718.839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 s="10" t="s">
        <v>39</v>
      </c>
    </row>
    <row r="7404" spans="1:19" hidden="1" x14ac:dyDescent="0.25">
      <c r="A7404" s="10" t="str">
        <f t="shared" si="115"/>
        <v>2017-2026Greater Fresno Area1-in-2August PeakPGE3</v>
      </c>
      <c r="B7404" s="10" t="s">
        <v>54</v>
      </c>
      <c r="C7404" s="10" t="s">
        <v>37</v>
      </c>
      <c r="D7404" s="10" t="s">
        <v>2</v>
      </c>
      <c r="E7404" s="10" t="s">
        <v>9</v>
      </c>
      <c r="F7404">
        <v>3</v>
      </c>
      <c r="G7404">
        <v>0.9945673942565918</v>
      </c>
      <c r="H7404">
        <v>0.9945673942565918</v>
      </c>
      <c r="I7404">
        <v>79</v>
      </c>
      <c r="J7404">
        <v>0</v>
      </c>
      <c r="K7404">
        <v>19331</v>
      </c>
      <c r="L7404">
        <v>17718.839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 s="10" t="s">
        <v>38</v>
      </c>
    </row>
    <row r="7405" spans="1:19" hidden="1" x14ac:dyDescent="0.25">
      <c r="A7405" s="10" t="str">
        <f t="shared" si="115"/>
        <v>2017-2026Greater Fresno Area1-in-10August PeakPGE3</v>
      </c>
      <c r="B7405" s="10" t="s">
        <v>54</v>
      </c>
      <c r="C7405" s="10" t="s">
        <v>37</v>
      </c>
      <c r="D7405" s="10" t="s">
        <v>2</v>
      </c>
      <c r="E7405" s="10" t="s">
        <v>1</v>
      </c>
      <c r="F7405">
        <v>3</v>
      </c>
      <c r="G7405">
        <v>1.0571005344390869</v>
      </c>
      <c r="H7405">
        <v>1.0571005344390869</v>
      </c>
      <c r="I7405">
        <v>83.5</v>
      </c>
      <c r="J7405">
        <v>0</v>
      </c>
      <c r="K7405">
        <v>19331</v>
      </c>
      <c r="L7405">
        <v>17718.839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 s="10" t="s">
        <v>38</v>
      </c>
    </row>
    <row r="7406" spans="1:19" hidden="1" x14ac:dyDescent="0.25">
      <c r="A7406" s="10" t="str">
        <f t="shared" si="115"/>
        <v>2017-2026Greater Fresno Area1-in-10August PeakCAISO4</v>
      </c>
      <c r="B7406" s="10" t="s">
        <v>54</v>
      </c>
      <c r="C7406" s="10" t="s">
        <v>37</v>
      </c>
      <c r="D7406" s="10" t="s">
        <v>2</v>
      </c>
      <c r="E7406" s="10" t="s">
        <v>1</v>
      </c>
      <c r="F7406">
        <v>4</v>
      </c>
      <c r="G7406">
        <v>0.93313312530517578</v>
      </c>
      <c r="H7406">
        <v>0.93313312530517578</v>
      </c>
      <c r="I7406">
        <v>80.125</v>
      </c>
      <c r="J7406">
        <v>0</v>
      </c>
      <c r="K7406">
        <v>19331</v>
      </c>
      <c r="L7406">
        <v>17718.839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 s="10" t="s">
        <v>39</v>
      </c>
    </row>
    <row r="7407" spans="1:19" hidden="1" x14ac:dyDescent="0.25">
      <c r="A7407" s="10" t="str">
        <f t="shared" si="115"/>
        <v>2017-2026Greater Fresno Area1-in-2August PeakCAISO4</v>
      </c>
      <c r="B7407" s="10" t="s">
        <v>54</v>
      </c>
      <c r="C7407" s="10" t="s">
        <v>37</v>
      </c>
      <c r="D7407" s="10" t="s">
        <v>2</v>
      </c>
      <c r="E7407" s="10" t="s">
        <v>9</v>
      </c>
      <c r="F7407">
        <v>4</v>
      </c>
      <c r="G7407">
        <v>0.82003992795944214</v>
      </c>
      <c r="H7407">
        <v>0.82003992795944214</v>
      </c>
      <c r="I7407">
        <v>74.125</v>
      </c>
      <c r="J7407">
        <v>0</v>
      </c>
      <c r="K7407">
        <v>19331</v>
      </c>
      <c r="L7407">
        <v>17718.839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 s="10" t="s">
        <v>39</v>
      </c>
    </row>
    <row r="7408" spans="1:19" hidden="1" x14ac:dyDescent="0.25">
      <c r="A7408" s="10" t="str">
        <f t="shared" si="115"/>
        <v>2017-2026Greater Fresno Area1-in-2August PeakPGE4</v>
      </c>
      <c r="B7408" s="10" t="s">
        <v>54</v>
      </c>
      <c r="C7408" s="10" t="s">
        <v>37</v>
      </c>
      <c r="D7408" s="10" t="s">
        <v>2</v>
      </c>
      <c r="E7408" s="10" t="s">
        <v>9</v>
      </c>
      <c r="F7408">
        <v>4</v>
      </c>
      <c r="G7408">
        <v>0.90588659048080444</v>
      </c>
      <c r="H7408">
        <v>0.90588659048080444</v>
      </c>
      <c r="I7408">
        <v>77</v>
      </c>
      <c r="J7408">
        <v>0</v>
      </c>
      <c r="K7408">
        <v>19331</v>
      </c>
      <c r="L7408">
        <v>17718.839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 s="10" t="s">
        <v>38</v>
      </c>
    </row>
    <row r="7409" spans="1:19" hidden="1" x14ac:dyDescent="0.25">
      <c r="A7409" s="10" t="str">
        <f t="shared" si="115"/>
        <v>2017-2026Greater Fresno Area1-in-10August PeakPGE4</v>
      </c>
      <c r="B7409" s="10" t="s">
        <v>54</v>
      </c>
      <c r="C7409" s="10" t="s">
        <v>37</v>
      </c>
      <c r="D7409" s="10" t="s">
        <v>2</v>
      </c>
      <c r="E7409" s="10" t="s">
        <v>1</v>
      </c>
      <c r="F7409">
        <v>4</v>
      </c>
      <c r="G7409">
        <v>0.96284401416778564</v>
      </c>
      <c r="H7409">
        <v>0.96284401416778564</v>
      </c>
      <c r="I7409">
        <v>81.375</v>
      </c>
      <c r="J7409">
        <v>0</v>
      </c>
      <c r="K7409">
        <v>19331</v>
      </c>
      <c r="L7409">
        <v>17718.839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 s="10" t="s">
        <v>38</v>
      </c>
    </row>
    <row r="7410" spans="1:19" hidden="1" x14ac:dyDescent="0.25">
      <c r="A7410" s="10" t="str">
        <f t="shared" si="115"/>
        <v>2017-2026Greater Fresno Area1-in-10August PeakCAISO5</v>
      </c>
      <c r="B7410" s="10" t="s">
        <v>54</v>
      </c>
      <c r="C7410" s="10" t="s">
        <v>37</v>
      </c>
      <c r="D7410" s="10" t="s">
        <v>2</v>
      </c>
      <c r="E7410" s="10" t="s">
        <v>1</v>
      </c>
      <c r="F7410">
        <v>5</v>
      </c>
      <c r="G7410">
        <v>0.88882851600646973</v>
      </c>
      <c r="H7410">
        <v>0.88882851600646973</v>
      </c>
      <c r="I7410">
        <v>78</v>
      </c>
      <c r="J7410">
        <v>0</v>
      </c>
      <c r="K7410">
        <v>19331</v>
      </c>
      <c r="L7410">
        <v>17718.839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 s="10" t="s">
        <v>39</v>
      </c>
    </row>
    <row r="7411" spans="1:19" hidden="1" x14ac:dyDescent="0.25">
      <c r="A7411" s="10" t="str">
        <f t="shared" si="115"/>
        <v>2017-2026Greater Fresno Area1-in-2August PeakCAISO5</v>
      </c>
      <c r="B7411" s="10" t="s">
        <v>54</v>
      </c>
      <c r="C7411" s="10" t="s">
        <v>37</v>
      </c>
      <c r="D7411" s="10" t="s">
        <v>2</v>
      </c>
      <c r="E7411" s="10" t="s">
        <v>9</v>
      </c>
      <c r="F7411">
        <v>5</v>
      </c>
      <c r="G7411">
        <v>0.7811049222946167</v>
      </c>
      <c r="H7411">
        <v>0.7811049222946167</v>
      </c>
      <c r="I7411">
        <v>72.75</v>
      </c>
      <c r="J7411">
        <v>0</v>
      </c>
      <c r="K7411">
        <v>19331</v>
      </c>
      <c r="L7411">
        <v>17718.839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 s="10" t="s">
        <v>39</v>
      </c>
    </row>
    <row r="7412" spans="1:19" hidden="1" x14ac:dyDescent="0.25">
      <c r="A7412" s="10" t="str">
        <f t="shared" si="115"/>
        <v>2017-2026Greater Fresno Area1-in-2August PeakPGE5</v>
      </c>
      <c r="B7412" s="10" t="s">
        <v>54</v>
      </c>
      <c r="C7412" s="10" t="s">
        <v>37</v>
      </c>
      <c r="D7412" s="10" t="s">
        <v>2</v>
      </c>
      <c r="E7412" s="10" t="s">
        <v>9</v>
      </c>
      <c r="F7412">
        <v>5</v>
      </c>
      <c r="G7412">
        <v>0.86287569999694824</v>
      </c>
      <c r="H7412">
        <v>0.86287569999694824</v>
      </c>
      <c r="I7412">
        <v>75.375</v>
      </c>
      <c r="J7412">
        <v>0</v>
      </c>
      <c r="K7412">
        <v>19331</v>
      </c>
      <c r="L7412">
        <v>17718.839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 s="10" t="s">
        <v>38</v>
      </c>
    </row>
    <row r="7413" spans="1:19" hidden="1" x14ac:dyDescent="0.25">
      <c r="A7413" s="10" t="str">
        <f t="shared" si="115"/>
        <v>2017-2026Greater Fresno Area1-in-10August PeakPGE5</v>
      </c>
      <c r="B7413" s="10" t="s">
        <v>54</v>
      </c>
      <c r="C7413" s="10" t="s">
        <v>37</v>
      </c>
      <c r="D7413" s="10" t="s">
        <v>2</v>
      </c>
      <c r="E7413" s="10" t="s">
        <v>1</v>
      </c>
      <c r="F7413">
        <v>5</v>
      </c>
      <c r="G7413">
        <v>0.9171288013458252</v>
      </c>
      <c r="H7413">
        <v>0.9171288013458252</v>
      </c>
      <c r="I7413">
        <v>79.625</v>
      </c>
      <c r="J7413">
        <v>0</v>
      </c>
      <c r="K7413">
        <v>19331</v>
      </c>
      <c r="L7413">
        <v>17718.839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 s="10" t="s">
        <v>38</v>
      </c>
    </row>
    <row r="7414" spans="1:19" hidden="1" x14ac:dyDescent="0.25">
      <c r="A7414" s="10" t="str">
        <f t="shared" si="115"/>
        <v>2017-2026Greater Fresno Area1-in-10August PeakCAISO6</v>
      </c>
      <c r="B7414" s="10" t="s">
        <v>54</v>
      </c>
      <c r="C7414" s="10" t="s">
        <v>37</v>
      </c>
      <c r="D7414" s="10" t="s">
        <v>2</v>
      </c>
      <c r="E7414" s="10" t="s">
        <v>1</v>
      </c>
      <c r="F7414">
        <v>6</v>
      </c>
      <c r="G7414">
        <v>0.89833688735961914</v>
      </c>
      <c r="H7414">
        <v>0.89833688735961914</v>
      </c>
      <c r="I7414">
        <v>76.625</v>
      </c>
      <c r="J7414">
        <v>0</v>
      </c>
      <c r="K7414">
        <v>19331</v>
      </c>
      <c r="L7414">
        <v>17718.839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 s="10" t="s">
        <v>39</v>
      </c>
    </row>
    <row r="7415" spans="1:19" hidden="1" x14ac:dyDescent="0.25">
      <c r="A7415" s="10" t="str">
        <f t="shared" si="115"/>
        <v>2017-2026Greater Fresno Area1-in-2August PeakCAISO6</v>
      </c>
      <c r="B7415" s="10" t="s">
        <v>54</v>
      </c>
      <c r="C7415" s="10" t="s">
        <v>37</v>
      </c>
      <c r="D7415" s="10" t="s">
        <v>2</v>
      </c>
      <c r="E7415" s="10" t="s">
        <v>9</v>
      </c>
      <c r="F7415">
        <v>6</v>
      </c>
      <c r="G7415">
        <v>0.78946089744567871</v>
      </c>
      <c r="H7415">
        <v>0.78946089744567871</v>
      </c>
      <c r="I7415">
        <v>72</v>
      </c>
      <c r="J7415">
        <v>0</v>
      </c>
      <c r="K7415">
        <v>19331</v>
      </c>
      <c r="L7415">
        <v>17718.839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 s="10" t="s">
        <v>39</v>
      </c>
    </row>
    <row r="7416" spans="1:19" hidden="1" x14ac:dyDescent="0.25">
      <c r="A7416" s="10" t="str">
        <f t="shared" si="115"/>
        <v>2017-2026Greater Fresno Area1-in-10August PeakPGE6</v>
      </c>
      <c r="B7416" s="10" t="s">
        <v>54</v>
      </c>
      <c r="C7416" s="10" t="s">
        <v>37</v>
      </c>
      <c r="D7416" s="10" t="s">
        <v>2</v>
      </c>
      <c r="E7416" s="10" t="s">
        <v>1</v>
      </c>
      <c r="F7416">
        <v>6</v>
      </c>
      <c r="G7416">
        <v>0.92693990468978882</v>
      </c>
      <c r="H7416">
        <v>0.92693990468978882</v>
      </c>
      <c r="I7416">
        <v>78.875</v>
      </c>
      <c r="J7416">
        <v>0</v>
      </c>
      <c r="K7416">
        <v>19331</v>
      </c>
      <c r="L7416">
        <v>17718.839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 s="10" t="s">
        <v>38</v>
      </c>
    </row>
    <row r="7417" spans="1:19" hidden="1" x14ac:dyDescent="0.25">
      <c r="A7417" s="10" t="str">
        <f t="shared" si="115"/>
        <v>2017-2026Greater Fresno Area1-in-2August PeakPGE6</v>
      </c>
      <c r="B7417" s="10" t="s">
        <v>54</v>
      </c>
      <c r="C7417" s="10" t="s">
        <v>37</v>
      </c>
      <c r="D7417" s="10" t="s">
        <v>2</v>
      </c>
      <c r="E7417" s="10" t="s">
        <v>9</v>
      </c>
      <c r="F7417">
        <v>6</v>
      </c>
      <c r="G7417">
        <v>0.87210637331008911</v>
      </c>
      <c r="H7417">
        <v>0.87210637331008911</v>
      </c>
      <c r="I7417">
        <v>74.75</v>
      </c>
      <c r="J7417">
        <v>0</v>
      </c>
      <c r="K7417">
        <v>19331</v>
      </c>
      <c r="L7417">
        <v>17718.839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 s="10" t="s">
        <v>38</v>
      </c>
    </row>
    <row r="7418" spans="1:19" hidden="1" x14ac:dyDescent="0.25">
      <c r="A7418" s="10" t="str">
        <f t="shared" si="115"/>
        <v>2017-2026Greater Fresno Area1-in-2August PeakCAISO7</v>
      </c>
      <c r="B7418" s="10" t="s">
        <v>54</v>
      </c>
      <c r="C7418" s="10" t="s">
        <v>37</v>
      </c>
      <c r="D7418" s="10" t="s">
        <v>2</v>
      </c>
      <c r="E7418" s="10" t="s">
        <v>9</v>
      </c>
      <c r="F7418">
        <v>7</v>
      </c>
      <c r="G7418">
        <v>0.8441128134727478</v>
      </c>
      <c r="H7418">
        <v>0.8441128134727478</v>
      </c>
      <c r="I7418">
        <v>70.625</v>
      </c>
      <c r="J7418">
        <v>0</v>
      </c>
      <c r="K7418">
        <v>19331</v>
      </c>
      <c r="L7418">
        <v>17718.839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 s="10" t="s">
        <v>39</v>
      </c>
    </row>
    <row r="7419" spans="1:19" hidden="1" x14ac:dyDescent="0.25">
      <c r="A7419" s="10" t="str">
        <f t="shared" si="115"/>
        <v>2017-2026Greater Fresno Area1-in-10August PeakCAISO7</v>
      </c>
      <c r="B7419" s="10" t="s">
        <v>54</v>
      </c>
      <c r="C7419" s="10" t="s">
        <v>37</v>
      </c>
      <c r="D7419" s="10" t="s">
        <v>2</v>
      </c>
      <c r="E7419" s="10" t="s">
        <v>1</v>
      </c>
      <c r="F7419">
        <v>7</v>
      </c>
      <c r="G7419">
        <v>0.96052592992782593</v>
      </c>
      <c r="H7419">
        <v>0.96052592992782593</v>
      </c>
      <c r="I7419">
        <v>76.25</v>
      </c>
      <c r="J7419">
        <v>0</v>
      </c>
      <c r="K7419">
        <v>19331</v>
      </c>
      <c r="L7419">
        <v>17718.839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 s="10" t="s">
        <v>39</v>
      </c>
    </row>
    <row r="7420" spans="1:19" hidden="1" x14ac:dyDescent="0.25">
      <c r="A7420" s="10" t="str">
        <f t="shared" si="115"/>
        <v>2017-2026Greater Fresno Area1-in-10August PeakPGE7</v>
      </c>
      <c r="B7420" s="10" t="s">
        <v>54</v>
      </c>
      <c r="C7420" s="10" t="s">
        <v>37</v>
      </c>
      <c r="D7420" s="10" t="s">
        <v>2</v>
      </c>
      <c r="E7420" s="10" t="s">
        <v>1</v>
      </c>
      <c r="F7420">
        <v>7</v>
      </c>
      <c r="G7420">
        <v>0.99110907316207886</v>
      </c>
      <c r="H7420">
        <v>0.99110907316207886</v>
      </c>
      <c r="I7420">
        <v>77.875</v>
      </c>
      <c r="J7420">
        <v>0</v>
      </c>
      <c r="K7420">
        <v>19331</v>
      </c>
      <c r="L7420">
        <v>17718.839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 s="10" t="s">
        <v>38</v>
      </c>
    </row>
    <row r="7421" spans="1:19" hidden="1" x14ac:dyDescent="0.25">
      <c r="A7421" s="10" t="str">
        <f t="shared" si="115"/>
        <v>2017-2026Greater Fresno Area1-in-2August PeakPGE7</v>
      </c>
      <c r="B7421" s="10" t="s">
        <v>54</v>
      </c>
      <c r="C7421" s="10" t="s">
        <v>37</v>
      </c>
      <c r="D7421" s="10" t="s">
        <v>2</v>
      </c>
      <c r="E7421" s="10" t="s">
        <v>9</v>
      </c>
      <c r="F7421">
        <v>7</v>
      </c>
      <c r="G7421">
        <v>0.9324796199798584</v>
      </c>
      <c r="H7421">
        <v>0.9324796199798584</v>
      </c>
      <c r="I7421">
        <v>74.375</v>
      </c>
      <c r="J7421">
        <v>0</v>
      </c>
      <c r="K7421">
        <v>19331</v>
      </c>
      <c r="L7421">
        <v>17718.839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 s="10" t="s">
        <v>38</v>
      </c>
    </row>
    <row r="7422" spans="1:19" hidden="1" x14ac:dyDescent="0.25">
      <c r="A7422" s="10" t="str">
        <f t="shared" si="115"/>
        <v>2017-2026Greater Fresno Area1-in-10August PeakCAISO8</v>
      </c>
      <c r="B7422" s="10" t="s">
        <v>54</v>
      </c>
      <c r="C7422" s="10" t="s">
        <v>37</v>
      </c>
      <c r="D7422" s="10" t="s">
        <v>2</v>
      </c>
      <c r="E7422" s="10" t="s">
        <v>1</v>
      </c>
      <c r="F7422">
        <v>8</v>
      </c>
      <c r="G7422">
        <v>0.98468971252441406</v>
      </c>
      <c r="H7422">
        <v>0.98468971252441406</v>
      </c>
      <c r="I7422">
        <v>78.125</v>
      </c>
      <c r="J7422">
        <v>0</v>
      </c>
      <c r="K7422">
        <v>19331</v>
      </c>
      <c r="L7422">
        <v>17718.839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 s="10" t="s">
        <v>39</v>
      </c>
    </row>
    <row r="7423" spans="1:19" hidden="1" x14ac:dyDescent="0.25">
      <c r="A7423" s="10" t="str">
        <f t="shared" si="115"/>
        <v>2017-2026Greater Fresno Area1-in-2August PeakCAISO8</v>
      </c>
      <c r="B7423" s="10" t="s">
        <v>54</v>
      </c>
      <c r="C7423" s="10" t="s">
        <v>37</v>
      </c>
      <c r="D7423" s="10" t="s">
        <v>2</v>
      </c>
      <c r="E7423" s="10" t="s">
        <v>9</v>
      </c>
      <c r="F7423">
        <v>8</v>
      </c>
      <c r="G7423">
        <v>0.86534798145294189</v>
      </c>
      <c r="H7423">
        <v>0.86534798145294189</v>
      </c>
      <c r="I7423">
        <v>71.375</v>
      </c>
      <c r="J7423">
        <v>0</v>
      </c>
      <c r="K7423">
        <v>19331</v>
      </c>
      <c r="L7423">
        <v>17718.839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 s="10" t="s">
        <v>39</v>
      </c>
    </row>
    <row r="7424" spans="1:19" hidden="1" x14ac:dyDescent="0.25">
      <c r="A7424" s="10" t="str">
        <f t="shared" si="115"/>
        <v>2017-2026Greater Fresno Area1-in-2August PeakPGE8</v>
      </c>
      <c r="B7424" s="10" t="s">
        <v>54</v>
      </c>
      <c r="C7424" s="10" t="s">
        <v>37</v>
      </c>
      <c r="D7424" s="10" t="s">
        <v>2</v>
      </c>
      <c r="E7424" s="10" t="s">
        <v>9</v>
      </c>
      <c r="F7424">
        <v>8</v>
      </c>
      <c r="G7424">
        <v>0.95593780279159546</v>
      </c>
      <c r="H7424">
        <v>0.95593780279159546</v>
      </c>
      <c r="I7424">
        <v>76</v>
      </c>
      <c r="J7424">
        <v>0</v>
      </c>
      <c r="K7424">
        <v>19331</v>
      </c>
      <c r="L7424">
        <v>17718.839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 s="10" t="s">
        <v>38</v>
      </c>
    </row>
    <row r="7425" spans="1:19" hidden="1" x14ac:dyDescent="0.25">
      <c r="A7425" s="10" t="str">
        <f t="shared" si="115"/>
        <v>2017-2026Greater Fresno Area1-in-10August PeakPGE8</v>
      </c>
      <c r="B7425" s="10" t="s">
        <v>54</v>
      </c>
      <c r="C7425" s="10" t="s">
        <v>37</v>
      </c>
      <c r="D7425" s="10" t="s">
        <v>2</v>
      </c>
      <c r="E7425" s="10" t="s">
        <v>1</v>
      </c>
      <c r="F7425">
        <v>8</v>
      </c>
      <c r="G7425">
        <v>1.0160422325134277</v>
      </c>
      <c r="H7425">
        <v>1.0160422325134277</v>
      </c>
      <c r="I7425">
        <v>79.25</v>
      </c>
      <c r="J7425">
        <v>0</v>
      </c>
      <c r="K7425">
        <v>19331</v>
      </c>
      <c r="L7425">
        <v>17718.839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 s="10" t="s">
        <v>38</v>
      </c>
    </row>
    <row r="7426" spans="1:19" hidden="1" x14ac:dyDescent="0.25">
      <c r="A7426" s="10" t="str">
        <f t="shared" ref="A7426:A7489" si="116">CONCATENATE(B7426,C7426,E7426,D7426,S7426,F7426)</f>
        <v>2017-2026Greater Fresno Area1-in-10August PeakCAISO9</v>
      </c>
      <c r="B7426" s="10" t="s">
        <v>54</v>
      </c>
      <c r="C7426" s="10" t="s">
        <v>37</v>
      </c>
      <c r="D7426" s="10" t="s">
        <v>2</v>
      </c>
      <c r="E7426" s="10" t="s">
        <v>1</v>
      </c>
      <c r="F7426">
        <v>9</v>
      </c>
      <c r="G7426">
        <v>0.97146689891815186</v>
      </c>
      <c r="H7426">
        <v>0.97146689891815186</v>
      </c>
      <c r="I7426">
        <v>82.75</v>
      </c>
      <c r="J7426">
        <v>0</v>
      </c>
      <c r="K7426">
        <v>19331</v>
      </c>
      <c r="L7426">
        <v>17718.839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 s="10" t="s">
        <v>39</v>
      </c>
    </row>
    <row r="7427" spans="1:19" hidden="1" x14ac:dyDescent="0.25">
      <c r="A7427" s="10" t="str">
        <f t="shared" si="116"/>
        <v>2017-2026Greater Fresno Area1-in-2August PeakCAISO9</v>
      </c>
      <c r="B7427" s="10" t="s">
        <v>54</v>
      </c>
      <c r="C7427" s="10" t="s">
        <v>37</v>
      </c>
      <c r="D7427" s="10" t="s">
        <v>2</v>
      </c>
      <c r="E7427" s="10" t="s">
        <v>9</v>
      </c>
      <c r="F7427">
        <v>9</v>
      </c>
      <c r="G7427">
        <v>0.85372775793075562</v>
      </c>
      <c r="H7427">
        <v>0.85372775793075562</v>
      </c>
      <c r="I7427">
        <v>74.5</v>
      </c>
      <c r="J7427">
        <v>0</v>
      </c>
      <c r="K7427">
        <v>19331</v>
      </c>
      <c r="L7427">
        <v>17718.839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 s="10" t="s">
        <v>39</v>
      </c>
    </row>
    <row r="7428" spans="1:19" hidden="1" x14ac:dyDescent="0.25">
      <c r="A7428" s="10" t="str">
        <f t="shared" si="116"/>
        <v>2017-2026Greater Fresno Area1-in-10August PeakPGE9</v>
      </c>
      <c r="B7428" s="10" t="s">
        <v>54</v>
      </c>
      <c r="C7428" s="10" t="s">
        <v>37</v>
      </c>
      <c r="D7428" s="10" t="s">
        <v>2</v>
      </c>
      <c r="E7428" s="10" t="s">
        <v>1</v>
      </c>
      <c r="F7428">
        <v>9</v>
      </c>
      <c r="G7428">
        <v>1.0023983716964722</v>
      </c>
      <c r="H7428">
        <v>1.0023983716964722</v>
      </c>
      <c r="I7428">
        <v>84.125</v>
      </c>
      <c r="J7428">
        <v>0</v>
      </c>
      <c r="K7428">
        <v>19331</v>
      </c>
      <c r="L7428">
        <v>17718.839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 s="10" t="s">
        <v>38</v>
      </c>
    </row>
    <row r="7429" spans="1:19" hidden="1" x14ac:dyDescent="0.25">
      <c r="A7429" s="10" t="str">
        <f t="shared" si="116"/>
        <v>2017-2026Greater Fresno Area1-in-2August PeakPGE9</v>
      </c>
      <c r="B7429" s="10" t="s">
        <v>54</v>
      </c>
      <c r="C7429" s="10" t="s">
        <v>37</v>
      </c>
      <c r="D7429" s="10" t="s">
        <v>2</v>
      </c>
      <c r="E7429" s="10" t="s">
        <v>9</v>
      </c>
      <c r="F7429">
        <v>9</v>
      </c>
      <c r="G7429">
        <v>0.94310104846954346</v>
      </c>
      <c r="H7429">
        <v>0.94310104846954346</v>
      </c>
      <c r="I7429">
        <v>81.25</v>
      </c>
      <c r="J7429">
        <v>0</v>
      </c>
      <c r="K7429">
        <v>19331</v>
      </c>
      <c r="L7429">
        <v>17718.839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 s="10" t="s">
        <v>38</v>
      </c>
    </row>
    <row r="7430" spans="1:19" hidden="1" x14ac:dyDescent="0.25">
      <c r="A7430" s="10" t="str">
        <f t="shared" si="116"/>
        <v>2017-2026Greater Fresno Area1-in-2August PeakCAISO10</v>
      </c>
      <c r="B7430" s="10" t="s">
        <v>54</v>
      </c>
      <c r="C7430" s="10" t="s">
        <v>37</v>
      </c>
      <c r="D7430" s="10" t="s">
        <v>2</v>
      </c>
      <c r="E7430" s="10" t="s">
        <v>9</v>
      </c>
      <c r="F7430">
        <v>10</v>
      </c>
      <c r="G7430">
        <v>0.90253788232803345</v>
      </c>
      <c r="H7430">
        <v>0.90253788232803345</v>
      </c>
      <c r="I7430">
        <v>79</v>
      </c>
      <c r="J7430">
        <v>0</v>
      </c>
      <c r="K7430">
        <v>19331</v>
      </c>
      <c r="L7430">
        <v>17718.839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 s="10" t="s">
        <v>39</v>
      </c>
    </row>
    <row r="7431" spans="1:19" hidden="1" x14ac:dyDescent="0.25">
      <c r="A7431" s="10" t="str">
        <f t="shared" si="116"/>
        <v>2017-2026Greater Fresno Area1-in-10August PeakCAISO10</v>
      </c>
      <c r="B7431" s="10" t="s">
        <v>54</v>
      </c>
      <c r="C7431" s="10" t="s">
        <v>37</v>
      </c>
      <c r="D7431" s="10" t="s">
        <v>2</v>
      </c>
      <c r="E7431" s="10" t="s">
        <v>1</v>
      </c>
      <c r="F7431">
        <v>10</v>
      </c>
      <c r="G7431">
        <v>1.0270085334777832</v>
      </c>
      <c r="H7431">
        <v>1.0270085334777832</v>
      </c>
      <c r="I7431">
        <v>87.75</v>
      </c>
      <c r="J7431">
        <v>0</v>
      </c>
      <c r="K7431">
        <v>19331</v>
      </c>
      <c r="L7431">
        <v>17718.839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 s="10" t="s">
        <v>39</v>
      </c>
    </row>
    <row r="7432" spans="1:19" hidden="1" x14ac:dyDescent="0.25">
      <c r="A7432" s="10" t="str">
        <f t="shared" si="116"/>
        <v>2017-2026Greater Fresno Area1-in-10August PeakPGE10</v>
      </c>
      <c r="B7432" s="10" t="s">
        <v>54</v>
      </c>
      <c r="C7432" s="10" t="s">
        <v>37</v>
      </c>
      <c r="D7432" s="10" t="s">
        <v>2</v>
      </c>
      <c r="E7432" s="10" t="s">
        <v>1</v>
      </c>
      <c r="F7432">
        <v>10</v>
      </c>
      <c r="G7432">
        <v>1.0597084760665894</v>
      </c>
      <c r="H7432">
        <v>1.0597084760665894</v>
      </c>
      <c r="I7432">
        <v>89.25</v>
      </c>
      <c r="J7432">
        <v>0</v>
      </c>
      <c r="K7432">
        <v>19331</v>
      </c>
      <c r="L7432">
        <v>17718.839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 s="10" t="s">
        <v>38</v>
      </c>
    </row>
    <row r="7433" spans="1:19" hidden="1" x14ac:dyDescent="0.25">
      <c r="A7433" s="10" t="str">
        <f t="shared" si="116"/>
        <v>2017-2026Greater Fresno Area1-in-2August PeakPGE10</v>
      </c>
      <c r="B7433" s="10" t="s">
        <v>54</v>
      </c>
      <c r="C7433" s="10" t="s">
        <v>37</v>
      </c>
      <c r="D7433" s="10" t="s">
        <v>2</v>
      </c>
      <c r="E7433" s="10" t="s">
        <v>9</v>
      </c>
      <c r="F7433">
        <v>10</v>
      </c>
      <c r="G7433">
        <v>0.99702095985412598</v>
      </c>
      <c r="H7433">
        <v>0.99702095985412598</v>
      </c>
      <c r="I7433">
        <v>86.625</v>
      </c>
      <c r="J7433">
        <v>0</v>
      </c>
      <c r="K7433">
        <v>19331</v>
      </c>
      <c r="L7433">
        <v>17718.839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 s="10" t="s">
        <v>38</v>
      </c>
    </row>
    <row r="7434" spans="1:19" hidden="1" x14ac:dyDescent="0.25">
      <c r="A7434" s="10" t="str">
        <f t="shared" si="116"/>
        <v>2017-2026Greater Fresno Area1-in-10August PeakCAISO11</v>
      </c>
      <c r="B7434" s="10" t="s">
        <v>54</v>
      </c>
      <c r="C7434" s="10" t="s">
        <v>37</v>
      </c>
      <c r="D7434" s="10" t="s">
        <v>2</v>
      </c>
      <c r="E7434" s="10" t="s">
        <v>1</v>
      </c>
      <c r="F7434">
        <v>11</v>
      </c>
      <c r="G7434">
        <v>1.1581320762634277</v>
      </c>
      <c r="H7434">
        <v>1.1581320762634277</v>
      </c>
      <c r="I7434">
        <v>92</v>
      </c>
      <c r="J7434">
        <v>0</v>
      </c>
      <c r="K7434">
        <v>19331</v>
      </c>
      <c r="L7434">
        <v>17718.839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 s="10" t="s">
        <v>39</v>
      </c>
    </row>
    <row r="7435" spans="1:19" hidden="1" x14ac:dyDescent="0.25">
      <c r="A7435" s="10" t="str">
        <f t="shared" si="116"/>
        <v>2017-2026Greater Fresno Area1-in-2August PeakCAISO11</v>
      </c>
      <c r="B7435" s="10" t="s">
        <v>54</v>
      </c>
      <c r="C7435" s="10" t="s">
        <v>37</v>
      </c>
      <c r="D7435" s="10" t="s">
        <v>2</v>
      </c>
      <c r="E7435" s="10" t="s">
        <v>9</v>
      </c>
      <c r="F7435">
        <v>11</v>
      </c>
      <c r="G7435">
        <v>1.0177696943283081</v>
      </c>
      <c r="H7435">
        <v>1.0177696943283081</v>
      </c>
      <c r="I7435">
        <v>84.5</v>
      </c>
      <c r="J7435">
        <v>0</v>
      </c>
      <c r="K7435">
        <v>19331</v>
      </c>
      <c r="L7435">
        <v>17718.839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 s="10" t="s">
        <v>39</v>
      </c>
    </row>
    <row r="7436" spans="1:19" hidden="1" x14ac:dyDescent="0.25">
      <c r="A7436" s="10" t="str">
        <f t="shared" si="116"/>
        <v>2017-2026Greater Fresno Area1-in-10August PeakPGE11</v>
      </c>
      <c r="B7436" s="10" t="s">
        <v>54</v>
      </c>
      <c r="C7436" s="10" t="s">
        <v>37</v>
      </c>
      <c r="D7436" s="10" t="s">
        <v>2</v>
      </c>
      <c r="E7436" s="10" t="s">
        <v>1</v>
      </c>
      <c r="F7436">
        <v>11</v>
      </c>
      <c r="G7436">
        <v>1.1950069665908813</v>
      </c>
      <c r="H7436">
        <v>1.1950069665908813</v>
      </c>
      <c r="I7436">
        <v>93.25</v>
      </c>
      <c r="J7436">
        <v>0</v>
      </c>
      <c r="K7436">
        <v>19331</v>
      </c>
      <c r="L7436">
        <v>17718.839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 s="10" t="s">
        <v>38</v>
      </c>
    </row>
    <row r="7437" spans="1:19" hidden="1" x14ac:dyDescent="0.25">
      <c r="A7437" s="10" t="str">
        <f t="shared" si="116"/>
        <v>2017-2026Greater Fresno Area1-in-2August PeakPGE11</v>
      </c>
      <c r="B7437" s="10" t="s">
        <v>54</v>
      </c>
      <c r="C7437" s="10" t="s">
        <v>37</v>
      </c>
      <c r="D7437" s="10" t="s">
        <v>2</v>
      </c>
      <c r="E7437" s="10" t="s">
        <v>9</v>
      </c>
      <c r="F7437">
        <v>11</v>
      </c>
      <c r="G7437">
        <v>1.1243158578872681</v>
      </c>
      <c r="H7437">
        <v>1.1243158578872681</v>
      </c>
      <c r="I7437">
        <v>90.875</v>
      </c>
      <c r="J7437">
        <v>0</v>
      </c>
      <c r="K7437">
        <v>19331</v>
      </c>
      <c r="L7437">
        <v>17718.839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 s="10" t="s">
        <v>38</v>
      </c>
    </row>
    <row r="7438" spans="1:19" hidden="1" x14ac:dyDescent="0.25">
      <c r="A7438" s="10" t="str">
        <f t="shared" si="116"/>
        <v>2017-2026Greater Fresno Area1-in-10August PeakCAISO12</v>
      </c>
      <c r="B7438" s="10" t="s">
        <v>54</v>
      </c>
      <c r="C7438" s="10" t="s">
        <v>37</v>
      </c>
      <c r="D7438" s="10" t="s">
        <v>2</v>
      </c>
      <c r="E7438" s="10" t="s">
        <v>1</v>
      </c>
      <c r="F7438">
        <v>12</v>
      </c>
      <c r="G7438">
        <v>1.3830924034118652</v>
      </c>
      <c r="H7438">
        <v>1.3830924034118652</v>
      </c>
      <c r="I7438">
        <v>95.25</v>
      </c>
      <c r="J7438">
        <v>0</v>
      </c>
      <c r="K7438">
        <v>19331</v>
      </c>
      <c r="L7438">
        <v>17718.839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 s="10" t="s">
        <v>39</v>
      </c>
    </row>
    <row r="7439" spans="1:19" hidden="1" x14ac:dyDescent="0.25">
      <c r="A7439" s="10" t="str">
        <f t="shared" si="116"/>
        <v>2017-2026Greater Fresno Area1-in-2August PeakCAISO12</v>
      </c>
      <c r="B7439" s="10" t="s">
        <v>54</v>
      </c>
      <c r="C7439" s="10" t="s">
        <v>37</v>
      </c>
      <c r="D7439" s="10" t="s">
        <v>2</v>
      </c>
      <c r="E7439" s="10" t="s">
        <v>9</v>
      </c>
      <c r="F7439">
        <v>12</v>
      </c>
      <c r="G7439">
        <v>1.2154654264450073</v>
      </c>
      <c r="H7439">
        <v>1.2154654264450073</v>
      </c>
      <c r="I7439">
        <v>88.875</v>
      </c>
      <c r="J7439">
        <v>0</v>
      </c>
      <c r="K7439">
        <v>19331</v>
      </c>
      <c r="L7439">
        <v>17718.839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 s="10" t="s">
        <v>39</v>
      </c>
    </row>
    <row r="7440" spans="1:19" hidden="1" x14ac:dyDescent="0.25">
      <c r="A7440" s="10" t="str">
        <f t="shared" si="116"/>
        <v>2017-2026Greater Fresno Area1-in-2August PeakPGE12</v>
      </c>
      <c r="B7440" s="10" t="s">
        <v>54</v>
      </c>
      <c r="C7440" s="10" t="s">
        <v>37</v>
      </c>
      <c r="D7440" s="10" t="s">
        <v>2</v>
      </c>
      <c r="E7440" s="10" t="s">
        <v>9</v>
      </c>
      <c r="F7440">
        <v>12</v>
      </c>
      <c r="G7440">
        <v>1.3427075147628784</v>
      </c>
      <c r="H7440">
        <v>1.3427075147628784</v>
      </c>
      <c r="I7440">
        <v>94.5</v>
      </c>
      <c r="J7440">
        <v>0</v>
      </c>
      <c r="K7440">
        <v>19331</v>
      </c>
      <c r="L7440">
        <v>17718.839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 s="10" t="s">
        <v>38</v>
      </c>
    </row>
    <row r="7441" spans="1:19" hidden="1" x14ac:dyDescent="0.25">
      <c r="A7441" s="10" t="str">
        <f t="shared" si="116"/>
        <v>2017-2026Greater Fresno Area1-in-10August PeakPGE12</v>
      </c>
      <c r="B7441" s="10" t="s">
        <v>54</v>
      </c>
      <c r="C7441" s="10" t="s">
        <v>37</v>
      </c>
      <c r="D7441" s="10" t="s">
        <v>2</v>
      </c>
      <c r="E7441" s="10" t="s">
        <v>1</v>
      </c>
      <c r="F7441">
        <v>12</v>
      </c>
      <c r="G7441">
        <v>1.4271299839019775</v>
      </c>
      <c r="H7441">
        <v>1.4271299839019775</v>
      </c>
      <c r="I7441">
        <v>96.75</v>
      </c>
      <c r="J7441">
        <v>0</v>
      </c>
      <c r="K7441">
        <v>19331</v>
      </c>
      <c r="L7441">
        <v>17718.839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 s="10" t="s">
        <v>38</v>
      </c>
    </row>
    <row r="7442" spans="1:19" hidden="1" x14ac:dyDescent="0.25">
      <c r="A7442" s="10" t="str">
        <f t="shared" si="116"/>
        <v>2017-2026Greater Fresno Area1-in-10August PeakCAISO13</v>
      </c>
      <c r="B7442" s="10" t="s">
        <v>54</v>
      </c>
      <c r="C7442" s="10" t="s">
        <v>37</v>
      </c>
      <c r="D7442" s="10" t="s">
        <v>2</v>
      </c>
      <c r="E7442" s="10" t="s">
        <v>1</v>
      </c>
      <c r="F7442">
        <v>13</v>
      </c>
      <c r="G7442">
        <v>1.6830288171768188</v>
      </c>
      <c r="H7442">
        <v>1.6830288171768188</v>
      </c>
      <c r="I7442">
        <v>99.375</v>
      </c>
      <c r="J7442">
        <v>0</v>
      </c>
      <c r="K7442">
        <v>19331</v>
      </c>
      <c r="L7442">
        <v>17718.839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 s="10" t="s">
        <v>39</v>
      </c>
    </row>
    <row r="7443" spans="1:19" hidden="1" x14ac:dyDescent="0.25">
      <c r="A7443" s="10" t="str">
        <f t="shared" si="116"/>
        <v>2017-2026Greater Fresno Area1-in-2August PeakCAISO13</v>
      </c>
      <c r="B7443" s="10" t="s">
        <v>54</v>
      </c>
      <c r="C7443" s="10" t="s">
        <v>37</v>
      </c>
      <c r="D7443" s="10" t="s">
        <v>2</v>
      </c>
      <c r="E7443" s="10" t="s">
        <v>9</v>
      </c>
      <c r="F7443">
        <v>13</v>
      </c>
      <c r="G7443">
        <v>1.4790503978729248</v>
      </c>
      <c r="H7443">
        <v>1.4790503978729248</v>
      </c>
      <c r="I7443">
        <v>92.875</v>
      </c>
      <c r="J7443">
        <v>0</v>
      </c>
      <c r="K7443">
        <v>19331</v>
      </c>
      <c r="L7443">
        <v>17718.839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 s="10" t="s">
        <v>39</v>
      </c>
    </row>
    <row r="7444" spans="1:19" hidden="1" x14ac:dyDescent="0.25">
      <c r="A7444" s="10" t="str">
        <f t="shared" si="116"/>
        <v>2017-2026Greater Fresno Area1-in-2August PeakPGE13</v>
      </c>
      <c r="B7444" s="10" t="s">
        <v>54</v>
      </c>
      <c r="C7444" s="10" t="s">
        <v>37</v>
      </c>
      <c r="D7444" s="10" t="s">
        <v>2</v>
      </c>
      <c r="E7444" s="10" t="s">
        <v>9</v>
      </c>
      <c r="F7444">
        <v>13</v>
      </c>
      <c r="G7444">
        <v>1.6338862180709839</v>
      </c>
      <c r="H7444">
        <v>1.6338862180709839</v>
      </c>
      <c r="I7444">
        <v>98.375</v>
      </c>
      <c r="J7444">
        <v>0</v>
      </c>
      <c r="K7444">
        <v>19331</v>
      </c>
      <c r="L7444">
        <v>17718.839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 s="10" t="s">
        <v>38</v>
      </c>
    </row>
    <row r="7445" spans="1:19" hidden="1" x14ac:dyDescent="0.25">
      <c r="A7445" s="10" t="str">
        <f t="shared" si="116"/>
        <v>2017-2026Greater Fresno Area1-in-10August PeakPGE13</v>
      </c>
      <c r="B7445" s="10" t="s">
        <v>54</v>
      </c>
      <c r="C7445" s="10" t="s">
        <v>37</v>
      </c>
      <c r="D7445" s="10" t="s">
        <v>2</v>
      </c>
      <c r="E7445" s="10" t="s">
        <v>1</v>
      </c>
      <c r="F7445">
        <v>13</v>
      </c>
      <c r="G7445">
        <v>1.7366163730621338</v>
      </c>
      <c r="H7445">
        <v>1.7366163730621338</v>
      </c>
      <c r="I7445">
        <v>100.125</v>
      </c>
      <c r="J7445">
        <v>0</v>
      </c>
      <c r="K7445">
        <v>19331</v>
      </c>
      <c r="L7445">
        <v>17718.839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 s="10" t="s">
        <v>38</v>
      </c>
    </row>
    <row r="7446" spans="1:19" hidden="1" x14ac:dyDescent="0.25">
      <c r="A7446" s="10" t="str">
        <f t="shared" si="116"/>
        <v>2017-2026Greater Fresno Area1-in-2August PeakCAISO14</v>
      </c>
      <c r="B7446" s="10" t="s">
        <v>54</v>
      </c>
      <c r="C7446" s="10" t="s">
        <v>37</v>
      </c>
      <c r="D7446" s="10" t="s">
        <v>2</v>
      </c>
      <c r="E7446" s="10" t="s">
        <v>9</v>
      </c>
      <c r="F7446">
        <v>14</v>
      </c>
      <c r="G7446">
        <v>1.7956984043121338</v>
      </c>
      <c r="H7446">
        <v>1.4564759731292725</v>
      </c>
      <c r="I7446">
        <v>96.125</v>
      </c>
      <c r="J7446">
        <v>0.10273714363574982</v>
      </c>
      <c r="K7446">
        <v>19331</v>
      </c>
      <c r="L7446">
        <v>17718.839</v>
      </c>
      <c r="M7446">
        <v>0.33922237157821655</v>
      </c>
      <c r="N7446">
        <v>0.20755444467067719</v>
      </c>
      <c r="O7446">
        <v>0.28534701466560364</v>
      </c>
      <c r="P7446">
        <v>0.33922237157821655</v>
      </c>
      <c r="Q7446">
        <v>0.39309772849082947</v>
      </c>
      <c r="R7446">
        <v>0.47089028358459473</v>
      </c>
      <c r="S7446" s="10" t="s">
        <v>39</v>
      </c>
    </row>
    <row r="7447" spans="1:19" hidden="1" x14ac:dyDescent="0.25">
      <c r="A7447" s="10" t="str">
        <f t="shared" si="116"/>
        <v>2017-2026Greater Fresno Area1-in-10August PeakCAISO14</v>
      </c>
      <c r="B7447" s="10" t="s">
        <v>54</v>
      </c>
      <c r="C7447" s="10" t="s">
        <v>37</v>
      </c>
      <c r="D7447" s="10" t="s">
        <v>2</v>
      </c>
      <c r="E7447" s="10" t="s">
        <v>1</v>
      </c>
      <c r="F7447">
        <v>14</v>
      </c>
      <c r="G7447">
        <v>2.0433464050292969</v>
      </c>
      <c r="H7447">
        <v>1.581555962562561</v>
      </c>
      <c r="I7447">
        <v>102.125</v>
      </c>
      <c r="J7447">
        <v>0.10273714363574982</v>
      </c>
      <c r="K7447">
        <v>19331</v>
      </c>
      <c r="L7447">
        <v>17718.839</v>
      </c>
      <c r="M7447">
        <v>0.46179047226905823</v>
      </c>
      <c r="N7447">
        <v>0.33012256026268005</v>
      </c>
      <c r="O7447">
        <v>0.40791511535644531</v>
      </c>
      <c r="P7447">
        <v>0.46179047226905823</v>
      </c>
      <c r="Q7447">
        <v>0.51566582918167114</v>
      </c>
      <c r="R7447">
        <v>0.59345841407775879</v>
      </c>
      <c r="S7447" s="10" t="s">
        <v>39</v>
      </c>
    </row>
    <row r="7448" spans="1:19" hidden="1" x14ac:dyDescent="0.25">
      <c r="A7448" s="10" t="str">
        <f t="shared" si="116"/>
        <v>2017-2026Greater Fresno Area1-in-2August PeakPGE14</v>
      </c>
      <c r="B7448" s="10" t="s">
        <v>54</v>
      </c>
      <c r="C7448" s="10" t="s">
        <v>37</v>
      </c>
      <c r="D7448" s="10" t="s">
        <v>2</v>
      </c>
      <c r="E7448" s="10" t="s">
        <v>9</v>
      </c>
      <c r="F7448">
        <v>14</v>
      </c>
      <c r="G7448">
        <v>1.9836828708648682</v>
      </c>
      <c r="H7448">
        <v>1.5479457378387451</v>
      </c>
      <c r="I7448">
        <v>101</v>
      </c>
      <c r="J7448">
        <v>0.10273714363574982</v>
      </c>
      <c r="K7448">
        <v>19331</v>
      </c>
      <c r="L7448">
        <v>17718.839</v>
      </c>
      <c r="M7448">
        <v>0.43573719263076782</v>
      </c>
      <c r="N7448">
        <v>0.30406928062438965</v>
      </c>
      <c r="O7448">
        <v>0.38186183571815491</v>
      </c>
      <c r="P7448">
        <v>0.43573719263076782</v>
      </c>
      <c r="Q7448">
        <v>0.48961254954338074</v>
      </c>
      <c r="R7448">
        <v>0.567405104637146</v>
      </c>
      <c r="S7448" s="10" t="s">
        <v>38</v>
      </c>
    </row>
    <row r="7449" spans="1:19" hidden="1" x14ac:dyDescent="0.25">
      <c r="A7449" s="10" t="str">
        <f t="shared" si="116"/>
        <v>2017-2026Greater Fresno Area1-in-10August PeakPGE14</v>
      </c>
      <c r="B7449" s="10" t="s">
        <v>54</v>
      </c>
      <c r="C7449" s="10" t="s">
        <v>37</v>
      </c>
      <c r="D7449" s="10" t="s">
        <v>2</v>
      </c>
      <c r="E7449" s="10" t="s">
        <v>1</v>
      </c>
      <c r="F7449">
        <v>14</v>
      </c>
      <c r="G7449">
        <v>2.1084065437316895</v>
      </c>
      <c r="H7449">
        <v>1.6187527179718018</v>
      </c>
      <c r="I7449">
        <v>103.125</v>
      </c>
      <c r="J7449">
        <v>0.10273714363574982</v>
      </c>
      <c r="K7449">
        <v>19331</v>
      </c>
      <c r="L7449">
        <v>17718.839</v>
      </c>
      <c r="M7449">
        <v>0.4896538257598877</v>
      </c>
      <c r="N7449">
        <v>0.35798591375350952</v>
      </c>
      <c r="O7449">
        <v>0.43577846884727478</v>
      </c>
      <c r="P7449">
        <v>0.4896538257598877</v>
      </c>
      <c r="Q7449">
        <v>0.543529212474823</v>
      </c>
      <c r="R7449">
        <v>0.62132173776626587</v>
      </c>
      <c r="S7449" s="10" t="s">
        <v>38</v>
      </c>
    </row>
    <row r="7450" spans="1:19" hidden="1" x14ac:dyDescent="0.25">
      <c r="A7450" s="10" t="str">
        <f t="shared" si="116"/>
        <v>2017-2026Greater Fresno Area1-in-2August PeakCAISO15</v>
      </c>
      <c r="B7450" s="10" t="s">
        <v>54</v>
      </c>
      <c r="C7450" s="10" t="s">
        <v>37</v>
      </c>
      <c r="D7450" s="10" t="s">
        <v>2</v>
      </c>
      <c r="E7450" s="10" t="s">
        <v>9</v>
      </c>
      <c r="F7450">
        <v>15</v>
      </c>
      <c r="G7450">
        <v>2.1228134632110596</v>
      </c>
      <c r="H7450">
        <v>1.6975940465927124</v>
      </c>
      <c r="I7450">
        <v>98.625</v>
      </c>
      <c r="J7450">
        <v>0.1230589896440506</v>
      </c>
      <c r="K7450">
        <v>19331</v>
      </c>
      <c r="L7450">
        <v>17718.839</v>
      </c>
      <c r="M7450">
        <v>0.42521938681602478</v>
      </c>
      <c r="N7450">
        <v>0.26750698685646057</v>
      </c>
      <c r="O7450">
        <v>0.360687255859375</v>
      </c>
      <c r="P7450">
        <v>0.42521938681602478</v>
      </c>
      <c r="Q7450">
        <v>0.48975151777267456</v>
      </c>
      <c r="R7450">
        <v>0.58293181657791138</v>
      </c>
      <c r="S7450" s="10" t="s">
        <v>39</v>
      </c>
    </row>
    <row r="7451" spans="1:19" hidden="1" x14ac:dyDescent="0.25">
      <c r="A7451" s="10" t="str">
        <f t="shared" si="116"/>
        <v>2017-2026Greater Fresno Area1-in-10August PeakCAISO15</v>
      </c>
      <c r="B7451" s="10" t="s">
        <v>54</v>
      </c>
      <c r="C7451" s="10" t="s">
        <v>37</v>
      </c>
      <c r="D7451" s="10" t="s">
        <v>2</v>
      </c>
      <c r="E7451" s="10" t="s">
        <v>1</v>
      </c>
      <c r="F7451">
        <v>15</v>
      </c>
      <c r="G7451">
        <v>2.4155745506286621</v>
      </c>
      <c r="H7451">
        <v>1.8560934066772461</v>
      </c>
      <c r="I7451">
        <v>104.5</v>
      </c>
      <c r="J7451">
        <v>0.1230589896440506</v>
      </c>
      <c r="K7451">
        <v>19331</v>
      </c>
      <c r="L7451">
        <v>17718.839</v>
      </c>
      <c r="M7451">
        <v>0.55948114395141602</v>
      </c>
      <c r="N7451">
        <v>0.40176874399185181</v>
      </c>
      <c r="O7451">
        <v>0.49494901299476624</v>
      </c>
      <c r="P7451">
        <v>0.55948114395141602</v>
      </c>
      <c r="Q7451">
        <v>0.62401330471038818</v>
      </c>
      <c r="R7451">
        <v>0.71719354391098022</v>
      </c>
      <c r="S7451" s="10" t="s">
        <v>39</v>
      </c>
    </row>
    <row r="7452" spans="1:19" hidden="1" x14ac:dyDescent="0.25">
      <c r="A7452" s="10" t="str">
        <f t="shared" si="116"/>
        <v>2017-2026Greater Fresno Area1-in-2August PeakPGE15</v>
      </c>
      <c r="B7452" s="10" t="s">
        <v>54</v>
      </c>
      <c r="C7452" s="10" t="s">
        <v>37</v>
      </c>
      <c r="D7452" s="10" t="s">
        <v>2</v>
      </c>
      <c r="E7452" s="10" t="s">
        <v>9</v>
      </c>
      <c r="F7452">
        <v>15</v>
      </c>
      <c r="G7452">
        <v>2.3450422286987305</v>
      </c>
      <c r="H7452">
        <v>1.8158190250396729</v>
      </c>
      <c r="I7452">
        <v>103.25</v>
      </c>
      <c r="J7452">
        <v>0.1230589896440506</v>
      </c>
      <c r="K7452">
        <v>19331</v>
      </c>
      <c r="L7452">
        <v>17718.839</v>
      </c>
      <c r="M7452">
        <v>0.52922314405441284</v>
      </c>
      <c r="N7452">
        <v>0.37151074409484863</v>
      </c>
      <c r="O7452">
        <v>0.46469101309776306</v>
      </c>
      <c r="P7452">
        <v>0.52922314405441284</v>
      </c>
      <c r="Q7452">
        <v>0.59375530481338501</v>
      </c>
      <c r="R7452">
        <v>0.68693554401397705</v>
      </c>
      <c r="S7452" s="10" t="s">
        <v>38</v>
      </c>
    </row>
    <row r="7453" spans="1:19" hidden="1" x14ac:dyDescent="0.25">
      <c r="A7453" s="10" t="str">
        <f t="shared" si="116"/>
        <v>2017-2026Greater Fresno Area1-in-10August PeakPGE15</v>
      </c>
      <c r="B7453" s="10" t="s">
        <v>54</v>
      </c>
      <c r="C7453" s="10" t="s">
        <v>37</v>
      </c>
      <c r="D7453" s="10" t="s">
        <v>2</v>
      </c>
      <c r="E7453" s="10" t="s">
        <v>1</v>
      </c>
      <c r="F7453">
        <v>15</v>
      </c>
      <c r="G7453">
        <v>2.4924862384796143</v>
      </c>
      <c r="H7453">
        <v>1.9004721641540527</v>
      </c>
      <c r="I7453">
        <v>105.625</v>
      </c>
      <c r="J7453">
        <v>0.1230589896440506</v>
      </c>
      <c r="K7453">
        <v>19331</v>
      </c>
      <c r="L7453">
        <v>17718.839</v>
      </c>
      <c r="M7453">
        <v>0.59201401472091675</v>
      </c>
      <c r="N7453">
        <v>0.43430161476135254</v>
      </c>
      <c r="O7453">
        <v>0.52748185396194458</v>
      </c>
      <c r="P7453">
        <v>0.59201401472091675</v>
      </c>
      <c r="Q7453">
        <v>0.65654617547988892</v>
      </c>
      <c r="R7453">
        <v>0.74972641468048096</v>
      </c>
      <c r="S7453" s="10" t="s">
        <v>38</v>
      </c>
    </row>
    <row r="7454" spans="1:19" hidden="1" x14ac:dyDescent="0.25">
      <c r="A7454" s="10" t="str">
        <f t="shared" si="116"/>
        <v>2017-2026Greater Fresno Area1-in-10August PeakCAISO16</v>
      </c>
      <c r="B7454" s="10" t="s">
        <v>54</v>
      </c>
      <c r="C7454" s="10" t="s">
        <v>37</v>
      </c>
      <c r="D7454" s="10" t="s">
        <v>2</v>
      </c>
      <c r="E7454" s="10" t="s">
        <v>1</v>
      </c>
      <c r="F7454">
        <v>16</v>
      </c>
      <c r="G7454">
        <v>2.8102824687957764</v>
      </c>
      <c r="H7454">
        <v>2.0059452056884766</v>
      </c>
      <c r="I7454">
        <v>106.375</v>
      </c>
      <c r="J7454">
        <v>0.15615223348140717</v>
      </c>
      <c r="K7454">
        <v>19331</v>
      </c>
      <c r="L7454">
        <v>17718.839</v>
      </c>
      <c r="M7454">
        <v>0.8043372631072998</v>
      </c>
      <c r="N7454">
        <v>0.60421258211135864</v>
      </c>
      <c r="O7454">
        <v>0.72245103120803833</v>
      </c>
      <c r="P7454">
        <v>0.8043372631072998</v>
      </c>
      <c r="Q7454">
        <v>0.88622349500656128</v>
      </c>
      <c r="R7454">
        <v>1.0044620037078857</v>
      </c>
      <c r="S7454" s="10" t="s">
        <v>39</v>
      </c>
    </row>
    <row r="7455" spans="1:19" hidden="1" x14ac:dyDescent="0.25">
      <c r="A7455" s="10" t="str">
        <f t="shared" si="116"/>
        <v>2017-2026Greater Fresno Area1-in-2August PeakCAISO16</v>
      </c>
      <c r="B7455" s="10" t="s">
        <v>54</v>
      </c>
      <c r="C7455" s="10" t="s">
        <v>37</v>
      </c>
      <c r="D7455" s="10" t="s">
        <v>2</v>
      </c>
      <c r="E7455" s="10" t="s">
        <v>9</v>
      </c>
      <c r="F7455">
        <v>16</v>
      </c>
      <c r="G7455">
        <v>2.4696838855743408</v>
      </c>
      <c r="H7455">
        <v>1.8568441867828369</v>
      </c>
      <c r="I7455">
        <v>100.125</v>
      </c>
      <c r="J7455">
        <v>0.15615223348140717</v>
      </c>
      <c r="K7455">
        <v>19331</v>
      </c>
      <c r="L7455">
        <v>17718.839</v>
      </c>
      <c r="M7455">
        <v>0.61283969879150391</v>
      </c>
      <c r="N7455">
        <v>0.41271498799324036</v>
      </c>
      <c r="O7455">
        <v>0.53095346689224243</v>
      </c>
      <c r="P7455">
        <v>0.61283969879150391</v>
      </c>
      <c r="Q7455">
        <v>0.69472593069076538</v>
      </c>
      <c r="R7455">
        <v>0.81296437978744507</v>
      </c>
      <c r="S7455" s="10" t="s">
        <v>39</v>
      </c>
    </row>
    <row r="7456" spans="1:19" hidden="1" x14ac:dyDescent="0.25">
      <c r="A7456" s="10" t="str">
        <f t="shared" si="116"/>
        <v>2017-2026Greater Fresno Area1-in-10August PeakPGE16</v>
      </c>
      <c r="B7456" s="10" t="s">
        <v>54</v>
      </c>
      <c r="C7456" s="10" t="s">
        <v>37</v>
      </c>
      <c r="D7456" s="10" t="s">
        <v>2</v>
      </c>
      <c r="E7456" s="10" t="s">
        <v>1</v>
      </c>
      <c r="F7456">
        <v>16</v>
      </c>
      <c r="G7456">
        <v>2.8997616767883301</v>
      </c>
      <c r="H7456">
        <v>2.0676319599151611</v>
      </c>
      <c r="I7456">
        <v>107</v>
      </c>
      <c r="J7456">
        <v>0.15615223348140717</v>
      </c>
      <c r="K7456">
        <v>19331</v>
      </c>
      <c r="L7456">
        <v>17718.839</v>
      </c>
      <c r="M7456">
        <v>0.83212977647781372</v>
      </c>
      <c r="N7456">
        <v>0.63200509548187256</v>
      </c>
      <c r="O7456">
        <v>0.75024354457855225</v>
      </c>
      <c r="P7456">
        <v>0.83212977647781372</v>
      </c>
      <c r="Q7456">
        <v>0.9140160083770752</v>
      </c>
      <c r="R7456">
        <v>1.0322544574737549</v>
      </c>
      <c r="S7456" s="10" t="s">
        <v>38</v>
      </c>
    </row>
    <row r="7457" spans="1:19" hidden="1" x14ac:dyDescent="0.25">
      <c r="A7457" s="10" t="str">
        <f t="shared" si="116"/>
        <v>2017-2026Greater Fresno Area1-in-2August PeakPGE16</v>
      </c>
      <c r="B7457" s="10" t="s">
        <v>54</v>
      </c>
      <c r="C7457" s="10" t="s">
        <v>37</v>
      </c>
      <c r="D7457" s="10" t="s">
        <v>2</v>
      </c>
      <c r="E7457" s="10" t="s">
        <v>9</v>
      </c>
      <c r="F7457">
        <v>16</v>
      </c>
      <c r="G7457">
        <v>2.7282249927520752</v>
      </c>
      <c r="H7457">
        <v>1.9752463102340698</v>
      </c>
      <c r="I7457">
        <v>104.625</v>
      </c>
      <c r="J7457">
        <v>0.15615223348140717</v>
      </c>
      <c r="K7457">
        <v>19331</v>
      </c>
      <c r="L7457">
        <v>17718.839</v>
      </c>
      <c r="M7457">
        <v>0.75297868251800537</v>
      </c>
      <c r="N7457">
        <v>0.55285400152206421</v>
      </c>
      <c r="O7457">
        <v>0.6710924506187439</v>
      </c>
      <c r="P7457">
        <v>0.75297868251800537</v>
      </c>
      <c r="Q7457">
        <v>0.83486491441726685</v>
      </c>
      <c r="R7457">
        <v>0.95310336351394653</v>
      </c>
      <c r="S7457" s="10" t="s">
        <v>38</v>
      </c>
    </row>
    <row r="7458" spans="1:19" hidden="1" x14ac:dyDescent="0.25">
      <c r="A7458" s="10" t="str">
        <f t="shared" si="116"/>
        <v>2017-2026Greater Fresno Area1-in-10August PeakCAISO17</v>
      </c>
      <c r="B7458" s="10" t="s">
        <v>54</v>
      </c>
      <c r="C7458" s="10" t="s">
        <v>37</v>
      </c>
      <c r="D7458" s="10" t="s">
        <v>2</v>
      </c>
      <c r="E7458" s="10" t="s">
        <v>1</v>
      </c>
      <c r="F7458">
        <v>17</v>
      </c>
      <c r="G7458">
        <v>3.1643364429473877</v>
      </c>
      <c r="H7458">
        <v>2.279841423034668</v>
      </c>
      <c r="I7458">
        <v>107.125</v>
      </c>
      <c r="J7458">
        <v>0.16046801209449768</v>
      </c>
      <c r="K7458">
        <v>19331</v>
      </c>
      <c r="L7458">
        <v>17718.839</v>
      </c>
      <c r="M7458">
        <v>0.8844950795173645</v>
      </c>
      <c r="N7458">
        <v>0.67883926630020142</v>
      </c>
      <c r="O7458">
        <v>0.80034565925598145</v>
      </c>
      <c r="P7458">
        <v>0.8844950795173645</v>
      </c>
      <c r="Q7458">
        <v>0.96864449977874756</v>
      </c>
      <c r="R7458">
        <v>1.0901508331298828</v>
      </c>
      <c r="S7458" s="10" t="s">
        <v>39</v>
      </c>
    </row>
    <row r="7459" spans="1:19" hidden="1" x14ac:dyDescent="0.25">
      <c r="A7459" s="10" t="str">
        <f t="shared" si="116"/>
        <v>2017-2026Greater Fresno Area1-in-2August PeakCAISO17</v>
      </c>
      <c r="B7459" s="10" t="s">
        <v>54</v>
      </c>
      <c r="C7459" s="10" t="s">
        <v>37</v>
      </c>
      <c r="D7459" s="10" t="s">
        <v>2</v>
      </c>
      <c r="E7459" s="10" t="s">
        <v>9</v>
      </c>
      <c r="F7459">
        <v>17</v>
      </c>
      <c r="G7459">
        <v>2.780827522277832</v>
      </c>
      <c r="H7459">
        <v>2.0743975639343262</v>
      </c>
      <c r="I7459">
        <v>101</v>
      </c>
      <c r="J7459">
        <v>0.16046801209449768</v>
      </c>
      <c r="K7459">
        <v>19331</v>
      </c>
      <c r="L7459">
        <v>17718.839</v>
      </c>
      <c r="M7459">
        <v>0.70643001794815063</v>
      </c>
      <c r="N7459">
        <v>0.50077420473098755</v>
      </c>
      <c r="O7459">
        <v>0.62228059768676758</v>
      </c>
      <c r="P7459">
        <v>0.70643001794815063</v>
      </c>
      <c r="Q7459">
        <v>0.79057943820953369</v>
      </c>
      <c r="R7459">
        <v>0.91208583116531372</v>
      </c>
      <c r="S7459" s="10" t="s">
        <v>39</v>
      </c>
    </row>
    <row r="7460" spans="1:19" hidden="1" x14ac:dyDescent="0.25">
      <c r="A7460" s="10" t="str">
        <f t="shared" si="116"/>
        <v>2017-2026Greater Fresno Area1-in-10August PeakPGE17</v>
      </c>
      <c r="B7460" s="10" t="s">
        <v>54</v>
      </c>
      <c r="C7460" s="10" t="s">
        <v>37</v>
      </c>
      <c r="D7460" s="10" t="s">
        <v>2</v>
      </c>
      <c r="E7460" s="10" t="s">
        <v>1</v>
      </c>
      <c r="F7460">
        <v>17</v>
      </c>
      <c r="G7460">
        <v>3.2650887966156006</v>
      </c>
      <c r="H7460">
        <v>2.3370785713195801</v>
      </c>
      <c r="I7460">
        <v>108.5</v>
      </c>
      <c r="J7460">
        <v>0.16046801209449768</v>
      </c>
      <c r="K7460">
        <v>19331</v>
      </c>
      <c r="L7460">
        <v>17718.839</v>
      </c>
      <c r="M7460">
        <v>0.92801034450531006</v>
      </c>
      <c r="N7460">
        <v>0.72235453128814697</v>
      </c>
      <c r="O7460">
        <v>0.843860924243927</v>
      </c>
      <c r="P7460">
        <v>0.92801034450531006</v>
      </c>
      <c r="Q7460">
        <v>1.0121598243713379</v>
      </c>
      <c r="R7460">
        <v>1.1336661577224731</v>
      </c>
      <c r="S7460" s="10" t="s">
        <v>38</v>
      </c>
    </row>
    <row r="7461" spans="1:19" hidden="1" x14ac:dyDescent="0.25">
      <c r="A7461" s="10" t="str">
        <f t="shared" si="116"/>
        <v>2017-2026Greater Fresno Area1-in-2August PeakPGE17</v>
      </c>
      <c r="B7461" s="10" t="s">
        <v>54</v>
      </c>
      <c r="C7461" s="10" t="s">
        <v>37</v>
      </c>
      <c r="D7461" s="10" t="s">
        <v>2</v>
      </c>
      <c r="E7461" s="10" t="s">
        <v>9</v>
      </c>
      <c r="F7461">
        <v>17</v>
      </c>
      <c r="G7461">
        <v>3.0719411373138428</v>
      </c>
      <c r="H7461">
        <v>2.2359144687652588</v>
      </c>
      <c r="I7461">
        <v>105.25</v>
      </c>
      <c r="J7461">
        <v>0.16046801209449768</v>
      </c>
      <c r="K7461">
        <v>19331</v>
      </c>
      <c r="L7461">
        <v>17718.839</v>
      </c>
      <c r="M7461">
        <v>0.83602672815322876</v>
      </c>
      <c r="N7461">
        <v>0.63037091493606567</v>
      </c>
      <c r="O7461">
        <v>0.7518773078918457</v>
      </c>
      <c r="P7461">
        <v>0.83602672815322876</v>
      </c>
      <c r="Q7461">
        <v>0.92017614841461182</v>
      </c>
      <c r="R7461">
        <v>1.0416824817657471</v>
      </c>
      <c r="S7461" s="10" t="s">
        <v>38</v>
      </c>
    </row>
    <row r="7462" spans="1:19" hidden="1" x14ac:dyDescent="0.25">
      <c r="A7462" s="10" t="str">
        <f t="shared" si="116"/>
        <v>2017-2026Greater Fresno Area1-in-10August PeakCAISO18</v>
      </c>
      <c r="B7462" s="10" t="s">
        <v>54</v>
      </c>
      <c r="C7462" s="10" t="s">
        <v>37</v>
      </c>
      <c r="D7462" s="10" t="s">
        <v>2</v>
      </c>
      <c r="E7462" s="10" t="s">
        <v>1</v>
      </c>
      <c r="F7462">
        <v>18</v>
      </c>
      <c r="G7462">
        <v>3.4100096225738525</v>
      </c>
      <c r="H7462">
        <v>2.5057573318481445</v>
      </c>
      <c r="I7462">
        <v>107.375</v>
      </c>
      <c r="J7462">
        <v>0.13599415123462677</v>
      </c>
      <c r="K7462">
        <v>19331</v>
      </c>
      <c r="L7462">
        <v>17718.839</v>
      </c>
      <c r="M7462">
        <v>0.90425217151641846</v>
      </c>
      <c r="N7462">
        <v>0.7299620509147644</v>
      </c>
      <c r="O7462">
        <v>0.83293682336807251</v>
      </c>
      <c r="P7462">
        <v>0.90425217151641846</v>
      </c>
      <c r="Q7462">
        <v>0.9755675196647644</v>
      </c>
      <c r="R7462">
        <v>1.0785422325134277</v>
      </c>
      <c r="S7462" s="10" t="s">
        <v>39</v>
      </c>
    </row>
    <row r="7463" spans="1:19" hidden="1" x14ac:dyDescent="0.25">
      <c r="A7463" s="10" t="str">
        <f t="shared" si="116"/>
        <v>2017-2026Greater Fresno Area1-in-2August PeakCAISO18</v>
      </c>
      <c r="B7463" s="10" t="s">
        <v>54</v>
      </c>
      <c r="C7463" s="10" t="s">
        <v>37</v>
      </c>
      <c r="D7463" s="10" t="s">
        <v>2</v>
      </c>
      <c r="E7463" s="10" t="s">
        <v>9</v>
      </c>
      <c r="F7463">
        <v>18</v>
      </c>
      <c r="G7463">
        <v>2.9967257976531982</v>
      </c>
      <c r="H7463">
        <v>2.2901792526245117</v>
      </c>
      <c r="I7463">
        <v>100.5</v>
      </c>
      <c r="J7463">
        <v>0.13599415123462677</v>
      </c>
      <c r="K7463">
        <v>19331</v>
      </c>
      <c r="L7463">
        <v>17718.839</v>
      </c>
      <c r="M7463">
        <v>0.7065466046333313</v>
      </c>
      <c r="N7463">
        <v>0.53225648403167725</v>
      </c>
      <c r="O7463">
        <v>0.63523125648498535</v>
      </c>
      <c r="P7463">
        <v>0.7065466046333313</v>
      </c>
      <c r="Q7463">
        <v>0.77786195278167725</v>
      </c>
      <c r="R7463">
        <v>0.88083672523498535</v>
      </c>
      <c r="S7463" s="10" t="s">
        <v>39</v>
      </c>
    </row>
    <row r="7464" spans="1:19" hidden="1" x14ac:dyDescent="0.25">
      <c r="A7464" s="10" t="str">
        <f t="shared" si="116"/>
        <v>2017-2026Greater Fresno Area1-in-10August PeakPGE18</v>
      </c>
      <c r="B7464" s="10" t="s">
        <v>54</v>
      </c>
      <c r="C7464" s="10" t="s">
        <v>37</v>
      </c>
      <c r="D7464" s="10" t="s">
        <v>2</v>
      </c>
      <c r="E7464" s="10" t="s">
        <v>1</v>
      </c>
      <c r="F7464">
        <v>18</v>
      </c>
      <c r="G7464">
        <v>3.5185842514038086</v>
      </c>
      <c r="H7464">
        <v>2.5759963989257813</v>
      </c>
      <c r="I7464">
        <v>108.5</v>
      </c>
      <c r="J7464">
        <v>0.13599415123462677</v>
      </c>
      <c r="K7464">
        <v>19331</v>
      </c>
      <c r="L7464">
        <v>17718.839</v>
      </c>
      <c r="M7464">
        <v>0.94258797168731689</v>
      </c>
      <c r="N7464">
        <v>0.76829785108566284</v>
      </c>
      <c r="O7464">
        <v>0.87127262353897095</v>
      </c>
      <c r="P7464">
        <v>0.94258797168731689</v>
      </c>
      <c r="Q7464">
        <v>1.0139032602310181</v>
      </c>
      <c r="R7464">
        <v>1.1168780326843262</v>
      </c>
      <c r="S7464" s="10" t="s">
        <v>38</v>
      </c>
    </row>
    <row r="7465" spans="1:19" hidden="1" x14ac:dyDescent="0.25">
      <c r="A7465" s="10" t="str">
        <f t="shared" si="116"/>
        <v>2017-2026Greater Fresno Area1-in-2August PeakPGE18</v>
      </c>
      <c r="B7465" s="10" t="s">
        <v>54</v>
      </c>
      <c r="C7465" s="10" t="s">
        <v>37</v>
      </c>
      <c r="D7465" s="10" t="s">
        <v>2</v>
      </c>
      <c r="E7465" s="10" t="s">
        <v>9</v>
      </c>
      <c r="F7465">
        <v>18</v>
      </c>
      <c r="G7465">
        <v>3.3104410171508789</v>
      </c>
      <c r="H7465">
        <v>2.4606838226318359</v>
      </c>
      <c r="I7465">
        <v>105.375</v>
      </c>
      <c r="J7465">
        <v>0.13599415123462677</v>
      </c>
      <c r="K7465">
        <v>19331</v>
      </c>
      <c r="L7465">
        <v>17718.839</v>
      </c>
      <c r="M7465">
        <v>0.84975707530975342</v>
      </c>
      <c r="N7465">
        <v>0.67546695470809937</v>
      </c>
      <c r="O7465">
        <v>0.77844172716140747</v>
      </c>
      <c r="P7465">
        <v>0.84975707530975342</v>
      </c>
      <c r="Q7465">
        <v>0.92107242345809937</v>
      </c>
      <c r="R7465">
        <v>1.0240471363067627</v>
      </c>
      <c r="S7465" s="10" t="s">
        <v>38</v>
      </c>
    </row>
    <row r="7466" spans="1:19" hidden="1" x14ac:dyDescent="0.25">
      <c r="A7466" s="10" t="str">
        <f t="shared" si="116"/>
        <v>2017-2026Greater Fresno Area1-in-10August PeakCAISO19</v>
      </c>
      <c r="B7466" s="10" t="s">
        <v>54</v>
      </c>
      <c r="C7466" s="10" t="s">
        <v>37</v>
      </c>
      <c r="D7466" s="10" t="s">
        <v>2</v>
      </c>
      <c r="E7466" s="10" t="s">
        <v>1</v>
      </c>
      <c r="F7466">
        <v>19</v>
      </c>
      <c r="G7466">
        <v>3.4498212337493896</v>
      </c>
      <c r="H7466">
        <v>3.7113633155822754</v>
      </c>
      <c r="I7466">
        <v>106</v>
      </c>
      <c r="J7466">
        <v>0.11742977052927017</v>
      </c>
      <c r="K7466">
        <v>19331</v>
      </c>
      <c r="L7466">
        <v>17718.839</v>
      </c>
      <c r="M7466">
        <v>-0.26154211163520813</v>
      </c>
      <c r="N7466">
        <v>-0.412040114402771</v>
      </c>
      <c r="O7466">
        <v>-0.3231222927570343</v>
      </c>
      <c r="P7466">
        <v>-0.26154211163520813</v>
      </c>
      <c r="Q7466">
        <v>-0.19996194541454315</v>
      </c>
      <c r="R7466">
        <v>-0.11104411631822586</v>
      </c>
      <c r="S7466" s="10" t="s">
        <v>39</v>
      </c>
    </row>
    <row r="7467" spans="1:19" hidden="1" x14ac:dyDescent="0.25">
      <c r="A7467" s="10" t="str">
        <f t="shared" si="116"/>
        <v>2017-2026Greater Fresno Area1-in-2August PeakCAISO19</v>
      </c>
      <c r="B7467" s="10" t="s">
        <v>54</v>
      </c>
      <c r="C7467" s="10" t="s">
        <v>37</v>
      </c>
      <c r="D7467" s="10" t="s">
        <v>2</v>
      </c>
      <c r="E7467" s="10" t="s">
        <v>9</v>
      </c>
      <c r="F7467">
        <v>19</v>
      </c>
      <c r="G7467">
        <v>3.0317122936248779</v>
      </c>
      <c r="H7467">
        <v>3.2703161239624023</v>
      </c>
      <c r="I7467">
        <v>99</v>
      </c>
      <c r="J7467">
        <v>0.11742977052927017</v>
      </c>
      <c r="K7467">
        <v>19331</v>
      </c>
      <c r="L7467">
        <v>17718.839</v>
      </c>
      <c r="M7467">
        <v>-0.23860381543636322</v>
      </c>
      <c r="N7467">
        <v>-0.38910180330276489</v>
      </c>
      <c r="O7467">
        <v>-0.3001839816570282</v>
      </c>
      <c r="P7467">
        <v>-0.23860381543636322</v>
      </c>
      <c r="Q7467">
        <v>-0.17702364921569824</v>
      </c>
      <c r="R7467">
        <v>-8.8105820119380951E-2</v>
      </c>
      <c r="S7467" s="10" t="s">
        <v>39</v>
      </c>
    </row>
    <row r="7468" spans="1:19" hidden="1" x14ac:dyDescent="0.25">
      <c r="A7468" s="10" t="str">
        <f t="shared" si="116"/>
        <v>2017-2026Greater Fresno Area1-in-10August PeakPGE19</v>
      </c>
      <c r="B7468" s="10" t="s">
        <v>54</v>
      </c>
      <c r="C7468" s="10" t="s">
        <v>37</v>
      </c>
      <c r="D7468" s="10" t="s">
        <v>2</v>
      </c>
      <c r="E7468" s="10" t="s">
        <v>1</v>
      </c>
      <c r="F7468">
        <v>19</v>
      </c>
      <c r="G7468">
        <v>3.5596635341644287</v>
      </c>
      <c r="H7468">
        <v>3.829470157623291</v>
      </c>
      <c r="I7468">
        <v>106.75</v>
      </c>
      <c r="J7468">
        <v>0.11742977052927017</v>
      </c>
      <c r="K7468">
        <v>19331</v>
      </c>
      <c r="L7468">
        <v>17718.839</v>
      </c>
      <c r="M7468">
        <v>-0.26980671286582947</v>
      </c>
      <c r="N7468">
        <v>-0.42030471563339233</v>
      </c>
      <c r="O7468">
        <v>-0.33138689398765564</v>
      </c>
      <c r="P7468">
        <v>-0.26980671286582947</v>
      </c>
      <c r="Q7468">
        <v>-0.20822654664516449</v>
      </c>
      <c r="R7468">
        <v>-0.1193087175488472</v>
      </c>
      <c r="S7468" s="10" t="s">
        <v>38</v>
      </c>
    </row>
    <row r="7469" spans="1:19" hidden="1" x14ac:dyDescent="0.25">
      <c r="A7469" s="10" t="str">
        <f t="shared" si="116"/>
        <v>2017-2026Greater Fresno Area1-in-2August PeakPGE19</v>
      </c>
      <c r="B7469" s="10" t="s">
        <v>54</v>
      </c>
      <c r="C7469" s="10" t="s">
        <v>37</v>
      </c>
      <c r="D7469" s="10" t="s">
        <v>2</v>
      </c>
      <c r="E7469" s="10" t="s">
        <v>9</v>
      </c>
      <c r="F7469">
        <v>19</v>
      </c>
      <c r="G7469">
        <v>3.3490900993347168</v>
      </c>
      <c r="H7469">
        <v>3.6074056625366211</v>
      </c>
      <c r="I7469">
        <v>103.25</v>
      </c>
      <c r="J7469">
        <v>0.11742977052927017</v>
      </c>
      <c r="K7469">
        <v>19331</v>
      </c>
      <c r="L7469">
        <v>17718.839</v>
      </c>
      <c r="M7469">
        <v>-0.25831550359725952</v>
      </c>
      <c r="N7469">
        <v>-0.40881350636482239</v>
      </c>
      <c r="O7469">
        <v>-0.31989568471908569</v>
      </c>
      <c r="P7469">
        <v>-0.25831550359725952</v>
      </c>
      <c r="Q7469">
        <v>-0.19673533737659454</v>
      </c>
      <c r="R7469">
        <v>-0.10781750828027725</v>
      </c>
      <c r="S7469" s="10" t="s">
        <v>38</v>
      </c>
    </row>
    <row r="7470" spans="1:19" hidden="1" x14ac:dyDescent="0.25">
      <c r="A7470" s="10" t="str">
        <f t="shared" si="116"/>
        <v>2017-2026Greater Fresno Area1-in-10August PeakCAISO20</v>
      </c>
      <c r="B7470" s="10" t="s">
        <v>54</v>
      </c>
      <c r="C7470" s="10" t="s">
        <v>37</v>
      </c>
      <c r="D7470" s="10" t="s">
        <v>2</v>
      </c>
      <c r="E7470" s="10" t="s">
        <v>1</v>
      </c>
      <c r="F7470">
        <v>20</v>
      </c>
      <c r="G7470">
        <v>3.2957701683044434</v>
      </c>
      <c r="H7470">
        <v>3.6921632289886475</v>
      </c>
      <c r="I7470">
        <v>103.25</v>
      </c>
      <c r="J7470">
        <v>7.6294809579849243E-2</v>
      </c>
      <c r="K7470">
        <v>19331</v>
      </c>
      <c r="L7470">
        <v>17718.839</v>
      </c>
      <c r="M7470">
        <v>-0.39639303088188171</v>
      </c>
      <c r="N7470">
        <v>-0.49417245388031006</v>
      </c>
      <c r="O7470">
        <v>-0.43640202283859253</v>
      </c>
      <c r="P7470">
        <v>-0.39639303088188171</v>
      </c>
      <c r="Q7470">
        <v>-0.3563840389251709</v>
      </c>
      <c r="R7470">
        <v>-0.29861360788345337</v>
      </c>
      <c r="S7470" s="10" t="s">
        <v>39</v>
      </c>
    </row>
    <row r="7471" spans="1:19" hidden="1" x14ac:dyDescent="0.25">
      <c r="A7471" s="10" t="str">
        <f t="shared" si="116"/>
        <v>2017-2026Greater Fresno Area1-in-2August PeakCAISO20</v>
      </c>
      <c r="B7471" s="10" t="s">
        <v>54</v>
      </c>
      <c r="C7471" s="10" t="s">
        <v>37</v>
      </c>
      <c r="D7471" s="10" t="s">
        <v>2</v>
      </c>
      <c r="E7471" s="10" t="s">
        <v>9</v>
      </c>
      <c r="F7471">
        <v>20</v>
      </c>
      <c r="G7471">
        <v>2.896331787109375</v>
      </c>
      <c r="H7471">
        <v>3.214515209197998</v>
      </c>
      <c r="I7471">
        <v>96.125</v>
      </c>
      <c r="J7471">
        <v>7.6294809579849243E-2</v>
      </c>
      <c r="K7471">
        <v>19331</v>
      </c>
      <c r="L7471">
        <v>17718.839</v>
      </c>
      <c r="M7471">
        <v>-0.31818351149559021</v>
      </c>
      <c r="N7471">
        <v>-0.41596293449401855</v>
      </c>
      <c r="O7471">
        <v>-0.35819250345230103</v>
      </c>
      <c r="P7471">
        <v>-0.31818351149559021</v>
      </c>
      <c r="Q7471">
        <v>-0.27817451953887939</v>
      </c>
      <c r="R7471">
        <v>-0.22040408849716187</v>
      </c>
      <c r="S7471" s="10" t="s">
        <v>39</v>
      </c>
    </row>
    <row r="7472" spans="1:19" hidden="1" x14ac:dyDescent="0.25">
      <c r="A7472" s="10" t="str">
        <f t="shared" si="116"/>
        <v>2017-2026Greater Fresno Area1-in-10August PeakPGE20</v>
      </c>
      <c r="B7472" s="10" t="s">
        <v>54</v>
      </c>
      <c r="C7472" s="10" t="s">
        <v>37</v>
      </c>
      <c r="D7472" s="10" t="s">
        <v>2</v>
      </c>
      <c r="E7472" s="10" t="s">
        <v>1</v>
      </c>
      <c r="F7472">
        <v>20</v>
      </c>
      <c r="G7472">
        <v>3.400707483291626</v>
      </c>
      <c r="H7472">
        <v>3.8174436092376709</v>
      </c>
      <c r="I7472">
        <v>104.25</v>
      </c>
      <c r="J7472">
        <v>7.6294809579849243E-2</v>
      </c>
      <c r="K7472">
        <v>19331</v>
      </c>
      <c r="L7472">
        <v>17718.839</v>
      </c>
      <c r="M7472">
        <v>-0.4167361855506897</v>
      </c>
      <c r="N7472">
        <v>-0.51451563835144043</v>
      </c>
      <c r="O7472">
        <v>-0.45674517750740051</v>
      </c>
      <c r="P7472">
        <v>-0.4167361855506897</v>
      </c>
      <c r="Q7472">
        <v>-0.37672719359397888</v>
      </c>
      <c r="R7472">
        <v>-0.31895676255226135</v>
      </c>
      <c r="S7472" s="10" t="s">
        <v>38</v>
      </c>
    </row>
    <row r="7473" spans="1:19" hidden="1" x14ac:dyDescent="0.25">
      <c r="A7473" s="10" t="str">
        <f t="shared" si="116"/>
        <v>2017-2026Greater Fresno Area1-in-2August PeakPGE20</v>
      </c>
      <c r="B7473" s="10" t="s">
        <v>54</v>
      </c>
      <c r="C7473" s="10" t="s">
        <v>37</v>
      </c>
      <c r="D7473" s="10" t="s">
        <v>2</v>
      </c>
      <c r="E7473" s="10" t="s">
        <v>9</v>
      </c>
      <c r="F7473">
        <v>20</v>
      </c>
      <c r="G7473">
        <v>3.1995372772216797</v>
      </c>
      <c r="H7473">
        <v>3.5779910087585449</v>
      </c>
      <c r="I7473">
        <v>98.125</v>
      </c>
      <c r="J7473">
        <v>7.6294809579849243E-2</v>
      </c>
      <c r="K7473">
        <v>19331</v>
      </c>
      <c r="L7473">
        <v>17718.839</v>
      </c>
      <c r="M7473">
        <v>-0.37845361232757568</v>
      </c>
      <c r="N7473">
        <v>-0.47623303532600403</v>
      </c>
      <c r="O7473">
        <v>-0.4184626042842865</v>
      </c>
      <c r="P7473">
        <v>-0.37845361232757568</v>
      </c>
      <c r="Q7473">
        <v>-0.33844462037086487</v>
      </c>
      <c r="R7473">
        <v>-0.28067418932914734</v>
      </c>
      <c r="S7473" s="10" t="s">
        <v>38</v>
      </c>
    </row>
    <row r="7474" spans="1:19" hidden="1" x14ac:dyDescent="0.25">
      <c r="A7474" s="10" t="str">
        <f t="shared" si="116"/>
        <v>2017-2026Greater Fresno Area1-in-10August PeakCAISO21</v>
      </c>
      <c r="B7474" s="10" t="s">
        <v>54</v>
      </c>
      <c r="C7474" s="10" t="s">
        <v>37</v>
      </c>
      <c r="D7474" s="10" t="s">
        <v>2</v>
      </c>
      <c r="E7474" s="10" t="s">
        <v>1</v>
      </c>
      <c r="F7474">
        <v>21</v>
      </c>
      <c r="G7474">
        <v>3.0712554454803467</v>
      </c>
      <c r="H7474">
        <v>3.335064172744751</v>
      </c>
      <c r="I7474">
        <v>99.375</v>
      </c>
      <c r="J7474">
        <v>7.6630406081676483E-2</v>
      </c>
      <c r="K7474">
        <v>19331</v>
      </c>
      <c r="L7474">
        <v>17718.839</v>
      </c>
      <c r="M7474">
        <v>-0.26380869746208191</v>
      </c>
      <c r="N7474">
        <v>-0.36201822757720947</v>
      </c>
      <c r="O7474">
        <v>-0.30399367213249207</v>
      </c>
      <c r="P7474">
        <v>-0.26380869746208191</v>
      </c>
      <c r="Q7474">
        <v>-0.22362370789051056</v>
      </c>
      <c r="R7474">
        <v>-0.16559916734695435</v>
      </c>
      <c r="S7474" s="10" t="s">
        <v>39</v>
      </c>
    </row>
    <row r="7475" spans="1:19" hidden="1" x14ac:dyDescent="0.25">
      <c r="A7475" s="10" t="str">
        <f t="shared" si="116"/>
        <v>2017-2026Greater Fresno Area1-in-2August PeakCAISO21</v>
      </c>
      <c r="B7475" s="10" t="s">
        <v>54</v>
      </c>
      <c r="C7475" s="10" t="s">
        <v>37</v>
      </c>
      <c r="D7475" s="10" t="s">
        <v>2</v>
      </c>
      <c r="E7475" s="10" t="s">
        <v>9</v>
      </c>
      <c r="F7475">
        <v>21</v>
      </c>
      <c r="G7475">
        <v>2.6990275382995605</v>
      </c>
      <c r="H7475">
        <v>2.8944506645202637</v>
      </c>
      <c r="I7475">
        <v>93</v>
      </c>
      <c r="J7475">
        <v>7.6630406081676483E-2</v>
      </c>
      <c r="K7475">
        <v>19331</v>
      </c>
      <c r="L7475">
        <v>17718.839</v>
      </c>
      <c r="M7475">
        <v>-0.19542317092418671</v>
      </c>
      <c r="N7475">
        <v>-0.29363268613815308</v>
      </c>
      <c r="O7475">
        <v>-0.23560816049575806</v>
      </c>
      <c r="P7475">
        <v>-0.19542317092418671</v>
      </c>
      <c r="Q7475">
        <v>-0.15523818135261536</v>
      </c>
      <c r="R7475">
        <v>-9.7213640809059143E-2</v>
      </c>
      <c r="S7475" s="10" t="s">
        <v>39</v>
      </c>
    </row>
    <row r="7476" spans="1:19" hidden="1" x14ac:dyDescent="0.25">
      <c r="A7476" s="10" t="str">
        <f t="shared" si="116"/>
        <v>2017-2026Greater Fresno Area1-in-2August PeakPGE21</v>
      </c>
      <c r="B7476" s="10" t="s">
        <v>54</v>
      </c>
      <c r="C7476" s="10" t="s">
        <v>37</v>
      </c>
      <c r="D7476" s="10" t="s">
        <v>2</v>
      </c>
      <c r="E7476" s="10" t="s">
        <v>9</v>
      </c>
      <c r="F7476">
        <v>21</v>
      </c>
      <c r="G7476">
        <v>2.9815778732299805</v>
      </c>
      <c r="H7476">
        <v>3.2367405891418457</v>
      </c>
      <c r="I7476">
        <v>94.625</v>
      </c>
      <c r="J7476">
        <v>7.6630406081676483E-2</v>
      </c>
      <c r="K7476">
        <v>19331</v>
      </c>
      <c r="L7476">
        <v>17718.839</v>
      </c>
      <c r="M7476">
        <v>-0.25516274571418762</v>
      </c>
      <c r="N7476">
        <v>-0.35337227582931519</v>
      </c>
      <c r="O7476">
        <v>-0.29534772038459778</v>
      </c>
      <c r="P7476">
        <v>-0.25516274571418762</v>
      </c>
      <c r="Q7476">
        <v>-0.21497775614261627</v>
      </c>
      <c r="R7476">
        <v>-0.15695321559906006</v>
      </c>
      <c r="S7476" s="10" t="s">
        <v>38</v>
      </c>
    </row>
    <row r="7477" spans="1:19" hidden="1" x14ac:dyDescent="0.25">
      <c r="A7477" s="10" t="str">
        <f t="shared" si="116"/>
        <v>2017-2026Greater Fresno Area1-in-10August PeakPGE21</v>
      </c>
      <c r="B7477" s="10" t="s">
        <v>54</v>
      </c>
      <c r="C7477" s="10" t="s">
        <v>37</v>
      </c>
      <c r="D7477" s="10" t="s">
        <v>2</v>
      </c>
      <c r="E7477" s="10" t="s">
        <v>1</v>
      </c>
      <c r="F7477">
        <v>21</v>
      </c>
      <c r="G7477">
        <v>3.169044017791748</v>
      </c>
      <c r="H7477">
        <v>3.4513657093048096</v>
      </c>
      <c r="I7477">
        <v>100.625</v>
      </c>
      <c r="J7477">
        <v>7.6630406081676483E-2</v>
      </c>
      <c r="K7477">
        <v>19331</v>
      </c>
      <c r="L7477">
        <v>17718.839</v>
      </c>
      <c r="M7477">
        <v>-0.28232169151306152</v>
      </c>
      <c r="N7477">
        <v>-0.38053122162818909</v>
      </c>
      <c r="O7477">
        <v>-0.32250666618347168</v>
      </c>
      <c r="P7477">
        <v>-0.28232169151306152</v>
      </c>
      <c r="Q7477">
        <v>-0.24213670194149017</v>
      </c>
      <c r="R7477">
        <v>-0.18411216139793396</v>
      </c>
      <c r="S7477" s="10" t="s">
        <v>38</v>
      </c>
    </row>
    <row r="7478" spans="1:19" hidden="1" x14ac:dyDescent="0.25">
      <c r="A7478" s="10" t="str">
        <f t="shared" si="116"/>
        <v>2017-2026Greater Fresno Area1-in-10August PeakCAISO22</v>
      </c>
      <c r="B7478" s="10" t="s">
        <v>54</v>
      </c>
      <c r="C7478" s="10" t="s">
        <v>37</v>
      </c>
      <c r="D7478" s="10" t="s">
        <v>2</v>
      </c>
      <c r="E7478" s="10" t="s">
        <v>1</v>
      </c>
      <c r="F7478">
        <v>22</v>
      </c>
      <c r="G7478">
        <v>2.7779691219329834</v>
      </c>
      <c r="H7478">
        <v>2.9586472511291504</v>
      </c>
      <c r="I7478">
        <v>96.625</v>
      </c>
      <c r="J7478">
        <v>6.3674606382846832E-2</v>
      </c>
      <c r="K7478">
        <v>19331</v>
      </c>
      <c r="L7478">
        <v>17718.839</v>
      </c>
      <c r="M7478">
        <v>-0.18067818880081177</v>
      </c>
      <c r="N7478">
        <v>-0.2622835636138916</v>
      </c>
      <c r="O7478">
        <v>-0.21406915783882141</v>
      </c>
      <c r="P7478">
        <v>-0.18067818880081177</v>
      </c>
      <c r="Q7478">
        <v>-0.14728721976280212</v>
      </c>
      <c r="R7478">
        <v>-9.9072813987731934E-2</v>
      </c>
      <c r="S7478" s="10" t="s">
        <v>39</v>
      </c>
    </row>
    <row r="7479" spans="1:19" hidden="1" x14ac:dyDescent="0.25">
      <c r="A7479" s="10" t="str">
        <f t="shared" si="116"/>
        <v>2017-2026Greater Fresno Area1-in-2August PeakCAISO22</v>
      </c>
      <c r="B7479" s="10" t="s">
        <v>54</v>
      </c>
      <c r="C7479" s="10" t="s">
        <v>37</v>
      </c>
      <c r="D7479" s="10" t="s">
        <v>2</v>
      </c>
      <c r="E7479" s="10" t="s">
        <v>9</v>
      </c>
      <c r="F7479">
        <v>22</v>
      </c>
      <c r="G7479">
        <v>2.4412868022918701</v>
      </c>
      <c r="H7479">
        <v>2.5612483024597168</v>
      </c>
      <c r="I7479">
        <v>89.625</v>
      </c>
      <c r="J7479">
        <v>6.3674606382846832E-2</v>
      </c>
      <c r="K7479">
        <v>19331</v>
      </c>
      <c r="L7479">
        <v>17718.839</v>
      </c>
      <c r="M7479">
        <v>-0.11996156722307205</v>
      </c>
      <c r="N7479">
        <v>-0.20156694948673248</v>
      </c>
      <c r="O7479">
        <v>-0.1533525288105011</v>
      </c>
      <c r="P7479">
        <v>-0.11996156722307205</v>
      </c>
      <c r="Q7479">
        <v>-8.6570605635643005E-2</v>
      </c>
      <c r="R7479">
        <v>-3.8356192409992218E-2</v>
      </c>
      <c r="S7479" s="10" t="s">
        <v>39</v>
      </c>
    </row>
    <row r="7480" spans="1:19" hidden="1" x14ac:dyDescent="0.25">
      <c r="A7480" s="10" t="str">
        <f t="shared" si="116"/>
        <v>2017-2026Greater Fresno Area1-in-10August PeakPGE22</v>
      </c>
      <c r="B7480" s="10" t="s">
        <v>54</v>
      </c>
      <c r="C7480" s="10" t="s">
        <v>37</v>
      </c>
      <c r="D7480" s="10" t="s">
        <v>2</v>
      </c>
      <c r="E7480" s="10" t="s">
        <v>1</v>
      </c>
      <c r="F7480">
        <v>22</v>
      </c>
      <c r="G7480">
        <v>2.8664195537567139</v>
      </c>
      <c r="H7480">
        <v>3.0653493404388428</v>
      </c>
      <c r="I7480">
        <v>97.625</v>
      </c>
      <c r="J7480">
        <v>6.3674606382846832E-2</v>
      </c>
      <c r="K7480">
        <v>19331</v>
      </c>
      <c r="L7480">
        <v>17718.839</v>
      </c>
      <c r="M7480">
        <v>-0.19892983138561249</v>
      </c>
      <c r="N7480">
        <v>-0.28053522109985352</v>
      </c>
      <c r="O7480">
        <v>-0.23232080042362213</v>
      </c>
      <c r="P7480">
        <v>-0.19892983138561249</v>
      </c>
      <c r="Q7480">
        <v>-0.16553886234760284</v>
      </c>
      <c r="R7480">
        <v>-0.11732445657253265</v>
      </c>
      <c r="S7480" s="10" t="s">
        <v>38</v>
      </c>
    </row>
    <row r="7481" spans="1:19" hidden="1" x14ac:dyDescent="0.25">
      <c r="A7481" s="10" t="str">
        <f t="shared" si="116"/>
        <v>2017-2026Greater Fresno Area1-in-2August PeakPGE22</v>
      </c>
      <c r="B7481" s="10" t="s">
        <v>54</v>
      </c>
      <c r="C7481" s="10" t="s">
        <v>37</v>
      </c>
      <c r="D7481" s="10" t="s">
        <v>2</v>
      </c>
      <c r="E7481" s="10" t="s">
        <v>9</v>
      </c>
      <c r="F7481">
        <v>22</v>
      </c>
      <c r="G7481">
        <v>2.6968553066253662</v>
      </c>
      <c r="H7481">
        <v>2.8695833683013916</v>
      </c>
      <c r="I7481">
        <v>92.875</v>
      </c>
      <c r="J7481">
        <v>6.3674606382846832E-2</v>
      </c>
      <c r="K7481">
        <v>19331</v>
      </c>
      <c r="L7481">
        <v>17718.839</v>
      </c>
      <c r="M7481">
        <v>-0.17272797226905823</v>
      </c>
      <c r="N7481">
        <v>-0.25433334708213806</v>
      </c>
      <c r="O7481">
        <v>-0.20611894130706787</v>
      </c>
      <c r="P7481">
        <v>-0.17272797226905823</v>
      </c>
      <c r="Q7481">
        <v>-0.13933700323104858</v>
      </c>
      <c r="R7481">
        <v>-9.1122597455978394E-2</v>
      </c>
      <c r="S7481" s="10" t="s">
        <v>38</v>
      </c>
    </row>
    <row r="7482" spans="1:19" hidden="1" x14ac:dyDescent="0.25">
      <c r="A7482" s="10" t="str">
        <f t="shared" si="116"/>
        <v>2017-2026Greater Fresno Area1-in-10August PeakCAISO23</v>
      </c>
      <c r="B7482" s="10" t="s">
        <v>54</v>
      </c>
      <c r="C7482" s="10" t="s">
        <v>37</v>
      </c>
      <c r="D7482" s="10" t="s">
        <v>2</v>
      </c>
      <c r="E7482" s="10" t="s">
        <v>1</v>
      </c>
      <c r="F7482">
        <v>23</v>
      </c>
      <c r="G7482">
        <v>2.3125474452972412</v>
      </c>
      <c r="H7482">
        <v>2.4404532909393311</v>
      </c>
      <c r="I7482">
        <v>92.875</v>
      </c>
      <c r="J7482">
        <v>5.8387260884046555E-2</v>
      </c>
      <c r="K7482">
        <v>19331</v>
      </c>
      <c r="L7482">
        <v>17718.839</v>
      </c>
      <c r="M7482">
        <v>-0.12790593504905701</v>
      </c>
      <c r="N7482">
        <v>-0.2027350515127182</v>
      </c>
      <c r="O7482">
        <v>-0.15852421522140503</v>
      </c>
      <c r="P7482">
        <v>-0.12790593504905701</v>
      </c>
      <c r="Q7482">
        <v>-9.7287654876708984E-2</v>
      </c>
      <c r="R7482">
        <v>-5.3076822310686111E-2</v>
      </c>
      <c r="S7482" s="10" t="s">
        <v>39</v>
      </c>
    </row>
    <row r="7483" spans="1:19" hidden="1" x14ac:dyDescent="0.25">
      <c r="A7483" s="10" t="str">
        <f t="shared" si="116"/>
        <v>2017-2026Greater Fresno Area1-in-2August PeakCAISO23</v>
      </c>
      <c r="B7483" s="10" t="s">
        <v>54</v>
      </c>
      <c r="C7483" s="10" t="s">
        <v>37</v>
      </c>
      <c r="D7483" s="10" t="s">
        <v>2</v>
      </c>
      <c r="E7483" s="10" t="s">
        <v>9</v>
      </c>
      <c r="F7483">
        <v>23</v>
      </c>
      <c r="G7483">
        <v>2.0322728157043457</v>
      </c>
      <c r="H7483">
        <v>2.1199874877929687</v>
      </c>
      <c r="I7483">
        <v>86.625</v>
      </c>
      <c r="J7483">
        <v>5.8387260884046555E-2</v>
      </c>
      <c r="K7483">
        <v>19331</v>
      </c>
      <c r="L7483">
        <v>17718.839</v>
      </c>
      <c r="M7483">
        <v>-8.771466463804245E-2</v>
      </c>
      <c r="N7483">
        <v>-0.16254377365112305</v>
      </c>
      <c r="O7483">
        <v>-0.11833294481039047</v>
      </c>
      <c r="P7483">
        <v>-8.771466463804245E-2</v>
      </c>
      <c r="Q7483">
        <v>-5.7096384465694427E-2</v>
      </c>
      <c r="R7483">
        <v>-1.288555096834898E-2</v>
      </c>
      <c r="S7483" s="10" t="s">
        <v>39</v>
      </c>
    </row>
    <row r="7484" spans="1:19" hidden="1" x14ac:dyDescent="0.25">
      <c r="A7484" s="10" t="str">
        <f t="shared" si="116"/>
        <v>2017-2026Greater Fresno Area1-in-2August PeakPGE23</v>
      </c>
      <c r="B7484" s="10" t="s">
        <v>54</v>
      </c>
      <c r="C7484" s="10" t="s">
        <v>37</v>
      </c>
      <c r="D7484" s="10" t="s">
        <v>2</v>
      </c>
      <c r="E7484" s="10" t="s">
        <v>9</v>
      </c>
      <c r="F7484">
        <v>23</v>
      </c>
      <c r="G7484">
        <v>2.2450234889984131</v>
      </c>
      <c r="H7484">
        <v>2.3627769947052002</v>
      </c>
      <c r="I7484">
        <v>91.625</v>
      </c>
      <c r="J7484">
        <v>5.8387260884046555E-2</v>
      </c>
      <c r="K7484">
        <v>19331</v>
      </c>
      <c r="L7484">
        <v>17718.839</v>
      </c>
      <c r="M7484">
        <v>-0.11775349825620651</v>
      </c>
      <c r="N7484">
        <v>-0.19258260726928711</v>
      </c>
      <c r="O7484">
        <v>-0.14837177097797394</v>
      </c>
      <c r="P7484">
        <v>-0.11775349825620651</v>
      </c>
      <c r="Q7484">
        <v>-8.713521808385849E-2</v>
      </c>
      <c r="R7484">
        <v>-4.2924385517835617E-2</v>
      </c>
      <c r="S7484" s="10" t="s">
        <v>38</v>
      </c>
    </row>
    <row r="7485" spans="1:19" hidden="1" x14ac:dyDescent="0.25">
      <c r="A7485" s="10" t="str">
        <f t="shared" si="116"/>
        <v>2017-2026Greater Fresno Area1-in-10August PeakPGE23</v>
      </c>
      <c r="B7485" s="10" t="s">
        <v>54</v>
      </c>
      <c r="C7485" s="10" t="s">
        <v>37</v>
      </c>
      <c r="D7485" s="10" t="s">
        <v>2</v>
      </c>
      <c r="E7485" s="10" t="s">
        <v>1</v>
      </c>
      <c r="F7485">
        <v>23</v>
      </c>
      <c r="G7485">
        <v>2.386178731918335</v>
      </c>
      <c r="H7485">
        <v>2.5231175422668457</v>
      </c>
      <c r="I7485">
        <v>95.5</v>
      </c>
      <c r="J7485">
        <v>5.8387260884046555E-2</v>
      </c>
      <c r="K7485">
        <v>19331</v>
      </c>
      <c r="L7485">
        <v>17718.839</v>
      </c>
      <c r="M7485">
        <v>-0.13693876564502716</v>
      </c>
      <c r="N7485">
        <v>-0.21176788210868835</v>
      </c>
      <c r="O7485">
        <v>-0.16755704581737518</v>
      </c>
      <c r="P7485">
        <v>-0.13693876564502716</v>
      </c>
      <c r="Q7485">
        <v>-0.10632048547267914</v>
      </c>
      <c r="R7485">
        <v>-6.2109652906656265E-2</v>
      </c>
      <c r="S7485" s="10" t="s">
        <v>38</v>
      </c>
    </row>
    <row r="7486" spans="1:19" hidden="1" x14ac:dyDescent="0.25">
      <c r="A7486" s="10" t="str">
        <f t="shared" si="116"/>
        <v>2017-2026Greater Fresno Area1-in-2August PeakCAISO24</v>
      </c>
      <c r="B7486" s="10" t="s">
        <v>54</v>
      </c>
      <c r="C7486" s="10" t="s">
        <v>37</v>
      </c>
      <c r="D7486" s="10" t="s">
        <v>2</v>
      </c>
      <c r="E7486" s="10" t="s">
        <v>9</v>
      </c>
      <c r="F7486">
        <v>24</v>
      </c>
      <c r="G7486">
        <v>1.6426519155502319</v>
      </c>
      <c r="H7486">
        <v>1.7151273488998413</v>
      </c>
      <c r="I7486">
        <v>84.25</v>
      </c>
      <c r="J7486">
        <v>4.4309847056865692E-2</v>
      </c>
      <c r="K7486">
        <v>19331</v>
      </c>
      <c r="L7486">
        <v>17718.839</v>
      </c>
      <c r="M7486">
        <v>-7.2475433349609375E-2</v>
      </c>
      <c r="N7486">
        <v>-0.12926293909549713</v>
      </c>
      <c r="O7486">
        <v>-9.5711514353752136E-2</v>
      </c>
      <c r="P7486">
        <v>-7.2475433349609375E-2</v>
      </c>
      <c r="Q7486">
        <v>-4.9239348620176315E-2</v>
      </c>
      <c r="R7486">
        <v>-1.5687933191657066E-2</v>
      </c>
      <c r="S7486" s="10" t="s">
        <v>39</v>
      </c>
    </row>
    <row r="7487" spans="1:19" hidden="1" x14ac:dyDescent="0.25">
      <c r="A7487" s="10" t="str">
        <f t="shared" si="116"/>
        <v>2017-2026Greater Fresno Area1-in-10August PeakCAISO24</v>
      </c>
      <c r="B7487" s="10" t="s">
        <v>54</v>
      </c>
      <c r="C7487" s="10" t="s">
        <v>37</v>
      </c>
      <c r="D7487" s="10" t="s">
        <v>2</v>
      </c>
      <c r="E7487" s="10" t="s">
        <v>1</v>
      </c>
      <c r="F7487">
        <v>24</v>
      </c>
      <c r="G7487">
        <v>1.8691930770874023</v>
      </c>
      <c r="H7487">
        <v>1.9710539579391479</v>
      </c>
      <c r="I7487">
        <v>90</v>
      </c>
      <c r="J7487">
        <v>4.4309847056865692E-2</v>
      </c>
      <c r="K7487">
        <v>19331</v>
      </c>
      <c r="L7487">
        <v>17718.839</v>
      </c>
      <c r="M7487">
        <v>-0.10186082869768143</v>
      </c>
      <c r="N7487">
        <v>-0.15864832699298859</v>
      </c>
      <c r="O7487">
        <v>-0.12509691715240479</v>
      </c>
      <c r="P7487">
        <v>-0.10186082869768143</v>
      </c>
      <c r="Q7487">
        <v>-7.8624747693538666E-2</v>
      </c>
      <c r="R7487">
        <v>-4.5073330402374268E-2</v>
      </c>
      <c r="S7487" s="10" t="s">
        <v>39</v>
      </c>
    </row>
    <row r="7488" spans="1:19" hidden="1" x14ac:dyDescent="0.25">
      <c r="A7488" s="10" t="str">
        <f t="shared" si="116"/>
        <v>2017-2026Greater Fresno Area1-in-2August PeakPGE24</v>
      </c>
      <c r="B7488" s="10" t="s">
        <v>54</v>
      </c>
      <c r="C7488" s="10" t="s">
        <v>37</v>
      </c>
      <c r="D7488" s="10" t="s">
        <v>2</v>
      </c>
      <c r="E7488" s="10" t="s">
        <v>9</v>
      </c>
      <c r="F7488">
        <v>24</v>
      </c>
      <c r="G7488">
        <v>1.8146145343780518</v>
      </c>
      <c r="H7488">
        <v>1.9091875553131104</v>
      </c>
      <c r="I7488">
        <v>87.875</v>
      </c>
      <c r="J7488">
        <v>4.4309847056865692E-2</v>
      </c>
      <c r="K7488">
        <v>19331</v>
      </c>
      <c r="L7488">
        <v>17718.839</v>
      </c>
      <c r="M7488">
        <v>-9.4572998583316803E-2</v>
      </c>
      <c r="N7488">
        <v>-0.15136049687862396</v>
      </c>
      <c r="O7488">
        <v>-0.11780907958745956</v>
      </c>
      <c r="P7488">
        <v>-9.4572998583316803E-2</v>
      </c>
      <c r="Q7488">
        <v>-7.1336917579174042E-2</v>
      </c>
      <c r="R7488">
        <v>-3.7785500288009644E-2</v>
      </c>
      <c r="S7488" s="10" t="s">
        <v>38</v>
      </c>
    </row>
    <row r="7489" spans="1:19" hidden="1" x14ac:dyDescent="0.25">
      <c r="A7489" s="10" t="str">
        <f t="shared" si="116"/>
        <v>2017-2026Greater Fresno Area1-in-10August PeakPGE24</v>
      </c>
      <c r="B7489" s="10" t="s">
        <v>54</v>
      </c>
      <c r="C7489" s="10" t="s">
        <v>37</v>
      </c>
      <c r="D7489" s="10" t="s">
        <v>2</v>
      </c>
      <c r="E7489" s="10" t="s">
        <v>1</v>
      </c>
      <c r="F7489">
        <v>24</v>
      </c>
      <c r="G7489">
        <v>1.9287080764770508</v>
      </c>
      <c r="H7489">
        <v>2.0384340286254883</v>
      </c>
      <c r="I7489">
        <v>93.5</v>
      </c>
      <c r="J7489">
        <v>4.4309847056865692E-2</v>
      </c>
      <c r="K7489">
        <v>19331</v>
      </c>
      <c r="L7489">
        <v>17718.839</v>
      </c>
      <c r="M7489">
        <v>-0.10972604900598526</v>
      </c>
      <c r="N7489">
        <v>-0.16651354730129242</v>
      </c>
      <c r="O7489">
        <v>-0.13296213746070862</v>
      </c>
      <c r="P7489">
        <v>-0.10972604900598526</v>
      </c>
      <c r="Q7489">
        <v>-8.6489968001842499E-2</v>
      </c>
      <c r="R7489">
        <v>-5.2938550710678101E-2</v>
      </c>
      <c r="S7489" s="10" t="s">
        <v>38</v>
      </c>
    </row>
    <row r="7490" spans="1:19" hidden="1" x14ac:dyDescent="0.25">
      <c r="A7490" s="10" t="str">
        <f t="shared" ref="A7490:A7553" si="117">CONCATENATE(B7490,C7490,E7490,D7490,S7490,F7490)</f>
        <v>2017-2026Greater Fresno Area1-in-10July PeakCAISO1</v>
      </c>
      <c r="B7490" s="10" t="s">
        <v>54</v>
      </c>
      <c r="C7490" s="10" t="s">
        <v>37</v>
      </c>
      <c r="D7490" s="10" t="s">
        <v>3</v>
      </c>
      <c r="E7490" s="10" t="s">
        <v>1</v>
      </c>
      <c r="F7490">
        <v>1</v>
      </c>
      <c r="G7490">
        <v>1.4311976432800293</v>
      </c>
      <c r="H7490">
        <v>1.4311976432800293</v>
      </c>
      <c r="I7490">
        <v>90</v>
      </c>
      <c r="J7490">
        <v>0</v>
      </c>
      <c r="K7490">
        <v>19331</v>
      </c>
      <c r="L7490">
        <v>17718.839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 s="10" t="s">
        <v>39</v>
      </c>
    </row>
    <row r="7491" spans="1:19" hidden="1" x14ac:dyDescent="0.25">
      <c r="A7491" s="10" t="str">
        <f t="shared" si="117"/>
        <v>2017-2026Greater Fresno Area1-in-2July PeakCAISO1</v>
      </c>
      <c r="B7491" s="10" t="s">
        <v>54</v>
      </c>
      <c r="C7491" s="10" t="s">
        <v>37</v>
      </c>
      <c r="D7491" s="10" t="s">
        <v>3</v>
      </c>
      <c r="E7491" s="10" t="s">
        <v>9</v>
      </c>
      <c r="F7491">
        <v>1</v>
      </c>
      <c r="G7491">
        <v>1.4070844650268555</v>
      </c>
      <c r="H7491">
        <v>1.4070844650268555</v>
      </c>
      <c r="I7491">
        <v>87.25</v>
      </c>
      <c r="J7491">
        <v>0</v>
      </c>
      <c r="K7491">
        <v>19331</v>
      </c>
      <c r="L7491">
        <v>17718.839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 s="10" t="s">
        <v>39</v>
      </c>
    </row>
    <row r="7492" spans="1:19" hidden="1" x14ac:dyDescent="0.25">
      <c r="A7492" s="10" t="str">
        <f t="shared" si="117"/>
        <v>2017-2026Greater Fresno Area1-in-10July PeakPGE1</v>
      </c>
      <c r="B7492" s="10" t="s">
        <v>54</v>
      </c>
      <c r="C7492" s="10" t="s">
        <v>37</v>
      </c>
      <c r="D7492" s="10" t="s">
        <v>3</v>
      </c>
      <c r="E7492" s="10" t="s">
        <v>1</v>
      </c>
      <c r="F7492">
        <v>1</v>
      </c>
      <c r="G7492">
        <v>1.4735971689224243</v>
      </c>
      <c r="H7492">
        <v>1.4735971689224243</v>
      </c>
      <c r="I7492">
        <v>89.5</v>
      </c>
      <c r="J7492">
        <v>0</v>
      </c>
      <c r="K7492">
        <v>19331</v>
      </c>
      <c r="L7492">
        <v>17718.839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 s="10" t="s">
        <v>38</v>
      </c>
    </row>
    <row r="7493" spans="1:19" hidden="1" x14ac:dyDescent="0.25">
      <c r="A7493" s="10" t="str">
        <f t="shared" si="117"/>
        <v>2017-2026Greater Fresno Area1-in-2July PeakPGE1</v>
      </c>
      <c r="B7493" s="10" t="s">
        <v>54</v>
      </c>
      <c r="C7493" s="10" t="s">
        <v>37</v>
      </c>
      <c r="D7493" s="10" t="s">
        <v>3</v>
      </c>
      <c r="E7493" s="10" t="s">
        <v>9</v>
      </c>
      <c r="F7493">
        <v>1</v>
      </c>
      <c r="G7493">
        <v>1.3674981594085693</v>
      </c>
      <c r="H7493">
        <v>1.3674981594085693</v>
      </c>
      <c r="I7493">
        <v>84.25</v>
      </c>
      <c r="J7493">
        <v>0</v>
      </c>
      <c r="K7493">
        <v>19331</v>
      </c>
      <c r="L7493">
        <v>17718.839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 s="10" t="s">
        <v>38</v>
      </c>
    </row>
    <row r="7494" spans="1:19" hidden="1" x14ac:dyDescent="0.25">
      <c r="A7494" s="10" t="str">
        <f t="shared" si="117"/>
        <v>2017-2026Greater Fresno Area1-in-10July PeakCAISO2</v>
      </c>
      <c r="B7494" s="10" t="s">
        <v>54</v>
      </c>
      <c r="C7494" s="10" t="s">
        <v>37</v>
      </c>
      <c r="D7494" s="10" t="s">
        <v>3</v>
      </c>
      <c r="E7494" s="10" t="s">
        <v>1</v>
      </c>
      <c r="F7494">
        <v>2</v>
      </c>
      <c r="G7494">
        <v>1.2169125080108643</v>
      </c>
      <c r="H7494">
        <v>1.2169125080108643</v>
      </c>
      <c r="I7494">
        <v>85.25</v>
      </c>
      <c r="J7494">
        <v>0</v>
      </c>
      <c r="K7494">
        <v>19331</v>
      </c>
      <c r="L7494">
        <v>17718.839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 s="10" t="s">
        <v>39</v>
      </c>
    </row>
    <row r="7495" spans="1:19" hidden="1" x14ac:dyDescent="0.25">
      <c r="A7495" s="10" t="str">
        <f t="shared" si="117"/>
        <v>2017-2026Greater Fresno Area1-in-2July PeakCAISO2</v>
      </c>
      <c r="B7495" s="10" t="s">
        <v>54</v>
      </c>
      <c r="C7495" s="10" t="s">
        <v>37</v>
      </c>
      <c r="D7495" s="10" t="s">
        <v>3</v>
      </c>
      <c r="E7495" s="10" t="s">
        <v>9</v>
      </c>
      <c r="F7495">
        <v>2</v>
      </c>
      <c r="G7495">
        <v>1.1964097023010254</v>
      </c>
      <c r="H7495">
        <v>1.1964097023010254</v>
      </c>
      <c r="I7495">
        <v>85.75</v>
      </c>
      <c r="J7495">
        <v>0</v>
      </c>
      <c r="K7495">
        <v>19331</v>
      </c>
      <c r="L7495">
        <v>17718.839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 s="10" t="s">
        <v>39</v>
      </c>
    </row>
    <row r="7496" spans="1:19" hidden="1" x14ac:dyDescent="0.25">
      <c r="A7496" s="10" t="str">
        <f t="shared" si="117"/>
        <v>2017-2026Greater Fresno Area1-in-10July PeakPGE2</v>
      </c>
      <c r="B7496" s="10" t="s">
        <v>54</v>
      </c>
      <c r="C7496" s="10" t="s">
        <v>37</v>
      </c>
      <c r="D7496" s="10" t="s">
        <v>3</v>
      </c>
      <c r="E7496" s="10" t="s">
        <v>1</v>
      </c>
      <c r="F7496">
        <v>2</v>
      </c>
      <c r="G7496">
        <v>1.2529639005661011</v>
      </c>
      <c r="H7496">
        <v>1.2529639005661011</v>
      </c>
      <c r="I7496">
        <v>87.75</v>
      </c>
      <c r="J7496">
        <v>0</v>
      </c>
      <c r="K7496">
        <v>19331</v>
      </c>
      <c r="L7496">
        <v>17718.839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 s="10" t="s">
        <v>38</v>
      </c>
    </row>
    <row r="7497" spans="1:19" hidden="1" x14ac:dyDescent="0.25">
      <c r="A7497" s="10" t="str">
        <f t="shared" si="117"/>
        <v>2017-2026Greater Fresno Area1-in-2July PeakPGE2</v>
      </c>
      <c r="B7497" s="10" t="s">
        <v>54</v>
      </c>
      <c r="C7497" s="10" t="s">
        <v>37</v>
      </c>
      <c r="D7497" s="10" t="s">
        <v>3</v>
      </c>
      <c r="E7497" s="10" t="s">
        <v>9</v>
      </c>
      <c r="F7497">
        <v>2</v>
      </c>
      <c r="G7497">
        <v>1.1627504825592041</v>
      </c>
      <c r="H7497">
        <v>1.1627504825592041</v>
      </c>
      <c r="I7497">
        <v>82.375</v>
      </c>
      <c r="J7497">
        <v>0</v>
      </c>
      <c r="K7497">
        <v>19331</v>
      </c>
      <c r="L7497">
        <v>17718.839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 s="10" t="s">
        <v>38</v>
      </c>
    </row>
    <row r="7498" spans="1:19" hidden="1" x14ac:dyDescent="0.25">
      <c r="A7498" s="10" t="str">
        <f t="shared" si="117"/>
        <v>2017-2026Greater Fresno Area1-in-2July PeakCAISO3</v>
      </c>
      <c r="B7498" s="10" t="s">
        <v>54</v>
      </c>
      <c r="C7498" s="10" t="s">
        <v>37</v>
      </c>
      <c r="D7498" s="10" t="s">
        <v>3</v>
      </c>
      <c r="E7498" s="10" t="s">
        <v>9</v>
      </c>
      <c r="F7498">
        <v>3</v>
      </c>
      <c r="G7498">
        <v>1.0525909662246704</v>
      </c>
      <c r="H7498">
        <v>1.0525909662246704</v>
      </c>
      <c r="I7498">
        <v>84.25</v>
      </c>
      <c r="J7498">
        <v>0</v>
      </c>
      <c r="K7498">
        <v>19331</v>
      </c>
      <c r="L7498">
        <v>17718.839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 s="10" t="s">
        <v>39</v>
      </c>
    </row>
    <row r="7499" spans="1:19" hidden="1" x14ac:dyDescent="0.25">
      <c r="A7499" s="10" t="str">
        <f t="shared" si="117"/>
        <v>2017-2026Greater Fresno Area1-in-10July PeakCAISO3</v>
      </c>
      <c r="B7499" s="10" t="s">
        <v>54</v>
      </c>
      <c r="C7499" s="10" t="s">
        <v>37</v>
      </c>
      <c r="D7499" s="10" t="s">
        <v>3</v>
      </c>
      <c r="E7499" s="10" t="s">
        <v>1</v>
      </c>
      <c r="F7499">
        <v>3</v>
      </c>
      <c r="G7499">
        <v>1.0706292390823364</v>
      </c>
      <c r="H7499">
        <v>1.0706292390823364</v>
      </c>
      <c r="I7499">
        <v>83.5</v>
      </c>
      <c r="J7499">
        <v>0</v>
      </c>
      <c r="K7499">
        <v>19331</v>
      </c>
      <c r="L7499">
        <v>17718.839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 s="10" t="s">
        <v>39</v>
      </c>
    </row>
    <row r="7500" spans="1:19" hidden="1" x14ac:dyDescent="0.25">
      <c r="A7500" s="10" t="str">
        <f t="shared" si="117"/>
        <v>2017-2026Greater Fresno Area1-in-2July PeakPGE3</v>
      </c>
      <c r="B7500" s="10" t="s">
        <v>54</v>
      </c>
      <c r="C7500" s="10" t="s">
        <v>37</v>
      </c>
      <c r="D7500" s="10" t="s">
        <v>3</v>
      </c>
      <c r="E7500" s="10" t="s">
        <v>9</v>
      </c>
      <c r="F7500">
        <v>3</v>
      </c>
      <c r="G7500">
        <v>1.0229778289794922</v>
      </c>
      <c r="H7500">
        <v>1.0229778289794922</v>
      </c>
      <c r="I7500">
        <v>80.625</v>
      </c>
      <c r="J7500">
        <v>0</v>
      </c>
      <c r="K7500">
        <v>19331</v>
      </c>
      <c r="L7500">
        <v>17718.839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 s="10" t="s">
        <v>38</v>
      </c>
    </row>
    <row r="7501" spans="1:19" hidden="1" x14ac:dyDescent="0.25">
      <c r="A7501" s="10" t="str">
        <f t="shared" si="117"/>
        <v>2017-2026Greater Fresno Area1-in-10July PeakPGE3</v>
      </c>
      <c r="B7501" s="10" t="s">
        <v>54</v>
      </c>
      <c r="C7501" s="10" t="s">
        <v>37</v>
      </c>
      <c r="D7501" s="10" t="s">
        <v>3</v>
      </c>
      <c r="E7501" s="10" t="s">
        <v>1</v>
      </c>
      <c r="F7501">
        <v>3</v>
      </c>
      <c r="G7501">
        <v>1.1023468971252441</v>
      </c>
      <c r="H7501">
        <v>1.1023468971252441</v>
      </c>
      <c r="I7501">
        <v>86.375</v>
      </c>
      <c r="J7501">
        <v>0</v>
      </c>
      <c r="K7501">
        <v>19331</v>
      </c>
      <c r="L7501">
        <v>17718.839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 s="10" t="s">
        <v>38</v>
      </c>
    </row>
    <row r="7502" spans="1:19" hidden="1" x14ac:dyDescent="0.25">
      <c r="A7502" s="10" t="str">
        <f t="shared" si="117"/>
        <v>2017-2026Greater Fresno Area1-in-2July PeakCAISO4</v>
      </c>
      <c r="B7502" s="10" t="s">
        <v>54</v>
      </c>
      <c r="C7502" s="10" t="s">
        <v>37</v>
      </c>
      <c r="D7502" s="10" t="s">
        <v>3</v>
      </c>
      <c r="E7502" s="10" t="s">
        <v>9</v>
      </c>
      <c r="F7502">
        <v>4</v>
      </c>
      <c r="G7502">
        <v>0.95873653888702393</v>
      </c>
      <c r="H7502">
        <v>0.95873653888702393</v>
      </c>
      <c r="I7502">
        <v>82.125</v>
      </c>
      <c r="J7502">
        <v>0</v>
      </c>
      <c r="K7502">
        <v>19331</v>
      </c>
      <c r="L7502">
        <v>17718.839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 s="10" t="s">
        <v>39</v>
      </c>
    </row>
    <row r="7503" spans="1:19" hidden="1" x14ac:dyDescent="0.25">
      <c r="A7503" s="10" t="str">
        <f t="shared" si="117"/>
        <v>2017-2026Greater Fresno Area1-in-10July PeakCAISO4</v>
      </c>
      <c r="B7503" s="10" t="s">
        <v>54</v>
      </c>
      <c r="C7503" s="10" t="s">
        <v>37</v>
      </c>
      <c r="D7503" s="10" t="s">
        <v>3</v>
      </c>
      <c r="E7503" s="10" t="s">
        <v>1</v>
      </c>
      <c r="F7503">
        <v>4</v>
      </c>
      <c r="G7503">
        <v>0.97516638040542603</v>
      </c>
      <c r="H7503">
        <v>0.97516638040542603</v>
      </c>
      <c r="I7503">
        <v>81.625</v>
      </c>
      <c r="J7503">
        <v>0</v>
      </c>
      <c r="K7503">
        <v>19331</v>
      </c>
      <c r="L7503">
        <v>17718.839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 s="10" t="s">
        <v>39</v>
      </c>
    </row>
    <row r="7504" spans="1:19" hidden="1" x14ac:dyDescent="0.25">
      <c r="A7504" s="10" t="str">
        <f t="shared" si="117"/>
        <v>2017-2026Greater Fresno Area1-in-10July PeakPGE4</v>
      </c>
      <c r="B7504" s="10" t="s">
        <v>54</v>
      </c>
      <c r="C7504" s="10" t="s">
        <v>37</v>
      </c>
      <c r="D7504" s="10" t="s">
        <v>3</v>
      </c>
      <c r="E7504" s="10" t="s">
        <v>1</v>
      </c>
      <c r="F7504">
        <v>4</v>
      </c>
      <c r="G7504">
        <v>1.0040558576583862</v>
      </c>
      <c r="H7504">
        <v>1.0040558576583862</v>
      </c>
      <c r="I7504">
        <v>84.25</v>
      </c>
      <c r="J7504">
        <v>0</v>
      </c>
      <c r="K7504">
        <v>19331</v>
      </c>
      <c r="L7504">
        <v>17718.839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 s="10" t="s">
        <v>38</v>
      </c>
    </row>
    <row r="7505" spans="1:19" hidden="1" x14ac:dyDescent="0.25">
      <c r="A7505" s="10" t="str">
        <f t="shared" si="117"/>
        <v>2017-2026Greater Fresno Area1-in-2July PeakPGE4</v>
      </c>
      <c r="B7505" s="10" t="s">
        <v>54</v>
      </c>
      <c r="C7505" s="10" t="s">
        <v>37</v>
      </c>
      <c r="D7505" s="10" t="s">
        <v>3</v>
      </c>
      <c r="E7505" s="10" t="s">
        <v>9</v>
      </c>
      <c r="F7505">
        <v>4</v>
      </c>
      <c r="G7505">
        <v>0.93176388740539551</v>
      </c>
      <c r="H7505">
        <v>0.93176388740539551</v>
      </c>
      <c r="I7505">
        <v>78.5</v>
      </c>
      <c r="J7505">
        <v>0</v>
      </c>
      <c r="K7505">
        <v>19331</v>
      </c>
      <c r="L7505">
        <v>17718.839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 s="10" t="s">
        <v>38</v>
      </c>
    </row>
    <row r="7506" spans="1:19" hidden="1" x14ac:dyDescent="0.25">
      <c r="A7506" s="10" t="str">
        <f t="shared" si="117"/>
        <v>2017-2026Greater Fresno Area1-in-10July PeakCAISO5</v>
      </c>
      <c r="B7506" s="10" t="s">
        <v>54</v>
      </c>
      <c r="C7506" s="10" t="s">
        <v>37</v>
      </c>
      <c r="D7506" s="10" t="s">
        <v>3</v>
      </c>
      <c r="E7506" s="10" t="s">
        <v>1</v>
      </c>
      <c r="F7506">
        <v>5</v>
      </c>
      <c r="G7506">
        <v>0.92886608839035034</v>
      </c>
      <c r="H7506">
        <v>0.92886608839035034</v>
      </c>
      <c r="I7506">
        <v>80.375</v>
      </c>
      <c r="J7506">
        <v>0</v>
      </c>
      <c r="K7506">
        <v>19331</v>
      </c>
      <c r="L7506">
        <v>17718.839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 s="10" t="s">
        <v>39</v>
      </c>
    </row>
    <row r="7507" spans="1:19" hidden="1" x14ac:dyDescent="0.25">
      <c r="A7507" s="10" t="str">
        <f t="shared" si="117"/>
        <v>2017-2026Greater Fresno Area1-in-2July PeakCAISO5</v>
      </c>
      <c r="B7507" s="10" t="s">
        <v>54</v>
      </c>
      <c r="C7507" s="10" t="s">
        <v>37</v>
      </c>
      <c r="D7507" s="10" t="s">
        <v>3</v>
      </c>
      <c r="E7507" s="10" t="s">
        <v>9</v>
      </c>
      <c r="F7507">
        <v>5</v>
      </c>
      <c r="G7507">
        <v>0.91321635246276855</v>
      </c>
      <c r="H7507">
        <v>0.91321635246276855</v>
      </c>
      <c r="I7507">
        <v>81.375</v>
      </c>
      <c r="J7507">
        <v>0</v>
      </c>
      <c r="K7507">
        <v>19331</v>
      </c>
      <c r="L7507">
        <v>17718.839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 s="10" t="s">
        <v>39</v>
      </c>
    </row>
    <row r="7508" spans="1:19" hidden="1" x14ac:dyDescent="0.25">
      <c r="A7508" s="10" t="str">
        <f t="shared" si="117"/>
        <v>2017-2026Greater Fresno Area1-in-10July PeakPGE5</v>
      </c>
      <c r="B7508" s="10" t="s">
        <v>54</v>
      </c>
      <c r="C7508" s="10" t="s">
        <v>37</v>
      </c>
      <c r="D7508" s="10" t="s">
        <v>3</v>
      </c>
      <c r="E7508" s="10" t="s">
        <v>1</v>
      </c>
      <c r="F7508">
        <v>5</v>
      </c>
      <c r="G7508">
        <v>0.95638394355773926</v>
      </c>
      <c r="H7508">
        <v>0.95638394355773926</v>
      </c>
      <c r="I7508">
        <v>83</v>
      </c>
      <c r="J7508">
        <v>0</v>
      </c>
      <c r="K7508">
        <v>19331</v>
      </c>
      <c r="L7508">
        <v>17718.839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 s="10" t="s">
        <v>38</v>
      </c>
    </row>
    <row r="7509" spans="1:19" hidden="1" x14ac:dyDescent="0.25">
      <c r="A7509" s="10" t="str">
        <f t="shared" si="117"/>
        <v>2017-2026Greater Fresno Area1-in-2July PeakPGE5</v>
      </c>
      <c r="B7509" s="10" t="s">
        <v>54</v>
      </c>
      <c r="C7509" s="10" t="s">
        <v>37</v>
      </c>
      <c r="D7509" s="10" t="s">
        <v>3</v>
      </c>
      <c r="E7509" s="10" t="s">
        <v>9</v>
      </c>
      <c r="F7509">
        <v>5</v>
      </c>
      <c r="G7509">
        <v>0.8875243067741394</v>
      </c>
      <c r="H7509">
        <v>0.8875243067741394</v>
      </c>
      <c r="I7509">
        <v>77.25</v>
      </c>
      <c r="J7509">
        <v>0</v>
      </c>
      <c r="K7509">
        <v>19331</v>
      </c>
      <c r="L7509">
        <v>17718.839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 s="10" t="s">
        <v>38</v>
      </c>
    </row>
    <row r="7510" spans="1:19" hidden="1" x14ac:dyDescent="0.25">
      <c r="A7510" s="10" t="str">
        <f t="shared" si="117"/>
        <v>2017-2026Greater Fresno Area1-in-2July PeakCAISO6</v>
      </c>
      <c r="B7510" s="10" t="s">
        <v>54</v>
      </c>
      <c r="C7510" s="10" t="s">
        <v>37</v>
      </c>
      <c r="D7510" s="10" t="s">
        <v>3</v>
      </c>
      <c r="E7510" s="10" t="s">
        <v>9</v>
      </c>
      <c r="F7510">
        <v>6</v>
      </c>
      <c r="G7510">
        <v>0.92298555374145508</v>
      </c>
      <c r="H7510">
        <v>0.92298555374145508</v>
      </c>
      <c r="I7510">
        <v>80.125</v>
      </c>
      <c r="J7510">
        <v>0</v>
      </c>
      <c r="K7510">
        <v>19331</v>
      </c>
      <c r="L7510">
        <v>17718.839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 s="10" t="s">
        <v>39</v>
      </c>
    </row>
    <row r="7511" spans="1:19" hidden="1" x14ac:dyDescent="0.25">
      <c r="A7511" s="10" t="str">
        <f t="shared" si="117"/>
        <v>2017-2026Greater Fresno Area1-in-10July PeakCAISO6</v>
      </c>
      <c r="B7511" s="10" t="s">
        <v>54</v>
      </c>
      <c r="C7511" s="10" t="s">
        <v>37</v>
      </c>
      <c r="D7511" s="10" t="s">
        <v>3</v>
      </c>
      <c r="E7511" s="10" t="s">
        <v>1</v>
      </c>
      <c r="F7511">
        <v>6</v>
      </c>
      <c r="G7511">
        <v>0.93880277872085571</v>
      </c>
      <c r="H7511">
        <v>0.93880277872085571</v>
      </c>
      <c r="I7511">
        <v>78.625</v>
      </c>
      <c r="J7511">
        <v>0</v>
      </c>
      <c r="K7511">
        <v>19331</v>
      </c>
      <c r="L7511">
        <v>17718.839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 s="10" t="s">
        <v>39</v>
      </c>
    </row>
    <row r="7512" spans="1:19" hidden="1" x14ac:dyDescent="0.25">
      <c r="A7512" s="10" t="str">
        <f t="shared" si="117"/>
        <v>2017-2026Greater Fresno Area1-in-10July PeakPGE6</v>
      </c>
      <c r="B7512" s="10" t="s">
        <v>54</v>
      </c>
      <c r="C7512" s="10" t="s">
        <v>37</v>
      </c>
      <c r="D7512" s="10" t="s">
        <v>3</v>
      </c>
      <c r="E7512" s="10" t="s">
        <v>1</v>
      </c>
      <c r="F7512">
        <v>6</v>
      </c>
      <c r="G7512">
        <v>0.96661502122879028</v>
      </c>
      <c r="H7512">
        <v>0.96661502122879028</v>
      </c>
      <c r="I7512">
        <v>81.375</v>
      </c>
      <c r="J7512">
        <v>0</v>
      </c>
      <c r="K7512">
        <v>19331</v>
      </c>
      <c r="L7512">
        <v>17718.839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 s="10" t="s">
        <v>38</v>
      </c>
    </row>
    <row r="7513" spans="1:19" hidden="1" x14ac:dyDescent="0.25">
      <c r="A7513" s="10" t="str">
        <f t="shared" si="117"/>
        <v>2017-2026Greater Fresno Area1-in-2July PeakPGE6</v>
      </c>
      <c r="B7513" s="10" t="s">
        <v>54</v>
      </c>
      <c r="C7513" s="10" t="s">
        <v>37</v>
      </c>
      <c r="D7513" s="10" t="s">
        <v>3</v>
      </c>
      <c r="E7513" s="10" t="s">
        <v>9</v>
      </c>
      <c r="F7513">
        <v>6</v>
      </c>
      <c r="G7513">
        <v>0.89701873064041138</v>
      </c>
      <c r="H7513">
        <v>0.89701873064041138</v>
      </c>
      <c r="I7513">
        <v>76.25</v>
      </c>
      <c r="J7513">
        <v>0</v>
      </c>
      <c r="K7513">
        <v>19331</v>
      </c>
      <c r="L7513">
        <v>17718.839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 s="10" t="s">
        <v>38</v>
      </c>
    </row>
    <row r="7514" spans="1:19" hidden="1" x14ac:dyDescent="0.25">
      <c r="A7514" s="10" t="str">
        <f t="shared" si="117"/>
        <v>2017-2026Greater Fresno Area1-in-2July PeakCAISO7</v>
      </c>
      <c r="B7514" s="10" t="s">
        <v>54</v>
      </c>
      <c r="C7514" s="10" t="s">
        <v>37</v>
      </c>
      <c r="D7514" s="10" t="s">
        <v>3</v>
      </c>
      <c r="E7514" s="10" t="s">
        <v>9</v>
      </c>
      <c r="F7514">
        <v>7</v>
      </c>
      <c r="G7514">
        <v>0.98688095808029175</v>
      </c>
      <c r="H7514">
        <v>0.98688095808029175</v>
      </c>
      <c r="I7514">
        <v>79</v>
      </c>
      <c r="J7514">
        <v>0</v>
      </c>
      <c r="K7514">
        <v>19331</v>
      </c>
      <c r="L7514">
        <v>17718.839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 s="10" t="s">
        <v>39</v>
      </c>
    </row>
    <row r="7515" spans="1:19" hidden="1" x14ac:dyDescent="0.25">
      <c r="A7515" s="10" t="str">
        <f t="shared" si="117"/>
        <v>2017-2026Greater Fresno Area1-in-10July PeakCAISO7</v>
      </c>
      <c r="B7515" s="10" t="s">
        <v>54</v>
      </c>
      <c r="C7515" s="10" t="s">
        <v>37</v>
      </c>
      <c r="D7515" s="10" t="s">
        <v>3</v>
      </c>
      <c r="E7515" s="10" t="s">
        <v>1</v>
      </c>
      <c r="F7515">
        <v>7</v>
      </c>
      <c r="G7515">
        <v>1.0037931203842163</v>
      </c>
      <c r="H7515">
        <v>1.0037931203842163</v>
      </c>
      <c r="I7515">
        <v>78.5</v>
      </c>
      <c r="J7515">
        <v>0</v>
      </c>
      <c r="K7515">
        <v>19331</v>
      </c>
      <c r="L7515">
        <v>17718.839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 s="10" t="s">
        <v>39</v>
      </c>
    </row>
    <row r="7516" spans="1:19" hidden="1" x14ac:dyDescent="0.25">
      <c r="A7516" s="10" t="str">
        <f t="shared" si="117"/>
        <v>2017-2026Greater Fresno Area1-in-10July PeakPGE7</v>
      </c>
      <c r="B7516" s="10" t="s">
        <v>54</v>
      </c>
      <c r="C7516" s="10" t="s">
        <v>37</v>
      </c>
      <c r="D7516" s="10" t="s">
        <v>3</v>
      </c>
      <c r="E7516" s="10" t="s">
        <v>1</v>
      </c>
      <c r="F7516">
        <v>7</v>
      </c>
      <c r="G7516">
        <v>1.0335307121276855</v>
      </c>
      <c r="H7516">
        <v>1.0335307121276855</v>
      </c>
      <c r="I7516">
        <v>80.875</v>
      </c>
      <c r="J7516">
        <v>0</v>
      </c>
      <c r="K7516">
        <v>19331</v>
      </c>
      <c r="L7516">
        <v>17718.839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 s="10" t="s">
        <v>38</v>
      </c>
    </row>
    <row r="7517" spans="1:19" hidden="1" x14ac:dyDescent="0.25">
      <c r="A7517" s="10" t="str">
        <f t="shared" si="117"/>
        <v>2017-2026Greater Fresno Area1-in-2July PeakPGE7</v>
      </c>
      <c r="B7517" s="10" t="s">
        <v>54</v>
      </c>
      <c r="C7517" s="10" t="s">
        <v>37</v>
      </c>
      <c r="D7517" s="10" t="s">
        <v>3</v>
      </c>
      <c r="E7517" s="10" t="s">
        <v>9</v>
      </c>
      <c r="F7517">
        <v>7</v>
      </c>
      <c r="G7517">
        <v>0.95911651849746704</v>
      </c>
      <c r="H7517">
        <v>0.95911651849746704</v>
      </c>
      <c r="I7517">
        <v>76.625</v>
      </c>
      <c r="J7517">
        <v>0</v>
      </c>
      <c r="K7517">
        <v>19331</v>
      </c>
      <c r="L7517">
        <v>17718.839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 s="10" t="s">
        <v>38</v>
      </c>
    </row>
    <row r="7518" spans="1:19" hidden="1" x14ac:dyDescent="0.25">
      <c r="A7518" s="10" t="str">
        <f t="shared" si="117"/>
        <v>2017-2026Greater Fresno Area1-in-2July PeakCAISO8</v>
      </c>
      <c r="B7518" s="10" t="s">
        <v>54</v>
      </c>
      <c r="C7518" s="10" t="s">
        <v>37</v>
      </c>
      <c r="D7518" s="10" t="s">
        <v>3</v>
      </c>
      <c r="E7518" s="10" t="s">
        <v>9</v>
      </c>
      <c r="F7518">
        <v>8</v>
      </c>
      <c r="G7518">
        <v>1.0117077827453613</v>
      </c>
      <c r="H7518">
        <v>1.0117077827453613</v>
      </c>
      <c r="I7518">
        <v>81.375</v>
      </c>
      <c r="J7518">
        <v>0</v>
      </c>
      <c r="K7518">
        <v>19331</v>
      </c>
      <c r="L7518">
        <v>17718.839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 s="10" t="s">
        <v>39</v>
      </c>
    </row>
    <row r="7519" spans="1:19" hidden="1" x14ac:dyDescent="0.25">
      <c r="A7519" s="10" t="str">
        <f t="shared" si="117"/>
        <v>2017-2026Greater Fresno Area1-in-10July PeakCAISO8</v>
      </c>
      <c r="B7519" s="10" t="s">
        <v>54</v>
      </c>
      <c r="C7519" s="10" t="s">
        <v>37</v>
      </c>
      <c r="D7519" s="10" t="s">
        <v>3</v>
      </c>
      <c r="E7519" s="10" t="s">
        <v>1</v>
      </c>
      <c r="F7519">
        <v>8</v>
      </c>
      <c r="G7519">
        <v>1.0290453433990479</v>
      </c>
      <c r="H7519">
        <v>1.0290453433990479</v>
      </c>
      <c r="I7519">
        <v>81.375</v>
      </c>
      <c r="J7519">
        <v>0</v>
      </c>
      <c r="K7519">
        <v>19331</v>
      </c>
      <c r="L7519">
        <v>17718.839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 s="10" t="s">
        <v>39</v>
      </c>
    </row>
    <row r="7520" spans="1:19" hidden="1" x14ac:dyDescent="0.25">
      <c r="A7520" s="10" t="str">
        <f t="shared" si="117"/>
        <v>2017-2026Greater Fresno Area1-in-2July PeakPGE8</v>
      </c>
      <c r="B7520" s="10" t="s">
        <v>54</v>
      </c>
      <c r="C7520" s="10" t="s">
        <v>37</v>
      </c>
      <c r="D7520" s="10" t="s">
        <v>3</v>
      </c>
      <c r="E7520" s="10" t="s">
        <v>9</v>
      </c>
      <c r="F7520">
        <v>8</v>
      </c>
      <c r="G7520">
        <v>0.98324483633041382</v>
      </c>
      <c r="H7520">
        <v>0.98324483633041382</v>
      </c>
      <c r="I7520">
        <v>79.875</v>
      </c>
      <c r="J7520">
        <v>0</v>
      </c>
      <c r="K7520">
        <v>19331</v>
      </c>
      <c r="L7520">
        <v>17718.839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 s="10" t="s">
        <v>38</v>
      </c>
    </row>
    <row r="7521" spans="1:19" hidden="1" x14ac:dyDescent="0.25">
      <c r="A7521" s="10" t="str">
        <f t="shared" si="117"/>
        <v>2017-2026Greater Fresno Area1-in-10July PeakPGE8</v>
      </c>
      <c r="B7521" s="10" t="s">
        <v>54</v>
      </c>
      <c r="C7521" s="10" t="s">
        <v>37</v>
      </c>
      <c r="D7521" s="10" t="s">
        <v>3</v>
      </c>
      <c r="E7521" s="10" t="s">
        <v>1</v>
      </c>
      <c r="F7521">
        <v>8</v>
      </c>
      <c r="G7521">
        <v>1.0595310926437378</v>
      </c>
      <c r="H7521">
        <v>1.0595310926437378</v>
      </c>
      <c r="I7521">
        <v>83.625</v>
      </c>
      <c r="J7521">
        <v>0</v>
      </c>
      <c r="K7521">
        <v>19331</v>
      </c>
      <c r="L7521">
        <v>17718.839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 s="10" t="s">
        <v>38</v>
      </c>
    </row>
    <row r="7522" spans="1:19" hidden="1" x14ac:dyDescent="0.25">
      <c r="A7522" s="10" t="str">
        <f t="shared" si="117"/>
        <v>2017-2026Greater Fresno Area1-in-10July PeakCAISO9</v>
      </c>
      <c r="B7522" s="10" t="s">
        <v>54</v>
      </c>
      <c r="C7522" s="10" t="s">
        <v>37</v>
      </c>
      <c r="D7522" s="10" t="s">
        <v>3</v>
      </c>
      <c r="E7522" s="10" t="s">
        <v>1</v>
      </c>
      <c r="F7522">
        <v>9</v>
      </c>
      <c r="G7522">
        <v>1.0152269601821899</v>
      </c>
      <c r="H7522">
        <v>1.0152269601821899</v>
      </c>
      <c r="I7522">
        <v>85.125</v>
      </c>
      <c r="J7522">
        <v>0</v>
      </c>
      <c r="K7522">
        <v>19331</v>
      </c>
      <c r="L7522">
        <v>17718.839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 s="10" t="s">
        <v>39</v>
      </c>
    </row>
    <row r="7523" spans="1:19" hidden="1" x14ac:dyDescent="0.25">
      <c r="A7523" s="10" t="str">
        <f t="shared" si="117"/>
        <v>2017-2026Greater Fresno Area1-in-2July PeakCAISO9</v>
      </c>
      <c r="B7523" s="10" t="s">
        <v>54</v>
      </c>
      <c r="C7523" s="10" t="s">
        <v>37</v>
      </c>
      <c r="D7523" s="10" t="s">
        <v>3</v>
      </c>
      <c r="E7523" s="10" t="s">
        <v>9</v>
      </c>
      <c r="F7523">
        <v>9</v>
      </c>
      <c r="G7523">
        <v>0.99812209606170654</v>
      </c>
      <c r="H7523">
        <v>0.99812209606170654</v>
      </c>
      <c r="I7523">
        <v>85.625</v>
      </c>
      <c r="J7523">
        <v>0</v>
      </c>
      <c r="K7523">
        <v>19331</v>
      </c>
      <c r="L7523">
        <v>17718.839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 s="10" t="s">
        <v>39</v>
      </c>
    </row>
    <row r="7524" spans="1:19" hidden="1" x14ac:dyDescent="0.25">
      <c r="A7524" s="10" t="str">
        <f t="shared" si="117"/>
        <v>2017-2026Greater Fresno Area1-in-2July PeakPGE9</v>
      </c>
      <c r="B7524" s="10" t="s">
        <v>54</v>
      </c>
      <c r="C7524" s="10" t="s">
        <v>37</v>
      </c>
      <c r="D7524" s="10" t="s">
        <v>3</v>
      </c>
      <c r="E7524" s="10" t="s">
        <v>9</v>
      </c>
      <c r="F7524">
        <v>9</v>
      </c>
      <c r="G7524">
        <v>0.97004139423370361</v>
      </c>
      <c r="H7524">
        <v>0.97004139423370361</v>
      </c>
      <c r="I7524">
        <v>84.5</v>
      </c>
      <c r="J7524">
        <v>0</v>
      </c>
      <c r="K7524">
        <v>19331</v>
      </c>
      <c r="L7524">
        <v>17718.839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 s="10" t="s">
        <v>38</v>
      </c>
    </row>
    <row r="7525" spans="1:19" hidden="1" x14ac:dyDescent="0.25">
      <c r="A7525" s="10" t="str">
        <f t="shared" si="117"/>
        <v>2017-2026Greater Fresno Area1-in-10July PeakPGE9</v>
      </c>
      <c r="B7525" s="10" t="s">
        <v>54</v>
      </c>
      <c r="C7525" s="10" t="s">
        <v>37</v>
      </c>
      <c r="D7525" s="10" t="s">
        <v>3</v>
      </c>
      <c r="E7525" s="10" t="s">
        <v>1</v>
      </c>
      <c r="F7525">
        <v>9</v>
      </c>
      <c r="G7525">
        <v>1.0453032255172729</v>
      </c>
      <c r="H7525">
        <v>1.0453032255172729</v>
      </c>
      <c r="I7525">
        <v>87.5</v>
      </c>
      <c r="J7525">
        <v>0</v>
      </c>
      <c r="K7525">
        <v>19331</v>
      </c>
      <c r="L7525">
        <v>17718.839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 s="10" t="s">
        <v>38</v>
      </c>
    </row>
    <row r="7526" spans="1:19" hidden="1" x14ac:dyDescent="0.25">
      <c r="A7526" s="10" t="str">
        <f t="shared" si="117"/>
        <v>2017-2026Greater Fresno Area1-in-10July PeakCAISO10</v>
      </c>
      <c r="B7526" s="10" t="s">
        <v>54</v>
      </c>
      <c r="C7526" s="10" t="s">
        <v>37</v>
      </c>
      <c r="D7526" s="10" t="s">
        <v>3</v>
      </c>
      <c r="E7526" s="10" t="s">
        <v>1</v>
      </c>
      <c r="F7526">
        <v>10</v>
      </c>
      <c r="G7526">
        <v>1.0732704401016235</v>
      </c>
      <c r="H7526">
        <v>1.0732704401016235</v>
      </c>
      <c r="I7526">
        <v>89.75</v>
      </c>
      <c r="J7526">
        <v>0</v>
      </c>
      <c r="K7526">
        <v>19331</v>
      </c>
      <c r="L7526">
        <v>17718.839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 s="10" t="s">
        <v>39</v>
      </c>
    </row>
    <row r="7527" spans="1:19" hidden="1" x14ac:dyDescent="0.25">
      <c r="A7527" s="10" t="str">
        <f t="shared" si="117"/>
        <v>2017-2026Greater Fresno Area1-in-2July PeakCAISO10</v>
      </c>
      <c r="B7527" s="10" t="s">
        <v>54</v>
      </c>
      <c r="C7527" s="10" t="s">
        <v>37</v>
      </c>
      <c r="D7527" s="10" t="s">
        <v>3</v>
      </c>
      <c r="E7527" s="10" t="s">
        <v>9</v>
      </c>
      <c r="F7527">
        <v>10</v>
      </c>
      <c r="G7527">
        <v>1.0551877021789551</v>
      </c>
      <c r="H7527">
        <v>1.0551877021789551</v>
      </c>
      <c r="I7527">
        <v>89.25</v>
      </c>
      <c r="J7527">
        <v>0</v>
      </c>
      <c r="K7527">
        <v>19331</v>
      </c>
      <c r="L7527">
        <v>17718.839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 s="10" t="s">
        <v>39</v>
      </c>
    </row>
    <row r="7528" spans="1:19" hidden="1" x14ac:dyDescent="0.25">
      <c r="A7528" s="10" t="str">
        <f t="shared" si="117"/>
        <v>2017-2026Greater Fresno Area1-in-10July PeakPGE10</v>
      </c>
      <c r="B7528" s="10" t="s">
        <v>54</v>
      </c>
      <c r="C7528" s="10" t="s">
        <v>37</v>
      </c>
      <c r="D7528" s="10" t="s">
        <v>3</v>
      </c>
      <c r="E7528" s="10" t="s">
        <v>1</v>
      </c>
      <c r="F7528">
        <v>10</v>
      </c>
      <c r="G7528">
        <v>1.1050662994384766</v>
      </c>
      <c r="H7528">
        <v>1.1050662994384766</v>
      </c>
      <c r="I7528">
        <v>91.5</v>
      </c>
      <c r="J7528">
        <v>0</v>
      </c>
      <c r="K7528">
        <v>19331</v>
      </c>
      <c r="L7528">
        <v>17718.839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 s="10" t="s">
        <v>38</v>
      </c>
    </row>
    <row r="7529" spans="1:19" hidden="1" x14ac:dyDescent="0.25">
      <c r="A7529" s="10" t="str">
        <f t="shared" si="117"/>
        <v>2017-2026Greater Fresno Area1-in-2July PeakPGE10</v>
      </c>
      <c r="B7529" s="10" t="s">
        <v>54</v>
      </c>
      <c r="C7529" s="10" t="s">
        <v>37</v>
      </c>
      <c r="D7529" s="10" t="s">
        <v>3</v>
      </c>
      <c r="E7529" s="10" t="s">
        <v>9</v>
      </c>
      <c r="F7529">
        <v>10</v>
      </c>
      <c r="G7529">
        <v>1.0255014896392822</v>
      </c>
      <c r="H7529">
        <v>1.0255014896392822</v>
      </c>
      <c r="I7529">
        <v>88.5</v>
      </c>
      <c r="J7529">
        <v>0</v>
      </c>
      <c r="K7529">
        <v>19331</v>
      </c>
      <c r="L7529">
        <v>17718.839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 s="10" t="s">
        <v>38</v>
      </c>
    </row>
    <row r="7530" spans="1:19" hidden="1" x14ac:dyDescent="0.25">
      <c r="A7530" s="10" t="str">
        <f t="shared" si="117"/>
        <v>2017-2026Greater Fresno Area1-in-10July PeakCAISO11</v>
      </c>
      <c r="B7530" s="10" t="s">
        <v>54</v>
      </c>
      <c r="C7530" s="10" t="s">
        <v>37</v>
      </c>
      <c r="D7530" s="10" t="s">
        <v>3</v>
      </c>
      <c r="E7530" s="10" t="s">
        <v>1</v>
      </c>
      <c r="F7530">
        <v>11</v>
      </c>
      <c r="G7530">
        <v>1.2103005647659302</v>
      </c>
      <c r="H7530">
        <v>1.2103005647659302</v>
      </c>
      <c r="I7530">
        <v>93.75</v>
      </c>
      <c r="J7530">
        <v>0</v>
      </c>
      <c r="K7530">
        <v>19331</v>
      </c>
      <c r="L7530">
        <v>17718.839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 s="10" t="s">
        <v>39</v>
      </c>
    </row>
    <row r="7531" spans="1:19" hidden="1" x14ac:dyDescent="0.25">
      <c r="A7531" s="10" t="str">
        <f t="shared" si="117"/>
        <v>2017-2026Greater Fresno Area1-in-2July PeakCAISO11</v>
      </c>
      <c r="B7531" s="10" t="s">
        <v>54</v>
      </c>
      <c r="C7531" s="10" t="s">
        <v>37</v>
      </c>
      <c r="D7531" s="10" t="s">
        <v>3</v>
      </c>
      <c r="E7531" s="10" t="s">
        <v>9</v>
      </c>
      <c r="F7531">
        <v>11</v>
      </c>
      <c r="G7531">
        <v>1.1899091005325317</v>
      </c>
      <c r="H7531">
        <v>1.1899091005325317</v>
      </c>
      <c r="I7531">
        <v>91.875</v>
      </c>
      <c r="J7531">
        <v>0</v>
      </c>
      <c r="K7531">
        <v>19331</v>
      </c>
      <c r="L7531">
        <v>17718.839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 s="10" t="s">
        <v>39</v>
      </c>
    </row>
    <row r="7532" spans="1:19" hidden="1" x14ac:dyDescent="0.25">
      <c r="A7532" s="10" t="str">
        <f t="shared" si="117"/>
        <v>2017-2026Greater Fresno Area1-in-2July PeakPGE11</v>
      </c>
      <c r="B7532" s="10" t="s">
        <v>54</v>
      </c>
      <c r="C7532" s="10" t="s">
        <v>37</v>
      </c>
      <c r="D7532" s="10" t="s">
        <v>3</v>
      </c>
      <c r="E7532" s="10" t="s">
        <v>9</v>
      </c>
      <c r="F7532">
        <v>11</v>
      </c>
      <c r="G7532">
        <v>1.1564327478408813</v>
      </c>
      <c r="H7532">
        <v>1.1564327478408813</v>
      </c>
      <c r="I7532">
        <v>92.375</v>
      </c>
      <c r="J7532">
        <v>0</v>
      </c>
      <c r="K7532">
        <v>19331</v>
      </c>
      <c r="L7532">
        <v>17718.839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 s="10" t="s">
        <v>38</v>
      </c>
    </row>
    <row r="7533" spans="1:19" hidden="1" x14ac:dyDescent="0.25">
      <c r="A7533" s="10" t="str">
        <f t="shared" si="117"/>
        <v>2017-2026Greater Fresno Area1-in-10July PeakPGE11</v>
      </c>
      <c r="B7533" s="10" t="s">
        <v>54</v>
      </c>
      <c r="C7533" s="10" t="s">
        <v>37</v>
      </c>
      <c r="D7533" s="10" t="s">
        <v>3</v>
      </c>
      <c r="E7533" s="10" t="s">
        <v>1</v>
      </c>
      <c r="F7533">
        <v>11</v>
      </c>
      <c r="G7533">
        <v>1.2461559772491455</v>
      </c>
      <c r="H7533">
        <v>1.2461559772491455</v>
      </c>
      <c r="I7533">
        <v>94.75</v>
      </c>
      <c r="J7533">
        <v>0</v>
      </c>
      <c r="K7533">
        <v>19331</v>
      </c>
      <c r="L7533">
        <v>17718.839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 s="10" t="s">
        <v>38</v>
      </c>
    </row>
    <row r="7534" spans="1:19" hidden="1" x14ac:dyDescent="0.25">
      <c r="A7534" s="10" t="str">
        <f t="shared" si="117"/>
        <v>2017-2026Greater Fresno Area1-in-10July PeakCAISO12</v>
      </c>
      <c r="B7534" s="10" t="s">
        <v>54</v>
      </c>
      <c r="C7534" s="10" t="s">
        <v>37</v>
      </c>
      <c r="D7534" s="10" t="s">
        <v>3</v>
      </c>
      <c r="E7534" s="10" t="s">
        <v>1</v>
      </c>
      <c r="F7534">
        <v>12</v>
      </c>
      <c r="G7534">
        <v>1.4453942775726318</v>
      </c>
      <c r="H7534">
        <v>1.4453942775726318</v>
      </c>
      <c r="I7534">
        <v>97.25</v>
      </c>
      <c r="J7534">
        <v>0</v>
      </c>
      <c r="K7534">
        <v>19331</v>
      </c>
      <c r="L7534">
        <v>17718.839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 s="10" t="s">
        <v>39</v>
      </c>
    </row>
    <row r="7535" spans="1:19" hidden="1" x14ac:dyDescent="0.25">
      <c r="A7535" s="10" t="str">
        <f t="shared" si="117"/>
        <v>2017-2026Greater Fresno Area1-in-2July PeakCAISO12</v>
      </c>
      <c r="B7535" s="10" t="s">
        <v>54</v>
      </c>
      <c r="C7535" s="10" t="s">
        <v>37</v>
      </c>
      <c r="D7535" s="10" t="s">
        <v>3</v>
      </c>
      <c r="E7535" s="10" t="s">
        <v>9</v>
      </c>
      <c r="F7535">
        <v>12</v>
      </c>
      <c r="G7535">
        <v>1.4210418462753296</v>
      </c>
      <c r="H7535">
        <v>1.4210418462753296</v>
      </c>
      <c r="I7535">
        <v>95</v>
      </c>
      <c r="J7535">
        <v>0</v>
      </c>
      <c r="K7535">
        <v>19331</v>
      </c>
      <c r="L7535">
        <v>17718.839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 s="10" t="s">
        <v>39</v>
      </c>
    </row>
    <row r="7536" spans="1:19" hidden="1" x14ac:dyDescent="0.25">
      <c r="A7536" s="10" t="str">
        <f t="shared" si="117"/>
        <v>2017-2026Greater Fresno Area1-in-10July PeakPGE12</v>
      </c>
      <c r="B7536" s="10" t="s">
        <v>54</v>
      </c>
      <c r="C7536" s="10" t="s">
        <v>37</v>
      </c>
      <c r="D7536" s="10" t="s">
        <v>3</v>
      </c>
      <c r="E7536" s="10" t="s">
        <v>1</v>
      </c>
      <c r="F7536">
        <v>12</v>
      </c>
      <c r="G7536">
        <v>1.488214373588562</v>
      </c>
      <c r="H7536">
        <v>1.488214373588562</v>
      </c>
      <c r="I7536">
        <v>98.25</v>
      </c>
      <c r="J7536">
        <v>0</v>
      </c>
      <c r="K7536">
        <v>19331</v>
      </c>
      <c r="L7536">
        <v>17718.839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 s="10" t="s">
        <v>38</v>
      </c>
    </row>
    <row r="7537" spans="1:19" hidden="1" x14ac:dyDescent="0.25">
      <c r="A7537" s="10" t="str">
        <f t="shared" si="117"/>
        <v>2017-2026Greater Fresno Area1-in-2July PeakPGE12</v>
      </c>
      <c r="B7537" s="10" t="s">
        <v>54</v>
      </c>
      <c r="C7537" s="10" t="s">
        <v>37</v>
      </c>
      <c r="D7537" s="10" t="s">
        <v>3</v>
      </c>
      <c r="E7537" s="10" t="s">
        <v>9</v>
      </c>
      <c r="F7537">
        <v>12</v>
      </c>
      <c r="G7537">
        <v>1.3810628652572632</v>
      </c>
      <c r="H7537">
        <v>1.3810628652572632</v>
      </c>
      <c r="I7537">
        <v>95.75</v>
      </c>
      <c r="J7537">
        <v>0</v>
      </c>
      <c r="K7537">
        <v>19331</v>
      </c>
      <c r="L7537">
        <v>17718.839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 s="10" t="s">
        <v>38</v>
      </c>
    </row>
    <row r="7538" spans="1:19" hidden="1" x14ac:dyDescent="0.25">
      <c r="A7538" s="10" t="str">
        <f t="shared" si="117"/>
        <v>2017-2026Greater Fresno Area1-in-2July PeakCAISO13</v>
      </c>
      <c r="B7538" s="10" t="s">
        <v>54</v>
      </c>
      <c r="C7538" s="10" t="s">
        <v>37</v>
      </c>
      <c r="D7538" s="10" t="s">
        <v>3</v>
      </c>
      <c r="E7538" s="10" t="s">
        <v>9</v>
      </c>
      <c r="F7538">
        <v>13</v>
      </c>
      <c r="G7538">
        <v>1.7292079925537109</v>
      </c>
      <c r="H7538">
        <v>1.7292079925537109</v>
      </c>
      <c r="I7538">
        <v>98.75</v>
      </c>
      <c r="J7538">
        <v>0</v>
      </c>
      <c r="K7538">
        <v>19331</v>
      </c>
      <c r="L7538">
        <v>17718.839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 s="10" t="s">
        <v>39</v>
      </c>
    </row>
    <row r="7539" spans="1:19" hidden="1" x14ac:dyDescent="0.25">
      <c r="A7539" s="10" t="str">
        <f t="shared" si="117"/>
        <v>2017-2026Greater Fresno Area1-in-10July PeakCAISO13</v>
      </c>
      <c r="B7539" s="10" t="s">
        <v>54</v>
      </c>
      <c r="C7539" s="10" t="s">
        <v>37</v>
      </c>
      <c r="D7539" s="10" t="s">
        <v>3</v>
      </c>
      <c r="E7539" s="10" t="s">
        <v>1</v>
      </c>
      <c r="F7539">
        <v>13</v>
      </c>
      <c r="G7539">
        <v>1.7588413953781128</v>
      </c>
      <c r="H7539">
        <v>1.7588413953781128</v>
      </c>
      <c r="I7539">
        <v>100.25</v>
      </c>
      <c r="J7539">
        <v>0</v>
      </c>
      <c r="K7539">
        <v>19331</v>
      </c>
      <c r="L7539">
        <v>17718.839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 s="10" t="s">
        <v>39</v>
      </c>
    </row>
    <row r="7540" spans="1:19" hidden="1" x14ac:dyDescent="0.25">
      <c r="A7540" s="10" t="str">
        <f t="shared" si="117"/>
        <v>2017-2026Greater Fresno Area1-in-2July PeakPGE13</v>
      </c>
      <c r="B7540" s="10" t="s">
        <v>54</v>
      </c>
      <c r="C7540" s="10" t="s">
        <v>37</v>
      </c>
      <c r="D7540" s="10" t="s">
        <v>3</v>
      </c>
      <c r="E7540" s="10" t="s">
        <v>9</v>
      </c>
      <c r="F7540">
        <v>13</v>
      </c>
      <c r="G7540">
        <v>1.6805592775344849</v>
      </c>
      <c r="H7540">
        <v>1.6805592775344849</v>
      </c>
      <c r="I7540">
        <v>98.875</v>
      </c>
      <c r="J7540">
        <v>0</v>
      </c>
      <c r="K7540">
        <v>19331</v>
      </c>
      <c r="L7540">
        <v>17718.839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 s="10" t="s">
        <v>38</v>
      </c>
    </row>
    <row r="7541" spans="1:19" hidden="1" x14ac:dyDescent="0.25">
      <c r="A7541" s="10" t="str">
        <f t="shared" si="117"/>
        <v>2017-2026Greater Fresno Area1-in-10July PeakPGE13</v>
      </c>
      <c r="B7541" s="10" t="s">
        <v>54</v>
      </c>
      <c r="C7541" s="10" t="s">
        <v>37</v>
      </c>
      <c r="D7541" s="10" t="s">
        <v>3</v>
      </c>
      <c r="E7541" s="10" t="s">
        <v>1</v>
      </c>
      <c r="F7541">
        <v>13</v>
      </c>
      <c r="G7541">
        <v>1.8109475374221802</v>
      </c>
      <c r="H7541">
        <v>1.8109475374221802</v>
      </c>
      <c r="I7541">
        <v>101.625</v>
      </c>
      <c r="J7541">
        <v>0</v>
      </c>
      <c r="K7541">
        <v>19331</v>
      </c>
      <c r="L7541">
        <v>17718.839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 s="10" t="s">
        <v>38</v>
      </c>
    </row>
    <row r="7542" spans="1:19" hidden="1" x14ac:dyDescent="0.25">
      <c r="A7542" s="10" t="str">
        <f t="shared" si="117"/>
        <v>2017-2026Greater Fresno Area1-in-2July PeakCAISO14</v>
      </c>
      <c r="B7542" s="10" t="s">
        <v>54</v>
      </c>
      <c r="C7542" s="10" t="s">
        <v>37</v>
      </c>
      <c r="D7542" s="10" t="s">
        <v>3</v>
      </c>
      <c r="E7542" s="10" t="s">
        <v>9</v>
      </c>
      <c r="F7542">
        <v>14</v>
      </c>
      <c r="G7542">
        <v>2.0994119644165039</v>
      </c>
      <c r="H7542">
        <v>1.6193512678146362</v>
      </c>
      <c r="I7542">
        <v>101.875</v>
      </c>
      <c r="J7542">
        <v>0.10273714363574982</v>
      </c>
      <c r="K7542">
        <v>19331</v>
      </c>
      <c r="L7542">
        <v>17718.839</v>
      </c>
      <c r="M7542">
        <v>0.48006069660186768</v>
      </c>
      <c r="N7542">
        <v>0.3483927845954895</v>
      </c>
      <c r="O7542">
        <v>0.42618533968925476</v>
      </c>
      <c r="P7542">
        <v>0.48006069660186768</v>
      </c>
      <c r="Q7542">
        <v>0.53393608331680298</v>
      </c>
      <c r="R7542">
        <v>0.61172860860824585</v>
      </c>
      <c r="S7542" s="10" t="s">
        <v>39</v>
      </c>
    </row>
    <row r="7543" spans="1:19" hidden="1" x14ac:dyDescent="0.25">
      <c r="A7543" s="10" t="str">
        <f t="shared" si="117"/>
        <v>2017-2026Greater Fresno Area1-in-10July PeakCAISO14</v>
      </c>
      <c r="B7543" s="10" t="s">
        <v>54</v>
      </c>
      <c r="C7543" s="10" t="s">
        <v>37</v>
      </c>
      <c r="D7543" s="10" t="s">
        <v>3</v>
      </c>
      <c r="E7543" s="10" t="s">
        <v>1</v>
      </c>
      <c r="F7543">
        <v>14</v>
      </c>
      <c r="G7543">
        <v>2.1353895664215088</v>
      </c>
      <c r="H7543">
        <v>1.6329524517059326</v>
      </c>
      <c r="I7543">
        <v>103.75</v>
      </c>
      <c r="J7543">
        <v>0.10273714363574982</v>
      </c>
      <c r="K7543">
        <v>19331</v>
      </c>
      <c r="L7543">
        <v>17718.839</v>
      </c>
      <c r="M7543">
        <v>0.5024370551109314</v>
      </c>
      <c r="N7543">
        <v>0.37076914310455322</v>
      </c>
      <c r="O7543">
        <v>0.44856169819831848</v>
      </c>
      <c r="P7543">
        <v>0.5024370551109314</v>
      </c>
      <c r="Q7543">
        <v>0.5563124418258667</v>
      </c>
      <c r="R7543">
        <v>0.63410496711730957</v>
      </c>
      <c r="S7543" s="10" t="s">
        <v>39</v>
      </c>
    </row>
    <row r="7544" spans="1:19" hidden="1" x14ac:dyDescent="0.25">
      <c r="A7544" s="10" t="str">
        <f t="shared" si="117"/>
        <v>2017-2026Greater Fresno Area1-in-10July PeakPGE14</v>
      </c>
      <c r="B7544" s="10" t="s">
        <v>54</v>
      </c>
      <c r="C7544" s="10" t="s">
        <v>37</v>
      </c>
      <c r="D7544" s="10" t="s">
        <v>3</v>
      </c>
      <c r="E7544" s="10" t="s">
        <v>1</v>
      </c>
      <c r="F7544">
        <v>14</v>
      </c>
      <c r="G7544">
        <v>2.1986510753631592</v>
      </c>
      <c r="H7544">
        <v>1.6694563627243042</v>
      </c>
      <c r="I7544">
        <v>104.5</v>
      </c>
      <c r="J7544">
        <v>0.10273714363574982</v>
      </c>
      <c r="K7544">
        <v>19331</v>
      </c>
      <c r="L7544">
        <v>17718.839</v>
      </c>
      <c r="M7544">
        <v>0.52919471263885498</v>
      </c>
      <c r="N7544">
        <v>0.39752680063247681</v>
      </c>
      <c r="O7544">
        <v>0.47531935572624207</v>
      </c>
      <c r="P7544">
        <v>0.52919471263885498</v>
      </c>
      <c r="Q7544">
        <v>0.58307009935379028</v>
      </c>
      <c r="R7544">
        <v>0.66086262464523315</v>
      </c>
      <c r="S7544" s="10" t="s">
        <v>38</v>
      </c>
    </row>
    <row r="7545" spans="1:19" hidden="1" x14ac:dyDescent="0.25">
      <c r="A7545" s="10" t="str">
        <f t="shared" si="117"/>
        <v>2017-2026Greater Fresno Area1-in-2July PeakPGE14</v>
      </c>
      <c r="B7545" s="10" t="s">
        <v>54</v>
      </c>
      <c r="C7545" s="10" t="s">
        <v>37</v>
      </c>
      <c r="D7545" s="10" t="s">
        <v>3</v>
      </c>
      <c r="E7545" s="10" t="s">
        <v>9</v>
      </c>
      <c r="F7545">
        <v>14</v>
      </c>
      <c r="G7545">
        <v>2.0403480529785156</v>
      </c>
      <c r="H7545">
        <v>1.583873987197876</v>
      </c>
      <c r="I7545">
        <v>101.5</v>
      </c>
      <c r="J7545">
        <v>0.10273714363574982</v>
      </c>
      <c r="K7545">
        <v>19331</v>
      </c>
      <c r="L7545">
        <v>17718.839</v>
      </c>
      <c r="M7545">
        <v>0.45647409558296204</v>
      </c>
      <c r="N7545">
        <v>0.32480618357658386</v>
      </c>
      <c r="O7545">
        <v>0.40259873867034912</v>
      </c>
      <c r="P7545">
        <v>0.45647409558296204</v>
      </c>
      <c r="Q7545">
        <v>0.51034945249557495</v>
      </c>
      <c r="R7545">
        <v>0.5881420373916626</v>
      </c>
      <c r="S7545" s="10" t="s">
        <v>38</v>
      </c>
    </row>
    <row r="7546" spans="1:19" hidden="1" x14ac:dyDescent="0.25">
      <c r="A7546" s="10" t="str">
        <f t="shared" si="117"/>
        <v>2017-2026Greater Fresno Area1-in-2July PeakCAISO15</v>
      </c>
      <c r="B7546" s="10" t="s">
        <v>54</v>
      </c>
      <c r="C7546" s="10" t="s">
        <v>37</v>
      </c>
      <c r="D7546" s="10" t="s">
        <v>3</v>
      </c>
      <c r="E7546" s="10" t="s">
        <v>9</v>
      </c>
      <c r="F7546">
        <v>15</v>
      </c>
      <c r="G7546">
        <v>2.4818534851074219</v>
      </c>
      <c r="H7546">
        <v>1.8981882333755493</v>
      </c>
      <c r="I7546">
        <v>104.5</v>
      </c>
      <c r="J7546">
        <v>0.1230589896440506</v>
      </c>
      <c r="K7546">
        <v>19331</v>
      </c>
      <c r="L7546">
        <v>17718.839</v>
      </c>
      <c r="M7546">
        <v>0.58366525173187256</v>
      </c>
      <c r="N7546">
        <v>0.42595285177230835</v>
      </c>
      <c r="O7546">
        <v>0.51913309097290039</v>
      </c>
      <c r="P7546">
        <v>0.58366525173187256</v>
      </c>
      <c r="Q7546">
        <v>0.64819741249084473</v>
      </c>
      <c r="R7546">
        <v>0.74137765169143677</v>
      </c>
      <c r="S7546" s="10" t="s">
        <v>39</v>
      </c>
    </row>
    <row r="7547" spans="1:19" hidden="1" x14ac:dyDescent="0.25">
      <c r="A7547" s="10" t="str">
        <f t="shared" si="117"/>
        <v>2017-2026Greater Fresno Area1-in-10July PeakCAISO15</v>
      </c>
      <c r="B7547" s="10" t="s">
        <v>54</v>
      </c>
      <c r="C7547" s="10" t="s">
        <v>37</v>
      </c>
      <c r="D7547" s="10" t="s">
        <v>3</v>
      </c>
      <c r="E7547" s="10" t="s">
        <v>1</v>
      </c>
      <c r="F7547">
        <v>15</v>
      </c>
      <c r="G7547">
        <v>2.5243847370147705</v>
      </c>
      <c r="H7547">
        <v>1.9194945096969604</v>
      </c>
      <c r="I7547">
        <v>106.125</v>
      </c>
      <c r="J7547">
        <v>0.1230589896440506</v>
      </c>
      <c r="K7547">
        <v>19331</v>
      </c>
      <c r="L7547">
        <v>17718.839</v>
      </c>
      <c r="M7547">
        <v>0.60489022731781006</v>
      </c>
      <c r="N7547">
        <v>0.44717782735824585</v>
      </c>
      <c r="O7547">
        <v>0.54035806655883789</v>
      </c>
      <c r="P7547">
        <v>0.60489022731781006</v>
      </c>
      <c r="Q7547">
        <v>0.66942238807678223</v>
      </c>
      <c r="R7547">
        <v>0.76260262727737427</v>
      </c>
      <c r="S7547" s="10" t="s">
        <v>39</v>
      </c>
    </row>
    <row r="7548" spans="1:19" hidden="1" x14ac:dyDescent="0.25">
      <c r="A7548" s="10" t="str">
        <f t="shared" si="117"/>
        <v>2017-2026Greater Fresno Area1-in-2July PeakPGE15</v>
      </c>
      <c r="B7548" s="10" t="s">
        <v>54</v>
      </c>
      <c r="C7548" s="10" t="s">
        <v>37</v>
      </c>
      <c r="D7548" s="10" t="s">
        <v>3</v>
      </c>
      <c r="E7548" s="10" t="s">
        <v>9</v>
      </c>
      <c r="F7548">
        <v>15</v>
      </c>
      <c r="G7548">
        <v>2.4120299816131592</v>
      </c>
      <c r="H7548">
        <v>1.8592190742492676</v>
      </c>
      <c r="I7548">
        <v>103.75</v>
      </c>
      <c r="J7548">
        <v>0.1230589896440506</v>
      </c>
      <c r="K7548">
        <v>19331</v>
      </c>
      <c r="L7548">
        <v>17718.839</v>
      </c>
      <c r="M7548">
        <v>0.55281096696853638</v>
      </c>
      <c r="N7548">
        <v>0.39509856700897217</v>
      </c>
      <c r="O7548">
        <v>0.4882788360118866</v>
      </c>
      <c r="P7548">
        <v>0.55281096696853638</v>
      </c>
      <c r="Q7548">
        <v>0.61734312772750854</v>
      </c>
      <c r="R7548">
        <v>0.71052336692810059</v>
      </c>
      <c r="S7548" s="10" t="s">
        <v>38</v>
      </c>
    </row>
    <row r="7549" spans="1:19" hidden="1" x14ac:dyDescent="0.25">
      <c r="A7549" s="10" t="str">
        <f t="shared" si="117"/>
        <v>2017-2026Greater Fresno Area1-in-10July PeakPGE15</v>
      </c>
      <c r="B7549" s="10" t="s">
        <v>54</v>
      </c>
      <c r="C7549" s="10" t="s">
        <v>37</v>
      </c>
      <c r="D7549" s="10" t="s">
        <v>3</v>
      </c>
      <c r="E7549" s="10" t="s">
        <v>1</v>
      </c>
      <c r="F7549">
        <v>15</v>
      </c>
      <c r="G7549">
        <v>2.5991702079772949</v>
      </c>
      <c r="H7549">
        <v>1.9614601135253906</v>
      </c>
      <c r="I7549">
        <v>107.125</v>
      </c>
      <c r="J7549">
        <v>0.1230589896440506</v>
      </c>
      <c r="K7549">
        <v>19331</v>
      </c>
      <c r="L7549">
        <v>17718.839</v>
      </c>
      <c r="M7549">
        <v>0.63771015405654907</v>
      </c>
      <c r="N7549">
        <v>0.47999775409698486</v>
      </c>
      <c r="O7549">
        <v>0.5731779932975769</v>
      </c>
      <c r="P7549">
        <v>0.63771015405654907</v>
      </c>
      <c r="Q7549">
        <v>0.70224231481552124</v>
      </c>
      <c r="R7549">
        <v>0.79542255401611328</v>
      </c>
      <c r="S7549" s="10" t="s">
        <v>38</v>
      </c>
    </row>
    <row r="7550" spans="1:19" hidden="1" x14ac:dyDescent="0.25">
      <c r="A7550" s="10" t="str">
        <f t="shared" si="117"/>
        <v>2017-2026Greater Fresno Area1-in-2July PeakCAISO16</v>
      </c>
      <c r="B7550" s="10" t="s">
        <v>54</v>
      </c>
      <c r="C7550" s="10" t="s">
        <v>37</v>
      </c>
      <c r="D7550" s="10" t="s">
        <v>3</v>
      </c>
      <c r="E7550" s="10" t="s">
        <v>9</v>
      </c>
      <c r="F7550">
        <v>16</v>
      </c>
      <c r="G7550">
        <v>2.8873913288116455</v>
      </c>
      <c r="H7550">
        <v>2.1139092445373535</v>
      </c>
      <c r="I7550">
        <v>104.375</v>
      </c>
      <c r="J7550">
        <v>0.15615223348140717</v>
      </c>
      <c r="K7550">
        <v>19331</v>
      </c>
      <c r="L7550">
        <v>17718.839</v>
      </c>
      <c r="M7550">
        <v>0.77348208427429199</v>
      </c>
      <c r="N7550">
        <v>0.57335740327835083</v>
      </c>
      <c r="O7550">
        <v>0.69159585237503052</v>
      </c>
      <c r="P7550">
        <v>0.77348208427429199</v>
      </c>
      <c r="Q7550">
        <v>0.85536831617355347</v>
      </c>
      <c r="R7550">
        <v>0.97360676527023315</v>
      </c>
      <c r="S7550" s="10" t="s">
        <v>39</v>
      </c>
    </row>
    <row r="7551" spans="1:19" hidden="1" x14ac:dyDescent="0.25">
      <c r="A7551" s="10" t="str">
        <f t="shared" si="117"/>
        <v>2017-2026Greater Fresno Area1-in-10July PeakCAISO16</v>
      </c>
      <c r="B7551" s="10" t="s">
        <v>54</v>
      </c>
      <c r="C7551" s="10" t="s">
        <v>37</v>
      </c>
      <c r="D7551" s="10" t="s">
        <v>3</v>
      </c>
      <c r="E7551" s="10" t="s">
        <v>1</v>
      </c>
      <c r="F7551">
        <v>16</v>
      </c>
      <c r="G7551">
        <v>2.9368724822998047</v>
      </c>
      <c r="H7551">
        <v>2.0740361213684082</v>
      </c>
      <c r="I7551">
        <v>108.125</v>
      </c>
      <c r="J7551">
        <v>0.15615223348140717</v>
      </c>
      <c r="K7551">
        <v>19331</v>
      </c>
      <c r="L7551">
        <v>17718.839</v>
      </c>
      <c r="M7551">
        <v>0.86283642053604126</v>
      </c>
      <c r="N7551">
        <v>0.6627117395401001</v>
      </c>
      <c r="O7551">
        <v>0.78095018863677979</v>
      </c>
      <c r="P7551">
        <v>0.86283642053604126</v>
      </c>
      <c r="Q7551">
        <v>0.94472265243530273</v>
      </c>
      <c r="R7551">
        <v>1.0629611015319824</v>
      </c>
      <c r="S7551" s="10" t="s">
        <v>39</v>
      </c>
    </row>
    <row r="7552" spans="1:19" hidden="1" x14ac:dyDescent="0.25">
      <c r="A7552" s="10" t="str">
        <f t="shared" si="117"/>
        <v>2017-2026Greater Fresno Area1-in-2July PeakPGE16</v>
      </c>
      <c r="B7552" s="10" t="s">
        <v>54</v>
      </c>
      <c r="C7552" s="10" t="s">
        <v>37</v>
      </c>
      <c r="D7552" s="10" t="s">
        <v>3</v>
      </c>
      <c r="E7552" s="10" t="s">
        <v>9</v>
      </c>
      <c r="F7552">
        <v>16</v>
      </c>
      <c r="G7552">
        <v>2.8061587810516357</v>
      </c>
      <c r="H7552">
        <v>2.0244905948638916</v>
      </c>
      <c r="I7552">
        <v>105.375</v>
      </c>
      <c r="J7552">
        <v>0.15615223348140717</v>
      </c>
      <c r="K7552">
        <v>19331</v>
      </c>
      <c r="L7552">
        <v>17718.839</v>
      </c>
      <c r="M7552">
        <v>0.78166812658309937</v>
      </c>
      <c r="N7552">
        <v>0.5815434455871582</v>
      </c>
      <c r="O7552">
        <v>0.69978189468383789</v>
      </c>
      <c r="P7552">
        <v>0.78166812658309937</v>
      </c>
      <c r="Q7552">
        <v>0.86355435848236084</v>
      </c>
      <c r="R7552">
        <v>0.98179280757904053</v>
      </c>
      <c r="S7552" s="10" t="s">
        <v>38</v>
      </c>
    </row>
    <row r="7553" spans="1:19" hidden="1" x14ac:dyDescent="0.25">
      <c r="A7553" s="10" t="str">
        <f t="shared" si="117"/>
        <v>2017-2026Greater Fresno Area1-in-10July PeakPGE16</v>
      </c>
      <c r="B7553" s="10" t="s">
        <v>54</v>
      </c>
      <c r="C7553" s="10" t="s">
        <v>37</v>
      </c>
      <c r="D7553" s="10" t="s">
        <v>3</v>
      </c>
      <c r="E7553" s="10" t="s">
        <v>1</v>
      </c>
      <c r="F7553">
        <v>16</v>
      </c>
      <c r="G7553">
        <v>3.0238778591156006</v>
      </c>
      <c r="H7553">
        <v>2.1466257572174072</v>
      </c>
      <c r="I7553">
        <v>108.125</v>
      </c>
      <c r="J7553">
        <v>0.15615223348140717</v>
      </c>
      <c r="K7553">
        <v>19331</v>
      </c>
      <c r="L7553">
        <v>17718.839</v>
      </c>
      <c r="M7553">
        <v>0.87725216150283813</v>
      </c>
      <c r="N7553">
        <v>0.67712748050689697</v>
      </c>
      <c r="O7553">
        <v>0.79536592960357666</v>
      </c>
      <c r="P7553">
        <v>0.87725216150283813</v>
      </c>
      <c r="Q7553">
        <v>0.95913839340209961</v>
      </c>
      <c r="R7553">
        <v>1.0773768424987793</v>
      </c>
      <c r="S7553" s="10" t="s">
        <v>38</v>
      </c>
    </row>
    <row r="7554" spans="1:19" hidden="1" x14ac:dyDescent="0.25">
      <c r="A7554" s="10" t="str">
        <f t="shared" ref="A7554:A7617" si="118">CONCATENATE(B7554,C7554,E7554,D7554,S7554,F7554)</f>
        <v>2017-2026Greater Fresno Area1-in-10July PeakCAISO17</v>
      </c>
      <c r="B7554" s="10" t="s">
        <v>54</v>
      </c>
      <c r="C7554" s="10" t="s">
        <v>37</v>
      </c>
      <c r="D7554" s="10" t="s">
        <v>3</v>
      </c>
      <c r="E7554" s="10" t="s">
        <v>1</v>
      </c>
      <c r="F7554">
        <v>17</v>
      </c>
      <c r="G7554">
        <v>3.3068749904632568</v>
      </c>
      <c r="H7554">
        <v>2.3583106994628906</v>
      </c>
      <c r="I7554">
        <v>109.25</v>
      </c>
      <c r="J7554">
        <v>0.16046801209449768</v>
      </c>
      <c r="K7554">
        <v>19331</v>
      </c>
      <c r="L7554">
        <v>17718.839</v>
      </c>
      <c r="M7554">
        <v>0.94856417179107666</v>
      </c>
      <c r="N7554">
        <v>0.74290835857391357</v>
      </c>
      <c r="O7554">
        <v>0.8644147515296936</v>
      </c>
      <c r="P7554">
        <v>0.94856417179107666</v>
      </c>
      <c r="Q7554">
        <v>1.0327136516571045</v>
      </c>
      <c r="R7554">
        <v>1.1542199850082397</v>
      </c>
      <c r="S7554" s="10" t="s">
        <v>39</v>
      </c>
    </row>
    <row r="7555" spans="1:19" hidden="1" x14ac:dyDescent="0.25">
      <c r="A7555" s="10" t="str">
        <f t="shared" si="118"/>
        <v>2017-2026Greater Fresno Area1-in-2July PeakCAISO17</v>
      </c>
      <c r="B7555" s="10" t="s">
        <v>54</v>
      </c>
      <c r="C7555" s="10" t="s">
        <v>37</v>
      </c>
      <c r="D7555" s="10" t="s">
        <v>3</v>
      </c>
      <c r="E7555" s="10" t="s">
        <v>9</v>
      </c>
      <c r="F7555">
        <v>17</v>
      </c>
      <c r="G7555">
        <v>3.2511599063873291</v>
      </c>
      <c r="H7555">
        <v>2.3735766410827637</v>
      </c>
      <c r="I7555">
        <v>105.125</v>
      </c>
      <c r="J7555">
        <v>0.16046801209449768</v>
      </c>
      <c r="K7555">
        <v>19331</v>
      </c>
      <c r="L7555">
        <v>17718.839</v>
      </c>
      <c r="M7555">
        <v>0.87758338451385498</v>
      </c>
      <c r="N7555">
        <v>0.67192757129669189</v>
      </c>
      <c r="O7555">
        <v>0.79343396425247192</v>
      </c>
      <c r="P7555">
        <v>0.87758338451385498</v>
      </c>
      <c r="Q7555">
        <v>0.96173280477523804</v>
      </c>
      <c r="R7555">
        <v>1.0832391977310181</v>
      </c>
      <c r="S7555" s="10" t="s">
        <v>39</v>
      </c>
    </row>
    <row r="7556" spans="1:19" hidden="1" x14ac:dyDescent="0.25">
      <c r="A7556" s="10" t="str">
        <f t="shared" si="118"/>
        <v>2017-2026Greater Fresno Area1-in-2July PeakPGE17</v>
      </c>
      <c r="B7556" s="10" t="s">
        <v>54</v>
      </c>
      <c r="C7556" s="10" t="s">
        <v>37</v>
      </c>
      <c r="D7556" s="10" t="s">
        <v>3</v>
      </c>
      <c r="E7556" s="10" t="s">
        <v>9</v>
      </c>
      <c r="F7556">
        <v>17</v>
      </c>
      <c r="G7556">
        <v>3.1596932411193848</v>
      </c>
      <c r="H7556">
        <v>2.2832920551300049</v>
      </c>
      <c r="I7556">
        <v>106.625</v>
      </c>
      <c r="J7556">
        <v>0.16046801209449768</v>
      </c>
      <c r="K7556">
        <v>19331</v>
      </c>
      <c r="L7556">
        <v>17718.839</v>
      </c>
      <c r="M7556">
        <v>0.87640112638473511</v>
      </c>
      <c r="N7556">
        <v>0.67074531316757202</v>
      </c>
      <c r="O7556">
        <v>0.79225170612335205</v>
      </c>
      <c r="P7556">
        <v>0.87640112638473511</v>
      </c>
      <c r="Q7556">
        <v>0.96055054664611816</v>
      </c>
      <c r="R7556">
        <v>1.0820568799972534</v>
      </c>
      <c r="S7556" s="10" t="s">
        <v>38</v>
      </c>
    </row>
    <row r="7557" spans="1:19" hidden="1" x14ac:dyDescent="0.25">
      <c r="A7557" s="10" t="str">
        <f t="shared" si="118"/>
        <v>2017-2026Greater Fresno Area1-in-10July PeakPGE17</v>
      </c>
      <c r="B7557" s="10" t="s">
        <v>54</v>
      </c>
      <c r="C7557" s="10" t="s">
        <v>37</v>
      </c>
      <c r="D7557" s="10" t="s">
        <v>3</v>
      </c>
      <c r="E7557" s="10" t="s">
        <v>1</v>
      </c>
      <c r="F7557">
        <v>17</v>
      </c>
      <c r="G7557">
        <v>3.4048418998718262</v>
      </c>
      <c r="H7557">
        <v>2.4378376007080078</v>
      </c>
      <c r="I7557">
        <v>108.875</v>
      </c>
      <c r="J7557">
        <v>0.16046801209449768</v>
      </c>
      <c r="K7557">
        <v>19331</v>
      </c>
      <c r="L7557">
        <v>17718.839</v>
      </c>
      <c r="M7557">
        <v>0.96700417995452881</v>
      </c>
      <c r="N7557">
        <v>0.76134836673736572</v>
      </c>
      <c r="O7557">
        <v>0.88285475969314575</v>
      </c>
      <c r="P7557">
        <v>0.96700417995452881</v>
      </c>
      <c r="Q7557">
        <v>1.0511536598205566</v>
      </c>
      <c r="R7557">
        <v>1.1726599931716919</v>
      </c>
      <c r="S7557" s="10" t="s">
        <v>38</v>
      </c>
    </row>
    <row r="7558" spans="1:19" hidden="1" x14ac:dyDescent="0.25">
      <c r="A7558" s="10" t="str">
        <f t="shared" si="118"/>
        <v>2017-2026Greater Fresno Area1-in-10July PeakCAISO18</v>
      </c>
      <c r="B7558" s="10" t="s">
        <v>54</v>
      </c>
      <c r="C7558" s="10" t="s">
        <v>37</v>
      </c>
      <c r="D7558" s="10" t="s">
        <v>3</v>
      </c>
      <c r="E7558" s="10" t="s">
        <v>1</v>
      </c>
      <c r="F7558">
        <v>18</v>
      </c>
      <c r="G7558">
        <v>3.5636146068572998</v>
      </c>
      <c r="H7558">
        <v>2.5994668006896973</v>
      </c>
      <c r="I7558">
        <v>109.25</v>
      </c>
      <c r="J7558">
        <v>0.13599415123462677</v>
      </c>
      <c r="K7558">
        <v>19331</v>
      </c>
      <c r="L7558">
        <v>17718.839</v>
      </c>
      <c r="M7558">
        <v>0.96414780616760254</v>
      </c>
      <c r="N7558">
        <v>0.78985768556594849</v>
      </c>
      <c r="O7558">
        <v>0.89283245801925659</v>
      </c>
      <c r="P7558">
        <v>0.96414780616760254</v>
      </c>
      <c r="Q7558">
        <v>1.0354630947113037</v>
      </c>
      <c r="R7558">
        <v>1.1384378671646118</v>
      </c>
      <c r="S7558" s="10" t="s">
        <v>39</v>
      </c>
    </row>
    <row r="7559" spans="1:19" hidden="1" x14ac:dyDescent="0.25">
      <c r="A7559" s="10" t="str">
        <f t="shared" si="118"/>
        <v>2017-2026Greater Fresno Area1-in-2July PeakCAISO18</v>
      </c>
      <c r="B7559" s="10" t="s">
        <v>54</v>
      </c>
      <c r="C7559" s="10" t="s">
        <v>37</v>
      </c>
      <c r="D7559" s="10" t="s">
        <v>3</v>
      </c>
      <c r="E7559" s="10" t="s">
        <v>9</v>
      </c>
      <c r="F7559">
        <v>18</v>
      </c>
      <c r="G7559">
        <v>3.5035738945007324</v>
      </c>
      <c r="H7559">
        <v>2.6580462455749512</v>
      </c>
      <c r="I7559">
        <v>103.75</v>
      </c>
      <c r="J7559">
        <v>0.13599415123462677</v>
      </c>
      <c r="K7559">
        <v>19331</v>
      </c>
      <c r="L7559">
        <v>17718.839</v>
      </c>
      <c r="M7559">
        <v>0.8455275297164917</v>
      </c>
      <c r="N7559">
        <v>0.67123740911483765</v>
      </c>
      <c r="O7559">
        <v>0.77421218156814575</v>
      </c>
      <c r="P7559">
        <v>0.8455275297164917</v>
      </c>
      <c r="Q7559">
        <v>0.91684287786483765</v>
      </c>
      <c r="R7559">
        <v>1.019817590713501</v>
      </c>
      <c r="S7559" s="10" t="s">
        <v>39</v>
      </c>
    </row>
    <row r="7560" spans="1:19" hidden="1" x14ac:dyDescent="0.25">
      <c r="A7560" s="10" t="str">
        <f t="shared" si="118"/>
        <v>2017-2026Greater Fresno Area1-in-2July PeakPGE18</v>
      </c>
      <c r="B7560" s="10" t="s">
        <v>54</v>
      </c>
      <c r="C7560" s="10" t="s">
        <v>37</v>
      </c>
      <c r="D7560" s="10" t="s">
        <v>3</v>
      </c>
      <c r="E7560" s="10" t="s">
        <v>9</v>
      </c>
      <c r="F7560">
        <v>18</v>
      </c>
      <c r="G7560">
        <v>3.405005931854248</v>
      </c>
      <c r="H7560">
        <v>2.5114707946777344</v>
      </c>
      <c r="I7560">
        <v>106.875</v>
      </c>
      <c r="J7560">
        <v>0.13599415123462677</v>
      </c>
      <c r="K7560">
        <v>19331</v>
      </c>
      <c r="L7560">
        <v>17718.839</v>
      </c>
      <c r="M7560">
        <v>0.89353501796722412</v>
      </c>
      <c r="N7560">
        <v>0.71924489736557007</v>
      </c>
      <c r="O7560">
        <v>0.82221966981887817</v>
      </c>
      <c r="P7560">
        <v>0.89353501796722412</v>
      </c>
      <c r="Q7560">
        <v>0.96485036611557007</v>
      </c>
      <c r="R7560">
        <v>1.0678250789642334</v>
      </c>
      <c r="S7560" s="10" t="s">
        <v>38</v>
      </c>
    </row>
    <row r="7561" spans="1:19" hidden="1" x14ac:dyDescent="0.25">
      <c r="A7561" s="10" t="str">
        <f t="shared" si="118"/>
        <v>2017-2026Greater Fresno Area1-in-10July PeakPGE18</v>
      </c>
      <c r="B7561" s="10" t="s">
        <v>54</v>
      </c>
      <c r="C7561" s="10" t="s">
        <v>37</v>
      </c>
      <c r="D7561" s="10" t="s">
        <v>3</v>
      </c>
      <c r="E7561" s="10" t="s">
        <v>1</v>
      </c>
      <c r="F7561">
        <v>18</v>
      </c>
      <c r="G7561">
        <v>3.6691875457763672</v>
      </c>
      <c r="H7561">
        <v>2.7120795249938965</v>
      </c>
      <c r="I7561">
        <v>108.125</v>
      </c>
      <c r="J7561">
        <v>0.13599415123462677</v>
      </c>
      <c r="K7561">
        <v>19331</v>
      </c>
      <c r="L7561">
        <v>17718.839</v>
      </c>
      <c r="M7561">
        <v>0.9571080207824707</v>
      </c>
      <c r="N7561">
        <v>0.78281790018081665</v>
      </c>
      <c r="O7561">
        <v>0.88579267263412476</v>
      </c>
      <c r="P7561">
        <v>0.9571080207824707</v>
      </c>
      <c r="Q7561">
        <v>1.0284233093261719</v>
      </c>
      <c r="R7561">
        <v>1.13139808177948</v>
      </c>
      <c r="S7561" s="10" t="s">
        <v>38</v>
      </c>
    </row>
    <row r="7562" spans="1:19" hidden="1" x14ac:dyDescent="0.25">
      <c r="A7562" s="10" t="str">
        <f t="shared" si="118"/>
        <v>2017-2026Greater Fresno Area1-in-2July PeakCAISO19</v>
      </c>
      <c r="B7562" s="10" t="s">
        <v>54</v>
      </c>
      <c r="C7562" s="10" t="s">
        <v>37</v>
      </c>
      <c r="D7562" s="10" t="s">
        <v>3</v>
      </c>
      <c r="E7562" s="10" t="s">
        <v>9</v>
      </c>
      <c r="F7562">
        <v>19</v>
      </c>
      <c r="G7562">
        <v>3.5444779396057129</v>
      </c>
      <c r="H7562">
        <v>3.8220968246459961</v>
      </c>
      <c r="I7562">
        <v>102</v>
      </c>
      <c r="J7562">
        <v>0.11742977052927017</v>
      </c>
      <c r="K7562">
        <v>19331</v>
      </c>
      <c r="L7562">
        <v>17718.839</v>
      </c>
      <c r="M7562">
        <v>-0.27761885523796082</v>
      </c>
      <c r="N7562">
        <v>-0.42811685800552368</v>
      </c>
      <c r="O7562">
        <v>-0.33919903635978699</v>
      </c>
      <c r="P7562">
        <v>-0.27761885523796082</v>
      </c>
      <c r="Q7562">
        <v>-0.21603868901729584</v>
      </c>
      <c r="R7562">
        <v>-0.12712086737155914</v>
      </c>
      <c r="S7562" s="10" t="s">
        <v>39</v>
      </c>
    </row>
    <row r="7563" spans="1:19" hidden="1" x14ac:dyDescent="0.25">
      <c r="A7563" s="10" t="str">
        <f t="shared" si="118"/>
        <v>2017-2026Greater Fresno Area1-in-10July PeakCAISO19</v>
      </c>
      <c r="B7563" s="10" t="s">
        <v>54</v>
      </c>
      <c r="C7563" s="10" t="s">
        <v>37</v>
      </c>
      <c r="D7563" s="10" t="s">
        <v>3</v>
      </c>
      <c r="E7563" s="10" t="s">
        <v>1</v>
      </c>
      <c r="F7563">
        <v>19</v>
      </c>
      <c r="G7563">
        <v>3.6052196025848389</v>
      </c>
      <c r="H7563">
        <v>3.8778393268585205</v>
      </c>
      <c r="I7563">
        <v>107.375</v>
      </c>
      <c r="J7563">
        <v>0.11742977052927017</v>
      </c>
      <c r="K7563">
        <v>19331</v>
      </c>
      <c r="L7563">
        <v>17718.839</v>
      </c>
      <c r="M7563">
        <v>-0.2726198136806488</v>
      </c>
      <c r="N7563">
        <v>-0.42311781644821167</v>
      </c>
      <c r="O7563">
        <v>-0.33419999480247498</v>
      </c>
      <c r="P7563">
        <v>-0.2726198136806488</v>
      </c>
      <c r="Q7563">
        <v>-0.21103964745998383</v>
      </c>
      <c r="R7563">
        <v>-0.12212181836366653</v>
      </c>
      <c r="S7563" s="10" t="s">
        <v>39</v>
      </c>
    </row>
    <row r="7564" spans="1:19" hidden="1" x14ac:dyDescent="0.25">
      <c r="A7564" s="10" t="str">
        <f t="shared" si="118"/>
        <v>2017-2026Greater Fresno Area1-in-10July PeakPGE19</v>
      </c>
      <c r="B7564" s="10" t="s">
        <v>54</v>
      </c>
      <c r="C7564" s="10" t="s">
        <v>37</v>
      </c>
      <c r="D7564" s="10" t="s">
        <v>3</v>
      </c>
      <c r="E7564" s="10" t="s">
        <v>1</v>
      </c>
      <c r="F7564">
        <v>19</v>
      </c>
      <c r="G7564">
        <v>3.7120249271392822</v>
      </c>
      <c r="H7564">
        <v>3.9949803352355957</v>
      </c>
      <c r="I7564">
        <v>106.75</v>
      </c>
      <c r="J7564">
        <v>0.11742977052927017</v>
      </c>
      <c r="K7564">
        <v>19331</v>
      </c>
      <c r="L7564">
        <v>17718.839</v>
      </c>
      <c r="M7564">
        <v>-0.28295540809631348</v>
      </c>
      <c r="N7564">
        <v>-0.43345341086387634</v>
      </c>
      <c r="O7564">
        <v>-0.34453558921813965</v>
      </c>
      <c r="P7564">
        <v>-0.28295540809631348</v>
      </c>
      <c r="Q7564">
        <v>-0.2213752418756485</v>
      </c>
      <c r="R7564">
        <v>-0.1324574202299118</v>
      </c>
      <c r="S7564" s="10" t="s">
        <v>38</v>
      </c>
    </row>
    <row r="7565" spans="1:19" hidden="1" x14ac:dyDescent="0.25">
      <c r="A7565" s="10" t="str">
        <f t="shared" si="118"/>
        <v>2017-2026Greater Fresno Area1-in-2July PeakPGE19</v>
      </c>
      <c r="B7565" s="10" t="s">
        <v>54</v>
      </c>
      <c r="C7565" s="10" t="s">
        <v>37</v>
      </c>
      <c r="D7565" s="10" t="s">
        <v>3</v>
      </c>
      <c r="E7565" s="10" t="s">
        <v>9</v>
      </c>
      <c r="F7565">
        <v>19</v>
      </c>
      <c r="G7565">
        <v>3.4447591304779053</v>
      </c>
      <c r="H7565">
        <v>3.7065372467041016</v>
      </c>
      <c r="I7565">
        <v>105.625</v>
      </c>
      <c r="J7565">
        <v>0.11742977052927017</v>
      </c>
      <c r="K7565">
        <v>19331</v>
      </c>
      <c r="L7565">
        <v>17718.839</v>
      </c>
      <c r="M7565">
        <v>-0.26177802681922913</v>
      </c>
      <c r="N7565">
        <v>-0.41227602958679199</v>
      </c>
      <c r="O7565">
        <v>-0.3233582079410553</v>
      </c>
      <c r="P7565">
        <v>-0.26177802681922913</v>
      </c>
      <c r="Q7565">
        <v>-0.20019786059856415</v>
      </c>
      <c r="R7565">
        <v>-0.11128003150224686</v>
      </c>
      <c r="S7565" s="10" t="s">
        <v>38</v>
      </c>
    </row>
    <row r="7566" spans="1:19" hidden="1" x14ac:dyDescent="0.25">
      <c r="A7566" s="10" t="str">
        <f t="shared" si="118"/>
        <v>2017-2026Greater Fresno Area1-in-10July PeakCAISO20</v>
      </c>
      <c r="B7566" s="10" t="s">
        <v>54</v>
      </c>
      <c r="C7566" s="10" t="s">
        <v>37</v>
      </c>
      <c r="D7566" s="10" t="s">
        <v>3</v>
      </c>
      <c r="E7566" s="10" t="s">
        <v>1</v>
      </c>
      <c r="F7566">
        <v>20</v>
      </c>
      <c r="G7566">
        <v>3.4442293643951416</v>
      </c>
      <c r="H7566">
        <v>3.8694543838500977</v>
      </c>
      <c r="I7566">
        <v>105.125</v>
      </c>
      <c r="J7566">
        <v>7.6294809579849243E-2</v>
      </c>
      <c r="K7566">
        <v>19331</v>
      </c>
      <c r="L7566">
        <v>17718.839</v>
      </c>
      <c r="M7566">
        <v>-0.42522501945495605</v>
      </c>
      <c r="N7566">
        <v>-0.52300447225570679</v>
      </c>
      <c r="O7566">
        <v>-0.46523401141166687</v>
      </c>
      <c r="P7566">
        <v>-0.42522501945495605</v>
      </c>
      <c r="Q7566">
        <v>-0.38521602749824524</v>
      </c>
      <c r="R7566">
        <v>-0.32744559645652771</v>
      </c>
      <c r="S7566" s="10" t="s">
        <v>39</v>
      </c>
    </row>
    <row r="7567" spans="1:19" hidden="1" x14ac:dyDescent="0.25">
      <c r="A7567" s="10" t="str">
        <f t="shared" si="118"/>
        <v>2017-2026Greater Fresno Area1-in-2July PeakCAISO20</v>
      </c>
      <c r="B7567" s="10" t="s">
        <v>54</v>
      </c>
      <c r="C7567" s="10" t="s">
        <v>37</v>
      </c>
      <c r="D7567" s="10" t="s">
        <v>3</v>
      </c>
      <c r="E7567" s="10" t="s">
        <v>9</v>
      </c>
      <c r="F7567">
        <v>20</v>
      </c>
      <c r="G7567">
        <v>3.386199951171875</v>
      </c>
      <c r="H7567">
        <v>3.7979834079742432</v>
      </c>
      <c r="I7567">
        <v>100.5</v>
      </c>
      <c r="J7567">
        <v>7.6294809579849243E-2</v>
      </c>
      <c r="K7567">
        <v>19331</v>
      </c>
      <c r="L7567">
        <v>17718.839</v>
      </c>
      <c r="M7567">
        <v>-0.41178348660469055</v>
      </c>
      <c r="N7567">
        <v>-0.5095629096031189</v>
      </c>
      <c r="O7567">
        <v>-0.45179247856140137</v>
      </c>
      <c r="P7567">
        <v>-0.41178348660469055</v>
      </c>
      <c r="Q7567">
        <v>-0.37177449464797974</v>
      </c>
      <c r="R7567">
        <v>-0.31400406360626221</v>
      </c>
      <c r="S7567" s="10" t="s">
        <v>39</v>
      </c>
    </row>
    <row r="7568" spans="1:19" hidden="1" x14ac:dyDescent="0.25">
      <c r="A7568" s="10" t="str">
        <f t="shared" si="118"/>
        <v>2017-2026Greater Fresno Area1-in-10July PeakPGE20</v>
      </c>
      <c r="B7568" s="10" t="s">
        <v>54</v>
      </c>
      <c r="C7568" s="10" t="s">
        <v>37</v>
      </c>
      <c r="D7568" s="10" t="s">
        <v>3</v>
      </c>
      <c r="E7568" s="10" t="s">
        <v>1</v>
      </c>
      <c r="F7568">
        <v>20</v>
      </c>
      <c r="G7568">
        <v>3.5462653636932373</v>
      </c>
      <c r="H7568">
        <v>3.990103006362915</v>
      </c>
      <c r="I7568">
        <v>104.75</v>
      </c>
      <c r="J7568">
        <v>7.6294809579849243E-2</v>
      </c>
      <c r="K7568">
        <v>19331</v>
      </c>
      <c r="L7568">
        <v>17718.839</v>
      </c>
      <c r="M7568">
        <v>-0.44383764266967773</v>
      </c>
      <c r="N7568">
        <v>-0.54161709547042847</v>
      </c>
      <c r="O7568">
        <v>-0.48384663462638855</v>
      </c>
      <c r="P7568">
        <v>-0.44383764266967773</v>
      </c>
      <c r="Q7568">
        <v>-0.40382865071296692</v>
      </c>
      <c r="R7568">
        <v>-0.34605821967124939</v>
      </c>
      <c r="S7568" s="10" t="s">
        <v>38</v>
      </c>
    </row>
    <row r="7569" spans="1:19" hidden="1" x14ac:dyDescent="0.25">
      <c r="A7569" s="10" t="str">
        <f t="shared" si="118"/>
        <v>2017-2026Greater Fresno Area1-in-2July PeakPGE20</v>
      </c>
      <c r="B7569" s="10" t="s">
        <v>54</v>
      </c>
      <c r="C7569" s="10" t="s">
        <v>37</v>
      </c>
      <c r="D7569" s="10" t="s">
        <v>3</v>
      </c>
      <c r="E7569" s="10" t="s">
        <v>9</v>
      </c>
      <c r="F7569">
        <v>20</v>
      </c>
      <c r="G7569">
        <v>3.2909340858459473</v>
      </c>
      <c r="H7569">
        <v>3.6860036849975586</v>
      </c>
      <c r="I7569">
        <v>103.375</v>
      </c>
      <c r="J7569">
        <v>7.6294809579849243E-2</v>
      </c>
      <c r="K7569">
        <v>19331</v>
      </c>
      <c r="L7569">
        <v>17718.839</v>
      </c>
      <c r="M7569">
        <v>-0.39506953954696655</v>
      </c>
      <c r="N7569">
        <v>-0.4928489625453949</v>
      </c>
      <c r="O7569">
        <v>-0.43507853150367737</v>
      </c>
      <c r="P7569">
        <v>-0.39506953954696655</v>
      </c>
      <c r="Q7569">
        <v>-0.35506054759025574</v>
      </c>
      <c r="R7569">
        <v>-0.29729011654853821</v>
      </c>
      <c r="S7569" s="10" t="s">
        <v>38</v>
      </c>
    </row>
    <row r="7570" spans="1:19" hidden="1" x14ac:dyDescent="0.25">
      <c r="A7570" s="10" t="str">
        <f t="shared" si="118"/>
        <v>2017-2026Greater Fresno Area1-in-2July PeakCAISO21</v>
      </c>
      <c r="B7570" s="10" t="s">
        <v>54</v>
      </c>
      <c r="C7570" s="10" t="s">
        <v>37</v>
      </c>
      <c r="D7570" s="10" t="s">
        <v>3</v>
      </c>
      <c r="E7570" s="10" t="s">
        <v>9</v>
      </c>
      <c r="F7570">
        <v>21</v>
      </c>
      <c r="G7570">
        <v>3.1555249691009521</v>
      </c>
      <c r="H7570">
        <v>3.4388833045959473</v>
      </c>
      <c r="I7570">
        <v>97.625</v>
      </c>
      <c r="J7570">
        <v>7.6630406081676483E-2</v>
      </c>
      <c r="K7570">
        <v>19331</v>
      </c>
      <c r="L7570">
        <v>17718.839</v>
      </c>
      <c r="M7570">
        <v>-0.28335824608802795</v>
      </c>
      <c r="N7570">
        <v>-0.38156777620315552</v>
      </c>
      <c r="O7570">
        <v>-0.32354322075843811</v>
      </c>
      <c r="P7570">
        <v>-0.28335824608802795</v>
      </c>
      <c r="Q7570">
        <v>-0.2431732565164566</v>
      </c>
      <c r="R7570">
        <v>-0.18514871597290039</v>
      </c>
      <c r="S7570" s="10" t="s">
        <v>39</v>
      </c>
    </row>
    <row r="7571" spans="1:19" hidden="1" x14ac:dyDescent="0.25">
      <c r="A7571" s="10" t="str">
        <f t="shared" si="118"/>
        <v>2017-2026Greater Fresno Area1-in-10July PeakCAISO21</v>
      </c>
      <c r="B7571" s="10" t="s">
        <v>54</v>
      </c>
      <c r="C7571" s="10" t="s">
        <v>37</v>
      </c>
      <c r="D7571" s="10" t="s">
        <v>3</v>
      </c>
      <c r="E7571" s="10" t="s">
        <v>1</v>
      </c>
      <c r="F7571">
        <v>21</v>
      </c>
      <c r="G7571">
        <v>3.2096011638641357</v>
      </c>
      <c r="H7571">
        <v>3.4967172145843506</v>
      </c>
      <c r="I7571">
        <v>102.375</v>
      </c>
      <c r="J7571">
        <v>7.6630406081676483E-2</v>
      </c>
      <c r="K7571">
        <v>19331</v>
      </c>
      <c r="L7571">
        <v>17718.839</v>
      </c>
      <c r="M7571">
        <v>-0.28711614012718201</v>
      </c>
      <c r="N7571">
        <v>-0.38532567024230957</v>
      </c>
      <c r="O7571">
        <v>-0.32730111479759216</v>
      </c>
      <c r="P7571">
        <v>-0.28711614012718201</v>
      </c>
      <c r="Q7571">
        <v>-0.24693115055561066</v>
      </c>
      <c r="R7571">
        <v>-0.18890661001205444</v>
      </c>
      <c r="S7571" s="10" t="s">
        <v>39</v>
      </c>
    </row>
    <row r="7572" spans="1:19" hidden="1" x14ac:dyDescent="0.25">
      <c r="A7572" s="10" t="str">
        <f t="shared" si="118"/>
        <v>2017-2026Greater Fresno Area1-in-10July PeakPGE21</v>
      </c>
      <c r="B7572" s="10" t="s">
        <v>54</v>
      </c>
      <c r="C7572" s="10" t="s">
        <v>37</v>
      </c>
      <c r="D7572" s="10" t="s">
        <v>3</v>
      </c>
      <c r="E7572" s="10" t="s">
        <v>1</v>
      </c>
      <c r="F7572">
        <v>21</v>
      </c>
      <c r="G7572">
        <v>3.3046863079071045</v>
      </c>
      <c r="H7572">
        <v>3.613051176071167</v>
      </c>
      <c r="I7572">
        <v>101.625</v>
      </c>
      <c r="J7572">
        <v>7.6630406081676483E-2</v>
      </c>
      <c r="K7572">
        <v>19331</v>
      </c>
      <c r="L7572">
        <v>17718.839</v>
      </c>
      <c r="M7572">
        <v>-0.30836483836174011</v>
      </c>
      <c r="N7572">
        <v>-0.40657436847686768</v>
      </c>
      <c r="O7572">
        <v>-0.34854981303215027</v>
      </c>
      <c r="P7572">
        <v>-0.30836483836174011</v>
      </c>
      <c r="Q7572">
        <v>-0.26817986369132996</v>
      </c>
      <c r="R7572">
        <v>-0.21015530824661255</v>
      </c>
      <c r="S7572" s="10" t="s">
        <v>38</v>
      </c>
    </row>
    <row r="7573" spans="1:19" hidden="1" x14ac:dyDescent="0.25">
      <c r="A7573" s="10" t="str">
        <f t="shared" si="118"/>
        <v>2017-2026Greater Fresno Area1-in-2July PeakPGE21</v>
      </c>
      <c r="B7573" s="10" t="s">
        <v>54</v>
      </c>
      <c r="C7573" s="10" t="s">
        <v>37</v>
      </c>
      <c r="D7573" s="10" t="s">
        <v>3</v>
      </c>
      <c r="E7573" s="10" t="s">
        <v>9</v>
      </c>
      <c r="F7573">
        <v>21</v>
      </c>
      <c r="G7573">
        <v>3.0667488574981689</v>
      </c>
      <c r="H7573">
        <v>3.3276419639587402</v>
      </c>
      <c r="I7573">
        <v>100</v>
      </c>
      <c r="J7573">
        <v>7.6630406081676483E-2</v>
      </c>
      <c r="K7573">
        <v>19331</v>
      </c>
      <c r="L7573">
        <v>17718.839</v>
      </c>
      <c r="M7573">
        <v>-0.26089319586753845</v>
      </c>
      <c r="N7573">
        <v>-0.35910272598266602</v>
      </c>
      <c r="O7573">
        <v>-0.30107817053794861</v>
      </c>
      <c r="P7573">
        <v>-0.26089319586753845</v>
      </c>
      <c r="Q7573">
        <v>-0.2207082062959671</v>
      </c>
      <c r="R7573">
        <v>-0.16268366575241089</v>
      </c>
      <c r="S7573" s="10" t="s">
        <v>38</v>
      </c>
    </row>
    <row r="7574" spans="1:19" hidden="1" x14ac:dyDescent="0.25">
      <c r="A7574" s="10" t="str">
        <f t="shared" si="118"/>
        <v>2017-2026Greater Fresno Area1-in-10July PeakCAISO22</v>
      </c>
      <c r="B7574" s="10" t="s">
        <v>54</v>
      </c>
      <c r="C7574" s="10" t="s">
        <v>37</v>
      </c>
      <c r="D7574" s="10" t="s">
        <v>3</v>
      </c>
      <c r="E7574" s="10" t="s">
        <v>1</v>
      </c>
      <c r="F7574">
        <v>22</v>
      </c>
      <c r="G7574">
        <v>2.9031035900115967</v>
      </c>
      <c r="H7574">
        <v>3.1061699390411377</v>
      </c>
      <c r="I7574">
        <v>99.125</v>
      </c>
      <c r="J7574">
        <v>6.3674606382846832E-2</v>
      </c>
      <c r="K7574">
        <v>19331</v>
      </c>
      <c r="L7574">
        <v>17718.839</v>
      </c>
      <c r="M7574">
        <v>-0.20306628942489624</v>
      </c>
      <c r="N7574">
        <v>-0.28467166423797607</v>
      </c>
      <c r="O7574">
        <v>-0.23645725846290588</v>
      </c>
      <c r="P7574">
        <v>-0.20306628942489624</v>
      </c>
      <c r="Q7574">
        <v>-0.1696753203868866</v>
      </c>
      <c r="R7574">
        <v>-0.12146091461181641</v>
      </c>
      <c r="S7574" s="10" t="s">
        <v>39</v>
      </c>
    </row>
    <row r="7575" spans="1:19" hidden="1" x14ac:dyDescent="0.25">
      <c r="A7575" s="10" t="str">
        <f t="shared" si="118"/>
        <v>2017-2026Greater Fresno Area1-in-2July PeakCAISO22</v>
      </c>
      <c r="B7575" s="10" t="s">
        <v>54</v>
      </c>
      <c r="C7575" s="10" t="s">
        <v>37</v>
      </c>
      <c r="D7575" s="10" t="s">
        <v>3</v>
      </c>
      <c r="E7575" s="10" t="s">
        <v>9</v>
      </c>
      <c r="F7575">
        <v>22</v>
      </c>
      <c r="G7575">
        <v>2.8541913032531738</v>
      </c>
      <c r="H7575">
        <v>3.05838942527771</v>
      </c>
      <c r="I7575">
        <v>94.125</v>
      </c>
      <c r="J7575">
        <v>6.3674606382846832E-2</v>
      </c>
      <c r="K7575">
        <v>19331</v>
      </c>
      <c r="L7575">
        <v>17718.839</v>
      </c>
      <c r="M7575">
        <v>-0.20419815182685852</v>
      </c>
      <c r="N7575">
        <v>-0.28580352663993835</v>
      </c>
      <c r="O7575">
        <v>-0.23758912086486816</v>
      </c>
      <c r="P7575">
        <v>-0.20419815182685852</v>
      </c>
      <c r="Q7575">
        <v>-0.17080718278884888</v>
      </c>
      <c r="R7575">
        <v>-0.12259277701377869</v>
      </c>
      <c r="S7575" s="10" t="s">
        <v>39</v>
      </c>
    </row>
    <row r="7576" spans="1:19" hidden="1" x14ac:dyDescent="0.25">
      <c r="A7576" s="10" t="str">
        <f t="shared" si="118"/>
        <v>2017-2026Greater Fresno Area1-in-10July PeakPGE22</v>
      </c>
      <c r="B7576" s="10" t="s">
        <v>54</v>
      </c>
      <c r="C7576" s="10" t="s">
        <v>37</v>
      </c>
      <c r="D7576" s="10" t="s">
        <v>3</v>
      </c>
      <c r="E7576" s="10" t="s">
        <v>1</v>
      </c>
      <c r="F7576">
        <v>22</v>
      </c>
      <c r="G7576">
        <v>2.9891088008880615</v>
      </c>
      <c r="H7576">
        <v>3.2102334499359131</v>
      </c>
      <c r="I7576">
        <v>99.5</v>
      </c>
      <c r="J7576">
        <v>6.3674606382846832E-2</v>
      </c>
      <c r="K7576">
        <v>19331</v>
      </c>
      <c r="L7576">
        <v>17718.839</v>
      </c>
      <c r="M7576">
        <v>-0.22112467885017395</v>
      </c>
      <c r="N7576">
        <v>-0.30273005366325378</v>
      </c>
      <c r="O7576">
        <v>-0.25451564788818359</v>
      </c>
      <c r="P7576">
        <v>-0.22112467885017395</v>
      </c>
      <c r="Q7576">
        <v>-0.18773370981216431</v>
      </c>
      <c r="R7576">
        <v>-0.13951930403709412</v>
      </c>
      <c r="S7576" s="10" t="s">
        <v>38</v>
      </c>
    </row>
    <row r="7577" spans="1:19" hidden="1" x14ac:dyDescent="0.25">
      <c r="A7577" s="10" t="str">
        <f t="shared" si="118"/>
        <v>2017-2026Greater Fresno Area1-in-2July PeakPGE22</v>
      </c>
      <c r="B7577" s="10" t="s">
        <v>54</v>
      </c>
      <c r="C7577" s="10" t="s">
        <v>37</v>
      </c>
      <c r="D7577" s="10" t="s">
        <v>3</v>
      </c>
      <c r="E7577" s="10" t="s">
        <v>9</v>
      </c>
      <c r="F7577">
        <v>22</v>
      </c>
      <c r="G7577">
        <v>2.773892879486084</v>
      </c>
      <c r="H7577">
        <v>2.9511299133300781</v>
      </c>
      <c r="I7577">
        <v>97.25</v>
      </c>
      <c r="J7577">
        <v>6.3674606382846832E-2</v>
      </c>
      <c r="K7577">
        <v>19331</v>
      </c>
      <c r="L7577">
        <v>17718.839</v>
      </c>
      <c r="M7577">
        <v>-0.17723707854747772</v>
      </c>
      <c r="N7577">
        <v>-0.25884246826171875</v>
      </c>
      <c r="O7577">
        <v>-0.21062804758548737</v>
      </c>
      <c r="P7577">
        <v>-0.17723707854747772</v>
      </c>
      <c r="Q7577">
        <v>-0.14384610950946808</v>
      </c>
      <c r="R7577">
        <v>-9.5631703734397888E-2</v>
      </c>
      <c r="S7577" s="10" t="s">
        <v>38</v>
      </c>
    </row>
    <row r="7578" spans="1:19" hidden="1" x14ac:dyDescent="0.25">
      <c r="A7578" s="10" t="str">
        <f t="shared" si="118"/>
        <v>2017-2026Greater Fresno Area1-in-10July PeakCAISO23</v>
      </c>
      <c r="B7578" s="10" t="s">
        <v>54</v>
      </c>
      <c r="C7578" s="10" t="s">
        <v>37</v>
      </c>
      <c r="D7578" s="10" t="s">
        <v>3</v>
      </c>
      <c r="E7578" s="10" t="s">
        <v>1</v>
      </c>
      <c r="F7578">
        <v>23</v>
      </c>
      <c r="G7578">
        <v>2.4167168140411377</v>
      </c>
      <c r="H7578">
        <v>2.5587301254272461</v>
      </c>
      <c r="I7578">
        <v>95.625</v>
      </c>
      <c r="J7578">
        <v>5.8387260884046555E-2</v>
      </c>
      <c r="K7578">
        <v>19331</v>
      </c>
      <c r="L7578">
        <v>17718.839</v>
      </c>
      <c r="M7578">
        <v>-0.14201340079307556</v>
      </c>
      <c r="N7578">
        <v>-0.21684251725673676</v>
      </c>
      <c r="O7578">
        <v>-0.17263168096542358</v>
      </c>
      <c r="P7578">
        <v>-0.14201340079307556</v>
      </c>
      <c r="Q7578">
        <v>-0.11139512062072754</v>
      </c>
      <c r="R7578">
        <v>-6.7184284329414368E-2</v>
      </c>
      <c r="S7578" s="10" t="s">
        <v>39</v>
      </c>
    </row>
    <row r="7579" spans="1:19" hidden="1" x14ac:dyDescent="0.25">
      <c r="A7579" s="10" t="str">
        <f t="shared" si="118"/>
        <v>2017-2026Greater Fresno Area1-in-2July PeakCAISO23</v>
      </c>
      <c r="B7579" s="10" t="s">
        <v>54</v>
      </c>
      <c r="C7579" s="10" t="s">
        <v>37</v>
      </c>
      <c r="D7579" s="10" t="s">
        <v>3</v>
      </c>
      <c r="E7579" s="10" t="s">
        <v>9</v>
      </c>
      <c r="F7579">
        <v>23</v>
      </c>
      <c r="G7579">
        <v>2.3759992122650146</v>
      </c>
      <c r="H7579">
        <v>2.5151710510253906</v>
      </c>
      <c r="I7579">
        <v>90.75</v>
      </c>
      <c r="J7579">
        <v>5.8387260884046555E-2</v>
      </c>
      <c r="K7579">
        <v>19331</v>
      </c>
      <c r="L7579">
        <v>17718.839</v>
      </c>
      <c r="M7579">
        <v>-0.13917173445224762</v>
      </c>
      <c r="N7579">
        <v>-0.21400085091590881</v>
      </c>
      <c r="O7579">
        <v>-0.16979001462459564</v>
      </c>
      <c r="P7579">
        <v>-0.13917173445224762</v>
      </c>
      <c r="Q7579">
        <v>-0.1085534542798996</v>
      </c>
      <c r="R7579">
        <v>-6.4342617988586426E-2</v>
      </c>
      <c r="S7579" s="10" t="s">
        <v>39</v>
      </c>
    </row>
    <row r="7580" spans="1:19" hidden="1" x14ac:dyDescent="0.25">
      <c r="A7580" s="10" t="str">
        <f t="shared" si="118"/>
        <v>2017-2026Greater Fresno Area1-in-10July PeakPGE23</v>
      </c>
      <c r="B7580" s="10" t="s">
        <v>54</v>
      </c>
      <c r="C7580" s="10" t="s">
        <v>37</v>
      </c>
      <c r="D7580" s="10" t="s">
        <v>3</v>
      </c>
      <c r="E7580" s="10" t="s">
        <v>1</v>
      </c>
      <c r="F7580">
        <v>23</v>
      </c>
      <c r="G7580">
        <v>2.4883124828338623</v>
      </c>
      <c r="H7580">
        <v>2.6411764621734619</v>
      </c>
      <c r="I7580">
        <v>95.75</v>
      </c>
      <c r="J7580">
        <v>5.8387260884046555E-2</v>
      </c>
      <c r="K7580">
        <v>19331</v>
      </c>
      <c r="L7580">
        <v>17718.839</v>
      </c>
      <c r="M7580">
        <v>-0.15286388993263245</v>
      </c>
      <c r="N7580">
        <v>-0.22769300639629364</v>
      </c>
      <c r="O7580">
        <v>-0.18348217010498047</v>
      </c>
      <c r="P7580">
        <v>-0.15286388993263245</v>
      </c>
      <c r="Q7580">
        <v>-0.12224560976028442</v>
      </c>
      <c r="R7580">
        <v>-7.8034773468971252E-2</v>
      </c>
      <c r="S7580" s="10" t="s">
        <v>38</v>
      </c>
    </row>
    <row r="7581" spans="1:19" hidden="1" x14ac:dyDescent="0.25">
      <c r="A7581" s="10" t="str">
        <f t="shared" si="118"/>
        <v>2017-2026Greater Fresno Area1-in-2July PeakPGE23</v>
      </c>
      <c r="B7581" s="10" t="s">
        <v>54</v>
      </c>
      <c r="C7581" s="10" t="s">
        <v>37</v>
      </c>
      <c r="D7581" s="10" t="s">
        <v>3</v>
      </c>
      <c r="E7581" s="10" t="s">
        <v>9</v>
      </c>
      <c r="F7581">
        <v>23</v>
      </c>
      <c r="G7581">
        <v>2.3091540336608887</v>
      </c>
      <c r="H7581">
        <v>2.4337968826293945</v>
      </c>
      <c r="I7581">
        <v>94.875</v>
      </c>
      <c r="J7581">
        <v>5.8387260884046555E-2</v>
      </c>
      <c r="K7581">
        <v>19331</v>
      </c>
      <c r="L7581">
        <v>17718.839</v>
      </c>
      <c r="M7581">
        <v>-0.12464279681444168</v>
      </c>
      <c r="N7581">
        <v>-0.19947190582752228</v>
      </c>
      <c r="O7581">
        <v>-0.15526106953620911</v>
      </c>
      <c r="P7581">
        <v>-0.12464279681444168</v>
      </c>
      <c r="Q7581">
        <v>-9.4024516642093658E-2</v>
      </c>
      <c r="R7581">
        <v>-4.9813684076070786E-2</v>
      </c>
      <c r="S7581" s="10" t="s">
        <v>38</v>
      </c>
    </row>
    <row r="7582" spans="1:19" hidden="1" x14ac:dyDescent="0.25">
      <c r="A7582" s="10" t="str">
        <f t="shared" si="118"/>
        <v>2017-2026Greater Fresno Area1-in-2July PeakCAISO24</v>
      </c>
      <c r="B7582" s="10" t="s">
        <v>54</v>
      </c>
      <c r="C7582" s="10" t="s">
        <v>37</v>
      </c>
      <c r="D7582" s="10" t="s">
        <v>3</v>
      </c>
      <c r="E7582" s="10" t="s">
        <v>9</v>
      </c>
      <c r="F7582">
        <v>24</v>
      </c>
      <c r="G7582">
        <v>1.9204802513122559</v>
      </c>
      <c r="H7582">
        <v>2.0271012783050537</v>
      </c>
      <c r="I7582">
        <v>87.875</v>
      </c>
      <c r="J7582">
        <v>4.4309847056865692E-2</v>
      </c>
      <c r="K7582">
        <v>19331</v>
      </c>
      <c r="L7582">
        <v>17718.839</v>
      </c>
      <c r="M7582">
        <v>-0.10662102699279785</v>
      </c>
      <c r="N7582">
        <v>-0.16340853273868561</v>
      </c>
      <c r="O7582">
        <v>-0.12985710799694061</v>
      </c>
      <c r="P7582">
        <v>-0.10662102699279785</v>
      </c>
      <c r="Q7582">
        <v>-8.338494598865509E-2</v>
      </c>
      <c r="R7582">
        <v>-4.9833528697490692E-2</v>
      </c>
      <c r="S7582" s="10" t="s">
        <v>39</v>
      </c>
    </row>
    <row r="7583" spans="1:19" hidden="1" x14ac:dyDescent="0.25">
      <c r="A7583" s="10" t="str">
        <f t="shared" si="118"/>
        <v>2017-2026Greater Fresno Area1-in-10July PeakCAISO24</v>
      </c>
      <c r="B7583" s="10" t="s">
        <v>54</v>
      </c>
      <c r="C7583" s="10" t="s">
        <v>37</v>
      </c>
      <c r="D7583" s="10" t="s">
        <v>3</v>
      </c>
      <c r="E7583" s="10" t="s">
        <v>1</v>
      </c>
      <c r="F7583">
        <v>24</v>
      </c>
      <c r="G7583">
        <v>1.953391432762146</v>
      </c>
      <c r="H7583">
        <v>2.066218376159668</v>
      </c>
      <c r="I7583">
        <v>93.5</v>
      </c>
      <c r="J7583">
        <v>4.4309847056865692E-2</v>
      </c>
      <c r="K7583">
        <v>19331</v>
      </c>
      <c r="L7583">
        <v>17718.839</v>
      </c>
      <c r="M7583">
        <v>-0.112826868891716</v>
      </c>
      <c r="N7583">
        <v>-0.16961437463760376</v>
      </c>
      <c r="O7583">
        <v>-0.13606294989585876</v>
      </c>
      <c r="P7583">
        <v>-0.112826868891716</v>
      </c>
      <c r="Q7583">
        <v>-8.9590787887573242E-2</v>
      </c>
      <c r="R7583">
        <v>-5.6039370596408844E-2</v>
      </c>
      <c r="S7583" s="10" t="s">
        <v>39</v>
      </c>
    </row>
    <row r="7584" spans="1:19" hidden="1" x14ac:dyDescent="0.25">
      <c r="A7584" s="10" t="str">
        <f t="shared" si="118"/>
        <v>2017-2026Greater Fresno Area1-in-2July PeakPGE24</v>
      </c>
      <c r="B7584" s="10" t="s">
        <v>54</v>
      </c>
      <c r="C7584" s="10" t="s">
        <v>37</v>
      </c>
      <c r="D7584" s="10" t="s">
        <v>3</v>
      </c>
      <c r="E7584" s="10" t="s">
        <v>9</v>
      </c>
      <c r="F7584">
        <v>24</v>
      </c>
      <c r="G7584">
        <v>1.866450309753418</v>
      </c>
      <c r="H7584">
        <v>1.9681012630462646</v>
      </c>
      <c r="I7584">
        <v>91.5</v>
      </c>
      <c r="J7584">
        <v>4.4309847056865692E-2</v>
      </c>
      <c r="K7584">
        <v>19331</v>
      </c>
      <c r="L7584">
        <v>17718.839</v>
      </c>
      <c r="M7584">
        <v>-0.10165092349052429</v>
      </c>
      <c r="N7584">
        <v>-0.15843842923641205</v>
      </c>
      <c r="O7584">
        <v>-0.12488700449466705</v>
      </c>
      <c r="P7584">
        <v>-0.10165092349052429</v>
      </c>
      <c r="Q7584">
        <v>-7.8414842486381531E-2</v>
      </c>
      <c r="R7584">
        <v>-4.4863425195217133E-2</v>
      </c>
      <c r="S7584" s="10" t="s">
        <v>38</v>
      </c>
    </row>
    <row r="7585" spans="1:19" hidden="1" x14ac:dyDescent="0.25">
      <c r="A7585" s="10" t="str">
        <f t="shared" si="118"/>
        <v>2017-2026Greater Fresno Area1-in-10July PeakPGE24</v>
      </c>
      <c r="B7585" s="10" t="s">
        <v>54</v>
      </c>
      <c r="C7585" s="10" t="s">
        <v>37</v>
      </c>
      <c r="D7585" s="10" t="s">
        <v>3</v>
      </c>
      <c r="E7585" s="10" t="s">
        <v>1</v>
      </c>
      <c r="F7585">
        <v>24</v>
      </c>
      <c r="G7585">
        <v>2.0112612247467041</v>
      </c>
      <c r="H7585">
        <v>2.1305320262908936</v>
      </c>
      <c r="I7585">
        <v>93</v>
      </c>
      <c r="J7585">
        <v>4.4309847056865692E-2</v>
      </c>
      <c r="K7585">
        <v>19331</v>
      </c>
      <c r="L7585">
        <v>17718.839</v>
      </c>
      <c r="M7585">
        <v>-0.11927077174186707</v>
      </c>
      <c r="N7585">
        <v>-0.17605827748775482</v>
      </c>
      <c r="O7585">
        <v>-0.14250685274600983</v>
      </c>
      <c r="P7585">
        <v>-0.11927077174186707</v>
      </c>
      <c r="Q7585">
        <v>-9.6034690737724304E-2</v>
      </c>
      <c r="R7585">
        <v>-6.2483273446559906E-2</v>
      </c>
      <c r="S7585" s="10" t="s">
        <v>38</v>
      </c>
    </row>
    <row r="7586" spans="1:19" hidden="1" x14ac:dyDescent="0.25">
      <c r="A7586" s="10" t="str">
        <f t="shared" si="118"/>
        <v>2017-2026Greater Fresno Area1-in-10June PeakCAISO1</v>
      </c>
      <c r="B7586" s="10" t="s">
        <v>54</v>
      </c>
      <c r="C7586" s="10" t="s">
        <v>37</v>
      </c>
      <c r="D7586" s="10" t="s">
        <v>4</v>
      </c>
      <c r="E7586" s="10" t="s">
        <v>1</v>
      </c>
      <c r="F7586">
        <v>1</v>
      </c>
      <c r="G7586">
        <v>1.3025929927825928</v>
      </c>
      <c r="H7586">
        <v>1.3025929927825928</v>
      </c>
      <c r="I7586">
        <v>83</v>
      </c>
      <c r="J7586">
        <v>0</v>
      </c>
      <c r="K7586">
        <v>19331</v>
      </c>
      <c r="L7586">
        <v>17718.839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 s="10" t="s">
        <v>39</v>
      </c>
    </row>
    <row r="7587" spans="1:19" hidden="1" x14ac:dyDescent="0.25">
      <c r="A7587" s="10" t="str">
        <f t="shared" si="118"/>
        <v>2017-2026Greater Fresno Area1-in-2June PeakCAISO1</v>
      </c>
      <c r="B7587" s="10" t="s">
        <v>54</v>
      </c>
      <c r="C7587" s="10" t="s">
        <v>37</v>
      </c>
      <c r="D7587" s="10" t="s">
        <v>4</v>
      </c>
      <c r="E7587" s="10" t="s">
        <v>9</v>
      </c>
      <c r="F7587">
        <v>1</v>
      </c>
      <c r="G7587">
        <v>1.2740586996078491</v>
      </c>
      <c r="H7587">
        <v>1.2740586996078491</v>
      </c>
      <c r="I7587">
        <v>83.5</v>
      </c>
      <c r="J7587">
        <v>0</v>
      </c>
      <c r="K7587">
        <v>19331</v>
      </c>
      <c r="L7587">
        <v>17718.839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 s="10" t="s">
        <v>39</v>
      </c>
    </row>
    <row r="7588" spans="1:19" hidden="1" x14ac:dyDescent="0.25">
      <c r="A7588" s="10" t="str">
        <f t="shared" si="118"/>
        <v>2017-2026Greater Fresno Area1-in-10June PeakPGE1</v>
      </c>
      <c r="B7588" s="10" t="s">
        <v>54</v>
      </c>
      <c r="C7588" s="10" t="s">
        <v>37</v>
      </c>
      <c r="D7588" s="10" t="s">
        <v>4</v>
      </c>
      <c r="E7588" s="10" t="s">
        <v>1</v>
      </c>
      <c r="F7588">
        <v>1</v>
      </c>
      <c r="G7588">
        <v>1.3208789825439453</v>
      </c>
      <c r="H7588">
        <v>1.3208789825439453</v>
      </c>
      <c r="I7588">
        <v>82.875</v>
      </c>
      <c r="J7588">
        <v>0</v>
      </c>
      <c r="K7588">
        <v>19331</v>
      </c>
      <c r="L7588">
        <v>17718.839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 s="10" t="s">
        <v>38</v>
      </c>
    </row>
    <row r="7589" spans="1:19" hidden="1" x14ac:dyDescent="0.25">
      <c r="A7589" s="10" t="str">
        <f t="shared" si="118"/>
        <v>2017-2026Greater Fresno Area1-in-2June PeakPGE1</v>
      </c>
      <c r="B7589" s="10" t="s">
        <v>54</v>
      </c>
      <c r="C7589" s="10" t="s">
        <v>37</v>
      </c>
      <c r="D7589" s="10" t="s">
        <v>4</v>
      </c>
      <c r="E7589" s="10" t="s">
        <v>9</v>
      </c>
      <c r="F7589">
        <v>1</v>
      </c>
      <c r="G7589">
        <v>1.3550397157669067</v>
      </c>
      <c r="H7589">
        <v>1.3550397157669067</v>
      </c>
      <c r="I7589">
        <v>86</v>
      </c>
      <c r="J7589">
        <v>0</v>
      </c>
      <c r="K7589">
        <v>19331</v>
      </c>
      <c r="L7589">
        <v>17718.839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 s="10" t="s">
        <v>38</v>
      </c>
    </row>
    <row r="7590" spans="1:19" hidden="1" x14ac:dyDescent="0.25">
      <c r="A7590" s="10" t="str">
        <f t="shared" si="118"/>
        <v>2017-2026Greater Fresno Area1-in-10June PeakCAISO2</v>
      </c>
      <c r="B7590" s="10" t="s">
        <v>54</v>
      </c>
      <c r="C7590" s="10" t="s">
        <v>37</v>
      </c>
      <c r="D7590" s="10" t="s">
        <v>4</v>
      </c>
      <c r="E7590" s="10" t="s">
        <v>1</v>
      </c>
      <c r="F7590">
        <v>2</v>
      </c>
      <c r="G7590">
        <v>1.1075631380081177</v>
      </c>
      <c r="H7590">
        <v>1.1075631380081177</v>
      </c>
      <c r="I7590">
        <v>81</v>
      </c>
      <c r="J7590">
        <v>0</v>
      </c>
      <c r="K7590">
        <v>19331</v>
      </c>
      <c r="L7590">
        <v>17718.839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 s="10" t="s">
        <v>39</v>
      </c>
    </row>
    <row r="7591" spans="1:19" hidden="1" x14ac:dyDescent="0.25">
      <c r="A7591" s="10" t="str">
        <f t="shared" si="118"/>
        <v>2017-2026Greater Fresno Area1-in-2June PeakCAISO2</v>
      </c>
      <c r="B7591" s="10" t="s">
        <v>54</v>
      </c>
      <c r="C7591" s="10" t="s">
        <v>37</v>
      </c>
      <c r="D7591" s="10" t="s">
        <v>4</v>
      </c>
      <c r="E7591" s="10" t="s">
        <v>9</v>
      </c>
      <c r="F7591">
        <v>2</v>
      </c>
      <c r="G7591">
        <v>1.0833010673522949</v>
      </c>
      <c r="H7591">
        <v>1.0833010673522949</v>
      </c>
      <c r="I7591">
        <v>80.375</v>
      </c>
      <c r="J7591">
        <v>0</v>
      </c>
      <c r="K7591">
        <v>19331</v>
      </c>
      <c r="L7591">
        <v>17718.839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 s="10" t="s">
        <v>39</v>
      </c>
    </row>
    <row r="7592" spans="1:19" hidden="1" x14ac:dyDescent="0.25">
      <c r="A7592" s="10" t="str">
        <f t="shared" si="118"/>
        <v>2017-2026Greater Fresno Area1-in-2June PeakPGE2</v>
      </c>
      <c r="B7592" s="10" t="s">
        <v>54</v>
      </c>
      <c r="C7592" s="10" t="s">
        <v>37</v>
      </c>
      <c r="D7592" s="10" t="s">
        <v>4</v>
      </c>
      <c r="E7592" s="10" t="s">
        <v>9</v>
      </c>
      <c r="F7592">
        <v>2</v>
      </c>
      <c r="G7592">
        <v>1.1521573066711426</v>
      </c>
      <c r="H7592">
        <v>1.1521573066711426</v>
      </c>
      <c r="I7592">
        <v>83.625</v>
      </c>
      <c r="J7592">
        <v>0</v>
      </c>
      <c r="K7592">
        <v>19331</v>
      </c>
      <c r="L7592">
        <v>17718.839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 s="10" t="s">
        <v>38</v>
      </c>
    </row>
    <row r="7593" spans="1:19" hidden="1" x14ac:dyDescent="0.25">
      <c r="A7593" s="10" t="str">
        <f t="shared" si="118"/>
        <v>2017-2026Greater Fresno Area1-in-10June PeakPGE2</v>
      </c>
      <c r="B7593" s="10" t="s">
        <v>54</v>
      </c>
      <c r="C7593" s="10" t="s">
        <v>37</v>
      </c>
      <c r="D7593" s="10" t="s">
        <v>4</v>
      </c>
      <c r="E7593" s="10" t="s">
        <v>1</v>
      </c>
      <c r="F7593">
        <v>2</v>
      </c>
      <c r="G7593">
        <v>1.123111367225647</v>
      </c>
      <c r="H7593">
        <v>1.123111367225647</v>
      </c>
      <c r="I7593">
        <v>80.5</v>
      </c>
      <c r="J7593">
        <v>0</v>
      </c>
      <c r="K7593">
        <v>19331</v>
      </c>
      <c r="L7593">
        <v>17718.839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 s="10" t="s">
        <v>38</v>
      </c>
    </row>
    <row r="7594" spans="1:19" hidden="1" x14ac:dyDescent="0.25">
      <c r="A7594" s="10" t="str">
        <f t="shared" si="118"/>
        <v>2017-2026Greater Fresno Area1-in-2June PeakCAISO3</v>
      </c>
      <c r="B7594" s="10" t="s">
        <v>54</v>
      </c>
      <c r="C7594" s="10" t="s">
        <v>37</v>
      </c>
      <c r="D7594" s="10" t="s">
        <v>4</v>
      </c>
      <c r="E7594" s="10" t="s">
        <v>9</v>
      </c>
      <c r="F7594">
        <v>3</v>
      </c>
      <c r="G7594">
        <v>0.95307904481887817</v>
      </c>
      <c r="H7594">
        <v>0.95307904481887817</v>
      </c>
      <c r="I7594">
        <v>78.625</v>
      </c>
      <c r="J7594">
        <v>0</v>
      </c>
      <c r="K7594">
        <v>19331</v>
      </c>
      <c r="L7594">
        <v>17718.839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 s="10" t="s">
        <v>39</v>
      </c>
    </row>
    <row r="7595" spans="1:19" hidden="1" x14ac:dyDescent="0.25">
      <c r="A7595" s="10" t="str">
        <f t="shared" si="118"/>
        <v>2017-2026Greater Fresno Area1-in-10June PeakCAISO3</v>
      </c>
      <c r="B7595" s="10" t="s">
        <v>54</v>
      </c>
      <c r="C7595" s="10" t="s">
        <v>37</v>
      </c>
      <c r="D7595" s="10" t="s">
        <v>4</v>
      </c>
      <c r="E7595" s="10" t="s">
        <v>1</v>
      </c>
      <c r="F7595">
        <v>3</v>
      </c>
      <c r="G7595">
        <v>0.97442454099655151</v>
      </c>
      <c r="H7595">
        <v>0.97442454099655151</v>
      </c>
      <c r="I7595">
        <v>79.25</v>
      </c>
      <c r="J7595">
        <v>0</v>
      </c>
      <c r="K7595">
        <v>19331</v>
      </c>
      <c r="L7595">
        <v>17718.839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 s="10" t="s">
        <v>39</v>
      </c>
    </row>
    <row r="7596" spans="1:19" hidden="1" x14ac:dyDescent="0.25">
      <c r="A7596" s="10" t="str">
        <f t="shared" si="118"/>
        <v>2017-2026Greater Fresno Area1-in-10June PeakPGE3</v>
      </c>
      <c r="B7596" s="10" t="s">
        <v>54</v>
      </c>
      <c r="C7596" s="10" t="s">
        <v>37</v>
      </c>
      <c r="D7596" s="10" t="s">
        <v>4</v>
      </c>
      <c r="E7596" s="10" t="s">
        <v>1</v>
      </c>
      <c r="F7596">
        <v>3</v>
      </c>
      <c r="G7596">
        <v>0.98810368776321411</v>
      </c>
      <c r="H7596">
        <v>0.98810368776321411</v>
      </c>
      <c r="I7596">
        <v>79.125</v>
      </c>
      <c r="J7596">
        <v>0</v>
      </c>
      <c r="K7596">
        <v>19331</v>
      </c>
      <c r="L7596">
        <v>17718.839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 s="10" t="s">
        <v>38</v>
      </c>
    </row>
    <row r="7597" spans="1:19" hidden="1" x14ac:dyDescent="0.25">
      <c r="A7597" s="10" t="str">
        <f t="shared" si="118"/>
        <v>2017-2026Greater Fresno Area1-in-2June PeakPGE3</v>
      </c>
      <c r="B7597" s="10" t="s">
        <v>54</v>
      </c>
      <c r="C7597" s="10" t="s">
        <v>37</v>
      </c>
      <c r="D7597" s="10" t="s">
        <v>4</v>
      </c>
      <c r="E7597" s="10" t="s">
        <v>9</v>
      </c>
      <c r="F7597">
        <v>3</v>
      </c>
      <c r="G7597">
        <v>1.0136580467224121</v>
      </c>
      <c r="H7597">
        <v>1.0136580467224121</v>
      </c>
      <c r="I7597">
        <v>81.25</v>
      </c>
      <c r="J7597">
        <v>0</v>
      </c>
      <c r="K7597">
        <v>19331</v>
      </c>
      <c r="L7597">
        <v>17718.839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 s="10" t="s">
        <v>38</v>
      </c>
    </row>
    <row r="7598" spans="1:19" hidden="1" x14ac:dyDescent="0.25">
      <c r="A7598" s="10" t="str">
        <f t="shared" si="118"/>
        <v>2017-2026Greater Fresno Area1-in-10June PeakCAISO4</v>
      </c>
      <c r="B7598" s="10" t="s">
        <v>54</v>
      </c>
      <c r="C7598" s="10" t="s">
        <v>37</v>
      </c>
      <c r="D7598" s="10" t="s">
        <v>4</v>
      </c>
      <c r="E7598" s="10" t="s">
        <v>1</v>
      </c>
      <c r="F7598">
        <v>4</v>
      </c>
      <c r="G7598">
        <v>0.88753980398178101</v>
      </c>
      <c r="H7598">
        <v>0.88753980398178101</v>
      </c>
      <c r="I7598">
        <v>77.125</v>
      </c>
      <c r="J7598">
        <v>0</v>
      </c>
      <c r="K7598">
        <v>19331</v>
      </c>
      <c r="L7598">
        <v>17718.839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 s="10" t="s">
        <v>39</v>
      </c>
    </row>
    <row r="7599" spans="1:19" hidden="1" x14ac:dyDescent="0.25">
      <c r="A7599" s="10" t="str">
        <f t="shared" si="118"/>
        <v>2017-2026Greater Fresno Area1-in-2June PeakCAISO4</v>
      </c>
      <c r="B7599" s="10" t="s">
        <v>54</v>
      </c>
      <c r="C7599" s="10" t="s">
        <v>37</v>
      </c>
      <c r="D7599" s="10" t="s">
        <v>4</v>
      </c>
      <c r="E7599" s="10" t="s">
        <v>9</v>
      </c>
      <c r="F7599">
        <v>4</v>
      </c>
      <c r="G7599">
        <v>0.86809754371643066</v>
      </c>
      <c r="H7599">
        <v>0.86809754371643066</v>
      </c>
      <c r="I7599">
        <v>76.375</v>
      </c>
      <c r="J7599">
        <v>0</v>
      </c>
      <c r="K7599">
        <v>19331</v>
      </c>
      <c r="L7599">
        <v>17718.839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 s="10" t="s">
        <v>39</v>
      </c>
    </row>
    <row r="7600" spans="1:19" hidden="1" x14ac:dyDescent="0.25">
      <c r="A7600" s="10" t="str">
        <f t="shared" si="118"/>
        <v>2017-2026Greater Fresno Area1-in-10June PeakPGE4</v>
      </c>
      <c r="B7600" s="10" t="s">
        <v>54</v>
      </c>
      <c r="C7600" s="10" t="s">
        <v>37</v>
      </c>
      <c r="D7600" s="10" t="s">
        <v>4</v>
      </c>
      <c r="E7600" s="10" t="s">
        <v>1</v>
      </c>
      <c r="F7600">
        <v>4</v>
      </c>
      <c r="G7600">
        <v>0.89999926090240479</v>
      </c>
      <c r="H7600">
        <v>0.89999926090240479</v>
      </c>
      <c r="I7600">
        <v>77.5</v>
      </c>
      <c r="J7600">
        <v>0</v>
      </c>
      <c r="K7600">
        <v>19331</v>
      </c>
      <c r="L7600">
        <v>17718.839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 s="10" t="s">
        <v>38</v>
      </c>
    </row>
    <row r="7601" spans="1:19" hidden="1" x14ac:dyDescent="0.25">
      <c r="A7601" s="10" t="str">
        <f t="shared" si="118"/>
        <v>2017-2026Greater Fresno Area1-in-2June PeakPGE4</v>
      </c>
      <c r="B7601" s="10" t="s">
        <v>54</v>
      </c>
      <c r="C7601" s="10" t="s">
        <v>37</v>
      </c>
      <c r="D7601" s="10" t="s">
        <v>4</v>
      </c>
      <c r="E7601" s="10" t="s">
        <v>9</v>
      </c>
      <c r="F7601">
        <v>4</v>
      </c>
      <c r="G7601">
        <v>0.92327511310577393</v>
      </c>
      <c r="H7601">
        <v>0.92327511310577393</v>
      </c>
      <c r="I7601">
        <v>79.5</v>
      </c>
      <c r="J7601">
        <v>0</v>
      </c>
      <c r="K7601">
        <v>19331</v>
      </c>
      <c r="L7601">
        <v>17718.839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 s="10" t="s">
        <v>38</v>
      </c>
    </row>
    <row r="7602" spans="1:19" hidden="1" x14ac:dyDescent="0.25">
      <c r="A7602" s="10" t="str">
        <f t="shared" si="118"/>
        <v>2017-2026Greater Fresno Area1-in-10June PeakCAISO5</v>
      </c>
      <c r="B7602" s="10" t="s">
        <v>54</v>
      </c>
      <c r="C7602" s="10" t="s">
        <v>37</v>
      </c>
      <c r="D7602" s="10" t="s">
        <v>4</v>
      </c>
      <c r="E7602" s="10" t="s">
        <v>1</v>
      </c>
      <c r="F7602">
        <v>5</v>
      </c>
      <c r="G7602">
        <v>0.84539997577667236</v>
      </c>
      <c r="H7602">
        <v>0.84539997577667236</v>
      </c>
      <c r="I7602">
        <v>75.5</v>
      </c>
      <c r="J7602">
        <v>0</v>
      </c>
      <c r="K7602">
        <v>19331</v>
      </c>
      <c r="L7602">
        <v>17718.839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 s="10" t="s">
        <v>39</v>
      </c>
    </row>
    <row r="7603" spans="1:19" hidden="1" x14ac:dyDescent="0.25">
      <c r="A7603" s="10" t="str">
        <f t="shared" si="118"/>
        <v>2017-2026Greater Fresno Area1-in-2June PeakCAISO5</v>
      </c>
      <c r="B7603" s="10" t="s">
        <v>54</v>
      </c>
      <c r="C7603" s="10" t="s">
        <v>37</v>
      </c>
      <c r="D7603" s="10" t="s">
        <v>4</v>
      </c>
      <c r="E7603" s="10" t="s">
        <v>9</v>
      </c>
      <c r="F7603">
        <v>5</v>
      </c>
      <c r="G7603">
        <v>0.82688087224960327</v>
      </c>
      <c r="H7603">
        <v>0.82688087224960327</v>
      </c>
      <c r="I7603">
        <v>73.75</v>
      </c>
      <c r="J7603">
        <v>0</v>
      </c>
      <c r="K7603">
        <v>19331</v>
      </c>
      <c r="L7603">
        <v>17718.839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 s="10" t="s">
        <v>39</v>
      </c>
    </row>
    <row r="7604" spans="1:19" hidden="1" x14ac:dyDescent="0.25">
      <c r="A7604" s="10" t="str">
        <f t="shared" si="118"/>
        <v>2017-2026Greater Fresno Area1-in-2June PeakPGE5</v>
      </c>
      <c r="B7604" s="10" t="s">
        <v>54</v>
      </c>
      <c r="C7604" s="10" t="s">
        <v>37</v>
      </c>
      <c r="D7604" s="10" t="s">
        <v>4</v>
      </c>
      <c r="E7604" s="10" t="s">
        <v>9</v>
      </c>
      <c r="F7604">
        <v>5</v>
      </c>
      <c r="G7604">
        <v>0.87943857908248901</v>
      </c>
      <c r="H7604">
        <v>0.87943857908248901</v>
      </c>
      <c r="I7604">
        <v>77.25</v>
      </c>
      <c r="J7604">
        <v>0</v>
      </c>
      <c r="K7604">
        <v>19331</v>
      </c>
      <c r="L7604">
        <v>17718.839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 s="10" t="s">
        <v>38</v>
      </c>
    </row>
    <row r="7605" spans="1:19" hidden="1" x14ac:dyDescent="0.25">
      <c r="A7605" s="10" t="str">
        <f t="shared" si="118"/>
        <v>2017-2026Greater Fresno Area1-in-10June PeakPGE5</v>
      </c>
      <c r="B7605" s="10" t="s">
        <v>54</v>
      </c>
      <c r="C7605" s="10" t="s">
        <v>37</v>
      </c>
      <c r="D7605" s="10" t="s">
        <v>4</v>
      </c>
      <c r="E7605" s="10" t="s">
        <v>1</v>
      </c>
      <c r="F7605">
        <v>5</v>
      </c>
      <c r="G7605">
        <v>0.85726785659790039</v>
      </c>
      <c r="H7605">
        <v>0.85726785659790039</v>
      </c>
      <c r="I7605">
        <v>75.625</v>
      </c>
      <c r="J7605">
        <v>0</v>
      </c>
      <c r="K7605">
        <v>19331</v>
      </c>
      <c r="L7605">
        <v>17718.839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 s="10" t="s">
        <v>38</v>
      </c>
    </row>
    <row r="7606" spans="1:19" hidden="1" x14ac:dyDescent="0.25">
      <c r="A7606" s="10" t="str">
        <f t="shared" si="118"/>
        <v>2017-2026Greater Fresno Area1-in-2June PeakCAISO6</v>
      </c>
      <c r="B7606" s="10" t="s">
        <v>54</v>
      </c>
      <c r="C7606" s="10" t="s">
        <v>37</v>
      </c>
      <c r="D7606" s="10" t="s">
        <v>4</v>
      </c>
      <c r="E7606" s="10" t="s">
        <v>9</v>
      </c>
      <c r="F7606">
        <v>6</v>
      </c>
      <c r="G7606">
        <v>0.83572649955749512</v>
      </c>
      <c r="H7606">
        <v>0.83572649955749512</v>
      </c>
      <c r="I7606">
        <v>72.75</v>
      </c>
      <c r="J7606">
        <v>0</v>
      </c>
      <c r="K7606">
        <v>19331</v>
      </c>
      <c r="L7606">
        <v>17718.839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 s="10" t="s">
        <v>39</v>
      </c>
    </row>
    <row r="7607" spans="1:19" hidden="1" x14ac:dyDescent="0.25">
      <c r="A7607" s="10" t="str">
        <f t="shared" si="118"/>
        <v>2017-2026Greater Fresno Area1-in-10June PeakCAISO6</v>
      </c>
      <c r="B7607" s="10" t="s">
        <v>54</v>
      </c>
      <c r="C7607" s="10" t="s">
        <v>37</v>
      </c>
      <c r="D7607" s="10" t="s">
        <v>4</v>
      </c>
      <c r="E7607" s="10" t="s">
        <v>1</v>
      </c>
      <c r="F7607">
        <v>6</v>
      </c>
      <c r="G7607">
        <v>0.85444372892379761</v>
      </c>
      <c r="H7607">
        <v>0.85444372892379761</v>
      </c>
      <c r="I7607">
        <v>74.375</v>
      </c>
      <c r="J7607">
        <v>0</v>
      </c>
      <c r="K7607">
        <v>19331</v>
      </c>
      <c r="L7607">
        <v>17718.839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 s="10" t="s">
        <v>39</v>
      </c>
    </row>
    <row r="7608" spans="1:19" hidden="1" x14ac:dyDescent="0.25">
      <c r="A7608" s="10" t="str">
        <f t="shared" si="118"/>
        <v>2017-2026Greater Fresno Area1-in-10June PeakPGE6</v>
      </c>
      <c r="B7608" s="10" t="s">
        <v>54</v>
      </c>
      <c r="C7608" s="10" t="s">
        <v>37</v>
      </c>
      <c r="D7608" s="10" t="s">
        <v>4</v>
      </c>
      <c r="E7608" s="10" t="s">
        <v>1</v>
      </c>
      <c r="F7608">
        <v>6</v>
      </c>
      <c r="G7608">
        <v>0.86643862724304199</v>
      </c>
      <c r="H7608">
        <v>0.86643862724304199</v>
      </c>
      <c r="I7608">
        <v>74.25</v>
      </c>
      <c r="J7608">
        <v>0</v>
      </c>
      <c r="K7608">
        <v>19331</v>
      </c>
      <c r="L7608">
        <v>17718.839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 s="10" t="s">
        <v>38</v>
      </c>
    </row>
    <row r="7609" spans="1:19" hidden="1" x14ac:dyDescent="0.25">
      <c r="A7609" s="10" t="str">
        <f t="shared" si="118"/>
        <v>2017-2026Greater Fresno Area1-in-2June PeakPGE6</v>
      </c>
      <c r="B7609" s="10" t="s">
        <v>54</v>
      </c>
      <c r="C7609" s="10" t="s">
        <v>37</v>
      </c>
      <c r="D7609" s="10" t="s">
        <v>4</v>
      </c>
      <c r="E7609" s="10" t="s">
        <v>9</v>
      </c>
      <c r="F7609">
        <v>6</v>
      </c>
      <c r="G7609">
        <v>0.88884645700454712</v>
      </c>
      <c r="H7609">
        <v>0.88884645700454712</v>
      </c>
      <c r="I7609">
        <v>75.875</v>
      </c>
      <c r="J7609">
        <v>0</v>
      </c>
      <c r="K7609">
        <v>19331</v>
      </c>
      <c r="L7609">
        <v>17718.839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 s="10" t="s">
        <v>38</v>
      </c>
    </row>
    <row r="7610" spans="1:19" hidden="1" x14ac:dyDescent="0.25">
      <c r="A7610" s="10" t="str">
        <f t="shared" si="118"/>
        <v>2017-2026Greater Fresno Area1-in-10June PeakCAISO7</v>
      </c>
      <c r="B7610" s="10" t="s">
        <v>54</v>
      </c>
      <c r="C7610" s="10" t="s">
        <v>37</v>
      </c>
      <c r="D7610" s="10" t="s">
        <v>4</v>
      </c>
      <c r="E7610" s="10" t="s">
        <v>1</v>
      </c>
      <c r="F7610">
        <v>7</v>
      </c>
      <c r="G7610">
        <v>0.91359424591064453</v>
      </c>
      <c r="H7610">
        <v>0.91359424591064453</v>
      </c>
      <c r="I7610">
        <v>74.125</v>
      </c>
      <c r="J7610">
        <v>0</v>
      </c>
      <c r="K7610">
        <v>19331</v>
      </c>
      <c r="L7610">
        <v>17718.839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 s="10" t="s">
        <v>39</v>
      </c>
    </row>
    <row r="7611" spans="1:19" hidden="1" x14ac:dyDescent="0.25">
      <c r="A7611" s="10" t="str">
        <f t="shared" si="118"/>
        <v>2017-2026Greater Fresno Area1-in-2June PeakCAISO7</v>
      </c>
      <c r="B7611" s="10" t="s">
        <v>54</v>
      </c>
      <c r="C7611" s="10" t="s">
        <v>37</v>
      </c>
      <c r="D7611" s="10" t="s">
        <v>4</v>
      </c>
      <c r="E7611" s="10" t="s">
        <v>9</v>
      </c>
      <c r="F7611">
        <v>7</v>
      </c>
      <c r="G7611">
        <v>0.89358121156692505</v>
      </c>
      <c r="H7611">
        <v>0.89358121156692505</v>
      </c>
      <c r="I7611">
        <v>72.875</v>
      </c>
      <c r="J7611">
        <v>0</v>
      </c>
      <c r="K7611">
        <v>19331</v>
      </c>
      <c r="L7611">
        <v>17718.839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 s="10" t="s">
        <v>39</v>
      </c>
    </row>
    <row r="7612" spans="1:19" hidden="1" x14ac:dyDescent="0.25">
      <c r="A7612" s="10" t="str">
        <f t="shared" si="118"/>
        <v>2017-2026Greater Fresno Area1-in-2June PeakPGE7</v>
      </c>
      <c r="B7612" s="10" t="s">
        <v>54</v>
      </c>
      <c r="C7612" s="10" t="s">
        <v>37</v>
      </c>
      <c r="D7612" s="10" t="s">
        <v>4</v>
      </c>
      <c r="E7612" s="10" t="s">
        <v>9</v>
      </c>
      <c r="F7612">
        <v>7</v>
      </c>
      <c r="G7612">
        <v>0.95037853717803955</v>
      </c>
      <c r="H7612">
        <v>0.95037853717803955</v>
      </c>
      <c r="I7612">
        <v>76</v>
      </c>
      <c r="J7612">
        <v>0</v>
      </c>
      <c r="K7612">
        <v>19331</v>
      </c>
      <c r="L7612">
        <v>17718.839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 s="10" t="s">
        <v>38</v>
      </c>
    </row>
    <row r="7613" spans="1:19" hidden="1" x14ac:dyDescent="0.25">
      <c r="A7613" s="10" t="str">
        <f t="shared" si="118"/>
        <v>2017-2026Greater Fresno Area1-in-10June PeakPGE7</v>
      </c>
      <c r="B7613" s="10" t="s">
        <v>54</v>
      </c>
      <c r="C7613" s="10" t="s">
        <v>37</v>
      </c>
      <c r="D7613" s="10" t="s">
        <v>4</v>
      </c>
      <c r="E7613" s="10" t="s">
        <v>1</v>
      </c>
      <c r="F7613">
        <v>7</v>
      </c>
      <c r="G7613">
        <v>0.92641943693161011</v>
      </c>
      <c r="H7613">
        <v>0.92641943693161011</v>
      </c>
      <c r="I7613">
        <v>74.375</v>
      </c>
      <c r="J7613">
        <v>0</v>
      </c>
      <c r="K7613">
        <v>19331</v>
      </c>
      <c r="L7613">
        <v>17718.839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 s="10" t="s">
        <v>38</v>
      </c>
    </row>
    <row r="7614" spans="1:19" hidden="1" x14ac:dyDescent="0.25">
      <c r="A7614" s="10" t="str">
        <f t="shared" si="118"/>
        <v>2017-2026Greater Fresno Area1-in-2June PeakCAISO8</v>
      </c>
      <c r="B7614" s="10" t="s">
        <v>54</v>
      </c>
      <c r="C7614" s="10" t="s">
        <v>37</v>
      </c>
      <c r="D7614" s="10" t="s">
        <v>4</v>
      </c>
      <c r="E7614" s="10" t="s">
        <v>9</v>
      </c>
      <c r="F7614">
        <v>8</v>
      </c>
      <c r="G7614">
        <v>0.91606086492538452</v>
      </c>
      <c r="H7614">
        <v>0.91606086492538452</v>
      </c>
      <c r="I7614">
        <v>75.875</v>
      </c>
      <c r="J7614">
        <v>0</v>
      </c>
      <c r="K7614">
        <v>19331</v>
      </c>
      <c r="L7614">
        <v>17718.839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 s="10" t="s">
        <v>39</v>
      </c>
    </row>
    <row r="7615" spans="1:19" hidden="1" x14ac:dyDescent="0.25">
      <c r="A7615" s="10" t="str">
        <f t="shared" si="118"/>
        <v>2017-2026Greater Fresno Area1-in-10June PeakCAISO8</v>
      </c>
      <c r="B7615" s="10" t="s">
        <v>54</v>
      </c>
      <c r="C7615" s="10" t="s">
        <v>37</v>
      </c>
      <c r="D7615" s="10" t="s">
        <v>4</v>
      </c>
      <c r="E7615" s="10" t="s">
        <v>1</v>
      </c>
      <c r="F7615">
        <v>8</v>
      </c>
      <c r="G7615">
        <v>0.93657732009887695</v>
      </c>
      <c r="H7615">
        <v>0.93657732009887695</v>
      </c>
      <c r="I7615">
        <v>77.375</v>
      </c>
      <c r="J7615">
        <v>0</v>
      </c>
      <c r="K7615">
        <v>19331</v>
      </c>
      <c r="L7615">
        <v>17718.839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 s="10" t="s">
        <v>39</v>
      </c>
    </row>
    <row r="7616" spans="1:19" hidden="1" x14ac:dyDescent="0.25">
      <c r="A7616" s="10" t="str">
        <f t="shared" si="118"/>
        <v>2017-2026Greater Fresno Area1-in-10June PeakPGE8</v>
      </c>
      <c r="B7616" s="10" t="s">
        <v>54</v>
      </c>
      <c r="C7616" s="10" t="s">
        <v>37</v>
      </c>
      <c r="D7616" s="10" t="s">
        <v>4</v>
      </c>
      <c r="E7616" s="10" t="s">
        <v>1</v>
      </c>
      <c r="F7616">
        <v>8</v>
      </c>
      <c r="G7616">
        <v>0.94972521066665649</v>
      </c>
      <c r="H7616">
        <v>0.94972521066665649</v>
      </c>
      <c r="I7616">
        <v>78.5</v>
      </c>
      <c r="J7616">
        <v>0</v>
      </c>
      <c r="K7616">
        <v>19331</v>
      </c>
      <c r="L7616">
        <v>17718.839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 s="10" t="s">
        <v>38</v>
      </c>
    </row>
    <row r="7617" spans="1:19" hidden="1" x14ac:dyDescent="0.25">
      <c r="A7617" s="10" t="str">
        <f t="shared" si="118"/>
        <v>2017-2026Greater Fresno Area1-in-2June PeakPGE8</v>
      </c>
      <c r="B7617" s="10" t="s">
        <v>54</v>
      </c>
      <c r="C7617" s="10" t="s">
        <v>37</v>
      </c>
      <c r="D7617" s="10" t="s">
        <v>4</v>
      </c>
      <c r="E7617" s="10" t="s">
        <v>9</v>
      </c>
      <c r="F7617">
        <v>8</v>
      </c>
      <c r="G7617">
        <v>0.97428703308105469</v>
      </c>
      <c r="H7617">
        <v>0.97428703308105469</v>
      </c>
      <c r="I7617">
        <v>79.875</v>
      </c>
      <c r="J7617">
        <v>0</v>
      </c>
      <c r="K7617">
        <v>19331</v>
      </c>
      <c r="L7617">
        <v>17718.839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 s="10" t="s">
        <v>38</v>
      </c>
    </row>
    <row r="7618" spans="1:19" hidden="1" x14ac:dyDescent="0.25">
      <c r="A7618" s="10" t="str">
        <f t="shared" ref="A7618:A7681" si="119">CONCATENATE(B7618,C7618,E7618,D7618,S7618,F7618)</f>
        <v>2017-2026Greater Fresno Area1-in-10June PeakCAISO9</v>
      </c>
      <c r="B7618" s="10" t="s">
        <v>54</v>
      </c>
      <c r="C7618" s="10" t="s">
        <v>37</v>
      </c>
      <c r="D7618" s="10" t="s">
        <v>4</v>
      </c>
      <c r="E7618" s="10" t="s">
        <v>1</v>
      </c>
      <c r="F7618">
        <v>9</v>
      </c>
      <c r="G7618">
        <v>0.92400056123733521</v>
      </c>
      <c r="H7618">
        <v>0.92400056123733521</v>
      </c>
      <c r="I7618">
        <v>81.625</v>
      </c>
      <c r="J7618">
        <v>0</v>
      </c>
      <c r="K7618">
        <v>19331</v>
      </c>
      <c r="L7618">
        <v>17718.839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 s="10" t="s">
        <v>39</v>
      </c>
    </row>
    <row r="7619" spans="1:19" hidden="1" x14ac:dyDescent="0.25">
      <c r="A7619" s="10" t="str">
        <f t="shared" si="119"/>
        <v>2017-2026Greater Fresno Area1-in-2June PeakCAISO9</v>
      </c>
      <c r="B7619" s="10" t="s">
        <v>54</v>
      </c>
      <c r="C7619" s="10" t="s">
        <v>37</v>
      </c>
      <c r="D7619" s="10" t="s">
        <v>4</v>
      </c>
      <c r="E7619" s="10" t="s">
        <v>9</v>
      </c>
      <c r="F7619">
        <v>9</v>
      </c>
      <c r="G7619">
        <v>0.9037596583366394</v>
      </c>
      <c r="H7619">
        <v>0.9037596583366394</v>
      </c>
      <c r="I7619">
        <v>79.875</v>
      </c>
      <c r="J7619">
        <v>0</v>
      </c>
      <c r="K7619">
        <v>19331</v>
      </c>
      <c r="L7619">
        <v>17718.839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 s="10" t="s">
        <v>39</v>
      </c>
    </row>
    <row r="7620" spans="1:19" hidden="1" x14ac:dyDescent="0.25">
      <c r="A7620" s="10" t="str">
        <f t="shared" si="119"/>
        <v>2017-2026Greater Fresno Area1-in-10June PeakPGE9</v>
      </c>
      <c r="B7620" s="10" t="s">
        <v>54</v>
      </c>
      <c r="C7620" s="10" t="s">
        <v>37</v>
      </c>
      <c r="D7620" s="10" t="s">
        <v>4</v>
      </c>
      <c r="E7620" s="10" t="s">
        <v>1</v>
      </c>
      <c r="F7620">
        <v>9</v>
      </c>
      <c r="G7620">
        <v>0.93697190284729004</v>
      </c>
      <c r="H7620">
        <v>0.93697190284729004</v>
      </c>
      <c r="I7620">
        <v>82.625</v>
      </c>
      <c r="J7620">
        <v>0</v>
      </c>
      <c r="K7620">
        <v>19331</v>
      </c>
      <c r="L7620">
        <v>17718.839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 s="10" t="s">
        <v>38</v>
      </c>
    </row>
    <row r="7621" spans="1:19" hidden="1" x14ac:dyDescent="0.25">
      <c r="A7621" s="10" t="str">
        <f t="shared" si="119"/>
        <v>2017-2026Greater Fresno Area1-in-2June PeakPGE9</v>
      </c>
      <c r="B7621" s="10" t="s">
        <v>54</v>
      </c>
      <c r="C7621" s="10" t="s">
        <v>37</v>
      </c>
      <c r="D7621" s="10" t="s">
        <v>4</v>
      </c>
      <c r="E7621" s="10" t="s">
        <v>9</v>
      </c>
      <c r="F7621">
        <v>9</v>
      </c>
      <c r="G7621">
        <v>0.96120387315750122</v>
      </c>
      <c r="H7621">
        <v>0.96120387315750122</v>
      </c>
      <c r="I7621">
        <v>83.5</v>
      </c>
      <c r="J7621">
        <v>0</v>
      </c>
      <c r="K7621">
        <v>19331</v>
      </c>
      <c r="L7621">
        <v>17718.839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 s="10" t="s">
        <v>38</v>
      </c>
    </row>
    <row r="7622" spans="1:19" hidden="1" x14ac:dyDescent="0.25">
      <c r="A7622" s="10" t="str">
        <f t="shared" si="119"/>
        <v>2017-2026Greater Fresno Area1-in-10June PeakCAISO10</v>
      </c>
      <c r="B7622" s="10" t="s">
        <v>54</v>
      </c>
      <c r="C7622" s="10" t="s">
        <v>37</v>
      </c>
      <c r="D7622" s="10" t="s">
        <v>4</v>
      </c>
      <c r="E7622" s="10" t="s">
        <v>1</v>
      </c>
      <c r="F7622">
        <v>10</v>
      </c>
      <c r="G7622">
        <v>0.97682839632034302</v>
      </c>
      <c r="H7622">
        <v>0.97682839632034302</v>
      </c>
      <c r="I7622">
        <v>85.625</v>
      </c>
      <c r="J7622">
        <v>0</v>
      </c>
      <c r="K7622">
        <v>19331</v>
      </c>
      <c r="L7622">
        <v>17718.839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 s="10" t="s">
        <v>39</v>
      </c>
    </row>
    <row r="7623" spans="1:19" hidden="1" x14ac:dyDescent="0.25">
      <c r="A7623" s="10" t="str">
        <f t="shared" si="119"/>
        <v>2017-2026Greater Fresno Area1-in-2June PeakCAISO10</v>
      </c>
      <c r="B7623" s="10" t="s">
        <v>54</v>
      </c>
      <c r="C7623" s="10" t="s">
        <v>37</v>
      </c>
      <c r="D7623" s="10" t="s">
        <v>4</v>
      </c>
      <c r="E7623" s="10" t="s">
        <v>9</v>
      </c>
      <c r="F7623">
        <v>10</v>
      </c>
      <c r="G7623">
        <v>0.95543020963668823</v>
      </c>
      <c r="H7623">
        <v>0.95543020963668823</v>
      </c>
      <c r="I7623">
        <v>83.375</v>
      </c>
      <c r="J7623">
        <v>0</v>
      </c>
      <c r="K7623">
        <v>19331</v>
      </c>
      <c r="L7623">
        <v>17718.839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 s="10" t="s">
        <v>39</v>
      </c>
    </row>
    <row r="7624" spans="1:19" hidden="1" x14ac:dyDescent="0.25">
      <c r="A7624" s="10" t="str">
        <f t="shared" si="119"/>
        <v>2017-2026Greater Fresno Area1-in-10June PeakPGE10</v>
      </c>
      <c r="B7624" s="10" t="s">
        <v>54</v>
      </c>
      <c r="C7624" s="10" t="s">
        <v>37</v>
      </c>
      <c r="D7624" s="10" t="s">
        <v>4</v>
      </c>
      <c r="E7624" s="10" t="s">
        <v>1</v>
      </c>
      <c r="F7624">
        <v>10</v>
      </c>
      <c r="G7624">
        <v>0.99054133892059326</v>
      </c>
      <c r="H7624">
        <v>0.99054133892059326</v>
      </c>
      <c r="I7624">
        <v>87.125</v>
      </c>
      <c r="J7624">
        <v>0</v>
      </c>
      <c r="K7624">
        <v>19331</v>
      </c>
      <c r="L7624">
        <v>17718.839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 s="10" t="s">
        <v>38</v>
      </c>
    </row>
    <row r="7625" spans="1:19" hidden="1" x14ac:dyDescent="0.25">
      <c r="A7625" s="10" t="str">
        <f t="shared" si="119"/>
        <v>2017-2026Greater Fresno Area1-in-2June PeakPGE10</v>
      </c>
      <c r="B7625" s="10" t="s">
        <v>54</v>
      </c>
      <c r="C7625" s="10" t="s">
        <v>37</v>
      </c>
      <c r="D7625" s="10" t="s">
        <v>4</v>
      </c>
      <c r="E7625" s="10" t="s">
        <v>9</v>
      </c>
      <c r="F7625">
        <v>10</v>
      </c>
      <c r="G7625">
        <v>1.0161586999893188</v>
      </c>
      <c r="H7625">
        <v>1.0161586999893188</v>
      </c>
      <c r="I7625">
        <v>87.125</v>
      </c>
      <c r="J7625">
        <v>0</v>
      </c>
      <c r="K7625">
        <v>19331</v>
      </c>
      <c r="L7625">
        <v>17718.839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 s="10" t="s">
        <v>38</v>
      </c>
    </row>
    <row r="7626" spans="1:19" hidden="1" x14ac:dyDescent="0.25">
      <c r="A7626" s="10" t="str">
        <f t="shared" si="119"/>
        <v>2017-2026Greater Fresno Area1-in-2June PeakCAISO11</v>
      </c>
      <c r="B7626" s="10" t="s">
        <v>54</v>
      </c>
      <c r="C7626" s="10" t="s">
        <v>37</v>
      </c>
      <c r="D7626" s="10" t="s">
        <v>4</v>
      </c>
      <c r="E7626" s="10" t="s">
        <v>9</v>
      </c>
      <c r="F7626">
        <v>11</v>
      </c>
      <c r="G7626">
        <v>1.0774151086807251</v>
      </c>
      <c r="H7626">
        <v>1.0774151086807251</v>
      </c>
      <c r="I7626">
        <v>87.25</v>
      </c>
      <c r="J7626">
        <v>0</v>
      </c>
      <c r="K7626">
        <v>19331</v>
      </c>
      <c r="L7626">
        <v>17718.839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 s="10" t="s">
        <v>39</v>
      </c>
    </row>
    <row r="7627" spans="1:19" hidden="1" x14ac:dyDescent="0.25">
      <c r="A7627" s="10" t="str">
        <f t="shared" si="119"/>
        <v>2017-2026Greater Fresno Area1-in-10June PeakCAISO11</v>
      </c>
      <c r="B7627" s="10" t="s">
        <v>54</v>
      </c>
      <c r="C7627" s="10" t="s">
        <v>37</v>
      </c>
      <c r="D7627" s="10" t="s">
        <v>4</v>
      </c>
      <c r="E7627" s="10" t="s">
        <v>1</v>
      </c>
      <c r="F7627">
        <v>11</v>
      </c>
      <c r="G7627">
        <v>1.1015453338623047</v>
      </c>
      <c r="H7627">
        <v>1.1015453338623047</v>
      </c>
      <c r="I7627">
        <v>88.75</v>
      </c>
      <c r="J7627">
        <v>0</v>
      </c>
      <c r="K7627">
        <v>19331</v>
      </c>
      <c r="L7627">
        <v>17718.839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 s="10" t="s">
        <v>39</v>
      </c>
    </row>
    <row r="7628" spans="1:19" hidden="1" x14ac:dyDescent="0.25">
      <c r="A7628" s="10" t="str">
        <f t="shared" si="119"/>
        <v>2017-2026Greater Fresno Area1-in-10June PeakPGE11</v>
      </c>
      <c r="B7628" s="10" t="s">
        <v>54</v>
      </c>
      <c r="C7628" s="10" t="s">
        <v>37</v>
      </c>
      <c r="D7628" s="10" t="s">
        <v>4</v>
      </c>
      <c r="E7628" s="10" t="s">
        <v>1</v>
      </c>
      <c r="F7628">
        <v>11</v>
      </c>
      <c r="G7628">
        <v>1.1170090436935425</v>
      </c>
      <c r="H7628">
        <v>1.1170090436935425</v>
      </c>
      <c r="I7628">
        <v>90.5</v>
      </c>
      <c r="J7628">
        <v>0</v>
      </c>
      <c r="K7628">
        <v>19331</v>
      </c>
      <c r="L7628">
        <v>17718.839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 s="10" t="s">
        <v>38</v>
      </c>
    </row>
    <row r="7629" spans="1:19" hidden="1" x14ac:dyDescent="0.25">
      <c r="A7629" s="10" t="str">
        <f t="shared" si="119"/>
        <v>2017-2026Greater Fresno Area1-in-2June PeakPGE11</v>
      </c>
      <c r="B7629" s="10" t="s">
        <v>54</v>
      </c>
      <c r="C7629" s="10" t="s">
        <v>37</v>
      </c>
      <c r="D7629" s="10" t="s">
        <v>4</v>
      </c>
      <c r="E7629" s="10" t="s">
        <v>9</v>
      </c>
      <c r="F7629">
        <v>11</v>
      </c>
      <c r="G7629">
        <v>1.1458971500396729</v>
      </c>
      <c r="H7629">
        <v>1.1458971500396729</v>
      </c>
      <c r="I7629">
        <v>90.625</v>
      </c>
      <c r="J7629">
        <v>0</v>
      </c>
      <c r="K7629">
        <v>19331</v>
      </c>
      <c r="L7629">
        <v>17718.839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 s="10" t="s">
        <v>38</v>
      </c>
    </row>
    <row r="7630" spans="1:19" hidden="1" x14ac:dyDescent="0.25">
      <c r="A7630" s="10" t="str">
        <f t="shared" si="119"/>
        <v>2017-2026Greater Fresno Area1-in-2June PeakCAISO12</v>
      </c>
      <c r="B7630" s="10" t="s">
        <v>54</v>
      </c>
      <c r="C7630" s="10" t="s">
        <v>37</v>
      </c>
      <c r="D7630" s="10" t="s">
        <v>4</v>
      </c>
      <c r="E7630" s="10" t="s">
        <v>9</v>
      </c>
      <c r="F7630">
        <v>12</v>
      </c>
      <c r="G7630">
        <v>1.2866965532302856</v>
      </c>
      <c r="H7630">
        <v>1.2866965532302856</v>
      </c>
      <c r="I7630">
        <v>91</v>
      </c>
      <c r="J7630">
        <v>0</v>
      </c>
      <c r="K7630">
        <v>19331</v>
      </c>
      <c r="L7630">
        <v>17718.839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 s="10" t="s">
        <v>39</v>
      </c>
    </row>
    <row r="7631" spans="1:19" hidden="1" x14ac:dyDescent="0.25">
      <c r="A7631" s="10" t="str">
        <f t="shared" si="119"/>
        <v>2017-2026Greater Fresno Area1-in-10June PeakCAISO12</v>
      </c>
      <c r="B7631" s="10" t="s">
        <v>54</v>
      </c>
      <c r="C7631" s="10" t="s">
        <v>37</v>
      </c>
      <c r="D7631" s="10" t="s">
        <v>4</v>
      </c>
      <c r="E7631" s="10" t="s">
        <v>1</v>
      </c>
      <c r="F7631">
        <v>12</v>
      </c>
      <c r="G7631">
        <v>1.3155138492584229</v>
      </c>
      <c r="H7631">
        <v>1.3155138492584229</v>
      </c>
      <c r="I7631">
        <v>92</v>
      </c>
      <c r="J7631">
        <v>0</v>
      </c>
      <c r="K7631">
        <v>19331</v>
      </c>
      <c r="L7631">
        <v>17718.839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 s="10" t="s">
        <v>39</v>
      </c>
    </row>
    <row r="7632" spans="1:19" hidden="1" x14ac:dyDescent="0.25">
      <c r="A7632" s="10" t="str">
        <f t="shared" si="119"/>
        <v>2017-2026Greater Fresno Area1-in-2June PeakPGE12</v>
      </c>
      <c r="B7632" s="10" t="s">
        <v>54</v>
      </c>
      <c r="C7632" s="10" t="s">
        <v>37</v>
      </c>
      <c r="D7632" s="10" t="s">
        <v>4</v>
      </c>
      <c r="E7632" s="10" t="s">
        <v>9</v>
      </c>
      <c r="F7632">
        <v>12</v>
      </c>
      <c r="G7632">
        <v>1.3684808015823364</v>
      </c>
      <c r="H7632">
        <v>1.3684808015823364</v>
      </c>
      <c r="I7632">
        <v>94.25</v>
      </c>
      <c r="J7632">
        <v>0</v>
      </c>
      <c r="K7632">
        <v>19331</v>
      </c>
      <c r="L7632">
        <v>17718.839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 s="10" t="s">
        <v>38</v>
      </c>
    </row>
    <row r="7633" spans="1:19" hidden="1" x14ac:dyDescent="0.25">
      <c r="A7633" s="10" t="str">
        <f t="shared" si="119"/>
        <v>2017-2026Greater Fresno Area1-in-10June PeakPGE12</v>
      </c>
      <c r="B7633" s="10" t="s">
        <v>54</v>
      </c>
      <c r="C7633" s="10" t="s">
        <v>37</v>
      </c>
      <c r="D7633" s="10" t="s">
        <v>4</v>
      </c>
      <c r="E7633" s="10" t="s">
        <v>1</v>
      </c>
      <c r="F7633">
        <v>12</v>
      </c>
      <c r="G7633">
        <v>1.3339812755584717</v>
      </c>
      <c r="H7633">
        <v>1.3339812755584717</v>
      </c>
      <c r="I7633">
        <v>93.625</v>
      </c>
      <c r="J7633">
        <v>0</v>
      </c>
      <c r="K7633">
        <v>19331</v>
      </c>
      <c r="L7633">
        <v>17718.839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 s="10" t="s">
        <v>38</v>
      </c>
    </row>
    <row r="7634" spans="1:19" hidden="1" x14ac:dyDescent="0.25">
      <c r="A7634" s="10" t="str">
        <f t="shared" si="119"/>
        <v>2017-2026Greater Fresno Area1-in-2June PeakCAISO13</v>
      </c>
      <c r="B7634" s="10" t="s">
        <v>54</v>
      </c>
      <c r="C7634" s="10" t="s">
        <v>37</v>
      </c>
      <c r="D7634" s="10" t="s">
        <v>4</v>
      </c>
      <c r="E7634" s="10" t="s">
        <v>9</v>
      </c>
      <c r="F7634">
        <v>13</v>
      </c>
      <c r="G7634">
        <v>1.5657286643981934</v>
      </c>
      <c r="H7634">
        <v>1.5657286643981934</v>
      </c>
      <c r="I7634">
        <v>94.75</v>
      </c>
      <c r="J7634">
        <v>0</v>
      </c>
      <c r="K7634">
        <v>19331</v>
      </c>
      <c r="L7634">
        <v>17718.839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 s="10" t="s">
        <v>39</v>
      </c>
    </row>
    <row r="7635" spans="1:19" hidden="1" x14ac:dyDescent="0.25">
      <c r="A7635" s="10" t="str">
        <f t="shared" si="119"/>
        <v>2017-2026Greater Fresno Area1-in-10June PeakCAISO13</v>
      </c>
      <c r="B7635" s="10" t="s">
        <v>54</v>
      </c>
      <c r="C7635" s="10" t="s">
        <v>37</v>
      </c>
      <c r="D7635" s="10" t="s">
        <v>4</v>
      </c>
      <c r="E7635" s="10" t="s">
        <v>1</v>
      </c>
      <c r="F7635">
        <v>13</v>
      </c>
      <c r="G7635">
        <v>1.6007952690124512</v>
      </c>
      <c r="H7635">
        <v>1.6007952690124512</v>
      </c>
      <c r="I7635">
        <v>95.5</v>
      </c>
      <c r="J7635">
        <v>0</v>
      </c>
      <c r="K7635">
        <v>19331</v>
      </c>
      <c r="L7635">
        <v>17718.839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 s="10" t="s">
        <v>39</v>
      </c>
    </row>
    <row r="7636" spans="1:19" hidden="1" x14ac:dyDescent="0.25">
      <c r="A7636" s="10" t="str">
        <f t="shared" si="119"/>
        <v>2017-2026Greater Fresno Area1-in-10June PeakPGE13</v>
      </c>
      <c r="B7636" s="10" t="s">
        <v>54</v>
      </c>
      <c r="C7636" s="10" t="s">
        <v>37</v>
      </c>
      <c r="D7636" s="10" t="s">
        <v>4</v>
      </c>
      <c r="E7636" s="10" t="s">
        <v>1</v>
      </c>
      <c r="F7636">
        <v>13</v>
      </c>
      <c r="G7636">
        <v>1.623267650604248</v>
      </c>
      <c r="H7636">
        <v>1.623267650604248</v>
      </c>
      <c r="I7636">
        <v>96.75</v>
      </c>
      <c r="J7636">
        <v>0</v>
      </c>
      <c r="K7636">
        <v>19331</v>
      </c>
      <c r="L7636">
        <v>17718.839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 s="10" t="s">
        <v>38</v>
      </c>
    </row>
    <row r="7637" spans="1:19" hidden="1" x14ac:dyDescent="0.25">
      <c r="A7637" s="10" t="str">
        <f t="shared" si="119"/>
        <v>2017-2026Greater Fresno Area1-in-2June PeakPGE13</v>
      </c>
      <c r="B7637" s="10" t="s">
        <v>54</v>
      </c>
      <c r="C7637" s="10" t="s">
        <v>37</v>
      </c>
      <c r="D7637" s="10" t="s">
        <v>4</v>
      </c>
      <c r="E7637" s="10" t="s">
        <v>9</v>
      </c>
      <c r="F7637">
        <v>13</v>
      </c>
      <c r="G7637">
        <v>1.6652486324310303</v>
      </c>
      <c r="H7637">
        <v>1.6652486324310303</v>
      </c>
      <c r="I7637">
        <v>97.5</v>
      </c>
      <c r="J7637">
        <v>0</v>
      </c>
      <c r="K7637">
        <v>19331</v>
      </c>
      <c r="L7637">
        <v>17718.839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 s="10" t="s">
        <v>38</v>
      </c>
    </row>
    <row r="7638" spans="1:19" hidden="1" x14ac:dyDescent="0.25">
      <c r="A7638" s="10" t="str">
        <f t="shared" si="119"/>
        <v>2017-2026Greater Fresno Area1-in-10June PeakCAISO14</v>
      </c>
      <c r="B7638" s="10" t="s">
        <v>54</v>
      </c>
      <c r="C7638" s="10" t="s">
        <v>37</v>
      </c>
      <c r="D7638" s="10" t="s">
        <v>4</v>
      </c>
      <c r="E7638" s="10" t="s">
        <v>1</v>
      </c>
      <c r="F7638">
        <v>14</v>
      </c>
      <c r="G7638">
        <v>1.9435076713562012</v>
      </c>
      <c r="H7638">
        <v>1.5428214073181152</v>
      </c>
      <c r="I7638">
        <v>98.375</v>
      </c>
      <c r="J7638">
        <v>0.10273714363574982</v>
      </c>
      <c r="K7638">
        <v>19331</v>
      </c>
      <c r="L7638">
        <v>17718.839</v>
      </c>
      <c r="M7638">
        <v>0.40068623423576355</v>
      </c>
      <c r="N7638">
        <v>0.26901832222938538</v>
      </c>
      <c r="O7638">
        <v>0.34681087732315063</v>
      </c>
      <c r="P7638">
        <v>0.40068623423576355</v>
      </c>
      <c r="Q7638">
        <v>0.45456159114837646</v>
      </c>
      <c r="R7638">
        <v>0.53235417604446411</v>
      </c>
      <c r="S7638" s="10" t="s">
        <v>39</v>
      </c>
    </row>
    <row r="7639" spans="1:19" hidden="1" x14ac:dyDescent="0.25">
      <c r="A7639" s="10" t="str">
        <f t="shared" si="119"/>
        <v>2017-2026Greater Fresno Area1-in-2June PeakCAISO14</v>
      </c>
      <c r="B7639" s="10" t="s">
        <v>54</v>
      </c>
      <c r="C7639" s="10" t="s">
        <v>37</v>
      </c>
      <c r="D7639" s="10" t="s">
        <v>4</v>
      </c>
      <c r="E7639" s="10" t="s">
        <v>9</v>
      </c>
      <c r="F7639">
        <v>14</v>
      </c>
      <c r="G7639">
        <v>1.9009336233139038</v>
      </c>
      <c r="H7639">
        <v>1.5114948749542236</v>
      </c>
      <c r="I7639">
        <v>98.375</v>
      </c>
      <c r="J7639">
        <v>0.10273714363574982</v>
      </c>
      <c r="K7639">
        <v>19331</v>
      </c>
      <c r="L7639">
        <v>17718.839</v>
      </c>
      <c r="M7639">
        <v>0.38943871855735779</v>
      </c>
      <c r="N7639">
        <v>0.25777080655097961</v>
      </c>
      <c r="O7639">
        <v>0.33556336164474487</v>
      </c>
      <c r="P7639">
        <v>0.38943871855735779</v>
      </c>
      <c r="Q7639">
        <v>0.4433140754699707</v>
      </c>
      <c r="R7639">
        <v>0.52110666036605835</v>
      </c>
      <c r="S7639" s="10" t="s">
        <v>39</v>
      </c>
    </row>
    <row r="7640" spans="1:19" hidden="1" x14ac:dyDescent="0.25">
      <c r="A7640" s="10" t="str">
        <f t="shared" si="119"/>
        <v>2017-2026Greater Fresno Area1-in-10June PeakPGE14</v>
      </c>
      <c r="B7640" s="10" t="s">
        <v>54</v>
      </c>
      <c r="C7640" s="10" t="s">
        <v>37</v>
      </c>
      <c r="D7640" s="10" t="s">
        <v>4</v>
      </c>
      <c r="E7640" s="10" t="s">
        <v>1</v>
      </c>
      <c r="F7640">
        <v>14</v>
      </c>
      <c r="G7640">
        <v>1.9707909822463989</v>
      </c>
      <c r="H7640">
        <v>1.5521799325942993</v>
      </c>
      <c r="I7640">
        <v>99.5</v>
      </c>
      <c r="J7640">
        <v>0.10273714363574982</v>
      </c>
      <c r="K7640">
        <v>19331</v>
      </c>
      <c r="L7640">
        <v>17718.839</v>
      </c>
      <c r="M7640">
        <v>0.418611079454422</v>
      </c>
      <c r="N7640">
        <v>0.28694316744804382</v>
      </c>
      <c r="O7640">
        <v>0.36473572254180908</v>
      </c>
      <c r="P7640">
        <v>0.418611079454422</v>
      </c>
      <c r="Q7640">
        <v>0.47248643636703491</v>
      </c>
      <c r="R7640">
        <v>0.55027902126312256</v>
      </c>
      <c r="S7640" s="10" t="s">
        <v>38</v>
      </c>
    </row>
    <row r="7641" spans="1:19" hidden="1" x14ac:dyDescent="0.25">
      <c r="A7641" s="10" t="str">
        <f t="shared" si="119"/>
        <v>2017-2026Greater Fresno Area1-in-2June PeakPGE14</v>
      </c>
      <c r="B7641" s="10" t="s">
        <v>54</v>
      </c>
      <c r="C7641" s="10" t="s">
        <v>37</v>
      </c>
      <c r="D7641" s="10" t="s">
        <v>4</v>
      </c>
      <c r="E7641" s="10" t="s">
        <v>9</v>
      </c>
      <c r="F7641">
        <v>14</v>
      </c>
      <c r="G7641">
        <v>2.0217597484588623</v>
      </c>
      <c r="H7641">
        <v>1.580927848815918</v>
      </c>
      <c r="I7641">
        <v>100.25</v>
      </c>
      <c r="J7641">
        <v>0.10273714363574982</v>
      </c>
      <c r="K7641">
        <v>19331</v>
      </c>
      <c r="L7641">
        <v>17718.839</v>
      </c>
      <c r="M7641">
        <v>0.44083184003829956</v>
      </c>
      <c r="N7641">
        <v>0.30916392803192139</v>
      </c>
      <c r="O7641">
        <v>0.38695648312568665</v>
      </c>
      <c r="P7641">
        <v>0.44083184003829956</v>
      </c>
      <c r="Q7641">
        <v>0.49470719695091248</v>
      </c>
      <c r="R7641">
        <v>0.57249975204467773</v>
      </c>
      <c r="S7641" s="10" t="s">
        <v>38</v>
      </c>
    </row>
    <row r="7642" spans="1:19" hidden="1" x14ac:dyDescent="0.25">
      <c r="A7642" s="10" t="str">
        <f t="shared" si="119"/>
        <v>2017-2026Greater Fresno Area1-in-10June PeakCAISO15</v>
      </c>
      <c r="B7642" s="10" t="s">
        <v>54</v>
      </c>
      <c r="C7642" s="10" t="s">
        <v>37</v>
      </c>
      <c r="D7642" s="10" t="s">
        <v>4</v>
      </c>
      <c r="E7642" s="10" t="s">
        <v>1</v>
      </c>
      <c r="F7642">
        <v>15</v>
      </c>
      <c r="G7642">
        <v>2.2975485324859619</v>
      </c>
      <c r="H7642">
        <v>1.8008805513381958</v>
      </c>
      <c r="I7642">
        <v>101.125</v>
      </c>
      <c r="J7642">
        <v>0.1230589896440506</v>
      </c>
      <c r="K7642">
        <v>19331</v>
      </c>
      <c r="L7642">
        <v>17718.839</v>
      </c>
      <c r="M7642">
        <v>0.49666798114776611</v>
      </c>
      <c r="N7642">
        <v>0.3389555811882019</v>
      </c>
      <c r="O7642">
        <v>0.43213585019111633</v>
      </c>
      <c r="P7642">
        <v>0.49666798114776611</v>
      </c>
      <c r="Q7642">
        <v>0.56120014190673828</v>
      </c>
      <c r="R7642">
        <v>0.65438038110733032</v>
      </c>
      <c r="S7642" s="10" t="s">
        <v>39</v>
      </c>
    </row>
    <row r="7643" spans="1:19" hidden="1" x14ac:dyDescent="0.25">
      <c r="A7643" s="10" t="str">
        <f t="shared" si="119"/>
        <v>2017-2026Greater Fresno Area1-in-2June PeakCAISO15</v>
      </c>
      <c r="B7643" s="10" t="s">
        <v>54</v>
      </c>
      <c r="C7643" s="10" t="s">
        <v>37</v>
      </c>
      <c r="D7643" s="10" t="s">
        <v>4</v>
      </c>
      <c r="E7643" s="10" t="s">
        <v>9</v>
      </c>
      <c r="F7643">
        <v>15</v>
      </c>
      <c r="G7643">
        <v>2.2472188472747803</v>
      </c>
      <c r="H7643">
        <v>1.7712454795837402</v>
      </c>
      <c r="I7643">
        <v>100.375</v>
      </c>
      <c r="J7643">
        <v>0.1230589896440506</v>
      </c>
      <c r="K7643">
        <v>19331</v>
      </c>
      <c r="L7643">
        <v>17718.839</v>
      </c>
      <c r="M7643">
        <v>0.47597333788871765</v>
      </c>
      <c r="N7643">
        <v>0.31826093792915344</v>
      </c>
      <c r="O7643">
        <v>0.41144120693206787</v>
      </c>
      <c r="P7643">
        <v>0.47597333788871765</v>
      </c>
      <c r="Q7643">
        <v>0.54050546884536743</v>
      </c>
      <c r="R7643">
        <v>0.63368576765060425</v>
      </c>
      <c r="S7643" s="10" t="s">
        <v>39</v>
      </c>
    </row>
    <row r="7644" spans="1:19" hidden="1" x14ac:dyDescent="0.25">
      <c r="A7644" s="10" t="str">
        <f t="shared" si="119"/>
        <v>2017-2026Greater Fresno Area1-in-10June PeakPGE15</v>
      </c>
      <c r="B7644" s="10" t="s">
        <v>54</v>
      </c>
      <c r="C7644" s="10" t="s">
        <v>37</v>
      </c>
      <c r="D7644" s="10" t="s">
        <v>4</v>
      </c>
      <c r="E7644" s="10" t="s">
        <v>1</v>
      </c>
      <c r="F7644">
        <v>15</v>
      </c>
      <c r="G7644">
        <v>2.3298020362854004</v>
      </c>
      <c r="H7644">
        <v>1.8174088001251221</v>
      </c>
      <c r="I7644">
        <v>101.875</v>
      </c>
      <c r="J7644">
        <v>0.1230589896440506</v>
      </c>
      <c r="K7644">
        <v>19331</v>
      </c>
      <c r="L7644">
        <v>17718.839</v>
      </c>
      <c r="M7644">
        <v>0.5123932957649231</v>
      </c>
      <c r="N7644">
        <v>0.35468089580535889</v>
      </c>
      <c r="O7644">
        <v>0.44786116480827332</v>
      </c>
      <c r="P7644">
        <v>0.5123932957649231</v>
      </c>
      <c r="Q7644">
        <v>0.57692545652389526</v>
      </c>
      <c r="R7644">
        <v>0.6701056957244873</v>
      </c>
      <c r="S7644" s="10" t="s">
        <v>38</v>
      </c>
    </row>
    <row r="7645" spans="1:19" hidden="1" x14ac:dyDescent="0.25">
      <c r="A7645" s="10" t="str">
        <f t="shared" si="119"/>
        <v>2017-2026Greater Fresno Area1-in-2June PeakPGE15</v>
      </c>
      <c r="B7645" s="10" t="s">
        <v>54</v>
      </c>
      <c r="C7645" s="10" t="s">
        <v>37</v>
      </c>
      <c r="D7645" s="10" t="s">
        <v>4</v>
      </c>
      <c r="E7645" s="10" t="s">
        <v>9</v>
      </c>
      <c r="F7645">
        <v>15</v>
      </c>
      <c r="G7645">
        <v>2.3900554180145264</v>
      </c>
      <c r="H7645">
        <v>1.8501427173614502</v>
      </c>
      <c r="I7645">
        <v>102.875</v>
      </c>
      <c r="J7645">
        <v>0.1230589896440506</v>
      </c>
      <c r="K7645">
        <v>19331</v>
      </c>
      <c r="L7645">
        <v>17718.839</v>
      </c>
      <c r="M7645">
        <v>0.5399126410484314</v>
      </c>
      <c r="N7645">
        <v>0.38220024108886719</v>
      </c>
      <c r="O7645">
        <v>0.47538051009178162</v>
      </c>
      <c r="P7645">
        <v>0.5399126410484314</v>
      </c>
      <c r="Q7645">
        <v>0.60444480180740356</v>
      </c>
      <c r="R7645">
        <v>0.69762504100799561</v>
      </c>
      <c r="S7645" s="10" t="s">
        <v>38</v>
      </c>
    </row>
    <row r="7646" spans="1:19" hidden="1" x14ac:dyDescent="0.25">
      <c r="A7646" s="10" t="str">
        <f t="shared" si="119"/>
        <v>2017-2026Greater Fresno Area1-in-2June PeakCAISO16</v>
      </c>
      <c r="B7646" s="10" t="s">
        <v>54</v>
      </c>
      <c r="C7646" s="10" t="s">
        <v>37</v>
      </c>
      <c r="D7646" s="10" t="s">
        <v>4</v>
      </c>
      <c r="E7646" s="10" t="s">
        <v>9</v>
      </c>
      <c r="F7646">
        <v>16</v>
      </c>
      <c r="G7646">
        <v>2.6144173145294189</v>
      </c>
      <c r="H7646">
        <v>1.9319672584533691</v>
      </c>
      <c r="I7646">
        <v>102.25</v>
      </c>
      <c r="J7646">
        <v>0.15615223348140717</v>
      </c>
      <c r="K7646">
        <v>19331</v>
      </c>
      <c r="L7646">
        <v>17718.839</v>
      </c>
      <c r="M7646">
        <v>0.68245011568069458</v>
      </c>
      <c r="N7646">
        <v>0.48232540488243103</v>
      </c>
      <c r="O7646">
        <v>0.60056388378143311</v>
      </c>
      <c r="P7646">
        <v>0.68245011568069458</v>
      </c>
      <c r="Q7646">
        <v>0.76433634757995605</v>
      </c>
      <c r="R7646">
        <v>0.88257479667663574</v>
      </c>
      <c r="S7646" s="10" t="s">
        <v>39</v>
      </c>
    </row>
    <row r="7647" spans="1:19" hidden="1" x14ac:dyDescent="0.25">
      <c r="A7647" s="10" t="str">
        <f t="shared" si="119"/>
        <v>2017-2026Greater Fresno Area1-in-10June PeakCAISO16</v>
      </c>
      <c r="B7647" s="10" t="s">
        <v>54</v>
      </c>
      <c r="C7647" s="10" t="s">
        <v>37</v>
      </c>
      <c r="D7647" s="10" t="s">
        <v>4</v>
      </c>
      <c r="E7647" s="10" t="s">
        <v>1</v>
      </c>
      <c r="F7647">
        <v>16</v>
      </c>
      <c r="G7647">
        <v>2.6729707717895508</v>
      </c>
      <c r="H7647">
        <v>1.9564458131790161</v>
      </c>
      <c r="I7647">
        <v>103.375</v>
      </c>
      <c r="J7647">
        <v>0.15615223348140717</v>
      </c>
      <c r="K7647">
        <v>19331</v>
      </c>
      <c r="L7647">
        <v>17718.839</v>
      </c>
      <c r="M7647">
        <v>0.71652495861053467</v>
      </c>
      <c r="N7647">
        <v>0.51640027761459351</v>
      </c>
      <c r="O7647">
        <v>0.63463872671127319</v>
      </c>
      <c r="P7647">
        <v>0.71652495861053467</v>
      </c>
      <c r="Q7647">
        <v>0.79841119050979614</v>
      </c>
      <c r="R7647">
        <v>0.91664963960647583</v>
      </c>
      <c r="S7647" s="10" t="s">
        <v>39</v>
      </c>
    </row>
    <row r="7648" spans="1:19" hidden="1" x14ac:dyDescent="0.25">
      <c r="A7648" s="10" t="str">
        <f t="shared" si="119"/>
        <v>2017-2026Greater Fresno Area1-in-2June PeakPGE16</v>
      </c>
      <c r="B7648" s="10" t="s">
        <v>54</v>
      </c>
      <c r="C7648" s="10" t="s">
        <v>37</v>
      </c>
      <c r="D7648" s="10" t="s">
        <v>4</v>
      </c>
      <c r="E7648" s="10" t="s">
        <v>9</v>
      </c>
      <c r="F7648">
        <v>16</v>
      </c>
      <c r="G7648">
        <v>2.7805933952331543</v>
      </c>
      <c r="H7648">
        <v>2.0246932506561279</v>
      </c>
      <c r="I7648">
        <v>104.375</v>
      </c>
      <c r="J7648">
        <v>0.15615223348140717</v>
      </c>
      <c r="K7648">
        <v>19331</v>
      </c>
      <c r="L7648">
        <v>17718.839</v>
      </c>
      <c r="M7648">
        <v>0.75590020418167114</v>
      </c>
      <c r="N7648">
        <v>0.55577552318572998</v>
      </c>
      <c r="O7648">
        <v>0.67401397228240967</v>
      </c>
      <c r="P7648">
        <v>0.75590020418167114</v>
      </c>
      <c r="Q7648">
        <v>0.83778643608093262</v>
      </c>
      <c r="R7648">
        <v>0.9560248851776123</v>
      </c>
      <c r="S7648" s="10" t="s">
        <v>38</v>
      </c>
    </row>
    <row r="7649" spans="1:19" hidden="1" x14ac:dyDescent="0.25">
      <c r="A7649" s="10" t="str">
        <f t="shared" si="119"/>
        <v>2017-2026Greater Fresno Area1-in-10June PeakPGE16</v>
      </c>
      <c r="B7649" s="10" t="s">
        <v>54</v>
      </c>
      <c r="C7649" s="10" t="s">
        <v>37</v>
      </c>
      <c r="D7649" s="10" t="s">
        <v>4</v>
      </c>
      <c r="E7649" s="10" t="s">
        <v>1</v>
      </c>
      <c r="F7649">
        <v>16</v>
      </c>
      <c r="G7649">
        <v>2.7104945182800293</v>
      </c>
      <c r="H7649">
        <v>1.9771785736083984</v>
      </c>
      <c r="I7649">
        <v>103.875</v>
      </c>
      <c r="J7649">
        <v>0.15615223348140717</v>
      </c>
      <c r="K7649">
        <v>19331</v>
      </c>
      <c r="L7649">
        <v>17718.839</v>
      </c>
      <c r="M7649">
        <v>0.73331594467163086</v>
      </c>
      <c r="N7649">
        <v>0.5331912636756897</v>
      </c>
      <c r="O7649">
        <v>0.65142971277236938</v>
      </c>
      <c r="P7649">
        <v>0.73331594467163086</v>
      </c>
      <c r="Q7649">
        <v>0.81520217657089233</v>
      </c>
      <c r="R7649">
        <v>0.93344062566757202</v>
      </c>
      <c r="S7649" s="10" t="s">
        <v>38</v>
      </c>
    </row>
    <row r="7650" spans="1:19" hidden="1" x14ac:dyDescent="0.25">
      <c r="A7650" s="10" t="str">
        <f t="shared" si="119"/>
        <v>2017-2026Greater Fresno Area1-in-2June PeakCAISO17</v>
      </c>
      <c r="B7650" s="10" t="s">
        <v>54</v>
      </c>
      <c r="C7650" s="10" t="s">
        <v>37</v>
      </c>
      <c r="D7650" s="10" t="s">
        <v>4</v>
      </c>
      <c r="E7650" s="10" t="s">
        <v>9</v>
      </c>
      <c r="F7650">
        <v>17</v>
      </c>
      <c r="G7650">
        <v>2.9437952041625977</v>
      </c>
      <c r="H7650">
        <v>2.1631312370300293</v>
      </c>
      <c r="I7650">
        <v>103.5</v>
      </c>
      <c r="J7650">
        <v>0.16046801209449768</v>
      </c>
      <c r="K7650">
        <v>19331</v>
      </c>
      <c r="L7650">
        <v>17718.839</v>
      </c>
      <c r="M7650">
        <v>0.78066396713256836</v>
      </c>
      <c r="N7650">
        <v>0.57500815391540527</v>
      </c>
      <c r="O7650">
        <v>0.6965145468711853</v>
      </c>
      <c r="P7650">
        <v>0.78066396713256836</v>
      </c>
      <c r="Q7650">
        <v>0.86481338739395142</v>
      </c>
      <c r="R7650">
        <v>0.98631978034973145</v>
      </c>
      <c r="S7650" s="10" t="s">
        <v>39</v>
      </c>
    </row>
    <row r="7651" spans="1:19" hidden="1" x14ac:dyDescent="0.25">
      <c r="A7651" s="10" t="str">
        <f t="shared" si="119"/>
        <v>2017-2026Greater Fresno Area1-in-10June PeakCAISO17</v>
      </c>
      <c r="B7651" s="10" t="s">
        <v>54</v>
      </c>
      <c r="C7651" s="10" t="s">
        <v>37</v>
      </c>
      <c r="D7651" s="10" t="s">
        <v>4</v>
      </c>
      <c r="E7651" s="10" t="s">
        <v>1</v>
      </c>
      <c r="F7651">
        <v>17</v>
      </c>
      <c r="G7651">
        <v>3.0097255706787109</v>
      </c>
      <c r="H7651">
        <v>2.1991884708404541</v>
      </c>
      <c r="I7651">
        <v>104.5</v>
      </c>
      <c r="J7651">
        <v>0.16046801209449768</v>
      </c>
      <c r="K7651">
        <v>19331</v>
      </c>
      <c r="L7651">
        <v>17718.839</v>
      </c>
      <c r="M7651">
        <v>0.81053709983825684</v>
      </c>
      <c r="N7651">
        <v>0.60488128662109375</v>
      </c>
      <c r="O7651">
        <v>0.72638767957687378</v>
      </c>
      <c r="P7651">
        <v>0.81053709983825684</v>
      </c>
      <c r="Q7651">
        <v>0.89468652009963989</v>
      </c>
      <c r="R7651">
        <v>1.0161929130554199</v>
      </c>
      <c r="S7651" s="10" t="s">
        <v>39</v>
      </c>
    </row>
    <row r="7652" spans="1:19" hidden="1" x14ac:dyDescent="0.25">
      <c r="A7652" s="10" t="str">
        <f t="shared" si="119"/>
        <v>2017-2026Greater Fresno Area1-in-2June PeakPGE17</v>
      </c>
      <c r="B7652" s="10" t="s">
        <v>54</v>
      </c>
      <c r="C7652" s="10" t="s">
        <v>37</v>
      </c>
      <c r="D7652" s="10" t="s">
        <v>4</v>
      </c>
      <c r="E7652" s="10" t="s">
        <v>9</v>
      </c>
      <c r="F7652">
        <v>17</v>
      </c>
      <c r="G7652">
        <v>3.1309070587158203</v>
      </c>
      <c r="H7652">
        <v>2.2788910865783691</v>
      </c>
      <c r="I7652">
        <v>105.375</v>
      </c>
      <c r="J7652">
        <v>0.16046801209449768</v>
      </c>
      <c r="K7652">
        <v>19331</v>
      </c>
      <c r="L7652">
        <v>17718.839</v>
      </c>
      <c r="M7652">
        <v>0.85201609134674072</v>
      </c>
      <c r="N7652">
        <v>0.64636027812957764</v>
      </c>
      <c r="O7652">
        <v>0.76786667108535767</v>
      </c>
      <c r="P7652">
        <v>0.85201609134674072</v>
      </c>
      <c r="Q7652">
        <v>0.93616551160812378</v>
      </c>
      <c r="R7652">
        <v>1.0576719045639038</v>
      </c>
      <c r="S7652" s="10" t="s">
        <v>38</v>
      </c>
    </row>
    <row r="7653" spans="1:19" hidden="1" x14ac:dyDescent="0.25">
      <c r="A7653" s="10" t="str">
        <f t="shared" si="119"/>
        <v>2017-2026Greater Fresno Area1-in-10June PeakPGE17</v>
      </c>
      <c r="B7653" s="10" t="s">
        <v>54</v>
      </c>
      <c r="C7653" s="10" t="s">
        <v>37</v>
      </c>
      <c r="D7653" s="10" t="s">
        <v>4</v>
      </c>
      <c r="E7653" s="10" t="s">
        <v>1</v>
      </c>
      <c r="F7653">
        <v>17</v>
      </c>
      <c r="G7653">
        <v>3.0519766807556152</v>
      </c>
      <c r="H7653">
        <v>2.2190303802490234</v>
      </c>
      <c r="I7653">
        <v>105.375</v>
      </c>
      <c r="J7653">
        <v>0.16046801209449768</v>
      </c>
      <c r="K7653">
        <v>19331</v>
      </c>
      <c r="L7653">
        <v>17718.839</v>
      </c>
      <c r="M7653">
        <v>0.8329463005065918</v>
      </c>
      <c r="N7653">
        <v>0.62729048728942871</v>
      </c>
      <c r="O7653">
        <v>0.74879688024520874</v>
      </c>
      <c r="P7653">
        <v>0.8329463005065918</v>
      </c>
      <c r="Q7653">
        <v>0.91709572076797485</v>
      </c>
      <c r="R7653">
        <v>1.0386021137237549</v>
      </c>
      <c r="S7653" s="10" t="s">
        <v>38</v>
      </c>
    </row>
    <row r="7654" spans="1:19" hidden="1" x14ac:dyDescent="0.25">
      <c r="A7654" s="10" t="str">
        <f t="shared" si="119"/>
        <v>2017-2026Greater Fresno Area1-in-2June PeakCAISO18</v>
      </c>
      <c r="B7654" s="10" t="s">
        <v>54</v>
      </c>
      <c r="C7654" s="10" t="s">
        <v>37</v>
      </c>
      <c r="D7654" s="10" t="s">
        <v>4</v>
      </c>
      <c r="E7654" s="10" t="s">
        <v>9</v>
      </c>
      <c r="F7654">
        <v>18</v>
      </c>
      <c r="G7654">
        <v>3.1723461151123047</v>
      </c>
      <c r="H7654">
        <v>2.3752250671386719</v>
      </c>
      <c r="I7654">
        <v>103.75</v>
      </c>
      <c r="J7654">
        <v>0.13599415123462677</v>
      </c>
      <c r="K7654">
        <v>19331</v>
      </c>
      <c r="L7654">
        <v>17718.839</v>
      </c>
      <c r="M7654">
        <v>0.79712110757827759</v>
      </c>
      <c r="N7654">
        <v>0.62283098697662354</v>
      </c>
      <c r="O7654">
        <v>0.72580575942993164</v>
      </c>
      <c r="P7654">
        <v>0.79712110757827759</v>
      </c>
      <c r="Q7654">
        <v>0.86843645572662354</v>
      </c>
      <c r="R7654">
        <v>0.97141122817993164</v>
      </c>
      <c r="S7654" s="10" t="s">
        <v>39</v>
      </c>
    </row>
    <row r="7655" spans="1:19" hidden="1" x14ac:dyDescent="0.25">
      <c r="A7655" s="10" t="str">
        <f t="shared" si="119"/>
        <v>2017-2026Greater Fresno Area1-in-10June PeakCAISO18</v>
      </c>
      <c r="B7655" s="10" t="s">
        <v>54</v>
      </c>
      <c r="C7655" s="10" t="s">
        <v>37</v>
      </c>
      <c r="D7655" s="10" t="s">
        <v>4</v>
      </c>
      <c r="E7655" s="10" t="s">
        <v>1</v>
      </c>
      <c r="F7655">
        <v>18</v>
      </c>
      <c r="G7655">
        <v>3.2433950901031494</v>
      </c>
      <c r="H7655">
        <v>2.4209117889404297</v>
      </c>
      <c r="I7655">
        <v>104.5</v>
      </c>
      <c r="J7655">
        <v>0.13599415123462677</v>
      </c>
      <c r="K7655">
        <v>19331</v>
      </c>
      <c r="L7655">
        <v>17718.839</v>
      </c>
      <c r="M7655">
        <v>0.8224833607673645</v>
      </c>
      <c r="N7655">
        <v>0.64819324016571045</v>
      </c>
      <c r="O7655">
        <v>0.75116801261901855</v>
      </c>
      <c r="P7655">
        <v>0.8224833607673645</v>
      </c>
      <c r="Q7655">
        <v>0.89379870891571045</v>
      </c>
      <c r="R7655">
        <v>0.99677348136901855</v>
      </c>
      <c r="S7655" s="10" t="s">
        <v>39</v>
      </c>
    </row>
    <row r="7656" spans="1:19" hidden="1" x14ac:dyDescent="0.25">
      <c r="A7656" s="10" t="str">
        <f t="shared" si="119"/>
        <v>2017-2026Greater Fresno Area1-in-10June PeakPGE18</v>
      </c>
      <c r="B7656" s="10" t="s">
        <v>54</v>
      </c>
      <c r="C7656" s="10" t="s">
        <v>37</v>
      </c>
      <c r="D7656" s="10" t="s">
        <v>4</v>
      </c>
      <c r="E7656" s="10" t="s">
        <v>1</v>
      </c>
      <c r="F7656">
        <v>18</v>
      </c>
      <c r="G7656">
        <v>3.2889266014099121</v>
      </c>
      <c r="H7656">
        <v>2.4423136711120605</v>
      </c>
      <c r="I7656">
        <v>105.375</v>
      </c>
      <c r="J7656">
        <v>0.13599415123462677</v>
      </c>
      <c r="K7656">
        <v>19331</v>
      </c>
      <c r="L7656">
        <v>17718.839</v>
      </c>
      <c r="M7656">
        <v>0.84661287069320679</v>
      </c>
      <c r="N7656">
        <v>0.67232275009155273</v>
      </c>
      <c r="O7656">
        <v>0.77529752254486084</v>
      </c>
      <c r="P7656">
        <v>0.84661287069320679</v>
      </c>
      <c r="Q7656">
        <v>0.91792821884155273</v>
      </c>
      <c r="R7656">
        <v>1.0209029912948608</v>
      </c>
      <c r="S7656" s="10" t="s">
        <v>38</v>
      </c>
    </row>
    <row r="7657" spans="1:19" hidden="1" x14ac:dyDescent="0.25">
      <c r="A7657" s="10" t="str">
        <f t="shared" si="119"/>
        <v>2017-2026Greater Fresno Area1-in-2June PeakPGE18</v>
      </c>
      <c r="B7657" s="10" t="s">
        <v>54</v>
      </c>
      <c r="C7657" s="10" t="s">
        <v>37</v>
      </c>
      <c r="D7657" s="10" t="s">
        <v>4</v>
      </c>
      <c r="E7657" s="10" t="s">
        <v>9</v>
      </c>
      <c r="F7657">
        <v>18</v>
      </c>
      <c r="G7657">
        <v>3.3739848136901855</v>
      </c>
      <c r="H7657">
        <v>2.5149412155151367</v>
      </c>
      <c r="I7657">
        <v>105.375</v>
      </c>
      <c r="J7657">
        <v>0.13599415123462677</v>
      </c>
      <c r="K7657">
        <v>19331</v>
      </c>
      <c r="L7657">
        <v>17718.839</v>
      </c>
      <c r="M7657">
        <v>0.85904347896575928</v>
      </c>
      <c r="N7657">
        <v>0.68475335836410522</v>
      </c>
      <c r="O7657">
        <v>0.78772813081741333</v>
      </c>
      <c r="P7657">
        <v>0.85904347896575928</v>
      </c>
      <c r="Q7657">
        <v>0.93035882711410522</v>
      </c>
      <c r="R7657">
        <v>1.0333335399627686</v>
      </c>
      <c r="S7657" s="10" t="s">
        <v>38</v>
      </c>
    </row>
    <row r="7658" spans="1:19" hidden="1" x14ac:dyDescent="0.25">
      <c r="A7658" s="10" t="str">
        <f t="shared" si="119"/>
        <v>2017-2026Greater Fresno Area1-in-10June PeakCAISO19</v>
      </c>
      <c r="B7658" s="10" t="s">
        <v>54</v>
      </c>
      <c r="C7658" s="10" t="s">
        <v>37</v>
      </c>
      <c r="D7658" s="10" t="s">
        <v>4</v>
      </c>
      <c r="E7658" s="10" t="s">
        <v>1</v>
      </c>
      <c r="F7658">
        <v>19</v>
      </c>
      <c r="G7658">
        <v>3.2812614440917969</v>
      </c>
      <c r="H7658">
        <v>3.5339245796203613</v>
      </c>
      <c r="I7658">
        <v>103</v>
      </c>
      <c r="J7658">
        <v>0.11742977052927017</v>
      </c>
      <c r="K7658">
        <v>19331</v>
      </c>
      <c r="L7658">
        <v>17718.839</v>
      </c>
      <c r="M7658">
        <v>-0.25266322493553162</v>
      </c>
      <c r="N7658">
        <v>-0.40316122770309448</v>
      </c>
      <c r="O7658">
        <v>-0.31424340605735779</v>
      </c>
      <c r="P7658">
        <v>-0.25266322493553162</v>
      </c>
      <c r="Q7658">
        <v>-0.19108305871486664</v>
      </c>
      <c r="R7658">
        <v>-0.10216522961854935</v>
      </c>
      <c r="S7658" s="10" t="s">
        <v>39</v>
      </c>
    </row>
    <row r="7659" spans="1:19" hidden="1" x14ac:dyDescent="0.25">
      <c r="A7659" s="10" t="str">
        <f t="shared" si="119"/>
        <v>2017-2026Greater Fresno Area1-in-2June PeakCAISO19</v>
      </c>
      <c r="B7659" s="10" t="s">
        <v>54</v>
      </c>
      <c r="C7659" s="10" t="s">
        <v>37</v>
      </c>
      <c r="D7659" s="10" t="s">
        <v>4</v>
      </c>
      <c r="E7659" s="10" t="s">
        <v>9</v>
      </c>
      <c r="F7659">
        <v>19</v>
      </c>
      <c r="G7659">
        <v>3.2093830108642578</v>
      </c>
      <c r="H7659">
        <v>3.4563696384429932</v>
      </c>
      <c r="I7659">
        <v>102.625</v>
      </c>
      <c r="J7659">
        <v>0.11742977052927017</v>
      </c>
      <c r="K7659">
        <v>19331</v>
      </c>
      <c r="L7659">
        <v>17718.839</v>
      </c>
      <c r="M7659">
        <v>-0.24698661267757416</v>
      </c>
      <c r="N7659">
        <v>-0.39748460054397583</v>
      </c>
      <c r="O7659">
        <v>-0.30856677889823914</v>
      </c>
      <c r="P7659">
        <v>-0.24698661267757416</v>
      </c>
      <c r="Q7659">
        <v>-0.18540644645690918</v>
      </c>
      <c r="R7659">
        <v>-9.6488617360591888E-2</v>
      </c>
      <c r="S7659" s="10" t="s">
        <v>39</v>
      </c>
    </row>
    <row r="7660" spans="1:19" hidden="1" x14ac:dyDescent="0.25">
      <c r="A7660" s="10" t="str">
        <f t="shared" si="119"/>
        <v>2017-2026Greater Fresno Area1-in-2June PeakPGE19</v>
      </c>
      <c r="B7660" s="10" t="s">
        <v>54</v>
      </c>
      <c r="C7660" s="10" t="s">
        <v>37</v>
      </c>
      <c r="D7660" s="10" t="s">
        <v>4</v>
      </c>
      <c r="E7660" s="10" t="s">
        <v>9</v>
      </c>
      <c r="F7660">
        <v>19</v>
      </c>
      <c r="G7660">
        <v>3.4133758544921875</v>
      </c>
      <c r="H7660">
        <v>3.6755876541137695</v>
      </c>
      <c r="I7660">
        <v>104</v>
      </c>
      <c r="J7660">
        <v>0.11742977052927017</v>
      </c>
      <c r="K7660">
        <v>19331</v>
      </c>
      <c r="L7660">
        <v>17718.839</v>
      </c>
      <c r="M7660">
        <v>-0.26221188902854919</v>
      </c>
      <c r="N7660">
        <v>-0.41270989179611206</v>
      </c>
      <c r="O7660">
        <v>-0.32379207015037537</v>
      </c>
      <c r="P7660">
        <v>-0.26221188902854919</v>
      </c>
      <c r="Q7660">
        <v>-0.20063172280788422</v>
      </c>
      <c r="R7660">
        <v>-0.11171389371156693</v>
      </c>
      <c r="S7660" s="10" t="s">
        <v>38</v>
      </c>
    </row>
    <row r="7661" spans="1:19" hidden="1" x14ac:dyDescent="0.25">
      <c r="A7661" s="10" t="str">
        <f t="shared" si="119"/>
        <v>2017-2026Greater Fresno Area1-in-10June PeakPGE19</v>
      </c>
      <c r="B7661" s="10" t="s">
        <v>54</v>
      </c>
      <c r="C7661" s="10" t="s">
        <v>37</v>
      </c>
      <c r="D7661" s="10" t="s">
        <v>4</v>
      </c>
      <c r="E7661" s="10" t="s">
        <v>1</v>
      </c>
      <c r="F7661">
        <v>19</v>
      </c>
      <c r="G7661">
        <v>3.327324390411377</v>
      </c>
      <c r="H7661">
        <v>3.5817508697509766</v>
      </c>
      <c r="I7661">
        <v>104.125</v>
      </c>
      <c r="J7661">
        <v>0.11742977052927017</v>
      </c>
      <c r="K7661">
        <v>19331</v>
      </c>
      <c r="L7661">
        <v>17718.839</v>
      </c>
      <c r="M7661">
        <v>-0.25442644953727722</v>
      </c>
      <c r="N7661">
        <v>-0.40492445230484009</v>
      </c>
      <c r="O7661">
        <v>-0.31600663065910339</v>
      </c>
      <c r="P7661">
        <v>-0.25442644953727722</v>
      </c>
      <c r="Q7661">
        <v>-0.19284628331661224</v>
      </c>
      <c r="R7661">
        <v>-0.10392845422029495</v>
      </c>
      <c r="S7661" s="10" t="s">
        <v>38</v>
      </c>
    </row>
    <row r="7662" spans="1:19" hidden="1" x14ac:dyDescent="0.25">
      <c r="A7662" s="10" t="str">
        <f t="shared" si="119"/>
        <v>2017-2026Greater Fresno Area1-in-10June PeakCAISO20</v>
      </c>
      <c r="B7662" s="10" t="s">
        <v>54</v>
      </c>
      <c r="C7662" s="10" t="s">
        <v>37</v>
      </c>
      <c r="D7662" s="10" t="s">
        <v>4</v>
      </c>
      <c r="E7662" s="10" t="s">
        <v>1</v>
      </c>
      <c r="F7662">
        <v>20</v>
      </c>
      <c r="G7662">
        <v>3.134737491607666</v>
      </c>
      <c r="H7662">
        <v>3.4992294311523437</v>
      </c>
      <c r="I7662">
        <v>101.25</v>
      </c>
      <c r="J7662">
        <v>7.6294809579849243E-2</v>
      </c>
      <c r="K7662">
        <v>19331</v>
      </c>
      <c r="L7662">
        <v>17718.839</v>
      </c>
      <c r="M7662">
        <v>-0.36449190974235535</v>
      </c>
      <c r="N7662">
        <v>-0.46227133274078369</v>
      </c>
      <c r="O7662">
        <v>-0.40450090169906616</v>
      </c>
      <c r="P7662">
        <v>-0.36449190974235535</v>
      </c>
      <c r="Q7662">
        <v>-0.32448291778564453</v>
      </c>
      <c r="R7662">
        <v>-0.266712486743927</v>
      </c>
      <c r="S7662" s="10" t="s">
        <v>39</v>
      </c>
    </row>
    <row r="7663" spans="1:19" hidden="1" x14ac:dyDescent="0.25">
      <c r="A7663" s="10" t="str">
        <f t="shared" si="119"/>
        <v>2017-2026Greater Fresno Area1-in-2June PeakCAISO20</v>
      </c>
      <c r="B7663" s="10" t="s">
        <v>54</v>
      </c>
      <c r="C7663" s="10" t="s">
        <v>37</v>
      </c>
      <c r="D7663" s="10" t="s">
        <v>4</v>
      </c>
      <c r="E7663" s="10" t="s">
        <v>9</v>
      </c>
      <c r="F7663">
        <v>20</v>
      </c>
      <c r="G7663">
        <v>3.0660686492919922</v>
      </c>
      <c r="H7663">
        <v>3.4171860218048096</v>
      </c>
      <c r="I7663">
        <v>100.75</v>
      </c>
      <c r="J7663">
        <v>7.6294809579849243E-2</v>
      </c>
      <c r="K7663">
        <v>19331</v>
      </c>
      <c r="L7663">
        <v>17718.839</v>
      </c>
      <c r="M7663">
        <v>-0.351117342710495</v>
      </c>
      <c r="N7663">
        <v>-0.44889676570892334</v>
      </c>
      <c r="O7663">
        <v>-0.39112633466720581</v>
      </c>
      <c r="P7663">
        <v>-0.351117342710495</v>
      </c>
      <c r="Q7663">
        <v>-0.31110835075378418</v>
      </c>
      <c r="R7663">
        <v>-0.25333791971206665</v>
      </c>
      <c r="S7663" s="10" t="s">
        <v>39</v>
      </c>
    </row>
    <row r="7664" spans="1:19" hidden="1" x14ac:dyDescent="0.25">
      <c r="A7664" s="10" t="str">
        <f t="shared" si="119"/>
        <v>2017-2026Greater Fresno Area1-in-2June PeakPGE20</v>
      </c>
      <c r="B7664" s="10" t="s">
        <v>54</v>
      </c>
      <c r="C7664" s="10" t="s">
        <v>37</v>
      </c>
      <c r="D7664" s="10" t="s">
        <v>4</v>
      </c>
      <c r="E7664" s="10" t="s">
        <v>9</v>
      </c>
      <c r="F7664">
        <v>20</v>
      </c>
      <c r="G7664">
        <v>3.2609522342681885</v>
      </c>
      <c r="H7664">
        <v>3.6496732234954834</v>
      </c>
      <c r="I7664">
        <v>102.125</v>
      </c>
      <c r="J7664">
        <v>7.6294809579849243E-2</v>
      </c>
      <c r="K7664">
        <v>19331</v>
      </c>
      <c r="L7664">
        <v>17718.839</v>
      </c>
      <c r="M7664">
        <v>-0.38872089982032776</v>
      </c>
      <c r="N7664">
        <v>-0.4865003228187561</v>
      </c>
      <c r="O7664">
        <v>-0.42872989177703857</v>
      </c>
      <c r="P7664">
        <v>-0.38872089982032776</v>
      </c>
      <c r="Q7664">
        <v>-0.34871190786361694</v>
      </c>
      <c r="R7664">
        <v>-0.29094147682189941</v>
      </c>
      <c r="S7664" s="10" t="s">
        <v>38</v>
      </c>
    </row>
    <row r="7665" spans="1:19" hidden="1" x14ac:dyDescent="0.25">
      <c r="A7665" s="10" t="str">
        <f t="shared" si="119"/>
        <v>2017-2026Greater Fresno Area1-in-10June PeakPGE20</v>
      </c>
      <c r="B7665" s="10" t="s">
        <v>54</v>
      </c>
      <c r="C7665" s="10" t="s">
        <v>37</v>
      </c>
      <c r="D7665" s="10" t="s">
        <v>4</v>
      </c>
      <c r="E7665" s="10" t="s">
        <v>1</v>
      </c>
      <c r="F7665">
        <v>20</v>
      </c>
      <c r="G7665">
        <v>3.1787436008453369</v>
      </c>
      <c r="H7665">
        <v>3.5516533851623535</v>
      </c>
      <c r="I7665">
        <v>102.875</v>
      </c>
      <c r="J7665">
        <v>7.6294809579849243E-2</v>
      </c>
      <c r="K7665">
        <v>19331</v>
      </c>
      <c r="L7665">
        <v>17718.839</v>
      </c>
      <c r="M7665">
        <v>-0.3729097843170166</v>
      </c>
      <c r="N7665">
        <v>-0.47068920731544495</v>
      </c>
      <c r="O7665">
        <v>-0.41291877627372742</v>
      </c>
      <c r="P7665">
        <v>-0.3729097843170166</v>
      </c>
      <c r="Q7665">
        <v>-0.33290079236030579</v>
      </c>
      <c r="R7665">
        <v>-0.27513036131858826</v>
      </c>
      <c r="S7665" s="10" t="s">
        <v>38</v>
      </c>
    </row>
    <row r="7666" spans="1:19" hidden="1" x14ac:dyDescent="0.25">
      <c r="A7666" s="10" t="str">
        <f t="shared" si="119"/>
        <v>2017-2026Greater Fresno Area1-in-2June PeakCAISO21</v>
      </c>
      <c r="B7666" s="10" t="s">
        <v>54</v>
      </c>
      <c r="C7666" s="10" t="s">
        <v>37</v>
      </c>
      <c r="D7666" s="10" t="s">
        <v>4</v>
      </c>
      <c r="E7666" s="10" t="s">
        <v>9</v>
      </c>
      <c r="F7666">
        <v>21</v>
      </c>
      <c r="G7666">
        <v>2.8572015762329102</v>
      </c>
      <c r="H7666">
        <v>3.075538158416748</v>
      </c>
      <c r="I7666">
        <v>98.25</v>
      </c>
      <c r="J7666">
        <v>7.6630406081676483E-2</v>
      </c>
      <c r="K7666">
        <v>19331</v>
      </c>
      <c r="L7666">
        <v>17718.839</v>
      </c>
      <c r="M7666">
        <v>-0.21833665668964386</v>
      </c>
      <c r="N7666">
        <v>-0.31654617190361023</v>
      </c>
      <c r="O7666">
        <v>-0.25852164626121521</v>
      </c>
      <c r="P7666">
        <v>-0.21833665668964386</v>
      </c>
      <c r="Q7666">
        <v>-0.17815166711807251</v>
      </c>
      <c r="R7666">
        <v>-0.1201271265745163</v>
      </c>
      <c r="S7666" s="10" t="s">
        <v>39</v>
      </c>
    </row>
    <row r="7667" spans="1:19" hidden="1" x14ac:dyDescent="0.25">
      <c r="A7667" s="10" t="str">
        <f t="shared" si="119"/>
        <v>2017-2026Greater Fresno Area1-in-10June PeakCAISO21</v>
      </c>
      <c r="B7667" s="10" t="s">
        <v>54</v>
      </c>
      <c r="C7667" s="10" t="s">
        <v>37</v>
      </c>
      <c r="D7667" s="10" t="s">
        <v>4</v>
      </c>
      <c r="E7667" s="10" t="s">
        <v>1</v>
      </c>
      <c r="F7667">
        <v>21</v>
      </c>
      <c r="G7667">
        <v>2.9211924076080322</v>
      </c>
      <c r="H7667">
        <v>3.1559169292449951</v>
      </c>
      <c r="I7667">
        <v>97.375</v>
      </c>
      <c r="J7667">
        <v>7.6630406081676483E-2</v>
      </c>
      <c r="K7667">
        <v>19331</v>
      </c>
      <c r="L7667">
        <v>17718.839</v>
      </c>
      <c r="M7667">
        <v>-0.23472459614276886</v>
      </c>
      <c r="N7667">
        <v>-0.33293411135673523</v>
      </c>
      <c r="O7667">
        <v>-0.27490958571434021</v>
      </c>
      <c r="P7667">
        <v>-0.23472459614276886</v>
      </c>
      <c r="Q7667">
        <v>-0.19453960657119751</v>
      </c>
      <c r="R7667">
        <v>-0.1365150660276413</v>
      </c>
      <c r="S7667" s="10" t="s">
        <v>39</v>
      </c>
    </row>
    <row r="7668" spans="1:19" hidden="1" x14ac:dyDescent="0.25">
      <c r="A7668" s="10" t="str">
        <f t="shared" si="119"/>
        <v>2017-2026Greater Fresno Area1-in-2June PeakPGE21</v>
      </c>
      <c r="B7668" s="10" t="s">
        <v>54</v>
      </c>
      <c r="C7668" s="10" t="s">
        <v>37</v>
      </c>
      <c r="D7668" s="10" t="s">
        <v>4</v>
      </c>
      <c r="E7668" s="10" t="s">
        <v>9</v>
      </c>
      <c r="F7668">
        <v>21</v>
      </c>
      <c r="G7668">
        <v>3.0388092994689941</v>
      </c>
      <c r="H7668">
        <v>3.2941837310791016</v>
      </c>
      <c r="I7668">
        <v>99.375</v>
      </c>
      <c r="J7668">
        <v>7.6630406081676483E-2</v>
      </c>
      <c r="K7668">
        <v>19331</v>
      </c>
      <c r="L7668">
        <v>17718.839</v>
      </c>
      <c r="M7668">
        <v>-0.2553744912147522</v>
      </c>
      <c r="N7668">
        <v>-0.35358402132987976</v>
      </c>
      <c r="O7668">
        <v>-0.29555946588516235</v>
      </c>
      <c r="P7668">
        <v>-0.2553744912147522</v>
      </c>
      <c r="Q7668">
        <v>-0.21518950164318085</v>
      </c>
      <c r="R7668">
        <v>-0.15716496109962463</v>
      </c>
      <c r="S7668" s="10" t="s">
        <v>38</v>
      </c>
    </row>
    <row r="7669" spans="1:19" hidden="1" x14ac:dyDescent="0.25">
      <c r="A7669" s="10" t="str">
        <f t="shared" si="119"/>
        <v>2017-2026Greater Fresno Area1-in-10June PeakPGE21</v>
      </c>
      <c r="B7669" s="10" t="s">
        <v>54</v>
      </c>
      <c r="C7669" s="10" t="s">
        <v>37</v>
      </c>
      <c r="D7669" s="10" t="s">
        <v>4</v>
      </c>
      <c r="E7669" s="10" t="s">
        <v>1</v>
      </c>
      <c r="F7669">
        <v>21</v>
      </c>
      <c r="G7669">
        <v>2.9622006416320801</v>
      </c>
      <c r="H7669">
        <v>3.2006523609161377</v>
      </c>
      <c r="I7669">
        <v>99.625</v>
      </c>
      <c r="J7669">
        <v>7.6630406081676483E-2</v>
      </c>
      <c r="K7669">
        <v>19331</v>
      </c>
      <c r="L7669">
        <v>17718.839</v>
      </c>
      <c r="M7669">
        <v>-0.23845180869102478</v>
      </c>
      <c r="N7669">
        <v>-0.33666133880615234</v>
      </c>
      <c r="O7669">
        <v>-0.27863678336143494</v>
      </c>
      <c r="P7669">
        <v>-0.23845180869102478</v>
      </c>
      <c r="Q7669">
        <v>-0.19826681911945343</v>
      </c>
      <c r="R7669">
        <v>-0.14024227857589722</v>
      </c>
      <c r="S7669" s="10" t="s">
        <v>38</v>
      </c>
    </row>
    <row r="7670" spans="1:19" hidden="1" x14ac:dyDescent="0.25">
      <c r="A7670" s="10" t="str">
        <f t="shared" si="119"/>
        <v>2017-2026Greater Fresno Area1-in-10June PeakCAISO22</v>
      </c>
      <c r="B7670" s="10" t="s">
        <v>54</v>
      </c>
      <c r="C7670" s="10" t="s">
        <v>37</v>
      </c>
      <c r="D7670" s="10" t="s">
        <v>4</v>
      </c>
      <c r="E7670" s="10" t="s">
        <v>1</v>
      </c>
      <c r="F7670">
        <v>22</v>
      </c>
      <c r="G7670">
        <v>2.6422362327575684</v>
      </c>
      <c r="H7670">
        <v>2.7972743511199951</v>
      </c>
      <c r="I7670">
        <v>94.125</v>
      </c>
      <c r="J7670">
        <v>6.3674606382846832E-2</v>
      </c>
      <c r="K7670">
        <v>19331</v>
      </c>
      <c r="L7670">
        <v>17718.839</v>
      </c>
      <c r="M7670">
        <v>-0.15503822267055511</v>
      </c>
      <c r="N7670">
        <v>-0.23664359748363495</v>
      </c>
      <c r="O7670">
        <v>-0.18842919170856476</v>
      </c>
      <c r="P7670">
        <v>-0.15503822267055511</v>
      </c>
      <c r="Q7670">
        <v>-0.12164726108312607</v>
      </c>
      <c r="R7670">
        <v>-7.3432847857475281E-2</v>
      </c>
      <c r="S7670" s="10" t="s">
        <v>39</v>
      </c>
    </row>
    <row r="7671" spans="1:19" hidden="1" x14ac:dyDescent="0.25">
      <c r="A7671" s="10" t="str">
        <f t="shared" si="119"/>
        <v>2017-2026Greater Fresno Area1-in-2June PeakCAISO22</v>
      </c>
      <c r="B7671" s="10" t="s">
        <v>54</v>
      </c>
      <c r="C7671" s="10" t="s">
        <v>37</v>
      </c>
      <c r="D7671" s="10" t="s">
        <v>4</v>
      </c>
      <c r="E7671" s="10" t="s">
        <v>9</v>
      </c>
      <c r="F7671">
        <v>22</v>
      </c>
      <c r="G7671">
        <v>2.5843560695648193</v>
      </c>
      <c r="H7671">
        <v>2.7222962379455566</v>
      </c>
      <c r="I7671">
        <v>95</v>
      </c>
      <c r="J7671">
        <v>6.3674606382846832E-2</v>
      </c>
      <c r="K7671">
        <v>19331</v>
      </c>
      <c r="L7671">
        <v>17718.839</v>
      </c>
      <c r="M7671">
        <v>-0.13794021308422089</v>
      </c>
      <c r="N7671">
        <v>-0.21954558789730072</v>
      </c>
      <c r="O7671">
        <v>-0.17133118212223053</v>
      </c>
      <c r="P7671">
        <v>-0.13794021308422089</v>
      </c>
      <c r="Q7671">
        <v>-0.10454925149679184</v>
      </c>
      <c r="R7671">
        <v>-5.6334838271141052E-2</v>
      </c>
      <c r="S7671" s="10" t="s">
        <v>39</v>
      </c>
    </row>
    <row r="7672" spans="1:19" hidden="1" x14ac:dyDescent="0.25">
      <c r="A7672" s="10" t="str">
        <f t="shared" si="119"/>
        <v>2017-2026Greater Fresno Area1-in-2June PeakPGE22</v>
      </c>
      <c r="B7672" s="10" t="s">
        <v>54</v>
      </c>
      <c r="C7672" s="10" t="s">
        <v>37</v>
      </c>
      <c r="D7672" s="10" t="s">
        <v>4</v>
      </c>
      <c r="E7672" s="10" t="s">
        <v>9</v>
      </c>
      <c r="F7672">
        <v>22</v>
      </c>
      <c r="G7672">
        <v>2.7486214637756348</v>
      </c>
      <c r="H7672">
        <v>2.923405647277832</v>
      </c>
      <c r="I7672">
        <v>95.875</v>
      </c>
      <c r="J7672">
        <v>6.3674606382846832E-2</v>
      </c>
      <c r="K7672">
        <v>19331</v>
      </c>
      <c r="L7672">
        <v>17718.839</v>
      </c>
      <c r="M7672">
        <v>-0.17478421330451965</v>
      </c>
      <c r="N7672">
        <v>-0.25638958811759949</v>
      </c>
      <c r="O7672">
        <v>-0.2081751823425293</v>
      </c>
      <c r="P7672">
        <v>-0.17478421330451965</v>
      </c>
      <c r="Q7672">
        <v>-0.14139324426651001</v>
      </c>
      <c r="R7672">
        <v>-9.3178838491439819E-2</v>
      </c>
      <c r="S7672" s="10" t="s">
        <v>38</v>
      </c>
    </row>
    <row r="7673" spans="1:19" hidden="1" x14ac:dyDescent="0.25">
      <c r="A7673" s="10" t="str">
        <f t="shared" si="119"/>
        <v>2017-2026Greater Fresno Area1-in-10June PeakPGE22</v>
      </c>
      <c r="B7673" s="10" t="s">
        <v>54</v>
      </c>
      <c r="C7673" s="10" t="s">
        <v>37</v>
      </c>
      <c r="D7673" s="10" t="s">
        <v>4</v>
      </c>
      <c r="E7673" s="10" t="s">
        <v>1</v>
      </c>
      <c r="F7673">
        <v>22</v>
      </c>
      <c r="G7673">
        <v>2.679328441619873</v>
      </c>
      <c r="H7673">
        <v>2.837012767791748</v>
      </c>
      <c r="I7673">
        <v>96.125</v>
      </c>
      <c r="J7673">
        <v>6.3674606382846832E-2</v>
      </c>
      <c r="K7673">
        <v>19331</v>
      </c>
      <c r="L7673">
        <v>17718.839</v>
      </c>
      <c r="M7673">
        <v>-0.15768431127071381</v>
      </c>
      <c r="N7673">
        <v>-0.23928968608379364</v>
      </c>
      <c r="O7673">
        <v>-0.19107528030872345</v>
      </c>
      <c r="P7673">
        <v>-0.15768431127071381</v>
      </c>
      <c r="Q7673">
        <v>-0.12429334968328476</v>
      </c>
      <c r="R7673">
        <v>-7.6078936457633972E-2</v>
      </c>
      <c r="S7673" s="10" t="s">
        <v>38</v>
      </c>
    </row>
    <row r="7674" spans="1:19" hidden="1" x14ac:dyDescent="0.25">
      <c r="A7674" s="10" t="str">
        <f t="shared" si="119"/>
        <v>2017-2026Greater Fresno Area1-in-2June PeakCAISO23</v>
      </c>
      <c r="B7674" s="10" t="s">
        <v>54</v>
      </c>
      <c r="C7674" s="10" t="s">
        <v>37</v>
      </c>
      <c r="D7674" s="10" t="s">
        <v>4</v>
      </c>
      <c r="E7674" s="10" t="s">
        <v>9</v>
      </c>
      <c r="F7674">
        <v>23</v>
      </c>
      <c r="G7674">
        <v>2.1513721942901611</v>
      </c>
      <c r="H7674">
        <v>2.2525970935821533</v>
      </c>
      <c r="I7674">
        <v>92.25</v>
      </c>
      <c r="J7674">
        <v>5.8387260884046555E-2</v>
      </c>
      <c r="K7674">
        <v>19331</v>
      </c>
      <c r="L7674">
        <v>17718.839</v>
      </c>
      <c r="M7674">
        <v>-0.10122488439083099</v>
      </c>
      <c r="N7674">
        <v>-0.17605400085449219</v>
      </c>
      <c r="O7674">
        <v>-0.13184316456317902</v>
      </c>
      <c r="P7674">
        <v>-0.10122488439083099</v>
      </c>
      <c r="Q7674">
        <v>-7.0606604218482971E-2</v>
      </c>
      <c r="R7674">
        <v>-2.6395771652460098E-2</v>
      </c>
      <c r="S7674" s="10" t="s">
        <v>39</v>
      </c>
    </row>
    <row r="7675" spans="1:19" hidden="1" x14ac:dyDescent="0.25">
      <c r="A7675" s="10" t="str">
        <f t="shared" si="119"/>
        <v>2017-2026Greater Fresno Area1-in-10June PeakCAISO23</v>
      </c>
      <c r="B7675" s="10" t="s">
        <v>54</v>
      </c>
      <c r="C7675" s="10" t="s">
        <v>37</v>
      </c>
      <c r="D7675" s="10" t="s">
        <v>4</v>
      </c>
      <c r="E7675" s="10" t="s">
        <v>1</v>
      </c>
      <c r="F7675">
        <v>23</v>
      </c>
      <c r="G7675">
        <v>2.1995551586151123</v>
      </c>
      <c r="H7675">
        <v>2.3097820281982422</v>
      </c>
      <c r="I7675">
        <v>91.5</v>
      </c>
      <c r="J7675">
        <v>5.8387260884046555E-2</v>
      </c>
      <c r="K7675">
        <v>19331</v>
      </c>
      <c r="L7675">
        <v>17718.839</v>
      </c>
      <c r="M7675">
        <v>-0.11022686213254929</v>
      </c>
      <c r="N7675">
        <v>-0.18505597114562988</v>
      </c>
      <c r="O7675">
        <v>-0.14084513485431671</v>
      </c>
      <c r="P7675">
        <v>-0.11022686213254929</v>
      </c>
      <c r="Q7675">
        <v>-7.9608581960201263E-2</v>
      </c>
      <c r="R7675">
        <v>-3.5397749394178391E-2</v>
      </c>
      <c r="S7675" s="10" t="s">
        <v>39</v>
      </c>
    </row>
    <row r="7676" spans="1:19" hidden="1" x14ac:dyDescent="0.25">
      <c r="A7676" s="10" t="str">
        <f t="shared" si="119"/>
        <v>2017-2026Greater Fresno Area1-in-2June PeakPGE23</v>
      </c>
      <c r="B7676" s="10" t="s">
        <v>54</v>
      </c>
      <c r="C7676" s="10" t="s">
        <v>37</v>
      </c>
      <c r="D7676" s="10" t="s">
        <v>4</v>
      </c>
      <c r="E7676" s="10" t="s">
        <v>9</v>
      </c>
      <c r="F7676">
        <v>23</v>
      </c>
      <c r="G7676">
        <v>2.2881166934967041</v>
      </c>
      <c r="H7676">
        <v>2.4126338958740234</v>
      </c>
      <c r="I7676">
        <v>91.75</v>
      </c>
      <c r="J7676">
        <v>5.8387260884046555E-2</v>
      </c>
      <c r="K7676">
        <v>19331</v>
      </c>
      <c r="L7676">
        <v>17718.839</v>
      </c>
      <c r="M7676">
        <v>-0.12451730668544769</v>
      </c>
      <c r="N7676">
        <v>-0.19934642314910889</v>
      </c>
      <c r="O7676">
        <v>-0.15513558685779572</v>
      </c>
      <c r="P7676">
        <v>-0.12451730668544769</v>
      </c>
      <c r="Q7676">
        <v>-9.389902651309967E-2</v>
      </c>
      <c r="R7676">
        <v>-4.9688193947076797E-2</v>
      </c>
      <c r="S7676" s="10" t="s">
        <v>38</v>
      </c>
    </row>
    <row r="7677" spans="1:19" hidden="1" x14ac:dyDescent="0.25">
      <c r="A7677" s="10" t="str">
        <f t="shared" si="119"/>
        <v>2017-2026Greater Fresno Area1-in-10June PeakPGE23</v>
      </c>
      <c r="B7677" s="10" t="s">
        <v>54</v>
      </c>
      <c r="C7677" s="10" t="s">
        <v>37</v>
      </c>
      <c r="D7677" s="10" t="s">
        <v>4</v>
      </c>
      <c r="E7677" s="10" t="s">
        <v>1</v>
      </c>
      <c r="F7677">
        <v>23</v>
      </c>
      <c r="G7677">
        <v>2.2304329872131348</v>
      </c>
      <c r="H7677">
        <v>2.3431868553161621</v>
      </c>
      <c r="I7677">
        <v>93.75</v>
      </c>
      <c r="J7677">
        <v>5.8387260884046555E-2</v>
      </c>
      <c r="K7677">
        <v>19331</v>
      </c>
      <c r="L7677">
        <v>17718.839</v>
      </c>
      <c r="M7677">
        <v>-0.11275394260883331</v>
      </c>
      <c r="N7677">
        <v>-0.18758305907249451</v>
      </c>
      <c r="O7677">
        <v>-0.14337222278118134</v>
      </c>
      <c r="P7677">
        <v>-0.11275394260883331</v>
      </c>
      <c r="Q7677">
        <v>-8.2135662436485291E-2</v>
      </c>
      <c r="R7677">
        <v>-3.7924829870462418E-2</v>
      </c>
      <c r="S7677" s="10" t="s">
        <v>38</v>
      </c>
    </row>
    <row r="7678" spans="1:19" hidden="1" x14ac:dyDescent="0.25">
      <c r="A7678" s="10" t="str">
        <f t="shared" si="119"/>
        <v>2017-2026Greater Fresno Area1-in-2June PeakCAISO24</v>
      </c>
      <c r="B7678" s="10" t="s">
        <v>54</v>
      </c>
      <c r="C7678" s="10" t="s">
        <v>37</v>
      </c>
      <c r="D7678" s="10" t="s">
        <v>4</v>
      </c>
      <c r="E7678" s="10" t="s">
        <v>9</v>
      </c>
      <c r="F7678">
        <v>24</v>
      </c>
      <c r="G7678">
        <v>1.7389179468154907</v>
      </c>
      <c r="H7678">
        <v>1.8242571353912354</v>
      </c>
      <c r="I7678">
        <v>88.5</v>
      </c>
      <c r="J7678">
        <v>4.4309847056865692E-2</v>
      </c>
      <c r="K7678">
        <v>19331</v>
      </c>
      <c r="L7678">
        <v>17718.839</v>
      </c>
      <c r="M7678">
        <v>-8.5339166224002838E-2</v>
      </c>
      <c r="N7678">
        <v>-0.14212666451931</v>
      </c>
      <c r="O7678">
        <v>-0.1085752472281456</v>
      </c>
      <c r="P7678">
        <v>-8.5339166224002838E-2</v>
      </c>
      <c r="Q7678">
        <v>-6.2103081494569778E-2</v>
      </c>
      <c r="R7678">
        <v>-2.8551666066050529E-2</v>
      </c>
      <c r="S7678" s="10" t="s">
        <v>39</v>
      </c>
    </row>
    <row r="7679" spans="1:19" hidden="1" x14ac:dyDescent="0.25">
      <c r="A7679" s="10" t="str">
        <f t="shared" si="119"/>
        <v>2017-2026Greater Fresno Area1-in-10June PeakCAISO24</v>
      </c>
      <c r="B7679" s="10" t="s">
        <v>54</v>
      </c>
      <c r="C7679" s="10" t="s">
        <v>37</v>
      </c>
      <c r="D7679" s="10" t="s">
        <v>4</v>
      </c>
      <c r="E7679" s="10" t="s">
        <v>1</v>
      </c>
      <c r="F7679">
        <v>24</v>
      </c>
      <c r="G7679">
        <v>1.7778635025024414</v>
      </c>
      <c r="H7679">
        <v>1.8680033683776855</v>
      </c>
      <c r="I7679">
        <v>88.625</v>
      </c>
      <c r="J7679">
        <v>4.4309847056865692E-2</v>
      </c>
      <c r="K7679">
        <v>19331</v>
      </c>
      <c r="L7679">
        <v>17718.839</v>
      </c>
      <c r="M7679">
        <v>-9.0139813721179962E-2</v>
      </c>
      <c r="N7679">
        <v>-0.14692731201648712</v>
      </c>
      <c r="O7679">
        <v>-0.11337589472532272</v>
      </c>
      <c r="P7679">
        <v>-9.0139813721179962E-2</v>
      </c>
      <c r="Q7679">
        <v>-6.6903732717037201E-2</v>
      </c>
      <c r="R7679">
        <v>-3.3352315425872803E-2</v>
      </c>
      <c r="S7679" s="10" t="s">
        <v>39</v>
      </c>
    </row>
    <row r="7680" spans="1:19" hidden="1" x14ac:dyDescent="0.25">
      <c r="A7680" s="10" t="str">
        <f t="shared" si="119"/>
        <v>2017-2026Greater Fresno Area1-in-10June PeakPGE24</v>
      </c>
      <c r="B7680" s="10" t="s">
        <v>54</v>
      </c>
      <c r="C7680" s="10" t="s">
        <v>37</v>
      </c>
      <c r="D7680" s="10" t="s">
        <v>4</v>
      </c>
      <c r="E7680" s="10" t="s">
        <v>1</v>
      </c>
      <c r="F7680">
        <v>24</v>
      </c>
      <c r="G7680">
        <v>1.8028213977813721</v>
      </c>
      <c r="H7680">
        <v>1.8965506553649902</v>
      </c>
      <c r="I7680">
        <v>91.25</v>
      </c>
      <c r="J7680">
        <v>4.4309847056865692E-2</v>
      </c>
      <c r="K7680">
        <v>19331</v>
      </c>
      <c r="L7680">
        <v>17718.839</v>
      </c>
      <c r="M7680">
        <v>-9.3729272484779358E-2</v>
      </c>
      <c r="N7680">
        <v>-0.15051677823066711</v>
      </c>
      <c r="O7680">
        <v>-0.11696535348892212</v>
      </c>
      <c r="P7680">
        <v>-9.3729272484779358E-2</v>
      </c>
      <c r="Q7680">
        <v>-7.0493191480636597E-2</v>
      </c>
      <c r="R7680">
        <v>-3.6941774189472198E-2</v>
      </c>
      <c r="S7680" s="10" t="s">
        <v>38</v>
      </c>
    </row>
    <row r="7681" spans="1:19" hidden="1" x14ac:dyDescent="0.25">
      <c r="A7681" s="10" t="str">
        <f t="shared" si="119"/>
        <v>2017-2026Greater Fresno Area1-in-2June PeakPGE24</v>
      </c>
      <c r="B7681" s="10" t="s">
        <v>54</v>
      </c>
      <c r="C7681" s="10" t="s">
        <v>37</v>
      </c>
      <c r="D7681" s="10" t="s">
        <v>4</v>
      </c>
      <c r="E7681" s="10" t="s">
        <v>9</v>
      </c>
      <c r="F7681">
        <v>24</v>
      </c>
      <c r="G7681">
        <v>1.8494460582733154</v>
      </c>
      <c r="H7681">
        <v>1.9482018947601318</v>
      </c>
      <c r="I7681">
        <v>88.375</v>
      </c>
      <c r="J7681">
        <v>4.4309847056865692E-2</v>
      </c>
      <c r="K7681">
        <v>19331</v>
      </c>
      <c r="L7681">
        <v>17718.839</v>
      </c>
      <c r="M7681">
        <v>-9.8755896091461182E-2</v>
      </c>
      <c r="N7681">
        <v>-0.15554340183734894</v>
      </c>
      <c r="O7681">
        <v>-0.12199197709560394</v>
      </c>
      <c r="P7681">
        <v>-9.8755896091461182E-2</v>
      </c>
      <c r="Q7681">
        <v>-7.551981508731842E-2</v>
      </c>
      <c r="R7681">
        <v>-4.1968397796154022E-2</v>
      </c>
      <c r="S7681" s="10" t="s">
        <v>38</v>
      </c>
    </row>
    <row r="7682" spans="1:19" hidden="1" x14ac:dyDescent="0.25">
      <c r="A7682" s="10" t="str">
        <f t="shared" ref="A7682:A7745" si="120">CONCATENATE(B7682,C7682,E7682,D7682,S7682,F7682)</f>
        <v>2017-2026Greater Fresno Area1-in-10May PeakCAISO1</v>
      </c>
      <c r="B7682" s="10" t="s">
        <v>54</v>
      </c>
      <c r="C7682" s="10" t="s">
        <v>37</v>
      </c>
      <c r="D7682" s="10" t="s">
        <v>5</v>
      </c>
      <c r="E7682" s="10" t="s">
        <v>1</v>
      </c>
      <c r="F7682">
        <v>1</v>
      </c>
      <c r="G7682">
        <v>1.2175934314727783</v>
      </c>
      <c r="H7682">
        <v>1.2175934314727783</v>
      </c>
      <c r="I7682">
        <v>79.25</v>
      </c>
      <c r="J7682">
        <v>0</v>
      </c>
      <c r="K7682">
        <v>19331</v>
      </c>
      <c r="L7682">
        <v>17718.839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 s="10" t="s">
        <v>39</v>
      </c>
    </row>
    <row r="7683" spans="1:19" hidden="1" x14ac:dyDescent="0.25">
      <c r="A7683" s="10" t="str">
        <f t="shared" si="120"/>
        <v>2017-2026Greater Fresno Area1-in-2May PeakCAISO1</v>
      </c>
      <c r="B7683" s="10" t="s">
        <v>54</v>
      </c>
      <c r="C7683" s="10" t="s">
        <v>37</v>
      </c>
      <c r="D7683" s="10" t="s">
        <v>5</v>
      </c>
      <c r="E7683" s="10" t="s">
        <v>9</v>
      </c>
      <c r="F7683">
        <v>1</v>
      </c>
      <c r="G7683">
        <v>1.1721798181533813</v>
      </c>
      <c r="H7683">
        <v>1.1721798181533813</v>
      </c>
      <c r="I7683">
        <v>80.25</v>
      </c>
      <c r="J7683">
        <v>0</v>
      </c>
      <c r="K7683">
        <v>19331</v>
      </c>
      <c r="L7683">
        <v>17718.839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 s="10" t="s">
        <v>39</v>
      </c>
    </row>
    <row r="7684" spans="1:19" hidden="1" x14ac:dyDescent="0.25">
      <c r="A7684" s="10" t="str">
        <f t="shared" si="120"/>
        <v>2017-2026Greater Fresno Area1-in-2May PeakPGE1</v>
      </c>
      <c r="B7684" s="10" t="s">
        <v>54</v>
      </c>
      <c r="C7684" s="10" t="s">
        <v>37</v>
      </c>
      <c r="D7684" s="10" t="s">
        <v>5</v>
      </c>
      <c r="E7684" s="10" t="s">
        <v>9</v>
      </c>
      <c r="F7684">
        <v>1</v>
      </c>
      <c r="G7684">
        <v>1.1478654146194458</v>
      </c>
      <c r="H7684">
        <v>1.1478654146194458</v>
      </c>
      <c r="I7684">
        <v>77.5</v>
      </c>
      <c r="J7684">
        <v>0</v>
      </c>
      <c r="K7684">
        <v>19331</v>
      </c>
      <c r="L7684">
        <v>17718.839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 s="10" t="s">
        <v>38</v>
      </c>
    </row>
    <row r="7685" spans="1:19" hidden="1" x14ac:dyDescent="0.25">
      <c r="A7685" s="10" t="str">
        <f t="shared" si="120"/>
        <v>2017-2026Greater Fresno Area1-in-10May PeakPGE1</v>
      </c>
      <c r="B7685" s="10" t="s">
        <v>54</v>
      </c>
      <c r="C7685" s="10" t="s">
        <v>37</v>
      </c>
      <c r="D7685" s="10" t="s">
        <v>5</v>
      </c>
      <c r="E7685" s="10" t="s">
        <v>1</v>
      </c>
      <c r="F7685">
        <v>1</v>
      </c>
      <c r="G7685">
        <v>1.2589879035949707</v>
      </c>
      <c r="H7685">
        <v>1.2589879035949707</v>
      </c>
      <c r="I7685">
        <v>81.125</v>
      </c>
      <c r="J7685">
        <v>0</v>
      </c>
      <c r="K7685">
        <v>19331</v>
      </c>
      <c r="L7685">
        <v>17718.839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 s="10" t="s">
        <v>38</v>
      </c>
    </row>
    <row r="7686" spans="1:19" hidden="1" x14ac:dyDescent="0.25">
      <c r="A7686" s="10" t="str">
        <f t="shared" si="120"/>
        <v>2017-2026Greater Fresno Area1-in-2May PeakCAISO2</v>
      </c>
      <c r="B7686" s="10" t="s">
        <v>54</v>
      </c>
      <c r="C7686" s="10" t="s">
        <v>37</v>
      </c>
      <c r="D7686" s="10" t="s">
        <v>5</v>
      </c>
      <c r="E7686" s="10" t="s">
        <v>9</v>
      </c>
      <c r="F7686">
        <v>2</v>
      </c>
      <c r="G7686">
        <v>0.99667596817016602</v>
      </c>
      <c r="H7686">
        <v>0.99667596817016602</v>
      </c>
      <c r="I7686">
        <v>76.75</v>
      </c>
      <c r="J7686">
        <v>0</v>
      </c>
      <c r="K7686">
        <v>19331</v>
      </c>
      <c r="L7686">
        <v>17718.839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 s="10" t="s">
        <v>39</v>
      </c>
    </row>
    <row r="7687" spans="1:19" hidden="1" x14ac:dyDescent="0.25">
      <c r="A7687" s="10" t="str">
        <f t="shared" si="120"/>
        <v>2017-2026Greater Fresno Area1-in-10May PeakCAISO2</v>
      </c>
      <c r="B7687" s="10" t="s">
        <v>54</v>
      </c>
      <c r="C7687" s="10" t="s">
        <v>37</v>
      </c>
      <c r="D7687" s="10" t="s">
        <v>5</v>
      </c>
      <c r="E7687" s="10" t="s">
        <v>1</v>
      </c>
      <c r="F7687">
        <v>2</v>
      </c>
      <c r="G7687">
        <v>1.035290002822876</v>
      </c>
      <c r="H7687">
        <v>1.035290002822876</v>
      </c>
      <c r="I7687">
        <v>77.125</v>
      </c>
      <c r="J7687">
        <v>0</v>
      </c>
      <c r="K7687">
        <v>19331</v>
      </c>
      <c r="L7687">
        <v>17718.839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 s="10" t="s">
        <v>39</v>
      </c>
    </row>
    <row r="7688" spans="1:19" hidden="1" x14ac:dyDescent="0.25">
      <c r="A7688" s="10" t="str">
        <f t="shared" si="120"/>
        <v>2017-2026Greater Fresno Area1-in-2May PeakPGE2</v>
      </c>
      <c r="B7688" s="10" t="s">
        <v>54</v>
      </c>
      <c r="C7688" s="10" t="s">
        <v>37</v>
      </c>
      <c r="D7688" s="10" t="s">
        <v>5</v>
      </c>
      <c r="E7688" s="10" t="s">
        <v>9</v>
      </c>
      <c r="F7688">
        <v>2</v>
      </c>
      <c r="G7688">
        <v>0.976002037525177</v>
      </c>
      <c r="H7688">
        <v>0.976002037525177</v>
      </c>
      <c r="I7688">
        <v>74.875</v>
      </c>
      <c r="J7688">
        <v>0</v>
      </c>
      <c r="K7688">
        <v>19331</v>
      </c>
      <c r="L7688">
        <v>17718.839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 s="10" t="s">
        <v>38</v>
      </c>
    </row>
    <row r="7689" spans="1:19" hidden="1" x14ac:dyDescent="0.25">
      <c r="A7689" s="10" t="str">
        <f t="shared" si="120"/>
        <v>2017-2026Greater Fresno Area1-in-10May PeakPGE2</v>
      </c>
      <c r="B7689" s="10" t="s">
        <v>54</v>
      </c>
      <c r="C7689" s="10" t="s">
        <v>37</v>
      </c>
      <c r="D7689" s="10" t="s">
        <v>5</v>
      </c>
      <c r="E7689" s="10" t="s">
        <v>1</v>
      </c>
      <c r="F7689">
        <v>2</v>
      </c>
      <c r="G7689">
        <v>1.0704867839813232</v>
      </c>
      <c r="H7689">
        <v>1.0704867839813232</v>
      </c>
      <c r="I7689">
        <v>79.125</v>
      </c>
      <c r="J7689">
        <v>0</v>
      </c>
      <c r="K7689">
        <v>19331</v>
      </c>
      <c r="L7689">
        <v>17718.839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 s="10" t="s">
        <v>38</v>
      </c>
    </row>
    <row r="7690" spans="1:19" hidden="1" x14ac:dyDescent="0.25">
      <c r="A7690" s="10" t="str">
        <f t="shared" si="120"/>
        <v>2017-2026Greater Fresno Area1-in-10May PeakCAISO3</v>
      </c>
      <c r="B7690" s="10" t="s">
        <v>54</v>
      </c>
      <c r="C7690" s="10" t="s">
        <v>37</v>
      </c>
      <c r="D7690" s="10" t="s">
        <v>5</v>
      </c>
      <c r="E7690" s="10" t="s">
        <v>1</v>
      </c>
      <c r="F7690">
        <v>3</v>
      </c>
      <c r="G7690">
        <v>0.91083931922912598</v>
      </c>
      <c r="H7690">
        <v>0.91083931922912598</v>
      </c>
      <c r="I7690">
        <v>75</v>
      </c>
      <c r="J7690">
        <v>0</v>
      </c>
      <c r="K7690">
        <v>19331</v>
      </c>
      <c r="L7690">
        <v>17718.839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 s="10" t="s">
        <v>39</v>
      </c>
    </row>
    <row r="7691" spans="1:19" hidden="1" x14ac:dyDescent="0.25">
      <c r="A7691" s="10" t="str">
        <f t="shared" si="120"/>
        <v>2017-2026Greater Fresno Area1-in-2May PeakCAISO3</v>
      </c>
      <c r="B7691" s="10" t="s">
        <v>54</v>
      </c>
      <c r="C7691" s="10" t="s">
        <v>37</v>
      </c>
      <c r="D7691" s="10" t="s">
        <v>5</v>
      </c>
      <c r="E7691" s="10" t="s">
        <v>9</v>
      </c>
      <c r="F7691">
        <v>3</v>
      </c>
      <c r="G7691">
        <v>0.87686693668365479</v>
      </c>
      <c r="H7691">
        <v>0.87686693668365479</v>
      </c>
      <c r="I7691">
        <v>75.75</v>
      </c>
      <c r="J7691">
        <v>0</v>
      </c>
      <c r="K7691">
        <v>19331</v>
      </c>
      <c r="L7691">
        <v>17718.839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 s="10" t="s">
        <v>39</v>
      </c>
    </row>
    <row r="7692" spans="1:19" hidden="1" x14ac:dyDescent="0.25">
      <c r="A7692" s="10" t="str">
        <f t="shared" si="120"/>
        <v>2017-2026Greater Fresno Area1-in-10May PeakPGE3</v>
      </c>
      <c r="B7692" s="10" t="s">
        <v>54</v>
      </c>
      <c r="C7692" s="10" t="s">
        <v>37</v>
      </c>
      <c r="D7692" s="10" t="s">
        <v>5</v>
      </c>
      <c r="E7692" s="10" t="s">
        <v>1</v>
      </c>
      <c r="F7692">
        <v>3</v>
      </c>
      <c r="G7692">
        <v>0.94180512428283691</v>
      </c>
      <c r="H7692">
        <v>0.94180512428283691</v>
      </c>
      <c r="I7692">
        <v>76.5</v>
      </c>
      <c r="J7692">
        <v>0</v>
      </c>
      <c r="K7692">
        <v>19331</v>
      </c>
      <c r="L7692">
        <v>17718.839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 s="10" t="s">
        <v>38</v>
      </c>
    </row>
    <row r="7693" spans="1:19" hidden="1" x14ac:dyDescent="0.25">
      <c r="A7693" s="10" t="str">
        <f t="shared" si="120"/>
        <v>2017-2026Greater Fresno Area1-in-2May PeakPGE3</v>
      </c>
      <c r="B7693" s="10" t="s">
        <v>54</v>
      </c>
      <c r="C7693" s="10" t="s">
        <v>37</v>
      </c>
      <c r="D7693" s="10" t="s">
        <v>5</v>
      </c>
      <c r="E7693" s="10" t="s">
        <v>9</v>
      </c>
      <c r="F7693">
        <v>3</v>
      </c>
      <c r="G7693">
        <v>0.85867822170257568</v>
      </c>
      <c r="H7693">
        <v>0.85867822170257568</v>
      </c>
      <c r="I7693">
        <v>73.5</v>
      </c>
      <c r="J7693">
        <v>0</v>
      </c>
      <c r="K7693">
        <v>19331</v>
      </c>
      <c r="L7693">
        <v>17718.839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 s="10" t="s">
        <v>38</v>
      </c>
    </row>
    <row r="7694" spans="1:19" hidden="1" x14ac:dyDescent="0.25">
      <c r="A7694" s="10" t="str">
        <f t="shared" si="120"/>
        <v>2017-2026Greater Fresno Area1-in-2May PeakCAISO4</v>
      </c>
      <c r="B7694" s="10" t="s">
        <v>54</v>
      </c>
      <c r="C7694" s="10" t="s">
        <v>37</v>
      </c>
      <c r="D7694" s="10" t="s">
        <v>5</v>
      </c>
      <c r="E7694" s="10" t="s">
        <v>9</v>
      </c>
      <c r="F7694">
        <v>4</v>
      </c>
      <c r="G7694">
        <v>0.79868096113204956</v>
      </c>
      <c r="H7694">
        <v>0.79868096113204956</v>
      </c>
      <c r="I7694">
        <v>73.75</v>
      </c>
      <c r="J7694">
        <v>0</v>
      </c>
      <c r="K7694">
        <v>19331</v>
      </c>
      <c r="L7694">
        <v>17718.839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 s="10" t="s">
        <v>39</v>
      </c>
    </row>
    <row r="7695" spans="1:19" hidden="1" x14ac:dyDescent="0.25">
      <c r="A7695" s="10" t="str">
        <f t="shared" si="120"/>
        <v>2017-2026Greater Fresno Area1-in-10May PeakCAISO4</v>
      </c>
      <c r="B7695" s="10" t="s">
        <v>54</v>
      </c>
      <c r="C7695" s="10" t="s">
        <v>37</v>
      </c>
      <c r="D7695" s="10" t="s">
        <v>5</v>
      </c>
      <c r="E7695" s="10" t="s">
        <v>1</v>
      </c>
      <c r="F7695">
        <v>4</v>
      </c>
      <c r="G7695">
        <v>0.82962417602539063</v>
      </c>
      <c r="H7695">
        <v>0.82962417602539063</v>
      </c>
      <c r="I7695">
        <v>73.125</v>
      </c>
      <c r="J7695">
        <v>0</v>
      </c>
      <c r="K7695">
        <v>19331</v>
      </c>
      <c r="L7695">
        <v>17718.839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 s="10" t="s">
        <v>39</v>
      </c>
    </row>
    <row r="7696" spans="1:19" hidden="1" x14ac:dyDescent="0.25">
      <c r="A7696" s="10" t="str">
        <f t="shared" si="120"/>
        <v>2017-2026Greater Fresno Area1-in-10May PeakPGE4</v>
      </c>
      <c r="B7696" s="10" t="s">
        <v>54</v>
      </c>
      <c r="C7696" s="10" t="s">
        <v>37</v>
      </c>
      <c r="D7696" s="10" t="s">
        <v>5</v>
      </c>
      <c r="E7696" s="10" t="s">
        <v>1</v>
      </c>
      <c r="F7696">
        <v>4</v>
      </c>
      <c r="G7696">
        <v>0.85782891511917114</v>
      </c>
      <c r="H7696">
        <v>0.85782891511917114</v>
      </c>
      <c r="I7696">
        <v>74.375</v>
      </c>
      <c r="J7696">
        <v>0</v>
      </c>
      <c r="K7696">
        <v>19331</v>
      </c>
      <c r="L7696">
        <v>17718.839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 s="10" t="s">
        <v>38</v>
      </c>
    </row>
    <row r="7697" spans="1:19" hidden="1" x14ac:dyDescent="0.25">
      <c r="A7697" s="10" t="str">
        <f t="shared" si="120"/>
        <v>2017-2026Greater Fresno Area1-in-2May PeakPGE4</v>
      </c>
      <c r="B7697" s="10" t="s">
        <v>54</v>
      </c>
      <c r="C7697" s="10" t="s">
        <v>37</v>
      </c>
      <c r="D7697" s="10" t="s">
        <v>5</v>
      </c>
      <c r="E7697" s="10" t="s">
        <v>9</v>
      </c>
      <c r="F7697">
        <v>4</v>
      </c>
      <c r="G7697">
        <v>0.78211402893066406</v>
      </c>
      <c r="H7697">
        <v>0.78211402893066406</v>
      </c>
      <c r="I7697">
        <v>71</v>
      </c>
      <c r="J7697">
        <v>0</v>
      </c>
      <c r="K7697">
        <v>19331</v>
      </c>
      <c r="L7697">
        <v>17718.839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 s="10" t="s">
        <v>38</v>
      </c>
    </row>
    <row r="7698" spans="1:19" hidden="1" x14ac:dyDescent="0.25">
      <c r="A7698" s="10" t="str">
        <f t="shared" si="120"/>
        <v>2017-2026Greater Fresno Area1-in-10May PeakCAISO5</v>
      </c>
      <c r="B7698" s="10" t="s">
        <v>54</v>
      </c>
      <c r="C7698" s="10" t="s">
        <v>37</v>
      </c>
      <c r="D7698" s="10" t="s">
        <v>5</v>
      </c>
      <c r="E7698" s="10" t="s">
        <v>1</v>
      </c>
      <c r="F7698">
        <v>5</v>
      </c>
      <c r="G7698">
        <v>0.79023414850234985</v>
      </c>
      <c r="H7698">
        <v>0.79023414850234985</v>
      </c>
      <c r="I7698">
        <v>71</v>
      </c>
      <c r="J7698">
        <v>0</v>
      </c>
      <c r="K7698">
        <v>19331</v>
      </c>
      <c r="L7698">
        <v>17718.839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 s="10" t="s">
        <v>39</v>
      </c>
    </row>
    <row r="7699" spans="1:19" hidden="1" x14ac:dyDescent="0.25">
      <c r="A7699" s="10" t="str">
        <f t="shared" si="120"/>
        <v>2017-2026Greater Fresno Area1-in-2May PeakCAISO5</v>
      </c>
      <c r="B7699" s="10" t="s">
        <v>54</v>
      </c>
      <c r="C7699" s="10" t="s">
        <v>37</v>
      </c>
      <c r="D7699" s="10" t="s">
        <v>5</v>
      </c>
      <c r="E7699" s="10" t="s">
        <v>9</v>
      </c>
      <c r="F7699">
        <v>5</v>
      </c>
      <c r="G7699">
        <v>0.76076006889343262</v>
      </c>
      <c r="H7699">
        <v>0.76076006889343262</v>
      </c>
      <c r="I7699">
        <v>72.125</v>
      </c>
      <c r="J7699">
        <v>0</v>
      </c>
      <c r="K7699">
        <v>19331</v>
      </c>
      <c r="L7699">
        <v>17718.839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 s="10" t="s">
        <v>39</v>
      </c>
    </row>
    <row r="7700" spans="1:19" hidden="1" x14ac:dyDescent="0.25">
      <c r="A7700" s="10" t="str">
        <f t="shared" si="120"/>
        <v>2017-2026Greater Fresno Area1-in-10May PeakPGE5</v>
      </c>
      <c r="B7700" s="10" t="s">
        <v>54</v>
      </c>
      <c r="C7700" s="10" t="s">
        <v>37</v>
      </c>
      <c r="D7700" s="10" t="s">
        <v>5</v>
      </c>
      <c r="E7700" s="10" t="s">
        <v>1</v>
      </c>
      <c r="F7700">
        <v>5</v>
      </c>
      <c r="G7700">
        <v>0.81709969043731689</v>
      </c>
      <c r="H7700">
        <v>0.81709969043731689</v>
      </c>
      <c r="I7700">
        <v>73</v>
      </c>
      <c r="J7700">
        <v>0</v>
      </c>
      <c r="K7700">
        <v>19331</v>
      </c>
      <c r="L7700">
        <v>17718.839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 s="10" t="s">
        <v>38</v>
      </c>
    </row>
    <row r="7701" spans="1:19" hidden="1" x14ac:dyDescent="0.25">
      <c r="A7701" s="10" t="str">
        <f t="shared" si="120"/>
        <v>2017-2026Greater Fresno Area1-in-2May PeakPGE5</v>
      </c>
      <c r="B7701" s="10" t="s">
        <v>54</v>
      </c>
      <c r="C7701" s="10" t="s">
        <v>37</v>
      </c>
      <c r="D7701" s="10" t="s">
        <v>5</v>
      </c>
      <c r="E7701" s="10" t="s">
        <v>9</v>
      </c>
      <c r="F7701">
        <v>5</v>
      </c>
      <c r="G7701">
        <v>0.74497973918914795</v>
      </c>
      <c r="H7701">
        <v>0.74497973918914795</v>
      </c>
      <c r="I7701">
        <v>69.625</v>
      </c>
      <c r="J7701">
        <v>0</v>
      </c>
      <c r="K7701">
        <v>19331</v>
      </c>
      <c r="L7701">
        <v>17718.839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 s="10" t="s">
        <v>38</v>
      </c>
    </row>
    <row r="7702" spans="1:19" hidden="1" x14ac:dyDescent="0.25">
      <c r="A7702" s="10" t="str">
        <f t="shared" si="120"/>
        <v>2017-2026Greater Fresno Area1-in-2May PeakCAISO6</v>
      </c>
      <c r="B7702" s="10" t="s">
        <v>54</v>
      </c>
      <c r="C7702" s="10" t="s">
        <v>37</v>
      </c>
      <c r="D7702" s="10" t="s">
        <v>5</v>
      </c>
      <c r="E7702" s="10" t="s">
        <v>9</v>
      </c>
      <c r="F7702">
        <v>6</v>
      </c>
      <c r="G7702">
        <v>0.76889842748641968</v>
      </c>
      <c r="H7702">
        <v>0.76889842748641968</v>
      </c>
      <c r="I7702">
        <v>71.125</v>
      </c>
      <c r="J7702">
        <v>0</v>
      </c>
      <c r="K7702">
        <v>19331</v>
      </c>
      <c r="L7702">
        <v>17718.839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 s="10" t="s">
        <v>39</v>
      </c>
    </row>
    <row r="7703" spans="1:19" hidden="1" x14ac:dyDescent="0.25">
      <c r="A7703" s="10" t="str">
        <f t="shared" si="120"/>
        <v>2017-2026Greater Fresno Area1-in-10May PeakCAISO6</v>
      </c>
      <c r="B7703" s="10" t="s">
        <v>54</v>
      </c>
      <c r="C7703" s="10" t="s">
        <v>37</v>
      </c>
      <c r="D7703" s="10" t="s">
        <v>5</v>
      </c>
      <c r="E7703" s="10" t="s">
        <v>1</v>
      </c>
      <c r="F7703">
        <v>6</v>
      </c>
      <c r="G7703">
        <v>0.79868775606155396</v>
      </c>
      <c r="H7703">
        <v>0.79868775606155396</v>
      </c>
      <c r="I7703">
        <v>69.375</v>
      </c>
      <c r="J7703">
        <v>0</v>
      </c>
      <c r="K7703">
        <v>19331</v>
      </c>
      <c r="L7703">
        <v>17718.839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 s="10" t="s">
        <v>39</v>
      </c>
    </row>
    <row r="7704" spans="1:19" hidden="1" x14ac:dyDescent="0.25">
      <c r="A7704" s="10" t="str">
        <f t="shared" si="120"/>
        <v>2017-2026Greater Fresno Area1-in-10May PeakPGE6</v>
      </c>
      <c r="B7704" s="10" t="s">
        <v>54</v>
      </c>
      <c r="C7704" s="10" t="s">
        <v>37</v>
      </c>
      <c r="D7704" s="10" t="s">
        <v>5</v>
      </c>
      <c r="E7704" s="10" t="s">
        <v>1</v>
      </c>
      <c r="F7704">
        <v>6</v>
      </c>
      <c r="G7704">
        <v>0.82584077119827271</v>
      </c>
      <c r="H7704">
        <v>0.82584077119827271</v>
      </c>
      <c r="I7704">
        <v>71.625</v>
      </c>
      <c r="J7704">
        <v>0</v>
      </c>
      <c r="K7704">
        <v>19331</v>
      </c>
      <c r="L7704">
        <v>17718.839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 s="10" t="s">
        <v>38</v>
      </c>
    </row>
    <row r="7705" spans="1:19" hidden="1" x14ac:dyDescent="0.25">
      <c r="A7705" s="10" t="str">
        <f t="shared" si="120"/>
        <v>2017-2026Greater Fresno Area1-in-2May PeakPGE6</v>
      </c>
      <c r="B7705" s="10" t="s">
        <v>54</v>
      </c>
      <c r="C7705" s="10" t="s">
        <v>37</v>
      </c>
      <c r="D7705" s="10" t="s">
        <v>5</v>
      </c>
      <c r="E7705" s="10" t="s">
        <v>9</v>
      </c>
      <c r="F7705">
        <v>6</v>
      </c>
      <c r="G7705">
        <v>0.75294923782348633</v>
      </c>
      <c r="H7705">
        <v>0.75294923782348633</v>
      </c>
      <c r="I7705">
        <v>68.375</v>
      </c>
      <c r="J7705">
        <v>0</v>
      </c>
      <c r="K7705">
        <v>19331</v>
      </c>
      <c r="L7705">
        <v>17718.839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 s="10" t="s">
        <v>38</v>
      </c>
    </row>
    <row r="7706" spans="1:19" hidden="1" x14ac:dyDescent="0.25">
      <c r="A7706" s="10" t="str">
        <f t="shared" si="120"/>
        <v>2017-2026Greater Fresno Area1-in-10May PeakCAISO7</v>
      </c>
      <c r="B7706" s="10" t="s">
        <v>54</v>
      </c>
      <c r="C7706" s="10" t="s">
        <v>37</v>
      </c>
      <c r="D7706" s="10" t="s">
        <v>5</v>
      </c>
      <c r="E7706" s="10" t="s">
        <v>1</v>
      </c>
      <c r="F7706">
        <v>7</v>
      </c>
      <c r="G7706">
        <v>0.85397839546203613</v>
      </c>
      <c r="H7706">
        <v>0.85397839546203613</v>
      </c>
      <c r="I7706">
        <v>69.375</v>
      </c>
      <c r="J7706">
        <v>0</v>
      </c>
      <c r="K7706">
        <v>19331</v>
      </c>
      <c r="L7706">
        <v>17718.839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 s="10" t="s">
        <v>39</v>
      </c>
    </row>
    <row r="7707" spans="1:19" hidden="1" x14ac:dyDescent="0.25">
      <c r="A7707" s="10" t="str">
        <f t="shared" si="120"/>
        <v>2017-2026Greater Fresno Area1-in-2May PeakCAISO7</v>
      </c>
      <c r="B7707" s="10" t="s">
        <v>54</v>
      </c>
      <c r="C7707" s="10" t="s">
        <v>37</v>
      </c>
      <c r="D7707" s="10" t="s">
        <v>5</v>
      </c>
      <c r="E7707" s="10" t="s">
        <v>9</v>
      </c>
      <c r="F7707">
        <v>7</v>
      </c>
      <c r="G7707">
        <v>0.82212686538696289</v>
      </c>
      <c r="H7707">
        <v>0.82212686538696289</v>
      </c>
      <c r="I7707">
        <v>70.5</v>
      </c>
      <c r="J7707">
        <v>0</v>
      </c>
      <c r="K7707">
        <v>19331</v>
      </c>
      <c r="L7707">
        <v>17718.839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 s="10" t="s">
        <v>39</v>
      </c>
    </row>
    <row r="7708" spans="1:19" hidden="1" x14ac:dyDescent="0.25">
      <c r="A7708" s="10" t="str">
        <f t="shared" si="120"/>
        <v>2017-2026Greater Fresno Area1-in-10May PeakPGE7</v>
      </c>
      <c r="B7708" s="10" t="s">
        <v>54</v>
      </c>
      <c r="C7708" s="10" t="s">
        <v>37</v>
      </c>
      <c r="D7708" s="10" t="s">
        <v>5</v>
      </c>
      <c r="E7708" s="10" t="s">
        <v>1</v>
      </c>
      <c r="F7708">
        <v>7</v>
      </c>
      <c r="G7708">
        <v>0.8830111026763916</v>
      </c>
      <c r="H7708">
        <v>0.8830111026763916</v>
      </c>
      <c r="I7708">
        <v>71.75</v>
      </c>
      <c r="J7708">
        <v>0</v>
      </c>
      <c r="K7708">
        <v>19331</v>
      </c>
      <c r="L7708">
        <v>17718.839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 s="10" t="s">
        <v>38</v>
      </c>
    </row>
    <row r="7709" spans="1:19" hidden="1" x14ac:dyDescent="0.25">
      <c r="A7709" s="10" t="str">
        <f t="shared" si="120"/>
        <v>2017-2026Greater Fresno Area1-in-2May PeakPGE7</v>
      </c>
      <c r="B7709" s="10" t="s">
        <v>54</v>
      </c>
      <c r="C7709" s="10" t="s">
        <v>37</v>
      </c>
      <c r="D7709" s="10" t="s">
        <v>5</v>
      </c>
      <c r="E7709" s="10" t="s">
        <v>9</v>
      </c>
      <c r="F7709">
        <v>7</v>
      </c>
      <c r="G7709">
        <v>0.80507355928421021</v>
      </c>
      <c r="H7709">
        <v>0.80507355928421021</v>
      </c>
      <c r="I7709">
        <v>68.625</v>
      </c>
      <c r="J7709">
        <v>0</v>
      </c>
      <c r="K7709">
        <v>19331</v>
      </c>
      <c r="L7709">
        <v>17718.839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 s="10" t="s">
        <v>38</v>
      </c>
    </row>
    <row r="7710" spans="1:19" hidden="1" x14ac:dyDescent="0.25">
      <c r="A7710" s="10" t="str">
        <f t="shared" si="120"/>
        <v>2017-2026Greater Fresno Area1-in-2May PeakCAISO8</v>
      </c>
      <c r="B7710" s="10" t="s">
        <v>54</v>
      </c>
      <c r="C7710" s="10" t="s">
        <v>37</v>
      </c>
      <c r="D7710" s="10" t="s">
        <v>5</v>
      </c>
      <c r="E7710" s="10" t="s">
        <v>9</v>
      </c>
      <c r="F7710">
        <v>8</v>
      </c>
      <c r="G7710">
        <v>0.84280896186828613</v>
      </c>
      <c r="H7710">
        <v>0.84280896186828613</v>
      </c>
      <c r="I7710">
        <v>74.125</v>
      </c>
      <c r="J7710">
        <v>0</v>
      </c>
      <c r="K7710">
        <v>19331</v>
      </c>
      <c r="L7710">
        <v>17718.839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 s="10" t="s">
        <v>39</v>
      </c>
    </row>
    <row r="7711" spans="1:19" hidden="1" x14ac:dyDescent="0.25">
      <c r="A7711" s="10" t="str">
        <f t="shared" si="120"/>
        <v>2017-2026Greater Fresno Area1-in-10May PeakCAISO8</v>
      </c>
      <c r="B7711" s="10" t="s">
        <v>54</v>
      </c>
      <c r="C7711" s="10" t="s">
        <v>37</v>
      </c>
      <c r="D7711" s="10" t="s">
        <v>5</v>
      </c>
      <c r="E7711" s="10" t="s">
        <v>1</v>
      </c>
      <c r="F7711">
        <v>8</v>
      </c>
      <c r="G7711">
        <v>0.87546175718307495</v>
      </c>
      <c r="H7711">
        <v>0.87546175718307495</v>
      </c>
      <c r="I7711">
        <v>72.875</v>
      </c>
      <c r="J7711">
        <v>0</v>
      </c>
      <c r="K7711">
        <v>19331</v>
      </c>
      <c r="L7711">
        <v>17718.839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 s="10" t="s">
        <v>39</v>
      </c>
    </row>
    <row r="7712" spans="1:19" hidden="1" x14ac:dyDescent="0.25">
      <c r="A7712" s="10" t="str">
        <f t="shared" si="120"/>
        <v>2017-2026Greater Fresno Area1-in-10May PeakPGE8</v>
      </c>
      <c r="B7712" s="10" t="s">
        <v>54</v>
      </c>
      <c r="C7712" s="10" t="s">
        <v>37</v>
      </c>
      <c r="D7712" s="10" t="s">
        <v>5</v>
      </c>
      <c r="E7712" s="10" t="s">
        <v>1</v>
      </c>
      <c r="F7712">
        <v>8</v>
      </c>
      <c r="G7712">
        <v>0.90522485971450806</v>
      </c>
      <c r="H7712">
        <v>0.90522485971450806</v>
      </c>
      <c r="I7712">
        <v>75.375</v>
      </c>
      <c r="J7712">
        <v>0</v>
      </c>
      <c r="K7712">
        <v>19331</v>
      </c>
      <c r="L7712">
        <v>17718.839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 s="10" t="s">
        <v>38</v>
      </c>
    </row>
    <row r="7713" spans="1:19" hidden="1" x14ac:dyDescent="0.25">
      <c r="A7713" s="10" t="str">
        <f t="shared" si="120"/>
        <v>2017-2026Greater Fresno Area1-in-2May PeakPGE8</v>
      </c>
      <c r="B7713" s="10" t="s">
        <v>54</v>
      </c>
      <c r="C7713" s="10" t="s">
        <v>37</v>
      </c>
      <c r="D7713" s="10" t="s">
        <v>5</v>
      </c>
      <c r="E7713" s="10" t="s">
        <v>9</v>
      </c>
      <c r="F7713">
        <v>8</v>
      </c>
      <c r="G7713">
        <v>0.82532662153244019</v>
      </c>
      <c r="H7713">
        <v>0.82532662153244019</v>
      </c>
      <c r="I7713">
        <v>72.625</v>
      </c>
      <c r="J7713">
        <v>0</v>
      </c>
      <c r="K7713">
        <v>19331</v>
      </c>
      <c r="L7713">
        <v>17718.839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 s="10" t="s">
        <v>38</v>
      </c>
    </row>
    <row r="7714" spans="1:19" hidden="1" x14ac:dyDescent="0.25">
      <c r="A7714" s="10" t="str">
        <f t="shared" si="120"/>
        <v>2017-2026Greater Fresno Area1-in-10May PeakCAISO9</v>
      </c>
      <c r="B7714" s="10" t="s">
        <v>54</v>
      </c>
      <c r="C7714" s="10" t="s">
        <v>37</v>
      </c>
      <c r="D7714" s="10" t="s">
        <v>5</v>
      </c>
      <c r="E7714" s="10" t="s">
        <v>1</v>
      </c>
      <c r="F7714">
        <v>9</v>
      </c>
      <c r="G7714">
        <v>0.86370569467544556</v>
      </c>
      <c r="H7714">
        <v>0.86370569467544556</v>
      </c>
      <c r="I7714">
        <v>77.875</v>
      </c>
      <c r="J7714">
        <v>0</v>
      </c>
      <c r="K7714">
        <v>19331</v>
      </c>
      <c r="L7714">
        <v>17718.839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 s="10" t="s">
        <v>39</v>
      </c>
    </row>
    <row r="7715" spans="1:19" hidden="1" x14ac:dyDescent="0.25">
      <c r="A7715" s="10" t="str">
        <f t="shared" si="120"/>
        <v>2017-2026Greater Fresno Area1-in-2May PeakCAISO9</v>
      </c>
      <c r="B7715" s="10" t="s">
        <v>54</v>
      </c>
      <c r="C7715" s="10" t="s">
        <v>37</v>
      </c>
      <c r="D7715" s="10" t="s">
        <v>5</v>
      </c>
      <c r="E7715" s="10" t="s">
        <v>9</v>
      </c>
      <c r="F7715">
        <v>9</v>
      </c>
      <c r="G7715">
        <v>0.83149135112762451</v>
      </c>
      <c r="H7715">
        <v>0.83149135112762451</v>
      </c>
      <c r="I7715">
        <v>78</v>
      </c>
      <c r="J7715">
        <v>0</v>
      </c>
      <c r="K7715">
        <v>19331</v>
      </c>
      <c r="L7715">
        <v>17718.839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 s="10" t="s">
        <v>39</v>
      </c>
    </row>
    <row r="7716" spans="1:19" hidden="1" x14ac:dyDescent="0.25">
      <c r="A7716" s="10" t="str">
        <f t="shared" si="120"/>
        <v>2017-2026Greater Fresno Area1-in-2May PeakPGE9</v>
      </c>
      <c r="B7716" s="10" t="s">
        <v>54</v>
      </c>
      <c r="C7716" s="10" t="s">
        <v>37</v>
      </c>
      <c r="D7716" s="10" t="s">
        <v>5</v>
      </c>
      <c r="E7716" s="10" t="s">
        <v>9</v>
      </c>
      <c r="F7716">
        <v>9</v>
      </c>
      <c r="G7716">
        <v>0.81424379348754883</v>
      </c>
      <c r="H7716">
        <v>0.81424379348754883</v>
      </c>
      <c r="I7716">
        <v>76.625</v>
      </c>
      <c r="J7716">
        <v>0</v>
      </c>
      <c r="K7716">
        <v>19331</v>
      </c>
      <c r="L7716">
        <v>17718.839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 s="10" t="s">
        <v>38</v>
      </c>
    </row>
    <row r="7717" spans="1:19" hidden="1" x14ac:dyDescent="0.25">
      <c r="A7717" s="10" t="str">
        <f t="shared" si="120"/>
        <v>2017-2026Greater Fresno Area1-in-10May PeakPGE9</v>
      </c>
      <c r="B7717" s="10" t="s">
        <v>54</v>
      </c>
      <c r="C7717" s="10" t="s">
        <v>37</v>
      </c>
      <c r="D7717" s="10" t="s">
        <v>5</v>
      </c>
      <c r="E7717" s="10" t="s">
        <v>1</v>
      </c>
      <c r="F7717">
        <v>9</v>
      </c>
      <c r="G7717">
        <v>0.89306908845901489</v>
      </c>
      <c r="H7717">
        <v>0.89306908845901489</v>
      </c>
      <c r="I7717">
        <v>80.625</v>
      </c>
      <c r="J7717">
        <v>0</v>
      </c>
      <c r="K7717">
        <v>19331</v>
      </c>
      <c r="L7717">
        <v>17718.839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 s="10" t="s">
        <v>38</v>
      </c>
    </row>
    <row r="7718" spans="1:19" hidden="1" x14ac:dyDescent="0.25">
      <c r="A7718" s="10" t="str">
        <f t="shared" si="120"/>
        <v>2017-2026Greater Fresno Area1-in-2May PeakCAISO10</v>
      </c>
      <c r="B7718" s="10" t="s">
        <v>54</v>
      </c>
      <c r="C7718" s="10" t="s">
        <v>37</v>
      </c>
      <c r="D7718" s="10" t="s">
        <v>5</v>
      </c>
      <c r="E7718" s="10" t="s">
        <v>9</v>
      </c>
      <c r="F7718">
        <v>10</v>
      </c>
      <c r="G7718">
        <v>0.87903016805648804</v>
      </c>
      <c r="H7718">
        <v>0.87903016805648804</v>
      </c>
      <c r="I7718">
        <v>81.625</v>
      </c>
      <c r="J7718">
        <v>0</v>
      </c>
      <c r="K7718">
        <v>19331</v>
      </c>
      <c r="L7718">
        <v>17718.839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 s="10" t="s">
        <v>39</v>
      </c>
    </row>
    <row r="7719" spans="1:19" hidden="1" x14ac:dyDescent="0.25">
      <c r="A7719" s="10" t="str">
        <f t="shared" si="120"/>
        <v>2017-2026Greater Fresno Area1-in-10May PeakCAISO10</v>
      </c>
      <c r="B7719" s="10" t="s">
        <v>54</v>
      </c>
      <c r="C7719" s="10" t="s">
        <v>37</v>
      </c>
      <c r="D7719" s="10" t="s">
        <v>5</v>
      </c>
      <c r="E7719" s="10" t="s">
        <v>1</v>
      </c>
      <c r="F7719">
        <v>10</v>
      </c>
      <c r="G7719">
        <v>0.91308629512786865</v>
      </c>
      <c r="H7719">
        <v>0.91308629512786865</v>
      </c>
      <c r="I7719">
        <v>83.125</v>
      </c>
      <c r="J7719">
        <v>0</v>
      </c>
      <c r="K7719">
        <v>19331</v>
      </c>
      <c r="L7719">
        <v>17718.839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 s="10" t="s">
        <v>39</v>
      </c>
    </row>
    <row r="7720" spans="1:19" hidden="1" x14ac:dyDescent="0.25">
      <c r="A7720" s="10" t="str">
        <f t="shared" si="120"/>
        <v>2017-2026Greater Fresno Area1-in-2May PeakPGE10</v>
      </c>
      <c r="B7720" s="10" t="s">
        <v>54</v>
      </c>
      <c r="C7720" s="10" t="s">
        <v>37</v>
      </c>
      <c r="D7720" s="10" t="s">
        <v>5</v>
      </c>
      <c r="E7720" s="10" t="s">
        <v>9</v>
      </c>
      <c r="F7720">
        <v>10</v>
      </c>
      <c r="G7720">
        <v>0.86079651117324829</v>
      </c>
      <c r="H7720">
        <v>0.86079651117324829</v>
      </c>
      <c r="I7720">
        <v>80.625</v>
      </c>
      <c r="J7720">
        <v>0</v>
      </c>
      <c r="K7720">
        <v>19331</v>
      </c>
      <c r="L7720">
        <v>17718.839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 s="10" t="s">
        <v>38</v>
      </c>
    </row>
    <row r="7721" spans="1:19" hidden="1" x14ac:dyDescent="0.25">
      <c r="A7721" s="10" t="str">
        <f t="shared" si="120"/>
        <v>2017-2026Greater Fresno Area1-in-10May PeakPGE10</v>
      </c>
      <c r="B7721" s="10" t="s">
        <v>54</v>
      </c>
      <c r="C7721" s="10" t="s">
        <v>37</v>
      </c>
      <c r="D7721" s="10" t="s">
        <v>5</v>
      </c>
      <c r="E7721" s="10" t="s">
        <v>1</v>
      </c>
      <c r="F7721">
        <v>10</v>
      </c>
      <c r="G7721">
        <v>0.94412851333618164</v>
      </c>
      <c r="H7721">
        <v>0.94412851333618164</v>
      </c>
      <c r="I7721">
        <v>84.625</v>
      </c>
      <c r="J7721">
        <v>0</v>
      </c>
      <c r="K7721">
        <v>19331</v>
      </c>
      <c r="L7721">
        <v>17718.839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 s="10" t="s">
        <v>38</v>
      </c>
    </row>
    <row r="7722" spans="1:19" hidden="1" x14ac:dyDescent="0.25">
      <c r="A7722" s="10" t="str">
        <f t="shared" si="120"/>
        <v>2017-2026Greater Fresno Area1-in-10May PeakCAISO11</v>
      </c>
      <c r="B7722" s="10" t="s">
        <v>54</v>
      </c>
      <c r="C7722" s="10" t="s">
        <v>37</v>
      </c>
      <c r="D7722" s="10" t="s">
        <v>5</v>
      </c>
      <c r="E7722" s="10" t="s">
        <v>1</v>
      </c>
      <c r="F7722">
        <v>11</v>
      </c>
      <c r="G7722">
        <v>1.0296648740768433</v>
      </c>
      <c r="H7722">
        <v>1.0296648740768433</v>
      </c>
      <c r="I7722">
        <v>87.125</v>
      </c>
      <c r="J7722">
        <v>0</v>
      </c>
      <c r="K7722">
        <v>19331</v>
      </c>
      <c r="L7722">
        <v>17718.839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 s="10" t="s">
        <v>39</v>
      </c>
    </row>
    <row r="7723" spans="1:19" hidden="1" x14ac:dyDescent="0.25">
      <c r="A7723" s="10" t="str">
        <f t="shared" si="120"/>
        <v>2017-2026Greater Fresno Area1-in-2May PeakCAISO11</v>
      </c>
      <c r="B7723" s="10" t="s">
        <v>54</v>
      </c>
      <c r="C7723" s="10" t="s">
        <v>37</v>
      </c>
      <c r="D7723" s="10" t="s">
        <v>5</v>
      </c>
      <c r="E7723" s="10" t="s">
        <v>9</v>
      </c>
      <c r="F7723">
        <v>11</v>
      </c>
      <c r="G7723">
        <v>0.9912605881690979</v>
      </c>
      <c r="H7723">
        <v>0.9912605881690979</v>
      </c>
      <c r="I7723">
        <v>84.125</v>
      </c>
      <c r="J7723">
        <v>0</v>
      </c>
      <c r="K7723">
        <v>19331</v>
      </c>
      <c r="L7723">
        <v>17718.839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 s="10" t="s">
        <v>39</v>
      </c>
    </row>
    <row r="7724" spans="1:19" hidden="1" x14ac:dyDescent="0.25">
      <c r="A7724" s="10" t="str">
        <f t="shared" si="120"/>
        <v>2017-2026Greater Fresno Area1-in-10May PeakPGE11</v>
      </c>
      <c r="B7724" s="10" t="s">
        <v>54</v>
      </c>
      <c r="C7724" s="10" t="s">
        <v>37</v>
      </c>
      <c r="D7724" s="10" t="s">
        <v>5</v>
      </c>
      <c r="E7724" s="10" t="s">
        <v>1</v>
      </c>
      <c r="F7724">
        <v>11</v>
      </c>
      <c r="G7724">
        <v>1.0646704435348511</v>
      </c>
      <c r="H7724">
        <v>1.0646704435348511</v>
      </c>
      <c r="I7724">
        <v>88</v>
      </c>
      <c r="J7724">
        <v>0</v>
      </c>
      <c r="K7724">
        <v>19331</v>
      </c>
      <c r="L7724">
        <v>17718.839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 s="10" t="s">
        <v>38</v>
      </c>
    </row>
    <row r="7725" spans="1:19" hidden="1" x14ac:dyDescent="0.25">
      <c r="A7725" s="10" t="str">
        <f t="shared" si="120"/>
        <v>2017-2026Greater Fresno Area1-in-2May PeakPGE11</v>
      </c>
      <c r="B7725" s="10" t="s">
        <v>54</v>
      </c>
      <c r="C7725" s="10" t="s">
        <v>37</v>
      </c>
      <c r="D7725" s="10" t="s">
        <v>5</v>
      </c>
      <c r="E7725" s="10" t="s">
        <v>9</v>
      </c>
      <c r="F7725">
        <v>11</v>
      </c>
      <c r="G7725">
        <v>0.9706990122795105</v>
      </c>
      <c r="H7725">
        <v>0.9706990122795105</v>
      </c>
      <c r="I7725">
        <v>83.5</v>
      </c>
      <c r="J7725">
        <v>0</v>
      </c>
      <c r="K7725">
        <v>19331</v>
      </c>
      <c r="L7725">
        <v>17718.839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 s="10" t="s">
        <v>38</v>
      </c>
    </row>
    <row r="7726" spans="1:19" hidden="1" x14ac:dyDescent="0.25">
      <c r="A7726" s="10" t="str">
        <f t="shared" si="120"/>
        <v>2017-2026Greater Fresno Area1-in-2May PeakCAISO12</v>
      </c>
      <c r="B7726" s="10" t="s">
        <v>54</v>
      </c>
      <c r="C7726" s="10" t="s">
        <v>37</v>
      </c>
      <c r="D7726" s="10" t="s">
        <v>5</v>
      </c>
      <c r="E7726" s="10" t="s">
        <v>9</v>
      </c>
      <c r="F7726">
        <v>12</v>
      </c>
      <c r="G7726">
        <v>1.1838070154190063</v>
      </c>
      <c r="H7726">
        <v>1.1838070154190063</v>
      </c>
      <c r="I7726">
        <v>87.375</v>
      </c>
      <c r="J7726">
        <v>0</v>
      </c>
      <c r="K7726">
        <v>19331</v>
      </c>
      <c r="L7726">
        <v>17718.839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 s="10" t="s">
        <v>39</v>
      </c>
    </row>
    <row r="7727" spans="1:19" hidden="1" x14ac:dyDescent="0.25">
      <c r="A7727" s="10" t="str">
        <f t="shared" si="120"/>
        <v>2017-2026Greater Fresno Area1-in-10May PeakCAISO12</v>
      </c>
      <c r="B7727" s="10" t="s">
        <v>54</v>
      </c>
      <c r="C7727" s="10" t="s">
        <v>37</v>
      </c>
      <c r="D7727" s="10" t="s">
        <v>5</v>
      </c>
      <c r="E7727" s="10" t="s">
        <v>1</v>
      </c>
      <c r="F7727">
        <v>12</v>
      </c>
      <c r="G7727">
        <v>1.2296711206436157</v>
      </c>
      <c r="H7727">
        <v>1.2296711206436157</v>
      </c>
      <c r="I7727">
        <v>90.625</v>
      </c>
      <c r="J7727">
        <v>0</v>
      </c>
      <c r="K7727">
        <v>19331</v>
      </c>
      <c r="L7727">
        <v>17718.839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 s="10" t="s">
        <v>39</v>
      </c>
    </row>
    <row r="7728" spans="1:19" hidden="1" x14ac:dyDescent="0.25">
      <c r="A7728" s="10" t="str">
        <f t="shared" si="120"/>
        <v>2017-2026Greater Fresno Area1-in-2May PeakPGE12</v>
      </c>
      <c r="B7728" s="10" t="s">
        <v>54</v>
      </c>
      <c r="C7728" s="10" t="s">
        <v>37</v>
      </c>
      <c r="D7728" s="10" t="s">
        <v>5</v>
      </c>
      <c r="E7728" s="10" t="s">
        <v>9</v>
      </c>
      <c r="F7728">
        <v>12</v>
      </c>
      <c r="G7728">
        <v>1.1592514514923096</v>
      </c>
      <c r="H7728">
        <v>1.1592514514923096</v>
      </c>
      <c r="I7728">
        <v>87.375</v>
      </c>
      <c r="J7728">
        <v>0</v>
      </c>
      <c r="K7728">
        <v>19331</v>
      </c>
      <c r="L7728">
        <v>17718.839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 s="10" t="s">
        <v>38</v>
      </c>
    </row>
    <row r="7729" spans="1:19" hidden="1" x14ac:dyDescent="0.25">
      <c r="A7729" s="10" t="str">
        <f t="shared" si="120"/>
        <v>2017-2026Greater Fresno Area1-in-10May PeakPGE12</v>
      </c>
      <c r="B7729" s="10" t="s">
        <v>54</v>
      </c>
      <c r="C7729" s="10" t="s">
        <v>37</v>
      </c>
      <c r="D7729" s="10" t="s">
        <v>5</v>
      </c>
      <c r="E7729" s="10" t="s">
        <v>1</v>
      </c>
      <c r="F7729">
        <v>12</v>
      </c>
      <c r="G7729">
        <v>1.2714762687683105</v>
      </c>
      <c r="H7729">
        <v>1.2714762687683105</v>
      </c>
      <c r="I7729">
        <v>91.875</v>
      </c>
      <c r="J7729">
        <v>0</v>
      </c>
      <c r="K7729">
        <v>19331</v>
      </c>
      <c r="L7729">
        <v>17718.839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 s="10" t="s">
        <v>38</v>
      </c>
    </row>
    <row r="7730" spans="1:19" hidden="1" x14ac:dyDescent="0.25">
      <c r="A7730" s="10" t="str">
        <f t="shared" si="120"/>
        <v>2017-2026Greater Fresno Area1-in-2May PeakCAISO13</v>
      </c>
      <c r="B7730" s="10" t="s">
        <v>54</v>
      </c>
      <c r="C7730" s="10" t="s">
        <v>37</v>
      </c>
      <c r="D7730" s="10" t="s">
        <v>5</v>
      </c>
      <c r="E7730" s="10" t="s">
        <v>9</v>
      </c>
      <c r="F7730">
        <v>13</v>
      </c>
      <c r="G7730">
        <v>1.4405266046524048</v>
      </c>
      <c r="H7730">
        <v>1.4405266046524048</v>
      </c>
      <c r="I7730">
        <v>90.25</v>
      </c>
      <c r="J7730">
        <v>0</v>
      </c>
      <c r="K7730">
        <v>19331</v>
      </c>
      <c r="L7730">
        <v>17718.839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 s="10" t="s">
        <v>39</v>
      </c>
    </row>
    <row r="7731" spans="1:19" hidden="1" x14ac:dyDescent="0.25">
      <c r="A7731" s="10" t="str">
        <f t="shared" si="120"/>
        <v>2017-2026Greater Fresno Area1-in-10May PeakCAISO13</v>
      </c>
      <c r="B7731" s="10" t="s">
        <v>54</v>
      </c>
      <c r="C7731" s="10" t="s">
        <v>37</v>
      </c>
      <c r="D7731" s="10" t="s">
        <v>5</v>
      </c>
      <c r="E7731" s="10" t="s">
        <v>1</v>
      </c>
      <c r="F7731">
        <v>13</v>
      </c>
      <c r="G7731">
        <v>1.496336817741394</v>
      </c>
      <c r="H7731">
        <v>1.496336817741394</v>
      </c>
      <c r="I7731">
        <v>94.25</v>
      </c>
      <c r="J7731">
        <v>0</v>
      </c>
      <c r="K7731">
        <v>19331</v>
      </c>
      <c r="L7731">
        <v>17718.839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 s="10" t="s">
        <v>39</v>
      </c>
    </row>
    <row r="7732" spans="1:19" hidden="1" x14ac:dyDescent="0.25">
      <c r="A7732" s="10" t="str">
        <f t="shared" si="120"/>
        <v>2017-2026Greater Fresno Area1-in-2May PeakPGE13</v>
      </c>
      <c r="B7732" s="10" t="s">
        <v>54</v>
      </c>
      <c r="C7732" s="10" t="s">
        <v>37</v>
      </c>
      <c r="D7732" s="10" t="s">
        <v>5</v>
      </c>
      <c r="E7732" s="10" t="s">
        <v>9</v>
      </c>
      <c r="F7732">
        <v>13</v>
      </c>
      <c r="G7732">
        <v>1.4106459617614746</v>
      </c>
      <c r="H7732">
        <v>1.4106459617614746</v>
      </c>
      <c r="I7732">
        <v>90.5</v>
      </c>
      <c r="J7732">
        <v>0</v>
      </c>
      <c r="K7732">
        <v>19331</v>
      </c>
      <c r="L7732">
        <v>17718.839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 s="10" t="s">
        <v>38</v>
      </c>
    </row>
    <row r="7733" spans="1:19" hidden="1" x14ac:dyDescent="0.25">
      <c r="A7733" s="10" t="str">
        <f t="shared" si="120"/>
        <v>2017-2026Greater Fresno Area1-in-10May PeakPGE13</v>
      </c>
      <c r="B7733" s="10" t="s">
        <v>54</v>
      </c>
      <c r="C7733" s="10" t="s">
        <v>37</v>
      </c>
      <c r="D7733" s="10" t="s">
        <v>5</v>
      </c>
      <c r="E7733" s="10" t="s">
        <v>1</v>
      </c>
      <c r="F7733">
        <v>13</v>
      </c>
      <c r="G7733">
        <v>1.5472077131271362</v>
      </c>
      <c r="H7733">
        <v>1.5472077131271362</v>
      </c>
      <c r="I7733">
        <v>95.75</v>
      </c>
      <c r="J7733">
        <v>0</v>
      </c>
      <c r="K7733">
        <v>19331</v>
      </c>
      <c r="L7733">
        <v>17718.839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 s="10" t="s">
        <v>38</v>
      </c>
    </row>
    <row r="7734" spans="1:19" hidden="1" x14ac:dyDescent="0.25">
      <c r="A7734" s="10" t="str">
        <f t="shared" si="120"/>
        <v>2017-2026Greater Fresno Area1-in-2May PeakCAISO14</v>
      </c>
      <c r="B7734" s="10" t="s">
        <v>54</v>
      </c>
      <c r="C7734" s="10" t="s">
        <v>37</v>
      </c>
      <c r="D7734" s="10" t="s">
        <v>5</v>
      </c>
      <c r="E7734" s="10" t="s">
        <v>9</v>
      </c>
      <c r="F7734">
        <v>14</v>
      </c>
      <c r="G7734">
        <v>1.7489272356033325</v>
      </c>
      <c r="H7734">
        <v>1.4498121738433838</v>
      </c>
      <c r="I7734">
        <v>92.25</v>
      </c>
      <c r="J7734">
        <v>0.10273714363574982</v>
      </c>
      <c r="K7734">
        <v>19331</v>
      </c>
      <c r="L7734">
        <v>17718.839</v>
      </c>
      <c r="M7734">
        <v>0.29911509156227112</v>
      </c>
      <c r="N7734">
        <v>0.16744716465473175</v>
      </c>
      <c r="O7734">
        <v>0.2452397346496582</v>
      </c>
      <c r="P7734">
        <v>0.29911509156227112</v>
      </c>
      <c r="Q7734">
        <v>0.35299044847488403</v>
      </c>
      <c r="R7734">
        <v>0.43078300356864929</v>
      </c>
      <c r="S7734" s="10" t="s">
        <v>39</v>
      </c>
    </row>
    <row r="7735" spans="1:19" hidden="1" x14ac:dyDescent="0.25">
      <c r="A7735" s="10" t="str">
        <f t="shared" si="120"/>
        <v>2017-2026Greater Fresno Area1-in-10May PeakCAISO14</v>
      </c>
      <c r="B7735" s="10" t="s">
        <v>54</v>
      </c>
      <c r="C7735" s="10" t="s">
        <v>37</v>
      </c>
      <c r="D7735" s="10" t="s">
        <v>5</v>
      </c>
      <c r="E7735" s="10" t="s">
        <v>1</v>
      </c>
      <c r="F7735">
        <v>14</v>
      </c>
      <c r="G7735">
        <v>1.816685676574707</v>
      </c>
      <c r="H7735">
        <v>1.4645195007324219</v>
      </c>
      <c r="I7735">
        <v>97</v>
      </c>
      <c r="J7735">
        <v>0.10273714363574982</v>
      </c>
      <c r="K7735">
        <v>19331</v>
      </c>
      <c r="L7735">
        <v>17718.839</v>
      </c>
      <c r="M7735">
        <v>0.35216623544692993</v>
      </c>
      <c r="N7735">
        <v>0.22049830853939056</v>
      </c>
      <c r="O7735">
        <v>0.29829087853431702</v>
      </c>
      <c r="P7735">
        <v>0.35216623544692993</v>
      </c>
      <c r="Q7735">
        <v>0.40604159235954285</v>
      </c>
      <c r="R7735">
        <v>0.48383414745330811</v>
      </c>
      <c r="S7735" s="10" t="s">
        <v>39</v>
      </c>
    </row>
    <row r="7736" spans="1:19" hidden="1" x14ac:dyDescent="0.25">
      <c r="A7736" s="10" t="str">
        <f t="shared" si="120"/>
        <v>2017-2026Greater Fresno Area1-in-10May PeakPGE14</v>
      </c>
      <c r="B7736" s="10" t="s">
        <v>54</v>
      </c>
      <c r="C7736" s="10" t="s">
        <v>37</v>
      </c>
      <c r="D7736" s="10" t="s">
        <v>5</v>
      </c>
      <c r="E7736" s="10" t="s">
        <v>1</v>
      </c>
      <c r="F7736">
        <v>14</v>
      </c>
      <c r="G7736">
        <v>1.8784475326538086</v>
      </c>
      <c r="H7736">
        <v>1.4940181970596313</v>
      </c>
      <c r="I7736">
        <v>98.375</v>
      </c>
      <c r="J7736">
        <v>0.10273714363574982</v>
      </c>
      <c r="K7736">
        <v>19331</v>
      </c>
      <c r="L7736">
        <v>17718.839</v>
      </c>
      <c r="M7736">
        <v>0.38442930579185486</v>
      </c>
      <c r="N7736">
        <v>0.25276139378547668</v>
      </c>
      <c r="O7736">
        <v>0.33055394887924194</v>
      </c>
      <c r="P7736">
        <v>0.38442930579185486</v>
      </c>
      <c r="Q7736">
        <v>0.43830466270446777</v>
      </c>
      <c r="R7736">
        <v>0.51609724760055542</v>
      </c>
      <c r="S7736" s="10" t="s">
        <v>38</v>
      </c>
    </row>
    <row r="7737" spans="1:19" hidden="1" x14ac:dyDescent="0.25">
      <c r="A7737" s="10" t="str">
        <f t="shared" si="120"/>
        <v>2017-2026Greater Fresno Area1-in-2May PeakPGE14</v>
      </c>
      <c r="B7737" s="10" t="s">
        <v>54</v>
      </c>
      <c r="C7737" s="10" t="s">
        <v>37</v>
      </c>
      <c r="D7737" s="10" t="s">
        <v>5</v>
      </c>
      <c r="E7737" s="10" t="s">
        <v>9</v>
      </c>
      <c r="F7737">
        <v>14</v>
      </c>
      <c r="G7737">
        <v>1.7126494646072388</v>
      </c>
      <c r="H7737">
        <v>1.417631983757019</v>
      </c>
      <c r="I7737">
        <v>93.375</v>
      </c>
      <c r="J7737">
        <v>0.10273714363574982</v>
      </c>
      <c r="K7737">
        <v>19331</v>
      </c>
      <c r="L7737">
        <v>17718.839</v>
      </c>
      <c r="M7737">
        <v>0.29501745104789734</v>
      </c>
      <c r="N7737">
        <v>0.16334952414035797</v>
      </c>
      <c r="O7737">
        <v>0.24114209413528442</v>
      </c>
      <c r="P7737">
        <v>0.29501745104789734</v>
      </c>
      <c r="Q7737">
        <v>0.34889280796051025</v>
      </c>
      <c r="R7737">
        <v>0.42668536305427551</v>
      </c>
      <c r="S7737" s="10" t="s">
        <v>38</v>
      </c>
    </row>
    <row r="7738" spans="1:19" hidden="1" x14ac:dyDescent="0.25">
      <c r="A7738" s="10" t="str">
        <f t="shared" si="120"/>
        <v>2017-2026Greater Fresno Area1-in-10May PeakCAISO15</v>
      </c>
      <c r="B7738" s="10" t="s">
        <v>54</v>
      </c>
      <c r="C7738" s="10" t="s">
        <v>37</v>
      </c>
      <c r="D7738" s="10" t="s">
        <v>5</v>
      </c>
      <c r="E7738" s="10" t="s">
        <v>1</v>
      </c>
      <c r="F7738">
        <v>15</v>
      </c>
      <c r="G7738">
        <v>2.1476240158081055</v>
      </c>
      <c r="H7738">
        <v>1.7096608877182007</v>
      </c>
      <c r="I7738">
        <v>99.375</v>
      </c>
      <c r="J7738">
        <v>0.1230589896440506</v>
      </c>
      <c r="K7738">
        <v>19331</v>
      </c>
      <c r="L7738">
        <v>17718.839</v>
      </c>
      <c r="M7738">
        <v>0.43796312808990479</v>
      </c>
      <c r="N7738">
        <v>0.28025072813034058</v>
      </c>
      <c r="O7738">
        <v>0.373430997133255</v>
      </c>
      <c r="P7738">
        <v>0.43796312808990479</v>
      </c>
      <c r="Q7738">
        <v>0.50249528884887695</v>
      </c>
      <c r="R7738">
        <v>0.59567552804946899</v>
      </c>
      <c r="S7738" s="10" t="s">
        <v>39</v>
      </c>
    </row>
    <row r="7739" spans="1:19" hidden="1" x14ac:dyDescent="0.25">
      <c r="A7739" s="10" t="str">
        <f t="shared" si="120"/>
        <v>2017-2026Greater Fresno Area1-in-2May PeakCAISO15</v>
      </c>
      <c r="B7739" s="10" t="s">
        <v>54</v>
      </c>
      <c r="C7739" s="10" t="s">
        <v>37</v>
      </c>
      <c r="D7739" s="10" t="s">
        <v>5</v>
      </c>
      <c r="E7739" s="10" t="s">
        <v>9</v>
      </c>
      <c r="F7739">
        <v>15</v>
      </c>
      <c r="G7739">
        <v>2.0675220489501953</v>
      </c>
      <c r="H7739">
        <v>1.6955307722091675</v>
      </c>
      <c r="I7739">
        <v>93.625</v>
      </c>
      <c r="J7739">
        <v>0.1230589896440506</v>
      </c>
      <c r="K7739">
        <v>19331</v>
      </c>
      <c r="L7739">
        <v>17718.839</v>
      </c>
      <c r="M7739">
        <v>0.37199127674102783</v>
      </c>
      <c r="N7739">
        <v>0.21427887678146362</v>
      </c>
      <c r="O7739">
        <v>0.30745914578437805</v>
      </c>
      <c r="P7739">
        <v>0.37199127674102783</v>
      </c>
      <c r="Q7739">
        <v>0.43652340769767761</v>
      </c>
      <c r="R7739">
        <v>0.52970367670059204</v>
      </c>
      <c r="S7739" s="10" t="s">
        <v>39</v>
      </c>
    </row>
    <row r="7740" spans="1:19" hidden="1" x14ac:dyDescent="0.25">
      <c r="A7740" s="10" t="str">
        <f t="shared" si="120"/>
        <v>2017-2026Greater Fresno Area1-in-10May PeakPGE15</v>
      </c>
      <c r="B7740" s="10" t="s">
        <v>54</v>
      </c>
      <c r="C7740" s="10" t="s">
        <v>37</v>
      </c>
      <c r="D7740" s="10" t="s">
        <v>5</v>
      </c>
      <c r="E7740" s="10" t="s">
        <v>1</v>
      </c>
      <c r="F7740">
        <v>15</v>
      </c>
      <c r="G7740">
        <v>2.2206366062164307</v>
      </c>
      <c r="H7740">
        <v>1.7542928457260132</v>
      </c>
      <c r="I7740">
        <v>100</v>
      </c>
      <c r="J7740">
        <v>0.1230589896440506</v>
      </c>
      <c r="K7740">
        <v>19331</v>
      </c>
      <c r="L7740">
        <v>17718.839</v>
      </c>
      <c r="M7740">
        <v>0.46634376049041748</v>
      </c>
      <c r="N7740">
        <v>0.30863136053085327</v>
      </c>
      <c r="O7740">
        <v>0.4018116295337677</v>
      </c>
      <c r="P7740">
        <v>0.46634376049041748</v>
      </c>
      <c r="Q7740">
        <v>0.53087592124938965</v>
      </c>
      <c r="R7740">
        <v>0.62405616044998169</v>
      </c>
      <c r="S7740" s="10" t="s">
        <v>38</v>
      </c>
    </row>
    <row r="7741" spans="1:19" hidden="1" x14ac:dyDescent="0.25">
      <c r="A7741" s="10" t="str">
        <f t="shared" si="120"/>
        <v>2017-2026Greater Fresno Area1-in-2May PeakPGE15</v>
      </c>
      <c r="B7741" s="10" t="s">
        <v>54</v>
      </c>
      <c r="C7741" s="10" t="s">
        <v>37</v>
      </c>
      <c r="D7741" s="10" t="s">
        <v>5</v>
      </c>
      <c r="E7741" s="10" t="s">
        <v>9</v>
      </c>
      <c r="F7741">
        <v>15</v>
      </c>
      <c r="G7741">
        <v>2.0246357917785645</v>
      </c>
      <c r="H7741">
        <v>1.653836727142334</v>
      </c>
      <c r="I7741">
        <v>95.25</v>
      </c>
      <c r="J7741">
        <v>0.1230589896440506</v>
      </c>
      <c r="K7741">
        <v>19331</v>
      </c>
      <c r="L7741">
        <v>17718.839</v>
      </c>
      <c r="M7741">
        <v>0.37079900503158569</v>
      </c>
      <c r="N7741">
        <v>0.21308660507202148</v>
      </c>
      <c r="O7741">
        <v>0.30626687407493591</v>
      </c>
      <c r="P7741">
        <v>0.37079900503158569</v>
      </c>
      <c r="Q7741">
        <v>0.43533113598823547</v>
      </c>
      <c r="R7741">
        <v>0.5285114049911499</v>
      </c>
      <c r="S7741" s="10" t="s">
        <v>38</v>
      </c>
    </row>
    <row r="7742" spans="1:19" hidden="1" x14ac:dyDescent="0.25">
      <c r="A7742" s="10" t="str">
        <f t="shared" si="120"/>
        <v>2017-2026Greater Fresno Area1-in-10May PeakCAISO16</v>
      </c>
      <c r="B7742" s="10" t="s">
        <v>54</v>
      </c>
      <c r="C7742" s="10" t="s">
        <v>37</v>
      </c>
      <c r="D7742" s="10" t="s">
        <v>5</v>
      </c>
      <c r="E7742" s="10" t="s">
        <v>1</v>
      </c>
      <c r="F7742">
        <v>16</v>
      </c>
      <c r="G7742">
        <v>2.4985482692718506</v>
      </c>
      <c r="H7742">
        <v>1.8593344688415527</v>
      </c>
      <c r="I7742">
        <v>101.125</v>
      </c>
      <c r="J7742">
        <v>0.15615223348140717</v>
      </c>
      <c r="K7742">
        <v>19331</v>
      </c>
      <c r="L7742">
        <v>17718.839</v>
      </c>
      <c r="M7742">
        <v>0.63921386003494263</v>
      </c>
      <c r="N7742">
        <v>0.43908914923667908</v>
      </c>
      <c r="O7742">
        <v>0.55732762813568115</v>
      </c>
      <c r="P7742">
        <v>0.63921386003494263</v>
      </c>
      <c r="Q7742">
        <v>0.7211000919342041</v>
      </c>
      <c r="R7742">
        <v>0.83933854103088379</v>
      </c>
      <c r="S7742" s="10" t="s">
        <v>39</v>
      </c>
    </row>
    <row r="7743" spans="1:19" hidden="1" x14ac:dyDescent="0.25">
      <c r="A7743" s="10" t="str">
        <f t="shared" si="120"/>
        <v>2017-2026Greater Fresno Area1-in-2May PeakCAISO16</v>
      </c>
      <c r="B7743" s="10" t="s">
        <v>54</v>
      </c>
      <c r="C7743" s="10" t="s">
        <v>37</v>
      </c>
      <c r="D7743" s="10" t="s">
        <v>5</v>
      </c>
      <c r="E7743" s="10" t="s">
        <v>9</v>
      </c>
      <c r="F7743">
        <v>16</v>
      </c>
      <c r="G7743">
        <v>2.405357837677002</v>
      </c>
      <c r="H7743">
        <v>1.9252361059188843</v>
      </c>
      <c r="I7743">
        <v>94.5</v>
      </c>
      <c r="J7743">
        <v>0.15615223348140717</v>
      </c>
      <c r="K7743">
        <v>19331</v>
      </c>
      <c r="L7743">
        <v>17718.839</v>
      </c>
      <c r="M7743">
        <v>0.48012173175811768</v>
      </c>
      <c r="N7743">
        <v>0.27999702095985413</v>
      </c>
      <c r="O7743">
        <v>0.3982354998588562</v>
      </c>
      <c r="P7743">
        <v>0.48012173175811768</v>
      </c>
      <c r="Q7743">
        <v>0.56200796365737915</v>
      </c>
      <c r="R7743">
        <v>0.68024641275405884</v>
      </c>
      <c r="S7743" s="10" t="s">
        <v>39</v>
      </c>
    </row>
    <row r="7744" spans="1:19" hidden="1" x14ac:dyDescent="0.25">
      <c r="A7744" s="10" t="str">
        <f t="shared" si="120"/>
        <v>2017-2026Greater Fresno Area1-in-10May PeakPGE16</v>
      </c>
      <c r="B7744" s="10" t="s">
        <v>54</v>
      </c>
      <c r="C7744" s="10" t="s">
        <v>37</v>
      </c>
      <c r="D7744" s="10" t="s">
        <v>5</v>
      </c>
      <c r="E7744" s="10" t="s">
        <v>1</v>
      </c>
      <c r="F7744">
        <v>16</v>
      </c>
      <c r="G7744">
        <v>2.5834915637969971</v>
      </c>
      <c r="H7744">
        <v>1.9276177883148193</v>
      </c>
      <c r="I7744">
        <v>101.25</v>
      </c>
      <c r="J7744">
        <v>0.15615223348140717</v>
      </c>
      <c r="K7744">
        <v>19331</v>
      </c>
      <c r="L7744">
        <v>17718.839</v>
      </c>
      <c r="M7744">
        <v>0.65587383508682251</v>
      </c>
      <c r="N7744">
        <v>0.45574912428855896</v>
      </c>
      <c r="O7744">
        <v>0.57398760318756104</v>
      </c>
      <c r="P7744">
        <v>0.65587383508682251</v>
      </c>
      <c r="Q7744">
        <v>0.73776006698608398</v>
      </c>
      <c r="R7744">
        <v>0.85599851608276367</v>
      </c>
      <c r="S7744" s="10" t="s">
        <v>38</v>
      </c>
    </row>
    <row r="7745" spans="1:19" hidden="1" x14ac:dyDescent="0.25">
      <c r="A7745" s="10" t="str">
        <f t="shared" si="120"/>
        <v>2017-2026Greater Fresno Area1-in-2May PeakPGE16</v>
      </c>
      <c r="B7745" s="10" t="s">
        <v>54</v>
      </c>
      <c r="C7745" s="10" t="s">
        <v>37</v>
      </c>
      <c r="D7745" s="10" t="s">
        <v>5</v>
      </c>
      <c r="E7745" s="10" t="s">
        <v>9</v>
      </c>
      <c r="F7745">
        <v>16</v>
      </c>
      <c r="G7745">
        <v>2.3554637432098389</v>
      </c>
      <c r="H7745">
        <v>1.8509712219238281</v>
      </c>
      <c r="I7745">
        <v>96</v>
      </c>
      <c r="J7745">
        <v>0.15615223348140717</v>
      </c>
      <c r="K7745">
        <v>19331</v>
      </c>
      <c r="L7745">
        <v>17718.839</v>
      </c>
      <c r="M7745">
        <v>0.50449252128601074</v>
      </c>
      <c r="N7745">
        <v>0.30436781048774719</v>
      </c>
      <c r="O7745">
        <v>0.42260628938674927</v>
      </c>
      <c r="P7745">
        <v>0.50449252128601074</v>
      </c>
      <c r="Q7745">
        <v>0.58637875318527222</v>
      </c>
      <c r="R7745">
        <v>0.7046172022819519</v>
      </c>
      <c r="S7745" s="10" t="s">
        <v>38</v>
      </c>
    </row>
    <row r="7746" spans="1:19" hidden="1" x14ac:dyDescent="0.25">
      <c r="A7746" s="10" t="str">
        <f t="shared" ref="A7746:A7809" si="121">CONCATENATE(B7746,C7746,E7746,D7746,S7746,F7746)</f>
        <v>2017-2026Greater Fresno Area1-in-2May PeakCAISO17</v>
      </c>
      <c r="B7746" s="10" t="s">
        <v>54</v>
      </c>
      <c r="C7746" s="10" t="s">
        <v>37</v>
      </c>
      <c r="D7746" s="10" t="s">
        <v>5</v>
      </c>
      <c r="E7746" s="10" t="s">
        <v>9</v>
      </c>
      <c r="F7746">
        <v>17</v>
      </c>
      <c r="G7746">
        <v>2.708397388458252</v>
      </c>
      <c r="H7746">
        <v>2.097902774810791</v>
      </c>
      <c r="I7746">
        <v>95.375</v>
      </c>
      <c r="J7746">
        <v>0.16046801209449768</v>
      </c>
      <c r="K7746">
        <v>19331</v>
      </c>
      <c r="L7746">
        <v>17718.839</v>
      </c>
      <c r="M7746">
        <v>0.61049461364746094</v>
      </c>
      <c r="N7746">
        <v>0.40483880043029785</v>
      </c>
      <c r="O7746">
        <v>0.52634519338607788</v>
      </c>
      <c r="P7746">
        <v>0.61049461364746094</v>
      </c>
      <c r="Q7746">
        <v>0.69464403390884399</v>
      </c>
      <c r="R7746">
        <v>0.81615042686462402</v>
      </c>
      <c r="S7746" s="10" t="s">
        <v>39</v>
      </c>
    </row>
    <row r="7747" spans="1:19" hidden="1" x14ac:dyDescent="0.25">
      <c r="A7747" s="10" t="str">
        <f t="shared" si="121"/>
        <v>2017-2026Greater Fresno Area1-in-10May PeakCAISO17</v>
      </c>
      <c r="B7747" s="10" t="s">
        <v>54</v>
      </c>
      <c r="C7747" s="10" t="s">
        <v>37</v>
      </c>
      <c r="D7747" s="10" t="s">
        <v>5</v>
      </c>
      <c r="E7747" s="10" t="s">
        <v>1</v>
      </c>
      <c r="F7747">
        <v>17</v>
      </c>
      <c r="G7747">
        <v>2.8133285045623779</v>
      </c>
      <c r="H7747">
        <v>2.0833590030670166</v>
      </c>
      <c r="I7747">
        <v>102.125</v>
      </c>
      <c r="J7747">
        <v>0.16046801209449768</v>
      </c>
      <c r="K7747">
        <v>19331</v>
      </c>
      <c r="L7747">
        <v>17718.839</v>
      </c>
      <c r="M7747">
        <v>0.7299695611000061</v>
      </c>
      <c r="N7747">
        <v>0.52431374788284302</v>
      </c>
      <c r="O7747">
        <v>0.64582014083862305</v>
      </c>
      <c r="P7747">
        <v>0.7299695611000061</v>
      </c>
      <c r="Q7747">
        <v>0.81411898136138916</v>
      </c>
      <c r="R7747">
        <v>0.93562537431716919</v>
      </c>
      <c r="S7747" s="10" t="s">
        <v>39</v>
      </c>
    </row>
    <row r="7748" spans="1:19" hidden="1" x14ac:dyDescent="0.25">
      <c r="A7748" s="10" t="str">
        <f t="shared" si="121"/>
        <v>2017-2026Greater Fresno Area1-in-10May PeakPGE17</v>
      </c>
      <c r="B7748" s="10" t="s">
        <v>54</v>
      </c>
      <c r="C7748" s="10" t="s">
        <v>37</v>
      </c>
      <c r="D7748" s="10" t="s">
        <v>5</v>
      </c>
      <c r="E7748" s="10" t="s">
        <v>1</v>
      </c>
      <c r="F7748">
        <v>17</v>
      </c>
      <c r="G7748">
        <v>2.908973217010498</v>
      </c>
      <c r="H7748">
        <v>2.1558957099914551</v>
      </c>
      <c r="I7748">
        <v>102.125</v>
      </c>
      <c r="J7748">
        <v>0.16046801209449768</v>
      </c>
      <c r="K7748">
        <v>19331</v>
      </c>
      <c r="L7748">
        <v>17718.839</v>
      </c>
      <c r="M7748">
        <v>0.75307756662368774</v>
      </c>
      <c r="N7748">
        <v>0.54742175340652466</v>
      </c>
      <c r="O7748">
        <v>0.66892814636230469</v>
      </c>
      <c r="P7748">
        <v>0.75307756662368774</v>
      </c>
      <c r="Q7748">
        <v>0.8372269868850708</v>
      </c>
      <c r="R7748">
        <v>0.95873337984085083</v>
      </c>
      <c r="S7748" s="10" t="s">
        <v>38</v>
      </c>
    </row>
    <row r="7749" spans="1:19" hidden="1" x14ac:dyDescent="0.25">
      <c r="A7749" s="10" t="str">
        <f t="shared" si="121"/>
        <v>2017-2026Greater Fresno Area1-in-2May PeakPGE17</v>
      </c>
      <c r="B7749" s="10" t="s">
        <v>54</v>
      </c>
      <c r="C7749" s="10" t="s">
        <v>37</v>
      </c>
      <c r="D7749" s="10" t="s">
        <v>5</v>
      </c>
      <c r="E7749" s="10" t="s">
        <v>9</v>
      </c>
      <c r="F7749">
        <v>17</v>
      </c>
      <c r="G7749">
        <v>2.6522173881530762</v>
      </c>
      <c r="H7749">
        <v>2.0326366424560547</v>
      </c>
      <c r="I7749">
        <v>97</v>
      </c>
      <c r="J7749">
        <v>0.16046801209449768</v>
      </c>
      <c r="K7749">
        <v>19331</v>
      </c>
      <c r="L7749">
        <v>17718.839</v>
      </c>
      <c r="M7749">
        <v>0.61958062648773193</v>
      </c>
      <c r="N7749">
        <v>0.41392481327056885</v>
      </c>
      <c r="O7749">
        <v>0.53543120622634888</v>
      </c>
      <c r="P7749">
        <v>0.61958062648773193</v>
      </c>
      <c r="Q7749">
        <v>0.70373004674911499</v>
      </c>
      <c r="R7749">
        <v>0.82523643970489502</v>
      </c>
      <c r="S7749" s="10" t="s">
        <v>38</v>
      </c>
    </row>
    <row r="7750" spans="1:19" hidden="1" x14ac:dyDescent="0.25">
      <c r="A7750" s="10" t="str">
        <f t="shared" si="121"/>
        <v>2017-2026Greater Fresno Area1-in-10May PeakCAISO18</v>
      </c>
      <c r="B7750" s="10" t="s">
        <v>54</v>
      </c>
      <c r="C7750" s="10" t="s">
        <v>37</v>
      </c>
      <c r="D7750" s="10" t="s">
        <v>5</v>
      </c>
      <c r="E7750" s="10" t="s">
        <v>1</v>
      </c>
      <c r="F7750">
        <v>18</v>
      </c>
      <c r="G7750">
        <v>3.0317502021789551</v>
      </c>
      <c r="H7750">
        <v>2.2976164817810059</v>
      </c>
      <c r="I7750">
        <v>101.625</v>
      </c>
      <c r="J7750">
        <v>0.13599415123462677</v>
      </c>
      <c r="K7750">
        <v>19331</v>
      </c>
      <c r="L7750">
        <v>17718.839</v>
      </c>
      <c r="M7750">
        <v>0.73413360118865967</v>
      </c>
      <c r="N7750">
        <v>0.55984348058700562</v>
      </c>
      <c r="O7750">
        <v>0.66281825304031372</v>
      </c>
      <c r="P7750">
        <v>0.73413360118865967</v>
      </c>
      <c r="Q7750">
        <v>0.80544894933700562</v>
      </c>
      <c r="R7750">
        <v>0.90842372179031372</v>
      </c>
      <c r="S7750" s="10" t="s">
        <v>39</v>
      </c>
    </row>
    <row r="7751" spans="1:19" hidden="1" x14ac:dyDescent="0.25">
      <c r="A7751" s="10" t="str">
        <f t="shared" si="121"/>
        <v>2017-2026Greater Fresno Area1-in-2May PeakCAISO18</v>
      </c>
      <c r="B7751" s="10" t="s">
        <v>54</v>
      </c>
      <c r="C7751" s="10" t="s">
        <v>37</v>
      </c>
      <c r="D7751" s="10" t="s">
        <v>5</v>
      </c>
      <c r="E7751" s="10" t="s">
        <v>9</v>
      </c>
      <c r="F7751">
        <v>18</v>
      </c>
      <c r="G7751">
        <v>2.9186723232269287</v>
      </c>
      <c r="H7751">
        <v>2.3258888721466064</v>
      </c>
      <c r="I7751">
        <v>95.375</v>
      </c>
      <c r="J7751">
        <v>0.13599415123462677</v>
      </c>
      <c r="K7751">
        <v>19331</v>
      </c>
      <c r="L7751">
        <v>17718.839</v>
      </c>
      <c r="M7751">
        <v>0.59278339147567749</v>
      </c>
      <c r="N7751">
        <v>0.41849330067634583</v>
      </c>
      <c r="O7751">
        <v>0.52146804332733154</v>
      </c>
      <c r="P7751">
        <v>0.59278339147567749</v>
      </c>
      <c r="Q7751">
        <v>0.66409873962402344</v>
      </c>
      <c r="R7751">
        <v>0.76707351207733154</v>
      </c>
      <c r="S7751" s="10" t="s">
        <v>39</v>
      </c>
    </row>
    <row r="7752" spans="1:19" hidden="1" x14ac:dyDescent="0.25">
      <c r="A7752" s="10" t="str">
        <f t="shared" si="121"/>
        <v>2017-2026Greater Fresno Area1-in-10May PeakPGE18</v>
      </c>
      <c r="B7752" s="10" t="s">
        <v>54</v>
      </c>
      <c r="C7752" s="10" t="s">
        <v>37</v>
      </c>
      <c r="D7752" s="10" t="s">
        <v>5</v>
      </c>
      <c r="E7752" s="10" t="s">
        <v>1</v>
      </c>
      <c r="F7752">
        <v>18</v>
      </c>
      <c r="G7752">
        <v>3.1348204612731934</v>
      </c>
      <c r="H7752">
        <v>2.4006028175354004</v>
      </c>
      <c r="I7752">
        <v>100.875</v>
      </c>
      <c r="J7752">
        <v>0.13599415123462677</v>
      </c>
      <c r="K7752">
        <v>19331</v>
      </c>
      <c r="L7752">
        <v>17718.839</v>
      </c>
      <c r="M7752">
        <v>0.73421764373779297</v>
      </c>
      <c r="N7752">
        <v>0.55992752313613892</v>
      </c>
      <c r="O7752">
        <v>0.66290229558944702</v>
      </c>
      <c r="P7752">
        <v>0.73421764373779297</v>
      </c>
      <c r="Q7752">
        <v>0.80553299188613892</v>
      </c>
      <c r="R7752">
        <v>0.90850776433944702</v>
      </c>
      <c r="S7752" s="10" t="s">
        <v>38</v>
      </c>
    </row>
    <row r="7753" spans="1:19" hidden="1" x14ac:dyDescent="0.25">
      <c r="A7753" s="10" t="str">
        <f t="shared" si="121"/>
        <v>2017-2026Greater Fresno Area1-in-2May PeakPGE18</v>
      </c>
      <c r="B7753" s="10" t="s">
        <v>54</v>
      </c>
      <c r="C7753" s="10" t="s">
        <v>37</v>
      </c>
      <c r="D7753" s="10" t="s">
        <v>5</v>
      </c>
      <c r="E7753" s="10" t="s">
        <v>9</v>
      </c>
      <c r="F7753">
        <v>18</v>
      </c>
      <c r="G7753">
        <v>2.8581306934356689</v>
      </c>
      <c r="H7753">
        <v>2.2467334270477295</v>
      </c>
      <c r="I7753">
        <v>96.75</v>
      </c>
      <c r="J7753">
        <v>0.13599415123462677</v>
      </c>
      <c r="K7753">
        <v>19331</v>
      </c>
      <c r="L7753">
        <v>17718.839</v>
      </c>
      <c r="M7753">
        <v>0.61139720678329468</v>
      </c>
      <c r="N7753">
        <v>0.43710711598396301</v>
      </c>
      <c r="O7753">
        <v>0.54008185863494873</v>
      </c>
      <c r="P7753">
        <v>0.61139720678329468</v>
      </c>
      <c r="Q7753">
        <v>0.68271255493164063</v>
      </c>
      <c r="R7753">
        <v>0.78568732738494873</v>
      </c>
      <c r="S7753" s="10" t="s">
        <v>38</v>
      </c>
    </row>
    <row r="7754" spans="1:19" hidden="1" x14ac:dyDescent="0.25">
      <c r="A7754" s="10" t="str">
        <f t="shared" si="121"/>
        <v>2017-2026Greater Fresno Area1-in-10May PeakCAISO19</v>
      </c>
      <c r="B7754" s="10" t="s">
        <v>54</v>
      </c>
      <c r="C7754" s="10" t="s">
        <v>37</v>
      </c>
      <c r="D7754" s="10" t="s">
        <v>5</v>
      </c>
      <c r="E7754" s="10" t="s">
        <v>1</v>
      </c>
      <c r="F7754">
        <v>19</v>
      </c>
      <c r="G7754">
        <v>3.0671455860137939</v>
      </c>
      <c r="H7754">
        <v>3.3066742420196533</v>
      </c>
      <c r="I7754">
        <v>100.125</v>
      </c>
      <c r="J7754">
        <v>0.11742977052927017</v>
      </c>
      <c r="K7754">
        <v>19331</v>
      </c>
      <c r="L7754">
        <v>17718.839</v>
      </c>
      <c r="M7754">
        <v>-0.23952870070934296</v>
      </c>
      <c r="N7754">
        <v>-0.39002668857574463</v>
      </c>
      <c r="O7754">
        <v>-0.30110886693000793</v>
      </c>
      <c r="P7754">
        <v>-0.23952870070934296</v>
      </c>
      <c r="Q7754">
        <v>-0.17794853448867798</v>
      </c>
      <c r="R7754">
        <v>-8.9030705392360687E-2</v>
      </c>
      <c r="S7754" s="10" t="s">
        <v>39</v>
      </c>
    </row>
    <row r="7755" spans="1:19" hidden="1" x14ac:dyDescent="0.25">
      <c r="A7755" s="10" t="str">
        <f t="shared" si="121"/>
        <v>2017-2026Greater Fresno Area1-in-2May PeakCAISO19</v>
      </c>
      <c r="B7755" s="10" t="s">
        <v>54</v>
      </c>
      <c r="C7755" s="10" t="s">
        <v>37</v>
      </c>
      <c r="D7755" s="10" t="s">
        <v>5</v>
      </c>
      <c r="E7755" s="10" t="s">
        <v>9</v>
      </c>
      <c r="F7755">
        <v>19</v>
      </c>
      <c r="G7755">
        <v>2.9527475833892822</v>
      </c>
      <c r="H7755">
        <v>3.1934716701507568</v>
      </c>
      <c r="I7755">
        <v>94.25</v>
      </c>
      <c r="J7755">
        <v>0.11742977052927017</v>
      </c>
      <c r="K7755">
        <v>19331</v>
      </c>
      <c r="L7755">
        <v>17718.839</v>
      </c>
      <c r="M7755">
        <v>-0.24072405695915222</v>
      </c>
      <c r="N7755">
        <v>-0.39122205972671509</v>
      </c>
      <c r="O7755">
        <v>-0.30230423808097839</v>
      </c>
      <c r="P7755">
        <v>-0.24072405695915222</v>
      </c>
      <c r="Q7755">
        <v>-0.17914389073848724</v>
      </c>
      <c r="R7755">
        <v>-9.0226061642169952E-2</v>
      </c>
      <c r="S7755" s="10" t="s">
        <v>39</v>
      </c>
    </row>
    <row r="7756" spans="1:19" hidden="1" x14ac:dyDescent="0.25">
      <c r="A7756" s="10" t="str">
        <f t="shared" si="121"/>
        <v>2017-2026Greater Fresno Area1-in-2May PeakPGE19</v>
      </c>
      <c r="B7756" s="10" t="s">
        <v>54</v>
      </c>
      <c r="C7756" s="10" t="s">
        <v>37</v>
      </c>
      <c r="D7756" s="10" t="s">
        <v>5</v>
      </c>
      <c r="E7756" s="10" t="s">
        <v>9</v>
      </c>
      <c r="F7756">
        <v>19</v>
      </c>
      <c r="G7756">
        <v>2.8914990425109863</v>
      </c>
      <c r="H7756">
        <v>3.1250932216644287</v>
      </c>
      <c r="I7756">
        <v>95.25</v>
      </c>
      <c r="J7756">
        <v>0.11742977052927017</v>
      </c>
      <c r="K7756">
        <v>19331</v>
      </c>
      <c r="L7756">
        <v>17718.839</v>
      </c>
      <c r="M7756">
        <v>-0.23359419405460358</v>
      </c>
      <c r="N7756">
        <v>-0.38409218192100525</v>
      </c>
      <c r="O7756">
        <v>-0.29517436027526855</v>
      </c>
      <c r="P7756">
        <v>-0.23359419405460358</v>
      </c>
      <c r="Q7756">
        <v>-0.1720140278339386</v>
      </c>
      <c r="R7756">
        <v>-8.3096198737621307E-2</v>
      </c>
      <c r="S7756" s="10" t="s">
        <v>38</v>
      </c>
    </row>
    <row r="7757" spans="1:19" hidden="1" x14ac:dyDescent="0.25">
      <c r="A7757" s="10" t="str">
        <f t="shared" si="121"/>
        <v>2017-2026Greater Fresno Area1-in-10May PeakPGE19</v>
      </c>
      <c r="B7757" s="10" t="s">
        <v>54</v>
      </c>
      <c r="C7757" s="10" t="s">
        <v>37</v>
      </c>
      <c r="D7757" s="10" t="s">
        <v>5</v>
      </c>
      <c r="E7757" s="10" t="s">
        <v>1</v>
      </c>
      <c r="F7757">
        <v>19</v>
      </c>
      <c r="G7757">
        <v>3.1714193820953369</v>
      </c>
      <c r="H7757">
        <v>3.4237563610076904</v>
      </c>
      <c r="I7757">
        <v>98.375</v>
      </c>
      <c r="J7757">
        <v>0.11742977052927017</v>
      </c>
      <c r="K7757">
        <v>19331</v>
      </c>
      <c r="L7757">
        <v>17718.839</v>
      </c>
      <c r="M7757">
        <v>-0.25233688950538635</v>
      </c>
      <c r="N7757">
        <v>-0.40283489227294922</v>
      </c>
      <c r="O7757">
        <v>-0.31391707062721252</v>
      </c>
      <c r="P7757">
        <v>-0.25233688950538635</v>
      </c>
      <c r="Q7757">
        <v>-0.19075672328472137</v>
      </c>
      <c r="R7757">
        <v>-0.10183889418840408</v>
      </c>
      <c r="S7757" s="10" t="s">
        <v>38</v>
      </c>
    </row>
    <row r="7758" spans="1:19" hidden="1" x14ac:dyDescent="0.25">
      <c r="A7758" s="10" t="str">
        <f t="shared" si="121"/>
        <v>2017-2026Greater Fresno Area1-in-2May PeakCAISO20</v>
      </c>
      <c r="B7758" s="10" t="s">
        <v>54</v>
      </c>
      <c r="C7758" s="10" t="s">
        <v>37</v>
      </c>
      <c r="D7758" s="10" t="s">
        <v>5</v>
      </c>
      <c r="E7758" s="10" t="s">
        <v>9</v>
      </c>
      <c r="F7758">
        <v>20</v>
      </c>
      <c r="G7758">
        <v>2.8208932876586914</v>
      </c>
      <c r="H7758">
        <v>3.1222343444824219</v>
      </c>
      <c r="I7758">
        <v>92.625</v>
      </c>
      <c r="J7758">
        <v>7.6294809579849243E-2</v>
      </c>
      <c r="K7758">
        <v>19331</v>
      </c>
      <c r="L7758">
        <v>17718.839</v>
      </c>
      <c r="M7758">
        <v>-0.30134093761444092</v>
      </c>
      <c r="N7758">
        <v>-0.39912036061286926</v>
      </c>
      <c r="O7758">
        <v>-0.34134992957115173</v>
      </c>
      <c r="P7758">
        <v>-0.30134093761444092</v>
      </c>
      <c r="Q7758">
        <v>-0.2613319456577301</v>
      </c>
      <c r="R7758">
        <v>-0.20356151461601257</v>
      </c>
      <c r="S7758" s="10" t="s">
        <v>39</v>
      </c>
    </row>
    <row r="7759" spans="1:19" hidden="1" x14ac:dyDescent="0.25">
      <c r="A7759" s="10" t="str">
        <f t="shared" si="121"/>
        <v>2017-2026Greater Fresno Area1-in-10May PeakCAISO20</v>
      </c>
      <c r="B7759" s="10" t="s">
        <v>54</v>
      </c>
      <c r="C7759" s="10" t="s">
        <v>37</v>
      </c>
      <c r="D7759" s="10" t="s">
        <v>5</v>
      </c>
      <c r="E7759" s="10" t="s">
        <v>1</v>
      </c>
      <c r="F7759">
        <v>20</v>
      </c>
      <c r="G7759">
        <v>2.930182933807373</v>
      </c>
      <c r="H7759">
        <v>3.2550878524780273</v>
      </c>
      <c r="I7759">
        <v>97.625</v>
      </c>
      <c r="J7759">
        <v>7.6294809579849243E-2</v>
      </c>
      <c r="K7759">
        <v>19331</v>
      </c>
      <c r="L7759">
        <v>17718.839</v>
      </c>
      <c r="M7759">
        <v>-0.32490500807762146</v>
      </c>
      <c r="N7759">
        <v>-0.4226844310760498</v>
      </c>
      <c r="O7759">
        <v>-0.36491400003433228</v>
      </c>
      <c r="P7759">
        <v>-0.32490500807762146</v>
      </c>
      <c r="Q7759">
        <v>-0.28489601612091064</v>
      </c>
      <c r="R7759">
        <v>-0.22712558507919312</v>
      </c>
      <c r="S7759" s="10" t="s">
        <v>39</v>
      </c>
    </row>
    <row r="7760" spans="1:19" hidden="1" x14ac:dyDescent="0.25">
      <c r="A7760" s="10" t="str">
        <f t="shared" si="121"/>
        <v>2017-2026Greater Fresno Area1-in-2May PeakPGE20</v>
      </c>
      <c r="B7760" s="10" t="s">
        <v>54</v>
      </c>
      <c r="C7760" s="10" t="s">
        <v>37</v>
      </c>
      <c r="D7760" s="10" t="s">
        <v>5</v>
      </c>
      <c r="E7760" s="10" t="s">
        <v>9</v>
      </c>
      <c r="F7760">
        <v>20</v>
      </c>
      <c r="G7760">
        <v>2.7623798847198486</v>
      </c>
      <c r="H7760">
        <v>3.0532310009002686</v>
      </c>
      <c r="I7760">
        <v>93.875</v>
      </c>
      <c r="J7760">
        <v>7.6294809579849243E-2</v>
      </c>
      <c r="K7760">
        <v>19331</v>
      </c>
      <c r="L7760">
        <v>17718.839</v>
      </c>
      <c r="M7760">
        <v>-0.29085120558738708</v>
      </c>
      <c r="N7760">
        <v>-0.38863062858581543</v>
      </c>
      <c r="O7760">
        <v>-0.3308601975440979</v>
      </c>
      <c r="P7760">
        <v>-0.29085120558738708</v>
      </c>
      <c r="Q7760">
        <v>-0.25084221363067627</v>
      </c>
      <c r="R7760">
        <v>-0.19307178258895874</v>
      </c>
      <c r="S7760" s="10" t="s">
        <v>38</v>
      </c>
    </row>
    <row r="7761" spans="1:19" hidden="1" x14ac:dyDescent="0.25">
      <c r="A7761" s="10" t="str">
        <f t="shared" si="121"/>
        <v>2017-2026Greater Fresno Area1-in-10May PeakPGE20</v>
      </c>
      <c r="B7761" s="10" t="s">
        <v>54</v>
      </c>
      <c r="C7761" s="10" t="s">
        <v>37</v>
      </c>
      <c r="D7761" s="10" t="s">
        <v>5</v>
      </c>
      <c r="E7761" s="10" t="s">
        <v>1</v>
      </c>
      <c r="F7761">
        <v>20</v>
      </c>
      <c r="G7761">
        <v>3.0298001766204834</v>
      </c>
      <c r="H7761">
        <v>3.3733887672424316</v>
      </c>
      <c r="I7761">
        <v>96.5</v>
      </c>
      <c r="J7761">
        <v>7.6294809579849243E-2</v>
      </c>
      <c r="K7761">
        <v>19331</v>
      </c>
      <c r="L7761">
        <v>17718.839</v>
      </c>
      <c r="M7761">
        <v>-0.34358856081962585</v>
      </c>
      <c r="N7761">
        <v>-0.4413679838180542</v>
      </c>
      <c r="O7761">
        <v>-0.38359755277633667</v>
      </c>
      <c r="P7761">
        <v>-0.34358856081962585</v>
      </c>
      <c r="Q7761">
        <v>-0.30357956886291504</v>
      </c>
      <c r="R7761">
        <v>-0.24580913782119751</v>
      </c>
      <c r="S7761" s="10" t="s">
        <v>38</v>
      </c>
    </row>
    <row r="7762" spans="1:19" hidden="1" x14ac:dyDescent="0.25">
      <c r="A7762" s="10" t="str">
        <f t="shared" si="121"/>
        <v>2017-2026Greater Fresno Area1-in-2May PeakCAISO21</v>
      </c>
      <c r="B7762" s="10" t="s">
        <v>54</v>
      </c>
      <c r="C7762" s="10" t="s">
        <v>37</v>
      </c>
      <c r="D7762" s="10" t="s">
        <v>5</v>
      </c>
      <c r="E7762" s="10" t="s">
        <v>9</v>
      </c>
      <c r="F7762">
        <v>21</v>
      </c>
      <c r="G7762">
        <v>2.6287281513214111</v>
      </c>
      <c r="H7762">
        <v>2.8112504482269287</v>
      </c>
      <c r="I7762">
        <v>90.625</v>
      </c>
      <c r="J7762">
        <v>7.6630406081676483E-2</v>
      </c>
      <c r="K7762">
        <v>19331</v>
      </c>
      <c r="L7762">
        <v>17718.839</v>
      </c>
      <c r="M7762">
        <v>-0.18252226710319519</v>
      </c>
      <c r="N7762">
        <v>-0.28073179721832275</v>
      </c>
      <c r="O7762">
        <v>-0.22270725667476654</v>
      </c>
      <c r="P7762">
        <v>-0.18252226710319519</v>
      </c>
      <c r="Q7762">
        <v>-0.14233727753162384</v>
      </c>
      <c r="R7762">
        <v>-8.4312736988067627E-2</v>
      </c>
      <c r="S7762" s="10" t="s">
        <v>39</v>
      </c>
    </row>
    <row r="7763" spans="1:19" hidden="1" x14ac:dyDescent="0.25">
      <c r="A7763" s="10" t="str">
        <f t="shared" si="121"/>
        <v>2017-2026Greater Fresno Area1-in-10May PeakCAISO21</v>
      </c>
      <c r="B7763" s="10" t="s">
        <v>54</v>
      </c>
      <c r="C7763" s="10" t="s">
        <v>37</v>
      </c>
      <c r="D7763" s="10" t="s">
        <v>5</v>
      </c>
      <c r="E7763" s="10" t="s">
        <v>1</v>
      </c>
      <c r="F7763">
        <v>21</v>
      </c>
      <c r="G7763">
        <v>2.7305724620819092</v>
      </c>
      <c r="H7763">
        <v>2.9291608333587646</v>
      </c>
      <c r="I7763">
        <v>94.75</v>
      </c>
      <c r="J7763">
        <v>7.6630406081676483E-2</v>
      </c>
      <c r="K7763">
        <v>19331</v>
      </c>
      <c r="L7763">
        <v>17718.839</v>
      </c>
      <c r="M7763">
        <v>-0.19858837127685547</v>
      </c>
      <c r="N7763">
        <v>-0.29679790139198303</v>
      </c>
      <c r="O7763">
        <v>-0.23877336084842682</v>
      </c>
      <c r="P7763">
        <v>-0.19858837127685547</v>
      </c>
      <c r="Q7763">
        <v>-0.15840338170528412</v>
      </c>
      <c r="R7763">
        <v>-0.10037884116172791</v>
      </c>
      <c r="S7763" s="10" t="s">
        <v>39</v>
      </c>
    </row>
    <row r="7764" spans="1:19" hidden="1" x14ac:dyDescent="0.25">
      <c r="A7764" s="10" t="str">
        <f t="shared" si="121"/>
        <v>2017-2026Greater Fresno Area1-in-10May PeakPGE21</v>
      </c>
      <c r="B7764" s="10" t="s">
        <v>54</v>
      </c>
      <c r="C7764" s="10" t="s">
        <v>37</v>
      </c>
      <c r="D7764" s="10" t="s">
        <v>5</v>
      </c>
      <c r="E7764" s="10" t="s">
        <v>1</v>
      </c>
      <c r="F7764">
        <v>21</v>
      </c>
      <c r="G7764">
        <v>2.8234038352966309</v>
      </c>
      <c r="H7764">
        <v>3.0439934730529785</v>
      </c>
      <c r="I7764">
        <v>93.625</v>
      </c>
      <c r="J7764">
        <v>7.6630406081676483E-2</v>
      </c>
      <c r="K7764">
        <v>19331</v>
      </c>
      <c r="L7764">
        <v>17718.839</v>
      </c>
      <c r="M7764">
        <v>-0.22058956325054169</v>
      </c>
      <c r="N7764">
        <v>-0.31879907846450806</v>
      </c>
      <c r="O7764">
        <v>-0.26077455282211304</v>
      </c>
      <c r="P7764">
        <v>-0.22058956325054169</v>
      </c>
      <c r="Q7764">
        <v>-0.18040457367897034</v>
      </c>
      <c r="R7764">
        <v>-0.12238003313541412</v>
      </c>
      <c r="S7764" s="10" t="s">
        <v>38</v>
      </c>
    </row>
    <row r="7765" spans="1:19" hidden="1" x14ac:dyDescent="0.25">
      <c r="A7765" s="10" t="str">
        <f t="shared" si="121"/>
        <v>2017-2026Greater Fresno Area1-in-2May PeakPGE21</v>
      </c>
      <c r="B7765" s="10" t="s">
        <v>54</v>
      </c>
      <c r="C7765" s="10" t="s">
        <v>37</v>
      </c>
      <c r="D7765" s="10" t="s">
        <v>5</v>
      </c>
      <c r="E7765" s="10" t="s">
        <v>9</v>
      </c>
      <c r="F7765">
        <v>21</v>
      </c>
      <c r="G7765">
        <v>2.5742006301879883</v>
      </c>
      <c r="H7765">
        <v>2.7449212074279785</v>
      </c>
      <c r="I7765">
        <v>91.125</v>
      </c>
      <c r="J7765">
        <v>7.6630406081676483E-2</v>
      </c>
      <c r="K7765">
        <v>19331</v>
      </c>
      <c r="L7765">
        <v>17718.839</v>
      </c>
      <c r="M7765">
        <v>-0.17072062194347382</v>
      </c>
      <c r="N7765">
        <v>-0.26893013715744019</v>
      </c>
      <c r="O7765">
        <v>-0.21090561151504517</v>
      </c>
      <c r="P7765">
        <v>-0.17072062194347382</v>
      </c>
      <c r="Q7765">
        <v>-0.13053563237190247</v>
      </c>
      <c r="R7765">
        <v>-7.2511091828346252E-2</v>
      </c>
      <c r="S7765" s="10" t="s">
        <v>38</v>
      </c>
    </row>
    <row r="7766" spans="1:19" hidden="1" x14ac:dyDescent="0.25">
      <c r="A7766" s="10" t="str">
        <f t="shared" si="121"/>
        <v>2017-2026Greater Fresno Area1-in-10May PeakCAISO22</v>
      </c>
      <c r="B7766" s="10" t="s">
        <v>54</v>
      </c>
      <c r="C7766" s="10" t="s">
        <v>37</v>
      </c>
      <c r="D7766" s="10" t="s">
        <v>5</v>
      </c>
      <c r="E7766" s="10" t="s">
        <v>1</v>
      </c>
      <c r="F7766">
        <v>22</v>
      </c>
      <c r="G7766">
        <v>2.4698195457458496</v>
      </c>
      <c r="H7766">
        <v>2.5901896953582764</v>
      </c>
      <c r="I7766">
        <v>91.75</v>
      </c>
      <c r="J7766">
        <v>6.3674606382846832E-2</v>
      </c>
      <c r="K7766">
        <v>19331</v>
      </c>
      <c r="L7766">
        <v>17718.839</v>
      </c>
      <c r="M7766">
        <v>-0.120370052754879</v>
      </c>
      <c r="N7766">
        <v>-0.20197543501853943</v>
      </c>
      <c r="O7766">
        <v>-0.15376101434230804</v>
      </c>
      <c r="P7766">
        <v>-0.120370052754879</v>
      </c>
      <c r="Q7766">
        <v>-8.6979091167449951E-2</v>
      </c>
      <c r="R7766">
        <v>-3.8764677941799164E-2</v>
      </c>
      <c r="S7766" s="10" t="s">
        <v>39</v>
      </c>
    </row>
    <row r="7767" spans="1:19" hidden="1" x14ac:dyDescent="0.25">
      <c r="A7767" s="10" t="str">
        <f t="shared" si="121"/>
        <v>2017-2026Greater Fresno Area1-in-2May PeakCAISO22</v>
      </c>
      <c r="B7767" s="10" t="s">
        <v>54</v>
      </c>
      <c r="C7767" s="10" t="s">
        <v>37</v>
      </c>
      <c r="D7767" s="10" t="s">
        <v>5</v>
      </c>
      <c r="E7767" s="10" t="s">
        <v>9</v>
      </c>
      <c r="F7767">
        <v>22</v>
      </c>
      <c r="G7767">
        <v>2.3777005672454834</v>
      </c>
      <c r="H7767">
        <v>2.4851269721984863</v>
      </c>
      <c r="I7767">
        <v>87.75</v>
      </c>
      <c r="J7767">
        <v>6.3674606382846832E-2</v>
      </c>
      <c r="K7767">
        <v>19331</v>
      </c>
      <c r="L7767">
        <v>17718.839</v>
      </c>
      <c r="M7767">
        <v>-0.10742649435997009</v>
      </c>
      <c r="N7767">
        <v>-0.18903186917304993</v>
      </c>
      <c r="O7767">
        <v>-0.14081746339797974</v>
      </c>
      <c r="P7767">
        <v>-0.10742649435997009</v>
      </c>
      <c r="Q7767">
        <v>-7.4035532772541046E-2</v>
      </c>
      <c r="R7767">
        <v>-2.5821119546890259E-2</v>
      </c>
      <c r="S7767" s="10" t="s">
        <v>39</v>
      </c>
    </row>
    <row r="7768" spans="1:19" hidden="1" x14ac:dyDescent="0.25">
      <c r="A7768" s="10" t="str">
        <f t="shared" si="121"/>
        <v>2017-2026Greater Fresno Area1-in-2May PeakPGE22</v>
      </c>
      <c r="B7768" s="10" t="s">
        <v>54</v>
      </c>
      <c r="C7768" s="10" t="s">
        <v>37</v>
      </c>
      <c r="D7768" s="10" t="s">
        <v>5</v>
      </c>
      <c r="E7768" s="10" t="s">
        <v>9</v>
      </c>
      <c r="F7768">
        <v>22</v>
      </c>
      <c r="G7768">
        <v>2.3283801078796387</v>
      </c>
      <c r="H7768">
        <v>2.4223430156707764</v>
      </c>
      <c r="I7768">
        <v>88.625</v>
      </c>
      <c r="J7768">
        <v>6.3674606382846832E-2</v>
      </c>
      <c r="K7768">
        <v>19331</v>
      </c>
      <c r="L7768">
        <v>17718.839</v>
      </c>
      <c r="M7768">
        <v>-9.3962930142879486E-2</v>
      </c>
      <c r="N7768">
        <v>-0.17556831240653992</v>
      </c>
      <c r="O7768">
        <v>-0.12735389173030853</v>
      </c>
      <c r="P7768">
        <v>-9.3962930142879486E-2</v>
      </c>
      <c r="Q7768">
        <v>-6.0571964830160141E-2</v>
      </c>
      <c r="R7768">
        <v>-1.2357554398477077E-2</v>
      </c>
      <c r="S7768" s="10" t="s">
        <v>38</v>
      </c>
    </row>
    <row r="7769" spans="1:19" hidden="1" x14ac:dyDescent="0.25">
      <c r="A7769" s="10" t="str">
        <f t="shared" si="121"/>
        <v>2017-2026Greater Fresno Area1-in-10May PeakPGE22</v>
      </c>
      <c r="B7769" s="10" t="s">
        <v>54</v>
      </c>
      <c r="C7769" s="10" t="s">
        <v>37</v>
      </c>
      <c r="D7769" s="10" t="s">
        <v>5</v>
      </c>
      <c r="E7769" s="10" t="s">
        <v>1</v>
      </c>
      <c r="F7769">
        <v>22</v>
      </c>
      <c r="G7769">
        <v>2.5537858009338379</v>
      </c>
      <c r="H7769">
        <v>2.6941251754760742</v>
      </c>
      <c r="I7769">
        <v>91.5</v>
      </c>
      <c r="J7769">
        <v>6.3674606382846832E-2</v>
      </c>
      <c r="K7769">
        <v>19331</v>
      </c>
      <c r="L7769">
        <v>17718.839</v>
      </c>
      <c r="M7769">
        <v>-0.14033925533294678</v>
      </c>
      <c r="N7769">
        <v>-0.22194463014602661</v>
      </c>
      <c r="O7769">
        <v>-0.17373022437095642</v>
      </c>
      <c r="P7769">
        <v>-0.14033925533294678</v>
      </c>
      <c r="Q7769">
        <v>-0.10694829374551773</v>
      </c>
      <c r="R7769">
        <v>-5.8733880519866943E-2</v>
      </c>
      <c r="S7769" s="10" t="s">
        <v>38</v>
      </c>
    </row>
    <row r="7770" spans="1:19" hidden="1" x14ac:dyDescent="0.25">
      <c r="A7770" s="10" t="str">
        <f t="shared" si="121"/>
        <v>2017-2026Greater Fresno Area1-in-2May PeakCAISO23</v>
      </c>
      <c r="B7770" s="10" t="s">
        <v>54</v>
      </c>
      <c r="C7770" s="10" t="s">
        <v>37</v>
      </c>
      <c r="D7770" s="10" t="s">
        <v>5</v>
      </c>
      <c r="E7770" s="10" t="s">
        <v>9</v>
      </c>
      <c r="F7770">
        <v>23</v>
      </c>
      <c r="G7770">
        <v>1.9793398380279541</v>
      </c>
      <c r="H7770">
        <v>2.057570219039917</v>
      </c>
      <c r="I7770">
        <v>85.625</v>
      </c>
      <c r="J7770">
        <v>5.8387260884046555E-2</v>
      </c>
      <c r="K7770">
        <v>19331</v>
      </c>
      <c r="L7770">
        <v>17718.839</v>
      </c>
      <c r="M7770">
        <v>-7.8230492770671844E-2</v>
      </c>
      <c r="N7770">
        <v>-0.15305960178375244</v>
      </c>
      <c r="O7770">
        <v>-0.10884877294301987</v>
      </c>
      <c r="P7770">
        <v>-7.8230492770671844E-2</v>
      </c>
      <c r="Q7770">
        <v>-4.7612212598323822E-2</v>
      </c>
      <c r="R7770">
        <v>-3.4013793338090181E-3</v>
      </c>
      <c r="S7770" s="10" t="s">
        <v>39</v>
      </c>
    </row>
    <row r="7771" spans="1:19" hidden="1" x14ac:dyDescent="0.25">
      <c r="A7771" s="10" t="str">
        <f t="shared" si="121"/>
        <v>2017-2026Greater Fresno Area1-in-10May PeakCAISO23</v>
      </c>
      <c r="B7771" s="10" t="s">
        <v>54</v>
      </c>
      <c r="C7771" s="10" t="s">
        <v>37</v>
      </c>
      <c r="D7771" s="10" t="s">
        <v>5</v>
      </c>
      <c r="E7771" s="10" t="s">
        <v>1</v>
      </c>
      <c r="F7771">
        <v>23</v>
      </c>
      <c r="G7771">
        <v>2.0560252666473389</v>
      </c>
      <c r="H7771">
        <v>2.1457004547119141</v>
      </c>
      <c r="I7771">
        <v>88.5</v>
      </c>
      <c r="J7771">
        <v>5.8387260884046555E-2</v>
      </c>
      <c r="K7771">
        <v>19331</v>
      </c>
      <c r="L7771">
        <v>17718.839</v>
      </c>
      <c r="M7771">
        <v>-8.9675277471542358E-2</v>
      </c>
      <c r="N7771">
        <v>-0.16450439393520355</v>
      </c>
      <c r="O7771">
        <v>-0.12029355764389038</v>
      </c>
      <c r="P7771">
        <v>-8.9675277471542358E-2</v>
      </c>
      <c r="Q7771">
        <v>-5.9056997299194336E-2</v>
      </c>
      <c r="R7771">
        <v>-1.4846163801848888E-2</v>
      </c>
      <c r="S7771" s="10" t="s">
        <v>39</v>
      </c>
    </row>
    <row r="7772" spans="1:19" hidden="1" x14ac:dyDescent="0.25">
      <c r="A7772" s="10" t="str">
        <f t="shared" si="121"/>
        <v>2017-2026Greater Fresno Area1-in-10May PeakPGE23</v>
      </c>
      <c r="B7772" s="10" t="s">
        <v>54</v>
      </c>
      <c r="C7772" s="10" t="s">
        <v>37</v>
      </c>
      <c r="D7772" s="10" t="s">
        <v>5</v>
      </c>
      <c r="E7772" s="10" t="s">
        <v>1</v>
      </c>
      <c r="F7772">
        <v>23</v>
      </c>
      <c r="G7772">
        <v>2.1259238719940186</v>
      </c>
      <c r="H7772">
        <v>2.2266530990600586</v>
      </c>
      <c r="I7772">
        <v>88.375</v>
      </c>
      <c r="J7772">
        <v>5.8387260884046555E-2</v>
      </c>
      <c r="K7772">
        <v>19331</v>
      </c>
      <c r="L7772">
        <v>17718.839</v>
      </c>
      <c r="M7772">
        <v>-0.10072929412126541</v>
      </c>
      <c r="N7772">
        <v>-0.17555840313434601</v>
      </c>
      <c r="O7772">
        <v>-0.13134756684303284</v>
      </c>
      <c r="P7772">
        <v>-0.10072929412126541</v>
      </c>
      <c r="Q7772">
        <v>-7.0111013948917389E-2</v>
      </c>
      <c r="R7772">
        <v>-2.5900181382894516E-2</v>
      </c>
      <c r="S7772" s="10" t="s">
        <v>38</v>
      </c>
    </row>
    <row r="7773" spans="1:19" hidden="1" x14ac:dyDescent="0.25">
      <c r="A7773" s="10" t="str">
        <f t="shared" si="121"/>
        <v>2017-2026Greater Fresno Area1-in-2May PeakPGE23</v>
      </c>
      <c r="B7773" s="10" t="s">
        <v>54</v>
      </c>
      <c r="C7773" s="10" t="s">
        <v>37</v>
      </c>
      <c r="D7773" s="10" t="s">
        <v>5</v>
      </c>
      <c r="E7773" s="10" t="s">
        <v>9</v>
      </c>
      <c r="F7773">
        <v>23</v>
      </c>
      <c r="G7773">
        <v>1.9382826089859009</v>
      </c>
      <c r="H7773">
        <v>2.0103631019592285</v>
      </c>
      <c r="I7773">
        <v>85.75</v>
      </c>
      <c r="J7773">
        <v>5.8387260884046555E-2</v>
      </c>
      <c r="K7773">
        <v>19331</v>
      </c>
      <c r="L7773">
        <v>17718.839</v>
      </c>
      <c r="M7773">
        <v>-7.2080478072166443E-2</v>
      </c>
      <c r="N7773">
        <v>-0.14690959453582764</v>
      </c>
      <c r="O7773">
        <v>-0.10269875824451447</v>
      </c>
      <c r="P7773">
        <v>-7.2080478072166443E-2</v>
      </c>
      <c r="Q7773">
        <v>-4.146219789981842E-2</v>
      </c>
      <c r="R7773">
        <v>2.7486353646963835E-3</v>
      </c>
      <c r="S7773" s="10" t="s">
        <v>38</v>
      </c>
    </row>
    <row r="7774" spans="1:19" hidden="1" x14ac:dyDescent="0.25">
      <c r="A7774" s="10" t="str">
        <f t="shared" si="121"/>
        <v>2017-2026Greater Fresno Area1-in-2May PeakCAISO24</v>
      </c>
      <c r="B7774" s="10" t="s">
        <v>54</v>
      </c>
      <c r="C7774" s="10" t="s">
        <v>37</v>
      </c>
      <c r="D7774" s="10" t="s">
        <v>5</v>
      </c>
      <c r="E7774" s="10" t="s">
        <v>9</v>
      </c>
      <c r="F7774">
        <v>24</v>
      </c>
      <c r="G7774">
        <v>1.5998671054840088</v>
      </c>
      <c r="H7774">
        <v>1.6658178567886353</v>
      </c>
      <c r="I7774">
        <v>83.25</v>
      </c>
      <c r="J7774">
        <v>4.4309847056865692E-2</v>
      </c>
      <c r="K7774">
        <v>19331</v>
      </c>
      <c r="L7774">
        <v>17718.839</v>
      </c>
      <c r="M7774">
        <v>-6.5950728952884674E-2</v>
      </c>
      <c r="N7774">
        <v>-0.12273822724819183</v>
      </c>
      <c r="O7774">
        <v>-8.9186809957027435E-2</v>
      </c>
      <c r="P7774">
        <v>-6.5950728952884674E-2</v>
      </c>
      <c r="Q7774">
        <v>-4.2714644223451614E-2</v>
      </c>
      <c r="R7774">
        <v>-9.1632287949323654E-3</v>
      </c>
      <c r="S7774" s="10" t="s">
        <v>39</v>
      </c>
    </row>
    <row r="7775" spans="1:19" hidden="1" x14ac:dyDescent="0.25">
      <c r="A7775" s="10" t="str">
        <f t="shared" si="121"/>
        <v>2017-2026Greater Fresno Area1-in-10May PeakCAISO24</v>
      </c>
      <c r="B7775" s="10" t="s">
        <v>54</v>
      </c>
      <c r="C7775" s="10" t="s">
        <v>37</v>
      </c>
      <c r="D7775" s="10" t="s">
        <v>5</v>
      </c>
      <c r="E7775" s="10" t="s">
        <v>1</v>
      </c>
      <c r="F7775">
        <v>24</v>
      </c>
      <c r="G7775">
        <v>1.6618504524230957</v>
      </c>
      <c r="H7775">
        <v>1.7370997667312622</v>
      </c>
      <c r="I7775">
        <v>85.625</v>
      </c>
      <c r="J7775">
        <v>4.4309847056865692E-2</v>
      </c>
      <c r="K7775">
        <v>19331</v>
      </c>
      <c r="L7775">
        <v>17718.839</v>
      </c>
      <c r="M7775">
        <v>-7.5249277055263519E-2</v>
      </c>
      <c r="N7775">
        <v>-0.13203677535057068</v>
      </c>
      <c r="O7775">
        <v>-9.8485358059406281E-2</v>
      </c>
      <c r="P7775">
        <v>-7.5249277055263519E-2</v>
      </c>
      <c r="Q7775">
        <v>-5.201319232583046E-2</v>
      </c>
      <c r="R7775">
        <v>-1.8461776897311211E-2</v>
      </c>
      <c r="S7775" s="10" t="s">
        <v>39</v>
      </c>
    </row>
    <row r="7776" spans="1:19" hidden="1" x14ac:dyDescent="0.25">
      <c r="A7776" s="10" t="str">
        <f t="shared" si="121"/>
        <v>2017-2026Greater Fresno Area1-in-2May PeakPGE24</v>
      </c>
      <c r="B7776" s="10" t="s">
        <v>54</v>
      </c>
      <c r="C7776" s="10" t="s">
        <v>37</v>
      </c>
      <c r="D7776" s="10" t="s">
        <v>5</v>
      </c>
      <c r="E7776" s="10" t="s">
        <v>9</v>
      </c>
      <c r="F7776">
        <v>24</v>
      </c>
      <c r="G7776">
        <v>1.5666811466217041</v>
      </c>
      <c r="H7776">
        <v>1.6289577484130859</v>
      </c>
      <c r="I7776">
        <v>82.5</v>
      </c>
      <c r="J7776">
        <v>4.4309847056865692E-2</v>
      </c>
      <c r="K7776">
        <v>19331</v>
      </c>
      <c r="L7776">
        <v>17718.839</v>
      </c>
      <c r="M7776">
        <v>-6.2276564538478851E-2</v>
      </c>
      <c r="N7776">
        <v>-0.11906406283378601</v>
      </c>
      <c r="O7776">
        <v>-8.5512645542621613E-2</v>
      </c>
      <c r="P7776">
        <v>-6.2276564538478851E-2</v>
      </c>
      <c r="Q7776">
        <v>-3.9040479809045792E-2</v>
      </c>
      <c r="R7776">
        <v>-5.4890643805265427E-3</v>
      </c>
      <c r="S7776" s="10" t="s">
        <v>38</v>
      </c>
    </row>
    <row r="7777" spans="1:19" hidden="1" x14ac:dyDescent="0.25">
      <c r="A7777" s="10" t="str">
        <f t="shared" si="121"/>
        <v>2017-2026Greater Fresno Area1-in-10May PeakPGE24</v>
      </c>
      <c r="B7777" s="10" t="s">
        <v>54</v>
      </c>
      <c r="C7777" s="10" t="s">
        <v>37</v>
      </c>
      <c r="D7777" s="10" t="s">
        <v>5</v>
      </c>
      <c r="E7777" s="10" t="s">
        <v>1</v>
      </c>
      <c r="F7777">
        <v>24</v>
      </c>
      <c r="G7777">
        <v>1.7183483839035034</v>
      </c>
      <c r="H7777">
        <v>1.8001183271408081</v>
      </c>
      <c r="I7777">
        <v>86</v>
      </c>
      <c r="J7777">
        <v>4.4309847056865692E-2</v>
      </c>
      <c r="K7777">
        <v>19331</v>
      </c>
      <c r="L7777">
        <v>17718.839</v>
      </c>
      <c r="M7777">
        <v>-8.1769905984401703E-2</v>
      </c>
      <c r="N7777">
        <v>-0.13855740427970886</v>
      </c>
      <c r="O7777">
        <v>-0.10500598698854446</v>
      </c>
      <c r="P7777">
        <v>-8.1769905984401703E-2</v>
      </c>
      <c r="Q7777">
        <v>-5.8533821254968643E-2</v>
      </c>
      <c r="R7777">
        <v>-2.4982405826449394E-2</v>
      </c>
      <c r="S7777" s="10" t="s">
        <v>38</v>
      </c>
    </row>
    <row r="7778" spans="1:19" hidden="1" x14ac:dyDescent="0.25">
      <c r="A7778" s="10" t="str">
        <f t="shared" si="121"/>
        <v>2017-2026Greater Fresno Area1-in-2October PeakCAISO1</v>
      </c>
      <c r="B7778" s="10" t="s">
        <v>54</v>
      </c>
      <c r="C7778" s="10" t="s">
        <v>37</v>
      </c>
      <c r="D7778" s="10" t="s">
        <v>6</v>
      </c>
      <c r="E7778" s="10" t="s">
        <v>9</v>
      </c>
      <c r="F7778">
        <v>1</v>
      </c>
      <c r="G7778">
        <v>0.92481648921966553</v>
      </c>
      <c r="H7778">
        <v>0.92481648921966553</v>
      </c>
      <c r="I7778">
        <v>67</v>
      </c>
      <c r="J7778">
        <v>0</v>
      </c>
      <c r="K7778">
        <v>19331</v>
      </c>
      <c r="L7778">
        <v>17718.839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 s="10" t="s">
        <v>39</v>
      </c>
    </row>
    <row r="7779" spans="1:19" hidden="1" x14ac:dyDescent="0.25">
      <c r="A7779" s="10" t="str">
        <f t="shared" si="121"/>
        <v>2017-2026Greater Fresno Area1-in-10October PeakCAISO1</v>
      </c>
      <c r="B7779" s="10" t="s">
        <v>54</v>
      </c>
      <c r="C7779" s="10" t="s">
        <v>37</v>
      </c>
      <c r="D7779" s="10" t="s">
        <v>6</v>
      </c>
      <c r="E7779" s="10" t="s">
        <v>1</v>
      </c>
      <c r="F7779">
        <v>1</v>
      </c>
      <c r="G7779">
        <v>1.126967191696167</v>
      </c>
      <c r="H7779">
        <v>1.126967191696167</v>
      </c>
      <c r="I7779">
        <v>77.375</v>
      </c>
      <c r="J7779">
        <v>0</v>
      </c>
      <c r="K7779">
        <v>19331</v>
      </c>
      <c r="L7779">
        <v>17718.839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 s="10" t="s">
        <v>39</v>
      </c>
    </row>
    <row r="7780" spans="1:19" hidden="1" x14ac:dyDescent="0.25">
      <c r="A7780" s="10" t="str">
        <f t="shared" si="121"/>
        <v>2017-2026Greater Fresno Area1-in-10October PeakPGE1</v>
      </c>
      <c r="B7780" s="10" t="s">
        <v>54</v>
      </c>
      <c r="C7780" s="10" t="s">
        <v>37</v>
      </c>
      <c r="D7780" s="10" t="s">
        <v>6</v>
      </c>
      <c r="E7780" s="10" t="s">
        <v>1</v>
      </c>
      <c r="F7780">
        <v>1</v>
      </c>
      <c r="G7780">
        <v>1.0767308473587036</v>
      </c>
      <c r="H7780">
        <v>1.0767308473587036</v>
      </c>
      <c r="I7780">
        <v>72.5</v>
      </c>
      <c r="J7780">
        <v>0</v>
      </c>
      <c r="K7780">
        <v>19331</v>
      </c>
      <c r="L7780">
        <v>17718.839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 s="10" t="s">
        <v>38</v>
      </c>
    </row>
    <row r="7781" spans="1:19" hidden="1" x14ac:dyDescent="0.25">
      <c r="A7781" s="10" t="str">
        <f t="shared" si="121"/>
        <v>2017-2026Greater Fresno Area1-in-2October PeakPGE1</v>
      </c>
      <c r="B7781" s="10" t="s">
        <v>54</v>
      </c>
      <c r="C7781" s="10" t="s">
        <v>37</v>
      </c>
      <c r="D7781" s="10" t="s">
        <v>6</v>
      </c>
      <c r="E7781" s="10" t="s">
        <v>9</v>
      </c>
      <c r="F7781">
        <v>1</v>
      </c>
      <c r="G7781">
        <v>0.97002899646759033</v>
      </c>
      <c r="H7781">
        <v>0.97002899646759033</v>
      </c>
      <c r="I7781">
        <v>69.875</v>
      </c>
      <c r="J7781">
        <v>0</v>
      </c>
      <c r="K7781">
        <v>19331</v>
      </c>
      <c r="L7781">
        <v>17718.839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 s="10" t="s">
        <v>38</v>
      </c>
    </row>
    <row r="7782" spans="1:19" hidden="1" x14ac:dyDescent="0.25">
      <c r="A7782" s="10" t="str">
        <f t="shared" si="121"/>
        <v>2017-2026Greater Fresno Area1-in-2October PeakCAISO2</v>
      </c>
      <c r="B7782" s="10" t="s">
        <v>54</v>
      </c>
      <c r="C7782" s="10" t="s">
        <v>37</v>
      </c>
      <c r="D7782" s="10" t="s">
        <v>6</v>
      </c>
      <c r="E7782" s="10" t="s">
        <v>9</v>
      </c>
      <c r="F7782">
        <v>2</v>
      </c>
      <c r="G7782">
        <v>0.78634893894195557</v>
      </c>
      <c r="H7782">
        <v>0.78634893894195557</v>
      </c>
      <c r="I7782">
        <v>64.125</v>
      </c>
      <c r="J7782">
        <v>0</v>
      </c>
      <c r="K7782">
        <v>19331</v>
      </c>
      <c r="L7782">
        <v>17718.839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 s="10" t="s">
        <v>39</v>
      </c>
    </row>
    <row r="7783" spans="1:19" hidden="1" x14ac:dyDescent="0.25">
      <c r="A7783" s="10" t="str">
        <f t="shared" si="121"/>
        <v>2017-2026Greater Fresno Area1-in-10October PeakCAISO2</v>
      </c>
      <c r="B7783" s="10" t="s">
        <v>54</v>
      </c>
      <c r="C7783" s="10" t="s">
        <v>37</v>
      </c>
      <c r="D7783" s="10" t="s">
        <v>6</v>
      </c>
      <c r="E7783" s="10" t="s">
        <v>1</v>
      </c>
      <c r="F7783">
        <v>2</v>
      </c>
      <c r="G7783">
        <v>0.95823276042938232</v>
      </c>
      <c r="H7783">
        <v>0.95823276042938232</v>
      </c>
      <c r="I7783">
        <v>75</v>
      </c>
      <c r="J7783">
        <v>0</v>
      </c>
      <c r="K7783">
        <v>19331</v>
      </c>
      <c r="L7783">
        <v>17718.839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 s="10" t="s">
        <v>39</v>
      </c>
    </row>
    <row r="7784" spans="1:19" hidden="1" x14ac:dyDescent="0.25">
      <c r="A7784" s="10" t="str">
        <f t="shared" si="121"/>
        <v>2017-2026Greater Fresno Area1-in-2October PeakPGE2</v>
      </c>
      <c r="B7784" s="10" t="s">
        <v>54</v>
      </c>
      <c r="C7784" s="10" t="s">
        <v>37</v>
      </c>
      <c r="D7784" s="10" t="s">
        <v>6</v>
      </c>
      <c r="E7784" s="10" t="s">
        <v>9</v>
      </c>
      <c r="F7784">
        <v>2</v>
      </c>
      <c r="G7784">
        <v>0.82479208707809448</v>
      </c>
      <c r="H7784">
        <v>0.82479208707809448</v>
      </c>
      <c r="I7784">
        <v>68</v>
      </c>
      <c r="J7784">
        <v>0</v>
      </c>
      <c r="K7784">
        <v>19331</v>
      </c>
      <c r="L7784">
        <v>17718.839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 s="10" t="s">
        <v>38</v>
      </c>
    </row>
    <row r="7785" spans="1:19" hidden="1" x14ac:dyDescent="0.25">
      <c r="A7785" s="10" t="str">
        <f t="shared" si="121"/>
        <v>2017-2026Greater Fresno Area1-in-10October PeakPGE2</v>
      </c>
      <c r="B7785" s="10" t="s">
        <v>54</v>
      </c>
      <c r="C7785" s="10" t="s">
        <v>37</v>
      </c>
      <c r="D7785" s="10" t="s">
        <v>6</v>
      </c>
      <c r="E7785" s="10" t="s">
        <v>1</v>
      </c>
      <c r="F7785">
        <v>2</v>
      </c>
      <c r="G7785">
        <v>0.91551804542541504</v>
      </c>
      <c r="H7785">
        <v>0.91551804542541504</v>
      </c>
      <c r="I7785">
        <v>71</v>
      </c>
      <c r="J7785">
        <v>0</v>
      </c>
      <c r="K7785">
        <v>19331</v>
      </c>
      <c r="L7785">
        <v>17718.839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 s="10" t="s">
        <v>38</v>
      </c>
    </row>
    <row r="7786" spans="1:19" hidden="1" x14ac:dyDescent="0.25">
      <c r="A7786" s="10" t="str">
        <f t="shared" si="121"/>
        <v>2017-2026Greater Fresno Area1-in-2October PeakCAISO3</v>
      </c>
      <c r="B7786" s="10" t="s">
        <v>54</v>
      </c>
      <c r="C7786" s="10" t="s">
        <v>37</v>
      </c>
      <c r="D7786" s="10" t="s">
        <v>6</v>
      </c>
      <c r="E7786" s="10" t="s">
        <v>9</v>
      </c>
      <c r="F7786">
        <v>3</v>
      </c>
      <c r="G7786">
        <v>0.69182306528091431</v>
      </c>
      <c r="H7786">
        <v>0.69182306528091431</v>
      </c>
      <c r="I7786">
        <v>63.25</v>
      </c>
      <c r="J7786">
        <v>0</v>
      </c>
      <c r="K7786">
        <v>19331</v>
      </c>
      <c r="L7786">
        <v>17718.839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 s="10" t="s">
        <v>39</v>
      </c>
    </row>
    <row r="7787" spans="1:19" hidden="1" x14ac:dyDescent="0.25">
      <c r="A7787" s="10" t="str">
        <f t="shared" si="121"/>
        <v>2017-2026Greater Fresno Area1-in-10October PeakCAISO3</v>
      </c>
      <c r="B7787" s="10" t="s">
        <v>54</v>
      </c>
      <c r="C7787" s="10" t="s">
        <v>37</v>
      </c>
      <c r="D7787" s="10" t="s">
        <v>6</v>
      </c>
      <c r="E7787" s="10" t="s">
        <v>1</v>
      </c>
      <c r="F7787">
        <v>3</v>
      </c>
      <c r="G7787">
        <v>0.84304499626159668</v>
      </c>
      <c r="H7787">
        <v>0.84304499626159668</v>
      </c>
      <c r="I7787">
        <v>73.75</v>
      </c>
      <c r="J7787">
        <v>0</v>
      </c>
      <c r="K7787">
        <v>19331</v>
      </c>
      <c r="L7787">
        <v>17718.839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 s="10" t="s">
        <v>39</v>
      </c>
    </row>
    <row r="7788" spans="1:19" hidden="1" x14ac:dyDescent="0.25">
      <c r="A7788" s="10" t="str">
        <f t="shared" si="121"/>
        <v>2017-2026Greater Fresno Area1-in-2October PeakPGE3</v>
      </c>
      <c r="B7788" s="10" t="s">
        <v>54</v>
      </c>
      <c r="C7788" s="10" t="s">
        <v>37</v>
      </c>
      <c r="D7788" s="10" t="s">
        <v>6</v>
      </c>
      <c r="E7788" s="10" t="s">
        <v>9</v>
      </c>
      <c r="F7788">
        <v>3</v>
      </c>
      <c r="G7788">
        <v>0.72564494609832764</v>
      </c>
      <c r="H7788">
        <v>0.72564494609832764</v>
      </c>
      <c r="I7788">
        <v>66.625</v>
      </c>
      <c r="J7788">
        <v>0</v>
      </c>
      <c r="K7788">
        <v>19331</v>
      </c>
      <c r="L7788">
        <v>17718.839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 s="10" t="s">
        <v>38</v>
      </c>
    </row>
    <row r="7789" spans="1:19" hidden="1" x14ac:dyDescent="0.25">
      <c r="A7789" s="10" t="str">
        <f t="shared" si="121"/>
        <v>2017-2026Greater Fresno Area1-in-10October PeakPGE3</v>
      </c>
      <c r="B7789" s="10" t="s">
        <v>54</v>
      </c>
      <c r="C7789" s="10" t="s">
        <v>37</v>
      </c>
      <c r="D7789" s="10" t="s">
        <v>6</v>
      </c>
      <c r="E7789" s="10" t="s">
        <v>1</v>
      </c>
      <c r="F7789">
        <v>3</v>
      </c>
      <c r="G7789">
        <v>0.80546492338180542</v>
      </c>
      <c r="H7789">
        <v>0.80546492338180542</v>
      </c>
      <c r="I7789">
        <v>69.5</v>
      </c>
      <c r="J7789">
        <v>0</v>
      </c>
      <c r="K7789">
        <v>19331</v>
      </c>
      <c r="L7789">
        <v>17718.839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 s="10" t="s">
        <v>38</v>
      </c>
    </row>
    <row r="7790" spans="1:19" hidden="1" x14ac:dyDescent="0.25">
      <c r="A7790" s="10" t="str">
        <f t="shared" si="121"/>
        <v>2017-2026Greater Fresno Area1-in-2October PeakCAISO4</v>
      </c>
      <c r="B7790" s="10" t="s">
        <v>54</v>
      </c>
      <c r="C7790" s="10" t="s">
        <v>37</v>
      </c>
      <c r="D7790" s="10" t="s">
        <v>6</v>
      </c>
      <c r="E7790" s="10" t="s">
        <v>9</v>
      </c>
      <c r="F7790">
        <v>4</v>
      </c>
      <c r="G7790">
        <v>0.63013654947280884</v>
      </c>
      <c r="H7790">
        <v>0.63013654947280884</v>
      </c>
      <c r="I7790">
        <v>62.25</v>
      </c>
      <c r="J7790">
        <v>0</v>
      </c>
      <c r="K7790">
        <v>19331</v>
      </c>
      <c r="L7790">
        <v>17718.839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 s="10" t="s">
        <v>39</v>
      </c>
    </row>
    <row r="7791" spans="1:19" hidden="1" x14ac:dyDescent="0.25">
      <c r="A7791" s="10" t="str">
        <f t="shared" si="121"/>
        <v>2017-2026Greater Fresno Area1-in-10October PeakCAISO4</v>
      </c>
      <c r="B7791" s="10" t="s">
        <v>54</v>
      </c>
      <c r="C7791" s="10" t="s">
        <v>37</v>
      </c>
      <c r="D7791" s="10" t="s">
        <v>6</v>
      </c>
      <c r="E7791" s="10" t="s">
        <v>1</v>
      </c>
      <c r="F7791">
        <v>4</v>
      </c>
      <c r="G7791">
        <v>0.76787471771240234</v>
      </c>
      <c r="H7791">
        <v>0.76787471771240234</v>
      </c>
      <c r="I7791">
        <v>72</v>
      </c>
      <c r="J7791">
        <v>0</v>
      </c>
      <c r="K7791">
        <v>19331</v>
      </c>
      <c r="L7791">
        <v>17718.839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 s="10" t="s">
        <v>39</v>
      </c>
    </row>
    <row r="7792" spans="1:19" hidden="1" x14ac:dyDescent="0.25">
      <c r="A7792" s="10" t="str">
        <f t="shared" si="121"/>
        <v>2017-2026Greater Fresno Area1-in-2October PeakPGE4</v>
      </c>
      <c r="B7792" s="10" t="s">
        <v>54</v>
      </c>
      <c r="C7792" s="10" t="s">
        <v>37</v>
      </c>
      <c r="D7792" s="10" t="s">
        <v>6</v>
      </c>
      <c r="E7792" s="10" t="s">
        <v>9</v>
      </c>
      <c r="F7792">
        <v>4</v>
      </c>
      <c r="G7792">
        <v>0.66094273328781128</v>
      </c>
      <c r="H7792">
        <v>0.66094273328781128</v>
      </c>
      <c r="I7792">
        <v>65.5</v>
      </c>
      <c r="J7792">
        <v>0</v>
      </c>
      <c r="K7792">
        <v>19331</v>
      </c>
      <c r="L7792">
        <v>17718.839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 s="10" t="s">
        <v>38</v>
      </c>
    </row>
    <row r="7793" spans="1:19" hidden="1" x14ac:dyDescent="0.25">
      <c r="A7793" s="10" t="str">
        <f t="shared" si="121"/>
        <v>2017-2026Greater Fresno Area1-in-10October PeakPGE4</v>
      </c>
      <c r="B7793" s="10" t="s">
        <v>54</v>
      </c>
      <c r="C7793" s="10" t="s">
        <v>37</v>
      </c>
      <c r="D7793" s="10" t="s">
        <v>6</v>
      </c>
      <c r="E7793" s="10" t="s">
        <v>1</v>
      </c>
      <c r="F7793">
        <v>4</v>
      </c>
      <c r="G7793">
        <v>0.73364549875259399</v>
      </c>
      <c r="H7793">
        <v>0.73364549875259399</v>
      </c>
      <c r="I7793">
        <v>68.25</v>
      </c>
      <c r="J7793">
        <v>0</v>
      </c>
      <c r="K7793">
        <v>19331</v>
      </c>
      <c r="L7793">
        <v>17718.839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 s="10" t="s">
        <v>38</v>
      </c>
    </row>
    <row r="7794" spans="1:19" hidden="1" x14ac:dyDescent="0.25">
      <c r="A7794" s="10" t="str">
        <f t="shared" si="121"/>
        <v>2017-2026Greater Fresno Area1-in-2October PeakCAISO5</v>
      </c>
      <c r="B7794" s="10" t="s">
        <v>54</v>
      </c>
      <c r="C7794" s="10" t="s">
        <v>37</v>
      </c>
      <c r="D7794" s="10" t="s">
        <v>6</v>
      </c>
      <c r="E7794" s="10" t="s">
        <v>9</v>
      </c>
      <c r="F7794">
        <v>5</v>
      </c>
      <c r="G7794">
        <v>0.60021805763244629</v>
      </c>
      <c r="H7794">
        <v>0.60021805763244629</v>
      </c>
      <c r="I7794">
        <v>61.625</v>
      </c>
      <c r="J7794">
        <v>0</v>
      </c>
      <c r="K7794">
        <v>19331</v>
      </c>
      <c r="L7794">
        <v>17718.839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 s="10" t="s">
        <v>39</v>
      </c>
    </row>
    <row r="7795" spans="1:19" hidden="1" x14ac:dyDescent="0.25">
      <c r="A7795" s="10" t="str">
        <f t="shared" si="121"/>
        <v>2017-2026Greater Fresno Area1-in-10October PeakCAISO5</v>
      </c>
      <c r="B7795" s="10" t="s">
        <v>54</v>
      </c>
      <c r="C7795" s="10" t="s">
        <v>37</v>
      </c>
      <c r="D7795" s="10" t="s">
        <v>6</v>
      </c>
      <c r="E7795" s="10" t="s">
        <v>1</v>
      </c>
      <c r="F7795">
        <v>5</v>
      </c>
      <c r="G7795">
        <v>0.73141652345657349</v>
      </c>
      <c r="H7795">
        <v>0.73141652345657349</v>
      </c>
      <c r="I7795">
        <v>70.375</v>
      </c>
      <c r="J7795">
        <v>0</v>
      </c>
      <c r="K7795">
        <v>19331</v>
      </c>
      <c r="L7795">
        <v>17718.839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 s="10" t="s">
        <v>39</v>
      </c>
    </row>
    <row r="7796" spans="1:19" hidden="1" x14ac:dyDescent="0.25">
      <c r="A7796" s="10" t="str">
        <f t="shared" si="121"/>
        <v>2017-2026Greater Fresno Area1-in-2October PeakPGE5</v>
      </c>
      <c r="B7796" s="10" t="s">
        <v>54</v>
      </c>
      <c r="C7796" s="10" t="s">
        <v>37</v>
      </c>
      <c r="D7796" s="10" t="s">
        <v>6</v>
      </c>
      <c r="E7796" s="10" t="s">
        <v>9</v>
      </c>
      <c r="F7796">
        <v>5</v>
      </c>
      <c r="G7796">
        <v>0.62956160306930542</v>
      </c>
      <c r="H7796">
        <v>0.62956160306930542</v>
      </c>
      <c r="I7796">
        <v>64.5</v>
      </c>
      <c r="J7796">
        <v>0</v>
      </c>
      <c r="K7796">
        <v>19331</v>
      </c>
      <c r="L7796">
        <v>17718.839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 s="10" t="s">
        <v>38</v>
      </c>
    </row>
    <row r="7797" spans="1:19" hidden="1" x14ac:dyDescent="0.25">
      <c r="A7797" s="10" t="str">
        <f t="shared" si="121"/>
        <v>2017-2026Greater Fresno Area1-in-10October PeakPGE5</v>
      </c>
      <c r="B7797" s="10" t="s">
        <v>54</v>
      </c>
      <c r="C7797" s="10" t="s">
        <v>37</v>
      </c>
      <c r="D7797" s="10" t="s">
        <v>6</v>
      </c>
      <c r="E7797" s="10" t="s">
        <v>1</v>
      </c>
      <c r="F7797">
        <v>5</v>
      </c>
      <c r="G7797">
        <v>0.69881248474121094</v>
      </c>
      <c r="H7797">
        <v>0.69881248474121094</v>
      </c>
      <c r="I7797">
        <v>66.875</v>
      </c>
      <c r="J7797">
        <v>0</v>
      </c>
      <c r="K7797">
        <v>19331</v>
      </c>
      <c r="L7797">
        <v>17718.839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 s="10" t="s">
        <v>38</v>
      </c>
    </row>
    <row r="7798" spans="1:19" hidden="1" x14ac:dyDescent="0.25">
      <c r="A7798" s="10" t="str">
        <f t="shared" si="121"/>
        <v>2017-2026Greater Fresno Area1-in-2October PeakCAISO6</v>
      </c>
      <c r="B7798" s="10" t="s">
        <v>54</v>
      </c>
      <c r="C7798" s="10" t="s">
        <v>37</v>
      </c>
      <c r="D7798" s="10" t="s">
        <v>6</v>
      </c>
      <c r="E7798" s="10" t="s">
        <v>9</v>
      </c>
      <c r="F7798">
        <v>6</v>
      </c>
      <c r="G7798">
        <v>0.60663896799087524</v>
      </c>
      <c r="H7798">
        <v>0.60663896799087524</v>
      </c>
      <c r="I7798">
        <v>60.5</v>
      </c>
      <c r="J7798">
        <v>0</v>
      </c>
      <c r="K7798">
        <v>19331</v>
      </c>
      <c r="L7798">
        <v>17718.839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 s="10" t="s">
        <v>39</v>
      </c>
    </row>
    <row r="7799" spans="1:19" hidden="1" x14ac:dyDescent="0.25">
      <c r="A7799" s="10" t="str">
        <f t="shared" si="121"/>
        <v>2017-2026Greater Fresno Area1-in-10October PeakCAISO6</v>
      </c>
      <c r="B7799" s="10" t="s">
        <v>54</v>
      </c>
      <c r="C7799" s="10" t="s">
        <v>37</v>
      </c>
      <c r="D7799" s="10" t="s">
        <v>6</v>
      </c>
      <c r="E7799" s="10" t="s">
        <v>1</v>
      </c>
      <c r="F7799">
        <v>6</v>
      </c>
      <c r="G7799">
        <v>0.73924094438552856</v>
      </c>
      <c r="H7799">
        <v>0.73924094438552856</v>
      </c>
      <c r="I7799">
        <v>69</v>
      </c>
      <c r="J7799">
        <v>0</v>
      </c>
      <c r="K7799">
        <v>19331</v>
      </c>
      <c r="L7799">
        <v>17718.839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 s="10" t="s">
        <v>39</v>
      </c>
    </row>
    <row r="7800" spans="1:19" hidden="1" x14ac:dyDescent="0.25">
      <c r="A7800" s="10" t="str">
        <f t="shared" si="121"/>
        <v>2017-2026Greater Fresno Area1-in-2October PeakPGE6</v>
      </c>
      <c r="B7800" s="10" t="s">
        <v>54</v>
      </c>
      <c r="C7800" s="10" t="s">
        <v>37</v>
      </c>
      <c r="D7800" s="10" t="s">
        <v>6</v>
      </c>
      <c r="E7800" s="10" t="s">
        <v>9</v>
      </c>
      <c r="F7800">
        <v>6</v>
      </c>
      <c r="G7800">
        <v>0.63629639148712158</v>
      </c>
      <c r="H7800">
        <v>0.63629639148712158</v>
      </c>
      <c r="I7800">
        <v>63.5</v>
      </c>
      <c r="J7800">
        <v>0</v>
      </c>
      <c r="K7800">
        <v>19331</v>
      </c>
      <c r="L7800">
        <v>17718.839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 s="10" t="s">
        <v>38</v>
      </c>
    </row>
    <row r="7801" spans="1:19" hidden="1" x14ac:dyDescent="0.25">
      <c r="A7801" s="10" t="str">
        <f t="shared" si="121"/>
        <v>2017-2026Greater Fresno Area1-in-10October PeakPGE6</v>
      </c>
      <c r="B7801" s="10" t="s">
        <v>54</v>
      </c>
      <c r="C7801" s="10" t="s">
        <v>37</v>
      </c>
      <c r="D7801" s="10" t="s">
        <v>6</v>
      </c>
      <c r="E7801" s="10" t="s">
        <v>1</v>
      </c>
      <c r="F7801">
        <v>6</v>
      </c>
      <c r="G7801">
        <v>0.70628809928894043</v>
      </c>
      <c r="H7801">
        <v>0.70628809928894043</v>
      </c>
      <c r="I7801">
        <v>65.625</v>
      </c>
      <c r="J7801">
        <v>0</v>
      </c>
      <c r="K7801">
        <v>19331</v>
      </c>
      <c r="L7801">
        <v>17718.839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 s="10" t="s">
        <v>38</v>
      </c>
    </row>
    <row r="7802" spans="1:19" hidden="1" x14ac:dyDescent="0.25">
      <c r="A7802" s="10" t="str">
        <f t="shared" si="121"/>
        <v>2017-2026Greater Fresno Area1-in-10October PeakCAISO7</v>
      </c>
      <c r="B7802" s="10" t="s">
        <v>54</v>
      </c>
      <c r="C7802" s="10" t="s">
        <v>37</v>
      </c>
      <c r="D7802" s="10" t="s">
        <v>6</v>
      </c>
      <c r="E7802" s="10" t="s">
        <v>1</v>
      </c>
      <c r="F7802">
        <v>7</v>
      </c>
      <c r="G7802">
        <v>0.79041630029678345</v>
      </c>
      <c r="H7802">
        <v>0.79041630029678345</v>
      </c>
      <c r="I7802">
        <v>68.25</v>
      </c>
      <c r="J7802">
        <v>0</v>
      </c>
      <c r="K7802">
        <v>19331</v>
      </c>
      <c r="L7802">
        <v>17718.839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 s="10" t="s">
        <v>39</v>
      </c>
    </row>
    <row r="7803" spans="1:19" hidden="1" x14ac:dyDescent="0.25">
      <c r="A7803" s="10" t="str">
        <f t="shared" si="121"/>
        <v>2017-2026Greater Fresno Area1-in-2October PeakCAISO7</v>
      </c>
      <c r="B7803" s="10" t="s">
        <v>54</v>
      </c>
      <c r="C7803" s="10" t="s">
        <v>37</v>
      </c>
      <c r="D7803" s="10" t="s">
        <v>6</v>
      </c>
      <c r="E7803" s="10" t="s">
        <v>9</v>
      </c>
      <c r="F7803">
        <v>7</v>
      </c>
      <c r="G7803">
        <v>0.64863467216491699</v>
      </c>
      <c r="H7803">
        <v>0.64863467216491699</v>
      </c>
      <c r="I7803">
        <v>59.375</v>
      </c>
      <c r="J7803">
        <v>0</v>
      </c>
      <c r="K7803">
        <v>19331</v>
      </c>
      <c r="L7803">
        <v>17718.839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 s="10" t="s">
        <v>39</v>
      </c>
    </row>
    <row r="7804" spans="1:19" hidden="1" x14ac:dyDescent="0.25">
      <c r="A7804" s="10" t="str">
        <f t="shared" si="121"/>
        <v>2017-2026Greater Fresno Area1-in-2October PeakPGE7</v>
      </c>
      <c r="B7804" s="10" t="s">
        <v>54</v>
      </c>
      <c r="C7804" s="10" t="s">
        <v>37</v>
      </c>
      <c r="D7804" s="10" t="s">
        <v>6</v>
      </c>
      <c r="E7804" s="10" t="s">
        <v>9</v>
      </c>
      <c r="F7804">
        <v>7</v>
      </c>
      <c r="G7804">
        <v>0.68034517765045166</v>
      </c>
      <c r="H7804">
        <v>0.68034517765045166</v>
      </c>
      <c r="I7804">
        <v>62.5</v>
      </c>
      <c r="J7804">
        <v>0</v>
      </c>
      <c r="K7804">
        <v>19331</v>
      </c>
      <c r="L7804">
        <v>17718.839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 s="10" t="s">
        <v>38</v>
      </c>
    </row>
    <row r="7805" spans="1:19" hidden="1" x14ac:dyDescent="0.25">
      <c r="A7805" s="10" t="str">
        <f t="shared" si="121"/>
        <v>2017-2026Greater Fresno Area1-in-10October PeakPGE7</v>
      </c>
      <c r="B7805" s="10" t="s">
        <v>54</v>
      </c>
      <c r="C7805" s="10" t="s">
        <v>37</v>
      </c>
      <c r="D7805" s="10" t="s">
        <v>6</v>
      </c>
      <c r="E7805" s="10" t="s">
        <v>1</v>
      </c>
      <c r="F7805">
        <v>7</v>
      </c>
      <c r="G7805">
        <v>0.75518220663070679</v>
      </c>
      <c r="H7805">
        <v>0.75518220663070679</v>
      </c>
      <c r="I7805">
        <v>64.875</v>
      </c>
      <c r="J7805">
        <v>0</v>
      </c>
      <c r="K7805">
        <v>19331</v>
      </c>
      <c r="L7805">
        <v>17718.839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 s="10" t="s">
        <v>38</v>
      </c>
    </row>
    <row r="7806" spans="1:19" hidden="1" x14ac:dyDescent="0.25">
      <c r="A7806" s="10" t="str">
        <f t="shared" si="121"/>
        <v>2017-2026Greater Fresno Area1-in-2October PeakCAISO8</v>
      </c>
      <c r="B7806" s="10" t="s">
        <v>54</v>
      </c>
      <c r="C7806" s="10" t="s">
        <v>37</v>
      </c>
      <c r="D7806" s="10" t="s">
        <v>6</v>
      </c>
      <c r="E7806" s="10" t="s">
        <v>9</v>
      </c>
      <c r="F7806">
        <v>8</v>
      </c>
      <c r="G7806">
        <v>0.66495227813720703</v>
      </c>
      <c r="H7806">
        <v>0.66495227813720703</v>
      </c>
      <c r="I7806">
        <v>59.75</v>
      </c>
      <c r="J7806">
        <v>0</v>
      </c>
      <c r="K7806">
        <v>19331</v>
      </c>
      <c r="L7806">
        <v>17718.839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 s="10" t="s">
        <v>39</v>
      </c>
    </row>
    <row r="7807" spans="1:19" hidden="1" x14ac:dyDescent="0.25">
      <c r="A7807" s="10" t="str">
        <f t="shared" si="121"/>
        <v>2017-2026Greater Fresno Area1-in-10October PeakCAISO8</v>
      </c>
      <c r="B7807" s="10" t="s">
        <v>54</v>
      </c>
      <c r="C7807" s="10" t="s">
        <v>37</v>
      </c>
      <c r="D7807" s="10" t="s">
        <v>6</v>
      </c>
      <c r="E7807" s="10" t="s">
        <v>1</v>
      </c>
      <c r="F7807">
        <v>8</v>
      </c>
      <c r="G7807">
        <v>0.81030058860778809</v>
      </c>
      <c r="H7807">
        <v>0.81030058860778809</v>
      </c>
      <c r="I7807">
        <v>69</v>
      </c>
      <c r="J7807">
        <v>0</v>
      </c>
      <c r="K7807">
        <v>19331</v>
      </c>
      <c r="L7807">
        <v>17718.839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 s="10" t="s">
        <v>39</v>
      </c>
    </row>
    <row r="7808" spans="1:19" hidden="1" x14ac:dyDescent="0.25">
      <c r="A7808" s="10" t="str">
        <f t="shared" si="121"/>
        <v>2017-2026Greater Fresno Area1-in-10October PeakPGE8</v>
      </c>
      <c r="B7808" s="10" t="s">
        <v>54</v>
      </c>
      <c r="C7808" s="10" t="s">
        <v>37</v>
      </c>
      <c r="D7808" s="10" t="s">
        <v>6</v>
      </c>
      <c r="E7808" s="10" t="s">
        <v>1</v>
      </c>
      <c r="F7808">
        <v>8</v>
      </c>
      <c r="G7808">
        <v>0.77418017387390137</v>
      </c>
      <c r="H7808">
        <v>0.77418017387390137</v>
      </c>
      <c r="I7808">
        <v>65.375</v>
      </c>
      <c r="J7808">
        <v>0</v>
      </c>
      <c r="K7808">
        <v>19331</v>
      </c>
      <c r="L7808">
        <v>17718.839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 s="10" t="s">
        <v>38</v>
      </c>
    </row>
    <row r="7809" spans="1:19" hidden="1" x14ac:dyDescent="0.25">
      <c r="A7809" s="10" t="str">
        <f t="shared" si="121"/>
        <v>2017-2026Greater Fresno Area1-in-2October PeakPGE8</v>
      </c>
      <c r="B7809" s="10" t="s">
        <v>54</v>
      </c>
      <c r="C7809" s="10" t="s">
        <v>37</v>
      </c>
      <c r="D7809" s="10" t="s">
        <v>6</v>
      </c>
      <c r="E7809" s="10" t="s">
        <v>9</v>
      </c>
      <c r="F7809">
        <v>8</v>
      </c>
      <c r="G7809">
        <v>0.69746053218841553</v>
      </c>
      <c r="H7809">
        <v>0.69746053218841553</v>
      </c>
      <c r="I7809">
        <v>62.875</v>
      </c>
      <c r="J7809">
        <v>0</v>
      </c>
      <c r="K7809">
        <v>19331</v>
      </c>
      <c r="L7809">
        <v>17718.839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 s="10" t="s">
        <v>38</v>
      </c>
    </row>
    <row r="7810" spans="1:19" hidden="1" x14ac:dyDescent="0.25">
      <c r="A7810" s="10" t="str">
        <f t="shared" ref="A7810:A7873" si="122">CONCATENATE(B7810,C7810,E7810,D7810,S7810,F7810)</f>
        <v>2017-2026Greater Fresno Area1-in-2October PeakCAISO9</v>
      </c>
      <c r="B7810" s="10" t="s">
        <v>54</v>
      </c>
      <c r="C7810" s="10" t="s">
        <v>37</v>
      </c>
      <c r="D7810" s="10" t="s">
        <v>6</v>
      </c>
      <c r="E7810" s="10" t="s">
        <v>9</v>
      </c>
      <c r="F7810">
        <v>9</v>
      </c>
      <c r="G7810">
        <v>0.65602302551269531</v>
      </c>
      <c r="H7810">
        <v>0.65602302551269531</v>
      </c>
      <c r="I7810">
        <v>64.25</v>
      </c>
      <c r="J7810">
        <v>0</v>
      </c>
      <c r="K7810">
        <v>19331</v>
      </c>
      <c r="L7810">
        <v>17718.839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 s="10" t="s">
        <v>39</v>
      </c>
    </row>
    <row r="7811" spans="1:19" hidden="1" x14ac:dyDescent="0.25">
      <c r="A7811" s="10" t="str">
        <f t="shared" si="122"/>
        <v>2017-2026Greater Fresno Area1-in-10October PeakCAISO9</v>
      </c>
      <c r="B7811" s="10" t="s">
        <v>54</v>
      </c>
      <c r="C7811" s="10" t="s">
        <v>37</v>
      </c>
      <c r="D7811" s="10" t="s">
        <v>6</v>
      </c>
      <c r="E7811" s="10" t="s">
        <v>1</v>
      </c>
      <c r="F7811">
        <v>9</v>
      </c>
      <c r="G7811">
        <v>0.7994195818901062</v>
      </c>
      <c r="H7811">
        <v>0.7994195818901062</v>
      </c>
      <c r="I7811">
        <v>72.75</v>
      </c>
      <c r="J7811">
        <v>0</v>
      </c>
      <c r="K7811">
        <v>19331</v>
      </c>
      <c r="L7811">
        <v>17718.839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 s="10" t="s">
        <v>39</v>
      </c>
    </row>
    <row r="7812" spans="1:19" hidden="1" x14ac:dyDescent="0.25">
      <c r="A7812" s="10" t="str">
        <f t="shared" si="122"/>
        <v>2017-2026Greater Fresno Area1-in-10October PeakPGE9</v>
      </c>
      <c r="B7812" s="10" t="s">
        <v>54</v>
      </c>
      <c r="C7812" s="10" t="s">
        <v>37</v>
      </c>
      <c r="D7812" s="10" t="s">
        <v>6</v>
      </c>
      <c r="E7812" s="10" t="s">
        <v>1</v>
      </c>
      <c r="F7812">
        <v>9</v>
      </c>
      <c r="G7812">
        <v>0.76378417015075684</v>
      </c>
      <c r="H7812">
        <v>0.76378417015075684</v>
      </c>
      <c r="I7812">
        <v>69.875</v>
      </c>
      <c r="J7812">
        <v>0</v>
      </c>
      <c r="K7812">
        <v>19331</v>
      </c>
      <c r="L7812">
        <v>17718.839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 s="10" t="s">
        <v>38</v>
      </c>
    </row>
    <row r="7813" spans="1:19" hidden="1" x14ac:dyDescent="0.25">
      <c r="A7813" s="10" t="str">
        <f t="shared" si="122"/>
        <v>2017-2026Greater Fresno Area1-in-2October PeakPGE9</v>
      </c>
      <c r="B7813" s="10" t="s">
        <v>54</v>
      </c>
      <c r="C7813" s="10" t="s">
        <v>37</v>
      </c>
      <c r="D7813" s="10" t="s">
        <v>6</v>
      </c>
      <c r="E7813" s="10" t="s">
        <v>9</v>
      </c>
      <c r="F7813">
        <v>9</v>
      </c>
      <c r="G7813">
        <v>0.68809473514556885</v>
      </c>
      <c r="H7813">
        <v>0.68809473514556885</v>
      </c>
      <c r="I7813">
        <v>66.625</v>
      </c>
      <c r="J7813">
        <v>0</v>
      </c>
      <c r="K7813">
        <v>19331</v>
      </c>
      <c r="L7813">
        <v>17718.839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 s="10" t="s">
        <v>38</v>
      </c>
    </row>
    <row r="7814" spans="1:19" hidden="1" x14ac:dyDescent="0.25">
      <c r="A7814" s="10" t="str">
        <f t="shared" si="122"/>
        <v>2017-2026Greater Fresno Area1-in-10October PeakCAISO10</v>
      </c>
      <c r="B7814" s="10" t="s">
        <v>54</v>
      </c>
      <c r="C7814" s="10" t="s">
        <v>37</v>
      </c>
      <c r="D7814" s="10" t="s">
        <v>6</v>
      </c>
      <c r="E7814" s="10" t="s">
        <v>1</v>
      </c>
      <c r="F7814">
        <v>10</v>
      </c>
      <c r="G7814">
        <v>0.84512472152709961</v>
      </c>
      <c r="H7814">
        <v>0.84512472152709961</v>
      </c>
      <c r="I7814">
        <v>78.625</v>
      </c>
      <c r="J7814">
        <v>0</v>
      </c>
      <c r="K7814">
        <v>19331</v>
      </c>
      <c r="L7814">
        <v>17718.839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 s="10" t="s">
        <v>39</v>
      </c>
    </row>
    <row r="7815" spans="1:19" hidden="1" x14ac:dyDescent="0.25">
      <c r="A7815" s="10" t="str">
        <f t="shared" si="122"/>
        <v>2017-2026Greater Fresno Area1-in-2October PeakCAISO10</v>
      </c>
      <c r="B7815" s="10" t="s">
        <v>54</v>
      </c>
      <c r="C7815" s="10" t="s">
        <v>37</v>
      </c>
      <c r="D7815" s="10" t="s">
        <v>6</v>
      </c>
      <c r="E7815" s="10" t="s">
        <v>9</v>
      </c>
      <c r="F7815">
        <v>10</v>
      </c>
      <c r="G7815">
        <v>0.69352978467941284</v>
      </c>
      <c r="H7815">
        <v>0.69352978467941284</v>
      </c>
      <c r="I7815">
        <v>71.125</v>
      </c>
      <c r="J7815">
        <v>0</v>
      </c>
      <c r="K7815">
        <v>19331</v>
      </c>
      <c r="L7815">
        <v>17718.839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 s="10" t="s">
        <v>39</v>
      </c>
    </row>
    <row r="7816" spans="1:19" hidden="1" x14ac:dyDescent="0.25">
      <c r="A7816" s="10" t="str">
        <f t="shared" si="122"/>
        <v>2017-2026Greater Fresno Area1-in-2October PeakPGE10</v>
      </c>
      <c r="B7816" s="10" t="s">
        <v>54</v>
      </c>
      <c r="C7816" s="10" t="s">
        <v>37</v>
      </c>
      <c r="D7816" s="10" t="s">
        <v>6</v>
      </c>
      <c r="E7816" s="10" t="s">
        <v>9</v>
      </c>
      <c r="F7816">
        <v>10</v>
      </c>
      <c r="G7816">
        <v>0.72743511199951172</v>
      </c>
      <c r="H7816">
        <v>0.72743511199951172</v>
      </c>
      <c r="I7816">
        <v>72.125</v>
      </c>
      <c r="J7816">
        <v>0</v>
      </c>
      <c r="K7816">
        <v>19331</v>
      </c>
      <c r="L7816">
        <v>17718.839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 s="10" t="s">
        <v>38</v>
      </c>
    </row>
    <row r="7817" spans="1:19" hidden="1" x14ac:dyDescent="0.25">
      <c r="A7817" s="10" t="str">
        <f t="shared" si="122"/>
        <v>2017-2026Greater Fresno Area1-in-10October PeakPGE10</v>
      </c>
      <c r="B7817" s="10" t="s">
        <v>54</v>
      </c>
      <c r="C7817" s="10" t="s">
        <v>37</v>
      </c>
      <c r="D7817" s="10" t="s">
        <v>6</v>
      </c>
      <c r="E7817" s="10" t="s">
        <v>1</v>
      </c>
      <c r="F7817">
        <v>10</v>
      </c>
      <c r="G7817">
        <v>0.80745196342468262</v>
      </c>
      <c r="H7817">
        <v>0.80745196342468262</v>
      </c>
      <c r="I7817">
        <v>76.125</v>
      </c>
      <c r="J7817">
        <v>0</v>
      </c>
      <c r="K7817">
        <v>19331</v>
      </c>
      <c r="L7817">
        <v>17718.839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 s="10" t="s">
        <v>38</v>
      </c>
    </row>
    <row r="7818" spans="1:19" hidden="1" x14ac:dyDescent="0.25">
      <c r="A7818" s="10" t="str">
        <f t="shared" si="122"/>
        <v>2017-2026Greater Fresno Area1-in-10October PeakCAISO11</v>
      </c>
      <c r="B7818" s="10" t="s">
        <v>54</v>
      </c>
      <c r="C7818" s="10" t="s">
        <v>37</v>
      </c>
      <c r="D7818" s="10" t="s">
        <v>6</v>
      </c>
      <c r="E7818" s="10" t="s">
        <v>1</v>
      </c>
      <c r="F7818">
        <v>11</v>
      </c>
      <c r="G7818">
        <v>0.95302629470825195</v>
      </c>
      <c r="H7818">
        <v>0.95302629470825195</v>
      </c>
      <c r="I7818">
        <v>82.875</v>
      </c>
      <c r="J7818">
        <v>0</v>
      </c>
      <c r="K7818">
        <v>19331</v>
      </c>
      <c r="L7818">
        <v>17718.839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 s="10" t="s">
        <v>39</v>
      </c>
    </row>
    <row r="7819" spans="1:19" hidden="1" x14ac:dyDescent="0.25">
      <c r="A7819" s="10" t="str">
        <f t="shared" si="122"/>
        <v>2017-2026Greater Fresno Area1-in-2October PeakCAISO11</v>
      </c>
      <c r="B7819" s="10" t="s">
        <v>54</v>
      </c>
      <c r="C7819" s="10" t="s">
        <v>37</v>
      </c>
      <c r="D7819" s="10" t="s">
        <v>6</v>
      </c>
      <c r="E7819" s="10" t="s">
        <v>9</v>
      </c>
      <c r="F7819">
        <v>11</v>
      </c>
      <c r="G7819">
        <v>0.78207641839981079</v>
      </c>
      <c r="H7819">
        <v>0.78207641839981079</v>
      </c>
      <c r="I7819">
        <v>77.25</v>
      </c>
      <c r="J7819">
        <v>0</v>
      </c>
      <c r="K7819">
        <v>19331</v>
      </c>
      <c r="L7819">
        <v>17718.839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 s="10" t="s">
        <v>39</v>
      </c>
    </row>
    <row r="7820" spans="1:19" hidden="1" x14ac:dyDescent="0.25">
      <c r="A7820" s="10" t="str">
        <f t="shared" si="122"/>
        <v>2017-2026Greater Fresno Area1-in-2October PeakPGE11</v>
      </c>
      <c r="B7820" s="10" t="s">
        <v>54</v>
      </c>
      <c r="C7820" s="10" t="s">
        <v>37</v>
      </c>
      <c r="D7820" s="10" t="s">
        <v>6</v>
      </c>
      <c r="E7820" s="10" t="s">
        <v>9</v>
      </c>
      <c r="F7820">
        <v>11</v>
      </c>
      <c r="G7820">
        <v>0.82031059265136719</v>
      </c>
      <c r="H7820">
        <v>0.82031059265136719</v>
      </c>
      <c r="I7820">
        <v>77.125</v>
      </c>
      <c r="J7820">
        <v>0</v>
      </c>
      <c r="K7820">
        <v>19331</v>
      </c>
      <c r="L7820">
        <v>17718.839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 s="10" t="s">
        <v>38</v>
      </c>
    </row>
    <row r="7821" spans="1:19" hidden="1" x14ac:dyDescent="0.25">
      <c r="A7821" s="10" t="str">
        <f t="shared" si="122"/>
        <v>2017-2026Greater Fresno Area1-in-10October PeakPGE11</v>
      </c>
      <c r="B7821" s="10" t="s">
        <v>54</v>
      </c>
      <c r="C7821" s="10" t="s">
        <v>37</v>
      </c>
      <c r="D7821" s="10" t="s">
        <v>6</v>
      </c>
      <c r="E7821" s="10" t="s">
        <v>1</v>
      </c>
      <c r="F7821">
        <v>11</v>
      </c>
      <c r="G7821">
        <v>0.91054362058639526</v>
      </c>
      <c r="H7821">
        <v>0.91054362058639526</v>
      </c>
      <c r="I7821">
        <v>82.375</v>
      </c>
      <c r="J7821">
        <v>0</v>
      </c>
      <c r="K7821">
        <v>19331</v>
      </c>
      <c r="L7821">
        <v>17718.839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 s="10" t="s">
        <v>38</v>
      </c>
    </row>
    <row r="7822" spans="1:19" hidden="1" x14ac:dyDescent="0.25">
      <c r="A7822" s="10" t="str">
        <f t="shared" si="122"/>
        <v>2017-2026Greater Fresno Area1-in-10October PeakCAISO12</v>
      </c>
      <c r="B7822" s="10" t="s">
        <v>54</v>
      </c>
      <c r="C7822" s="10" t="s">
        <v>37</v>
      </c>
      <c r="D7822" s="10" t="s">
        <v>6</v>
      </c>
      <c r="E7822" s="10" t="s">
        <v>1</v>
      </c>
      <c r="F7822">
        <v>12</v>
      </c>
      <c r="G7822">
        <v>1.138145923614502</v>
      </c>
      <c r="H7822">
        <v>1.138145923614502</v>
      </c>
      <c r="I7822">
        <v>86.375</v>
      </c>
      <c r="J7822">
        <v>0</v>
      </c>
      <c r="K7822">
        <v>19331</v>
      </c>
      <c r="L7822">
        <v>17718.839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 s="10" t="s">
        <v>39</v>
      </c>
    </row>
    <row r="7823" spans="1:19" hidden="1" x14ac:dyDescent="0.25">
      <c r="A7823" s="10" t="str">
        <f t="shared" si="122"/>
        <v>2017-2026Greater Fresno Area1-in-2October PeakCAISO12</v>
      </c>
      <c r="B7823" s="10" t="s">
        <v>54</v>
      </c>
      <c r="C7823" s="10" t="s">
        <v>37</v>
      </c>
      <c r="D7823" s="10" t="s">
        <v>6</v>
      </c>
      <c r="E7823" s="10" t="s">
        <v>9</v>
      </c>
      <c r="F7823">
        <v>12</v>
      </c>
      <c r="G7823">
        <v>0.93399006128311157</v>
      </c>
      <c r="H7823">
        <v>0.93399006128311157</v>
      </c>
      <c r="I7823">
        <v>81.375</v>
      </c>
      <c r="J7823">
        <v>0</v>
      </c>
      <c r="K7823">
        <v>19331</v>
      </c>
      <c r="L7823">
        <v>17718.839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 s="10" t="s">
        <v>39</v>
      </c>
    </row>
    <row r="7824" spans="1:19" hidden="1" x14ac:dyDescent="0.25">
      <c r="A7824" s="10" t="str">
        <f t="shared" si="122"/>
        <v>2017-2026Greater Fresno Area1-in-10October PeakPGE12</v>
      </c>
      <c r="B7824" s="10" t="s">
        <v>54</v>
      </c>
      <c r="C7824" s="10" t="s">
        <v>37</v>
      </c>
      <c r="D7824" s="10" t="s">
        <v>6</v>
      </c>
      <c r="E7824" s="10" t="s">
        <v>1</v>
      </c>
      <c r="F7824">
        <v>12</v>
      </c>
      <c r="G7824">
        <v>1.0874112844467163</v>
      </c>
      <c r="H7824">
        <v>1.0874112844467163</v>
      </c>
      <c r="I7824">
        <v>87.125</v>
      </c>
      <c r="J7824">
        <v>0</v>
      </c>
      <c r="K7824">
        <v>19331</v>
      </c>
      <c r="L7824">
        <v>17718.839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 s="10" t="s">
        <v>38</v>
      </c>
    </row>
    <row r="7825" spans="1:19" hidden="1" x14ac:dyDescent="0.25">
      <c r="A7825" s="10" t="str">
        <f t="shared" si="122"/>
        <v>2017-2026Greater Fresno Area1-in-2October PeakPGE12</v>
      </c>
      <c r="B7825" s="10" t="s">
        <v>54</v>
      </c>
      <c r="C7825" s="10" t="s">
        <v>37</v>
      </c>
      <c r="D7825" s="10" t="s">
        <v>6</v>
      </c>
      <c r="E7825" s="10" t="s">
        <v>9</v>
      </c>
      <c r="F7825">
        <v>12</v>
      </c>
      <c r="G7825">
        <v>0.97965109348297119</v>
      </c>
      <c r="H7825">
        <v>0.97965109348297119</v>
      </c>
      <c r="I7825">
        <v>81.375</v>
      </c>
      <c r="J7825">
        <v>0</v>
      </c>
      <c r="K7825">
        <v>19331</v>
      </c>
      <c r="L7825">
        <v>17718.839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 s="10" t="s">
        <v>38</v>
      </c>
    </row>
    <row r="7826" spans="1:19" hidden="1" x14ac:dyDescent="0.25">
      <c r="A7826" s="10" t="str">
        <f t="shared" si="122"/>
        <v>2017-2026Greater Fresno Area1-in-10October PeakCAISO13</v>
      </c>
      <c r="B7826" s="10" t="s">
        <v>54</v>
      </c>
      <c r="C7826" s="10" t="s">
        <v>37</v>
      </c>
      <c r="D7826" s="10" t="s">
        <v>6</v>
      </c>
      <c r="E7826" s="10" t="s">
        <v>1</v>
      </c>
      <c r="F7826">
        <v>13</v>
      </c>
      <c r="G7826">
        <v>1.3849635124206543</v>
      </c>
      <c r="H7826">
        <v>1.3849635124206543</v>
      </c>
      <c r="I7826">
        <v>90.125</v>
      </c>
      <c r="J7826">
        <v>0</v>
      </c>
      <c r="K7826">
        <v>19331</v>
      </c>
      <c r="L7826">
        <v>17718.839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 s="10" t="s">
        <v>39</v>
      </c>
    </row>
    <row r="7827" spans="1:19" hidden="1" x14ac:dyDescent="0.25">
      <c r="A7827" s="10" t="str">
        <f t="shared" si="122"/>
        <v>2017-2026Greater Fresno Area1-in-2October PeakCAISO13</v>
      </c>
      <c r="B7827" s="10" t="s">
        <v>54</v>
      </c>
      <c r="C7827" s="10" t="s">
        <v>37</v>
      </c>
      <c r="D7827" s="10" t="s">
        <v>6</v>
      </c>
      <c r="E7827" s="10" t="s">
        <v>9</v>
      </c>
      <c r="F7827">
        <v>13</v>
      </c>
      <c r="G7827">
        <v>1.136534571647644</v>
      </c>
      <c r="H7827">
        <v>1.136534571647644</v>
      </c>
      <c r="I7827">
        <v>84.75</v>
      </c>
      <c r="J7827">
        <v>0</v>
      </c>
      <c r="K7827">
        <v>19331</v>
      </c>
      <c r="L7827">
        <v>17718.839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 s="10" t="s">
        <v>39</v>
      </c>
    </row>
    <row r="7828" spans="1:19" hidden="1" x14ac:dyDescent="0.25">
      <c r="A7828" s="10" t="str">
        <f t="shared" si="122"/>
        <v>2017-2026Greater Fresno Area1-in-2October PeakPGE13</v>
      </c>
      <c r="B7828" s="10" t="s">
        <v>54</v>
      </c>
      <c r="C7828" s="10" t="s">
        <v>37</v>
      </c>
      <c r="D7828" s="10" t="s">
        <v>6</v>
      </c>
      <c r="E7828" s="10" t="s">
        <v>9</v>
      </c>
      <c r="F7828">
        <v>13</v>
      </c>
      <c r="G7828">
        <v>1.192097544670105</v>
      </c>
      <c r="H7828">
        <v>1.192097544670105</v>
      </c>
      <c r="I7828">
        <v>85.125</v>
      </c>
      <c r="J7828">
        <v>0</v>
      </c>
      <c r="K7828">
        <v>19331</v>
      </c>
      <c r="L7828">
        <v>17718.839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 s="10" t="s">
        <v>38</v>
      </c>
    </row>
    <row r="7829" spans="1:19" hidden="1" x14ac:dyDescent="0.25">
      <c r="A7829" s="10" t="str">
        <f t="shared" si="122"/>
        <v>2017-2026Greater Fresno Area1-in-10October PeakPGE13</v>
      </c>
      <c r="B7829" s="10" t="s">
        <v>54</v>
      </c>
      <c r="C7829" s="10" t="s">
        <v>37</v>
      </c>
      <c r="D7829" s="10" t="s">
        <v>6</v>
      </c>
      <c r="E7829" s="10" t="s">
        <v>1</v>
      </c>
      <c r="F7829">
        <v>13</v>
      </c>
      <c r="G7829">
        <v>1.3232265710830688</v>
      </c>
      <c r="H7829">
        <v>1.3232265710830688</v>
      </c>
      <c r="I7829">
        <v>90.625</v>
      </c>
      <c r="J7829">
        <v>0</v>
      </c>
      <c r="K7829">
        <v>19331</v>
      </c>
      <c r="L7829">
        <v>17718.839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 s="10" t="s">
        <v>38</v>
      </c>
    </row>
    <row r="7830" spans="1:19" hidden="1" x14ac:dyDescent="0.25">
      <c r="A7830" s="10" t="str">
        <f t="shared" si="122"/>
        <v>2017-2026Greater Fresno Area1-in-2October PeakCAISO14</v>
      </c>
      <c r="B7830" s="10" t="s">
        <v>54</v>
      </c>
      <c r="C7830" s="10" t="s">
        <v>37</v>
      </c>
      <c r="D7830" s="10" t="s">
        <v>6</v>
      </c>
      <c r="E7830" s="10" t="s">
        <v>9</v>
      </c>
      <c r="F7830">
        <v>14</v>
      </c>
      <c r="G7830">
        <v>1.3798538446426392</v>
      </c>
      <c r="H7830">
        <v>1.2317521572113037</v>
      </c>
      <c r="I7830">
        <v>87.875</v>
      </c>
      <c r="J7830">
        <v>0.10273714363574982</v>
      </c>
      <c r="K7830">
        <v>19331</v>
      </c>
      <c r="L7830">
        <v>17718.839</v>
      </c>
      <c r="M7830">
        <v>0.14810167253017426</v>
      </c>
      <c r="N7830">
        <v>1.6433749347925186E-2</v>
      </c>
      <c r="O7830">
        <v>9.422631561756134E-2</v>
      </c>
      <c r="P7830">
        <v>0.14810167253017426</v>
      </c>
      <c r="Q7830">
        <v>0.20197702944278717</v>
      </c>
      <c r="R7830">
        <v>0.27976959943771362</v>
      </c>
      <c r="S7830" s="10" t="s">
        <v>39</v>
      </c>
    </row>
    <row r="7831" spans="1:19" hidden="1" x14ac:dyDescent="0.25">
      <c r="A7831" s="10" t="str">
        <f t="shared" si="122"/>
        <v>2017-2026Greater Fresno Area1-in-10October PeakCAISO14</v>
      </c>
      <c r="B7831" s="10" t="s">
        <v>54</v>
      </c>
      <c r="C7831" s="10" t="s">
        <v>37</v>
      </c>
      <c r="D7831" s="10" t="s">
        <v>6</v>
      </c>
      <c r="E7831" s="10" t="s">
        <v>1</v>
      </c>
      <c r="F7831">
        <v>14</v>
      </c>
      <c r="G7831">
        <v>1.6814686059951782</v>
      </c>
      <c r="H7831">
        <v>1.4026086330413818</v>
      </c>
      <c r="I7831">
        <v>92.5</v>
      </c>
      <c r="J7831">
        <v>0.10273714363574982</v>
      </c>
      <c r="K7831">
        <v>19331</v>
      </c>
      <c r="L7831">
        <v>17718.839</v>
      </c>
      <c r="M7831">
        <v>0.27886000275611877</v>
      </c>
      <c r="N7831">
        <v>0.14719207584857941</v>
      </c>
      <c r="O7831">
        <v>0.22498464584350586</v>
      </c>
      <c r="P7831">
        <v>0.27886000275611877</v>
      </c>
      <c r="Q7831">
        <v>0.33273535966873169</v>
      </c>
      <c r="R7831">
        <v>0.41052791476249695</v>
      </c>
      <c r="S7831" s="10" t="s">
        <v>39</v>
      </c>
    </row>
    <row r="7832" spans="1:19" hidden="1" x14ac:dyDescent="0.25">
      <c r="A7832" s="10" t="str">
        <f t="shared" si="122"/>
        <v>2017-2026Greater Fresno Area1-in-2October PeakPGE14</v>
      </c>
      <c r="B7832" s="10" t="s">
        <v>54</v>
      </c>
      <c r="C7832" s="10" t="s">
        <v>37</v>
      </c>
      <c r="D7832" s="10" t="s">
        <v>6</v>
      </c>
      <c r="E7832" s="10" t="s">
        <v>9</v>
      </c>
      <c r="F7832">
        <v>14</v>
      </c>
      <c r="G7832">
        <v>1.4473122358322144</v>
      </c>
      <c r="H7832">
        <v>1.2771881818771362</v>
      </c>
      <c r="I7832">
        <v>87.875</v>
      </c>
      <c r="J7832">
        <v>0.10273714363574982</v>
      </c>
      <c r="K7832">
        <v>19331</v>
      </c>
      <c r="L7832">
        <v>17718.839</v>
      </c>
      <c r="M7832">
        <v>0.17012408375740051</v>
      </c>
      <c r="N7832">
        <v>3.8456160575151443E-2</v>
      </c>
      <c r="O7832">
        <v>0.1162487268447876</v>
      </c>
      <c r="P7832">
        <v>0.17012408375740051</v>
      </c>
      <c r="Q7832">
        <v>0.22399944067001343</v>
      </c>
      <c r="R7832">
        <v>0.30179199576377869</v>
      </c>
      <c r="S7832" s="10" t="s">
        <v>38</v>
      </c>
    </row>
    <row r="7833" spans="1:19" hidden="1" x14ac:dyDescent="0.25">
      <c r="A7833" s="10" t="str">
        <f t="shared" si="122"/>
        <v>2017-2026Greater Fresno Area1-in-10October PeakPGE14</v>
      </c>
      <c r="B7833" s="10" t="s">
        <v>54</v>
      </c>
      <c r="C7833" s="10" t="s">
        <v>37</v>
      </c>
      <c r="D7833" s="10" t="s">
        <v>6</v>
      </c>
      <c r="E7833" s="10" t="s">
        <v>1</v>
      </c>
      <c r="F7833">
        <v>14</v>
      </c>
      <c r="G7833">
        <v>1.606514573097229</v>
      </c>
      <c r="H7833">
        <v>1.3465486764907837</v>
      </c>
      <c r="I7833">
        <v>93.25</v>
      </c>
      <c r="J7833">
        <v>0.10273714363574982</v>
      </c>
      <c r="K7833">
        <v>19331</v>
      </c>
      <c r="L7833">
        <v>17718.839</v>
      </c>
      <c r="M7833">
        <v>0.25996589660644531</v>
      </c>
      <c r="N7833">
        <v>0.12829796969890594</v>
      </c>
      <c r="O7833">
        <v>0.2060905396938324</v>
      </c>
      <c r="P7833">
        <v>0.25996589660644531</v>
      </c>
      <c r="Q7833">
        <v>0.31384125351905823</v>
      </c>
      <c r="R7833">
        <v>0.39163380861282349</v>
      </c>
      <c r="S7833" s="10" t="s">
        <v>38</v>
      </c>
    </row>
    <row r="7834" spans="1:19" hidden="1" x14ac:dyDescent="0.25">
      <c r="A7834" s="10" t="str">
        <f t="shared" si="122"/>
        <v>2017-2026Greater Fresno Area1-in-2October PeakCAISO15</v>
      </c>
      <c r="B7834" s="10" t="s">
        <v>54</v>
      </c>
      <c r="C7834" s="10" t="s">
        <v>37</v>
      </c>
      <c r="D7834" s="10" t="s">
        <v>6</v>
      </c>
      <c r="E7834" s="10" t="s">
        <v>9</v>
      </c>
      <c r="F7834">
        <v>15</v>
      </c>
      <c r="G7834">
        <v>1.6312161684036255</v>
      </c>
      <c r="H7834">
        <v>1.4250249862670898</v>
      </c>
      <c r="I7834">
        <v>89.75</v>
      </c>
      <c r="J7834">
        <v>0.1230589896440506</v>
      </c>
      <c r="K7834">
        <v>19331</v>
      </c>
      <c r="L7834">
        <v>17718.839</v>
      </c>
      <c r="M7834">
        <v>0.20619115233421326</v>
      </c>
      <c r="N7834">
        <v>4.8478752374649048E-2</v>
      </c>
      <c r="O7834">
        <v>0.14165902137756348</v>
      </c>
      <c r="P7834">
        <v>0.20619115233421326</v>
      </c>
      <c r="Q7834">
        <v>0.27072328329086304</v>
      </c>
      <c r="R7834">
        <v>0.36390355229377747</v>
      </c>
      <c r="S7834" s="10" t="s">
        <v>39</v>
      </c>
    </row>
    <row r="7835" spans="1:19" hidden="1" x14ac:dyDescent="0.25">
      <c r="A7835" s="10" t="str">
        <f t="shared" si="122"/>
        <v>2017-2026Greater Fresno Area1-in-10October PeakCAISO15</v>
      </c>
      <c r="B7835" s="10" t="s">
        <v>54</v>
      </c>
      <c r="C7835" s="10" t="s">
        <v>37</v>
      </c>
      <c r="D7835" s="10" t="s">
        <v>6</v>
      </c>
      <c r="E7835" s="10" t="s">
        <v>1</v>
      </c>
      <c r="F7835">
        <v>15</v>
      </c>
      <c r="G7835">
        <v>1.9877749681472778</v>
      </c>
      <c r="H7835">
        <v>1.6334743499755859</v>
      </c>
      <c r="I7835">
        <v>94.5</v>
      </c>
      <c r="J7835">
        <v>0.1230589896440506</v>
      </c>
      <c r="K7835">
        <v>19331</v>
      </c>
      <c r="L7835">
        <v>17718.839</v>
      </c>
      <c r="M7835">
        <v>0.35430058836936951</v>
      </c>
      <c r="N7835">
        <v>0.1965881884098053</v>
      </c>
      <c r="O7835">
        <v>0.28976845741271973</v>
      </c>
      <c r="P7835">
        <v>0.35430058836936951</v>
      </c>
      <c r="Q7835">
        <v>0.41883271932601929</v>
      </c>
      <c r="R7835">
        <v>0.5120130181312561</v>
      </c>
      <c r="S7835" s="10" t="s">
        <v>39</v>
      </c>
    </row>
    <row r="7836" spans="1:19" hidden="1" x14ac:dyDescent="0.25">
      <c r="A7836" s="10" t="str">
        <f t="shared" si="122"/>
        <v>2017-2026Greater Fresno Area1-in-10October PeakPGE15</v>
      </c>
      <c r="B7836" s="10" t="s">
        <v>54</v>
      </c>
      <c r="C7836" s="10" t="s">
        <v>37</v>
      </c>
      <c r="D7836" s="10" t="s">
        <v>6</v>
      </c>
      <c r="E7836" s="10" t="s">
        <v>1</v>
      </c>
      <c r="F7836">
        <v>15</v>
      </c>
      <c r="G7836">
        <v>1.8991667032241821</v>
      </c>
      <c r="H7836">
        <v>1.567901611328125</v>
      </c>
      <c r="I7836">
        <v>95.25</v>
      </c>
      <c r="J7836">
        <v>0.1230589896440506</v>
      </c>
      <c r="K7836">
        <v>19331</v>
      </c>
      <c r="L7836">
        <v>17718.839</v>
      </c>
      <c r="M7836">
        <v>0.33126503229141235</v>
      </c>
      <c r="N7836">
        <v>0.17355263233184814</v>
      </c>
      <c r="O7836">
        <v>0.26673290133476257</v>
      </c>
      <c r="P7836">
        <v>0.33126503229141235</v>
      </c>
      <c r="Q7836">
        <v>0.39579716324806213</v>
      </c>
      <c r="R7836">
        <v>0.48897743225097656</v>
      </c>
      <c r="S7836" s="10" t="s">
        <v>38</v>
      </c>
    </row>
    <row r="7837" spans="1:19" hidden="1" x14ac:dyDescent="0.25">
      <c r="A7837" s="10" t="str">
        <f t="shared" si="122"/>
        <v>2017-2026Greater Fresno Area1-in-2October PeakPGE15</v>
      </c>
      <c r="B7837" s="10" t="s">
        <v>54</v>
      </c>
      <c r="C7837" s="10" t="s">
        <v>37</v>
      </c>
      <c r="D7837" s="10" t="s">
        <v>6</v>
      </c>
      <c r="E7837" s="10" t="s">
        <v>9</v>
      </c>
      <c r="F7837">
        <v>15</v>
      </c>
      <c r="G7837">
        <v>1.7109631299972534</v>
      </c>
      <c r="H7837">
        <v>1.4803006649017334</v>
      </c>
      <c r="I7837">
        <v>89.625</v>
      </c>
      <c r="J7837">
        <v>0.1230589896440506</v>
      </c>
      <c r="K7837">
        <v>19331</v>
      </c>
      <c r="L7837">
        <v>17718.839</v>
      </c>
      <c r="M7837">
        <v>0.23066242039203644</v>
      </c>
      <c r="N7837">
        <v>7.2950020432472229E-2</v>
      </c>
      <c r="O7837">
        <v>0.16613028943538666</v>
      </c>
      <c r="P7837">
        <v>0.23066242039203644</v>
      </c>
      <c r="Q7837">
        <v>0.29519456624984741</v>
      </c>
      <c r="R7837">
        <v>0.38837483525276184</v>
      </c>
      <c r="S7837" s="10" t="s">
        <v>38</v>
      </c>
    </row>
    <row r="7838" spans="1:19" hidden="1" x14ac:dyDescent="0.25">
      <c r="A7838" s="10" t="str">
        <f t="shared" si="122"/>
        <v>2017-2026Greater Fresno Area1-in-10October PeakCAISO16</v>
      </c>
      <c r="B7838" s="10" t="s">
        <v>54</v>
      </c>
      <c r="C7838" s="10" t="s">
        <v>37</v>
      </c>
      <c r="D7838" s="10" t="s">
        <v>6</v>
      </c>
      <c r="E7838" s="10" t="s">
        <v>1</v>
      </c>
      <c r="F7838">
        <v>16</v>
      </c>
      <c r="G7838">
        <v>2.312579870223999</v>
      </c>
      <c r="H7838">
        <v>1.8282003402709961</v>
      </c>
      <c r="I7838">
        <v>95.375</v>
      </c>
      <c r="J7838">
        <v>0.15615223348140717</v>
      </c>
      <c r="K7838">
        <v>19331</v>
      </c>
      <c r="L7838">
        <v>17718.839</v>
      </c>
      <c r="M7838">
        <v>0.48437950015068054</v>
      </c>
      <c r="N7838">
        <v>0.28425478935241699</v>
      </c>
      <c r="O7838">
        <v>0.40249326825141907</v>
      </c>
      <c r="P7838">
        <v>0.48437950015068054</v>
      </c>
      <c r="Q7838">
        <v>0.56626570224761963</v>
      </c>
      <c r="R7838">
        <v>0.68450421094894409</v>
      </c>
      <c r="S7838" s="10" t="s">
        <v>39</v>
      </c>
    </row>
    <row r="7839" spans="1:19" hidden="1" x14ac:dyDescent="0.25">
      <c r="A7839" s="10" t="str">
        <f t="shared" si="122"/>
        <v>2017-2026Greater Fresno Area1-in-2October PeakCAISO16</v>
      </c>
      <c r="B7839" s="10" t="s">
        <v>54</v>
      </c>
      <c r="C7839" s="10" t="s">
        <v>37</v>
      </c>
      <c r="D7839" s="10" t="s">
        <v>6</v>
      </c>
      <c r="E7839" s="10" t="s">
        <v>9</v>
      </c>
      <c r="F7839">
        <v>16</v>
      </c>
      <c r="G7839">
        <v>1.8977588415145874</v>
      </c>
      <c r="H7839">
        <v>1.5683207511901855</v>
      </c>
      <c r="I7839">
        <v>91.375</v>
      </c>
      <c r="J7839">
        <v>0.15615223348140717</v>
      </c>
      <c r="K7839">
        <v>19331</v>
      </c>
      <c r="L7839">
        <v>17718.839</v>
      </c>
      <c r="M7839">
        <v>0.32943812012672424</v>
      </c>
      <c r="N7839">
        <v>0.12931342422962189</v>
      </c>
      <c r="O7839">
        <v>0.24755188822746277</v>
      </c>
      <c r="P7839">
        <v>0.32943812012672424</v>
      </c>
      <c r="Q7839">
        <v>0.41132435202598572</v>
      </c>
      <c r="R7839">
        <v>0.52956283092498779</v>
      </c>
      <c r="S7839" s="10" t="s">
        <v>39</v>
      </c>
    </row>
    <row r="7840" spans="1:19" hidden="1" x14ac:dyDescent="0.25">
      <c r="A7840" s="10" t="str">
        <f t="shared" si="122"/>
        <v>2017-2026Greater Fresno Area1-in-10October PeakPGE16</v>
      </c>
      <c r="B7840" s="10" t="s">
        <v>54</v>
      </c>
      <c r="C7840" s="10" t="s">
        <v>37</v>
      </c>
      <c r="D7840" s="10" t="s">
        <v>6</v>
      </c>
      <c r="E7840" s="10" t="s">
        <v>1</v>
      </c>
      <c r="F7840">
        <v>16</v>
      </c>
      <c r="G7840">
        <v>2.2094929218292236</v>
      </c>
      <c r="H7840">
        <v>1.7177145481109619</v>
      </c>
      <c r="I7840">
        <v>96.5</v>
      </c>
      <c r="J7840">
        <v>0.15615223348140717</v>
      </c>
      <c r="K7840">
        <v>19331</v>
      </c>
      <c r="L7840">
        <v>17718.839</v>
      </c>
      <c r="M7840">
        <v>0.49177843332290649</v>
      </c>
      <c r="N7840">
        <v>0.29165372252464294</v>
      </c>
      <c r="O7840">
        <v>0.40989220142364502</v>
      </c>
      <c r="P7840">
        <v>0.49177843332290649</v>
      </c>
      <c r="Q7840">
        <v>0.57366466522216797</v>
      </c>
      <c r="R7840">
        <v>0.69190311431884766</v>
      </c>
      <c r="S7840" s="10" t="s">
        <v>38</v>
      </c>
    </row>
    <row r="7841" spans="1:19" hidden="1" x14ac:dyDescent="0.25">
      <c r="A7841" s="10" t="str">
        <f t="shared" si="122"/>
        <v>2017-2026Greater Fresno Area1-in-2October PeakPGE16</v>
      </c>
      <c r="B7841" s="10" t="s">
        <v>54</v>
      </c>
      <c r="C7841" s="10" t="s">
        <v>37</v>
      </c>
      <c r="D7841" s="10" t="s">
        <v>6</v>
      </c>
      <c r="E7841" s="10" t="s">
        <v>9</v>
      </c>
      <c r="F7841">
        <v>16</v>
      </c>
      <c r="G7841">
        <v>1.9905366897583008</v>
      </c>
      <c r="H7841">
        <v>1.6568722724914551</v>
      </c>
      <c r="I7841">
        <v>90.875</v>
      </c>
      <c r="J7841">
        <v>0.15615223348140717</v>
      </c>
      <c r="K7841">
        <v>19331</v>
      </c>
      <c r="L7841">
        <v>17718.839</v>
      </c>
      <c r="M7841">
        <v>0.33366444706916809</v>
      </c>
      <c r="N7841">
        <v>0.13353975117206573</v>
      </c>
      <c r="O7841">
        <v>0.25177821516990662</v>
      </c>
      <c r="P7841">
        <v>0.33366444706916809</v>
      </c>
      <c r="Q7841">
        <v>0.41555067896842957</v>
      </c>
      <c r="R7841">
        <v>0.53378915786743164</v>
      </c>
      <c r="S7841" s="10" t="s">
        <v>38</v>
      </c>
    </row>
    <row r="7842" spans="1:19" hidden="1" x14ac:dyDescent="0.25">
      <c r="A7842" s="10" t="str">
        <f t="shared" si="122"/>
        <v>2017-2026Greater Fresno Area1-in-2October PeakCAISO17</v>
      </c>
      <c r="B7842" s="10" t="s">
        <v>54</v>
      </c>
      <c r="C7842" s="10" t="s">
        <v>37</v>
      </c>
      <c r="D7842" s="10" t="s">
        <v>6</v>
      </c>
      <c r="E7842" s="10" t="s">
        <v>9</v>
      </c>
      <c r="F7842">
        <v>17</v>
      </c>
      <c r="G7842">
        <v>2.1368484497070312</v>
      </c>
      <c r="H7842">
        <v>1.711503267288208</v>
      </c>
      <c r="I7842">
        <v>92</v>
      </c>
      <c r="J7842">
        <v>0.16046801209449768</v>
      </c>
      <c r="K7842">
        <v>19331</v>
      </c>
      <c r="L7842">
        <v>17718.839</v>
      </c>
      <c r="M7842">
        <v>0.42534512281417847</v>
      </c>
      <c r="N7842">
        <v>0.21968932449817657</v>
      </c>
      <c r="O7842">
        <v>0.34119570255279541</v>
      </c>
      <c r="P7842">
        <v>0.42534512281417847</v>
      </c>
      <c r="Q7842">
        <v>0.50949454307556152</v>
      </c>
      <c r="R7842">
        <v>0.63100093603134155</v>
      </c>
      <c r="S7842" s="10" t="s">
        <v>39</v>
      </c>
    </row>
    <row r="7843" spans="1:19" hidden="1" x14ac:dyDescent="0.25">
      <c r="A7843" s="10" t="str">
        <f t="shared" si="122"/>
        <v>2017-2026Greater Fresno Area1-in-10October PeakCAISO17</v>
      </c>
      <c r="B7843" s="10" t="s">
        <v>54</v>
      </c>
      <c r="C7843" s="10" t="s">
        <v>37</v>
      </c>
      <c r="D7843" s="10" t="s">
        <v>6</v>
      </c>
      <c r="E7843" s="10" t="s">
        <v>1</v>
      </c>
      <c r="F7843">
        <v>17</v>
      </c>
      <c r="G7843">
        <v>2.6039307117462158</v>
      </c>
      <c r="H7843">
        <v>2.016932487487793</v>
      </c>
      <c r="I7843">
        <v>95.5</v>
      </c>
      <c r="J7843">
        <v>0.16046801209449768</v>
      </c>
      <c r="K7843">
        <v>19331</v>
      </c>
      <c r="L7843">
        <v>17718.839</v>
      </c>
      <c r="M7843">
        <v>0.58699822425842285</v>
      </c>
      <c r="N7843">
        <v>0.38134241104125977</v>
      </c>
      <c r="O7843">
        <v>0.50284880399703979</v>
      </c>
      <c r="P7843">
        <v>0.58699822425842285</v>
      </c>
      <c r="Q7843">
        <v>0.67114764451980591</v>
      </c>
      <c r="R7843">
        <v>0.79265403747558594</v>
      </c>
      <c r="S7843" s="10" t="s">
        <v>39</v>
      </c>
    </row>
    <row r="7844" spans="1:19" hidden="1" x14ac:dyDescent="0.25">
      <c r="A7844" s="10" t="str">
        <f t="shared" si="122"/>
        <v>2017-2026Greater Fresno Area1-in-2October PeakPGE17</v>
      </c>
      <c r="B7844" s="10" t="s">
        <v>54</v>
      </c>
      <c r="C7844" s="10" t="s">
        <v>37</v>
      </c>
      <c r="D7844" s="10" t="s">
        <v>6</v>
      </c>
      <c r="E7844" s="10" t="s">
        <v>9</v>
      </c>
      <c r="F7844">
        <v>17</v>
      </c>
      <c r="G7844">
        <v>2.2413148880004883</v>
      </c>
      <c r="H7844">
        <v>1.79595947265625</v>
      </c>
      <c r="I7844">
        <v>91.625</v>
      </c>
      <c r="J7844">
        <v>0.16046801209449768</v>
      </c>
      <c r="K7844">
        <v>19331</v>
      </c>
      <c r="L7844">
        <v>17718.839</v>
      </c>
      <c r="M7844">
        <v>0.44535544514656067</v>
      </c>
      <c r="N7844">
        <v>0.23969964683055878</v>
      </c>
      <c r="O7844">
        <v>0.36120602488517761</v>
      </c>
      <c r="P7844">
        <v>0.44535544514656067</v>
      </c>
      <c r="Q7844">
        <v>0.52950489521026611</v>
      </c>
      <c r="R7844">
        <v>0.65101122856140137</v>
      </c>
      <c r="S7844" s="10" t="s">
        <v>38</v>
      </c>
    </row>
    <row r="7845" spans="1:19" hidden="1" x14ac:dyDescent="0.25">
      <c r="A7845" s="10" t="str">
        <f t="shared" si="122"/>
        <v>2017-2026Greater Fresno Area1-in-10October PeakPGE17</v>
      </c>
      <c r="B7845" s="10" t="s">
        <v>54</v>
      </c>
      <c r="C7845" s="10" t="s">
        <v>37</v>
      </c>
      <c r="D7845" s="10" t="s">
        <v>6</v>
      </c>
      <c r="E7845" s="10" t="s">
        <v>1</v>
      </c>
      <c r="F7845">
        <v>17</v>
      </c>
      <c r="G7845">
        <v>2.487856388092041</v>
      </c>
      <c r="H7845">
        <v>1.9079858064651489</v>
      </c>
      <c r="I7845">
        <v>97</v>
      </c>
      <c r="J7845">
        <v>0.16046801209449768</v>
      </c>
      <c r="K7845">
        <v>19331</v>
      </c>
      <c r="L7845">
        <v>17718.839</v>
      </c>
      <c r="M7845">
        <v>0.57987058162689209</v>
      </c>
      <c r="N7845">
        <v>0.374214768409729</v>
      </c>
      <c r="O7845">
        <v>0.49572116136550903</v>
      </c>
      <c r="P7845">
        <v>0.57987058162689209</v>
      </c>
      <c r="Q7845">
        <v>0.66402000188827515</v>
      </c>
      <c r="R7845">
        <v>0.78552639484405518</v>
      </c>
      <c r="S7845" s="10" t="s">
        <v>38</v>
      </c>
    </row>
    <row r="7846" spans="1:19" hidden="1" x14ac:dyDescent="0.25">
      <c r="A7846" s="10" t="str">
        <f t="shared" si="122"/>
        <v>2017-2026Greater Fresno Area1-in-2October PeakCAISO18</v>
      </c>
      <c r="B7846" s="10" t="s">
        <v>54</v>
      </c>
      <c r="C7846" s="10" t="s">
        <v>37</v>
      </c>
      <c r="D7846" s="10" t="s">
        <v>6</v>
      </c>
      <c r="E7846" s="10" t="s">
        <v>9</v>
      </c>
      <c r="F7846">
        <v>18</v>
      </c>
      <c r="G7846">
        <v>2.3027493953704834</v>
      </c>
      <c r="H7846">
        <v>1.8948452472686768</v>
      </c>
      <c r="I7846">
        <v>90.625</v>
      </c>
      <c r="J7846">
        <v>0.13599415123462677</v>
      </c>
      <c r="K7846">
        <v>19331</v>
      </c>
      <c r="L7846">
        <v>17718.839</v>
      </c>
      <c r="M7846">
        <v>0.40790414810180664</v>
      </c>
      <c r="N7846">
        <v>0.23361404240131378</v>
      </c>
      <c r="O7846">
        <v>0.33658882975578308</v>
      </c>
      <c r="P7846">
        <v>0.40790414810180664</v>
      </c>
      <c r="Q7846">
        <v>0.4792194664478302</v>
      </c>
      <c r="R7846">
        <v>0.58219426870346069</v>
      </c>
      <c r="S7846" s="10" t="s">
        <v>39</v>
      </c>
    </row>
    <row r="7847" spans="1:19" hidden="1" x14ac:dyDescent="0.25">
      <c r="A7847" s="10" t="str">
        <f t="shared" si="122"/>
        <v>2017-2026Greater Fresno Area1-in-10October PeakCAISO18</v>
      </c>
      <c r="B7847" s="10" t="s">
        <v>54</v>
      </c>
      <c r="C7847" s="10" t="s">
        <v>37</v>
      </c>
      <c r="D7847" s="10" t="s">
        <v>6</v>
      </c>
      <c r="E7847" s="10" t="s">
        <v>1</v>
      </c>
      <c r="F7847">
        <v>18</v>
      </c>
      <c r="G7847">
        <v>2.8060951232910156</v>
      </c>
      <c r="H7847">
        <v>2.2372534275054932</v>
      </c>
      <c r="I7847">
        <v>95</v>
      </c>
      <c r="J7847">
        <v>0.13599415123462677</v>
      </c>
      <c r="K7847">
        <v>19331</v>
      </c>
      <c r="L7847">
        <v>17718.839</v>
      </c>
      <c r="M7847">
        <v>0.56884163618087769</v>
      </c>
      <c r="N7847">
        <v>0.39455154538154602</v>
      </c>
      <c r="O7847">
        <v>0.49752631783485413</v>
      </c>
      <c r="P7847">
        <v>0.56884163618087769</v>
      </c>
      <c r="Q7847">
        <v>0.64015698432922363</v>
      </c>
      <c r="R7847">
        <v>0.74313175678253174</v>
      </c>
      <c r="S7847" s="10" t="s">
        <v>39</v>
      </c>
    </row>
    <row r="7848" spans="1:19" hidden="1" x14ac:dyDescent="0.25">
      <c r="A7848" s="10" t="str">
        <f t="shared" si="122"/>
        <v>2017-2026Greater Fresno Area1-in-10October PeakPGE18</v>
      </c>
      <c r="B7848" s="10" t="s">
        <v>54</v>
      </c>
      <c r="C7848" s="10" t="s">
        <v>37</v>
      </c>
      <c r="D7848" s="10" t="s">
        <v>6</v>
      </c>
      <c r="E7848" s="10" t="s">
        <v>1</v>
      </c>
      <c r="F7848">
        <v>18</v>
      </c>
      <c r="G7848">
        <v>2.68100905418396</v>
      </c>
      <c r="H7848">
        <v>2.1029863357543945</v>
      </c>
      <c r="I7848">
        <v>96.375</v>
      </c>
      <c r="J7848">
        <v>0.13599415123462677</v>
      </c>
      <c r="K7848">
        <v>19331</v>
      </c>
      <c r="L7848">
        <v>17718.839</v>
      </c>
      <c r="M7848">
        <v>0.57802277803421021</v>
      </c>
      <c r="N7848">
        <v>0.40373268723487854</v>
      </c>
      <c r="O7848">
        <v>0.50670742988586426</v>
      </c>
      <c r="P7848">
        <v>0.57802277803421021</v>
      </c>
      <c r="Q7848">
        <v>0.64933812618255615</v>
      </c>
      <c r="R7848">
        <v>0.75231289863586426</v>
      </c>
      <c r="S7848" s="10" t="s">
        <v>38</v>
      </c>
    </row>
    <row r="7849" spans="1:19" hidden="1" x14ac:dyDescent="0.25">
      <c r="A7849" s="10" t="str">
        <f t="shared" si="122"/>
        <v>2017-2026Greater Fresno Area1-in-2October PeakPGE18</v>
      </c>
      <c r="B7849" s="10" t="s">
        <v>54</v>
      </c>
      <c r="C7849" s="10" t="s">
        <v>37</v>
      </c>
      <c r="D7849" s="10" t="s">
        <v>6</v>
      </c>
      <c r="E7849" s="10" t="s">
        <v>9</v>
      </c>
      <c r="F7849">
        <v>18</v>
      </c>
      <c r="G7849">
        <v>2.4153263568878174</v>
      </c>
      <c r="H7849">
        <v>1.9884732961654663</v>
      </c>
      <c r="I7849">
        <v>90.75</v>
      </c>
      <c r="J7849">
        <v>0.13599415123462677</v>
      </c>
      <c r="K7849">
        <v>19331</v>
      </c>
      <c r="L7849">
        <v>17718.839</v>
      </c>
      <c r="M7849">
        <v>0.42685303092002869</v>
      </c>
      <c r="N7849">
        <v>0.25256294012069702</v>
      </c>
      <c r="O7849">
        <v>0.35553771257400513</v>
      </c>
      <c r="P7849">
        <v>0.42685303092002869</v>
      </c>
      <c r="Q7849">
        <v>0.49816834926605225</v>
      </c>
      <c r="R7849">
        <v>0.60114312171936035</v>
      </c>
      <c r="S7849" s="10" t="s">
        <v>38</v>
      </c>
    </row>
    <row r="7850" spans="1:19" hidden="1" x14ac:dyDescent="0.25">
      <c r="A7850" s="10" t="str">
        <f t="shared" si="122"/>
        <v>2017-2026Greater Fresno Area1-in-10October PeakCAISO19</v>
      </c>
      <c r="B7850" s="10" t="s">
        <v>54</v>
      </c>
      <c r="C7850" s="10" t="s">
        <v>37</v>
      </c>
      <c r="D7850" s="10" t="s">
        <v>6</v>
      </c>
      <c r="E7850" s="10" t="s">
        <v>1</v>
      </c>
      <c r="F7850">
        <v>19</v>
      </c>
      <c r="G7850">
        <v>2.8388559818267822</v>
      </c>
      <c r="H7850">
        <v>3.0729343891143799</v>
      </c>
      <c r="I7850">
        <v>92.75</v>
      </c>
      <c r="J7850">
        <v>0.11742977052927017</v>
      </c>
      <c r="K7850">
        <v>19331</v>
      </c>
      <c r="L7850">
        <v>17718.839</v>
      </c>
      <c r="M7850">
        <v>-0.23407846689224243</v>
      </c>
      <c r="N7850">
        <v>-0.3845764696598053</v>
      </c>
      <c r="O7850">
        <v>-0.2956586480140686</v>
      </c>
      <c r="P7850">
        <v>-0.23407846689224243</v>
      </c>
      <c r="Q7850">
        <v>-0.17249830067157745</v>
      </c>
      <c r="R7850">
        <v>-8.3580471575260162E-2</v>
      </c>
      <c r="S7850" s="10" t="s">
        <v>39</v>
      </c>
    </row>
    <row r="7851" spans="1:19" hidden="1" x14ac:dyDescent="0.25">
      <c r="A7851" s="10" t="str">
        <f t="shared" si="122"/>
        <v>2017-2026Greater Fresno Area1-in-2October PeakCAISO19</v>
      </c>
      <c r="B7851" s="10" t="s">
        <v>54</v>
      </c>
      <c r="C7851" s="10" t="s">
        <v>37</v>
      </c>
      <c r="D7851" s="10" t="s">
        <v>6</v>
      </c>
      <c r="E7851" s="10" t="s">
        <v>9</v>
      </c>
      <c r="F7851">
        <v>19</v>
      </c>
      <c r="G7851">
        <v>2.3296339511871338</v>
      </c>
      <c r="H7851">
        <v>2.5317225456237793</v>
      </c>
      <c r="I7851">
        <v>86.625</v>
      </c>
      <c r="J7851">
        <v>0.11742977052927017</v>
      </c>
      <c r="K7851">
        <v>19331</v>
      </c>
      <c r="L7851">
        <v>17718.839</v>
      </c>
      <c r="M7851">
        <v>-0.20208865404129028</v>
      </c>
      <c r="N7851">
        <v>-0.35258665680885315</v>
      </c>
      <c r="O7851">
        <v>-0.26366883516311646</v>
      </c>
      <c r="P7851">
        <v>-0.20208865404129028</v>
      </c>
      <c r="Q7851">
        <v>-0.14050848782062531</v>
      </c>
      <c r="R7851">
        <v>-5.1590658724308014E-2</v>
      </c>
      <c r="S7851" s="10" t="s">
        <v>39</v>
      </c>
    </row>
    <row r="7852" spans="1:19" hidden="1" x14ac:dyDescent="0.25">
      <c r="A7852" s="10" t="str">
        <f t="shared" si="122"/>
        <v>2017-2026Greater Fresno Area1-in-10October PeakPGE19</v>
      </c>
      <c r="B7852" s="10" t="s">
        <v>54</v>
      </c>
      <c r="C7852" s="10" t="s">
        <v>37</v>
      </c>
      <c r="D7852" s="10" t="s">
        <v>6</v>
      </c>
      <c r="E7852" s="10" t="s">
        <v>1</v>
      </c>
      <c r="F7852">
        <v>19</v>
      </c>
      <c r="G7852">
        <v>2.7123095989227295</v>
      </c>
      <c r="H7852">
        <v>2.9364116191864014</v>
      </c>
      <c r="I7852">
        <v>92.5</v>
      </c>
      <c r="J7852">
        <v>0.11742977052927017</v>
      </c>
      <c r="K7852">
        <v>19331</v>
      </c>
      <c r="L7852">
        <v>17718.839</v>
      </c>
      <c r="M7852">
        <v>-0.22410210967063904</v>
      </c>
      <c r="N7852">
        <v>-0.3746001124382019</v>
      </c>
      <c r="O7852">
        <v>-0.28568229079246521</v>
      </c>
      <c r="P7852">
        <v>-0.22410210967063904</v>
      </c>
      <c r="Q7852">
        <v>-0.16252194344997406</v>
      </c>
      <c r="R7852">
        <v>-7.3604114353656769E-2</v>
      </c>
      <c r="S7852" s="10" t="s">
        <v>38</v>
      </c>
    </row>
    <row r="7853" spans="1:19" hidden="1" x14ac:dyDescent="0.25">
      <c r="A7853" s="10" t="str">
        <f t="shared" si="122"/>
        <v>2017-2026Greater Fresno Area1-in-2October PeakPGE19</v>
      </c>
      <c r="B7853" s="10" t="s">
        <v>54</v>
      </c>
      <c r="C7853" s="10" t="s">
        <v>37</v>
      </c>
      <c r="D7853" s="10" t="s">
        <v>6</v>
      </c>
      <c r="E7853" s="10" t="s">
        <v>9</v>
      </c>
      <c r="F7853">
        <v>19</v>
      </c>
      <c r="G7853">
        <v>2.4435250759124756</v>
      </c>
      <c r="H7853">
        <v>2.6547319889068604</v>
      </c>
      <c r="I7853">
        <v>87</v>
      </c>
      <c r="J7853">
        <v>0.11742977052927017</v>
      </c>
      <c r="K7853">
        <v>19331</v>
      </c>
      <c r="L7853">
        <v>17718.839</v>
      </c>
      <c r="M7853">
        <v>-0.21120691299438477</v>
      </c>
      <c r="N7853">
        <v>-0.36170491576194763</v>
      </c>
      <c r="O7853">
        <v>-0.27278709411621094</v>
      </c>
      <c r="P7853">
        <v>-0.21120691299438477</v>
      </c>
      <c r="Q7853">
        <v>-0.14962674677371979</v>
      </c>
      <c r="R7853">
        <v>-6.0708917677402496E-2</v>
      </c>
      <c r="S7853" s="10" t="s">
        <v>38</v>
      </c>
    </row>
    <row r="7854" spans="1:19" hidden="1" x14ac:dyDescent="0.25">
      <c r="A7854" s="10" t="str">
        <f t="shared" si="122"/>
        <v>2017-2026Greater Fresno Area1-in-2October PeakCAISO20</v>
      </c>
      <c r="B7854" s="10" t="s">
        <v>54</v>
      </c>
      <c r="C7854" s="10" t="s">
        <v>37</v>
      </c>
      <c r="D7854" s="10" t="s">
        <v>6</v>
      </c>
      <c r="E7854" s="10" t="s">
        <v>9</v>
      </c>
      <c r="F7854">
        <v>20</v>
      </c>
      <c r="G7854">
        <v>2.2256045341491699</v>
      </c>
      <c r="H7854">
        <v>2.4146261215209961</v>
      </c>
      <c r="I7854">
        <v>81.375</v>
      </c>
      <c r="J7854">
        <v>7.6294809579849243E-2</v>
      </c>
      <c r="K7854">
        <v>19331</v>
      </c>
      <c r="L7854">
        <v>17718.839</v>
      </c>
      <c r="M7854">
        <v>-0.18902161717414856</v>
      </c>
      <c r="N7854">
        <v>-0.2868010401725769</v>
      </c>
      <c r="O7854">
        <v>-0.22903060913085938</v>
      </c>
      <c r="P7854">
        <v>-0.18902161717414856</v>
      </c>
      <c r="Q7854">
        <v>-0.14901262521743774</v>
      </c>
      <c r="R7854">
        <v>-9.1242186725139618E-2</v>
      </c>
      <c r="S7854" s="10" t="s">
        <v>39</v>
      </c>
    </row>
    <row r="7855" spans="1:19" hidden="1" x14ac:dyDescent="0.25">
      <c r="A7855" s="10" t="str">
        <f t="shared" si="122"/>
        <v>2017-2026Greater Fresno Area1-in-10October PeakCAISO20</v>
      </c>
      <c r="B7855" s="10" t="s">
        <v>54</v>
      </c>
      <c r="C7855" s="10" t="s">
        <v>37</v>
      </c>
      <c r="D7855" s="10" t="s">
        <v>6</v>
      </c>
      <c r="E7855" s="10" t="s">
        <v>1</v>
      </c>
      <c r="F7855">
        <v>20</v>
      </c>
      <c r="G7855">
        <v>2.7120873928070068</v>
      </c>
      <c r="H7855">
        <v>2.9937067031860352</v>
      </c>
      <c r="I7855">
        <v>89.25</v>
      </c>
      <c r="J7855">
        <v>7.6294809579849243E-2</v>
      </c>
      <c r="K7855">
        <v>19331</v>
      </c>
      <c r="L7855">
        <v>17718.839</v>
      </c>
      <c r="M7855">
        <v>-0.28161922097206116</v>
      </c>
      <c r="N7855">
        <v>-0.3793986439704895</v>
      </c>
      <c r="O7855">
        <v>-0.32162821292877197</v>
      </c>
      <c r="P7855">
        <v>-0.28161922097206116</v>
      </c>
      <c r="Q7855">
        <v>-0.24161022901535034</v>
      </c>
      <c r="R7855">
        <v>-0.18383979797363281</v>
      </c>
      <c r="S7855" s="10" t="s">
        <v>39</v>
      </c>
    </row>
    <row r="7856" spans="1:19" hidden="1" x14ac:dyDescent="0.25">
      <c r="A7856" s="10" t="str">
        <f t="shared" si="122"/>
        <v>2017-2026Greater Fresno Area1-in-2October PeakPGE20</v>
      </c>
      <c r="B7856" s="10" t="s">
        <v>54</v>
      </c>
      <c r="C7856" s="10" t="s">
        <v>37</v>
      </c>
      <c r="D7856" s="10" t="s">
        <v>6</v>
      </c>
      <c r="E7856" s="10" t="s">
        <v>9</v>
      </c>
      <c r="F7856">
        <v>20</v>
      </c>
      <c r="G7856">
        <v>2.3344101905822754</v>
      </c>
      <c r="H7856">
        <v>2.5438597202301025</v>
      </c>
      <c r="I7856">
        <v>82.125</v>
      </c>
      <c r="J7856">
        <v>7.6294809579849243E-2</v>
      </c>
      <c r="K7856">
        <v>19331</v>
      </c>
      <c r="L7856">
        <v>17718.839</v>
      </c>
      <c r="M7856">
        <v>-0.20944955945014954</v>
      </c>
      <c r="N7856">
        <v>-0.30722898244857788</v>
      </c>
      <c r="O7856">
        <v>-0.24945855140686035</v>
      </c>
      <c r="P7856">
        <v>-0.20944955945014954</v>
      </c>
      <c r="Q7856">
        <v>-0.16944056749343872</v>
      </c>
      <c r="R7856">
        <v>-0.11167012900114059</v>
      </c>
      <c r="S7856" s="10" t="s">
        <v>38</v>
      </c>
    </row>
    <row r="7857" spans="1:19" hidden="1" x14ac:dyDescent="0.25">
      <c r="A7857" s="10" t="str">
        <f t="shared" si="122"/>
        <v>2017-2026Greater Fresno Area1-in-10October PeakPGE20</v>
      </c>
      <c r="B7857" s="10" t="s">
        <v>54</v>
      </c>
      <c r="C7857" s="10" t="s">
        <v>37</v>
      </c>
      <c r="D7857" s="10" t="s">
        <v>6</v>
      </c>
      <c r="E7857" s="10" t="s">
        <v>1</v>
      </c>
      <c r="F7857">
        <v>20</v>
      </c>
      <c r="G7857">
        <v>2.5911920070648193</v>
      </c>
      <c r="H7857">
        <v>2.8514478206634521</v>
      </c>
      <c r="I7857">
        <v>87.75</v>
      </c>
      <c r="J7857">
        <v>7.6294809579849243E-2</v>
      </c>
      <c r="K7857">
        <v>19331</v>
      </c>
      <c r="L7857">
        <v>17718.839</v>
      </c>
      <c r="M7857">
        <v>-0.26025572419166565</v>
      </c>
      <c r="N7857">
        <v>-0.35803514719009399</v>
      </c>
      <c r="O7857">
        <v>-0.30026471614837646</v>
      </c>
      <c r="P7857">
        <v>-0.26025572419166565</v>
      </c>
      <c r="Q7857">
        <v>-0.22024673223495483</v>
      </c>
      <c r="R7857">
        <v>-0.1624763011932373</v>
      </c>
      <c r="S7857" s="10" t="s">
        <v>38</v>
      </c>
    </row>
    <row r="7858" spans="1:19" hidden="1" x14ac:dyDescent="0.25">
      <c r="A7858" s="10" t="str">
        <f t="shared" si="122"/>
        <v>2017-2026Greater Fresno Area1-in-2October PeakCAISO21</v>
      </c>
      <c r="B7858" s="10" t="s">
        <v>54</v>
      </c>
      <c r="C7858" s="10" t="s">
        <v>37</v>
      </c>
      <c r="D7858" s="10" t="s">
        <v>6</v>
      </c>
      <c r="E7858" s="10" t="s">
        <v>9</v>
      </c>
      <c r="F7858">
        <v>21</v>
      </c>
      <c r="G7858">
        <v>2.0739915370941162</v>
      </c>
      <c r="H7858">
        <v>2.1669931411743164</v>
      </c>
      <c r="I7858">
        <v>77.875</v>
      </c>
      <c r="J7858">
        <v>7.6630406081676483E-2</v>
      </c>
      <c r="K7858">
        <v>19331</v>
      </c>
      <c r="L7858">
        <v>17718.839</v>
      </c>
      <c r="M7858">
        <v>-9.3001715838909149E-2</v>
      </c>
      <c r="N7858">
        <v>-0.19121123850345612</v>
      </c>
      <c r="O7858">
        <v>-0.1331866979598999</v>
      </c>
      <c r="P7858">
        <v>-9.3001715838909149E-2</v>
      </c>
      <c r="Q7858">
        <v>-5.2816729992628098E-2</v>
      </c>
      <c r="R7858">
        <v>5.2078124135732651E-3</v>
      </c>
      <c r="S7858" s="10" t="s">
        <v>39</v>
      </c>
    </row>
    <row r="7859" spans="1:19" hidden="1" x14ac:dyDescent="0.25">
      <c r="A7859" s="10" t="str">
        <f t="shared" si="122"/>
        <v>2017-2026Greater Fresno Area1-in-10October PeakCAISO21</v>
      </c>
      <c r="B7859" s="10" t="s">
        <v>54</v>
      </c>
      <c r="C7859" s="10" t="s">
        <v>37</v>
      </c>
      <c r="D7859" s="10" t="s">
        <v>6</v>
      </c>
      <c r="E7859" s="10" t="s">
        <v>1</v>
      </c>
      <c r="F7859">
        <v>21</v>
      </c>
      <c r="G7859">
        <v>2.527334451675415</v>
      </c>
      <c r="H7859">
        <v>2.6971321105957031</v>
      </c>
      <c r="I7859">
        <v>87</v>
      </c>
      <c r="J7859">
        <v>7.6630406081676483E-2</v>
      </c>
      <c r="K7859">
        <v>19331</v>
      </c>
      <c r="L7859">
        <v>17718.839</v>
      </c>
      <c r="M7859">
        <v>-0.16979776322841644</v>
      </c>
      <c r="N7859">
        <v>-0.26800727844238281</v>
      </c>
      <c r="O7859">
        <v>-0.20998275279998779</v>
      </c>
      <c r="P7859">
        <v>-0.16979776322841644</v>
      </c>
      <c r="Q7859">
        <v>-0.12961277365684509</v>
      </c>
      <c r="R7859">
        <v>-7.1588233113288879E-2</v>
      </c>
      <c r="S7859" s="10" t="s">
        <v>39</v>
      </c>
    </row>
    <row r="7860" spans="1:19" hidden="1" x14ac:dyDescent="0.25">
      <c r="A7860" s="10" t="str">
        <f t="shared" si="122"/>
        <v>2017-2026Greater Fresno Area1-in-10October PeakPGE21</v>
      </c>
      <c r="B7860" s="10" t="s">
        <v>54</v>
      </c>
      <c r="C7860" s="10" t="s">
        <v>37</v>
      </c>
      <c r="D7860" s="10" t="s">
        <v>6</v>
      </c>
      <c r="E7860" s="10" t="s">
        <v>1</v>
      </c>
      <c r="F7860">
        <v>21</v>
      </c>
      <c r="G7860">
        <v>2.4146745204925537</v>
      </c>
      <c r="H7860">
        <v>2.5659723281860352</v>
      </c>
      <c r="I7860">
        <v>85.25</v>
      </c>
      <c r="J7860">
        <v>7.6630406081676483E-2</v>
      </c>
      <c r="K7860">
        <v>19331</v>
      </c>
      <c r="L7860">
        <v>17718.839</v>
      </c>
      <c r="M7860">
        <v>-0.15129777789115906</v>
      </c>
      <c r="N7860">
        <v>-0.24950730800628662</v>
      </c>
      <c r="O7860">
        <v>-0.19148276746273041</v>
      </c>
      <c r="P7860">
        <v>-0.15129777789115906</v>
      </c>
      <c r="Q7860">
        <v>-0.1111127957701683</v>
      </c>
      <c r="R7860">
        <v>-5.3088247776031494E-2</v>
      </c>
      <c r="S7860" s="10" t="s">
        <v>38</v>
      </c>
    </row>
    <row r="7861" spans="1:19" hidden="1" x14ac:dyDescent="0.25">
      <c r="A7861" s="10" t="str">
        <f t="shared" si="122"/>
        <v>2017-2026Greater Fresno Area1-in-2October PeakPGE21</v>
      </c>
      <c r="B7861" s="10" t="s">
        <v>54</v>
      </c>
      <c r="C7861" s="10" t="s">
        <v>37</v>
      </c>
      <c r="D7861" s="10" t="s">
        <v>6</v>
      </c>
      <c r="E7861" s="10" t="s">
        <v>9</v>
      </c>
      <c r="F7861">
        <v>21</v>
      </c>
      <c r="G7861">
        <v>2.1753849983215332</v>
      </c>
      <c r="H7861">
        <v>2.2891030311584473</v>
      </c>
      <c r="I7861">
        <v>78.25</v>
      </c>
      <c r="J7861">
        <v>7.6630406081676483E-2</v>
      </c>
      <c r="K7861">
        <v>19331</v>
      </c>
      <c r="L7861">
        <v>17718.839</v>
      </c>
      <c r="M7861">
        <v>-0.11371802538633347</v>
      </c>
      <c r="N7861">
        <v>-0.21192754805088043</v>
      </c>
      <c r="O7861">
        <v>-0.15390300750732422</v>
      </c>
      <c r="P7861">
        <v>-0.11371802538633347</v>
      </c>
      <c r="Q7861">
        <v>-7.3533043265342712E-2</v>
      </c>
      <c r="R7861">
        <v>-1.5508497133851051E-2</v>
      </c>
      <c r="S7861" s="10" t="s">
        <v>38</v>
      </c>
    </row>
    <row r="7862" spans="1:19" hidden="1" x14ac:dyDescent="0.25">
      <c r="A7862" s="10" t="str">
        <f t="shared" si="122"/>
        <v>2017-2026Greater Fresno Area1-in-2October PeakCAISO22</v>
      </c>
      <c r="B7862" s="10" t="s">
        <v>54</v>
      </c>
      <c r="C7862" s="10" t="s">
        <v>37</v>
      </c>
      <c r="D7862" s="10" t="s">
        <v>6</v>
      </c>
      <c r="E7862" s="10" t="s">
        <v>9</v>
      </c>
      <c r="F7862">
        <v>22</v>
      </c>
      <c r="G7862">
        <v>1.8759379386901855</v>
      </c>
      <c r="H7862">
        <v>1.9061397314071655</v>
      </c>
      <c r="I7862">
        <v>74.625</v>
      </c>
      <c r="J7862">
        <v>6.3674606382846832E-2</v>
      </c>
      <c r="K7862">
        <v>19331</v>
      </c>
      <c r="L7862">
        <v>17718.839</v>
      </c>
      <c r="M7862">
        <v>-3.0201764777302742E-2</v>
      </c>
      <c r="N7862">
        <v>-0.11180713772773743</v>
      </c>
      <c r="O7862">
        <v>-6.3592731952667236E-2</v>
      </c>
      <c r="P7862">
        <v>-3.0201764777302742E-2</v>
      </c>
      <c r="Q7862">
        <v>3.1891989056020975E-3</v>
      </c>
      <c r="R7862">
        <v>5.1403611898422241E-2</v>
      </c>
      <c r="S7862" s="10" t="s">
        <v>39</v>
      </c>
    </row>
    <row r="7863" spans="1:19" hidden="1" x14ac:dyDescent="0.25">
      <c r="A7863" s="10" t="str">
        <f t="shared" si="122"/>
        <v>2017-2026Greater Fresno Area1-in-10October PeakCAISO22</v>
      </c>
      <c r="B7863" s="10" t="s">
        <v>54</v>
      </c>
      <c r="C7863" s="10" t="s">
        <v>37</v>
      </c>
      <c r="D7863" s="10" t="s">
        <v>6</v>
      </c>
      <c r="E7863" s="10" t="s">
        <v>1</v>
      </c>
      <c r="F7863">
        <v>22</v>
      </c>
      <c r="G7863">
        <v>2.2859892845153809</v>
      </c>
      <c r="H7863">
        <v>2.3804385662078857</v>
      </c>
      <c r="I7863">
        <v>85.125</v>
      </c>
      <c r="J7863">
        <v>6.3674606382846832E-2</v>
      </c>
      <c r="K7863">
        <v>19331</v>
      </c>
      <c r="L7863">
        <v>17718.839</v>
      </c>
      <c r="M7863">
        <v>-9.4449177384376526E-2</v>
      </c>
      <c r="N7863">
        <v>-0.17605455219745636</v>
      </c>
      <c r="O7863">
        <v>-0.12784014642238617</v>
      </c>
      <c r="P7863">
        <v>-9.4449177384376526E-2</v>
      </c>
      <c r="Q7863">
        <v>-6.1058212071657181E-2</v>
      </c>
      <c r="R7863">
        <v>-1.2843801639974117E-2</v>
      </c>
      <c r="S7863" s="10" t="s">
        <v>39</v>
      </c>
    </row>
    <row r="7864" spans="1:19" hidden="1" x14ac:dyDescent="0.25">
      <c r="A7864" s="10" t="str">
        <f t="shared" si="122"/>
        <v>2017-2026Greater Fresno Area1-in-10October PeakPGE22</v>
      </c>
      <c r="B7864" s="10" t="s">
        <v>54</v>
      </c>
      <c r="C7864" s="10" t="s">
        <v>37</v>
      </c>
      <c r="D7864" s="10" t="s">
        <v>6</v>
      </c>
      <c r="E7864" s="10" t="s">
        <v>1</v>
      </c>
      <c r="F7864">
        <v>22</v>
      </c>
      <c r="G7864">
        <v>2.1840877532958984</v>
      </c>
      <c r="H7864">
        <v>2.264507532119751</v>
      </c>
      <c r="I7864">
        <v>82.5</v>
      </c>
      <c r="J7864">
        <v>6.3674606382846832E-2</v>
      </c>
      <c r="K7864">
        <v>19331</v>
      </c>
      <c r="L7864">
        <v>17718.839</v>
      </c>
      <c r="M7864">
        <v>-8.0419741570949554E-2</v>
      </c>
      <c r="N7864">
        <v>-0.16202512383460999</v>
      </c>
      <c r="O7864">
        <v>-0.1138107031583786</v>
      </c>
      <c r="P7864">
        <v>-8.0419741570949554E-2</v>
      </c>
      <c r="Q7864">
        <v>-4.7028776258230209E-2</v>
      </c>
      <c r="R7864">
        <v>1.1856339406222105E-3</v>
      </c>
      <c r="S7864" s="10" t="s">
        <v>38</v>
      </c>
    </row>
    <row r="7865" spans="1:19" hidden="1" x14ac:dyDescent="0.25">
      <c r="A7865" s="10" t="str">
        <f t="shared" si="122"/>
        <v>2017-2026Greater Fresno Area1-in-2October PeakPGE22</v>
      </c>
      <c r="B7865" s="10" t="s">
        <v>54</v>
      </c>
      <c r="C7865" s="10" t="s">
        <v>37</v>
      </c>
      <c r="D7865" s="10" t="s">
        <v>6</v>
      </c>
      <c r="E7865" s="10" t="s">
        <v>9</v>
      </c>
      <c r="F7865">
        <v>22</v>
      </c>
      <c r="G7865">
        <v>1.967648983001709</v>
      </c>
      <c r="H7865">
        <v>2.0177841186523438</v>
      </c>
      <c r="I7865">
        <v>75.125</v>
      </c>
      <c r="J7865">
        <v>6.3674606382846832E-2</v>
      </c>
      <c r="K7865">
        <v>19331</v>
      </c>
      <c r="L7865">
        <v>17718.839</v>
      </c>
      <c r="M7865">
        <v>-5.0135213881731033E-2</v>
      </c>
      <c r="N7865">
        <v>-0.13174058496952057</v>
      </c>
      <c r="O7865">
        <v>-8.3526179194450378E-2</v>
      </c>
      <c r="P7865">
        <v>-5.0135213881731033E-2</v>
      </c>
      <c r="Q7865">
        <v>-1.6744250431656837E-2</v>
      </c>
      <c r="R7865">
        <v>3.1470160931348801E-2</v>
      </c>
      <c r="S7865" s="10" t="s">
        <v>38</v>
      </c>
    </row>
    <row r="7866" spans="1:19" hidden="1" x14ac:dyDescent="0.25">
      <c r="A7866" s="10" t="str">
        <f t="shared" si="122"/>
        <v>2017-2026Greater Fresno Area1-in-10October PeakCAISO23</v>
      </c>
      <c r="B7866" s="10" t="s">
        <v>54</v>
      </c>
      <c r="C7866" s="10" t="s">
        <v>37</v>
      </c>
      <c r="D7866" s="10" t="s">
        <v>6</v>
      </c>
      <c r="E7866" s="10" t="s">
        <v>1</v>
      </c>
      <c r="F7866">
        <v>23</v>
      </c>
      <c r="G7866">
        <v>1.90299391746521</v>
      </c>
      <c r="H7866">
        <v>1.9731764793395996</v>
      </c>
      <c r="I7866">
        <v>82.125</v>
      </c>
      <c r="J7866">
        <v>5.8387260884046555E-2</v>
      </c>
      <c r="K7866">
        <v>19331</v>
      </c>
      <c r="L7866">
        <v>17718.839</v>
      </c>
      <c r="M7866">
        <v>-7.0182599127292633E-2</v>
      </c>
      <c r="N7866">
        <v>-0.14501170814037323</v>
      </c>
      <c r="O7866">
        <v>-0.10080087929964066</v>
      </c>
      <c r="P7866">
        <v>-7.0182599127292633E-2</v>
      </c>
      <c r="Q7866">
        <v>-3.9564318954944611E-2</v>
      </c>
      <c r="R7866">
        <v>4.6465145424008369E-3</v>
      </c>
      <c r="S7866" s="10" t="s">
        <v>39</v>
      </c>
    </row>
    <row r="7867" spans="1:19" hidden="1" x14ac:dyDescent="0.25">
      <c r="A7867" s="10" t="str">
        <f t="shared" si="122"/>
        <v>2017-2026Greater Fresno Area1-in-2October PeakCAISO23</v>
      </c>
      <c r="B7867" s="10" t="s">
        <v>54</v>
      </c>
      <c r="C7867" s="10" t="s">
        <v>37</v>
      </c>
      <c r="D7867" s="10" t="s">
        <v>6</v>
      </c>
      <c r="E7867" s="10" t="s">
        <v>9</v>
      </c>
      <c r="F7867">
        <v>23</v>
      </c>
      <c r="G7867">
        <v>1.5616427659988403</v>
      </c>
      <c r="H7867">
        <v>1.5866663455963135</v>
      </c>
      <c r="I7867">
        <v>72.875</v>
      </c>
      <c r="J7867">
        <v>5.8387260884046555E-2</v>
      </c>
      <c r="K7867">
        <v>19331</v>
      </c>
      <c r="L7867">
        <v>17718.839</v>
      </c>
      <c r="M7867">
        <v>-2.5023540481925011E-2</v>
      </c>
      <c r="N7867">
        <v>-9.9852651357650757E-2</v>
      </c>
      <c r="O7867">
        <v>-5.5641818791627884E-2</v>
      </c>
      <c r="P7867">
        <v>-2.5023540481925011E-2</v>
      </c>
      <c r="Q7867">
        <v>5.5947392247617245E-3</v>
      </c>
      <c r="R7867">
        <v>4.9805574119091034E-2</v>
      </c>
      <c r="S7867" s="10" t="s">
        <v>39</v>
      </c>
    </row>
    <row r="7868" spans="1:19" hidden="1" x14ac:dyDescent="0.25">
      <c r="A7868" s="10" t="str">
        <f t="shared" si="122"/>
        <v>2017-2026Greater Fresno Area1-in-10October PeakPGE23</v>
      </c>
      <c r="B7868" s="10" t="s">
        <v>54</v>
      </c>
      <c r="C7868" s="10" t="s">
        <v>37</v>
      </c>
      <c r="D7868" s="10" t="s">
        <v>6</v>
      </c>
      <c r="E7868" s="10" t="s">
        <v>1</v>
      </c>
      <c r="F7868">
        <v>23</v>
      </c>
      <c r="G7868">
        <v>1.8181649446487427</v>
      </c>
      <c r="H7868">
        <v>1.8789188861846924</v>
      </c>
      <c r="I7868">
        <v>79.25</v>
      </c>
      <c r="J7868">
        <v>5.8387260884046555E-2</v>
      </c>
      <c r="K7868">
        <v>19331</v>
      </c>
      <c r="L7868">
        <v>17718.839</v>
      </c>
      <c r="M7868">
        <v>-6.0753952711820602E-2</v>
      </c>
      <c r="N7868">
        <v>-0.13558307290077209</v>
      </c>
      <c r="O7868">
        <v>-9.1372229158878326E-2</v>
      </c>
      <c r="P7868">
        <v>-6.0753952711820602E-2</v>
      </c>
      <c r="Q7868">
        <v>-3.013567253947258E-2</v>
      </c>
      <c r="R7868">
        <v>1.4075160957872868E-2</v>
      </c>
      <c r="S7868" s="10" t="s">
        <v>38</v>
      </c>
    </row>
    <row r="7869" spans="1:19" hidden="1" x14ac:dyDescent="0.25">
      <c r="A7869" s="10" t="str">
        <f t="shared" si="122"/>
        <v>2017-2026Greater Fresno Area1-in-2October PeakPGE23</v>
      </c>
      <c r="B7869" s="10" t="s">
        <v>54</v>
      </c>
      <c r="C7869" s="10" t="s">
        <v>37</v>
      </c>
      <c r="D7869" s="10" t="s">
        <v>6</v>
      </c>
      <c r="E7869" s="10" t="s">
        <v>9</v>
      </c>
      <c r="F7869">
        <v>23</v>
      </c>
      <c r="G7869">
        <v>1.6379885673522949</v>
      </c>
      <c r="H7869">
        <v>1.6756391525268555</v>
      </c>
      <c r="I7869">
        <v>72.625</v>
      </c>
      <c r="J7869">
        <v>5.8387260884046555E-2</v>
      </c>
      <c r="K7869">
        <v>19331</v>
      </c>
      <c r="L7869">
        <v>17718.839</v>
      </c>
      <c r="M7869">
        <v>-3.7650611251592636E-2</v>
      </c>
      <c r="N7869">
        <v>-0.11247972398996353</v>
      </c>
      <c r="O7869">
        <v>-6.826888769865036E-2</v>
      </c>
      <c r="P7869">
        <v>-3.7650611251592636E-2</v>
      </c>
      <c r="Q7869">
        <v>-7.032331544905901E-3</v>
      </c>
      <c r="R7869">
        <v>3.7178501486778259E-2</v>
      </c>
      <c r="S7869" s="10" t="s">
        <v>38</v>
      </c>
    </row>
    <row r="7870" spans="1:19" hidden="1" x14ac:dyDescent="0.25">
      <c r="A7870" s="10" t="str">
        <f t="shared" si="122"/>
        <v>2017-2026Greater Fresno Area1-in-2October PeakCAISO24</v>
      </c>
      <c r="B7870" s="10" t="s">
        <v>54</v>
      </c>
      <c r="C7870" s="10" t="s">
        <v>37</v>
      </c>
      <c r="D7870" s="10" t="s">
        <v>6</v>
      </c>
      <c r="E7870" s="10" t="s">
        <v>9</v>
      </c>
      <c r="F7870">
        <v>24</v>
      </c>
      <c r="G7870">
        <v>1.2622495889663696</v>
      </c>
      <c r="H7870">
        <v>1.2851718664169312</v>
      </c>
      <c r="I7870">
        <v>70.625</v>
      </c>
      <c r="J7870">
        <v>4.4309847056865692E-2</v>
      </c>
      <c r="K7870">
        <v>19331</v>
      </c>
      <c r="L7870">
        <v>17718.839</v>
      </c>
      <c r="M7870">
        <v>-2.2922297939658165E-2</v>
      </c>
      <c r="N7870">
        <v>-7.9709798097610474E-2</v>
      </c>
      <c r="O7870">
        <v>-4.6158380806446075E-2</v>
      </c>
      <c r="P7870">
        <v>-2.2922297939658165E-2</v>
      </c>
      <c r="Q7870">
        <v>3.137858584523201E-4</v>
      </c>
      <c r="R7870">
        <v>3.3865202218294144E-2</v>
      </c>
      <c r="S7870" s="10" t="s">
        <v>39</v>
      </c>
    </row>
    <row r="7871" spans="1:19" hidden="1" x14ac:dyDescent="0.25">
      <c r="A7871" s="10" t="str">
        <f t="shared" si="122"/>
        <v>2017-2026Greater Fresno Area1-in-10October PeakCAISO24</v>
      </c>
      <c r="B7871" s="10" t="s">
        <v>54</v>
      </c>
      <c r="C7871" s="10" t="s">
        <v>37</v>
      </c>
      <c r="D7871" s="10" t="s">
        <v>6</v>
      </c>
      <c r="E7871" s="10" t="s">
        <v>1</v>
      </c>
      <c r="F7871">
        <v>24</v>
      </c>
      <c r="G7871">
        <v>1.5381579399108887</v>
      </c>
      <c r="H7871">
        <v>1.5960980653762817</v>
      </c>
      <c r="I7871">
        <v>79.25</v>
      </c>
      <c r="J7871">
        <v>4.4309847056865692E-2</v>
      </c>
      <c r="K7871">
        <v>19331</v>
      </c>
      <c r="L7871">
        <v>17718.839</v>
      </c>
      <c r="M7871">
        <v>-5.7940158993005753E-2</v>
      </c>
      <c r="N7871">
        <v>-0.11472766101360321</v>
      </c>
      <c r="O7871">
        <v>-8.1176243722438812E-2</v>
      </c>
      <c r="P7871">
        <v>-5.7940158993005753E-2</v>
      </c>
      <c r="Q7871">
        <v>-3.4704074263572693E-2</v>
      </c>
      <c r="R7871">
        <v>-1.1526589514687657E-3</v>
      </c>
      <c r="S7871" s="10" t="s">
        <v>39</v>
      </c>
    </row>
    <row r="7872" spans="1:19" hidden="1" x14ac:dyDescent="0.25">
      <c r="A7872" s="10" t="str">
        <f t="shared" si="122"/>
        <v>2017-2026Greater Fresno Area1-in-2October PeakPGE24</v>
      </c>
      <c r="B7872" s="10" t="s">
        <v>54</v>
      </c>
      <c r="C7872" s="10" t="s">
        <v>37</v>
      </c>
      <c r="D7872" s="10" t="s">
        <v>6</v>
      </c>
      <c r="E7872" s="10" t="s">
        <v>9</v>
      </c>
      <c r="F7872">
        <v>24</v>
      </c>
      <c r="G7872">
        <v>1.3239585161209106</v>
      </c>
      <c r="H7872">
        <v>1.3542009592056274</v>
      </c>
      <c r="I7872">
        <v>70.75</v>
      </c>
      <c r="J7872">
        <v>4.4309847056865692E-2</v>
      </c>
      <c r="K7872">
        <v>19331</v>
      </c>
      <c r="L7872">
        <v>17718.839</v>
      </c>
      <c r="M7872">
        <v>-3.0242389068007469E-2</v>
      </c>
      <c r="N7872">
        <v>-8.7029889225959778E-2</v>
      </c>
      <c r="O7872">
        <v>-5.347847193479538E-2</v>
      </c>
      <c r="P7872">
        <v>-3.0242389068007469E-2</v>
      </c>
      <c r="Q7872">
        <v>-7.0063052698969841E-3</v>
      </c>
      <c r="R7872">
        <v>2.6545111089944839E-2</v>
      </c>
      <c r="S7872" s="10" t="s">
        <v>38</v>
      </c>
    </row>
    <row r="7873" spans="1:19" hidden="1" x14ac:dyDescent="0.25">
      <c r="A7873" s="10" t="str">
        <f t="shared" si="122"/>
        <v>2017-2026Greater Fresno Area1-in-10October PeakPGE24</v>
      </c>
      <c r="B7873" s="10" t="s">
        <v>54</v>
      </c>
      <c r="C7873" s="10" t="s">
        <v>37</v>
      </c>
      <c r="D7873" s="10" t="s">
        <v>6</v>
      </c>
      <c r="E7873" s="10" t="s">
        <v>1</v>
      </c>
      <c r="F7873">
        <v>24</v>
      </c>
      <c r="G7873">
        <v>1.4695920944213867</v>
      </c>
      <c r="H7873">
        <v>1.5192269086837769</v>
      </c>
      <c r="I7873">
        <v>75.625</v>
      </c>
      <c r="J7873">
        <v>4.4309847056865692E-2</v>
      </c>
      <c r="K7873">
        <v>19331</v>
      </c>
      <c r="L7873">
        <v>17718.839</v>
      </c>
      <c r="M7873">
        <v>-4.9634836614131927E-2</v>
      </c>
      <c r="N7873">
        <v>-0.10642233490943909</v>
      </c>
      <c r="O7873">
        <v>-7.2870917618274689E-2</v>
      </c>
      <c r="P7873">
        <v>-4.9634836614131927E-2</v>
      </c>
      <c r="Q7873">
        <v>-2.6398753747344017E-2</v>
      </c>
      <c r="R7873">
        <v>7.1526635438203812E-3</v>
      </c>
      <c r="S7873" s="10" t="s">
        <v>38</v>
      </c>
    </row>
    <row r="7874" spans="1:19" hidden="1" x14ac:dyDescent="0.25">
      <c r="A7874" s="10" t="str">
        <f t="shared" ref="A7874:A7937" si="123">CONCATENATE(B7874,C7874,E7874,D7874,S7874,F7874)</f>
        <v>2017-2026Greater Fresno Area1-in-2September PeakCAISO1</v>
      </c>
      <c r="B7874" s="10" t="s">
        <v>54</v>
      </c>
      <c r="C7874" s="10" t="s">
        <v>37</v>
      </c>
      <c r="D7874" s="10" t="s">
        <v>7</v>
      </c>
      <c r="E7874" s="10" t="s">
        <v>9</v>
      </c>
      <c r="F7874">
        <v>1</v>
      </c>
      <c r="G7874">
        <v>1.1886570453643799</v>
      </c>
      <c r="H7874">
        <v>1.1886570453643799</v>
      </c>
      <c r="I7874">
        <v>80.5</v>
      </c>
      <c r="J7874">
        <v>0</v>
      </c>
      <c r="K7874">
        <v>19331</v>
      </c>
      <c r="L7874">
        <v>17718.839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 s="10" t="s">
        <v>39</v>
      </c>
    </row>
    <row r="7875" spans="1:19" hidden="1" x14ac:dyDescent="0.25">
      <c r="A7875" s="10" t="str">
        <f t="shared" si="123"/>
        <v>2017-2026Greater Fresno Area1-in-10September PeakCAISO1</v>
      </c>
      <c r="B7875" s="10" t="s">
        <v>54</v>
      </c>
      <c r="C7875" s="10" t="s">
        <v>37</v>
      </c>
      <c r="D7875" s="10" t="s">
        <v>7</v>
      </c>
      <c r="E7875" s="10" t="s">
        <v>1</v>
      </c>
      <c r="F7875">
        <v>1</v>
      </c>
      <c r="G7875">
        <v>1.2214112281799316</v>
      </c>
      <c r="H7875">
        <v>1.2214112281799316</v>
      </c>
      <c r="I7875">
        <v>79.75</v>
      </c>
      <c r="J7875">
        <v>0</v>
      </c>
      <c r="K7875">
        <v>19331</v>
      </c>
      <c r="L7875">
        <v>17718.839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 s="10" t="s">
        <v>39</v>
      </c>
    </row>
    <row r="7876" spans="1:19" hidden="1" x14ac:dyDescent="0.25">
      <c r="A7876" s="10" t="str">
        <f t="shared" si="123"/>
        <v>2017-2026Greater Fresno Area1-in-10September PeakPGE1</v>
      </c>
      <c r="B7876" s="10" t="s">
        <v>54</v>
      </c>
      <c r="C7876" s="10" t="s">
        <v>37</v>
      </c>
      <c r="D7876" s="10" t="s">
        <v>7</v>
      </c>
      <c r="E7876" s="10" t="s">
        <v>1</v>
      </c>
      <c r="F7876">
        <v>1</v>
      </c>
      <c r="G7876">
        <v>1.2071442604064941</v>
      </c>
      <c r="H7876">
        <v>1.2071442604064941</v>
      </c>
      <c r="I7876">
        <v>79.5</v>
      </c>
      <c r="J7876">
        <v>0</v>
      </c>
      <c r="K7876">
        <v>19331</v>
      </c>
      <c r="L7876">
        <v>17718.839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 s="10" t="s">
        <v>38</v>
      </c>
    </row>
    <row r="7877" spans="1:19" hidden="1" x14ac:dyDescent="0.25">
      <c r="A7877" s="10" t="str">
        <f t="shared" si="123"/>
        <v>2017-2026Greater Fresno Area1-in-2September PeakPGE1</v>
      </c>
      <c r="B7877" s="10" t="s">
        <v>54</v>
      </c>
      <c r="C7877" s="10" t="s">
        <v>37</v>
      </c>
      <c r="D7877" s="10" t="s">
        <v>7</v>
      </c>
      <c r="E7877" s="10" t="s">
        <v>9</v>
      </c>
      <c r="F7877">
        <v>1</v>
      </c>
      <c r="G7877">
        <v>1.2593898773193359</v>
      </c>
      <c r="H7877">
        <v>1.2593898773193359</v>
      </c>
      <c r="I7877">
        <v>82.625</v>
      </c>
      <c r="J7877">
        <v>0</v>
      </c>
      <c r="K7877">
        <v>19331</v>
      </c>
      <c r="L7877">
        <v>17718.839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 s="10" t="s">
        <v>38</v>
      </c>
    </row>
    <row r="7878" spans="1:19" hidden="1" x14ac:dyDescent="0.25">
      <c r="A7878" s="10" t="str">
        <f t="shared" si="123"/>
        <v>2017-2026Greater Fresno Area1-in-2September PeakCAISO2</v>
      </c>
      <c r="B7878" s="10" t="s">
        <v>54</v>
      </c>
      <c r="C7878" s="10" t="s">
        <v>37</v>
      </c>
      <c r="D7878" s="10" t="s">
        <v>7</v>
      </c>
      <c r="E7878" s="10" t="s">
        <v>9</v>
      </c>
      <c r="F7878">
        <v>2</v>
      </c>
      <c r="G7878">
        <v>1.0106861591339111</v>
      </c>
      <c r="H7878">
        <v>1.0106861591339111</v>
      </c>
      <c r="I7878">
        <v>78.625</v>
      </c>
      <c r="J7878">
        <v>0</v>
      </c>
      <c r="K7878">
        <v>19331</v>
      </c>
      <c r="L7878">
        <v>17718.839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 s="10" t="s">
        <v>39</v>
      </c>
    </row>
    <row r="7879" spans="1:19" hidden="1" x14ac:dyDescent="0.25">
      <c r="A7879" s="10" t="str">
        <f t="shared" si="123"/>
        <v>2017-2026Greater Fresno Area1-in-10September PeakCAISO2</v>
      </c>
      <c r="B7879" s="10" t="s">
        <v>54</v>
      </c>
      <c r="C7879" s="10" t="s">
        <v>37</v>
      </c>
      <c r="D7879" s="10" t="s">
        <v>7</v>
      </c>
      <c r="E7879" s="10" t="s">
        <v>1</v>
      </c>
      <c r="F7879">
        <v>2</v>
      </c>
      <c r="G7879">
        <v>1.0385361909866333</v>
      </c>
      <c r="H7879">
        <v>1.0385361909866333</v>
      </c>
      <c r="I7879">
        <v>77.625</v>
      </c>
      <c r="J7879">
        <v>0</v>
      </c>
      <c r="K7879">
        <v>19331</v>
      </c>
      <c r="L7879">
        <v>17718.839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 s="10" t="s">
        <v>39</v>
      </c>
    </row>
    <row r="7880" spans="1:19" hidden="1" x14ac:dyDescent="0.25">
      <c r="A7880" s="10" t="str">
        <f t="shared" si="123"/>
        <v>2017-2026Greater Fresno Area1-in-2September PeakPGE2</v>
      </c>
      <c r="B7880" s="10" t="s">
        <v>54</v>
      </c>
      <c r="C7880" s="10" t="s">
        <v>37</v>
      </c>
      <c r="D7880" s="10" t="s">
        <v>7</v>
      </c>
      <c r="E7880" s="10" t="s">
        <v>9</v>
      </c>
      <c r="F7880">
        <v>2</v>
      </c>
      <c r="G7880">
        <v>1.0708286762237549</v>
      </c>
      <c r="H7880">
        <v>1.0708286762237549</v>
      </c>
      <c r="I7880">
        <v>78.875</v>
      </c>
      <c r="J7880">
        <v>0</v>
      </c>
      <c r="K7880">
        <v>19331</v>
      </c>
      <c r="L7880">
        <v>17718.839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 s="10" t="s">
        <v>38</v>
      </c>
    </row>
    <row r="7881" spans="1:19" hidden="1" x14ac:dyDescent="0.25">
      <c r="A7881" s="10" t="str">
        <f t="shared" si="123"/>
        <v>2017-2026Greater Fresno Area1-in-10September PeakPGE2</v>
      </c>
      <c r="B7881" s="10" t="s">
        <v>54</v>
      </c>
      <c r="C7881" s="10" t="s">
        <v>37</v>
      </c>
      <c r="D7881" s="10" t="s">
        <v>7</v>
      </c>
      <c r="E7881" s="10" t="s">
        <v>1</v>
      </c>
      <c r="F7881">
        <v>2</v>
      </c>
      <c r="G7881">
        <v>1.0264053344726562</v>
      </c>
      <c r="H7881">
        <v>1.0264053344726562</v>
      </c>
      <c r="I7881">
        <v>77.625</v>
      </c>
      <c r="J7881">
        <v>0</v>
      </c>
      <c r="K7881">
        <v>19331</v>
      </c>
      <c r="L7881">
        <v>17718.839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 s="10" t="s">
        <v>38</v>
      </c>
    </row>
    <row r="7882" spans="1:19" hidden="1" x14ac:dyDescent="0.25">
      <c r="A7882" s="10" t="str">
        <f t="shared" si="123"/>
        <v>2017-2026Greater Fresno Area1-in-2September PeakCAISO3</v>
      </c>
      <c r="B7882" s="10" t="s">
        <v>54</v>
      </c>
      <c r="C7882" s="10" t="s">
        <v>37</v>
      </c>
      <c r="D7882" s="10" t="s">
        <v>7</v>
      </c>
      <c r="E7882" s="10" t="s">
        <v>9</v>
      </c>
      <c r="F7882">
        <v>3</v>
      </c>
      <c r="G7882">
        <v>0.88919305801391602</v>
      </c>
      <c r="H7882">
        <v>0.88919305801391602</v>
      </c>
      <c r="I7882">
        <v>76.5</v>
      </c>
      <c r="J7882">
        <v>0</v>
      </c>
      <c r="K7882">
        <v>19331</v>
      </c>
      <c r="L7882">
        <v>17718.839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 s="10" t="s">
        <v>39</v>
      </c>
    </row>
    <row r="7883" spans="1:19" hidden="1" x14ac:dyDescent="0.25">
      <c r="A7883" s="10" t="str">
        <f t="shared" si="123"/>
        <v>2017-2026Greater Fresno Area1-in-10September PeakCAISO3</v>
      </c>
      <c r="B7883" s="10" t="s">
        <v>54</v>
      </c>
      <c r="C7883" s="10" t="s">
        <v>37</v>
      </c>
      <c r="D7883" s="10" t="s">
        <v>7</v>
      </c>
      <c r="E7883" s="10" t="s">
        <v>1</v>
      </c>
      <c r="F7883">
        <v>3</v>
      </c>
      <c r="G7883">
        <v>0.91369527578353882</v>
      </c>
      <c r="H7883">
        <v>0.91369527578353882</v>
      </c>
      <c r="I7883">
        <v>75.625</v>
      </c>
      <c r="J7883">
        <v>0</v>
      </c>
      <c r="K7883">
        <v>19331</v>
      </c>
      <c r="L7883">
        <v>17718.839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 s="10" t="s">
        <v>39</v>
      </c>
    </row>
    <row r="7884" spans="1:19" hidden="1" x14ac:dyDescent="0.25">
      <c r="A7884" s="10" t="str">
        <f t="shared" si="123"/>
        <v>2017-2026Greater Fresno Area1-in-10September PeakPGE3</v>
      </c>
      <c r="B7884" s="10" t="s">
        <v>54</v>
      </c>
      <c r="C7884" s="10" t="s">
        <v>37</v>
      </c>
      <c r="D7884" s="10" t="s">
        <v>7</v>
      </c>
      <c r="E7884" s="10" t="s">
        <v>1</v>
      </c>
      <c r="F7884">
        <v>3</v>
      </c>
      <c r="G7884">
        <v>0.9030226469039917</v>
      </c>
      <c r="H7884">
        <v>0.9030226469039917</v>
      </c>
      <c r="I7884">
        <v>75.125</v>
      </c>
      <c r="J7884">
        <v>0</v>
      </c>
      <c r="K7884">
        <v>19331</v>
      </c>
      <c r="L7884">
        <v>17718.839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 s="10" t="s">
        <v>38</v>
      </c>
    </row>
    <row r="7885" spans="1:19" hidden="1" x14ac:dyDescent="0.25">
      <c r="A7885" s="10" t="str">
        <f t="shared" si="123"/>
        <v>2017-2026Greater Fresno Area1-in-2September PeakPGE3</v>
      </c>
      <c r="B7885" s="10" t="s">
        <v>54</v>
      </c>
      <c r="C7885" s="10" t="s">
        <v>37</v>
      </c>
      <c r="D7885" s="10" t="s">
        <v>7</v>
      </c>
      <c r="E7885" s="10" t="s">
        <v>9</v>
      </c>
      <c r="F7885">
        <v>3</v>
      </c>
      <c r="G7885">
        <v>0.94210582971572876</v>
      </c>
      <c r="H7885">
        <v>0.94210582971572876</v>
      </c>
      <c r="I7885">
        <v>76.875</v>
      </c>
      <c r="J7885">
        <v>0</v>
      </c>
      <c r="K7885">
        <v>19331</v>
      </c>
      <c r="L7885">
        <v>17718.839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 s="10" t="s">
        <v>38</v>
      </c>
    </row>
    <row r="7886" spans="1:19" hidden="1" x14ac:dyDescent="0.25">
      <c r="A7886" s="10" t="str">
        <f t="shared" si="123"/>
        <v>2017-2026Greater Fresno Area1-in-2September PeakCAISO4</v>
      </c>
      <c r="B7886" s="10" t="s">
        <v>54</v>
      </c>
      <c r="C7886" s="10" t="s">
        <v>37</v>
      </c>
      <c r="D7886" s="10" t="s">
        <v>7</v>
      </c>
      <c r="E7886" s="10" t="s">
        <v>9</v>
      </c>
      <c r="F7886">
        <v>4</v>
      </c>
      <c r="G7886">
        <v>0.80990797281265259</v>
      </c>
      <c r="H7886">
        <v>0.80990797281265259</v>
      </c>
      <c r="I7886">
        <v>74.25</v>
      </c>
      <c r="J7886">
        <v>0</v>
      </c>
      <c r="K7886">
        <v>19331</v>
      </c>
      <c r="L7886">
        <v>17718.839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 s="10" t="s">
        <v>39</v>
      </c>
    </row>
    <row r="7887" spans="1:19" hidden="1" x14ac:dyDescent="0.25">
      <c r="A7887" s="10" t="str">
        <f t="shared" si="123"/>
        <v>2017-2026Greater Fresno Area1-in-10September PeakCAISO4</v>
      </c>
      <c r="B7887" s="10" t="s">
        <v>54</v>
      </c>
      <c r="C7887" s="10" t="s">
        <v>37</v>
      </c>
      <c r="D7887" s="10" t="s">
        <v>7</v>
      </c>
      <c r="E7887" s="10" t="s">
        <v>1</v>
      </c>
      <c r="F7887">
        <v>4</v>
      </c>
      <c r="G7887">
        <v>0.83222544193267822</v>
      </c>
      <c r="H7887">
        <v>0.83222544193267822</v>
      </c>
      <c r="I7887">
        <v>74.125</v>
      </c>
      <c r="J7887">
        <v>0</v>
      </c>
      <c r="K7887">
        <v>19331</v>
      </c>
      <c r="L7887">
        <v>17718.839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 s="10" t="s">
        <v>39</v>
      </c>
    </row>
    <row r="7888" spans="1:19" hidden="1" x14ac:dyDescent="0.25">
      <c r="A7888" s="10" t="str">
        <f t="shared" si="123"/>
        <v>2017-2026Greater Fresno Area1-in-2September PeakPGE4</v>
      </c>
      <c r="B7888" s="10" t="s">
        <v>54</v>
      </c>
      <c r="C7888" s="10" t="s">
        <v>37</v>
      </c>
      <c r="D7888" s="10" t="s">
        <v>7</v>
      </c>
      <c r="E7888" s="10" t="s">
        <v>9</v>
      </c>
      <c r="F7888">
        <v>4</v>
      </c>
      <c r="G7888">
        <v>0.85810279846191406</v>
      </c>
      <c r="H7888">
        <v>0.85810279846191406</v>
      </c>
      <c r="I7888">
        <v>75.5</v>
      </c>
      <c r="J7888">
        <v>0</v>
      </c>
      <c r="K7888">
        <v>19331</v>
      </c>
      <c r="L7888">
        <v>17718.839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 s="10" t="s">
        <v>38</v>
      </c>
    </row>
    <row r="7889" spans="1:19" hidden="1" x14ac:dyDescent="0.25">
      <c r="A7889" s="10" t="str">
        <f t="shared" si="123"/>
        <v>2017-2026Greater Fresno Area1-in-10September PeakPGE4</v>
      </c>
      <c r="B7889" s="10" t="s">
        <v>54</v>
      </c>
      <c r="C7889" s="10" t="s">
        <v>37</v>
      </c>
      <c r="D7889" s="10" t="s">
        <v>7</v>
      </c>
      <c r="E7889" s="10" t="s">
        <v>1</v>
      </c>
      <c r="F7889">
        <v>4</v>
      </c>
      <c r="G7889">
        <v>0.82250446081161499</v>
      </c>
      <c r="H7889">
        <v>0.82250446081161499</v>
      </c>
      <c r="I7889">
        <v>73</v>
      </c>
      <c r="J7889">
        <v>0</v>
      </c>
      <c r="K7889">
        <v>19331</v>
      </c>
      <c r="L7889">
        <v>17718.839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 s="10" t="s">
        <v>38</v>
      </c>
    </row>
    <row r="7890" spans="1:19" hidden="1" x14ac:dyDescent="0.25">
      <c r="A7890" s="10" t="str">
        <f t="shared" si="123"/>
        <v>2017-2026Greater Fresno Area1-in-10September PeakCAISO5</v>
      </c>
      <c r="B7890" s="10" t="s">
        <v>54</v>
      </c>
      <c r="C7890" s="10" t="s">
        <v>37</v>
      </c>
      <c r="D7890" s="10" t="s">
        <v>7</v>
      </c>
      <c r="E7890" s="10" t="s">
        <v>1</v>
      </c>
      <c r="F7890">
        <v>5</v>
      </c>
      <c r="G7890">
        <v>0.79271191358566284</v>
      </c>
      <c r="H7890">
        <v>0.79271191358566284</v>
      </c>
      <c r="I7890">
        <v>72.75</v>
      </c>
      <c r="J7890">
        <v>0</v>
      </c>
      <c r="K7890">
        <v>19331</v>
      </c>
      <c r="L7890">
        <v>17718.839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 s="10" t="s">
        <v>39</v>
      </c>
    </row>
    <row r="7891" spans="1:19" hidden="1" x14ac:dyDescent="0.25">
      <c r="A7891" s="10" t="str">
        <f t="shared" si="123"/>
        <v>2017-2026Greater Fresno Area1-in-2September PeakCAISO5</v>
      </c>
      <c r="B7891" s="10" t="s">
        <v>54</v>
      </c>
      <c r="C7891" s="10" t="s">
        <v>37</v>
      </c>
      <c r="D7891" s="10" t="s">
        <v>7</v>
      </c>
      <c r="E7891" s="10" t="s">
        <v>9</v>
      </c>
      <c r="F7891">
        <v>5</v>
      </c>
      <c r="G7891">
        <v>0.7714540958404541</v>
      </c>
      <c r="H7891">
        <v>0.7714540958404541</v>
      </c>
      <c r="I7891">
        <v>72.25</v>
      </c>
      <c r="J7891">
        <v>0</v>
      </c>
      <c r="K7891">
        <v>19331</v>
      </c>
      <c r="L7891">
        <v>17718.839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 s="10" t="s">
        <v>39</v>
      </c>
    </row>
    <row r="7892" spans="1:19" hidden="1" x14ac:dyDescent="0.25">
      <c r="A7892" s="10" t="str">
        <f t="shared" si="123"/>
        <v>2017-2026Greater Fresno Area1-in-2September PeakPGE5</v>
      </c>
      <c r="B7892" s="10" t="s">
        <v>54</v>
      </c>
      <c r="C7892" s="10" t="s">
        <v>37</v>
      </c>
      <c r="D7892" s="10" t="s">
        <v>7</v>
      </c>
      <c r="E7892" s="10" t="s">
        <v>9</v>
      </c>
      <c r="F7892">
        <v>5</v>
      </c>
      <c r="G7892">
        <v>0.81736063957214355</v>
      </c>
      <c r="H7892">
        <v>0.81736063957214355</v>
      </c>
      <c r="I7892">
        <v>74.25</v>
      </c>
      <c r="J7892">
        <v>0</v>
      </c>
      <c r="K7892">
        <v>19331</v>
      </c>
      <c r="L7892">
        <v>17718.839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 s="10" t="s">
        <v>38</v>
      </c>
    </row>
    <row r="7893" spans="1:19" hidden="1" x14ac:dyDescent="0.25">
      <c r="A7893" s="10" t="str">
        <f t="shared" si="123"/>
        <v>2017-2026Greater Fresno Area1-in-10September PeakPGE5</v>
      </c>
      <c r="B7893" s="10" t="s">
        <v>54</v>
      </c>
      <c r="C7893" s="10" t="s">
        <v>37</v>
      </c>
      <c r="D7893" s="10" t="s">
        <v>7</v>
      </c>
      <c r="E7893" s="10" t="s">
        <v>1</v>
      </c>
      <c r="F7893">
        <v>5</v>
      </c>
      <c r="G7893">
        <v>0.78345251083374023</v>
      </c>
      <c r="H7893">
        <v>0.78345251083374023</v>
      </c>
      <c r="I7893">
        <v>71.875</v>
      </c>
      <c r="J7893">
        <v>0</v>
      </c>
      <c r="K7893">
        <v>19331</v>
      </c>
      <c r="L7893">
        <v>17718.839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 s="10" t="s">
        <v>38</v>
      </c>
    </row>
    <row r="7894" spans="1:19" hidden="1" x14ac:dyDescent="0.25">
      <c r="A7894" s="10" t="str">
        <f t="shared" si="123"/>
        <v>2017-2026Greater Fresno Area1-in-2September PeakCAISO6</v>
      </c>
      <c r="B7894" s="10" t="s">
        <v>54</v>
      </c>
      <c r="C7894" s="10" t="s">
        <v>37</v>
      </c>
      <c r="D7894" s="10" t="s">
        <v>7</v>
      </c>
      <c r="E7894" s="10" t="s">
        <v>9</v>
      </c>
      <c r="F7894">
        <v>6</v>
      </c>
      <c r="G7894">
        <v>0.77970677614212036</v>
      </c>
      <c r="H7894">
        <v>0.77970677614212036</v>
      </c>
      <c r="I7894">
        <v>71.25</v>
      </c>
      <c r="J7894">
        <v>0</v>
      </c>
      <c r="K7894">
        <v>19331</v>
      </c>
      <c r="L7894">
        <v>17718.839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 s="10" t="s">
        <v>39</v>
      </c>
    </row>
    <row r="7895" spans="1:19" hidden="1" x14ac:dyDescent="0.25">
      <c r="A7895" s="10" t="str">
        <f t="shared" si="123"/>
        <v>2017-2026Greater Fresno Area1-in-10September PeakCAISO6</v>
      </c>
      <c r="B7895" s="10" t="s">
        <v>54</v>
      </c>
      <c r="C7895" s="10" t="s">
        <v>37</v>
      </c>
      <c r="D7895" s="10" t="s">
        <v>7</v>
      </c>
      <c r="E7895" s="10" t="s">
        <v>1</v>
      </c>
      <c r="F7895">
        <v>6</v>
      </c>
      <c r="G7895">
        <v>0.80119204521179199</v>
      </c>
      <c r="H7895">
        <v>0.80119204521179199</v>
      </c>
      <c r="I7895">
        <v>71.75</v>
      </c>
      <c r="J7895">
        <v>0</v>
      </c>
      <c r="K7895">
        <v>19331</v>
      </c>
      <c r="L7895">
        <v>17718.839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 s="10" t="s">
        <v>39</v>
      </c>
    </row>
    <row r="7896" spans="1:19" hidden="1" x14ac:dyDescent="0.25">
      <c r="A7896" s="10" t="str">
        <f t="shared" si="123"/>
        <v>2017-2026Greater Fresno Area1-in-10September PeakPGE6</v>
      </c>
      <c r="B7896" s="10" t="s">
        <v>54</v>
      </c>
      <c r="C7896" s="10" t="s">
        <v>37</v>
      </c>
      <c r="D7896" s="10" t="s">
        <v>7</v>
      </c>
      <c r="E7896" s="10" t="s">
        <v>1</v>
      </c>
      <c r="F7896">
        <v>6</v>
      </c>
      <c r="G7896">
        <v>0.79183357954025269</v>
      </c>
      <c r="H7896">
        <v>0.79183357954025269</v>
      </c>
      <c r="I7896">
        <v>70.625</v>
      </c>
      <c r="J7896">
        <v>0</v>
      </c>
      <c r="K7896">
        <v>19331</v>
      </c>
      <c r="L7896">
        <v>17718.839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 s="10" t="s">
        <v>38</v>
      </c>
    </row>
    <row r="7897" spans="1:19" hidden="1" x14ac:dyDescent="0.25">
      <c r="A7897" s="10" t="str">
        <f t="shared" si="123"/>
        <v>2017-2026Greater Fresno Area1-in-2September PeakPGE6</v>
      </c>
      <c r="B7897" s="10" t="s">
        <v>54</v>
      </c>
      <c r="C7897" s="10" t="s">
        <v>37</v>
      </c>
      <c r="D7897" s="10" t="s">
        <v>7</v>
      </c>
      <c r="E7897" s="10" t="s">
        <v>9</v>
      </c>
      <c r="F7897">
        <v>6</v>
      </c>
      <c r="G7897">
        <v>0.82610446214675903</v>
      </c>
      <c r="H7897">
        <v>0.82610446214675903</v>
      </c>
      <c r="I7897">
        <v>73</v>
      </c>
      <c r="J7897">
        <v>0</v>
      </c>
      <c r="K7897">
        <v>19331</v>
      </c>
      <c r="L7897">
        <v>17718.839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 s="10" t="s">
        <v>38</v>
      </c>
    </row>
    <row r="7898" spans="1:19" hidden="1" x14ac:dyDescent="0.25">
      <c r="A7898" s="10" t="str">
        <f t="shared" si="123"/>
        <v>2017-2026Greater Fresno Area1-in-2September PeakCAISO7</v>
      </c>
      <c r="B7898" s="10" t="s">
        <v>54</v>
      </c>
      <c r="C7898" s="10" t="s">
        <v>37</v>
      </c>
      <c r="D7898" s="10" t="s">
        <v>7</v>
      </c>
      <c r="E7898" s="10" t="s">
        <v>9</v>
      </c>
      <c r="F7898">
        <v>7</v>
      </c>
      <c r="G7898">
        <v>0.83368349075317383</v>
      </c>
      <c r="H7898">
        <v>0.83368349075317383</v>
      </c>
      <c r="I7898">
        <v>70.625</v>
      </c>
      <c r="J7898">
        <v>0</v>
      </c>
      <c r="K7898">
        <v>19331</v>
      </c>
      <c r="L7898">
        <v>17718.839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 s="10" t="s">
        <v>39</v>
      </c>
    </row>
    <row r="7899" spans="1:19" hidden="1" x14ac:dyDescent="0.25">
      <c r="A7899" s="10" t="str">
        <f t="shared" si="123"/>
        <v>2017-2026Greater Fresno Area1-in-10September PeakCAISO7</v>
      </c>
      <c r="B7899" s="10" t="s">
        <v>54</v>
      </c>
      <c r="C7899" s="10" t="s">
        <v>37</v>
      </c>
      <c r="D7899" s="10" t="s">
        <v>7</v>
      </c>
      <c r="E7899" s="10" t="s">
        <v>1</v>
      </c>
      <c r="F7899">
        <v>7</v>
      </c>
      <c r="G7899">
        <v>0.85665607452392578</v>
      </c>
      <c r="H7899">
        <v>0.85665607452392578</v>
      </c>
      <c r="I7899">
        <v>71.25</v>
      </c>
      <c r="J7899">
        <v>0</v>
      </c>
      <c r="K7899">
        <v>19331</v>
      </c>
      <c r="L7899">
        <v>17718.839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 s="10" t="s">
        <v>39</v>
      </c>
    </row>
    <row r="7900" spans="1:19" hidden="1" x14ac:dyDescent="0.25">
      <c r="A7900" s="10" t="str">
        <f t="shared" si="123"/>
        <v>2017-2026Greater Fresno Area1-in-10September PeakPGE7</v>
      </c>
      <c r="B7900" s="10" t="s">
        <v>54</v>
      </c>
      <c r="C7900" s="10" t="s">
        <v>37</v>
      </c>
      <c r="D7900" s="10" t="s">
        <v>7</v>
      </c>
      <c r="E7900" s="10" t="s">
        <v>1</v>
      </c>
      <c r="F7900">
        <v>7</v>
      </c>
      <c r="G7900">
        <v>0.84664976596832275</v>
      </c>
      <c r="H7900">
        <v>0.84664976596832275</v>
      </c>
      <c r="I7900">
        <v>69.75</v>
      </c>
      <c r="J7900">
        <v>0</v>
      </c>
      <c r="K7900">
        <v>19331</v>
      </c>
      <c r="L7900">
        <v>17718.839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 s="10" t="s">
        <v>38</v>
      </c>
    </row>
    <row r="7901" spans="1:19" hidden="1" x14ac:dyDescent="0.25">
      <c r="A7901" s="10" t="str">
        <f t="shared" si="123"/>
        <v>2017-2026Greater Fresno Area1-in-2September PeakPGE7</v>
      </c>
      <c r="B7901" s="10" t="s">
        <v>54</v>
      </c>
      <c r="C7901" s="10" t="s">
        <v>37</v>
      </c>
      <c r="D7901" s="10" t="s">
        <v>7</v>
      </c>
      <c r="E7901" s="10" t="s">
        <v>9</v>
      </c>
      <c r="F7901">
        <v>7</v>
      </c>
      <c r="G7901">
        <v>0.88329309225082397</v>
      </c>
      <c r="H7901">
        <v>0.88329309225082397</v>
      </c>
      <c r="I7901">
        <v>72.125</v>
      </c>
      <c r="J7901">
        <v>0</v>
      </c>
      <c r="K7901">
        <v>19331</v>
      </c>
      <c r="L7901">
        <v>17718.839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 s="10" t="s">
        <v>38</v>
      </c>
    </row>
    <row r="7902" spans="1:19" hidden="1" x14ac:dyDescent="0.25">
      <c r="A7902" s="10" t="str">
        <f t="shared" si="123"/>
        <v>2017-2026Greater Fresno Area1-in-2September PeakCAISO8</v>
      </c>
      <c r="B7902" s="10" t="s">
        <v>54</v>
      </c>
      <c r="C7902" s="10" t="s">
        <v>37</v>
      </c>
      <c r="D7902" s="10" t="s">
        <v>7</v>
      </c>
      <c r="E7902" s="10" t="s">
        <v>9</v>
      </c>
      <c r="F7902">
        <v>8</v>
      </c>
      <c r="G7902">
        <v>0.85465627908706665</v>
      </c>
      <c r="H7902">
        <v>0.85465627908706665</v>
      </c>
      <c r="I7902">
        <v>71.5</v>
      </c>
      <c r="J7902">
        <v>0</v>
      </c>
      <c r="K7902">
        <v>19331</v>
      </c>
      <c r="L7902">
        <v>17718.839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 s="10" t="s">
        <v>39</v>
      </c>
    </row>
    <row r="7903" spans="1:19" hidden="1" x14ac:dyDescent="0.25">
      <c r="A7903" s="10" t="str">
        <f t="shared" si="123"/>
        <v>2017-2026Greater Fresno Area1-in-10September PeakCAISO8</v>
      </c>
      <c r="B7903" s="10" t="s">
        <v>54</v>
      </c>
      <c r="C7903" s="10" t="s">
        <v>37</v>
      </c>
      <c r="D7903" s="10" t="s">
        <v>7</v>
      </c>
      <c r="E7903" s="10" t="s">
        <v>1</v>
      </c>
      <c r="F7903">
        <v>8</v>
      </c>
      <c r="G7903">
        <v>0.87820678949356079</v>
      </c>
      <c r="H7903">
        <v>0.87820678949356079</v>
      </c>
      <c r="I7903">
        <v>72.625</v>
      </c>
      <c r="J7903">
        <v>0</v>
      </c>
      <c r="K7903">
        <v>19331</v>
      </c>
      <c r="L7903">
        <v>17718.839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 s="10" t="s">
        <v>39</v>
      </c>
    </row>
    <row r="7904" spans="1:19" hidden="1" x14ac:dyDescent="0.25">
      <c r="A7904" s="10" t="str">
        <f t="shared" si="123"/>
        <v>2017-2026Greater Fresno Area1-in-2September PeakPGE8</v>
      </c>
      <c r="B7904" s="10" t="s">
        <v>54</v>
      </c>
      <c r="C7904" s="10" t="s">
        <v>37</v>
      </c>
      <c r="D7904" s="10" t="s">
        <v>7</v>
      </c>
      <c r="E7904" s="10" t="s">
        <v>9</v>
      </c>
      <c r="F7904">
        <v>8</v>
      </c>
      <c r="G7904">
        <v>0.90551388263702393</v>
      </c>
      <c r="H7904">
        <v>0.90551388263702393</v>
      </c>
      <c r="I7904">
        <v>73.125</v>
      </c>
      <c r="J7904">
        <v>0</v>
      </c>
      <c r="K7904">
        <v>19331</v>
      </c>
      <c r="L7904">
        <v>17718.839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 s="10" t="s">
        <v>38</v>
      </c>
    </row>
    <row r="7905" spans="1:19" hidden="1" x14ac:dyDescent="0.25">
      <c r="A7905" s="10" t="str">
        <f t="shared" si="123"/>
        <v>2017-2026Greater Fresno Area1-in-10September PeakPGE8</v>
      </c>
      <c r="B7905" s="10" t="s">
        <v>54</v>
      </c>
      <c r="C7905" s="10" t="s">
        <v>37</v>
      </c>
      <c r="D7905" s="10" t="s">
        <v>7</v>
      </c>
      <c r="E7905" s="10" t="s">
        <v>1</v>
      </c>
      <c r="F7905">
        <v>8</v>
      </c>
      <c r="G7905">
        <v>0.86794871091842651</v>
      </c>
      <c r="H7905">
        <v>0.86794871091842651</v>
      </c>
      <c r="I7905">
        <v>70.125</v>
      </c>
      <c r="J7905">
        <v>0</v>
      </c>
      <c r="K7905">
        <v>19331</v>
      </c>
      <c r="L7905">
        <v>17718.839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 s="10" t="s">
        <v>38</v>
      </c>
    </row>
    <row r="7906" spans="1:19" hidden="1" x14ac:dyDescent="0.25">
      <c r="A7906" s="10" t="str">
        <f t="shared" si="123"/>
        <v>2017-2026Greater Fresno Area1-in-10September PeakCAISO9</v>
      </c>
      <c r="B7906" s="10" t="s">
        <v>54</v>
      </c>
      <c r="C7906" s="10" t="s">
        <v>37</v>
      </c>
      <c r="D7906" s="10" t="s">
        <v>7</v>
      </c>
      <c r="E7906" s="10" t="s">
        <v>1</v>
      </c>
      <c r="F7906">
        <v>9</v>
      </c>
      <c r="G7906">
        <v>0.86641389131546021</v>
      </c>
      <c r="H7906">
        <v>0.86641389131546021</v>
      </c>
      <c r="I7906">
        <v>76.125</v>
      </c>
      <c r="J7906">
        <v>0</v>
      </c>
      <c r="K7906">
        <v>19331</v>
      </c>
      <c r="L7906">
        <v>17718.839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 s="10" t="s">
        <v>39</v>
      </c>
    </row>
    <row r="7907" spans="1:19" hidden="1" x14ac:dyDescent="0.25">
      <c r="A7907" s="10" t="str">
        <f t="shared" si="123"/>
        <v>2017-2026Greater Fresno Area1-in-2September PeakCAISO9</v>
      </c>
      <c r="B7907" s="10" t="s">
        <v>54</v>
      </c>
      <c r="C7907" s="10" t="s">
        <v>37</v>
      </c>
      <c r="D7907" s="10" t="s">
        <v>7</v>
      </c>
      <c r="E7907" s="10" t="s">
        <v>9</v>
      </c>
      <c r="F7907">
        <v>9</v>
      </c>
      <c r="G7907">
        <v>0.84317958354949951</v>
      </c>
      <c r="H7907">
        <v>0.84317958354949951</v>
      </c>
      <c r="I7907">
        <v>73.75</v>
      </c>
      <c r="J7907">
        <v>0</v>
      </c>
      <c r="K7907">
        <v>19331</v>
      </c>
      <c r="L7907">
        <v>17718.839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 s="10" t="s">
        <v>39</v>
      </c>
    </row>
    <row r="7908" spans="1:19" hidden="1" x14ac:dyDescent="0.25">
      <c r="A7908" s="10" t="str">
        <f t="shared" si="123"/>
        <v>2017-2026Greater Fresno Area1-in-2September PeakPGE9</v>
      </c>
      <c r="B7908" s="10" t="s">
        <v>54</v>
      </c>
      <c r="C7908" s="10" t="s">
        <v>37</v>
      </c>
      <c r="D7908" s="10" t="s">
        <v>7</v>
      </c>
      <c r="E7908" s="10" t="s">
        <v>9</v>
      </c>
      <c r="F7908">
        <v>9</v>
      </c>
      <c r="G7908">
        <v>0.89335429668426514</v>
      </c>
      <c r="H7908">
        <v>0.89335429668426514</v>
      </c>
      <c r="I7908">
        <v>77.5</v>
      </c>
      <c r="J7908">
        <v>0</v>
      </c>
      <c r="K7908">
        <v>19331</v>
      </c>
      <c r="L7908">
        <v>17718.839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 s="10" t="s">
        <v>38</v>
      </c>
    </row>
    <row r="7909" spans="1:19" hidden="1" x14ac:dyDescent="0.25">
      <c r="A7909" s="10" t="str">
        <f t="shared" si="123"/>
        <v>2017-2026Greater Fresno Area1-in-10September PeakPGE9</v>
      </c>
      <c r="B7909" s="10" t="s">
        <v>54</v>
      </c>
      <c r="C7909" s="10" t="s">
        <v>37</v>
      </c>
      <c r="D7909" s="10" t="s">
        <v>7</v>
      </c>
      <c r="E7909" s="10" t="s">
        <v>1</v>
      </c>
      <c r="F7909">
        <v>9</v>
      </c>
      <c r="G7909">
        <v>0.85629355907440186</v>
      </c>
      <c r="H7909">
        <v>0.85629355907440186</v>
      </c>
      <c r="I7909">
        <v>74.625</v>
      </c>
      <c r="J7909">
        <v>0</v>
      </c>
      <c r="K7909">
        <v>19331</v>
      </c>
      <c r="L7909">
        <v>17718.839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 s="10" t="s">
        <v>38</v>
      </c>
    </row>
    <row r="7910" spans="1:19" hidden="1" x14ac:dyDescent="0.25">
      <c r="A7910" s="10" t="str">
        <f t="shared" si="123"/>
        <v>2017-2026Greater Fresno Area1-in-10September PeakCAISO10</v>
      </c>
      <c r="B7910" s="10" t="s">
        <v>54</v>
      </c>
      <c r="C7910" s="10" t="s">
        <v>37</v>
      </c>
      <c r="D7910" s="10" t="s">
        <v>7</v>
      </c>
      <c r="E7910" s="10" t="s">
        <v>1</v>
      </c>
      <c r="F7910">
        <v>10</v>
      </c>
      <c r="G7910">
        <v>0.91594934463500977</v>
      </c>
      <c r="H7910">
        <v>0.91594934463500977</v>
      </c>
      <c r="I7910">
        <v>81.875</v>
      </c>
      <c r="J7910">
        <v>0</v>
      </c>
      <c r="K7910">
        <v>19331</v>
      </c>
      <c r="L7910">
        <v>17718.839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 s="10" t="s">
        <v>39</v>
      </c>
    </row>
    <row r="7911" spans="1:19" hidden="1" x14ac:dyDescent="0.25">
      <c r="A7911" s="10" t="str">
        <f t="shared" si="123"/>
        <v>2017-2026Greater Fresno Area1-in-2September PeakCAISO10</v>
      </c>
      <c r="B7911" s="10" t="s">
        <v>54</v>
      </c>
      <c r="C7911" s="10" t="s">
        <v>37</v>
      </c>
      <c r="D7911" s="10" t="s">
        <v>7</v>
      </c>
      <c r="E7911" s="10" t="s">
        <v>9</v>
      </c>
      <c r="F7911">
        <v>10</v>
      </c>
      <c r="G7911">
        <v>0.89138668775558472</v>
      </c>
      <c r="H7911">
        <v>0.89138668775558472</v>
      </c>
      <c r="I7911">
        <v>78.75</v>
      </c>
      <c r="J7911">
        <v>0</v>
      </c>
      <c r="K7911">
        <v>19331</v>
      </c>
      <c r="L7911">
        <v>17718.839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 s="10" t="s">
        <v>39</v>
      </c>
    </row>
    <row r="7912" spans="1:19" hidden="1" x14ac:dyDescent="0.25">
      <c r="A7912" s="10" t="str">
        <f t="shared" si="123"/>
        <v>2017-2026Greater Fresno Area1-in-10September PeakPGE10</v>
      </c>
      <c r="B7912" s="10" t="s">
        <v>54</v>
      </c>
      <c r="C7912" s="10" t="s">
        <v>37</v>
      </c>
      <c r="D7912" s="10" t="s">
        <v>7</v>
      </c>
      <c r="E7912" s="10" t="s">
        <v>1</v>
      </c>
      <c r="F7912">
        <v>10</v>
      </c>
      <c r="G7912">
        <v>0.90525037050247192</v>
      </c>
      <c r="H7912">
        <v>0.90525037050247192</v>
      </c>
      <c r="I7912">
        <v>81</v>
      </c>
      <c r="J7912">
        <v>0</v>
      </c>
      <c r="K7912">
        <v>19331</v>
      </c>
      <c r="L7912">
        <v>17718.839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 s="10" t="s">
        <v>38</v>
      </c>
    </row>
    <row r="7913" spans="1:19" hidden="1" x14ac:dyDescent="0.25">
      <c r="A7913" s="10" t="str">
        <f t="shared" si="123"/>
        <v>2017-2026Greater Fresno Area1-in-2September PeakPGE10</v>
      </c>
      <c r="B7913" s="10" t="s">
        <v>54</v>
      </c>
      <c r="C7913" s="10" t="s">
        <v>37</v>
      </c>
      <c r="D7913" s="10" t="s">
        <v>7</v>
      </c>
      <c r="E7913" s="10" t="s">
        <v>9</v>
      </c>
      <c r="F7913">
        <v>10</v>
      </c>
      <c r="G7913">
        <v>0.94442999362945557</v>
      </c>
      <c r="H7913">
        <v>0.94442999362945557</v>
      </c>
      <c r="I7913">
        <v>83.5</v>
      </c>
      <c r="J7913">
        <v>0</v>
      </c>
      <c r="K7913">
        <v>19331</v>
      </c>
      <c r="L7913">
        <v>17718.839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 s="10" t="s">
        <v>38</v>
      </c>
    </row>
    <row r="7914" spans="1:19" hidden="1" x14ac:dyDescent="0.25">
      <c r="A7914" s="10" t="str">
        <f t="shared" si="123"/>
        <v>2017-2026Greater Fresno Area1-in-2September PeakCAISO11</v>
      </c>
      <c r="B7914" s="10" t="s">
        <v>54</v>
      </c>
      <c r="C7914" s="10" t="s">
        <v>37</v>
      </c>
      <c r="D7914" s="10" t="s">
        <v>7</v>
      </c>
      <c r="E7914" s="10" t="s">
        <v>9</v>
      </c>
      <c r="F7914">
        <v>11</v>
      </c>
      <c r="G7914">
        <v>1.0051947832107544</v>
      </c>
      <c r="H7914">
        <v>1.0051947832107544</v>
      </c>
      <c r="I7914">
        <v>83.75</v>
      </c>
      <c r="J7914">
        <v>0</v>
      </c>
      <c r="K7914">
        <v>19331</v>
      </c>
      <c r="L7914">
        <v>17718.839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 s="10" t="s">
        <v>39</v>
      </c>
    </row>
    <row r="7915" spans="1:19" hidden="1" x14ac:dyDescent="0.25">
      <c r="A7915" s="10" t="str">
        <f t="shared" si="123"/>
        <v>2017-2026Greater Fresno Area1-in-10September PeakCAISO11</v>
      </c>
      <c r="B7915" s="10" t="s">
        <v>54</v>
      </c>
      <c r="C7915" s="10" t="s">
        <v>37</v>
      </c>
      <c r="D7915" s="10" t="s">
        <v>7</v>
      </c>
      <c r="E7915" s="10" t="s">
        <v>1</v>
      </c>
      <c r="F7915">
        <v>11</v>
      </c>
      <c r="G7915">
        <v>1.0328934192657471</v>
      </c>
      <c r="H7915">
        <v>1.0328934192657471</v>
      </c>
      <c r="I7915">
        <v>86.625</v>
      </c>
      <c r="J7915">
        <v>0</v>
      </c>
      <c r="K7915">
        <v>19331</v>
      </c>
      <c r="L7915">
        <v>17718.839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 s="10" t="s">
        <v>39</v>
      </c>
    </row>
    <row r="7916" spans="1:19" hidden="1" x14ac:dyDescent="0.25">
      <c r="A7916" s="10" t="str">
        <f t="shared" si="123"/>
        <v>2017-2026Greater Fresno Area1-in-2September PeakPGE11</v>
      </c>
      <c r="B7916" s="10" t="s">
        <v>54</v>
      </c>
      <c r="C7916" s="10" t="s">
        <v>37</v>
      </c>
      <c r="D7916" s="10" t="s">
        <v>7</v>
      </c>
      <c r="E7916" s="10" t="s">
        <v>9</v>
      </c>
      <c r="F7916">
        <v>11</v>
      </c>
      <c r="G7916">
        <v>1.0650103092193604</v>
      </c>
      <c r="H7916">
        <v>1.0650103092193604</v>
      </c>
      <c r="I7916">
        <v>88.5</v>
      </c>
      <c r="J7916">
        <v>0</v>
      </c>
      <c r="K7916">
        <v>19331</v>
      </c>
      <c r="L7916">
        <v>17718.839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 s="10" t="s">
        <v>38</v>
      </c>
    </row>
    <row r="7917" spans="1:19" hidden="1" x14ac:dyDescent="0.25">
      <c r="A7917" s="10" t="str">
        <f t="shared" si="123"/>
        <v>2017-2026Greater Fresno Area1-in-10September PeakPGE11</v>
      </c>
      <c r="B7917" s="10" t="s">
        <v>54</v>
      </c>
      <c r="C7917" s="10" t="s">
        <v>37</v>
      </c>
      <c r="D7917" s="10" t="s">
        <v>7</v>
      </c>
      <c r="E7917" s="10" t="s">
        <v>1</v>
      </c>
      <c r="F7917">
        <v>11</v>
      </c>
      <c r="G7917">
        <v>1.0208284854888916</v>
      </c>
      <c r="H7917">
        <v>1.0208284854888916</v>
      </c>
      <c r="I7917">
        <v>86.375</v>
      </c>
      <c r="J7917">
        <v>0</v>
      </c>
      <c r="K7917">
        <v>19331</v>
      </c>
      <c r="L7917">
        <v>17718.839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 s="10" t="s">
        <v>38</v>
      </c>
    </row>
    <row r="7918" spans="1:19" hidden="1" x14ac:dyDescent="0.25">
      <c r="A7918" s="10" t="str">
        <f t="shared" si="123"/>
        <v>2017-2026Greater Fresno Area1-in-2September PeakCAISO12</v>
      </c>
      <c r="B7918" s="10" t="s">
        <v>54</v>
      </c>
      <c r="C7918" s="10" t="s">
        <v>37</v>
      </c>
      <c r="D7918" s="10" t="s">
        <v>7</v>
      </c>
      <c r="E7918" s="10" t="s">
        <v>9</v>
      </c>
      <c r="F7918">
        <v>12</v>
      </c>
      <c r="G7918">
        <v>1.2004477977752686</v>
      </c>
      <c r="H7918">
        <v>1.2004477977752686</v>
      </c>
      <c r="I7918">
        <v>87.875</v>
      </c>
      <c r="J7918">
        <v>0</v>
      </c>
      <c r="K7918">
        <v>19331</v>
      </c>
      <c r="L7918">
        <v>17718.839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 s="10" t="s">
        <v>39</v>
      </c>
    </row>
    <row r="7919" spans="1:19" hidden="1" x14ac:dyDescent="0.25">
      <c r="A7919" s="10" t="str">
        <f t="shared" si="123"/>
        <v>2017-2026Greater Fresno Area1-in-10September PeakCAISO12</v>
      </c>
      <c r="B7919" s="10" t="s">
        <v>54</v>
      </c>
      <c r="C7919" s="10" t="s">
        <v>37</v>
      </c>
      <c r="D7919" s="10" t="s">
        <v>7</v>
      </c>
      <c r="E7919" s="10" t="s">
        <v>1</v>
      </c>
      <c r="F7919">
        <v>12</v>
      </c>
      <c r="G7919">
        <v>1.2335268259048462</v>
      </c>
      <c r="H7919">
        <v>1.2335268259048462</v>
      </c>
      <c r="I7919">
        <v>90.5</v>
      </c>
      <c r="J7919">
        <v>0</v>
      </c>
      <c r="K7919">
        <v>19331</v>
      </c>
      <c r="L7919">
        <v>17718.839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 s="10" t="s">
        <v>39</v>
      </c>
    </row>
    <row r="7920" spans="1:19" hidden="1" x14ac:dyDescent="0.25">
      <c r="A7920" s="10" t="str">
        <f t="shared" si="123"/>
        <v>2017-2026Greater Fresno Area1-in-2September PeakPGE12</v>
      </c>
      <c r="B7920" s="10" t="s">
        <v>54</v>
      </c>
      <c r="C7920" s="10" t="s">
        <v>37</v>
      </c>
      <c r="D7920" s="10" t="s">
        <v>7</v>
      </c>
      <c r="E7920" s="10" t="s">
        <v>9</v>
      </c>
      <c r="F7920">
        <v>12</v>
      </c>
      <c r="G7920">
        <v>1.2718822956085205</v>
      </c>
      <c r="H7920">
        <v>1.2718822956085205</v>
      </c>
      <c r="I7920">
        <v>92</v>
      </c>
      <c r="J7920">
        <v>0</v>
      </c>
      <c r="K7920">
        <v>19331</v>
      </c>
      <c r="L7920">
        <v>17718.839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 s="10" t="s">
        <v>38</v>
      </c>
    </row>
    <row r="7921" spans="1:19" hidden="1" x14ac:dyDescent="0.25">
      <c r="A7921" s="10" t="str">
        <f t="shared" si="123"/>
        <v>2017-2026Greater Fresno Area1-in-10September PeakPGE12</v>
      </c>
      <c r="B7921" s="10" t="s">
        <v>54</v>
      </c>
      <c r="C7921" s="10" t="s">
        <v>37</v>
      </c>
      <c r="D7921" s="10" t="s">
        <v>7</v>
      </c>
      <c r="E7921" s="10" t="s">
        <v>1</v>
      </c>
      <c r="F7921">
        <v>12</v>
      </c>
      <c r="G7921">
        <v>1.2191183567047119</v>
      </c>
      <c r="H7921">
        <v>1.2191183567047119</v>
      </c>
      <c r="I7921">
        <v>90.125</v>
      </c>
      <c r="J7921">
        <v>0</v>
      </c>
      <c r="K7921">
        <v>19331</v>
      </c>
      <c r="L7921">
        <v>17718.839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 s="10" t="s">
        <v>38</v>
      </c>
    </row>
    <row r="7922" spans="1:19" hidden="1" x14ac:dyDescent="0.25">
      <c r="A7922" s="10" t="str">
        <f t="shared" si="123"/>
        <v>2017-2026Greater Fresno Area1-in-10September PeakCAISO13</v>
      </c>
      <c r="B7922" s="10" t="s">
        <v>54</v>
      </c>
      <c r="C7922" s="10" t="s">
        <v>37</v>
      </c>
      <c r="D7922" s="10" t="s">
        <v>7</v>
      </c>
      <c r="E7922" s="10" t="s">
        <v>1</v>
      </c>
      <c r="F7922">
        <v>13</v>
      </c>
      <c r="G7922">
        <v>1.5010285377502441</v>
      </c>
      <c r="H7922">
        <v>1.5010285377502441</v>
      </c>
      <c r="I7922">
        <v>93.875</v>
      </c>
      <c r="J7922">
        <v>0</v>
      </c>
      <c r="K7922">
        <v>19331</v>
      </c>
      <c r="L7922">
        <v>17718.839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 s="10" t="s">
        <v>39</v>
      </c>
    </row>
    <row r="7923" spans="1:19" hidden="1" x14ac:dyDescent="0.25">
      <c r="A7923" s="10" t="str">
        <f t="shared" si="123"/>
        <v>2017-2026Greater Fresno Area1-in-2September PeakCAISO13</v>
      </c>
      <c r="B7923" s="10" t="s">
        <v>54</v>
      </c>
      <c r="C7923" s="10" t="s">
        <v>37</v>
      </c>
      <c r="D7923" s="10" t="s">
        <v>7</v>
      </c>
      <c r="E7923" s="10" t="s">
        <v>9</v>
      </c>
      <c r="F7923">
        <v>13</v>
      </c>
      <c r="G7923">
        <v>1.4607760906219482</v>
      </c>
      <c r="H7923">
        <v>1.4607760906219482</v>
      </c>
      <c r="I7923">
        <v>91.375</v>
      </c>
      <c r="J7923">
        <v>0</v>
      </c>
      <c r="K7923">
        <v>19331</v>
      </c>
      <c r="L7923">
        <v>17718.839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 s="10" t="s">
        <v>39</v>
      </c>
    </row>
    <row r="7924" spans="1:19" hidden="1" x14ac:dyDescent="0.25">
      <c r="A7924" s="10" t="str">
        <f t="shared" si="123"/>
        <v>2017-2026Greater Fresno Area1-in-10September PeakPGE13</v>
      </c>
      <c r="B7924" s="10" t="s">
        <v>54</v>
      </c>
      <c r="C7924" s="10" t="s">
        <v>37</v>
      </c>
      <c r="D7924" s="10" t="s">
        <v>7</v>
      </c>
      <c r="E7924" s="10" t="s">
        <v>1</v>
      </c>
      <c r="F7924">
        <v>13</v>
      </c>
      <c r="G7924">
        <v>1.4834954738616943</v>
      </c>
      <c r="H7924">
        <v>1.4834954738616943</v>
      </c>
      <c r="I7924">
        <v>93.625</v>
      </c>
      <c r="J7924">
        <v>0</v>
      </c>
      <c r="K7924">
        <v>19331</v>
      </c>
      <c r="L7924">
        <v>17718.839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 s="10" t="s">
        <v>38</v>
      </c>
    </row>
    <row r="7925" spans="1:19" hidden="1" x14ac:dyDescent="0.25">
      <c r="A7925" s="10" t="str">
        <f t="shared" si="123"/>
        <v>2017-2026Greater Fresno Area1-in-2September PeakPGE13</v>
      </c>
      <c r="B7925" s="10" t="s">
        <v>54</v>
      </c>
      <c r="C7925" s="10" t="s">
        <v>37</v>
      </c>
      <c r="D7925" s="10" t="s">
        <v>7</v>
      </c>
      <c r="E7925" s="10" t="s">
        <v>9</v>
      </c>
      <c r="F7925">
        <v>13</v>
      </c>
      <c r="G7925">
        <v>1.5477018356323242</v>
      </c>
      <c r="H7925">
        <v>1.5477018356323242</v>
      </c>
      <c r="I7925">
        <v>95.375</v>
      </c>
      <c r="J7925">
        <v>0</v>
      </c>
      <c r="K7925">
        <v>19331</v>
      </c>
      <c r="L7925">
        <v>17718.839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 s="10" t="s">
        <v>38</v>
      </c>
    </row>
    <row r="7926" spans="1:19" hidden="1" x14ac:dyDescent="0.25">
      <c r="A7926" s="10" t="str">
        <f t="shared" si="123"/>
        <v>2017-2026Greater Fresno Area1-in-10September PeakCAISO14</v>
      </c>
      <c r="B7926" s="10" t="s">
        <v>54</v>
      </c>
      <c r="C7926" s="10" t="s">
        <v>37</v>
      </c>
      <c r="D7926" s="10" t="s">
        <v>7</v>
      </c>
      <c r="E7926" s="10" t="s">
        <v>1</v>
      </c>
      <c r="F7926">
        <v>14</v>
      </c>
      <c r="G7926">
        <v>1.8223819732666016</v>
      </c>
      <c r="H7926">
        <v>1.4721437692642212</v>
      </c>
      <c r="I7926">
        <v>96.5</v>
      </c>
      <c r="J7926">
        <v>0.10273714363574982</v>
      </c>
      <c r="K7926">
        <v>19331</v>
      </c>
      <c r="L7926">
        <v>17718.839</v>
      </c>
      <c r="M7926">
        <v>0.35023820400238037</v>
      </c>
      <c r="N7926">
        <v>0.218570277094841</v>
      </c>
      <c r="O7926">
        <v>0.29636284708976746</v>
      </c>
      <c r="P7926">
        <v>0.35023820400238037</v>
      </c>
      <c r="Q7926">
        <v>0.40411356091499329</v>
      </c>
      <c r="R7926">
        <v>0.48190611600875854</v>
      </c>
      <c r="S7926" s="10" t="s">
        <v>39</v>
      </c>
    </row>
    <row r="7927" spans="1:19" hidden="1" x14ac:dyDescent="0.25">
      <c r="A7927" s="10" t="str">
        <f t="shared" si="123"/>
        <v>2017-2026Greater Fresno Area1-in-2September PeakCAISO14</v>
      </c>
      <c r="B7927" s="10" t="s">
        <v>54</v>
      </c>
      <c r="C7927" s="10" t="s">
        <v>37</v>
      </c>
      <c r="D7927" s="10" t="s">
        <v>7</v>
      </c>
      <c r="E7927" s="10" t="s">
        <v>9</v>
      </c>
      <c r="F7927">
        <v>14</v>
      </c>
      <c r="G7927">
        <v>1.7735118865966797</v>
      </c>
      <c r="H7927">
        <v>1.451807975769043</v>
      </c>
      <c r="I7927">
        <v>94.75</v>
      </c>
      <c r="J7927">
        <v>0.10273714363574982</v>
      </c>
      <c r="K7927">
        <v>19331</v>
      </c>
      <c r="L7927">
        <v>17718.839</v>
      </c>
      <c r="M7927">
        <v>0.32170397043228149</v>
      </c>
      <c r="N7927">
        <v>0.19003604352474213</v>
      </c>
      <c r="O7927">
        <v>0.26782861351966858</v>
      </c>
      <c r="P7927">
        <v>0.32170397043228149</v>
      </c>
      <c r="Q7927">
        <v>0.37557932734489441</v>
      </c>
      <c r="R7927">
        <v>0.45337188243865967</v>
      </c>
      <c r="S7927" s="10" t="s">
        <v>39</v>
      </c>
    </row>
    <row r="7928" spans="1:19" hidden="1" x14ac:dyDescent="0.25">
      <c r="A7928" s="10" t="str">
        <f t="shared" si="123"/>
        <v>2017-2026Greater Fresno Area1-in-10September PeakPGE14</v>
      </c>
      <c r="B7928" s="10" t="s">
        <v>54</v>
      </c>
      <c r="C7928" s="10" t="s">
        <v>37</v>
      </c>
      <c r="D7928" s="10" t="s">
        <v>7</v>
      </c>
      <c r="E7928" s="10" t="s">
        <v>1</v>
      </c>
      <c r="F7928">
        <v>14</v>
      </c>
      <c r="G7928">
        <v>1.8010952472686768</v>
      </c>
      <c r="H7928">
        <v>1.4592690467834473</v>
      </c>
      <c r="I7928">
        <v>96.5</v>
      </c>
      <c r="J7928">
        <v>0.10273714363574982</v>
      </c>
      <c r="K7928">
        <v>19331</v>
      </c>
      <c r="L7928">
        <v>17718.839</v>
      </c>
      <c r="M7928">
        <v>0.34182623028755188</v>
      </c>
      <c r="N7928">
        <v>0.21015830338001251</v>
      </c>
      <c r="O7928">
        <v>0.28795087337493896</v>
      </c>
      <c r="P7928">
        <v>0.34182623028755188</v>
      </c>
      <c r="Q7928">
        <v>0.39570158720016479</v>
      </c>
      <c r="R7928">
        <v>0.47349414229393005</v>
      </c>
      <c r="S7928" s="10" t="s">
        <v>38</v>
      </c>
    </row>
    <row r="7929" spans="1:19" hidden="1" x14ac:dyDescent="0.25">
      <c r="A7929" s="10" t="str">
        <f t="shared" si="123"/>
        <v>2017-2026Greater Fresno Area1-in-2September PeakPGE14</v>
      </c>
      <c r="B7929" s="10" t="s">
        <v>54</v>
      </c>
      <c r="C7929" s="10" t="s">
        <v>37</v>
      </c>
      <c r="D7929" s="10" t="s">
        <v>7</v>
      </c>
      <c r="E7929" s="10" t="s">
        <v>9</v>
      </c>
      <c r="F7929">
        <v>14</v>
      </c>
      <c r="G7929">
        <v>1.8790473937988281</v>
      </c>
      <c r="H7929">
        <v>1.4963052272796631</v>
      </c>
      <c r="I7929">
        <v>98.25</v>
      </c>
      <c r="J7929">
        <v>0.10273714363574982</v>
      </c>
      <c r="K7929">
        <v>19331</v>
      </c>
      <c r="L7929">
        <v>17718.839</v>
      </c>
      <c r="M7929">
        <v>0.38274216651916504</v>
      </c>
      <c r="N7929">
        <v>0.25107425451278687</v>
      </c>
      <c r="O7929">
        <v>0.32886680960655212</v>
      </c>
      <c r="P7929">
        <v>0.38274216651916504</v>
      </c>
      <c r="Q7929">
        <v>0.43661752343177795</v>
      </c>
      <c r="R7929">
        <v>0.51441007852554321</v>
      </c>
      <c r="S7929" s="10" t="s">
        <v>38</v>
      </c>
    </row>
    <row r="7930" spans="1:19" hidden="1" x14ac:dyDescent="0.25">
      <c r="A7930" s="10" t="str">
        <f t="shared" si="123"/>
        <v>2017-2026Greater Fresno Area1-in-10September PeakCAISO15</v>
      </c>
      <c r="B7930" s="10" t="s">
        <v>54</v>
      </c>
      <c r="C7930" s="10" t="s">
        <v>37</v>
      </c>
      <c r="D7930" s="10" t="s">
        <v>7</v>
      </c>
      <c r="E7930" s="10" t="s">
        <v>1</v>
      </c>
      <c r="F7930">
        <v>15</v>
      </c>
      <c r="G7930">
        <v>2.15435791015625</v>
      </c>
      <c r="H7930">
        <v>1.7154892683029175</v>
      </c>
      <c r="I7930">
        <v>99.125</v>
      </c>
      <c r="J7930">
        <v>0.1230589896440506</v>
      </c>
      <c r="K7930">
        <v>19331</v>
      </c>
      <c r="L7930">
        <v>17718.839</v>
      </c>
      <c r="M7930">
        <v>0.43886864185333252</v>
      </c>
      <c r="N7930">
        <v>0.28115624189376831</v>
      </c>
      <c r="O7930">
        <v>0.37433651089668274</v>
      </c>
      <c r="P7930">
        <v>0.43886864185333252</v>
      </c>
      <c r="Q7930">
        <v>0.50340080261230469</v>
      </c>
      <c r="R7930">
        <v>0.59658104181289673</v>
      </c>
      <c r="S7930" s="10" t="s">
        <v>39</v>
      </c>
    </row>
    <row r="7931" spans="1:19" hidden="1" x14ac:dyDescent="0.25">
      <c r="A7931" s="10" t="str">
        <f t="shared" si="123"/>
        <v>2017-2026Greater Fresno Area1-in-2September PeakCAISO15</v>
      </c>
      <c r="B7931" s="10" t="s">
        <v>54</v>
      </c>
      <c r="C7931" s="10" t="s">
        <v>37</v>
      </c>
      <c r="D7931" s="10" t="s">
        <v>7</v>
      </c>
      <c r="E7931" s="10" t="s">
        <v>9</v>
      </c>
      <c r="F7931">
        <v>15</v>
      </c>
      <c r="G7931">
        <v>2.0965852737426758</v>
      </c>
      <c r="H7931">
        <v>1.6913318634033203</v>
      </c>
      <c r="I7931">
        <v>97.125</v>
      </c>
      <c r="J7931">
        <v>0.1230589896440506</v>
      </c>
      <c r="K7931">
        <v>19331</v>
      </c>
      <c r="L7931">
        <v>17718.839</v>
      </c>
      <c r="M7931">
        <v>0.40525341033935547</v>
      </c>
      <c r="N7931">
        <v>0.24754101037979126</v>
      </c>
      <c r="O7931">
        <v>0.34072127938270569</v>
      </c>
      <c r="P7931">
        <v>0.40525341033935547</v>
      </c>
      <c r="Q7931">
        <v>0.46978554129600525</v>
      </c>
      <c r="R7931">
        <v>0.56296581029891968</v>
      </c>
      <c r="S7931" s="10" t="s">
        <v>39</v>
      </c>
    </row>
    <row r="7932" spans="1:19" hidden="1" x14ac:dyDescent="0.25">
      <c r="A7932" s="10" t="str">
        <f t="shared" si="123"/>
        <v>2017-2026Greater Fresno Area1-in-10September PeakPGE15</v>
      </c>
      <c r="B7932" s="10" t="s">
        <v>54</v>
      </c>
      <c r="C7932" s="10" t="s">
        <v>37</v>
      </c>
      <c r="D7932" s="10" t="s">
        <v>7</v>
      </c>
      <c r="E7932" s="10" t="s">
        <v>1</v>
      </c>
      <c r="F7932">
        <v>15</v>
      </c>
      <c r="G7932">
        <v>2.1291935443878174</v>
      </c>
      <c r="H7932">
        <v>1.6938585042953491</v>
      </c>
      <c r="I7932">
        <v>99.75</v>
      </c>
      <c r="J7932">
        <v>0.1230589896440506</v>
      </c>
      <c r="K7932">
        <v>19331</v>
      </c>
      <c r="L7932">
        <v>17718.839</v>
      </c>
      <c r="M7932">
        <v>0.43533504009246826</v>
      </c>
      <c r="N7932">
        <v>0.27762264013290405</v>
      </c>
      <c r="O7932">
        <v>0.37080290913581848</v>
      </c>
      <c r="P7932">
        <v>0.43533504009246826</v>
      </c>
      <c r="Q7932">
        <v>0.49986717104911804</v>
      </c>
      <c r="R7932">
        <v>0.59304744005203247</v>
      </c>
      <c r="S7932" s="10" t="s">
        <v>38</v>
      </c>
    </row>
    <row r="7933" spans="1:19" hidden="1" x14ac:dyDescent="0.25">
      <c r="A7933" s="10" t="str">
        <f t="shared" si="123"/>
        <v>2017-2026Greater Fresno Area1-in-2September PeakPGE15</v>
      </c>
      <c r="B7933" s="10" t="s">
        <v>54</v>
      </c>
      <c r="C7933" s="10" t="s">
        <v>37</v>
      </c>
      <c r="D7933" s="10" t="s">
        <v>7</v>
      </c>
      <c r="E7933" s="10" t="s">
        <v>9</v>
      </c>
      <c r="F7933">
        <v>15</v>
      </c>
      <c r="G7933">
        <v>2.2213456630706787</v>
      </c>
      <c r="H7933">
        <v>1.7530362606048584</v>
      </c>
      <c r="I7933">
        <v>100.25</v>
      </c>
      <c r="J7933">
        <v>0.1230589896440506</v>
      </c>
      <c r="K7933">
        <v>19331</v>
      </c>
      <c r="L7933">
        <v>17718.839</v>
      </c>
      <c r="M7933">
        <v>0.4683094322681427</v>
      </c>
      <c r="N7933">
        <v>0.31059703230857849</v>
      </c>
      <c r="O7933">
        <v>0.40377730131149292</v>
      </c>
      <c r="P7933">
        <v>0.4683094322681427</v>
      </c>
      <c r="Q7933">
        <v>0.53284156322479248</v>
      </c>
      <c r="R7933">
        <v>0.6260218620300293</v>
      </c>
      <c r="S7933" s="10" t="s">
        <v>38</v>
      </c>
    </row>
    <row r="7934" spans="1:19" hidden="1" x14ac:dyDescent="0.25">
      <c r="A7934" s="10" t="str">
        <f t="shared" si="123"/>
        <v>2017-2026Greater Fresno Area1-in-2September PeakCAISO16</v>
      </c>
      <c r="B7934" s="10" t="s">
        <v>54</v>
      </c>
      <c r="C7934" s="10" t="s">
        <v>37</v>
      </c>
      <c r="D7934" s="10" t="s">
        <v>7</v>
      </c>
      <c r="E7934" s="10" t="s">
        <v>9</v>
      </c>
      <c r="F7934">
        <v>16</v>
      </c>
      <c r="G7934">
        <v>2.4391698837280273</v>
      </c>
      <c r="H7934">
        <v>1.8557569980621338</v>
      </c>
      <c r="I7934">
        <v>99</v>
      </c>
      <c r="J7934">
        <v>0.15615223348140717</v>
      </c>
      <c r="K7934">
        <v>19331</v>
      </c>
      <c r="L7934">
        <v>17718.839</v>
      </c>
      <c r="M7934">
        <v>0.58341294527053833</v>
      </c>
      <c r="N7934">
        <v>0.38328823447227478</v>
      </c>
      <c r="O7934">
        <v>0.50152671337127686</v>
      </c>
      <c r="P7934">
        <v>0.58341294527053833</v>
      </c>
      <c r="Q7934">
        <v>0.6652991771697998</v>
      </c>
      <c r="R7934">
        <v>0.78353762626647949</v>
      </c>
      <c r="S7934" s="10" t="s">
        <v>39</v>
      </c>
    </row>
    <row r="7935" spans="1:19" hidden="1" x14ac:dyDescent="0.25">
      <c r="A7935" s="10" t="str">
        <f t="shared" si="123"/>
        <v>2017-2026Greater Fresno Area1-in-10September PeakCAISO16</v>
      </c>
      <c r="B7935" s="10" t="s">
        <v>54</v>
      </c>
      <c r="C7935" s="10" t="s">
        <v>37</v>
      </c>
      <c r="D7935" s="10" t="s">
        <v>7</v>
      </c>
      <c r="E7935" s="10" t="s">
        <v>1</v>
      </c>
      <c r="F7935">
        <v>16</v>
      </c>
      <c r="G7935">
        <v>2.5063824653625488</v>
      </c>
      <c r="H7935">
        <v>1.8823180198669434</v>
      </c>
      <c r="I7935">
        <v>100.375</v>
      </c>
      <c r="J7935">
        <v>0.15615223348140717</v>
      </c>
      <c r="K7935">
        <v>19331</v>
      </c>
      <c r="L7935">
        <v>17718.839</v>
      </c>
      <c r="M7935">
        <v>0.62406444549560547</v>
      </c>
      <c r="N7935">
        <v>0.42393973469734192</v>
      </c>
      <c r="O7935">
        <v>0.54217821359634399</v>
      </c>
      <c r="P7935">
        <v>0.62406444549560547</v>
      </c>
      <c r="Q7935">
        <v>0.70595067739486694</v>
      </c>
      <c r="R7935">
        <v>0.82418912649154663</v>
      </c>
      <c r="S7935" s="10" t="s">
        <v>39</v>
      </c>
    </row>
    <row r="7936" spans="1:19" hidden="1" x14ac:dyDescent="0.25">
      <c r="A7936" s="10" t="str">
        <f t="shared" si="123"/>
        <v>2017-2026Greater Fresno Area1-in-10September PeakPGE16</v>
      </c>
      <c r="B7936" s="10" t="s">
        <v>54</v>
      </c>
      <c r="C7936" s="10" t="s">
        <v>37</v>
      </c>
      <c r="D7936" s="10" t="s">
        <v>7</v>
      </c>
      <c r="E7936" s="10" t="s">
        <v>1</v>
      </c>
      <c r="F7936">
        <v>16</v>
      </c>
      <c r="G7936">
        <v>2.4771063327789307</v>
      </c>
      <c r="H7936">
        <v>1.8358964920043945</v>
      </c>
      <c r="I7936">
        <v>101.375</v>
      </c>
      <c r="J7936">
        <v>0.15615223348140717</v>
      </c>
      <c r="K7936">
        <v>19331</v>
      </c>
      <c r="L7936">
        <v>17718.839</v>
      </c>
      <c r="M7936">
        <v>0.64120990037918091</v>
      </c>
      <c r="N7936">
        <v>0.44108518958091736</v>
      </c>
      <c r="O7936">
        <v>0.55932366847991943</v>
      </c>
      <c r="P7936">
        <v>0.64120990037918091</v>
      </c>
      <c r="Q7936">
        <v>0.72309613227844238</v>
      </c>
      <c r="R7936">
        <v>0.84133458137512207</v>
      </c>
      <c r="S7936" s="10" t="s">
        <v>38</v>
      </c>
    </row>
    <row r="7937" spans="1:19" hidden="1" x14ac:dyDescent="0.25">
      <c r="A7937" s="10" t="str">
        <f t="shared" si="123"/>
        <v>2017-2026Greater Fresno Area1-in-2September PeakPGE16</v>
      </c>
      <c r="B7937" s="10" t="s">
        <v>54</v>
      </c>
      <c r="C7937" s="10" t="s">
        <v>37</v>
      </c>
      <c r="D7937" s="10" t="s">
        <v>7</v>
      </c>
      <c r="E7937" s="10" t="s">
        <v>9</v>
      </c>
      <c r="F7937">
        <v>16</v>
      </c>
      <c r="G7937">
        <v>2.5843164920806885</v>
      </c>
      <c r="H7937">
        <v>1.920093297958374</v>
      </c>
      <c r="I7937">
        <v>101.625</v>
      </c>
      <c r="J7937">
        <v>0.15615223348140717</v>
      </c>
      <c r="K7937">
        <v>19331</v>
      </c>
      <c r="L7937">
        <v>17718.839</v>
      </c>
      <c r="M7937">
        <v>0.66422319412231445</v>
      </c>
      <c r="N7937">
        <v>0.4640984833240509</v>
      </c>
      <c r="O7937">
        <v>0.58233696222305298</v>
      </c>
      <c r="P7937">
        <v>0.66422319412231445</v>
      </c>
      <c r="Q7937">
        <v>0.74610942602157593</v>
      </c>
      <c r="R7937">
        <v>0.86434787511825562</v>
      </c>
      <c r="S7937" s="10" t="s">
        <v>38</v>
      </c>
    </row>
    <row r="7938" spans="1:19" hidden="1" x14ac:dyDescent="0.25">
      <c r="A7938" s="10" t="str">
        <f t="shared" ref="A7938:A8001" si="124">CONCATENATE(B7938,C7938,E7938,D7938,S7938,F7938)</f>
        <v>2017-2026Greater Fresno Area1-in-10September PeakCAISO17</v>
      </c>
      <c r="B7938" s="10" t="s">
        <v>54</v>
      </c>
      <c r="C7938" s="10" t="s">
        <v>37</v>
      </c>
      <c r="D7938" s="10" t="s">
        <v>7</v>
      </c>
      <c r="E7938" s="10" t="s">
        <v>1</v>
      </c>
      <c r="F7938">
        <v>17</v>
      </c>
      <c r="G7938">
        <v>2.8221497535705566</v>
      </c>
      <c r="H7938">
        <v>2.0970211029052734</v>
      </c>
      <c r="I7938">
        <v>101.625</v>
      </c>
      <c r="J7938">
        <v>0.16046801209449768</v>
      </c>
      <c r="K7938">
        <v>19331</v>
      </c>
      <c r="L7938">
        <v>17718.839</v>
      </c>
      <c r="M7938">
        <v>0.72512871026992798</v>
      </c>
      <c r="N7938">
        <v>0.51947289705276489</v>
      </c>
      <c r="O7938">
        <v>0.64097929000854492</v>
      </c>
      <c r="P7938">
        <v>0.72512871026992798</v>
      </c>
      <c r="Q7938">
        <v>0.80927813053131104</v>
      </c>
      <c r="R7938">
        <v>0.93078452348709106</v>
      </c>
      <c r="S7938" s="10" t="s">
        <v>39</v>
      </c>
    </row>
    <row r="7939" spans="1:19" hidden="1" x14ac:dyDescent="0.25">
      <c r="A7939" s="10" t="str">
        <f t="shared" si="124"/>
        <v>2017-2026Greater Fresno Area1-in-2September PeakCAISO17</v>
      </c>
      <c r="B7939" s="10" t="s">
        <v>54</v>
      </c>
      <c r="C7939" s="10" t="s">
        <v>37</v>
      </c>
      <c r="D7939" s="10" t="s">
        <v>7</v>
      </c>
      <c r="E7939" s="10" t="s">
        <v>9</v>
      </c>
      <c r="F7939">
        <v>17</v>
      </c>
      <c r="G7939">
        <v>2.746469259262085</v>
      </c>
      <c r="H7939">
        <v>2.0640275478363037</v>
      </c>
      <c r="I7939">
        <v>99.875</v>
      </c>
      <c r="J7939">
        <v>0.16046801209449768</v>
      </c>
      <c r="K7939">
        <v>19331</v>
      </c>
      <c r="L7939">
        <v>17718.839</v>
      </c>
      <c r="M7939">
        <v>0.68244177103042603</v>
      </c>
      <c r="N7939">
        <v>0.47678595781326294</v>
      </c>
      <c r="O7939">
        <v>0.59829235076904297</v>
      </c>
      <c r="P7939">
        <v>0.68244177103042603</v>
      </c>
      <c r="Q7939">
        <v>0.76659119129180908</v>
      </c>
      <c r="R7939">
        <v>0.88809758424758911</v>
      </c>
      <c r="S7939" s="10" t="s">
        <v>39</v>
      </c>
    </row>
    <row r="7940" spans="1:19" hidden="1" x14ac:dyDescent="0.25">
      <c r="A7940" s="10" t="str">
        <f t="shared" si="124"/>
        <v>2017-2026Greater Fresno Area1-in-2September PeakPGE17</v>
      </c>
      <c r="B7940" s="10" t="s">
        <v>54</v>
      </c>
      <c r="C7940" s="10" t="s">
        <v>37</v>
      </c>
      <c r="D7940" s="10" t="s">
        <v>7</v>
      </c>
      <c r="E7940" s="10" t="s">
        <v>9</v>
      </c>
      <c r="F7940">
        <v>17</v>
      </c>
      <c r="G7940">
        <v>2.9099020957946777</v>
      </c>
      <c r="H7940">
        <v>2.1531140804290771</v>
      </c>
      <c r="I7940">
        <v>102.375</v>
      </c>
      <c r="J7940">
        <v>0.16046801209449768</v>
      </c>
      <c r="K7940">
        <v>19331</v>
      </c>
      <c r="L7940">
        <v>17718.839</v>
      </c>
      <c r="M7940">
        <v>0.75678801536560059</v>
      </c>
      <c r="N7940">
        <v>0.5511322021484375</v>
      </c>
      <c r="O7940">
        <v>0.67263859510421753</v>
      </c>
      <c r="P7940">
        <v>0.75678801536560059</v>
      </c>
      <c r="Q7940">
        <v>0.84093743562698364</v>
      </c>
      <c r="R7940">
        <v>0.96244382858276367</v>
      </c>
      <c r="S7940" s="10" t="s">
        <v>38</v>
      </c>
    </row>
    <row r="7941" spans="1:19" hidden="1" x14ac:dyDescent="0.25">
      <c r="A7941" s="10" t="str">
        <f t="shared" si="124"/>
        <v>2017-2026Greater Fresno Area1-in-10September PeakPGE17</v>
      </c>
      <c r="B7941" s="10" t="s">
        <v>54</v>
      </c>
      <c r="C7941" s="10" t="s">
        <v>37</v>
      </c>
      <c r="D7941" s="10" t="s">
        <v>7</v>
      </c>
      <c r="E7941" s="10" t="s">
        <v>1</v>
      </c>
      <c r="F7941">
        <v>17</v>
      </c>
      <c r="G7941">
        <v>2.7891850471496582</v>
      </c>
      <c r="H7941">
        <v>2.0633056163787842</v>
      </c>
      <c r="I7941">
        <v>102.25</v>
      </c>
      <c r="J7941">
        <v>0.16046801209449768</v>
      </c>
      <c r="K7941">
        <v>19331</v>
      </c>
      <c r="L7941">
        <v>17718.839</v>
      </c>
      <c r="M7941">
        <v>0.72587943077087402</v>
      </c>
      <c r="N7941">
        <v>0.52022361755371094</v>
      </c>
      <c r="O7941">
        <v>0.64173001050949097</v>
      </c>
      <c r="P7941">
        <v>0.72587943077087402</v>
      </c>
      <c r="Q7941">
        <v>0.81002885103225708</v>
      </c>
      <c r="R7941">
        <v>0.93153524398803711</v>
      </c>
      <c r="S7941" s="10" t="s">
        <v>38</v>
      </c>
    </row>
    <row r="7942" spans="1:19" hidden="1" x14ac:dyDescent="0.25">
      <c r="A7942" s="10" t="str">
        <f t="shared" si="124"/>
        <v>2017-2026Greater Fresno Area1-in-2September PeakCAISO18</v>
      </c>
      <c r="B7942" s="10" t="s">
        <v>54</v>
      </c>
      <c r="C7942" s="10" t="s">
        <v>37</v>
      </c>
      <c r="D7942" s="10" t="s">
        <v>7</v>
      </c>
      <c r="E7942" s="10" t="s">
        <v>9</v>
      </c>
      <c r="F7942">
        <v>18</v>
      </c>
      <c r="G7942">
        <v>2.9597001075744629</v>
      </c>
      <c r="H7942">
        <v>2.2710468769073486</v>
      </c>
      <c r="I7942">
        <v>99.875</v>
      </c>
      <c r="J7942">
        <v>0.13599415123462677</v>
      </c>
      <c r="K7942">
        <v>19331</v>
      </c>
      <c r="L7942">
        <v>17718.839</v>
      </c>
      <c r="M7942">
        <v>0.68865323066711426</v>
      </c>
      <c r="N7942">
        <v>0.51436311006546021</v>
      </c>
      <c r="O7942">
        <v>0.61733788251876831</v>
      </c>
      <c r="P7942">
        <v>0.68865323066711426</v>
      </c>
      <c r="Q7942">
        <v>0.75996857881546021</v>
      </c>
      <c r="R7942">
        <v>0.86294335126876831</v>
      </c>
      <c r="S7942" s="10" t="s">
        <v>39</v>
      </c>
    </row>
    <row r="7943" spans="1:19" hidden="1" x14ac:dyDescent="0.25">
      <c r="A7943" s="10" t="str">
        <f t="shared" si="124"/>
        <v>2017-2026Greater Fresno Area1-in-10September PeakCAISO18</v>
      </c>
      <c r="B7943" s="10" t="s">
        <v>54</v>
      </c>
      <c r="C7943" s="10" t="s">
        <v>37</v>
      </c>
      <c r="D7943" s="10" t="s">
        <v>7</v>
      </c>
      <c r="E7943" s="10" t="s">
        <v>1</v>
      </c>
      <c r="F7943">
        <v>18</v>
      </c>
      <c r="G7943">
        <v>3.0412561893463135</v>
      </c>
      <c r="H7943">
        <v>2.3182158470153809</v>
      </c>
      <c r="I7943">
        <v>101</v>
      </c>
      <c r="J7943">
        <v>0.13599415123462677</v>
      </c>
      <c r="K7943">
        <v>19331</v>
      </c>
      <c r="L7943">
        <v>17718.839</v>
      </c>
      <c r="M7943">
        <v>0.72304046154022217</v>
      </c>
      <c r="N7943">
        <v>0.54875034093856812</v>
      </c>
      <c r="O7943">
        <v>0.65172511339187622</v>
      </c>
      <c r="P7943">
        <v>0.72304046154022217</v>
      </c>
      <c r="Q7943">
        <v>0.79435580968856812</v>
      </c>
      <c r="R7943">
        <v>0.89733058214187622</v>
      </c>
      <c r="S7943" s="10" t="s">
        <v>39</v>
      </c>
    </row>
    <row r="7944" spans="1:19" hidden="1" x14ac:dyDescent="0.25">
      <c r="A7944" s="10" t="str">
        <f t="shared" si="124"/>
        <v>2017-2026Greater Fresno Area1-in-10September PeakPGE18</v>
      </c>
      <c r="B7944" s="10" t="s">
        <v>54</v>
      </c>
      <c r="C7944" s="10" t="s">
        <v>37</v>
      </c>
      <c r="D7944" s="10" t="s">
        <v>7</v>
      </c>
      <c r="E7944" s="10" t="s">
        <v>1</v>
      </c>
      <c r="F7944">
        <v>18</v>
      </c>
      <c r="G7944">
        <v>3.0057322978973389</v>
      </c>
      <c r="H7944">
        <v>2.2704079151153564</v>
      </c>
      <c r="I7944">
        <v>101.875</v>
      </c>
      <c r="J7944">
        <v>0.13599415123462677</v>
      </c>
      <c r="K7944">
        <v>19331</v>
      </c>
      <c r="L7944">
        <v>17718.839</v>
      </c>
      <c r="M7944">
        <v>0.73532432317733765</v>
      </c>
      <c r="N7944">
        <v>0.56103420257568359</v>
      </c>
      <c r="O7944">
        <v>0.6640089750289917</v>
      </c>
      <c r="P7944">
        <v>0.73532432317733765</v>
      </c>
      <c r="Q7944">
        <v>0.80663967132568359</v>
      </c>
      <c r="R7944">
        <v>0.9096144437789917</v>
      </c>
      <c r="S7944" s="10" t="s">
        <v>38</v>
      </c>
    </row>
    <row r="7945" spans="1:19" hidden="1" x14ac:dyDescent="0.25">
      <c r="A7945" s="10" t="str">
        <f t="shared" si="124"/>
        <v>2017-2026Greater Fresno Area1-in-2September PeakPGE18</v>
      </c>
      <c r="B7945" s="10" t="s">
        <v>54</v>
      </c>
      <c r="C7945" s="10" t="s">
        <v>37</v>
      </c>
      <c r="D7945" s="10" t="s">
        <v>7</v>
      </c>
      <c r="E7945" s="10" t="s">
        <v>9</v>
      </c>
      <c r="F7945">
        <v>18</v>
      </c>
      <c r="G7945">
        <v>3.1358215808868408</v>
      </c>
      <c r="H7945">
        <v>2.37149977684021</v>
      </c>
      <c r="I7945">
        <v>102.375</v>
      </c>
      <c r="J7945">
        <v>0.13599415123462677</v>
      </c>
      <c r="K7945">
        <v>19331</v>
      </c>
      <c r="L7945">
        <v>17718.839</v>
      </c>
      <c r="M7945">
        <v>0.76432186365127563</v>
      </c>
      <c r="N7945">
        <v>0.59003174304962158</v>
      </c>
      <c r="O7945">
        <v>0.69300651550292969</v>
      </c>
      <c r="P7945">
        <v>0.76432186365127563</v>
      </c>
      <c r="Q7945">
        <v>0.83563721179962158</v>
      </c>
      <c r="R7945">
        <v>0.93861198425292969</v>
      </c>
      <c r="S7945" s="10" t="s">
        <v>38</v>
      </c>
    </row>
    <row r="7946" spans="1:19" hidden="1" x14ac:dyDescent="0.25">
      <c r="A7946" s="10" t="str">
        <f t="shared" si="124"/>
        <v>2017-2026Greater Fresno Area1-in-10September PeakCAISO19</v>
      </c>
      <c r="B7946" s="10" t="s">
        <v>54</v>
      </c>
      <c r="C7946" s="10" t="s">
        <v>37</v>
      </c>
      <c r="D7946" s="10" t="s">
        <v>7</v>
      </c>
      <c r="E7946" s="10" t="s">
        <v>1</v>
      </c>
      <c r="F7946">
        <v>19</v>
      </c>
      <c r="G7946">
        <v>3.0767626762390137</v>
      </c>
      <c r="H7946">
        <v>3.3200390338897705</v>
      </c>
      <c r="I7946">
        <v>98.75</v>
      </c>
      <c r="J7946">
        <v>0.11742977052927017</v>
      </c>
      <c r="K7946">
        <v>19331</v>
      </c>
      <c r="L7946">
        <v>17718.839</v>
      </c>
      <c r="M7946">
        <v>-0.24327635765075684</v>
      </c>
      <c r="N7946">
        <v>-0.3937743604183197</v>
      </c>
      <c r="O7946">
        <v>-0.30485653877258301</v>
      </c>
      <c r="P7946">
        <v>-0.24327635765075684</v>
      </c>
      <c r="Q7946">
        <v>-0.18169619143009186</v>
      </c>
      <c r="R7946">
        <v>-9.2778362333774567E-2</v>
      </c>
      <c r="S7946" s="10" t="s">
        <v>39</v>
      </c>
    </row>
    <row r="7947" spans="1:19" hidden="1" x14ac:dyDescent="0.25">
      <c r="A7947" s="10" t="str">
        <f t="shared" si="124"/>
        <v>2017-2026Greater Fresno Area1-in-2September PeakCAISO19</v>
      </c>
      <c r="B7947" s="10" t="s">
        <v>54</v>
      </c>
      <c r="C7947" s="10" t="s">
        <v>37</v>
      </c>
      <c r="D7947" s="10" t="s">
        <v>7</v>
      </c>
      <c r="E7947" s="10" t="s">
        <v>9</v>
      </c>
      <c r="F7947">
        <v>19</v>
      </c>
      <c r="G7947">
        <v>2.9942543506622314</v>
      </c>
      <c r="H7947">
        <v>3.23079514503479</v>
      </c>
      <c r="I7947">
        <v>98.375</v>
      </c>
      <c r="J7947">
        <v>0.11742977052927017</v>
      </c>
      <c r="K7947">
        <v>19331</v>
      </c>
      <c r="L7947">
        <v>17718.839</v>
      </c>
      <c r="M7947">
        <v>-0.23654080927371979</v>
      </c>
      <c r="N7947">
        <v>-0.38703879714012146</v>
      </c>
      <c r="O7947">
        <v>-0.29812097549438477</v>
      </c>
      <c r="P7947">
        <v>-0.23654080927371979</v>
      </c>
      <c r="Q7947">
        <v>-0.17496064305305481</v>
      </c>
      <c r="R7947">
        <v>-8.6042813956737518E-2</v>
      </c>
      <c r="S7947" s="10" t="s">
        <v>39</v>
      </c>
    </row>
    <row r="7948" spans="1:19" hidden="1" x14ac:dyDescent="0.25">
      <c r="A7948" s="10" t="str">
        <f t="shared" si="124"/>
        <v>2017-2026Greater Fresno Area1-in-2September PeakPGE19</v>
      </c>
      <c r="B7948" s="10" t="s">
        <v>54</v>
      </c>
      <c r="C7948" s="10" t="s">
        <v>37</v>
      </c>
      <c r="D7948" s="10" t="s">
        <v>7</v>
      </c>
      <c r="E7948" s="10" t="s">
        <v>9</v>
      </c>
      <c r="F7948">
        <v>19</v>
      </c>
      <c r="G7948">
        <v>3.1724319458007812</v>
      </c>
      <c r="H7948">
        <v>3.4219720363616943</v>
      </c>
      <c r="I7948">
        <v>99.875</v>
      </c>
      <c r="J7948">
        <v>0.11742977052927017</v>
      </c>
      <c r="K7948">
        <v>19331</v>
      </c>
      <c r="L7948">
        <v>17718.839</v>
      </c>
      <c r="M7948">
        <v>-0.24954012036323547</v>
      </c>
      <c r="N7948">
        <v>-0.40003812313079834</v>
      </c>
      <c r="O7948">
        <v>-0.31112030148506165</v>
      </c>
      <c r="P7948">
        <v>-0.24954012036323547</v>
      </c>
      <c r="Q7948">
        <v>-0.1879599541425705</v>
      </c>
      <c r="R7948">
        <v>-9.9042125046253204E-2</v>
      </c>
      <c r="S7948" s="10" t="s">
        <v>38</v>
      </c>
    </row>
    <row r="7949" spans="1:19" hidden="1" x14ac:dyDescent="0.25">
      <c r="A7949" s="10" t="str">
        <f t="shared" si="124"/>
        <v>2017-2026Greater Fresno Area1-in-10September PeakPGE19</v>
      </c>
      <c r="B7949" s="10" t="s">
        <v>54</v>
      </c>
      <c r="C7949" s="10" t="s">
        <v>37</v>
      </c>
      <c r="D7949" s="10" t="s">
        <v>7</v>
      </c>
      <c r="E7949" s="10" t="s">
        <v>1</v>
      </c>
      <c r="F7949">
        <v>19</v>
      </c>
      <c r="G7949">
        <v>3.0408239364624023</v>
      </c>
      <c r="H7949">
        <v>3.279569149017334</v>
      </c>
      <c r="I7949">
        <v>99.5</v>
      </c>
      <c r="J7949">
        <v>0.11742977052927017</v>
      </c>
      <c r="K7949">
        <v>19331</v>
      </c>
      <c r="L7949">
        <v>17718.839</v>
      </c>
      <c r="M7949">
        <v>-0.23874524235725403</v>
      </c>
      <c r="N7949">
        <v>-0.38924324512481689</v>
      </c>
      <c r="O7949">
        <v>-0.3003254234790802</v>
      </c>
      <c r="P7949">
        <v>-0.23874524235725403</v>
      </c>
      <c r="Q7949">
        <v>-0.17716507613658905</v>
      </c>
      <c r="R7949">
        <v>-8.8247247040271759E-2</v>
      </c>
      <c r="S7949" s="10" t="s">
        <v>38</v>
      </c>
    </row>
    <row r="7950" spans="1:19" hidden="1" x14ac:dyDescent="0.25">
      <c r="A7950" s="10" t="str">
        <f t="shared" si="124"/>
        <v>2017-2026Greater Fresno Area1-in-2September PeakCAISO20</v>
      </c>
      <c r="B7950" s="10" t="s">
        <v>54</v>
      </c>
      <c r="C7950" s="10" t="s">
        <v>37</v>
      </c>
      <c r="D7950" s="10" t="s">
        <v>7</v>
      </c>
      <c r="E7950" s="10" t="s">
        <v>9</v>
      </c>
      <c r="F7950">
        <v>20</v>
      </c>
      <c r="G7950">
        <v>2.8605465888977051</v>
      </c>
      <c r="H7950">
        <v>3.172050952911377</v>
      </c>
      <c r="I7950">
        <v>94.5</v>
      </c>
      <c r="J7950">
        <v>7.6294809579849243E-2</v>
      </c>
      <c r="K7950">
        <v>19331</v>
      </c>
      <c r="L7950">
        <v>17718.839</v>
      </c>
      <c r="M7950">
        <v>-0.31150445342063904</v>
      </c>
      <c r="N7950">
        <v>-0.40928387641906738</v>
      </c>
      <c r="O7950">
        <v>-0.35151344537734985</v>
      </c>
      <c r="P7950">
        <v>-0.31150445342063904</v>
      </c>
      <c r="Q7950">
        <v>-0.27149546146392822</v>
      </c>
      <c r="R7950">
        <v>-0.21372503042221069</v>
      </c>
      <c r="S7950" s="10" t="s">
        <v>39</v>
      </c>
    </row>
    <row r="7951" spans="1:19" hidden="1" x14ac:dyDescent="0.25">
      <c r="A7951" s="10" t="str">
        <f t="shared" si="124"/>
        <v>2017-2026Greater Fresno Area1-in-10September PeakCAISO20</v>
      </c>
      <c r="B7951" s="10" t="s">
        <v>54</v>
      </c>
      <c r="C7951" s="10" t="s">
        <v>37</v>
      </c>
      <c r="D7951" s="10" t="s">
        <v>7</v>
      </c>
      <c r="E7951" s="10" t="s">
        <v>1</v>
      </c>
      <c r="F7951">
        <v>20</v>
      </c>
      <c r="G7951">
        <v>2.9393703937530518</v>
      </c>
      <c r="H7951">
        <v>3.2664880752563477</v>
      </c>
      <c r="I7951">
        <v>94.875</v>
      </c>
      <c r="J7951">
        <v>7.6294809579849243E-2</v>
      </c>
      <c r="K7951">
        <v>19331</v>
      </c>
      <c r="L7951">
        <v>17718.839</v>
      </c>
      <c r="M7951">
        <v>-0.32711762189865112</v>
      </c>
      <c r="N7951">
        <v>-0.42489704489707947</v>
      </c>
      <c r="O7951">
        <v>-0.36712661385536194</v>
      </c>
      <c r="P7951">
        <v>-0.32711762189865112</v>
      </c>
      <c r="Q7951">
        <v>-0.28710862994194031</v>
      </c>
      <c r="R7951">
        <v>-0.22933819890022278</v>
      </c>
      <c r="S7951" s="10" t="s">
        <v>39</v>
      </c>
    </row>
    <row r="7952" spans="1:19" hidden="1" x14ac:dyDescent="0.25">
      <c r="A7952" s="10" t="str">
        <f t="shared" si="124"/>
        <v>2017-2026Greater Fresno Area1-in-2September PeakPGE20</v>
      </c>
      <c r="B7952" s="10" t="s">
        <v>54</v>
      </c>
      <c r="C7952" s="10" t="s">
        <v>37</v>
      </c>
      <c r="D7952" s="10" t="s">
        <v>7</v>
      </c>
      <c r="E7952" s="10" t="s">
        <v>9</v>
      </c>
      <c r="F7952">
        <v>20</v>
      </c>
      <c r="G7952">
        <v>3.0307676792144775</v>
      </c>
      <c r="H7952">
        <v>3.3755104541778564</v>
      </c>
      <c r="I7952">
        <v>96.875</v>
      </c>
      <c r="J7952">
        <v>7.6294809579849243E-2</v>
      </c>
      <c r="K7952">
        <v>19331</v>
      </c>
      <c r="L7952">
        <v>17718.839</v>
      </c>
      <c r="M7952">
        <v>-0.34474271535873413</v>
      </c>
      <c r="N7952">
        <v>-0.44252213835716248</v>
      </c>
      <c r="O7952">
        <v>-0.38475170731544495</v>
      </c>
      <c r="P7952">
        <v>-0.34474271535873413</v>
      </c>
      <c r="Q7952">
        <v>-0.30473372340202332</v>
      </c>
      <c r="R7952">
        <v>-0.24696329236030579</v>
      </c>
      <c r="S7952" s="10" t="s">
        <v>38</v>
      </c>
    </row>
    <row r="7953" spans="1:19" hidden="1" x14ac:dyDescent="0.25">
      <c r="A7953" s="10" t="str">
        <f t="shared" si="124"/>
        <v>2017-2026Greater Fresno Area1-in-10September PeakPGE20</v>
      </c>
      <c r="B7953" s="10" t="s">
        <v>54</v>
      </c>
      <c r="C7953" s="10" t="s">
        <v>37</v>
      </c>
      <c r="D7953" s="10" t="s">
        <v>7</v>
      </c>
      <c r="E7953" s="10" t="s">
        <v>1</v>
      </c>
      <c r="F7953">
        <v>20</v>
      </c>
      <c r="G7953">
        <v>2.905036449432373</v>
      </c>
      <c r="H7953">
        <v>3.2260007858276367</v>
      </c>
      <c r="I7953">
        <v>95.75</v>
      </c>
      <c r="J7953">
        <v>7.6294809579849243E-2</v>
      </c>
      <c r="K7953">
        <v>19331</v>
      </c>
      <c r="L7953">
        <v>17718.839</v>
      </c>
      <c r="M7953">
        <v>-0.32096445560455322</v>
      </c>
      <c r="N7953">
        <v>-0.41874387860298157</v>
      </c>
      <c r="O7953">
        <v>-0.36097344756126404</v>
      </c>
      <c r="P7953">
        <v>-0.32096445560455322</v>
      </c>
      <c r="Q7953">
        <v>-0.28095546364784241</v>
      </c>
      <c r="R7953">
        <v>-0.22318503260612488</v>
      </c>
      <c r="S7953" s="10" t="s">
        <v>38</v>
      </c>
    </row>
    <row r="7954" spans="1:19" hidden="1" x14ac:dyDescent="0.25">
      <c r="A7954" s="10" t="str">
        <f t="shared" si="124"/>
        <v>2017-2026Greater Fresno Area1-in-10September PeakCAISO21</v>
      </c>
      <c r="B7954" s="10" t="s">
        <v>54</v>
      </c>
      <c r="C7954" s="10" t="s">
        <v>37</v>
      </c>
      <c r="D7954" s="10" t="s">
        <v>7</v>
      </c>
      <c r="E7954" s="10" t="s">
        <v>1</v>
      </c>
      <c r="F7954">
        <v>21</v>
      </c>
      <c r="G7954">
        <v>2.7391343116760254</v>
      </c>
      <c r="H7954">
        <v>2.9450445175170898</v>
      </c>
      <c r="I7954">
        <v>92.375</v>
      </c>
      <c r="J7954">
        <v>7.6630406081676483E-2</v>
      </c>
      <c r="K7954">
        <v>19331</v>
      </c>
      <c r="L7954">
        <v>17718.839</v>
      </c>
      <c r="M7954">
        <v>-0.20591029524803162</v>
      </c>
      <c r="N7954">
        <v>-0.30411982536315918</v>
      </c>
      <c r="O7954">
        <v>-0.24609528481960297</v>
      </c>
      <c r="P7954">
        <v>-0.20591029524803162</v>
      </c>
      <c r="Q7954">
        <v>-0.16572530567646027</v>
      </c>
      <c r="R7954">
        <v>-0.10770076513290405</v>
      </c>
      <c r="S7954" s="10" t="s">
        <v>39</v>
      </c>
    </row>
    <row r="7955" spans="1:19" hidden="1" x14ac:dyDescent="0.25">
      <c r="A7955" s="10" t="str">
        <f t="shared" si="124"/>
        <v>2017-2026Greater Fresno Area1-in-2September PeakCAISO21</v>
      </c>
      <c r="B7955" s="10" t="s">
        <v>54</v>
      </c>
      <c r="C7955" s="10" t="s">
        <v>37</v>
      </c>
      <c r="D7955" s="10" t="s">
        <v>7</v>
      </c>
      <c r="E7955" s="10" t="s">
        <v>9</v>
      </c>
      <c r="F7955">
        <v>21</v>
      </c>
      <c r="G7955">
        <v>2.665679931640625</v>
      </c>
      <c r="H7955">
        <v>2.8576233386993408</v>
      </c>
      <c r="I7955">
        <v>91.375</v>
      </c>
      <c r="J7955">
        <v>7.6630406081676483E-2</v>
      </c>
      <c r="K7955">
        <v>19331</v>
      </c>
      <c r="L7955">
        <v>17718.839</v>
      </c>
      <c r="M7955">
        <v>-0.19194331765174866</v>
      </c>
      <c r="N7955">
        <v>-0.29015284776687622</v>
      </c>
      <c r="O7955">
        <v>-0.23212830722332001</v>
      </c>
      <c r="P7955">
        <v>-0.19194331765174866</v>
      </c>
      <c r="Q7955">
        <v>-0.15175832808017731</v>
      </c>
      <c r="R7955">
        <v>-9.3733787536621094E-2</v>
      </c>
      <c r="S7955" s="10" t="s">
        <v>39</v>
      </c>
    </row>
    <row r="7956" spans="1:19" hidden="1" x14ac:dyDescent="0.25">
      <c r="A7956" s="10" t="str">
        <f t="shared" si="124"/>
        <v>2017-2026Greater Fresno Area1-in-10September PeakPGE21</v>
      </c>
      <c r="B7956" s="10" t="s">
        <v>54</v>
      </c>
      <c r="C7956" s="10" t="s">
        <v>37</v>
      </c>
      <c r="D7956" s="10" t="s">
        <v>7</v>
      </c>
      <c r="E7956" s="10" t="s">
        <v>1</v>
      </c>
      <c r="F7956">
        <v>21</v>
      </c>
      <c r="G7956">
        <v>2.707139253616333</v>
      </c>
      <c r="H7956">
        <v>2.9075450897216797</v>
      </c>
      <c r="I7956">
        <v>92.125</v>
      </c>
      <c r="J7956">
        <v>7.6630406081676483E-2</v>
      </c>
      <c r="K7956">
        <v>19331</v>
      </c>
      <c r="L7956">
        <v>17718.839</v>
      </c>
      <c r="M7956">
        <v>-0.20040586590766907</v>
      </c>
      <c r="N7956">
        <v>-0.29861539602279663</v>
      </c>
      <c r="O7956">
        <v>-0.24059085547924042</v>
      </c>
      <c r="P7956">
        <v>-0.20040586590766907</v>
      </c>
      <c r="Q7956">
        <v>-0.16022087633609772</v>
      </c>
      <c r="R7956">
        <v>-0.1021963357925415</v>
      </c>
      <c r="S7956" s="10" t="s">
        <v>38</v>
      </c>
    </row>
    <row r="7957" spans="1:19" hidden="1" x14ac:dyDescent="0.25">
      <c r="A7957" s="10" t="str">
        <f t="shared" si="124"/>
        <v>2017-2026Greater Fresno Area1-in-2September PeakPGE21</v>
      </c>
      <c r="B7957" s="10" t="s">
        <v>54</v>
      </c>
      <c r="C7957" s="10" t="s">
        <v>37</v>
      </c>
      <c r="D7957" s="10" t="s">
        <v>7</v>
      </c>
      <c r="E7957" s="10" t="s">
        <v>9</v>
      </c>
      <c r="F7957">
        <v>21</v>
      </c>
      <c r="G7957">
        <v>2.8243052959442139</v>
      </c>
      <c r="H7957">
        <v>3.0468661785125732</v>
      </c>
      <c r="I7957">
        <v>93.375</v>
      </c>
      <c r="J7957">
        <v>7.6630406081676483E-2</v>
      </c>
      <c r="K7957">
        <v>19331</v>
      </c>
      <c r="L7957">
        <v>17718.839</v>
      </c>
      <c r="M7957">
        <v>-0.22256085276603699</v>
      </c>
      <c r="N7957">
        <v>-0.32077038288116455</v>
      </c>
      <c r="O7957">
        <v>-0.26274582743644714</v>
      </c>
      <c r="P7957">
        <v>-0.22256085276603699</v>
      </c>
      <c r="Q7957">
        <v>-0.18237586319446564</v>
      </c>
      <c r="R7957">
        <v>-0.12435132265090942</v>
      </c>
      <c r="S7957" s="10" t="s">
        <v>38</v>
      </c>
    </row>
    <row r="7958" spans="1:19" hidden="1" x14ac:dyDescent="0.25">
      <c r="A7958" s="10" t="str">
        <f t="shared" si="124"/>
        <v>2017-2026Greater Fresno Area1-in-10September PeakCAISO22</v>
      </c>
      <c r="B7958" s="10" t="s">
        <v>54</v>
      </c>
      <c r="C7958" s="10" t="s">
        <v>37</v>
      </c>
      <c r="D7958" s="10" t="s">
        <v>7</v>
      </c>
      <c r="E7958" s="10" t="s">
        <v>1</v>
      </c>
      <c r="F7958">
        <v>22</v>
      </c>
      <c r="G7958">
        <v>2.4775636196136475</v>
      </c>
      <c r="H7958">
        <v>2.6072607040405273</v>
      </c>
      <c r="I7958">
        <v>89.375</v>
      </c>
      <c r="J7958">
        <v>6.3674606382846832E-2</v>
      </c>
      <c r="K7958">
        <v>19331</v>
      </c>
      <c r="L7958">
        <v>17718.839</v>
      </c>
      <c r="M7958">
        <v>-0.12969715893268585</v>
      </c>
      <c r="N7958">
        <v>-0.21130253374576569</v>
      </c>
      <c r="O7958">
        <v>-0.1630881279706955</v>
      </c>
      <c r="P7958">
        <v>-0.12969715893268585</v>
      </c>
      <c r="Q7958">
        <v>-9.6306197345256805E-2</v>
      </c>
      <c r="R7958">
        <v>-4.8091784119606018E-2</v>
      </c>
      <c r="S7958" s="10" t="s">
        <v>39</v>
      </c>
    </row>
    <row r="7959" spans="1:19" hidden="1" x14ac:dyDescent="0.25">
      <c r="A7959" s="10" t="str">
        <f t="shared" si="124"/>
        <v>2017-2026Greater Fresno Area1-in-2September PeakCAISO22</v>
      </c>
      <c r="B7959" s="10" t="s">
        <v>54</v>
      </c>
      <c r="C7959" s="10" t="s">
        <v>37</v>
      </c>
      <c r="D7959" s="10" t="s">
        <v>7</v>
      </c>
      <c r="E7959" s="10" t="s">
        <v>9</v>
      </c>
      <c r="F7959">
        <v>22</v>
      </c>
      <c r="G7959">
        <v>2.4111237525939941</v>
      </c>
      <c r="H7959">
        <v>2.5285747051239014</v>
      </c>
      <c r="I7959">
        <v>88.125</v>
      </c>
      <c r="J7959">
        <v>6.3674606382846832E-2</v>
      </c>
      <c r="K7959">
        <v>19331</v>
      </c>
      <c r="L7959">
        <v>17718.839</v>
      </c>
      <c r="M7959">
        <v>-0.11745104193687439</v>
      </c>
      <c r="N7959">
        <v>-0.19905641674995422</v>
      </c>
      <c r="O7959">
        <v>-0.15084201097488403</v>
      </c>
      <c r="P7959">
        <v>-0.11745104193687439</v>
      </c>
      <c r="Q7959">
        <v>-8.4060080349445343E-2</v>
      </c>
      <c r="R7959">
        <v>-3.5845667123794556E-2</v>
      </c>
      <c r="S7959" s="10" t="s">
        <v>39</v>
      </c>
    </row>
    <row r="7960" spans="1:19" hidden="1" x14ac:dyDescent="0.25">
      <c r="A7960" s="10" t="str">
        <f t="shared" si="124"/>
        <v>2017-2026Greater Fresno Area1-in-10September PeakPGE22</v>
      </c>
      <c r="B7960" s="10" t="s">
        <v>54</v>
      </c>
      <c r="C7960" s="10" t="s">
        <v>37</v>
      </c>
      <c r="D7960" s="10" t="s">
        <v>7</v>
      </c>
      <c r="E7960" s="10" t="s">
        <v>1</v>
      </c>
      <c r="F7960">
        <v>22</v>
      </c>
      <c r="G7960">
        <v>2.4486238956451416</v>
      </c>
      <c r="H7960">
        <v>2.5722000598907471</v>
      </c>
      <c r="I7960">
        <v>89.375</v>
      </c>
      <c r="J7960">
        <v>6.3674606382846832E-2</v>
      </c>
      <c r="K7960">
        <v>19331</v>
      </c>
      <c r="L7960">
        <v>17718.839</v>
      </c>
      <c r="M7960">
        <v>-0.1235760897397995</v>
      </c>
      <c r="N7960">
        <v>-0.20518146455287933</v>
      </c>
      <c r="O7960">
        <v>-0.15696705877780914</v>
      </c>
      <c r="P7960">
        <v>-0.1235760897397995</v>
      </c>
      <c r="Q7960">
        <v>-9.0185128152370453E-2</v>
      </c>
      <c r="R7960">
        <v>-4.1970714926719666E-2</v>
      </c>
      <c r="S7960" s="10" t="s">
        <v>38</v>
      </c>
    </row>
    <row r="7961" spans="1:19" hidden="1" x14ac:dyDescent="0.25">
      <c r="A7961" s="10" t="str">
        <f t="shared" si="124"/>
        <v>2017-2026Greater Fresno Area1-in-2September PeakPGE22</v>
      </c>
      <c r="B7961" s="10" t="s">
        <v>54</v>
      </c>
      <c r="C7961" s="10" t="s">
        <v>37</v>
      </c>
      <c r="D7961" s="10" t="s">
        <v>7</v>
      </c>
      <c r="E7961" s="10" t="s">
        <v>9</v>
      </c>
      <c r="F7961">
        <v>22</v>
      </c>
      <c r="G7961">
        <v>2.5546014308929443</v>
      </c>
      <c r="H7961">
        <v>2.696279764175415</v>
      </c>
      <c r="I7961">
        <v>91.5</v>
      </c>
      <c r="J7961">
        <v>6.3674606382846832E-2</v>
      </c>
      <c r="K7961">
        <v>19331</v>
      </c>
      <c r="L7961">
        <v>17718.839</v>
      </c>
      <c r="M7961">
        <v>-0.14167822897434235</v>
      </c>
      <c r="N7961">
        <v>-0.22328360378742218</v>
      </c>
      <c r="O7961">
        <v>-0.17506919801235199</v>
      </c>
      <c r="P7961">
        <v>-0.14167822897434235</v>
      </c>
      <c r="Q7961">
        <v>-0.1082872673869133</v>
      </c>
      <c r="R7961">
        <v>-6.0072854161262512E-2</v>
      </c>
      <c r="S7961" s="10" t="s">
        <v>38</v>
      </c>
    </row>
    <row r="7962" spans="1:19" hidden="1" x14ac:dyDescent="0.25">
      <c r="A7962" s="10" t="str">
        <f t="shared" si="124"/>
        <v>2017-2026Greater Fresno Area1-in-2September PeakCAISO23</v>
      </c>
      <c r="B7962" s="10" t="s">
        <v>54</v>
      </c>
      <c r="C7962" s="10" t="s">
        <v>37</v>
      </c>
      <c r="D7962" s="10" t="s">
        <v>7</v>
      </c>
      <c r="E7962" s="10" t="s">
        <v>9</v>
      </c>
      <c r="F7962">
        <v>23</v>
      </c>
      <c r="G7962">
        <v>2.0071632862091064</v>
      </c>
      <c r="H7962">
        <v>2.0919797420501709</v>
      </c>
      <c r="I7962">
        <v>85.5</v>
      </c>
      <c r="J7962">
        <v>5.8387260884046555E-2</v>
      </c>
      <c r="K7962">
        <v>19331</v>
      </c>
      <c r="L7962">
        <v>17718.839</v>
      </c>
      <c r="M7962">
        <v>-8.4816500544548035E-2</v>
      </c>
      <c r="N7962">
        <v>-0.15964561700820923</v>
      </c>
      <c r="O7962">
        <v>-0.11543478071689606</v>
      </c>
      <c r="P7962">
        <v>-8.4816500544548035E-2</v>
      </c>
      <c r="Q7962">
        <v>-5.4198220372200012E-2</v>
      </c>
      <c r="R7962">
        <v>-9.9873868748545647E-3</v>
      </c>
      <c r="S7962" s="10" t="s">
        <v>39</v>
      </c>
    </row>
    <row r="7963" spans="1:19" hidden="1" x14ac:dyDescent="0.25">
      <c r="A7963" s="10" t="str">
        <f t="shared" si="124"/>
        <v>2017-2026Greater Fresno Area1-in-10September PeakCAISO23</v>
      </c>
      <c r="B7963" s="10" t="s">
        <v>54</v>
      </c>
      <c r="C7963" s="10" t="s">
        <v>37</v>
      </c>
      <c r="D7963" s="10" t="s">
        <v>7</v>
      </c>
      <c r="E7963" s="10" t="s">
        <v>1</v>
      </c>
      <c r="F7963">
        <v>23</v>
      </c>
      <c r="G7963">
        <v>2.062471866607666</v>
      </c>
      <c r="H7963">
        <v>2.1555664539337158</v>
      </c>
      <c r="I7963">
        <v>86.375</v>
      </c>
      <c r="J7963">
        <v>5.8387260884046555E-2</v>
      </c>
      <c r="K7963">
        <v>19331</v>
      </c>
      <c r="L7963">
        <v>17718.839</v>
      </c>
      <c r="M7963">
        <v>-9.3094691634178162E-2</v>
      </c>
      <c r="N7963">
        <v>-0.16792380809783936</v>
      </c>
      <c r="O7963">
        <v>-0.12371297180652618</v>
      </c>
      <c r="P7963">
        <v>-9.3094691634178162E-2</v>
      </c>
      <c r="Q7963">
        <v>-6.2476411461830139E-2</v>
      </c>
      <c r="R7963">
        <v>-1.8265578895807266E-2</v>
      </c>
      <c r="S7963" s="10" t="s">
        <v>39</v>
      </c>
    </row>
    <row r="7964" spans="1:19" hidden="1" x14ac:dyDescent="0.25">
      <c r="A7964" s="10" t="str">
        <f t="shared" si="124"/>
        <v>2017-2026Greater Fresno Area1-in-10September PeakPGE23</v>
      </c>
      <c r="B7964" s="10" t="s">
        <v>54</v>
      </c>
      <c r="C7964" s="10" t="s">
        <v>37</v>
      </c>
      <c r="D7964" s="10" t="s">
        <v>7</v>
      </c>
      <c r="E7964" s="10" t="s">
        <v>1</v>
      </c>
      <c r="F7964">
        <v>23</v>
      </c>
      <c r="G7964">
        <v>2.0383808612823486</v>
      </c>
      <c r="H7964">
        <v>2.1284570693969727</v>
      </c>
      <c r="I7964">
        <v>86</v>
      </c>
      <c r="J7964">
        <v>5.8387260884046555E-2</v>
      </c>
      <c r="K7964">
        <v>19331</v>
      </c>
      <c r="L7964">
        <v>17718.839</v>
      </c>
      <c r="M7964">
        <v>-9.0076223015785217E-2</v>
      </c>
      <c r="N7964">
        <v>-0.16490533947944641</v>
      </c>
      <c r="O7964">
        <v>-0.12069450318813324</v>
      </c>
      <c r="P7964">
        <v>-9.0076223015785217E-2</v>
      </c>
      <c r="Q7964">
        <v>-5.9457942843437195E-2</v>
      </c>
      <c r="R7964">
        <v>-1.5247109346091747E-2</v>
      </c>
      <c r="S7964" s="10" t="s">
        <v>38</v>
      </c>
    </row>
    <row r="7965" spans="1:19" hidden="1" x14ac:dyDescent="0.25">
      <c r="A7965" s="10" t="str">
        <f t="shared" si="124"/>
        <v>2017-2026Greater Fresno Area1-in-2September PeakPGE23</v>
      </c>
      <c r="B7965" s="10" t="s">
        <v>54</v>
      </c>
      <c r="C7965" s="10" t="s">
        <v>37</v>
      </c>
      <c r="D7965" s="10" t="s">
        <v>7</v>
      </c>
      <c r="E7965" s="10" t="s">
        <v>9</v>
      </c>
      <c r="F7965">
        <v>23</v>
      </c>
      <c r="G7965">
        <v>2.1266026496887207</v>
      </c>
      <c r="H7965">
        <v>2.2270009517669678</v>
      </c>
      <c r="I7965">
        <v>89.25</v>
      </c>
      <c r="J7965">
        <v>5.8387260884046555E-2</v>
      </c>
      <c r="K7965">
        <v>19331</v>
      </c>
      <c r="L7965">
        <v>17718.839</v>
      </c>
      <c r="M7965">
        <v>-0.10039824992418289</v>
      </c>
      <c r="N7965">
        <v>-0.17522735893726349</v>
      </c>
      <c r="O7965">
        <v>-0.13101652264595032</v>
      </c>
      <c r="P7965">
        <v>-0.10039824992418289</v>
      </c>
      <c r="Q7965">
        <v>-6.9779969751834869E-2</v>
      </c>
      <c r="R7965">
        <v>-2.5569137185811996E-2</v>
      </c>
      <c r="S7965" s="10" t="s">
        <v>38</v>
      </c>
    </row>
    <row r="7966" spans="1:19" hidden="1" x14ac:dyDescent="0.25">
      <c r="A7966" s="10" t="str">
        <f t="shared" si="124"/>
        <v>2017-2026Greater Fresno Area1-in-10September PeakCAISO24</v>
      </c>
      <c r="B7966" s="10" t="s">
        <v>54</v>
      </c>
      <c r="C7966" s="10" t="s">
        <v>37</v>
      </c>
      <c r="D7966" s="10" t="s">
        <v>7</v>
      </c>
      <c r="E7966" s="10" t="s">
        <v>1</v>
      </c>
      <c r="F7966">
        <v>24</v>
      </c>
      <c r="G7966">
        <v>1.6670613288879395</v>
      </c>
      <c r="H7966">
        <v>1.7424397468566895</v>
      </c>
      <c r="I7966">
        <v>83.625</v>
      </c>
      <c r="J7966">
        <v>4.4309847056865692E-2</v>
      </c>
      <c r="K7966">
        <v>19331</v>
      </c>
      <c r="L7966">
        <v>17718.839</v>
      </c>
      <c r="M7966">
        <v>-7.537841796875E-2</v>
      </c>
      <c r="N7966">
        <v>-0.13216592371463776</v>
      </c>
      <c r="O7966">
        <v>-9.8614498972892761E-2</v>
      </c>
      <c r="P7966">
        <v>-7.537841796875E-2</v>
      </c>
      <c r="Q7966">
        <v>-5.214233323931694E-2</v>
      </c>
      <c r="R7966">
        <v>-1.8590917810797691E-2</v>
      </c>
      <c r="S7966" s="10" t="s">
        <v>39</v>
      </c>
    </row>
    <row r="7967" spans="1:19" hidden="1" x14ac:dyDescent="0.25">
      <c r="A7967" s="10" t="str">
        <f t="shared" si="124"/>
        <v>2017-2026Greater Fresno Area1-in-2September PeakCAISO24</v>
      </c>
      <c r="B7967" s="10" t="s">
        <v>54</v>
      </c>
      <c r="C7967" s="10" t="s">
        <v>37</v>
      </c>
      <c r="D7967" s="10" t="s">
        <v>7</v>
      </c>
      <c r="E7967" s="10" t="s">
        <v>9</v>
      </c>
      <c r="F7967">
        <v>24</v>
      </c>
      <c r="G7967">
        <v>1.6223562955856323</v>
      </c>
      <c r="H7967">
        <v>1.691936731338501</v>
      </c>
      <c r="I7967">
        <v>82.125</v>
      </c>
      <c r="J7967">
        <v>4.4309847056865692E-2</v>
      </c>
      <c r="K7967">
        <v>19331</v>
      </c>
      <c r="L7967">
        <v>17718.839</v>
      </c>
      <c r="M7967">
        <v>-6.9580473005771637E-2</v>
      </c>
      <c r="N7967">
        <v>-0.1263679713010788</v>
      </c>
      <c r="O7967">
        <v>-9.2816554009914398E-2</v>
      </c>
      <c r="P7967">
        <v>-6.9580473005771637E-2</v>
      </c>
      <c r="Q7967">
        <v>-4.6344388276338577E-2</v>
      </c>
      <c r="R7967">
        <v>-1.2792972847819328E-2</v>
      </c>
      <c r="S7967" s="10" t="s">
        <v>39</v>
      </c>
    </row>
    <row r="7968" spans="1:19" hidden="1" x14ac:dyDescent="0.25">
      <c r="A7968" s="10" t="str">
        <f t="shared" si="124"/>
        <v>2017-2026Greater Fresno Area1-in-10September PeakPGE24</v>
      </c>
      <c r="B7968" s="10" t="s">
        <v>54</v>
      </c>
      <c r="C7968" s="10" t="s">
        <v>37</v>
      </c>
      <c r="D7968" s="10" t="s">
        <v>7</v>
      </c>
      <c r="E7968" s="10" t="s">
        <v>1</v>
      </c>
      <c r="F7968">
        <v>24</v>
      </c>
      <c r="G7968">
        <v>1.647588849067688</v>
      </c>
      <c r="H7968">
        <v>1.7208596467971802</v>
      </c>
      <c r="I7968">
        <v>83.375</v>
      </c>
      <c r="J7968">
        <v>4.4309847056865692E-2</v>
      </c>
      <c r="K7968">
        <v>19331</v>
      </c>
      <c r="L7968">
        <v>17718.839</v>
      </c>
      <c r="M7968">
        <v>-7.3270827531814575E-2</v>
      </c>
      <c r="N7968">
        <v>-0.13005833327770233</v>
      </c>
      <c r="O7968">
        <v>-9.6506908535957336E-2</v>
      </c>
      <c r="P7968">
        <v>-7.3270827531814575E-2</v>
      </c>
      <c r="Q7968">
        <v>-5.0034742802381516E-2</v>
      </c>
      <c r="R7968">
        <v>-1.6483327373862267E-2</v>
      </c>
      <c r="S7968" s="10" t="s">
        <v>38</v>
      </c>
    </row>
    <row r="7969" spans="1:19" hidden="1" x14ac:dyDescent="0.25">
      <c r="A7969" s="10" t="str">
        <f t="shared" si="124"/>
        <v>2017-2026Greater Fresno Area1-in-2September PeakPGE24</v>
      </c>
      <c r="B7969" s="10" t="s">
        <v>54</v>
      </c>
      <c r="C7969" s="10" t="s">
        <v>37</v>
      </c>
      <c r="D7969" s="10" t="s">
        <v>7</v>
      </c>
      <c r="E7969" s="10" t="s">
        <v>9</v>
      </c>
      <c r="F7969">
        <v>24</v>
      </c>
      <c r="G7969">
        <v>1.7188971042633057</v>
      </c>
      <c r="H7969">
        <v>1.8011393547058105</v>
      </c>
      <c r="I7969">
        <v>86.125</v>
      </c>
      <c r="J7969">
        <v>4.4309847056865692E-2</v>
      </c>
      <c r="K7969">
        <v>19331</v>
      </c>
      <c r="L7969">
        <v>17718.839</v>
      </c>
      <c r="M7969">
        <v>-8.2242295145988464E-2</v>
      </c>
      <c r="N7969">
        <v>-0.13902980089187622</v>
      </c>
      <c r="O7969">
        <v>-0.10547837615013123</v>
      </c>
      <c r="P7969">
        <v>-8.2242295145988464E-2</v>
      </c>
      <c r="Q7969">
        <v>-5.9006210416555405E-2</v>
      </c>
      <c r="R7969">
        <v>-2.5454794988036156E-2</v>
      </c>
      <c r="S7969" s="10" t="s">
        <v>38</v>
      </c>
    </row>
    <row r="7970" spans="1:19" hidden="1" x14ac:dyDescent="0.25">
      <c r="A7970" s="10" t="str">
        <f t="shared" si="124"/>
        <v>2017-2026Greater Fresno Area1-in-10Typical Event DayCAISO1</v>
      </c>
      <c r="B7970" s="10" t="s">
        <v>54</v>
      </c>
      <c r="C7970" s="10" t="s">
        <v>37</v>
      </c>
      <c r="D7970" s="10" t="s">
        <v>8</v>
      </c>
      <c r="E7970" s="10" t="s">
        <v>1</v>
      </c>
      <c r="F7970">
        <v>1</v>
      </c>
      <c r="G7970">
        <v>1.3311775922775269</v>
      </c>
      <c r="H7970">
        <v>1.3311775922775269</v>
      </c>
      <c r="I7970">
        <v>84.15625</v>
      </c>
      <c r="J7970">
        <v>0</v>
      </c>
      <c r="K7970">
        <v>19331</v>
      </c>
      <c r="L7970">
        <v>17718.839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 s="10" t="s">
        <v>39</v>
      </c>
    </row>
    <row r="7971" spans="1:19" hidden="1" x14ac:dyDescent="0.25">
      <c r="A7971" s="10" t="str">
        <f t="shared" si="124"/>
        <v>2017-2026Greater Fresno Area1-in-2Typical Event DayCAISO1</v>
      </c>
      <c r="B7971" s="10" t="s">
        <v>54</v>
      </c>
      <c r="C7971" s="10" t="s">
        <v>37</v>
      </c>
      <c r="D7971" s="10" t="s">
        <v>8</v>
      </c>
      <c r="E7971" s="10" t="s">
        <v>9</v>
      </c>
      <c r="F7971">
        <v>1</v>
      </c>
      <c r="G7971">
        <v>1.2683318853378296</v>
      </c>
      <c r="H7971">
        <v>1.2683318853378296</v>
      </c>
      <c r="I7971">
        <v>83</v>
      </c>
      <c r="J7971">
        <v>0</v>
      </c>
      <c r="K7971">
        <v>19331</v>
      </c>
      <c r="L7971">
        <v>17718.839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 s="10" t="s">
        <v>39</v>
      </c>
    </row>
    <row r="7972" spans="1:19" hidden="1" x14ac:dyDescent="0.25">
      <c r="A7972" s="10" t="str">
        <f t="shared" si="124"/>
        <v>2017-2026Greater Fresno Area1-in-2Typical Event DayPGE1</v>
      </c>
      <c r="B7972" s="10" t="s">
        <v>54</v>
      </c>
      <c r="C7972" s="10" t="s">
        <v>37</v>
      </c>
      <c r="D7972" s="10" t="s">
        <v>8</v>
      </c>
      <c r="E7972" s="10" t="s">
        <v>9</v>
      </c>
      <c r="F7972">
        <v>1</v>
      </c>
      <c r="G7972">
        <v>1.3278617858886719</v>
      </c>
      <c r="H7972">
        <v>1.3278617858886719</v>
      </c>
      <c r="I7972">
        <v>84.40625</v>
      </c>
      <c r="J7972">
        <v>0</v>
      </c>
      <c r="K7972">
        <v>19331</v>
      </c>
      <c r="L7972">
        <v>17718.839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 s="10" t="s">
        <v>38</v>
      </c>
    </row>
    <row r="7973" spans="1:19" hidden="1" x14ac:dyDescent="0.25">
      <c r="A7973" s="10" t="str">
        <f t="shared" si="124"/>
        <v>2017-2026Greater Fresno Area1-in-10Typical Event DayPGE1</v>
      </c>
      <c r="B7973" s="10" t="s">
        <v>54</v>
      </c>
      <c r="C7973" s="10" t="s">
        <v>37</v>
      </c>
      <c r="D7973" s="10" t="s">
        <v>8</v>
      </c>
      <c r="E7973" s="10" t="s">
        <v>1</v>
      </c>
      <c r="F7973">
        <v>1</v>
      </c>
      <c r="G7973">
        <v>1.3536832332611084</v>
      </c>
      <c r="H7973">
        <v>1.3536832332611084</v>
      </c>
      <c r="I7973">
        <v>84.96875</v>
      </c>
      <c r="J7973">
        <v>0</v>
      </c>
      <c r="K7973">
        <v>19331</v>
      </c>
      <c r="L7973">
        <v>17718.839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 s="10" t="s">
        <v>38</v>
      </c>
    </row>
    <row r="7974" spans="1:19" hidden="1" x14ac:dyDescent="0.25">
      <c r="A7974" s="10" t="str">
        <f t="shared" si="124"/>
        <v>2017-2026Greater Fresno Area1-in-10Typical Event DayCAISO2</v>
      </c>
      <c r="B7974" s="10" t="s">
        <v>54</v>
      </c>
      <c r="C7974" s="10" t="s">
        <v>37</v>
      </c>
      <c r="D7974" s="10" t="s">
        <v>8</v>
      </c>
      <c r="E7974" s="10" t="s">
        <v>1</v>
      </c>
      <c r="F7974">
        <v>2</v>
      </c>
      <c r="G7974">
        <v>1.1318678855895996</v>
      </c>
      <c r="H7974">
        <v>1.1318678855895996</v>
      </c>
      <c r="I7974">
        <v>81.71875</v>
      </c>
      <c r="J7974">
        <v>0</v>
      </c>
      <c r="K7974">
        <v>19331</v>
      </c>
      <c r="L7974">
        <v>17718.839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 s="10" t="s">
        <v>39</v>
      </c>
    </row>
    <row r="7975" spans="1:19" hidden="1" x14ac:dyDescent="0.25">
      <c r="A7975" s="10" t="str">
        <f t="shared" si="124"/>
        <v>2017-2026Greater Fresno Area1-in-2Typical Event DayCAISO2</v>
      </c>
      <c r="B7975" s="10" t="s">
        <v>54</v>
      </c>
      <c r="C7975" s="10" t="s">
        <v>37</v>
      </c>
      <c r="D7975" s="10" t="s">
        <v>8</v>
      </c>
      <c r="E7975" s="10" t="s">
        <v>9</v>
      </c>
      <c r="F7975">
        <v>2</v>
      </c>
      <c r="G7975">
        <v>1.0784317255020142</v>
      </c>
      <c r="H7975">
        <v>1.0784317255020142</v>
      </c>
      <c r="I7975">
        <v>80.625</v>
      </c>
      <c r="J7975">
        <v>0</v>
      </c>
      <c r="K7975">
        <v>19331</v>
      </c>
      <c r="L7975">
        <v>17718.839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 s="10" t="s">
        <v>39</v>
      </c>
    </row>
    <row r="7976" spans="1:19" hidden="1" x14ac:dyDescent="0.25">
      <c r="A7976" s="10" t="str">
        <f t="shared" si="124"/>
        <v>2017-2026Greater Fresno Area1-in-10Typical Event DayPGE2</v>
      </c>
      <c r="B7976" s="10" t="s">
        <v>54</v>
      </c>
      <c r="C7976" s="10" t="s">
        <v>37</v>
      </c>
      <c r="D7976" s="10" t="s">
        <v>8</v>
      </c>
      <c r="E7976" s="10" t="s">
        <v>1</v>
      </c>
      <c r="F7976">
        <v>2</v>
      </c>
      <c r="G7976">
        <v>1.1510038375854492</v>
      </c>
      <c r="H7976">
        <v>1.1510038375854492</v>
      </c>
      <c r="I7976">
        <v>82.75</v>
      </c>
      <c r="J7976">
        <v>0</v>
      </c>
      <c r="K7976">
        <v>19331</v>
      </c>
      <c r="L7976">
        <v>17718.839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 s="10" t="s">
        <v>38</v>
      </c>
    </row>
    <row r="7977" spans="1:19" hidden="1" x14ac:dyDescent="0.25">
      <c r="A7977" s="10" t="str">
        <f t="shared" si="124"/>
        <v>2017-2026Greater Fresno Area1-in-2Typical Event DayPGE2</v>
      </c>
      <c r="B7977" s="10" t="s">
        <v>54</v>
      </c>
      <c r="C7977" s="10" t="s">
        <v>37</v>
      </c>
      <c r="D7977" s="10" t="s">
        <v>8</v>
      </c>
      <c r="E7977" s="10" t="s">
        <v>9</v>
      </c>
      <c r="F7977">
        <v>2</v>
      </c>
      <c r="G7977">
        <v>1.1290485858917236</v>
      </c>
      <c r="H7977">
        <v>1.1290485858917236</v>
      </c>
      <c r="I7977">
        <v>81.8125</v>
      </c>
      <c r="J7977">
        <v>0</v>
      </c>
      <c r="K7977">
        <v>19331</v>
      </c>
      <c r="L7977">
        <v>17718.839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 s="10" t="s">
        <v>38</v>
      </c>
    </row>
    <row r="7978" spans="1:19" hidden="1" x14ac:dyDescent="0.25">
      <c r="A7978" s="10" t="str">
        <f t="shared" si="124"/>
        <v>2017-2026Greater Fresno Area1-in-10Typical Event DayCAISO3</v>
      </c>
      <c r="B7978" s="10" t="s">
        <v>54</v>
      </c>
      <c r="C7978" s="10" t="s">
        <v>37</v>
      </c>
      <c r="D7978" s="10" t="s">
        <v>8</v>
      </c>
      <c r="E7978" s="10" t="s">
        <v>1</v>
      </c>
      <c r="F7978">
        <v>3</v>
      </c>
      <c r="G7978">
        <v>0.99580764770507813</v>
      </c>
      <c r="H7978">
        <v>0.99580764770507813</v>
      </c>
      <c r="I7978">
        <v>79.84375</v>
      </c>
      <c r="J7978">
        <v>0</v>
      </c>
      <c r="K7978">
        <v>19331</v>
      </c>
      <c r="L7978">
        <v>17718.839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 s="10" t="s">
        <v>39</v>
      </c>
    </row>
    <row r="7979" spans="1:19" hidden="1" x14ac:dyDescent="0.25">
      <c r="A7979" s="10" t="str">
        <f t="shared" si="124"/>
        <v>2017-2026Greater Fresno Area1-in-2Typical Event DayCAISO3</v>
      </c>
      <c r="B7979" s="10" t="s">
        <v>54</v>
      </c>
      <c r="C7979" s="10" t="s">
        <v>37</v>
      </c>
      <c r="D7979" s="10" t="s">
        <v>8</v>
      </c>
      <c r="E7979" s="10" t="s">
        <v>9</v>
      </c>
      <c r="F7979">
        <v>3</v>
      </c>
      <c r="G7979">
        <v>0.94879496097564697</v>
      </c>
      <c r="H7979">
        <v>0.94879496097564697</v>
      </c>
      <c r="I7979">
        <v>78.84375</v>
      </c>
      <c r="J7979">
        <v>0</v>
      </c>
      <c r="K7979">
        <v>19331</v>
      </c>
      <c r="L7979">
        <v>17718.839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 s="10" t="s">
        <v>39</v>
      </c>
    </row>
    <row r="7980" spans="1:19" hidden="1" x14ac:dyDescent="0.25">
      <c r="A7980" s="10" t="str">
        <f t="shared" si="124"/>
        <v>2017-2026Greater Fresno Area1-in-2Typical Event DayPGE3</v>
      </c>
      <c r="B7980" s="10" t="s">
        <v>54</v>
      </c>
      <c r="C7980" s="10" t="s">
        <v>37</v>
      </c>
      <c r="D7980" s="10" t="s">
        <v>8</v>
      </c>
      <c r="E7980" s="10" t="s">
        <v>9</v>
      </c>
      <c r="F7980">
        <v>3</v>
      </c>
      <c r="G7980">
        <v>0.99332726001739502</v>
      </c>
      <c r="H7980">
        <v>0.99332726001739502</v>
      </c>
      <c r="I7980">
        <v>79.4375</v>
      </c>
      <c r="J7980">
        <v>0</v>
      </c>
      <c r="K7980">
        <v>19331</v>
      </c>
      <c r="L7980">
        <v>17718.839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 s="10" t="s">
        <v>38</v>
      </c>
    </row>
    <row r="7981" spans="1:19" hidden="1" x14ac:dyDescent="0.25">
      <c r="A7981" s="10" t="str">
        <f t="shared" si="124"/>
        <v>2017-2026Greater Fresno Area1-in-10Typical Event DayPGE3</v>
      </c>
      <c r="B7981" s="10" t="s">
        <v>54</v>
      </c>
      <c r="C7981" s="10" t="s">
        <v>37</v>
      </c>
      <c r="D7981" s="10" t="s">
        <v>8</v>
      </c>
      <c r="E7981" s="10" t="s">
        <v>1</v>
      </c>
      <c r="F7981">
        <v>3</v>
      </c>
      <c r="G7981">
        <v>1.0126433372497559</v>
      </c>
      <c r="H7981">
        <v>1.0126433372497559</v>
      </c>
      <c r="I7981">
        <v>81.03125</v>
      </c>
      <c r="J7981">
        <v>0</v>
      </c>
      <c r="K7981">
        <v>19331</v>
      </c>
      <c r="L7981">
        <v>17718.839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 s="10" t="s">
        <v>38</v>
      </c>
    </row>
    <row r="7982" spans="1:19" hidden="1" x14ac:dyDescent="0.25">
      <c r="A7982" s="10" t="str">
        <f t="shared" si="124"/>
        <v>2017-2026Greater Fresno Area1-in-2Typical Event DayCAISO4</v>
      </c>
      <c r="B7982" s="10" t="s">
        <v>54</v>
      </c>
      <c r="C7982" s="10" t="s">
        <v>37</v>
      </c>
      <c r="D7982" s="10" t="s">
        <v>8</v>
      </c>
      <c r="E7982" s="10" t="s">
        <v>9</v>
      </c>
      <c r="F7982">
        <v>4</v>
      </c>
      <c r="G7982">
        <v>0.86419552564620972</v>
      </c>
      <c r="H7982">
        <v>0.86419552564620972</v>
      </c>
      <c r="I7982">
        <v>76.71875</v>
      </c>
      <c r="J7982">
        <v>0</v>
      </c>
      <c r="K7982">
        <v>19331</v>
      </c>
      <c r="L7982">
        <v>17718.839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 s="10" t="s">
        <v>39</v>
      </c>
    </row>
    <row r="7983" spans="1:19" hidden="1" x14ac:dyDescent="0.25">
      <c r="A7983" s="10" t="str">
        <f t="shared" si="124"/>
        <v>2017-2026Greater Fresno Area1-in-10Typical Event DayCAISO4</v>
      </c>
      <c r="B7983" s="10" t="s">
        <v>54</v>
      </c>
      <c r="C7983" s="10" t="s">
        <v>37</v>
      </c>
      <c r="D7983" s="10" t="s">
        <v>8</v>
      </c>
      <c r="E7983" s="10" t="s">
        <v>1</v>
      </c>
      <c r="F7983">
        <v>4</v>
      </c>
      <c r="G7983">
        <v>0.90701627731323242</v>
      </c>
      <c r="H7983">
        <v>0.90701627731323242</v>
      </c>
      <c r="I7983">
        <v>78.25</v>
      </c>
      <c r="J7983">
        <v>0</v>
      </c>
      <c r="K7983">
        <v>19331</v>
      </c>
      <c r="L7983">
        <v>17718.839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 s="10" t="s">
        <v>39</v>
      </c>
    </row>
    <row r="7984" spans="1:19" hidden="1" x14ac:dyDescent="0.25">
      <c r="A7984" s="10" t="str">
        <f t="shared" si="124"/>
        <v>2017-2026Greater Fresno Area1-in-10Typical Event DayPGE4</v>
      </c>
      <c r="B7984" s="10" t="s">
        <v>54</v>
      </c>
      <c r="C7984" s="10" t="s">
        <v>37</v>
      </c>
      <c r="D7984" s="10" t="s">
        <v>8</v>
      </c>
      <c r="E7984" s="10" t="s">
        <v>1</v>
      </c>
      <c r="F7984">
        <v>4</v>
      </c>
      <c r="G7984">
        <v>0.92235082387924194</v>
      </c>
      <c r="H7984">
        <v>0.92235082387924194</v>
      </c>
      <c r="I7984">
        <v>79.03125</v>
      </c>
      <c r="J7984">
        <v>0</v>
      </c>
      <c r="K7984">
        <v>19331</v>
      </c>
      <c r="L7984">
        <v>17718.839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 s="10" t="s">
        <v>38</v>
      </c>
    </row>
    <row r="7985" spans="1:19" hidden="1" x14ac:dyDescent="0.25">
      <c r="A7985" s="10" t="str">
        <f t="shared" si="124"/>
        <v>2017-2026Greater Fresno Area1-in-2Typical Event DayPGE4</v>
      </c>
      <c r="B7985" s="10" t="s">
        <v>54</v>
      </c>
      <c r="C7985" s="10" t="s">
        <v>37</v>
      </c>
      <c r="D7985" s="10" t="s">
        <v>8</v>
      </c>
      <c r="E7985" s="10" t="s">
        <v>9</v>
      </c>
      <c r="F7985">
        <v>4</v>
      </c>
      <c r="G7985">
        <v>0.90475702285766602</v>
      </c>
      <c r="H7985">
        <v>0.90475702285766602</v>
      </c>
      <c r="I7985">
        <v>77.625</v>
      </c>
      <c r="J7985">
        <v>0</v>
      </c>
      <c r="K7985">
        <v>19331</v>
      </c>
      <c r="L7985">
        <v>17718.839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 s="10" t="s">
        <v>38</v>
      </c>
    </row>
    <row r="7986" spans="1:19" hidden="1" x14ac:dyDescent="0.25">
      <c r="A7986" s="10" t="str">
        <f t="shared" si="124"/>
        <v>2017-2026Greater Fresno Area1-in-2Typical Event DayCAISO5</v>
      </c>
      <c r="B7986" s="10" t="s">
        <v>54</v>
      </c>
      <c r="C7986" s="10" t="s">
        <v>37</v>
      </c>
      <c r="D7986" s="10" t="s">
        <v>8</v>
      </c>
      <c r="E7986" s="10" t="s">
        <v>9</v>
      </c>
      <c r="F7986">
        <v>5</v>
      </c>
      <c r="G7986">
        <v>0.82316404581069946</v>
      </c>
      <c r="H7986">
        <v>0.82316404581069946</v>
      </c>
      <c r="I7986">
        <v>75.03125</v>
      </c>
      <c r="J7986">
        <v>0</v>
      </c>
      <c r="K7986">
        <v>19331</v>
      </c>
      <c r="L7986">
        <v>17718.839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 s="10" t="s">
        <v>39</v>
      </c>
    </row>
    <row r="7987" spans="1:19" hidden="1" x14ac:dyDescent="0.25">
      <c r="A7987" s="10" t="str">
        <f t="shared" si="124"/>
        <v>2017-2026Greater Fresno Area1-in-10Typical Event DayCAISO5</v>
      </c>
      <c r="B7987" s="10" t="s">
        <v>54</v>
      </c>
      <c r="C7987" s="10" t="s">
        <v>37</v>
      </c>
      <c r="D7987" s="10" t="s">
        <v>8</v>
      </c>
      <c r="E7987" s="10" t="s">
        <v>1</v>
      </c>
      <c r="F7987">
        <v>5</v>
      </c>
      <c r="G7987">
        <v>0.86395174264907837</v>
      </c>
      <c r="H7987">
        <v>0.86395174264907837</v>
      </c>
      <c r="I7987">
        <v>76.65625</v>
      </c>
      <c r="J7987">
        <v>0</v>
      </c>
      <c r="K7987">
        <v>19331</v>
      </c>
      <c r="L7987">
        <v>17718.839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 s="10" t="s">
        <v>39</v>
      </c>
    </row>
    <row r="7988" spans="1:19" hidden="1" x14ac:dyDescent="0.25">
      <c r="A7988" s="10" t="str">
        <f t="shared" si="124"/>
        <v>2017-2026Greater Fresno Area1-in-2Typical Event DayPGE5</v>
      </c>
      <c r="B7988" s="10" t="s">
        <v>54</v>
      </c>
      <c r="C7988" s="10" t="s">
        <v>37</v>
      </c>
      <c r="D7988" s="10" t="s">
        <v>8</v>
      </c>
      <c r="E7988" s="10" t="s">
        <v>9</v>
      </c>
      <c r="F7988">
        <v>5</v>
      </c>
      <c r="G7988">
        <v>0.86179977655410767</v>
      </c>
      <c r="H7988">
        <v>0.86179977655410767</v>
      </c>
      <c r="I7988">
        <v>76.03125</v>
      </c>
      <c r="J7988">
        <v>0</v>
      </c>
      <c r="K7988">
        <v>19331</v>
      </c>
      <c r="L7988">
        <v>17718.839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 s="10" t="s">
        <v>38</v>
      </c>
    </row>
    <row r="7989" spans="1:19" hidden="1" x14ac:dyDescent="0.25">
      <c r="A7989" s="10" t="str">
        <f t="shared" si="124"/>
        <v>2017-2026Greater Fresno Area1-in-10Typical Event DayPGE5</v>
      </c>
      <c r="B7989" s="10" t="s">
        <v>54</v>
      </c>
      <c r="C7989" s="10" t="s">
        <v>37</v>
      </c>
      <c r="D7989" s="10" t="s">
        <v>8</v>
      </c>
      <c r="E7989" s="10" t="s">
        <v>1</v>
      </c>
      <c r="F7989">
        <v>5</v>
      </c>
      <c r="G7989">
        <v>0.87855821847915649</v>
      </c>
      <c r="H7989">
        <v>0.87855821847915649</v>
      </c>
      <c r="I7989">
        <v>77.53125</v>
      </c>
      <c r="J7989">
        <v>0</v>
      </c>
      <c r="K7989">
        <v>19331</v>
      </c>
      <c r="L7989">
        <v>17718.839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 s="10" t="s">
        <v>38</v>
      </c>
    </row>
    <row r="7990" spans="1:19" hidden="1" x14ac:dyDescent="0.25">
      <c r="A7990" s="10" t="str">
        <f t="shared" si="124"/>
        <v>2017-2026Greater Fresno Area1-in-10Typical Event DayCAISO6</v>
      </c>
      <c r="B7990" s="10" t="s">
        <v>54</v>
      </c>
      <c r="C7990" s="10" t="s">
        <v>37</v>
      </c>
      <c r="D7990" s="10" t="s">
        <v>8</v>
      </c>
      <c r="E7990" s="10" t="s">
        <v>1</v>
      </c>
      <c r="F7990">
        <v>6</v>
      </c>
      <c r="G7990">
        <v>0.87319397926330566</v>
      </c>
      <c r="H7990">
        <v>0.87319397926330566</v>
      </c>
      <c r="I7990">
        <v>75.34375</v>
      </c>
      <c r="J7990">
        <v>0</v>
      </c>
      <c r="K7990">
        <v>19331</v>
      </c>
      <c r="L7990">
        <v>17718.839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 s="10" t="s">
        <v>39</v>
      </c>
    </row>
    <row r="7991" spans="1:19" hidden="1" x14ac:dyDescent="0.25">
      <c r="A7991" s="10" t="str">
        <f t="shared" si="124"/>
        <v>2017-2026Greater Fresno Area1-in-2Typical Event DayCAISO6</v>
      </c>
      <c r="B7991" s="10" t="s">
        <v>54</v>
      </c>
      <c r="C7991" s="10" t="s">
        <v>37</v>
      </c>
      <c r="D7991" s="10" t="s">
        <v>8</v>
      </c>
      <c r="E7991" s="10" t="s">
        <v>9</v>
      </c>
      <c r="F7991">
        <v>6</v>
      </c>
      <c r="G7991">
        <v>0.8319699764251709</v>
      </c>
      <c r="H7991">
        <v>0.8319699764251709</v>
      </c>
      <c r="I7991">
        <v>74.03125</v>
      </c>
      <c r="J7991">
        <v>0</v>
      </c>
      <c r="K7991">
        <v>19331</v>
      </c>
      <c r="L7991">
        <v>17718.839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 s="10" t="s">
        <v>39</v>
      </c>
    </row>
    <row r="7992" spans="1:19" hidden="1" x14ac:dyDescent="0.25">
      <c r="A7992" s="10" t="str">
        <f t="shared" si="124"/>
        <v>2017-2026Greater Fresno Area1-in-10Typical Event DayPGE6</v>
      </c>
      <c r="B7992" s="10" t="s">
        <v>54</v>
      </c>
      <c r="C7992" s="10" t="s">
        <v>37</v>
      </c>
      <c r="D7992" s="10" t="s">
        <v>8</v>
      </c>
      <c r="E7992" s="10" t="s">
        <v>1</v>
      </c>
      <c r="F7992">
        <v>6</v>
      </c>
      <c r="G7992">
        <v>0.88795667886734009</v>
      </c>
      <c r="H7992">
        <v>0.88795667886734009</v>
      </c>
      <c r="I7992">
        <v>76.28125</v>
      </c>
      <c r="J7992">
        <v>0</v>
      </c>
      <c r="K7992">
        <v>19331</v>
      </c>
      <c r="L7992">
        <v>17718.839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 s="10" t="s">
        <v>38</v>
      </c>
    </row>
    <row r="7993" spans="1:19" hidden="1" x14ac:dyDescent="0.25">
      <c r="A7993" s="10" t="str">
        <f t="shared" si="124"/>
        <v>2017-2026Greater Fresno Area1-in-2Typical Event DayPGE6</v>
      </c>
      <c r="B7993" s="10" t="s">
        <v>54</v>
      </c>
      <c r="C7993" s="10" t="s">
        <v>37</v>
      </c>
      <c r="D7993" s="10" t="s">
        <v>8</v>
      </c>
      <c r="E7993" s="10" t="s">
        <v>9</v>
      </c>
      <c r="F7993">
        <v>6</v>
      </c>
      <c r="G7993">
        <v>0.87101894617080688</v>
      </c>
      <c r="H7993">
        <v>0.87101894617080688</v>
      </c>
      <c r="I7993">
        <v>74.96875</v>
      </c>
      <c r="J7993">
        <v>0</v>
      </c>
      <c r="K7993">
        <v>19331</v>
      </c>
      <c r="L7993">
        <v>17718.839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 s="10" t="s">
        <v>38</v>
      </c>
    </row>
    <row r="7994" spans="1:19" hidden="1" x14ac:dyDescent="0.25">
      <c r="A7994" s="10" t="str">
        <f t="shared" si="124"/>
        <v>2017-2026Greater Fresno Area1-in-2Typical Event DayCAISO7</v>
      </c>
      <c r="B7994" s="10" t="s">
        <v>54</v>
      </c>
      <c r="C7994" s="10" t="s">
        <v>37</v>
      </c>
      <c r="D7994" s="10" t="s">
        <v>8</v>
      </c>
      <c r="E7994" s="10" t="s">
        <v>9</v>
      </c>
      <c r="F7994">
        <v>7</v>
      </c>
      <c r="G7994">
        <v>0.8895646333694458</v>
      </c>
      <c r="H7994">
        <v>0.8895646333694458</v>
      </c>
      <c r="I7994">
        <v>73.28125</v>
      </c>
      <c r="J7994">
        <v>0</v>
      </c>
      <c r="K7994">
        <v>19331</v>
      </c>
      <c r="L7994">
        <v>17718.839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 s="10" t="s">
        <v>39</v>
      </c>
    </row>
    <row r="7995" spans="1:19" hidden="1" x14ac:dyDescent="0.25">
      <c r="A7995" s="10" t="str">
        <f t="shared" si="124"/>
        <v>2017-2026Greater Fresno Area1-in-10Typical Event DayCAISO7</v>
      </c>
      <c r="B7995" s="10" t="s">
        <v>54</v>
      </c>
      <c r="C7995" s="10" t="s">
        <v>37</v>
      </c>
      <c r="D7995" s="10" t="s">
        <v>8</v>
      </c>
      <c r="E7995" s="10" t="s">
        <v>1</v>
      </c>
      <c r="F7995">
        <v>7</v>
      </c>
      <c r="G7995">
        <v>0.93364244699478149</v>
      </c>
      <c r="H7995">
        <v>0.93364244699478149</v>
      </c>
      <c r="I7995">
        <v>75.03125</v>
      </c>
      <c r="J7995">
        <v>0</v>
      </c>
      <c r="K7995">
        <v>19331</v>
      </c>
      <c r="L7995">
        <v>17718.839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 s="10" t="s">
        <v>39</v>
      </c>
    </row>
    <row r="7996" spans="1:19" hidden="1" x14ac:dyDescent="0.25">
      <c r="A7996" s="10" t="str">
        <f t="shared" si="124"/>
        <v>2017-2026Greater Fresno Area1-in-10Typical Event DayPGE7</v>
      </c>
      <c r="B7996" s="10" t="s">
        <v>54</v>
      </c>
      <c r="C7996" s="10" t="s">
        <v>37</v>
      </c>
      <c r="D7996" s="10" t="s">
        <v>8</v>
      </c>
      <c r="E7996" s="10" t="s">
        <v>1</v>
      </c>
      <c r="F7996">
        <v>7</v>
      </c>
      <c r="G7996">
        <v>0.94942712783813477</v>
      </c>
      <c r="H7996">
        <v>0.94942712783813477</v>
      </c>
      <c r="I7996">
        <v>75.71875</v>
      </c>
      <c r="J7996">
        <v>0</v>
      </c>
      <c r="K7996">
        <v>19331</v>
      </c>
      <c r="L7996">
        <v>17718.839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 s="10" t="s">
        <v>38</v>
      </c>
    </row>
    <row r="7997" spans="1:19" hidden="1" x14ac:dyDescent="0.25">
      <c r="A7997" s="10" t="str">
        <f t="shared" si="124"/>
        <v>2017-2026Greater Fresno Area1-in-2Typical Event DayPGE7</v>
      </c>
      <c r="B7997" s="10" t="s">
        <v>54</v>
      </c>
      <c r="C7997" s="10" t="s">
        <v>37</v>
      </c>
      <c r="D7997" s="10" t="s">
        <v>8</v>
      </c>
      <c r="E7997" s="10" t="s">
        <v>9</v>
      </c>
      <c r="F7997">
        <v>7</v>
      </c>
      <c r="G7997">
        <v>0.93131685256958008</v>
      </c>
      <c r="H7997">
        <v>0.93131685256958008</v>
      </c>
      <c r="I7997">
        <v>74.78125</v>
      </c>
      <c r="J7997">
        <v>0</v>
      </c>
      <c r="K7997">
        <v>19331</v>
      </c>
      <c r="L7997">
        <v>17718.839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 s="10" t="s">
        <v>38</v>
      </c>
    </row>
    <row r="7998" spans="1:19" hidden="1" x14ac:dyDescent="0.25">
      <c r="A7998" s="10" t="str">
        <f t="shared" si="124"/>
        <v>2017-2026Greater Fresno Area1-in-2Typical Event DayCAISO8</v>
      </c>
      <c r="B7998" s="10" t="s">
        <v>54</v>
      </c>
      <c r="C7998" s="10" t="s">
        <v>37</v>
      </c>
      <c r="D7998" s="10" t="s">
        <v>8</v>
      </c>
      <c r="E7998" s="10" t="s">
        <v>9</v>
      </c>
      <c r="F7998">
        <v>8</v>
      </c>
      <c r="G7998">
        <v>0.91194325685501099</v>
      </c>
      <c r="H7998">
        <v>0.91194325685501099</v>
      </c>
      <c r="I7998">
        <v>75.03125</v>
      </c>
      <c r="J7998">
        <v>0</v>
      </c>
      <c r="K7998">
        <v>19331</v>
      </c>
      <c r="L7998">
        <v>17718.839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 s="10" t="s">
        <v>39</v>
      </c>
    </row>
    <row r="7999" spans="1:19" hidden="1" x14ac:dyDescent="0.25">
      <c r="A7999" s="10" t="str">
        <f t="shared" si="124"/>
        <v>2017-2026Greater Fresno Area1-in-10Typical Event DayCAISO8</v>
      </c>
      <c r="B7999" s="10" t="s">
        <v>54</v>
      </c>
      <c r="C7999" s="10" t="s">
        <v>37</v>
      </c>
      <c r="D7999" s="10" t="s">
        <v>8</v>
      </c>
      <c r="E7999" s="10" t="s">
        <v>1</v>
      </c>
      <c r="F7999">
        <v>8</v>
      </c>
      <c r="G7999">
        <v>0.95712989568710327</v>
      </c>
      <c r="H7999">
        <v>0.95712989568710327</v>
      </c>
      <c r="I7999">
        <v>77.375</v>
      </c>
      <c r="J7999">
        <v>0</v>
      </c>
      <c r="K7999">
        <v>19331</v>
      </c>
      <c r="L7999">
        <v>17718.839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 s="10" t="s">
        <v>39</v>
      </c>
    </row>
    <row r="8000" spans="1:19" hidden="1" x14ac:dyDescent="0.25">
      <c r="A8000" s="10" t="str">
        <f t="shared" si="124"/>
        <v>2017-2026Greater Fresno Area1-in-10Typical Event DayPGE8</v>
      </c>
      <c r="B8000" s="10" t="s">
        <v>54</v>
      </c>
      <c r="C8000" s="10" t="s">
        <v>37</v>
      </c>
      <c r="D8000" s="10" t="s">
        <v>8</v>
      </c>
      <c r="E8000" s="10" t="s">
        <v>1</v>
      </c>
      <c r="F8000">
        <v>8</v>
      </c>
      <c r="G8000">
        <v>0.97331172227859497</v>
      </c>
      <c r="H8000">
        <v>0.97331172227859497</v>
      </c>
      <c r="I8000">
        <v>77.875</v>
      </c>
      <c r="J8000">
        <v>0</v>
      </c>
      <c r="K8000">
        <v>19331</v>
      </c>
      <c r="L8000">
        <v>17718.839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 s="10" t="s">
        <v>38</v>
      </c>
    </row>
    <row r="8001" spans="1:19" hidden="1" x14ac:dyDescent="0.25">
      <c r="A8001" s="10" t="str">
        <f t="shared" si="124"/>
        <v>2017-2026Greater Fresno Area1-in-2Typical Event DayPGE8</v>
      </c>
      <c r="B8001" s="10" t="s">
        <v>54</v>
      </c>
      <c r="C8001" s="10" t="s">
        <v>37</v>
      </c>
      <c r="D8001" s="10" t="s">
        <v>8</v>
      </c>
      <c r="E8001" s="10" t="s">
        <v>9</v>
      </c>
      <c r="F8001">
        <v>8</v>
      </c>
      <c r="G8001">
        <v>0.9547458291053772</v>
      </c>
      <c r="H8001">
        <v>0.9547458291053772</v>
      </c>
      <c r="I8001">
        <v>77.21875</v>
      </c>
      <c r="J8001">
        <v>0</v>
      </c>
      <c r="K8001">
        <v>19331</v>
      </c>
      <c r="L8001">
        <v>17718.839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 s="10" t="s">
        <v>38</v>
      </c>
    </row>
    <row r="8002" spans="1:19" hidden="1" x14ac:dyDescent="0.25">
      <c r="A8002" s="10" t="str">
        <f t="shared" ref="A8002:A8065" si="125">CONCATENATE(B8002,C8002,E8002,D8002,S8002,F8002)</f>
        <v>2017-2026Greater Fresno Area1-in-2Typical Event DayCAISO9</v>
      </c>
      <c r="B8002" s="10" t="s">
        <v>54</v>
      </c>
      <c r="C8002" s="10" t="s">
        <v>37</v>
      </c>
      <c r="D8002" s="10" t="s">
        <v>8</v>
      </c>
      <c r="E8002" s="10" t="s">
        <v>9</v>
      </c>
      <c r="F8002">
        <v>9</v>
      </c>
      <c r="G8002">
        <v>0.89969730377197266</v>
      </c>
      <c r="H8002">
        <v>0.89969730377197266</v>
      </c>
      <c r="I8002">
        <v>78.4375</v>
      </c>
      <c r="J8002">
        <v>0</v>
      </c>
      <c r="K8002">
        <v>19331</v>
      </c>
      <c r="L8002">
        <v>17718.839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 s="10" t="s">
        <v>39</v>
      </c>
    </row>
    <row r="8003" spans="1:19" hidden="1" x14ac:dyDescent="0.25">
      <c r="A8003" s="10" t="str">
        <f t="shared" si="125"/>
        <v>2017-2026Greater Fresno Area1-in-10Typical Event DayCAISO9</v>
      </c>
      <c r="B8003" s="10" t="s">
        <v>54</v>
      </c>
      <c r="C8003" s="10" t="s">
        <v>37</v>
      </c>
      <c r="D8003" s="10" t="s">
        <v>8</v>
      </c>
      <c r="E8003" s="10" t="s">
        <v>1</v>
      </c>
      <c r="F8003">
        <v>9</v>
      </c>
      <c r="G8003">
        <v>0.94427716732025146</v>
      </c>
      <c r="H8003">
        <v>0.94427716732025146</v>
      </c>
      <c r="I8003">
        <v>81.40625</v>
      </c>
      <c r="J8003">
        <v>0</v>
      </c>
      <c r="K8003">
        <v>19331</v>
      </c>
      <c r="L8003">
        <v>17718.839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 s="10" t="s">
        <v>39</v>
      </c>
    </row>
    <row r="8004" spans="1:19" hidden="1" x14ac:dyDescent="0.25">
      <c r="A8004" s="10" t="str">
        <f t="shared" si="125"/>
        <v>2017-2026Greater Fresno Area1-in-2Typical Event DayPGE9</v>
      </c>
      <c r="B8004" s="10" t="s">
        <v>54</v>
      </c>
      <c r="C8004" s="10" t="s">
        <v>37</v>
      </c>
      <c r="D8004" s="10" t="s">
        <v>8</v>
      </c>
      <c r="E8004" s="10" t="s">
        <v>9</v>
      </c>
      <c r="F8004">
        <v>9</v>
      </c>
      <c r="G8004">
        <v>0.94192510843276978</v>
      </c>
      <c r="H8004">
        <v>0.94192510843276978</v>
      </c>
      <c r="I8004">
        <v>81.6875</v>
      </c>
      <c r="J8004">
        <v>0</v>
      </c>
      <c r="K8004">
        <v>19331</v>
      </c>
      <c r="L8004">
        <v>17718.839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 s="10" t="s">
        <v>38</v>
      </c>
    </row>
    <row r="8005" spans="1:19" hidden="1" x14ac:dyDescent="0.25">
      <c r="A8005" s="10" t="str">
        <f t="shared" si="125"/>
        <v>2017-2026Greater Fresno Area1-in-10Typical Event DayPGE9</v>
      </c>
      <c r="B8005" s="10" t="s">
        <v>54</v>
      </c>
      <c r="C8005" s="10" t="s">
        <v>37</v>
      </c>
      <c r="D8005" s="10" t="s">
        <v>8</v>
      </c>
      <c r="E8005" s="10" t="s">
        <v>1</v>
      </c>
      <c r="F8005">
        <v>9</v>
      </c>
      <c r="G8005">
        <v>0.96024167537689209</v>
      </c>
      <c r="H8005">
        <v>0.96024167537689209</v>
      </c>
      <c r="I8005">
        <v>82.21875</v>
      </c>
      <c r="J8005">
        <v>0</v>
      </c>
      <c r="K8005">
        <v>19331</v>
      </c>
      <c r="L8005">
        <v>17718.839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 s="10" t="s">
        <v>38</v>
      </c>
    </row>
    <row r="8006" spans="1:19" hidden="1" x14ac:dyDescent="0.25">
      <c r="A8006" s="10" t="str">
        <f t="shared" si="125"/>
        <v>2017-2026Greater Fresno Area1-in-10Typical Event DayCAISO10</v>
      </c>
      <c r="B8006" s="10" t="s">
        <v>54</v>
      </c>
      <c r="C8006" s="10" t="s">
        <v>37</v>
      </c>
      <c r="D8006" s="10" t="s">
        <v>8</v>
      </c>
      <c r="E8006" s="10" t="s">
        <v>1</v>
      </c>
      <c r="F8006">
        <v>10</v>
      </c>
      <c r="G8006">
        <v>0.99826431274414063</v>
      </c>
      <c r="H8006">
        <v>0.99826431274414063</v>
      </c>
      <c r="I8006">
        <v>86.25</v>
      </c>
      <c r="J8006">
        <v>0</v>
      </c>
      <c r="K8006">
        <v>19331</v>
      </c>
      <c r="L8006">
        <v>17718.839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 s="10" t="s">
        <v>39</v>
      </c>
    </row>
    <row r="8007" spans="1:19" hidden="1" x14ac:dyDescent="0.25">
      <c r="A8007" s="10" t="str">
        <f t="shared" si="125"/>
        <v>2017-2026Greater Fresno Area1-in-2Typical Event DayCAISO10</v>
      </c>
      <c r="B8007" s="10" t="s">
        <v>54</v>
      </c>
      <c r="C8007" s="10" t="s">
        <v>37</v>
      </c>
      <c r="D8007" s="10" t="s">
        <v>8</v>
      </c>
      <c r="E8007" s="10" t="s">
        <v>9</v>
      </c>
      <c r="F8007">
        <v>10</v>
      </c>
      <c r="G8007">
        <v>0.95113563537597656</v>
      </c>
      <c r="H8007">
        <v>0.95113563537597656</v>
      </c>
      <c r="I8007">
        <v>82.59375</v>
      </c>
      <c r="J8007">
        <v>0</v>
      </c>
      <c r="K8007">
        <v>19331</v>
      </c>
      <c r="L8007">
        <v>17718.839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 s="10" t="s">
        <v>39</v>
      </c>
    </row>
    <row r="8008" spans="1:19" hidden="1" x14ac:dyDescent="0.25">
      <c r="A8008" s="10" t="str">
        <f t="shared" si="125"/>
        <v>2017-2026Greater Fresno Area1-in-10Typical Event DayPGE10</v>
      </c>
      <c r="B8008" s="10" t="s">
        <v>54</v>
      </c>
      <c r="C8008" s="10" t="s">
        <v>37</v>
      </c>
      <c r="D8008" s="10" t="s">
        <v>8</v>
      </c>
      <c r="E8008" s="10" t="s">
        <v>1</v>
      </c>
      <c r="F8008">
        <v>10</v>
      </c>
      <c r="G8008">
        <v>1.015141487121582</v>
      </c>
      <c r="H8008">
        <v>1.015141487121582</v>
      </c>
      <c r="I8008">
        <v>87.21875</v>
      </c>
      <c r="J8008">
        <v>0</v>
      </c>
      <c r="K8008">
        <v>19331</v>
      </c>
      <c r="L8008">
        <v>17718.839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 s="10" t="s">
        <v>38</v>
      </c>
    </row>
    <row r="8009" spans="1:19" hidden="1" x14ac:dyDescent="0.25">
      <c r="A8009" s="10" t="str">
        <f t="shared" si="125"/>
        <v>2017-2026Greater Fresno Area1-in-2Typical Event DayPGE10</v>
      </c>
      <c r="B8009" s="10" t="s">
        <v>54</v>
      </c>
      <c r="C8009" s="10" t="s">
        <v>37</v>
      </c>
      <c r="D8009" s="10" t="s">
        <v>8</v>
      </c>
      <c r="E8009" s="10" t="s">
        <v>9</v>
      </c>
      <c r="F8009">
        <v>10</v>
      </c>
      <c r="G8009">
        <v>0.99577772617340088</v>
      </c>
      <c r="H8009">
        <v>0.99577772617340088</v>
      </c>
      <c r="I8009">
        <v>86.4375</v>
      </c>
      <c r="J8009">
        <v>0</v>
      </c>
      <c r="K8009">
        <v>19331</v>
      </c>
      <c r="L8009">
        <v>17718.839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 s="10" t="s">
        <v>38</v>
      </c>
    </row>
    <row r="8010" spans="1:19" hidden="1" x14ac:dyDescent="0.25">
      <c r="A8010" s="10" t="str">
        <f t="shared" si="125"/>
        <v>2017-2026Greater Fresno Area1-in-2Typical Event DayCAISO11</v>
      </c>
      <c r="B8010" s="10" t="s">
        <v>54</v>
      </c>
      <c r="C8010" s="10" t="s">
        <v>37</v>
      </c>
      <c r="D8010" s="10" t="s">
        <v>8</v>
      </c>
      <c r="E8010" s="10" t="s">
        <v>9</v>
      </c>
      <c r="F8010">
        <v>11</v>
      </c>
      <c r="G8010">
        <v>1.0725721120834351</v>
      </c>
      <c r="H8010">
        <v>1.0725721120834351</v>
      </c>
      <c r="I8010">
        <v>86.84375</v>
      </c>
      <c r="J8010">
        <v>0</v>
      </c>
      <c r="K8010">
        <v>19331</v>
      </c>
      <c r="L8010">
        <v>17718.839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 s="10" t="s">
        <v>39</v>
      </c>
    </row>
    <row r="8011" spans="1:19" hidden="1" x14ac:dyDescent="0.25">
      <c r="A8011" s="10" t="str">
        <f t="shared" si="125"/>
        <v>2017-2026Greater Fresno Area1-in-10Typical Event DayCAISO11</v>
      </c>
      <c r="B8011" s="10" t="s">
        <v>54</v>
      </c>
      <c r="C8011" s="10" t="s">
        <v>37</v>
      </c>
      <c r="D8011" s="10" t="s">
        <v>8</v>
      </c>
      <c r="E8011" s="10" t="s">
        <v>1</v>
      </c>
      <c r="F8011">
        <v>11</v>
      </c>
      <c r="G8011">
        <v>1.1257179975509644</v>
      </c>
      <c r="H8011">
        <v>1.1257179975509644</v>
      </c>
      <c r="I8011">
        <v>90.28125</v>
      </c>
      <c r="J8011">
        <v>0</v>
      </c>
      <c r="K8011">
        <v>19331</v>
      </c>
      <c r="L8011">
        <v>17718.839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 s="10" t="s">
        <v>39</v>
      </c>
    </row>
    <row r="8012" spans="1:19" hidden="1" x14ac:dyDescent="0.25">
      <c r="A8012" s="10" t="str">
        <f t="shared" si="125"/>
        <v>2017-2026Greater Fresno Area1-in-2Typical Event DayPGE11</v>
      </c>
      <c r="B8012" s="10" t="s">
        <v>54</v>
      </c>
      <c r="C8012" s="10" t="s">
        <v>37</v>
      </c>
      <c r="D8012" s="10" t="s">
        <v>8</v>
      </c>
      <c r="E8012" s="10" t="s">
        <v>9</v>
      </c>
      <c r="F8012">
        <v>11</v>
      </c>
      <c r="G8012">
        <v>1.1229139566421509</v>
      </c>
      <c r="H8012">
        <v>1.1229139566421509</v>
      </c>
      <c r="I8012">
        <v>90.59375</v>
      </c>
      <c r="J8012">
        <v>0</v>
      </c>
      <c r="K8012">
        <v>19331</v>
      </c>
      <c r="L8012">
        <v>17718.839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 s="10" t="s">
        <v>38</v>
      </c>
    </row>
    <row r="8013" spans="1:19" hidden="1" x14ac:dyDescent="0.25">
      <c r="A8013" s="10" t="str">
        <f t="shared" si="125"/>
        <v>2017-2026Greater Fresno Area1-in-10Typical Event DayPGE11</v>
      </c>
      <c r="B8013" s="10" t="s">
        <v>54</v>
      </c>
      <c r="C8013" s="10" t="s">
        <v>37</v>
      </c>
      <c r="D8013" s="10" t="s">
        <v>8</v>
      </c>
      <c r="E8013" s="10" t="s">
        <v>1</v>
      </c>
      <c r="F8013">
        <v>11</v>
      </c>
      <c r="G8013">
        <v>1.1447499990463257</v>
      </c>
      <c r="H8013">
        <v>1.1447499990463257</v>
      </c>
      <c r="I8013">
        <v>91.21875</v>
      </c>
      <c r="J8013">
        <v>0</v>
      </c>
      <c r="K8013">
        <v>19331</v>
      </c>
      <c r="L8013">
        <v>17718.839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 s="10" t="s">
        <v>38</v>
      </c>
    </row>
    <row r="8014" spans="1:19" hidden="1" x14ac:dyDescent="0.25">
      <c r="A8014" s="10" t="str">
        <f t="shared" si="125"/>
        <v>2017-2026Greater Fresno Area1-in-10Typical Event DayCAISO12</v>
      </c>
      <c r="B8014" s="10" t="s">
        <v>54</v>
      </c>
      <c r="C8014" s="10" t="s">
        <v>37</v>
      </c>
      <c r="D8014" s="10" t="s">
        <v>8</v>
      </c>
      <c r="E8014" s="10" t="s">
        <v>1</v>
      </c>
      <c r="F8014">
        <v>12</v>
      </c>
      <c r="G8014">
        <v>1.3443820476531982</v>
      </c>
      <c r="H8014">
        <v>1.3443820476531982</v>
      </c>
      <c r="I8014">
        <v>93.75</v>
      </c>
      <c r="J8014">
        <v>0</v>
      </c>
      <c r="K8014">
        <v>19331</v>
      </c>
      <c r="L8014">
        <v>17718.839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 s="10" t="s">
        <v>39</v>
      </c>
    </row>
    <row r="8015" spans="1:19" hidden="1" x14ac:dyDescent="0.25">
      <c r="A8015" s="10" t="str">
        <f t="shared" si="125"/>
        <v>2017-2026Greater Fresno Area1-in-2Typical Event DayCAISO12</v>
      </c>
      <c r="B8015" s="10" t="s">
        <v>54</v>
      </c>
      <c r="C8015" s="10" t="s">
        <v>37</v>
      </c>
      <c r="D8015" s="10" t="s">
        <v>8</v>
      </c>
      <c r="E8015" s="10" t="s">
        <v>9</v>
      </c>
      <c r="F8015">
        <v>12</v>
      </c>
      <c r="G8015">
        <v>1.2809128761291504</v>
      </c>
      <c r="H8015">
        <v>1.2809128761291504</v>
      </c>
      <c r="I8015">
        <v>90.6875</v>
      </c>
      <c r="J8015">
        <v>0</v>
      </c>
      <c r="K8015">
        <v>19331</v>
      </c>
      <c r="L8015">
        <v>17718.839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 s="10" t="s">
        <v>39</v>
      </c>
    </row>
    <row r="8016" spans="1:19" hidden="1" x14ac:dyDescent="0.25">
      <c r="A8016" s="10" t="str">
        <f t="shared" si="125"/>
        <v>2017-2026Greater Fresno Area1-in-10Typical Event DayPGE12</v>
      </c>
      <c r="B8016" s="10" t="s">
        <v>54</v>
      </c>
      <c r="C8016" s="10" t="s">
        <v>37</v>
      </c>
      <c r="D8016" s="10" t="s">
        <v>8</v>
      </c>
      <c r="E8016" s="10" t="s">
        <v>1</v>
      </c>
      <c r="F8016">
        <v>12</v>
      </c>
      <c r="G8016">
        <v>1.3671108484268188</v>
      </c>
      <c r="H8016">
        <v>1.3671108484268188</v>
      </c>
      <c r="I8016">
        <v>94.6875</v>
      </c>
      <c r="J8016">
        <v>0</v>
      </c>
      <c r="K8016">
        <v>19331</v>
      </c>
      <c r="L8016">
        <v>17718.839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 s="10" t="s">
        <v>38</v>
      </c>
    </row>
    <row r="8017" spans="1:19" hidden="1" x14ac:dyDescent="0.25">
      <c r="A8017" s="10" t="str">
        <f t="shared" si="125"/>
        <v>2017-2026Greater Fresno Area1-in-2Typical Event DayPGE12</v>
      </c>
      <c r="B8017" s="10" t="s">
        <v>54</v>
      </c>
      <c r="C8017" s="10" t="s">
        <v>37</v>
      </c>
      <c r="D8017" s="10" t="s">
        <v>8</v>
      </c>
      <c r="E8017" s="10" t="s">
        <v>9</v>
      </c>
      <c r="F8017">
        <v>12</v>
      </c>
      <c r="G8017">
        <v>1.3410333395004272</v>
      </c>
      <c r="H8017">
        <v>1.3410333395004272</v>
      </c>
      <c r="I8017">
        <v>94.125</v>
      </c>
      <c r="J8017">
        <v>0</v>
      </c>
      <c r="K8017">
        <v>19331</v>
      </c>
      <c r="L8017">
        <v>17718.839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 s="10" t="s">
        <v>38</v>
      </c>
    </row>
    <row r="8018" spans="1:19" hidden="1" x14ac:dyDescent="0.25">
      <c r="A8018" s="10" t="str">
        <f t="shared" si="125"/>
        <v>2017-2026Greater Fresno Area1-in-2Typical Event DayCAISO13</v>
      </c>
      <c r="B8018" s="10" t="s">
        <v>54</v>
      </c>
      <c r="C8018" s="10" t="s">
        <v>37</v>
      </c>
      <c r="D8018" s="10" t="s">
        <v>8</v>
      </c>
      <c r="E8018" s="10" t="s">
        <v>9</v>
      </c>
      <c r="F8018">
        <v>13</v>
      </c>
      <c r="G8018">
        <v>1.5586907863616943</v>
      </c>
      <c r="H8018">
        <v>1.5586907863616943</v>
      </c>
      <c r="I8018">
        <v>94.4375</v>
      </c>
      <c r="J8018">
        <v>0</v>
      </c>
      <c r="K8018">
        <v>19331</v>
      </c>
      <c r="L8018">
        <v>17718.839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 s="10" t="s">
        <v>39</v>
      </c>
    </row>
    <row r="8019" spans="1:19" hidden="1" x14ac:dyDescent="0.25">
      <c r="A8019" s="10" t="str">
        <f t="shared" si="125"/>
        <v>2017-2026Greater Fresno Area1-in-10Typical Event DayCAISO13</v>
      </c>
      <c r="B8019" s="10" t="s">
        <v>54</v>
      </c>
      <c r="C8019" s="10" t="s">
        <v>37</v>
      </c>
      <c r="D8019" s="10" t="s">
        <v>8</v>
      </c>
      <c r="E8019" s="10" t="s">
        <v>1</v>
      </c>
      <c r="F8019">
        <v>13</v>
      </c>
      <c r="G8019">
        <v>1.6359237432479858</v>
      </c>
      <c r="H8019">
        <v>1.6359237432479858</v>
      </c>
      <c r="I8019">
        <v>97.25</v>
      </c>
      <c r="J8019">
        <v>0</v>
      </c>
      <c r="K8019">
        <v>19331</v>
      </c>
      <c r="L8019">
        <v>17718.839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 s="10" t="s">
        <v>39</v>
      </c>
    </row>
    <row r="8020" spans="1:19" hidden="1" x14ac:dyDescent="0.25">
      <c r="A8020" s="10" t="str">
        <f t="shared" si="125"/>
        <v>2017-2026Greater Fresno Area1-in-10Typical Event DayPGE13</v>
      </c>
      <c r="B8020" s="10" t="s">
        <v>54</v>
      </c>
      <c r="C8020" s="10" t="s">
        <v>37</v>
      </c>
      <c r="D8020" s="10" t="s">
        <v>8</v>
      </c>
      <c r="E8020" s="10" t="s">
        <v>1</v>
      </c>
      <c r="F8020">
        <v>13</v>
      </c>
      <c r="G8020">
        <v>1.6635816097259521</v>
      </c>
      <c r="H8020">
        <v>1.6635816097259521</v>
      </c>
      <c r="I8020">
        <v>98.03125</v>
      </c>
      <c r="J8020">
        <v>0</v>
      </c>
      <c r="K8020">
        <v>19331</v>
      </c>
      <c r="L8020">
        <v>17718.839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 s="10" t="s">
        <v>38</v>
      </c>
    </row>
    <row r="8021" spans="1:19" hidden="1" x14ac:dyDescent="0.25">
      <c r="A8021" s="10" t="str">
        <f t="shared" si="125"/>
        <v>2017-2026Greater Fresno Area1-in-2Typical Event DayPGE13</v>
      </c>
      <c r="B8021" s="10" t="s">
        <v>54</v>
      </c>
      <c r="C8021" s="10" t="s">
        <v>37</v>
      </c>
      <c r="D8021" s="10" t="s">
        <v>8</v>
      </c>
      <c r="E8021" s="10" t="s">
        <v>9</v>
      </c>
      <c r="F8021">
        <v>13</v>
      </c>
      <c r="G8021">
        <v>1.6318488121032715</v>
      </c>
      <c r="H8021">
        <v>1.6318488121032715</v>
      </c>
      <c r="I8021">
        <v>97.53125</v>
      </c>
      <c r="J8021">
        <v>0</v>
      </c>
      <c r="K8021">
        <v>19331</v>
      </c>
      <c r="L8021">
        <v>17718.839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 s="10" t="s">
        <v>38</v>
      </c>
    </row>
    <row r="8022" spans="1:19" hidden="1" x14ac:dyDescent="0.25">
      <c r="A8022" s="10" t="str">
        <f t="shared" si="125"/>
        <v>2017-2026Greater Fresno Area1-in-2Typical Event DayCAISO14</v>
      </c>
      <c r="B8022" s="10" t="s">
        <v>54</v>
      </c>
      <c r="C8022" s="10" t="s">
        <v>37</v>
      </c>
      <c r="D8022" s="10" t="s">
        <v>8</v>
      </c>
      <c r="E8022" s="10" t="s">
        <v>9</v>
      </c>
      <c r="F8022">
        <v>14</v>
      </c>
      <c r="G8022">
        <v>1.8923889398574829</v>
      </c>
      <c r="H8022">
        <v>1.5097825527191162</v>
      </c>
      <c r="I8022">
        <v>97.78125</v>
      </c>
      <c r="J8022">
        <v>0.10273714363574982</v>
      </c>
      <c r="K8022">
        <v>19331</v>
      </c>
      <c r="L8022">
        <v>17718.839</v>
      </c>
      <c r="M8022">
        <v>0.38260644674301147</v>
      </c>
      <c r="N8022">
        <v>0.2509385347366333</v>
      </c>
      <c r="O8022">
        <v>0.32873108983039856</v>
      </c>
      <c r="P8022">
        <v>0.38260644674301147</v>
      </c>
      <c r="Q8022">
        <v>0.43648180365562439</v>
      </c>
      <c r="R8022">
        <v>0.51427435874938965</v>
      </c>
      <c r="S8022" s="10" t="s">
        <v>39</v>
      </c>
    </row>
    <row r="8023" spans="1:19" hidden="1" x14ac:dyDescent="0.25">
      <c r="A8023" s="10" t="str">
        <f t="shared" si="125"/>
        <v>2017-2026Greater Fresno Area1-in-10Typical Event DayCAISO14</v>
      </c>
      <c r="B8023" s="10" t="s">
        <v>54</v>
      </c>
      <c r="C8023" s="10" t="s">
        <v>37</v>
      </c>
      <c r="D8023" s="10" t="s">
        <v>8</v>
      </c>
      <c r="E8023" s="10" t="s">
        <v>1</v>
      </c>
      <c r="F8023">
        <v>14</v>
      </c>
      <c r="G8023">
        <v>1.986156702041626</v>
      </c>
      <c r="H8023">
        <v>1.5573687553405762</v>
      </c>
      <c r="I8023">
        <v>100.1875</v>
      </c>
      <c r="J8023">
        <v>0.10273714363574982</v>
      </c>
      <c r="K8023">
        <v>19331</v>
      </c>
      <c r="L8023">
        <v>17718.839</v>
      </c>
      <c r="M8023">
        <v>0.42878800630569458</v>
      </c>
      <c r="N8023">
        <v>0.29712009429931641</v>
      </c>
      <c r="O8023">
        <v>0.37491264939308167</v>
      </c>
      <c r="P8023">
        <v>0.42878800630569458</v>
      </c>
      <c r="Q8023">
        <v>0.4826633632183075</v>
      </c>
      <c r="R8023">
        <v>0.56045591831207275</v>
      </c>
      <c r="S8023" s="10" t="s">
        <v>39</v>
      </c>
    </row>
    <row r="8024" spans="1:19" hidden="1" x14ac:dyDescent="0.25">
      <c r="A8024" s="10" t="str">
        <f t="shared" si="125"/>
        <v>2017-2026Greater Fresno Area1-in-10Typical Event DayPGE14</v>
      </c>
      <c r="B8024" s="10" t="s">
        <v>54</v>
      </c>
      <c r="C8024" s="10" t="s">
        <v>37</v>
      </c>
      <c r="D8024" s="10" t="s">
        <v>8</v>
      </c>
      <c r="E8024" s="10" t="s">
        <v>1</v>
      </c>
      <c r="F8024">
        <v>14</v>
      </c>
      <c r="G8024">
        <v>2.0197358131408691</v>
      </c>
      <c r="H8024">
        <v>1.5749144554138184</v>
      </c>
      <c r="I8024">
        <v>100.90625</v>
      </c>
      <c r="J8024">
        <v>0.10273714363574982</v>
      </c>
      <c r="K8024">
        <v>19331</v>
      </c>
      <c r="L8024">
        <v>17718.839</v>
      </c>
      <c r="M8024">
        <v>0.44482141733169556</v>
      </c>
      <c r="N8024">
        <v>0.31315350532531738</v>
      </c>
      <c r="O8024">
        <v>0.39094606041908264</v>
      </c>
      <c r="P8024">
        <v>0.44482141733169556</v>
      </c>
      <c r="Q8024">
        <v>0.49869677424430847</v>
      </c>
      <c r="R8024">
        <v>0.57648932933807373</v>
      </c>
      <c r="S8024" s="10" t="s">
        <v>38</v>
      </c>
    </row>
    <row r="8025" spans="1:19" hidden="1" x14ac:dyDescent="0.25">
      <c r="A8025" s="10" t="str">
        <f t="shared" si="125"/>
        <v>2017-2026Greater Fresno Area1-in-2Typical Event DayPGE14</v>
      </c>
      <c r="B8025" s="10" t="s">
        <v>54</v>
      </c>
      <c r="C8025" s="10" t="s">
        <v>37</v>
      </c>
      <c r="D8025" s="10" t="s">
        <v>8</v>
      </c>
      <c r="E8025" s="10" t="s">
        <v>9</v>
      </c>
      <c r="F8025">
        <v>14</v>
      </c>
      <c r="G8025">
        <v>1.981209397315979</v>
      </c>
      <c r="H8025">
        <v>1.5522630214691162</v>
      </c>
      <c r="I8025">
        <v>100.25</v>
      </c>
      <c r="J8025">
        <v>0.10273714363574982</v>
      </c>
      <c r="K8025">
        <v>19331</v>
      </c>
      <c r="L8025">
        <v>17718.839</v>
      </c>
      <c r="M8025">
        <v>0.42894634604454041</v>
      </c>
      <c r="N8025">
        <v>0.29727843403816223</v>
      </c>
      <c r="O8025">
        <v>0.37507098913192749</v>
      </c>
      <c r="P8025">
        <v>0.42894634604454041</v>
      </c>
      <c r="Q8025">
        <v>0.48282170295715332</v>
      </c>
      <c r="R8025">
        <v>0.56061428785324097</v>
      </c>
      <c r="S8025" s="10" t="s">
        <v>38</v>
      </c>
    </row>
    <row r="8026" spans="1:19" hidden="1" x14ac:dyDescent="0.25">
      <c r="A8026" s="10" t="str">
        <f t="shared" si="125"/>
        <v>2017-2026Greater Fresno Area1-in-10Typical Event DayCAISO15</v>
      </c>
      <c r="B8026" s="10" t="s">
        <v>54</v>
      </c>
      <c r="C8026" s="10" t="s">
        <v>37</v>
      </c>
      <c r="D8026" s="10" t="s">
        <v>8</v>
      </c>
      <c r="E8026" s="10" t="s">
        <v>1</v>
      </c>
      <c r="F8026">
        <v>15</v>
      </c>
      <c r="G8026">
        <v>2.3479666709899902</v>
      </c>
      <c r="H8026">
        <v>1.8229897022247314</v>
      </c>
      <c r="I8026">
        <v>102.71875</v>
      </c>
      <c r="J8026">
        <v>0.1230589896440506</v>
      </c>
      <c r="K8026">
        <v>19331</v>
      </c>
      <c r="L8026">
        <v>17718.839</v>
      </c>
      <c r="M8026">
        <v>0.52497696876525879</v>
      </c>
      <c r="N8026">
        <v>0.36726456880569458</v>
      </c>
      <c r="O8026">
        <v>0.46044483780860901</v>
      </c>
      <c r="P8026">
        <v>0.52497696876525879</v>
      </c>
      <c r="Q8026">
        <v>0.58950912952423096</v>
      </c>
      <c r="R8026">
        <v>0.682689368724823</v>
      </c>
      <c r="S8026" s="10" t="s">
        <v>39</v>
      </c>
    </row>
    <row r="8027" spans="1:19" hidden="1" x14ac:dyDescent="0.25">
      <c r="A8027" s="10" t="str">
        <f t="shared" si="125"/>
        <v>2017-2026Greater Fresno Area1-in-2Typical Event DayCAISO15</v>
      </c>
      <c r="B8027" s="10" t="s">
        <v>54</v>
      </c>
      <c r="C8027" s="10" t="s">
        <v>37</v>
      </c>
      <c r="D8027" s="10" t="s">
        <v>8</v>
      </c>
      <c r="E8027" s="10" t="s">
        <v>9</v>
      </c>
      <c r="F8027">
        <v>15</v>
      </c>
      <c r="G8027">
        <v>2.2371177673339844</v>
      </c>
      <c r="H8027">
        <v>1.7645899057388306</v>
      </c>
      <c r="I8027">
        <v>100.15625</v>
      </c>
      <c r="J8027">
        <v>0.1230589896440506</v>
      </c>
      <c r="K8027">
        <v>19331</v>
      </c>
      <c r="L8027">
        <v>17718.839</v>
      </c>
      <c r="M8027">
        <v>0.47252783179283142</v>
      </c>
      <c r="N8027">
        <v>0.31481543183326721</v>
      </c>
      <c r="O8027">
        <v>0.40799570083618164</v>
      </c>
      <c r="P8027">
        <v>0.47252783179283142</v>
      </c>
      <c r="Q8027">
        <v>0.5370599627494812</v>
      </c>
      <c r="R8027">
        <v>0.63024026155471802</v>
      </c>
      <c r="S8027" s="10" t="s">
        <v>39</v>
      </c>
    </row>
    <row r="8028" spans="1:19" hidden="1" x14ac:dyDescent="0.25">
      <c r="A8028" s="10" t="str">
        <f t="shared" si="125"/>
        <v>2017-2026Greater Fresno Area1-in-10Typical Event DayPGE15</v>
      </c>
      <c r="B8028" s="10" t="s">
        <v>54</v>
      </c>
      <c r="C8028" s="10" t="s">
        <v>37</v>
      </c>
      <c r="D8028" s="10" t="s">
        <v>8</v>
      </c>
      <c r="E8028" s="10" t="s">
        <v>1</v>
      </c>
      <c r="F8028">
        <v>15</v>
      </c>
      <c r="G8028">
        <v>2.3876628875732422</v>
      </c>
      <c r="H8028">
        <v>1.8432996273040771</v>
      </c>
      <c r="I8028">
        <v>103.59375</v>
      </c>
      <c r="J8028">
        <v>0.1230589896440506</v>
      </c>
      <c r="K8028">
        <v>19331</v>
      </c>
      <c r="L8028">
        <v>17718.839</v>
      </c>
      <c r="M8028">
        <v>0.54436320066452026</v>
      </c>
      <c r="N8028">
        <v>0.38665080070495605</v>
      </c>
      <c r="O8028">
        <v>0.47983106970787048</v>
      </c>
      <c r="P8028">
        <v>0.54436320066452026</v>
      </c>
      <c r="Q8028">
        <v>0.60889536142349243</v>
      </c>
      <c r="R8028">
        <v>0.70207560062408447</v>
      </c>
      <c r="S8028" s="10" t="s">
        <v>38</v>
      </c>
    </row>
    <row r="8029" spans="1:19" hidden="1" x14ac:dyDescent="0.25">
      <c r="A8029" s="10" t="str">
        <f t="shared" si="125"/>
        <v>2017-2026Greater Fresno Area1-in-2Typical Event DayPGE15</v>
      </c>
      <c r="B8029" s="10" t="s">
        <v>54</v>
      </c>
      <c r="C8029" s="10" t="s">
        <v>37</v>
      </c>
      <c r="D8029" s="10" t="s">
        <v>8</v>
      </c>
      <c r="E8029" s="10" t="s">
        <v>9</v>
      </c>
      <c r="F8029">
        <v>15</v>
      </c>
      <c r="G8029">
        <v>2.3421182632446289</v>
      </c>
      <c r="H8029">
        <v>1.8195542097091675</v>
      </c>
      <c r="I8029">
        <v>102.53125</v>
      </c>
      <c r="J8029">
        <v>0.1230589896440506</v>
      </c>
      <c r="K8029">
        <v>19331</v>
      </c>
      <c r="L8029">
        <v>17718.839</v>
      </c>
      <c r="M8029">
        <v>0.52256405353546143</v>
      </c>
      <c r="N8029">
        <v>0.36485165357589722</v>
      </c>
      <c r="O8029">
        <v>0.45803192257881165</v>
      </c>
      <c r="P8029">
        <v>0.52256405353546143</v>
      </c>
      <c r="Q8029">
        <v>0.58709621429443359</v>
      </c>
      <c r="R8029">
        <v>0.68027645349502563</v>
      </c>
      <c r="S8029" s="10" t="s">
        <v>38</v>
      </c>
    </row>
    <row r="8030" spans="1:19" hidden="1" x14ac:dyDescent="0.25">
      <c r="A8030" s="10" t="str">
        <f t="shared" si="125"/>
        <v>2017-2026Greater Fresno Area1-in-2Typical Event DayCAISO16</v>
      </c>
      <c r="B8030" s="10" t="s">
        <v>54</v>
      </c>
      <c r="C8030" s="10" t="s">
        <v>37</v>
      </c>
      <c r="D8030" s="10" t="s">
        <v>8</v>
      </c>
      <c r="E8030" s="10" t="s">
        <v>9</v>
      </c>
      <c r="F8030">
        <v>16</v>
      </c>
      <c r="G8030">
        <v>2.6026656627655029</v>
      </c>
      <c r="H8030">
        <v>1.9396195411682129</v>
      </c>
      <c r="I8030">
        <v>101.4375</v>
      </c>
      <c r="J8030">
        <v>0.15615223348140717</v>
      </c>
      <c r="K8030">
        <v>19331</v>
      </c>
      <c r="L8030">
        <v>17718.839</v>
      </c>
      <c r="M8030">
        <v>0.66304618120193481</v>
      </c>
      <c r="N8030">
        <v>0.46292147040367126</v>
      </c>
      <c r="O8030">
        <v>0.58115994930267334</v>
      </c>
      <c r="P8030">
        <v>0.66304618120193481</v>
      </c>
      <c r="Q8030">
        <v>0.74493241310119629</v>
      </c>
      <c r="R8030">
        <v>0.86317086219787598</v>
      </c>
      <c r="S8030" s="10" t="s">
        <v>39</v>
      </c>
    </row>
    <row r="8031" spans="1:19" hidden="1" x14ac:dyDescent="0.25">
      <c r="A8031" s="10" t="str">
        <f t="shared" si="125"/>
        <v>2017-2026Greater Fresno Area1-in-10Typical Event DayCAISO16</v>
      </c>
      <c r="B8031" s="10" t="s">
        <v>54</v>
      </c>
      <c r="C8031" s="10" t="s">
        <v>37</v>
      </c>
      <c r="D8031" s="10" t="s">
        <v>8</v>
      </c>
      <c r="E8031" s="10" t="s">
        <v>1</v>
      </c>
      <c r="F8031">
        <v>16</v>
      </c>
      <c r="G8031">
        <v>2.7316272258758545</v>
      </c>
      <c r="H8031">
        <v>1.9796864986419678</v>
      </c>
      <c r="I8031">
        <v>104.5625</v>
      </c>
      <c r="J8031">
        <v>0.15615223348140717</v>
      </c>
      <c r="K8031">
        <v>19331</v>
      </c>
      <c r="L8031">
        <v>17718.839</v>
      </c>
      <c r="M8031">
        <v>0.75194078683853149</v>
      </c>
      <c r="N8031">
        <v>0.55181610584259033</v>
      </c>
      <c r="O8031">
        <v>0.67005455493927002</v>
      </c>
      <c r="P8031">
        <v>0.75194078683853149</v>
      </c>
      <c r="Q8031">
        <v>0.83382701873779297</v>
      </c>
      <c r="R8031">
        <v>0.95206546783447266</v>
      </c>
      <c r="S8031" s="10" t="s">
        <v>39</v>
      </c>
    </row>
    <row r="8032" spans="1:19" hidden="1" x14ac:dyDescent="0.25">
      <c r="A8032" s="10" t="str">
        <f t="shared" si="125"/>
        <v>2017-2026Greater Fresno Area1-in-2Typical Event DayPGE16</v>
      </c>
      <c r="B8032" s="10" t="s">
        <v>54</v>
      </c>
      <c r="C8032" s="10" t="s">
        <v>37</v>
      </c>
      <c r="D8032" s="10" t="s">
        <v>8</v>
      </c>
      <c r="E8032" s="10" t="s">
        <v>9</v>
      </c>
      <c r="F8032">
        <v>16</v>
      </c>
      <c r="G8032">
        <v>2.7248232364654541</v>
      </c>
      <c r="H8032">
        <v>1.9861307144165039</v>
      </c>
      <c r="I8032">
        <v>104</v>
      </c>
      <c r="J8032">
        <v>0.15615223348140717</v>
      </c>
      <c r="K8032">
        <v>19331</v>
      </c>
      <c r="L8032">
        <v>17718.839</v>
      </c>
      <c r="M8032">
        <v>0.73869258165359497</v>
      </c>
      <c r="N8032">
        <v>0.53856790065765381</v>
      </c>
      <c r="O8032">
        <v>0.6568063497543335</v>
      </c>
      <c r="P8032">
        <v>0.73869258165359497</v>
      </c>
      <c r="Q8032">
        <v>0.82057881355285645</v>
      </c>
      <c r="R8032">
        <v>0.93881726264953613</v>
      </c>
      <c r="S8032" s="10" t="s">
        <v>38</v>
      </c>
    </row>
    <row r="8033" spans="1:19" hidden="1" x14ac:dyDescent="0.25">
      <c r="A8033" s="10" t="str">
        <f t="shared" si="125"/>
        <v>2017-2026Greater Fresno Area1-in-10Typical Event DayPGE16</v>
      </c>
      <c r="B8033" s="10" t="s">
        <v>54</v>
      </c>
      <c r="C8033" s="10" t="s">
        <v>37</v>
      </c>
      <c r="D8033" s="10" t="s">
        <v>8</v>
      </c>
      <c r="E8033" s="10" t="s">
        <v>1</v>
      </c>
      <c r="F8033">
        <v>16</v>
      </c>
      <c r="G8033">
        <v>2.7778098583221436</v>
      </c>
      <c r="H8033">
        <v>2.0068328380584717</v>
      </c>
      <c r="I8033">
        <v>105.09375</v>
      </c>
      <c r="J8033">
        <v>0.15615223348140717</v>
      </c>
      <c r="K8033">
        <v>19331</v>
      </c>
      <c r="L8033">
        <v>17718.839</v>
      </c>
      <c r="M8033">
        <v>0.7709769606590271</v>
      </c>
      <c r="N8033">
        <v>0.57085227966308594</v>
      </c>
      <c r="O8033">
        <v>0.68909072875976563</v>
      </c>
      <c r="P8033">
        <v>0.7709769606590271</v>
      </c>
      <c r="Q8033">
        <v>0.85286319255828857</v>
      </c>
      <c r="R8033">
        <v>0.97110164165496826</v>
      </c>
      <c r="S8033" s="10" t="s">
        <v>38</v>
      </c>
    </row>
    <row r="8034" spans="1:19" hidden="1" x14ac:dyDescent="0.25">
      <c r="A8034" s="10" t="str">
        <f t="shared" si="125"/>
        <v>2017-2026Greater Fresno Area1-in-2Typical Event DayCAISO17</v>
      </c>
      <c r="B8034" s="10" t="s">
        <v>54</v>
      </c>
      <c r="C8034" s="10" t="s">
        <v>37</v>
      </c>
      <c r="D8034" s="10" t="s">
        <v>8</v>
      </c>
      <c r="E8034" s="10" t="s">
        <v>9</v>
      </c>
      <c r="F8034">
        <v>17</v>
      </c>
      <c r="G8034">
        <v>2.9305629730224609</v>
      </c>
      <c r="H8034">
        <v>2.1687831878662109</v>
      </c>
      <c r="I8034">
        <v>102.375</v>
      </c>
      <c r="J8034">
        <v>0.16046801209449768</v>
      </c>
      <c r="K8034">
        <v>19331</v>
      </c>
      <c r="L8034">
        <v>17718.839</v>
      </c>
      <c r="M8034">
        <v>0.76177984476089478</v>
      </c>
      <c r="N8034">
        <v>0.55612403154373169</v>
      </c>
      <c r="O8034">
        <v>0.67763042449951172</v>
      </c>
      <c r="P8034">
        <v>0.76177984476089478</v>
      </c>
      <c r="Q8034">
        <v>0.84592926502227783</v>
      </c>
      <c r="R8034">
        <v>0.96743565797805786</v>
      </c>
      <c r="S8034" s="10" t="s">
        <v>39</v>
      </c>
    </row>
    <row r="8035" spans="1:19" hidden="1" x14ac:dyDescent="0.25">
      <c r="A8035" s="10" t="str">
        <f t="shared" si="125"/>
        <v>2017-2026Greater Fresno Area1-in-10Typical Event DayCAISO17</v>
      </c>
      <c r="B8035" s="10" t="s">
        <v>54</v>
      </c>
      <c r="C8035" s="10" t="s">
        <v>37</v>
      </c>
      <c r="D8035" s="10" t="s">
        <v>8</v>
      </c>
      <c r="E8035" s="10" t="s">
        <v>1</v>
      </c>
      <c r="F8035">
        <v>17</v>
      </c>
      <c r="G8035">
        <v>3.0757720470428467</v>
      </c>
      <c r="H8035">
        <v>2.2335906028747559</v>
      </c>
      <c r="I8035">
        <v>105.625</v>
      </c>
      <c r="J8035">
        <v>0.16046801209449768</v>
      </c>
      <c r="K8035">
        <v>19331</v>
      </c>
      <c r="L8035">
        <v>17718.839</v>
      </c>
      <c r="M8035">
        <v>0.84218132495880127</v>
      </c>
      <c r="N8035">
        <v>0.63652551174163818</v>
      </c>
      <c r="O8035">
        <v>0.75803190469741821</v>
      </c>
      <c r="P8035">
        <v>0.84218132495880127</v>
      </c>
      <c r="Q8035">
        <v>0.92633074522018433</v>
      </c>
      <c r="R8035">
        <v>1.0478371381759644</v>
      </c>
      <c r="S8035" s="10" t="s">
        <v>39</v>
      </c>
    </row>
    <row r="8036" spans="1:19" hidden="1" x14ac:dyDescent="0.25">
      <c r="A8036" s="10" t="str">
        <f t="shared" si="125"/>
        <v>2017-2026Greater Fresno Area1-in-2Typical Event DayPGE17</v>
      </c>
      <c r="B8036" s="10" t="s">
        <v>54</v>
      </c>
      <c r="C8036" s="10" t="s">
        <v>37</v>
      </c>
      <c r="D8036" s="10" t="s">
        <v>8</v>
      </c>
      <c r="E8036" s="10" t="s">
        <v>9</v>
      </c>
      <c r="F8036">
        <v>17</v>
      </c>
      <c r="G8036">
        <v>3.0681107044219971</v>
      </c>
      <c r="H8036">
        <v>2.2378027439117432</v>
      </c>
      <c r="I8036">
        <v>104.90625</v>
      </c>
      <c r="J8036">
        <v>0.16046801209449768</v>
      </c>
      <c r="K8036">
        <v>19331</v>
      </c>
      <c r="L8036">
        <v>17718.839</v>
      </c>
      <c r="M8036">
        <v>0.83030790090560913</v>
      </c>
      <c r="N8036">
        <v>0.62465208768844604</v>
      </c>
      <c r="O8036">
        <v>0.74615848064422607</v>
      </c>
      <c r="P8036">
        <v>0.83030790090560913</v>
      </c>
      <c r="Q8036">
        <v>0.91445732116699219</v>
      </c>
      <c r="R8036">
        <v>1.0359636545181274</v>
      </c>
      <c r="S8036" s="10" t="s">
        <v>38</v>
      </c>
    </row>
    <row r="8037" spans="1:19" hidden="1" x14ac:dyDescent="0.25">
      <c r="A8037" s="10" t="str">
        <f t="shared" si="125"/>
        <v>2017-2026Greater Fresno Area1-in-10Typical Event DayPGE17</v>
      </c>
      <c r="B8037" s="10" t="s">
        <v>54</v>
      </c>
      <c r="C8037" s="10" t="s">
        <v>37</v>
      </c>
      <c r="D8037" s="10" t="s">
        <v>8</v>
      </c>
      <c r="E8037" s="10" t="s">
        <v>1</v>
      </c>
      <c r="F8037">
        <v>17</v>
      </c>
      <c r="G8037">
        <v>3.1277728080749512</v>
      </c>
      <c r="H8037">
        <v>2.264312744140625</v>
      </c>
      <c r="I8037">
        <v>106.25</v>
      </c>
      <c r="J8037">
        <v>0.16046801209449768</v>
      </c>
      <c r="K8037">
        <v>19331</v>
      </c>
      <c r="L8037">
        <v>17718.839</v>
      </c>
      <c r="M8037">
        <v>0.8634600043296814</v>
      </c>
      <c r="N8037">
        <v>0.65780419111251831</v>
      </c>
      <c r="O8037">
        <v>0.77931058406829834</v>
      </c>
      <c r="P8037">
        <v>0.8634600043296814</v>
      </c>
      <c r="Q8037">
        <v>0.94760942459106445</v>
      </c>
      <c r="R8037">
        <v>1.0691157579421997</v>
      </c>
      <c r="S8037" s="10" t="s">
        <v>38</v>
      </c>
    </row>
    <row r="8038" spans="1:19" hidden="1" x14ac:dyDescent="0.25">
      <c r="A8038" s="10" t="str">
        <f t="shared" si="125"/>
        <v>2017-2026Greater Fresno Area1-in-2Typical Event DayCAISO18</v>
      </c>
      <c r="B8038" s="10" t="s">
        <v>54</v>
      </c>
      <c r="C8038" s="10" t="s">
        <v>37</v>
      </c>
      <c r="D8038" s="10" t="s">
        <v>8</v>
      </c>
      <c r="E8038" s="10" t="s">
        <v>9</v>
      </c>
      <c r="F8038">
        <v>18</v>
      </c>
      <c r="G8038">
        <v>3.1580865383148193</v>
      </c>
      <c r="H8038">
        <v>2.3986244201660156</v>
      </c>
      <c r="I8038">
        <v>101.96875</v>
      </c>
      <c r="J8038">
        <v>0.13599415123462677</v>
      </c>
      <c r="K8038">
        <v>19331</v>
      </c>
      <c r="L8038">
        <v>17718.839</v>
      </c>
      <c r="M8038">
        <v>0.75946217775344849</v>
      </c>
      <c r="N8038">
        <v>0.58517205715179443</v>
      </c>
      <c r="O8038">
        <v>0.68814682960510254</v>
      </c>
      <c r="P8038">
        <v>0.75946217775344849</v>
      </c>
      <c r="Q8038">
        <v>0.83077752590179443</v>
      </c>
      <c r="R8038">
        <v>0.93375229835510254</v>
      </c>
      <c r="S8038" s="10" t="s">
        <v>39</v>
      </c>
    </row>
    <row r="8039" spans="1:19" hidden="1" x14ac:dyDescent="0.25">
      <c r="A8039" s="10" t="str">
        <f t="shared" si="125"/>
        <v>2017-2026Greater Fresno Area1-in-10Typical Event DayCAISO18</v>
      </c>
      <c r="B8039" s="10" t="s">
        <v>54</v>
      </c>
      <c r="C8039" s="10" t="s">
        <v>37</v>
      </c>
      <c r="D8039" s="10" t="s">
        <v>8</v>
      </c>
      <c r="E8039" s="10" t="s">
        <v>1</v>
      </c>
      <c r="F8039">
        <v>18</v>
      </c>
      <c r="G8039">
        <v>3.3145692348480225</v>
      </c>
      <c r="H8039">
        <v>2.4610881805419922</v>
      </c>
      <c r="I8039">
        <v>105.53125</v>
      </c>
      <c r="J8039">
        <v>0.13599415123462677</v>
      </c>
      <c r="K8039">
        <v>19331</v>
      </c>
      <c r="L8039">
        <v>17718.839</v>
      </c>
      <c r="M8039">
        <v>0.85348093509674072</v>
      </c>
      <c r="N8039">
        <v>0.67919081449508667</v>
      </c>
      <c r="O8039">
        <v>0.78216558694839478</v>
      </c>
      <c r="P8039">
        <v>0.85348093509674072</v>
      </c>
      <c r="Q8039">
        <v>0.92479628324508667</v>
      </c>
      <c r="R8039">
        <v>1.02777099609375</v>
      </c>
      <c r="S8039" s="10" t="s">
        <v>39</v>
      </c>
    </row>
    <row r="8040" spans="1:19" hidden="1" x14ac:dyDescent="0.25">
      <c r="A8040" s="10" t="str">
        <f t="shared" si="125"/>
        <v>2017-2026Greater Fresno Area1-in-10Typical Event DayPGE18</v>
      </c>
      <c r="B8040" s="10" t="s">
        <v>54</v>
      </c>
      <c r="C8040" s="10" t="s">
        <v>37</v>
      </c>
      <c r="D8040" s="10" t="s">
        <v>8</v>
      </c>
      <c r="E8040" s="10" t="s">
        <v>1</v>
      </c>
      <c r="F8040">
        <v>18</v>
      </c>
      <c r="G8040">
        <v>3.3706073760986328</v>
      </c>
      <c r="H8040">
        <v>2.5001990795135498</v>
      </c>
      <c r="I8040">
        <v>105.96875</v>
      </c>
      <c r="J8040">
        <v>0.13599415123462677</v>
      </c>
      <c r="K8040">
        <v>19331</v>
      </c>
      <c r="L8040">
        <v>17718.839</v>
      </c>
      <c r="M8040">
        <v>0.87040829658508301</v>
      </c>
      <c r="N8040">
        <v>0.69611817598342896</v>
      </c>
      <c r="O8040">
        <v>0.79909294843673706</v>
      </c>
      <c r="P8040">
        <v>0.87040829658508301</v>
      </c>
      <c r="Q8040">
        <v>0.94172364473342896</v>
      </c>
      <c r="R8040">
        <v>1.0446983575820923</v>
      </c>
      <c r="S8040" s="10" t="s">
        <v>38</v>
      </c>
    </row>
    <row r="8041" spans="1:19" hidden="1" x14ac:dyDescent="0.25">
      <c r="A8041" s="10" t="str">
        <f t="shared" si="125"/>
        <v>2017-2026Greater Fresno Area1-in-2Typical Event DayPGE18</v>
      </c>
      <c r="B8041" s="10" t="s">
        <v>54</v>
      </c>
      <c r="C8041" s="10" t="s">
        <v>37</v>
      </c>
      <c r="D8041" s="10" t="s">
        <v>8</v>
      </c>
      <c r="E8041" s="10" t="s">
        <v>9</v>
      </c>
      <c r="F8041">
        <v>18</v>
      </c>
      <c r="G8041">
        <v>3.3063130378723145</v>
      </c>
      <c r="H8041">
        <v>2.4646487236022949</v>
      </c>
      <c r="I8041">
        <v>105</v>
      </c>
      <c r="J8041">
        <v>0.13599415123462677</v>
      </c>
      <c r="K8041">
        <v>19331</v>
      </c>
      <c r="L8041">
        <v>17718.839</v>
      </c>
      <c r="M8041">
        <v>0.84166431427001953</v>
      </c>
      <c r="N8041">
        <v>0.66737419366836548</v>
      </c>
      <c r="O8041">
        <v>0.77034896612167358</v>
      </c>
      <c r="P8041">
        <v>0.84166431427001953</v>
      </c>
      <c r="Q8041">
        <v>0.91297966241836548</v>
      </c>
      <c r="R8041">
        <v>1.0159543752670288</v>
      </c>
      <c r="S8041" s="10" t="s">
        <v>38</v>
      </c>
    </row>
    <row r="8042" spans="1:19" hidden="1" x14ac:dyDescent="0.25">
      <c r="A8042" s="10" t="str">
        <f t="shared" si="125"/>
        <v>2017-2026Greater Fresno Area1-in-2Typical Event DayCAISO19</v>
      </c>
      <c r="B8042" s="10" t="s">
        <v>54</v>
      </c>
      <c r="C8042" s="10" t="s">
        <v>37</v>
      </c>
      <c r="D8042" s="10" t="s">
        <v>8</v>
      </c>
      <c r="E8042" s="10" t="s">
        <v>9</v>
      </c>
      <c r="F8042">
        <v>19</v>
      </c>
      <c r="G8042">
        <v>3.1949567794799805</v>
      </c>
      <c r="H8042">
        <v>3.4448943138122559</v>
      </c>
      <c r="I8042">
        <v>100.5</v>
      </c>
      <c r="J8042">
        <v>0.11742977052927017</v>
      </c>
      <c r="K8042">
        <v>19331</v>
      </c>
      <c r="L8042">
        <v>17718.839</v>
      </c>
      <c r="M8042">
        <v>-0.2499375194311142</v>
      </c>
      <c r="N8042">
        <v>-0.40043550729751587</v>
      </c>
      <c r="O8042">
        <v>-0.31151768565177917</v>
      </c>
      <c r="P8042">
        <v>-0.2499375194311142</v>
      </c>
      <c r="Q8042">
        <v>-0.18835735321044922</v>
      </c>
      <c r="R8042">
        <v>-9.9439524114131927E-2</v>
      </c>
      <c r="S8042" s="10" t="s">
        <v>39</v>
      </c>
    </row>
    <row r="8043" spans="1:19" hidden="1" x14ac:dyDescent="0.25">
      <c r="A8043" s="10" t="str">
        <f t="shared" si="125"/>
        <v>2017-2026Greater Fresno Area1-in-10Typical Event DayCAISO19</v>
      </c>
      <c r="B8043" s="10" t="s">
        <v>54</v>
      </c>
      <c r="C8043" s="10" t="s">
        <v>37</v>
      </c>
      <c r="D8043" s="10" t="s">
        <v>8</v>
      </c>
      <c r="E8043" s="10" t="s">
        <v>1</v>
      </c>
      <c r="F8043">
        <v>19</v>
      </c>
      <c r="G8043">
        <v>3.353266716003418</v>
      </c>
      <c r="H8043">
        <v>3.6107921600341797</v>
      </c>
      <c r="I8043">
        <v>103.78125</v>
      </c>
      <c r="J8043">
        <v>0.11742977052927017</v>
      </c>
      <c r="K8043">
        <v>19331</v>
      </c>
      <c r="L8043">
        <v>17718.839</v>
      </c>
      <c r="M8043">
        <v>-0.25752538442611694</v>
      </c>
      <c r="N8043">
        <v>-0.40802338719367981</v>
      </c>
      <c r="O8043">
        <v>-0.31910556554794312</v>
      </c>
      <c r="P8043">
        <v>-0.25752538442611694</v>
      </c>
      <c r="Q8043">
        <v>-0.19594521820545197</v>
      </c>
      <c r="R8043">
        <v>-0.10702738910913467</v>
      </c>
      <c r="S8043" s="10" t="s">
        <v>39</v>
      </c>
    </row>
    <row r="8044" spans="1:19" hidden="1" x14ac:dyDescent="0.25">
      <c r="A8044" s="10" t="str">
        <f t="shared" si="125"/>
        <v>2017-2026Greater Fresno Area1-in-10Typical Event DayPGE19</v>
      </c>
      <c r="B8044" s="10" t="s">
        <v>54</v>
      </c>
      <c r="C8044" s="10" t="s">
        <v>37</v>
      </c>
      <c r="D8044" s="10" t="s">
        <v>8</v>
      </c>
      <c r="E8044" s="10" t="s">
        <v>1</v>
      </c>
      <c r="F8044">
        <v>19</v>
      </c>
      <c r="G8044">
        <v>3.4099588394165039</v>
      </c>
      <c r="H8044">
        <v>3.6714422702789307</v>
      </c>
      <c r="I8044">
        <v>104.28125</v>
      </c>
      <c r="J8044">
        <v>0.11742977052927017</v>
      </c>
      <c r="K8044">
        <v>19331</v>
      </c>
      <c r="L8044">
        <v>17718.839</v>
      </c>
      <c r="M8044">
        <v>-0.26148346066474915</v>
      </c>
      <c r="N8044">
        <v>-0.41198146343231201</v>
      </c>
      <c r="O8044">
        <v>-0.32306364178657532</v>
      </c>
      <c r="P8044">
        <v>-0.26148346066474915</v>
      </c>
      <c r="Q8044">
        <v>-0.19990329444408417</v>
      </c>
      <c r="R8044">
        <v>-0.11098546534776688</v>
      </c>
      <c r="S8044" s="10" t="s">
        <v>38</v>
      </c>
    </row>
    <row r="8045" spans="1:19" hidden="1" x14ac:dyDescent="0.25">
      <c r="A8045" s="10" t="str">
        <f t="shared" si="125"/>
        <v>2017-2026Greater Fresno Area1-in-2Typical Event DayPGE19</v>
      </c>
      <c r="B8045" s="10" t="s">
        <v>54</v>
      </c>
      <c r="C8045" s="10" t="s">
        <v>37</v>
      </c>
      <c r="D8045" s="10" t="s">
        <v>8</v>
      </c>
      <c r="E8045" s="10" t="s">
        <v>9</v>
      </c>
      <c r="F8045">
        <v>19</v>
      </c>
      <c r="G8045">
        <v>3.3449141979217529</v>
      </c>
      <c r="H8045">
        <v>3.6028757095336914</v>
      </c>
      <c r="I8045">
        <v>103.1875</v>
      </c>
      <c r="J8045">
        <v>0.11742977052927017</v>
      </c>
      <c r="K8045">
        <v>19331</v>
      </c>
      <c r="L8045">
        <v>17718.839</v>
      </c>
      <c r="M8045">
        <v>-0.25796139240264893</v>
      </c>
      <c r="N8045">
        <v>-0.40845939517021179</v>
      </c>
      <c r="O8045">
        <v>-0.3195415735244751</v>
      </c>
      <c r="P8045">
        <v>-0.25796139240264893</v>
      </c>
      <c r="Q8045">
        <v>-0.19638122618198395</v>
      </c>
      <c r="R8045">
        <v>-0.10746339708566666</v>
      </c>
      <c r="S8045" s="10" t="s">
        <v>38</v>
      </c>
    </row>
    <row r="8046" spans="1:19" hidden="1" x14ac:dyDescent="0.25">
      <c r="A8046" s="10" t="str">
        <f t="shared" si="125"/>
        <v>2017-2026Greater Fresno Area1-in-2Typical Event DayCAISO20</v>
      </c>
      <c r="B8046" s="10" t="s">
        <v>54</v>
      </c>
      <c r="C8046" s="10" t="s">
        <v>37</v>
      </c>
      <c r="D8046" s="10" t="s">
        <v>8</v>
      </c>
      <c r="E8046" s="10" t="s">
        <v>9</v>
      </c>
      <c r="F8046">
        <v>20</v>
      </c>
      <c r="G8046">
        <v>3.0522868633270264</v>
      </c>
      <c r="H8046">
        <v>3.4004340171813965</v>
      </c>
      <c r="I8046">
        <v>97.96875</v>
      </c>
      <c r="J8046">
        <v>7.6294809579849243E-2</v>
      </c>
      <c r="K8046">
        <v>19331</v>
      </c>
      <c r="L8046">
        <v>17718.839</v>
      </c>
      <c r="M8046">
        <v>-0.3481471836566925</v>
      </c>
      <c r="N8046">
        <v>-0.44592660665512085</v>
      </c>
      <c r="O8046">
        <v>-0.38815617561340332</v>
      </c>
      <c r="P8046">
        <v>-0.3481471836566925</v>
      </c>
      <c r="Q8046">
        <v>-0.30813819169998169</v>
      </c>
      <c r="R8046">
        <v>-0.25036776065826416</v>
      </c>
      <c r="S8046" s="10" t="s">
        <v>39</v>
      </c>
    </row>
    <row r="8047" spans="1:19" hidden="1" x14ac:dyDescent="0.25">
      <c r="A8047" s="10" t="str">
        <f t="shared" si="125"/>
        <v>2017-2026Greater Fresno Area1-in-10Typical Event DayCAISO20</v>
      </c>
      <c r="B8047" s="10" t="s">
        <v>54</v>
      </c>
      <c r="C8047" s="10" t="s">
        <v>37</v>
      </c>
      <c r="D8047" s="10" t="s">
        <v>8</v>
      </c>
      <c r="E8047" s="10" t="s">
        <v>1</v>
      </c>
      <c r="F8047">
        <v>20</v>
      </c>
      <c r="G8047">
        <v>3.2035272121429443</v>
      </c>
      <c r="H8047">
        <v>3.581834077835083</v>
      </c>
      <c r="I8047">
        <v>101.125</v>
      </c>
      <c r="J8047">
        <v>7.6294809579849243E-2</v>
      </c>
      <c r="K8047">
        <v>19331</v>
      </c>
      <c r="L8047">
        <v>17718.839</v>
      </c>
      <c r="M8047">
        <v>-0.37830686569213867</v>
      </c>
      <c r="N8047">
        <v>-0.47608628869056702</v>
      </c>
      <c r="O8047">
        <v>-0.41831585764884949</v>
      </c>
      <c r="P8047">
        <v>-0.37830686569213867</v>
      </c>
      <c r="Q8047">
        <v>-0.33829787373542786</v>
      </c>
      <c r="R8047">
        <v>-0.28052744269371033</v>
      </c>
      <c r="S8047" s="10" t="s">
        <v>39</v>
      </c>
    </row>
    <row r="8048" spans="1:19" hidden="1" x14ac:dyDescent="0.25">
      <c r="A8048" s="10" t="str">
        <f t="shared" si="125"/>
        <v>2017-2026Greater Fresno Area1-in-10Typical Event DayPGE20</v>
      </c>
      <c r="B8048" s="10" t="s">
        <v>54</v>
      </c>
      <c r="C8048" s="10" t="s">
        <v>37</v>
      </c>
      <c r="D8048" s="10" t="s">
        <v>8</v>
      </c>
      <c r="E8048" s="10" t="s">
        <v>1</v>
      </c>
      <c r="F8048">
        <v>20</v>
      </c>
      <c r="G8048">
        <v>3.2576878070831299</v>
      </c>
      <c r="H8048">
        <v>3.6462998390197754</v>
      </c>
      <c r="I8048">
        <v>101.90625</v>
      </c>
      <c r="J8048">
        <v>7.6294809579849243E-2</v>
      </c>
      <c r="K8048">
        <v>19331</v>
      </c>
      <c r="L8048">
        <v>17718.839</v>
      </c>
      <c r="M8048">
        <v>-0.38861200213432312</v>
      </c>
      <c r="N8048">
        <v>-0.48639142513275146</v>
      </c>
      <c r="O8048">
        <v>-0.42862099409103394</v>
      </c>
      <c r="P8048">
        <v>-0.38861200213432312</v>
      </c>
      <c r="Q8048">
        <v>-0.3486030101776123</v>
      </c>
      <c r="R8048">
        <v>-0.29083257913589478</v>
      </c>
      <c r="S8048" s="10" t="s">
        <v>38</v>
      </c>
    </row>
    <row r="8049" spans="1:19" hidden="1" x14ac:dyDescent="0.25">
      <c r="A8049" s="10" t="str">
        <f t="shared" si="125"/>
        <v>2017-2026Greater Fresno Area1-in-2Typical Event DayPGE20</v>
      </c>
      <c r="B8049" s="10" t="s">
        <v>54</v>
      </c>
      <c r="C8049" s="10" t="s">
        <v>37</v>
      </c>
      <c r="D8049" s="10" t="s">
        <v>8</v>
      </c>
      <c r="E8049" s="10" t="s">
        <v>9</v>
      </c>
      <c r="F8049">
        <v>20</v>
      </c>
      <c r="G8049">
        <v>3.1955475807189941</v>
      </c>
      <c r="H8049">
        <v>3.5722942352294922</v>
      </c>
      <c r="I8049">
        <v>100.125</v>
      </c>
      <c r="J8049">
        <v>7.6294809579849243E-2</v>
      </c>
      <c r="K8049">
        <v>19331</v>
      </c>
      <c r="L8049">
        <v>17718.839</v>
      </c>
      <c r="M8049">
        <v>-0.37674668431282043</v>
      </c>
      <c r="N8049">
        <v>-0.47452610731124878</v>
      </c>
      <c r="O8049">
        <v>-0.41675567626953125</v>
      </c>
      <c r="P8049">
        <v>-0.37674668431282043</v>
      </c>
      <c r="Q8049">
        <v>-0.33673769235610962</v>
      </c>
      <c r="R8049">
        <v>-0.27896726131439209</v>
      </c>
      <c r="S8049" s="10" t="s">
        <v>38</v>
      </c>
    </row>
    <row r="8050" spans="1:19" hidden="1" x14ac:dyDescent="0.25">
      <c r="A8050" s="10" t="str">
        <f t="shared" si="125"/>
        <v>2017-2026Greater Fresno Area1-in-10Typical Event DayCAISO21</v>
      </c>
      <c r="B8050" s="10" t="s">
        <v>54</v>
      </c>
      <c r="C8050" s="10" t="s">
        <v>37</v>
      </c>
      <c r="D8050" s="10" t="s">
        <v>8</v>
      </c>
      <c r="E8050" s="10" t="s">
        <v>1</v>
      </c>
      <c r="F8050">
        <v>21</v>
      </c>
      <c r="G8050">
        <v>2.9852962493896484</v>
      </c>
      <c r="H8050">
        <v>3.2331862449645996</v>
      </c>
      <c r="I8050">
        <v>97.875</v>
      </c>
      <c r="J8050">
        <v>7.6630406081676483E-2</v>
      </c>
      <c r="K8050">
        <v>19331</v>
      </c>
      <c r="L8050">
        <v>17718.839</v>
      </c>
      <c r="M8050">
        <v>-0.24788990616798401</v>
      </c>
      <c r="N8050">
        <v>-0.34609943628311157</v>
      </c>
      <c r="O8050">
        <v>-0.28807488083839417</v>
      </c>
      <c r="P8050">
        <v>-0.24788990616798401</v>
      </c>
      <c r="Q8050">
        <v>-0.20770491659641266</v>
      </c>
      <c r="R8050">
        <v>-0.14968037605285645</v>
      </c>
      <c r="S8050" s="10" t="s">
        <v>39</v>
      </c>
    </row>
    <row r="8051" spans="1:19" hidden="1" x14ac:dyDescent="0.25">
      <c r="A8051" s="10" t="str">
        <f t="shared" si="125"/>
        <v>2017-2026Greater Fresno Area1-in-2Typical Event DayCAISO21</v>
      </c>
      <c r="B8051" s="10" t="s">
        <v>54</v>
      </c>
      <c r="C8051" s="10" t="s">
        <v>37</v>
      </c>
      <c r="D8051" s="10" t="s">
        <v>8</v>
      </c>
      <c r="E8051" s="10" t="s">
        <v>9</v>
      </c>
      <c r="F8051">
        <v>21</v>
      </c>
      <c r="G8051">
        <v>2.8443584442138672</v>
      </c>
      <c r="H8051">
        <v>3.0666236877441406</v>
      </c>
      <c r="I8051">
        <v>95.0625</v>
      </c>
      <c r="J8051">
        <v>7.6630406081676483E-2</v>
      </c>
      <c r="K8051">
        <v>19331</v>
      </c>
      <c r="L8051">
        <v>17718.839</v>
      </c>
      <c r="M8051">
        <v>-0.22226534783840179</v>
      </c>
      <c r="N8051">
        <v>-0.32047486305236816</v>
      </c>
      <c r="O8051">
        <v>-0.26245033740997314</v>
      </c>
      <c r="P8051">
        <v>-0.22226534783840179</v>
      </c>
      <c r="Q8051">
        <v>-0.18208035826683044</v>
      </c>
      <c r="R8051">
        <v>-0.12405581772327423</v>
      </c>
      <c r="S8051" s="10" t="s">
        <v>39</v>
      </c>
    </row>
    <row r="8052" spans="1:19" hidden="1" x14ac:dyDescent="0.25">
      <c r="A8052" s="10" t="str">
        <f t="shared" si="125"/>
        <v>2017-2026Greater Fresno Area1-in-10Typical Event DayPGE21</v>
      </c>
      <c r="B8052" s="10" t="s">
        <v>54</v>
      </c>
      <c r="C8052" s="10" t="s">
        <v>37</v>
      </c>
      <c r="D8052" s="10" t="s">
        <v>8</v>
      </c>
      <c r="E8052" s="10" t="s">
        <v>1</v>
      </c>
      <c r="F8052">
        <v>21</v>
      </c>
      <c r="G8052">
        <v>3.0357673168182373</v>
      </c>
      <c r="H8052">
        <v>3.2931532859802246</v>
      </c>
      <c r="I8052">
        <v>98.5</v>
      </c>
      <c r="J8052">
        <v>7.6630406081676483E-2</v>
      </c>
      <c r="K8052">
        <v>19331</v>
      </c>
      <c r="L8052">
        <v>17718.839</v>
      </c>
      <c r="M8052">
        <v>-0.25738605856895447</v>
      </c>
      <c r="N8052">
        <v>-0.35559558868408203</v>
      </c>
      <c r="O8052">
        <v>-0.29757103323936462</v>
      </c>
      <c r="P8052">
        <v>-0.25738605856895447</v>
      </c>
      <c r="Q8052">
        <v>-0.21720106899738312</v>
      </c>
      <c r="R8052">
        <v>-0.1591765284538269</v>
      </c>
      <c r="S8052" s="10" t="s">
        <v>38</v>
      </c>
    </row>
    <row r="8053" spans="1:19" hidden="1" x14ac:dyDescent="0.25">
      <c r="A8053" s="10" t="str">
        <f t="shared" si="125"/>
        <v>2017-2026Greater Fresno Area1-in-2Typical Event DayPGE21</v>
      </c>
      <c r="B8053" s="10" t="s">
        <v>54</v>
      </c>
      <c r="C8053" s="10" t="s">
        <v>37</v>
      </c>
      <c r="D8053" s="10" t="s">
        <v>8</v>
      </c>
      <c r="E8053" s="10" t="s">
        <v>9</v>
      </c>
      <c r="F8053">
        <v>21</v>
      </c>
      <c r="G8053">
        <v>2.9778602123260498</v>
      </c>
      <c r="H8053">
        <v>3.2263579368591309</v>
      </c>
      <c r="I8053">
        <v>96.84375</v>
      </c>
      <c r="J8053">
        <v>7.6630406081676483E-2</v>
      </c>
      <c r="K8053">
        <v>19331</v>
      </c>
      <c r="L8053">
        <v>17718.839</v>
      </c>
      <c r="M8053">
        <v>-0.24849781394004822</v>
      </c>
      <c r="N8053">
        <v>-0.34670734405517578</v>
      </c>
      <c r="O8053">
        <v>-0.28868278861045837</v>
      </c>
      <c r="P8053">
        <v>-0.24849781394004822</v>
      </c>
      <c r="Q8053">
        <v>-0.20831282436847687</v>
      </c>
      <c r="R8053">
        <v>-0.15028828382492065</v>
      </c>
      <c r="S8053" s="10" t="s">
        <v>38</v>
      </c>
    </row>
    <row r="8054" spans="1:19" hidden="1" x14ac:dyDescent="0.25">
      <c r="A8054" s="10" t="str">
        <f t="shared" si="125"/>
        <v>2017-2026Greater Fresno Area1-in-2Typical Event DayCAISO22</v>
      </c>
      <c r="B8054" s="10" t="s">
        <v>54</v>
      </c>
      <c r="C8054" s="10" t="s">
        <v>37</v>
      </c>
      <c r="D8054" s="10" t="s">
        <v>8</v>
      </c>
      <c r="E8054" s="10" t="s">
        <v>9</v>
      </c>
      <c r="F8054">
        <v>22</v>
      </c>
      <c r="G8054">
        <v>2.5727396011352539</v>
      </c>
      <c r="H8054">
        <v>2.7176272869110107</v>
      </c>
      <c r="I8054">
        <v>91.71875</v>
      </c>
      <c r="J8054">
        <v>6.3674606382846832E-2</v>
      </c>
      <c r="K8054">
        <v>19331</v>
      </c>
      <c r="L8054">
        <v>17718.839</v>
      </c>
      <c r="M8054">
        <v>-0.14488774538040161</v>
      </c>
      <c r="N8054">
        <v>-0.22649312019348145</v>
      </c>
      <c r="O8054">
        <v>-0.17827871441841125</v>
      </c>
      <c r="P8054">
        <v>-0.14488774538040161</v>
      </c>
      <c r="Q8054">
        <v>-0.11149678379297256</v>
      </c>
      <c r="R8054">
        <v>-6.3282370567321777E-2</v>
      </c>
      <c r="S8054" s="10" t="s">
        <v>39</v>
      </c>
    </row>
    <row r="8055" spans="1:19" hidden="1" x14ac:dyDescent="0.25">
      <c r="A8055" s="10" t="str">
        <f t="shared" si="125"/>
        <v>2017-2026Greater Fresno Area1-in-10Typical Event DayCAISO22</v>
      </c>
      <c r="B8055" s="10" t="s">
        <v>54</v>
      </c>
      <c r="C8055" s="10" t="s">
        <v>37</v>
      </c>
      <c r="D8055" s="10" t="s">
        <v>8</v>
      </c>
      <c r="E8055" s="10" t="s">
        <v>1</v>
      </c>
      <c r="F8055">
        <v>22</v>
      </c>
      <c r="G8055">
        <v>2.7002184391021729</v>
      </c>
      <c r="H8055">
        <v>2.8673384189605713</v>
      </c>
      <c r="I8055">
        <v>94.8125</v>
      </c>
      <c r="J8055">
        <v>6.3674606382846832E-2</v>
      </c>
      <c r="K8055">
        <v>19331</v>
      </c>
      <c r="L8055">
        <v>17718.839</v>
      </c>
      <c r="M8055">
        <v>-0.16711993515491486</v>
      </c>
      <c r="N8055">
        <v>-0.24872530996799469</v>
      </c>
      <c r="O8055">
        <v>-0.2005109041929245</v>
      </c>
      <c r="P8055">
        <v>-0.16711993515491486</v>
      </c>
      <c r="Q8055">
        <v>-0.13372896611690521</v>
      </c>
      <c r="R8055">
        <v>-8.5514560341835022E-2</v>
      </c>
      <c r="S8055" s="10" t="s">
        <v>39</v>
      </c>
    </row>
    <row r="8056" spans="1:19" hidden="1" x14ac:dyDescent="0.25">
      <c r="A8056" s="10" t="str">
        <f t="shared" si="125"/>
        <v>2017-2026Greater Fresno Area1-in-10Typical Event DayPGE22</v>
      </c>
      <c r="B8056" s="10" t="s">
        <v>54</v>
      </c>
      <c r="C8056" s="10" t="s">
        <v>37</v>
      </c>
      <c r="D8056" s="10" t="s">
        <v>8</v>
      </c>
      <c r="E8056" s="10" t="s">
        <v>1</v>
      </c>
      <c r="F8056">
        <v>22</v>
      </c>
      <c r="G8056">
        <v>2.7458698749542236</v>
      </c>
      <c r="H8056">
        <v>2.9211986064910889</v>
      </c>
      <c r="I8056">
        <v>95.65625</v>
      </c>
      <c r="J8056">
        <v>6.3674606382846832E-2</v>
      </c>
      <c r="K8056">
        <v>19331</v>
      </c>
      <c r="L8056">
        <v>17718.839</v>
      </c>
      <c r="M8056">
        <v>-0.17532873153686523</v>
      </c>
      <c r="N8056">
        <v>-0.25693410634994507</v>
      </c>
      <c r="O8056">
        <v>-0.20871970057487488</v>
      </c>
      <c r="P8056">
        <v>-0.17532873153686523</v>
      </c>
      <c r="Q8056">
        <v>-0.14193776249885559</v>
      </c>
      <c r="R8056">
        <v>-9.37233567237854E-2</v>
      </c>
      <c r="S8056" s="10" t="s">
        <v>38</v>
      </c>
    </row>
    <row r="8057" spans="1:19" hidden="1" x14ac:dyDescent="0.25">
      <c r="A8057" s="10" t="str">
        <f t="shared" si="125"/>
        <v>2017-2026Greater Fresno Area1-in-2Typical Event DayPGE22</v>
      </c>
      <c r="B8057" s="10" t="s">
        <v>54</v>
      </c>
      <c r="C8057" s="10" t="s">
        <v>37</v>
      </c>
      <c r="D8057" s="10" t="s">
        <v>8</v>
      </c>
      <c r="E8057" s="10" t="s">
        <v>9</v>
      </c>
      <c r="F8057">
        <v>22</v>
      </c>
      <c r="G8057">
        <v>2.6934926509857178</v>
      </c>
      <c r="H8057">
        <v>2.8600995540618896</v>
      </c>
      <c r="I8057">
        <v>94.375</v>
      </c>
      <c r="J8057">
        <v>6.3674606382846832E-2</v>
      </c>
      <c r="K8057">
        <v>19331</v>
      </c>
      <c r="L8057">
        <v>17718.839</v>
      </c>
      <c r="M8057">
        <v>-0.16660687327384949</v>
      </c>
      <c r="N8057">
        <v>-0.24821224808692932</v>
      </c>
      <c r="O8057">
        <v>-0.19999784231185913</v>
      </c>
      <c r="P8057">
        <v>-0.16660687327384949</v>
      </c>
      <c r="Q8057">
        <v>-0.13321590423583984</v>
      </c>
      <c r="R8057">
        <v>-8.5001498460769653E-2</v>
      </c>
      <c r="S8057" s="10" t="s">
        <v>38</v>
      </c>
    </row>
    <row r="8058" spans="1:19" hidden="1" x14ac:dyDescent="0.25">
      <c r="A8058" s="10" t="str">
        <f t="shared" si="125"/>
        <v>2017-2026Greater Fresno Area1-in-10Typical Event DayCAISO23</v>
      </c>
      <c r="B8058" s="10" t="s">
        <v>54</v>
      </c>
      <c r="C8058" s="10" t="s">
        <v>37</v>
      </c>
      <c r="D8058" s="10" t="s">
        <v>8</v>
      </c>
      <c r="E8058" s="10" t="s">
        <v>1</v>
      </c>
      <c r="F8058">
        <v>23</v>
      </c>
      <c r="G8058">
        <v>2.2478229999542236</v>
      </c>
      <c r="H8058">
        <v>2.3661332130432129</v>
      </c>
      <c r="I8058">
        <v>91.59375</v>
      </c>
      <c r="J8058">
        <v>5.8387260884046555E-2</v>
      </c>
      <c r="K8058">
        <v>19331</v>
      </c>
      <c r="L8058">
        <v>17718.839</v>
      </c>
      <c r="M8058">
        <v>-0.11831020563840866</v>
      </c>
      <c r="N8058">
        <v>-0.19313931465148926</v>
      </c>
      <c r="O8058">
        <v>-0.14892847836017609</v>
      </c>
      <c r="P8058">
        <v>-0.11831020563840866</v>
      </c>
      <c r="Q8058">
        <v>-8.7691925466060638E-2</v>
      </c>
      <c r="R8058">
        <v>-4.3481092900037766E-2</v>
      </c>
      <c r="S8058" s="10" t="s">
        <v>39</v>
      </c>
    </row>
    <row r="8059" spans="1:19" hidden="1" x14ac:dyDescent="0.25">
      <c r="A8059" s="10" t="str">
        <f t="shared" si="125"/>
        <v>2017-2026Greater Fresno Area1-in-2Typical Event DayCAISO23</v>
      </c>
      <c r="B8059" s="10" t="s">
        <v>54</v>
      </c>
      <c r="C8059" s="10" t="s">
        <v>37</v>
      </c>
      <c r="D8059" s="10" t="s">
        <v>8</v>
      </c>
      <c r="E8059" s="10" t="s">
        <v>9</v>
      </c>
      <c r="F8059">
        <v>23</v>
      </c>
      <c r="G8059">
        <v>2.1417019367218018</v>
      </c>
      <c r="H8059">
        <v>2.2449338436126709</v>
      </c>
      <c r="I8059">
        <v>88.78125</v>
      </c>
      <c r="J8059">
        <v>5.8387260884046555E-2</v>
      </c>
      <c r="K8059">
        <v>19331</v>
      </c>
      <c r="L8059">
        <v>17718.839</v>
      </c>
      <c r="M8059">
        <v>-0.10323194414377213</v>
      </c>
      <c r="N8059">
        <v>-0.17806105315685272</v>
      </c>
      <c r="O8059">
        <v>-0.13385021686553955</v>
      </c>
      <c r="P8059">
        <v>-0.10323194414377213</v>
      </c>
      <c r="Q8059">
        <v>-7.2613663971424103E-2</v>
      </c>
      <c r="R8059">
        <v>-2.840283140540123E-2</v>
      </c>
      <c r="S8059" s="10" t="s">
        <v>39</v>
      </c>
    </row>
    <row r="8060" spans="1:19" hidden="1" x14ac:dyDescent="0.25">
      <c r="A8060" s="10" t="str">
        <f t="shared" si="125"/>
        <v>2017-2026Greater Fresno Area1-in-2Typical Event DayPGE23</v>
      </c>
      <c r="B8060" s="10" t="s">
        <v>54</v>
      </c>
      <c r="C8060" s="10" t="s">
        <v>37</v>
      </c>
      <c r="D8060" s="10" t="s">
        <v>8</v>
      </c>
      <c r="E8060" s="10" t="s">
        <v>9</v>
      </c>
      <c r="F8060">
        <v>23</v>
      </c>
      <c r="G8060">
        <v>2.2422239780426025</v>
      </c>
      <c r="H8060">
        <v>2.3590519428253174</v>
      </c>
      <c r="I8060">
        <v>91.875</v>
      </c>
      <c r="J8060">
        <v>5.8387260884046555E-2</v>
      </c>
      <c r="K8060">
        <v>19331</v>
      </c>
      <c r="L8060">
        <v>17718.839</v>
      </c>
      <c r="M8060">
        <v>-0.11682796478271484</v>
      </c>
      <c r="N8060">
        <v>-0.19165708124637604</v>
      </c>
      <c r="O8060">
        <v>-0.14744624495506287</v>
      </c>
      <c r="P8060">
        <v>-0.11682796478271484</v>
      </c>
      <c r="Q8060">
        <v>-8.6209684610366821E-2</v>
      </c>
      <c r="R8060">
        <v>-4.1998852044343948E-2</v>
      </c>
      <c r="S8060" s="10" t="s">
        <v>38</v>
      </c>
    </row>
    <row r="8061" spans="1:19" hidden="1" x14ac:dyDescent="0.25">
      <c r="A8061" s="10" t="str">
        <f t="shared" si="125"/>
        <v>2017-2026Greater Fresno Area1-in-10Typical Event DayPGE23</v>
      </c>
      <c r="B8061" s="10" t="s">
        <v>54</v>
      </c>
      <c r="C8061" s="10" t="s">
        <v>37</v>
      </c>
      <c r="D8061" s="10" t="s">
        <v>8</v>
      </c>
      <c r="E8061" s="10" t="s">
        <v>1</v>
      </c>
      <c r="F8061">
        <v>23</v>
      </c>
      <c r="G8061">
        <v>2.2858259677886963</v>
      </c>
      <c r="H8061">
        <v>2.4089841842651367</v>
      </c>
      <c r="I8061">
        <v>92.75</v>
      </c>
      <c r="J8061">
        <v>5.8387260884046555E-2</v>
      </c>
      <c r="K8061">
        <v>19331</v>
      </c>
      <c r="L8061">
        <v>17718.839</v>
      </c>
      <c r="M8061">
        <v>-0.12315820157527924</v>
      </c>
      <c r="N8061">
        <v>-0.19798731803894043</v>
      </c>
      <c r="O8061">
        <v>-0.15377648174762726</v>
      </c>
      <c r="P8061">
        <v>-0.12315820157527924</v>
      </c>
      <c r="Q8061">
        <v>-9.2539921402931213E-2</v>
      </c>
      <c r="R8061">
        <v>-4.832908883690834E-2</v>
      </c>
      <c r="S8061" s="10" t="s">
        <v>38</v>
      </c>
    </row>
    <row r="8062" spans="1:19" hidden="1" x14ac:dyDescent="0.25">
      <c r="A8062" s="10" t="str">
        <f t="shared" si="125"/>
        <v>2017-2026Greater Fresno Area1-in-10Typical Event DayCAISO24</v>
      </c>
      <c r="B8062" s="10" t="s">
        <v>54</v>
      </c>
      <c r="C8062" s="10" t="s">
        <v>37</v>
      </c>
      <c r="D8062" s="10" t="s">
        <v>8</v>
      </c>
      <c r="E8062" s="10" t="s">
        <v>1</v>
      </c>
      <c r="F8062">
        <v>24</v>
      </c>
      <c r="G8062">
        <v>1.8168774843215942</v>
      </c>
      <c r="H8062">
        <v>1.9119290113449097</v>
      </c>
      <c r="I8062">
        <v>88.9375</v>
      </c>
      <c r="J8062">
        <v>4.4309847056865692E-2</v>
      </c>
      <c r="K8062">
        <v>19331</v>
      </c>
      <c r="L8062">
        <v>17718.839</v>
      </c>
      <c r="M8062">
        <v>-9.5051474869251251E-2</v>
      </c>
      <c r="N8062">
        <v>-0.15183897316455841</v>
      </c>
      <c r="O8062">
        <v>-0.11828755587339401</v>
      </c>
      <c r="P8062">
        <v>-9.5051474869251251E-2</v>
      </c>
      <c r="Q8062">
        <v>-7.181539386510849E-2</v>
      </c>
      <c r="R8062">
        <v>-3.8263976573944092E-2</v>
      </c>
      <c r="S8062" s="10" t="s">
        <v>39</v>
      </c>
    </row>
    <row r="8063" spans="1:19" hidden="1" x14ac:dyDescent="0.25">
      <c r="A8063" s="10" t="str">
        <f t="shared" si="125"/>
        <v>2017-2026Greater Fresno Area1-in-2Typical Event DayCAISO24</v>
      </c>
      <c r="B8063" s="10" t="s">
        <v>54</v>
      </c>
      <c r="C8063" s="10" t="s">
        <v>37</v>
      </c>
      <c r="D8063" s="10" t="s">
        <v>8</v>
      </c>
      <c r="E8063" s="10" t="s">
        <v>9</v>
      </c>
      <c r="F8063">
        <v>24</v>
      </c>
      <c r="G8063">
        <v>1.7311016321182251</v>
      </c>
      <c r="H8063">
        <v>1.814605712890625</v>
      </c>
      <c r="I8063">
        <v>85.6875</v>
      </c>
      <c r="J8063">
        <v>4.4309847056865692E-2</v>
      </c>
      <c r="K8063">
        <v>19331</v>
      </c>
      <c r="L8063">
        <v>17718.839</v>
      </c>
      <c r="M8063">
        <v>-8.3504028618335724E-2</v>
      </c>
      <c r="N8063">
        <v>-0.14029152691364288</v>
      </c>
      <c r="O8063">
        <v>-0.10674010962247849</v>
      </c>
      <c r="P8063">
        <v>-8.3504028618335724E-2</v>
      </c>
      <c r="Q8063">
        <v>-6.0267943888902664E-2</v>
      </c>
      <c r="R8063">
        <v>-2.6716528460383415E-2</v>
      </c>
      <c r="S8063" s="10" t="s">
        <v>39</v>
      </c>
    </row>
    <row r="8064" spans="1:19" hidden="1" x14ac:dyDescent="0.25">
      <c r="A8064" s="10" t="str">
        <f t="shared" si="125"/>
        <v>2017-2026Greater Fresno Area1-in-2Typical Event DayPGE24</v>
      </c>
      <c r="B8064" s="10" t="s">
        <v>54</v>
      </c>
      <c r="C8064" s="10" t="s">
        <v>37</v>
      </c>
      <c r="D8064" s="10" t="s">
        <v>8</v>
      </c>
      <c r="E8064" s="10" t="s">
        <v>9</v>
      </c>
      <c r="F8064">
        <v>24</v>
      </c>
      <c r="G8064">
        <v>1.8123519420623779</v>
      </c>
      <c r="H8064">
        <v>1.9066574573516846</v>
      </c>
      <c r="I8064">
        <v>88.46875</v>
      </c>
      <c r="J8064">
        <v>4.4309847056865692E-2</v>
      </c>
      <c r="K8064">
        <v>19331</v>
      </c>
      <c r="L8064">
        <v>17718.839</v>
      </c>
      <c r="M8064">
        <v>-9.4305530190467834E-2</v>
      </c>
      <c r="N8064">
        <v>-0.15109303593635559</v>
      </c>
      <c r="O8064">
        <v>-0.1175416111946106</v>
      </c>
      <c r="P8064">
        <v>-9.4305530190467834E-2</v>
      </c>
      <c r="Q8064">
        <v>-7.1069449186325073E-2</v>
      </c>
      <c r="R8064">
        <v>-3.7518031895160675E-2</v>
      </c>
      <c r="S8064" s="10" t="s">
        <v>38</v>
      </c>
    </row>
    <row r="8065" spans="1:19" hidden="1" x14ac:dyDescent="0.25">
      <c r="A8065" s="10" t="str">
        <f t="shared" si="125"/>
        <v>2017-2026Greater Fresno Area1-in-10Typical Event DayPGE24</v>
      </c>
      <c r="B8065" s="10" t="s">
        <v>54</v>
      </c>
      <c r="C8065" s="10" t="s">
        <v>37</v>
      </c>
      <c r="D8065" s="10" t="s">
        <v>8</v>
      </c>
      <c r="E8065" s="10" t="s">
        <v>1</v>
      </c>
      <c r="F8065">
        <v>24</v>
      </c>
      <c r="G8065">
        <v>1.8475947380065918</v>
      </c>
      <c r="H8065">
        <v>1.9465939998626709</v>
      </c>
      <c r="I8065">
        <v>90.28125</v>
      </c>
      <c r="J8065">
        <v>4.4309847056865692E-2</v>
      </c>
      <c r="K8065">
        <v>19331</v>
      </c>
      <c r="L8065">
        <v>17718.839</v>
      </c>
      <c r="M8065">
        <v>-9.8999232053756714E-2</v>
      </c>
      <c r="N8065">
        <v>-0.15578673779964447</v>
      </c>
      <c r="O8065">
        <v>-0.12223531305789948</v>
      </c>
      <c r="P8065">
        <v>-9.8999232053756714E-2</v>
      </c>
      <c r="Q8065">
        <v>-7.5763151049613953E-2</v>
      </c>
      <c r="R8065">
        <v>-4.2211733758449554E-2</v>
      </c>
      <c r="S8065" s="10" t="s">
        <v>38</v>
      </c>
    </row>
    <row r="8066" spans="1:19" hidden="1" x14ac:dyDescent="0.25">
      <c r="A8066" s="10" t="str">
        <f t="shared" ref="A8066:A8129" si="126">CONCATENATE(B8066,C8066,E8066,D8066,S8066,F8066)</f>
        <v>2017-2026Humboldt1-in-10August PeakCAISO1</v>
      </c>
      <c r="B8066" s="10" t="s">
        <v>54</v>
      </c>
      <c r="C8066" s="10" t="s">
        <v>53</v>
      </c>
      <c r="D8066" s="10" t="s">
        <v>2</v>
      </c>
      <c r="E8066" s="10" t="s">
        <v>1</v>
      </c>
      <c r="F8066">
        <v>1</v>
      </c>
      <c r="G8066">
        <v>0.77679151296615601</v>
      </c>
      <c r="H8066">
        <v>0.77679151296615601</v>
      </c>
      <c r="I8066">
        <v>60.3125</v>
      </c>
      <c r="J8066">
        <v>0</v>
      </c>
      <c r="K8066">
        <v>967</v>
      </c>
      <c r="L8066">
        <v>919.84688000000006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 s="10" t="s">
        <v>39</v>
      </c>
    </row>
    <row r="8067" spans="1:19" hidden="1" x14ac:dyDescent="0.25">
      <c r="A8067" s="10" t="str">
        <f t="shared" si="126"/>
        <v>2017-2026Humboldt1-in-2August PeakCAISO1</v>
      </c>
      <c r="B8067" s="10" t="s">
        <v>54</v>
      </c>
      <c r="C8067" s="10" t="s">
        <v>53</v>
      </c>
      <c r="D8067" s="10" t="s">
        <v>2</v>
      </c>
      <c r="E8067" s="10" t="s">
        <v>9</v>
      </c>
      <c r="F8067">
        <v>1</v>
      </c>
      <c r="G8067">
        <v>0.58962363004684448</v>
      </c>
      <c r="H8067">
        <v>0.58962363004684448</v>
      </c>
      <c r="I8067">
        <v>58.375</v>
      </c>
      <c r="J8067">
        <v>0</v>
      </c>
      <c r="K8067">
        <v>967</v>
      </c>
      <c r="L8067">
        <v>919.84688000000006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 s="10" t="s">
        <v>39</v>
      </c>
    </row>
    <row r="8068" spans="1:19" hidden="1" x14ac:dyDescent="0.25">
      <c r="A8068" s="10" t="str">
        <f t="shared" si="126"/>
        <v>2017-2026Humboldt1-in-2August PeakPGE1</v>
      </c>
      <c r="B8068" s="10" t="s">
        <v>54</v>
      </c>
      <c r="C8068" s="10" t="s">
        <v>53</v>
      </c>
      <c r="D8068" s="10" t="s">
        <v>2</v>
      </c>
      <c r="E8068" s="10" t="s">
        <v>9</v>
      </c>
      <c r="F8068">
        <v>1</v>
      </c>
      <c r="G8068">
        <v>0.73081421852111816</v>
      </c>
      <c r="H8068">
        <v>0.73081421852111816</v>
      </c>
      <c r="I8068">
        <v>60.5</v>
      </c>
      <c r="J8068">
        <v>0</v>
      </c>
      <c r="K8068">
        <v>967</v>
      </c>
      <c r="L8068">
        <v>919.84688000000006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 s="10" t="s">
        <v>38</v>
      </c>
    </row>
    <row r="8069" spans="1:19" hidden="1" x14ac:dyDescent="0.25">
      <c r="A8069" s="10" t="str">
        <f t="shared" si="126"/>
        <v>2017-2026Humboldt1-in-10August PeakPGE1</v>
      </c>
      <c r="B8069" s="10" t="s">
        <v>54</v>
      </c>
      <c r="C8069" s="10" t="s">
        <v>53</v>
      </c>
      <c r="D8069" s="10" t="s">
        <v>2</v>
      </c>
      <c r="E8069" s="10" t="s">
        <v>1</v>
      </c>
      <c r="F8069">
        <v>1</v>
      </c>
      <c r="G8069">
        <v>0.80752700567245483</v>
      </c>
      <c r="H8069">
        <v>0.80752700567245483</v>
      </c>
      <c r="I8069">
        <v>61.5625</v>
      </c>
      <c r="J8069">
        <v>0</v>
      </c>
      <c r="K8069">
        <v>967</v>
      </c>
      <c r="L8069">
        <v>919.84688000000006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 s="10" t="s">
        <v>38</v>
      </c>
    </row>
    <row r="8070" spans="1:19" hidden="1" x14ac:dyDescent="0.25">
      <c r="A8070" s="10" t="str">
        <f t="shared" si="126"/>
        <v>2017-2026Humboldt1-in-2August PeakCAISO2</v>
      </c>
      <c r="B8070" s="10" t="s">
        <v>54</v>
      </c>
      <c r="C8070" s="10" t="s">
        <v>53</v>
      </c>
      <c r="D8070" s="10" t="s">
        <v>2</v>
      </c>
      <c r="E8070" s="10" t="s">
        <v>9</v>
      </c>
      <c r="F8070">
        <v>2</v>
      </c>
      <c r="G8070">
        <v>0.54162448644638062</v>
      </c>
      <c r="H8070">
        <v>0.54162448644638062</v>
      </c>
      <c r="I8070">
        <v>57.0625</v>
      </c>
      <c r="J8070">
        <v>0</v>
      </c>
      <c r="K8070">
        <v>967</v>
      </c>
      <c r="L8070">
        <v>919.84688000000006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 s="10" t="s">
        <v>39</v>
      </c>
    </row>
    <row r="8071" spans="1:19" hidden="1" x14ac:dyDescent="0.25">
      <c r="A8071" s="10" t="str">
        <f t="shared" si="126"/>
        <v>2017-2026Humboldt1-in-10August PeakCAISO2</v>
      </c>
      <c r="B8071" s="10" t="s">
        <v>54</v>
      </c>
      <c r="C8071" s="10" t="s">
        <v>53</v>
      </c>
      <c r="D8071" s="10" t="s">
        <v>2</v>
      </c>
      <c r="E8071" s="10" t="s">
        <v>1</v>
      </c>
      <c r="F8071">
        <v>2</v>
      </c>
      <c r="G8071">
        <v>0.71355569362640381</v>
      </c>
      <c r="H8071">
        <v>0.71355569362640381</v>
      </c>
      <c r="I8071">
        <v>59.25</v>
      </c>
      <c r="J8071">
        <v>0</v>
      </c>
      <c r="K8071">
        <v>967</v>
      </c>
      <c r="L8071">
        <v>919.84688000000006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 s="10" t="s">
        <v>39</v>
      </c>
    </row>
    <row r="8072" spans="1:19" hidden="1" x14ac:dyDescent="0.25">
      <c r="A8072" s="10" t="str">
        <f t="shared" si="126"/>
        <v>2017-2026Humboldt1-in-10August PeakPGE2</v>
      </c>
      <c r="B8072" s="10" t="s">
        <v>54</v>
      </c>
      <c r="C8072" s="10" t="s">
        <v>53</v>
      </c>
      <c r="D8072" s="10" t="s">
        <v>2</v>
      </c>
      <c r="E8072" s="10" t="s">
        <v>1</v>
      </c>
      <c r="F8072">
        <v>2</v>
      </c>
      <c r="G8072">
        <v>0.74178904294967651</v>
      </c>
      <c r="H8072">
        <v>0.74178904294967651</v>
      </c>
      <c r="I8072">
        <v>60.1875</v>
      </c>
      <c r="J8072">
        <v>0</v>
      </c>
      <c r="K8072">
        <v>967</v>
      </c>
      <c r="L8072">
        <v>919.84688000000006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 s="10" t="s">
        <v>38</v>
      </c>
    </row>
    <row r="8073" spans="1:19" hidden="1" x14ac:dyDescent="0.25">
      <c r="A8073" s="10" t="str">
        <f t="shared" si="126"/>
        <v>2017-2026Humboldt1-in-2August PeakPGE2</v>
      </c>
      <c r="B8073" s="10" t="s">
        <v>54</v>
      </c>
      <c r="C8073" s="10" t="s">
        <v>53</v>
      </c>
      <c r="D8073" s="10" t="s">
        <v>2</v>
      </c>
      <c r="E8073" s="10" t="s">
        <v>9</v>
      </c>
      <c r="F8073">
        <v>2</v>
      </c>
      <c r="G8073">
        <v>0.67132127285003662</v>
      </c>
      <c r="H8073">
        <v>0.67132127285003662</v>
      </c>
      <c r="I8073">
        <v>59.1875</v>
      </c>
      <c r="J8073">
        <v>0</v>
      </c>
      <c r="K8073">
        <v>967</v>
      </c>
      <c r="L8073">
        <v>919.84688000000006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 s="10" t="s">
        <v>38</v>
      </c>
    </row>
    <row r="8074" spans="1:19" hidden="1" x14ac:dyDescent="0.25">
      <c r="A8074" s="10" t="str">
        <f t="shared" si="126"/>
        <v>2017-2026Humboldt1-in-2August PeakCAISO3</v>
      </c>
      <c r="B8074" s="10" t="s">
        <v>54</v>
      </c>
      <c r="C8074" s="10" t="s">
        <v>53</v>
      </c>
      <c r="D8074" s="10" t="s">
        <v>2</v>
      </c>
      <c r="E8074" s="10" t="s">
        <v>9</v>
      </c>
      <c r="F8074">
        <v>3</v>
      </c>
      <c r="G8074">
        <v>0.50042575597763062</v>
      </c>
      <c r="H8074">
        <v>0.50042575597763062</v>
      </c>
      <c r="I8074">
        <v>56</v>
      </c>
      <c r="J8074">
        <v>0</v>
      </c>
      <c r="K8074">
        <v>967</v>
      </c>
      <c r="L8074">
        <v>919.84688000000006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 s="10" t="s">
        <v>39</v>
      </c>
    </row>
    <row r="8075" spans="1:19" hidden="1" x14ac:dyDescent="0.25">
      <c r="A8075" s="10" t="str">
        <f t="shared" si="126"/>
        <v>2017-2026Humboldt1-in-10August PeakCAISO3</v>
      </c>
      <c r="B8075" s="10" t="s">
        <v>54</v>
      </c>
      <c r="C8075" s="10" t="s">
        <v>53</v>
      </c>
      <c r="D8075" s="10" t="s">
        <v>2</v>
      </c>
      <c r="E8075" s="10" t="s">
        <v>1</v>
      </c>
      <c r="F8075">
        <v>3</v>
      </c>
      <c r="G8075">
        <v>0.6592789888381958</v>
      </c>
      <c r="H8075">
        <v>0.6592789888381958</v>
      </c>
      <c r="I8075">
        <v>58.375</v>
      </c>
      <c r="J8075">
        <v>0</v>
      </c>
      <c r="K8075">
        <v>967</v>
      </c>
      <c r="L8075">
        <v>919.84688000000006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 s="10" t="s">
        <v>39</v>
      </c>
    </row>
    <row r="8076" spans="1:19" hidden="1" x14ac:dyDescent="0.25">
      <c r="A8076" s="10" t="str">
        <f t="shared" si="126"/>
        <v>2017-2026Humboldt1-in-10August PeakPGE3</v>
      </c>
      <c r="B8076" s="10" t="s">
        <v>54</v>
      </c>
      <c r="C8076" s="10" t="s">
        <v>53</v>
      </c>
      <c r="D8076" s="10" t="s">
        <v>2</v>
      </c>
      <c r="E8076" s="10" t="s">
        <v>1</v>
      </c>
      <c r="F8076">
        <v>3</v>
      </c>
      <c r="G8076">
        <v>0.68536478281021118</v>
      </c>
      <c r="H8076">
        <v>0.68536478281021118</v>
      </c>
      <c r="I8076">
        <v>59.5625</v>
      </c>
      <c r="J8076">
        <v>0</v>
      </c>
      <c r="K8076">
        <v>967</v>
      </c>
      <c r="L8076">
        <v>919.84688000000006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 s="10" t="s">
        <v>38</v>
      </c>
    </row>
    <row r="8077" spans="1:19" hidden="1" x14ac:dyDescent="0.25">
      <c r="A8077" s="10" t="str">
        <f t="shared" si="126"/>
        <v>2017-2026Humboldt1-in-2August PeakPGE3</v>
      </c>
      <c r="B8077" s="10" t="s">
        <v>54</v>
      </c>
      <c r="C8077" s="10" t="s">
        <v>53</v>
      </c>
      <c r="D8077" s="10" t="s">
        <v>2</v>
      </c>
      <c r="E8077" s="10" t="s">
        <v>9</v>
      </c>
      <c r="F8077">
        <v>3</v>
      </c>
      <c r="G8077">
        <v>0.62025713920593262</v>
      </c>
      <c r="H8077">
        <v>0.62025713920593262</v>
      </c>
      <c r="I8077">
        <v>58.125</v>
      </c>
      <c r="J8077">
        <v>0</v>
      </c>
      <c r="K8077">
        <v>967</v>
      </c>
      <c r="L8077">
        <v>919.84688000000006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 s="10" t="s">
        <v>38</v>
      </c>
    </row>
    <row r="8078" spans="1:19" hidden="1" x14ac:dyDescent="0.25">
      <c r="A8078" s="10" t="str">
        <f t="shared" si="126"/>
        <v>2017-2026Humboldt1-in-2August PeakCAISO4</v>
      </c>
      <c r="B8078" s="10" t="s">
        <v>54</v>
      </c>
      <c r="C8078" s="10" t="s">
        <v>53</v>
      </c>
      <c r="D8078" s="10" t="s">
        <v>2</v>
      </c>
      <c r="E8078" s="10" t="s">
        <v>9</v>
      </c>
      <c r="F8078">
        <v>4</v>
      </c>
      <c r="G8078">
        <v>0.48492148518562317</v>
      </c>
      <c r="H8078">
        <v>0.48492148518562317</v>
      </c>
      <c r="I8078">
        <v>55.1875</v>
      </c>
      <c r="J8078">
        <v>0</v>
      </c>
      <c r="K8078">
        <v>967</v>
      </c>
      <c r="L8078">
        <v>919.84688000000006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 s="10" t="s">
        <v>39</v>
      </c>
    </row>
    <row r="8079" spans="1:19" hidden="1" x14ac:dyDescent="0.25">
      <c r="A8079" s="10" t="str">
        <f t="shared" si="126"/>
        <v>2017-2026Humboldt1-in-10August PeakCAISO4</v>
      </c>
      <c r="B8079" s="10" t="s">
        <v>54</v>
      </c>
      <c r="C8079" s="10" t="s">
        <v>53</v>
      </c>
      <c r="D8079" s="10" t="s">
        <v>2</v>
      </c>
      <c r="E8079" s="10" t="s">
        <v>1</v>
      </c>
      <c r="F8079">
        <v>4</v>
      </c>
      <c r="G8079">
        <v>0.63885319232940674</v>
      </c>
      <c r="H8079">
        <v>0.63885319232940674</v>
      </c>
      <c r="I8079">
        <v>57.4375</v>
      </c>
      <c r="J8079">
        <v>0</v>
      </c>
      <c r="K8079">
        <v>967</v>
      </c>
      <c r="L8079">
        <v>919.84688000000006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 s="10" t="s">
        <v>39</v>
      </c>
    </row>
    <row r="8080" spans="1:19" hidden="1" x14ac:dyDescent="0.25">
      <c r="A8080" s="10" t="str">
        <f t="shared" si="126"/>
        <v>2017-2026Humboldt1-in-2August PeakPGE4</v>
      </c>
      <c r="B8080" s="10" t="s">
        <v>54</v>
      </c>
      <c r="C8080" s="10" t="s">
        <v>53</v>
      </c>
      <c r="D8080" s="10" t="s">
        <v>2</v>
      </c>
      <c r="E8080" s="10" t="s">
        <v>9</v>
      </c>
      <c r="F8080">
        <v>4</v>
      </c>
      <c r="G8080">
        <v>0.6010403037071228</v>
      </c>
      <c r="H8080">
        <v>0.6010403037071228</v>
      </c>
      <c r="I8080">
        <v>57</v>
      </c>
      <c r="J8080">
        <v>0</v>
      </c>
      <c r="K8080">
        <v>967</v>
      </c>
      <c r="L8080">
        <v>919.84688000000006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 s="10" t="s">
        <v>38</v>
      </c>
    </row>
    <row r="8081" spans="1:19" hidden="1" x14ac:dyDescent="0.25">
      <c r="A8081" s="10" t="str">
        <f t="shared" si="126"/>
        <v>2017-2026Humboldt1-in-10August PeakPGE4</v>
      </c>
      <c r="B8081" s="10" t="s">
        <v>54</v>
      </c>
      <c r="C8081" s="10" t="s">
        <v>53</v>
      </c>
      <c r="D8081" s="10" t="s">
        <v>2</v>
      </c>
      <c r="E8081" s="10" t="s">
        <v>1</v>
      </c>
      <c r="F8081">
        <v>4</v>
      </c>
      <c r="G8081">
        <v>0.6641308069229126</v>
      </c>
      <c r="H8081">
        <v>0.6641308069229126</v>
      </c>
      <c r="I8081">
        <v>58.75</v>
      </c>
      <c r="J8081">
        <v>0</v>
      </c>
      <c r="K8081">
        <v>967</v>
      </c>
      <c r="L8081">
        <v>919.84688000000006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 s="10" t="s">
        <v>38</v>
      </c>
    </row>
    <row r="8082" spans="1:19" hidden="1" x14ac:dyDescent="0.25">
      <c r="A8082" s="10" t="str">
        <f t="shared" si="126"/>
        <v>2017-2026Humboldt1-in-2August PeakCAISO5</v>
      </c>
      <c r="B8082" s="10" t="s">
        <v>54</v>
      </c>
      <c r="C8082" s="10" t="s">
        <v>53</v>
      </c>
      <c r="D8082" s="10" t="s">
        <v>2</v>
      </c>
      <c r="E8082" s="10" t="s">
        <v>9</v>
      </c>
      <c r="F8082">
        <v>5</v>
      </c>
      <c r="G8082">
        <v>0.48083308339118958</v>
      </c>
      <c r="H8082">
        <v>0.48083308339118958</v>
      </c>
      <c r="I8082">
        <v>54.8125</v>
      </c>
      <c r="J8082">
        <v>0</v>
      </c>
      <c r="K8082">
        <v>967</v>
      </c>
      <c r="L8082">
        <v>919.84688000000006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 s="10" t="s">
        <v>39</v>
      </c>
    </row>
    <row r="8083" spans="1:19" hidden="1" x14ac:dyDescent="0.25">
      <c r="A8083" s="10" t="str">
        <f t="shared" si="126"/>
        <v>2017-2026Humboldt1-in-10August PeakCAISO5</v>
      </c>
      <c r="B8083" s="10" t="s">
        <v>54</v>
      </c>
      <c r="C8083" s="10" t="s">
        <v>53</v>
      </c>
      <c r="D8083" s="10" t="s">
        <v>2</v>
      </c>
      <c r="E8083" s="10" t="s">
        <v>1</v>
      </c>
      <c r="F8083">
        <v>5</v>
      </c>
      <c r="G8083">
        <v>0.63346695899963379</v>
      </c>
      <c r="H8083">
        <v>0.63346695899963379</v>
      </c>
      <c r="I8083">
        <v>56.6875</v>
      </c>
      <c r="J8083">
        <v>0</v>
      </c>
      <c r="K8083">
        <v>967</v>
      </c>
      <c r="L8083">
        <v>919.84688000000006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 s="10" t="s">
        <v>39</v>
      </c>
    </row>
    <row r="8084" spans="1:19" hidden="1" x14ac:dyDescent="0.25">
      <c r="A8084" s="10" t="str">
        <f t="shared" si="126"/>
        <v>2017-2026Humboldt1-in-2August PeakPGE5</v>
      </c>
      <c r="B8084" s="10" t="s">
        <v>54</v>
      </c>
      <c r="C8084" s="10" t="s">
        <v>53</v>
      </c>
      <c r="D8084" s="10" t="s">
        <v>2</v>
      </c>
      <c r="E8084" s="10" t="s">
        <v>9</v>
      </c>
      <c r="F8084">
        <v>5</v>
      </c>
      <c r="G8084">
        <v>0.59597289562225342</v>
      </c>
      <c r="H8084">
        <v>0.59597289562225342</v>
      </c>
      <c r="I8084">
        <v>56.3125</v>
      </c>
      <c r="J8084">
        <v>0</v>
      </c>
      <c r="K8084">
        <v>967</v>
      </c>
      <c r="L8084">
        <v>919.84688000000006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 s="10" t="s">
        <v>38</v>
      </c>
    </row>
    <row r="8085" spans="1:19" hidden="1" x14ac:dyDescent="0.25">
      <c r="A8085" s="10" t="str">
        <f t="shared" si="126"/>
        <v>2017-2026Humboldt1-in-10August PeakPGE5</v>
      </c>
      <c r="B8085" s="10" t="s">
        <v>54</v>
      </c>
      <c r="C8085" s="10" t="s">
        <v>53</v>
      </c>
      <c r="D8085" s="10" t="s">
        <v>2</v>
      </c>
      <c r="E8085" s="10" t="s">
        <v>1</v>
      </c>
      <c r="F8085">
        <v>5</v>
      </c>
      <c r="G8085">
        <v>0.65853142738342285</v>
      </c>
      <c r="H8085">
        <v>0.65853142738342285</v>
      </c>
      <c r="I8085">
        <v>58</v>
      </c>
      <c r="J8085">
        <v>0</v>
      </c>
      <c r="K8085">
        <v>967</v>
      </c>
      <c r="L8085">
        <v>919.84688000000006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 s="10" t="s">
        <v>38</v>
      </c>
    </row>
    <row r="8086" spans="1:19" hidden="1" x14ac:dyDescent="0.25">
      <c r="A8086" s="10" t="str">
        <f t="shared" si="126"/>
        <v>2017-2026Humboldt1-in-2August PeakCAISO6</v>
      </c>
      <c r="B8086" s="10" t="s">
        <v>54</v>
      </c>
      <c r="C8086" s="10" t="s">
        <v>53</v>
      </c>
      <c r="D8086" s="10" t="s">
        <v>2</v>
      </c>
      <c r="E8086" s="10" t="s">
        <v>9</v>
      </c>
      <c r="F8086">
        <v>6</v>
      </c>
      <c r="G8086">
        <v>0.51850169897079468</v>
      </c>
      <c r="H8086">
        <v>0.51850169897079468</v>
      </c>
      <c r="I8086">
        <v>54.3125</v>
      </c>
      <c r="J8086">
        <v>0</v>
      </c>
      <c r="K8086">
        <v>967</v>
      </c>
      <c r="L8086">
        <v>919.84688000000006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 s="10" t="s">
        <v>39</v>
      </c>
    </row>
    <row r="8087" spans="1:19" hidden="1" x14ac:dyDescent="0.25">
      <c r="A8087" s="10" t="str">
        <f t="shared" si="126"/>
        <v>2017-2026Humboldt1-in-10August PeakCAISO6</v>
      </c>
      <c r="B8087" s="10" t="s">
        <v>54</v>
      </c>
      <c r="C8087" s="10" t="s">
        <v>53</v>
      </c>
      <c r="D8087" s="10" t="s">
        <v>2</v>
      </c>
      <c r="E8087" s="10" t="s">
        <v>1</v>
      </c>
      <c r="F8087">
        <v>6</v>
      </c>
      <c r="G8087">
        <v>0.68309295177459717</v>
      </c>
      <c r="H8087">
        <v>0.68309295177459717</v>
      </c>
      <c r="I8087">
        <v>56.3125</v>
      </c>
      <c r="J8087">
        <v>0</v>
      </c>
      <c r="K8087">
        <v>967</v>
      </c>
      <c r="L8087">
        <v>919.84688000000006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 s="10" t="s">
        <v>39</v>
      </c>
    </row>
    <row r="8088" spans="1:19" hidden="1" x14ac:dyDescent="0.25">
      <c r="A8088" s="10" t="str">
        <f t="shared" si="126"/>
        <v>2017-2026Humboldt1-in-10August PeakPGE6</v>
      </c>
      <c r="B8088" s="10" t="s">
        <v>54</v>
      </c>
      <c r="C8088" s="10" t="s">
        <v>53</v>
      </c>
      <c r="D8088" s="10" t="s">
        <v>2</v>
      </c>
      <c r="E8088" s="10" t="s">
        <v>1</v>
      </c>
      <c r="F8088">
        <v>6</v>
      </c>
      <c r="G8088">
        <v>0.7101210355758667</v>
      </c>
      <c r="H8088">
        <v>0.7101210355758667</v>
      </c>
      <c r="I8088">
        <v>57.5625</v>
      </c>
      <c r="J8088">
        <v>0</v>
      </c>
      <c r="K8088">
        <v>967</v>
      </c>
      <c r="L8088">
        <v>919.84688000000006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 s="10" t="s">
        <v>38</v>
      </c>
    </row>
    <row r="8089" spans="1:19" hidden="1" x14ac:dyDescent="0.25">
      <c r="A8089" s="10" t="str">
        <f t="shared" si="126"/>
        <v>2017-2026Humboldt1-in-2August PeakPGE6</v>
      </c>
      <c r="B8089" s="10" t="s">
        <v>54</v>
      </c>
      <c r="C8089" s="10" t="s">
        <v>53</v>
      </c>
      <c r="D8089" s="10" t="s">
        <v>2</v>
      </c>
      <c r="E8089" s="10" t="s">
        <v>9</v>
      </c>
      <c r="F8089">
        <v>6</v>
      </c>
      <c r="G8089">
        <v>0.64266157150268555</v>
      </c>
      <c r="H8089">
        <v>0.64266157150268555</v>
      </c>
      <c r="I8089">
        <v>55.625</v>
      </c>
      <c r="J8089">
        <v>0</v>
      </c>
      <c r="K8089">
        <v>967</v>
      </c>
      <c r="L8089">
        <v>919.84688000000006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 s="10" t="s">
        <v>38</v>
      </c>
    </row>
    <row r="8090" spans="1:19" hidden="1" x14ac:dyDescent="0.25">
      <c r="A8090" s="10" t="str">
        <f t="shared" si="126"/>
        <v>2017-2026Humboldt1-in-10August PeakCAISO7</v>
      </c>
      <c r="B8090" s="10" t="s">
        <v>54</v>
      </c>
      <c r="C8090" s="10" t="s">
        <v>53</v>
      </c>
      <c r="D8090" s="10" t="s">
        <v>2</v>
      </c>
      <c r="E8090" s="10" t="s">
        <v>1</v>
      </c>
      <c r="F8090">
        <v>7</v>
      </c>
      <c r="G8090">
        <v>0.80834776163101196</v>
      </c>
      <c r="H8090">
        <v>0.80834776163101196</v>
      </c>
      <c r="I8090">
        <v>55.9375</v>
      </c>
      <c r="J8090">
        <v>0</v>
      </c>
      <c r="K8090">
        <v>967</v>
      </c>
      <c r="L8090">
        <v>919.84688000000006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 s="10" t="s">
        <v>39</v>
      </c>
    </row>
    <row r="8091" spans="1:19" hidden="1" x14ac:dyDescent="0.25">
      <c r="A8091" s="10" t="str">
        <f t="shared" si="126"/>
        <v>2017-2026Humboldt1-in-2August PeakCAISO7</v>
      </c>
      <c r="B8091" s="10" t="s">
        <v>54</v>
      </c>
      <c r="C8091" s="10" t="s">
        <v>53</v>
      </c>
      <c r="D8091" s="10" t="s">
        <v>2</v>
      </c>
      <c r="E8091" s="10" t="s">
        <v>9</v>
      </c>
      <c r="F8091">
        <v>7</v>
      </c>
      <c r="G8091">
        <v>0.61357647180557251</v>
      </c>
      <c r="H8091">
        <v>0.61357647180557251</v>
      </c>
      <c r="I8091">
        <v>53.8125</v>
      </c>
      <c r="J8091">
        <v>0</v>
      </c>
      <c r="K8091">
        <v>967</v>
      </c>
      <c r="L8091">
        <v>919.84688000000006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 s="10" t="s">
        <v>39</v>
      </c>
    </row>
    <row r="8092" spans="1:19" hidden="1" x14ac:dyDescent="0.25">
      <c r="A8092" s="10" t="str">
        <f t="shared" si="126"/>
        <v>2017-2026Humboldt1-in-2August PeakPGE7</v>
      </c>
      <c r="B8092" s="10" t="s">
        <v>54</v>
      </c>
      <c r="C8092" s="10" t="s">
        <v>53</v>
      </c>
      <c r="D8092" s="10" t="s">
        <v>2</v>
      </c>
      <c r="E8092" s="10" t="s">
        <v>9</v>
      </c>
      <c r="F8092">
        <v>7</v>
      </c>
      <c r="G8092">
        <v>0.76050275564193726</v>
      </c>
      <c r="H8092">
        <v>0.76050275564193726</v>
      </c>
      <c r="I8092">
        <v>55.4375</v>
      </c>
      <c r="J8092">
        <v>0</v>
      </c>
      <c r="K8092">
        <v>967</v>
      </c>
      <c r="L8092">
        <v>919.84688000000006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 s="10" t="s">
        <v>38</v>
      </c>
    </row>
    <row r="8093" spans="1:19" hidden="1" x14ac:dyDescent="0.25">
      <c r="A8093" s="10" t="str">
        <f t="shared" si="126"/>
        <v>2017-2026Humboldt1-in-10August PeakPGE7</v>
      </c>
      <c r="B8093" s="10" t="s">
        <v>54</v>
      </c>
      <c r="C8093" s="10" t="s">
        <v>53</v>
      </c>
      <c r="D8093" s="10" t="s">
        <v>2</v>
      </c>
      <c r="E8093" s="10" t="s">
        <v>1</v>
      </c>
      <c r="F8093">
        <v>7</v>
      </c>
      <c r="G8093">
        <v>0.8403317928314209</v>
      </c>
      <c r="H8093">
        <v>0.8403317928314209</v>
      </c>
      <c r="I8093">
        <v>57</v>
      </c>
      <c r="J8093">
        <v>0</v>
      </c>
      <c r="K8093">
        <v>967</v>
      </c>
      <c r="L8093">
        <v>919.84688000000006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 s="10" t="s">
        <v>38</v>
      </c>
    </row>
    <row r="8094" spans="1:19" hidden="1" x14ac:dyDescent="0.25">
      <c r="A8094" s="10" t="str">
        <f t="shared" si="126"/>
        <v>2017-2026Humboldt1-in-2August PeakCAISO8</v>
      </c>
      <c r="B8094" s="10" t="s">
        <v>54</v>
      </c>
      <c r="C8094" s="10" t="s">
        <v>53</v>
      </c>
      <c r="D8094" s="10" t="s">
        <v>2</v>
      </c>
      <c r="E8094" s="10" t="s">
        <v>9</v>
      </c>
      <c r="F8094">
        <v>8</v>
      </c>
      <c r="G8094">
        <v>0.66606330871582031</v>
      </c>
      <c r="H8094">
        <v>0.66606330871582031</v>
      </c>
      <c r="I8094">
        <v>55.875</v>
      </c>
      <c r="J8094">
        <v>0</v>
      </c>
      <c r="K8094">
        <v>967</v>
      </c>
      <c r="L8094">
        <v>919.84688000000006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 s="10" t="s">
        <v>39</v>
      </c>
    </row>
    <row r="8095" spans="1:19" hidden="1" x14ac:dyDescent="0.25">
      <c r="A8095" s="10" t="str">
        <f t="shared" si="126"/>
        <v>2017-2026Humboldt1-in-10August PeakCAISO8</v>
      </c>
      <c r="B8095" s="10" t="s">
        <v>54</v>
      </c>
      <c r="C8095" s="10" t="s">
        <v>53</v>
      </c>
      <c r="D8095" s="10" t="s">
        <v>2</v>
      </c>
      <c r="E8095" s="10" t="s">
        <v>1</v>
      </c>
      <c r="F8095">
        <v>8</v>
      </c>
      <c r="G8095">
        <v>0.87749588489532471</v>
      </c>
      <c r="H8095">
        <v>0.87749588489532471</v>
      </c>
      <c r="I8095">
        <v>58.5</v>
      </c>
      <c r="J8095">
        <v>0</v>
      </c>
      <c r="K8095">
        <v>967</v>
      </c>
      <c r="L8095">
        <v>919.84688000000006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 s="10" t="s">
        <v>39</v>
      </c>
    </row>
    <row r="8096" spans="1:19" hidden="1" x14ac:dyDescent="0.25">
      <c r="A8096" s="10" t="str">
        <f t="shared" si="126"/>
        <v>2017-2026Humboldt1-in-2August PeakPGE8</v>
      </c>
      <c r="B8096" s="10" t="s">
        <v>54</v>
      </c>
      <c r="C8096" s="10" t="s">
        <v>53</v>
      </c>
      <c r="D8096" s="10" t="s">
        <v>2</v>
      </c>
      <c r="E8096" s="10" t="s">
        <v>9</v>
      </c>
      <c r="F8096">
        <v>8</v>
      </c>
      <c r="G8096">
        <v>0.8255581259727478</v>
      </c>
      <c r="H8096">
        <v>0.8255581259727478</v>
      </c>
      <c r="I8096">
        <v>58.0625</v>
      </c>
      <c r="J8096">
        <v>0</v>
      </c>
      <c r="K8096">
        <v>967</v>
      </c>
      <c r="L8096">
        <v>919.84688000000006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 s="10" t="s">
        <v>38</v>
      </c>
    </row>
    <row r="8097" spans="1:19" hidden="1" x14ac:dyDescent="0.25">
      <c r="A8097" s="10" t="str">
        <f t="shared" si="126"/>
        <v>2017-2026Humboldt1-in-10August PeakPGE8</v>
      </c>
      <c r="B8097" s="10" t="s">
        <v>54</v>
      </c>
      <c r="C8097" s="10" t="s">
        <v>53</v>
      </c>
      <c r="D8097" s="10" t="s">
        <v>2</v>
      </c>
      <c r="E8097" s="10" t="s">
        <v>1</v>
      </c>
      <c r="F8097">
        <v>8</v>
      </c>
      <c r="G8097">
        <v>0.9122159481048584</v>
      </c>
      <c r="H8097">
        <v>0.9122159481048584</v>
      </c>
      <c r="I8097">
        <v>59.5</v>
      </c>
      <c r="J8097">
        <v>0</v>
      </c>
      <c r="K8097">
        <v>967</v>
      </c>
      <c r="L8097">
        <v>919.84688000000006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 s="10" t="s">
        <v>38</v>
      </c>
    </row>
    <row r="8098" spans="1:19" hidden="1" x14ac:dyDescent="0.25">
      <c r="A8098" s="10" t="str">
        <f t="shared" si="126"/>
        <v>2017-2026Humboldt1-in-10August PeakCAISO9</v>
      </c>
      <c r="B8098" s="10" t="s">
        <v>54</v>
      </c>
      <c r="C8098" s="10" t="s">
        <v>53</v>
      </c>
      <c r="D8098" s="10" t="s">
        <v>2</v>
      </c>
      <c r="E8098" s="10" t="s">
        <v>1</v>
      </c>
      <c r="F8098">
        <v>9</v>
      </c>
      <c r="G8098">
        <v>0.84567075967788696</v>
      </c>
      <c r="H8098">
        <v>0.84567075967788696</v>
      </c>
      <c r="I8098">
        <v>63.25</v>
      </c>
      <c r="J8098">
        <v>0</v>
      </c>
      <c r="K8098">
        <v>967</v>
      </c>
      <c r="L8098">
        <v>919.84688000000006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 s="10" t="s">
        <v>39</v>
      </c>
    </row>
    <row r="8099" spans="1:19" hidden="1" x14ac:dyDescent="0.25">
      <c r="A8099" s="10" t="str">
        <f t="shared" si="126"/>
        <v>2017-2026Humboldt1-in-2August PeakCAISO9</v>
      </c>
      <c r="B8099" s="10" t="s">
        <v>54</v>
      </c>
      <c r="C8099" s="10" t="s">
        <v>53</v>
      </c>
      <c r="D8099" s="10" t="s">
        <v>2</v>
      </c>
      <c r="E8099" s="10" t="s">
        <v>9</v>
      </c>
      <c r="F8099">
        <v>9</v>
      </c>
      <c r="G8099">
        <v>0.64190644025802612</v>
      </c>
      <c r="H8099">
        <v>0.64190644025802612</v>
      </c>
      <c r="I8099">
        <v>59.5</v>
      </c>
      <c r="J8099">
        <v>0</v>
      </c>
      <c r="K8099">
        <v>967</v>
      </c>
      <c r="L8099">
        <v>919.84688000000006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 s="10" t="s">
        <v>39</v>
      </c>
    </row>
    <row r="8100" spans="1:19" hidden="1" x14ac:dyDescent="0.25">
      <c r="A8100" s="10" t="str">
        <f t="shared" si="126"/>
        <v>2017-2026Humboldt1-in-10August PeakPGE9</v>
      </c>
      <c r="B8100" s="10" t="s">
        <v>54</v>
      </c>
      <c r="C8100" s="10" t="s">
        <v>53</v>
      </c>
      <c r="D8100" s="10" t="s">
        <v>2</v>
      </c>
      <c r="E8100" s="10" t="s">
        <v>1</v>
      </c>
      <c r="F8100">
        <v>9</v>
      </c>
      <c r="G8100">
        <v>0.87913155555725098</v>
      </c>
      <c r="H8100">
        <v>0.87913155555725098</v>
      </c>
      <c r="I8100">
        <v>65.75</v>
      </c>
      <c r="J8100">
        <v>0</v>
      </c>
      <c r="K8100">
        <v>967</v>
      </c>
      <c r="L8100">
        <v>919.84688000000006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 s="10" t="s">
        <v>38</v>
      </c>
    </row>
    <row r="8101" spans="1:19" hidden="1" x14ac:dyDescent="0.25">
      <c r="A8101" s="10" t="str">
        <f t="shared" si="126"/>
        <v>2017-2026Humboldt1-in-2August PeakPGE9</v>
      </c>
      <c r="B8101" s="10" t="s">
        <v>54</v>
      </c>
      <c r="C8101" s="10" t="s">
        <v>53</v>
      </c>
      <c r="D8101" s="10" t="s">
        <v>2</v>
      </c>
      <c r="E8101" s="10" t="s">
        <v>9</v>
      </c>
      <c r="F8101">
        <v>9</v>
      </c>
      <c r="G8101">
        <v>0.79561662673950195</v>
      </c>
      <c r="H8101">
        <v>0.79561662673950195</v>
      </c>
      <c r="I8101">
        <v>63.5625</v>
      </c>
      <c r="J8101">
        <v>0</v>
      </c>
      <c r="K8101">
        <v>967</v>
      </c>
      <c r="L8101">
        <v>919.84688000000006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 s="10" t="s">
        <v>38</v>
      </c>
    </row>
    <row r="8102" spans="1:19" hidden="1" x14ac:dyDescent="0.25">
      <c r="A8102" s="10" t="str">
        <f t="shared" si="126"/>
        <v>2017-2026Humboldt1-in-10August PeakCAISO10</v>
      </c>
      <c r="B8102" s="10" t="s">
        <v>54</v>
      </c>
      <c r="C8102" s="10" t="s">
        <v>53</v>
      </c>
      <c r="D8102" s="10" t="s">
        <v>2</v>
      </c>
      <c r="E8102" s="10" t="s">
        <v>1</v>
      </c>
      <c r="F8102">
        <v>10</v>
      </c>
      <c r="G8102">
        <v>0.88699585199356079</v>
      </c>
      <c r="H8102">
        <v>0.88699585199356079</v>
      </c>
      <c r="I8102">
        <v>68.5</v>
      </c>
      <c r="J8102">
        <v>0</v>
      </c>
      <c r="K8102">
        <v>967</v>
      </c>
      <c r="L8102">
        <v>919.84688000000006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 s="10" t="s">
        <v>39</v>
      </c>
    </row>
    <row r="8103" spans="1:19" hidden="1" x14ac:dyDescent="0.25">
      <c r="A8103" s="10" t="str">
        <f t="shared" si="126"/>
        <v>2017-2026Humboldt1-in-2August PeakCAISO10</v>
      </c>
      <c r="B8103" s="10" t="s">
        <v>54</v>
      </c>
      <c r="C8103" s="10" t="s">
        <v>53</v>
      </c>
      <c r="D8103" s="10" t="s">
        <v>2</v>
      </c>
      <c r="E8103" s="10" t="s">
        <v>9</v>
      </c>
      <c r="F8103">
        <v>10</v>
      </c>
      <c r="G8103">
        <v>0.67327427864074707</v>
      </c>
      <c r="H8103">
        <v>0.67327427864074707</v>
      </c>
      <c r="I8103">
        <v>62.875</v>
      </c>
      <c r="J8103">
        <v>0</v>
      </c>
      <c r="K8103">
        <v>967</v>
      </c>
      <c r="L8103">
        <v>919.84688000000006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 s="10" t="s">
        <v>39</v>
      </c>
    </row>
    <row r="8104" spans="1:19" hidden="1" x14ac:dyDescent="0.25">
      <c r="A8104" s="10" t="str">
        <f t="shared" si="126"/>
        <v>2017-2026Humboldt1-in-10August PeakPGE10</v>
      </c>
      <c r="B8104" s="10" t="s">
        <v>54</v>
      </c>
      <c r="C8104" s="10" t="s">
        <v>53</v>
      </c>
      <c r="D8104" s="10" t="s">
        <v>2</v>
      </c>
      <c r="E8104" s="10" t="s">
        <v>1</v>
      </c>
      <c r="F8104">
        <v>10</v>
      </c>
      <c r="G8104">
        <v>0.9220917820930481</v>
      </c>
      <c r="H8104">
        <v>0.9220917820930481</v>
      </c>
      <c r="I8104">
        <v>70.8125</v>
      </c>
      <c r="J8104">
        <v>0</v>
      </c>
      <c r="K8104">
        <v>967</v>
      </c>
      <c r="L8104">
        <v>919.84688000000006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 s="10" t="s">
        <v>38</v>
      </c>
    </row>
    <row r="8105" spans="1:19" hidden="1" x14ac:dyDescent="0.25">
      <c r="A8105" s="10" t="str">
        <f t="shared" si="126"/>
        <v>2017-2026Humboldt1-in-2August PeakPGE10</v>
      </c>
      <c r="B8105" s="10" t="s">
        <v>54</v>
      </c>
      <c r="C8105" s="10" t="s">
        <v>53</v>
      </c>
      <c r="D8105" s="10" t="s">
        <v>2</v>
      </c>
      <c r="E8105" s="10" t="s">
        <v>9</v>
      </c>
      <c r="F8105">
        <v>10</v>
      </c>
      <c r="G8105">
        <v>0.83449572324752808</v>
      </c>
      <c r="H8105">
        <v>0.83449572324752808</v>
      </c>
      <c r="I8105">
        <v>68.6875</v>
      </c>
      <c r="J8105">
        <v>0</v>
      </c>
      <c r="K8105">
        <v>967</v>
      </c>
      <c r="L8105">
        <v>919.84688000000006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 s="10" t="s">
        <v>38</v>
      </c>
    </row>
    <row r="8106" spans="1:19" hidden="1" x14ac:dyDescent="0.25">
      <c r="A8106" s="10" t="str">
        <f t="shared" si="126"/>
        <v>2017-2026Humboldt1-in-10August PeakCAISO11</v>
      </c>
      <c r="B8106" s="10" t="s">
        <v>54</v>
      </c>
      <c r="C8106" s="10" t="s">
        <v>53</v>
      </c>
      <c r="D8106" s="10" t="s">
        <v>2</v>
      </c>
      <c r="E8106" s="10" t="s">
        <v>1</v>
      </c>
      <c r="F8106">
        <v>11</v>
      </c>
      <c r="G8106">
        <v>0.94018059968948364</v>
      </c>
      <c r="H8106">
        <v>0.94018059968948364</v>
      </c>
      <c r="I8106">
        <v>72.75</v>
      </c>
      <c r="J8106">
        <v>0</v>
      </c>
      <c r="K8106">
        <v>967</v>
      </c>
      <c r="L8106">
        <v>919.84688000000006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 s="10" t="s">
        <v>39</v>
      </c>
    </row>
    <row r="8107" spans="1:19" hidden="1" x14ac:dyDescent="0.25">
      <c r="A8107" s="10" t="str">
        <f t="shared" si="126"/>
        <v>2017-2026Humboldt1-in-2August PeakCAISO11</v>
      </c>
      <c r="B8107" s="10" t="s">
        <v>54</v>
      </c>
      <c r="C8107" s="10" t="s">
        <v>53</v>
      </c>
      <c r="D8107" s="10" t="s">
        <v>2</v>
      </c>
      <c r="E8107" s="10" t="s">
        <v>9</v>
      </c>
      <c r="F8107">
        <v>11</v>
      </c>
      <c r="G8107">
        <v>0.71364414691925049</v>
      </c>
      <c r="H8107">
        <v>0.71364414691925049</v>
      </c>
      <c r="I8107">
        <v>66.5625</v>
      </c>
      <c r="J8107">
        <v>0</v>
      </c>
      <c r="K8107">
        <v>967</v>
      </c>
      <c r="L8107">
        <v>919.84688000000006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 s="10" t="s">
        <v>39</v>
      </c>
    </row>
    <row r="8108" spans="1:19" hidden="1" x14ac:dyDescent="0.25">
      <c r="A8108" s="10" t="str">
        <f t="shared" si="126"/>
        <v>2017-2026Humboldt1-in-2August PeakPGE11</v>
      </c>
      <c r="B8108" s="10" t="s">
        <v>54</v>
      </c>
      <c r="C8108" s="10" t="s">
        <v>53</v>
      </c>
      <c r="D8108" s="10" t="s">
        <v>2</v>
      </c>
      <c r="E8108" s="10" t="s">
        <v>9</v>
      </c>
      <c r="F8108">
        <v>11</v>
      </c>
      <c r="G8108">
        <v>0.88453257083892822</v>
      </c>
      <c r="H8108">
        <v>0.88453257083892822</v>
      </c>
      <c r="I8108">
        <v>73.1875</v>
      </c>
      <c r="J8108">
        <v>0</v>
      </c>
      <c r="K8108">
        <v>967</v>
      </c>
      <c r="L8108">
        <v>919.84688000000006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 s="10" t="s">
        <v>38</v>
      </c>
    </row>
    <row r="8109" spans="1:19" hidden="1" x14ac:dyDescent="0.25">
      <c r="A8109" s="10" t="str">
        <f t="shared" si="126"/>
        <v>2017-2026Humboldt1-in-10August PeakPGE11</v>
      </c>
      <c r="B8109" s="10" t="s">
        <v>54</v>
      </c>
      <c r="C8109" s="10" t="s">
        <v>53</v>
      </c>
      <c r="D8109" s="10" t="s">
        <v>2</v>
      </c>
      <c r="E8109" s="10" t="s">
        <v>1</v>
      </c>
      <c r="F8109">
        <v>11</v>
      </c>
      <c r="G8109">
        <v>0.97738093137741089</v>
      </c>
      <c r="H8109">
        <v>0.97738093137741089</v>
      </c>
      <c r="I8109">
        <v>75.5625</v>
      </c>
      <c r="J8109">
        <v>0</v>
      </c>
      <c r="K8109">
        <v>967</v>
      </c>
      <c r="L8109">
        <v>919.84688000000006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 s="10" t="s">
        <v>38</v>
      </c>
    </row>
    <row r="8110" spans="1:19" hidden="1" x14ac:dyDescent="0.25">
      <c r="A8110" s="10" t="str">
        <f t="shared" si="126"/>
        <v>2017-2026Humboldt1-in-10August PeakCAISO12</v>
      </c>
      <c r="B8110" s="10" t="s">
        <v>54</v>
      </c>
      <c r="C8110" s="10" t="s">
        <v>53</v>
      </c>
      <c r="D8110" s="10" t="s">
        <v>2</v>
      </c>
      <c r="E8110" s="10" t="s">
        <v>1</v>
      </c>
      <c r="F8110">
        <v>12</v>
      </c>
      <c r="G8110">
        <v>1.0959731340408325</v>
      </c>
      <c r="H8110">
        <v>1.0959731340408325</v>
      </c>
      <c r="I8110">
        <v>77.125</v>
      </c>
      <c r="J8110">
        <v>0</v>
      </c>
      <c r="K8110">
        <v>967</v>
      </c>
      <c r="L8110">
        <v>919.84688000000006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 s="10" t="s">
        <v>39</v>
      </c>
    </row>
    <row r="8111" spans="1:19" hidden="1" x14ac:dyDescent="0.25">
      <c r="A8111" s="10" t="str">
        <f t="shared" si="126"/>
        <v>2017-2026Humboldt1-in-2August PeakCAISO12</v>
      </c>
      <c r="B8111" s="10" t="s">
        <v>54</v>
      </c>
      <c r="C8111" s="10" t="s">
        <v>53</v>
      </c>
      <c r="D8111" s="10" t="s">
        <v>2</v>
      </c>
      <c r="E8111" s="10" t="s">
        <v>9</v>
      </c>
      <c r="F8111">
        <v>12</v>
      </c>
      <c r="G8111">
        <v>0.83189845085144043</v>
      </c>
      <c r="H8111">
        <v>0.83189845085144043</v>
      </c>
      <c r="I8111">
        <v>70.75</v>
      </c>
      <c r="J8111">
        <v>0</v>
      </c>
      <c r="K8111">
        <v>967</v>
      </c>
      <c r="L8111">
        <v>919.84688000000006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 s="10" t="s">
        <v>39</v>
      </c>
    </row>
    <row r="8112" spans="1:19" hidden="1" x14ac:dyDescent="0.25">
      <c r="A8112" s="10" t="str">
        <f t="shared" si="126"/>
        <v>2017-2026Humboldt1-in-10August PeakPGE12</v>
      </c>
      <c r="B8112" s="10" t="s">
        <v>54</v>
      </c>
      <c r="C8112" s="10" t="s">
        <v>53</v>
      </c>
      <c r="D8112" s="10" t="s">
        <v>2</v>
      </c>
      <c r="E8112" s="10" t="s">
        <v>1</v>
      </c>
      <c r="F8112">
        <v>12</v>
      </c>
      <c r="G8112">
        <v>1.1393376588821411</v>
      </c>
      <c r="H8112">
        <v>1.1393376588821411</v>
      </c>
      <c r="I8112">
        <v>79.5625</v>
      </c>
      <c r="J8112">
        <v>0</v>
      </c>
      <c r="K8112">
        <v>967</v>
      </c>
      <c r="L8112">
        <v>919.84688000000006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 s="10" t="s">
        <v>38</v>
      </c>
    </row>
    <row r="8113" spans="1:19" hidden="1" x14ac:dyDescent="0.25">
      <c r="A8113" s="10" t="str">
        <f t="shared" si="126"/>
        <v>2017-2026Humboldt1-in-2August PeakPGE12</v>
      </c>
      <c r="B8113" s="10" t="s">
        <v>54</v>
      </c>
      <c r="C8113" s="10" t="s">
        <v>53</v>
      </c>
      <c r="D8113" s="10" t="s">
        <v>2</v>
      </c>
      <c r="E8113" s="10" t="s">
        <v>9</v>
      </c>
      <c r="F8113">
        <v>12</v>
      </c>
      <c r="G8113">
        <v>1.0311038494110107</v>
      </c>
      <c r="H8113">
        <v>1.0311038494110107</v>
      </c>
      <c r="I8113">
        <v>77.125</v>
      </c>
      <c r="J8113">
        <v>0</v>
      </c>
      <c r="K8113">
        <v>967</v>
      </c>
      <c r="L8113">
        <v>919.84688000000006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 s="10" t="s">
        <v>38</v>
      </c>
    </row>
    <row r="8114" spans="1:19" hidden="1" x14ac:dyDescent="0.25">
      <c r="A8114" s="10" t="str">
        <f t="shared" si="126"/>
        <v>2017-2026Humboldt1-in-10August PeakCAISO13</v>
      </c>
      <c r="B8114" s="10" t="s">
        <v>54</v>
      </c>
      <c r="C8114" s="10" t="s">
        <v>53</v>
      </c>
      <c r="D8114" s="10" t="s">
        <v>2</v>
      </c>
      <c r="E8114" s="10" t="s">
        <v>1</v>
      </c>
      <c r="F8114">
        <v>13</v>
      </c>
      <c r="G8114">
        <v>1.3498392105102539</v>
      </c>
      <c r="H8114">
        <v>1.3498392105102539</v>
      </c>
      <c r="I8114">
        <v>80.4375</v>
      </c>
      <c r="J8114">
        <v>0</v>
      </c>
      <c r="K8114">
        <v>967</v>
      </c>
      <c r="L8114">
        <v>919.84688000000006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 s="10" t="s">
        <v>39</v>
      </c>
    </row>
    <row r="8115" spans="1:19" hidden="1" x14ac:dyDescent="0.25">
      <c r="A8115" s="10" t="str">
        <f t="shared" si="126"/>
        <v>2017-2026Humboldt1-in-2August PeakCAISO13</v>
      </c>
      <c r="B8115" s="10" t="s">
        <v>54</v>
      </c>
      <c r="C8115" s="10" t="s">
        <v>53</v>
      </c>
      <c r="D8115" s="10" t="s">
        <v>2</v>
      </c>
      <c r="E8115" s="10" t="s">
        <v>9</v>
      </c>
      <c r="F8115">
        <v>13</v>
      </c>
      <c r="G8115">
        <v>1.0245954990386963</v>
      </c>
      <c r="H8115">
        <v>1.0245954990386963</v>
      </c>
      <c r="I8115">
        <v>74.75</v>
      </c>
      <c r="J8115">
        <v>0</v>
      </c>
      <c r="K8115">
        <v>967</v>
      </c>
      <c r="L8115">
        <v>919.84688000000006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 s="10" t="s">
        <v>39</v>
      </c>
    </row>
    <row r="8116" spans="1:19" hidden="1" x14ac:dyDescent="0.25">
      <c r="A8116" s="10" t="str">
        <f t="shared" si="126"/>
        <v>2017-2026Humboldt1-in-2August PeakPGE13</v>
      </c>
      <c r="B8116" s="10" t="s">
        <v>54</v>
      </c>
      <c r="C8116" s="10" t="s">
        <v>53</v>
      </c>
      <c r="D8116" s="10" t="s">
        <v>2</v>
      </c>
      <c r="E8116" s="10" t="s">
        <v>9</v>
      </c>
      <c r="F8116">
        <v>13</v>
      </c>
      <c r="G8116">
        <v>1.2699440717697144</v>
      </c>
      <c r="H8116">
        <v>1.2699440717697144</v>
      </c>
      <c r="I8116">
        <v>80.9375</v>
      </c>
      <c r="J8116">
        <v>0</v>
      </c>
      <c r="K8116">
        <v>967</v>
      </c>
      <c r="L8116">
        <v>919.84688000000006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 s="10" t="s">
        <v>38</v>
      </c>
    </row>
    <row r="8117" spans="1:19" hidden="1" x14ac:dyDescent="0.25">
      <c r="A8117" s="10" t="str">
        <f t="shared" si="126"/>
        <v>2017-2026Humboldt1-in-10August PeakPGE13</v>
      </c>
      <c r="B8117" s="10" t="s">
        <v>54</v>
      </c>
      <c r="C8117" s="10" t="s">
        <v>53</v>
      </c>
      <c r="D8117" s="10" t="s">
        <v>2</v>
      </c>
      <c r="E8117" s="10" t="s">
        <v>1</v>
      </c>
      <c r="F8117">
        <v>13</v>
      </c>
      <c r="G8117">
        <v>1.4032485485076904</v>
      </c>
      <c r="H8117">
        <v>1.4032485485076904</v>
      </c>
      <c r="I8117">
        <v>82.625</v>
      </c>
      <c r="J8117">
        <v>0</v>
      </c>
      <c r="K8117">
        <v>967</v>
      </c>
      <c r="L8117">
        <v>919.84688000000006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 s="10" t="s">
        <v>38</v>
      </c>
    </row>
    <row r="8118" spans="1:19" hidden="1" x14ac:dyDescent="0.25">
      <c r="A8118" s="10" t="str">
        <f t="shared" si="126"/>
        <v>2017-2026Humboldt1-in-2August PeakCAISO14</v>
      </c>
      <c r="B8118" s="10" t="s">
        <v>54</v>
      </c>
      <c r="C8118" s="10" t="s">
        <v>53</v>
      </c>
      <c r="D8118" s="10" t="s">
        <v>2</v>
      </c>
      <c r="E8118" s="10" t="s">
        <v>9</v>
      </c>
      <c r="F8118">
        <v>14</v>
      </c>
      <c r="G8118">
        <v>1.2635607719421387</v>
      </c>
      <c r="H8118">
        <v>1.2908316850662231</v>
      </c>
      <c r="I8118">
        <v>77.875</v>
      </c>
      <c r="J8118">
        <v>0.10273714363574982</v>
      </c>
      <c r="K8118">
        <v>967</v>
      </c>
      <c r="L8118">
        <v>919.84688000000006</v>
      </c>
      <c r="M8118">
        <v>-2.7270898222923279E-2</v>
      </c>
      <c r="N8118">
        <v>-0.15893882513046265</v>
      </c>
      <c r="O8118">
        <v>-8.1146255135536194E-2</v>
      </c>
      <c r="P8118">
        <v>-2.7270898222923279E-2</v>
      </c>
      <c r="Q8118">
        <v>2.6604460552334785E-2</v>
      </c>
      <c r="R8118">
        <v>0.10439702868461609</v>
      </c>
      <c r="S8118" s="10" t="s">
        <v>39</v>
      </c>
    </row>
    <row r="8119" spans="1:19" hidden="1" x14ac:dyDescent="0.25">
      <c r="A8119" s="10" t="str">
        <f t="shared" si="126"/>
        <v>2017-2026Humboldt1-in-10August PeakCAISO14</v>
      </c>
      <c r="B8119" s="10" t="s">
        <v>54</v>
      </c>
      <c r="C8119" s="10" t="s">
        <v>53</v>
      </c>
      <c r="D8119" s="10" t="s">
        <v>2</v>
      </c>
      <c r="E8119" s="10" t="s">
        <v>1</v>
      </c>
      <c r="F8119">
        <v>14</v>
      </c>
      <c r="G8119">
        <v>1.6646606922149658</v>
      </c>
      <c r="H8119">
        <v>1.6116155385971069</v>
      </c>
      <c r="I8119">
        <v>83</v>
      </c>
      <c r="J8119">
        <v>0.10273714363574982</v>
      </c>
      <c r="K8119">
        <v>967</v>
      </c>
      <c r="L8119">
        <v>919.84688000000006</v>
      </c>
      <c r="M8119">
        <v>5.3045112639665604E-2</v>
      </c>
      <c r="N8119">
        <v>-7.8622810542583466E-2</v>
      </c>
      <c r="O8119">
        <v>-8.3024549530819058E-4</v>
      </c>
      <c r="P8119">
        <v>5.3045112639665604E-2</v>
      </c>
      <c r="Q8119">
        <v>0.10692047327756882</v>
      </c>
      <c r="R8119">
        <v>0.18471303582191467</v>
      </c>
      <c r="S8119" s="10" t="s">
        <v>39</v>
      </c>
    </row>
    <row r="8120" spans="1:19" hidden="1" x14ac:dyDescent="0.25">
      <c r="A8120" s="10" t="str">
        <f t="shared" si="126"/>
        <v>2017-2026Humboldt1-in-2August PeakPGE14</v>
      </c>
      <c r="B8120" s="10" t="s">
        <v>54</v>
      </c>
      <c r="C8120" s="10" t="s">
        <v>53</v>
      </c>
      <c r="D8120" s="10" t="s">
        <v>2</v>
      </c>
      <c r="E8120" s="10" t="s">
        <v>9</v>
      </c>
      <c r="F8120">
        <v>14</v>
      </c>
      <c r="G8120">
        <v>1.5661317110061646</v>
      </c>
      <c r="H8120">
        <v>1.5066725015640259</v>
      </c>
      <c r="I8120">
        <v>83.75</v>
      </c>
      <c r="J8120">
        <v>0.10273714363574982</v>
      </c>
      <c r="K8120">
        <v>967</v>
      </c>
      <c r="L8120">
        <v>919.84688000000006</v>
      </c>
      <c r="M8120">
        <v>5.9459224343299866E-2</v>
      </c>
      <c r="N8120">
        <v>-7.2208702564239502E-2</v>
      </c>
      <c r="O8120">
        <v>5.5838660337030888E-3</v>
      </c>
      <c r="P8120">
        <v>5.9459224343299866E-2</v>
      </c>
      <c r="Q8120">
        <v>0.11333458125591278</v>
      </c>
      <c r="R8120">
        <v>0.19112715125083923</v>
      </c>
      <c r="S8120" s="10" t="s">
        <v>38</v>
      </c>
    </row>
    <row r="8121" spans="1:19" hidden="1" x14ac:dyDescent="0.25">
      <c r="A8121" s="10" t="str">
        <f t="shared" si="126"/>
        <v>2017-2026Humboldt1-in-10August PeakPGE14</v>
      </c>
      <c r="B8121" s="10" t="s">
        <v>54</v>
      </c>
      <c r="C8121" s="10" t="s">
        <v>53</v>
      </c>
      <c r="D8121" s="10" t="s">
        <v>2</v>
      </c>
      <c r="E8121" s="10" t="s">
        <v>1</v>
      </c>
      <c r="F8121">
        <v>14</v>
      </c>
      <c r="G8121">
        <v>1.7305266857147217</v>
      </c>
      <c r="H8121">
        <v>1.6397711038589478</v>
      </c>
      <c r="I8121">
        <v>85.375</v>
      </c>
      <c r="J8121">
        <v>0.10273714363574982</v>
      </c>
      <c r="K8121">
        <v>967</v>
      </c>
      <c r="L8121">
        <v>919.84688000000006</v>
      </c>
      <c r="M8121">
        <v>9.0755626559257507E-2</v>
      </c>
      <c r="N8121">
        <v>-4.0912296622991562E-2</v>
      </c>
      <c r="O8121">
        <v>3.6880269646644592E-2</v>
      </c>
      <c r="P8121">
        <v>9.0755626559257507E-2</v>
      </c>
      <c r="Q8121">
        <v>0.14463098347187042</v>
      </c>
      <c r="R8121">
        <v>0.22242355346679688</v>
      </c>
      <c r="S8121" s="10" t="s">
        <v>38</v>
      </c>
    </row>
    <row r="8122" spans="1:19" hidden="1" x14ac:dyDescent="0.25">
      <c r="A8122" s="10" t="str">
        <f t="shared" si="126"/>
        <v>2017-2026Humboldt1-in-10August PeakCAISO15</v>
      </c>
      <c r="B8122" s="10" t="s">
        <v>54</v>
      </c>
      <c r="C8122" s="10" t="s">
        <v>53</v>
      </c>
      <c r="D8122" s="10" t="s">
        <v>2</v>
      </c>
      <c r="E8122" s="10" t="s">
        <v>1</v>
      </c>
      <c r="F8122">
        <v>15</v>
      </c>
      <c r="G8122">
        <v>2.0579500198364258</v>
      </c>
      <c r="H8122">
        <v>1.9482399225234985</v>
      </c>
      <c r="I8122">
        <v>84.625</v>
      </c>
      <c r="J8122">
        <v>0.1230589896440506</v>
      </c>
      <c r="K8122">
        <v>967</v>
      </c>
      <c r="L8122">
        <v>919.84688000000006</v>
      </c>
      <c r="M8122">
        <v>0.10971014201641083</v>
      </c>
      <c r="N8122">
        <v>-4.8002257943153381E-2</v>
      </c>
      <c r="O8122">
        <v>4.5178007334470749E-2</v>
      </c>
      <c r="P8122">
        <v>0.10971014201641083</v>
      </c>
      <c r="Q8122">
        <v>0.17424227297306061</v>
      </c>
      <c r="R8122">
        <v>0.26742255687713623</v>
      </c>
      <c r="S8122" s="10" t="s">
        <v>39</v>
      </c>
    </row>
    <row r="8123" spans="1:19" hidden="1" x14ac:dyDescent="0.25">
      <c r="A8123" s="10" t="str">
        <f t="shared" si="126"/>
        <v>2017-2026Humboldt1-in-2August PeakCAISO15</v>
      </c>
      <c r="B8123" s="10" t="s">
        <v>54</v>
      </c>
      <c r="C8123" s="10" t="s">
        <v>53</v>
      </c>
      <c r="D8123" s="10" t="s">
        <v>2</v>
      </c>
      <c r="E8123" s="10" t="s">
        <v>9</v>
      </c>
      <c r="F8123">
        <v>15</v>
      </c>
      <c r="G8123">
        <v>1.5620870590209961</v>
      </c>
      <c r="H8123">
        <v>1.5450813770294189</v>
      </c>
      <c r="I8123">
        <v>80.25</v>
      </c>
      <c r="J8123">
        <v>0.1230589896440506</v>
      </c>
      <c r="K8123">
        <v>967</v>
      </c>
      <c r="L8123">
        <v>919.84688000000006</v>
      </c>
      <c r="M8123">
        <v>1.7005644738674164E-2</v>
      </c>
      <c r="N8123">
        <v>-0.14070676267147064</v>
      </c>
      <c r="O8123">
        <v>-4.7526489943265915E-2</v>
      </c>
      <c r="P8123">
        <v>1.7005644738674164E-2</v>
      </c>
      <c r="Q8123">
        <v>8.1537775695323944E-2</v>
      </c>
      <c r="R8123">
        <v>0.17471805214881897</v>
      </c>
      <c r="S8123" s="10" t="s">
        <v>39</v>
      </c>
    </row>
    <row r="8124" spans="1:19" hidden="1" x14ac:dyDescent="0.25">
      <c r="A8124" s="10" t="str">
        <f t="shared" si="126"/>
        <v>2017-2026Humboldt1-in-2August PeakPGE15</v>
      </c>
      <c r="B8124" s="10" t="s">
        <v>54</v>
      </c>
      <c r="C8124" s="10" t="s">
        <v>53</v>
      </c>
      <c r="D8124" s="10" t="s">
        <v>2</v>
      </c>
      <c r="E8124" s="10" t="s">
        <v>9</v>
      </c>
      <c r="F8124">
        <v>15</v>
      </c>
      <c r="G8124">
        <v>1.9361426830291748</v>
      </c>
      <c r="H8124">
        <v>1.8241380453109741</v>
      </c>
      <c r="I8124">
        <v>84.875</v>
      </c>
      <c r="J8124">
        <v>0.1230589896440506</v>
      </c>
      <c r="K8124">
        <v>967</v>
      </c>
      <c r="L8124">
        <v>919.84688000000006</v>
      </c>
      <c r="M8124">
        <v>0.11200463026762009</v>
      </c>
      <c r="N8124">
        <v>-4.5707769691944122E-2</v>
      </c>
      <c r="O8124">
        <v>4.7472495585680008E-2</v>
      </c>
      <c r="P8124">
        <v>0.11200463026762009</v>
      </c>
      <c r="Q8124">
        <v>0.17653676867485046</v>
      </c>
      <c r="R8124">
        <v>0.26971703767776489</v>
      </c>
      <c r="S8124" s="10" t="s">
        <v>38</v>
      </c>
    </row>
    <row r="8125" spans="1:19" hidden="1" x14ac:dyDescent="0.25">
      <c r="A8125" s="10" t="str">
        <f t="shared" si="126"/>
        <v>2017-2026Humboldt1-in-10August PeakPGE15</v>
      </c>
      <c r="B8125" s="10" t="s">
        <v>54</v>
      </c>
      <c r="C8125" s="10" t="s">
        <v>53</v>
      </c>
      <c r="D8125" s="10" t="s">
        <v>2</v>
      </c>
      <c r="E8125" s="10" t="s">
        <v>1</v>
      </c>
      <c r="F8125">
        <v>15</v>
      </c>
      <c r="G8125">
        <v>2.1393773555755615</v>
      </c>
      <c r="H8125">
        <v>1.9830367565155029</v>
      </c>
      <c r="I8125">
        <v>86.9375</v>
      </c>
      <c r="J8125">
        <v>0.1230589896440506</v>
      </c>
      <c r="K8125">
        <v>967</v>
      </c>
      <c r="L8125">
        <v>919.84688000000006</v>
      </c>
      <c r="M8125">
        <v>0.15634053945541382</v>
      </c>
      <c r="N8125">
        <v>-1.3718616683036089E-3</v>
      </c>
      <c r="O8125">
        <v>9.1808408498764038E-2</v>
      </c>
      <c r="P8125">
        <v>0.15634053945541382</v>
      </c>
      <c r="Q8125">
        <v>0.2208726704120636</v>
      </c>
      <c r="R8125">
        <v>0.31405293941497803</v>
      </c>
      <c r="S8125" s="10" t="s">
        <v>38</v>
      </c>
    </row>
    <row r="8126" spans="1:19" hidden="1" x14ac:dyDescent="0.25">
      <c r="A8126" s="10" t="str">
        <f t="shared" si="126"/>
        <v>2017-2026Humboldt1-in-10August PeakCAISO16</v>
      </c>
      <c r="B8126" s="10" t="s">
        <v>54</v>
      </c>
      <c r="C8126" s="10" t="s">
        <v>53</v>
      </c>
      <c r="D8126" s="10" t="s">
        <v>2</v>
      </c>
      <c r="E8126" s="10" t="s">
        <v>1</v>
      </c>
      <c r="F8126">
        <v>16</v>
      </c>
      <c r="G8126">
        <v>2.4299507141113281</v>
      </c>
      <c r="H8126">
        <v>2.3032982349395752</v>
      </c>
      <c r="I8126">
        <v>84.125</v>
      </c>
      <c r="J8126">
        <v>0.15615223348140717</v>
      </c>
      <c r="K8126">
        <v>967</v>
      </c>
      <c r="L8126">
        <v>919.84688000000006</v>
      </c>
      <c r="M8126">
        <v>0.12665246427059174</v>
      </c>
      <c r="N8126">
        <v>-7.3472239077091217E-2</v>
      </c>
      <c r="O8126">
        <v>4.4766232371330261E-2</v>
      </c>
      <c r="P8126">
        <v>0.12665246427059174</v>
      </c>
      <c r="Q8126">
        <v>0.20853869616985321</v>
      </c>
      <c r="R8126">
        <v>0.32677716016769409</v>
      </c>
      <c r="S8126" s="10" t="s">
        <v>39</v>
      </c>
    </row>
    <row r="8127" spans="1:19" hidden="1" x14ac:dyDescent="0.25">
      <c r="A8127" s="10" t="str">
        <f t="shared" si="126"/>
        <v>2017-2026Humboldt1-in-2August PeakCAISO16</v>
      </c>
      <c r="B8127" s="10" t="s">
        <v>54</v>
      </c>
      <c r="C8127" s="10" t="s">
        <v>53</v>
      </c>
      <c r="D8127" s="10" t="s">
        <v>2</v>
      </c>
      <c r="E8127" s="10" t="s">
        <v>9</v>
      </c>
      <c r="F8127">
        <v>16</v>
      </c>
      <c r="G8127">
        <v>1.8444541692733765</v>
      </c>
      <c r="H8127">
        <v>1.82763671875</v>
      </c>
      <c r="I8127">
        <v>80.4375</v>
      </c>
      <c r="J8127">
        <v>0.15615223348140717</v>
      </c>
      <c r="K8127">
        <v>967</v>
      </c>
      <c r="L8127">
        <v>919.84688000000006</v>
      </c>
      <c r="M8127">
        <v>1.6817428171634674E-2</v>
      </c>
      <c r="N8127">
        <v>-0.18330727517604828</v>
      </c>
      <c r="O8127">
        <v>-6.5068803727626801E-2</v>
      </c>
      <c r="P8127">
        <v>1.6817428171634674E-2</v>
      </c>
      <c r="Q8127">
        <v>9.8703660070896149E-2</v>
      </c>
      <c r="R8127">
        <v>0.21694213151931763</v>
      </c>
      <c r="S8127" s="10" t="s">
        <v>39</v>
      </c>
    </row>
    <row r="8128" spans="1:19" hidden="1" x14ac:dyDescent="0.25">
      <c r="A8128" s="10" t="str">
        <f t="shared" si="126"/>
        <v>2017-2026Humboldt1-in-10August PeakPGE16</v>
      </c>
      <c r="B8128" s="10" t="s">
        <v>54</v>
      </c>
      <c r="C8128" s="10" t="s">
        <v>53</v>
      </c>
      <c r="D8128" s="10" t="s">
        <v>2</v>
      </c>
      <c r="E8128" s="10" t="s">
        <v>1</v>
      </c>
      <c r="F8128">
        <v>16</v>
      </c>
      <c r="G8128">
        <v>2.5260970592498779</v>
      </c>
      <c r="H8128">
        <v>2.3250429630279541</v>
      </c>
      <c r="I8128">
        <v>86.875</v>
      </c>
      <c r="J8128">
        <v>0.15615223348140717</v>
      </c>
      <c r="K8128">
        <v>967</v>
      </c>
      <c r="L8128">
        <v>919.84688000000006</v>
      </c>
      <c r="M8128">
        <v>0.20105409622192383</v>
      </c>
      <c r="N8128">
        <v>9.2939380556344986E-4</v>
      </c>
      <c r="O8128">
        <v>0.11916786432266235</v>
      </c>
      <c r="P8128">
        <v>0.20105409622192383</v>
      </c>
      <c r="Q8128">
        <v>0.2829403281211853</v>
      </c>
      <c r="R8128">
        <v>0.40117880702018738</v>
      </c>
      <c r="S8128" s="10" t="s">
        <v>38</v>
      </c>
    </row>
    <row r="8129" spans="1:19" hidden="1" x14ac:dyDescent="0.25">
      <c r="A8129" s="10" t="str">
        <f t="shared" si="126"/>
        <v>2017-2026Humboldt1-in-2August PeakPGE16</v>
      </c>
      <c r="B8129" s="10" t="s">
        <v>54</v>
      </c>
      <c r="C8129" s="10" t="s">
        <v>53</v>
      </c>
      <c r="D8129" s="10" t="s">
        <v>2</v>
      </c>
      <c r="E8129" s="10" t="s">
        <v>9</v>
      </c>
      <c r="F8129">
        <v>16</v>
      </c>
      <c r="G8129">
        <v>2.2861251831054687</v>
      </c>
      <c r="H8129">
        <v>2.1305639743804932</v>
      </c>
      <c r="I8129">
        <v>85.4375</v>
      </c>
      <c r="J8129">
        <v>0.15615223348140717</v>
      </c>
      <c r="K8129">
        <v>967</v>
      </c>
      <c r="L8129">
        <v>919.84688000000006</v>
      </c>
      <c r="M8129">
        <v>0.1555611789226532</v>
      </c>
      <c r="N8129">
        <v>-4.4563524425029755E-2</v>
      </c>
      <c r="O8129">
        <v>7.3674947023391724E-2</v>
      </c>
      <c r="P8129">
        <v>0.1555611789226532</v>
      </c>
      <c r="Q8129">
        <v>0.23744741082191467</v>
      </c>
      <c r="R8129">
        <v>0.35568588972091675</v>
      </c>
      <c r="S8129" s="10" t="s">
        <v>38</v>
      </c>
    </row>
    <row r="8130" spans="1:19" hidden="1" x14ac:dyDescent="0.25">
      <c r="A8130" s="10" t="str">
        <f t="shared" ref="A8130:A8193" si="127">CONCATENATE(B8130,C8130,E8130,D8130,S8130,F8130)</f>
        <v>2017-2026Humboldt1-in-2August PeakCAISO17</v>
      </c>
      <c r="B8130" s="10" t="s">
        <v>54</v>
      </c>
      <c r="C8130" s="10" t="s">
        <v>53</v>
      </c>
      <c r="D8130" s="10" t="s">
        <v>2</v>
      </c>
      <c r="E8130" s="10" t="s">
        <v>9</v>
      </c>
      <c r="F8130">
        <v>17</v>
      </c>
      <c r="G8130">
        <v>2.0648059844970703</v>
      </c>
      <c r="H8130">
        <v>1.9317226409912109</v>
      </c>
      <c r="I8130">
        <v>80.375</v>
      </c>
      <c r="J8130">
        <v>0.16046801209449768</v>
      </c>
      <c r="K8130">
        <v>967</v>
      </c>
      <c r="L8130">
        <v>919.84688000000006</v>
      </c>
      <c r="M8130">
        <v>0.13308335840702057</v>
      </c>
      <c r="N8130">
        <v>-7.257244735956192E-2</v>
      </c>
      <c r="O8130">
        <v>4.8933934420347214E-2</v>
      </c>
      <c r="P8130">
        <v>0.13308335840702057</v>
      </c>
      <c r="Q8130">
        <v>0.21723277866840363</v>
      </c>
      <c r="R8130">
        <v>0.33873915672302246</v>
      </c>
      <c r="S8130" s="10" t="s">
        <v>39</v>
      </c>
    </row>
    <row r="8131" spans="1:19" hidden="1" x14ac:dyDescent="0.25">
      <c r="A8131" s="10" t="str">
        <f t="shared" si="127"/>
        <v>2017-2026Humboldt1-in-10August PeakCAISO17</v>
      </c>
      <c r="B8131" s="10" t="s">
        <v>54</v>
      </c>
      <c r="C8131" s="10" t="s">
        <v>53</v>
      </c>
      <c r="D8131" s="10" t="s">
        <v>2</v>
      </c>
      <c r="E8131" s="10" t="s">
        <v>1</v>
      </c>
      <c r="F8131">
        <v>17</v>
      </c>
      <c r="G8131">
        <v>2.720250129699707</v>
      </c>
      <c r="H8131">
        <v>2.5032260417938232</v>
      </c>
      <c r="I8131">
        <v>82.75</v>
      </c>
      <c r="J8131">
        <v>0.16046801209449768</v>
      </c>
      <c r="K8131">
        <v>967</v>
      </c>
      <c r="L8131">
        <v>919.84688000000006</v>
      </c>
      <c r="M8131">
        <v>0.21702399849891663</v>
      </c>
      <c r="N8131">
        <v>1.1368194594979286E-2</v>
      </c>
      <c r="O8131">
        <v>0.13287457823753357</v>
      </c>
      <c r="P8131">
        <v>0.21702399849891663</v>
      </c>
      <c r="Q8131">
        <v>0.30117341876029968</v>
      </c>
      <c r="R8131">
        <v>0.42267981171607971</v>
      </c>
      <c r="S8131" s="10" t="s">
        <v>39</v>
      </c>
    </row>
    <row r="8132" spans="1:19" hidden="1" x14ac:dyDescent="0.25">
      <c r="A8132" s="10" t="str">
        <f t="shared" si="127"/>
        <v>2017-2026Humboldt1-in-2August PeakPGE17</v>
      </c>
      <c r="B8132" s="10" t="s">
        <v>54</v>
      </c>
      <c r="C8132" s="10" t="s">
        <v>53</v>
      </c>
      <c r="D8132" s="10" t="s">
        <v>2</v>
      </c>
      <c r="E8132" s="10" t="s">
        <v>9</v>
      </c>
      <c r="F8132">
        <v>17</v>
      </c>
      <c r="G8132">
        <v>2.5592422485351563</v>
      </c>
      <c r="H8132">
        <v>2.3216109275817871</v>
      </c>
      <c r="I8132">
        <v>84.125</v>
      </c>
      <c r="J8132">
        <v>0.16046801209449768</v>
      </c>
      <c r="K8132">
        <v>967</v>
      </c>
      <c r="L8132">
        <v>919.84688000000006</v>
      </c>
      <c r="M8132">
        <v>0.23763126134872437</v>
      </c>
      <c r="N8132">
        <v>3.1975455582141876E-2</v>
      </c>
      <c r="O8132">
        <v>0.15348184108734131</v>
      </c>
      <c r="P8132">
        <v>0.23763126134872437</v>
      </c>
      <c r="Q8132">
        <v>0.32178068161010742</v>
      </c>
      <c r="R8132">
        <v>0.44328707456588745</v>
      </c>
      <c r="S8132" s="10" t="s">
        <v>38</v>
      </c>
    </row>
    <row r="8133" spans="1:19" hidden="1" x14ac:dyDescent="0.25">
      <c r="A8133" s="10" t="str">
        <f t="shared" si="127"/>
        <v>2017-2026Humboldt1-in-10August PeakPGE17</v>
      </c>
      <c r="B8133" s="10" t="s">
        <v>54</v>
      </c>
      <c r="C8133" s="10" t="s">
        <v>53</v>
      </c>
      <c r="D8133" s="10" t="s">
        <v>2</v>
      </c>
      <c r="E8133" s="10" t="s">
        <v>1</v>
      </c>
      <c r="F8133">
        <v>17</v>
      </c>
      <c r="G8133">
        <v>2.8278827667236328</v>
      </c>
      <c r="H8133">
        <v>2.5467140674591064</v>
      </c>
      <c r="I8133">
        <v>85.5</v>
      </c>
      <c r="J8133">
        <v>0.16046801209449768</v>
      </c>
      <c r="K8133">
        <v>967</v>
      </c>
      <c r="L8133">
        <v>919.84688000000006</v>
      </c>
      <c r="M8133">
        <v>0.28116875886917114</v>
      </c>
      <c r="N8133">
        <v>7.5512953102588654E-2</v>
      </c>
      <c r="O8133">
        <v>0.19701933860778809</v>
      </c>
      <c r="P8133">
        <v>0.28116875886917114</v>
      </c>
      <c r="Q8133">
        <v>0.3653181791305542</v>
      </c>
      <c r="R8133">
        <v>0.48682457208633423</v>
      </c>
      <c r="S8133" s="10" t="s">
        <v>38</v>
      </c>
    </row>
    <row r="8134" spans="1:19" hidden="1" x14ac:dyDescent="0.25">
      <c r="A8134" s="10" t="str">
        <f t="shared" si="127"/>
        <v>2017-2026Humboldt1-in-10August PeakCAISO18</v>
      </c>
      <c r="B8134" s="10" t="s">
        <v>54</v>
      </c>
      <c r="C8134" s="10" t="s">
        <v>53</v>
      </c>
      <c r="D8134" s="10" t="s">
        <v>2</v>
      </c>
      <c r="E8134" s="10" t="s">
        <v>1</v>
      </c>
      <c r="F8134">
        <v>18</v>
      </c>
      <c r="G8134">
        <v>2.8982710838317871</v>
      </c>
      <c r="H8134">
        <v>2.722877025604248</v>
      </c>
      <c r="I8134">
        <v>81.5625</v>
      </c>
      <c r="J8134">
        <v>0.13599415123462677</v>
      </c>
      <c r="K8134">
        <v>967</v>
      </c>
      <c r="L8134">
        <v>919.84688000000006</v>
      </c>
      <c r="M8134">
        <v>0.17539414763450623</v>
      </c>
      <c r="N8134">
        <v>1.1040434474125504E-3</v>
      </c>
      <c r="O8134">
        <v>0.10407881438732147</v>
      </c>
      <c r="P8134">
        <v>0.17539414763450623</v>
      </c>
      <c r="Q8134">
        <v>0.24670948088169098</v>
      </c>
      <c r="R8134">
        <v>0.34968423843383789</v>
      </c>
      <c r="S8134" s="10" t="s">
        <v>39</v>
      </c>
    </row>
    <row r="8135" spans="1:19" hidden="1" x14ac:dyDescent="0.25">
      <c r="A8135" s="10" t="str">
        <f t="shared" si="127"/>
        <v>2017-2026Humboldt1-in-2August PeakCAISO18</v>
      </c>
      <c r="B8135" s="10" t="s">
        <v>54</v>
      </c>
      <c r="C8135" s="10" t="s">
        <v>53</v>
      </c>
      <c r="D8135" s="10" t="s">
        <v>2</v>
      </c>
      <c r="E8135" s="10" t="s">
        <v>9</v>
      </c>
      <c r="F8135">
        <v>18</v>
      </c>
      <c r="G8135">
        <v>2.1999328136444092</v>
      </c>
      <c r="H8135">
        <v>2.1446602344512939</v>
      </c>
      <c r="I8135">
        <v>77.125</v>
      </c>
      <c r="J8135">
        <v>0.13599415123462677</v>
      </c>
      <c r="K8135">
        <v>967</v>
      </c>
      <c r="L8135">
        <v>919.84688000000006</v>
      </c>
      <c r="M8135">
        <v>5.5272523313760757E-2</v>
      </c>
      <c r="N8135">
        <v>-0.1190175786614418</v>
      </c>
      <c r="O8135">
        <v>-1.6042809933423996E-2</v>
      </c>
      <c r="P8135">
        <v>5.5272523313760757E-2</v>
      </c>
      <c r="Q8135">
        <v>0.12658785283565521</v>
      </c>
      <c r="R8135">
        <v>0.22956262528896332</v>
      </c>
      <c r="S8135" s="10" t="s">
        <v>39</v>
      </c>
    </row>
    <row r="8136" spans="1:19" hidden="1" x14ac:dyDescent="0.25">
      <c r="A8136" s="10" t="str">
        <f t="shared" si="127"/>
        <v>2017-2026Humboldt1-in-2August PeakPGE18</v>
      </c>
      <c r="B8136" s="10" t="s">
        <v>54</v>
      </c>
      <c r="C8136" s="10" t="s">
        <v>53</v>
      </c>
      <c r="D8136" s="10" t="s">
        <v>2</v>
      </c>
      <c r="E8136" s="10" t="s">
        <v>9</v>
      </c>
      <c r="F8136">
        <v>18</v>
      </c>
      <c r="G8136">
        <v>2.7267262935638428</v>
      </c>
      <c r="H8136">
        <v>2.5317504405975342</v>
      </c>
      <c r="I8136">
        <v>82.5</v>
      </c>
      <c r="J8136">
        <v>0.13599415123462677</v>
      </c>
      <c r="K8136">
        <v>967</v>
      </c>
      <c r="L8136">
        <v>919.84688000000006</v>
      </c>
      <c r="M8136">
        <v>0.19497595727443695</v>
      </c>
      <c r="N8136">
        <v>2.0685853436589241E-2</v>
      </c>
      <c r="O8136">
        <v>0.1236606240272522</v>
      </c>
      <c r="P8136">
        <v>0.19497595727443695</v>
      </c>
      <c r="Q8136">
        <v>0.2662912905216217</v>
      </c>
      <c r="R8136">
        <v>0.36926606297492981</v>
      </c>
      <c r="S8136" s="10" t="s">
        <v>38</v>
      </c>
    </row>
    <row r="8137" spans="1:19" hidden="1" x14ac:dyDescent="0.25">
      <c r="A8137" s="10" t="str">
        <f t="shared" si="127"/>
        <v>2017-2026Humboldt1-in-10August PeakPGE18</v>
      </c>
      <c r="B8137" s="10" t="s">
        <v>54</v>
      </c>
      <c r="C8137" s="10" t="s">
        <v>53</v>
      </c>
      <c r="D8137" s="10" t="s">
        <v>2</v>
      </c>
      <c r="E8137" s="10" t="s">
        <v>1</v>
      </c>
      <c r="F8137">
        <v>18</v>
      </c>
      <c r="G8137">
        <v>3.0129477977752686</v>
      </c>
      <c r="H8137">
        <v>2.7663869857788086</v>
      </c>
      <c r="I8137">
        <v>84.3125</v>
      </c>
      <c r="J8137">
        <v>0.13599415123462677</v>
      </c>
      <c r="K8137">
        <v>967</v>
      </c>
      <c r="L8137">
        <v>919.84688000000006</v>
      </c>
      <c r="M8137">
        <v>0.24656075239181519</v>
      </c>
      <c r="N8137">
        <v>7.2270646691322327E-2</v>
      </c>
      <c r="O8137">
        <v>0.17524541914463043</v>
      </c>
      <c r="P8137">
        <v>0.24656075239181519</v>
      </c>
      <c r="Q8137">
        <v>0.31787607073783875</v>
      </c>
      <c r="R8137">
        <v>0.42085084319114685</v>
      </c>
      <c r="S8137" s="10" t="s">
        <v>38</v>
      </c>
    </row>
    <row r="8138" spans="1:19" hidden="1" x14ac:dyDescent="0.25">
      <c r="A8138" s="10" t="str">
        <f t="shared" si="127"/>
        <v>2017-2026Humboldt1-in-10August PeakCAISO19</v>
      </c>
      <c r="B8138" s="10" t="s">
        <v>54</v>
      </c>
      <c r="C8138" s="10" t="s">
        <v>53</v>
      </c>
      <c r="D8138" s="10" t="s">
        <v>2</v>
      </c>
      <c r="E8138" s="10" t="s">
        <v>1</v>
      </c>
      <c r="F8138">
        <v>19</v>
      </c>
      <c r="G8138">
        <v>2.8968591690063477</v>
      </c>
      <c r="H8138">
        <v>3.0860538482666016</v>
      </c>
      <c r="I8138">
        <v>78.75</v>
      </c>
      <c r="J8138">
        <v>0.11742977052927017</v>
      </c>
      <c r="K8138">
        <v>967</v>
      </c>
      <c r="L8138">
        <v>919.84688000000006</v>
      </c>
      <c r="M8138">
        <v>-0.18919461965560913</v>
      </c>
      <c r="N8138">
        <v>-0.339692622423172</v>
      </c>
      <c r="O8138">
        <v>-0.2507748007774353</v>
      </c>
      <c r="P8138">
        <v>-0.18919461965560913</v>
      </c>
      <c r="Q8138">
        <v>-0.12761445343494415</v>
      </c>
      <c r="R8138">
        <v>-3.8696624338626862E-2</v>
      </c>
      <c r="S8138" s="10" t="s">
        <v>39</v>
      </c>
    </row>
    <row r="8139" spans="1:19" hidden="1" x14ac:dyDescent="0.25">
      <c r="A8139" s="10" t="str">
        <f t="shared" si="127"/>
        <v>2017-2026Humboldt1-in-2August PeakCAISO19</v>
      </c>
      <c r="B8139" s="10" t="s">
        <v>54</v>
      </c>
      <c r="C8139" s="10" t="s">
        <v>53</v>
      </c>
      <c r="D8139" s="10" t="s">
        <v>2</v>
      </c>
      <c r="E8139" s="10" t="s">
        <v>9</v>
      </c>
      <c r="F8139">
        <v>19</v>
      </c>
      <c r="G8139">
        <v>2.1988611221313477</v>
      </c>
      <c r="H8139">
        <v>2.3745014667510986</v>
      </c>
      <c r="I8139">
        <v>74.625</v>
      </c>
      <c r="J8139">
        <v>0.11742977052927017</v>
      </c>
      <c r="K8139">
        <v>967</v>
      </c>
      <c r="L8139">
        <v>919.84688000000006</v>
      </c>
      <c r="M8139">
        <v>-0.17564040422439575</v>
      </c>
      <c r="N8139">
        <v>-0.32613840699195862</v>
      </c>
      <c r="O8139">
        <v>-0.23722057044506073</v>
      </c>
      <c r="P8139">
        <v>-0.17564040422439575</v>
      </c>
      <c r="Q8139">
        <v>-0.11406023055315018</v>
      </c>
      <c r="R8139">
        <v>-2.5142410770058632E-2</v>
      </c>
      <c r="S8139" s="10" t="s">
        <v>39</v>
      </c>
    </row>
    <row r="8140" spans="1:19" hidden="1" x14ac:dyDescent="0.25">
      <c r="A8140" s="10" t="str">
        <f t="shared" si="127"/>
        <v>2017-2026Humboldt1-in-10August PeakPGE19</v>
      </c>
      <c r="B8140" s="10" t="s">
        <v>54</v>
      </c>
      <c r="C8140" s="10" t="s">
        <v>53</v>
      </c>
      <c r="D8140" s="10" t="s">
        <v>2</v>
      </c>
      <c r="E8140" s="10" t="s">
        <v>1</v>
      </c>
      <c r="F8140">
        <v>19</v>
      </c>
      <c r="G8140">
        <v>3.0114798545837402</v>
      </c>
      <c r="H8140">
        <v>3.2057390213012695</v>
      </c>
      <c r="I8140">
        <v>81.875</v>
      </c>
      <c r="J8140">
        <v>0.11742977052927017</v>
      </c>
      <c r="K8140">
        <v>967</v>
      </c>
      <c r="L8140">
        <v>919.84688000000006</v>
      </c>
      <c r="M8140">
        <v>-0.19425910711288452</v>
      </c>
      <c r="N8140">
        <v>-0.34475710988044739</v>
      </c>
      <c r="O8140">
        <v>-0.25583928823471069</v>
      </c>
      <c r="P8140">
        <v>-0.19425910711288452</v>
      </c>
      <c r="Q8140">
        <v>-0.13267894089221954</v>
      </c>
      <c r="R8140">
        <v>-4.3761111795902252E-2</v>
      </c>
      <c r="S8140" s="10" t="s">
        <v>38</v>
      </c>
    </row>
    <row r="8141" spans="1:19" hidden="1" x14ac:dyDescent="0.25">
      <c r="A8141" s="10" t="str">
        <f t="shared" si="127"/>
        <v>2017-2026Humboldt1-in-2August PeakPGE19</v>
      </c>
      <c r="B8141" s="10" t="s">
        <v>54</v>
      </c>
      <c r="C8141" s="10" t="s">
        <v>53</v>
      </c>
      <c r="D8141" s="10" t="s">
        <v>2</v>
      </c>
      <c r="E8141" s="10" t="s">
        <v>9</v>
      </c>
      <c r="F8141">
        <v>19</v>
      </c>
      <c r="G8141">
        <v>2.725398063659668</v>
      </c>
      <c r="H8141">
        <v>2.9121291637420654</v>
      </c>
      <c r="I8141">
        <v>80.375</v>
      </c>
      <c r="J8141">
        <v>0.11742977052927017</v>
      </c>
      <c r="K8141">
        <v>967</v>
      </c>
      <c r="L8141">
        <v>919.84688000000006</v>
      </c>
      <c r="M8141">
        <v>-0.18673104047775269</v>
      </c>
      <c r="N8141">
        <v>-0.33722904324531555</v>
      </c>
      <c r="O8141">
        <v>-0.24831120669841766</v>
      </c>
      <c r="P8141">
        <v>-0.18673104047775269</v>
      </c>
      <c r="Q8141">
        <v>-0.12515087425708771</v>
      </c>
      <c r="R8141">
        <v>-3.6233045160770416E-2</v>
      </c>
      <c r="S8141" s="10" t="s">
        <v>38</v>
      </c>
    </row>
    <row r="8142" spans="1:19" hidden="1" x14ac:dyDescent="0.25">
      <c r="A8142" s="10" t="str">
        <f t="shared" si="127"/>
        <v>2017-2026Humboldt1-in-10August PeakCAISO20</v>
      </c>
      <c r="B8142" s="10" t="s">
        <v>54</v>
      </c>
      <c r="C8142" s="10" t="s">
        <v>53</v>
      </c>
      <c r="D8142" s="10" t="s">
        <v>2</v>
      </c>
      <c r="E8142" s="10" t="s">
        <v>1</v>
      </c>
      <c r="F8142">
        <v>20</v>
      </c>
      <c r="G8142">
        <v>2.6605076789855957</v>
      </c>
      <c r="H8142">
        <v>2.7879362106323242</v>
      </c>
      <c r="I8142">
        <v>74.5</v>
      </c>
      <c r="J8142">
        <v>7.6294809579849243E-2</v>
      </c>
      <c r="K8142">
        <v>967</v>
      </c>
      <c r="L8142">
        <v>919.84688000000006</v>
      </c>
      <c r="M8142">
        <v>-0.12742854654788971</v>
      </c>
      <c r="N8142">
        <v>-0.22520796954631805</v>
      </c>
      <c r="O8142">
        <v>-0.16743753850460052</v>
      </c>
      <c r="P8142">
        <v>-0.12742854654788971</v>
      </c>
      <c r="Q8142">
        <v>-8.7419547140598297E-2</v>
      </c>
      <c r="R8142">
        <v>-2.9649117961525917E-2</v>
      </c>
      <c r="S8142" s="10" t="s">
        <v>39</v>
      </c>
    </row>
    <row r="8143" spans="1:19" hidden="1" x14ac:dyDescent="0.25">
      <c r="A8143" s="10" t="str">
        <f t="shared" si="127"/>
        <v>2017-2026Humboldt1-in-2August PeakCAISO20</v>
      </c>
      <c r="B8143" s="10" t="s">
        <v>54</v>
      </c>
      <c r="C8143" s="10" t="s">
        <v>53</v>
      </c>
      <c r="D8143" s="10" t="s">
        <v>2</v>
      </c>
      <c r="E8143" s="10" t="s">
        <v>9</v>
      </c>
      <c r="F8143">
        <v>20</v>
      </c>
      <c r="G8143">
        <v>2.0194582939147949</v>
      </c>
      <c r="H8143">
        <v>2.1003375053405762</v>
      </c>
      <c r="I8143">
        <v>71.4375</v>
      </c>
      <c r="J8143">
        <v>7.6294809579849243E-2</v>
      </c>
      <c r="K8143">
        <v>967</v>
      </c>
      <c r="L8143">
        <v>919.84688000000006</v>
      </c>
      <c r="M8143">
        <v>-8.0879241228103638E-2</v>
      </c>
      <c r="N8143">
        <v>-0.17865866422653198</v>
      </c>
      <c r="O8143">
        <v>-0.12088824063539505</v>
      </c>
      <c r="P8143">
        <v>-8.0879241228103638E-2</v>
      </c>
      <c r="Q8143">
        <v>-4.0870241820812225E-2</v>
      </c>
      <c r="R8143">
        <v>1.6900187358260155E-2</v>
      </c>
      <c r="S8143" s="10" t="s">
        <v>39</v>
      </c>
    </row>
    <row r="8144" spans="1:19" hidden="1" x14ac:dyDescent="0.25">
      <c r="A8144" s="10" t="str">
        <f t="shared" si="127"/>
        <v>2017-2026Humboldt1-in-2August PeakPGE20</v>
      </c>
      <c r="B8144" s="10" t="s">
        <v>54</v>
      </c>
      <c r="C8144" s="10" t="s">
        <v>53</v>
      </c>
      <c r="D8144" s="10" t="s">
        <v>2</v>
      </c>
      <c r="E8144" s="10" t="s">
        <v>9</v>
      </c>
      <c r="F8144">
        <v>20</v>
      </c>
      <c r="G8144">
        <v>2.5030355453491211</v>
      </c>
      <c r="H8144">
        <v>2.6322855949401855</v>
      </c>
      <c r="I8144">
        <v>76.6875</v>
      </c>
      <c r="J8144">
        <v>7.6294809579849243E-2</v>
      </c>
      <c r="K8144">
        <v>967</v>
      </c>
      <c r="L8144">
        <v>919.84688000000006</v>
      </c>
      <c r="M8144">
        <v>-0.12924997508525848</v>
      </c>
      <c r="N8144">
        <v>-0.22702939808368683</v>
      </c>
      <c r="O8144">
        <v>-0.1692589670419693</v>
      </c>
      <c r="P8144">
        <v>-0.12924997508525848</v>
      </c>
      <c r="Q8144">
        <v>-8.9240975677967072E-2</v>
      </c>
      <c r="R8144">
        <v>-3.1470548361539841E-2</v>
      </c>
      <c r="S8144" s="10" t="s">
        <v>38</v>
      </c>
    </row>
    <row r="8145" spans="1:19" hidden="1" x14ac:dyDescent="0.25">
      <c r="A8145" s="10" t="str">
        <f t="shared" si="127"/>
        <v>2017-2026Humboldt1-in-10August PeakPGE20</v>
      </c>
      <c r="B8145" s="10" t="s">
        <v>54</v>
      </c>
      <c r="C8145" s="10" t="s">
        <v>53</v>
      </c>
      <c r="D8145" s="10" t="s">
        <v>2</v>
      </c>
      <c r="E8145" s="10" t="s">
        <v>1</v>
      </c>
      <c r="F8145">
        <v>20</v>
      </c>
      <c r="G8145">
        <v>2.7657763957977295</v>
      </c>
      <c r="H8145">
        <v>2.9173405170440674</v>
      </c>
      <c r="I8145">
        <v>77.8125</v>
      </c>
      <c r="J8145">
        <v>7.6294809579849243E-2</v>
      </c>
      <c r="K8145">
        <v>967</v>
      </c>
      <c r="L8145">
        <v>919.84688000000006</v>
      </c>
      <c r="M8145">
        <v>-0.1515640914440155</v>
      </c>
      <c r="N8145">
        <v>-0.24934351444244385</v>
      </c>
      <c r="O8145">
        <v>-0.19157308340072632</v>
      </c>
      <c r="P8145">
        <v>-0.1515640914440155</v>
      </c>
      <c r="Q8145">
        <v>-0.11155509203672409</v>
      </c>
      <c r="R8145">
        <v>-5.378466472029686E-2</v>
      </c>
      <c r="S8145" s="10" t="s">
        <v>38</v>
      </c>
    </row>
    <row r="8146" spans="1:19" hidden="1" x14ac:dyDescent="0.25">
      <c r="A8146" s="10" t="str">
        <f t="shared" si="127"/>
        <v>2017-2026Humboldt1-in-10August PeakCAISO21</v>
      </c>
      <c r="B8146" s="10" t="s">
        <v>54</v>
      </c>
      <c r="C8146" s="10" t="s">
        <v>53</v>
      </c>
      <c r="D8146" s="10" t="s">
        <v>2</v>
      </c>
      <c r="E8146" s="10" t="s">
        <v>1</v>
      </c>
      <c r="F8146">
        <v>21</v>
      </c>
      <c r="G8146">
        <v>2.2724978923797607</v>
      </c>
      <c r="H8146">
        <v>2.3155496120452881</v>
      </c>
      <c r="I8146">
        <v>71.125</v>
      </c>
      <c r="J8146">
        <v>7.6630406081676483E-2</v>
      </c>
      <c r="K8146">
        <v>967</v>
      </c>
      <c r="L8146">
        <v>919.84688000000006</v>
      </c>
      <c r="M8146">
        <v>-4.3051768094301224E-2</v>
      </c>
      <c r="N8146">
        <v>-0.14126129448413849</v>
      </c>
      <c r="O8146">
        <v>-8.3236753940582275E-2</v>
      </c>
      <c r="P8146">
        <v>-4.3051768094301224E-2</v>
      </c>
      <c r="Q8146">
        <v>-2.8667831793427467E-3</v>
      </c>
      <c r="R8146">
        <v>5.515776202082634E-2</v>
      </c>
      <c r="S8146" s="10" t="s">
        <v>39</v>
      </c>
    </row>
    <row r="8147" spans="1:19" hidden="1" x14ac:dyDescent="0.25">
      <c r="A8147" s="10" t="str">
        <f t="shared" si="127"/>
        <v>2017-2026Humboldt1-in-2August PeakCAISO21</v>
      </c>
      <c r="B8147" s="10" t="s">
        <v>54</v>
      </c>
      <c r="C8147" s="10" t="s">
        <v>53</v>
      </c>
      <c r="D8147" s="10" t="s">
        <v>2</v>
      </c>
      <c r="E8147" s="10" t="s">
        <v>9</v>
      </c>
      <c r="F8147">
        <v>21</v>
      </c>
      <c r="G8147">
        <v>1.7249395847320557</v>
      </c>
      <c r="H8147">
        <v>1.7247627973556519</v>
      </c>
      <c r="I8147">
        <v>68.5</v>
      </c>
      <c r="J8147">
        <v>7.6630406081676483E-2</v>
      </c>
      <c r="K8147">
        <v>967</v>
      </c>
      <c r="L8147">
        <v>919.84688000000006</v>
      </c>
      <c r="M8147">
        <v>1.7677366849966347E-4</v>
      </c>
      <c r="N8147">
        <v>-9.8032757639884949E-2</v>
      </c>
      <c r="O8147">
        <v>-4.0008209645748138E-2</v>
      </c>
      <c r="P8147">
        <v>1.7677366849966347E-4</v>
      </c>
      <c r="Q8147">
        <v>4.0361758321523666E-2</v>
      </c>
      <c r="R8147">
        <v>9.8386302590370178E-2</v>
      </c>
      <c r="S8147" s="10" t="s">
        <v>39</v>
      </c>
    </row>
    <row r="8148" spans="1:19" hidden="1" x14ac:dyDescent="0.25">
      <c r="A8148" s="10" t="str">
        <f t="shared" si="127"/>
        <v>2017-2026Humboldt1-in-2August PeakPGE21</v>
      </c>
      <c r="B8148" s="10" t="s">
        <v>54</v>
      </c>
      <c r="C8148" s="10" t="s">
        <v>53</v>
      </c>
      <c r="D8148" s="10" t="s">
        <v>2</v>
      </c>
      <c r="E8148" s="10" t="s">
        <v>9</v>
      </c>
      <c r="F8148">
        <v>21</v>
      </c>
      <c r="G8148">
        <v>2.1379916667938232</v>
      </c>
      <c r="H8148">
        <v>2.1801073551177979</v>
      </c>
      <c r="I8148">
        <v>72.5625</v>
      </c>
      <c r="J8148">
        <v>7.6630406081676483E-2</v>
      </c>
      <c r="K8148">
        <v>967</v>
      </c>
      <c r="L8148">
        <v>919.84688000000006</v>
      </c>
      <c r="M8148">
        <v>-4.2115785181522369E-2</v>
      </c>
      <c r="N8148">
        <v>-0.14032530784606934</v>
      </c>
      <c r="O8148">
        <v>-8.2300767302513123E-2</v>
      </c>
      <c r="P8148">
        <v>-4.2115785181522369E-2</v>
      </c>
      <c r="Q8148">
        <v>-1.9308002665638924E-3</v>
      </c>
      <c r="R8148">
        <v>5.6093744933605194E-2</v>
      </c>
      <c r="S8148" s="10" t="s">
        <v>38</v>
      </c>
    </row>
    <row r="8149" spans="1:19" hidden="1" x14ac:dyDescent="0.25">
      <c r="A8149" s="10" t="str">
        <f t="shared" si="127"/>
        <v>2017-2026Humboldt1-in-10August PeakPGE21</v>
      </c>
      <c r="B8149" s="10" t="s">
        <v>54</v>
      </c>
      <c r="C8149" s="10" t="s">
        <v>53</v>
      </c>
      <c r="D8149" s="10" t="s">
        <v>2</v>
      </c>
      <c r="E8149" s="10" t="s">
        <v>1</v>
      </c>
      <c r="F8149">
        <v>21</v>
      </c>
      <c r="G8149">
        <v>2.3624143600463867</v>
      </c>
      <c r="H8149">
        <v>2.4262533187866211</v>
      </c>
      <c r="I8149">
        <v>73.375</v>
      </c>
      <c r="J8149">
        <v>7.6630406081676483E-2</v>
      </c>
      <c r="K8149">
        <v>967</v>
      </c>
      <c r="L8149">
        <v>919.84688000000006</v>
      </c>
      <c r="M8149">
        <v>-6.3838936388492584E-2</v>
      </c>
      <c r="N8149">
        <v>-0.16204845905303955</v>
      </c>
      <c r="O8149">
        <v>-0.10402391850948334</v>
      </c>
      <c r="P8149">
        <v>-6.3838936388492584E-2</v>
      </c>
      <c r="Q8149">
        <v>-2.3653950542211533E-2</v>
      </c>
      <c r="R8149">
        <v>3.4370593726634979E-2</v>
      </c>
      <c r="S8149" s="10" t="s">
        <v>38</v>
      </c>
    </row>
    <row r="8150" spans="1:19" hidden="1" x14ac:dyDescent="0.25">
      <c r="A8150" s="10" t="str">
        <f t="shared" si="127"/>
        <v>2017-2026Humboldt1-in-10August PeakCAISO22</v>
      </c>
      <c r="B8150" s="10" t="s">
        <v>54</v>
      </c>
      <c r="C8150" s="10" t="s">
        <v>53</v>
      </c>
      <c r="D8150" s="10" t="s">
        <v>2</v>
      </c>
      <c r="E8150" s="10" t="s">
        <v>1</v>
      </c>
      <c r="F8150">
        <v>22</v>
      </c>
      <c r="G8150">
        <v>1.8180356025695801</v>
      </c>
      <c r="H8150">
        <v>1.8041346073150635</v>
      </c>
      <c r="I8150">
        <v>67.875</v>
      </c>
      <c r="J8150">
        <v>6.3674606382846832E-2</v>
      </c>
      <c r="K8150">
        <v>967</v>
      </c>
      <c r="L8150">
        <v>919.84688000000006</v>
      </c>
      <c r="M8150">
        <v>1.3901018537580967E-2</v>
      </c>
      <c r="N8150">
        <v>-6.7704357206821442E-2</v>
      </c>
      <c r="O8150">
        <v>-1.9489945843815804E-2</v>
      </c>
      <c r="P8150">
        <v>1.3901018537580967E-2</v>
      </c>
      <c r="Q8150">
        <v>4.7291982918977737E-2</v>
      </c>
      <c r="R8150">
        <v>9.5506392419338226E-2</v>
      </c>
      <c r="S8150" s="10" t="s">
        <v>39</v>
      </c>
    </row>
    <row r="8151" spans="1:19" hidden="1" x14ac:dyDescent="0.25">
      <c r="A8151" s="10" t="str">
        <f t="shared" si="127"/>
        <v>2017-2026Humboldt1-in-2August PeakCAISO22</v>
      </c>
      <c r="B8151" s="10" t="s">
        <v>54</v>
      </c>
      <c r="C8151" s="10" t="s">
        <v>53</v>
      </c>
      <c r="D8151" s="10" t="s">
        <v>2</v>
      </c>
      <c r="E8151" s="10" t="s">
        <v>9</v>
      </c>
      <c r="F8151">
        <v>22</v>
      </c>
      <c r="G8151">
        <v>1.3799800872802734</v>
      </c>
      <c r="H8151">
        <v>1.3237028121948242</v>
      </c>
      <c r="I8151">
        <v>65.6875</v>
      </c>
      <c r="J8151">
        <v>6.3674606382846832E-2</v>
      </c>
      <c r="K8151">
        <v>967</v>
      </c>
      <c r="L8151">
        <v>919.84688000000006</v>
      </c>
      <c r="M8151">
        <v>5.6277286261320114E-2</v>
      </c>
      <c r="N8151">
        <v>-2.532808855175972E-2</v>
      </c>
      <c r="O8151">
        <v>2.2886322811245918E-2</v>
      </c>
      <c r="P8151">
        <v>5.6277286261320114E-2</v>
      </c>
      <c r="Q8151">
        <v>8.9668251574039459E-2</v>
      </c>
      <c r="R8151">
        <v>0.13788266479969025</v>
      </c>
      <c r="S8151" s="10" t="s">
        <v>39</v>
      </c>
    </row>
    <row r="8152" spans="1:19" hidden="1" x14ac:dyDescent="0.25">
      <c r="A8152" s="10" t="str">
        <f t="shared" si="127"/>
        <v>2017-2026Humboldt1-in-10August PeakPGE22</v>
      </c>
      <c r="B8152" s="10" t="s">
        <v>54</v>
      </c>
      <c r="C8152" s="10" t="s">
        <v>53</v>
      </c>
      <c r="D8152" s="10" t="s">
        <v>2</v>
      </c>
      <c r="E8152" s="10" t="s">
        <v>1</v>
      </c>
      <c r="F8152">
        <v>22</v>
      </c>
      <c r="G8152">
        <v>1.8899701833724976</v>
      </c>
      <c r="H8152">
        <v>1.8953189849853516</v>
      </c>
      <c r="I8152">
        <v>70</v>
      </c>
      <c r="J8152">
        <v>6.3674606382846832E-2</v>
      </c>
      <c r="K8152">
        <v>967</v>
      </c>
      <c r="L8152">
        <v>919.84688000000006</v>
      </c>
      <c r="M8152">
        <v>-5.3488528355956078E-3</v>
      </c>
      <c r="N8152">
        <v>-8.6954228579998016E-2</v>
      </c>
      <c r="O8152">
        <v>-3.8739815354347229E-2</v>
      </c>
      <c r="P8152">
        <v>-5.3488528355956078E-3</v>
      </c>
      <c r="Q8152">
        <v>2.8042111545801163E-2</v>
      </c>
      <c r="R8152">
        <v>7.6256521046161652E-2</v>
      </c>
      <c r="S8152" s="10" t="s">
        <v>38</v>
      </c>
    </row>
    <row r="8153" spans="1:19" hidden="1" x14ac:dyDescent="0.25">
      <c r="A8153" s="10" t="str">
        <f t="shared" si="127"/>
        <v>2017-2026Humboldt1-in-2August PeakPGE22</v>
      </c>
      <c r="B8153" s="10" t="s">
        <v>54</v>
      </c>
      <c r="C8153" s="10" t="s">
        <v>53</v>
      </c>
      <c r="D8153" s="10" t="s">
        <v>2</v>
      </c>
      <c r="E8153" s="10" t="s">
        <v>9</v>
      </c>
      <c r="F8153">
        <v>22</v>
      </c>
      <c r="G8153">
        <v>1.7104285955429077</v>
      </c>
      <c r="H8153">
        <v>1.6966829299926758</v>
      </c>
      <c r="I8153">
        <v>68.625</v>
      </c>
      <c r="J8153">
        <v>6.3674606382846832E-2</v>
      </c>
      <c r="K8153">
        <v>967</v>
      </c>
      <c r="L8153">
        <v>919.84688000000006</v>
      </c>
      <c r="M8153">
        <v>1.3745632953941822E-2</v>
      </c>
      <c r="N8153">
        <v>-6.7859739065170288E-2</v>
      </c>
      <c r="O8153">
        <v>-1.9645331427454948E-2</v>
      </c>
      <c r="P8153">
        <v>1.3745632953941822E-2</v>
      </c>
      <c r="Q8153">
        <v>4.7136597335338593E-2</v>
      </c>
      <c r="R8153">
        <v>9.535101056098938E-2</v>
      </c>
      <c r="S8153" s="10" t="s">
        <v>38</v>
      </c>
    </row>
    <row r="8154" spans="1:19" hidden="1" x14ac:dyDescent="0.25">
      <c r="A8154" s="10" t="str">
        <f t="shared" si="127"/>
        <v>2017-2026Humboldt1-in-10August PeakCAISO23</v>
      </c>
      <c r="B8154" s="10" t="s">
        <v>54</v>
      </c>
      <c r="C8154" s="10" t="s">
        <v>53</v>
      </c>
      <c r="D8154" s="10" t="s">
        <v>2</v>
      </c>
      <c r="E8154" s="10" t="s">
        <v>1</v>
      </c>
      <c r="F8154">
        <v>23</v>
      </c>
      <c r="G8154">
        <v>1.3636407852172852</v>
      </c>
      <c r="H8154">
        <v>1.3599799871444702</v>
      </c>
      <c r="I8154">
        <v>65.375</v>
      </c>
      <c r="J8154">
        <v>5.8387260884046555E-2</v>
      </c>
      <c r="K8154">
        <v>967</v>
      </c>
      <c r="L8154">
        <v>919.84688000000006</v>
      </c>
      <c r="M8154">
        <v>3.6607917863875628E-3</v>
      </c>
      <c r="N8154">
        <v>-7.1168318390846252E-2</v>
      </c>
      <c r="O8154">
        <v>-2.6957487687468529E-2</v>
      </c>
      <c r="P8154">
        <v>3.6607917863875628E-3</v>
      </c>
      <c r="Q8154">
        <v>3.4279070794582367E-2</v>
      </c>
      <c r="R8154">
        <v>7.8489907085895538E-2</v>
      </c>
      <c r="S8154" s="10" t="s">
        <v>39</v>
      </c>
    </row>
    <row r="8155" spans="1:19" hidden="1" x14ac:dyDescent="0.25">
      <c r="A8155" s="10" t="str">
        <f t="shared" si="127"/>
        <v>2017-2026Humboldt1-in-2August PeakCAISO23</v>
      </c>
      <c r="B8155" s="10" t="s">
        <v>54</v>
      </c>
      <c r="C8155" s="10" t="s">
        <v>53</v>
      </c>
      <c r="D8155" s="10" t="s">
        <v>2</v>
      </c>
      <c r="E8155" s="10" t="s">
        <v>9</v>
      </c>
      <c r="F8155">
        <v>23</v>
      </c>
      <c r="G8155">
        <v>1.0350716114044189</v>
      </c>
      <c r="H8155">
        <v>1.0054987668991089</v>
      </c>
      <c r="I8155">
        <v>63.4375</v>
      </c>
      <c r="J8155">
        <v>5.8387260884046555E-2</v>
      </c>
      <c r="K8155">
        <v>967</v>
      </c>
      <c r="L8155">
        <v>919.84688000000006</v>
      </c>
      <c r="M8155">
        <v>2.9572805389761925E-2</v>
      </c>
      <c r="N8155">
        <v>-4.525630921125412E-2</v>
      </c>
      <c r="O8155">
        <v>-1.0454742005094886E-3</v>
      </c>
      <c r="P8155">
        <v>2.9572805389761925E-2</v>
      </c>
      <c r="Q8155">
        <v>6.0191083699464798E-2</v>
      </c>
      <c r="R8155">
        <v>0.10440191626548767</v>
      </c>
      <c r="S8155" s="10" t="s">
        <v>39</v>
      </c>
    </row>
    <row r="8156" spans="1:19" hidden="1" x14ac:dyDescent="0.25">
      <c r="A8156" s="10" t="str">
        <f t="shared" si="127"/>
        <v>2017-2026Humboldt1-in-10August PeakPGE23</v>
      </c>
      <c r="B8156" s="10" t="s">
        <v>54</v>
      </c>
      <c r="C8156" s="10" t="s">
        <v>53</v>
      </c>
      <c r="D8156" s="10" t="s">
        <v>2</v>
      </c>
      <c r="E8156" s="10" t="s">
        <v>1</v>
      </c>
      <c r="F8156">
        <v>23</v>
      </c>
      <c r="G8156">
        <v>1.4175962209701538</v>
      </c>
      <c r="H8156">
        <v>1.427255392074585</v>
      </c>
      <c r="I8156">
        <v>66.75</v>
      </c>
      <c r="J8156">
        <v>5.8387260884046555E-2</v>
      </c>
      <c r="K8156">
        <v>967</v>
      </c>
      <c r="L8156">
        <v>919.84688000000006</v>
      </c>
      <c r="M8156">
        <v>-9.659159928560257E-3</v>
      </c>
      <c r="N8156">
        <v>-8.4488272666931152E-2</v>
      </c>
      <c r="O8156">
        <v>-4.0277440100908279E-2</v>
      </c>
      <c r="P8156">
        <v>-9.659159928560257E-3</v>
      </c>
      <c r="Q8156">
        <v>2.0959120243787766E-2</v>
      </c>
      <c r="R8156">
        <v>6.5169952809810638E-2</v>
      </c>
      <c r="S8156" s="10" t="s">
        <v>38</v>
      </c>
    </row>
    <row r="8157" spans="1:19" hidden="1" x14ac:dyDescent="0.25">
      <c r="A8157" s="10" t="str">
        <f t="shared" si="127"/>
        <v>2017-2026Humboldt1-in-2August PeakPGE23</v>
      </c>
      <c r="B8157" s="10" t="s">
        <v>54</v>
      </c>
      <c r="C8157" s="10" t="s">
        <v>53</v>
      </c>
      <c r="D8157" s="10" t="s">
        <v>2</v>
      </c>
      <c r="E8157" s="10" t="s">
        <v>9</v>
      </c>
      <c r="F8157">
        <v>23</v>
      </c>
      <c r="G8157">
        <v>1.2829287052154541</v>
      </c>
      <c r="H8157">
        <v>1.2809498310089111</v>
      </c>
      <c r="I8157">
        <v>65.25</v>
      </c>
      <c r="J8157">
        <v>5.8387260884046555E-2</v>
      </c>
      <c r="K8157">
        <v>967</v>
      </c>
      <c r="L8157">
        <v>919.84688000000006</v>
      </c>
      <c r="M8157">
        <v>1.9788476638495922E-3</v>
      </c>
      <c r="N8157">
        <v>-7.2850264608860016E-2</v>
      </c>
      <c r="O8157">
        <v>-2.8639432042837143E-2</v>
      </c>
      <c r="P8157">
        <v>1.9788476638495922E-3</v>
      </c>
      <c r="Q8157">
        <v>3.2597128301858902E-2</v>
      </c>
      <c r="R8157">
        <v>7.6807960867881775E-2</v>
      </c>
      <c r="S8157" s="10" t="s">
        <v>38</v>
      </c>
    </row>
    <row r="8158" spans="1:19" hidden="1" x14ac:dyDescent="0.25">
      <c r="A8158" s="10" t="str">
        <f t="shared" si="127"/>
        <v>2017-2026Humboldt1-in-10August PeakCAISO24</v>
      </c>
      <c r="B8158" s="10" t="s">
        <v>54</v>
      </c>
      <c r="C8158" s="10" t="s">
        <v>53</v>
      </c>
      <c r="D8158" s="10" t="s">
        <v>2</v>
      </c>
      <c r="E8158" s="10" t="s">
        <v>1</v>
      </c>
      <c r="F8158">
        <v>24</v>
      </c>
      <c r="G8158">
        <v>1.0345222949981689</v>
      </c>
      <c r="H8158">
        <v>1.0337420701980591</v>
      </c>
      <c r="I8158">
        <v>63.5625</v>
      </c>
      <c r="J8158">
        <v>4.4309847056865692E-2</v>
      </c>
      <c r="K8158">
        <v>967</v>
      </c>
      <c r="L8158">
        <v>919.84688000000006</v>
      </c>
      <c r="M8158">
        <v>7.8028085408732295E-4</v>
      </c>
      <c r="N8158">
        <v>-5.6007217615842819E-2</v>
      </c>
      <c r="O8158">
        <v>-2.245580218732357E-2</v>
      </c>
      <c r="P8158">
        <v>7.8028085408732295E-4</v>
      </c>
      <c r="Q8158">
        <v>2.40163654088974E-2</v>
      </c>
      <c r="R8158">
        <v>5.7567782700061798E-2</v>
      </c>
      <c r="S8158" s="10" t="s">
        <v>39</v>
      </c>
    </row>
    <row r="8159" spans="1:19" hidden="1" x14ac:dyDescent="0.25">
      <c r="A8159" s="10" t="str">
        <f t="shared" si="127"/>
        <v>2017-2026Humboldt1-in-2August PeakCAISO24</v>
      </c>
      <c r="B8159" s="10" t="s">
        <v>54</v>
      </c>
      <c r="C8159" s="10" t="s">
        <v>53</v>
      </c>
      <c r="D8159" s="10" t="s">
        <v>2</v>
      </c>
      <c r="E8159" s="10" t="s">
        <v>9</v>
      </c>
      <c r="F8159">
        <v>24</v>
      </c>
      <c r="G8159">
        <v>0.78525424003601074</v>
      </c>
      <c r="H8159">
        <v>0.76740521192550659</v>
      </c>
      <c r="I8159">
        <v>61.875</v>
      </c>
      <c r="J8159">
        <v>4.4309847056865692E-2</v>
      </c>
      <c r="K8159">
        <v>967</v>
      </c>
      <c r="L8159">
        <v>919.84688000000006</v>
      </c>
      <c r="M8159">
        <v>1.7849013209342957E-2</v>
      </c>
      <c r="N8159">
        <v>-3.8938485085964203E-2</v>
      </c>
      <c r="O8159">
        <v>-5.3870705887675285E-3</v>
      </c>
      <c r="P8159">
        <v>1.7849013209342957E-2</v>
      </c>
      <c r="Q8159">
        <v>4.1085097938776016E-2</v>
      </c>
      <c r="R8159">
        <v>7.4636511504650116E-2</v>
      </c>
      <c r="S8159" s="10" t="s">
        <v>39</v>
      </c>
    </row>
    <row r="8160" spans="1:19" hidden="1" x14ac:dyDescent="0.25">
      <c r="A8160" s="10" t="str">
        <f t="shared" si="127"/>
        <v>2017-2026Humboldt1-in-2August PeakPGE24</v>
      </c>
      <c r="B8160" s="10" t="s">
        <v>54</v>
      </c>
      <c r="C8160" s="10" t="s">
        <v>53</v>
      </c>
      <c r="D8160" s="10" t="s">
        <v>2</v>
      </c>
      <c r="E8160" s="10" t="s">
        <v>9</v>
      </c>
      <c r="F8160">
        <v>24</v>
      </c>
      <c r="G8160">
        <v>0.97329038381576538</v>
      </c>
      <c r="H8160">
        <v>0.97342461347579956</v>
      </c>
      <c r="I8160">
        <v>63.625</v>
      </c>
      <c r="J8160">
        <v>4.4309847056865692E-2</v>
      </c>
      <c r="K8160">
        <v>967</v>
      </c>
      <c r="L8160">
        <v>919.84688000000006</v>
      </c>
      <c r="M8160">
        <v>-1.3421605399344116E-4</v>
      </c>
      <c r="N8160">
        <v>-5.6921716779470444E-2</v>
      </c>
      <c r="O8160">
        <v>-2.3370299488306046E-2</v>
      </c>
      <c r="P8160">
        <v>-1.3421605399344116E-4</v>
      </c>
      <c r="Q8160">
        <v>2.3101868107914925E-2</v>
      </c>
      <c r="R8160">
        <v>5.6653283536434174E-2</v>
      </c>
      <c r="S8160" s="10" t="s">
        <v>38</v>
      </c>
    </row>
    <row r="8161" spans="1:19" hidden="1" x14ac:dyDescent="0.25">
      <c r="A8161" s="10" t="str">
        <f t="shared" si="127"/>
        <v>2017-2026Humboldt1-in-10August PeakPGE24</v>
      </c>
      <c r="B8161" s="10" t="s">
        <v>54</v>
      </c>
      <c r="C8161" s="10" t="s">
        <v>53</v>
      </c>
      <c r="D8161" s="10" t="s">
        <v>2</v>
      </c>
      <c r="E8161" s="10" t="s">
        <v>1</v>
      </c>
      <c r="F8161">
        <v>24</v>
      </c>
      <c r="G8161">
        <v>1.0754554271697998</v>
      </c>
      <c r="H8161">
        <v>1.0837111473083496</v>
      </c>
      <c r="I8161">
        <v>64.3125</v>
      </c>
      <c r="J8161">
        <v>4.4309847056865692E-2</v>
      </c>
      <c r="K8161">
        <v>967</v>
      </c>
      <c r="L8161">
        <v>919.84688000000006</v>
      </c>
      <c r="M8161">
        <v>-8.2557452842593193E-3</v>
      </c>
      <c r="N8161">
        <v>-6.5043248236179352E-2</v>
      </c>
      <c r="O8161">
        <v>-3.1491827219724655E-2</v>
      </c>
      <c r="P8161">
        <v>-8.2557452842593193E-3</v>
      </c>
      <c r="Q8161">
        <v>1.4980338513851166E-2</v>
      </c>
      <c r="R8161">
        <v>4.8531755805015564E-2</v>
      </c>
      <c r="S8161" s="10" t="s">
        <v>38</v>
      </c>
    </row>
    <row r="8162" spans="1:19" hidden="1" x14ac:dyDescent="0.25">
      <c r="A8162" s="10" t="str">
        <f t="shared" si="127"/>
        <v>2017-2026Humboldt1-in-10July PeakCAISO1</v>
      </c>
      <c r="B8162" s="10" t="s">
        <v>54</v>
      </c>
      <c r="C8162" s="10" t="s">
        <v>53</v>
      </c>
      <c r="D8162" s="10" t="s">
        <v>3</v>
      </c>
      <c r="E8162" s="10" t="s">
        <v>1</v>
      </c>
      <c r="F8162">
        <v>1</v>
      </c>
      <c r="G8162">
        <v>0.816631019115448</v>
      </c>
      <c r="H8162">
        <v>0.816631019115448</v>
      </c>
      <c r="I8162">
        <v>63.125</v>
      </c>
      <c r="J8162">
        <v>0</v>
      </c>
      <c r="K8162">
        <v>967</v>
      </c>
      <c r="L8162">
        <v>919.84688000000006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 s="10" t="s">
        <v>39</v>
      </c>
    </row>
    <row r="8163" spans="1:19" hidden="1" x14ac:dyDescent="0.25">
      <c r="A8163" s="10" t="str">
        <f t="shared" si="127"/>
        <v>2017-2026Humboldt1-in-2July PeakCAISO1</v>
      </c>
      <c r="B8163" s="10" t="s">
        <v>54</v>
      </c>
      <c r="C8163" s="10" t="s">
        <v>53</v>
      </c>
      <c r="D8163" s="10" t="s">
        <v>3</v>
      </c>
      <c r="E8163" s="10" t="s">
        <v>9</v>
      </c>
      <c r="F8163">
        <v>1</v>
      </c>
      <c r="G8163">
        <v>0.72988444566726685</v>
      </c>
      <c r="H8163">
        <v>0.72988444566726685</v>
      </c>
      <c r="I8163">
        <v>61.9375</v>
      </c>
      <c r="J8163">
        <v>0</v>
      </c>
      <c r="K8163">
        <v>967</v>
      </c>
      <c r="L8163">
        <v>919.84688000000006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 s="10" t="s">
        <v>39</v>
      </c>
    </row>
    <row r="8164" spans="1:19" hidden="1" x14ac:dyDescent="0.25">
      <c r="A8164" s="10" t="str">
        <f t="shared" si="127"/>
        <v>2017-2026Humboldt1-in-10July PeakPGE1</v>
      </c>
      <c r="B8164" s="10" t="s">
        <v>54</v>
      </c>
      <c r="C8164" s="10" t="s">
        <v>53</v>
      </c>
      <c r="D8164" s="10" t="s">
        <v>3</v>
      </c>
      <c r="E8164" s="10" t="s">
        <v>1</v>
      </c>
      <c r="F8164">
        <v>1</v>
      </c>
      <c r="G8164">
        <v>0.86394435167312622</v>
      </c>
      <c r="H8164">
        <v>0.86394435167312622</v>
      </c>
      <c r="I8164">
        <v>62.625</v>
      </c>
      <c r="J8164">
        <v>0</v>
      </c>
      <c r="K8164">
        <v>967</v>
      </c>
      <c r="L8164">
        <v>919.84688000000006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 s="10" t="s">
        <v>38</v>
      </c>
    </row>
    <row r="8165" spans="1:19" hidden="1" x14ac:dyDescent="0.25">
      <c r="A8165" s="10" t="str">
        <f t="shared" si="127"/>
        <v>2017-2026Humboldt1-in-2July PeakPGE1</v>
      </c>
      <c r="B8165" s="10" t="s">
        <v>54</v>
      </c>
      <c r="C8165" s="10" t="s">
        <v>53</v>
      </c>
      <c r="D8165" s="10" t="s">
        <v>3</v>
      </c>
      <c r="E8165" s="10" t="s">
        <v>9</v>
      </c>
      <c r="F8165">
        <v>1</v>
      </c>
      <c r="G8165">
        <v>0.75756645202636719</v>
      </c>
      <c r="H8165">
        <v>0.75756645202636719</v>
      </c>
      <c r="I8165">
        <v>61.5</v>
      </c>
      <c r="J8165">
        <v>0</v>
      </c>
      <c r="K8165">
        <v>967</v>
      </c>
      <c r="L8165">
        <v>919.84688000000006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 s="10" t="s">
        <v>38</v>
      </c>
    </row>
    <row r="8166" spans="1:19" hidden="1" x14ac:dyDescent="0.25">
      <c r="A8166" s="10" t="str">
        <f t="shared" si="127"/>
        <v>2017-2026Humboldt1-in-2July PeakCAISO2</v>
      </c>
      <c r="B8166" s="10" t="s">
        <v>54</v>
      </c>
      <c r="C8166" s="10" t="s">
        <v>53</v>
      </c>
      <c r="D8166" s="10" t="s">
        <v>3</v>
      </c>
      <c r="E8166" s="10" t="s">
        <v>9</v>
      </c>
      <c r="F8166">
        <v>2</v>
      </c>
      <c r="G8166">
        <v>0.67046713829040527</v>
      </c>
      <c r="H8166">
        <v>0.67046713829040527</v>
      </c>
      <c r="I8166">
        <v>60.8125</v>
      </c>
      <c r="J8166">
        <v>0</v>
      </c>
      <c r="K8166">
        <v>967</v>
      </c>
      <c r="L8166">
        <v>919.84688000000006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 s="10" t="s">
        <v>39</v>
      </c>
    </row>
    <row r="8167" spans="1:19" hidden="1" x14ac:dyDescent="0.25">
      <c r="A8167" s="10" t="str">
        <f t="shared" si="127"/>
        <v>2017-2026Humboldt1-in-10July PeakCAISO2</v>
      </c>
      <c r="B8167" s="10" t="s">
        <v>54</v>
      </c>
      <c r="C8167" s="10" t="s">
        <v>53</v>
      </c>
      <c r="D8167" s="10" t="s">
        <v>3</v>
      </c>
      <c r="E8167" s="10" t="s">
        <v>1</v>
      </c>
      <c r="F8167">
        <v>2</v>
      </c>
      <c r="G8167">
        <v>0.75015193223953247</v>
      </c>
      <c r="H8167">
        <v>0.75015193223953247</v>
      </c>
      <c r="I8167">
        <v>61.4375</v>
      </c>
      <c r="J8167">
        <v>0</v>
      </c>
      <c r="K8167">
        <v>967</v>
      </c>
      <c r="L8167">
        <v>919.84688000000006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 s="10" t="s">
        <v>39</v>
      </c>
    </row>
    <row r="8168" spans="1:19" hidden="1" x14ac:dyDescent="0.25">
      <c r="A8168" s="10" t="str">
        <f t="shared" si="127"/>
        <v>2017-2026Humboldt1-in-10July PeakPGE2</v>
      </c>
      <c r="B8168" s="10" t="s">
        <v>54</v>
      </c>
      <c r="C8168" s="10" t="s">
        <v>53</v>
      </c>
      <c r="D8168" s="10" t="s">
        <v>3</v>
      </c>
      <c r="E8168" s="10" t="s">
        <v>1</v>
      </c>
      <c r="F8168">
        <v>2</v>
      </c>
      <c r="G8168">
        <v>0.7936137318611145</v>
      </c>
      <c r="H8168">
        <v>0.7936137318611145</v>
      </c>
      <c r="I8168">
        <v>61.125</v>
      </c>
      <c r="J8168">
        <v>0</v>
      </c>
      <c r="K8168">
        <v>967</v>
      </c>
      <c r="L8168">
        <v>919.84688000000006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 s="10" t="s">
        <v>38</v>
      </c>
    </row>
    <row r="8169" spans="1:19" hidden="1" x14ac:dyDescent="0.25">
      <c r="A8169" s="10" t="str">
        <f t="shared" si="127"/>
        <v>2017-2026Humboldt1-in-2July PeakPGE2</v>
      </c>
      <c r="B8169" s="10" t="s">
        <v>54</v>
      </c>
      <c r="C8169" s="10" t="s">
        <v>53</v>
      </c>
      <c r="D8169" s="10" t="s">
        <v>3</v>
      </c>
      <c r="E8169" s="10" t="s">
        <v>9</v>
      </c>
      <c r="F8169">
        <v>2</v>
      </c>
      <c r="G8169">
        <v>0.69589567184448242</v>
      </c>
      <c r="H8169">
        <v>0.69589567184448242</v>
      </c>
      <c r="I8169">
        <v>59.75</v>
      </c>
      <c r="J8169">
        <v>0</v>
      </c>
      <c r="K8169">
        <v>967</v>
      </c>
      <c r="L8169">
        <v>919.84688000000006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 s="10" t="s">
        <v>38</v>
      </c>
    </row>
    <row r="8170" spans="1:19" hidden="1" x14ac:dyDescent="0.25">
      <c r="A8170" s="10" t="str">
        <f t="shared" si="127"/>
        <v>2017-2026Humboldt1-in-10July PeakCAISO3</v>
      </c>
      <c r="B8170" s="10" t="s">
        <v>54</v>
      </c>
      <c r="C8170" s="10" t="s">
        <v>53</v>
      </c>
      <c r="D8170" s="10" t="s">
        <v>3</v>
      </c>
      <c r="E8170" s="10" t="s">
        <v>1</v>
      </c>
      <c r="F8170">
        <v>3</v>
      </c>
      <c r="G8170">
        <v>0.69309157133102417</v>
      </c>
      <c r="H8170">
        <v>0.69309157133102417</v>
      </c>
      <c r="I8170">
        <v>60.5625</v>
      </c>
      <c r="J8170">
        <v>0</v>
      </c>
      <c r="K8170">
        <v>967</v>
      </c>
      <c r="L8170">
        <v>919.84688000000006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 s="10" t="s">
        <v>39</v>
      </c>
    </row>
    <row r="8171" spans="1:19" hidden="1" x14ac:dyDescent="0.25">
      <c r="A8171" s="10" t="str">
        <f t="shared" si="127"/>
        <v>2017-2026Humboldt1-in-2July PeakCAISO3</v>
      </c>
      <c r="B8171" s="10" t="s">
        <v>54</v>
      </c>
      <c r="C8171" s="10" t="s">
        <v>53</v>
      </c>
      <c r="D8171" s="10" t="s">
        <v>3</v>
      </c>
      <c r="E8171" s="10" t="s">
        <v>9</v>
      </c>
      <c r="F8171">
        <v>3</v>
      </c>
      <c r="G8171">
        <v>0.61946797370910645</v>
      </c>
      <c r="H8171">
        <v>0.61946797370910645</v>
      </c>
      <c r="I8171">
        <v>59.8125</v>
      </c>
      <c r="J8171">
        <v>0</v>
      </c>
      <c r="K8171">
        <v>967</v>
      </c>
      <c r="L8171">
        <v>919.84688000000006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 s="10" t="s">
        <v>39</v>
      </c>
    </row>
    <row r="8172" spans="1:19" hidden="1" x14ac:dyDescent="0.25">
      <c r="A8172" s="10" t="str">
        <f t="shared" si="127"/>
        <v>2017-2026Humboldt1-in-2July PeakPGE3</v>
      </c>
      <c r="B8172" s="10" t="s">
        <v>54</v>
      </c>
      <c r="C8172" s="10" t="s">
        <v>53</v>
      </c>
      <c r="D8172" s="10" t="s">
        <v>3</v>
      </c>
      <c r="E8172" s="10" t="s">
        <v>9</v>
      </c>
      <c r="F8172">
        <v>3</v>
      </c>
      <c r="G8172">
        <v>0.64296227693557739</v>
      </c>
      <c r="H8172">
        <v>0.64296227693557739</v>
      </c>
      <c r="I8172">
        <v>58.4375</v>
      </c>
      <c r="J8172">
        <v>0</v>
      </c>
      <c r="K8172">
        <v>967</v>
      </c>
      <c r="L8172">
        <v>919.84688000000006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 s="10" t="s">
        <v>38</v>
      </c>
    </row>
    <row r="8173" spans="1:19" hidden="1" x14ac:dyDescent="0.25">
      <c r="A8173" s="10" t="str">
        <f t="shared" si="127"/>
        <v>2017-2026Humboldt1-in-10July PeakPGE3</v>
      </c>
      <c r="B8173" s="10" t="s">
        <v>54</v>
      </c>
      <c r="C8173" s="10" t="s">
        <v>53</v>
      </c>
      <c r="D8173" s="10" t="s">
        <v>3</v>
      </c>
      <c r="E8173" s="10" t="s">
        <v>1</v>
      </c>
      <c r="F8173">
        <v>3</v>
      </c>
      <c r="G8173">
        <v>0.73324739933013916</v>
      </c>
      <c r="H8173">
        <v>0.73324739933013916</v>
      </c>
      <c r="I8173">
        <v>59.75</v>
      </c>
      <c r="J8173">
        <v>0</v>
      </c>
      <c r="K8173">
        <v>967</v>
      </c>
      <c r="L8173">
        <v>919.84688000000006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 s="10" t="s">
        <v>38</v>
      </c>
    </row>
    <row r="8174" spans="1:19" hidden="1" x14ac:dyDescent="0.25">
      <c r="A8174" s="10" t="str">
        <f t="shared" si="127"/>
        <v>2017-2026Humboldt1-in-2July PeakCAISO4</v>
      </c>
      <c r="B8174" s="10" t="s">
        <v>54</v>
      </c>
      <c r="C8174" s="10" t="s">
        <v>53</v>
      </c>
      <c r="D8174" s="10" t="s">
        <v>3</v>
      </c>
      <c r="E8174" s="10" t="s">
        <v>9</v>
      </c>
      <c r="F8174">
        <v>4</v>
      </c>
      <c r="G8174">
        <v>0.60027557611465454</v>
      </c>
      <c r="H8174">
        <v>0.60027557611465454</v>
      </c>
      <c r="I8174">
        <v>58.5625</v>
      </c>
      <c r="J8174">
        <v>0</v>
      </c>
      <c r="K8174">
        <v>967</v>
      </c>
      <c r="L8174">
        <v>919.84688000000006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 s="10" t="s">
        <v>39</v>
      </c>
    </row>
    <row r="8175" spans="1:19" hidden="1" x14ac:dyDescent="0.25">
      <c r="A8175" s="10" t="str">
        <f t="shared" si="127"/>
        <v>2017-2026Humboldt1-in-10July PeakCAISO4</v>
      </c>
      <c r="B8175" s="10" t="s">
        <v>54</v>
      </c>
      <c r="C8175" s="10" t="s">
        <v>53</v>
      </c>
      <c r="D8175" s="10" t="s">
        <v>3</v>
      </c>
      <c r="E8175" s="10" t="s">
        <v>1</v>
      </c>
      <c r="F8175">
        <v>4</v>
      </c>
      <c r="G8175">
        <v>0.67161816358566284</v>
      </c>
      <c r="H8175">
        <v>0.67161816358566284</v>
      </c>
      <c r="I8175">
        <v>59.875</v>
      </c>
      <c r="J8175">
        <v>0</v>
      </c>
      <c r="K8175">
        <v>967</v>
      </c>
      <c r="L8175">
        <v>919.84688000000006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 s="10" t="s">
        <v>39</v>
      </c>
    </row>
    <row r="8176" spans="1:19" hidden="1" x14ac:dyDescent="0.25">
      <c r="A8176" s="10" t="str">
        <f t="shared" si="127"/>
        <v>2017-2026Humboldt1-in-2July PeakPGE4</v>
      </c>
      <c r="B8176" s="10" t="s">
        <v>54</v>
      </c>
      <c r="C8176" s="10" t="s">
        <v>53</v>
      </c>
      <c r="D8176" s="10" t="s">
        <v>3</v>
      </c>
      <c r="E8176" s="10" t="s">
        <v>9</v>
      </c>
      <c r="F8176">
        <v>4</v>
      </c>
      <c r="G8176">
        <v>0.62304198741912842</v>
      </c>
      <c r="H8176">
        <v>0.62304198741912842</v>
      </c>
      <c r="I8176">
        <v>57.9375</v>
      </c>
      <c r="J8176">
        <v>0</v>
      </c>
      <c r="K8176">
        <v>967</v>
      </c>
      <c r="L8176">
        <v>919.84688000000006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 s="10" t="s">
        <v>38</v>
      </c>
    </row>
    <row r="8177" spans="1:19" hidden="1" x14ac:dyDescent="0.25">
      <c r="A8177" s="10" t="str">
        <f t="shared" si="127"/>
        <v>2017-2026Humboldt1-in-10July PeakPGE4</v>
      </c>
      <c r="B8177" s="10" t="s">
        <v>54</v>
      </c>
      <c r="C8177" s="10" t="s">
        <v>53</v>
      </c>
      <c r="D8177" s="10" t="s">
        <v>3</v>
      </c>
      <c r="E8177" s="10" t="s">
        <v>1</v>
      </c>
      <c r="F8177">
        <v>4</v>
      </c>
      <c r="G8177">
        <v>0.7105298638343811</v>
      </c>
      <c r="H8177">
        <v>0.7105298638343811</v>
      </c>
      <c r="I8177">
        <v>59.25</v>
      </c>
      <c r="J8177">
        <v>0</v>
      </c>
      <c r="K8177">
        <v>967</v>
      </c>
      <c r="L8177">
        <v>919.84688000000006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 s="10" t="s">
        <v>38</v>
      </c>
    </row>
    <row r="8178" spans="1:19" hidden="1" x14ac:dyDescent="0.25">
      <c r="A8178" s="10" t="str">
        <f t="shared" si="127"/>
        <v>2017-2026Humboldt1-in-2July PeakCAISO5</v>
      </c>
      <c r="B8178" s="10" t="s">
        <v>54</v>
      </c>
      <c r="C8178" s="10" t="s">
        <v>53</v>
      </c>
      <c r="D8178" s="10" t="s">
        <v>3</v>
      </c>
      <c r="E8178" s="10" t="s">
        <v>9</v>
      </c>
      <c r="F8178">
        <v>5</v>
      </c>
      <c r="G8178">
        <v>0.5952146053314209</v>
      </c>
      <c r="H8178">
        <v>0.5952146053314209</v>
      </c>
      <c r="I8178">
        <v>57.875</v>
      </c>
      <c r="J8178">
        <v>0</v>
      </c>
      <c r="K8178">
        <v>967</v>
      </c>
      <c r="L8178">
        <v>919.84688000000006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 s="10" t="s">
        <v>39</v>
      </c>
    </row>
    <row r="8179" spans="1:19" hidden="1" x14ac:dyDescent="0.25">
      <c r="A8179" s="10" t="str">
        <f t="shared" si="127"/>
        <v>2017-2026Humboldt1-in-10July PeakCAISO5</v>
      </c>
      <c r="B8179" s="10" t="s">
        <v>54</v>
      </c>
      <c r="C8179" s="10" t="s">
        <v>53</v>
      </c>
      <c r="D8179" s="10" t="s">
        <v>3</v>
      </c>
      <c r="E8179" s="10" t="s">
        <v>1</v>
      </c>
      <c r="F8179">
        <v>5</v>
      </c>
      <c r="G8179">
        <v>0.66595572233200073</v>
      </c>
      <c r="H8179">
        <v>0.66595572233200073</v>
      </c>
      <c r="I8179">
        <v>59.125</v>
      </c>
      <c r="J8179">
        <v>0</v>
      </c>
      <c r="K8179">
        <v>967</v>
      </c>
      <c r="L8179">
        <v>919.84688000000006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 s="10" t="s">
        <v>39</v>
      </c>
    </row>
    <row r="8180" spans="1:19" hidden="1" x14ac:dyDescent="0.25">
      <c r="A8180" s="10" t="str">
        <f t="shared" si="127"/>
        <v>2017-2026Humboldt1-in-10July PeakPGE5</v>
      </c>
      <c r="B8180" s="10" t="s">
        <v>54</v>
      </c>
      <c r="C8180" s="10" t="s">
        <v>53</v>
      </c>
      <c r="D8180" s="10" t="s">
        <v>3</v>
      </c>
      <c r="E8180" s="10" t="s">
        <v>1</v>
      </c>
      <c r="F8180">
        <v>5</v>
      </c>
      <c r="G8180">
        <v>0.70453935861587524</v>
      </c>
      <c r="H8180">
        <v>0.70453935861587524</v>
      </c>
      <c r="I8180">
        <v>58.5</v>
      </c>
      <c r="J8180">
        <v>0</v>
      </c>
      <c r="K8180">
        <v>967</v>
      </c>
      <c r="L8180">
        <v>919.84688000000006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 s="10" t="s">
        <v>38</v>
      </c>
    </row>
    <row r="8181" spans="1:19" hidden="1" x14ac:dyDescent="0.25">
      <c r="A8181" s="10" t="str">
        <f t="shared" si="127"/>
        <v>2017-2026Humboldt1-in-2July PeakPGE5</v>
      </c>
      <c r="B8181" s="10" t="s">
        <v>54</v>
      </c>
      <c r="C8181" s="10" t="s">
        <v>53</v>
      </c>
      <c r="D8181" s="10" t="s">
        <v>3</v>
      </c>
      <c r="E8181" s="10" t="s">
        <v>9</v>
      </c>
      <c r="F8181">
        <v>5</v>
      </c>
      <c r="G8181">
        <v>0.61778903007507324</v>
      </c>
      <c r="H8181">
        <v>0.61778903007507324</v>
      </c>
      <c r="I8181">
        <v>56.9375</v>
      </c>
      <c r="J8181">
        <v>0</v>
      </c>
      <c r="K8181">
        <v>967</v>
      </c>
      <c r="L8181">
        <v>919.84688000000006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 s="10" t="s">
        <v>38</v>
      </c>
    </row>
    <row r="8182" spans="1:19" hidden="1" x14ac:dyDescent="0.25">
      <c r="A8182" s="10" t="str">
        <f t="shared" si="127"/>
        <v>2017-2026Humboldt1-in-10July PeakCAISO6</v>
      </c>
      <c r="B8182" s="10" t="s">
        <v>54</v>
      </c>
      <c r="C8182" s="10" t="s">
        <v>53</v>
      </c>
      <c r="D8182" s="10" t="s">
        <v>3</v>
      </c>
      <c r="E8182" s="10" t="s">
        <v>1</v>
      </c>
      <c r="F8182">
        <v>6</v>
      </c>
      <c r="G8182">
        <v>0.71812689304351807</v>
      </c>
      <c r="H8182">
        <v>0.71812689304351807</v>
      </c>
      <c r="I8182">
        <v>58.875</v>
      </c>
      <c r="J8182">
        <v>0</v>
      </c>
      <c r="K8182">
        <v>967</v>
      </c>
      <c r="L8182">
        <v>919.84688000000006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 s="10" t="s">
        <v>39</v>
      </c>
    </row>
    <row r="8183" spans="1:19" hidden="1" x14ac:dyDescent="0.25">
      <c r="A8183" s="10" t="str">
        <f t="shared" si="127"/>
        <v>2017-2026Humboldt1-in-2July PeakCAISO6</v>
      </c>
      <c r="B8183" s="10" t="s">
        <v>54</v>
      </c>
      <c r="C8183" s="10" t="s">
        <v>53</v>
      </c>
      <c r="D8183" s="10" t="s">
        <v>3</v>
      </c>
      <c r="E8183" s="10" t="s">
        <v>9</v>
      </c>
      <c r="F8183">
        <v>6</v>
      </c>
      <c r="G8183">
        <v>0.64184391498565674</v>
      </c>
      <c r="H8183">
        <v>0.64184391498565674</v>
      </c>
      <c r="I8183">
        <v>56.9375</v>
      </c>
      <c r="J8183">
        <v>0</v>
      </c>
      <c r="K8183">
        <v>967</v>
      </c>
      <c r="L8183">
        <v>919.84688000000006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 s="10" t="s">
        <v>39</v>
      </c>
    </row>
    <row r="8184" spans="1:19" hidden="1" x14ac:dyDescent="0.25">
      <c r="A8184" s="10" t="str">
        <f t="shared" si="127"/>
        <v>2017-2026Humboldt1-in-10July PeakPGE6</v>
      </c>
      <c r="B8184" s="10" t="s">
        <v>54</v>
      </c>
      <c r="C8184" s="10" t="s">
        <v>53</v>
      </c>
      <c r="D8184" s="10" t="s">
        <v>3</v>
      </c>
      <c r="E8184" s="10" t="s">
        <v>1</v>
      </c>
      <c r="F8184">
        <v>6</v>
      </c>
      <c r="G8184">
        <v>0.75973320007324219</v>
      </c>
      <c r="H8184">
        <v>0.75973320007324219</v>
      </c>
      <c r="I8184">
        <v>57.75</v>
      </c>
      <c r="J8184">
        <v>0</v>
      </c>
      <c r="K8184">
        <v>967</v>
      </c>
      <c r="L8184">
        <v>919.84688000000006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 s="10" t="s">
        <v>38</v>
      </c>
    </row>
    <row r="8185" spans="1:19" hidden="1" x14ac:dyDescent="0.25">
      <c r="A8185" s="10" t="str">
        <f t="shared" si="127"/>
        <v>2017-2026Humboldt1-in-2July PeakPGE6</v>
      </c>
      <c r="B8185" s="10" t="s">
        <v>54</v>
      </c>
      <c r="C8185" s="10" t="s">
        <v>53</v>
      </c>
      <c r="D8185" s="10" t="s">
        <v>3</v>
      </c>
      <c r="E8185" s="10" t="s">
        <v>9</v>
      </c>
      <c r="F8185">
        <v>6</v>
      </c>
      <c r="G8185">
        <v>0.6661868691444397</v>
      </c>
      <c r="H8185">
        <v>0.6661868691444397</v>
      </c>
      <c r="I8185">
        <v>56.25</v>
      </c>
      <c r="J8185">
        <v>0</v>
      </c>
      <c r="K8185">
        <v>967</v>
      </c>
      <c r="L8185">
        <v>919.84688000000006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 s="10" t="s">
        <v>38</v>
      </c>
    </row>
    <row r="8186" spans="1:19" hidden="1" x14ac:dyDescent="0.25">
      <c r="A8186" s="10" t="str">
        <f t="shared" si="127"/>
        <v>2017-2026Humboldt1-in-2July PeakCAISO7</v>
      </c>
      <c r="B8186" s="10" t="s">
        <v>54</v>
      </c>
      <c r="C8186" s="10" t="s">
        <v>53</v>
      </c>
      <c r="D8186" s="10" t="s">
        <v>3</v>
      </c>
      <c r="E8186" s="10" t="s">
        <v>9</v>
      </c>
      <c r="F8186">
        <v>7</v>
      </c>
      <c r="G8186">
        <v>0.75953513383865356</v>
      </c>
      <c r="H8186">
        <v>0.75953513383865356</v>
      </c>
      <c r="I8186">
        <v>57.4375</v>
      </c>
      <c r="J8186">
        <v>0</v>
      </c>
      <c r="K8186">
        <v>967</v>
      </c>
      <c r="L8186">
        <v>919.84688000000006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 s="10" t="s">
        <v>39</v>
      </c>
    </row>
    <row r="8187" spans="1:19" hidden="1" x14ac:dyDescent="0.25">
      <c r="A8187" s="10" t="str">
        <f t="shared" si="127"/>
        <v>2017-2026Humboldt1-in-10July PeakCAISO7</v>
      </c>
      <c r="B8187" s="10" t="s">
        <v>54</v>
      </c>
      <c r="C8187" s="10" t="s">
        <v>53</v>
      </c>
      <c r="D8187" s="10" t="s">
        <v>3</v>
      </c>
      <c r="E8187" s="10" t="s">
        <v>1</v>
      </c>
      <c r="F8187">
        <v>7</v>
      </c>
      <c r="G8187">
        <v>0.84980577230453491</v>
      </c>
      <c r="H8187">
        <v>0.84980577230453491</v>
      </c>
      <c r="I8187">
        <v>59.25</v>
      </c>
      <c r="J8187">
        <v>0</v>
      </c>
      <c r="K8187">
        <v>967</v>
      </c>
      <c r="L8187">
        <v>919.84688000000006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 s="10" t="s">
        <v>39</v>
      </c>
    </row>
    <row r="8188" spans="1:19" hidden="1" x14ac:dyDescent="0.25">
      <c r="A8188" s="10" t="str">
        <f t="shared" si="127"/>
        <v>2017-2026Humboldt1-in-2July PeakPGE7</v>
      </c>
      <c r="B8188" s="10" t="s">
        <v>54</v>
      </c>
      <c r="C8188" s="10" t="s">
        <v>53</v>
      </c>
      <c r="D8188" s="10" t="s">
        <v>3</v>
      </c>
      <c r="E8188" s="10" t="s">
        <v>9</v>
      </c>
      <c r="F8188">
        <v>7</v>
      </c>
      <c r="G8188">
        <v>0.78834176063537598</v>
      </c>
      <c r="H8188">
        <v>0.78834176063537598</v>
      </c>
      <c r="I8188">
        <v>56.6875</v>
      </c>
      <c r="J8188">
        <v>0</v>
      </c>
      <c r="K8188">
        <v>967</v>
      </c>
      <c r="L8188">
        <v>919.84688000000006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 s="10" t="s">
        <v>38</v>
      </c>
    </row>
    <row r="8189" spans="1:19" hidden="1" x14ac:dyDescent="0.25">
      <c r="A8189" s="10" t="str">
        <f t="shared" si="127"/>
        <v>2017-2026Humboldt1-in-10July PeakPGE7</v>
      </c>
      <c r="B8189" s="10" t="s">
        <v>54</v>
      </c>
      <c r="C8189" s="10" t="s">
        <v>53</v>
      </c>
      <c r="D8189" s="10" t="s">
        <v>3</v>
      </c>
      <c r="E8189" s="10" t="s">
        <v>1</v>
      </c>
      <c r="F8189">
        <v>7</v>
      </c>
      <c r="G8189">
        <v>0.89904111623764038</v>
      </c>
      <c r="H8189">
        <v>0.89904111623764038</v>
      </c>
      <c r="I8189">
        <v>58.625</v>
      </c>
      <c r="J8189">
        <v>0</v>
      </c>
      <c r="K8189">
        <v>967</v>
      </c>
      <c r="L8189">
        <v>919.84688000000006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 s="10" t="s">
        <v>38</v>
      </c>
    </row>
    <row r="8190" spans="1:19" hidden="1" x14ac:dyDescent="0.25">
      <c r="A8190" s="10" t="str">
        <f t="shared" si="127"/>
        <v>2017-2026Humboldt1-in-10July PeakCAISO8</v>
      </c>
      <c r="B8190" s="10" t="s">
        <v>54</v>
      </c>
      <c r="C8190" s="10" t="s">
        <v>53</v>
      </c>
      <c r="D8190" s="10" t="s">
        <v>3</v>
      </c>
      <c r="E8190" s="10" t="s">
        <v>1</v>
      </c>
      <c r="F8190">
        <v>8</v>
      </c>
      <c r="G8190">
        <v>0.92250031232833862</v>
      </c>
      <c r="H8190">
        <v>0.92250031232833862</v>
      </c>
      <c r="I8190">
        <v>62.25</v>
      </c>
      <c r="J8190">
        <v>0</v>
      </c>
      <c r="K8190">
        <v>967</v>
      </c>
      <c r="L8190">
        <v>919.84688000000006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 s="10" t="s">
        <v>39</v>
      </c>
    </row>
    <row r="8191" spans="1:19" hidden="1" x14ac:dyDescent="0.25">
      <c r="A8191" s="10" t="str">
        <f t="shared" si="127"/>
        <v>2017-2026Humboldt1-in-2July PeakCAISO8</v>
      </c>
      <c r="B8191" s="10" t="s">
        <v>54</v>
      </c>
      <c r="C8191" s="10" t="s">
        <v>53</v>
      </c>
      <c r="D8191" s="10" t="s">
        <v>3</v>
      </c>
      <c r="E8191" s="10" t="s">
        <v>9</v>
      </c>
      <c r="F8191">
        <v>8</v>
      </c>
      <c r="G8191">
        <v>0.82450777292251587</v>
      </c>
      <c r="H8191">
        <v>0.82450777292251587</v>
      </c>
      <c r="I8191">
        <v>60.0625</v>
      </c>
      <c r="J8191">
        <v>0</v>
      </c>
      <c r="K8191">
        <v>967</v>
      </c>
      <c r="L8191">
        <v>919.84688000000006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 s="10" t="s">
        <v>39</v>
      </c>
    </row>
    <row r="8192" spans="1:19" hidden="1" x14ac:dyDescent="0.25">
      <c r="A8192" s="10" t="str">
        <f t="shared" si="127"/>
        <v>2017-2026Humboldt1-in-10July PeakPGE8</v>
      </c>
      <c r="B8192" s="10" t="s">
        <v>54</v>
      </c>
      <c r="C8192" s="10" t="s">
        <v>53</v>
      </c>
      <c r="D8192" s="10" t="s">
        <v>3</v>
      </c>
      <c r="E8192" s="10" t="s">
        <v>1</v>
      </c>
      <c r="F8192">
        <v>8</v>
      </c>
      <c r="G8192">
        <v>0.97594738006591797</v>
      </c>
      <c r="H8192">
        <v>0.97594738006591797</v>
      </c>
      <c r="I8192">
        <v>62.6875</v>
      </c>
      <c r="J8192">
        <v>0</v>
      </c>
      <c r="K8192">
        <v>967</v>
      </c>
      <c r="L8192">
        <v>919.84688000000006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 s="10" t="s">
        <v>38</v>
      </c>
    </row>
    <row r="8193" spans="1:19" hidden="1" x14ac:dyDescent="0.25">
      <c r="A8193" s="10" t="str">
        <f t="shared" si="127"/>
        <v>2017-2026Humboldt1-in-2July PeakPGE8</v>
      </c>
      <c r="B8193" s="10" t="s">
        <v>54</v>
      </c>
      <c r="C8193" s="10" t="s">
        <v>53</v>
      </c>
      <c r="D8193" s="10" t="s">
        <v>3</v>
      </c>
      <c r="E8193" s="10" t="s">
        <v>9</v>
      </c>
      <c r="F8193">
        <v>8</v>
      </c>
      <c r="G8193">
        <v>0.85577851533889771</v>
      </c>
      <c r="H8193">
        <v>0.85577851533889771</v>
      </c>
      <c r="I8193">
        <v>59.875</v>
      </c>
      <c r="J8193">
        <v>0</v>
      </c>
      <c r="K8193">
        <v>967</v>
      </c>
      <c r="L8193">
        <v>919.84688000000006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 s="10" t="s">
        <v>38</v>
      </c>
    </row>
    <row r="8194" spans="1:19" hidden="1" x14ac:dyDescent="0.25">
      <c r="A8194" s="10" t="str">
        <f t="shared" ref="A8194:A8257" si="128">CONCATENATE(B8194,C8194,E8194,D8194,S8194,F8194)</f>
        <v>2017-2026Humboldt1-in-10July PeakCAISO9</v>
      </c>
      <c r="B8194" s="10" t="s">
        <v>54</v>
      </c>
      <c r="C8194" s="10" t="s">
        <v>53</v>
      </c>
      <c r="D8194" s="10" t="s">
        <v>3</v>
      </c>
      <c r="E8194" s="10" t="s">
        <v>1</v>
      </c>
      <c r="F8194">
        <v>9</v>
      </c>
      <c r="G8194">
        <v>0.88904291391372681</v>
      </c>
      <c r="H8194">
        <v>0.88904291391372681</v>
      </c>
      <c r="I8194">
        <v>66.5</v>
      </c>
      <c r="J8194">
        <v>0</v>
      </c>
      <c r="K8194">
        <v>967</v>
      </c>
      <c r="L8194">
        <v>919.84688000000006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 s="10" t="s">
        <v>39</v>
      </c>
    </row>
    <row r="8195" spans="1:19" hidden="1" x14ac:dyDescent="0.25">
      <c r="A8195" s="10" t="str">
        <f t="shared" si="128"/>
        <v>2017-2026Humboldt1-in-2July PeakCAISO9</v>
      </c>
      <c r="B8195" s="10" t="s">
        <v>54</v>
      </c>
      <c r="C8195" s="10" t="s">
        <v>53</v>
      </c>
      <c r="D8195" s="10" t="s">
        <v>3</v>
      </c>
      <c r="E8195" s="10" t="s">
        <v>9</v>
      </c>
      <c r="F8195">
        <v>9</v>
      </c>
      <c r="G8195">
        <v>0.79460436105728149</v>
      </c>
      <c r="H8195">
        <v>0.79460436105728149</v>
      </c>
      <c r="I8195">
        <v>63.125</v>
      </c>
      <c r="J8195">
        <v>0</v>
      </c>
      <c r="K8195">
        <v>967</v>
      </c>
      <c r="L8195">
        <v>919.84688000000006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 s="10" t="s">
        <v>39</v>
      </c>
    </row>
    <row r="8196" spans="1:19" hidden="1" x14ac:dyDescent="0.25">
      <c r="A8196" s="10" t="str">
        <f t="shared" si="128"/>
        <v>2017-2026Humboldt1-in-2July PeakPGE9</v>
      </c>
      <c r="B8196" s="10" t="s">
        <v>54</v>
      </c>
      <c r="C8196" s="10" t="s">
        <v>53</v>
      </c>
      <c r="D8196" s="10" t="s">
        <v>3</v>
      </c>
      <c r="E8196" s="10" t="s">
        <v>9</v>
      </c>
      <c r="F8196">
        <v>9</v>
      </c>
      <c r="G8196">
        <v>0.82474100589752197</v>
      </c>
      <c r="H8196">
        <v>0.82474100589752197</v>
      </c>
      <c r="I8196">
        <v>63.75</v>
      </c>
      <c r="J8196">
        <v>0</v>
      </c>
      <c r="K8196">
        <v>967</v>
      </c>
      <c r="L8196">
        <v>919.84688000000006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 s="10" t="s">
        <v>38</v>
      </c>
    </row>
    <row r="8197" spans="1:19" hidden="1" x14ac:dyDescent="0.25">
      <c r="A8197" s="10" t="str">
        <f t="shared" si="128"/>
        <v>2017-2026Humboldt1-in-10July PeakPGE9</v>
      </c>
      <c r="B8197" s="10" t="s">
        <v>54</v>
      </c>
      <c r="C8197" s="10" t="s">
        <v>53</v>
      </c>
      <c r="D8197" s="10" t="s">
        <v>3</v>
      </c>
      <c r="E8197" s="10" t="s">
        <v>1</v>
      </c>
      <c r="F8197">
        <v>9</v>
      </c>
      <c r="G8197">
        <v>0.94055157899856567</v>
      </c>
      <c r="H8197">
        <v>0.94055157899856567</v>
      </c>
      <c r="I8197">
        <v>67.375</v>
      </c>
      <c r="J8197">
        <v>0</v>
      </c>
      <c r="K8197">
        <v>967</v>
      </c>
      <c r="L8197">
        <v>919.84688000000006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 s="10" t="s">
        <v>38</v>
      </c>
    </row>
    <row r="8198" spans="1:19" hidden="1" x14ac:dyDescent="0.25">
      <c r="A8198" s="10" t="str">
        <f t="shared" si="128"/>
        <v>2017-2026Humboldt1-in-10July PeakCAISO10</v>
      </c>
      <c r="B8198" s="10" t="s">
        <v>54</v>
      </c>
      <c r="C8198" s="10" t="s">
        <v>53</v>
      </c>
      <c r="D8198" s="10" t="s">
        <v>3</v>
      </c>
      <c r="E8198" s="10" t="s">
        <v>1</v>
      </c>
      <c r="F8198">
        <v>10</v>
      </c>
      <c r="G8198">
        <v>0.93248742818832397</v>
      </c>
      <c r="H8198">
        <v>0.93248742818832397</v>
      </c>
      <c r="I8198">
        <v>70.4375</v>
      </c>
      <c r="J8198">
        <v>0</v>
      </c>
      <c r="K8198">
        <v>967</v>
      </c>
      <c r="L8198">
        <v>919.84688000000006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 s="10" t="s">
        <v>39</v>
      </c>
    </row>
    <row r="8199" spans="1:19" hidden="1" x14ac:dyDescent="0.25">
      <c r="A8199" s="10" t="str">
        <f t="shared" si="128"/>
        <v>2017-2026Humboldt1-in-2July PeakCAISO10</v>
      </c>
      <c r="B8199" s="10" t="s">
        <v>54</v>
      </c>
      <c r="C8199" s="10" t="s">
        <v>53</v>
      </c>
      <c r="D8199" s="10" t="s">
        <v>3</v>
      </c>
      <c r="E8199" s="10" t="s">
        <v>9</v>
      </c>
      <c r="F8199">
        <v>10</v>
      </c>
      <c r="G8199">
        <v>0.83343398571014404</v>
      </c>
      <c r="H8199">
        <v>0.83343398571014404</v>
      </c>
      <c r="I8199">
        <v>66.5625</v>
      </c>
      <c r="J8199">
        <v>0</v>
      </c>
      <c r="K8199">
        <v>967</v>
      </c>
      <c r="L8199">
        <v>919.84688000000006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 s="10" t="s">
        <v>39</v>
      </c>
    </row>
    <row r="8200" spans="1:19" hidden="1" x14ac:dyDescent="0.25">
      <c r="A8200" s="10" t="str">
        <f t="shared" si="128"/>
        <v>2017-2026Humboldt1-in-10July PeakPGE10</v>
      </c>
      <c r="B8200" s="10" t="s">
        <v>54</v>
      </c>
      <c r="C8200" s="10" t="s">
        <v>53</v>
      </c>
      <c r="D8200" s="10" t="s">
        <v>3</v>
      </c>
      <c r="E8200" s="10" t="s">
        <v>1</v>
      </c>
      <c r="F8200">
        <v>10</v>
      </c>
      <c r="G8200">
        <v>0.98651313781738281</v>
      </c>
      <c r="H8200">
        <v>0.98651313781738281</v>
      </c>
      <c r="I8200">
        <v>72.1875</v>
      </c>
      <c r="J8200">
        <v>0</v>
      </c>
      <c r="K8200">
        <v>967</v>
      </c>
      <c r="L8200">
        <v>919.84688000000006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 s="10" t="s">
        <v>38</v>
      </c>
    </row>
    <row r="8201" spans="1:19" hidden="1" x14ac:dyDescent="0.25">
      <c r="A8201" s="10" t="str">
        <f t="shared" si="128"/>
        <v>2017-2026Humboldt1-in-2July PeakPGE10</v>
      </c>
      <c r="B8201" s="10" t="s">
        <v>54</v>
      </c>
      <c r="C8201" s="10" t="s">
        <v>53</v>
      </c>
      <c r="D8201" s="10" t="s">
        <v>3</v>
      </c>
      <c r="E8201" s="10" t="s">
        <v>9</v>
      </c>
      <c r="F8201">
        <v>10</v>
      </c>
      <c r="G8201">
        <v>0.86504334211349487</v>
      </c>
      <c r="H8201">
        <v>0.86504334211349487</v>
      </c>
      <c r="I8201">
        <v>67.5</v>
      </c>
      <c r="J8201">
        <v>0</v>
      </c>
      <c r="K8201">
        <v>967</v>
      </c>
      <c r="L8201">
        <v>919.84688000000006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 s="10" t="s">
        <v>38</v>
      </c>
    </row>
    <row r="8202" spans="1:19" hidden="1" x14ac:dyDescent="0.25">
      <c r="A8202" s="10" t="str">
        <f t="shared" si="128"/>
        <v>2017-2026Humboldt1-in-2July PeakCAISO11</v>
      </c>
      <c r="B8202" s="10" t="s">
        <v>54</v>
      </c>
      <c r="C8202" s="10" t="s">
        <v>53</v>
      </c>
      <c r="D8202" s="10" t="s">
        <v>3</v>
      </c>
      <c r="E8202" s="10" t="s">
        <v>9</v>
      </c>
      <c r="F8202">
        <v>11</v>
      </c>
      <c r="G8202">
        <v>0.88340717554092407</v>
      </c>
      <c r="H8202">
        <v>0.88340717554092407</v>
      </c>
      <c r="I8202">
        <v>70.3125</v>
      </c>
      <c r="J8202">
        <v>0</v>
      </c>
      <c r="K8202">
        <v>967</v>
      </c>
      <c r="L8202">
        <v>919.84688000000006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 s="10" t="s">
        <v>39</v>
      </c>
    </row>
    <row r="8203" spans="1:19" hidden="1" x14ac:dyDescent="0.25">
      <c r="A8203" s="10" t="str">
        <f t="shared" si="128"/>
        <v>2017-2026Humboldt1-in-10July PeakCAISO11</v>
      </c>
      <c r="B8203" s="10" t="s">
        <v>54</v>
      </c>
      <c r="C8203" s="10" t="s">
        <v>53</v>
      </c>
      <c r="D8203" s="10" t="s">
        <v>3</v>
      </c>
      <c r="E8203" s="10" t="s">
        <v>1</v>
      </c>
      <c r="F8203">
        <v>11</v>
      </c>
      <c r="G8203">
        <v>0.9883999228477478</v>
      </c>
      <c r="H8203">
        <v>0.9883999228477478</v>
      </c>
      <c r="I8203">
        <v>75.75</v>
      </c>
      <c r="J8203">
        <v>0</v>
      </c>
      <c r="K8203">
        <v>967</v>
      </c>
      <c r="L8203">
        <v>919.84688000000006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 s="10" t="s">
        <v>39</v>
      </c>
    </row>
    <row r="8204" spans="1:19" hidden="1" x14ac:dyDescent="0.25">
      <c r="A8204" s="10" t="str">
        <f t="shared" si="128"/>
        <v>2017-2026Humboldt1-in-10July PeakPGE11</v>
      </c>
      <c r="B8204" s="10" t="s">
        <v>54</v>
      </c>
      <c r="C8204" s="10" t="s">
        <v>53</v>
      </c>
      <c r="D8204" s="10" t="s">
        <v>3</v>
      </c>
      <c r="E8204" s="10" t="s">
        <v>1</v>
      </c>
      <c r="F8204">
        <v>11</v>
      </c>
      <c r="G8204">
        <v>1.0456650257110596</v>
      </c>
      <c r="H8204">
        <v>1.0456650257110596</v>
      </c>
      <c r="I8204">
        <v>76.625</v>
      </c>
      <c r="J8204">
        <v>0</v>
      </c>
      <c r="K8204">
        <v>967</v>
      </c>
      <c r="L8204">
        <v>919.84688000000006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 s="10" t="s">
        <v>38</v>
      </c>
    </row>
    <row r="8205" spans="1:19" hidden="1" x14ac:dyDescent="0.25">
      <c r="A8205" s="10" t="str">
        <f t="shared" si="128"/>
        <v>2017-2026Humboldt1-in-2July PeakPGE11</v>
      </c>
      <c r="B8205" s="10" t="s">
        <v>54</v>
      </c>
      <c r="C8205" s="10" t="s">
        <v>53</v>
      </c>
      <c r="D8205" s="10" t="s">
        <v>3</v>
      </c>
      <c r="E8205" s="10" t="s">
        <v>9</v>
      </c>
      <c r="F8205">
        <v>11</v>
      </c>
      <c r="G8205">
        <v>0.916911780834198</v>
      </c>
      <c r="H8205">
        <v>0.916911780834198</v>
      </c>
      <c r="I8205">
        <v>71.25</v>
      </c>
      <c r="J8205">
        <v>0</v>
      </c>
      <c r="K8205">
        <v>967</v>
      </c>
      <c r="L8205">
        <v>919.84688000000006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 s="10" t="s">
        <v>38</v>
      </c>
    </row>
    <row r="8206" spans="1:19" hidden="1" x14ac:dyDescent="0.25">
      <c r="A8206" s="10" t="str">
        <f t="shared" si="128"/>
        <v>2017-2026Humboldt1-in-10July PeakCAISO12</v>
      </c>
      <c r="B8206" s="10" t="s">
        <v>54</v>
      </c>
      <c r="C8206" s="10" t="s">
        <v>53</v>
      </c>
      <c r="D8206" s="10" t="s">
        <v>3</v>
      </c>
      <c r="E8206" s="10" t="s">
        <v>1</v>
      </c>
      <c r="F8206">
        <v>12</v>
      </c>
      <c r="G8206">
        <v>1.1521825790405273</v>
      </c>
      <c r="H8206">
        <v>1.1521825790405273</v>
      </c>
      <c r="I8206">
        <v>79.5625</v>
      </c>
      <c r="J8206">
        <v>0</v>
      </c>
      <c r="K8206">
        <v>967</v>
      </c>
      <c r="L8206">
        <v>919.84688000000006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 s="10" t="s">
        <v>39</v>
      </c>
    </row>
    <row r="8207" spans="1:19" hidden="1" x14ac:dyDescent="0.25">
      <c r="A8207" s="10" t="str">
        <f t="shared" si="128"/>
        <v>2017-2026Humboldt1-in-2July PeakCAISO12</v>
      </c>
      <c r="B8207" s="10" t="s">
        <v>54</v>
      </c>
      <c r="C8207" s="10" t="s">
        <v>53</v>
      </c>
      <c r="D8207" s="10" t="s">
        <v>3</v>
      </c>
      <c r="E8207" s="10" t="s">
        <v>9</v>
      </c>
      <c r="F8207">
        <v>12</v>
      </c>
      <c r="G8207">
        <v>1.0297920703887939</v>
      </c>
      <c r="H8207">
        <v>1.0297920703887939</v>
      </c>
      <c r="I8207">
        <v>74.3125</v>
      </c>
      <c r="J8207">
        <v>0</v>
      </c>
      <c r="K8207">
        <v>967</v>
      </c>
      <c r="L8207">
        <v>919.84688000000006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 s="10" t="s">
        <v>39</v>
      </c>
    </row>
    <row r="8208" spans="1:19" hidden="1" x14ac:dyDescent="0.25">
      <c r="A8208" s="10" t="str">
        <f t="shared" si="128"/>
        <v>2017-2026Humboldt1-in-2July PeakPGE12</v>
      </c>
      <c r="B8208" s="10" t="s">
        <v>54</v>
      </c>
      <c r="C8208" s="10" t="s">
        <v>53</v>
      </c>
      <c r="D8208" s="10" t="s">
        <v>3</v>
      </c>
      <c r="E8208" s="10" t="s">
        <v>9</v>
      </c>
      <c r="F8208">
        <v>12</v>
      </c>
      <c r="G8208">
        <v>1.0688484907150269</v>
      </c>
      <c r="H8208">
        <v>1.0688484907150269</v>
      </c>
      <c r="I8208">
        <v>75.0625</v>
      </c>
      <c r="J8208">
        <v>0</v>
      </c>
      <c r="K8208">
        <v>967</v>
      </c>
      <c r="L8208">
        <v>919.84688000000006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 s="10" t="s">
        <v>38</v>
      </c>
    </row>
    <row r="8209" spans="1:19" hidden="1" x14ac:dyDescent="0.25">
      <c r="A8209" s="10" t="str">
        <f t="shared" si="128"/>
        <v>2017-2026Humboldt1-in-10July PeakPGE12</v>
      </c>
      <c r="B8209" s="10" t="s">
        <v>54</v>
      </c>
      <c r="C8209" s="10" t="s">
        <v>53</v>
      </c>
      <c r="D8209" s="10" t="s">
        <v>3</v>
      </c>
      <c r="E8209" s="10" t="s">
        <v>1</v>
      </c>
      <c r="F8209">
        <v>12</v>
      </c>
      <c r="G8209">
        <v>1.2189368009567261</v>
      </c>
      <c r="H8209">
        <v>1.2189368009567261</v>
      </c>
      <c r="I8209">
        <v>81.0625</v>
      </c>
      <c r="J8209">
        <v>0</v>
      </c>
      <c r="K8209">
        <v>967</v>
      </c>
      <c r="L8209">
        <v>919.84688000000006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 s="10" t="s">
        <v>38</v>
      </c>
    </row>
    <row r="8210" spans="1:19" hidden="1" x14ac:dyDescent="0.25">
      <c r="A8210" s="10" t="str">
        <f t="shared" si="128"/>
        <v>2017-2026Humboldt1-in-2July PeakCAISO13</v>
      </c>
      <c r="B8210" s="10" t="s">
        <v>54</v>
      </c>
      <c r="C8210" s="10" t="s">
        <v>53</v>
      </c>
      <c r="D8210" s="10" t="s">
        <v>3</v>
      </c>
      <c r="E8210" s="10" t="s">
        <v>9</v>
      </c>
      <c r="F8210">
        <v>13</v>
      </c>
      <c r="G8210">
        <v>1.2683281898498535</v>
      </c>
      <c r="H8210">
        <v>1.2683281898498535</v>
      </c>
      <c r="I8210">
        <v>76.5</v>
      </c>
      <c r="J8210">
        <v>0</v>
      </c>
      <c r="K8210">
        <v>967</v>
      </c>
      <c r="L8210">
        <v>919.84688000000006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 s="10" t="s">
        <v>39</v>
      </c>
    </row>
    <row r="8211" spans="1:19" hidden="1" x14ac:dyDescent="0.25">
      <c r="A8211" s="10" t="str">
        <f t="shared" si="128"/>
        <v>2017-2026Humboldt1-in-10July PeakCAISO13</v>
      </c>
      <c r="B8211" s="10" t="s">
        <v>54</v>
      </c>
      <c r="C8211" s="10" t="s">
        <v>53</v>
      </c>
      <c r="D8211" s="10" t="s">
        <v>3</v>
      </c>
      <c r="E8211" s="10" t="s">
        <v>1</v>
      </c>
      <c r="F8211">
        <v>13</v>
      </c>
      <c r="G8211">
        <v>1.4190688133239746</v>
      </c>
      <c r="H8211">
        <v>1.4190688133239746</v>
      </c>
      <c r="I8211">
        <v>81.9375</v>
      </c>
      <c r="J8211">
        <v>0</v>
      </c>
      <c r="K8211">
        <v>967</v>
      </c>
      <c r="L8211">
        <v>919.84688000000006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 s="10" t="s">
        <v>39</v>
      </c>
    </row>
    <row r="8212" spans="1:19" hidden="1" x14ac:dyDescent="0.25">
      <c r="A8212" s="10" t="str">
        <f t="shared" si="128"/>
        <v>2017-2026Humboldt1-in-2July PeakPGE13</v>
      </c>
      <c r="B8212" s="10" t="s">
        <v>54</v>
      </c>
      <c r="C8212" s="10" t="s">
        <v>53</v>
      </c>
      <c r="D8212" s="10" t="s">
        <v>3</v>
      </c>
      <c r="E8212" s="10" t="s">
        <v>9</v>
      </c>
      <c r="F8212">
        <v>13</v>
      </c>
      <c r="G8212">
        <v>1.3164316415786743</v>
      </c>
      <c r="H8212">
        <v>1.3164316415786743</v>
      </c>
      <c r="I8212">
        <v>78.9375</v>
      </c>
      <c r="J8212">
        <v>0</v>
      </c>
      <c r="K8212">
        <v>967</v>
      </c>
      <c r="L8212">
        <v>919.84688000000006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 s="10" t="s">
        <v>38</v>
      </c>
    </row>
    <row r="8213" spans="1:19" hidden="1" x14ac:dyDescent="0.25">
      <c r="A8213" s="10" t="str">
        <f t="shared" si="128"/>
        <v>2017-2026Humboldt1-in-10July PeakPGE13</v>
      </c>
      <c r="B8213" s="10" t="s">
        <v>54</v>
      </c>
      <c r="C8213" s="10" t="s">
        <v>53</v>
      </c>
      <c r="D8213" s="10" t="s">
        <v>3</v>
      </c>
      <c r="E8213" s="10" t="s">
        <v>1</v>
      </c>
      <c r="F8213">
        <v>13</v>
      </c>
      <c r="G8213">
        <v>1.5012856721878052</v>
      </c>
      <c r="H8213">
        <v>1.5012856721878052</v>
      </c>
      <c r="I8213">
        <v>84.3125</v>
      </c>
      <c r="J8213">
        <v>0</v>
      </c>
      <c r="K8213">
        <v>967</v>
      </c>
      <c r="L8213">
        <v>919.84688000000006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 s="10" t="s">
        <v>38</v>
      </c>
    </row>
    <row r="8214" spans="1:19" hidden="1" x14ac:dyDescent="0.25">
      <c r="A8214" s="10" t="str">
        <f t="shared" si="128"/>
        <v>2017-2026Humboldt1-in-10July PeakCAISO14</v>
      </c>
      <c r="B8214" s="10" t="s">
        <v>54</v>
      </c>
      <c r="C8214" s="10" t="s">
        <v>53</v>
      </c>
      <c r="D8214" s="10" t="s">
        <v>3</v>
      </c>
      <c r="E8214" s="10" t="s">
        <v>1</v>
      </c>
      <c r="F8214">
        <v>14</v>
      </c>
      <c r="G8214">
        <v>1.7500365972518921</v>
      </c>
      <c r="H8214">
        <v>1.6537950038909912</v>
      </c>
      <c r="I8214">
        <v>85.0625</v>
      </c>
      <c r="J8214">
        <v>0.10273714363574982</v>
      </c>
      <c r="K8214">
        <v>967</v>
      </c>
      <c r="L8214">
        <v>919.84688000000006</v>
      </c>
      <c r="M8214">
        <v>9.6241585910320282E-2</v>
      </c>
      <c r="N8214">
        <v>-3.5426337271928787E-2</v>
      </c>
      <c r="O8214">
        <v>4.2366228997707367E-2</v>
      </c>
      <c r="P8214">
        <v>9.6241585910320282E-2</v>
      </c>
      <c r="Q8214">
        <v>0.15011695027351379</v>
      </c>
      <c r="R8214">
        <v>0.22790950536727905</v>
      </c>
      <c r="S8214" s="10" t="s">
        <v>39</v>
      </c>
    </row>
    <row r="8215" spans="1:19" hidden="1" x14ac:dyDescent="0.25">
      <c r="A8215" s="10" t="str">
        <f t="shared" si="128"/>
        <v>2017-2026Humboldt1-in-2July PeakCAISO14</v>
      </c>
      <c r="B8215" s="10" t="s">
        <v>54</v>
      </c>
      <c r="C8215" s="10" t="s">
        <v>53</v>
      </c>
      <c r="D8215" s="10" t="s">
        <v>3</v>
      </c>
      <c r="E8215" s="10" t="s">
        <v>9</v>
      </c>
      <c r="F8215">
        <v>14</v>
      </c>
      <c r="G8215">
        <v>1.5641391277313232</v>
      </c>
      <c r="H8215">
        <v>1.5564842224121094</v>
      </c>
      <c r="I8215">
        <v>78.3125</v>
      </c>
      <c r="J8215">
        <v>0.10273714363574982</v>
      </c>
      <c r="K8215">
        <v>967</v>
      </c>
      <c r="L8215">
        <v>919.84688000000006</v>
      </c>
      <c r="M8215">
        <v>7.6548857614398003E-3</v>
      </c>
      <c r="N8215">
        <v>-0.12401303648948669</v>
      </c>
      <c r="O8215">
        <v>-4.6220473945140839E-2</v>
      </c>
      <c r="P8215">
        <v>7.6548857614398003E-3</v>
      </c>
      <c r="Q8215">
        <v>6.153024360537529E-2</v>
      </c>
      <c r="R8215">
        <v>0.13932280242443085</v>
      </c>
      <c r="S8215" s="10" t="s">
        <v>39</v>
      </c>
    </row>
    <row r="8216" spans="1:19" hidden="1" x14ac:dyDescent="0.25">
      <c r="A8216" s="10" t="str">
        <f t="shared" si="128"/>
        <v>2017-2026Humboldt1-in-2July PeakPGE14</v>
      </c>
      <c r="B8216" s="10" t="s">
        <v>54</v>
      </c>
      <c r="C8216" s="10" t="s">
        <v>53</v>
      </c>
      <c r="D8216" s="10" t="s">
        <v>3</v>
      </c>
      <c r="E8216" s="10" t="s">
        <v>9</v>
      </c>
      <c r="F8216">
        <v>14</v>
      </c>
      <c r="G8216">
        <v>1.6234614849090576</v>
      </c>
      <c r="H8216">
        <v>1.5842963457107544</v>
      </c>
      <c r="I8216">
        <v>81.625</v>
      </c>
      <c r="J8216">
        <v>0.10273714363574982</v>
      </c>
      <c r="K8216">
        <v>967</v>
      </c>
      <c r="L8216">
        <v>919.84688000000006</v>
      </c>
      <c r="M8216">
        <v>3.9165135473012924E-2</v>
      </c>
      <c r="N8216">
        <v>-9.2502787709236145E-2</v>
      </c>
      <c r="O8216">
        <v>-1.4710222370922565E-2</v>
      </c>
      <c r="P8216">
        <v>3.9165135473012924E-2</v>
      </c>
      <c r="Q8216">
        <v>9.3040496110916138E-2</v>
      </c>
      <c r="R8216">
        <v>0.17083306610584259</v>
      </c>
      <c r="S8216" s="10" t="s">
        <v>38</v>
      </c>
    </row>
    <row r="8217" spans="1:19" hidden="1" x14ac:dyDescent="0.25">
      <c r="A8217" s="10" t="str">
        <f t="shared" si="128"/>
        <v>2017-2026Humboldt1-in-10July PeakPGE14</v>
      </c>
      <c r="B8217" s="10" t="s">
        <v>54</v>
      </c>
      <c r="C8217" s="10" t="s">
        <v>53</v>
      </c>
      <c r="D8217" s="10" t="s">
        <v>3</v>
      </c>
      <c r="E8217" s="10" t="s">
        <v>1</v>
      </c>
      <c r="F8217">
        <v>14</v>
      </c>
      <c r="G8217">
        <v>1.8514289855957031</v>
      </c>
      <c r="H8217">
        <v>1.7331987619400024</v>
      </c>
      <c r="I8217">
        <v>87.125</v>
      </c>
      <c r="J8217">
        <v>0.10273714363574982</v>
      </c>
      <c r="K8217">
        <v>967</v>
      </c>
      <c r="L8217">
        <v>919.84688000000006</v>
      </c>
      <c r="M8217">
        <v>0.11823020875453949</v>
      </c>
      <c r="N8217">
        <v>-1.3437714427709579E-2</v>
      </c>
      <c r="O8217">
        <v>6.4354851841926575E-2</v>
      </c>
      <c r="P8217">
        <v>0.11823020875453949</v>
      </c>
      <c r="Q8217">
        <v>0.1721055656671524</v>
      </c>
      <c r="R8217">
        <v>0.24989813566207886</v>
      </c>
      <c r="S8217" s="10" t="s">
        <v>38</v>
      </c>
    </row>
    <row r="8218" spans="1:19" hidden="1" x14ac:dyDescent="0.25">
      <c r="A8218" s="10" t="str">
        <f t="shared" si="128"/>
        <v>2017-2026Humboldt1-in-10July PeakCAISO15</v>
      </c>
      <c r="B8218" s="10" t="s">
        <v>54</v>
      </c>
      <c r="C8218" s="10" t="s">
        <v>53</v>
      </c>
      <c r="D8218" s="10" t="s">
        <v>3</v>
      </c>
      <c r="E8218" s="10" t="s">
        <v>1</v>
      </c>
      <c r="F8218">
        <v>15</v>
      </c>
      <c r="G8218">
        <v>2.1634964942932129</v>
      </c>
      <c r="H8218">
        <v>2.0007131099700928</v>
      </c>
      <c r="I8218">
        <v>86.5</v>
      </c>
      <c r="J8218">
        <v>0.1230589896440506</v>
      </c>
      <c r="K8218">
        <v>967</v>
      </c>
      <c r="L8218">
        <v>919.84688000000006</v>
      </c>
      <c r="M8218">
        <v>0.1627834290266037</v>
      </c>
      <c r="N8218">
        <v>5.0710276700556278E-3</v>
      </c>
      <c r="O8218">
        <v>9.8251298069953918E-2</v>
      </c>
      <c r="P8218">
        <v>0.1627834290266037</v>
      </c>
      <c r="Q8218">
        <v>0.22731555998325348</v>
      </c>
      <c r="R8218">
        <v>0.3204958438873291</v>
      </c>
      <c r="S8218" s="10" t="s">
        <v>39</v>
      </c>
    </row>
    <row r="8219" spans="1:19" hidden="1" x14ac:dyDescent="0.25">
      <c r="A8219" s="10" t="str">
        <f t="shared" si="128"/>
        <v>2017-2026Humboldt1-in-2July PeakCAISO15</v>
      </c>
      <c r="B8219" s="10" t="s">
        <v>54</v>
      </c>
      <c r="C8219" s="10" t="s">
        <v>53</v>
      </c>
      <c r="D8219" s="10" t="s">
        <v>3</v>
      </c>
      <c r="E8219" s="10" t="s">
        <v>9</v>
      </c>
      <c r="F8219">
        <v>15</v>
      </c>
      <c r="G8219">
        <v>1.9336793422698975</v>
      </c>
      <c r="H8219">
        <v>1.8856991529464722</v>
      </c>
      <c r="I8219">
        <v>79.25</v>
      </c>
      <c r="J8219">
        <v>0.1230589896440506</v>
      </c>
      <c r="K8219">
        <v>967</v>
      </c>
      <c r="L8219">
        <v>919.84688000000006</v>
      </c>
      <c r="M8219">
        <v>4.7980159521102905E-2</v>
      </c>
      <c r="N8219">
        <v>-0.1097322404384613</v>
      </c>
      <c r="O8219">
        <v>-1.6551975160837173E-2</v>
      </c>
      <c r="P8219">
        <v>4.7980159521102905E-2</v>
      </c>
      <c r="Q8219">
        <v>0.11251229047775269</v>
      </c>
      <c r="R8219">
        <v>0.20569255948066711</v>
      </c>
      <c r="S8219" s="10" t="s">
        <v>39</v>
      </c>
    </row>
    <row r="8220" spans="1:19" hidden="1" x14ac:dyDescent="0.25">
      <c r="A8220" s="10" t="str">
        <f t="shared" si="128"/>
        <v>2017-2026Humboldt1-in-10July PeakPGE15</v>
      </c>
      <c r="B8220" s="10" t="s">
        <v>54</v>
      </c>
      <c r="C8220" s="10" t="s">
        <v>53</v>
      </c>
      <c r="D8220" s="10" t="s">
        <v>3</v>
      </c>
      <c r="E8220" s="10" t="s">
        <v>1</v>
      </c>
      <c r="F8220">
        <v>15</v>
      </c>
      <c r="G8220">
        <v>2.2888436317443848</v>
      </c>
      <c r="H8220">
        <v>2.1053407192230225</v>
      </c>
      <c r="I8220">
        <v>88</v>
      </c>
      <c r="J8220">
        <v>0.1230589896440506</v>
      </c>
      <c r="K8220">
        <v>967</v>
      </c>
      <c r="L8220">
        <v>919.84688000000006</v>
      </c>
      <c r="M8220">
        <v>0.18350294232368469</v>
      </c>
      <c r="N8220">
        <v>2.5790540501475334E-2</v>
      </c>
      <c r="O8220">
        <v>0.11897081136703491</v>
      </c>
      <c r="P8220">
        <v>0.18350294232368469</v>
      </c>
      <c r="Q8220">
        <v>0.24803507328033447</v>
      </c>
      <c r="R8220">
        <v>0.3412153422832489</v>
      </c>
      <c r="S8220" s="10" t="s">
        <v>38</v>
      </c>
    </row>
    <row r="8221" spans="1:19" hidden="1" x14ac:dyDescent="0.25">
      <c r="A8221" s="10" t="str">
        <f t="shared" si="128"/>
        <v>2017-2026Humboldt1-in-2July PeakPGE15</v>
      </c>
      <c r="B8221" s="10" t="s">
        <v>54</v>
      </c>
      <c r="C8221" s="10" t="s">
        <v>53</v>
      </c>
      <c r="D8221" s="10" t="s">
        <v>3</v>
      </c>
      <c r="E8221" s="10" t="s">
        <v>9</v>
      </c>
      <c r="F8221">
        <v>15</v>
      </c>
      <c r="G8221">
        <v>2.0070171356201172</v>
      </c>
      <c r="H8221">
        <v>1.9140403270721436</v>
      </c>
      <c r="I8221">
        <v>83.25</v>
      </c>
      <c r="J8221">
        <v>0.1230589896440506</v>
      </c>
      <c r="K8221">
        <v>967</v>
      </c>
      <c r="L8221">
        <v>919.84688000000006</v>
      </c>
      <c r="M8221">
        <v>9.2976868152618408E-2</v>
      </c>
      <c r="N8221">
        <v>-6.4735531806945801E-2</v>
      </c>
      <c r="O8221">
        <v>2.8444733470678329E-2</v>
      </c>
      <c r="P8221">
        <v>9.2976868152618408E-2</v>
      </c>
      <c r="Q8221">
        <v>0.15750899910926819</v>
      </c>
      <c r="R8221">
        <v>0.25068926811218262</v>
      </c>
      <c r="S8221" s="10" t="s">
        <v>38</v>
      </c>
    </row>
    <row r="8222" spans="1:19" hidden="1" x14ac:dyDescent="0.25">
      <c r="A8222" s="10" t="str">
        <f t="shared" si="128"/>
        <v>2017-2026Humboldt1-in-10July PeakCAISO16</v>
      </c>
      <c r="B8222" s="10" t="s">
        <v>54</v>
      </c>
      <c r="C8222" s="10" t="s">
        <v>53</v>
      </c>
      <c r="D8222" s="10" t="s">
        <v>3</v>
      </c>
      <c r="E8222" s="10" t="s">
        <v>1</v>
      </c>
      <c r="F8222">
        <v>16</v>
      </c>
      <c r="G8222">
        <v>2.5545763969421387</v>
      </c>
      <c r="H8222">
        <v>2.3420040607452393</v>
      </c>
      <c r="I8222">
        <v>87.125</v>
      </c>
      <c r="J8222">
        <v>0.15615223348140717</v>
      </c>
      <c r="K8222">
        <v>967</v>
      </c>
      <c r="L8222">
        <v>919.84688000000006</v>
      </c>
      <c r="M8222">
        <v>0.2125723659992218</v>
      </c>
      <c r="N8222">
        <v>1.2447663582861423E-2</v>
      </c>
      <c r="O8222">
        <v>0.13068613409996033</v>
      </c>
      <c r="P8222">
        <v>0.2125723659992218</v>
      </c>
      <c r="Q8222">
        <v>0.29445859789848328</v>
      </c>
      <c r="R8222">
        <v>0.41269707679748535</v>
      </c>
      <c r="S8222" s="10" t="s">
        <v>39</v>
      </c>
    </row>
    <row r="8223" spans="1:19" hidden="1" x14ac:dyDescent="0.25">
      <c r="A8223" s="10" t="str">
        <f t="shared" si="128"/>
        <v>2017-2026Humboldt1-in-2July PeakCAISO16</v>
      </c>
      <c r="B8223" s="10" t="s">
        <v>54</v>
      </c>
      <c r="C8223" s="10" t="s">
        <v>53</v>
      </c>
      <c r="D8223" s="10" t="s">
        <v>3</v>
      </c>
      <c r="E8223" s="10" t="s">
        <v>9</v>
      </c>
      <c r="F8223">
        <v>16</v>
      </c>
      <c r="G8223">
        <v>2.2832164764404297</v>
      </c>
      <c r="H8223">
        <v>2.2794148921966553</v>
      </c>
      <c r="I8223">
        <v>78.8125</v>
      </c>
      <c r="J8223">
        <v>0.15615223348140717</v>
      </c>
      <c r="K8223">
        <v>967</v>
      </c>
      <c r="L8223">
        <v>919.84688000000006</v>
      </c>
      <c r="M8223">
        <v>3.8014866877347231E-3</v>
      </c>
      <c r="N8223">
        <v>-0.1963232159614563</v>
      </c>
      <c r="O8223">
        <v>-7.8084744513034821E-2</v>
      </c>
      <c r="P8223">
        <v>3.8014866877347231E-3</v>
      </c>
      <c r="Q8223">
        <v>8.5687719285488129E-2</v>
      </c>
      <c r="R8223">
        <v>0.20392619073390961</v>
      </c>
      <c r="S8223" s="10" t="s">
        <v>39</v>
      </c>
    </row>
    <row r="8224" spans="1:19" hidden="1" x14ac:dyDescent="0.25">
      <c r="A8224" s="10" t="str">
        <f t="shared" si="128"/>
        <v>2017-2026Humboldt1-in-10July PeakPGE16</v>
      </c>
      <c r="B8224" s="10" t="s">
        <v>54</v>
      </c>
      <c r="C8224" s="10" t="s">
        <v>53</v>
      </c>
      <c r="D8224" s="10" t="s">
        <v>3</v>
      </c>
      <c r="E8224" s="10" t="s">
        <v>1</v>
      </c>
      <c r="F8224">
        <v>16</v>
      </c>
      <c r="G8224">
        <v>2.7025814056396484</v>
      </c>
      <c r="H8224">
        <v>2.4644122123718262</v>
      </c>
      <c r="I8224">
        <v>88.125</v>
      </c>
      <c r="J8224">
        <v>0.15615223348140717</v>
      </c>
      <c r="K8224">
        <v>967</v>
      </c>
      <c r="L8224">
        <v>919.84688000000006</v>
      </c>
      <c r="M8224">
        <v>0.23816914856433868</v>
      </c>
      <c r="N8224">
        <v>3.8044445216655731E-2</v>
      </c>
      <c r="O8224">
        <v>0.15628291666507721</v>
      </c>
      <c r="P8224">
        <v>0.23816914856433868</v>
      </c>
      <c r="Q8224">
        <v>0.32005536556243896</v>
      </c>
      <c r="R8224">
        <v>0.43829384446144104</v>
      </c>
      <c r="S8224" s="10" t="s">
        <v>38</v>
      </c>
    </row>
    <row r="8225" spans="1:19" hidden="1" x14ac:dyDescent="0.25">
      <c r="A8225" s="10" t="str">
        <f t="shared" si="128"/>
        <v>2017-2026Humboldt1-in-2July PeakPGE16</v>
      </c>
      <c r="B8225" s="10" t="s">
        <v>54</v>
      </c>
      <c r="C8225" s="10" t="s">
        <v>53</v>
      </c>
      <c r="D8225" s="10" t="s">
        <v>3</v>
      </c>
      <c r="E8225" s="10" t="s">
        <v>9</v>
      </c>
      <c r="F8225">
        <v>16</v>
      </c>
      <c r="G8225">
        <v>2.3698110580444336</v>
      </c>
      <c r="H8225">
        <v>2.2740888595581055</v>
      </c>
      <c r="I8225">
        <v>82.8125</v>
      </c>
      <c r="J8225">
        <v>0.15615223348140717</v>
      </c>
      <c r="K8225">
        <v>967</v>
      </c>
      <c r="L8225">
        <v>919.84688000000006</v>
      </c>
      <c r="M8225">
        <v>9.5722198486328125E-2</v>
      </c>
      <c r="N8225">
        <v>-0.10440250486135483</v>
      </c>
      <c r="O8225">
        <v>1.3835967518389225E-2</v>
      </c>
      <c r="P8225">
        <v>9.5722198486328125E-2</v>
      </c>
      <c r="Q8225">
        <v>0.1776084303855896</v>
      </c>
      <c r="R8225">
        <v>0.29584690928459167</v>
      </c>
      <c r="S8225" s="10" t="s">
        <v>38</v>
      </c>
    </row>
    <row r="8226" spans="1:19" hidden="1" x14ac:dyDescent="0.25">
      <c r="A8226" s="10" t="str">
        <f t="shared" si="128"/>
        <v>2017-2026Humboldt1-in-10July PeakCAISO17</v>
      </c>
      <c r="B8226" s="10" t="s">
        <v>54</v>
      </c>
      <c r="C8226" s="10" t="s">
        <v>53</v>
      </c>
      <c r="D8226" s="10" t="s">
        <v>3</v>
      </c>
      <c r="E8226" s="10" t="s">
        <v>1</v>
      </c>
      <c r="F8226">
        <v>17</v>
      </c>
      <c r="G8226">
        <v>2.8597643375396729</v>
      </c>
      <c r="H8226">
        <v>2.5720369815826416</v>
      </c>
      <c r="I8226">
        <v>85.25</v>
      </c>
      <c r="J8226">
        <v>0.16046801209449768</v>
      </c>
      <c r="K8226">
        <v>967</v>
      </c>
      <c r="L8226">
        <v>919.84688000000006</v>
      </c>
      <c r="M8226">
        <v>0.28772729635238647</v>
      </c>
      <c r="N8226">
        <v>8.2071490585803986E-2</v>
      </c>
      <c r="O8226">
        <v>0.20357787609100342</v>
      </c>
      <c r="P8226">
        <v>0.28772729635238647</v>
      </c>
      <c r="Q8226">
        <v>0.37187671661376953</v>
      </c>
      <c r="R8226">
        <v>0.49338310956954956</v>
      </c>
      <c r="S8226" s="10" t="s">
        <v>39</v>
      </c>
    </row>
    <row r="8227" spans="1:19" hidden="1" x14ac:dyDescent="0.25">
      <c r="A8227" s="10" t="str">
        <f t="shared" si="128"/>
        <v>2017-2026Humboldt1-in-2July PeakCAISO17</v>
      </c>
      <c r="B8227" s="10" t="s">
        <v>54</v>
      </c>
      <c r="C8227" s="10" t="s">
        <v>53</v>
      </c>
      <c r="D8227" s="10" t="s">
        <v>3</v>
      </c>
      <c r="E8227" s="10" t="s">
        <v>9</v>
      </c>
      <c r="F8227">
        <v>17</v>
      </c>
      <c r="G8227">
        <v>2.5559861660003662</v>
      </c>
      <c r="H8227">
        <v>2.4168369770050049</v>
      </c>
      <c r="I8227">
        <v>78.25</v>
      </c>
      <c r="J8227">
        <v>0.16046801209449768</v>
      </c>
      <c r="K8227">
        <v>967</v>
      </c>
      <c r="L8227">
        <v>919.84688000000006</v>
      </c>
      <c r="M8227">
        <v>0.1391492635011673</v>
      </c>
      <c r="N8227">
        <v>-6.6506542265415192E-2</v>
      </c>
      <c r="O8227">
        <v>5.4999839514493942E-2</v>
      </c>
      <c r="P8227">
        <v>0.1391492635011673</v>
      </c>
      <c r="Q8227">
        <v>0.22329868376255035</v>
      </c>
      <c r="R8227">
        <v>0.34480506181716919</v>
      </c>
      <c r="S8227" s="10" t="s">
        <v>39</v>
      </c>
    </row>
    <row r="8228" spans="1:19" hidden="1" x14ac:dyDescent="0.25">
      <c r="A8228" s="10" t="str">
        <f t="shared" si="128"/>
        <v>2017-2026Humboldt1-in-2July PeakPGE17</v>
      </c>
      <c r="B8228" s="10" t="s">
        <v>54</v>
      </c>
      <c r="C8228" s="10" t="s">
        <v>53</v>
      </c>
      <c r="D8228" s="10" t="s">
        <v>3</v>
      </c>
      <c r="E8228" s="10" t="s">
        <v>9</v>
      </c>
      <c r="F8228">
        <v>17</v>
      </c>
      <c r="G8228">
        <v>2.652925968170166</v>
      </c>
      <c r="H8228">
        <v>2.4580659866333008</v>
      </c>
      <c r="I8228">
        <v>81.5</v>
      </c>
      <c r="J8228">
        <v>0.16046801209449768</v>
      </c>
      <c r="K8228">
        <v>967</v>
      </c>
      <c r="L8228">
        <v>919.84688000000006</v>
      </c>
      <c r="M8228">
        <v>0.19485986232757568</v>
      </c>
      <c r="N8228">
        <v>-1.0795941576361656E-2</v>
      </c>
      <c r="O8228">
        <v>0.11071043461561203</v>
      </c>
      <c r="P8228">
        <v>0.19485986232757568</v>
      </c>
      <c r="Q8228">
        <v>0.27900928258895874</v>
      </c>
      <c r="R8228">
        <v>0.40051567554473877</v>
      </c>
      <c r="S8228" s="10" t="s">
        <v>38</v>
      </c>
    </row>
    <row r="8229" spans="1:19" hidden="1" x14ac:dyDescent="0.25">
      <c r="A8229" s="10" t="str">
        <f t="shared" si="128"/>
        <v>2017-2026Humboldt1-in-10July PeakPGE17</v>
      </c>
      <c r="B8229" s="10" t="s">
        <v>54</v>
      </c>
      <c r="C8229" s="10" t="s">
        <v>53</v>
      </c>
      <c r="D8229" s="10" t="s">
        <v>3</v>
      </c>
      <c r="E8229" s="10" t="s">
        <v>1</v>
      </c>
      <c r="F8229">
        <v>17</v>
      </c>
      <c r="G8229">
        <v>3.0254511833190918</v>
      </c>
      <c r="H8229">
        <v>2.713245153427124</v>
      </c>
      <c r="I8229">
        <v>86.5</v>
      </c>
      <c r="J8229">
        <v>0.16046801209449768</v>
      </c>
      <c r="K8229">
        <v>967</v>
      </c>
      <c r="L8229">
        <v>919.84688000000006</v>
      </c>
      <c r="M8229">
        <v>0.31220600008964539</v>
      </c>
      <c r="N8229">
        <v>0.1065501943230629</v>
      </c>
      <c r="O8229">
        <v>0.22805657982826233</v>
      </c>
      <c r="P8229">
        <v>0.31220600008964539</v>
      </c>
      <c r="Q8229">
        <v>0.39635542035102844</v>
      </c>
      <c r="R8229">
        <v>0.51786178350448608</v>
      </c>
      <c r="S8229" s="10" t="s">
        <v>38</v>
      </c>
    </row>
    <row r="8230" spans="1:19" hidden="1" x14ac:dyDescent="0.25">
      <c r="A8230" s="10" t="str">
        <f t="shared" si="128"/>
        <v>2017-2026Humboldt1-in-2July PeakCAISO18</v>
      </c>
      <c r="B8230" s="10" t="s">
        <v>54</v>
      </c>
      <c r="C8230" s="10" t="s">
        <v>53</v>
      </c>
      <c r="D8230" s="10" t="s">
        <v>3</v>
      </c>
      <c r="E8230" s="10" t="s">
        <v>9</v>
      </c>
      <c r="F8230">
        <v>18</v>
      </c>
      <c r="G8230">
        <v>2.723257303237915</v>
      </c>
      <c r="H8230">
        <v>2.6392486095428467</v>
      </c>
      <c r="I8230">
        <v>77.4375</v>
      </c>
      <c r="J8230">
        <v>0.13599415123462677</v>
      </c>
      <c r="K8230">
        <v>967</v>
      </c>
      <c r="L8230">
        <v>919.84688000000006</v>
      </c>
      <c r="M8230">
        <v>8.4008656442165375E-2</v>
      </c>
      <c r="N8230">
        <v>-9.0281449258327484E-2</v>
      </c>
      <c r="O8230">
        <v>1.2693323194980621E-2</v>
      </c>
      <c r="P8230">
        <v>8.4008656442165375E-2</v>
      </c>
      <c r="Q8230">
        <v>0.15532398223876953</v>
      </c>
      <c r="R8230">
        <v>0.25829875469207764</v>
      </c>
      <c r="S8230" s="10" t="s">
        <v>39</v>
      </c>
    </row>
    <row r="8231" spans="1:19" hidden="1" x14ac:dyDescent="0.25">
      <c r="A8231" s="10" t="str">
        <f t="shared" si="128"/>
        <v>2017-2026Humboldt1-in-10July PeakCAISO18</v>
      </c>
      <c r="B8231" s="10" t="s">
        <v>54</v>
      </c>
      <c r="C8231" s="10" t="s">
        <v>53</v>
      </c>
      <c r="D8231" s="10" t="s">
        <v>3</v>
      </c>
      <c r="E8231" s="10" t="s">
        <v>1</v>
      </c>
      <c r="F8231">
        <v>18</v>
      </c>
      <c r="G8231">
        <v>3.0469155311584473</v>
      </c>
      <c r="H8231">
        <v>2.8180146217346191</v>
      </c>
      <c r="I8231">
        <v>83.0625</v>
      </c>
      <c r="J8231">
        <v>0.13599415123462677</v>
      </c>
      <c r="K8231">
        <v>967</v>
      </c>
      <c r="L8231">
        <v>919.84688000000006</v>
      </c>
      <c r="M8231">
        <v>0.22890098392963409</v>
      </c>
      <c r="N8231">
        <v>5.4610878229141235E-2</v>
      </c>
      <c r="O8231">
        <v>0.15758565068244934</v>
      </c>
      <c r="P8231">
        <v>0.22890098392963409</v>
      </c>
      <c r="Q8231">
        <v>0.30021631717681885</v>
      </c>
      <c r="R8231">
        <v>0.40319108963012695</v>
      </c>
      <c r="S8231" s="10" t="s">
        <v>39</v>
      </c>
    </row>
    <row r="8232" spans="1:19" hidden="1" x14ac:dyDescent="0.25">
      <c r="A8232" s="10" t="str">
        <f t="shared" si="128"/>
        <v>2017-2026Humboldt1-in-2July PeakPGE18</v>
      </c>
      <c r="B8232" s="10" t="s">
        <v>54</v>
      </c>
      <c r="C8232" s="10" t="s">
        <v>53</v>
      </c>
      <c r="D8232" s="10" t="s">
        <v>3</v>
      </c>
      <c r="E8232" s="10" t="s">
        <v>9</v>
      </c>
      <c r="F8232">
        <v>18</v>
      </c>
      <c r="G8232">
        <v>2.8265409469604492</v>
      </c>
      <c r="H8232">
        <v>2.6873569488525391</v>
      </c>
      <c r="I8232">
        <v>79.875</v>
      </c>
      <c r="J8232">
        <v>0.13599415123462677</v>
      </c>
      <c r="K8232">
        <v>967</v>
      </c>
      <c r="L8232">
        <v>919.84688000000006</v>
      </c>
      <c r="M8232">
        <v>0.1391838937997818</v>
      </c>
      <c r="N8232">
        <v>-3.510621190071106E-2</v>
      </c>
      <c r="O8232">
        <v>6.7868560552597046E-2</v>
      </c>
      <c r="P8232">
        <v>0.1391838937997818</v>
      </c>
      <c r="Q8232">
        <v>0.21049922704696655</v>
      </c>
      <c r="R8232">
        <v>0.31347399950027466</v>
      </c>
      <c r="S8232" s="10" t="s">
        <v>38</v>
      </c>
    </row>
    <row r="8233" spans="1:19" hidden="1" x14ac:dyDescent="0.25">
      <c r="A8233" s="10" t="str">
        <f t="shared" si="128"/>
        <v>2017-2026Humboldt1-in-10July PeakPGE18</v>
      </c>
      <c r="B8233" s="10" t="s">
        <v>54</v>
      </c>
      <c r="C8233" s="10" t="s">
        <v>53</v>
      </c>
      <c r="D8233" s="10" t="s">
        <v>3</v>
      </c>
      <c r="E8233" s="10" t="s">
        <v>1</v>
      </c>
      <c r="F8233">
        <v>18</v>
      </c>
      <c r="G8233">
        <v>3.2234456539154053</v>
      </c>
      <c r="H8233">
        <v>2.9616470336914062</v>
      </c>
      <c r="I8233">
        <v>84.5</v>
      </c>
      <c r="J8233">
        <v>0.13599415123462677</v>
      </c>
      <c r="K8233">
        <v>967</v>
      </c>
      <c r="L8233">
        <v>919.84688000000006</v>
      </c>
      <c r="M8233">
        <v>0.26179873943328857</v>
      </c>
      <c r="N8233">
        <v>8.7508633732795715E-2</v>
      </c>
      <c r="O8233">
        <v>0.19048340618610382</v>
      </c>
      <c r="P8233">
        <v>0.26179873943328857</v>
      </c>
      <c r="Q8233">
        <v>0.33311405777931213</v>
      </c>
      <c r="R8233">
        <v>0.43608883023262024</v>
      </c>
      <c r="S8233" s="10" t="s">
        <v>38</v>
      </c>
    </row>
    <row r="8234" spans="1:19" hidden="1" x14ac:dyDescent="0.25">
      <c r="A8234" s="10" t="str">
        <f t="shared" si="128"/>
        <v>2017-2026Humboldt1-in-2July PeakCAISO19</v>
      </c>
      <c r="B8234" s="10" t="s">
        <v>54</v>
      </c>
      <c r="C8234" s="10" t="s">
        <v>53</v>
      </c>
      <c r="D8234" s="10" t="s">
        <v>3</v>
      </c>
      <c r="E8234" s="10" t="s">
        <v>9</v>
      </c>
      <c r="F8234">
        <v>19</v>
      </c>
      <c r="G8234">
        <v>2.7219305038452148</v>
      </c>
      <c r="H8234">
        <v>2.9091196060180664</v>
      </c>
      <c r="I8234">
        <v>75.8125</v>
      </c>
      <c r="J8234">
        <v>0.11742977052927017</v>
      </c>
      <c r="K8234">
        <v>967</v>
      </c>
      <c r="L8234">
        <v>919.84688000000006</v>
      </c>
      <c r="M8234">
        <v>-0.18718902766704559</v>
      </c>
      <c r="N8234">
        <v>-0.33768701553344727</v>
      </c>
      <c r="O8234">
        <v>-0.24876919388771057</v>
      </c>
      <c r="P8234">
        <v>-0.18718902766704559</v>
      </c>
      <c r="Q8234">
        <v>-0.12560886144638062</v>
      </c>
      <c r="R8234">
        <v>-3.6691032350063324E-2</v>
      </c>
      <c r="S8234" s="10" t="s">
        <v>39</v>
      </c>
    </row>
    <row r="8235" spans="1:19" hidden="1" x14ac:dyDescent="0.25">
      <c r="A8235" s="10" t="str">
        <f t="shared" si="128"/>
        <v>2017-2026Humboldt1-in-10July PeakCAISO19</v>
      </c>
      <c r="B8235" s="10" t="s">
        <v>54</v>
      </c>
      <c r="C8235" s="10" t="s">
        <v>53</v>
      </c>
      <c r="D8235" s="10" t="s">
        <v>3</v>
      </c>
      <c r="E8235" s="10" t="s">
        <v>1</v>
      </c>
      <c r="F8235">
        <v>19</v>
      </c>
      <c r="G8235">
        <v>3.04543137550354</v>
      </c>
      <c r="H8235">
        <v>3.2450158596038818</v>
      </c>
      <c r="I8235">
        <v>81.125</v>
      </c>
      <c r="J8235">
        <v>0.11742977052927017</v>
      </c>
      <c r="K8235">
        <v>967</v>
      </c>
      <c r="L8235">
        <v>919.84688000000006</v>
      </c>
      <c r="M8235">
        <v>-0.1995844841003418</v>
      </c>
      <c r="N8235">
        <v>-0.35008248686790466</v>
      </c>
      <c r="O8235">
        <v>-0.26116466522216797</v>
      </c>
      <c r="P8235">
        <v>-0.1995844841003418</v>
      </c>
      <c r="Q8235">
        <v>-0.13800431787967682</v>
      </c>
      <c r="R8235">
        <v>-4.9086488783359528E-2</v>
      </c>
      <c r="S8235" s="10" t="s">
        <v>39</v>
      </c>
    </row>
    <row r="8236" spans="1:19" hidden="1" x14ac:dyDescent="0.25">
      <c r="A8236" s="10" t="str">
        <f t="shared" si="128"/>
        <v>2017-2026Humboldt1-in-2July PeakPGE19</v>
      </c>
      <c r="B8236" s="10" t="s">
        <v>54</v>
      </c>
      <c r="C8236" s="10" t="s">
        <v>53</v>
      </c>
      <c r="D8236" s="10" t="s">
        <v>3</v>
      </c>
      <c r="E8236" s="10" t="s">
        <v>9</v>
      </c>
      <c r="F8236">
        <v>19</v>
      </c>
      <c r="G8236">
        <v>2.8251640796661377</v>
      </c>
      <c r="H8236">
        <v>3.0132420063018799</v>
      </c>
      <c r="I8236">
        <v>78</v>
      </c>
      <c r="J8236">
        <v>0.11742977052927017</v>
      </c>
      <c r="K8236">
        <v>967</v>
      </c>
      <c r="L8236">
        <v>919.84688000000006</v>
      </c>
      <c r="M8236">
        <v>-0.18807798624038696</v>
      </c>
      <c r="N8236">
        <v>-0.33857598900794983</v>
      </c>
      <c r="O8236">
        <v>-0.24965815246105194</v>
      </c>
      <c r="P8236">
        <v>-0.18807798624038696</v>
      </c>
      <c r="Q8236">
        <v>-0.12649782001972198</v>
      </c>
      <c r="R8236">
        <v>-3.7579990923404694E-2</v>
      </c>
      <c r="S8236" s="10" t="s">
        <v>38</v>
      </c>
    </row>
    <row r="8237" spans="1:19" hidden="1" x14ac:dyDescent="0.25">
      <c r="A8237" s="10" t="str">
        <f t="shared" si="128"/>
        <v>2017-2026Humboldt1-in-10July PeakPGE19</v>
      </c>
      <c r="B8237" s="10" t="s">
        <v>54</v>
      </c>
      <c r="C8237" s="10" t="s">
        <v>53</v>
      </c>
      <c r="D8237" s="10" t="s">
        <v>3</v>
      </c>
      <c r="E8237" s="10" t="s">
        <v>1</v>
      </c>
      <c r="F8237">
        <v>19</v>
      </c>
      <c r="G8237">
        <v>3.2218751907348633</v>
      </c>
      <c r="H8237">
        <v>3.422440767288208</v>
      </c>
      <c r="I8237">
        <v>82.3125</v>
      </c>
      <c r="J8237">
        <v>0.11742977052927017</v>
      </c>
      <c r="K8237">
        <v>967</v>
      </c>
      <c r="L8237">
        <v>919.84688000000006</v>
      </c>
      <c r="M8237">
        <v>-0.20056562125682831</v>
      </c>
      <c r="N8237">
        <v>-0.35106360912322998</v>
      </c>
      <c r="O8237">
        <v>-0.26214578747749329</v>
      </c>
      <c r="P8237">
        <v>-0.20056562125682831</v>
      </c>
      <c r="Q8237">
        <v>-0.13898545503616333</v>
      </c>
      <c r="R8237">
        <v>-5.0067625939846039E-2</v>
      </c>
      <c r="S8237" s="10" t="s">
        <v>38</v>
      </c>
    </row>
    <row r="8238" spans="1:19" hidden="1" x14ac:dyDescent="0.25">
      <c r="A8238" s="10" t="str">
        <f t="shared" si="128"/>
        <v>2017-2026Humboldt1-in-2July PeakCAISO20</v>
      </c>
      <c r="B8238" s="10" t="s">
        <v>54</v>
      </c>
      <c r="C8238" s="10" t="s">
        <v>53</v>
      </c>
      <c r="D8238" s="10" t="s">
        <v>3</v>
      </c>
      <c r="E8238" s="10" t="s">
        <v>9</v>
      </c>
      <c r="F8238">
        <v>20</v>
      </c>
      <c r="G8238">
        <v>2.4998509883880615</v>
      </c>
      <c r="H8238">
        <v>2.6095266342163086</v>
      </c>
      <c r="I8238">
        <v>73.6875</v>
      </c>
      <c r="J8238">
        <v>7.6294809579849243E-2</v>
      </c>
      <c r="K8238">
        <v>967</v>
      </c>
      <c r="L8238">
        <v>919.84688000000006</v>
      </c>
      <c r="M8238">
        <v>-0.10967570543289185</v>
      </c>
      <c r="N8238">
        <v>-0.20745512843132019</v>
      </c>
      <c r="O8238">
        <v>-0.14968469738960266</v>
      </c>
      <c r="P8238">
        <v>-0.10967570543289185</v>
      </c>
      <c r="Q8238">
        <v>-6.9666706025600433E-2</v>
      </c>
      <c r="R8238">
        <v>-1.1896277777850628E-2</v>
      </c>
      <c r="S8238" s="10" t="s">
        <v>39</v>
      </c>
    </row>
    <row r="8239" spans="1:19" hidden="1" x14ac:dyDescent="0.25">
      <c r="A8239" s="10" t="str">
        <f t="shared" si="128"/>
        <v>2017-2026Humboldt1-in-10July PeakCAISO20</v>
      </c>
      <c r="B8239" s="10" t="s">
        <v>54</v>
      </c>
      <c r="C8239" s="10" t="s">
        <v>53</v>
      </c>
      <c r="D8239" s="10" t="s">
        <v>3</v>
      </c>
      <c r="E8239" s="10" t="s">
        <v>1</v>
      </c>
      <c r="F8239">
        <v>20</v>
      </c>
      <c r="G8239">
        <v>2.7969577312469482</v>
      </c>
      <c r="H8239">
        <v>2.9558990001678467</v>
      </c>
      <c r="I8239">
        <v>78.1875</v>
      </c>
      <c r="J8239">
        <v>7.6294809579849243E-2</v>
      </c>
      <c r="K8239">
        <v>967</v>
      </c>
      <c r="L8239">
        <v>919.84688000000006</v>
      </c>
      <c r="M8239">
        <v>-0.15894120931625366</v>
      </c>
      <c r="N8239">
        <v>-0.25672063231468201</v>
      </c>
      <c r="O8239">
        <v>-0.19895020127296448</v>
      </c>
      <c r="P8239">
        <v>-0.15894120931625366</v>
      </c>
      <c r="Q8239">
        <v>-0.11893220990896225</v>
      </c>
      <c r="R8239">
        <v>-6.1161782592535019E-2</v>
      </c>
      <c r="S8239" s="10" t="s">
        <v>39</v>
      </c>
    </row>
    <row r="8240" spans="1:19" hidden="1" x14ac:dyDescent="0.25">
      <c r="A8240" s="10" t="str">
        <f t="shared" si="128"/>
        <v>2017-2026Humboldt1-in-2July PeakPGE20</v>
      </c>
      <c r="B8240" s="10" t="s">
        <v>54</v>
      </c>
      <c r="C8240" s="10" t="s">
        <v>53</v>
      </c>
      <c r="D8240" s="10" t="s">
        <v>3</v>
      </c>
      <c r="E8240" s="10" t="s">
        <v>9</v>
      </c>
      <c r="F8240">
        <v>20</v>
      </c>
      <c r="G8240">
        <v>2.5946619510650635</v>
      </c>
      <c r="H8240">
        <v>2.7158102989196777</v>
      </c>
      <c r="I8240">
        <v>75.75</v>
      </c>
      <c r="J8240">
        <v>7.6294809579849243E-2</v>
      </c>
      <c r="K8240">
        <v>967</v>
      </c>
      <c r="L8240">
        <v>919.84688000000006</v>
      </c>
      <c r="M8240">
        <v>-0.12114837765693665</v>
      </c>
      <c r="N8240">
        <v>-0.21892780065536499</v>
      </c>
      <c r="O8240">
        <v>-0.16115736961364746</v>
      </c>
      <c r="P8240">
        <v>-0.12114837765693665</v>
      </c>
      <c r="Q8240">
        <v>-8.1139378249645233E-2</v>
      </c>
      <c r="R8240">
        <v>-2.3368949070572853E-2</v>
      </c>
      <c r="S8240" s="10" t="s">
        <v>38</v>
      </c>
    </row>
    <row r="8241" spans="1:19" hidden="1" x14ac:dyDescent="0.25">
      <c r="A8241" s="10" t="str">
        <f t="shared" si="128"/>
        <v>2017-2026Humboldt1-in-10July PeakPGE20</v>
      </c>
      <c r="B8241" s="10" t="s">
        <v>54</v>
      </c>
      <c r="C8241" s="10" t="s">
        <v>53</v>
      </c>
      <c r="D8241" s="10" t="s">
        <v>3</v>
      </c>
      <c r="E8241" s="10" t="s">
        <v>1</v>
      </c>
      <c r="F8241">
        <v>20</v>
      </c>
      <c r="G8241">
        <v>2.95900559425354</v>
      </c>
      <c r="H8241">
        <v>3.1251859664916992</v>
      </c>
      <c r="I8241">
        <v>79.375</v>
      </c>
      <c r="J8241">
        <v>7.6294809579849243E-2</v>
      </c>
      <c r="K8241">
        <v>967</v>
      </c>
      <c r="L8241">
        <v>919.84688000000006</v>
      </c>
      <c r="M8241">
        <v>-0.16618025302886963</v>
      </c>
      <c r="N8241">
        <v>-0.26395967602729797</v>
      </c>
      <c r="O8241">
        <v>-0.20618924498558044</v>
      </c>
      <c r="P8241">
        <v>-0.16618025302886963</v>
      </c>
      <c r="Q8241">
        <v>-0.12617126107215881</v>
      </c>
      <c r="R8241">
        <v>-6.8400822579860687E-2</v>
      </c>
      <c r="S8241" s="10" t="s">
        <v>38</v>
      </c>
    </row>
    <row r="8242" spans="1:19" hidden="1" x14ac:dyDescent="0.25">
      <c r="A8242" s="10" t="str">
        <f t="shared" si="128"/>
        <v>2017-2026Humboldt1-in-10July PeakCAISO21</v>
      </c>
      <c r="B8242" s="10" t="s">
        <v>54</v>
      </c>
      <c r="C8242" s="10" t="s">
        <v>53</v>
      </c>
      <c r="D8242" s="10" t="s">
        <v>3</v>
      </c>
      <c r="E8242" s="10" t="s">
        <v>1</v>
      </c>
      <c r="F8242">
        <v>21</v>
      </c>
      <c r="G8242">
        <v>2.3890480995178223</v>
      </c>
      <c r="H8242">
        <v>2.4593298435211182</v>
      </c>
      <c r="I8242">
        <v>73.9375</v>
      </c>
      <c r="J8242">
        <v>7.6630406081676483E-2</v>
      </c>
      <c r="K8242">
        <v>967</v>
      </c>
      <c r="L8242">
        <v>919.84688000000006</v>
      </c>
      <c r="M8242">
        <v>-7.0281773805618286E-2</v>
      </c>
      <c r="N8242">
        <v>-0.16849130392074585</v>
      </c>
      <c r="O8242">
        <v>-0.11046675592660904</v>
      </c>
      <c r="P8242">
        <v>-7.0281773805618286E-2</v>
      </c>
      <c r="Q8242">
        <v>-3.0096787959337234E-2</v>
      </c>
      <c r="R8242">
        <v>2.7927754446864128E-2</v>
      </c>
      <c r="S8242" s="10" t="s">
        <v>39</v>
      </c>
    </row>
    <row r="8243" spans="1:19" hidden="1" x14ac:dyDescent="0.25">
      <c r="A8243" s="10" t="str">
        <f t="shared" si="128"/>
        <v>2017-2026Humboldt1-in-2July PeakCAISO21</v>
      </c>
      <c r="B8243" s="10" t="s">
        <v>54</v>
      </c>
      <c r="C8243" s="10" t="s">
        <v>53</v>
      </c>
      <c r="D8243" s="10" t="s">
        <v>3</v>
      </c>
      <c r="E8243" s="10" t="s">
        <v>9</v>
      </c>
      <c r="F8243">
        <v>21</v>
      </c>
      <c r="G8243">
        <v>2.1352715492248535</v>
      </c>
      <c r="H8243">
        <v>2.1618027687072754</v>
      </c>
      <c r="I8243">
        <v>70.1875</v>
      </c>
      <c r="J8243">
        <v>7.6630406081676483E-2</v>
      </c>
      <c r="K8243">
        <v>967</v>
      </c>
      <c r="L8243">
        <v>919.84688000000006</v>
      </c>
      <c r="M8243">
        <v>-2.653130516409874E-2</v>
      </c>
      <c r="N8243">
        <v>-0.124740831553936</v>
      </c>
      <c r="O8243">
        <v>-6.6716291010379791E-2</v>
      </c>
      <c r="P8243">
        <v>-2.653130516409874E-2</v>
      </c>
      <c r="Q8243">
        <v>1.3653679750859737E-2</v>
      </c>
      <c r="R8243">
        <v>7.1678221225738525E-2</v>
      </c>
      <c r="S8243" s="10" t="s">
        <v>39</v>
      </c>
    </row>
    <row r="8244" spans="1:19" hidden="1" x14ac:dyDescent="0.25">
      <c r="A8244" s="10" t="str">
        <f t="shared" si="128"/>
        <v>2017-2026Humboldt1-in-2July PeakPGE21</v>
      </c>
      <c r="B8244" s="10" t="s">
        <v>54</v>
      </c>
      <c r="C8244" s="10" t="s">
        <v>53</v>
      </c>
      <c r="D8244" s="10" t="s">
        <v>3</v>
      </c>
      <c r="E8244" s="10" t="s">
        <v>9</v>
      </c>
      <c r="F8244">
        <v>21</v>
      </c>
      <c r="G8244">
        <v>2.2162551879882813</v>
      </c>
      <c r="H8244">
        <v>2.2487666606903076</v>
      </c>
      <c r="I8244">
        <v>72.875</v>
      </c>
      <c r="J8244">
        <v>7.6630406081676483E-2</v>
      </c>
      <c r="K8244">
        <v>967</v>
      </c>
      <c r="L8244">
        <v>919.84688000000006</v>
      </c>
      <c r="M8244">
        <v>-3.2511439174413681E-2</v>
      </c>
      <c r="N8244">
        <v>-0.13072097301483154</v>
      </c>
      <c r="O8244">
        <v>-7.2696425020694733E-2</v>
      </c>
      <c r="P8244">
        <v>-3.2511439174413681E-2</v>
      </c>
      <c r="Q8244">
        <v>7.673545740544796E-3</v>
      </c>
      <c r="R8244">
        <v>6.5698087215423584E-2</v>
      </c>
      <c r="S8244" s="10" t="s">
        <v>38</v>
      </c>
    </row>
    <row r="8245" spans="1:19" hidden="1" x14ac:dyDescent="0.25">
      <c r="A8245" s="10" t="str">
        <f t="shared" si="128"/>
        <v>2017-2026Humboldt1-in-10July PeakPGE21</v>
      </c>
      <c r="B8245" s="10" t="s">
        <v>54</v>
      </c>
      <c r="C8245" s="10" t="s">
        <v>53</v>
      </c>
      <c r="D8245" s="10" t="s">
        <v>3</v>
      </c>
      <c r="E8245" s="10" t="s">
        <v>1</v>
      </c>
      <c r="F8245">
        <v>21</v>
      </c>
      <c r="G8245">
        <v>2.5274629592895508</v>
      </c>
      <c r="H8245">
        <v>2.6037015914916992</v>
      </c>
      <c r="I8245">
        <v>74.75</v>
      </c>
      <c r="J8245">
        <v>7.6630406081676483E-2</v>
      </c>
      <c r="K8245">
        <v>967</v>
      </c>
      <c r="L8245">
        <v>919.84688000000006</v>
      </c>
      <c r="M8245">
        <v>-7.6238751411437988E-2</v>
      </c>
      <c r="N8245">
        <v>-0.17444828152656555</v>
      </c>
      <c r="O8245">
        <v>-0.11642373353242874</v>
      </c>
      <c r="P8245">
        <v>-7.6238751411437988E-2</v>
      </c>
      <c r="Q8245">
        <v>-3.6053765565156937E-2</v>
      </c>
      <c r="R8245">
        <v>2.1970776841044426E-2</v>
      </c>
      <c r="S8245" s="10" t="s">
        <v>38</v>
      </c>
    </row>
    <row r="8246" spans="1:19" hidden="1" x14ac:dyDescent="0.25">
      <c r="A8246" s="10" t="str">
        <f t="shared" si="128"/>
        <v>2017-2026Humboldt1-in-10July PeakCAISO22</v>
      </c>
      <c r="B8246" s="10" t="s">
        <v>54</v>
      </c>
      <c r="C8246" s="10" t="s">
        <v>53</v>
      </c>
      <c r="D8246" s="10" t="s">
        <v>3</v>
      </c>
      <c r="E8246" s="10" t="s">
        <v>1</v>
      </c>
      <c r="F8246">
        <v>22</v>
      </c>
      <c r="G8246">
        <v>1.9112776517868042</v>
      </c>
      <c r="H8246">
        <v>1.9229977130889893</v>
      </c>
      <c r="I8246">
        <v>70.4375</v>
      </c>
      <c r="J8246">
        <v>6.3674606382846832E-2</v>
      </c>
      <c r="K8246">
        <v>967</v>
      </c>
      <c r="L8246">
        <v>919.84688000000006</v>
      </c>
      <c r="M8246">
        <v>-1.1720077134668827E-2</v>
      </c>
      <c r="N8246">
        <v>-9.3325451016426086E-2</v>
      </c>
      <c r="O8246">
        <v>-4.5111041516065598E-2</v>
      </c>
      <c r="P8246">
        <v>-1.1720077134668827E-2</v>
      </c>
      <c r="Q8246">
        <v>2.1670887246727943E-2</v>
      </c>
      <c r="R8246">
        <v>6.9885298609733582E-2</v>
      </c>
      <c r="S8246" s="10" t="s">
        <v>39</v>
      </c>
    </row>
    <row r="8247" spans="1:19" hidden="1" x14ac:dyDescent="0.25">
      <c r="A8247" s="10" t="str">
        <f t="shared" si="128"/>
        <v>2017-2026Humboldt1-in-2July PeakCAISO22</v>
      </c>
      <c r="B8247" s="10" t="s">
        <v>54</v>
      </c>
      <c r="C8247" s="10" t="s">
        <v>53</v>
      </c>
      <c r="D8247" s="10" t="s">
        <v>3</v>
      </c>
      <c r="E8247" s="10" t="s">
        <v>9</v>
      </c>
      <c r="F8247">
        <v>22</v>
      </c>
      <c r="G8247">
        <v>1.7082524299621582</v>
      </c>
      <c r="H8247">
        <v>1.680134654045105</v>
      </c>
      <c r="I8247">
        <v>66.5</v>
      </c>
      <c r="J8247">
        <v>6.3674606382846832E-2</v>
      </c>
      <c r="K8247">
        <v>967</v>
      </c>
      <c r="L8247">
        <v>919.84688000000006</v>
      </c>
      <c r="M8247">
        <v>2.8117800131440163E-2</v>
      </c>
      <c r="N8247">
        <v>-5.3487576544284821E-2</v>
      </c>
      <c r="O8247">
        <v>-5.2731633186340332E-3</v>
      </c>
      <c r="P8247">
        <v>2.8117800131440163E-2</v>
      </c>
      <c r="Q8247">
        <v>6.1508763581514359E-2</v>
      </c>
      <c r="R8247">
        <v>0.10972317308187485</v>
      </c>
      <c r="S8247" s="10" t="s">
        <v>39</v>
      </c>
    </row>
    <row r="8248" spans="1:19" hidden="1" x14ac:dyDescent="0.25">
      <c r="A8248" s="10" t="str">
        <f t="shared" si="128"/>
        <v>2017-2026Humboldt1-in-10July PeakPGE22</v>
      </c>
      <c r="B8248" s="10" t="s">
        <v>54</v>
      </c>
      <c r="C8248" s="10" t="s">
        <v>53</v>
      </c>
      <c r="D8248" s="10" t="s">
        <v>3</v>
      </c>
      <c r="E8248" s="10" t="s">
        <v>1</v>
      </c>
      <c r="F8248">
        <v>22</v>
      </c>
      <c r="G8248">
        <v>2.0220119953155518</v>
      </c>
      <c r="H8248">
        <v>2.0412976741790771</v>
      </c>
      <c r="I8248">
        <v>70.5625</v>
      </c>
      <c r="J8248">
        <v>6.3674606382846832E-2</v>
      </c>
      <c r="K8248">
        <v>967</v>
      </c>
      <c r="L8248">
        <v>919.84688000000006</v>
      </c>
      <c r="M8248">
        <v>-1.9285691902041435E-2</v>
      </c>
      <c r="N8248">
        <v>-0.10089106857776642</v>
      </c>
      <c r="O8248">
        <v>-5.2676655352115631E-2</v>
      </c>
      <c r="P8248">
        <v>-1.9285691902041435E-2</v>
      </c>
      <c r="Q8248">
        <v>1.4105271548032761E-2</v>
      </c>
      <c r="R8248">
        <v>6.2319684773683548E-2</v>
      </c>
      <c r="S8248" s="10" t="s">
        <v>38</v>
      </c>
    </row>
    <row r="8249" spans="1:19" hidden="1" x14ac:dyDescent="0.25">
      <c r="A8249" s="10" t="str">
        <f t="shared" si="128"/>
        <v>2017-2026Humboldt1-in-2July PeakPGE22</v>
      </c>
      <c r="B8249" s="10" t="s">
        <v>54</v>
      </c>
      <c r="C8249" s="10" t="s">
        <v>53</v>
      </c>
      <c r="D8249" s="10" t="s">
        <v>3</v>
      </c>
      <c r="E8249" s="10" t="s">
        <v>9</v>
      </c>
      <c r="F8249">
        <v>22</v>
      </c>
      <c r="G8249">
        <v>1.7730405330657959</v>
      </c>
      <c r="H8249">
        <v>1.7500754594802856</v>
      </c>
      <c r="I8249">
        <v>68.75</v>
      </c>
      <c r="J8249">
        <v>6.3674606382846832E-2</v>
      </c>
      <c r="K8249">
        <v>967</v>
      </c>
      <c r="L8249">
        <v>919.84688000000006</v>
      </c>
      <c r="M8249">
        <v>2.2965071722865105E-2</v>
      </c>
      <c r="N8249">
        <v>-5.8640304952859879E-2</v>
      </c>
      <c r="O8249">
        <v>-1.0425891727209091E-2</v>
      </c>
      <c r="P8249">
        <v>2.2965071722865105E-2</v>
      </c>
      <c r="Q8249">
        <v>5.6356035172939301E-2</v>
      </c>
      <c r="R8249">
        <v>0.10457044839859009</v>
      </c>
      <c r="S8249" s="10" t="s">
        <v>38</v>
      </c>
    </row>
    <row r="8250" spans="1:19" hidden="1" x14ac:dyDescent="0.25">
      <c r="A8250" s="10" t="str">
        <f t="shared" si="128"/>
        <v>2017-2026Humboldt1-in-2July PeakCAISO23</v>
      </c>
      <c r="B8250" s="10" t="s">
        <v>54</v>
      </c>
      <c r="C8250" s="10" t="s">
        <v>53</v>
      </c>
      <c r="D8250" s="10" t="s">
        <v>3</v>
      </c>
      <c r="E8250" s="10" t="s">
        <v>9</v>
      </c>
      <c r="F8250">
        <v>23</v>
      </c>
      <c r="G8250">
        <v>1.2812964916229248</v>
      </c>
      <c r="H8250">
        <v>1.2684640884399414</v>
      </c>
      <c r="I8250">
        <v>64.125</v>
      </c>
      <c r="J8250">
        <v>5.8387260884046555E-2</v>
      </c>
      <c r="K8250">
        <v>967</v>
      </c>
      <c r="L8250">
        <v>919.84688000000006</v>
      </c>
      <c r="M8250">
        <v>1.2832424603402615E-2</v>
      </c>
      <c r="N8250">
        <v>-6.1996687203645706E-2</v>
      </c>
      <c r="O8250">
        <v>-1.7785854637622833E-2</v>
      </c>
      <c r="P8250">
        <v>1.2832424603402615E-2</v>
      </c>
      <c r="Q8250">
        <v>4.3450705707073212E-2</v>
      </c>
      <c r="R8250">
        <v>8.7661534547805786E-2</v>
      </c>
      <c r="S8250" s="10" t="s">
        <v>39</v>
      </c>
    </row>
    <row r="8251" spans="1:19" hidden="1" x14ac:dyDescent="0.25">
      <c r="A8251" s="10" t="str">
        <f t="shared" si="128"/>
        <v>2017-2026Humboldt1-in-10July PeakCAISO23</v>
      </c>
      <c r="B8251" s="10" t="s">
        <v>54</v>
      </c>
      <c r="C8251" s="10" t="s">
        <v>53</v>
      </c>
      <c r="D8251" s="10" t="s">
        <v>3</v>
      </c>
      <c r="E8251" s="10" t="s">
        <v>1</v>
      </c>
      <c r="F8251">
        <v>23</v>
      </c>
      <c r="G8251">
        <v>1.4335781335830688</v>
      </c>
      <c r="H8251">
        <v>1.4467678070068359</v>
      </c>
      <c r="I8251">
        <v>67.5</v>
      </c>
      <c r="J8251">
        <v>5.8387260884046555E-2</v>
      </c>
      <c r="K8251">
        <v>967</v>
      </c>
      <c r="L8251">
        <v>919.84688000000006</v>
      </c>
      <c r="M8251">
        <v>-1.3189680874347687E-2</v>
      </c>
      <c r="N8251">
        <v>-8.8018797338008881E-2</v>
      </c>
      <c r="O8251">
        <v>-4.3807961046695709E-2</v>
      </c>
      <c r="P8251">
        <v>-1.3189680874347687E-2</v>
      </c>
      <c r="Q8251">
        <v>1.7428599298000336E-2</v>
      </c>
      <c r="R8251">
        <v>6.1639431864023209E-2</v>
      </c>
      <c r="S8251" s="10" t="s">
        <v>39</v>
      </c>
    </row>
    <row r="8252" spans="1:19" hidden="1" x14ac:dyDescent="0.25">
      <c r="A8252" s="10" t="str">
        <f t="shared" si="128"/>
        <v>2017-2026Humboldt1-in-2July PeakPGE23</v>
      </c>
      <c r="B8252" s="10" t="s">
        <v>54</v>
      </c>
      <c r="C8252" s="10" t="s">
        <v>53</v>
      </c>
      <c r="D8252" s="10" t="s">
        <v>3</v>
      </c>
      <c r="E8252" s="10" t="s">
        <v>9</v>
      </c>
      <c r="F8252">
        <v>23</v>
      </c>
      <c r="G8252">
        <v>1.329891562461853</v>
      </c>
      <c r="H8252">
        <v>1.322040319442749</v>
      </c>
      <c r="I8252">
        <v>65.9375</v>
      </c>
      <c r="J8252">
        <v>5.8387260884046555E-2</v>
      </c>
      <c r="K8252">
        <v>967</v>
      </c>
      <c r="L8252">
        <v>919.84688000000006</v>
      </c>
      <c r="M8252">
        <v>7.8512765467166901E-3</v>
      </c>
      <c r="N8252">
        <v>-6.6977836191654205E-2</v>
      </c>
      <c r="O8252">
        <v>-2.2767003625631332E-2</v>
      </c>
      <c r="P8252">
        <v>7.8512765467166901E-3</v>
      </c>
      <c r="Q8252">
        <v>3.8469556719064713E-2</v>
      </c>
      <c r="R8252">
        <v>8.2680389285087585E-2</v>
      </c>
      <c r="S8252" s="10" t="s">
        <v>38</v>
      </c>
    </row>
    <row r="8253" spans="1:19" hidden="1" x14ac:dyDescent="0.25">
      <c r="A8253" s="10" t="str">
        <f t="shared" si="128"/>
        <v>2017-2026Humboldt1-in-10July PeakPGE23</v>
      </c>
      <c r="B8253" s="10" t="s">
        <v>54</v>
      </c>
      <c r="C8253" s="10" t="s">
        <v>53</v>
      </c>
      <c r="D8253" s="10" t="s">
        <v>3</v>
      </c>
      <c r="E8253" s="10" t="s">
        <v>1</v>
      </c>
      <c r="F8253">
        <v>23</v>
      </c>
      <c r="G8253">
        <v>1.5166357755661011</v>
      </c>
      <c r="H8253">
        <v>1.5354691743850708</v>
      </c>
      <c r="I8253">
        <v>66.625</v>
      </c>
      <c r="J8253">
        <v>5.8387260884046555E-2</v>
      </c>
      <c r="K8253">
        <v>967</v>
      </c>
      <c r="L8253">
        <v>919.84688000000006</v>
      </c>
      <c r="M8253">
        <v>-1.8833350390195847E-2</v>
      </c>
      <c r="N8253">
        <v>-9.3662463128566742E-2</v>
      </c>
      <c r="O8253">
        <v>-4.9451630562543869E-2</v>
      </c>
      <c r="P8253">
        <v>-1.8833350390195847E-2</v>
      </c>
      <c r="Q8253">
        <v>1.1784928850829601E-2</v>
      </c>
      <c r="R8253">
        <v>5.5995762348175049E-2</v>
      </c>
      <c r="S8253" s="10" t="s">
        <v>38</v>
      </c>
    </row>
    <row r="8254" spans="1:19" hidden="1" x14ac:dyDescent="0.25">
      <c r="A8254" s="10" t="str">
        <f t="shared" si="128"/>
        <v>2017-2026Humboldt1-in-2July PeakCAISO24</v>
      </c>
      <c r="B8254" s="10" t="s">
        <v>54</v>
      </c>
      <c r="C8254" s="10" t="s">
        <v>53</v>
      </c>
      <c r="D8254" s="10" t="s">
        <v>3</v>
      </c>
      <c r="E8254" s="10" t="s">
        <v>9</v>
      </c>
      <c r="F8254">
        <v>24</v>
      </c>
      <c r="G8254">
        <v>0.97205197811126709</v>
      </c>
      <c r="H8254">
        <v>0.96472680568695068</v>
      </c>
      <c r="I8254">
        <v>62.4375</v>
      </c>
      <c r="J8254">
        <v>4.4309847056865692E-2</v>
      </c>
      <c r="K8254">
        <v>967</v>
      </c>
      <c r="L8254">
        <v>919.84688000000006</v>
      </c>
      <c r="M8254">
        <v>7.3251747526228428E-3</v>
      </c>
      <c r="N8254">
        <v>-4.9462325870990753E-2</v>
      </c>
      <c r="O8254">
        <v>-1.5910908579826355E-2</v>
      </c>
      <c r="P8254">
        <v>7.3251747526228428E-3</v>
      </c>
      <c r="Q8254">
        <v>3.0561259016394615E-2</v>
      </c>
      <c r="R8254">
        <v>6.4112678170204163E-2</v>
      </c>
      <c r="S8254" s="10" t="s">
        <v>39</v>
      </c>
    </row>
    <row r="8255" spans="1:19" hidden="1" x14ac:dyDescent="0.25">
      <c r="A8255" s="10" t="str">
        <f t="shared" si="128"/>
        <v>2017-2026Humboldt1-in-10July PeakCAISO24</v>
      </c>
      <c r="B8255" s="10" t="s">
        <v>54</v>
      </c>
      <c r="C8255" s="10" t="s">
        <v>53</v>
      </c>
      <c r="D8255" s="10" t="s">
        <v>3</v>
      </c>
      <c r="E8255" s="10" t="s">
        <v>1</v>
      </c>
      <c r="F8255">
        <v>24</v>
      </c>
      <c r="G8255">
        <v>1.0875800848007202</v>
      </c>
      <c r="H8255">
        <v>1.0985854864120483</v>
      </c>
      <c r="I8255">
        <v>64.9375</v>
      </c>
      <c r="J8255">
        <v>4.4309847056865692E-2</v>
      </c>
      <c r="K8255">
        <v>967</v>
      </c>
      <c r="L8255">
        <v>919.84688000000006</v>
      </c>
      <c r="M8255">
        <v>-1.1005355976521969E-2</v>
      </c>
      <c r="N8255">
        <v>-6.7792855203151703E-2</v>
      </c>
      <c r="O8255">
        <v>-3.4241437911987305E-2</v>
      </c>
      <c r="P8255">
        <v>-1.1005355976521969E-2</v>
      </c>
      <c r="Q8255">
        <v>1.2230727821588516E-2</v>
      </c>
      <c r="R8255">
        <v>4.5782145112752914E-2</v>
      </c>
      <c r="S8255" s="10" t="s">
        <v>39</v>
      </c>
    </row>
    <row r="8256" spans="1:19" hidden="1" x14ac:dyDescent="0.25">
      <c r="A8256" s="10" t="str">
        <f t="shared" si="128"/>
        <v>2017-2026Humboldt1-in-2July PeakPGE24</v>
      </c>
      <c r="B8256" s="10" t="s">
        <v>54</v>
      </c>
      <c r="C8256" s="10" t="s">
        <v>53</v>
      </c>
      <c r="D8256" s="10" t="s">
        <v>3</v>
      </c>
      <c r="E8256" s="10" t="s">
        <v>9</v>
      </c>
      <c r="F8256">
        <v>24</v>
      </c>
      <c r="G8256">
        <v>1.0089186429977417</v>
      </c>
      <c r="H8256">
        <v>1.0061317682266235</v>
      </c>
      <c r="I8256">
        <v>63.9375</v>
      </c>
      <c r="J8256">
        <v>4.4309847056865692E-2</v>
      </c>
      <c r="K8256">
        <v>967</v>
      </c>
      <c r="L8256">
        <v>919.84688000000006</v>
      </c>
      <c r="M8256">
        <v>2.7869201730936766E-3</v>
      </c>
      <c r="N8256">
        <v>-5.4000578820705414E-2</v>
      </c>
      <c r="O8256">
        <v>-2.0449163392186165E-2</v>
      </c>
      <c r="P8256">
        <v>2.7869201730936766E-3</v>
      </c>
      <c r="Q8256">
        <v>2.6023004204034805E-2</v>
      </c>
      <c r="R8256">
        <v>5.9574421495199203E-2</v>
      </c>
      <c r="S8256" s="10" t="s">
        <v>38</v>
      </c>
    </row>
    <row r="8257" spans="1:19" hidden="1" x14ac:dyDescent="0.25">
      <c r="A8257" s="10" t="str">
        <f t="shared" si="128"/>
        <v>2017-2026Humboldt1-in-10July PeakPGE24</v>
      </c>
      <c r="B8257" s="10" t="s">
        <v>54</v>
      </c>
      <c r="C8257" s="10" t="s">
        <v>53</v>
      </c>
      <c r="D8257" s="10" t="s">
        <v>3</v>
      </c>
      <c r="E8257" s="10" t="s">
        <v>1</v>
      </c>
      <c r="F8257">
        <v>24</v>
      </c>
      <c r="G8257">
        <v>1.1505916118621826</v>
      </c>
      <c r="H8257">
        <v>1.1643344163894653</v>
      </c>
      <c r="I8257">
        <v>65.1875</v>
      </c>
      <c r="J8257">
        <v>4.4309847056865692E-2</v>
      </c>
      <c r="K8257">
        <v>967</v>
      </c>
      <c r="L8257">
        <v>919.84688000000006</v>
      </c>
      <c r="M8257">
        <v>-1.3742796145379543E-2</v>
      </c>
      <c r="N8257">
        <v>-7.0530295372009277E-2</v>
      </c>
      <c r="O8257">
        <v>-3.6978878080844879E-2</v>
      </c>
      <c r="P8257">
        <v>-1.3742796145379543E-2</v>
      </c>
      <c r="Q8257">
        <v>9.4932876527309418E-3</v>
      </c>
      <c r="R8257">
        <v>4.304470494389534E-2</v>
      </c>
      <c r="S8257" s="10" t="s">
        <v>38</v>
      </c>
    </row>
    <row r="8258" spans="1:19" hidden="1" x14ac:dyDescent="0.25">
      <c r="A8258" s="10" t="str">
        <f t="shared" ref="A8258:A8321" si="129">CONCATENATE(B8258,C8258,E8258,D8258,S8258,F8258)</f>
        <v>2017-2026Humboldt1-in-10June PeakCAISO1</v>
      </c>
      <c r="B8258" s="10" t="s">
        <v>54</v>
      </c>
      <c r="C8258" s="10" t="s">
        <v>53</v>
      </c>
      <c r="D8258" s="10" t="s">
        <v>4</v>
      </c>
      <c r="E8258" s="10" t="s">
        <v>1</v>
      </c>
      <c r="F8258">
        <v>1</v>
      </c>
      <c r="G8258">
        <v>0.69744813442230225</v>
      </c>
      <c r="H8258">
        <v>0.69744813442230225</v>
      </c>
      <c r="I8258">
        <v>60.625</v>
      </c>
      <c r="J8258">
        <v>0</v>
      </c>
      <c r="K8258">
        <v>967</v>
      </c>
      <c r="L8258">
        <v>919.84688000000006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 s="10" t="s">
        <v>39</v>
      </c>
    </row>
    <row r="8259" spans="1:19" hidden="1" x14ac:dyDescent="0.25">
      <c r="A8259" s="10" t="str">
        <f t="shared" si="129"/>
        <v>2017-2026Humboldt1-in-2June PeakCAISO1</v>
      </c>
      <c r="B8259" s="10" t="s">
        <v>54</v>
      </c>
      <c r="C8259" s="10" t="s">
        <v>53</v>
      </c>
      <c r="D8259" s="10" t="s">
        <v>4</v>
      </c>
      <c r="E8259" s="10" t="s">
        <v>9</v>
      </c>
      <c r="F8259">
        <v>1</v>
      </c>
      <c r="G8259">
        <v>0.71790617704391479</v>
      </c>
      <c r="H8259">
        <v>0.71790617704391479</v>
      </c>
      <c r="I8259">
        <v>59.1875</v>
      </c>
      <c r="J8259">
        <v>0</v>
      </c>
      <c r="K8259">
        <v>967</v>
      </c>
      <c r="L8259">
        <v>919.84688000000006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 s="10" t="s">
        <v>39</v>
      </c>
    </row>
    <row r="8260" spans="1:19" hidden="1" x14ac:dyDescent="0.25">
      <c r="A8260" s="10" t="str">
        <f t="shared" si="129"/>
        <v>2017-2026Humboldt1-in-10June PeakPGE1</v>
      </c>
      <c r="B8260" s="10" t="s">
        <v>54</v>
      </c>
      <c r="C8260" s="10" t="s">
        <v>53</v>
      </c>
      <c r="D8260" s="10" t="s">
        <v>4</v>
      </c>
      <c r="E8260" s="10" t="s">
        <v>1</v>
      </c>
      <c r="F8260">
        <v>1</v>
      </c>
      <c r="G8260">
        <v>0.75737768411636353</v>
      </c>
      <c r="H8260">
        <v>0.75737768411636353</v>
      </c>
      <c r="I8260">
        <v>60.0625</v>
      </c>
      <c r="J8260">
        <v>0</v>
      </c>
      <c r="K8260">
        <v>967</v>
      </c>
      <c r="L8260">
        <v>919.84688000000006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 s="10" t="s">
        <v>38</v>
      </c>
    </row>
    <row r="8261" spans="1:19" hidden="1" x14ac:dyDescent="0.25">
      <c r="A8261" s="10" t="str">
        <f t="shared" si="129"/>
        <v>2017-2026Humboldt1-in-2June PeakPGE1</v>
      </c>
      <c r="B8261" s="10" t="s">
        <v>54</v>
      </c>
      <c r="C8261" s="10" t="s">
        <v>53</v>
      </c>
      <c r="D8261" s="10" t="s">
        <v>4</v>
      </c>
      <c r="E8261" s="10" t="s">
        <v>9</v>
      </c>
      <c r="F8261">
        <v>1</v>
      </c>
      <c r="G8261">
        <v>0.75935310125350952</v>
      </c>
      <c r="H8261">
        <v>0.75935310125350952</v>
      </c>
      <c r="I8261">
        <v>59.75</v>
      </c>
      <c r="J8261">
        <v>0</v>
      </c>
      <c r="K8261">
        <v>967</v>
      </c>
      <c r="L8261">
        <v>919.84688000000006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 s="10" t="s">
        <v>38</v>
      </c>
    </row>
    <row r="8262" spans="1:19" hidden="1" x14ac:dyDescent="0.25">
      <c r="A8262" s="10" t="str">
        <f t="shared" si="129"/>
        <v>2017-2026Humboldt1-in-2June PeakCAISO2</v>
      </c>
      <c r="B8262" s="10" t="s">
        <v>54</v>
      </c>
      <c r="C8262" s="10" t="s">
        <v>53</v>
      </c>
      <c r="D8262" s="10" t="s">
        <v>4</v>
      </c>
      <c r="E8262" s="10" t="s">
        <v>9</v>
      </c>
      <c r="F8262">
        <v>2</v>
      </c>
      <c r="G8262">
        <v>0.65946394205093384</v>
      </c>
      <c r="H8262">
        <v>0.65946394205093384</v>
      </c>
      <c r="I8262">
        <v>57.625</v>
      </c>
      <c r="J8262">
        <v>0</v>
      </c>
      <c r="K8262">
        <v>967</v>
      </c>
      <c r="L8262">
        <v>919.84688000000006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 s="10" t="s">
        <v>39</v>
      </c>
    </row>
    <row r="8263" spans="1:19" hidden="1" x14ac:dyDescent="0.25">
      <c r="A8263" s="10" t="str">
        <f t="shared" si="129"/>
        <v>2017-2026Humboldt1-in-10June PeakCAISO2</v>
      </c>
      <c r="B8263" s="10" t="s">
        <v>54</v>
      </c>
      <c r="C8263" s="10" t="s">
        <v>53</v>
      </c>
      <c r="D8263" s="10" t="s">
        <v>4</v>
      </c>
      <c r="E8263" s="10" t="s">
        <v>1</v>
      </c>
      <c r="F8263">
        <v>2</v>
      </c>
      <c r="G8263">
        <v>0.64067131280899048</v>
      </c>
      <c r="H8263">
        <v>0.64067131280899048</v>
      </c>
      <c r="I8263">
        <v>59.0625</v>
      </c>
      <c r="J8263">
        <v>0</v>
      </c>
      <c r="K8263">
        <v>967</v>
      </c>
      <c r="L8263">
        <v>919.84688000000006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 s="10" t="s">
        <v>39</v>
      </c>
    </row>
    <row r="8264" spans="1:19" hidden="1" x14ac:dyDescent="0.25">
      <c r="A8264" s="10" t="str">
        <f t="shared" si="129"/>
        <v>2017-2026Humboldt1-in-10June PeakPGE2</v>
      </c>
      <c r="B8264" s="10" t="s">
        <v>54</v>
      </c>
      <c r="C8264" s="10" t="s">
        <v>53</v>
      </c>
      <c r="D8264" s="10" t="s">
        <v>4</v>
      </c>
      <c r="E8264" s="10" t="s">
        <v>1</v>
      </c>
      <c r="F8264">
        <v>2</v>
      </c>
      <c r="G8264">
        <v>0.69572228193283081</v>
      </c>
      <c r="H8264">
        <v>0.69572228193283081</v>
      </c>
      <c r="I8264">
        <v>58.875</v>
      </c>
      <c r="J8264">
        <v>0</v>
      </c>
      <c r="K8264">
        <v>967</v>
      </c>
      <c r="L8264">
        <v>919.84688000000006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 s="10" t="s">
        <v>38</v>
      </c>
    </row>
    <row r="8265" spans="1:19" hidden="1" x14ac:dyDescent="0.25">
      <c r="A8265" s="10" t="str">
        <f t="shared" si="129"/>
        <v>2017-2026Humboldt1-in-2June PeakPGE2</v>
      </c>
      <c r="B8265" s="10" t="s">
        <v>54</v>
      </c>
      <c r="C8265" s="10" t="s">
        <v>53</v>
      </c>
      <c r="D8265" s="10" t="s">
        <v>4</v>
      </c>
      <c r="E8265" s="10" t="s">
        <v>9</v>
      </c>
      <c r="F8265">
        <v>2</v>
      </c>
      <c r="G8265">
        <v>0.69753682613372803</v>
      </c>
      <c r="H8265">
        <v>0.69753682613372803</v>
      </c>
      <c r="I8265">
        <v>58</v>
      </c>
      <c r="J8265">
        <v>0</v>
      </c>
      <c r="K8265">
        <v>967</v>
      </c>
      <c r="L8265">
        <v>919.84688000000006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 s="10" t="s">
        <v>38</v>
      </c>
    </row>
    <row r="8266" spans="1:19" hidden="1" x14ac:dyDescent="0.25">
      <c r="A8266" s="10" t="str">
        <f t="shared" si="129"/>
        <v>2017-2026Humboldt1-in-2June PeakCAISO3</v>
      </c>
      <c r="B8266" s="10" t="s">
        <v>54</v>
      </c>
      <c r="C8266" s="10" t="s">
        <v>53</v>
      </c>
      <c r="D8266" s="10" t="s">
        <v>4</v>
      </c>
      <c r="E8266" s="10" t="s">
        <v>9</v>
      </c>
      <c r="F8266">
        <v>3</v>
      </c>
      <c r="G8266">
        <v>0.60930174589157104</v>
      </c>
      <c r="H8266">
        <v>0.60930174589157104</v>
      </c>
      <c r="I8266">
        <v>56.3125</v>
      </c>
      <c r="J8266">
        <v>0</v>
      </c>
      <c r="K8266">
        <v>967</v>
      </c>
      <c r="L8266">
        <v>919.84688000000006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 s="10" t="s">
        <v>39</v>
      </c>
    </row>
    <row r="8267" spans="1:19" hidden="1" x14ac:dyDescent="0.25">
      <c r="A8267" s="10" t="str">
        <f t="shared" si="129"/>
        <v>2017-2026Humboldt1-in-10June PeakCAISO3</v>
      </c>
      <c r="B8267" s="10" t="s">
        <v>54</v>
      </c>
      <c r="C8267" s="10" t="s">
        <v>53</v>
      </c>
      <c r="D8267" s="10" t="s">
        <v>4</v>
      </c>
      <c r="E8267" s="10" t="s">
        <v>1</v>
      </c>
      <c r="F8267">
        <v>3</v>
      </c>
      <c r="G8267">
        <v>0.59193861484527588</v>
      </c>
      <c r="H8267">
        <v>0.59193861484527588</v>
      </c>
      <c r="I8267">
        <v>57.6875</v>
      </c>
      <c r="J8267">
        <v>0</v>
      </c>
      <c r="K8267">
        <v>967</v>
      </c>
      <c r="L8267">
        <v>919.84688000000006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 s="10" t="s">
        <v>39</v>
      </c>
    </row>
    <row r="8268" spans="1:19" hidden="1" x14ac:dyDescent="0.25">
      <c r="A8268" s="10" t="str">
        <f t="shared" si="129"/>
        <v>2017-2026Humboldt1-in-2June PeakPGE3</v>
      </c>
      <c r="B8268" s="10" t="s">
        <v>54</v>
      </c>
      <c r="C8268" s="10" t="s">
        <v>53</v>
      </c>
      <c r="D8268" s="10" t="s">
        <v>4</v>
      </c>
      <c r="E8268" s="10" t="s">
        <v>9</v>
      </c>
      <c r="F8268">
        <v>3</v>
      </c>
      <c r="G8268">
        <v>0.64447861909866333</v>
      </c>
      <c r="H8268">
        <v>0.64447861909866333</v>
      </c>
      <c r="I8268">
        <v>56.9375</v>
      </c>
      <c r="J8268">
        <v>0</v>
      </c>
      <c r="K8268">
        <v>967</v>
      </c>
      <c r="L8268">
        <v>919.84688000000006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 s="10" t="s">
        <v>38</v>
      </c>
    </row>
    <row r="8269" spans="1:19" hidden="1" x14ac:dyDescent="0.25">
      <c r="A8269" s="10" t="str">
        <f t="shared" si="129"/>
        <v>2017-2026Humboldt1-in-10June PeakPGE3</v>
      </c>
      <c r="B8269" s="10" t="s">
        <v>54</v>
      </c>
      <c r="C8269" s="10" t="s">
        <v>53</v>
      </c>
      <c r="D8269" s="10" t="s">
        <v>4</v>
      </c>
      <c r="E8269" s="10" t="s">
        <v>1</v>
      </c>
      <c r="F8269">
        <v>3</v>
      </c>
      <c r="G8269">
        <v>0.64280211925506592</v>
      </c>
      <c r="H8269">
        <v>0.64280211925506592</v>
      </c>
      <c r="I8269">
        <v>57.625</v>
      </c>
      <c r="J8269">
        <v>0</v>
      </c>
      <c r="K8269">
        <v>967</v>
      </c>
      <c r="L8269">
        <v>919.84688000000006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 s="10" t="s">
        <v>38</v>
      </c>
    </row>
    <row r="8270" spans="1:19" hidden="1" x14ac:dyDescent="0.25">
      <c r="A8270" s="10" t="str">
        <f t="shared" si="129"/>
        <v>2017-2026Humboldt1-in-10June PeakCAISO4</v>
      </c>
      <c r="B8270" s="10" t="s">
        <v>54</v>
      </c>
      <c r="C8270" s="10" t="s">
        <v>53</v>
      </c>
      <c r="D8270" s="10" t="s">
        <v>4</v>
      </c>
      <c r="E8270" s="10" t="s">
        <v>1</v>
      </c>
      <c r="F8270">
        <v>4</v>
      </c>
      <c r="G8270">
        <v>0.57359915971755981</v>
      </c>
      <c r="H8270">
        <v>0.57359915971755981</v>
      </c>
      <c r="I8270">
        <v>56.25</v>
      </c>
      <c r="J8270">
        <v>0</v>
      </c>
      <c r="K8270">
        <v>967</v>
      </c>
      <c r="L8270">
        <v>919.84688000000006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 s="10" t="s">
        <v>39</v>
      </c>
    </row>
    <row r="8271" spans="1:19" hidden="1" x14ac:dyDescent="0.25">
      <c r="A8271" s="10" t="str">
        <f t="shared" si="129"/>
        <v>2017-2026Humboldt1-in-2June PeakCAISO4</v>
      </c>
      <c r="B8271" s="10" t="s">
        <v>54</v>
      </c>
      <c r="C8271" s="10" t="s">
        <v>53</v>
      </c>
      <c r="D8271" s="10" t="s">
        <v>4</v>
      </c>
      <c r="E8271" s="10" t="s">
        <v>9</v>
      </c>
      <c r="F8271">
        <v>4</v>
      </c>
      <c r="G8271">
        <v>0.5904242992401123</v>
      </c>
      <c r="H8271">
        <v>0.5904242992401123</v>
      </c>
      <c r="I8271">
        <v>55.4375</v>
      </c>
      <c r="J8271">
        <v>0</v>
      </c>
      <c r="K8271">
        <v>967</v>
      </c>
      <c r="L8271">
        <v>919.84688000000006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 s="10" t="s">
        <v>39</v>
      </c>
    </row>
    <row r="8272" spans="1:19" hidden="1" x14ac:dyDescent="0.25">
      <c r="A8272" s="10" t="str">
        <f t="shared" si="129"/>
        <v>2017-2026Humboldt1-in-2June PeakPGE4</v>
      </c>
      <c r="B8272" s="10" t="s">
        <v>54</v>
      </c>
      <c r="C8272" s="10" t="s">
        <v>53</v>
      </c>
      <c r="D8272" s="10" t="s">
        <v>4</v>
      </c>
      <c r="E8272" s="10" t="s">
        <v>9</v>
      </c>
      <c r="F8272">
        <v>4</v>
      </c>
      <c r="G8272">
        <v>0.62451130151748657</v>
      </c>
      <c r="H8272">
        <v>0.62451130151748657</v>
      </c>
      <c r="I8272">
        <v>55.125</v>
      </c>
      <c r="J8272">
        <v>0</v>
      </c>
      <c r="K8272">
        <v>967</v>
      </c>
      <c r="L8272">
        <v>919.84688000000006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 s="10" t="s">
        <v>38</v>
      </c>
    </row>
    <row r="8273" spans="1:19" hidden="1" x14ac:dyDescent="0.25">
      <c r="A8273" s="10" t="str">
        <f t="shared" si="129"/>
        <v>2017-2026Humboldt1-in-10June PeakPGE4</v>
      </c>
      <c r="B8273" s="10" t="s">
        <v>54</v>
      </c>
      <c r="C8273" s="10" t="s">
        <v>53</v>
      </c>
      <c r="D8273" s="10" t="s">
        <v>4</v>
      </c>
      <c r="E8273" s="10" t="s">
        <v>1</v>
      </c>
      <c r="F8273">
        <v>4</v>
      </c>
      <c r="G8273">
        <v>0.6228867769241333</v>
      </c>
      <c r="H8273">
        <v>0.6228867769241333</v>
      </c>
      <c r="I8273">
        <v>56.25</v>
      </c>
      <c r="J8273">
        <v>0</v>
      </c>
      <c r="K8273">
        <v>967</v>
      </c>
      <c r="L8273">
        <v>919.84688000000006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 s="10" t="s">
        <v>38</v>
      </c>
    </row>
    <row r="8274" spans="1:19" hidden="1" x14ac:dyDescent="0.25">
      <c r="A8274" s="10" t="str">
        <f t="shared" si="129"/>
        <v>2017-2026Humboldt1-in-10June PeakCAISO5</v>
      </c>
      <c r="B8274" s="10" t="s">
        <v>54</v>
      </c>
      <c r="C8274" s="10" t="s">
        <v>53</v>
      </c>
      <c r="D8274" s="10" t="s">
        <v>4</v>
      </c>
      <c r="E8274" s="10" t="s">
        <v>1</v>
      </c>
      <c r="F8274">
        <v>5</v>
      </c>
      <c r="G8274">
        <v>0.56876307725906372</v>
      </c>
      <c r="H8274">
        <v>0.56876307725906372</v>
      </c>
      <c r="I8274">
        <v>55.0625</v>
      </c>
      <c r="J8274">
        <v>0</v>
      </c>
      <c r="K8274">
        <v>967</v>
      </c>
      <c r="L8274">
        <v>919.84688000000006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 s="10" t="s">
        <v>39</v>
      </c>
    </row>
    <row r="8275" spans="1:19" hidden="1" x14ac:dyDescent="0.25">
      <c r="A8275" s="10" t="str">
        <f t="shared" si="129"/>
        <v>2017-2026Humboldt1-in-2June PeakCAISO5</v>
      </c>
      <c r="B8275" s="10" t="s">
        <v>54</v>
      </c>
      <c r="C8275" s="10" t="s">
        <v>53</v>
      </c>
      <c r="D8275" s="10" t="s">
        <v>4</v>
      </c>
      <c r="E8275" s="10" t="s">
        <v>9</v>
      </c>
      <c r="F8275">
        <v>5</v>
      </c>
      <c r="G8275">
        <v>0.58544641733169556</v>
      </c>
      <c r="H8275">
        <v>0.58544641733169556</v>
      </c>
      <c r="I8275">
        <v>54.5625</v>
      </c>
      <c r="J8275">
        <v>0</v>
      </c>
      <c r="K8275">
        <v>967</v>
      </c>
      <c r="L8275">
        <v>919.84688000000006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 s="10" t="s">
        <v>39</v>
      </c>
    </row>
    <row r="8276" spans="1:19" hidden="1" x14ac:dyDescent="0.25">
      <c r="A8276" s="10" t="str">
        <f t="shared" si="129"/>
        <v>2017-2026Humboldt1-in-2June PeakPGE5</v>
      </c>
      <c r="B8276" s="10" t="s">
        <v>54</v>
      </c>
      <c r="C8276" s="10" t="s">
        <v>53</v>
      </c>
      <c r="D8276" s="10" t="s">
        <v>4</v>
      </c>
      <c r="E8276" s="10" t="s">
        <v>9</v>
      </c>
      <c r="F8276">
        <v>5</v>
      </c>
      <c r="G8276">
        <v>0.61924600601196289</v>
      </c>
      <c r="H8276">
        <v>0.61924600601196289</v>
      </c>
      <c r="I8276">
        <v>54.0625</v>
      </c>
      <c r="J8276">
        <v>0</v>
      </c>
      <c r="K8276">
        <v>967</v>
      </c>
      <c r="L8276">
        <v>919.84688000000006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 s="10" t="s">
        <v>38</v>
      </c>
    </row>
    <row r="8277" spans="1:19" hidden="1" x14ac:dyDescent="0.25">
      <c r="A8277" s="10" t="str">
        <f t="shared" si="129"/>
        <v>2017-2026Humboldt1-in-10June PeakPGE5</v>
      </c>
      <c r="B8277" s="10" t="s">
        <v>54</v>
      </c>
      <c r="C8277" s="10" t="s">
        <v>53</v>
      </c>
      <c r="D8277" s="10" t="s">
        <v>4</v>
      </c>
      <c r="E8277" s="10" t="s">
        <v>1</v>
      </c>
      <c r="F8277">
        <v>5</v>
      </c>
      <c r="G8277">
        <v>0.61763513088226318</v>
      </c>
      <c r="H8277">
        <v>0.61763513088226318</v>
      </c>
      <c r="I8277">
        <v>55.1875</v>
      </c>
      <c r="J8277">
        <v>0</v>
      </c>
      <c r="K8277">
        <v>967</v>
      </c>
      <c r="L8277">
        <v>919.84688000000006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 s="10" t="s">
        <v>38</v>
      </c>
    </row>
    <row r="8278" spans="1:19" hidden="1" x14ac:dyDescent="0.25">
      <c r="A8278" s="10" t="str">
        <f t="shared" si="129"/>
        <v>2017-2026Humboldt1-in-10June PeakCAISO6</v>
      </c>
      <c r="B8278" s="10" t="s">
        <v>54</v>
      </c>
      <c r="C8278" s="10" t="s">
        <v>53</v>
      </c>
      <c r="D8278" s="10" t="s">
        <v>4</v>
      </c>
      <c r="E8278" s="10" t="s">
        <v>1</v>
      </c>
      <c r="F8278">
        <v>6</v>
      </c>
      <c r="G8278">
        <v>0.61332017183303833</v>
      </c>
      <c r="H8278">
        <v>0.61332017183303833</v>
      </c>
      <c r="I8278">
        <v>54.25</v>
      </c>
      <c r="J8278">
        <v>0</v>
      </c>
      <c r="K8278">
        <v>967</v>
      </c>
      <c r="L8278">
        <v>919.84688000000006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 s="10" t="s">
        <v>39</v>
      </c>
    </row>
    <row r="8279" spans="1:19" hidden="1" x14ac:dyDescent="0.25">
      <c r="A8279" s="10" t="str">
        <f t="shared" si="129"/>
        <v>2017-2026Humboldt1-in-2June PeakCAISO6</v>
      </c>
      <c r="B8279" s="10" t="s">
        <v>54</v>
      </c>
      <c r="C8279" s="10" t="s">
        <v>53</v>
      </c>
      <c r="D8279" s="10" t="s">
        <v>4</v>
      </c>
      <c r="E8279" s="10" t="s">
        <v>9</v>
      </c>
      <c r="F8279">
        <v>6</v>
      </c>
      <c r="G8279">
        <v>0.63131046295166016</v>
      </c>
      <c r="H8279">
        <v>0.63131046295166016</v>
      </c>
      <c r="I8279">
        <v>53.625</v>
      </c>
      <c r="J8279">
        <v>0</v>
      </c>
      <c r="K8279">
        <v>967</v>
      </c>
      <c r="L8279">
        <v>919.84688000000006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 s="10" t="s">
        <v>39</v>
      </c>
    </row>
    <row r="8280" spans="1:19" hidden="1" x14ac:dyDescent="0.25">
      <c r="A8280" s="10" t="str">
        <f t="shared" si="129"/>
        <v>2017-2026Humboldt1-in-10June PeakPGE6</v>
      </c>
      <c r="B8280" s="10" t="s">
        <v>54</v>
      </c>
      <c r="C8280" s="10" t="s">
        <v>53</v>
      </c>
      <c r="D8280" s="10" t="s">
        <v>4</v>
      </c>
      <c r="E8280" s="10" t="s">
        <v>1</v>
      </c>
      <c r="F8280">
        <v>6</v>
      </c>
      <c r="G8280">
        <v>0.66602092981338501</v>
      </c>
      <c r="H8280">
        <v>0.66602092981338501</v>
      </c>
      <c r="I8280">
        <v>54.4375</v>
      </c>
      <c r="J8280">
        <v>0</v>
      </c>
      <c r="K8280">
        <v>967</v>
      </c>
      <c r="L8280">
        <v>919.84688000000006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 s="10" t="s">
        <v>38</v>
      </c>
    </row>
    <row r="8281" spans="1:19" hidden="1" x14ac:dyDescent="0.25">
      <c r="A8281" s="10" t="str">
        <f t="shared" si="129"/>
        <v>2017-2026Humboldt1-in-2June PeakPGE6</v>
      </c>
      <c r="B8281" s="10" t="s">
        <v>54</v>
      </c>
      <c r="C8281" s="10" t="s">
        <v>53</v>
      </c>
      <c r="D8281" s="10" t="s">
        <v>4</v>
      </c>
      <c r="E8281" s="10" t="s">
        <v>9</v>
      </c>
      <c r="F8281">
        <v>6</v>
      </c>
      <c r="G8281">
        <v>0.66775792837142944</v>
      </c>
      <c r="H8281">
        <v>0.66775792837142944</v>
      </c>
      <c r="I8281">
        <v>53.5625</v>
      </c>
      <c r="J8281">
        <v>0</v>
      </c>
      <c r="K8281">
        <v>967</v>
      </c>
      <c r="L8281">
        <v>919.84688000000006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 s="10" t="s">
        <v>38</v>
      </c>
    </row>
    <row r="8282" spans="1:19" hidden="1" x14ac:dyDescent="0.25">
      <c r="A8282" s="10" t="str">
        <f t="shared" si="129"/>
        <v>2017-2026Humboldt1-in-2June PeakCAISO7</v>
      </c>
      <c r="B8282" s="10" t="s">
        <v>54</v>
      </c>
      <c r="C8282" s="10" t="s">
        <v>53</v>
      </c>
      <c r="D8282" s="10" t="s">
        <v>4</v>
      </c>
      <c r="E8282" s="10" t="s">
        <v>9</v>
      </c>
      <c r="F8282">
        <v>7</v>
      </c>
      <c r="G8282">
        <v>0.7470703125</v>
      </c>
      <c r="H8282">
        <v>0.7470703125</v>
      </c>
      <c r="I8282">
        <v>54.3125</v>
      </c>
      <c r="J8282">
        <v>0</v>
      </c>
      <c r="K8282">
        <v>967</v>
      </c>
      <c r="L8282">
        <v>919.84688000000006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 s="10" t="s">
        <v>39</v>
      </c>
    </row>
    <row r="8283" spans="1:19" hidden="1" x14ac:dyDescent="0.25">
      <c r="A8283" s="10" t="str">
        <f t="shared" si="129"/>
        <v>2017-2026Humboldt1-in-10June PeakCAISO7</v>
      </c>
      <c r="B8283" s="10" t="s">
        <v>54</v>
      </c>
      <c r="C8283" s="10" t="s">
        <v>53</v>
      </c>
      <c r="D8283" s="10" t="s">
        <v>4</v>
      </c>
      <c r="E8283" s="10" t="s">
        <v>1</v>
      </c>
      <c r="F8283">
        <v>7</v>
      </c>
      <c r="G8283">
        <v>0.72578120231628418</v>
      </c>
      <c r="H8283">
        <v>0.72578120231628418</v>
      </c>
      <c r="I8283">
        <v>54.875</v>
      </c>
      <c r="J8283">
        <v>0</v>
      </c>
      <c r="K8283">
        <v>967</v>
      </c>
      <c r="L8283">
        <v>919.84688000000006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 s="10" t="s">
        <v>39</v>
      </c>
    </row>
    <row r="8284" spans="1:19" hidden="1" x14ac:dyDescent="0.25">
      <c r="A8284" s="10" t="str">
        <f t="shared" si="129"/>
        <v>2017-2026Humboldt1-in-2June PeakPGE7</v>
      </c>
      <c r="B8284" s="10" t="s">
        <v>54</v>
      </c>
      <c r="C8284" s="10" t="s">
        <v>53</v>
      </c>
      <c r="D8284" s="10" t="s">
        <v>4</v>
      </c>
      <c r="E8284" s="10" t="s">
        <v>9</v>
      </c>
      <c r="F8284">
        <v>7</v>
      </c>
      <c r="G8284">
        <v>0.79020094871520996</v>
      </c>
      <c r="H8284">
        <v>0.79020094871520996</v>
      </c>
      <c r="I8284">
        <v>53.875</v>
      </c>
      <c r="J8284">
        <v>0</v>
      </c>
      <c r="K8284">
        <v>967</v>
      </c>
      <c r="L8284">
        <v>919.84688000000006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 s="10" t="s">
        <v>38</v>
      </c>
    </row>
    <row r="8285" spans="1:19" hidden="1" x14ac:dyDescent="0.25">
      <c r="A8285" s="10" t="str">
        <f t="shared" si="129"/>
        <v>2017-2026Humboldt1-in-10June PeakPGE7</v>
      </c>
      <c r="B8285" s="10" t="s">
        <v>54</v>
      </c>
      <c r="C8285" s="10" t="s">
        <v>53</v>
      </c>
      <c r="D8285" s="10" t="s">
        <v>4</v>
      </c>
      <c r="E8285" s="10" t="s">
        <v>1</v>
      </c>
      <c r="F8285">
        <v>7</v>
      </c>
      <c r="G8285">
        <v>0.78814536333084106</v>
      </c>
      <c r="H8285">
        <v>0.78814536333084106</v>
      </c>
      <c r="I8285">
        <v>55.5625</v>
      </c>
      <c r="J8285">
        <v>0</v>
      </c>
      <c r="K8285">
        <v>967</v>
      </c>
      <c r="L8285">
        <v>919.84688000000006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 s="10" t="s">
        <v>38</v>
      </c>
    </row>
    <row r="8286" spans="1:19" hidden="1" x14ac:dyDescent="0.25">
      <c r="A8286" s="10" t="str">
        <f t="shared" si="129"/>
        <v>2017-2026Humboldt1-in-2June PeakCAISO8</v>
      </c>
      <c r="B8286" s="10" t="s">
        <v>54</v>
      </c>
      <c r="C8286" s="10" t="s">
        <v>53</v>
      </c>
      <c r="D8286" s="10" t="s">
        <v>4</v>
      </c>
      <c r="E8286" s="10" t="s">
        <v>9</v>
      </c>
      <c r="F8286">
        <v>8</v>
      </c>
      <c r="G8286">
        <v>0.81097656488418579</v>
      </c>
      <c r="H8286">
        <v>0.81097656488418579</v>
      </c>
      <c r="I8286">
        <v>58</v>
      </c>
      <c r="J8286">
        <v>0</v>
      </c>
      <c r="K8286">
        <v>967</v>
      </c>
      <c r="L8286">
        <v>919.84688000000006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 s="10" t="s">
        <v>39</v>
      </c>
    </row>
    <row r="8287" spans="1:19" hidden="1" x14ac:dyDescent="0.25">
      <c r="A8287" s="10" t="str">
        <f t="shared" si="129"/>
        <v>2017-2026Humboldt1-in-10June PeakCAISO8</v>
      </c>
      <c r="B8287" s="10" t="s">
        <v>54</v>
      </c>
      <c r="C8287" s="10" t="s">
        <v>53</v>
      </c>
      <c r="D8287" s="10" t="s">
        <v>4</v>
      </c>
      <c r="E8287" s="10" t="s">
        <v>1</v>
      </c>
      <c r="F8287">
        <v>8</v>
      </c>
      <c r="G8287">
        <v>0.78786635398864746</v>
      </c>
      <c r="H8287">
        <v>0.78786635398864746</v>
      </c>
      <c r="I8287">
        <v>57.9375</v>
      </c>
      <c r="J8287">
        <v>0</v>
      </c>
      <c r="K8287">
        <v>967</v>
      </c>
      <c r="L8287">
        <v>919.84688000000006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 s="10" t="s">
        <v>39</v>
      </c>
    </row>
    <row r="8288" spans="1:19" hidden="1" x14ac:dyDescent="0.25">
      <c r="A8288" s="10" t="str">
        <f t="shared" si="129"/>
        <v>2017-2026Humboldt1-in-10June PeakPGE8</v>
      </c>
      <c r="B8288" s="10" t="s">
        <v>54</v>
      </c>
      <c r="C8288" s="10" t="s">
        <v>53</v>
      </c>
      <c r="D8288" s="10" t="s">
        <v>4</v>
      </c>
      <c r="E8288" s="10" t="s">
        <v>1</v>
      </c>
      <c r="F8288">
        <v>8</v>
      </c>
      <c r="G8288">
        <v>0.85556530952453613</v>
      </c>
      <c r="H8288">
        <v>0.85556530952453613</v>
      </c>
      <c r="I8288">
        <v>60</v>
      </c>
      <c r="J8288">
        <v>0</v>
      </c>
      <c r="K8288">
        <v>967</v>
      </c>
      <c r="L8288">
        <v>919.84688000000006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 s="10" t="s">
        <v>38</v>
      </c>
    </row>
    <row r="8289" spans="1:19" hidden="1" x14ac:dyDescent="0.25">
      <c r="A8289" s="10" t="str">
        <f t="shared" si="129"/>
        <v>2017-2026Humboldt1-in-2June PeakPGE8</v>
      </c>
      <c r="B8289" s="10" t="s">
        <v>54</v>
      </c>
      <c r="C8289" s="10" t="s">
        <v>53</v>
      </c>
      <c r="D8289" s="10" t="s">
        <v>4</v>
      </c>
      <c r="E8289" s="10" t="s">
        <v>9</v>
      </c>
      <c r="F8289">
        <v>8</v>
      </c>
      <c r="G8289">
        <v>0.85779672861099243</v>
      </c>
      <c r="H8289">
        <v>0.85779672861099243</v>
      </c>
      <c r="I8289">
        <v>58.25</v>
      </c>
      <c r="J8289">
        <v>0</v>
      </c>
      <c r="K8289">
        <v>967</v>
      </c>
      <c r="L8289">
        <v>919.84688000000006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 s="10" t="s">
        <v>38</v>
      </c>
    </row>
    <row r="8290" spans="1:19" hidden="1" x14ac:dyDescent="0.25">
      <c r="A8290" s="10" t="str">
        <f t="shared" si="129"/>
        <v>2017-2026Humboldt1-in-10June PeakCAISO9</v>
      </c>
      <c r="B8290" s="10" t="s">
        <v>54</v>
      </c>
      <c r="C8290" s="10" t="s">
        <v>53</v>
      </c>
      <c r="D8290" s="10" t="s">
        <v>4</v>
      </c>
      <c r="E8290" s="10" t="s">
        <v>1</v>
      </c>
      <c r="F8290">
        <v>9</v>
      </c>
      <c r="G8290">
        <v>0.75929194688796997</v>
      </c>
      <c r="H8290">
        <v>0.75929194688796997</v>
      </c>
      <c r="I8290">
        <v>61.5</v>
      </c>
      <c r="J8290">
        <v>0</v>
      </c>
      <c r="K8290">
        <v>967</v>
      </c>
      <c r="L8290">
        <v>919.84688000000006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 s="10" t="s">
        <v>39</v>
      </c>
    </row>
    <row r="8291" spans="1:19" hidden="1" x14ac:dyDescent="0.25">
      <c r="A8291" s="10" t="str">
        <f t="shared" si="129"/>
        <v>2017-2026Humboldt1-in-2June PeakCAISO9</v>
      </c>
      <c r="B8291" s="10" t="s">
        <v>54</v>
      </c>
      <c r="C8291" s="10" t="s">
        <v>53</v>
      </c>
      <c r="D8291" s="10" t="s">
        <v>4</v>
      </c>
      <c r="E8291" s="10" t="s">
        <v>9</v>
      </c>
      <c r="F8291">
        <v>9</v>
      </c>
      <c r="G8291">
        <v>0.78156393766403198</v>
      </c>
      <c r="H8291">
        <v>0.78156393766403198</v>
      </c>
      <c r="I8291">
        <v>62.375</v>
      </c>
      <c r="J8291">
        <v>0</v>
      </c>
      <c r="K8291">
        <v>967</v>
      </c>
      <c r="L8291">
        <v>919.84688000000006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 s="10" t="s">
        <v>39</v>
      </c>
    </row>
    <row r="8292" spans="1:19" hidden="1" x14ac:dyDescent="0.25">
      <c r="A8292" s="10" t="str">
        <f t="shared" si="129"/>
        <v>2017-2026Humboldt1-in-2June PeakPGE9</v>
      </c>
      <c r="B8292" s="10" t="s">
        <v>54</v>
      </c>
      <c r="C8292" s="10" t="s">
        <v>53</v>
      </c>
      <c r="D8292" s="10" t="s">
        <v>4</v>
      </c>
      <c r="E8292" s="10" t="s">
        <v>9</v>
      </c>
      <c r="F8292">
        <v>9</v>
      </c>
      <c r="G8292">
        <v>0.82668602466583252</v>
      </c>
      <c r="H8292">
        <v>0.82668602466583252</v>
      </c>
      <c r="I8292">
        <v>62.875</v>
      </c>
      <c r="J8292">
        <v>0</v>
      </c>
      <c r="K8292">
        <v>967</v>
      </c>
      <c r="L8292">
        <v>919.84688000000006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 s="10" t="s">
        <v>38</v>
      </c>
    </row>
    <row r="8293" spans="1:19" hidden="1" x14ac:dyDescent="0.25">
      <c r="A8293" s="10" t="str">
        <f t="shared" si="129"/>
        <v>2017-2026Humboldt1-in-10June PeakPGE9</v>
      </c>
      <c r="B8293" s="10" t="s">
        <v>54</v>
      </c>
      <c r="C8293" s="10" t="s">
        <v>53</v>
      </c>
      <c r="D8293" s="10" t="s">
        <v>4</v>
      </c>
      <c r="E8293" s="10" t="s">
        <v>1</v>
      </c>
      <c r="F8293">
        <v>9</v>
      </c>
      <c r="G8293">
        <v>0.8245355486869812</v>
      </c>
      <c r="H8293">
        <v>0.8245355486869812</v>
      </c>
      <c r="I8293">
        <v>64.5625</v>
      </c>
      <c r="J8293">
        <v>0</v>
      </c>
      <c r="K8293">
        <v>967</v>
      </c>
      <c r="L8293">
        <v>919.84688000000006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 s="10" t="s">
        <v>38</v>
      </c>
    </row>
    <row r="8294" spans="1:19" hidden="1" x14ac:dyDescent="0.25">
      <c r="A8294" s="10" t="str">
        <f t="shared" si="129"/>
        <v>2017-2026Humboldt1-in-2June PeakCAISO10</v>
      </c>
      <c r="B8294" s="10" t="s">
        <v>54</v>
      </c>
      <c r="C8294" s="10" t="s">
        <v>53</v>
      </c>
      <c r="D8294" s="10" t="s">
        <v>4</v>
      </c>
      <c r="E8294" s="10" t="s">
        <v>9</v>
      </c>
      <c r="F8294">
        <v>10</v>
      </c>
      <c r="G8294">
        <v>0.81975632905960083</v>
      </c>
      <c r="H8294">
        <v>0.81975632905960083</v>
      </c>
      <c r="I8294">
        <v>66.75</v>
      </c>
      <c r="J8294">
        <v>0</v>
      </c>
      <c r="K8294">
        <v>967</v>
      </c>
      <c r="L8294">
        <v>919.84688000000006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 s="10" t="s">
        <v>39</v>
      </c>
    </row>
    <row r="8295" spans="1:19" hidden="1" x14ac:dyDescent="0.25">
      <c r="A8295" s="10" t="str">
        <f t="shared" si="129"/>
        <v>2017-2026Humboldt1-in-10June PeakCAISO10</v>
      </c>
      <c r="B8295" s="10" t="s">
        <v>54</v>
      </c>
      <c r="C8295" s="10" t="s">
        <v>53</v>
      </c>
      <c r="D8295" s="10" t="s">
        <v>4</v>
      </c>
      <c r="E8295" s="10" t="s">
        <v>1</v>
      </c>
      <c r="F8295">
        <v>10</v>
      </c>
      <c r="G8295">
        <v>0.79639595746994019</v>
      </c>
      <c r="H8295">
        <v>0.79639595746994019</v>
      </c>
      <c r="I8295">
        <v>65.8125</v>
      </c>
      <c r="J8295">
        <v>0</v>
      </c>
      <c r="K8295">
        <v>967</v>
      </c>
      <c r="L8295">
        <v>919.84688000000006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 s="10" t="s">
        <v>39</v>
      </c>
    </row>
    <row r="8296" spans="1:19" hidden="1" x14ac:dyDescent="0.25">
      <c r="A8296" s="10" t="str">
        <f t="shared" si="129"/>
        <v>2017-2026Humboldt1-in-2June PeakPGE10</v>
      </c>
      <c r="B8296" s="10" t="s">
        <v>54</v>
      </c>
      <c r="C8296" s="10" t="s">
        <v>53</v>
      </c>
      <c r="D8296" s="10" t="s">
        <v>4</v>
      </c>
      <c r="E8296" s="10" t="s">
        <v>9</v>
      </c>
      <c r="F8296">
        <v>10</v>
      </c>
      <c r="G8296">
        <v>0.86708337068557739</v>
      </c>
      <c r="H8296">
        <v>0.86708337068557739</v>
      </c>
      <c r="I8296">
        <v>67.4375</v>
      </c>
      <c r="J8296">
        <v>0</v>
      </c>
      <c r="K8296">
        <v>967</v>
      </c>
      <c r="L8296">
        <v>919.84688000000006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 s="10" t="s">
        <v>38</v>
      </c>
    </row>
    <row r="8297" spans="1:19" hidden="1" x14ac:dyDescent="0.25">
      <c r="A8297" s="10" t="str">
        <f t="shared" si="129"/>
        <v>2017-2026Humboldt1-in-10June PeakPGE10</v>
      </c>
      <c r="B8297" s="10" t="s">
        <v>54</v>
      </c>
      <c r="C8297" s="10" t="s">
        <v>53</v>
      </c>
      <c r="D8297" s="10" t="s">
        <v>4</v>
      </c>
      <c r="E8297" s="10" t="s">
        <v>1</v>
      </c>
      <c r="F8297">
        <v>10</v>
      </c>
      <c r="G8297">
        <v>0.86482775211334229</v>
      </c>
      <c r="H8297">
        <v>0.86482775211334229</v>
      </c>
      <c r="I8297">
        <v>69.1875</v>
      </c>
      <c r="J8297">
        <v>0</v>
      </c>
      <c r="K8297">
        <v>967</v>
      </c>
      <c r="L8297">
        <v>919.84688000000006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 s="10" t="s">
        <v>38</v>
      </c>
    </row>
    <row r="8298" spans="1:19" hidden="1" x14ac:dyDescent="0.25">
      <c r="A8298" s="10" t="str">
        <f t="shared" si="129"/>
        <v>2017-2026Humboldt1-in-10June PeakCAISO11</v>
      </c>
      <c r="B8298" s="10" t="s">
        <v>54</v>
      </c>
      <c r="C8298" s="10" t="s">
        <v>53</v>
      </c>
      <c r="D8298" s="10" t="s">
        <v>4</v>
      </c>
      <c r="E8298" s="10" t="s">
        <v>1</v>
      </c>
      <c r="F8298">
        <v>11</v>
      </c>
      <c r="G8298">
        <v>0.84414827823638916</v>
      </c>
      <c r="H8298">
        <v>0.84414827823638916</v>
      </c>
      <c r="I8298">
        <v>69.6875</v>
      </c>
      <c r="J8298">
        <v>0</v>
      </c>
      <c r="K8298">
        <v>967</v>
      </c>
      <c r="L8298">
        <v>919.84688000000006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 s="10" t="s">
        <v>39</v>
      </c>
    </row>
    <row r="8299" spans="1:19" hidden="1" x14ac:dyDescent="0.25">
      <c r="A8299" s="10" t="str">
        <f t="shared" si="129"/>
        <v>2017-2026Humboldt1-in-2June PeakCAISO11</v>
      </c>
      <c r="B8299" s="10" t="s">
        <v>54</v>
      </c>
      <c r="C8299" s="10" t="s">
        <v>53</v>
      </c>
      <c r="D8299" s="10" t="s">
        <v>4</v>
      </c>
      <c r="E8299" s="10" t="s">
        <v>9</v>
      </c>
      <c r="F8299">
        <v>11</v>
      </c>
      <c r="G8299">
        <v>0.86890935897827148</v>
      </c>
      <c r="H8299">
        <v>0.86890935897827148</v>
      </c>
      <c r="I8299">
        <v>70.75</v>
      </c>
      <c r="J8299">
        <v>0</v>
      </c>
      <c r="K8299">
        <v>967</v>
      </c>
      <c r="L8299">
        <v>919.84688000000006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 s="10" t="s">
        <v>39</v>
      </c>
    </row>
    <row r="8300" spans="1:19" hidden="1" x14ac:dyDescent="0.25">
      <c r="A8300" s="10" t="str">
        <f t="shared" si="129"/>
        <v>2017-2026Humboldt1-in-2June PeakPGE11</v>
      </c>
      <c r="B8300" s="10" t="s">
        <v>54</v>
      </c>
      <c r="C8300" s="10" t="s">
        <v>53</v>
      </c>
      <c r="D8300" s="10" t="s">
        <v>4</v>
      </c>
      <c r="E8300" s="10" t="s">
        <v>9</v>
      </c>
      <c r="F8300">
        <v>11</v>
      </c>
      <c r="G8300">
        <v>0.91907417774200439</v>
      </c>
      <c r="H8300">
        <v>0.91907417774200439</v>
      </c>
      <c r="I8300">
        <v>71.1875</v>
      </c>
      <c r="J8300">
        <v>0</v>
      </c>
      <c r="K8300">
        <v>967</v>
      </c>
      <c r="L8300">
        <v>919.84688000000006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 s="10" t="s">
        <v>38</v>
      </c>
    </row>
    <row r="8301" spans="1:19" hidden="1" x14ac:dyDescent="0.25">
      <c r="A8301" s="10" t="str">
        <f t="shared" si="129"/>
        <v>2017-2026Humboldt1-in-10June PeakPGE11</v>
      </c>
      <c r="B8301" s="10" t="s">
        <v>54</v>
      </c>
      <c r="C8301" s="10" t="s">
        <v>53</v>
      </c>
      <c r="D8301" s="10" t="s">
        <v>4</v>
      </c>
      <c r="E8301" s="10" t="s">
        <v>1</v>
      </c>
      <c r="F8301">
        <v>11</v>
      </c>
      <c r="G8301">
        <v>0.9166833758354187</v>
      </c>
      <c r="H8301">
        <v>0.9166833758354187</v>
      </c>
      <c r="I8301">
        <v>73.8125</v>
      </c>
      <c r="J8301">
        <v>0</v>
      </c>
      <c r="K8301">
        <v>967</v>
      </c>
      <c r="L8301">
        <v>919.84688000000006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 s="10" t="s">
        <v>38</v>
      </c>
    </row>
    <row r="8302" spans="1:19" hidden="1" x14ac:dyDescent="0.25">
      <c r="A8302" s="10" t="str">
        <f t="shared" si="129"/>
        <v>2017-2026Humboldt1-in-2June PeakCAISO12</v>
      </c>
      <c r="B8302" s="10" t="s">
        <v>54</v>
      </c>
      <c r="C8302" s="10" t="s">
        <v>53</v>
      </c>
      <c r="D8302" s="10" t="s">
        <v>4</v>
      </c>
      <c r="E8302" s="10" t="s">
        <v>9</v>
      </c>
      <c r="F8302">
        <v>12</v>
      </c>
      <c r="G8302">
        <v>1.0128918886184692</v>
      </c>
      <c r="H8302">
        <v>1.0128918886184692</v>
      </c>
      <c r="I8302">
        <v>74.875</v>
      </c>
      <c r="J8302">
        <v>0</v>
      </c>
      <c r="K8302">
        <v>967</v>
      </c>
      <c r="L8302">
        <v>919.84688000000006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 s="10" t="s">
        <v>39</v>
      </c>
    </row>
    <row r="8303" spans="1:19" hidden="1" x14ac:dyDescent="0.25">
      <c r="A8303" s="10" t="str">
        <f t="shared" si="129"/>
        <v>2017-2026Humboldt1-in-10June PeakCAISO12</v>
      </c>
      <c r="B8303" s="10" t="s">
        <v>54</v>
      </c>
      <c r="C8303" s="10" t="s">
        <v>53</v>
      </c>
      <c r="D8303" s="10" t="s">
        <v>4</v>
      </c>
      <c r="E8303" s="10" t="s">
        <v>1</v>
      </c>
      <c r="F8303">
        <v>12</v>
      </c>
      <c r="G8303">
        <v>0.98402774333953857</v>
      </c>
      <c r="H8303">
        <v>0.98402774333953857</v>
      </c>
      <c r="I8303">
        <v>73.75</v>
      </c>
      <c r="J8303">
        <v>0</v>
      </c>
      <c r="K8303">
        <v>967</v>
      </c>
      <c r="L8303">
        <v>919.84688000000006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 s="10" t="s">
        <v>39</v>
      </c>
    </row>
    <row r="8304" spans="1:19" hidden="1" x14ac:dyDescent="0.25">
      <c r="A8304" s="10" t="str">
        <f t="shared" si="129"/>
        <v>2017-2026Humboldt1-in-10June PeakPGE12</v>
      </c>
      <c r="B8304" s="10" t="s">
        <v>54</v>
      </c>
      <c r="C8304" s="10" t="s">
        <v>53</v>
      </c>
      <c r="D8304" s="10" t="s">
        <v>4</v>
      </c>
      <c r="E8304" s="10" t="s">
        <v>1</v>
      </c>
      <c r="F8304">
        <v>12</v>
      </c>
      <c r="G8304">
        <v>1.0685821771621704</v>
      </c>
      <c r="H8304">
        <v>1.0685821771621704</v>
      </c>
      <c r="I8304">
        <v>78.5</v>
      </c>
      <c r="J8304">
        <v>0</v>
      </c>
      <c r="K8304">
        <v>967</v>
      </c>
      <c r="L8304">
        <v>919.84688000000006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 s="10" t="s">
        <v>38</v>
      </c>
    </row>
    <row r="8305" spans="1:19" hidden="1" x14ac:dyDescent="0.25">
      <c r="A8305" s="10" t="str">
        <f t="shared" si="129"/>
        <v>2017-2026Humboldt1-in-2June PeakPGE12</v>
      </c>
      <c r="B8305" s="10" t="s">
        <v>54</v>
      </c>
      <c r="C8305" s="10" t="s">
        <v>53</v>
      </c>
      <c r="D8305" s="10" t="s">
        <v>4</v>
      </c>
      <c r="E8305" s="10" t="s">
        <v>9</v>
      </c>
      <c r="F8305">
        <v>12</v>
      </c>
      <c r="G8305">
        <v>1.0713691711425781</v>
      </c>
      <c r="H8305">
        <v>1.0713691711425781</v>
      </c>
      <c r="I8305">
        <v>75.125</v>
      </c>
      <c r="J8305">
        <v>0</v>
      </c>
      <c r="K8305">
        <v>967</v>
      </c>
      <c r="L8305">
        <v>919.84688000000006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 s="10" t="s">
        <v>38</v>
      </c>
    </row>
    <row r="8306" spans="1:19" hidden="1" x14ac:dyDescent="0.25">
      <c r="A8306" s="10" t="str">
        <f t="shared" si="129"/>
        <v>2017-2026Humboldt1-in-10June PeakCAISO13</v>
      </c>
      <c r="B8306" s="10" t="s">
        <v>54</v>
      </c>
      <c r="C8306" s="10" t="s">
        <v>53</v>
      </c>
      <c r="D8306" s="10" t="s">
        <v>4</v>
      </c>
      <c r="E8306" s="10" t="s">
        <v>1</v>
      </c>
      <c r="F8306">
        <v>13</v>
      </c>
      <c r="G8306">
        <v>1.2119632959365845</v>
      </c>
      <c r="H8306">
        <v>1.2119632959365845</v>
      </c>
      <c r="I8306">
        <v>77.125</v>
      </c>
      <c r="J8306">
        <v>0</v>
      </c>
      <c r="K8306">
        <v>967</v>
      </c>
      <c r="L8306">
        <v>919.84688000000006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 s="10" t="s">
        <v>39</v>
      </c>
    </row>
    <row r="8307" spans="1:19" hidden="1" x14ac:dyDescent="0.25">
      <c r="A8307" s="10" t="str">
        <f t="shared" si="129"/>
        <v>2017-2026Humboldt1-in-2June PeakCAISO13</v>
      </c>
      <c r="B8307" s="10" t="s">
        <v>54</v>
      </c>
      <c r="C8307" s="10" t="s">
        <v>53</v>
      </c>
      <c r="D8307" s="10" t="s">
        <v>4</v>
      </c>
      <c r="E8307" s="10" t="s">
        <v>9</v>
      </c>
      <c r="F8307">
        <v>13</v>
      </c>
      <c r="G8307">
        <v>1.2475135326385498</v>
      </c>
      <c r="H8307">
        <v>1.2475135326385498</v>
      </c>
      <c r="I8307">
        <v>77.5625</v>
      </c>
      <c r="J8307">
        <v>0</v>
      </c>
      <c r="K8307">
        <v>967</v>
      </c>
      <c r="L8307">
        <v>919.84688000000006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 s="10" t="s">
        <v>39</v>
      </c>
    </row>
    <row r="8308" spans="1:19" hidden="1" x14ac:dyDescent="0.25">
      <c r="A8308" s="10" t="str">
        <f t="shared" si="129"/>
        <v>2017-2026Humboldt1-in-2June PeakPGE13</v>
      </c>
      <c r="B8308" s="10" t="s">
        <v>54</v>
      </c>
      <c r="C8308" s="10" t="s">
        <v>53</v>
      </c>
      <c r="D8308" s="10" t="s">
        <v>4</v>
      </c>
      <c r="E8308" s="10" t="s">
        <v>9</v>
      </c>
      <c r="F8308">
        <v>13</v>
      </c>
      <c r="G8308">
        <v>1.3195362091064453</v>
      </c>
      <c r="H8308">
        <v>1.3195362091064453</v>
      </c>
      <c r="I8308">
        <v>77.375</v>
      </c>
      <c r="J8308">
        <v>0</v>
      </c>
      <c r="K8308">
        <v>967</v>
      </c>
      <c r="L8308">
        <v>919.84688000000006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 s="10" t="s">
        <v>38</v>
      </c>
    </row>
    <row r="8309" spans="1:19" hidden="1" x14ac:dyDescent="0.25">
      <c r="A8309" s="10" t="str">
        <f t="shared" si="129"/>
        <v>2017-2026Humboldt1-in-10June PeakPGE13</v>
      </c>
      <c r="B8309" s="10" t="s">
        <v>54</v>
      </c>
      <c r="C8309" s="10" t="s">
        <v>53</v>
      </c>
      <c r="D8309" s="10" t="s">
        <v>4</v>
      </c>
      <c r="E8309" s="10" t="s">
        <v>1</v>
      </c>
      <c r="F8309">
        <v>13</v>
      </c>
      <c r="G8309">
        <v>1.3161035776138306</v>
      </c>
      <c r="H8309">
        <v>1.3161035776138306</v>
      </c>
      <c r="I8309">
        <v>82.125</v>
      </c>
      <c r="J8309">
        <v>0</v>
      </c>
      <c r="K8309">
        <v>967</v>
      </c>
      <c r="L8309">
        <v>919.84688000000006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 s="10" t="s">
        <v>38</v>
      </c>
    </row>
    <row r="8310" spans="1:19" hidden="1" x14ac:dyDescent="0.25">
      <c r="A8310" s="10" t="str">
        <f t="shared" si="129"/>
        <v>2017-2026Humboldt1-in-2June PeakCAISO14</v>
      </c>
      <c r="B8310" s="10" t="s">
        <v>54</v>
      </c>
      <c r="C8310" s="10" t="s">
        <v>53</v>
      </c>
      <c r="D8310" s="10" t="s">
        <v>4</v>
      </c>
      <c r="E8310" s="10" t="s">
        <v>9</v>
      </c>
      <c r="F8310">
        <v>14</v>
      </c>
      <c r="G8310">
        <v>1.538469672203064</v>
      </c>
      <c r="H8310">
        <v>1.537064790725708</v>
      </c>
      <c r="I8310">
        <v>79.3125</v>
      </c>
      <c r="J8310">
        <v>0.10273714363574982</v>
      </c>
      <c r="K8310">
        <v>967</v>
      </c>
      <c r="L8310">
        <v>919.84688000000006</v>
      </c>
      <c r="M8310">
        <v>1.4048322336748242E-3</v>
      </c>
      <c r="N8310">
        <v>-0.13026309013366699</v>
      </c>
      <c r="O8310">
        <v>-5.2470527589321136E-2</v>
      </c>
      <c r="P8310">
        <v>1.4048322336748242E-3</v>
      </c>
      <c r="Q8310">
        <v>5.5280189961194992E-2</v>
      </c>
      <c r="R8310">
        <v>0.13307274878025055</v>
      </c>
      <c r="S8310" s="10" t="s">
        <v>39</v>
      </c>
    </row>
    <row r="8311" spans="1:19" hidden="1" x14ac:dyDescent="0.25">
      <c r="A8311" s="10" t="str">
        <f t="shared" si="129"/>
        <v>2017-2026Humboldt1-in-10June PeakCAISO14</v>
      </c>
      <c r="B8311" s="10" t="s">
        <v>54</v>
      </c>
      <c r="C8311" s="10" t="s">
        <v>53</v>
      </c>
      <c r="D8311" s="10" t="s">
        <v>4</v>
      </c>
      <c r="E8311" s="10" t="s">
        <v>1</v>
      </c>
      <c r="F8311">
        <v>14</v>
      </c>
      <c r="G8311">
        <v>1.4946283102035522</v>
      </c>
      <c r="H8311">
        <v>1.4934636354446411</v>
      </c>
      <c r="I8311">
        <v>79.125</v>
      </c>
      <c r="J8311">
        <v>0.10273714363574982</v>
      </c>
      <c r="K8311">
        <v>967</v>
      </c>
      <c r="L8311">
        <v>919.84688000000006</v>
      </c>
      <c r="M8311">
        <v>1.1646476341411471E-3</v>
      </c>
      <c r="N8311">
        <v>-0.13050328195095062</v>
      </c>
      <c r="O8311">
        <v>-5.271071195602417E-2</v>
      </c>
      <c r="P8311">
        <v>1.1646476341411471E-3</v>
      </c>
      <c r="Q8311">
        <v>5.5040005594491959E-2</v>
      </c>
      <c r="R8311">
        <v>0.13283257186412811</v>
      </c>
      <c r="S8311" s="10" t="s">
        <v>39</v>
      </c>
    </row>
    <row r="8312" spans="1:19" hidden="1" x14ac:dyDescent="0.25">
      <c r="A8312" s="10" t="str">
        <f t="shared" si="129"/>
        <v>2017-2026Humboldt1-in-10June PeakPGE14</v>
      </c>
      <c r="B8312" s="10" t="s">
        <v>54</v>
      </c>
      <c r="C8312" s="10" t="s">
        <v>53</v>
      </c>
      <c r="D8312" s="10" t="s">
        <v>4</v>
      </c>
      <c r="E8312" s="10" t="s">
        <v>1</v>
      </c>
      <c r="F8312">
        <v>14</v>
      </c>
      <c r="G8312">
        <v>1.6230571269989014</v>
      </c>
      <c r="H8312">
        <v>1.5487223863601685</v>
      </c>
      <c r="I8312">
        <v>85.125</v>
      </c>
      <c r="J8312">
        <v>0.10273714363574982</v>
      </c>
      <c r="K8312">
        <v>967</v>
      </c>
      <c r="L8312">
        <v>919.84688000000006</v>
      </c>
      <c r="M8312">
        <v>7.4334733188152313E-2</v>
      </c>
      <c r="N8312">
        <v>-5.7333189994096756E-2</v>
      </c>
      <c r="O8312">
        <v>2.0459374412894249E-2</v>
      </c>
      <c r="P8312">
        <v>7.4334733188152313E-2</v>
      </c>
      <c r="Q8312">
        <v>0.12821009755134583</v>
      </c>
      <c r="R8312">
        <v>0.20600265264511108</v>
      </c>
      <c r="S8312" s="10" t="s">
        <v>38</v>
      </c>
    </row>
    <row r="8313" spans="1:19" hidden="1" x14ac:dyDescent="0.25">
      <c r="A8313" s="10" t="str">
        <f t="shared" si="129"/>
        <v>2017-2026Humboldt1-in-2June PeakPGE14</v>
      </c>
      <c r="B8313" s="10" t="s">
        <v>54</v>
      </c>
      <c r="C8313" s="10" t="s">
        <v>53</v>
      </c>
      <c r="D8313" s="10" t="s">
        <v>4</v>
      </c>
      <c r="E8313" s="10" t="s">
        <v>9</v>
      </c>
      <c r="F8313">
        <v>14</v>
      </c>
      <c r="G8313">
        <v>1.6272902488708496</v>
      </c>
      <c r="H8313">
        <v>1.6345609426498413</v>
      </c>
      <c r="I8313">
        <v>78.25</v>
      </c>
      <c r="J8313">
        <v>0.10273714363574982</v>
      </c>
      <c r="K8313">
        <v>967</v>
      </c>
      <c r="L8313">
        <v>919.84688000000006</v>
      </c>
      <c r="M8313">
        <v>-7.2706760838627815E-3</v>
      </c>
      <c r="N8313">
        <v>-0.13893860578536987</v>
      </c>
      <c r="O8313">
        <v>-6.114603579044342E-2</v>
      </c>
      <c r="P8313">
        <v>-7.2706760838627815E-3</v>
      </c>
      <c r="Q8313">
        <v>4.6604681760072708E-2</v>
      </c>
      <c r="R8313">
        <v>0.12439724802970886</v>
      </c>
      <c r="S8313" s="10" t="s">
        <v>38</v>
      </c>
    </row>
    <row r="8314" spans="1:19" hidden="1" x14ac:dyDescent="0.25">
      <c r="A8314" s="10" t="str">
        <f t="shared" si="129"/>
        <v>2017-2026Humboldt1-in-2June PeakCAISO15</v>
      </c>
      <c r="B8314" s="10" t="s">
        <v>54</v>
      </c>
      <c r="C8314" s="10" t="s">
        <v>53</v>
      </c>
      <c r="D8314" s="10" t="s">
        <v>4</v>
      </c>
      <c r="E8314" s="10" t="s">
        <v>9</v>
      </c>
      <c r="F8314">
        <v>15</v>
      </c>
      <c r="G8314">
        <v>1.9019452333450317</v>
      </c>
      <c r="H8314">
        <v>1.8722624778747559</v>
      </c>
      <c r="I8314">
        <v>79.4375</v>
      </c>
      <c r="J8314">
        <v>0.1230589896440506</v>
      </c>
      <c r="K8314">
        <v>967</v>
      </c>
      <c r="L8314">
        <v>919.84688000000006</v>
      </c>
      <c r="M8314">
        <v>2.9682714492082596E-2</v>
      </c>
      <c r="N8314">
        <v>-0.12802968919277191</v>
      </c>
      <c r="O8314">
        <v>-3.4849420189857483E-2</v>
      </c>
      <c r="P8314">
        <v>2.9682714492082596E-2</v>
      </c>
      <c r="Q8314">
        <v>9.4214849174022675E-2</v>
      </c>
      <c r="R8314">
        <v>0.18739511072635651</v>
      </c>
      <c r="S8314" s="10" t="s">
        <v>39</v>
      </c>
    </row>
    <row r="8315" spans="1:19" hidden="1" x14ac:dyDescent="0.25">
      <c r="A8315" s="10" t="str">
        <f t="shared" si="129"/>
        <v>2017-2026Humboldt1-in-10June PeakCAISO15</v>
      </c>
      <c r="B8315" s="10" t="s">
        <v>54</v>
      </c>
      <c r="C8315" s="10" t="s">
        <v>53</v>
      </c>
      <c r="D8315" s="10" t="s">
        <v>4</v>
      </c>
      <c r="E8315" s="10" t="s">
        <v>1</v>
      </c>
      <c r="F8315">
        <v>15</v>
      </c>
      <c r="G8315">
        <v>1.8477460145950317</v>
      </c>
      <c r="H8315">
        <v>1.804922342300415</v>
      </c>
      <c r="I8315">
        <v>80.5</v>
      </c>
      <c r="J8315">
        <v>0.1230589896440506</v>
      </c>
      <c r="K8315">
        <v>967</v>
      </c>
      <c r="L8315">
        <v>919.84688000000006</v>
      </c>
      <c r="M8315">
        <v>4.282369464635849E-2</v>
      </c>
      <c r="N8315">
        <v>-0.11488870531320572</v>
      </c>
      <c r="O8315">
        <v>-2.1708440035581589E-2</v>
      </c>
      <c r="P8315">
        <v>4.282369464635849E-2</v>
      </c>
      <c r="Q8315">
        <v>0.10735582560300827</v>
      </c>
      <c r="R8315">
        <v>0.2005361020565033</v>
      </c>
      <c r="S8315" s="10" t="s">
        <v>39</v>
      </c>
    </row>
    <row r="8316" spans="1:19" hidden="1" x14ac:dyDescent="0.25">
      <c r="A8316" s="10" t="str">
        <f t="shared" si="129"/>
        <v>2017-2026Humboldt1-in-2June PeakPGE15</v>
      </c>
      <c r="B8316" s="10" t="s">
        <v>54</v>
      </c>
      <c r="C8316" s="10" t="s">
        <v>53</v>
      </c>
      <c r="D8316" s="10" t="s">
        <v>4</v>
      </c>
      <c r="E8316" s="10" t="s">
        <v>9</v>
      </c>
      <c r="F8316">
        <v>15</v>
      </c>
      <c r="G8316">
        <v>2.0117504596710205</v>
      </c>
      <c r="H8316">
        <v>1.9863089323043823</v>
      </c>
      <c r="I8316">
        <v>78.9375</v>
      </c>
      <c r="J8316">
        <v>0.1230589896440506</v>
      </c>
      <c r="K8316">
        <v>967</v>
      </c>
      <c r="L8316">
        <v>919.84688000000006</v>
      </c>
      <c r="M8316">
        <v>2.5441499426960945E-2</v>
      </c>
      <c r="N8316">
        <v>-0.13227090239524841</v>
      </c>
      <c r="O8316">
        <v>-3.9090633392333984E-2</v>
      </c>
      <c r="P8316">
        <v>2.5441499426960945E-2</v>
      </c>
      <c r="Q8316">
        <v>8.9973635971546173E-2</v>
      </c>
      <c r="R8316">
        <v>0.18315389752388</v>
      </c>
      <c r="S8316" s="10" t="s">
        <v>38</v>
      </c>
    </row>
    <row r="8317" spans="1:19" hidden="1" x14ac:dyDescent="0.25">
      <c r="A8317" s="10" t="str">
        <f t="shared" si="129"/>
        <v>2017-2026Humboldt1-in-10June PeakPGE15</v>
      </c>
      <c r="B8317" s="10" t="s">
        <v>54</v>
      </c>
      <c r="C8317" s="10" t="s">
        <v>53</v>
      </c>
      <c r="D8317" s="10" t="s">
        <v>4</v>
      </c>
      <c r="E8317" s="10" t="s">
        <v>1</v>
      </c>
      <c r="F8317">
        <v>15</v>
      </c>
      <c r="G8317">
        <v>2.0065171718597412</v>
      </c>
      <c r="H8317">
        <v>1.8718229532241821</v>
      </c>
      <c r="I8317">
        <v>86.6875</v>
      </c>
      <c r="J8317">
        <v>0.1230589896440506</v>
      </c>
      <c r="K8317">
        <v>967</v>
      </c>
      <c r="L8317">
        <v>919.84688000000006</v>
      </c>
      <c r="M8317">
        <v>0.13469420373439789</v>
      </c>
      <c r="N8317">
        <v>-2.301819808781147E-2</v>
      </c>
      <c r="O8317">
        <v>7.0162072777748108E-2</v>
      </c>
      <c r="P8317">
        <v>0.13469420373439789</v>
      </c>
      <c r="Q8317">
        <v>0.19922633469104767</v>
      </c>
      <c r="R8317">
        <v>0.29240661859512329</v>
      </c>
      <c r="S8317" s="10" t="s">
        <v>38</v>
      </c>
    </row>
    <row r="8318" spans="1:19" hidden="1" x14ac:dyDescent="0.25">
      <c r="A8318" s="10" t="str">
        <f t="shared" si="129"/>
        <v>2017-2026Humboldt1-in-10June PeakCAISO16</v>
      </c>
      <c r="B8318" s="10" t="s">
        <v>54</v>
      </c>
      <c r="C8318" s="10" t="s">
        <v>53</v>
      </c>
      <c r="D8318" s="10" t="s">
        <v>4</v>
      </c>
      <c r="E8318" s="10" t="s">
        <v>1</v>
      </c>
      <c r="F8318">
        <v>16</v>
      </c>
      <c r="G8318">
        <v>2.1817495822906494</v>
      </c>
      <c r="H8318">
        <v>2.1503796577453613</v>
      </c>
      <c r="I8318">
        <v>80.5</v>
      </c>
      <c r="J8318">
        <v>0.15615223348140717</v>
      </c>
      <c r="K8318">
        <v>967</v>
      </c>
      <c r="L8318">
        <v>919.84688000000006</v>
      </c>
      <c r="M8318">
        <v>3.1369809061288834E-2</v>
      </c>
      <c r="N8318">
        <v>-0.16875489056110382</v>
      </c>
      <c r="O8318">
        <v>-5.0516422837972641E-2</v>
      </c>
      <c r="P8318">
        <v>3.1369809061288834E-2</v>
      </c>
      <c r="Q8318">
        <v>0.11325603723526001</v>
      </c>
      <c r="R8318">
        <v>0.23149451613426208</v>
      </c>
      <c r="S8318" s="10" t="s">
        <v>39</v>
      </c>
    </row>
    <row r="8319" spans="1:19" hidden="1" x14ac:dyDescent="0.25">
      <c r="A8319" s="10" t="str">
        <f t="shared" si="129"/>
        <v>2017-2026Humboldt1-in-2June PeakCAISO16</v>
      </c>
      <c r="B8319" s="10" t="s">
        <v>54</v>
      </c>
      <c r="C8319" s="10" t="s">
        <v>53</v>
      </c>
      <c r="D8319" s="10" t="s">
        <v>4</v>
      </c>
      <c r="E8319" s="10" t="s">
        <v>9</v>
      </c>
      <c r="F8319">
        <v>16</v>
      </c>
      <c r="G8319">
        <v>2.2457461357116699</v>
      </c>
      <c r="H8319">
        <v>2.2436008453369141</v>
      </c>
      <c r="I8319">
        <v>79.25</v>
      </c>
      <c r="J8319">
        <v>0.15615223348140717</v>
      </c>
      <c r="K8319">
        <v>967</v>
      </c>
      <c r="L8319">
        <v>919.84688000000006</v>
      </c>
      <c r="M8319">
        <v>2.1453122608363628E-3</v>
      </c>
      <c r="N8319">
        <v>-0.1979793906211853</v>
      </c>
      <c r="O8319">
        <v>-7.9740919172763824E-2</v>
      </c>
      <c r="P8319">
        <v>2.1453122608363628E-3</v>
      </c>
      <c r="Q8319">
        <v>8.4031544625759125E-2</v>
      </c>
      <c r="R8319">
        <v>0.2022700160741806</v>
      </c>
      <c r="S8319" s="10" t="s">
        <v>39</v>
      </c>
    </row>
    <row r="8320" spans="1:19" hidden="1" x14ac:dyDescent="0.25">
      <c r="A8320" s="10" t="str">
        <f t="shared" si="129"/>
        <v>2017-2026Humboldt1-in-2June PeakPGE16</v>
      </c>
      <c r="B8320" s="10" t="s">
        <v>54</v>
      </c>
      <c r="C8320" s="10" t="s">
        <v>53</v>
      </c>
      <c r="D8320" s="10" t="s">
        <v>4</v>
      </c>
      <c r="E8320" s="10" t="s">
        <v>9</v>
      </c>
      <c r="F8320">
        <v>16</v>
      </c>
      <c r="G8320">
        <v>2.3753998279571533</v>
      </c>
      <c r="H8320">
        <v>2.3839662075042725</v>
      </c>
      <c r="I8320">
        <v>78.75</v>
      </c>
      <c r="J8320">
        <v>0.15615223348140717</v>
      </c>
      <c r="K8320">
        <v>967</v>
      </c>
      <c r="L8320">
        <v>919.84688000000006</v>
      </c>
      <c r="M8320">
        <v>-8.5663171485066414E-3</v>
      </c>
      <c r="N8320">
        <v>-0.20869101583957672</v>
      </c>
      <c r="O8320">
        <v>-9.045255184173584E-2</v>
      </c>
      <c r="P8320">
        <v>-8.5663171485066414E-3</v>
      </c>
      <c r="Q8320">
        <v>7.3319911956787109E-2</v>
      </c>
      <c r="R8320">
        <v>0.19155839085578918</v>
      </c>
      <c r="S8320" s="10" t="s">
        <v>38</v>
      </c>
    </row>
    <row r="8321" spans="1:19" hidden="1" x14ac:dyDescent="0.25">
      <c r="A8321" s="10" t="str">
        <f t="shared" si="129"/>
        <v>2017-2026Humboldt1-in-10June PeakPGE16</v>
      </c>
      <c r="B8321" s="10" t="s">
        <v>54</v>
      </c>
      <c r="C8321" s="10" t="s">
        <v>53</v>
      </c>
      <c r="D8321" s="10" t="s">
        <v>4</v>
      </c>
      <c r="E8321" s="10" t="s">
        <v>1</v>
      </c>
      <c r="F8321">
        <v>16</v>
      </c>
      <c r="G8321">
        <v>2.3692207336425781</v>
      </c>
      <c r="H8321">
        <v>2.1734728813171387</v>
      </c>
      <c r="I8321">
        <v>87.125</v>
      </c>
      <c r="J8321">
        <v>0.15615223348140717</v>
      </c>
      <c r="K8321">
        <v>967</v>
      </c>
      <c r="L8321">
        <v>919.84688000000006</v>
      </c>
      <c r="M8321">
        <v>0.19574786722660065</v>
      </c>
      <c r="N8321">
        <v>-4.3768351897597313E-3</v>
      </c>
      <c r="O8321">
        <v>0.11386163532733917</v>
      </c>
      <c r="P8321">
        <v>0.19574786722660065</v>
      </c>
      <c r="Q8321">
        <v>0.27763408422470093</v>
      </c>
      <c r="R8321">
        <v>0.395872563123703</v>
      </c>
      <c r="S8321" s="10" t="s">
        <v>38</v>
      </c>
    </row>
    <row r="8322" spans="1:19" hidden="1" x14ac:dyDescent="0.25">
      <c r="A8322" s="10" t="str">
        <f t="shared" ref="A8322:A8385" si="130">CONCATENATE(B8322,C8322,E8322,D8322,S8322,F8322)</f>
        <v>2017-2026Humboldt1-in-2June PeakCAISO17</v>
      </c>
      <c r="B8322" s="10" t="s">
        <v>54</v>
      </c>
      <c r="C8322" s="10" t="s">
        <v>53</v>
      </c>
      <c r="D8322" s="10" t="s">
        <v>4</v>
      </c>
      <c r="E8322" s="10" t="s">
        <v>9</v>
      </c>
      <c r="F8322">
        <v>17</v>
      </c>
      <c r="G8322">
        <v>2.5140392780303955</v>
      </c>
      <c r="H8322">
        <v>2.3914105892181396</v>
      </c>
      <c r="I8322">
        <v>78.375</v>
      </c>
      <c r="J8322">
        <v>0.16046801209449768</v>
      </c>
      <c r="K8322">
        <v>967</v>
      </c>
      <c r="L8322">
        <v>919.84688000000006</v>
      </c>
      <c r="M8322">
        <v>0.12262860685586929</v>
      </c>
      <c r="N8322">
        <v>-8.3027198910713196E-2</v>
      </c>
      <c r="O8322">
        <v>3.8479182869195938E-2</v>
      </c>
      <c r="P8322">
        <v>0.12262860685586929</v>
      </c>
      <c r="Q8322">
        <v>0.20677803456783295</v>
      </c>
      <c r="R8322">
        <v>0.32828441262245178</v>
      </c>
      <c r="S8322" s="10" t="s">
        <v>39</v>
      </c>
    </row>
    <row r="8323" spans="1:19" hidden="1" x14ac:dyDescent="0.25">
      <c r="A8323" s="10" t="str">
        <f t="shared" si="130"/>
        <v>2017-2026Humboldt1-in-10June PeakCAISO17</v>
      </c>
      <c r="B8323" s="10" t="s">
        <v>54</v>
      </c>
      <c r="C8323" s="10" t="s">
        <v>53</v>
      </c>
      <c r="D8323" s="10" t="s">
        <v>4</v>
      </c>
      <c r="E8323" s="10" t="s">
        <v>1</v>
      </c>
      <c r="F8323">
        <v>17</v>
      </c>
      <c r="G8323">
        <v>2.4423973560333252</v>
      </c>
      <c r="H8323">
        <v>2.2928555011749268</v>
      </c>
      <c r="I8323">
        <v>80</v>
      </c>
      <c r="J8323">
        <v>0.16046801209449768</v>
      </c>
      <c r="K8323">
        <v>967</v>
      </c>
      <c r="L8323">
        <v>919.84688000000006</v>
      </c>
      <c r="M8323">
        <v>0.1495419442653656</v>
      </c>
      <c r="N8323">
        <v>-5.6113861501216888E-2</v>
      </c>
      <c r="O8323">
        <v>6.5392516553401947E-2</v>
      </c>
      <c r="P8323">
        <v>0.1495419442653656</v>
      </c>
      <c r="Q8323">
        <v>0.23369136452674866</v>
      </c>
      <c r="R8323">
        <v>0.35519775748252869</v>
      </c>
      <c r="S8323" s="10" t="s">
        <v>39</v>
      </c>
    </row>
    <row r="8324" spans="1:19" hidden="1" x14ac:dyDescent="0.25">
      <c r="A8324" s="10" t="str">
        <f t="shared" si="130"/>
        <v>2017-2026Humboldt1-in-2June PeakPGE17</v>
      </c>
      <c r="B8324" s="10" t="s">
        <v>54</v>
      </c>
      <c r="C8324" s="10" t="s">
        <v>53</v>
      </c>
      <c r="D8324" s="10" t="s">
        <v>4</v>
      </c>
      <c r="E8324" s="10" t="s">
        <v>9</v>
      </c>
      <c r="F8324">
        <v>17</v>
      </c>
      <c r="G8324">
        <v>2.6591823101043701</v>
      </c>
      <c r="H8324">
        <v>2.5426774024963379</v>
      </c>
      <c r="I8324">
        <v>77.9375</v>
      </c>
      <c r="J8324">
        <v>0.16046801209449768</v>
      </c>
      <c r="K8324">
        <v>967</v>
      </c>
      <c r="L8324">
        <v>919.84688000000006</v>
      </c>
      <c r="M8324">
        <v>0.11650485545396805</v>
      </c>
      <c r="N8324">
        <v>-8.9150950312614441E-2</v>
      </c>
      <c r="O8324">
        <v>3.2355431467294693E-2</v>
      </c>
      <c r="P8324">
        <v>0.11650485545396805</v>
      </c>
      <c r="Q8324">
        <v>0.2006542831659317</v>
      </c>
      <c r="R8324">
        <v>0.32216066122055054</v>
      </c>
      <c r="S8324" s="10" t="s">
        <v>38</v>
      </c>
    </row>
    <row r="8325" spans="1:19" hidden="1" x14ac:dyDescent="0.25">
      <c r="A8325" s="10" t="str">
        <f t="shared" si="130"/>
        <v>2017-2026Humboldt1-in-10June PeakPGE17</v>
      </c>
      <c r="B8325" s="10" t="s">
        <v>54</v>
      </c>
      <c r="C8325" s="10" t="s">
        <v>53</v>
      </c>
      <c r="D8325" s="10" t="s">
        <v>4</v>
      </c>
      <c r="E8325" s="10" t="s">
        <v>1</v>
      </c>
      <c r="F8325">
        <v>17</v>
      </c>
      <c r="G8325">
        <v>2.6522648334503174</v>
      </c>
      <c r="H8325">
        <v>2.3691666126251221</v>
      </c>
      <c r="I8325">
        <v>86.875</v>
      </c>
      <c r="J8325">
        <v>0.16046801209449768</v>
      </c>
      <c r="K8325">
        <v>967</v>
      </c>
      <c r="L8325">
        <v>919.84688000000006</v>
      </c>
      <c r="M8325">
        <v>0.28309816122055054</v>
      </c>
      <c r="N8325">
        <v>7.7442355453968048E-2</v>
      </c>
      <c r="O8325">
        <v>0.19894874095916748</v>
      </c>
      <c r="P8325">
        <v>0.28309816122055054</v>
      </c>
      <c r="Q8325">
        <v>0.36724758148193359</v>
      </c>
      <c r="R8325">
        <v>0.48875397443771362</v>
      </c>
      <c r="S8325" s="10" t="s">
        <v>38</v>
      </c>
    </row>
    <row r="8326" spans="1:19" hidden="1" x14ac:dyDescent="0.25">
      <c r="A8326" s="10" t="str">
        <f t="shared" si="130"/>
        <v>2017-2026Humboldt1-in-10June PeakCAISO18</v>
      </c>
      <c r="B8326" s="10" t="s">
        <v>54</v>
      </c>
      <c r="C8326" s="10" t="s">
        <v>53</v>
      </c>
      <c r="D8326" s="10" t="s">
        <v>4</v>
      </c>
      <c r="E8326" s="10" t="s">
        <v>1</v>
      </c>
      <c r="F8326">
        <v>18</v>
      </c>
      <c r="G8326">
        <v>2.6022348403930664</v>
      </c>
      <c r="H8326">
        <v>2.501410961151123</v>
      </c>
      <c r="I8326">
        <v>78.75</v>
      </c>
      <c r="J8326">
        <v>0.13599415123462677</v>
      </c>
      <c r="K8326">
        <v>967</v>
      </c>
      <c r="L8326">
        <v>919.84688000000006</v>
      </c>
      <c r="M8326">
        <v>0.10082389414310455</v>
      </c>
      <c r="N8326">
        <v>-7.3466211557388306E-2</v>
      </c>
      <c r="O8326">
        <v>2.95085608959198E-2</v>
      </c>
      <c r="P8326">
        <v>0.10082389414310455</v>
      </c>
      <c r="Q8326">
        <v>0.17213922739028931</v>
      </c>
      <c r="R8326">
        <v>0.27511399984359741</v>
      </c>
      <c r="S8326" s="10" t="s">
        <v>39</v>
      </c>
    </row>
    <row r="8327" spans="1:19" hidden="1" x14ac:dyDescent="0.25">
      <c r="A8327" s="10" t="str">
        <f t="shared" si="130"/>
        <v>2017-2026Humboldt1-in-2June PeakCAISO18</v>
      </c>
      <c r="B8327" s="10" t="s">
        <v>54</v>
      </c>
      <c r="C8327" s="10" t="s">
        <v>53</v>
      </c>
      <c r="D8327" s="10" t="s">
        <v>4</v>
      </c>
      <c r="E8327" s="10" t="s">
        <v>9</v>
      </c>
      <c r="F8327">
        <v>18</v>
      </c>
      <c r="G8327">
        <v>2.6785652637481689</v>
      </c>
      <c r="H8327">
        <v>2.6016876697540283</v>
      </c>
      <c r="I8327">
        <v>77.6875</v>
      </c>
      <c r="J8327">
        <v>0.13599415123462677</v>
      </c>
      <c r="K8327">
        <v>967</v>
      </c>
      <c r="L8327">
        <v>919.84688000000006</v>
      </c>
      <c r="M8327">
        <v>7.6877519488334656E-2</v>
      </c>
      <c r="N8327">
        <v>-9.7412586212158203E-2</v>
      </c>
      <c r="O8327">
        <v>5.5621867068111897E-3</v>
      </c>
      <c r="P8327">
        <v>7.6877519488334656E-2</v>
      </c>
      <c r="Q8327">
        <v>0.14819285273551941</v>
      </c>
      <c r="R8327">
        <v>0.25116762518882751</v>
      </c>
      <c r="S8327" s="10" t="s">
        <v>39</v>
      </c>
    </row>
    <row r="8328" spans="1:19" hidden="1" x14ac:dyDescent="0.25">
      <c r="A8328" s="10" t="str">
        <f t="shared" si="130"/>
        <v>2017-2026Humboldt1-in-10June PeakPGE18</v>
      </c>
      <c r="B8328" s="10" t="s">
        <v>54</v>
      </c>
      <c r="C8328" s="10" t="s">
        <v>53</v>
      </c>
      <c r="D8328" s="10" t="s">
        <v>4</v>
      </c>
      <c r="E8328" s="10" t="s">
        <v>1</v>
      </c>
      <c r="F8328">
        <v>18</v>
      </c>
      <c r="G8328">
        <v>2.8258366584777832</v>
      </c>
      <c r="H8328">
        <v>2.5623090267181396</v>
      </c>
      <c r="I8328">
        <v>85.75</v>
      </c>
      <c r="J8328">
        <v>0.13599415123462677</v>
      </c>
      <c r="K8328">
        <v>967</v>
      </c>
      <c r="L8328">
        <v>919.84688000000006</v>
      </c>
      <c r="M8328">
        <v>0.26352763175964355</v>
      </c>
      <c r="N8328">
        <v>8.9237526059150696E-2</v>
      </c>
      <c r="O8328">
        <v>0.1922122985124588</v>
      </c>
      <c r="P8328">
        <v>0.26352763175964355</v>
      </c>
      <c r="Q8328">
        <v>0.33484295010566711</v>
      </c>
      <c r="R8328">
        <v>0.43781772255897522</v>
      </c>
      <c r="S8328" s="10" t="s">
        <v>38</v>
      </c>
    </row>
    <row r="8329" spans="1:19" hidden="1" x14ac:dyDescent="0.25">
      <c r="A8329" s="10" t="str">
        <f t="shared" si="130"/>
        <v>2017-2026Humboldt1-in-2June PeakPGE18</v>
      </c>
      <c r="B8329" s="10" t="s">
        <v>54</v>
      </c>
      <c r="C8329" s="10" t="s">
        <v>53</v>
      </c>
      <c r="D8329" s="10" t="s">
        <v>4</v>
      </c>
      <c r="E8329" s="10" t="s">
        <v>9</v>
      </c>
      <c r="F8329">
        <v>18</v>
      </c>
      <c r="G8329">
        <v>2.8332068920135498</v>
      </c>
      <c r="H8329">
        <v>2.7722194194793701</v>
      </c>
      <c r="I8329">
        <v>76.875</v>
      </c>
      <c r="J8329">
        <v>0.13599415123462677</v>
      </c>
      <c r="K8329">
        <v>967</v>
      </c>
      <c r="L8329">
        <v>919.84688000000006</v>
      </c>
      <c r="M8329">
        <v>6.0987528413534164E-2</v>
      </c>
      <c r="N8329">
        <v>-0.1133025735616684</v>
      </c>
      <c r="O8329">
        <v>-1.0327804833650589E-2</v>
      </c>
      <c r="P8329">
        <v>6.0987528413534164E-2</v>
      </c>
      <c r="Q8329">
        <v>0.13230286538600922</v>
      </c>
      <c r="R8329">
        <v>0.23527763783931732</v>
      </c>
      <c r="S8329" s="10" t="s">
        <v>38</v>
      </c>
    </row>
    <row r="8330" spans="1:19" hidden="1" x14ac:dyDescent="0.25">
      <c r="A8330" s="10" t="str">
        <f t="shared" si="130"/>
        <v>2017-2026Humboldt1-in-2June PeakCAISO19</v>
      </c>
      <c r="B8330" s="10" t="s">
        <v>54</v>
      </c>
      <c r="C8330" s="10" t="s">
        <v>53</v>
      </c>
      <c r="D8330" s="10" t="s">
        <v>4</v>
      </c>
      <c r="E8330" s="10" t="s">
        <v>9</v>
      </c>
      <c r="F8330">
        <v>19</v>
      </c>
      <c r="G8330">
        <v>2.6772603988647461</v>
      </c>
      <c r="H8330">
        <v>2.8556580543518066</v>
      </c>
      <c r="I8330">
        <v>76.4375</v>
      </c>
      <c r="J8330">
        <v>0.11742977052927017</v>
      </c>
      <c r="K8330">
        <v>967</v>
      </c>
      <c r="L8330">
        <v>919.84688000000006</v>
      </c>
      <c r="M8330">
        <v>-0.1783977597951889</v>
      </c>
      <c r="N8330">
        <v>-0.32889574766159058</v>
      </c>
      <c r="O8330">
        <v>-0.23997792601585388</v>
      </c>
      <c r="P8330">
        <v>-0.1783977597951889</v>
      </c>
      <c r="Q8330">
        <v>-0.11681758612394333</v>
      </c>
      <c r="R8330">
        <v>-2.7899766340851784E-2</v>
      </c>
      <c r="S8330" s="10" t="s">
        <v>39</v>
      </c>
    </row>
    <row r="8331" spans="1:19" hidden="1" x14ac:dyDescent="0.25">
      <c r="A8331" s="10" t="str">
        <f t="shared" si="130"/>
        <v>2017-2026Humboldt1-in-10June PeakCAISO19</v>
      </c>
      <c r="B8331" s="10" t="s">
        <v>54</v>
      </c>
      <c r="C8331" s="10" t="s">
        <v>53</v>
      </c>
      <c r="D8331" s="10" t="s">
        <v>4</v>
      </c>
      <c r="E8331" s="10" t="s">
        <v>1</v>
      </c>
      <c r="F8331">
        <v>19</v>
      </c>
      <c r="G8331">
        <v>2.6009671688079834</v>
      </c>
      <c r="H8331">
        <v>2.78043532371521</v>
      </c>
      <c r="I8331">
        <v>77.0625</v>
      </c>
      <c r="J8331">
        <v>0.11742977052927017</v>
      </c>
      <c r="K8331">
        <v>967</v>
      </c>
      <c r="L8331">
        <v>919.84688000000006</v>
      </c>
      <c r="M8331">
        <v>-0.17946805059909821</v>
      </c>
      <c r="N8331">
        <v>-0.32996603846549988</v>
      </c>
      <c r="O8331">
        <v>-0.24104821681976318</v>
      </c>
      <c r="P8331">
        <v>-0.17946805059909821</v>
      </c>
      <c r="Q8331">
        <v>-0.11788787692785263</v>
      </c>
      <c r="R8331">
        <v>-2.8970057144761086E-2</v>
      </c>
      <c r="S8331" s="10" t="s">
        <v>39</v>
      </c>
    </row>
    <row r="8332" spans="1:19" hidden="1" x14ac:dyDescent="0.25">
      <c r="A8332" s="10" t="str">
        <f t="shared" si="130"/>
        <v>2017-2026Humboldt1-in-10June PeakPGE19</v>
      </c>
      <c r="B8332" s="10" t="s">
        <v>54</v>
      </c>
      <c r="C8332" s="10" t="s">
        <v>53</v>
      </c>
      <c r="D8332" s="10" t="s">
        <v>4</v>
      </c>
      <c r="E8332" s="10" t="s">
        <v>1</v>
      </c>
      <c r="F8332">
        <v>19</v>
      </c>
      <c r="G8332">
        <v>2.8244600296020508</v>
      </c>
      <c r="H8332">
        <v>3.0069272518157959</v>
      </c>
      <c r="I8332">
        <v>84.3125</v>
      </c>
      <c r="J8332">
        <v>0.11742977052927017</v>
      </c>
      <c r="K8332">
        <v>967</v>
      </c>
      <c r="L8332">
        <v>919.84688000000006</v>
      </c>
      <c r="M8332">
        <v>-0.18246716260910034</v>
      </c>
      <c r="N8332">
        <v>-0.33296516537666321</v>
      </c>
      <c r="O8332">
        <v>-0.24404732882976532</v>
      </c>
      <c r="P8332">
        <v>-0.18246716260910034</v>
      </c>
      <c r="Q8332">
        <v>-0.12088698893785477</v>
      </c>
      <c r="R8332">
        <v>-3.1969167292118073E-2</v>
      </c>
      <c r="S8332" s="10" t="s">
        <v>38</v>
      </c>
    </row>
    <row r="8333" spans="1:19" hidden="1" x14ac:dyDescent="0.25">
      <c r="A8333" s="10" t="str">
        <f t="shared" si="130"/>
        <v>2017-2026Humboldt1-in-2June PeakPGE19</v>
      </c>
      <c r="B8333" s="10" t="s">
        <v>54</v>
      </c>
      <c r="C8333" s="10" t="s">
        <v>53</v>
      </c>
      <c r="D8333" s="10" t="s">
        <v>4</v>
      </c>
      <c r="E8333" s="10" t="s">
        <v>9</v>
      </c>
      <c r="F8333">
        <v>19</v>
      </c>
      <c r="G8333">
        <v>2.8318266868591309</v>
      </c>
      <c r="H8333">
        <v>3.01139235496521</v>
      </c>
      <c r="I8333">
        <v>75.75</v>
      </c>
      <c r="J8333">
        <v>0.11742977052927017</v>
      </c>
      <c r="K8333">
        <v>967</v>
      </c>
      <c r="L8333">
        <v>919.84688000000006</v>
      </c>
      <c r="M8333">
        <v>-0.17956562340259552</v>
      </c>
      <c r="N8333">
        <v>-0.33006361126899719</v>
      </c>
      <c r="O8333">
        <v>-0.2411457896232605</v>
      </c>
      <c r="P8333">
        <v>-0.17956562340259552</v>
      </c>
      <c r="Q8333">
        <v>-0.11798544973134995</v>
      </c>
      <c r="R8333">
        <v>-2.90676299482584E-2</v>
      </c>
      <c r="S8333" s="10" t="s">
        <v>38</v>
      </c>
    </row>
    <row r="8334" spans="1:19" hidden="1" x14ac:dyDescent="0.25">
      <c r="A8334" s="10" t="str">
        <f t="shared" si="130"/>
        <v>2017-2026Humboldt1-in-2June PeakCAISO20</v>
      </c>
      <c r="B8334" s="10" t="s">
        <v>54</v>
      </c>
      <c r="C8334" s="10" t="s">
        <v>53</v>
      </c>
      <c r="D8334" s="10" t="s">
        <v>4</v>
      </c>
      <c r="E8334" s="10" t="s">
        <v>9</v>
      </c>
      <c r="F8334">
        <v>20</v>
      </c>
      <c r="G8334">
        <v>2.4588255882263184</v>
      </c>
      <c r="H8334">
        <v>2.5531973838806152</v>
      </c>
      <c r="I8334">
        <v>73.75</v>
      </c>
      <c r="J8334">
        <v>7.6294809579849243E-2</v>
      </c>
      <c r="K8334">
        <v>967</v>
      </c>
      <c r="L8334">
        <v>919.84688000000006</v>
      </c>
      <c r="M8334">
        <v>-9.4371914863586426E-2</v>
      </c>
      <c r="N8334">
        <v>-0.19215133786201477</v>
      </c>
      <c r="O8334">
        <v>-0.13438090682029724</v>
      </c>
      <c r="P8334">
        <v>-9.4371914863586426E-2</v>
      </c>
      <c r="Q8334">
        <v>-5.4362915456295013E-2</v>
      </c>
      <c r="R8334">
        <v>3.4075130242854357E-3</v>
      </c>
      <c r="S8334" s="10" t="s">
        <v>39</v>
      </c>
    </row>
    <row r="8335" spans="1:19" hidden="1" x14ac:dyDescent="0.25">
      <c r="A8335" s="10" t="str">
        <f t="shared" si="130"/>
        <v>2017-2026Humboldt1-in-10June PeakCAISO20</v>
      </c>
      <c r="B8335" s="10" t="s">
        <v>54</v>
      </c>
      <c r="C8335" s="10" t="s">
        <v>53</v>
      </c>
      <c r="D8335" s="10" t="s">
        <v>4</v>
      </c>
      <c r="E8335" s="10" t="s">
        <v>1</v>
      </c>
      <c r="F8335">
        <v>20</v>
      </c>
      <c r="G8335">
        <v>2.3887569904327393</v>
      </c>
      <c r="H8335">
        <v>2.4880242347717285</v>
      </c>
      <c r="I8335">
        <v>74.5625</v>
      </c>
      <c r="J8335">
        <v>7.6294809579849243E-2</v>
      </c>
      <c r="K8335">
        <v>967</v>
      </c>
      <c r="L8335">
        <v>919.84688000000006</v>
      </c>
      <c r="M8335">
        <v>-9.9267236888408661E-2</v>
      </c>
      <c r="N8335">
        <v>-0.1970466673374176</v>
      </c>
      <c r="O8335">
        <v>-0.13927623629570007</v>
      </c>
      <c r="P8335">
        <v>-9.9267236888408661E-2</v>
      </c>
      <c r="Q8335">
        <v>-5.9258237481117249E-2</v>
      </c>
      <c r="R8335">
        <v>-1.4878088841214776E-3</v>
      </c>
      <c r="S8335" s="10" t="s">
        <v>39</v>
      </c>
    </row>
    <row r="8336" spans="1:19" hidden="1" x14ac:dyDescent="0.25">
      <c r="A8336" s="10" t="str">
        <f t="shared" si="130"/>
        <v>2017-2026Humboldt1-in-10June PeakPGE20</v>
      </c>
      <c r="B8336" s="10" t="s">
        <v>54</v>
      </c>
      <c r="C8336" s="10" t="s">
        <v>53</v>
      </c>
      <c r="D8336" s="10" t="s">
        <v>4</v>
      </c>
      <c r="E8336" s="10" t="s">
        <v>1</v>
      </c>
      <c r="F8336">
        <v>20</v>
      </c>
      <c r="G8336">
        <v>2.5940155982971191</v>
      </c>
      <c r="H8336">
        <v>2.731487512588501</v>
      </c>
      <c r="I8336">
        <v>81.1875</v>
      </c>
      <c r="J8336">
        <v>7.6294809579849243E-2</v>
      </c>
      <c r="K8336">
        <v>967</v>
      </c>
      <c r="L8336">
        <v>919.84688000000006</v>
      </c>
      <c r="M8336">
        <v>-0.13747195899486542</v>
      </c>
      <c r="N8336">
        <v>-0.23525138199329376</v>
      </c>
      <c r="O8336">
        <v>-0.17748095095157623</v>
      </c>
      <c r="P8336">
        <v>-0.13747195899486542</v>
      </c>
      <c r="Q8336">
        <v>-9.7462959587574005E-2</v>
      </c>
      <c r="R8336">
        <v>-3.9692532271146774E-2</v>
      </c>
      <c r="S8336" s="10" t="s">
        <v>38</v>
      </c>
    </row>
    <row r="8337" spans="1:19" hidden="1" x14ac:dyDescent="0.25">
      <c r="A8337" s="10" t="str">
        <f t="shared" si="130"/>
        <v>2017-2026Humboldt1-in-2June PeakPGE20</v>
      </c>
      <c r="B8337" s="10" t="s">
        <v>54</v>
      </c>
      <c r="C8337" s="10" t="s">
        <v>53</v>
      </c>
      <c r="D8337" s="10" t="s">
        <v>4</v>
      </c>
      <c r="E8337" s="10" t="s">
        <v>9</v>
      </c>
      <c r="F8337">
        <v>20</v>
      </c>
      <c r="G8337">
        <v>2.6007809638977051</v>
      </c>
      <c r="H8337">
        <v>2.6944351196289063</v>
      </c>
      <c r="I8337">
        <v>73.4375</v>
      </c>
      <c r="J8337">
        <v>7.6294809579849243E-2</v>
      </c>
      <c r="K8337">
        <v>967</v>
      </c>
      <c r="L8337">
        <v>919.84688000000006</v>
      </c>
      <c r="M8337">
        <v>-9.3654148280620575E-2</v>
      </c>
      <c r="N8337">
        <v>-0.19143357872962952</v>
      </c>
      <c r="O8337">
        <v>-0.13366314768791199</v>
      </c>
      <c r="P8337">
        <v>-9.3654148280620575E-2</v>
      </c>
      <c r="Q8337">
        <v>-5.3645148873329163E-2</v>
      </c>
      <c r="R8337">
        <v>4.1252798400819302E-3</v>
      </c>
      <c r="S8337" s="10" t="s">
        <v>38</v>
      </c>
    </row>
    <row r="8338" spans="1:19" hidden="1" x14ac:dyDescent="0.25">
      <c r="A8338" s="10" t="str">
        <f t="shared" si="130"/>
        <v>2017-2026Humboldt1-in-10June PeakCAISO21</v>
      </c>
      <c r="B8338" s="10" t="s">
        <v>54</v>
      </c>
      <c r="C8338" s="10" t="s">
        <v>53</v>
      </c>
      <c r="D8338" s="10" t="s">
        <v>4</v>
      </c>
      <c r="E8338" s="10" t="s">
        <v>1</v>
      </c>
      <c r="F8338">
        <v>21</v>
      </c>
      <c r="G8338">
        <v>2.0403792858123779</v>
      </c>
      <c r="H8338">
        <v>2.0530152320861816</v>
      </c>
      <c r="I8338">
        <v>71.5</v>
      </c>
      <c r="J8338">
        <v>7.6630406081676483E-2</v>
      </c>
      <c r="K8338">
        <v>967</v>
      </c>
      <c r="L8338">
        <v>919.84688000000006</v>
      </c>
      <c r="M8338">
        <v>-1.2635926716029644E-2</v>
      </c>
      <c r="N8338">
        <v>-0.11084545403718948</v>
      </c>
      <c r="O8338">
        <v>-5.282091349363327E-2</v>
      </c>
      <c r="P8338">
        <v>-1.2635926716029644E-2</v>
      </c>
      <c r="Q8338">
        <v>2.7549058198928833E-2</v>
      </c>
      <c r="R8338">
        <v>8.5573598742485046E-2</v>
      </c>
      <c r="S8338" s="10" t="s">
        <v>39</v>
      </c>
    </row>
    <row r="8339" spans="1:19" hidden="1" x14ac:dyDescent="0.25">
      <c r="A8339" s="10" t="str">
        <f t="shared" si="130"/>
        <v>2017-2026Humboldt1-in-2June PeakCAISO21</v>
      </c>
      <c r="B8339" s="10" t="s">
        <v>54</v>
      </c>
      <c r="C8339" s="10" t="s">
        <v>53</v>
      </c>
      <c r="D8339" s="10" t="s">
        <v>4</v>
      </c>
      <c r="E8339" s="10" t="s">
        <v>9</v>
      </c>
      <c r="F8339">
        <v>21</v>
      </c>
      <c r="G8339">
        <v>2.1002292633056641</v>
      </c>
      <c r="H8339">
        <v>2.1112270355224609</v>
      </c>
      <c r="I8339">
        <v>70</v>
      </c>
      <c r="J8339">
        <v>7.6630406081676483E-2</v>
      </c>
      <c r="K8339">
        <v>967</v>
      </c>
      <c r="L8339">
        <v>919.84688000000006</v>
      </c>
      <c r="M8339">
        <v>-1.0997694917023182E-2</v>
      </c>
      <c r="N8339">
        <v>-0.10920722037553787</v>
      </c>
      <c r="O8339">
        <v>-5.1182679831981659E-2</v>
      </c>
      <c r="P8339">
        <v>-1.0997694917023182E-2</v>
      </c>
      <c r="Q8339">
        <v>2.9187289997935295E-2</v>
      </c>
      <c r="R8339">
        <v>8.7211832404136658E-2</v>
      </c>
      <c r="S8339" s="10" t="s">
        <v>39</v>
      </c>
    </row>
    <row r="8340" spans="1:19" hidden="1" x14ac:dyDescent="0.25">
      <c r="A8340" s="10" t="str">
        <f t="shared" si="130"/>
        <v>2017-2026Humboldt1-in-2June PeakPGE21</v>
      </c>
      <c r="B8340" s="10" t="s">
        <v>54</v>
      </c>
      <c r="C8340" s="10" t="s">
        <v>53</v>
      </c>
      <c r="D8340" s="10" t="s">
        <v>4</v>
      </c>
      <c r="E8340" s="10" t="s">
        <v>9</v>
      </c>
      <c r="F8340">
        <v>21</v>
      </c>
      <c r="G8340">
        <v>2.2214818000793457</v>
      </c>
      <c r="H8340">
        <v>2.2317743301391602</v>
      </c>
      <c r="I8340">
        <v>69.9375</v>
      </c>
      <c r="J8340">
        <v>7.6630406081676483E-2</v>
      </c>
      <c r="K8340">
        <v>967</v>
      </c>
      <c r="L8340">
        <v>919.84688000000006</v>
      </c>
      <c r="M8340">
        <v>-1.0292481631040573E-2</v>
      </c>
      <c r="N8340">
        <v>-0.10850200802087784</v>
      </c>
      <c r="O8340">
        <v>-5.0477467477321625E-2</v>
      </c>
      <c r="P8340">
        <v>-1.0292481631040573E-2</v>
      </c>
      <c r="Q8340">
        <v>2.9892504215240479E-2</v>
      </c>
      <c r="R8340">
        <v>8.7917044758796692E-2</v>
      </c>
      <c r="S8340" s="10" t="s">
        <v>38</v>
      </c>
    </row>
    <row r="8341" spans="1:19" hidden="1" x14ac:dyDescent="0.25">
      <c r="A8341" s="10" t="str">
        <f t="shared" si="130"/>
        <v>2017-2026Humboldt1-in-10June PeakPGE21</v>
      </c>
      <c r="B8341" s="10" t="s">
        <v>54</v>
      </c>
      <c r="C8341" s="10" t="s">
        <v>53</v>
      </c>
      <c r="D8341" s="10" t="s">
        <v>4</v>
      </c>
      <c r="E8341" s="10" t="s">
        <v>1</v>
      </c>
      <c r="F8341">
        <v>21</v>
      </c>
      <c r="G8341">
        <v>2.215703010559082</v>
      </c>
      <c r="H8341">
        <v>2.2584264278411865</v>
      </c>
      <c r="I8341">
        <v>76.375</v>
      </c>
      <c r="J8341">
        <v>7.6630406081676483E-2</v>
      </c>
      <c r="K8341">
        <v>967</v>
      </c>
      <c r="L8341">
        <v>919.84688000000006</v>
      </c>
      <c r="M8341">
        <v>-4.2723376303911209E-2</v>
      </c>
      <c r="N8341">
        <v>-0.14093290269374847</v>
      </c>
      <c r="O8341">
        <v>-8.2908362150192261E-2</v>
      </c>
      <c r="P8341">
        <v>-4.2723376303911209E-2</v>
      </c>
      <c r="Q8341">
        <v>-2.5383913889527321E-3</v>
      </c>
      <c r="R8341">
        <v>5.5486153811216354E-2</v>
      </c>
      <c r="S8341" s="10" t="s">
        <v>38</v>
      </c>
    </row>
    <row r="8342" spans="1:19" hidden="1" x14ac:dyDescent="0.25">
      <c r="A8342" s="10" t="str">
        <f t="shared" si="130"/>
        <v>2017-2026Humboldt1-in-2June PeakCAISO22</v>
      </c>
      <c r="B8342" s="10" t="s">
        <v>54</v>
      </c>
      <c r="C8342" s="10" t="s">
        <v>53</v>
      </c>
      <c r="D8342" s="10" t="s">
        <v>4</v>
      </c>
      <c r="E8342" s="10" t="s">
        <v>9</v>
      </c>
      <c r="F8342">
        <v>22</v>
      </c>
      <c r="G8342">
        <v>1.6802178621292114</v>
      </c>
      <c r="H8342">
        <v>1.6401219367980957</v>
      </c>
      <c r="I8342">
        <v>65.3125</v>
      </c>
      <c r="J8342">
        <v>6.3674606382846832E-2</v>
      </c>
      <c r="K8342">
        <v>967</v>
      </c>
      <c r="L8342">
        <v>919.84688000000006</v>
      </c>
      <c r="M8342">
        <v>4.0095929056406021E-2</v>
      </c>
      <c r="N8342">
        <v>-4.1509445756673813E-2</v>
      </c>
      <c r="O8342">
        <v>6.7049656063318253E-3</v>
      </c>
      <c r="P8342">
        <v>4.0095929056406021E-2</v>
      </c>
      <c r="Q8342">
        <v>7.3486894369125366E-2</v>
      </c>
      <c r="R8342">
        <v>0.12170130759477615</v>
      </c>
      <c r="S8342" s="10" t="s">
        <v>39</v>
      </c>
    </row>
    <row r="8343" spans="1:19" hidden="1" x14ac:dyDescent="0.25">
      <c r="A8343" s="10" t="str">
        <f t="shared" si="130"/>
        <v>2017-2026Humboldt1-in-10June PeakCAISO22</v>
      </c>
      <c r="B8343" s="10" t="s">
        <v>54</v>
      </c>
      <c r="C8343" s="10" t="s">
        <v>53</v>
      </c>
      <c r="D8343" s="10" t="s">
        <v>4</v>
      </c>
      <c r="E8343" s="10" t="s">
        <v>1</v>
      </c>
      <c r="F8343">
        <v>22</v>
      </c>
      <c r="G8343">
        <v>1.6323370933532715</v>
      </c>
      <c r="H8343">
        <v>1.5869240760803223</v>
      </c>
      <c r="I8343">
        <v>68.5</v>
      </c>
      <c r="J8343">
        <v>6.3674606382846832E-2</v>
      </c>
      <c r="K8343">
        <v>967</v>
      </c>
      <c r="L8343">
        <v>919.84688000000006</v>
      </c>
      <c r="M8343">
        <v>4.5413017272949219E-2</v>
      </c>
      <c r="N8343">
        <v>-3.6192357540130615E-2</v>
      </c>
      <c r="O8343">
        <v>1.2022053822875023E-2</v>
      </c>
      <c r="P8343">
        <v>4.5413017272949219E-2</v>
      </c>
      <c r="Q8343">
        <v>7.8803978860378265E-2</v>
      </c>
      <c r="R8343">
        <v>0.12701839208602905</v>
      </c>
      <c r="S8343" s="10" t="s">
        <v>39</v>
      </c>
    </row>
    <row r="8344" spans="1:19" hidden="1" x14ac:dyDescent="0.25">
      <c r="A8344" s="10" t="str">
        <f t="shared" si="130"/>
        <v>2017-2026Humboldt1-in-2June PeakPGE22</v>
      </c>
      <c r="B8344" s="10" t="s">
        <v>54</v>
      </c>
      <c r="C8344" s="10" t="s">
        <v>53</v>
      </c>
      <c r="D8344" s="10" t="s">
        <v>4</v>
      </c>
      <c r="E8344" s="10" t="s">
        <v>9</v>
      </c>
      <c r="F8344">
        <v>22</v>
      </c>
      <c r="G8344">
        <v>1.7772219181060791</v>
      </c>
      <c r="H8344">
        <v>1.7335324287414551</v>
      </c>
      <c r="I8344">
        <v>66.125</v>
      </c>
      <c r="J8344">
        <v>6.3674606382846832E-2</v>
      </c>
      <c r="K8344">
        <v>967</v>
      </c>
      <c r="L8344">
        <v>919.84688000000006</v>
      </c>
      <c r="M8344">
        <v>4.3689485639333725E-2</v>
      </c>
      <c r="N8344">
        <v>-3.7915889173746109E-2</v>
      </c>
      <c r="O8344">
        <v>1.0298522189259529E-2</v>
      </c>
      <c r="P8344">
        <v>4.3689485639333725E-2</v>
      </c>
      <c r="Q8344">
        <v>7.708045095205307E-2</v>
      </c>
      <c r="R8344">
        <v>0.12529486417770386</v>
      </c>
      <c r="S8344" s="10" t="s">
        <v>38</v>
      </c>
    </row>
    <row r="8345" spans="1:19" hidden="1" x14ac:dyDescent="0.25">
      <c r="A8345" s="10" t="str">
        <f t="shared" si="130"/>
        <v>2017-2026Humboldt1-in-10June PeakPGE22</v>
      </c>
      <c r="B8345" s="10" t="s">
        <v>54</v>
      </c>
      <c r="C8345" s="10" t="s">
        <v>53</v>
      </c>
      <c r="D8345" s="10" t="s">
        <v>4</v>
      </c>
      <c r="E8345" s="10" t="s">
        <v>1</v>
      </c>
      <c r="F8345">
        <v>22</v>
      </c>
      <c r="G8345">
        <v>1.7725987434387207</v>
      </c>
      <c r="H8345">
        <v>1.7614712715148926</v>
      </c>
      <c r="I8345">
        <v>70.875</v>
      </c>
      <c r="J8345">
        <v>6.3674606382846832E-2</v>
      </c>
      <c r="K8345">
        <v>967</v>
      </c>
      <c r="L8345">
        <v>919.84688000000006</v>
      </c>
      <c r="M8345">
        <v>1.1127427220344543E-2</v>
      </c>
      <c r="N8345">
        <v>-7.0477947592735291E-2</v>
      </c>
      <c r="O8345">
        <v>-2.2263536229729652E-2</v>
      </c>
      <c r="P8345">
        <v>1.1127427220344543E-2</v>
      </c>
      <c r="Q8345">
        <v>4.4518392533063889E-2</v>
      </c>
      <c r="R8345">
        <v>9.2732802033424377E-2</v>
      </c>
      <c r="S8345" s="10" t="s">
        <v>38</v>
      </c>
    </row>
    <row r="8346" spans="1:19" hidden="1" x14ac:dyDescent="0.25">
      <c r="A8346" s="10" t="str">
        <f t="shared" si="130"/>
        <v>2017-2026Humboldt1-in-2June PeakCAISO23</v>
      </c>
      <c r="B8346" s="10" t="s">
        <v>54</v>
      </c>
      <c r="C8346" s="10" t="s">
        <v>53</v>
      </c>
      <c r="D8346" s="10" t="s">
        <v>4</v>
      </c>
      <c r="E8346" s="10" t="s">
        <v>9</v>
      </c>
      <c r="F8346">
        <v>23</v>
      </c>
      <c r="G8346">
        <v>1.2602688074111938</v>
      </c>
      <c r="H8346">
        <v>1.2398993968963623</v>
      </c>
      <c r="I8346">
        <v>62.875</v>
      </c>
      <c r="J8346">
        <v>5.8387260884046555E-2</v>
      </c>
      <c r="K8346">
        <v>967</v>
      </c>
      <c r="L8346">
        <v>919.84688000000006</v>
      </c>
      <c r="M8346">
        <v>2.0369371399283409E-2</v>
      </c>
      <c r="N8346">
        <v>-5.4459743201732635E-2</v>
      </c>
      <c r="O8346">
        <v>-1.0248907841742039E-2</v>
      </c>
      <c r="P8346">
        <v>2.0369371399283409E-2</v>
      </c>
      <c r="Q8346">
        <v>5.0987649708986282E-2</v>
      </c>
      <c r="R8346">
        <v>9.5198482275009155E-2</v>
      </c>
      <c r="S8346" s="10" t="s">
        <v>39</v>
      </c>
    </row>
    <row r="8347" spans="1:19" hidden="1" x14ac:dyDescent="0.25">
      <c r="A8347" s="10" t="str">
        <f t="shared" si="130"/>
        <v>2017-2026Humboldt1-in-10June PeakCAISO23</v>
      </c>
      <c r="B8347" s="10" t="s">
        <v>54</v>
      </c>
      <c r="C8347" s="10" t="s">
        <v>53</v>
      </c>
      <c r="D8347" s="10" t="s">
        <v>4</v>
      </c>
      <c r="E8347" s="10" t="s">
        <v>1</v>
      </c>
      <c r="F8347">
        <v>23</v>
      </c>
      <c r="G8347">
        <v>1.2243552207946777</v>
      </c>
      <c r="H8347">
        <v>1.2045642137527466</v>
      </c>
      <c r="I8347">
        <v>64.875</v>
      </c>
      <c r="J8347">
        <v>5.8387260884046555E-2</v>
      </c>
      <c r="K8347">
        <v>967</v>
      </c>
      <c r="L8347">
        <v>919.84688000000006</v>
      </c>
      <c r="M8347">
        <v>1.9791025668382645E-2</v>
      </c>
      <c r="N8347">
        <v>-5.5038087069988251E-2</v>
      </c>
      <c r="O8347">
        <v>-1.0827253572642803E-2</v>
      </c>
      <c r="P8347">
        <v>1.9791025668382645E-2</v>
      </c>
      <c r="Q8347">
        <v>5.0409305840730667E-2</v>
      </c>
      <c r="R8347">
        <v>9.462013840675354E-2</v>
      </c>
      <c r="S8347" s="10" t="s">
        <v>39</v>
      </c>
    </row>
    <row r="8348" spans="1:19" hidden="1" x14ac:dyDescent="0.25">
      <c r="A8348" s="10" t="str">
        <f t="shared" si="130"/>
        <v>2017-2026Humboldt1-in-2June PeakPGE23</v>
      </c>
      <c r="B8348" s="10" t="s">
        <v>54</v>
      </c>
      <c r="C8348" s="10" t="s">
        <v>53</v>
      </c>
      <c r="D8348" s="10" t="s">
        <v>4</v>
      </c>
      <c r="E8348" s="10" t="s">
        <v>9</v>
      </c>
      <c r="F8348">
        <v>23</v>
      </c>
      <c r="G8348">
        <v>1.3330279588699341</v>
      </c>
      <c r="H8348">
        <v>1.3114650249481201</v>
      </c>
      <c r="I8348">
        <v>63.4375</v>
      </c>
      <c r="J8348">
        <v>5.8387260884046555E-2</v>
      </c>
      <c r="K8348">
        <v>967</v>
      </c>
      <c r="L8348">
        <v>919.84688000000006</v>
      </c>
      <c r="M8348">
        <v>2.1562980487942696E-2</v>
      </c>
      <c r="N8348">
        <v>-5.3266134113073349E-2</v>
      </c>
      <c r="O8348">
        <v>-9.0552987530827522E-3</v>
      </c>
      <c r="P8348">
        <v>2.1562980487942696E-2</v>
      </c>
      <c r="Q8348">
        <v>5.2181258797645569E-2</v>
      </c>
      <c r="R8348">
        <v>9.639209508895874E-2</v>
      </c>
      <c r="S8348" s="10" t="s">
        <v>38</v>
      </c>
    </row>
    <row r="8349" spans="1:19" hidden="1" x14ac:dyDescent="0.25">
      <c r="A8349" s="10" t="str">
        <f t="shared" si="130"/>
        <v>2017-2026Humboldt1-in-10June PeakPGE23</v>
      </c>
      <c r="B8349" s="10" t="s">
        <v>54</v>
      </c>
      <c r="C8349" s="10" t="s">
        <v>53</v>
      </c>
      <c r="D8349" s="10" t="s">
        <v>4</v>
      </c>
      <c r="E8349" s="10" t="s">
        <v>1</v>
      </c>
      <c r="F8349">
        <v>23</v>
      </c>
      <c r="G8349">
        <v>1.3295602798461914</v>
      </c>
      <c r="H8349">
        <v>1.3311185836791992</v>
      </c>
      <c r="I8349">
        <v>67.0625</v>
      </c>
      <c r="J8349">
        <v>5.8387260884046555E-2</v>
      </c>
      <c r="K8349">
        <v>967</v>
      </c>
      <c r="L8349">
        <v>919.84688000000006</v>
      </c>
      <c r="M8349">
        <v>-1.5583385247737169E-3</v>
      </c>
      <c r="N8349">
        <v>-7.6387450098991394E-2</v>
      </c>
      <c r="O8349">
        <v>-3.2176617532968521E-2</v>
      </c>
      <c r="P8349">
        <v>-1.5583385247737169E-3</v>
      </c>
      <c r="Q8349">
        <v>2.9059940949082375E-2</v>
      </c>
      <c r="R8349">
        <v>7.3270775377750397E-2</v>
      </c>
      <c r="S8349" s="10" t="s">
        <v>38</v>
      </c>
    </row>
    <row r="8350" spans="1:19" hidden="1" x14ac:dyDescent="0.25">
      <c r="A8350" s="10" t="str">
        <f t="shared" si="130"/>
        <v>2017-2026Humboldt1-in-10June PeakCAISO24</v>
      </c>
      <c r="B8350" s="10" t="s">
        <v>54</v>
      </c>
      <c r="C8350" s="10" t="s">
        <v>53</v>
      </c>
      <c r="D8350" s="10" t="s">
        <v>4</v>
      </c>
      <c r="E8350" s="10" t="s">
        <v>1</v>
      </c>
      <c r="F8350">
        <v>24</v>
      </c>
      <c r="G8350">
        <v>0.92885369062423706</v>
      </c>
      <c r="H8350">
        <v>0.9180300235748291</v>
      </c>
      <c r="I8350">
        <v>62.875</v>
      </c>
      <c r="J8350">
        <v>4.4309847056865692E-2</v>
      </c>
      <c r="K8350">
        <v>967</v>
      </c>
      <c r="L8350">
        <v>919.84688000000006</v>
      </c>
      <c r="M8350">
        <v>1.0823671706020832E-2</v>
      </c>
      <c r="N8350">
        <v>-4.5963827520608902E-2</v>
      </c>
      <c r="O8350">
        <v>-1.2412412092089653E-2</v>
      </c>
      <c r="P8350">
        <v>1.0823671706020832E-2</v>
      </c>
      <c r="Q8350">
        <v>3.4059755504131317E-2</v>
      </c>
      <c r="R8350">
        <v>6.7611172795295715E-2</v>
      </c>
      <c r="S8350" s="10" t="s">
        <v>39</v>
      </c>
    </row>
    <row r="8351" spans="1:19" hidden="1" x14ac:dyDescent="0.25">
      <c r="A8351" s="10" t="str">
        <f t="shared" si="130"/>
        <v>2017-2026Humboldt1-in-2June PeakCAISO24</v>
      </c>
      <c r="B8351" s="10" t="s">
        <v>54</v>
      </c>
      <c r="C8351" s="10" t="s">
        <v>53</v>
      </c>
      <c r="D8351" s="10" t="s">
        <v>4</v>
      </c>
      <c r="E8351" s="10" t="s">
        <v>9</v>
      </c>
      <c r="F8351">
        <v>24</v>
      </c>
      <c r="G8351">
        <v>0.95609945058822632</v>
      </c>
      <c r="H8351">
        <v>0.94311761856079102</v>
      </c>
      <c r="I8351">
        <v>60.8125</v>
      </c>
      <c r="J8351">
        <v>4.4309847056865692E-2</v>
      </c>
      <c r="K8351">
        <v>967</v>
      </c>
      <c r="L8351">
        <v>919.84688000000006</v>
      </c>
      <c r="M8351">
        <v>1.2981812469661236E-2</v>
      </c>
      <c r="N8351">
        <v>-4.3805688619613647E-2</v>
      </c>
      <c r="O8351">
        <v>-1.0254271328449249E-2</v>
      </c>
      <c r="P8351">
        <v>1.2981812469661236E-2</v>
      </c>
      <c r="Q8351">
        <v>3.6217894405126572E-2</v>
      </c>
      <c r="R8351">
        <v>6.9769315421581268E-2</v>
      </c>
      <c r="S8351" s="10" t="s">
        <v>39</v>
      </c>
    </row>
    <row r="8352" spans="1:19" hidden="1" x14ac:dyDescent="0.25">
      <c r="A8352" s="10" t="str">
        <f t="shared" si="130"/>
        <v>2017-2026Humboldt1-in-2June PeakPGE24</v>
      </c>
      <c r="B8352" s="10" t="s">
        <v>54</v>
      </c>
      <c r="C8352" s="10" t="s">
        <v>53</v>
      </c>
      <c r="D8352" s="10" t="s">
        <v>4</v>
      </c>
      <c r="E8352" s="10" t="s">
        <v>9</v>
      </c>
      <c r="F8352">
        <v>24</v>
      </c>
      <c r="G8352">
        <v>1.0112980604171753</v>
      </c>
      <c r="H8352">
        <v>0.99816685914993286</v>
      </c>
      <c r="I8352">
        <v>61.6875</v>
      </c>
      <c r="J8352">
        <v>4.4309847056865692E-2</v>
      </c>
      <c r="K8352">
        <v>967</v>
      </c>
      <c r="L8352">
        <v>919.84688000000006</v>
      </c>
      <c r="M8352">
        <v>1.3131176121532917E-2</v>
      </c>
      <c r="N8352">
        <v>-4.3656323105096817E-2</v>
      </c>
      <c r="O8352">
        <v>-1.0104907676577568E-2</v>
      </c>
      <c r="P8352">
        <v>1.3131176121532917E-2</v>
      </c>
      <c r="Q8352">
        <v>3.6367259919643402E-2</v>
      </c>
      <c r="R8352">
        <v>6.99186772108078E-2</v>
      </c>
      <c r="S8352" s="10" t="s">
        <v>38</v>
      </c>
    </row>
    <row r="8353" spans="1:19" hidden="1" x14ac:dyDescent="0.25">
      <c r="A8353" s="10" t="str">
        <f t="shared" si="130"/>
        <v>2017-2026Humboldt1-in-10June PeakPGE24</v>
      </c>
      <c r="B8353" s="10" t="s">
        <v>54</v>
      </c>
      <c r="C8353" s="10" t="s">
        <v>53</v>
      </c>
      <c r="D8353" s="10" t="s">
        <v>4</v>
      </c>
      <c r="E8353" s="10" t="s">
        <v>1</v>
      </c>
      <c r="F8353">
        <v>24</v>
      </c>
      <c r="G8353">
        <v>1.0086672306060791</v>
      </c>
      <c r="H8353">
        <v>1.0123727321624756</v>
      </c>
      <c r="I8353">
        <v>64.4375</v>
      </c>
      <c r="J8353">
        <v>4.4309847056865692E-2</v>
      </c>
      <c r="K8353">
        <v>967</v>
      </c>
      <c r="L8353">
        <v>919.84688000000006</v>
      </c>
      <c r="M8353">
        <v>-3.7054559215903282E-3</v>
      </c>
      <c r="N8353">
        <v>-6.0492955148220062E-2</v>
      </c>
      <c r="O8353">
        <v>-2.6941539719700813E-2</v>
      </c>
      <c r="P8353">
        <v>-3.7054559215903282E-3</v>
      </c>
      <c r="Q8353">
        <v>1.9530627876520157E-2</v>
      </c>
      <c r="R8353">
        <v>5.3082045167684555E-2</v>
      </c>
      <c r="S8353" s="10" t="s">
        <v>38</v>
      </c>
    </row>
    <row r="8354" spans="1:19" hidden="1" x14ac:dyDescent="0.25">
      <c r="A8354" s="10" t="str">
        <f t="shared" si="130"/>
        <v>2017-2026Humboldt1-in-10May PeakCAISO1</v>
      </c>
      <c r="B8354" s="10" t="s">
        <v>54</v>
      </c>
      <c r="C8354" s="10" t="s">
        <v>53</v>
      </c>
      <c r="D8354" s="10" t="s">
        <v>5</v>
      </c>
      <c r="E8354" s="10" t="s">
        <v>1</v>
      </c>
      <c r="F8354">
        <v>1</v>
      </c>
      <c r="G8354">
        <v>0.61361730098724365</v>
      </c>
      <c r="H8354">
        <v>0.61361730098724365</v>
      </c>
      <c r="I8354">
        <v>58.3125</v>
      </c>
      <c r="J8354">
        <v>0</v>
      </c>
      <c r="K8354">
        <v>967</v>
      </c>
      <c r="L8354">
        <v>919.84688000000006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 s="10" t="s">
        <v>39</v>
      </c>
    </row>
    <row r="8355" spans="1:19" hidden="1" x14ac:dyDescent="0.25">
      <c r="A8355" s="10" t="str">
        <f t="shared" si="130"/>
        <v>2017-2026Humboldt1-in-2May PeakCAISO1</v>
      </c>
      <c r="B8355" s="10" t="s">
        <v>54</v>
      </c>
      <c r="C8355" s="10" t="s">
        <v>53</v>
      </c>
      <c r="D8355" s="10" t="s">
        <v>5</v>
      </c>
      <c r="E8355" s="10" t="s">
        <v>9</v>
      </c>
      <c r="F8355">
        <v>1</v>
      </c>
      <c r="G8355">
        <v>0.55897802114486694</v>
      </c>
      <c r="H8355">
        <v>0.55897802114486694</v>
      </c>
      <c r="I8355">
        <v>57.375</v>
      </c>
      <c r="J8355">
        <v>0</v>
      </c>
      <c r="K8355">
        <v>967</v>
      </c>
      <c r="L8355">
        <v>919.84688000000006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 s="10" t="s">
        <v>39</v>
      </c>
    </row>
    <row r="8356" spans="1:19" hidden="1" x14ac:dyDescent="0.25">
      <c r="A8356" s="10" t="str">
        <f t="shared" si="130"/>
        <v>2017-2026Humboldt1-in-10May PeakPGE1</v>
      </c>
      <c r="B8356" s="10" t="s">
        <v>54</v>
      </c>
      <c r="C8356" s="10" t="s">
        <v>53</v>
      </c>
      <c r="D8356" s="10" t="s">
        <v>5</v>
      </c>
      <c r="E8356" s="10" t="s">
        <v>1</v>
      </c>
      <c r="F8356">
        <v>1</v>
      </c>
      <c r="G8356">
        <v>0.72163873910903931</v>
      </c>
      <c r="H8356">
        <v>0.72163873910903931</v>
      </c>
      <c r="I8356">
        <v>60.875</v>
      </c>
      <c r="J8356">
        <v>0</v>
      </c>
      <c r="K8356">
        <v>967</v>
      </c>
      <c r="L8356">
        <v>919.84688000000006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 s="10" t="s">
        <v>38</v>
      </c>
    </row>
    <row r="8357" spans="1:19" hidden="1" x14ac:dyDescent="0.25">
      <c r="A8357" s="10" t="str">
        <f t="shared" si="130"/>
        <v>2017-2026Humboldt1-in-2May PeakPGE1</v>
      </c>
      <c r="B8357" s="10" t="s">
        <v>54</v>
      </c>
      <c r="C8357" s="10" t="s">
        <v>53</v>
      </c>
      <c r="D8357" s="10" t="s">
        <v>5</v>
      </c>
      <c r="E8357" s="10" t="s">
        <v>9</v>
      </c>
      <c r="F8357">
        <v>1</v>
      </c>
      <c r="G8357">
        <v>0.55448806285858154</v>
      </c>
      <c r="H8357">
        <v>0.55448806285858154</v>
      </c>
      <c r="I8357">
        <v>55.75</v>
      </c>
      <c r="J8357">
        <v>0</v>
      </c>
      <c r="K8357">
        <v>967</v>
      </c>
      <c r="L8357">
        <v>919.84688000000006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 s="10" t="s">
        <v>38</v>
      </c>
    </row>
    <row r="8358" spans="1:19" hidden="1" x14ac:dyDescent="0.25">
      <c r="A8358" s="10" t="str">
        <f t="shared" si="130"/>
        <v>2017-2026Humboldt1-in-2May PeakCAISO2</v>
      </c>
      <c r="B8358" s="10" t="s">
        <v>54</v>
      </c>
      <c r="C8358" s="10" t="s">
        <v>53</v>
      </c>
      <c r="D8358" s="10" t="s">
        <v>5</v>
      </c>
      <c r="E8358" s="10" t="s">
        <v>9</v>
      </c>
      <c r="F8358">
        <v>2</v>
      </c>
      <c r="G8358">
        <v>0.51347357034683228</v>
      </c>
      <c r="H8358">
        <v>0.51347357034683228</v>
      </c>
      <c r="I8358">
        <v>56.4375</v>
      </c>
      <c r="J8358">
        <v>0</v>
      </c>
      <c r="K8358">
        <v>967</v>
      </c>
      <c r="L8358">
        <v>919.84688000000006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 s="10" t="s">
        <v>39</v>
      </c>
    </row>
    <row r="8359" spans="1:19" hidden="1" x14ac:dyDescent="0.25">
      <c r="A8359" s="10" t="str">
        <f t="shared" si="130"/>
        <v>2017-2026Humboldt1-in-10May PeakCAISO2</v>
      </c>
      <c r="B8359" s="10" t="s">
        <v>54</v>
      </c>
      <c r="C8359" s="10" t="s">
        <v>53</v>
      </c>
      <c r="D8359" s="10" t="s">
        <v>5</v>
      </c>
      <c r="E8359" s="10" t="s">
        <v>1</v>
      </c>
      <c r="F8359">
        <v>2</v>
      </c>
      <c r="G8359">
        <v>0.56366491317749023</v>
      </c>
      <c r="H8359">
        <v>0.56366491317749023</v>
      </c>
      <c r="I8359">
        <v>57</v>
      </c>
      <c r="J8359">
        <v>0</v>
      </c>
      <c r="K8359">
        <v>967</v>
      </c>
      <c r="L8359">
        <v>919.84688000000006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 s="10" t="s">
        <v>39</v>
      </c>
    </row>
    <row r="8360" spans="1:19" hidden="1" x14ac:dyDescent="0.25">
      <c r="A8360" s="10" t="str">
        <f t="shared" si="130"/>
        <v>2017-2026Humboldt1-in-2May PeakPGE2</v>
      </c>
      <c r="B8360" s="10" t="s">
        <v>54</v>
      </c>
      <c r="C8360" s="10" t="s">
        <v>53</v>
      </c>
      <c r="D8360" s="10" t="s">
        <v>5</v>
      </c>
      <c r="E8360" s="10" t="s">
        <v>9</v>
      </c>
      <c r="F8360">
        <v>2</v>
      </c>
      <c r="G8360">
        <v>0.50934916734695435</v>
      </c>
      <c r="H8360">
        <v>0.50934916734695435</v>
      </c>
      <c r="I8360">
        <v>54.625</v>
      </c>
      <c r="J8360">
        <v>0</v>
      </c>
      <c r="K8360">
        <v>967</v>
      </c>
      <c r="L8360">
        <v>919.84688000000006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 s="10" t="s">
        <v>38</v>
      </c>
    </row>
    <row r="8361" spans="1:19" hidden="1" x14ac:dyDescent="0.25">
      <c r="A8361" s="10" t="str">
        <f t="shared" si="130"/>
        <v>2017-2026Humboldt1-in-10May PeakPGE2</v>
      </c>
      <c r="B8361" s="10" t="s">
        <v>54</v>
      </c>
      <c r="C8361" s="10" t="s">
        <v>53</v>
      </c>
      <c r="D8361" s="10" t="s">
        <v>5</v>
      </c>
      <c r="E8361" s="10" t="s">
        <v>1</v>
      </c>
      <c r="F8361">
        <v>2</v>
      </c>
      <c r="G8361">
        <v>0.66289263963699341</v>
      </c>
      <c r="H8361">
        <v>0.66289263963699341</v>
      </c>
      <c r="I8361">
        <v>59.5625</v>
      </c>
      <c r="J8361">
        <v>0</v>
      </c>
      <c r="K8361">
        <v>967</v>
      </c>
      <c r="L8361">
        <v>919.84688000000006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 s="10" t="s">
        <v>38</v>
      </c>
    </row>
    <row r="8362" spans="1:19" hidden="1" x14ac:dyDescent="0.25">
      <c r="A8362" s="10" t="str">
        <f t="shared" si="130"/>
        <v>2017-2026Humboldt1-in-2May PeakCAISO3</v>
      </c>
      <c r="B8362" s="10" t="s">
        <v>54</v>
      </c>
      <c r="C8362" s="10" t="s">
        <v>53</v>
      </c>
      <c r="D8362" s="10" t="s">
        <v>5</v>
      </c>
      <c r="E8362" s="10" t="s">
        <v>9</v>
      </c>
      <c r="F8362">
        <v>3</v>
      </c>
      <c r="G8362">
        <v>0.47441619634628296</v>
      </c>
      <c r="H8362">
        <v>0.47441619634628296</v>
      </c>
      <c r="I8362">
        <v>55.25</v>
      </c>
      <c r="J8362">
        <v>0</v>
      </c>
      <c r="K8362">
        <v>967</v>
      </c>
      <c r="L8362">
        <v>919.84688000000006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 s="10" t="s">
        <v>39</v>
      </c>
    </row>
    <row r="8363" spans="1:19" hidden="1" x14ac:dyDescent="0.25">
      <c r="A8363" s="10" t="str">
        <f t="shared" si="130"/>
        <v>2017-2026Humboldt1-in-10May PeakCAISO3</v>
      </c>
      <c r="B8363" s="10" t="s">
        <v>54</v>
      </c>
      <c r="C8363" s="10" t="s">
        <v>53</v>
      </c>
      <c r="D8363" s="10" t="s">
        <v>5</v>
      </c>
      <c r="E8363" s="10" t="s">
        <v>1</v>
      </c>
      <c r="F8363">
        <v>3</v>
      </c>
      <c r="G8363">
        <v>0.52078968286514282</v>
      </c>
      <c r="H8363">
        <v>0.52078968286514282</v>
      </c>
      <c r="I8363">
        <v>55.8125</v>
      </c>
      <c r="J8363">
        <v>0</v>
      </c>
      <c r="K8363">
        <v>967</v>
      </c>
      <c r="L8363">
        <v>919.84688000000006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 s="10" t="s">
        <v>39</v>
      </c>
    </row>
    <row r="8364" spans="1:19" hidden="1" x14ac:dyDescent="0.25">
      <c r="A8364" s="10" t="str">
        <f t="shared" si="130"/>
        <v>2017-2026Humboldt1-in-2May PeakPGE3</v>
      </c>
      <c r="B8364" s="10" t="s">
        <v>54</v>
      </c>
      <c r="C8364" s="10" t="s">
        <v>53</v>
      </c>
      <c r="D8364" s="10" t="s">
        <v>5</v>
      </c>
      <c r="E8364" s="10" t="s">
        <v>9</v>
      </c>
      <c r="F8364">
        <v>3</v>
      </c>
      <c r="G8364">
        <v>0.47060546278953552</v>
      </c>
      <c r="H8364">
        <v>0.47060546278953552</v>
      </c>
      <c r="I8364">
        <v>53.25</v>
      </c>
      <c r="J8364">
        <v>0</v>
      </c>
      <c r="K8364">
        <v>967</v>
      </c>
      <c r="L8364">
        <v>919.84688000000006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 s="10" t="s">
        <v>38</v>
      </c>
    </row>
    <row r="8365" spans="1:19" hidden="1" x14ac:dyDescent="0.25">
      <c r="A8365" s="10" t="str">
        <f t="shared" si="130"/>
        <v>2017-2026Humboldt1-in-10May PeakPGE3</v>
      </c>
      <c r="B8365" s="10" t="s">
        <v>54</v>
      </c>
      <c r="C8365" s="10" t="s">
        <v>53</v>
      </c>
      <c r="D8365" s="10" t="s">
        <v>5</v>
      </c>
      <c r="E8365" s="10" t="s">
        <v>1</v>
      </c>
      <c r="F8365">
        <v>3</v>
      </c>
      <c r="G8365">
        <v>0.61246973276138306</v>
      </c>
      <c r="H8365">
        <v>0.61246973276138306</v>
      </c>
      <c r="I8365">
        <v>58.0625</v>
      </c>
      <c r="J8365">
        <v>0</v>
      </c>
      <c r="K8365">
        <v>967</v>
      </c>
      <c r="L8365">
        <v>919.84688000000006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 s="10" t="s">
        <v>38</v>
      </c>
    </row>
    <row r="8366" spans="1:19" hidden="1" x14ac:dyDescent="0.25">
      <c r="A8366" s="10" t="str">
        <f t="shared" si="130"/>
        <v>2017-2026Humboldt1-in-2May PeakCAISO4</v>
      </c>
      <c r="B8366" s="10" t="s">
        <v>54</v>
      </c>
      <c r="C8366" s="10" t="s">
        <v>53</v>
      </c>
      <c r="D8366" s="10" t="s">
        <v>5</v>
      </c>
      <c r="E8366" s="10" t="s">
        <v>9</v>
      </c>
      <c r="F8366">
        <v>4</v>
      </c>
      <c r="G8366">
        <v>0.45971778035163879</v>
      </c>
      <c r="H8366">
        <v>0.45971778035163879</v>
      </c>
      <c r="I8366">
        <v>54.625</v>
      </c>
      <c r="J8366">
        <v>0</v>
      </c>
      <c r="K8366">
        <v>967</v>
      </c>
      <c r="L8366">
        <v>919.84688000000006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 s="10" t="s">
        <v>39</v>
      </c>
    </row>
    <row r="8367" spans="1:19" hidden="1" x14ac:dyDescent="0.25">
      <c r="A8367" s="10" t="str">
        <f t="shared" si="130"/>
        <v>2017-2026Humboldt1-in-10May PeakCAISO4</v>
      </c>
      <c r="B8367" s="10" t="s">
        <v>54</v>
      </c>
      <c r="C8367" s="10" t="s">
        <v>53</v>
      </c>
      <c r="D8367" s="10" t="s">
        <v>5</v>
      </c>
      <c r="E8367" s="10" t="s">
        <v>1</v>
      </c>
      <c r="F8367">
        <v>4</v>
      </c>
      <c r="G8367">
        <v>0.50465452671051025</v>
      </c>
      <c r="H8367">
        <v>0.50465452671051025</v>
      </c>
      <c r="I8367">
        <v>55.125</v>
      </c>
      <c r="J8367">
        <v>0</v>
      </c>
      <c r="K8367">
        <v>967</v>
      </c>
      <c r="L8367">
        <v>919.84688000000006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 s="10" t="s">
        <v>39</v>
      </c>
    </row>
    <row r="8368" spans="1:19" hidden="1" x14ac:dyDescent="0.25">
      <c r="A8368" s="10" t="str">
        <f t="shared" si="130"/>
        <v>2017-2026Humboldt1-in-10May PeakPGE4</v>
      </c>
      <c r="B8368" s="10" t="s">
        <v>54</v>
      </c>
      <c r="C8368" s="10" t="s">
        <v>53</v>
      </c>
      <c r="D8368" s="10" t="s">
        <v>5</v>
      </c>
      <c r="E8368" s="10" t="s">
        <v>1</v>
      </c>
      <c r="F8368">
        <v>4</v>
      </c>
      <c r="G8368">
        <v>0.59349411725997925</v>
      </c>
      <c r="H8368">
        <v>0.59349411725997925</v>
      </c>
      <c r="I8368">
        <v>57.25</v>
      </c>
      <c r="J8368">
        <v>0</v>
      </c>
      <c r="K8368">
        <v>967</v>
      </c>
      <c r="L8368">
        <v>919.84688000000006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 s="10" t="s">
        <v>38</v>
      </c>
    </row>
    <row r="8369" spans="1:19" hidden="1" x14ac:dyDescent="0.25">
      <c r="A8369" s="10" t="str">
        <f t="shared" si="130"/>
        <v>2017-2026Humboldt1-in-2May PeakPGE4</v>
      </c>
      <c r="B8369" s="10" t="s">
        <v>54</v>
      </c>
      <c r="C8369" s="10" t="s">
        <v>53</v>
      </c>
      <c r="D8369" s="10" t="s">
        <v>5</v>
      </c>
      <c r="E8369" s="10" t="s">
        <v>9</v>
      </c>
      <c r="F8369">
        <v>4</v>
      </c>
      <c r="G8369">
        <v>0.45602512359619141</v>
      </c>
      <c r="H8369">
        <v>0.45602512359619141</v>
      </c>
      <c r="I8369">
        <v>52.625</v>
      </c>
      <c r="J8369">
        <v>0</v>
      </c>
      <c r="K8369">
        <v>967</v>
      </c>
      <c r="L8369">
        <v>919.84688000000006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 s="10" t="s">
        <v>38</v>
      </c>
    </row>
    <row r="8370" spans="1:19" hidden="1" x14ac:dyDescent="0.25">
      <c r="A8370" s="10" t="str">
        <f t="shared" si="130"/>
        <v>2017-2026Humboldt1-in-2May PeakCAISO5</v>
      </c>
      <c r="B8370" s="10" t="s">
        <v>54</v>
      </c>
      <c r="C8370" s="10" t="s">
        <v>53</v>
      </c>
      <c r="D8370" s="10" t="s">
        <v>5</v>
      </c>
      <c r="E8370" s="10" t="s">
        <v>9</v>
      </c>
      <c r="F8370">
        <v>5</v>
      </c>
      <c r="G8370">
        <v>0.45584183931350708</v>
      </c>
      <c r="H8370">
        <v>0.45584183931350708</v>
      </c>
      <c r="I8370">
        <v>53.875</v>
      </c>
      <c r="J8370">
        <v>0</v>
      </c>
      <c r="K8370">
        <v>967</v>
      </c>
      <c r="L8370">
        <v>919.84688000000006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 s="10" t="s">
        <v>39</v>
      </c>
    </row>
    <row r="8371" spans="1:19" hidden="1" x14ac:dyDescent="0.25">
      <c r="A8371" s="10" t="str">
        <f t="shared" si="130"/>
        <v>2017-2026Humboldt1-in-10May PeakCAISO5</v>
      </c>
      <c r="B8371" s="10" t="s">
        <v>54</v>
      </c>
      <c r="C8371" s="10" t="s">
        <v>53</v>
      </c>
      <c r="D8371" s="10" t="s">
        <v>5</v>
      </c>
      <c r="E8371" s="10" t="s">
        <v>1</v>
      </c>
      <c r="F8371">
        <v>5</v>
      </c>
      <c r="G8371">
        <v>0.50039976835250854</v>
      </c>
      <c r="H8371">
        <v>0.50039976835250854</v>
      </c>
      <c r="I8371">
        <v>54.25</v>
      </c>
      <c r="J8371">
        <v>0</v>
      </c>
      <c r="K8371">
        <v>967</v>
      </c>
      <c r="L8371">
        <v>919.84688000000006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 s="10" t="s">
        <v>39</v>
      </c>
    </row>
    <row r="8372" spans="1:19" hidden="1" x14ac:dyDescent="0.25">
      <c r="A8372" s="10" t="str">
        <f t="shared" si="130"/>
        <v>2017-2026Humboldt1-in-2May PeakPGE5</v>
      </c>
      <c r="B8372" s="10" t="s">
        <v>54</v>
      </c>
      <c r="C8372" s="10" t="s">
        <v>53</v>
      </c>
      <c r="D8372" s="10" t="s">
        <v>5</v>
      </c>
      <c r="E8372" s="10" t="s">
        <v>9</v>
      </c>
      <c r="F8372">
        <v>5</v>
      </c>
      <c r="G8372">
        <v>0.45218035578727722</v>
      </c>
      <c r="H8372">
        <v>0.45218035578727722</v>
      </c>
      <c r="I8372">
        <v>51.9375</v>
      </c>
      <c r="J8372">
        <v>0</v>
      </c>
      <c r="K8372">
        <v>967</v>
      </c>
      <c r="L8372">
        <v>919.84688000000006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 s="10" t="s">
        <v>38</v>
      </c>
    </row>
    <row r="8373" spans="1:19" hidden="1" x14ac:dyDescent="0.25">
      <c r="A8373" s="10" t="str">
        <f t="shared" si="130"/>
        <v>2017-2026Humboldt1-in-10May PeakPGE5</v>
      </c>
      <c r="B8373" s="10" t="s">
        <v>54</v>
      </c>
      <c r="C8373" s="10" t="s">
        <v>53</v>
      </c>
      <c r="D8373" s="10" t="s">
        <v>5</v>
      </c>
      <c r="E8373" s="10" t="s">
        <v>1</v>
      </c>
      <c r="F8373">
        <v>5</v>
      </c>
      <c r="G8373">
        <v>0.58849030733108521</v>
      </c>
      <c r="H8373">
        <v>0.58849030733108521</v>
      </c>
      <c r="I8373">
        <v>56.3125</v>
      </c>
      <c r="J8373">
        <v>0</v>
      </c>
      <c r="K8373">
        <v>967</v>
      </c>
      <c r="L8373">
        <v>919.84688000000006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 s="10" t="s">
        <v>38</v>
      </c>
    </row>
    <row r="8374" spans="1:19" hidden="1" x14ac:dyDescent="0.25">
      <c r="A8374" s="10" t="str">
        <f t="shared" si="130"/>
        <v>2017-2026Humboldt1-in-2May PeakCAISO6</v>
      </c>
      <c r="B8374" s="10" t="s">
        <v>54</v>
      </c>
      <c r="C8374" s="10" t="s">
        <v>53</v>
      </c>
      <c r="D8374" s="10" t="s">
        <v>5</v>
      </c>
      <c r="E8374" s="10" t="s">
        <v>9</v>
      </c>
      <c r="F8374">
        <v>6</v>
      </c>
      <c r="G8374">
        <v>0.49155265092849731</v>
      </c>
      <c r="H8374">
        <v>0.49155265092849731</v>
      </c>
      <c r="I8374">
        <v>53.25</v>
      </c>
      <c r="J8374">
        <v>0</v>
      </c>
      <c r="K8374">
        <v>967</v>
      </c>
      <c r="L8374">
        <v>919.84688000000006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 s="10" t="s">
        <v>39</v>
      </c>
    </row>
    <row r="8375" spans="1:19" hidden="1" x14ac:dyDescent="0.25">
      <c r="A8375" s="10" t="str">
        <f t="shared" si="130"/>
        <v>2017-2026Humboldt1-in-10May PeakCAISO6</v>
      </c>
      <c r="B8375" s="10" t="s">
        <v>54</v>
      </c>
      <c r="C8375" s="10" t="s">
        <v>53</v>
      </c>
      <c r="D8375" s="10" t="s">
        <v>5</v>
      </c>
      <c r="E8375" s="10" t="s">
        <v>1</v>
      </c>
      <c r="F8375">
        <v>6</v>
      </c>
      <c r="G8375">
        <v>0.53960120677947998</v>
      </c>
      <c r="H8375">
        <v>0.53960120677947998</v>
      </c>
      <c r="I8375">
        <v>53.4375</v>
      </c>
      <c r="J8375">
        <v>0</v>
      </c>
      <c r="K8375">
        <v>967</v>
      </c>
      <c r="L8375">
        <v>919.84688000000006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 s="10" t="s">
        <v>39</v>
      </c>
    </row>
    <row r="8376" spans="1:19" hidden="1" x14ac:dyDescent="0.25">
      <c r="A8376" s="10" t="str">
        <f t="shared" si="130"/>
        <v>2017-2026Humboldt1-in-2May PeakPGE6</v>
      </c>
      <c r="B8376" s="10" t="s">
        <v>54</v>
      </c>
      <c r="C8376" s="10" t="s">
        <v>53</v>
      </c>
      <c r="D8376" s="10" t="s">
        <v>5</v>
      </c>
      <c r="E8376" s="10" t="s">
        <v>9</v>
      </c>
      <c r="F8376">
        <v>6</v>
      </c>
      <c r="G8376">
        <v>0.48760432004928589</v>
      </c>
      <c r="H8376">
        <v>0.48760432004928589</v>
      </c>
      <c r="I8376">
        <v>51.1875</v>
      </c>
      <c r="J8376">
        <v>0</v>
      </c>
      <c r="K8376">
        <v>967</v>
      </c>
      <c r="L8376">
        <v>919.84688000000006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 s="10" t="s">
        <v>38</v>
      </c>
    </row>
    <row r="8377" spans="1:19" hidden="1" x14ac:dyDescent="0.25">
      <c r="A8377" s="10" t="str">
        <f t="shared" si="130"/>
        <v>2017-2026Humboldt1-in-10May PeakPGE6</v>
      </c>
      <c r="B8377" s="10" t="s">
        <v>54</v>
      </c>
      <c r="C8377" s="10" t="s">
        <v>53</v>
      </c>
      <c r="D8377" s="10" t="s">
        <v>5</v>
      </c>
      <c r="E8377" s="10" t="s">
        <v>1</v>
      </c>
      <c r="F8377">
        <v>6</v>
      </c>
      <c r="G8377">
        <v>0.63459283113479614</v>
      </c>
      <c r="H8377">
        <v>0.63459283113479614</v>
      </c>
      <c r="I8377">
        <v>56</v>
      </c>
      <c r="J8377">
        <v>0</v>
      </c>
      <c r="K8377">
        <v>967</v>
      </c>
      <c r="L8377">
        <v>919.84688000000006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 s="10" t="s">
        <v>38</v>
      </c>
    </row>
    <row r="8378" spans="1:19" hidden="1" x14ac:dyDescent="0.25">
      <c r="A8378" s="10" t="str">
        <f t="shared" si="130"/>
        <v>2017-2026Humboldt1-in-10May PeakCAISO7</v>
      </c>
      <c r="B8378" s="10" t="s">
        <v>54</v>
      </c>
      <c r="C8378" s="10" t="s">
        <v>53</v>
      </c>
      <c r="D8378" s="10" t="s">
        <v>5</v>
      </c>
      <c r="E8378" s="10" t="s">
        <v>1</v>
      </c>
      <c r="F8378">
        <v>7</v>
      </c>
      <c r="G8378">
        <v>0.63854485750198364</v>
      </c>
      <c r="H8378">
        <v>0.63854485750198364</v>
      </c>
      <c r="I8378">
        <v>53.9375</v>
      </c>
      <c r="J8378">
        <v>0</v>
      </c>
      <c r="K8378">
        <v>967</v>
      </c>
      <c r="L8378">
        <v>919.84688000000006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 s="10" t="s">
        <v>39</v>
      </c>
    </row>
    <row r="8379" spans="1:19" hidden="1" x14ac:dyDescent="0.25">
      <c r="A8379" s="10" t="str">
        <f t="shared" si="130"/>
        <v>2017-2026Humboldt1-in-2May PeakCAISO7</v>
      </c>
      <c r="B8379" s="10" t="s">
        <v>54</v>
      </c>
      <c r="C8379" s="10" t="s">
        <v>53</v>
      </c>
      <c r="D8379" s="10" t="s">
        <v>5</v>
      </c>
      <c r="E8379" s="10" t="s">
        <v>9</v>
      </c>
      <c r="F8379">
        <v>7</v>
      </c>
      <c r="G8379">
        <v>0.58168584108352661</v>
      </c>
      <c r="H8379">
        <v>0.58168584108352661</v>
      </c>
      <c r="I8379">
        <v>53.6875</v>
      </c>
      <c r="J8379">
        <v>0</v>
      </c>
      <c r="K8379">
        <v>967</v>
      </c>
      <c r="L8379">
        <v>919.84688000000006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 s="10" t="s">
        <v>39</v>
      </c>
    </row>
    <row r="8380" spans="1:19" hidden="1" x14ac:dyDescent="0.25">
      <c r="A8380" s="10" t="str">
        <f t="shared" si="130"/>
        <v>2017-2026Humboldt1-in-10May PeakPGE7</v>
      </c>
      <c r="B8380" s="10" t="s">
        <v>54</v>
      </c>
      <c r="C8380" s="10" t="s">
        <v>53</v>
      </c>
      <c r="D8380" s="10" t="s">
        <v>5</v>
      </c>
      <c r="E8380" s="10" t="s">
        <v>1</v>
      </c>
      <c r="F8380">
        <v>7</v>
      </c>
      <c r="G8380">
        <v>0.75095450878143311</v>
      </c>
      <c r="H8380">
        <v>0.75095450878143311</v>
      </c>
      <c r="I8380">
        <v>56.4375</v>
      </c>
      <c r="J8380">
        <v>0</v>
      </c>
      <c r="K8380">
        <v>967</v>
      </c>
      <c r="L8380">
        <v>919.84688000000006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 s="10" t="s">
        <v>38</v>
      </c>
    </row>
    <row r="8381" spans="1:19" hidden="1" x14ac:dyDescent="0.25">
      <c r="A8381" s="10" t="str">
        <f t="shared" si="130"/>
        <v>2017-2026Humboldt1-in-2May PeakPGE7</v>
      </c>
      <c r="B8381" s="10" t="s">
        <v>54</v>
      </c>
      <c r="C8381" s="10" t="s">
        <v>53</v>
      </c>
      <c r="D8381" s="10" t="s">
        <v>5</v>
      </c>
      <c r="E8381" s="10" t="s">
        <v>9</v>
      </c>
      <c r="F8381">
        <v>7</v>
      </c>
      <c r="G8381">
        <v>0.57701349258422852</v>
      </c>
      <c r="H8381">
        <v>0.57701349258422852</v>
      </c>
      <c r="I8381">
        <v>51.75</v>
      </c>
      <c r="J8381">
        <v>0</v>
      </c>
      <c r="K8381">
        <v>967</v>
      </c>
      <c r="L8381">
        <v>919.84688000000006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 s="10" t="s">
        <v>38</v>
      </c>
    </row>
    <row r="8382" spans="1:19" hidden="1" x14ac:dyDescent="0.25">
      <c r="A8382" s="10" t="str">
        <f t="shared" si="130"/>
        <v>2017-2026Humboldt1-in-10May PeakCAISO8</v>
      </c>
      <c r="B8382" s="10" t="s">
        <v>54</v>
      </c>
      <c r="C8382" s="10" t="s">
        <v>53</v>
      </c>
      <c r="D8382" s="10" t="s">
        <v>5</v>
      </c>
      <c r="E8382" s="10" t="s">
        <v>1</v>
      </c>
      <c r="F8382">
        <v>8</v>
      </c>
      <c r="G8382">
        <v>0.69316756725311279</v>
      </c>
      <c r="H8382">
        <v>0.69316756725311279</v>
      </c>
      <c r="I8382">
        <v>57.875</v>
      </c>
      <c r="J8382">
        <v>0</v>
      </c>
      <c r="K8382">
        <v>967</v>
      </c>
      <c r="L8382">
        <v>919.84688000000006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 s="10" t="s">
        <v>39</v>
      </c>
    </row>
    <row r="8383" spans="1:19" hidden="1" x14ac:dyDescent="0.25">
      <c r="A8383" s="10" t="str">
        <f t="shared" si="130"/>
        <v>2017-2026Humboldt1-in-2May PeakCAISO8</v>
      </c>
      <c r="B8383" s="10" t="s">
        <v>54</v>
      </c>
      <c r="C8383" s="10" t="s">
        <v>53</v>
      </c>
      <c r="D8383" s="10" t="s">
        <v>5</v>
      </c>
      <c r="E8383" s="10" t="s">
        <v>9</v>
      </c>
      <c r="F8383">
        <v>8</v>
      </c>
      <c r="G8383">
        <v>0.63144475221633911</v>
      </c>
      <c r="H8383">
        <v>0.63144475221633911</v>
      </c>
      <c r="I8383">
        <v>56.75</v>
      </c>
      <c r="J8383">
        <v>0</v>
      </c>
      <c r="K8383">
        <v>967</v>
      </c>
      <c r="L8383">
        <v>919.84688000000006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 s="10" t="s">
        <v>39</v>
      </c>
    </row>
    <row r="8384" spans="1:19" hidden="1" x14ac:dyDescent="0.25">
      <c r="A8384" s="10" t="str">
        <f t="shared" si="130"/>
        <v>2017-2026Humboldt1-in-10May PeakPGE8</v>
      </c>
      <c r="B8384" s="10" t="s">
        <v>54</v>
      </c>
      <c r="C8384" s="10" t="s">
        <v>53</v>
      </c>
      <c r="D8384" s="10" t="s">
        <v>5</v>
      </c>
      <c r="E8384" s="10" t="s">
        <v>1</v>
      </c>
      <c r="F8384">
        <v>8</v>
      </c>
      <c r="G8384">
        <v>0.8151930570602417</v>
      </c>
      <c r="H8384">
        <v>0.8151930570602417</v>
      </c>
      <c r="I8384">
        <v>61.9375</v>
      </c>
      <c r="J8384">
        <v>0</v>
      </c>
      <c r="K8384">
        <v>967</v>
      </c>
      <c r="L8384">
        <v>919.84688000000006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 s="10" t="s">
        <v>38</v>
      </c>
    </row>
    <row r="8385" spans="1:19" hidden="1" x14ac:dyDescent="0.25">
      <c r="A8385" s="10" t="str">
        <f t="shared" si="130"/>
        <v>2017-2026Humboldt1-in-2May PeakPGE8</v>
      </c>
      <c r="B8385" s="10" t="s">
        <v>54</v>
      </c>
      <c r="C8385" s="10" t="s">
        <v>53</v>
      </c>
      <c r="D8385" s="10" t="s">
        <v>5</v>
      </c>
      <c r="E8385" s="10" t="s">
        <v>9</v>
      </c>
      <c r="F8385">
        <v>8</v>
      </c>
      <c r="G8385">
        <v>0.62637269496917725</v>
      </c>
      <c r="H8385">
        <v>0.62637269496917725</v>
      </c>
      <c r="I8385">
        <v>55.875</v>
      </c>
      <c r="J8385">
        <v>0</v>
      </c>
      <c r="K8385">
        <v>967</v>
      </c>
      <c r="L8385">
        <v>919.84688000000006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 s="10" t="s">
        <v>38</v>
      </c>
    </row>
    <row r="8386" spans="1:19" hidden="1" x14ac:dyDescent="0.25">
      <c r="A8386" s="10" t="str">
        <f t="shared" ref="A8386:A8449" si="131">CONCATENATE(B8386,C8386,E8386,D8386,S8386,F8386)</f>
        <v>2017-2026Humboldt1-in-2May PeakCAISO9</v>
      </c>
      <c r="B8386" s="10" t="s">
        <v>54</v>
      </c>
      <c r="C8386" s="10" t="s">
        <v>53</v>
      </c>
      <c r="D8386" s="10" t="s">
        <v>5</v>
      </c>
      <c r="E8386" s="10" t="s">
        <v>9</v>
      </c>
      <c r="F8386">
        <v>9</v>
      </c>
      <c r="G8386">
        <v>0.60854345560073853</v>
      </c>
      <c r="H8386">
        <v>0.60854345560073853</v>
      </c>
      <c r="I8386">
        <v>60.3125</v>
      </c>
      <c r="J8386">
        <v>0</v>
      </c>
      <c r="K8386">
        <v>967</v>
      </c>
      <c r="L8386">
        <v>919.84688000000006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 s="10" t="s">
        <v>39</v>
      </c>
    </row>
    <row r="8387" spans="1:19" hidden="1" x14ac:dyDescent="0.25">
      <c r="A8387" s="10" t="str">
        <f t="shared" si="131"/>
        <v>2017-2026Humboldt1-in-10May PeakCAISO9</v>
      </c>
      <c r="B8387" s="10" t="s">
        <v>54</v>
      </c>
      <c r="C8387" s="10" t="s">
        <v>53</v>
      </c>
      <c r="D8387" s="10" t="s">
        <v>5</v>
      </c>
      <c r="E8387" s="10" t="s">
        <v>1</v>
      </c>
      <c r="F8387">
        <v>9</v>
      </c>
      <c r="G8387">
        <v>0.66802769899368286</v>
      </c>
      <c r="H8387">
        <v>0.66802769899368286</v>
      </c>
      <c r="I8387">
        <v>63.0625</v>
      </c>
      <c r="J8387">
        <v>0</v>
      </c>
      <c r="K8387">
        <v>967</v>
      </c>
      <c r="L8387">
        <v>919.84688000000006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 s="10" t="s">
        <v>39</v>
      </c>
    </row>
    <row r="8388" spans="1:19" hidden="1" x14ac:dyDescent="0.25">
      <c r="A8388" s="10" t="str">
        <f t="shared" si="131"/>
        <v>2017-2026Humboldt1-in-2May PeakPGE9</v>
      </c>
      <c r="B8388" s="10" t="s">
        <v>54</v>
      </c>
      <c r="C8388" s="10" t="s">
        <v>53</v>
      </c>
      <c r="D8388" s="10" t="s">
        <v>5</v>
      </c>
      <c r="E8388" s="10" t="s">
        <v>9</v>
      </c>
      <c r="F8388">
        <v>9</v>
      </c>
      <c r="G8388">
        <v>0.60365533828735352</v>
      </c>
      <c r="H8388">
        <v>0.60365533828735352</v>
      </c>
      <c r="I8388">
        <v>60.4375</v>
      </c>
      <c r="J8388">
        <v>0</v>
      </c>
      <c r="K8388">
        <v>967</v>
      </c>
      <c r="L8388">
        <v>919.84688000000006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 s="10" t="s">
        <v>38</v>
      </c>
    </row>
    <row r="8389" spans="1:19" hidden="1" x14ac:dyDescent="0.25">
      <c r="A8389" s="10" t="str">
        <f t="shared" si="131"/>
        <v>2017-2026Humboldt1-in-10May PeakPGE9</v>
      </c>
      <c r="B8389" s="10" t="s">
        <v>54</v>
      </c>
      <c r="C8389" s="10" t="s">
        <v>53</v>
      </c>
      <c r="D8389" s="10" t="s">
        <v>5</v>
      </c>
      <c r="E8389" s="10" t="s">
        <v>1</v>
      </c>
      <c r="F8389">
        <v>9</v>
      </c>
      <c r="G8389">
        <v>0.78562754392623901</v>
      </c>
      <c r="H8389">
        <v>0.78562754392623901</v>
      </c>
      <c r="I8389">
        <v>68.125</v>
      </c>
      <c r="J8389">
        <v>0</v>
      </c>
      <c r="K8389">
        <v>967</v>
      </c>
      <c r="L8389">
        <v>919.84688000000006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 s="10" t="s">
        <v>38</v>
      </c>
    </row>
    <row r="8390" spans="1:19" hidden="1" x14ac:dyDescent="0.25">
      <c r="A8390" s="10" t="str">
        <f t="shared" si="131"/>
        <v>2017-2026Humboldt1-in-2May PeakCAISO10</v>
      </c>
      <c r="B8390" s="10" t="s">
        <v>54</v>
      </c>
      <c r="C8390" s="10" t="s">
        <v>53</v>
      </c>
      <c r="D8390" s="10" t="s">
        <v>5</v>
      </c>
      <c r="E8390" s="10" t="s">
        <v>9</v>
      </c>
      <c r="F8390">
        <v>10</v>
      </c>
      <c r="G8390">
        <v>0.63828086853027344</v>
      </c>
      <c r="H8390">
        <v>0.63828086853027344</v>
      </c>
      <c r="I8390">
        <v>63.6875</v>
      </c>
      <c r="J8390">
        <v>0</v>
      </c>
      <c r="K8390">
        <v>967</v>
      </c>
      <c r="L8390">
        <v>919.84688000000006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 s="10" t="s">
        <v>39</v>
      </c>
    </row>
    <row r="8391" spans="1:19" hidden="1" x14ac:dyDescent="0.25">
      <c r="A8391" s="10" t="str">
        <f t="shared" si="131"/>
        <v>2017-2026Humboldt1-in-10May PeakCAISO10</v>
      </c>
      <c r="B8391" s="10" t="s">
        <v>54</v>
      </c>
      <c r="C8391" s="10" t="s">
        <v>53</v>
      </c>
      <c r="D8391" s="10" t="s">
        <v>5</v>
      </c>
      <c r="E8391" s="10" t="s">
        <v>1</v>
      </c>
      <c r="F8391">
        <v>10</v>
      </c>
      <c r="G8391">
        <v>0.7006719708442688</v>
      </c>
      <c r="H8391">
        <v>0.7006719708442688</v>
      </c>
      <c r="I8391">
        <v>67.0625</v>
      </c>
      <c r="J8391">
        <v>0</v>
      </c>
      <c r="K8391">
        <v>967</v>
      </c>
      <c r="L8391">
        <v>919.84688000000006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 s="10" t="s">
        <v>39</v>
      </c>
    </row>
    <row r="8392" spans="1:19" hidden="1" x14ac:dyDescent="0.25">
      <c r="A8392" s="10" t="str">
        <f t="shared" si="131"/>
        <v>2017-2026Humboldt1-in-10May PeakPGE10</v>
      </c>
      <c r="B8392" s="10" t="s">
        <v>54</v>
      </c>
      <c r="C8392" s="10" t="s">
        <v>53</v>
      </c>
      <c r="D8392" s="10" t="s">
        <v>5</v>
      </c>
      <c r="E8392" s="10" t="s">
        <v>1</v>
      </c>
      <c r="F8392">
        <v>10</v>
      </c>
      <c r="G8392">
        <v>0.82401847839355469</v>
      </c>
      <c r="H8392">
        <v>0.82401847839355469</v>
      </c>
      <c r="I8392">
        <v>73.0625</v>
      </c>
      <c r="J8392">
        <v>0</v>
      </c>
      <c r="K8392">
        <v>967</v>
      </c>
      <c r="L8392">
        <v>919.84688000000006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 s="10" t="s">
        <v>38</v>
      </c>
    </row>
    <row r="8393" spans="1:19" hidden="1" x14ac:dyDescent="0.25">
      <c r="A8393" s="10" t="str">
        <f t="shared" si="131"/>
        <v>2017-2026Humboldt1-in-2May PeakPGE10</v>
      </c>
      <c r="B8393" s="10" t="s">
        <v>54</v>
      </c>
      <c r="C8393" s="10" t="s">
        <v>53</v>
      </c>
      <c r="D8393" s="10" t="s">
        <v>5</v>
      </c>
      <c r="E8393" s="10" t="s">
        <v>9</v>
      </c>
      <c r="F8393">
        <v>10</v>
      </c>
      <c r="G8393">
        <v>0.63315397500991821</v>
      </c>
      <c r="H8393">
        <v>0.63315397500991821</v>
      </c>
      <c r="I8393">
        <v>64.25</v>
      </c>
      <c r="J8393">
        <v>0</v>
      </c>
      <c r="K8393">
        <v>967</v>
      </c>
      <c r="L8393">
        <v>919.84688000000006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 s="10" t="s">
        <v>38</v>
      </c>
    </row>
    <row r="8394" spans="1:19" hidden="1" x14ac:dyDescent="0.25">
      <c r="A8394" s="10" t="str">
        <f t="shared" si="131"/>
        <v>2017-2026Humboldt1-in-2May PeakCAISO11</v>
      </c>
      <c r="B8394" s="10" t="s">
        <v>54</v>
      </c>
      <c r="C8394" s="10" t="s">
        <v>53</v>
      </c>
      <c r="D8394" s="10" t="s">
        <v>5</v>
      </c>
      <c r="E8394" s="10" t="s">
        <v>9</v>
      </c>
      <c r="F8394">
        <v>11</v>
      </c>
      <c r="G8394">
        <v>0.67655259370803833</v>
      </c>
      <c r="H8394">
        <v>0.67655259370803833</v>
      </c>
      <c r="I8394">
        <v>68</v>
      </c>
      <c r="J8394">
        <v>0</v>
      </c>
      <c r="K8394">
        <v>967</v>
      </c>
      <c r="L8394">
        <v>919.84688000000006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 s="10" t="s">
        <v>39</v>
      </c>
    </row>
    <row r="8395" spans="1:19" hidden="1" x14ac:dyDescent="0.25">
      <c r="A8395" s="10" t="str">
        <f t="shared" si="131"/>
        <v>2017-2026Humboldt1-in-10May PeakCAISO11</v>
      </c>
      <c r="B8395" s="10" t="s">
        <v>54</v>
      </c>
      <c r="C8395" s="10" t="s">
        <v>53</v>
      </c>
      <c r="D8395" s="10" t="s">
        <v>5</v>
      </c>
      <c r="E8395" s="10" t="s">
        <v>1</v>
      </c>
      <c r="F8395">
        <v>11</v>
      </c>
      <c r="G8395">
        <v>0.74268466234207153</v>
      </c>
      <c r="H8395">
        <v>0.74268466234207153</v>
      </c>
      <c r="I8395">
        <v>70.0625</v>
      </c>
      <c r="J8395">
        <v>0</v>
      </c>
      <c r="K8395">
        <v>967</v>
      </c>
      <c r="L8395">
        <v>919.84688000000006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 s="10" t="s">
        <v>39</v>
      </c>
    </row>
    <row r="8396" spans="1:19" hidden="1" x14ac:dyDescent="0.25">
      <c r="A8396" s="10" t="str">
        <f t="shared" si="131"/>
        <v>2017-2026Humboldt1-in-2May PeakPGE11</v>
      </c>
      <c r="B8396" s="10" t="s">
        <v>54</v>
      </c>
      <c r="C8396" s="10" t="s">
        <v>53</v>
      </c>
      <c r="D8396" s="10" t="s">
        <v>5</v>
      </c>
      <c r="E8396" s="10" t="s">
        <v>9</v>
      </c>
      <c r="F8396">
        <v>11</v>
      </c>
      <c r="G8396">
        <v>0.67111819982528687</v>
      </c>
      <c r="H8396">
        <v>0.67111819982528687</v>
      </c>
      <c r="I8396">
        <v>68.125</v>
      </c>
      <c r="J8396">
        <v>0</v>
      </c>
      <c r="K8396">
        <v>967</v>
      </c>
      <c r="L8396">
        <v>919.84688000000006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 s="10" t="s">
        <v>38</v>
      </c>
    </row>
    <row r="8397" spans="1:19" hidden="1" x14ac:dyDescent="0.25">
      <c r="A8397" s="10" t="str">
        <f t="shared" si="131"/>
        <v>2017-2026Humboldt1-in-10May PeakPGE11</v>
      </c>
      <c r="B8397" s="10" t="s">
        <v>54</v>
      </c>
      <c r="C8397" s="10" t="s">
        <v>53</v>
      </c>
      <c r="D8397" s="10" t="s">
        <v>5</v>
      </c>
      <c r="E8397" s="10" t="s">
        <v>1</v>
      </c>
      <c r="F8397">
        <v>11</v>
      </c>
      <c r="G8397">
        <v>0.87342709302902222</v>
      </c>
      <c r="H8397">
        <v>0.87342709302902222</v>
      </c>
      <c r="I8397">
        <v>76.8125</v>
      </c>
      <c r="J8397">
        <v>0</v>
      </c>
      <c r="K8397">
        <v>967</v>
      </c>
      <c r="L8397">
        <v>919.84688000000006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 s="10" t="s">
        <v>38</v>
      </c>
    </row>
    <row r="8398" spans="1:19" hidden="1" x14ac:dyDescent="0.25">
      <c r="A8398" s="10" t="str">
        <f t="shared" si="131"/>
        <v>2017-2026Humboldt1-in-10May PeakCAISO12</v>
      </c>
      <c r="B8398" s="10" t="s">
        <v>54</v>
      </c>
      <c r="C8398" s="10" t="s">
        <v>53</v>
      </c>
      <c r="D8398" s="10" t="s">
        <v>5</v>
      </c>
      <c r="E8398" s="10" t="s">
        <v>1</v>
      </c>
      <c r="F8398">
        <v>12</v>
      </c>
      <c r="G8398">
        <v>0.86575108766555786</v>
      </c>
      <c r="H8398">
        <v>0.86575108766555786</v>
      </c>
      <c r="I8398">
        <v>73.375</v>
      </c>
      <c r="J8398">
        <v>0</v>
      </c>
      <c r="K8398">
        <v>967</v>
      </c>
      <c r="L8398">
        <v>919.84688000000006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 s="10" t="s">
        <v>39</v>
      </c>
    </row>
    <row r="8399" spans="1:19" hidden="1" x14ac:dyDescent="0.25">
      <c r="A8399" s="10" t="str">
        <f t="shared" si="131"/>
        <v>2017-2026Humboldt1-in-2May PeakCAISO12</v>
      </c>
      <c r="B8399" s="10" t="s">
        <v>54</v>
      </c>
      <c r="C8399" s="10" t="s">
        <v>53</v>
      </c>
      <c r="D8399" s="10" t="s">
        <v>5</v>
      </c>
      <c r="E8399" s="10" t="s">
        <v>9</v>
      </c>
      <c r="F8399">
        <v>12</v>
      </c>
      <c r="G8399">
        <v>0.78866058588027954</v>
      </c>
      <c r="H8399">
        <v>0.78866058588027954</v>
      </c>
      <c r="I8399">
        <v>71.25</v>
      </c>
      <c r="J8399">
        <v>0</v>
      </c>
      <c r="K8399">
        <v>967</v>
      </c>
      <c r="L8399">
        <v>919.84688000000006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 s="10" t="s">
        <v>39</v>
      </c>
    </row>
    <row r="8400" spans="1:19" hidden="1" x14ac:dyDescent="0.25">
      <c r="A8400" s="10" t="str">
        <f t="shared" si="131"/>
        <v>2017-2026Humboldt1-in-10May PeakPGE12</v>
      </c>
      <c r="B8400" s="10" t="s">
        <v>54</v>
      </c>
      <c r="C8400" s="10" t="s">
        <v>53</v>
      </c>
      <c r="D8400" s="10" t="s">
        <v>5</v>
      </c>
      <c r="E8400" s="10" t="s">
        <v>1</v>
      </c>
      <c r="F8400">
        <v>12</v>
      </c>
      <c r="G8400">
        <v>1.0181581974029541</v>
      </c>
      <c r="H8400">
        <v>1.0181581974029541</v>
      </c>
      <c r="I8400">
        <v>80.6875</v>
      </c>
      <c r="J8400">
        <v>0</v>
      </c>
      <c r="K8400">
        <v>967</v>
      </c>
      <c r="L8400">
        <v>919.84688000000006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 s="10" t="s">
        <v>38</v>
      </c>
    </row>
    <row r="8401" spans="1:19" hidden="1" x14ac:dyDescent="0.25">
      <c r="A8401" s="10" t="str">
        <f t="shared" si="131"/>
        <v>2017-2026Humboldt1-in-2May PeakPGE12</v>
      </c>
      <c r="B8401" s="10" t="s">
        <v>54</v>
      </c>
      <c r="C8401" s="10" t="s">
        <v>53</v>
      </c>
      <c r="D8401" s="10" t="s">
        <v>5</v>
      </c>
      <c r="E8401" s="10" t="s">
        <v>9</v>
      </c>
      <c r="F8401">
        <v>12</v>
      </c>
      <c r="G8401">
        <v>0.78232574462890625</v>
      </c>
      <c r="H8401">
        <v>0.78232574462890625</v>
      </c>
      <c r="I8401">
        <v>71.75</v>
      </c>
      <c r="J8401">
        <v>0</v>
      </c>
      <c r="K8401">
        <v>967</v>
      </c>
      <c r="L8401">
        <v>919.84688000000006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 s="10" t="s">
        <v>38</v>
      </c>
    </row>
    <row r="8402" spans="1:19" hidden="1" x14ac:dyDescent="0.25">
      <c r="A8402" s="10" t="str">
        <f t="shared" si="131"/>
        <v>2017-2026Humboldt1-in-10May PeakCAISO13</v>
      </c>
      <c r="B8402" s="10" t="s">
        <v>54</v>
      </c>
      <c r="C8402" s="10" t="s">
        <v>53</v>
      </c>
      <c r="D8402" s="10" t="s">
        <v>5</v>
      </c>
      <c r="E8402" s="10" t="s">
        <v>1</v>
      </c>
      <c r="F8402">
        <v>13</v>
      </c>
      <c r="G8402">
        <v>1.0662896633148193</v>
      </c>
      <c r="H8402">
        <v>1.0662896633148193</v>
      </c>
      <c r="I8402">
        <v>76.75</v>
      </c>
      <c r="J8402">
        <v>0</v>
      </c>
      <c r="K8402">
        <v>967</v>
      </c>
      <c r="L8402">
        <v>919.84688000000006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 s="10" t="s">
        <v>39</v>
      </c>
    </row>
    <row r="8403" spans="1:19" hidden="1" x14ac:dyDescent="0.25">
      <c r="A8403" s="10" t="str">
        <f t="shared" si="131"/>
        <v>2017-2026Humboldt1-in-2May PeakCAISO13</v>
      </c>
      <c r="B8403" s="10" t="s">
        <v>54</v>
      </c>
      <c r="C8403" s="10" t="s">
        <v>53</v>
      </c>
      <c r="D8403" s="10" t="s">
        <v>5</v>
      </c>
      <c r="E8403" s="10" t="s">
        <v>9</v>
      </c>
      <c r="F8403">
        <v>13</v>
      </c>
      <c r="G8403">
        <v>0.97134226560592651</v>
      </c>
      <c r="H8403">
        <v>0.97134226560592651</v>
      </c>
      <c r="I8403">
        <v>73.25</v>
      </c>
      <c r="J8403">
        <v>0</v>
      </c>
      <c r="K8403">
        <v>967</v>
      </c>
      <c r="L8403">
        <v>919.84688000000006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 s="10" t="s">
        <v>39</v>
      </c>
    </row>
    <row r="8404" spans="1:19" hidden="1" x14ac:dyDescent="0.25">
      <c r="A8404" s="10" t="str">
        <f t="shared" si="131"/>
        <v>2017-2026Humboldt1-in-10May PeakPGE13</v>
      </c>
      <c r="B8404" s="10" t="s">
        <v>54</v>
      </c>
      <c r="C8404" s="10" t="s">
        <v>53</v>
      </c>
      <c r="D8404" s="10" t="s">
        <v>5</v>
      </c>
      <c r="E8404" s="10" t="s">
        <v>1</v>
      </c>
      <c r="F8404">
        <v>13</v>
      </c>
      <c r="G8404">
        <v>1.2539997100830078</v>
      </c>
      <c r="H8404">
        <v>1.2539997100830078</v>
      </c>
      <c r="I8404">
        <v>83.6875</v>
      </c>
      <c r="J8404">
        <v>0</v>
      </c>
      <c r="K8404">
        <v>967</v>
      </c>
      <c r="L8404">
        <v>919.84688000000006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 s="10" t="s">
        <v>38</v>
      </c>
    </row>
    <row r="8405" spans="1:19" hidden="1" x14ac:dyDescent="0.25">
      <c r="A8405" s="10" t="str">
        <f t="shared" si="131"/>
        <v>2017-2026Humboldt1-in-2May PeakPGE13</v>
      </c>
      <c r="B8405" s="10" t="s">
        <v>54</v>
      </c>
      <c r="C8405" s="10" t="s">
        <v>53</v>
      </c>
      <c r="D8405" s="10" t="s">
        <v>5</v>
      </c>
      <c r="E8405" s="10" t="s">
        <v>9</v>
      </c>
      <c r="F8405">
        <v>13</v>
      </c>
      <c r="G8405">
        <v>0.96354001760482788</v>
      </c>
      <c r="H8405">
        <v>0.96354001760482788</v>
      </c>
      <c r="I8405">
        <v>74.5625</v>
      </c>
      <c r="J8405">
        <v>0</v>
      </c>
      <c r="K8405">
        <v>967</v>
      </c>
      <c r="L8405">
        <v>919.84688000000006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 s="10" t="s">
        <v>38</v>
      </c>
    </row>
    <row r="8406" spans="1:19" hidden="1" x14ac:dyDescent="0.25">
      <c r="A8406" s="10" t="str">
        <f t="shared" si="131"/>
        <v>2017-2026Humboldt1-in-10May PeakCAISO14</v>
      </c>
      <c r="B8406" s="10" t="s">
        <v>54</v>
      </c>
      <c r="C8406" s="10" t="s">
        <v>53</v>
      </c>
      <c r="D8406" s="10" t="s">
        <v>5</v>
      </c>
      <c r="E8406" s="10" t="s">
        <v>1</v>
      </c>
      <c r="F8406">
        <v>14</v>
      </c>
      <c r="G8406">
        <v>1.3149791955947876</v>
      </c>
      <c r="H8406">
        <v>1.3280429840087891</v>
      </c>
      <c r="I8406">
        <v>78.1875</v>
      </c>
      <c r="J8406">
        <v>0.10273714363574982</v>
      </c>
      <c r="K8406">
        <v>967</v>
      </c>
      <c r="L8406">
        <v>919.84688000000006</v>
      </c>
      <c r="M8406">
        <v>-1.306384801864624E-2</v>
      </c>
      <c r="N8406">
        <v>-0.14473177492618561</v>
      </c>
      <c r="O8406">
        <v>-6.6939204931259155E-2</v>
      </c>
      <c r="P8406">
        <v>-1.306384801864624E-2</v>
      </c>
      <c r="Q8406">
        <v>4.0811508893966675E-2</v>
      </c>
      <c r="R8406">
        <v>0.11860407888889313</v>
      </c>
      <c r="S8406" s="10" t="s">
        <v>39</v>
      </c>
    </row>
    <row r="8407" spans="1:19" hidden="1" x14ac:dyDescent="0.25">
      <c r="A8407" s="10" t="str">
        <f t="shared" si="131"/>
        <v>2017-2026Humboldt1-in-2May PeakCAISO14</v>
      </c>
      <c r="B8407" s="10" t="s">
        <v>54</v>
      </c>
      <c r="C8407" s="10" t="s">
        <v>53</v>
      </c>
      <c r="D8407" s="10" t="s">
        <v>5</v>
      </c>
      <c r="E8407" s="10" t="s">
        <v>9</v>
      </c>
      <c r="F8407">
        <v>14</v>
      </c>
      <c r="G8407">
        <v>1.1978874206542969</v>
      </c>
      <c r="H8407">
        <v>1.2518060207366943</v>
      </c>
      <c r="I8407">
        <v>75.25</v>
      </c>
      <c r="J8407">
        <v>0.10273714363574982</v>
      </c>
      <c r="K8407">
        <v>967</v>
      </c>
      <c r="L8407">
        <v>919.84688000000006</v>
      </c>
      <c r="M8407">
        <v>-5.3918633610010147E-2</v>
      </c>
      <c r="N8407">
        <v>-0.18558655679225922</v>
      </c>
      <c r="O8407">
        <v>-0.10779399424791336</v>
      </c>
      <c r="P8407">
        <v>-5.3918633610010147E-2</v>
      </c>
      <c r="Q8407">
        <v>-4.3275485950289294E-5</v>
      </c>
      <c r="R8407">
        <v>7.7749289572238922E-2</v>
      </c>
      <c r="S8407" s="10" t="s">
        <v>39</v>
      </c>
    </row>
    <row r="8408" spans="1:19" hidden="1" x14ac:dyDescent="0.25">
      <c r="A8408" s="10" t="str">
        <f t="shared" si="131"/>
        <v>2017-2026Humboldt1-in-2May PeakPGE14</v>
      </c>
      <c r="B8408" s="10" t="s">
        <v>54</v>
      </c>
      <c r="C8408" s="10" t="s">
        <v>53</v>
      </c>
      <c r="D8408" s="10" t="s">
        <v>5</v>
      </c>
      <c r="E8408" s="10" t="s">
        <v>9</v>
      </c>
      <c r="F8408">
        <v>14</v>
      </c>
      <c r="G8408">
        <v>1.1882654428482056</v>
      </c>
      <c r="H8408">
        <v>1.2370468378067017</v>
      </c>
      <c r="I8408">
        <v>76.625</v>
      </c>
      <c r="J8408">
        <v>0.10273714363574982</v>
      </c>
      <c r="K8408">
        <v>967</v>
      </c>
      <c r="L8408">
        <v>919.84688000000006</v>
      </c>
      <c r="M8408">
        <v>-4.8781421035528183E-2</v>
      </c>
      <c r="N8408">
        <v>-0.18044935166835785</v>
      </c>
      <c r="O8408">
        <v>-0.1026567816734314</v>
      </c>
      <c r="P8408">
        <v>-4.8781421035528183E-2</v>
      </c>
      <c r="Q8408">
        <v>5.093937274068594E-3</v>
      </c>
      <c r="R8408">
        <v>8.2886502146720886E-2</v>
      </c>
      <c r="S8408" s="10" t="s">
        <v>38</v>
      </c>
    </row>
    <row r="8409" spans="1:19" hidden="1" x14ac:dyDescent="0.25">
      <c r="A8409" s="10" t="str">
        <f t="shared" si="131"/>
        <v>2017-2026Humboldt1-in-10May PeakPGE14</v>
      </c>
      <c r="B8409" s="10" t="s">
        <v>54</v>
      </c>
      <c r="C8409" s="10" t="s">
        <v>53</v>
      </c>
      <c r="D8409" s="10" t="s">
        <v>5</v>
      </c>
      <c r="E8409" s="10" t="s">
        <v>1</v>
      </c>
      <c r="F8409">
        <v>14</v>
      </c>
      <c r="G8409">
        <v>1.5464686155319214</v>
      </c>
      <c r="H8409">
        <v>1.4528694152832031</v>
      </c>
      <c r="I8409">
        <v>85.5</v>
      </c>
      <c r="J8409">
        <v>0.10273714363574982</v>
      </c>
      <c r="K8409">
        <v>967</v>
      </c>
      <c r="L8409">
        <v>919.84688000000006</v>
      </c>
      <c r="M8409">
        <v>9.3599207699298859E-2</v>
      </c>
      <c r="N8409">
        <v>-3.8068715482950211E-2</v>
      </c>
      <c r="O8409">
        <v>3.9723850786685944E-2</v>
      </c>
      <c r="P8409">
        <v>9.3599207699298859E-2</v>
      </c>
      <c r="Q8409">
        <v>0.14747457206249237</v>
      </c>
      <c r="R8409">
        <v>0.22526712715625763</v>
      </c>
      <c r="S8409" s="10" t="s">
        <v>38</v>
      </c>
    </row>
    <row r="8410" spans="1:19" hidden="1" x14ac:dyDescent="0.25">
      <c r="A8410" s="10" t="str">
        <f t="shared" si="131"/>
        <v>2017-2026Humboldt1-in-2May PeakCAISO15</v>
      </c>
      <c r="B8410" s="10" t="s">
        <v>54</v>
      </c>
      <c r="C8410" s="10" t="s">
        <v>53</v>
      </c>
      <c r="D8410" s="10" t="s">
        <v>5</v>
      </c>
      <c r="E8410" s="10" t="s">
        <v>9</v>
      </c>
      <c r="F8410">
        <v>15</v>
      </c>
      <c r="G8410">
        <v>1.4808977842330933</v>
      </c>
      <c r="H8410">
        <v>1.5059454441070557</v>
      </c>
      <c r="I8410">
        <v>76.6875</v>
      </c>
      <c r="J8410">
        <v>0.1230589896440506</v>
      </c>
      <c r="K8410">
        <v>967</v>
      </c>
      <c r="L8410">
        <v>919.84688000000006</v>
      </c>
      <c r="M8410">
        <v>-2.5047702714800835E-2</v>
      </c>
      <c r="N8410">
        <v>-0.18276010453701019</v>
      </c>
      <c r="O8410">
        <v>-8.9579835534095764E-2</v>
      </c>
      <c r="P8410">
        <v>-2.5047702714800835E-2</v>
      </c>
      <c r="Q8410">
        <v>3.9484430104494095E-2</v>
      </c>
      <c r="R8410">
        <v>0.13266469538211823</v>
      </c>
      <c r="S8410" s="10" t="s">
        <v>39</v>
      </c>
    </row>
    <row r="8411" spans="1:19" hidden="1" x14ac:dyDescent="0.25">
      <c r="A8411" s="10" t="str">
        <f t="shared" si="131"/>
        <v>2017-2026Humboldt1-in-10May PeakCAISO15</v>
      </c>
      <c r="B8411" s="10" t="s">
        <v>54</v>
      </c>
      <c r="C8411" s="10" t="s">
        <v>53</v>
      </c>
      <c r="D8411" s="10" t="s">
        <v>5</v>
      </c>
      <c r="E8411" s="10" t="s">
        <v>1</v>
      </c>
      <c r="F8411">
        <v>15</v>
      </c>
      <c r="G8411">
        <v>1.6256533861160278</v>
      </c>
      <c r="H8411">
        <v>1.6105252504348755</v>
      </c>
      <c r="I8411">
        <v>78.625</v>
      </c>
      <c r="J8411">
        <v>0.1230589896440506</v>
      </c>
      <c r="K8411">
        <v>967</v>
      </c>
      <c r="L8411">
        <v>919.84688000000006</v>
      </c>
      <c r="M8411">
        <v>1.5128131024539471E-2</v>
      </c>
      <c r="N8411">
        <v>-0.14258426427841187</v>
      </c>
      <c r="O8411">
        <v>-4.9404002726078033E-2</v>
      </c>
      <c r="P8411">
        <v>1.5128131024539471E-2</v>
      </c>
      <c r="Q8411">
        <v>7.9660266637802124E-2</v>
      </c>
      <c r="R8411">
        <v>0.17284053564071655</v>
      </c>
      <c r="S8411" s="10" t="s">
        <v>39</v>
      </c>
    </row>
    <row r="8412" spans="1:19" hidden="1" x14ac:dyDescent="0.25">
      <c r="A8412" s="10" t="str">
        <f t="shared" si="131"/>
        <v>2017-2026Humboldt1-in-10May PeakPGE15</v>
      </c>
      <c r="B8412" s="10" t="s">
        <v>54</v>
      </c>
      <c r="C8412" s="10" t="s">
        <v>53</v>
      </c>
      <c r="D8412" s="10" t="s">
        <v>5</v>
      </c>
      <c r="E8412" s="10" t="s">
        <v>1</v>
      </c>
      <c r="F8412">
        <v>15</v>
      </c>
      <c r="G8412">
        <v>1.9118340015411377</v>
      </c>
      <c r="H8412">
        <v>1.7617626190185547</v>
      </c>
      <c r="I8412">
        <v>86.125</v>
      </c>
      <c r="J8412">
        <v>0.1230589896440506</v>
      </c>
      <c r="K8412">
        <v>967</v>
      </c>
      <c r="L8412">
        <v>919.84688000000006</v>
      </c>
      <c r="M8412">
        <v>0.15007133781909943</v>
      </c>
      <c r="N8412">
        <v>-7.6410635374486446E-3</v>
      </c>
      <c r="O8412">
        <v>8.5539206862449646E-2</v>
      </c>
      <c r="P8412">
        <v>0.15007133781909943</v>
      </c>
      <c r="Q8412">
        <v>0.21460346877574921</v>
      </c>
      <c r="R8412">
        <v>0.30778375267982483</v>
      </c>
      <c r="S8412" s="10" t="s">
        <v>38</v>
      </c>
    </row>
    <row r="8413" spans="1:19" hidden="1" x14ac:dyDescent="0.25">
      <c r="A8413" s="10" t="str">
        <f t="shared" si="131"/>
        <v>2017-2026Humboldt1-in-2May PeakPGE15</v>
      </c>
      <c r="B8413" s="10" t="s">
        <v>54</v>
      </c>
      <c r="C8413" s="10" t="s">
        <v>53</v>
      </c>
      <c r="D8413" s="10" t="s">
        <v>5</v>
      </c>
      <c r="E8413" s="10" t="s">
        <v>9</v>
      </c>
      <c r="F8413">
        <v>15</v>
      </c>
      <c r="G8413">
        <v>1.4690024852752686</v>
      </c>
      <c r="H8413">
        <v>1.4936444759368896</v>
      </c>
      <c r="I8413">
        <v>77.625</v>
      </c>
      <c r="J8413">
        <v>0.1230589896440506</v>
      </c>
      <c r="K8413">
        <v>967</v>
      </c>
      <c r="L8413">
        <v>919.84688000000006</v>
      </c>
      <c r="M8413">
        <v>-2.4641972035169601E-2</v>
      </c>
      <c r="N8413">
        <v>-0.18235437572002411</v>
      </c>
      <c r="O8413">
        <v>-8.917410671710968E-2</v>
      </c>
      <c r="P8413">
        <v>-2.4641972035169601E-2</v>
      </c>
      <c r="Q8413">
        <v>3.9890162646770477E-2</v>
      </c>
      <c r="R8413">
        <v>0.13307042419910431</v>
      </c>
      <c r="S8413" s="10" t="s">
        <v>38</v>
      </c>
    </row>
    <row r="8414" spans="1:19" hidden="1" x14ac:dyDescent="0.25">
      <c r="A8414" s="10" t="str">
        <f t="shared" si="131"/>
        <v>2017-2026Humboldt1-in-10May PeakCAISO16</v>
      </c>
      <c r="B8414" s="10" t="s">
        <v>54</v>
      </c>
      <c r="C8414" s="10" t="s">
        <v>53</v>
      </c>
      <c r="D8414" s="10" t="s">
        <v>5</v>
      </c>
      <c r="E8414" s="10" t="s">
        <v>1</v>
      </c>
      <c r="F8414">
        <v>16</v>
      </c>
      <c r="G8414">
        <v>1.919511079788208</v>
      </c>
      <c r="H8414">
        <v>1.9515016078948975</v>
      </c>
      <c r="I8414">
        <v>77.875</v>
      </c>
      <c r="J8414">
        <v>0.15615223348140717</v>
      </c>
      <c r="K8414">
        <v>967</v>
      </c>
      <c r="L8414">
        <v>919.84688000000006</v>
      </c>
      <c r="M8414">
        <v>-3.1990572810173035E-2</v>
      </c>
      <c r="N8414">
        <v>-0.23211526870727539</v>
      </c>
      <c r="O8414">
        <v>-0.11387680470943451</v>
      </c>
      <c r="P8414">
        <v>-3.1990572810173035E-2</v>
      </c>
      <c r="Q8414">
        <v>4.989565908908844E-2</v>
      </c>
      <c r="R8414">
        <v>0.16813412308692932</v>
      </c>
      <c r="S8414" s="10" t="s">
        <v>39</v>
      </c>
    </row>
    <row r="8415" spans="1:19" hidden="1" x14ac:dyDescent="0.25">
      <c r="A8415" s="10" t="str">
        <f t="shared" si="131"/>
        <v>2017-2026Humboldt1-in-2May PeakCAISO16</v>
      </c>
      <c r="B8415" s="10" t="s">
        <v>54</v>
      </c>
      <c r="C8415" s="10" t="s">
        <v>53</v>
      </c>
      <c r="D8415" s="10" t="s">
        <v>5</v>
      </c>
      <c r="E8415" s="10" t="s">
        <v>9</v>
      </c>
      <c r="F8415">
        <v>16</v>
      </c>
      <c r="G8415">
        <v>1.7485889196395874</v>
      </c>
      <c r="H8415">
        <v>1.8161312341690063</v>
      </c>
      <c r="I8415">
        <v>76.8125</v>
      </c>
      <c r="J8415">
        <v>0.15615223348140717</v>
      </c>
      <c r="K8415">
        <v>967</v>
      </c>
      <c r="L8415">
        <v>919.84688000000006</v>
      </c>
      <c r="M8415">
        <v>-6.7542336881160736E-2</v>
      </c>
      <c r="N8415">
        <v>-0.2676670253276825</v>
      </c>
      <c r="O8415">
        <v>-0.14942856132984161</v>
      </c>
      <c r="P8415">
        <v>-6.7542336881160736E-2</v>
      </c>
      <c r="Q8415">
        <v>1.4343894086778164E-2</v>
      </c>
      <c r="R8415">
        <v>0.13258236646652222</v>
      </c>
      <c r="S8415" s="10" t="s">
        <v>39</v>
      </c>
    </row>
    <row r="8416" spans="1:19" hidden="1" x14ac:dyDescent="0.25">
      <c r="A8416" s="10" t="str">
        <f t="shared" si="131"/>
        <v>2017-2026Humboldt1-in-10May PeakPGE16</v>
      </c>
      <c r="B8416" s="10" t="s">
        <v>54</v>
      </c>
      <c r="C8416" s="10" t="s">
        <v>53</v>
      </c>
      <c r="D8416" s="10" t="s">
        <v>5</v>
      </c>
      <c r="E8416" s="10" t="s">
        <v>1</v>
      </c>
      <c r="F8416">
        <v>16</v>
      </c>
      <c r="G8416">
        <v>2.2574224472045898</v>
      </c>
      <c r="H8416">
        <v>2.1051576137542725</v>
      </c>
      <c r="I8416">
        <v>84.625</v>
      </c>
      <c r="J8416">
        <v>0.15615223348140717</v>
      </c>
      <c r="K8416">
        <v>967</v>
      </c>
      <c r="L8416">
        <v>919.84688000000006</v>
      </c>
      <c r="M8416">
        <v>0.15226486325263977</v>
      </c>
      <c r="N8416">
        <v>-4.7859840095043182E-2</v>
      </c>
      <c r="O8416">
        <v>7.0378631353378296E-2</v>
      </c>
      <c r="P8416">
        <v>0.15226486325263977</v>
      </c>
      <c r="Q8416">
        <v>0.23415109515190125</v>
      </c>
      <c r="R8416">
        <v>0.35238957405090332</v>
      </c>
      <c r="S8416" s="10" t="s">
        <v>38</v>
      </c>
    </row>
    <row r="8417" spans="1:19" hidden="1" x14ac:dyDescent="0.25">
      <c r="A8417" s="10" t="str">
        <f t="shared" si="131"/>
        <v>2017-2026Humboldt1-in-2May PeakPGE16</v>
      </c>
      <c r="B8417" s="10" t="s">
        <v>54</v>
      </c>
      <c r="C8417" s="10" t="s">
        <v>53</v>
      </c>
      <c r="D8417" s="10" t="s">
        <v>5</v>
      </c>
      <c r="E8417" s="10" t="s">
        <v>9</v>
      </c>
      <c r="F8417">
        <v>16</v>
      </c>
      <c r="G8417">
        <v>1.7345434427261353</v>
      </c>
      <c r="H8417">
        <v>1.782109260559082</v>
      </c>
      <c r="I8417">
        <v>77.9375</v>
      </c>
      <c r="J8417">
        <v>0.15615223348140717</v>
      </c>
      <c r="K8417">
        <v>967</v>
      </c>
      <c r="L8417">
        <v>919.84688000000006</v>
      </c>
      <c r="M8417">
        <v>-4.756578803062439E-2</v>
      </c>
      <c r="N8417">
        <v>-0.24769048392772675</v>
      </c>
      <c r="O8417">
        <v>-0.12945201992988586</v>
      </c>
      <c r="P8417">
        <v>-4.756578803062439E-2</v>
      </c>
      <c r="Q8417">
        <v>3.4320443868637085E-2</v>
      </c>
      <c r="R8417">
        <v>0.15255890786647797</v>
      </c>
      <c r="S8417" s="10" t="s">
        <v>38</v>
      </c>
    </row>
    <row r="8418" spans="1:19" hidden="1" x14ac:dyDescent="0.25">
      <c r="A8418" s="10" t="str">
        <f t="shared" si="131"/>
        <v>2017-2026Humboldt1-in-10May PeakCAISO17</v>
      </c>
      <c r="B8418" s="10" t="s">
        <v>54</v>
      </c>
      <c r="C8418" s="10" t="s">
        <v>53</v>
      </c>
      <c r="D8418" s="10" t="s">
        <v>5</v>
      </c>
      <c r="E8418" s="10" t="s">
        <v>1</v>
      </c>
      <c r="F8418">
        <v>17</v>
      </c>
      <c r="G8418">
        <v>2.1488296985626221</v>
      </c>
      <c r="H8418">
        <v>2.064786434173584</v>
      </c>
      <c r="I8418">
        <v>76.1875</v>
      </c>
      <c r="J8418">
        <v>0.16046801209449768</v>
      </c>
      <c r="K8418">
        <v>967</v>
      </c>
      <c r="L8418">
        <v>919.84688000000006</v>
      </c>
      <c r="M8418">
        <v>8.404318243265152E-2</v>
      </c>
      <c r="N8418">
        <v>-0.12161262333393097</v>
      </c>
      <c r="O8418">
        <v>-1.0624311107676476E-4</v>
      </c>
      <c r="P8418">
        <v>8.404318243265152E-2</v>
      </c>
      <c r="Q8418">
        <v>0.16819261014461517</v>
      </c>
      <c r="R8418">
        <v>0.28969898819923401</v>
      </c>
      <c r="S8418" s="10" t="s">
        <v>39</v>
      </c>
    </row>
    <row r="8419" spans="1:19" hidden="1" x14ac:dyDescent="0.25">
      <c r="A8419" s="10" t="str">
        <f t="shared" si="131"/>
        <v>2017-2026Humboldt1-in-2May PeakCAISO17</v>
      </c>
      <c r="B8419" s="10" t="s">
        <v>54</v>
      </c>
      <c r="C8419" s="10" t="s">
        <v>53</v>
      </c>
      <c r="D8419" s="10" t="s">
        <v>5</v>
      </c>
      <c r="E8419" s="10" t="s">
        <v>9</v>
      </c>
      <c r="F8419">
        <v>17</v>
      </c>
      <c r="G8419">
        <v>1.957487940788269</v>
      </c>
      <c r="H8419">
        <v>1.9005609750747681</v>
      </c>
      <c r="I8419">
        <v>75.75</v>
      </c>
      <c r="J8419">
        <v>0.16046801209449768</v>
      </c>
      <c r="K8419">
        <v>967</v>
      </c>
      <c r="L8419">
        <v>919.84688000000006</v>
      </c>
      <c r="M8419">
        <v>5.6927002966403961E-2</v>
      </c>
      <c r="N8419">
        <v>-0.14872880280017853</v>
      </c>
      <c r="O8419">
        <v>-2.7222422882914543E-2</v>
      </c>
      <c r="P8419">
        <v>5.6927002966403961E-2</v>
      </c>
      <c r="Q8419">
        <v>0.14107643067836761</v>
      </c>
      <c r="R8419">
        <v>0.26258280873298645</v>
      </c>
      <c r="S8419" s="10" t="s">
        <v>39</v>
      </c>
    </row>
    <row r="8420" spans="1:19" hidden="1" x14ac:dyDescent="0.25">
      <c r="A8420" s="10" t="str">
        <f t="shared" si="131"/>
        <v>2017-2026Humboldt1-in-10May PeakPGE17</v>
      </c>
      <c r="B8420" s="10" t="s">
        <v>54</v>
      </c>
      <c r="C8420" s="10" t="s">
        <v>53</v>
      </c>
      <c r="D8420" s="10" t="s">
        <v>5</v>
      </c>
      <c r="E8420" s="10" t="s">
        <v>1</v>
      </c>
      <c r="F8420">
        <v>17</v>
      </c>
      <c r="G8420">
        <v>2.5271105766296387</v>
      </c>
      <c r="H8420">
        <v>2.2784738540649414</v>
      </c>
      <c r="I8420">
        <v>83.25</v>
      </c>
      <c r="J8420">
        <v>0.16046801209449768</v>
      </c>
      <c r="K8420">
        <v>967</v>
      </c>
      <c r="L8420">
        <v>919.84688000000006</v>
      </c>
      <c r="M8420">
        <v>0.24863678216934204</v>
      </c>
      <c r="N8420">
        <v>4.2980976402759552E-2</v>
      </c>
      <c r="O8420">
        <v>0.16448736190795898</v>
      </c>
      <c r="P8420">
        <v>0.24863678216934204</v>
      </c>
      <c r="Q8420">
        <v>0.3327862024307251</v>
      </c>
      <c r="R8420">
        <v>0.45429259538650513</v>
      </c>
      <c r="S8420" s="10" t="s">
        <v>38</v>
      </c>
    </row>
    <row r="8421" spans="1:19" hidden="1" x14ac:dyDescent="0.25">
      <c r="A8421" s="10" t="str">
        <f t="shared" si="131"/>
        <v>2017-2026Humboldt1-in-2May PeakPGE17</v>
      </c>
      <c r="B8421" s="10" t="s">
        <v>54</v>
      </c>
      <c r="C8421" s="10" t="s">
        <v>53</v>
      </c>
      <c r="D8421" s="10" t="s">
        <v>5</v>
      </c>
      <c r="E8421" s="10" t="s">
        <v>9</v>
      </c>
      <c r="F8421">
        <v>17</v>
      </c>
      <c r="G8421">
        <v>1.9417645931243896</v>
      </c>
      <c r="H8421">
        <v>1.8776456117630005</v>
      </c>
      <c r="I8421">
        <v>76.75</v>
      </c>
      <c r="J8421">
        <v>0.16046801209449768</v>
      </c>
      <c r="K8421">
        <v>967</v>
      </c>
      <c r="L8421">
        <v>919.84688000000006</v>
      </c>
      <c r="M8421">
        <v>6.4119033515453339E-2</v>
      </c>
      <c r="N8421">
        <v>-0.14153677225112915</v>
      </c>
      <c r="O8421">
        <v>-2.0030392333865166E-2</v>
      </c>
      <c r="P8421">
        <v>6.4119033515453339E-2</v>
      </c>
      <c r="Q8421">
        <v>0.14826846122741699</v>
      </c>
      <c r="R8421">
        <v>0.26977482438087463</v>
      </c>
      <c r="S8421" s="10" t="s">
        <v>38</v>
      </c>
    </row>
    <row r="8422" spans="1:19" hidden="1" x14ac:dyDescent="0.25">
      <c r="A8422" s="10" t="str">
        <f t="shared" si="131"/>
        <v>2017-2026Humboldt1-in-10May PeakCAISO18</v>
      </c>
      <c r="B8422" s="10" t="s">
        <v>54</v>
      </c>
      <c r="C8422" s="10" t="s">
        <v>53</v>
      </c>
      <c r="D8422" s="10" t="s">
        <v>5</v>
      </c>
      <c r="E8422" s="10" t="s">
        <v>1</v>
      </c>
      <c r="F8422">
        <v>18</v>
      </c>
      <c r="G8422">
        <v>2.2894554138183594</v>
      </c>
      <c r="H8422">
        <v>2.2815544605255127</v>
      </c>
      <c r="I8422">
        <v>74.4375</v>
      </c>
      <c r="J8422">
        <v>0.13599415123462677</v>
      </c>
      <c r="K8422">
        <v>967</v>
      </c>
      <c r="L8422">
        <v>919.84688000000006</v>
      </c>
      <c r="M8422">
        <v>7.9010492190718651E-3</v>
      </c>
      <c r="N8422">
        <v>-0.16638904809951782</v>
      </c>
      <c r="O8422">
        <v>-6.3414283096790314E-2</v>
      </c>
      <c r="P8422">
        <v>7.9010492190718651E-3</v>
      </c>
      <c r="Q8422">
        <v>7.9216383397579193E-2</v>
      </c>
      <c r="R8422">
        <v>0.1821911484003067</v>
      </c>
      <c r="S8422" s="10" t="s">
        <v>39</v>
      </c>
    </row>
    <row r="8423" spans="1:19" hidden="1" x14ac:dyDescent="0.25">
      <c r="A8423" s="10" t="str">
        <f t="shared" si="131"/>
        <v>2017-2026Humboldt1-in-2May PeakCAISO18</v>
      </c>
      <c r="B8423" s="10" t="s">
        <v>54</v>
      </c>
      <c r="C8423" s="10" t="s">
        <v>53</v>
      </c>
      <c r="D8423" s="10" t="s">
        <v>5</v>
      </c>
      <c r="E8423" s="10" t="s">
        <v>9</v>
      </c>
      <c r="F8423">
        <v>18</v>
      </c>
      <c r="G8423">
        <v>2.0855915546417236</v>
      </c>
      <c r="H8423">
        <v>2.1146395206451416</v>
      </c>
      <c r="I8423">
        <v>73.25</v>
      </c>
      <c r="J8423">
        <v>0.13599415123462677</v>
      </c>
      <c r="K8423">
        <v>967</v>
      </c>
      <c r="L8423">
        <v>919.84688000000006</v>
      </c>
      <c r="M8423">
        <v>-2.9047897085547447E-2</v>
      </c>
      <c r="N8423">
        <v>-0.20333799719810486</v>
      </c>
      <c r="O8423">
        <v>-0.10036323219537735</v>
      </c>
      <c r="P8423">
        <v>-2.9047897085547447E-2</v>
      </c>
      <c r="Q8423">
        <v>4.2267434298992157E-2</v>
      </c>
      <c r="R8423">
        <v>0.14524221420288086</v>
      </c>
      <c r="S8423" s="10" t="s">
        <v>39</v>
      </c>
    </row>
    <row r="8424" spans="1:19" hidden="1" x14ac:dyDescent="0.25">
      <c r="A8424" s="10" t="str">
        <f t="shared" si="131"/>
        <v>2017-2026Humboldt1-in-10May PeakPGE18</v>
      </c>
      <c r="B8424" s="10" t="s">
        <v>54</v>
      </c>
      <c r="C8424" s="10" t="s">
        <v>53</v>
      </c>
      <c r="D8424" s="10" t="s">
        <v>5</v>
      </c>
      <c r="E8424" s="10" t="s">
        <v>1</v>
      </c>
      <c r="F8424">
        <v>18</v>
      </c>
      <c r="G8424">
        <v>2.6924920082092285</v>
      </c>
      <c r="H8424">
        <v>2.5043327808380127</v>
      </c>
      <c r="I8424">
        <v>81.375</v>
      </c>
      <c r="J8424">
        <v>0.13599415123462677</v>
      </c>
      <c r="K8424">
        <v>967</v>
      </c>
      <c r="L8424">
        <v>919.84688000000006</v>
      </c>
      <c r="M8424">
        <v>0.18815922737121582</v>
      </c>
      <c r="N8424">
        <v>1.3869123533368111E-2</v>
      </c>
      <c r="O8424">
        <v>0.11684389412403107</v>
      </c>
      <c r="P8424">
        <v>0.18815922737121582</v>
      </c>
      <c r="Q8424">
        <v>0.25947454571723938</v>
      </c>
      <c r="R8424">
        <v>0.36244931817054749</v>
      </c>
      <c r="S8424" s="10" t="s">
        <v>38</v>
      </c>
    </row>
    <row r="8425" spans="1:19" hidden="1" x14ac:dyDescent="0.25">
      <c r="A8425" s="10" t="str">
        <f t="shared" si="131"/>
        <v>2017-2026Humboldt1-in-2May PeakPGE18</v>
      </c>
      <c r="B8425" s="10" t="s">
        <v>54</v>
      </c>
      <c r="C8425" s="10" t="s">
        <v>53</v>
      </c>
      <c r="D8425" s="10" t="s">
        <v>5</v>
      </c>
      <c r="E8425" s="10" t="s">
        <v>9</v>
      </c>
      <c r="F8425">
        <v>18</v>
      </c>
      <c r="G8425">
        <v>2.0688393115997314</v>
      </c>
      <c r="H8425">
        <v>2.0596542358398437</v>
      </c>
      <c r="I8425">
        <v>75.4375</v>
      </c>
      <c r="J8425">
        <v>0.13599415123462677</v>
      </c>
      <c r="K8425">
        <v>967</v>
      </c>
      <c r="L8425">
        <v>919.84688000000006</v>
      </c>
      <c r="M8425">
        <v>9.1850636526942253E-3</v>
      </c>
      <c r="N8425">
        <v>-0.16510504484176636</v>
      </c>
      <c r="O8425">
        <v>-6.2130268663167953E-2</v>
      </c>
      <c r="P8425">
        <v>9.1850636526942253E-3</v>
      </c>
      <c r="Q8425">
        <v>8.0500394105911255E-2</v>
      </c>
      <c r="R8425">
        <v>0.18347516655921936</v>
      </c>
      <c r="S8425" s="10" t="s">
        <v>38</v>
      </c>
    </row>
    <row r="8426" spans="1:19" hidden="1" x14ac:dyDescent="0.25">
      <c r="A8426" s="10" t="str">
        <f t="shared" si="131"/>
        <v>2017-2026Humboldt1-in-10May PeakCAISO19</v>
      </c>
      <c r="B8426" s="10" t="s">
        <v>54</v>
      </c>
      <c r="C8426" s="10" t="s">
        <v>53</v>
      </c>
      <c r="D8426" s="10" t="s">
        <v>5</v>
      </c>
      <c r="E8426" s="10" t="s">
        <v>1</v>
      </c>
      <c r="F8426">
        <v>19</v>
      </c>
      <c r="G8426">
        <v>2.2883400917053223</v>
      </c>
      <c r="H8426">
        <v>2.4697411060333252</v>
      </c>
      <c r="I8426">
        <v>72.9375</v>
      </c>
      <c r="J8426">
        <v>0.11742977052927017</v>
      </c>
      <c r="K8426">
        <v>967</v>
      </c>
      <c r="L8426">
        <v>919.84688000000006</v>
      </c>
      <c r="M8426">
        <v>-0.18140102922916412</v>
      </c>
      <c r="N8426">
        <v>-0.3318990170955658</v>
      </c>
      <c r="O8426">
        <v>-0.2429811954498291</v>
      </c>
      <c r="P8426">
        <v>-0.18140102922916412</v>
      </c>
      <c r="Q8426">
        <v>-0.11982085555791855</v>
      </c>
      <c r="R8426">
        <v>-3.0903035774827003E-2</v>
      </c>
      <c r="S8426" s="10" t="s">
        <v>39</v>
      </c>
    </row>
    <row r="8427" spans="1:19" hidden="1" x14ac:dyDescent="0.25">
      <c r="A8427" s="10" t="str">
        <f t="shared" si="131"/>
        <v>2017-2026Humboldt1-in-2May PeakCAISO19</v>
      </c>
      <c r="B8427" s="10" t="s">
        <v>54</v>
      </c>
      <c r="C8427" s="10" t="s">
        <v>53</v>
      </c>
      <c r="D8427" s="10" t="s">
        <v>5</v>
      </c>
      <c r="E8427" s="10" t="s">
        <v>9</v>
      </c>
      <c r="F8427">
        <v>19</v>
      </c>
      <c r="G8427">
        <v>2.0845756530761719</v>
      </c>
      <c r="H8427">
        <v>2.2616803646087646</v>
      </c>
      <c r="I8427">
        <v>70.8125</v>
      </c>
      <c r="J8427">
        <v>0.11742977052927017</v>
      </c>
      <c r="K8427">
        <v>967</v>
      </c>
      <c r="L8427">
        <v>919.84688000000006</v>
      </c>
      <c r="M8427">
        <v>-0.17710469663143158</v>
      </c>
      <c r="N8427">
        <v>-0.32760268449783325</v>
      </c>
      <c r="O8427">
        <v>-0.23868486285209656</v>
      </c>
      <c r="P8427">
        <v>-0.17710469663143158</v>
      </c>
      <c r="Q8427">
        <v>-0.115524522960186</v>
      </c>
      <c r="R8427">
        <v>-2.660670317709446E-2</v>
      </c>
      <c r="S8427" s="10" t="s">
        <v>39</v>
      </c>
    </row>
    <row r="8428" spans="1:19" hidden="1" x14ac:dyDescent="0.25">
      <c r="A8428" s="10" t="str">
        <f t="shared" si="131"/>
        <v>2017-2026Humboldt1-in-10May PeakPGE19</v>
      </c>
      <c r="B8428" s="10" t="s">
        <v>54</v>
      </c>
      <c r="C8428" s="10" t="s">
        <v>53</v>
      </c>
      <c r="D8428" s="10" t="s">
        <v>5</v>
      </c>
      <c r="E8428" s="10" t="s">
        <v>1</v>
      </c>
      <c r="F8428">
        <v>19</v>
      </c>
      <c r="G8428">
        <v>2.6911802291870117</v>
      </c>
      <c r="H8428">
        <v>2.8891005516052246</v>
      </c>
      <c r="I8428">
        <v>79.375</v>
      </c>
      <c r="J8428">
        <v>0.11742977052927017</v>
      </c>
      <c r="K8428">
        <v>967</v>
      </c>
      <c r="L8428">
        <v>919.84688000000006</v>
      </c>
      <c r="M8428">
        <v>-0.19792024791240692</v>
      </c>
      <c r="N8428">
        <v>-0.34841823577880859</v>
      </c>
      <c r="O8428">
        <v>-0.2595004141330719</v>
      </c>
      <c r="P8428">
        <v>-0.19792024791240692</v>
      </c>
      <c r="Q8428">
        <v>-0.13634008169174194</v>
      </c>
      <c r="R8428">
        <v>-4.7422252595424652E-2</v>
      </c>
      <c r="S8428" s="10" t="s">
        <v>38</v>
      </c>
    </row>
    <row r="8429" spans="1:19" hidden="1" x14ac:dyDescent="0.25">
      <c r="A8429" s="10" t="str">
        <f t="shared" si="131"/>
        <v>2017-2026Humboldt1-in-2May PeakPGE19</v>
      </c>
      <c r="B8429" s="10" t="s">
        <v>54</v>
      </c>
      <c r="C8429" s="10" t="s">
        <v>53</v>
      </c>
      <c r="D8429" s="10" t="s">
        <v>5</v>
      </c>
      <c r="E8429" s="10" t="s">
        <v>9</v>
      </c>
      <c r="F8429">
        <v>19</v>
      </c>
      <c r="G8429">
        <v>2.06783127784729</v>
      </c>
      <c r="H8429">
        <v>2.2366266250610352</v>
      </c>
      <c r="I8429">
        <v>73.6875</v>
      </c>
      <c r="J8429">
        <v>0.11742977052927017</v>
      </c>
      <c r="K8429">
        <v>967</v>
      </c>
      <c r="L8429">
        <v>919.84688000000006</v>
      </c>
      <c r="M8429">
        <v>-0.1687953770160675</v>
      </c>
      <c r="N8429">
        <v>-0.31929337978363037</v>
      </c>
      <c r="O8429">
        <v>-0.23037554323673248</v>
      </c>
      <c r="P8429">
        <v>-0.1687953770160675</v>
      </c>
      <c r="Q8429">
        <v>-0.10721520334482193</v>
      </c>
      <c r="R8429">
        <v>-1.8297383561730385E-2</v>
      </c>
      <c r="S8429" s="10" t="s">
        <v>38</v>
      </c>
    </row>
    <row r="8430" spans="1:19" hidden="1" x14ac:dyDescent="0.25">
      <c r="A8430" s="10" t="str">
        <f t="shared" si="131"/>
        <v>2017-2026Humboldt1-in-2May PeakCAISO20</v>
      </c>
      <c r="B8430" s="10" t="s">
        <v>54</v>
      </c>
      <c r="C8430" s="10" t="s">
        <v>53</v>
      </c>
      <c r="D8430" s="10" t="s">
        <v>5</v>
      </c>
      <c r="E8430" s="10" t="s">
        <v>9</v>
      </c>
      <c r="F8430">
        <v>20</v>
      </c>
      <c r="G8430">
        <v>1.9144972562789917</v>
      </c>
      <c r="H8430">
        <v>1.9816842079162598</v>
      </c>
      <c r="I8430">
        <v>67.6875</v>
      </c>
      <c r="J8430">
        <v>7.6294809579849243E-2</v>
      </c>
      <c r="K8430">
        <v>967</v>
      </c>
      <c r="L8430">
        <v>919.84688000000006</v>
      </c>
      <c r="M8430">
        <v>-6.7186973989009857E-2</v>
      </c>
      <c r="N8430">
        <v>-0.1649664044380188</v>
      </c>
      <c r="O8430">
        <v>-0.10719597339630127</v>
      </c>
      <c r="P8430">
        <v>-6.7186973989009857E-2</v>
      </c>
      <c r="Q8430">
        <v>-2.7177976444363594E-2</v>
      </c>
      <c r="R8430">
        <v>3.0592454597353935E-2</v>
      </c>
      <c r="S8430" s="10" t="s">
        <v>39</v>
      </c>
    </row>
    <row r="8431" spans="1:19" hidden="1" x14ac:dyDescent="0.25">
      <c r="A8431" s="10" t="str">
        <f t="shared" si="131"/>
        <v>2017-2026Humboldt1-in-10May PeakCAISO20</v>
      </c>
      <c r="B8431" s="10" t="s">
        <v>54</v>
      </c>
      <c r="C8431" s="10" t="s">
        <v>53</v>
      </c>
      <c r="D8431" s="10" t="s">
        <v>5</v>
      </c>
      <c r="E8431" s="10" t="s">
        <v>1</v>
      </c>
      <c r="F8431">
        <v>20</v>
      </c>
      <c r="G8431">
        <v>2.1016368865966797</v>
      </c>
      <c r="H8431">
        <v>2.1868355274200439</v>
      </c>
      <c r="I8431">
        <v>70.4375</v>
      </c>
      <c r="J8431">
        <v>7.6294809579849243E-2</v>
      </c>
      <c r="K8431">
        <v>967</v>
      </c>
      <c r="L8431">
        <v>919.84688000000006</v>
      </c>
      <c r="M8431">
        <v>-8.5198685526847839E-2</v>
      </c>
      <c r="N8431">
        <v>-0.18297810852527618</v>
      </c>
      <c r="O8431">
        <v>-0.12520767748355865</v>
      </c>
      <c r="P8431">
        <v>-8.5198685526847839E-2</v>
      </c>
      <c r="Q8431">
        <v>-4.5189686119556427E-2</v>
      </c>
      <c r="R8431">
        <v>1.2580742128193378E-2</v>
      </c>
      <c r="S8431" s="10" t="s">
        <v>39</v>
      </c>
    </row>
    <row r="8432" spans="1:19" hidden="1" x14ac:dyDescent="0.25">
      <c r="A8432" s="10" t="str">
        <f t="shared" si="131"/>
        <v>2017-2026Humboldt1-in-10May PeakPGE20</v>
      </c>
      <c r="B8432" s="10" t="s">
        <v>54</v>
      </c>
      <c r="C8432" s="10" t="s">
        <v>53</v>
      </c>
      <c r="D8432" s="10" t="s">
        <v>5</v>
      </c>
      <c r="E8432" s="10" t="s">
        <v>1</v>
      </c>
      <c r="F8432">
        <v>20</v>
      </c>
      <c r="G8432">
        <v>2.4716095924377441</v>
      </c>
      <c r="H8432">
        <v>2.6194510459899902</v>
      </c>
      <c r="I8432">
        <v>76.375</v>
      </c>
      <c r="J8432">
        <v>7.6294809579849243E-2</v>
      </c>
      <c r="K8432">
        <v>967</v>
      </c>
      <c r="L8432">
        <v>919.84688000000006</v>
      </c>
      <c r="M8432">
        <v>-0.14784140884876251</v>
      </c>
      <c r="N8432">
        <v>-0.24562083184719086</v>
      </c>
      <c r="O8432">
        <v>-0.18785040080547333</v>
      </c>
      <c r="P8432">
        <v>-0.14784140884876251</v>
      </c>
      <c r="Q8432">
        <v>-0.1078324094414711</v>
      </c>
      <c r="R8432">
        <v>-5.0061982125043869E-2</v>
      </c>
      <c r="S8432" s="10" t="s">
        <v>38</v>
      </c>
    </row>
    <row r="8433" spans="1:19" hidden="1" x14ac:dyDescent="0.25">
      <c r="A8433" s="10" t="str">
        <f t="shared" si="131"/>
        <v>2017-2026Humboldt1-in-2May PeakPGE20</v>
      </c>
      <c r="B8433" s="10" t="s">
        <v>54</v>
      </c>
      <c r="C8433" s="10" t="s">
        <v>53</v>
      </c>
      <c r="D8433" s="10" t="s">
        <v>5</v>
      </c>
      <c r="E8433" s="10" t="s">
        <v>9</v>
      </c>
      <c r="F8433">
        <v>20</v>
      </c>
      <c r="G8433">
        <v>1.8991191387176514</v>
      </c>
      <c r="H8433">
        <v>1.9614602327346802</v>
      </c>
      <c r="I8433">
        <v>71.1875</v>
      </c>
      <c r="J8433">
        <v>7.6294809579849243E-2</v>
      </c>
      <c r="K8433">
        <v>967</v>
      </c>
      <c r="L8433">
        <v>919.84688000000006</v>
      </c>
      <c r="M8433">
        <v>-6.2341038137674332E-2</v>
      </c>
      <c r="N8433">
        <v>-0.16012047231197357</v>
      </c>
      <c r="O8433">
        <v>-0.10235003381967545</v>
      </c>
      <c r="P8433">
        <v>-6.2341038137674332E-2</v>
      </c>
      <c r="Q8433">
        <v>-2.2332040593028069E-2</v>
      </c>
      <c r="R8433">
        <v>3.5438388586044312E-2</v>
      </c>
      <c r="S8433" s="10" t="s">
        <v>38</v>
      </c>
    </row>
    <row r="8434" spans="1:19" hidden="1" x14ac:dyDescent="0.25">
      <c r="A8434" s="10" t="str">
        <f t="shared" si="131"/>
        <v>2017-2026Humboldt1-in-10May PeakCAISO21</v>
      </c>
      <c r="B8434" s="10" t="s">
        <v>54</v>
      </c>
      <c r="C8434" s="10" t="s">
        <v>53</v>
      </c>
      <c r="D8434" s="10" t="s">
        <v>5</v>
      </c>
      <c r="E8434" s="10" t="s">
        <v>1</v>
      </c>
      <c r="F8434">
        <v>21</v>
      </c>
      <c r="G8434">
        <v>1.795133113861084</v>
      </c>
      <c r="H8434">
        <v>1.8019580841064453</v>
      </c>
      <c r="I8434">
        <v>67.375</v>
      </c>
      <c r="J8434">
        <v>7.6630406081676483E-2</v>
      </c>
      <c r="K8434">
        <v>967</v>
      </c>
      <c r="L8434">
        <v>919.84688000000006</v>
      </c>
      <c r="M8434">
        <v>-6.8250126205384731E-3</v>
      </c>
      <c r="N8434">
        <v>-0.10503453761339188</v>
      </c>
      <c r="O8434">
        <v>-4.7009997069835663E-2</v>
      </c>
      <c r="P8434">
        <v>-6.8250126205384731E-3</v>
      </c>
      <c r="Q8434">
        <v>3.3359970897436142E-2</v>
      </c>
      <c r="R8434">
        <v>9.1384515166282654E-2</v>
      </c>
      <c r="S8434" s="10" t="s">
        <v>39</v>
      </c>
    </row>
    <row r="8435" spans="1:19" hidden="1" x14ac:dyDescent="0.25">
      <c r="A8435" s="10" t="str">
        <f t="shared" si="131"/>
        <v>2017-2026Humboldt1-in-2May PeakCAISO21</v>
      </c>
      <c r="B8435" s="10" t="s">
        <v>54</v>
      </c>
      <c r="C8435" s="10" t="s">
        <v>53</v>
      </c>
      <c r="D8435" s="10" t="s">
        <v>5</v>
      </c>
      <c r="E8435" s="10" t="s">
        <v>9</v>
      </c>
      <c r="F8435">
        <v>21</v>
      </c>
      <c r="G8435">
        <v>1.6352860927581787</v>
      </c>
      <c r="H8435">
        <v>1.6288813352584839</v>
      </c>
      <c r="I8435">
        <v>64.75</v>
      </c>
      <c r="J8435">
        <v>7.6630406081676483E-2</v>
      </c>
      <c r="K8435">
        <v>967</v>
      </c>
      <c r="L8435">
        <v>919.84688000000006</v>
      </c>
      <c r="M8435">
        <v>6.4048087224364281E-3</v>
      </c>
      <c r="N8435">
        <v>-9.1804720461368561E-2</v>
      </c>
      <c r="O8435">
        <v>-3.3780176192522049E-2</v>
      </c>
      <c r="P8435">
        <v>6.4048087224364281E-3</v>
      </c>
      <c r="Q8435">
        <v>4.6589795500040054E-2</v>
      </c>
      <c r="R8435">
        <v>0.10461433976888657</v>
      </c>
      <c r="S8435" s="10" t="s">
        <v>39</v>
      </c>
    </row>
    <row r="8436" spans="1:19" hidden="1" x14ac:dyDescent="0.25">
      <c r="A8436" s="10" t="str">
        <f t="shared" si="131"/>
        <v>2017-2026Humboldt1-in-2May PeakPGE21</v>
      </c>
      <c r="B8436" s="10" t="s">
        <v>54</v>
      </c>
      <c r="C8436" s="10" t="s">
        <v>53</v>
      </c>
      <c r="D8436" s="10" t="s">
        <v>5</v>
      </c>
      <c r="E8436" s="10" t="s">
        <v>9</v>
      </c>
      <c r="F8436">
        <v>21</v>
      </c>
      <c r="G8436">
        <v>1.6221507787704468</v>
      </c>
      <c r="H8436">
        <v>1.6051453351974487</v>
      </c>
      <c r="I8436">
        <v>67.4375</v>
      </c>
      <c r="J8436">
        <v>7.6630406081676483E-2</v>
      </c>
      <c r="K8436">
        <v>967</v>
      </c>
      <c r="L8436">
        <v>919.84688000000006</v>
      </c>
      <c r="M8436">
        <v>1.7005477100610733E-2</v>
      </c>
      <c r="N8436">
        <v>-8.1204049289226532E-2</v>
      </c>
      <c r="O8436">
        <v>-2.3179508745670319E-2</v>
      </c>
      <c r="P8436">
        <v>1.7005477100610733E-2</v>
      </c>
      <c r="Q8436">
        <v>5.7190462946891785E-2</v>
      </c>
      <c r="R8436">
        <v>0.115215003490448</v>
      </c>
      <c r="S8436" s="10" t="s">
        <v>38</v>
      </c>
    </row>
    <row r="8437" spans="1:19" hidden="1" x14ac:dyDescent="0.25">
      <c r="A8437" s="10" t="str">
        <f t="shared" si="131"/>
        <v>2017-2026Humboldt1-in-10May PeakPGE21</v>
      </c>
      <c r="B8437" s="10" t="s">
        <v>54</v>
      </c>
      <c r="C8437" s="10" t="s">
        <v>53</v>
      </c>
      <c r="D8437" s="10" t="s">
        <v>5</v>
      </c>
      <c r="E8437" s="10" t="s">
        <v>1</v>
      </c>
      <c r="F8437">
        <v>21</v>
      </c>
      <c r="G8437">
        <v>2.1111490726470947</v>
      </c>
      <c r="H8437">
        <v>2.1734118461608887</v>
      </c>
      <c r="I8437">
        <v>72.25</v>
      </c>
      <c r="J8437">
        <v>7.6630406081676483E-2</v>
      </c>
      <c r="K8437">
        <v>967</v>
      </c>
      <c r="L8437">
        <v>919.84688000000006</v>
      </c>
      <c r="M8437">
        <v>-6.2262888997793198E-2</v>
      </c>
      <c r="N8437">
        <v>-0.16047242283821106</v>
      </c>
      <c r="O8437">
        <v>-0.10244787484407425</v>
      </c>
      <c r="P8437">
        <v>-6.2262888997793198E-2</v>
      </c>
      <c r="Q8437">
        <v>-2.2077903151512146E-2</v>
      </c>
      <c r="R8437">
        <v>3.5946641117334366E-2</v>
      </c>
      <c r="S8437" s="10" t="s">
        <v>38</v>
      </c>
    </row>
    <row r="8438" spans="1:19" hidden="1" x14ac:dyDescent="0.25">
      <c r="A8438" s="10" t="str">
        <f t="shared" si="131"/>
        <v>2017-2026Humboldt1-in-10May PeakCAISO22</v>
      </c>
      <c r="B8438" s="10" t="s">
        <v>54</v>
      </c>
      <c r="C8438" s="10" t="s">
        <v>53</v>
      </c>
      <c r="D8438" s="10" t="s">
        <v>5</v>
      </c>
      <c r="E8438" s="10" t="s">
        <v>1</v>
      </c>
      <c r="F8438">
        <v>22</v>
      </c>
      <c r="G8438">
        <v>1.4361358880996704</v>
      </c>
      <c r="H8438">
        <v>1.3890640735626221</v>
      </c>
      <c r="I8438">
        <v>64.1875</v>
      </c>
      <c r="J8438">
        <v>6.3674606382846832E-2</v>
      </c>
      <c r="K8438">
        <v>967</v>
      </c>
      <c r="L8438">
        <v>919.84688000000006</v>
      </c>
      <c r="M8438">
        <v>4.7071799635887146E-2</v>
      </c>
      <c r="N8438">
        <v>-3.4533575177192688E-2</v>
      </c>
      <c r="O8438">
        <v>1.368083618581295E-2</v>
      </c>
      <c r="P8438">
        <v>4.7071799635887146E-2</v>
      </c>
      <c r="Q8438">
        <v>8.0462761223316193E-2</v>
      </c>
      <c r="R8438">
        <v>0.12867717444896698</v>
      </c>
      <c r="S8438" s="10" t="s">
        <v>39</v>
      </c>
    </row>
    <row r="8439" spans="1:19" hidden="1" x14ac:dyDescent="0.25">
      <c r="A8439" s="10" t="str">
        <f t="shared" si="131"/>
        <v>2017-2026Humboldt1-in-2May PeakCAISO22</v>
      </c>
      <c r="B8439" s="10" t="s">
        <v>54</v>
      </c>
      <c r="C8439" s="10" t="s">
        <v>53</v>
      </c>
      <c r="D8439" s="10" t="s">
        <v>5</v>
      </c>
      <c r="E8439" s="10" t="s">
        <v>9</v>
      </c>
      <c r="F8439">
        <v>22</v>
      </c>
      <c r="G8439">
        <v>1.3082557916641235</v>
      </c>
      <c r="H8439">
        <v>1.2512661218643188</v>
      </c>
      <c r="I8439">
        <v>61.25</v>
      </c>
      <c r="J8439">
        <v>6.3674606382846832E-2</v>
      </c>
      <c r="K8439">
        <v>967</v>
      </c>
      <c r="L8439">
        <v>919.84688000000006</v>
      </c>
      <c r="M8439">
        <v>5.6989636272192001E-2</v>
      </c>
      <c r="N8439">
        <v>-2.4615738540887833E-2</v>
      </c>
      <c r="O8439">
        <v>2.3598672822117805E-2</v>
      </c>
      <c r="P8439">
        <v>5.6989636272192001E-2</v>
      </c>
      <c r="Q8439">
        <v>9.0380601584911346E-2</v>
      </c>
      <c r="R8439">
        <v>0.13859501481056213</v>
      </c>
      <c r="S8439" s="10" t="s">
        <v>39</v>
      </c>
    </row>
    <row r="8440" spans="1:19" hidden="1" x14ac:dyDescent="0.25">
      <c r="A8440" s="10" t="str">
        <f t="shared" si="131"/>
        <v>2017-2026Humboldt1-in-10May PeakPGE22</v>
      </c>
      <c r="B8440" s="10" t="s">
        <v>54</v>
      </c>
      <c r="C8440" s="10" t="s">
        <v>53</v>
      </c>
      <c r="D8440" s="10" t="s">
        <v>5</v>
      </c>
      <c r="E8440" s="10" t="s">
        <v>1</v>
      </c>
      <c r="F8440">
        <v>22</v>
      </c>
      <c r="G8440">
        <v>1.6889538764953613</v>
      </c>
      <c r="H8440">
        <v>1.6959993839263916</v>
      </c>
      <c r="I8440">
        <v>68.1875</v>
      </c>
      <c r="J8440">
        <v>6.3674606382846832E-2</v>
      </c>
      <c r="K8440">
        <v>967</v>
      </c>
      <c r="L8440">
        <v>919.84688000000006</v>
      </c>
      <c r="M8440">
        <v>-7.0455456152558327E-3</v>
      </c>
      <c r="N8440">
        <v>-8.8650919497013092E-2</v>
      </c>
      <c r="O8440">
        <v>-4.0436509996652603E-2</v>
      </c>
      <c r="P8440">
        <v>-7.0455456152558327E-3</v>
      </c>
      <c r="Q8440">
        <v>2.6345418766140938E-2</v>
      </c>
      <c r="R8440">
        <v>7.4559830129146576E-2</v>
      </c>
      <c r="S8440" s="10" t="s">
        <v>38</v>
      </c>
    </row>
    <row r="8441" spans="1:19" hidden="1" x14ac:dyDescent="0.25">
      <c r="A8441" s="10" t="str">
        <f t="shared" si="131"/>
        <v>2017-2026Humboldt1-in-2May PeakPGE22</v>
      </c>
      <c r="B8441" s="10" t="s">
        <v>54</v>
      </c>
      <c r="C8441" s="10" t="s">
        <v>53</v>
      </c>
      <c r="D8441" s="10" t="s">
        <v>5</v>
      </c>
      <c r="E8441" s="10" t="s">
        <v>9</v>
      </c>
      <c r="F8441">
        <v>22</v>
      </c>
      <c r="G8441">
        <v>1.2977472543716431</v>
      </c>
      <c r="H8441">
        <v>1.2299948930740356</v>
      </c>
      <c r="I8441">
        <v>63.3125</v>
      </c>
      <c r="J8441">
        <v>6.3674606382846832E-2</v>
      </c>
      <c r="K8441">
        <v>967</v>
      </c>
      <c r="L8441">
        <v>919.84688000000006</v>
      </c>
      <c r="M8441">
        <v>6.7752324044704437E-2</v>
      </c>
      <c r="N8441">
        <v>-1.3853051699697971E-2</v>
      </c>
      <c r="O8441">
        <v>3.4361358731985092E-2</v>
      </c>
      <c r="P8441">
        <v>6.7752324044704437E-2</v>
      </c>
      <c r="Q8441">
        <v>0.10114328563213348</v>
      </c>
      <c r="R8441">
        <v>0.14935770630836487</v>
      </c>
      <c r="S8441" s="10" t="s">
        <v>38</v>
      </c>
    </row>
    <row r="8442" spans="1:19" hidden="1" x14ac:dyDescent="0.25">
      <c r="A8442" s="10" t="str">
        <f t="shared" si="131"/>
        <v>2017-2026Humboldt1-in-2May PeakCAISO23</v>
      </c>
      <c r="B8442" s="10" t="s">
        <v>54</v>
      </c>
      <c r="C8442" s="10" t="s">
        <v>53</v>
      </c>
      <c r="D8442" s="10" t="s">
        <v>5</v>
      </c>
      <c r="E8442" s="10" t="s">
        <v>9</v>
      </c>
      <c r="F8442">
        <v>23</v>
      </c>
      <c r="G8442">
        <v>0.98127388954162598</v>
      </c>
      <c r="H8442">
        <v>0.94857406616210938</v>
      </c>
      <c r="I8442">
        <v>58.8125</v>
      </c>
      <c r="J8442">
        <v>5.8387260884046555E-2</v>
      </c>
      <c r="K8442">
        <v>967</v>
      </c>
      <c r="L8442">
        <v>919.84688000000006</v>
      </c>
      <c r="M8442">
        <v>3.26998271048069E-2</v>
      </c>
      <c r="N8442">
        <v>-4.2129285633563995E-2</v>
      </c>
      <c r="O8442">
        <v>2.0815473981201649E-3</v>
      </c>
      <c r="P8442">
        <v>3.26998271048069E-2</v>
      </c>
      <c r="Q8442">
        <v>6.3318103551864624E-2</v>
      </c>
      <c r="R8442">
        <v>0.1075289398431778</v>
      </c>
      <c r="S8442" s="10" t="s">
        <v>39</v>
      </c>
    </row>
    <row r="8443" spans="1:19" hidden="1" x14ac:dyDescent="0.25">
      <c r="A8443" s="10" t="str">
        <f t="shared" si="131"/>
        <v>2017-2026Humboldt1-in-10May PeakCAISO23</v>
      </c>
      <c r="B8443" s="10" t="s">
        <v>54</v>
      </c>
      <c r="C8443" s="10" t="s">
        <v>53</v>
      </c>
      <c r="D8443" s="10" t="s">
        <v>5</v>
      </c>
      <c r="E8443" s="10" t="s">
        <v>1</v>
      </c>
      <c r="F8443">
        <v>23</v>
      </c>
      <c r="G8443">
        <v>1.0771920680999756</v>
      </c>
      <c r="H8443">
        <v>1.0516302585601807</v>
      </c>
      <c r="I8443">
        <v>62.125</v>
      </c>
      <c r="J8443">
        <v>5.8387260884046555E-2</v>
      </c>
      <c r="K8443">
        <v>967</v>
      </c>
      <c r="L8443">
        <v>919.84688000000006</v>
      </c>
      <c r="M8443">
        <v>2.5561755523085594E-2</v>
      </c>
      <c r="N8443">
        <v>-4.926735907793045E-2</v>
      </c>
      <c r="O8443">
        <v>-5.056524183601141E-3</v>
      </c>
      <c r="P8443">
        <v>2.5561755523085594E-2</v>
      </c>
      <c r="Q8443">
        <v>5.6180033832788467E-2</v>
      </c>
      <c r="R8443">
        <v>0.10039086639881134</v>
      </c>
      <c r="S8443" s="10" t="s">
        <v>39</v>
      </c>
    </row>
    <row r="8444" spans="1:19" hidden="1" x14ac:dyDescent="0.25">
      <c r="A8444" s="10" t="str">
        <f t="shared" si="131"/>
        <v>2017-2026Humboldt1-in-2May PeakPGE23</v>
      </c>
      <c r="B8444" s="10" t="s">
        <v>54</v>
      </c>
      <c r="C8444" s="10" t="s">
        <v>53</v>
      </c>
      <c r="D8444" s="10" t="s">
        <v>5</v>
      </c>
      <c r="E8444" s="10" t="s">
        <v>9</v>
      </c>
      <c r="F8444">
        <v>23</v>
      </c>
      <c r="G8444">
        <v>0.97339195013046265</v>
      </c>
      <c r="H8444">
        <v>0.93616855144500732</v>
      </c>
      <c r="I8444">
        <v>60.6875</v>
      </c>
      <c r="J8444">
        <v>5.8387260884046555E-2</v>
      </c>
      <c r="K8444">
        <v>967</v>
      </c>
      <c r="L8444">
        <v>919.84688000000006</v>
      </c>
      <c r="M8444">
        <v>3.7223391234874725E-2</v>
      </c>
      <c r="N8444">
        <v>-3.760572150349617E-2</v>
      </c>
      <c r="O8444">
        <v>6.6051115281879902E-3</v>
      </c>
      <c r="P8444">
        <v>3.7223391234874725E-2</v>
      </c>
      <c r="Q8444">
        <v>6.7841671407222748E-2</v>
      </c>
      <c r="R8444">
        <v>0.11205250769853592</v>
      </c>
      <c r="S8444" s="10" t="s">
        <v>38</v>
      </c>
    </row>
    <row r="8445" spans="1:19" hidden="1" x14ac:dyDescent="0.25">
      <c r="A8445" s="10" t="str">
        <f t="shared" si="131"/>
        <v>2017-2026Humboldt1-in-10May PeakPGE23</v>
      </c>
      <c r="B8445" s="10" t="s">
        <v>54</v>
      </c>
      <c r="C8445" s="10" t="s">
        <v>53</v>
      </c>
      <c r="D8445" s="10" t="s">
        <v>5</v>
      </c>
      <c r="E8445" s="10" t="s">
        <v>1</v>
      </c>
      <c r="F8445">
        <v>23</v>
      </c>
      <c r="G8445">
        <v>1.2668213844299316</v>
      </c>
      <c r="H8445">
        <v>1.2762399911880493</v>
      </c>
      <c r="I8445">
        <v>64.9375</v>
      </c>
      <c r="J8445">
        <v>5.8387260884046555E-2</v>
      </c>
      <c r="K8445">
        <v>967</v>
      </c>
      <c r="L8445">
        <v>919.84688000000006</v>
      </c>
      <c r="M8445">
        <v>-9.4185834750533104E-3</v>
      </c>
      <c r="N8445">
        <v>-8.4247693419456482E-2</v>
      </c>
      <c r="O8445">
        <v>-4.0036864578723907E-2</v>
      </c>
      <c r="P8445">
        <v>-9.4185834750533104E-3</v>
      </c>
      <c r="Q8445">
        <v>2.1199695765972137E-2</v>
      </c>
      <c r="R8445">
        <v>6.5410532057285309E-2</v>
      </c>
      <c r="S8445" s="10" t="s">
        <v>38</v>
      </c>
    </row>
    <row r="8446" spans="1:19" hidden="1" x14ac:dyDescent="0.25">
      <c r="A8446" s="10" t="str">
        <f t="shared" si="131"/>
        <v>2017-2026Humboldt1-in-2May PeakCAISO24</v>
      </c>
      <c r="B8446" s="10" t="s">
        <v>54</v>
      </c>
      <c r="C8446" s="10" t="s">
        <v>53</v>
      </c>
      <c r="D8446" s="10" t="s">
        <v>5</v>
      </c>
      <c r="E8446" s="10" t="s">
        <v>9</v>
      </c>
      <c r="F8446">
        <v>24</v>
      </c>
      <c r="G8446">
        <v>0.74444073438644409</v>
      </c>
      <c r="H8446">
        <v>0.72053325176239014</v>
      </c>
      <c r="I8446">
        <v>57.0625</v>
      </c>
      <c r="J8446">
        <v>4.4309847056865692E-2</v>
      </c>
      <c r="K8446">
        <v>967</v>
      </c>
      <c r="L8446">
        <v>919.84688000000006</v>
      </c>
      <c r="M8446">
        <v>2.3907504975795746E-2</v>
      </c>
      <c r="N8446">
        <v>-3.2879993319511414E-2</v>
      </c>
      <c r="O8446">
        <v>6.7142117768526077E-4</v>
      </c>
      <c r="P8446">
        <v>2.3907504975795746E-2</v>
      </c>
      <c r="Q8446">
        <v>4.7143589705228806E-2</v>
      </c>
      <c r="R8446">
        <v>8.0695003271102905E-2</v>
      </c>
      <c r="S8446" s="10" t="s">
        <v>39</v>
      </c>
    </row>
    <row r="8447" spans="1:19" hidden="1" x14ac:dyDescent="0.25">
      <c r="A8447" s="10" t="str">
        <f t="shared" si="131"/>
        <v>2017-2026Humboldt1-in-10May PeakCAISO24</v>
      </c>
      <c r="B8447" s="10" t="s">
        <v>54</v>
      </c>
      <c r="C8447" s="10" t="s">
        <v>53</v>
      </c>
      <c r="D8447" s="10" t="s">
        <v>5</v>
      </c>
      <c r="E8447" s="10" t="s">
        <v>1</v>
      </c>
      <c r="F8447">
        <v>24</v>
      </c>
      <c r="G8447">
        <v>0.81720882654190063</v>
      </c>
      <c r="H8447">
        <v>0.8005528450012207</v>
      </c>
      <c r="I8447">
        <v>60.5625</v>
      </c>
      <c r="J8447">
        <v>4.4309847056865692E-2</v>
      </c>
      <c r="K8447">
        <v>967</v>
      </c>
      <c r="L8447">
        <v>919.84688000000006</v>
      </c>
      <c r="M8447">
        <v>1.6655981540679932E-2</v>
      </c>
      <c r="N8447">
        <v>-4.0131516754627228E-2</v>
      </c>
      <c r="O8447">
        <v>-6.5801022574305534E-3</v>
      </c>
      <c r="P8447">
        <v>1.6655981540679932E-2</v>
      </c>
      <c r="Q8447">
        <v>3.9892066270112991E-2</v>
      </c>
      <c r="R8447">
        <v>7.3443479835987091E-2</v>
      </c>
      <c r="S8447" s="10" t="s">
        <v>39</v>
      </c>
    </row>
    <row r="8448" spans="1:19" hidden="1" x14ac:dyDescent="0.25">
      <c r="A8448" s="10" t="str">
        <f t="shared" si="131"/>
        <v>2017-2026Humboldt1-in-10May PeakPGE24</v>
      </c>
      <c r="B8448" s="10" t="s">
        <v>54</v>
      </c>
      <c r="C8448" s="10" t="s">
        <v>53</v>
      </c>
      <c r="D8448" s="10" t="s">
        <v>5</v>
      </c>
      <c r="E8448" s="10" t="s">
        <v>1</v>
      </c>
      <c r="F8448">
        <v>24</v>
      </c>
      <c r="G8448">
        <v>0.96107053756713867</v>
      </c>
      <c r="H8448">
        <v>0.96758806705474854</v>
      </c>
      <c r="I8448">
        <v>62.75</v>
      </c>
      <c r="J8448">
        <v>4.4309847056865692E-2</v>
      </c>
      <c r="K8448">
        <v>967</v>
      </c>
      <c r="L8448">
        <v>919.84688000000006</v>
      </c>
      <c r="M8448">
        <v>-6.517547182738781E-3</v>
      </c>
      <c r="N8448">
        <v>-6.3305050134658813E-2</v>
      </c>
      <c r="O8448">
        <v>-2.9753630980849266E-2</v>
      </c>
      <c r="P8448">
        <v>-6.517547182738781E-3</v>
      </c>
      <c r="Q8448">
        <v>1.6718536615371704E-2</v>
      </c>
      <c r="R8448">
        <v>5.0269953906536102E-2</v>
      </c>
      <c r="S8448" s="10" t="s">
        <v>38</v>
      </c>
    </row>
    <row r="8449" spans="1:19" hidden="1" x14ac:dyDescent="0.25">
      <c r="A8449" s="10" t="str">
        <f t="shared" si="131"/>
        <v>2017-2026Humboldt1-in-2May PeakPGE24</v>
      </c>
      <c r="B8449" s="10" t="s">
        <v>54</v>
      </c>
      <c r="C8449" s="10" t="s">
        <v>53</v>
      </c>
      <c r="D8449" s="10" t="s">
        <v>5</v>
      </c>
      <c r="E8449" s="10" t="s">
        <v>9</v>
      </c>
      <c r="F8449">
        <v>24</v>
      </c>
      <c r="G8449">
        <v>0.73846107721328735</v>
      </c>
      <c r="H8449">
        <v>0.71347355842590332</v>
      </c>
      <c r="I8449">
        <v>58.375</v>
      </c>
      <c r="J8449">
        <v>4.4309847056865692E-2</v>
      </c>
      <c r="K8449">
        <v>967</v>
      </c>
      <c r="L8449">
        <v>919.84688000000006</v>
      </c>
      <c r="M8449">
        <v>2.4987496435642242E-2</v>
      </c>
      <c r="N8449">
        <v>-3.1800001859664917E-2</v>
      </c>
      <c r="O8449">
        <v>1.7514126375317574E-3</v>
      </c>
      <c r="P8449">
        <v>2.4987496435642242E-2</v>
      </c>
      <c r="Q8449">
        <v>4.8223581165075302E-2</v>
      </c>
      <c r="R8449">
        <v>8.1774994730949402E-2</v>
      </c>
      <c r="S8449" s="10" t="s">
        <v>38</v>
      </c>
    </row>
    <row r="8450" spans="1:19" hidden="1" x14ac:dyDescent="0.25">
      <c r="A8450" s="10" t="str">
        <f t="shared" ref="A8450:A8513" si="132">CONCATENATE(B8450,C8450,E8450,D8450,S8450,F8450)</f>
        <v>2017-2026Humboldt1-in-2October PeakCAISO1</v>
      </c>
      <c r="B8450" s="10" t="s">
        <v>54</v>
      </c>
      <c r="C8450" s="10" t="s">
        <v>53</v>
      </c>
      <c r="D8450" s="10" t="s">
        <v>6</v>
      </c>
      <c r="E8450" s="10" t="s">
        <v>9</v>
      </c>
      <c r="F8450">
        <v>1</v>
      </c>
      <c r="G8450">
        <v>0.42332926392555237</v>
      </c>
      <c r="H8450">
        <v>0.42332926392555237</v>
      </c>
      <c r="I8450">
        <v>54.125</v>
      </c>
      <c r="J8450">
        <v>0</v>
      </c>
      <c r="K8450">
        <v>967</v>
      </c>
      <c r="L8450">
        <v>919.84688000000006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 s="10" t="s">
        <v>39</v>
      </c>
    </row>
    <row r="8451" spans="1:19" hidden="1" x14ac:dyDescent="0.25">
      <c r="A8451" s="10" t="str">
        <f t="shared" si="132"/>
        <v>2017-2026Humboldt1-in-10October PeakCAISO1</v>
      </c>
      <c r="B8451" s="10" t="s">
        <v>54</v>
      </c>
      <c r="C8451" s="10" t="s">
        <v>53</v>
      </c>
      <c r="D8451" s="10" t="s">
        <v>6</v>
      </c>
      <c r="E8451" s="10" t="s">
        <v>1</v>
      </c>
      <c r="F8451">
        <v>1</v>
      </c>
      <c r="G8451">
        <v>0.55183565616607666</v>
      </c>
      <c r="H8451">
        <v>0.55183565616607666</v>
      </c>
      <c r="I8451">
        <v>55.8125</v>
      </c>
      <c r="J8451">
        <v>0</v>
      </c>
      <c r="K8451">
        <v>967</v>
      </c>
      <c r="L8451">
        <v>919.84688000000006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 s="10" t="s">
        <v>39</v>
      </c>
    </row>
    <row r="8452" spans="1:19" hidden="1" x14ac:dyDescent="0.25">
      <c r="A8452" s="10" t="str">
        <f t="shared" si="132"/>
        <v>2017-2026Humboldt1-in-10October PeakPGE1</v>
      </c>
      <c r="B8452" s="10" t="s">
        <v>54</v>
      </c>
      <c r="C8452" s="10" t="s">
        <v>53</v>
      </c>
      <c r="D8452" s="10" t="s">
        <v>6</v>
      </c>
      <c r="E8452" s="10" t="s">
        <v>1</v>
      </c>
      <c r="F8452">
        <v>1</v>
      </c>
      <c r="G8452">
        <v>0.57477128505706787</v>
      </c>
      <c r="H8452">
        <v>0.57477128505706787</v>
      </c>
      <c r="I8452">
        <v>56.375</v>
      </c>
      <c r="J8452">
        <v>0</v>
      </c>
      <c r="K8452">
        <v>967</v>
      </c>
      <c r="L8452">
        <v>919.84688000000006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 s="10" t="s">
        <v>38</v>
      </c>
    </row>
    <row r="8453" spans="1:19" hidden="1" x14ac:dyDescent="0.25">
      <c r="A8453" s="10" t="str">
        <f t="shared" si="132"/>
        <v>2017-2026Humboldt1-in-2October PeakPGE1</v>
      </c>
      <c r="B8453" s="10" t="s">
        <v>54</v>
      </c>
      <c r="C8453" s="10" t="s">
        <v>53</v>
      </c>
      <c r="D8453" s="10" t="s">
        <v>6</v>
      </c>
      <c r="E8453" s="10" t="s">
        <v>9</v>
      </c>
      <c r="F8453">
        <v>1</v>
      </c>
      <c r="G8453">
        <v>0.42812970280647278</v>
      </c>
      <c r="H8453">
        <v>0.42812970280647278</v>
      </c>
      <c r="I8453">
        <v>55</v>
      </c>
      <c r="J8453">
        <v>0</v>
      </c>
      <c r="K8453">
        <v>967</v>
      </c>
      <c r="L8453">
        <v>919.84688000000006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 s="10" t="s">
        <v>38</v>
      </c>
    </row>
    <row r="8454" spans="1:19" hidden="1" x14ac:dyDescent="0.25">
      <c r="A8454" s="10" t="str">
        <f t="shared" si="132"/>
        <v>2017-2026Humboldt1-in-2October PeakCAISO2</v>
      </c>
      <c r="B8454" s="10" t="s">
        <v>54</v>
      </c>
      <c r="C8454" s="10" t="s">
        <v>53</v>
      </c>
      <c r="D8454" s="10" t="s">
        <v>6</v>
      </c>
      <c r="E8454" s="10" t="s">
        <v>9</v>
      </c>
      <c r="F8454">
        <v>2</v>
      </c>
      <c r="G8454">
        <v>0.38886752724647522</v>
      </c>
      <c r="H8454">
        <v>0.38886752724647522</v>
      </c>
      <c r="I8454">
        <v>52.1875</v>
      </c>
      <c r="J8454">
        <v>0</v>
      </c>
      <c r="K8454">
        <v>967</v>
      </c>
      <c r="L8454">
        <v>919.84688000000006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 s="10" t="s">
        <v>39</v>
      </c>
    </row>
    <row r="8455" spans="1:19" hidden="1" x14ac:dyDescent="0.25">
      <c r="A8455" s="10" t="str">
        <f t="shared" si="132"/>
        <v>2017-2026Humboldt1-in-10October PeakCAISO2</v>
      </c>
      <c r="B8455" s="10" t="s">
        <v>54</v>
      </c>
      <c r="C8455" s="10" t="s">
        <v>53</v>
      </c>
      <c r="D8455" s="10" t="s">
        <v>6</v>
      </c>
      <c r="E8455" s="10" t="s">
        <v>1</v>
      </c>
      <c r="F8455">
        <v>2</v>
      </c>
      <c r="G8455">
        <v>0.50691264867782593</v>
      </c>
      <c r="H8455">
        <v>0.50691264867782593</v>
      </c>
      <c r="I8455">
        <v>54.6875</v>
      </c>
      <c r="J8455">
        <v>0</v>
      </c>
      <c r="K8455">
        <v>967</v>
      </c>
      <c r="L8455">
        <v>919.84688000000006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 s="10" t="s">
        <v>39</v>
      </c>
    </row>
    <row r="8456" spans="1:19" hidden="1" x14ac:dyDescent="0.25">
      <c r="A8456" s="10" t="str">
        <f t="shared" si="132"/>
        <v>2017-2026Humboldt1-in-10October PeakPGE2</v>
      </c>
      <c r="B8456" s="10" t="s">
        <v>54</v>
      </c>
      <c r="C8456" s="10" t="s">
        <v>53</v>
      </c>
      <c r="D8456" s="10" t="s">
        <v>6</v>
      </c>
      <c r="E8456" s="10" t="s">
        <v>1</v>
      </c>
      <c r="F8456">
        <v>2</v>
      </c>
      <c r="G8456">
        <v>0.52798116207122803</v>
      </c>
      <c r="H8456">
        <v>0.52798116207122803</v>
      </c>
      <c r="I8456">
        <v>54.9375</v>
      </c>
      <c r="J8456">
        <v>0</v>
      </c>
      <c r="K8456">
        <v>967</v>
      </c>
      <c r="L8456">
        <v>919.84688000000006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 s="10" t="s">
        <v>38</v>
      </c>
    </row>
    <row r="8457" spans="1:19" hidden="1" x14ac:dyDescent="0.25">
      <c r="A8457" s="10" t="str">
        <f t="shared" si="132"/>
        <v>2017-2026Humboldt1-in-2October PeakPGE2</v>
      </c>
      <c r="B8457" s="10" t="s">
        <v>54</v>
      </c>
      <c r="C8457" s="10" t="s">
        <v>53</v>
      </c>
      <c r="D8457" s="10" t="s">
        <v>6</v>
      </c>
      <c r="E8457" s="10" t="s">
        <v>9</v>
      </c>
      <c r="F8457">
        <v>2</v>
      </c>
      <c r="G8457">
        <v>0.39327716827392578</v>
      </c>
      <c r="H8457">
        <v>0.39327716827392578</v>
      </c>
      <c r="I8457">
        <v>54.0625</v>
      </c>
      <c r="J8457">
        <v>0</v>
      </c>
      <c r="K8457">
        <v>967</v>
      </c>
      <c r="L8457">
        <v>919.84688000000006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 s="10" t="s">
        <v>38</v>
      </c>
    </row>
    <row r="8458" spans="1:19" hidden="1" x14ac:dyDescent="0.25">
      <c r="A8458" s="10" t="str">
        <f t="shared" si="132"/>
        <v>2017-2026Humboldt1-in-2October PeakCAISO3</v>
      </c>
      <c r="B8458" s="10" t="s">
        <v>54</v>
      </c>
      <c r="C8458" s="10" t="s">
        <v>53</v>
      </c>
      <c r="D8458" s="10" t="s">
        <v>6</v>
      </c>
      <c r="E8458" s="10" t="s">
        <v>9</v>
      </c>
      <c r="F8458">
        <v>3</v>
      </c>
      <c r="G8458">
        <v>0.35928830504417419</v>
      </c>
      <c r="H8458">
        <v>0.35928830504417419</v>
      </c>
      <c r="I8458">
        <v>51.4375</v>
      </c>
      <c r="J8458">
        <v>0</v>
      </c>
      <c r="K8458">
        <v>967</v>
      </c>
      <c r="L8458">
        <v>919.84688000000006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 s="10" t="s">
        <v>39</v>
      </c>
    </row>
    <row r="8459" spans="1:19" hidden="1" x14ac:dyDescent="0.25">
      <c r="A8459" s="10" t="str">
        <f t="shared" si="132"/>
        <v>2017-2026Humboldt1-in-10October PeakCAISO3</v>
      </c>
      <c r="B8459" s="10" t="s">
        <v>54</v>
      </c>
      <c r="C8459" s="10" t="s">
        <v>53</v>
      </c>
      <c r="D8459" s="10" t="s">
        <v>6</v>
      </c>
      <c r="E8459" s="10" t="s">
        <v>1</v>
      </c>
      <c r="F8459">
        <v>3</v>
      </c>
      <c r="G8459">
        <v>0.46835428476333618</v>
      </c>
      <c r="H8459">
        <v>0.46835428476333618</v>
      </c>
      <c r="I8459">
        <v>53.875</v>
      </c>
      <c r="J8459">
        <v>0</v>
      </c>
      <c r="K8459">
        <v>967</v>
      </c>
      <c r="L8459">
        <v>919.84688000000006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 s="10" t="s">
        <v>39</v>
      </c>
    </row>
    <row r="8460" spans="1:19" hidden="1" x14ac:dyDescent="0.25">
      <c r="A8460" s="10" t="str">
        <f t="shared" si="132"/>
        <v>2017-2026Humboldt1-in-2October PeakPGE3</v>
      </c>
      <c r="B8460" s="10" t="s">
        <v>54</v>
      </c>
      <c r="C8460" s="10" t="s">
        <v>53</v>
      </c>
      <c r="D8460" s="10" t="s">
        <v>6</v>
      </c>
      <c r="E8460" s="10" t="s">
        <v>9</v>
      </c>
      <c r="F8460">
        <v>3</v>
      </c>
      <c r="G8460">
        <v>0.36336252093315125</v>
      </c>
      <c r="H8460">
        <v>0.36336252093315125</v>
      </c>
      <c r="I8460">
        <v>53.5625</v>
      </c>
      <c r="J8460">
        <v>0</v>
      </c>
      <c r="K8460">
        <v>967</v>
      </c>
      <c r="L8460">
        <v>919.84688000000006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 s="10" t="s">
        <v>38</v>
      </c>
    </row>
    <row r="8461" spans="1:19" hidden="1" x14ac:dyDescent="0.25">
      <c r="A8461" s="10" t="str">
        <f t="shared" si="132"/>
        <v>2017-2026Humboldt1-in-10October PeakPGE3</v>
      </c>
      <c r="B8461" s="10" t="s">
        <v>54</v>
      </c>
      <c r="C8461" s="10" t="s">
        <v>53</v>
      </c>
      <c r="D8461" s="10" t="s">
        <v>6</v>
      </c>
      <c r="E8461" s="10" t="s">
        <v>1</v>
      </c>
      <c r="F8461">
        <v>3</v>
      </c>
      <c r="G8461">
        <v>0.48782023787498474</v>
      </c>
      <c r="H8461">
        <v>0.48782023787498474</v>
      </c>
      <c r="I8461">
        <v>54.0625</v>
      </c>
      <c r="J8461">
        <v>0</v>
      </c>
      <c r="K8461">
        <v>967</v>
      </c>
      <c r="L8461">
        <v>919.84688000000006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 s="10" t="s">
        <v>38</v>
      </c>
    </row>
    <row r="8462" spans="1:19" hidden="1" x14ac:dyDescent="0.25">
      <c r="A8462" s="10" t="str">
        <f t="shared" si="132"/>
        <v>2017-2026Humboldt1-in-2October PeakCAISO4</v>
      </c>
      <c r="B8462" s="10" t="s">
        <v>54</v>
      </c>
      <c r="C8462" s="10" t="s">
        <v>53</v>
      </c>
      <c r="D8462" s="10" t="s">
        <v>6</v>
      </c>
      <c r="E8462" s="10" t="s">
        <v>9</v>
      </c>
      <c r="F8462">
        <v>4</v>
      </c>
      <c r="G8462">
        <v>0.34815678000450134</v>
      </c>
      <c r="H8462">
        <v>0.34815678000450134</v>
      </c>
      <c r="I8462">
        <v>50.4375</v>
      </c>
      <c r="J8462">
        <v>0</v>
      </c>
      <c r="K8462">
        <v>967</v>
      </c>
      <c r="L8462">
        <v>919.84688000000006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 s="10" t="s">
        <v>39</v>
      </c>
    </row>
    <row r="8463" spans="1:19" hidden="1" x14ac:dyDescent="0.25">
      <c r="A8463" s="10" t="str">
        <f t="shared" si="132"/>
        <v>2017-2026Humboldt1-in-10October PeakCAISO4</v>
      </c>
      <c r="B8463" s="10" t="s">
        <v>54</v>
      </c>
      <c r="C8463" s="10" t="s">
        <v>53</v>
      </c>
      <c r="D8463" s="10" t="s">
        <v>6</v>
      </c>
      <c r="E8463" s="10" t="s">
        <v>1</v>
      </c>
      <c r="F8463">
        <v>4</v>
      </c>
      <c r="G8463">
        <v>0.45384371280670166</v>
      </c>
      <c r="H8463">
        <v>0.45384371280670166</v>
      </c>
      <c r="I8463">
        <v>53.4375</v>
      </c>
      <c r="J8463">
        <v>0</v>
      </c>
      <c r="K8463">
        <v>967</v>
      </c>
      <c r="L8463">
        <v>919.84688000000006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 s="10" t="s">
        <v>39</v>
      </c>
    </row>
    <row r="8464" spans="1:19" hidden="1" x14ac:dyDescent="0.25">
      <c r="A8464" s="10" t="str">
        <f t="shared" si="132"/>
        <v>2017-2026Humboldt1-in-10October PeakPGE4</v>
      </c>
      <c r="B8464" s="10" t="s">
        <v>54</v>
      </c>
      <c r="C8464" s="10" t="s">
        <v>53</v>
      </c>
      <c r="D8464" s="10" t="s">
        <v>6</v>
      </c>
      <c r="E8464" s="10" t="s">
        <v>1</v>
      </c>
      <c r="F8464">
        <v>4</v>
      </c>
      <c r="G8464">
        <v>0.47270658612251282</v>
      </c>
      <c r="H8464">
        <v>0.47270658612251282</v>
      </c>
      <c r="I8464">
        <v>53.5625</v>
      </c>
      <c r="J8464">
        <v>0</v>
      </c>
      <c r="K8464">
        <v>967</v>
      </c>
      <c r="L8464">
        <v>919.84688000000006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 s="10" t="s">
        <v>38</v>
      </c>
    </row>
    <row r="8465" spans="1:19" hidden="1" x14ac:dyDescent="0.25">
      <c r="A8465" s="10" t="str">
        <f t="shared" si="132"/>
        <v>2017-2026Humboldt1-in-2October PeakPGE4</v>
      </c>
      <c r="B8465" s="10" t="s">
        <v>54</v>
      </c>
      <c r="C8465" s="10" t="s">
        <v>53</v>
      </c>
      <c r="D8465" s="10" t="s">
        <v>6</v>
      </c>
      <c r="E8465" s="10" t="s">
        <v>9</v>
      </c>
      <c r="F8465">
        <v>4</v>
      </c>
      <c r="G8465">
        <v>0.35210481286048889</v>
      </c>
      <c r="H8465">
        <v>0.35210481286048889</v>
      </c>
      <c r="I8465">
        <v>52.75</v>
      </c>
      <c r="J8465">
        <v>0</v>
      </c>
      <c r="K8465">
        <v>967</v>
      </c>
      <c r="L8465">
        <v>919.84688000000006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 s="10" t="s">
        <v>38</v>
      </c>
    </row>
    <row r="8466" spans="1:19" hidden="1" x14ac:dyDescent="0.25">
      <c r="A8466" s="10" t="str">
        <f t="shared" si="132"/>
        <v>2017-2026Humboldt1-in-10October PeakCAISO5</v>
      </c>
      <c r="B8466" s="10" t="s">
        <v>54</v>
      </c>
      <c r="C8466" s="10" t="s">
        <v>53</v>
      </c>
      <c r="D8466" s="10" t="s">
        <v>6</v>
      </c>
      <c r="E8466" s="10" t="s">
        <v>1</v>
      </c>
      <c r="F8466">
        <v>5</v>
      </c>
      <c r="G8466">
        <v>0.45001727342605591</v>
      </c>
      <c r="H8466">
        <v>0.45001727342605591</v>
      </c>
      <c r="I8466">
        <v>52.4375</v>
      </c>
      <c r="J8466">
        <v>0</v>
      </c>
      <c r="K8466">
        <v>967</v>
      </c>
      <c r="L8466">
        <v>919.84688000000006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 s="10" t="s">
        <v>39</v>
      </c>
    </row>
    <row r="8467" spans="1:19" hidden="1" x14ac:dyDescent="0.25">
      <c r="A8467" s="10" t="str">
        <f t="shared" si="132"/>
        <v>2017-2026Humboldt1-in-2October PeakCAISO5</v>
      </c>
      <c r="B8467" s="10" t="s">
        <v>54</v>
      </c>
      <c r="C8467" s="10" t="s">
        <v>53</v>
      </c>
      <c r="D8467" s="10" t="s">
        <v>6</v>
      </c>
      <c r="E8467" s="10" t="s">
        <v>9</v>
      </c>
      <c r="F8467">
        <v>5</v>
      </c>
      <c r="G8467">
        <v>0.34522143006324768</v>
      </c>
      <c r="H8467">
        <v>0.34522143006324768</v>
      </c>
      <c r="I8467">
        <v>50.0625</v>
      </c>
      <c r="J8467">
        <v>0</v>
      </c>
      <c r="K8467">
        <v>967</v>
      </c>
      <c r="L8467">
        <v>919.84688000000006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 s="10" t="s">
        <v>39</v>
      </c>
    </row>
    <row r="8468" spans="1:19" hidden="1" x14ac:dyDescent="0.25">
      <c r="A8468" s="10" t="str">
        <f t="shared" si="132"/>
        <v>2017-2026Humboldt1-in-2October PeakPGE5</v>
      </c>
      <c r="B8468" s="10" t="s">
        <v>54</v>
      </c>
      <c r="C8468" s="10" t="s">
        <v>53</v>
      </c>
      <c r="D8468" s="10" t="s">
        <v>6</v>
      </c>
      <c r="E8468" s="10" t="s">
        <v>9</v>
      </c>
      <c r="F8468">
        <v>5</v>
      </c>
      <c r="G8468">
        <v>0.34913617372512817</v>
      </c>
      <c r="H8468">
        <v>0.34913617372512817</v>
      </c>
      <c r="I8468">
        <v>52.1875</v>
      </c>
      <c r="J8468">
        <v>0</v>
      </c>
      <c r="K8468">
        <v>967</v>
      </c>
      <c r="L8468">
        <v>919.84688000000006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 s="10" t="s">
        <v>38</v>
      </c>
    </row>
    <row r="8469" spans="1:19" hidden="1" x14ac:dyDescent="0.25">
      <c r="A8469" s="10" t="str">
        <f t="shared" si="132"/>
        <v>2017-2026Humboldt1-in-10October PeakPGE5</v>
      </c>
      <c r="B8469" s="10" t="s">
        <v>54</v>
      </c>
      <c r="C8469" s="10" t="s">
        <v>53</v>
      </c>
      <c r="D8469" s="10" t="s">
        <v>6</v>
      </c>
      <c r="E8469" s="10" t="s">
        <v>1</v>
      </c>
      <c r="F8469">
        <v>5</v>
      </c>
      <c r="G8469">
        <v>0.46872115135192871</v>
      </c>
      <c r="H8469">
        <v>0.46872115135192871</v>
      </c>
      <c r="I8469">
        <v>52.375</v>
      </c>
      <c r="J8469">
        <v>0</v>
      </c>
      <c r="K8469">
        <v>967</v>
      </c>
      <c r="L8469">
        <v>919.84688000000006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 s="10" t="s">
        <v>38</v>
      </c>
    </row>
    <row r="8470" spans="1:19" hidden="1" x14ac:dyDescent="0.25">
      <c r="A8470" s="10" t="str">
        <f t="shared" si="132"/>
        <v>2017-2026Humboldt1-in-2October PeakCAISO6</v>
      </c>
      <c r="B8470" s="10" t="s">
        <v>54</v>
      </c>
      <c r="C8470" s="10" t="s">
        <v>53</v>
      </c>
      <c r="D8470" s="10" t="s">
        <v>6</v>
      </c>
      <c r="E8470" s="10" t="s">
        <v>9</v>
      </c>
      <c r="F8470">
        <v>6</v>
      </c>
      <c r="G8470">
        <v>0.37226623296737671</v>
      </c>
      <c r="H8470">
        <v>0.37226623296737671</v>
      </c>
      <c r="I8470">
        <v>49.625</v>
      </c>
      <c r="J8470">
        <v>0</v>
      </c>
      <c r="K8470">
        <v>967</v>
      </c>
      <c r="L8470">
        <v>919.84688000000006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 s="10" t="s">
        <v>39</v>
      </c>
    </row>
    <row r="8471" spans="1:19" hidden="1" x14ac:dyDescent="0.25">
      <c r="A8471" s="10" t="str">
        <f t="shared" si="132"/>
        <v>2017-2026Humboldt1-in-10October PeakCAISO6</v>
      </c>
      <c r="B8471" s="10" t="s">
        <v>54</v>
      </c>
      <c r="C8471" s="10" t="s">
        <v>53</v>
      </c>
      <c r="D8471" s="10" t="s">
        <v>6</v>
      </c>
      <c r="E8471" s="10" t="s">
        <v>1</v>
      </c>
      <c r="F8471">
        <v>6</v>
      </c>
      <c r="G8471">
        <v>0.48527178168296814</v>
      </c>
      <c r="H8471">
        <v>0.48527178168296814</v>
      </c>
      <c r="I8471">
        <v>51.875</v>
      </c>
      <c r="J8471">
        <v>0</v>
      </c>
      <c r="K8471">
        <v>967</v>
      </c>
      <c r="L8471">
        <v>919.84688000000006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 s="10" t="s">
        <v>39</v>
      </c>
    </row>
    <row r="8472" spans="1:19" hidden="1" x14ac:dyDescent="0.25">
      <c r="A8472" s="10" t="str">
        <f t="shared" si="132"/>
        <v>2017-2026Humboldt1-in-10October PeakPGE6</v>
      </c>
      <c r="B8472" s="10" t="s">
        <v>54</v>
      </c>
      <c r="C8472" s="10" t="s">
        <v>53</v>
      </c>
      <c r="D8472" s="10" t="s">
        <v>6</v>
      </c>
      <c r="E8472" s="10" t="s">
        <v>1</v>
      </c>
      <c r="F8472">
        <v>6</v>
      </c>
      <c r="G8472">
        <v>0.50544095039367676</v>
      </c>
      <c r="H8472">
        <v>0.50544095039367676</v>
      </c>
      <c r="I8472">
        <v>51.75</v>
      </c>
      <c r="J8472">
        <v>0</v>
      </c>
      <c r="K8472">
        <v>967</v>
      </c>
      <c r="L8472">
        <v>919.84688000000006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 s="10" t="s">
        <v>38</v>
      </c>
    </row>
    <row r="8473" spans="1:19" hidden="1" x14ac:dyDescent="0.25">
      <c r="A8473" s="10" t="str">
        <f t="shared" si="132"/>
        <v>2017-2026Humboldt1-in-2October PeakPGE6</v>
      </c>
      <c r="B8473" s="10" t="s">
        <v>54</v>
      </c>
      <c r="C8473" s="10" t="s">
        <v>53</v>
      </c>
      <c r="D8473" s="10" t="s">
        <v>6</v>
      </c>
      <c r="E8473" s="10" t="s">
        <v>9</v>
      </c>
      <c r="F8473">
        <v>6</v>
      </c>
      <c r="G8473">
        <v>0.3764876127243042</v>
      </c>
      <c r="H8473">
        <v>0.3764876127243042</v>
      </c>
      <c r="I8473">
        <v>52.625</v>
      </c>
      <c r="J8473">
        <v>0</v>
      </c>
      <c r="K8473">
        <v>967</v>
      </c>
      <c r="L8473">
        <v>919.84688000000006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 s="10" t="s">
        <v>38</v>
      </c>
    </row>
    <row r="8474" spans="1:19" hidden="1" x14ac:dyDescent="0.25">
      <c r="A8474" s="10" t="str">
        <f t="shared" si="132"/>
        <v>2017-2026Humboldt1-in-2October PeakCAISO7</v>
      </c>
      <c r="B8474" s="10" t="s">
        <v>54</v>
      </c>
      <c r="C8474" s="10" t="s">
        <v>53</v>
      </c>
      <c r="D8474" s="10" t="s">
        <v>6</v>
      </c>
      <c r="E8474" s="10" t="s">
        <v>9</v>
      </c>
      <c r="F8474">
        <v>7</v>
      </c>
      <c r="G8474">
        <v>0.44052654504776001</v>
      </c>
      <c r="H8474">
        <v>0.44052654504776001</v>
      </c>
      <c r="I8474">
        <v>48.8125</v>
      </c>
      <c r="J8474">
        <v>0</v>
      </c>
      <c r="K8474">
        <v>967</v>
      </c>
      <c r="L8474">
        <v>919.84688000000006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 s="10" t="s">
        <v>39</v>
      </c>
    </row>
    <row r="8475" spans="1:19" hidden="1" x14ac:dyDescent="0.25">
      <c r="A8475" s="10" t="str">
        <f t="shared" si="132"/>
        <v>2017-2026Humboldt1-in-10October PeakCAISO7</v>
      </c>
      <c r="B8475" s="10" t="s">
        <v>54</v>
      </c>
      <c r="C8475" s="10" t="s">
        <v>53</v>
      </c>
      <c r="D8475" s="10" t="s">
        <v>6</v>
      </c>
      <c r="E8475" s="10" t="s">
        <v>1</v>
      </c>
      <c r="F8475">
        <v>7</v>
      </c>
      <c r="G8475">
        <v>0.57425332069396973</v>
      </c>
      <c r="H8475">
        <v>0.57425332069396973</v>
      </c>
      <c r="I8475">
        <v>51.6875</v>
      </c>
      <c r="J8475">
        <v>0</v>
      </c>
      <c r="K8475">
        <v>967</v>
      </c>
      <c r="L8475">
        <v>919.84688000000006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 s="10" t="s">
        <v>39</v>
      </c>
    </row>
    <row r="8476" spans="1:19" hidden="1" x14ac:dyDescent="0.25">
      <c r="A8476" s="10" t="str">
        <f t="shared" si="132"/>
        <v>2017-2026Humboldt1-in-2October PeakPGE7</v>
      </c>
      <c r="B8476" s="10" t="s">
        <v>54</v>
      </c>
      <c r="C8476" s="10" t="s">
        <v>53</v>
      </c>
      <c r="D8476" s="10" t="s">
        <v>6</v>
      </c>
      <c r="E8476" s="10" t="s">
        <v>9</v>
      </c>
      <c r="F8476">
        <v>7</v>
      </c>
      <c r="G8476">
        <v>0.44552198052406311</v>
      </c>
      <c r="H8476">
        <v>0.44552198052406311</v>
      </c>
      <c r="I8476">
        <v>52.4375</v>
      </c>
      <c r="J8476">
        <v>0</v>
      </c>
      <c r="K8476">
        <v>967</v>
      </c>
      <c r="L8476">
        <v>919.84688000000006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 s="10" t="s">
        <v>38</v>
      </c>
    </row>
    <row r="8477" spans="1:19" hidden="1" x14ac:dyDescent="0.25">
      <c r="A8477" s="10" t="str">
        <f t="shared" si="132"/>
        <v>2017-2026Humboldt1-in-10October PeakPGE7</v>
      </c>
      <c r="B8477" s="10" t="s">
        <v>54</v>
      </c>
      <c r="C8477" s="10" t="s">
        <v>53</v>
      </c>
      <c r="D8477" s="10" t="s">
        <v>6</v>
      </c>
      <c r="E8477" s="10" t="s">
        <v>1</v>
      </c>
      <c r="F8477">
        <v>7</v>
      </c>
      <c r="G8477">
        <v>0.59812068939208984</v>
      </c>
      <c r="H8477">
        <v>0.59812068939208984</v>
      </c>
      <c r="I8477">
        <v>51.25</v>
      </c>
      <c r="J8477">
        <v>0</v>
      </c>
      <c r="K8477">
        <v>967</v>
      </c>
      <c r="L8477">
        <v>919.84688000000006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 s="10" t="s">
        <v>38</v>
      </c>
    </row>
    <row r="8478" spans="1:19" hidden="1" x14ac:dyDescent="0.25">
      <c r="A8478" s="10" t="str">
        <f t="shared" si="132"/>
        <v>2017-2026Humboldt1-in-2October PeakCAISO8</v>
      </c>
      <c r="B8478" s="10" t="s">
        <v>54</v>
      </c>
      <c r="C8478" s="10" t="s">
        <v>53</v>
      </c>
      <c r="D8478" s="10" t="s">
        <v>6</v>
      </c>
      <c r="E8478" s="10" t="s">
        <v>9</v>
      </c>
      <c r="F8478">
        <v>8</v>
      </c>
      <c r="G8478">
        <v>0.47821030020713806</v>
      </c>
      <c r="H8478">
        <v>0.47821030020713806</v>
      </c>
      <c r="I8478">
        <v>48.5625</v>
      </c>
      <c r="J8478">
        <v>0</v>
      </c>
      <c r="K8478">
        <v>967</v>
      </c>
      <c r="L8478">
        <v>919.84688000000006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 s="10" t="s">
        <v>39</v>
      </c>
    </row>
    <row r="8479" spans="1:19" hidden="1" x14ac:dyDescent="0.25">
      <c r="A8479" s="10" t="str">
        <f t="shared" si="132"/>
        <v>2017-2026Humboldt1-in-10October PeakCAISO8</v>
      </c>
      <c r="B8479" s="10" t="s">
        <v>54</v>
      </c>
      <c r="C8479" s="10" t="s">
        <v>53</v>
      </c>
      <c r="D8479" s="10" t="s">
        <v>6</v>
      </c>
      <c r="E8479" s="10" t="s">
        <v>1</v>
      </c>
      <c r="F8479">
        <v>8</v>
      </c>
      <c r="G8479">
        <v>0.62337636947631836</v>
      </c>
      <c r="H8479">
        <v>0.62337636947631836</v>
      </c>
      <c r="I8479">
        <v>51.875</v>
      </c>
      <c r="J8479">
        <v>0</v>
      </c>
      <c r="K8479">
        <v>967</v>
      </c>
      <c r="L8479">
        <v>919.84688000000006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 s="10" t="s">
        <v>39</v>
      </c>
    </row>
    <row r="8480" spans="1:19" hidden="1" x14ac:dyDescent="0.25">
      <c r="A8480" s="10" t="str">
        <f t="shared" si="132"/>
        <v>2017-2026Humboldt1-in-2October PeakPGE8</v>
      </c>
      <c r="B8480" s="10" t="s">
        <v>54</v>
      </c>
      <c r="C8480" s="10" t="s">
        <v>53</v>
      </c>
      <c r="D8480" s="10" t="s">
        <v>6</v>
      </c>
      <c r="E8480" s="10" t="s">
        <v>9</v>
      </c>
      <c r="F8480">
        <v>8</v>
      </c>
      <c r="G8480">
        <v>0.48363310098648071</v>
      </c>
      <c r="H8480">
        <v>0.48363310098648071</v>
      </c>
      <c r="I8480">
        <v>52.75</v>
      </c>
      <c r="J8480">
        <v>0</v>
      </c>
      <c r="K8480">
        <v>967</v>
      </c>
      <c r="L8480">
        <v>919.84688000000006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 s="10" t="s">
        <v>38</v>
      </c>
    </row>
    <row r="8481" spans="1:19" hidden="1" x14ac:dyDescent="0.25">
      <c r="A8481" s="10" t="str">
        <f t="shared" si="132"/>
        <v>2017-2026Humboldt1-in-10October PeakPGE8</v>
      </c>
      <c r="B8481" s="10" t="s">
        <v>54</v>
      </c>
      <c r="C8481" s="10" t="s">
        <v>53</v>
      </c>
      <c r="D8481" s="10" t="s">
        <v>6</v>
      </c>
      <c r="E8481" s="10" t="s">
        <v>1</v>
      </c>
      <c r="F8481">
        <v>8</v>
      </c>
      <c r="G8481">
        <v>0.64928549528121948</v>
      </c>
      <c r="H8481">
        <v>0.64928549528121948</v>
      </c>
      <c r="I8481">
        <v>51.375</v>
      </c>
      <c r="J8481">
        <v>0</v>
      </c>
      <c r="K8481">
        <v>967</v>
      </c>
      <c r="L8481">
        <v>919.84688000000006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 s="10" t="s">
        <v>38</v>
      </c>
    </row>
    <row r="8482" spans="1:19" hidden="1" x14ac:dyDescent="0.25">
      <c r="A8482" s="10" t="str">
        <f t="shared" si="132"/>
        <v>2017-2026Humboldt1-in-10October PeakCAISO9</v>
      </c>
      <c r="B8482" s="10" t="s">
        <v>54</v>
      </c>
      <c r="C8482" s="10" t="s">
        <v>53</v>
      </c>
      <c r="D8482" s="10" t="s">
        <v>6</v>
      </c>
      <c r="E8482" s="10" t="s">
        <v>1</v>
      </c>
      <c r="F8482">
        <v>9</v>
      </c>
      <c r="G8482">
        <v>0.60076773166656494</v>
      </c>
      <c r="H8482">
        <v>0.60076773166656494</v>
      </c>
      <c r="I8482">
        <v>56.9375</v>
      </c>
      <c r="J8482">
        <v>0</v>
      </c>
      <c r="K8482">
        <v>967</v>
      </c>
      <c r="L8482">
        <v>919.84688000000006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 s="10" t="s">
        <v>39</v>
      </c>
    </row>
    <row r="8483" spans="1:19" hidden="1" x14ac:dyDescent="0.25">
      <c r="A8483" s="10" t="str">
        <f t="shared" si="132"/>
        <v>2017-2026Humboldt1-in-2October PeakCAISO9</v>
      </c>
      <c r="B8483" s="10" t="s">
        <v>54</v>
      </c>
      <c r="C8483" s="10" t="s">
        <v>53</v>
      </c>
      <c r="D8483" s="10" t="s">
        <v>6</v>
      </c>
      <c r="E8483" s="10" t="s">
        <v>9</v>
      </c>
      <c r="F8483">
        <v>9</v>
      </c>
      <c r="G8483">
        <v>0.46086651086807251</v>
      </c>
      <c r="H8483">
        <v>0.46086651086807251</v>
      </c>
      <c r="I8483">
        <v>52.5625</v>
      </c>
      <c r="J8483">
        <v>0</v>
      </c>
      <c r="K8483">
        <v>967</v>
      </c>
      <c r="L8483">
        <v>919.84688000000006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 s="10" t="s">
        <v>39</v>
      </c>
    </row>
    <row r="8484" spans="1:19" hidden="1" x14ac:dyDescent="0.25">
      <c r="A8484" s="10" t="str">
        <f t="shared" si="132"/>
        <v>2017-2026Humboldt1-in-2October PeakPGE9</v>
      </c>
      <c r="B8484" s="10" t="s">
        <v>54</v>
      </c>
      <c r="C8484" s="10" t="s">
        <v>53</v>
      </c>
      <c r="D8484" s="10" t="s">
        <v>6</v>
      </c>
      <c r="E8484" s="10" t="s">
        <v>9</v>
      </c>
      <c r="F8484">
        <v>9</v>
      </c>
      <c r="G8484">
        <v>0.46609261631965637</v>
      </c>
      <c r="H8484">
        <v>0.46609261631965637</v>
      </c>
      <c r="I8484">
        <v>55.4375</v>
      </c>
      <c r="J8484">
        <v>0</v>
      </c>
      <c r="K8484">
        <v>967</v>
      </c>
      <c r="L8484">
        <v>919.84688000000006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 s="10" t="s">
        <v>38</v>
      </c>
    </row>
    <row r="8485" spans="1:19" hidden="1" x14ac:dyDescent="0.25">
      <c r="A8485" s="10" t="str">
        <f t="shared" si="132"/>
        <v>2017-2026Humboldt1-in-10October PeakPGE9</v>
      </c>
      <c r="B8485" s="10" t="s">
        <v>54</v>
      </c>
      <c r="C8485" s="10" t="s">
        <v>53</v>
      </c>
      <c r="D8485" s="10" t="s">
        <v>6</v>
      </c>
      <c r="E8485" s="10" t="s">
        <v>1</v>
      </c>
      <c r="F8485">
        <v>9</v>
      </c>
      <c r="G8485">
        <v>0.62573713064193726</v>
      </c>
      <c r="H8485">
        <v>0.62573713064193726</v>
      </c>
      <c r="I8485">
        <v>57.5</v>
      </c>
      <c r="J8485">
        <v>0</v>
      </c>
      <c r="K8485">
        <v>967</v>
      </c>
      <c r="L8485">
        <v>919.84688000000006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 s="10" t="s">
        <v>38</v>
      </c>
    </row>
    <row r="8486" spans="1:19" hidden="1" x14ac:dyDescent="0.25">
      <c r="A8486" s="10" t="str">
        <f t="shared" si="132"/>
        <v>2017-2026Humboldt1-in-10October PeakCAISO10</v>
      </c>
      <c r="B8486" s="10" t="s">
        <v>54</v>
      </c>
      <c r="C8486" s="10" t="s">
        <v>53</v>
      </c>
      <c r="D8486" s="10" t="s">
        <v>6</v>
      </c>
      <c r="E8486" s="10" t="s">
        <v>1</v>
      </c>
      <c r="F8486">
        <v>10</v>
      </c>
      <c r="G8486">
        <v>0.63012516498565674</v>
      </c>
      <c r="H8486">
        <v>0.63012516498565674</v>
      </c>
      <c r="I8486">
        <v>62.875</v>
      </c>
      <c r="J8486">
        <v>0</v>
      </c>
      <c r="K8486">
        <v>967</v>
      </c>
      <c r="L8486">
        <v>919.84688000000006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 s="10" t="s">
        <v>39</v>
      </c>
    </row>
    <row r="8487" spans="1:19" hidden="1" x14ac:dyDescent="0.25">
      <c r="A8487" s="10" t="str">
        <f t="shared" si="132"/>
        <v>2017-2026Humboldt1-in-2October PeakCAISO10</v>
      </c>
      <c r="B8487" s="10" t="s">
        <v>54</v>
      </c>
      <c r="C8487" s="10" t="s">
        <v>53</v>
      </c>
      <c r="D8487" s="10" t="s">
        <v>6</v>
      </c>
      <c r="E8487" s="10" t="s">
        <v>9</v>
      </c>
      <c r="F8487">
        <v>10</v>
      </c>
      <c r="G8487">
        <v>0.48338750004768372</v>
      </c>
      <c r="H8487">
        <v>0.48338750004768372</v>
      </c>
      <c r="I8487">
        <v>58.8125</v>
      </c>
      <c r="J8487">
        <v>0</v>
      </c>
      <c r="K8487">
        <v>967</v>
      </c>
      <c r="L8487">
        <v>919.84688000000006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 s="10" t="s">
        <v>39</v>
      </c>
    </row>
    <row r="8488" spans="1:19" hidden="1" x14ac:dyDescent="0.25">
      <c r="A8488" s="10" t="str">
        <f t="shared" si="132"/>
        <v>2017-2026Humboldt1-in-2October PeakPGE10</v>
      </c>
      <c r="B8488" s="10" t="s">
        <v>54</v>
      </c>
      <c r="C8488" s="10" t="s">
        <v>53</v>
      </c>
      <c r="D8488" s="10" t="s">
        <v>6</v>
      </c>
      <c r="E8488" s="10" t="s">
        <v>9</v>
      </c>
      <c r="F8488">
        <v>10</v>
      </c>
      <c r="G8488">
        <v>0.48886898159980774</v>
      </c>
      <c r="H8488">
        <v>0.48886898159980774</v>
      </c>
      <c r="I8488">
        <v>60.3125</v>
      </c>
      <c r="J8488">
        <v>0</v>
      </c>
      <c r="K8488">
        <v>967</v>
      </c>
      <c r="L8488">
        <v>919.84688000000006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 s="10" t="s">
        <v>38</v>
      </c>
    </row>
    <row r="8489" spans="1:19" hidden="1" x14ac:dyDescent="0.25">
      <c r="A8489" s="10" t="str">
        <f t="shared" si="132"/>
        <v>2017-2026Humboldt1-in-10October PeakPGE10</v>
      </c>
      <c r="B8489" s="10" t="s">
        <v>54</v>
      </c>
      <c r="C8489" s="10" t="s">
        <v>53</v>
      </c>
      <c r="D8489" s="10" t="s">
        <v>6</v>
      </c>
      <c r="E8489" s="10" t="s">
        <v>1</v>
      </c>
      <c r="F8489">
        <v>10</v>
      </c>
      <c r="G8489">
        <v>0.65631473064422607</v>
      </c>
      <c r="H8489">
        <v>0.65631473064422607</v>
      </c>
      <c r="I8489">
        <v>64.9375</v>
      </c>
      <c r="J8489">
        <v>0</v>
      </c>
      <c r="K8489">
        <v>967</v>
      </c>
      <c r="L8489">
        <v>919.84688000000006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 s="10" t="s">
        <v>38</v>
      </c>
    </row>
    <row r="8490" spans="1:19" hidden="1" x14ac:dyDescent="0.25">
      <c r="A8490" s="10" t="str">
        <f t="shared" si="132"/>
        <v>2017-2026Humboldt1-in-10October PeakCAISO11</v>
      </c>
      <c r="B8490" s="10" t="s">
        <v>54</v>
      </c>
      <c r="C8490" s="10" t="s">
        <v>53</v>
      </c>
      <c r="D8490" s="10" t="s">
        <v>6</v>
      </c>
      <c r="E8490" s="10" t="s">
        <v>1</v>
      </c>
      <c r="F8490">
        <v>11</v>
      </c>
      <c r="G8490">
        <v>0.66790783405303955</v>
      </c>
      <c r="H8490">
        <v>0.66790783405303955</v>
      </c>
      <c r="I8490">
        <v>68.4375</v>
      </c>
      <c r="J8490">
        <v>0</v>
      </c>
      <c r="K8490">
        <v>967</v>
      </c>
      <c r="L8490">
        <v>919.84688000000006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 s="10" t="s">
        <v>39</v>
      </c>
    </row>
    <row r="8491" spans="1:19" hidden="1" x14ac:dyDescent="0.25">
      <c r="A8491" s="10" t="str">
        <f t="shared" si="132"/>
        <v>2017-2026Humboldt1-in-2October PeakCAISO11</v>
      </c>
      <c r="B8491" s="10" t="s">
        <v>54</v>
      </c>
      <c r="C8491" s="10" t="s">
        <v>53</v>
      </c>
      <c r="D8491" s="10" t="s">
        <v>6</v>
      </c>
      <c r="E8491" s="10" t="s">
        <v>9</v>
      </c>
      <c r="F8491">
        <v>11</v>
      </c>
      <c r="G8491">
        <v>0.51237165927886963</v>
      </c>
      <c r="H8491">
        <v>0.51237165927886963</v>
      </c>
      <c r="I8491">
        <v>64.6875</v>
      </c>
      <c r="J8491">
        <v>0</v>
      </c>
      <c r="K8491">
        <v>967</v>
      </c>
      <c r="L8491">
        <v>919.84688000000006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 s="10" t="s">
        <v>39</v>
      </c>
    </row>
    <row r="8492" spans="1:19" hidden="1" x14ac:dyDescent="0.25">
      <c r="A8492" s="10" t="str">
        <f t="shared" si="132"/>
        <v>2017-2026Humboldt1-in-2October PeakPGE11</v>
      </c>
      <c r="B8492" s="10" t="s">
        <v>54</v>
      </c>
      <c r="C8492" s="10" t="s">
        <v>53</v>
      </c>
      <c r="D8492" s="10" t="s">
        <v>6</v>
      </c>
      <c r="E8492" s="10" t="s">
        <v>9</v>
      </c>
      <c r="F8492">
        <v>11</v>
      </c>
      <c r="G8492">
        <v>0.51818180084228516</v>
      </c>
      <c r="H8492">
        <v>0.51818180084228516</v>
      </c>
      <c r="I8492">
        <v>65.25</v>
      </c>
      <c r="J8492">
        <v>0</v>
      </c>
      <c r="K8492">
        <v>967</v>
      </c>
      <c r="L8492">
        <v>919.84688000000006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 s="10" t="s">
        <v>38</v>
      </c>
    </row>
    <row r="8493" spans="1:19" hidden="1" x14ac:dyDescent="0.25">
      <c r="A8493" s="10" t="str">
        <f t="shared" si="132"/>
        <v>2017-2026Humboldt1-in-10October PeakPGE11</v>
      </c>
      <c r="B8493" s="10" t="s">
        <v>54</v>
      </c>
      <c r="C8493" s="10" t="s">
        <v>53</v>
      </c>
      <c r="D8493" s="10" t="s">
        <v>6</v>
      </c>
      <c r="E8493" s="10" t="s">
        <v>1</v>
      </c>
      <c r="F8493">
        <v>11</v>
      </c>
      <c r="G8493">
        <v>0.6956678032875061</v>
      </c>
      <c r="H8493">
        <v>0.6956678032875061</v>
      </c>
      <c r="I8493">
        <v>71.75</v>
      </c>
      <c r="J8493">
        <v>0</v>
      </c>
      <c r="K8493">
        <v>967</v>
      </c>
      <c r="L8493">
        <v>919.84688000000006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 s="10" t="s">
        <v>38</v>
      </c>
    </row>
    <row r="8494" spans="1:19" hidden="1" x14ac:dyDescent="0.25">
      <c r="A8494" s="10" t="str">
        <f t="shared" si="132"/>
        <v>2017-2026Humboldt1-in-10October PeakCAISO12</v>
      </c>
      <c r="B8494" s="10" t="s">
        <v>54</v>
      </c>
      <c r="C8494" s="10" t="s">
        <v>53</v>
      </c>
      <c r="D8494" s="10" t="s">
        <v>6</v>
      </c>
      <c r="E8494" s="10" t="s">
        <v>1</v>
      </c>
      <c r="F8494">
        <v>12</v>
      </c>
      <c r="G8494">
        <v>0.77858340740203857</v>
      </c>
      <c r="H8494">
        <v>0.77858340740203857</v>
      </c>
      <c r="I8494">
        <v>73.3125</v>
      </c>
      <c r="J8494">
        <v>0</v>
      </c>
      <c r="K8494">
        <v>967</v>
      </c>
      <c r="L8494">
        <v>919.84688000000006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 s="10" t="s">
        <v>39</v>
      </c>
    </row>
    <row r="8495" spans="1:19" hidden="1" x14ac:dyDescent="0.25">
      <c r="A8495" s="10" t="str">
        <f t="shared" si="132"/>
        <v>2017-2026Humboldt1-in-2October PeakCAISO12</v>
      </c>
      <c r="B8495" s="10" t="s">
        <v>54</v>
      </c>
      <c r="C8495" s="10" t="s">
        <v>53</v>
      </c>
      <c r="D8495" s="10" t="s">
        <v>6</v>
      </c>
      <c r="E8495" s="10" t="s">
        <v>9</v>
      </c>
      <c r="F8495">
        <v>12</v>
      </c>
      <c r="G8495">
        <v>0.59727418422698975</v>
      </c>
      <c r="H8495">
        <v>0.59727418422698975</v>
      </c>
      <c r="I8495">
        <v>69.3125</v>
      </c>
      <c r="J8495">
        <v>0</v>
      </c>
      <c r="K8495">
        <v>967</v>
      </c>
      <c r="L8495">
        <v>919.84688000000006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 s="10" t="s">
        <v>39</v>
      </c>
    </row>
    <row r="8496" spans="1:19" hidden="1" x14ac:dyDescent="0.25">
      <c r="A8496" s="10" t="str">
        <f t="shared" si="132"/>
        <v>2017-2026Humboldt1-in-2October PeakPGE12</v>
      </c>
      <c r="B8496" s="10" t="s">
        <v>54</v>
      </c>
      <c r="C8496" s="10" t="s">
        <v>53</v>
      </c>
      <c r="D8496" s="10" t="s">
        <v>6</v>
      </c>
      <c r="E8496" s="10" t="s">
        <v>9</v>
      </c>
      <c r="F8496">
        <v>12</v>
      </c>
      <c r="G8496">
        <v>0.60404706001281738</v>
      </c>
      <c r="H8496">
        <v>0.60404706001281738</v>
      </c>
      <c r="I8496">
        <v>70.3125</v>
      </c>
      <c r="J8496">
        <v>0</v>
      </c>
      <c r="K8496">
        <v>967</v>
      </c>
      <c r="L8496">
        <v>919.84688000000006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 s="10" t="s">
        <v>38</v>
      </c>
    </row>
    <row r="8497" spans="1:19" hidden="1" x14ac:dyDescent="0.25">
      <c r="A8497" s="10" t="str">
        <f t="shared" si="132"/>
        <v>2017-2026Humboldt1-in-10October PeakPGE12</v>
      </c>
      <c r="B8497" s="10" t="s">
        <v>54</v>
      </c>
      <c r="C8497" s="10" t="s">
        <v>53</v>
      </c>
      <c r="D8497" s="10" t="s">
        <v>6</v>
      </c>
      <c r="E8497" s="10" t="s">
        <v>1</v>
      </c>
      <c r="F8497">
        <v>12</v>
      </c>
      <c r="G8497">
        <v>0.81094330549240112</v>
      </c>
      <c r="H8497">
        <v>0.81094330549240112</v>
      </c>
      <c r="I8497">
        <v>77.0625</v>
      </c>
      <c r="J8497">
        <v>0</v>
      </c>
      <c r="K8497">
        <v>967</v>
      </c>
      <c r="L8497">
        <v>919.84688000000006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 s="10" t="s">
        <v>38</v>
      </c>
    </row>
    <row r="8498" spans="1:19" hidden="1" x14ac:dyDescent="0.25">
      <c r="A8498" s="10" t="str">
        <f t="shared" si="132"/>
        <v>2017-2026Humboldt1-in-10October PeakCAISO13</v>
      </c>
      <c r="B8498" s="10" t="s">
        <v>54</v>
      </c>
      <c r="C8498" s="10" t="s">
        <v>53</v>
      </c>
      <c r="D8498" s="10" t="s">
        <v>6</v>
      </c>
      <c r="E8498" s="10" t="s">
        <v>1</v>
      </c>
      <c r="F8498">
        <v>13</v>
      </c>
      <c r="G8498">
        <v>0.9589308500289917</v>
      </c>
      <c r="H8498">
        <v>0.9589308500289917</v>
      </c>
      <c r="I8498">
        <v>77.5</v>
      </c>
      <c r="J8498">
        <v>0</v>
      </c>
      <c r="K8498">
        <v>967</v>
      </c>
      <c r="L8498">
        <v>919.84688000000006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 s="10" t="s">
        <v>39</v>
      </c>
    </row>
    <row r="8499" spans="1:19" hidden="1" x14ac:dyDescent="0.25">
      <c r="A8499" s="10" t="str">
        <f t="shared" si="132"/>
        <v>2017-2026Humboldt1-in-2October PeakCAISO13</v>
      </c>
      <c r="B8499" s="10" t="s">
        <v>54</v>
      </c>
      <c r="C8499" s="10" t="s">
        <v>53</v>
      </c>
      <c r="D8499" s="10" t="s">
        <v>6</v>
      </c>
      <c r="E8499" s="10" t="s">
        <v>9</v>
      </c>
      <c r="F8499">
        <v>13</v>
      </c>
      <c r="G8499">
        <v>0.73562395572662354</v>
      </c>
      <c r="H8499">
        <v>0.73562395572662354</v>
      </c>
      <c r="I8499">
        <v>72.8125</v>
      </c>
      <c r="J8499">
        <v>0</v>
      </c>
      <c r="K8499">
        <v>967</v>
      </c>
      <c r="L8499">
        <v>919.84688000000006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 s="10" t="s">
        <v>39</v>
      </c>
    </row>
    <row r="8500" spans="1:19" hidden="1" x14ac:dyDescent="0.25">
      <c r="A8500" s="10" t="str">
        <f t="shared" si="132"/>
        <v>2017-2026Humboldt1-in-10October PeakPGE13</v>
      </c>
      <c r="B8500" s="10" t="s">
        <v>54</v>
      </c>
      <c r="C8500" s="10" t="s">
        <v>53</v>
      </c>
      <c r="D8500" s="10" t="s">
        <v>6</v>
      </c>
      <c r="E8500" s="10" t="s">
        <v>1</v>
      </c>
      <c r="F8500">
        <v>13</v>
      </c>
      <c r="G8500">
        <v>0.99878638982772827</v>
      </c>
      <c r="H8500">
        <v>0.99878638982772827</v>
      </c>
      <c r="I8500">
        <v>81.5</v>
      </c>
      <c r="J8500">
        <v>0</v>
      </c>
      <c r="K8500">
        <v>967</v>
      </c>
      <c r="L8500">
        <v>919.84688000000006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 s="10" t="s">
        <v>38</v>
      </c>
    </row>
    <row r="8501" spans="1:19" hidden="1" x14ac:dyDescent="0.25">
      <c r="A8501" s="10" t="str">
        <f t="shared" si="132"/>
        <v>2017-2026Humboldt1-in-2October PeakPGE13</v>
      </c>
      <c r="B8501" s="10" t="s">
        <v>54</v>
      </c>
      <c r="C8501" s="10" t="s">
        <v>53</v>
      </c>
      <c r="D8501" s="10" t="s">
        <v>6</v>
      </c>
      <c r="E8501" s="10" t="s">
        <v>9</v>
      </c>
      <c r="F8501">
        <v>13</v>
      </c>
      <c r="G8501">
        <v>0.743965744972229</v>
      </c>
      <c r="H8501">
        <v>0.743965744972229</v>
      </c>
      <c r="I8501">
        <v>73.0625</v>
      </c>
      <c r="J8501">
        <v>0</v>
      </c>
      <c r="K8501">
        <v>967</v>
      </c>
      <c r="L8501">
        <v>919.84688000000006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 s="10" t="s">
        <v>38</v>
      </c>
    </row>
    <row r="8502" spans="1:19" hidden="1" x14ac:dyDescent="0.25">
      <c r="A8502" s="10" t="str">
        <f t="shared" si="132"/>
        <v>2017-2026Humboldt1-in-10October PeakCAISO14</v>
      </c>
      <c r="B8502" s="10" t="s">
        <v>54</v>
      </c>
      <c r="C8502" s="10" t="s">
        <v>53</v>
      </c>
      <c r="D8502" s="10" t="s">
        <v>6</v>
      </c>
      <c r="E8502" s="10" t="s">
        <v>1</v>
      </c>
      <c r="F8502">
        <v>14</v>
      </c>
      <c r="G8502">
        <v>1.1825813055038452</v>
      </c>
      <c r="H8502">
        <v>1.1945507526397705</v>
      </c>
      <c r="I8502">
        <v>80.5625</v>
      </c>
      <c r="J8502">
        <v>0.10273714363574982</v>
      </c>
      <c r="K8502">
        <v>967</v>
      </c>
      <c r="L8502">
        <v>919.84688000000006</v>
      </c>
      <c r="M8502">
        <v>-1.1969397775828838E-2</v>
      </c>
      <c r="N8502">
        <v>-0.14363731443881989</v>
      </c>
      <c r="O8502">
        <v>-6.5844759345054626E-2</v>
      </c>
      <c r="P8502">
        <v>-1.1969397775828838E-2</v>
      </c>
      <c r="Q8502">
        <v>4.1905961930751801E-2</v>
      </c>
      <c r="R8502">
        <v>0.11969852447509766</v>
      </c>
      <c r="S8502" s="10" t="s">
        <v>39</v>
      </c>
    </row>
    <row r="8503" spans="1:19" hidden="1" x14ac:dyDescent="0.25">
      <c r="A8503" s="10" t="str">
        <f t="shared" si="132"/>
        <v>2017-2026Humboldt1-in-2October PeakCAISO14</v>
      </c>
      <c r="B8503" s="10" t="s">
        <v>54</v>
      </c>
      <c r="C8503" s="10" t="s">
        <v>53</v>
      </c>
      <c r="D8503" s="10" t="s">
        <v>6</v>
      </c>
      <c r="E8503" s="10" t="s">
        <v>9</v>
      </c>
      <c r="F8503">
        <v>14</v>
      </c>
      <c r="G8503">
        <v>0.90719270706176758</v>
      </c>
      <c r="H8503">
        <v>0.99632507562637329</v>
      </c>
      <c r="I8503">
        <v>75.5</v>
      </c>
      <c r="J8503">
        <v>0.10273714363574982</v>
      </c>
      <c r="K8503">
        <v>967</v>
      </c>
      <c r="L8503">
        <v>919.84688000000006</v>
      </c>
      <c r="M8503">
        <v>-8.9132383465766907E-2</v>
      </c>
      <c r="N8503">
        <v>-0.22080031037330627</v>
      </c>
      <c r="O8503">
        <v>-0.14300774037837982</v>
      </c>
      <c r="P8503">
        <v>-8.9132383465766907E-2</v>
      </c>
      <c r="Q8503">
        <v>-3.5257026553153992E-2</v>
      </c>
      <c r="R8503">
        <v>4.2535539716482162E-2</v>
      </c>
      <c r="S8503" s="10" t="s">
        <v>39</v>
      </c>
    </row>
    <row r="8504" spans="1:19" hidden="1" x14ac:dyDescent="0.25">
      <c r="A8504" s="10" t="str">
        <f t="shared" si="132"/>
        <v>2017-2026Humboldt1-in-10October PeakPGE14</v>
      </c>
      <c r="B8504" s="10" t="s">
        <v>54</v>
      </c>
      <c r="C8504" s="10" t="s">
        <v>53</v>
      </c>
      <c r="D8504" s="10" t="s">
        <v>6</v>
      </c>
      <c r="E8504" s="10" t="s">
        <v>1</v>
      </c>
      <c r="F8504">
        <v>14</v>
      </c>
      <c r="G8504">
        <v>1.2317323684692383</v>
      </c>
      <c r="H8504">
        <v>1.1982572078704834</v>
      </c>
      <c r="I8504">
        <v>84.3125</v>
      </c>
      <c r="J8504">
        <v>0.10273714363574982</v>
      </c>
      <c r="K8504">
        <v>967</v>
      </c>
      <c r="L8504">
        <v>919.84688000000006</v>
      </c>
      <c r="M8504">
        <v>3.347516804933548E-2</v>
      </c>
      <c r="N8504">
        <v>-9.8192758858203888E-2</v>
      </c>
      <c r="O8504">
        <v>-2.0400190725922585E-2</v>
      </c>
      <c r="P8504">
        <v>3.347516804933548E-2</v>
      </c>
      <c r="Q8504">
        <v>8.7350524961948395E-2</v>
      </c>
      <c r="R8504">
        <v>0.16514308750629425</v>
      </c>
      <c r="S8504" s="10" t="s">
        <v>38</v>
      </c>
    </row>
    <row r="8505" spans="1:19" hidden="1" x14ac:dyDescent="0.25">
      <c r="A8505" s="10" t="str">
        <f t="shared" si="132"/>
        <v>2017-2026Humboldt1-in-2October PeakPGE14</v>
      </c>
      <c r="B8505" s="10" t="s">
        <v>54</v>
      </c>
      <c r="C8505" s="10" t="s">
        <v>53</v>
      </c>
      <c r="D8505" s="10" t="s">
        <v>6</v>
      </c>
      <c r="E8505" s="10" t="s">
        <v>9</v>
      </c>
      <c r="F8505">
        <v>14</v>
      </c>
      <c r="G8505">
        <v>0.91748005151748657</v>
      </c>
      <c r="H8505">
        <v>0.98839098215103149</v>
      </c>
      <c r="I8505">
        <v>75.5</v>
      </c>
      <c r="J8505">
        <v>0.10273714363574982</v>
      </c>
      <c r="K8505">
        <v>967</v>
      </c>
      <c r="L8505">
        <v>919.84688000000006</v>
      </c>
      <c r="M8505">
        <v>-7.0910915732383728E-2</v>
      </c>
      <c r="N8505">
        <v>-0.2025788426399231</v>
      </c>
      <c r="O8505">
        <v>-0.12478627264499664</v>
      </c>
      <c r="P8505">
        <v>-7.0910915732383728E-2</v>
      </c>
      <c r="Q8505">
        <v>-1.7035556957125664E-2</v>
      </c>
      <c r="R8505">
        <v>6.0757007449865341E-2</v>
      </c>
      <c r="S8505" s="10" t="s">
        <v>38</v>
      </c>
    </row>
    <row r="8506" spans="1:19" hidden="1" x14ac:dyDescent="0.25">
      <c r="A8506" s="10" t="str">
        <f t="shared" si="132"/>
        <v>2017-2026Humboldt1-in-2October PeakCAISO15</v>
      </c>
      <c r="B8506" s="10" t="s">
        <v>54</v>
      </c>
      <c r="C8506" s="10" t="s">
        <v>53</v>
      </c>
      <c r="D8506" s="10" t="s">
        <v>6</v>
      </c>
      <c r="E8506" s="10" t="s">
        <v>9</v>
      </c>
      <c r="F8506">
        <v>15</v>
      </c>
      <c r="G8506">
        <v>1.1215242147445679</v>
      </c>
      <c r="H8506">
        <v>1.182158350944519</v>
      </c>
      <c r="I8506">
        <v>78.0625</v>
      </c>
      <c r="J8506">
        <v>0.1230589896440506</v>
      </c>
      <c r="K8506">
        <v>967</v>
      </c>
      <c r="L8506">
        <v>919.84688000000006</v>
      </c>
      <c r="M8506">
        <v>-6.0634121298789978E-2</v>
      </c>
      <c r="N8506">
        <v>-0.21834652125835419</v>
      </c>
      <c r="O8506">
        <v>-0.12516625225543976</v>
      </c>
      <c r="P8506">
        <v>-6.0634121298789978E-2</v>
      </c>
      <c r="Q8506">
        <v>3.8980129174888134E-3</v>
      </c>
      <c r="R8506">
        <v>9.7078278660774231E-2</v>
      </c>
      <c r="S8506" s="10" t="s">
        <v>39</v>
      </c>
    </row>
    <row r="8507" spans="1:19" hidden="1" x14ac:dyDescent="0.25">
      <c r="A8507" s="10" t="str">
        <f t="shared" si="132"/>
        <v>2017-2026Humboldt1-in-10October PeakCAISO15</v>
      </c>
      <c r="B8507" s="10" t="s">
        <v>54</v>
      </c>
      <c r="C8507" s="10" t="s">
        <v>53</v>
      </c>
      <c r="D8507" s="10" t="s">
        <v>6</v>
      </c>
      <c r="E8507" s="10" t="s">
        <v>1</v>
      </c>
      <c r="F8507">
        <v>15</v>
      </c>
      <c r="G8507">
        <v>1.4619754552841187</v>
      </c>
      <c r="H8507">
        <v>1.4347025156021118</v>
      </c>
      <c r="I8507">
        <v>82.3125</v>
      </c>
      <c r="J8507">
        <v>0.1230589896440506</v>
      </c>
      <c r="K8507">
        <v>967</v>
      </c>
      <c r="L8507">
        <v>919.84688000000006</v>
      </c>
      <c r="M8507">
        <v>2.7272967621684074E-2</v>
      </c>
      <c r="N8507">
        <v>-0.13043943047523499</v>
      </c>
      <c r="O8507">
        <v>-3.7259165197610855E-2</v>
      </c>
      <c r="P8507">
        <v>2.7272967621684074E-2</v>
      </c>
      <c r="Q8507">
        <v>9.1805100440979004E-2</v>
      </c>
      <c r="R8507">
        <v>0.18498536944389343</v>
      </c>
      <c r="S8507" s="10" t="s">
        <v>39</v>
      </c>
    </row>
    <row r="8508" spans="1:19" hidden="1" x14ac:dyDescent="0.25">
      <c r="A8508" s="10" t="str">
        <f t="shared" si="132"/>
        <v>2017-2026Humboldt1-in-2October PeakPGE15</v>
      </c>
      <c r="B8508" s="10" t="s">
        <v>54</v>
      </c>
      <c r="C8508" s="10" t="s">
        <v>53</v>
      </c>
      <c r="D8508" s="10" t="s">
        <v>6</v>
      </c>
      <c r="E8508" s="10" t="s">
        <v>9</v>
      </c>
      <c r="F8508">
        <v>15</v>
      </c>
      <c r="G8508">
        <v>1.1342419385910034</v>
      </c>
      <c r="H8508">
        <v>1.1850149631500244</v>
      </c>
      <c r="I8508">
        <v>76.6875</v>
      </c>
      <c r="J8508">
        <v>0.1230589896440506</v>
      </c>
      <c r="K8508">
        <v>967</v>
      </c>
      <c r="L8508">
        <v>919.84688000000006</v>
      </c>
      <c r="M8508">
        <v>-5.0773024559020996E-2</v>
      </c>
      <c r="N8508">
        <v>-0.20848542451858521</v>
      </c>
      <c r="O8508">
        <v>-0.11530515551567078</v>
      </c>
      <c r="P8508">
        <v>-5.0773024559020996E-2</v>
      </c>
      <c r="Q8508">
        <v>1.3759109191596508E-2</v>
      </c>
      <c r="R8508">
        <v>0.10693937540054321</v>
      </c>
      <c r="S8508" s="10" t="s">
        <v>38</v>
      </c>
    </row>
    <row r="8509" spans="1:19" hidden="1" x14ac:dyDescent="0.25">
      <c r="A8509" s="10" t="str">
        <f t="shared" si="132"/>
        <v>2017-2026Humboldt1-in-10October PeakPGE15</v>
      </c>
      <c r="B8509" s="10" t="s">
        <v>54</v>
      </c>
      <c r="C8509" s="10" t="s">
        <v>53</v>
      </c>
      <c r="D8509" s="10" t="s">
        <v>6</v>
      </c>
      <c r="E8509" s="10" t="s">
        <v>1</v>
      </c>
      <c r="F8509">
        <v>15</v>
      </c>
      <c r="G8509">
        <v>1.5227388143539429</v>
      </c>
      <c r="H8509">
        <v>1.4403296709060669</v>
      </c>
      <c r="I8509">
        <v>86</v>
      </c>
      <c r="J8509">
        <v>0.1230589896440506</v>
      </c>
      <c r="K8509">
        <v>967</v>
      </c>
      <c r="L8509">
        <v>919.84688000000006</v>
      </c>
      <c r="M8509">
        <v>8.2409173250198364E-2</v>
      </c>
      <c r="N8509">
        <v>-7.5303226709365845E-2</v>
      </c>
      <c r="O8509">
        <v>1.7877038568258286E-2</v>
      </c>
      <c r="P8509">
        <v>8.2409173250198364E-2</v>
      </c>
      <c r="Q8509">
        <v>0.14694130420684814</v>
      </c>
      <c r="R8509">
        <v>0.24012157320976257</v>
      </c>
      <c r="S8509" s="10" t="s">
        <v>38</v>
      </c>
    </row>
    <row r="8510" spans="1:19" hidden="1" x14ac:dyDescent="0.25">
      <c r="A8510" s="10" t="str">
        <f t="shared" si="132"/>
        <v>2017-2026Humboldt1-in-10October PeakCAISO16</v>
      </c>
      <c r="B8510" s="10" t="s">
        <v>54</v>
      </c>
      <c r="C8510" s="10" t="s">
        <v>53</v>
      </c>
      <c r="D8510" s="10" t="s">
        <v>6</v>
      </c>
      <c r="E8510" s="10" t="s">
        <v>1</v>
      </c>
      <c r="F8510">
        <v>16</v>
      </c>
      <c r="G8510">
        <v>1.7262461185455322</v>
      </c>
      <c r="H8510">
        <v>1.6665513515472412</v>
      </c>
      <c r="I8510">
        <v>82.625</v>
      </c>
      <c r="J8510">
        <v>0.15615223348140717</v>
      </c>
      <c r="K8510">
        <v>967</v>
      </c>
      <c r="L8510">
        <v>919.84688000000006</v>
      </c>
      <c r="M8510">
        <v>5.9694774448871613E-2</v>
      </c>
      <c r="N8510">
        <v>-0.14042992889881134</v>
      </c>
      <c r="O8510">
        <v>-2.2191457450389862E-2</v>
      </c>
      <c r="P8510">
        <v>5.9694774448871613E-2</v>
      </c>
      <c r="Q8510">
        <v>0.14158099889755249</v>
      </c>
      <c r="R8510">
        <v>0.25981947779655457</v>
      </c>
      <c r="S8510" s="10" t="s">
        <v>39</v>
      </c>
    </row>
    <row r="8511" spans="1:19" hidden="1" x14ac:dyDescent="0.25">
      <c r="A8511" s="10" t="str">
        <f t="shared" si="132"/>
        <v>2017-2026Humboldt1-in-2October PeakCAISO16</v>
      </c>
      <c r="B8511" s="10" t="s">
        <v>54</v>
      </c>
      <c r="C8511" s="10" t="s">
        <v>53</v>
      </c>
      <c r="D8511" s="10" t="s">
        <v>6</v>
      </c>
      <c r="E8511" s="10" t="s">
        <v>9</v>
      </c>
      <c r="F8511">
        <v>16</v>
      </c>
      <c r="G8511">
        <v>1.3242539167404175</v>
      </c>
      <c r="H8511">
        <v>1.3723726272583008</v>
      </c>
      <c r="I8511">
        <v>78.9375</v>
      </c>
      <c r="J8511">
        <v>0.15615223348140717</v>
      </c>
      <c r="K8511">
        <v>967</v>
      </c>
      <c r="L8511">
        <v>919.84688000000006</v>
      </c>
      <c r="M8511">
        <v>-4.8118714243173599E-2</v>
      </c>
      <c r="N8511">
        <v>-0.24824342131614685</v>
      </c>
      <c r="O8511">
        <v>-0.13000494241714478</v>
      </c>
      <c r="P8511">
        <v>-4.8118714243173599E-2</v>
      </c>
      <c r="Q8511">
        <v>3.3767517656087875E-2</v>
      </c>
      <c r="R8511">
        <v>0.15200598537921906</v>
      </c>
      <c r="S8511" s="10" t="s">
        <v>39</v>
      </c>
    </row>
    <row r="8512" spans="1:19" hidden="1" x14ac:dyDescent="0.25">
      <c r="A8512" s="10" t="str">
        <f t="shared" si="132"/>
        <v>2017-2026Humboldt1-in-10October PeakPGE16</v>
      </c>
      <c r="B8512" s="10" t="s">
        <v>54</v>
      </c>
      <c r="C8512" s="10" t="s">
        <v>53</v>
      </c>
      <c r="D8512" s="10" t="s">
        <v>6</v>
      </c>
      <c r="E8512" s="10" t="s">
        <v>1</v>
      </c>
      <c r="F8512">
        <v>16</v>
      </c>
      <c r="G8512">
        <v>1.7979933023452759</v>
      </c>
      <c r="H8512">
        <v>1.663811206817627</v>
      </c>
      <c r="I8512">
        <v>85.5</v>
      </c>
      <c r="J8512">
        <v>0.15615223348140717</v>
      </c>
      <c r="K8512">
        <v>967</v>
      </c>
      <c r="L8512">
        <v>919.84688000000006</v>
      </c>
      <c r="M8512">
        <v>0.1341821551322937</v>
      </c>
      <c r="N8512">
        <v>-6.5942548215389252E-2</v>
      </c>
      <c r="O8512">
        <v>5.2295923233032227E-2</v>
      </c>
      <c r="P8512">
        <v>0.1341821551322937</v>
      </c>
      <c r="Q8512">
        <v>0.21606838703155518</v>
      </c>
      <c r="R8512">
        <v>0.33430686593055725</v>
      </c>
      <c r="S8512" s="10" t="s">
        <v>38</v>
      </c>
    </row>
    <row r="8513" spans="1:19" hidden="1" x14ac:dyDescent="0.25">
      <c r="A8513" s="10" t="str">
        <f t="shared" si="132"/>
        <v>2017-2026Humboldt1-in-2October PeakPGE16</v>
      </c>
      <c r="B8513" s="10" t="s">
        <v>54</v>
      </c>
      <c r="C8513" s="10" t="s">
        <v>53</v>
      </c>
      <c r="D8513" s="10" t="s">
        <v>6</v>
      </c>
      <c r="E8513" s="10" t="s">
        <v>9</v>
      </c>
      <c r="F8513">
        <v>16</v>
      </c>
      <c r="G8513">
        <v>1.3392707109451294</v>
      </c>
      <c r="H8513">
        <v>1.4074928760528564</v>
      </c>
      <c r="I8513">
        <v>77.4375</v>
      </c>
      <c r="J8513">
        <v>0.15615223348140717</v>
      </c>
      <c r="K8513">
        <v>967</v>
      </c>
      <c r="L8513">
        <v>919.84688000000006</v>
      </c>
      <c r="M8513">
        <v>-6.8222127854824066E-2</v>
      </c>
      <c r="N8513">
        <v>-0.26834681630134583</v>
      </c>
      <c r="O8513">
        <v>-0.15010835230350494</v>
      </c>
      <c r="P8513">
        <v>-6.8222127854824066E-2</v>
      </c>
      <c r="Q8513">
        <v>1.3664103113114834E-2</v>
      </c>
      <c r="R8513">
        <v>0.13190257549285889</v>
      </c>
      <c r="S8513" s="10" t="s">
        <v>38</v>
      </c>
    </row>
    <row r="8514" spans="1:19" hidden="1" x14ac:dyDescent="0.25">
      <c r="A8514" s="10" t="str">
        <f t="shared" ref="A8514:A8577" si="133">CONCATENATE(B8514,C8514,E8514,D8514,S8514,F8514)</f>
        <v>2017-2026Humboldt1-in-10October PeakCAISO17</v>
      </c>
      <c r="B8514" s="10" t="s">
        <v>54</v>
      </c>
      <c r="C8514" s="10" t="s">
        <v>53</v>
      </c>
      <c r="D8514" s="10" t="s">
        <v>6</v>
      </c>
      <c r="E8514" s="10" t="s">
        <v>1</v>
      </c>
      <c r="F8514">
        <v>17</v>
      </c>
      <c r="G8514">
        <v>1.9324760437011719</v>
      </c>
      <c r="H8514">
        <v>1.7984321117401123</v>
      </c>
      <c r="I8514">
        <v>80.9375</v>
      </c>
      <c r="J8514">
        <v>0.16046801209449768</v>
      </c>
      <c r="K8514">
        <v>967</v>
      </c>
      <c r="L8514">
        <v>919.84688000000006</v>
      </c>
      <c r="M8514">
        <v>0.13404390215873718</v>
      </c>
      <c r="N8514">
        <v>-7.1611903607845306E-2</v>
      </c>
      <c r="O8514">
        <v>4.9894478172063828E-2</v>
      </c>
      <c r="P8514">
        <v>0.13404390215873718</v>
      </c>
      <c r="Q8514">
        <v>0.21819332242012024</v>
      </c>
      <c r="R8514">
        <v>0.33969971537590027</v>
      </c>
      <c r="S8514" s="10" t="s">
        <v>39</v>
      </c>
    </row>
    <row r="8515" spans="1:19" hidden="1" x14ac:dyDescent="0.25">
      <c r="A8515" s="10" t="str">
        <f t="shared" si="133"/>
        <v>2017-2026Humboldt1-in-2October PeakCAISO17</v>
      </c>
      <c r="B8515" s="10" t="s">
        <v>54</v>
      </c>
      <c r="C8515" s="10" t="s">
        <v>53</v>
      </c>
      <c r="D8515" s="10" t="s">
        <v>6</v>
      </c>
      <c r="E8515" s="10" t="s">
        <v>9</v>
      </c>
      <c r="F8515">
        <v>17</v>
      </c>
      <c r="G8515">
        <v>1.4824589490890503</v>
      </c>
      <c r="H8515">
        <v>1.4307988882064819</v>
      </c>
      <c r="I8515">
        <v>78.4375</v>
      </c>
      <c r="J8515">
        <v>0.16046801209449768</v>
      </c>
      <c r="K8515">
        <v>967</v>
      </c>
      <c r="L8515">
        <v>919.84688000000006</v>
      </c>
      <c r="M8515">
        <v>5.1660113036632538E-2</v>
      </c>
      <c r="N8515">
        <v>-0.15399569272994995</v>
      </c>
      <c r="O8515">
        <v>-3.2489310950040817E-2</v>
      </c>
      <c r="P8515">
        <v>5.1660113036632538E-2</v>
      </c>
      <c r="Q8515">
        <v>0.13580954074859619</v>
      </c>
      <c r="R8515">
        <v>0.25731590390205383</v>
      </c>
      <c r="S8515" s="10" t="s">
        <v>39</v>
      </c>
    </row>
    <row r="8516" spans="1:19" hidden="1" x14ac:dyDescent="0.25">
      <c r="A8516" s="10" t="str">
        <f t="shared" si="133"/>
        <v>2017-2026Humboldt1-in-2October PeakPGE17</v>
      </c>
      <c r="B8516" s="10" t="s">
        <v>54</v>
      </c>
      <c r="C8516" s="10" t="s">
        <v>53</v>
      </c>
      <c r="D8516" s="10" t="s">
        <v>6</v>
      </c>
      <c r="E8516" s="10" t="s">
        <v>9</v>
      </c>
      <c r="F8516">
        <v>17</v>
      </c>
      <c r="G8516">
        <v>1.4992696046829224</v>
      </c>
      <c r="H8516">
        <v>1.4559111595153809</v>
      </c>
      <c r="I8516">
        <v>76.4375</v>
      </c>
      <c r="J8516">
        <v>0.16046801209449768</v>
      </c>
      <c r="K8516">
        <v>967</v>
      </c>
      <c r="L8516">
        <v>919.84688000000006</v>
      </c>
      <c r="M8516">
        <v>4.3358456343412399E-2</v>
      </c>
      <c r="N8516">
        <v>-0.16229735314846039</v>
      </c>
      <c r="O8516">
        <v>-4.0790967643260956E-2</v>
      </c>
      <c r="P8516">
        <v>4.3358456343412399E-2</v>
      </c>
      <c r="Q8516">
        <v>0.12750788033008575</v>
      </c>
      <c r="R8516">
        <v>0.24901425838470459</v>
      </c>
      <c r="S8516" s="10" t="s">
        <v>38</v>
      </c>
    </row>
    <row r="8517" spans="1:19" hidden="1" x14ac:dyDescent="0.25">
      <c r="A8517" s="10" t="str">
        <f t="shared" si="133"/>
        <v>2017-2026Humboldt1-in-10October PeakPGE17</v>
      </c>
      <c r="B8517" s="10" t="s">
        <v>54</v>
      </c>
      <c r="C8517" s="10" t="s">
        <v>53</v>
      </c>
      <c r="D8517" s="10" t="s">
        <v>6</v>
      </c>
      <c r="E8517" s="10" t="s">
        <v>1</v>
      </c>
      <c r="F8517">
        <v>17</v>
      </c>
      <c r="G8517">
        <v>2.0127944946289062</v>
      </c>
      <c r="H8517">
        <v>1.8144608736038208</v>
      </c>
      <c r="I8517">
        <v>84</v>
      </c>
      <c r="J8517">
        <v>0.16046801209449768</v>
      </c>
      <c r="K8517">
        <v>967</v>
      </c>
      <c r="L8517">
        <v>919.84688000000006</v>
      </c>
      <c r="M8517">
        <v>0.19833357632160187</v>
      </c>
      <c r="N8517">
        <v>-7.3222280479967594E-3</v>
      </c>
      <c r="O8517">
        <v>0.11418414860963821</v>
      </c>
      <c r="P8517">
        <v>0.19833357632160187</v>
      </c>
      <c r="Q8517">
        <v>0.28248301148414612</v>
      </c>
      <c r="R8517">
        <v>0.40398937463760376</v>
      </c>
      <c r="S8517" s="10" t="s">
        <v>38</v>
      </c>
    </row>
    <row r="8518" spans="1:19" hidden="1" x14ac:dyDescent="0.25">
      <c r="A8518" s="10" t="str">
        <f t="shared" si="133"/>
        <v>2017-2026Humboldt1-in-2October PeakCAISO18</v>
      </c>
      <c r="B8518" s="10" t="s">
        <v>54</v>
      </c>
      <c r="C8518" s="10" t="s">
        <v>53</v>
      </c>
      <c r="D8518" s="10" t="s">
        <v>6</v>
      </c>
      <c r="E8518" s="10" t="s">
        <v>9</v>
      </c>
      <c r="F8518">
        <v>18</v>
      </c>
      <c r="G8518">
        <v>1.5794754028320313</v>
      </c>
      <c r="H8518">
        <v>1.6090500354766846</v>
      </c>
      <c r="I8518">
        <v>74.625</v>
      </c>
      <c r="J8518">
        <v>0.13599415123462677</v>
      </c>
      <c r="K8518">
        <v>967</v>
      </c>
      <c r="L8518">
        <v>919.84688000000006</v>
      </c>
      <c r="M8518">
        <v>-2.9574692249298096E-2</v>
      </c>
      <c r="N8518">
        <v>-0.20386479794979095</v>
      </c>
      <c r="O8518">
        <v>-0.10089002549648285</v>
      </c>
      <c r="P8518">
        <v>-2.9574692249298096E-2</v>
      </c>
      <c r="Q8518">
        <v>4.1740640997886658E-2</v>
      </c>
      <c r="R8518">
        <v>0.14471541345119476</v>
      </c>
      <c r="S8518" s="10" t="s">
        <v>39</v>
      </c>
    </row>
    <row r="8519" spans="1:19" hidden="1" x14ac:dyDescent="0.25">
      <c r="A8519" s="10" t="str">
        <f t="shared" si="133"/>
        <v>2017-2026Humboldt1-in-10October PeakCAISO18</v>
      </c>
      <c r="B8519" s="10" t="s">
        <v>54</v>
      </c>
      <c r="C8519" s="10" t="s">
        <v>53</v>
      </c>
      <c r="D8519" s="10" t="s">
        <v>6</v>
      </c>
      <c r="E8519" s="10" t="s">
        <v>1</v>
      </c>
      <c r="F8519">
        <v>18</v>
      </c>
      <c r="G8519">
        <v>2.0589427947998047</v>
      </c>
      <c r="H8519">
        <v>1.9898589849472046</v>
      </c>
      <c r="I8519">
        <v>78.0625</v>
      </c>
      <c r="J8519">
        <v>0.13599415123462677</v>
      </c>
      <c r="K8519">
        <v>967</v>
      </c>
      <c r="L8519">
        <v>919.84688000000006</v>
      </c>
      <c r="M8519">
        <v>6.9083824753761292E-2</v>
      </c>
      <c r="N8519">
        <v>-0.10520628094673157</v>
      </c>
      <c r="O8519">
        <v>-2.2315082605928183E-3</v>
      </c>
      <c r="P8519">
        <v>6.9083824753761292E-2</v>
      </c>
      <c r="Q8519">
        <v>0.14039915800094604</v>
      </c>
      <c r="R8519">
        <v>0.24337393045425415</v>
      </c>
      <c r="S8519" s="10" t="s">
        <v>39</v>
      </c>
    </row>
    <row r="8520" spans="1:19" hidden="1" x14ac:dyDescent="0.25">
      <c r="A8520" s="10" t="str">
        <f t="shared" si="133"/>
        <v>2017-2026Humboldt1-in-2October PeakPGE18</v>
      </c>
      <c r="B8520" s="10" t="s">
        <v>54</v>
      </c>
      <c r="C8520" s="10" t="s">
        <v>53</v>
      </c>
      <c r="D8520" s="10" t="s">
        <v>6</v>
      </c>
      <c r="E8520" s="10" t="s">
        <v>9</v>
      </c>
      <c r="F8520">
        <v>18</v>
      </c>
      <c r="G8520">
        <v>1.5973862409591675</v>
      </c>
      <c r="H8520">
        <v>1.6486613750457764</v>
      </c>
      <c r="I8520">
        <v>72.875</v>
      </c>
      <c r="J8520">
        <v>0.13599415123462677</v>
      </c>
      <c r="K8520">
        <v>967</v>
      </c>
      <c r="L8520">
        <v>919.84688000000006</v>
      </c>
      <c r="M8520">
        <v>-5.1275108009576797E-2</v>
      </c>
      <c r="N8520">
        <v>-0.22556520998477936</v>
      </c>
      <c r="O8520">
        <v>-0.12259043753147125</v>
      </c>
      <c r="P8520">
        <v>-5.1275108009576797E-2</v>
      </c>
      <c r="Q8520">
        <v>2.0040225237607956E-2</v>
      </c>
      <c r="R8520">
        <v>0.12301499396562576</v>
      </c>
      <c r="S8520" s="10" t="s">
        <v>38</v>
      </c>
    </row>
    <row r="8521" spans="1:19" hidden="1" x14ac:dyDescent="0.25">
      <c r="A8521" s="10" t="str">
        <f t="shared" si="133"/>
        <v>2017-2026Humboldt1-in-10October PeakPGE18</v>
      </c>
      <c r="B8521" s="10" t="s">
        <v>54</v>
      </c>
      <c r="C8521" s="10" t="s">
        <v>53</v>
      </c>
      <c r="D8521" s="10" t="s">
        <v>6</v>
      </c>
      <c r="E8521" s="10" t="s">
        <v>1</v>
      </c>
      <c r="F8521">
        <v>18</v>
      </c>
      <c r="G8521">
        <v>2.1445176601409912</v>
      </c>
      <c r="H8521">
        <v>1.9887920618057251</v>
      </c>
      <c r="I8521">
        <v>81.75</v>
      </c>
      <c r="J8521">
        <v>0.13599415123462677</v>
      </c>
      <c r="K8521">
        <v>967</v>
      </c>
      <c r="L8521">
        <v>919.84688000000006</v>
      </c>
      <c r="M8521">
        <v>0.1557256281375885</v>
      </c>
      <c r="N8521">
        <v>-1.8564475700259209E-2</v>
      </c>
      <c r="O8521">
        <v>8.4410294890403748E-2</v>
      </c>
      <c r="P8521">
        <v>0.1557256281375885</v>
      </c>
      <c r="Q8521">
        <v>0.22704096138477325</v>
      </c>
      <c r="R8521">
        <v>0.33001571893692017</v>
      </c>
      <c r="S8521" s="10" t="s">
        <v>38</v>
      </c>
    </row>
    <row r="8522" spans="1:19" hidden="1" x14ac:dyDescent="0.25">
      <c r="A8522" s="10" t="str">
        <f t="shared" si="133"/>
        <v>2017-2026Humboldt1-in-2October PeakCAISO19</v>
      </c>
      <c r="B8522" s="10" t="s">
        <v>54</v>
      </c>
      <c r="C8522" s="10" t="s">
        <v>53</v>
      </c>
      <c r="D8522" s="10" t="s">
        <v>6</v>
      </c>
      <c r="E8522" s="10" t="s">
        <v>9</v>
      </c>
      <c r="F8522">
        <v>19</v>
      </c>
      <c r="G8522">
        <v>1.578705906867981</v>
      </c>
      <c r="H8522">
        <v>1.7443761825561523</v>
      </c>
      <c r="I8522">
        <v>68.625</v>
      </c>
      <c r="J8522">
        <v>0.11742977052927017</v>
      </c>
      <c r="K8522">
        <v>967</v>
      </c>
      <c r="L8522">
        <v>919.84688000000006</v>
      </c>
      <c r="M8522">
        <v>-0.16567032039165497</v>
      </c>
      <c r="N8522">
        <v>-0.31616830825805664</v>
      </c>
      <c r="O8522">
        <v>-0.22725048661231995</v>
      </c>
      <c r="P8522">
        <v>-0.16567032039165497</v>
      </c>
      <c r="Q8522">
        <v>-0.10409014672040939</v>
      </c>
      <c r="R8522">
        <v>-1.5172326937317848E-2</v>
      </c>
      <c r="S8522" s="10" t="s">
        <v>39</v>
      </c>
    </row>
    <row r="8523" spans="1:19" hidden="1" x14ac:dyDescent="0.25">
      <c r="A8523" s="10" t="str">
        <f t="shared" si="133"/>
        <v>2017-2026Humboldt1-in-10October PeakCAISO19</v>
      </c>
      <c r="B8523" s="10" t="s">
        <v>54</v>
      </c>
      <c r="C8523" s="10" t="s">
        <v>53</v>
      </c>
      <c r="D8523" s="10" t="s">
        <v>6</v>
      </c>
      <c r="E8523" s="10" t="s">
        <v>1</v>
      </c>
      <c r="F8523">
        <v>19</v>
      </c>
      <c r="G8523">
        <v>2.0579397678375244</v>
      </c>
      <c r="H8523">
        <v>2.2325000762939453</v>
      </c>
      <c r="I8523">
        <v>74.0625</v>
      </c>
      <c r="J8523">
        <v>0.11742977052927017</v>
      </c>
      <c r="K8523">
        <v>967</v>
      </c>
      <c r="L8523">
        <v>919.84688000000006</v>
      </c>
      <c r="M8523">
        <v>-0.17456023395061493</v>
      </c>
      <c r="N8523">
        <v>-0.3250582218170166</v>
      </c>
      <c r="O8523">
        <v>-0.23614040017127991</v>
      </c>
      <c r="P8523">
        <v>-0.17456023395061493</v>
      </c>
      <c r="Q8523">
        <v>-0.11298006027936935</v>
      </c>
      <c r="R8523">
        <v>-2.4062240496277809E-2</v>
      </c>
      <c r="S8523" s="10" t="s">
        <v>39</v>
      </c>
    </row>
    <row r="8524" spans="1:19" hidden="1" x14ac:dyDescent="0.25">
      <c r="A8524" s="10" t="str">
        <f t="shared" si="133"/>
        <v>2017-2026Humboldt1-in-10October PeakPGE19</v>
      </c>
      <c r="B8524" s="10" t="s">
        <v>54</v>
      </c>
      <c r="C8524" s="10" t="s">
        <v>53</v>
      </c>
      <c r="D8524" s="10" t="s">
        <v>6</v>
      </c>
      <c r="E8524" s="10" t="s">
        <v>1</v>
      </c>
      <c r="F8524">
        <v>19</v>
      </c>
      <c r="G8524">
        <v>2.1434729099273682</v>
      </c>
      <c r="H8524">
        <v>2.3224852085113525</v>
      </c>
      <c r="I8524">
        <v>76.875</v>
      </c>
      <c r="J8524">
        <v>0.11742977052927017</v>
      </c>
      <c r="K8524">
        <v>967</v>
      </c>
      <c r="L8524">
        <v>919.84688000000006</v>
      </c>
      <c r="M8524">
        <v>-0.17901235818862915</v>
      </c>
      <c r="N8524">
        <v>-0.32951036095619202</v>
      </c>
      <c r="O8524">
        <v>-0.24059252440929413</v>
      </c>
      <c r="P8524">
        <v>-0.17901235818862915</v>
      </c>
      <c r="Q8524">
        <v>-0.11743218451738358</v>
      </c>
      <c r="R8524">
        <v>-2.851436473429203E-2</v>
      </c>
      <c r="S8524" s="10" t="s">
        <v>38</v>
      </c>
    </row>
    <row r="8525" spans="1:19" hidden="1" x14ac:dyDescent="0.25">
      <c r="A8525" s="10" t="str">
        <f t="shared" si="133"/>
        <v>2017-2026Humboldt1-in-2October PeakPGE19</v>
      </c>
      <c r="B8525" s="10" t="s">
        <v>54</v>
      </c>
      <c r="C8525" s="10" t="s">
        <v>53</v>
      </c>
      <c r="D8525" s="10" t="s">
        <v>6</v>
      </c>
      <c r="E8525" s="10" t="s">
        <v>9</v>
      </c>
      <c r="F8525">
        <v>19</v>
      </c>
      <c r="G8525">
        <v>1.59660804271698</v>
      </c>
      <c r="H8525">
        <v>1.7719309329986572</v>
      </c>
      <c r="I8525">
        <v>67.4375</v>
      </c>
      <c r="J8525">
        <v>0.11742977052927017</v>
      </c>
      <c r="K8525">
        <v>967</v>
      </c>
      <c r="L8525">
        <v>919.84688000000006</v>
      </c>
      <c r="M8525">
        <v>-0.17532286047935486</v>
      </c>
      <c r="N8525">
        <v>-0.32582086324691772</v>
      </c>
      <c r="O8525">
        <v>-0.23690302670001984</v>
      </c>
      <c r="P8525">
        <v>-0.17532286047935486</v>
      </c>
      <c r="Q8525">
        <v>-0.11374268680810928</v>
      </c>
      <c r="R8525">
        <v>-2.4824867025017738E-2</v>
      </c>
      <c r="S8525" s="10" t="s">
        <v>38</v>
      </c>
    </row>
    <row r="8526" spans="1:19" hidden="1" x14ac:dyDescent="0.25">
      <c r="A8526" s="10" t="str">
        <f t="shared" si="133"/>
        <v>2017-2026Humboldt1-in-10October PeakCAISO20</v>
      </c>
      <c r="B8526" s="10" t="s">
        <v>54</v>
      </c>
      <c r="C8526" s="10" t="s">
        <v>53</v>
      </c>
      <c r="D8526" s="10" t="s">
        <v>6</v>
      </c>
      <c r="E8526" s="10" t="s">
        <v>1</v>
      </c>
      <c r="F8526">
        <v>20</v>
      </c>
      <c r="G8526">
        <v>1.8900346755981445</v>
      </c>
      <c r="H8526">
        <v>1.9666742086410522</v>
      </c>
      <c r="I8526">
        <v>69.5</v>
      </c>
      <c r="J8526">
        <v>7.6294809579849243E-2</v>
      </c>
      <c r="K8526">
        <v>967</v>
      </c>
      <c r="L8526">
        <v>919.84688000000006</v>
      </c>
      <c r="M8526">
        <v>-7.6639533042907715E-2</v>
      </c>
      <c r="N8526">
        <v>-0.17441895604133606</v>
      </c>
      <c r="O8526">
        <v>-0.11664853245019913</v>
      </c>
      <c r="P8526">
        <v>-7.6639533042907715E-2</v>
      </c>
      <c r="Q8526">
        <v>-3.6630533635616302E-2</v>
      </c>
      <c r="R8526">
        <v>2.1139895543456078E-2</v>
      </c>
      <c r="S8526" s="10" t="s">
        <v>39</v>
      </c>
    </row>
    <row r="8527" spans="1:19" hidden="1" x14ac:dyDescent="0.25">
      <c r="A8527" s="10" t="str">
        <f t="shared" si="133"/>
        <v>2017-2026Humboldt1-in-2October PeakCAISO20</v>
      </c>
      <c r="B8527" s="10" t="s">
        <v>54</v>
      </c>
      <c r="C8527" s="10" t="s">
        <v>53</v>
      </c>
      <c r="D8527" s="10" t="s">
        <v>6</v>
      </c>
      <c r="E8527" s="10" t="s">
        <v>9</v>
      </c>
      <c r="F8527">
        <v>20</v>
      </c>
      <c r="G8527">
        <v>1.4499008655548096</v>
      </c>
      <c r="H8527">
        <v>1.4839341640472412</v>
      </c>
      <c r="I8527">
        <v>65.0625</v>
      </c>
      <c r="J8527">
        <v>7.6294809579849243E-2</v>
      </c>
      <c r="K8527">
        <v>967</v>
      </c>
      <c r="L8527">
        <v>919.84688000000006</v>
      </c>
      <c r="M8527">
        <v>-3.4033328294754028E-2</v>
      </c>
      <c r="N8527">
        <v>-0.13181275129318237</v>
      </c>
      <c r="O8527">
        <v>-7.4042327702045441E-2</v>
      </c>
      <c r="P8527">
        <v>-3.4033328294754028E-2</v>
      </c>
      <c r="Q8527">
        <v>5.9756697155535221E-3</v>
      </c>
      <c r="R8527">
        <v>6.3746102154254913E-2</v>
      </c>
      <c r="S8527" s="10" t="s">
        <v>39</v>
      </c>
    </row>
    <row r="8528" spans="1:19" hidden="1" x14ac:dyDescent="0.25">
      <c r="A8528" s="10" t="str">
        <f t="shared" si="133"/>
        <v>2017-2026Humboldt1-in-2October PeakPGE20</v>
      </c>
      <c r="B8528" s="10" t="s">
        <v>54</v>
      </c>
      <c r="C8528" s="10" t="s">
        <v>53</v>
      </c>
      <c r="D8528" s="10" t="s">
        <v>6</v>
      </c>
      <c r="E8528" s="10" t="s">
        <v>9</v>
      </c>
      <c r="F8528">
        <v>20</v>
      </c>
      <c r="G8528">
        <v>1.4663424491882324</v>
      </c>
      <c r="H8528">
        <v>1.5151911973953247</v>
      </c>
      <c r="I8528">
        <v>63.875</v>
      </c>
      <c r="J8528">
        <v>7.6294809579849243E-2</v>
      </c>
      <c r="K8528">
        <v>967</v>
      </c>
      <c r="L8528">
        <v>919.84688000000006</v>
      </c>
      <c r="M8528">
        <v>-4.8848804086446762E-2</v>
      </c>
      <c r="N8528">
        <v>-0.14662823081016541</v>
      </c>
      <c r="O8528">
        <v>-8.8857799768447876E-2</v>
      </c>
      <c r="P8528">
        <v>-4.8848804086446762E-2</v>
      </c>
      <c r="Q8528">
        <v>-8.8398056104779243E-3</v>
      </c>
      <c r="R8528">
        <v>4.8930622637271881E-2</v>
      </c>
      <c r="S8528" s="10" t="s">
        <v>38</v>
      </c>
    </row>
    <row r="8529" spans="1:19" hidden="1" x14ac:dyDescent="0.25">
      <c r="A8529" s="10" t="str">
        <f t="shared" si="133"/>
        <v>2017-2026Humboldt1-in-10October PeakPGE20</v>
      </c>
      <c r="B8529" s="10" t="s">
        <v>54</v>
      </c>
      <c r="C8529" s="10" t="s">
        <v>53</v>
      </c>
      <c r="D8529" s="10" t="s">
        <v>6</v>
      </c>
      <c r="E8529" s="10" t="s">
        <v>1</v>
      </c>
      <c r="F8529">
        <v>20</v>
      </c>
      <c r="G8529">
        <v>1.968589186668396</v>
      </c>
      <c r="H8529">
        <v>2.0673596858978271</v>
      </c>
      <c r="I8529">
        <v>70.625</v>
      </c>
      <c r="J8529">
        <v>7.6294809579849243E-2</v>
      </c>
      <c r="K8529">
        <v>967</v>
      </c>
      <c r="L8529">
        <v>919.84688000000006</v>
      </c>
      <c r="M8529">
        <v>-9.8770566284656525E-2</v>
      </c>
      <c r="N8529">
        <v>-0.19654999673366547</v>
      </c>
      <c r="O8529">
        <v>-0.13877956569194794</v>
      </c>
      <c r="P8529">
        <v>-9.8770566284656525E-2</v>
      </c>
      <c r="Q8529">
        <v>-5.8761566877365112E-2</v>
      </c>
      <c r="R8529">
        <v>-9.9113828036934137E-4</v>
      </c>
      <c r="S8529" s="10" t="s">
        <v>38</v>
      </c>
    </row>
    <row r="8530" spans="1:19" hidden="1" x14ac:dyDescent="0.25">
      <c r="A8530" s="10" t="str">
        <f t="shared" si="133"/>
        <v>2017-2026Humboldt1-in-2October PeakCAISO21</v>
      </c>
      <c r="B8530" s="10" t="s">
        <v>54</v>
      </c>
      <c r="C8530" s="10" t="s">
        <v>53</v>
      </c>
      <c r="D8530" s="10" t="s">
        <v>6</v>
      </c>
      <c r="E8530" s="10" t="s">
        <v>9</v>
      </c>
      <c r="F8530">
        <v>21</v>
      </c>
      <c r="G8530">
        <v>1.2384467124938965</v>
      </c>
      <c r="H8530">
        <v>1.2044143676757813</v>
      </c>
      <c r="I8530">
        <v>61.5625</v>
      </c>
      <c r="J8530">
        <v>7.6630406081676483E-2</v>
      </c>
      <c r="K8530">
        <v>967</v>
      </c>
      <c r="L8530">
        <v>919.84688000000006</v>
      </c>
      <c r="M8530">
        <v>3.4032315015792847E-2</v>
      </c>
      <c r="N8530">
        <v>-6.4177215099334717E-2</v>
      </c>
      <c r="O8530">
        <v>-6.1526698991656303E-3</v>
      </c>
      <c r="P8530">
        <v>3.4032315015792847E-2</v>
      </c>
      <c r="Q8530">
        <v>7.42172971367836E-2</v>
      </c>
      <c r="R8530">
        <v>0.13224184513092041</v>
      </c>
      <c r="S8530" s="10" t="s">
        <v>39</v>
      </c>
    </row>
    <row r="8531" spans="1:19" hidden="1" x14ac:dyDescent="0.25">
      <c r="A8531" s="10" t="str">
        <f t="shared" si="133"/>
        <v>2017-2026Humboldt1-in-10October PeakCAISO21</v>
      </c>
      <c r="B8531" s="10" t="s">
        <v>54</v>
      </c>
      <c r="C8531" s="10" t="s">
        <v>53</v>
      </c>
      <c r="D8531" s="10" t="s">
        <v>6</v>
      </c>
      <c r="E8531" s="10" t="s">
        <v>1</v>
      </c>
      <c r="F8531">
        <v>21</v>
      </c>
      <c r="G8531">
        <v>1.6143910884857178</v>
      </c>
      <c r="H8531">
        <v>1.6156963109970093</v>
      </c>
      <c r="I8531">
        <v>65.875</v>
      </c>
      <c r="J8531">
        <v>7.6630406081676483E-2</v>
      </c>
      <c r="K8531">
        <v>967</v>
      </c>
      <c r="L8531">
        <v>919.84688000000006</v>
      </c>
      <c r="M8531">
        <v>-1.3052545255050063E-3</v>
      </c>
      <c r="N8531">
        <v>-9.9514782428741455E-2</v>
      </c>
      <c r="O8531">
        <v>-4.1490238159894943E-2</v>
      </c>
      <c r="P8531">
        <v>-1.3052545255050063E-3</v>
      </c>
      <c r="Q8531">
        <v>3.8879729807376862E-2</v>
      </c>
      <c r="R8531">
        <v>9.6904270350933075E-2</v>
      </c>
      <c r="S8531" s="10" t="s">
        <v>39</v>
      </c>
    </row>
    <row r="8532" spans="1:19" hidden="1" x14ac:dyDescent="0.25">
      <c r="A8532" s="10" t="str">
        <f t="shared" si="133"/>
        <v>2017-2026Humboldt1-in-2October PeakPGE21</v>
      </c>
      <c r="B8532" s="10" t="s">
        <v>54</v>
      </c>
      <c r="C8532" s="10" t="s">
        <v>53</v>
      </c>
      <c r="D8532" s="10" t="s">
        <v>6</v>
      </c>
      <c r="E8532" s="10" t="s">
        <v>9</v>
      </c>
      <c r="F8532">
        <v>21</v>
      </c>
      <c r="G8532">
        <v>1.2524904012680054</v>
      </c>
      <c r="H8532">
        <v>1.2365434169769287</v>
      </c>
      <c r="I8532">
        <v>60.375</v>
      </c>
      <c r="J8532">
        <v>7.6630406081676483E-2</v>
      </c>
      <c r="K8532">
        <v>967</v>
      </c>
      <c r="L8532">
        <v>919.84688000000006</v>
      </c>
      <c r="M8532">
        <v>1.5947015956044197E-2</v>
      </c>
      <c r="N8532">
        <v>-8.2262516021728516E-2</v>
      </c>
      <c r="O8532">
        <v>-2.4237969890236855E-2</v>
      </c>
      <c r="P8532">
        <v>1.5947015956044197E-2</v>
      </c>
      <c r="Q8532">
        <v>5.6131999939680099E-2</v>
      </c>
      <c r="R8532">
        <v>0.11415654420852661</v>
      </c>
      <c r="S8532" s="10" t="s">
        <v>38</v>
      </c>
    </row>
    <row r="8533" spans="1:19" hidden="1" x14ac:dyDescent="0.25">
      <c r="A8533" s="10" t="str">
        <f t="shared" si="133"/>
        <v>2017-2026Humboldt1-in-10October PeakPGE21</v>
      </c>
      <c r="B8533" s="10" t="s">
        <v>54</v>
      </c>
      <c r="C8533" s="10" t="s">
        <v>53</v>
      </c>
      <c r="D8533" s="10" t="s">
        <v>6</v>
      </c>
      <c r="E8533" s="10" t="s">
        <v>1</v>
      </c>
      <c r="F8533">
        <v>21</v>
      </c>
      <c r="G8533">
        <v>1.6814892292022705</v>
      </c>
      <c r="H8533">
        <v>1.7074732780456543</v>
      </c>
      <c r="I8533">
        <v>65.4375</v>
      </c>
      <c r="J8533">
        <v>7.6630406081676483E-2</v>
      </c>
      <c r="K8533">
        <v>967</v>
      </c>
      <c r="L8533">
        <v>919.84688000000006</v>
      </c>
      <c r="M8533">
        <v>-2.5984102860093117E-2</v>
      </c>
      <c r="N8533">
        <v>-0.12419363111257553</v>
      </c>
      <c r="O8533">
        <v>-6.6169090569019318E-2</v>
      </c>
      <c r="P8533">
        <v>-2.5984102860093117E-2</v>
      </c>
      <c r="Q8533">
        <v>1.420088205486536E-2</v>
      </c>
      <c r="R8533">
        <v>7.2225429117679596E-2</v>
      </c>
      <c r="S8533" s="10" t="s">
        <v>38</v>
      </c>
    </row>
    <row r="8534" spans="1:19" hidden="1" x14ac:dyDescent="0.25">
      <c r="A8534" s="10" t="str">
        <f t="shared" si="133"/>
        <v>2017-2026Humboldt1-in-10October PeakCAISO22</v>
      </c>
      <c r="B8534" s="10" t="s">
        <v>54</v>
      </c>
      <c r="C8534" s="10" t="s">
        <v>53</v>
      </c>
      <c r="D8534" s="10" t="s">
        <v>6</v>
      </c>
      <c r="E8534" s="10" t="s">
        <v>1</v>
      </c>
      <c r="F8534">
        <v>22</v>
      </c>
      <c r="G8534">
        <v>1.2915394306182861</v>
      </c>
      <c r="H8534">
        <v>1.2412866353988647</v>
      </c>
      <c r="I8534">
        <v>62.375</v>
      </c>
      <c r="J8534">
        <v>6.3674606382846832E-2</v>
      </c>
      <c r="K8534">
        <v>967</v>
      </c>
      <c r="L8534">
        <v>919.84688000000006</v>
      </c>
      <c r="M8534">
        <v>5.0252810120582581E-2</v>
      </c>
      <c r="N8534">
        <v>-3.1352564692497253E-2</v>
      </c>
      <c r="O8534">
        <v>1.6861846670508385E-2</v>
      </c>
      <c r="P8534">
        <v>5.0252810120582581E-2</v>
      </c>
      <c r="Q8534">
        <v>8.3643771708011627E-2</v>
      </c>
      <c r="R8534">
        <v>0.13185818493366241</v>
      </c>
      <c r="S8534" s="10" t="s">
        <v>39</v>
      </c>
    </row>
    <row r="8535" spans="1:19" hidden="1" x14ac:dyDescent="0.25">
      <c r="A8535" s="10" t="str">
        <f t="shared" si="133"/>
        <v>2017-2026Humboldt1-in-2October PeakCAISO22</v>
      </c>
      <c r="B8535" s="10" t="s">
        <v>54</v>
      </c>
      <c r="C8535" s="10" t="s">
        <v>53</v>
      </c>
      <c r="D8535" s="10" t="s">
        <v>6</v>
      </c>
      <c r="E8535" s="10" t="s">
        <v>9</v>
      </c>
      <c r="F8535">
        <v>22</v>
      </c>
      <c r="G8535">
        <v>0.99077767133712769</v>
      </c>
      <c r="H8535">
        <v>0.90956079959869385</v>
      </c>
      <c r="I8535">
        <v>57.875</v>
      </c>
      <c r="J8535">
        <v>6.3674606382846832E-2</v>
      </c>
      <c r="K8535">
        <v>967</v>
      </c>
      <c r="L8535">
        <v>919.84688000000006</v>
      </c>
      <c r="M8535">
        <v>8.1216871738433838E-2</v>
      </c>
      <c r="N8535">
        <v>-3.8850380224175751E-4</v>
      </c>
      <c r="O8535">
        <v>4.7825906425714493E-2</v>
      </c>
      <c r="P8535">
        <v>8.1216871738433838E-2</v>
      </c>
      <c r="Q8535">
        <v>0.11460783332586288</v>
      </c>
      <c r="R8535">
        <v>0.16282224655151367</v>
      </c>
      <c r="S8535" s="10" t="s">
        <v>39</v>
      </c>
    </row>
    <row r="8536" spans="1:19" hidden="1" x14ac:dyDescent="0.25">
      <c r="A8536" s="10" t="str">
        <f t="shared" si="133"/>
        <v>2017-2026Humboldt1-in-2October PeakPGE22</v>
      </c>
      <c r="B8536" s="10" t="s">
        <v>54</v>
      </c>
      <c r="C8536" s="10" t="s">
        <v>53</v>
      </c>
      <c r="D8536" s="10" t="s">
        <v>6</v>
      </c>
      <c r="E8536" s="10" t="s">
        <v>9</v>
      </c>
      <c r="F8536">
        <v>22</v>
      </c>
      <c r="G8536">
        <v>1.0020128488540649</v>
      </c>
      <c r="H8536">
        <v>0.93459832668304443</v>
      </c>
      <c r="I8536">
        <v>58.25</v>
      </c>
      <c r="J8536">
        <v>6.3674606382846832E-2</v>
      </c>
      <c r="K8536">
        <v>967</v>
      </c>
      <c r="L8536">
        <v>919.84688000000006</v>
      </c>
      <c r="M8536">
        <v>6.7414551973342896E-2</v>
      </c>
      <c r="N8536">
        <v>-1.4190823771059513E-2</v>
      </c>
      <c r="O8536">
        <v>3.402358666062355E-2</v>
      </c>
      <c r="P8536">
        <v>6.7414551973342896E-2</v>
      </c>
      <c r="Q8536">
        <v>0.10080551356077194</v>
      </c>
      <c r="R8536">
        <v>0.14901992678642273</v>
      </c>
      <c r="S8536" s="10" t="s">
        <v>38</v>
      </c>
    </row>
    <row r="8537" spans="1:19" hidden="1" x14ac:dyDescent="0.25">
      <c r="A8537" s="10" t="str">
        <f t="shared" si="133"/>
        <v>2017-2026Humboldt1-in-10October PeakPGE22</v>
      </c>
      <c r="B8537" s="10" t="s">
        <v>54</v>
      </c>
      <c r="C8537" s="10" t="s">
        <v>53</v>
      </c>
      <c r="D8537" s="10" t="s">
        <v>6</v>
      </c>
      <c r="E8537" s="10" t="s">
        <v>1</v>
      </c>
      <c r="F8537">
        <v>22</v>
      </c>
      <c r="G8537">
        <v>1.3452190160751343</v>
      </c>
      <c r="H8537">
        <v>1.3220677375793457</v>
      </c>
      <c r="I8537">
        <v>61.3125</v>
      </c>
      <c r="J8537">
        <v>6.3674606382846832E-2</v>
      </c>
      <c r="K8537">
        <v>967</v>
      </c>
      <c r="L8537">
        <v>919.84688000000006</v>
      </c>
      <c r="M8537">
        <v>2.3151332512497902E-2</v>
      </c>
      <c r="N8537">
        <v>-5.8454044163227081E-2</v>
      </c>
      <c r="O8537">
        <v>-1.0239630937576294E-2</v>
      </c>
      <c r="P8537">
        <v>2.3151332512497902E-2</v>
      </c>
      <c r="Q8537">
        <v>5.6542295962572098E-2</v>
      </c>
      <c r="R8537">
        <v>0.10475670546293259</v>
      </c>
      <c r="S8537" s="10" t="s">
        <v>38</v>
      </c>
    </row>
    <row r="8538" spans="1:19" hidden="1" x14ac:dyDescent="0.25">
      <c r="A8538" s="10" t="str">
        <f t="shared" si="133"/>
        <v>2017-2026Humboldt1-in-10October PeakCAISO23</v>
      </c>
      <c r="B8538" s="10" t="s">
        <v>54</v>
      </c>
      <c r="C8538" s="10" t="s">
        <v>53</v>
      </c>
      <c r="D8538" s="10" t="s">
        <v>6</v>
      </c>
      <c r="E8538" s="10" t="s">
        <v>1</v>
      </c>
      <c r="F8538">
        <v>23</v>
      </c>
      <c r="G8538">
        <v>0.96873551607131958</v>
      </c>
      <c r="H8538">
        <v>0.93890410661697388</v>
      </c>
      <c r="I8538">
        <v>61.3125</v>
      </c>
      <c r="J8538">
        <v>5.8387260884046555E-2</v>
      </c>
      <c r="K8538">
        <v>967</v>
      </c>
      <c r="L8538">
        <v>919.84688000000006</v>
      </c>
      <c r="M8538">
        <v>2.9831396415829659E-2</v>
      </c>
      <c r="N8538">
        <v>-4.4997718185186386E-2</v>
      </c>
      <c r="O8538">
        <v>-7.8688317444175482E-4</v>
      </c>
      <c r="P8538">
        <v>2.9831396415829659E-2</v>
      </c>
      <c r="Q8538">
        <v>6.0449674725532532E-2</v>
      </c>
      <c r="R8538">
        <v>0.1046605110168457</v>
      </c>
      <c r="S8538" s="10" t="s">
        <v>39</v>
      </c>
    </row>
    <row r="8539" spans="1:19" hidden="1" x14ac:dyDescent="0.25">
      <c r="A8539" s="10" t="str">
        <f t="shared" si="133"/>
        <v>2017-2026Humboldt1-in-2October PeakCAISO23</v>
      </c>
      <c r="B8539" s="10" t="s">
        <v>54</v>
      </c>
      <c r="C8539" s="10" t="s">
        <v>53</v>
      </c>
      <c r="D8539" s="10" t="s">
        <v>6</v>
      </c>
      <c r="E8539" s="10" t="s">
        <v>9</v>
      </c>
      <c r="F8539">
        <v>23</v>
      </c>
      <c r="G8539">
        <v>0.7431454062461853</v>
      </c>
      <c r="H8539">
        <v>0.69361364841461182</v>
      </c>
      <c r="I8539">
        <v>56.0625</v>
      </c>
      <c r="J8539">
        <v>5.8387260884046555E-2</v>
      </c>
      <c r="K8539">
        <v>967</v>
      </c>
      <c r="L8539">
        <v>919.84688000000006</v>
      </c>
      <c r="M8539">
        <v>4.9531761556863785E-2</v>
      </c>
      <c r="N8539">
        <v>-2.5297351181507111E-2</v>
      </c>
      <c r="O8539">
        <v>1.8913481384515762E-2</v>
      </c>
      <c r="P8539">
        <v>4.9531761556863785E-2</v>
      </c>
      <c r="Q8539">
        <v>8.0150038003921509E-2</v>
      </c>
      <c r="R8539">
        <v>0.12436087429523468</v>
      </c>
      <c r="S8539" s="10" t="s">
        <v>39</v>
      </c>
    </row>
    <row r="8540" spans="1:19" hidden="1" x14ac:dyDescent="0.25">
      <c r="A8540" s="10" t="str">
        <f t="shared" si="133"/>
        <v>2017-2026Humboldt1-in-2October PeakPGE23</v>
      </c>
      <c r="B8540" s="10" t="s">
        <v>54</v>
      </c>
      <c r="C8540" s="10" t="s">
        <v>53</v>
      </c>
      <c r="D8540" s="10" t="s">
        <v>6</v>
      </c>
      <c r="E8540" s="10" t="s">
        <v>9</v>
      </c>
      <c r="F8540">
        <v>23</v>
      </c>
      <c r="G8540">
        <v>0.75157248973846436</v>
      </c>
      <c r="H8540">
        <v>0.71015393733978271</v>
      </c>
      <c r="I8540">
        <v>56.4375</v>
      </c>
      <c r="J8540">
        <v>5.8387260884046555E-2</v>
      </c>
      <c r="K8540">
        <v>967</v>
      </c>
      <c r="L8540">
        <v>919.84688000000006</v>
      </c>
      <c r="M8540">
        <v>4.1418571025133133E-2</v>
      </c>
      <c r="N8540">
        <v>-3.3410541713237762E-2</v>
      </c>
      <c r="O8540">
        <v>1.0800291784107685E-2</v>
      </c>
      <c r="P8540">
        <v>4.1418571025133133E-2</v>
      </c>
      <c r="Q8540">
        <v>7.2036847472190857E-2</v>
      </c>
      <c r="R8540">
        <v>0.11624768376350403</v>
      </c>
      <c r="S8540" s="10" t="s">
        <v>38</v>
      </c>
    </row>
    <row r="8541" spans="1:19" hidden="1" x14ac:dyDescent="0.25">
      <c r="A8541" s="10" t="str">
        <f t="shared" si="133"/>
        <v>2017-2026Humboldt1-in-10October PeakPGE23</v>
      </c>
      <c r="B8541" s="10" t="s">
        <v>54</v>
      </c>
      <c r="C8541" s="10" t="s">
        <v>53</v>
      </c>
      <c r="D8541" s="10" t="s">
        <v>6</v>
      </c>
      <c r="E8541" s="10" t="s">
        <v>1</v>
      </c>
      <c r="F8541">
        <v>23</v>
      </c>
      <c r="G8541">
        <v>1.0089986324310303</v>
      </c>
      <c r="H8541">
        <v>0.99608749151229858</v>
      </c>
      <c r="I8541">
        <v>58.5</v>
      </c>
      <c r="J8541">
        <v>5.8387260884046555E-2</v>
      </c>
      <c r="K8541">
        <v>967</v>
      </c>
      <c r="L8541">
        <v>919.84688000000006</v>
      </c>
      <c r="M8541">
        <v>1.2911123223602772E-2</v>
      </c>
      <c r="N8541">
        <v>-6.1917990446090698E-2</v>
      </c>
      <c r="O8541">
        <v>-1.7707156017422676E-2</v>
      </c>
      <c r="P8541">
        <v>1.2911123223602772E-2</v>
      </c>
      <c r="Q8541">
        <v>4.352940246462822E-2</v>
      </c>
      <c r="R8541">
        <v>8.7740235030651093E-2</v>
      </c>
      <c r="S8541" s="10" t="s">
        <v>38</v>
      </c>
    </row>
    <row r="8542" spans="1:19" hidden="1" x14ac:dyDescent="0.25">
      <c r="A8542" s="10" t="str">
        <f t="shared" si="133"/>
        <v>2017-2026Humboldt1-in-2October PeakCAISO24</v>
      </c>
      <c r="B8542" s="10" t="s">
        <v>54</v>
      </c>
      <c r="C8542" s="10" t="s">
        <v>53</v>
      </c>
      <c r="D8542" s="10" t="s">
        <v>6</v>
      </c>
      <c r="E8542" s="10" t="s">
        <v>9</v>
      </c>
      <c r="F8542">
        <v>24</v>
      </c>
      <c r="G8542">
        <v>0.56378525495529175</v>
      </c>
      <c r="H8542">
        <v>0.52743804454803467</v>
      </c>
      <c r="I8542">
        <v>54.4375</v>
      </c>
      <c r="J8542">
        <v>4.4309847056865692E-2</v>
      </c>
      <c r="K8542">
        <v>967</v>
      </c>
      <c r="L8542">
        <v>919.84688000000006</v>
      </c>
      <c r="M8542">
        <v>3.6347236484289169E-2</v>
      </c>
      <c r="N8542">
        <v>-2.0440263673663139E-2</v>
      </c>
      <c r="O8542">
        <v>1.3111152686178684E-2</v>
      </c>
      <c r="P8542">
        <v>3.6347236484289169E-2</v>
      </c>
      <c r="Q8542">
        <v>5.9583321213722229E-2</v>
      </c>
      <c r="R8542">
        <v>9.3134738504886627E-2</v>
      </c>
      <c r="S8542" s="10" t="s">
        <v>39</v>
      </c>
    </row>
    <row r="8543" spans="1:19" hidden="1" x14ac:dyDescent="0.25">
      <c r="A8543" s="10" t="str">
        <f t="shared" si="133"/>
        <v>2017-2026Humboldt1-in-10October PeakCAISO24</v>
      </c>
      <c r="B8543" s="10" t="s">
        <v>54</v>
      </c>
      <c r="C8543" s="10" t="s">
        <v>53</v>
      </c>
      <c r="D8543" s="10" t="s">
        <v>6</v>
      </c>
      <c r="E8543" s="10" t="s">
        <v>1</v>
      </c>
      <c r="F8543">
        <v>24</v>
      </c>
      <c r="G8543">
        <v>0.73492860794067383</v>
      </c>
      <c r="H8543">
        <v>0.71503853797912598</v>
      </c>
      <c r="I8543">
        <v>59.9375</v>
      </c>
      <c r="J8543">
        <v>4.4309847056865692E-2</v>
      </c>
      <c r="K8543">
        <v>967</v>
      </c>
      <c r="L8543">
        <v>919.84688000000006</v>
      </c>
      <c r="M8543">
        <v>1.989004947245121E-2</v>
      </c>
      <c r="N8543">
        <v>-3.6897450685501099E-2</v>
      </c>
      <c r="O8543">
        <v>-3.3460343256592751E-3</v>
      </c>
      <c r="P8543">
        <v>1.989004947245121E-2</v>
      </c>
      <c r="Q8543">
        <v>4.312613233923912E-2</v>
      </c>
      <c r="R8543">
        <v>7.667754590511322E-2</v>
      </c>
      <c r="S8543" s="10" t="s">
        <v>39</v>
      </c>
    </row>
    <row r="8544" spans="1:19" hidden="1" x14ac:dyDescent="0.25">
      <c r="A8544" s="10" t="str">
        <f t="shared" si="133"/>
        <v>2017-2026Humboldt1-in-2October PeakPGE24</v>
      </c>
      <c r="B8544" s="10" t="s">
        <v>54</v>
      </c>
      <c r="C8544" s="10" t="s">
        <v>53</v>
      </c>
      <c r="D8544" s="10" t="s">
        <v>6</v>
      </c>
      <c r="E8544" s="10" t="s">
        <v>9</v>
      </c>
      <c r="F8544">
        <v>24</v>
      </c>
      <c r="G8544">
        <v>0.57017844915390015</v>
      </c>
      <c r="H8544">
        <v>0.53900939226150513</v>
      </c>
      <c r="I8544">
        <v>55</v>
      </c>
      <c r="J8544">
        <v>4.4309847056865692E-2</v>
      </c>
      <c r="K8544">
        <v>967</v>
      </c>
      <c r="L8544">
        <v>919.84688000000006</v>
      </c>
      <c r="M8544">
        <v>3.1169075518846512E-2</v>
      </c>
      <c r="N8544">
        <v>-2.5618424639105797E-2</v>
      </c>
      <c r="O8544">
        <v>7.9329917207360268E-3</v>
      </c>
      <c r="P8544">
        <v>3.1169075518846512E-2</v>
      </c>
      <c r="Q8544">
        <v>5.4405160248279572E-2</v>
      </c>
      <c r="R8544">
        <v>8.795657753944397E-2</v>
      </c>
      <c r="S8544" s="10" t="s">
        <v>38</v>
      </c>
    </row>
    <row r="8545" spans="1:19" hidden="1" x14ac:dyDescent="0.25">
      <c r="A8545" s="10" t="str">
        <f t="shared" si="133"/>
        <v>2017-2026Humboldt1-in-10October PeakPGE24</v>
      </c>
      <c r="B8545" s="10" t="s">
        <v>54</v>
      </c>
      <c r="C8545" s="10" t="s">
        <v>53</v>
      </c>
      <c r="D8545" s="10" t="s">
        <v>6</v>
      </c>
      <c r="E8545" s="10" t="s">
        <v>1</v>
      </c>
      <c r="F8545">
        <v>24</v>
      </c>
      <c r="G8545">
        <v>0.76547408103942871</v>
      </c>
      <c r="H8545">
        <v>0.7530251145362854</v>
      </c>
      <c r="I8545">
        <v>56.8125</v>
      </c>
      <c r="J8545">
        <v>4.4309847056865692E-2</v>
      </c>
      <c r="K8545">
        <v>967</v>
      </c>
      <c r="L8545">
        <v>919.84688000000006</v>
      </c>
      <c r="M8545">
        <v>1.2448974885046482E-2</v>
      </c>
      <c r="N8545">
        <v>-4.4338524341583252E-2</v>
      </c>
      <c r="O8545">
        <v>-1.0787108913064003E-2</v>
      </c>
      <c r="P8545">
        <v>1.2448974885046482E-2</v>
      </c>
      <c r="Q8545">
        <v>3.5685058683156967E-2</v>
      </c>
      <c r="R8545">
        <v>6.9236472249031067E-2</v>
      </c>
      <c r="S8545" s="10" t="s">
        <v>38</v>
      </c>
    </row>
    <row r="8546" spans="1:19" hidden="1" x14ac:dyDescent="0.25">
      <c r="A8546" s="10" t="str">
        <f t="shared" si="133"/>
        <v>2017-2026Humboldt1-in-10September PeakCAISO1</v>
      </c>
      <c r="B8546" s="10" t="s">
        <v>54</v>
      </c>
      <c r="C8546" s="10" t="s">
        <v>53</v>
      </c>
      <c r="D8546" s="10" t="s">
        <v>7</v>
      </c>
      <c r="E8546" s="10" t="s">
        <v>1</v>
      </c>
      <c r="F8546">
        <v>1</v>
      </c>
      <c r="G8546">
        <v>0.62898659706115723</v>
      </c>
      <c r="H8546">
        <v>0.62898659706115723</v>
      </c>
      <c r="I8546">
        <v>57.9375</v>
      </c>
      <c r="J8546">
        <v>0</v>
      </c>
      <c r="K8546">
        <v>967</v>
      </c>
      <c r="L8546">
        <v>919.84688000000006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 s="10" t="s">
        <v>39</v>
      </c>
    </row>
    <row r="8547" spans="1:19" hidden="1" x14ac:dyDescent="0.25">
      <c r="A8547" s="10" t="str">
        <f t="shared" si="133"/>
        <v>2017-2026Humboldt1-in-2September PeakCAISO1</v>
      </c>
      <c r="B8547" s="10" t="s">
        <v>54</v>
      </c>
      <c r="C8547" s="10" t="s">
        <v>53</v>
      </c>
      <c r="D8547" s="10" t="s">
        <v>7</v>
      </c>
      <c r="E8547" s="10" t="s">
        <v>9</v>
      </c>
      <c r="F8547">
        <v>1</v>
      </c>
      <c r="G8547">
        <v>0.56499952077865601</v>
      </c>
      <c r="H8547">
        <v>0.56499952077865601</v>
      </c>
      <c r="I8547">
        <v>57.625</v>
      </c>
      <c r="J8547">
        <v>0</v>
      </c>
      <c r="K8547">
        <v>967</v>
      </c>
      <c r="L8547">
        <v>919.84688000000006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 s="10" t="s">
        <v>39</v>
      </c>
    </row>
    <row r="8548" spans="1:19" hidden="1" x14ac:dyDescent="0.25">
      <c r="A8548" s="10" t="str">
        <f t="shared" si="133"/>
        <v>2017-2026Humboldt1-in-10September PeakPGE1</v>
      </c>
      <c r="B8548" s="10" t="s">
        <v>54</v>
      </c>
      <c r="C8548" s="10" t="s">
        <v>53</v>
      </c>
      <c r="D8548" s="10" t="s">
        <v>7</v>
      </c>
      <c r="E8548" s="10" t="s">
        <v>1</v>
      </c>
      <c r="F8548">
        <v>1</v>
      </c>
      <c r="G8548">
        <v>0.68620449304580688</v>
      </c>
      <c r="H8548">
        <v>0.68620449304580688</v>
      </c>
      <c r="I8548">
        <v>58.375</v>
      </c>
      <c r="J8548">
        <v>0</v>
      </c>
      <c r="K8548">
        <v>967</v>
      </c>
      <c r="L8548">
        <v>919.84688000000006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 s="10" t="s">
        <v>38</v>
      </c>
    </row>
    <row r="8549" spans="1:19" hidden="1" x14ac:dyDescent="0.25">
      <c r="A8549" s="10" t="str">
        <f t="shared" si="133"/>
        <v>2017-2026Humboldt1-in-2September PeakPGE1</v>
      </c>
      <c r="B8549" s="10" t="s">
        <v>54</v>
      </c>
      <c r="C8549" s="10" t="s">
        <v>53</v>
      </c>
      <c r="D8549" s="10" t="s">
        <v>7</v>
      </c>
      <c r="E8549" s="10" t="s">
        <v>9</v>
      </c>
      <c r="F8549">
        <v>1</v>
      </c>
      <c r="G8549">
        <v>0.67960506677627563</v>
      </c>
      <c r="H8549">
        <v>0.67960506677627563</v>
      </c>
      <c r="I8549">
        <v>58.6875</v>
      </c>
      <c r="J8549">
        <v>0</v>
      </c>
      <c r="K8549">
        <v>967</v>
      </c>
      <c r="L8549">
        <v>919.84688000000006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 s="10" t="s">
        <v>38</v>
      </c>
    </row>
    <row r="8550" spans="1:19" hidden="1" x14ac:dyDescent="0.25">
      <c r="A8550" s="10" t="str">
        <f t="shared" si="133"/>
        <v>2017-2026Humboldt1-in-10September PeakCAISO2</v>
      </c>
      <c r="B8550" s="10" t="s">
        <v>54</v>
      </c>
      <c r="C8550" s="10" t="s">
        <v>53</v>
      </c>
      <c r="D8550" s="10" t="s">
        <v>7</v>
      </c>
      <c r="E8550" s="10" t="s">
        <v>1</v>
      </c>
      <c r="F8550">
        <v>2</v>
      </c>
      <c r="G8550">
        <v>0.57778298854827881</v>
      </c>
      <c r="H8550">
        <v>0.57778298854827881</v>
      </c>
      <c r="I8550">
        <v>56.5</v>
      </c>
      <c r="J8550">
        <v>0</v>
      </c>
      <c r="K8550">
        <v>967</v>
      </c>
      <c r="L8550">
        <v>919.84688000000006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 s="10" t="s">
        <v>39</v>
      </c>
    </row>
    <row r="8551" spans="1:19" hidden="1" x14ac:dyDescent="0.25">
      <c r="A8551" s="10" t="str">
        <f t="shared" si="133"/>
        <v>2017-2026Humboldt1-in-2September PeakCAISO2</v>
      </c>
      <c r="B8551" s="10" t="s">
        <v>54</v>
      </c>
      <c r="C8551" s="10" t="s">
        <v>53</v>
      </c>
      <c r="D8551" s="10" t="s">
        <v>7</v>
      </c>
      <c r="E8551" s="10" t="s">
        <v>9</v>
      </c>
      <c r="F8551">
        <v>2</v>
      </c>
      <c r="G8551">
        <v>0.51900488138198853</v>
      </c>
      <c r="H8551">
        <v>0.51900488138198853</v>
      </c>
      <c r="I8551">
        <v>56.75</v>
      </c>
      <c r="J8551">
        <v>0</v>
      </c>
      <c r="K8551">
        <v>967</v>
      </c>
      <c r="L8551">
        <v>919.84688000000006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 s="10" t="s">
        <v>39</v>
      </c>
    </row>
    <row r="8552" spans="1:19" hidden="1" x14ac:dyDescent="0.25">
      <c r="A8552" s="10" t="str">
        <f t="shared" si="133"/>
        <v>2017-2026Humboldt1-in-2September PeakPGE2</v>
      </c>
      <c r="B8552" s="10" t="s">
        <v>54</v>
      </c>
      <c r="C8552" s="10" t="s">
        <v>53</v>
      </c>
      <c r="D8552" s="10" t="s">
        <v>7</v>
      </c>
      <c r="E8552" s="10" t="s">
        <v>9</v>
      </c>
      <c r="F8552">
        <v>2</v>
      </c>
      <c r="G8552">
        <v>0.62428075075149536</v>
      </c>
      <c r="H8552">
        <v>0.62428075075149536</v>
      </c>
      <c r="I8552">
        <v>57.4375</v>
      </c>
      <c r="J8552">
        <v>0</v>
      </c>
      <c r="K8552">
        <v>967</v>
      </c>
      <c r="L8552">
        <v>919.84688000000006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 s="10" t="s">
        <v>38</v>
      </c>
    </row>
    <row r="8553" spans="1:19" hidden="1" x14ac:dyDescent="0.25">
      <c r="A8553" s="10" t="str">
        <f t="shared" si="133"/>
        <v>2017-2026Humboldt1-in-10September PeakPGE2</v>
      </c>
      <c r="B8553" s="10" t="s">
        <v>54</v>
      </c>
      <c r="C8553" s="10" t="s">
        <v>53</v>
      </c>
      <c r="D8553" s="10" t="s">
        <v>7</v>
      </c>
      <c r="E8553" s="10" t="s">
        <v>1</v>
      </c>
      <c r="F8553">
        <v>2</v>
      </c>
      <c r="G8553">
        <v>0.63034301996231079</v>
      </c>
      <c r="H8553">
        <v>0.63034301996231079</v>
      </c>
      <c r="I8553">
        <v>57.3125</v>
      </c>
      <c r="J8553">
        <v>0</v>
      </c>
      <c r="K8553">
        <v>967</v>
      </c>
      <c r="L8553">
        <v>919.84688000000006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 s="10" t="s">
        <v>38</v>
      </c>
    </row>
    <row r="8554" spans="1:19" hidden="1" x14ac:dyDescent="0.25">
      <c r="A8554" s="10" t="str">
        <f t="shared" si="133"/>
        <v>2017-2026Humboldt1-in-2September PeakCAISO3</v>
      </c>
      <c r="B8554" s="10" t="s">
        <v>54</v>
      </c>
      <c r="C8554" s="10" t="s">
        <v>53</v>
      </c>
      <c r="D8554" s="10" t="s">
        <v>7</v>
      </c>
      <c r="E8554" s="10" t="s">
        <v>9</v>
      </c>
      <c r="F8554">
        <v>3</v>
      </c>
      <c r="G8554">
        <v>0.47952672839164734</v>
      </c>
      <c r="H8554">
        <v>0.47952672839164734</v>
      </c>
      <c r="I8554">
        <v>55.875</v>
      </c>
      <c r="J8554">
        <v>0</v>
      </c>
      <c r="K8554">
        <v>967</v>
      </c>
      <c r="L8554">
        <v>919.84688000000006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 s="10" t="s">
        <v>39</v>
      </c>
    </row>
    <row r="8555" spans="1:19" hidden="1" x14ac:dyDescent="0.25">
      <c r="A8555" s="10" t="str">
        <f t="shared" si="133"/>
        <v>2017-2026Humboldt1-in-10September PeakCAISO3</v>
      </c>
      <c r="B8555" s="10" t="s">
        <v>54</v>
      </c>
      <c r="C8555" s="10" t="s">
        <v>53</v>
      </c>
      <c r="D8555" s="10" t="s">
        <v>7</v>
      </c>
      <c r="E8555" s="10" t="s">
        <v>1</v>
      </c>
      <c r="F8555">
        <v>3</v>
      </c>
      <c r="G8555">
        <v>0.53383392095565796</v>
      </c>
      <c r="H8555">
        <v>0.53383392095565796</v>
      </c>
      <c r="I8555">
        <v>55.375</v>
      </c>
      <c r="J8555">
        <v>0</v>
      </c>
      <c r="K8555">
        <v>967</v>
      </c>
      <c r="L8555">
        <v>919.84688000000006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 s="10" t="s">
        <v>39</v>
      </c>
    </row>
    <row r="8556" spans="1:19" hidden="1" x14ac:dyDescent="0.25">
      <c r="A8556" s="10" t="str">
        <f t="shared" si="133"/>
        <v>2017-2026Humboldt1-in-10September PeakPGE3</v>
      </c>
      <c r="B8556" s="10" t="s">
        <v>54</v>
      </c>
      <c r="C8556" s="10" t="s">
        <v>53</v>
      </c>
      <c r="D8556" s="10" t="s">
        <v>7</v>
      </c>
      <c r="E8556" s="10" t="s">
        <v>1</v>
      </c>
      <c r="F8556">
        <v>3</v>
      </c>
      <c r="G8556">
        <v>0.58239591121673584</v>
      </c>
      <c r="H8556">
        <v>0.58239591121673584</v>
      </c>
      <c r="I8556">
        <v>56.6875</v>
      </c>
      <c r="J8556">
        <v>0</v>
      </c>
      <c r="K8556">
        <v>967</v>
      </c>
      <c r="L8556">
        <v>919.84688000000006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 s="10" t="s">
        <v>38</v>
      </c>
    </row>
    <row r="8557" spans="1:19" hidden="1" x14ac:dyDescent="0.25">
      <c r="A8557" s="10" t="str">
        <f t="shared" si="133"/>
        <v>2017-2026Humboldt1-in-2September PeakPGE3</v>
      </c>
      <c r="B8557" s="10" t="s">
        <v>54</v>
      </c>
      <c r="C8557" s="10" t="s">
        <v>53</v>
      </c>
      <c r="D8557" s="10" t="s">
        <v>7</v>
      </c>
      <c r="E8557" s="10" t="s">
        <v>9</v>
      </c>
      <c r="F8557">
        <v>3</v>
      </c>
      <c r="G8557">
        <v>0.57679486274719238</v>
      </c>
      <c r="H8557">
        <v>0.57679486274719238</v>
      </c>
      <c r="I8557">
        <v>56.5625</v>
      </c>
      <c r="J8557">
        <v>0</v>
      </c>
      <c r="K8557">
        <v>967</v>
      </c>
      <c r="L8557">
        <v>919.84688000000006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 s="10" t="s">
        <v>38</v>
      </c>
    </row>
    <row r="8558" spans="1:19" hidden="1" x14ac:dyDescent="0.25">
      <c r="A8558" s="10" t="str">
        <f t="shared" si="133"/>
        <v>2017-2026Humboldt1-in-2September PeakCAISO4</v>
      </c>
      <c r="B8558" s="10" t="s">
        <v>54</v>
      </c>
      <c r="C8558" s="10" t="s">
        <v>53</v>
      </c>
      <c r="D8558" s="10" t="s">
        <v>7</v>
      </c>
      <c r="E8558" s="10" t="s">
        <v>9</v>
      </c>
      <c r="F8558">
        <v>4</v>
      </c>
      <c r="G8558">
        <v>0.46467000246047974</v>
      </c>
      <c r="H8558">
        <v>0.46467000246047974</v>
      </c>
      <c r="I8558">
        <v>54.875</v>
      </c>
      <c r="J8558">
        <v>0</v>
      </c>
      <c r="K8558">
        <v>967</v>
      </c>
      <c r="L8558">
        <v>919.84688000000006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 s="10" t="s">
        <v>39</v>
      </c>
    </row>
    <row r="8559" spans="1:19" hidden="1" x14ac:dyDescent="0.25">
      <c r="A8559" s="10" t="str">
        <f t="shared" si="133"/>
        <v>2017-2026Humboldt1-in-10September PeakCAISO4</v>
      </c>
      <c r="B8559" s="10" t="s">
        <v>54</v>
      </c>
      <c r="C8559" s="10" t="s">
        <v>53</v>
      </c>
      <c r="D8559" s="10" t="s">
        <v>7</v>
      </c>
      <c r="E8559" s="10" t="s">
        <v>1</v>
      </c>
      <c r="F8559">
        <v>4</v>
      </c>
      <c r="G8559">
        <v>0.51729464530944824</v>
      </c>
      <c r="H8559">
        <v>0.51729464530944824</v>
      </c>
      <c r="I8559">
        <v>54.25</v>
      </c>
      <c r="J8559">
        <v>0</v>
      </c>
      <c r="K8559">
        <v>967</v>
      </c>
      <c r="L8559">
        <v>919.84688000000006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 s="10" t="s">
        <v>39</v>
      </c>
    </row>
    <row r="8560" spans="1:19" hidden="1" x14ac:dyDescent="0.25">
      <c r="A8560" s="10" t="str">
        <f t="shared" si="133"/>
        <v>2017-2026Humboldt1-in-2September PeakPGE4</v>
      </c>
      <c r="B8560" s="10" t="s">
        <v>54</v>
      </c>
      <c r="C8560" s="10" t="s">
        <v>53</v>
      </c>
      <c r="D8560" s="10" t="s">
        <v>7</v>
      </c>
      <c r="E8560" s="10" t="s">
        <v>9</v>
      </c>
      <c r="F8560">
        <v>4</v>
      </c>
      <c r="G8560">
        <v>0.55892455577850342</v>
      </c>
      <c r="H8560">
        <v>0.55892455577850342</v>
      </c>
      <c r="I8560">
        <v>55.375</v>
      </c>
      <c r="J8560">
        <v>0</v>
      </c>
      <c r="K8560">
        <v>967</v>
      </c>
      <c r="L8560">
        <v>919.84688000000006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 s="10" t="s">
        <v>38</v>
      </c>
    </row>
    <row r="8561" spans="1:19" hidden="1" x14ac:dyDescent="0.25">
      <c r="A8561" s="10" t="str">
        <f t="shared" si="133"/>
        <v>2017-2026Humboldt1-in-10September PeakPGE4</v>
      </c>
      <c r="B8561" s="10" t="s">
        <v>54</v>
      </c>
      <c r="C8561" s="10" t="s">
        <v>53</v>
      </c>
      <c r="D8561" s="10" t="s">
        <v>7</v>
      </c>
      <c r="E8561" s="10" t="s">
        <v>1</v>
      </c>
      <c r="F8561">
        <v>4</v>
      </c>
      <c r="G8561">
        <v>0.56435209512710571</v>
      </c>
      <c r="H8561">
        <v>0.56435209512710571</v>
      </c>
      <c r="I8561">
        <v>56</v>
      </c>
      <c r="J8561">
        <v>0</v>
      </c>
      <c r="K8561">
        <v>967</v>
      </c>
      <c r="L8561">
        <v>919.84688000000006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 s="10" t="s">
        <v>38</v>
      </c>
    </row>
    <row r="8562" spans="1:19" hidden="1" x14ac:dyDescent="0.25">
      <c r="A8562" s="10" t="str">
        <f t="shared" si="133"/>
        <v>2017-2026Humboldt1-in-2September PeakCAISO5</v>
      </c>
      <c r="B8562" s="10" t="s">
        <v>54</v>
      </c>
      <c r="C8562" s="10" t="s">
        <v>53</v>
      </c>
      <c r="D8562" s="10" t="s">
        <v>7</v>
      </c>
      <c r="E8562" s="10" t="s">
        <v>9</v>
      </c>
      <c r="F8562">
        <v>5</v>
      </c>
      <c r="G8562">
        <v>0.46075236797332764</v>
      </c>
      <c r="H8562">
        <v>0.46075236797332764</v>
      </c>
      <c r="I8562">
        <v>54.125</v>
      </c>
      <c r="J8562">
        <v>0</v>
      </c>
      <c r="K8562">
        <v>967</v>
      </c>
      <c r="L8562">
        <v>919.84688000000006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 s="10" t="s">
        <v>39</v>
      </c>
    </row>
    <row r="8563" spans="1:19" hidden="1" x14ac:dyDescent="0.25">
      <c r="A8563" s="10" t="str">
        <f t="shared" si="133"/>
        <v>2017-2026Humboldt1-in-10September PeakCAISO5</v>
      </c>
      <c r="B8563" s="10" t="s">
        <v>54</v>
      </c>
      <c r="C8563" s="10" t="s">
        <v>53</v>
      </c>
      <c r="D8563" s="10" t="s">
        <v>7</v>
      </c>
      <c r="E8563" s="10" t="s">
        <v>1</v>
      </c>
      <c r="F8563">
        <v>5</v>
      </c>
      <c r="G8563">
        <v>0.51293325424194336</v>
      </c>
      <c r="H8563">
        <v>0.51293325424194336</v>
      </c>
      <c r="I8563">
        <v>52.9375</v>
      </c>
      <c r="J8563">
        <v>0</v>
      </c>
      <c r="K8563">
        <v>967</v>
      </c>
      <c r="L8563">
        <v>919.84688000000006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 s="10" t="s">
        <v>39</v>
      </c>
    </row>
    <row r="8564" spans="1:19" hidden="1" x14ac:dyDescent="0.25">
      <c r="A8564" s="10" t="str">
        <f t="shared" si="133"/>
        <v>2017-2026Humboldt1-in-10September PeakPGE5</v>
      </c>
      <c r="B8564" s="10" t="s">
        <v>54</v>
      </c>
      <c r="C8564" s="10" t="s">
        <v>53</v>
      </c>
      <c r="D8564" s="10" t="s">
        <v>7</v>
      </c>
      <c r="E8564" s="10" t="s">
        <v>1</v>
      </c>
      <c r="F8564">
        <v>5</v>
      </c>
      <c r="G8564">
        <v>0.55959397554397583</v>
      </c>
      <c r="H8564">
        <v>0.55959397554397583</v>
      </c>
      <c r="I8564">
        <v>55.4375</v>
      </c>
      <c r="J8564">
        <v>0</v>
      </c>
      <c r="K8564">
        <v>967</v>
      </c>
      <c r="L8564">
        <v>919.84688000000006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 s="10" t="s">
        <v>38</v>
      </c>
    </row>
    <row r="8565" spans="1:19" hidden="1" x14ac:dyDescent="0.25">
      <c r="A8565" s="10" t="str">
        <f t="shared" si="133"/>
        <v>2017-2026Humboldt1-in-2September PeakPGE5</v>
      </c>
      <c r="B8565" s="10" t="s">
        <v>54</v>
      </c>
      <c r="C8565" s="10" t="s">
        <v>53</v>
      </c>
      <c r="D8565" s="10" t="s">
        <v>7</v>
      </c>
      <c r="E8565" s="10" t="s">
        <v>9</v>
      </c>
      <c r="F8565">
        <v>5</v>
      </c>
      <c r="G8565">
        <v>0.55421221256256104</v>
      </c>
      <c r="H8565">
        <v>0.55421221256256104</v>
      </c>
      <c r="I8565">
        <v>54.75</v>
      </c>
      <c r="J8565">
        <v>0</v>
      </c>
      <c r="K8565">
        <v>967</v>
      </c>
      <c r="L8565">
        <v>919.84688000000006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 s="10" t="s">
        <v>38</v>
      </c>
    </row>
    <row r="8566" spans="1:19" hidden="1" x14ac:dyDescent="0.25">
      <c r="A8566" s="10" t="str">
        <f t="shared" si="133"/>
        <v>2017-2026Humboldt1-in-2September PeakCAISO6</v>
      </c>
      <c r="B8566" s="10" t="s">
        <v>54</v>
      </c>
      <c r="C8566" s="10" t="s">
        <v>53</v>
      </c>
      <c r="D8566" s="10" t="s">
        <v>7</v>
      </c>
      <c r="E8566" s="10" t="s">
        <v>9</v>
      </c>
      <c r="F8566">
        <v>6</v>
      </c>
      <c r="G8566">
        <v>0.49684780836105347</v>
      </c>
      <c r="H8566">
        <v>0.49684780836105347</v>
      </c>
      <c r="I8566">
        <v>53.6875</v>
      </c>
      <c r="J8566">
        <v>0</v>
      </c>
      <c r="K8566">
        <v>967</v>
      </c>
      <c r="L8566">
        <v>919.84688000000006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 s="10" t="s">
        <v>39</v>
      </c>
    </row>
    <row r="8567" spans="1:19" hidden="1" x14ac:dyDescent="0.25">
      <c r="A8567" s="10" t="str">
        <f t="shared" si="133"/>
        <v>2017-2026Humboldt1-in-10September PeakCAISO6</v>
      </c>
      <c r="B8567" s="10" t="s">
        <v>54</v>
      </c>
      <c r="C8567" s="10" t="s">
        <v>53</v>
      </c>
      <c r="D8567" s="10" t="s">
        <v>7</v>
      </c>
      <c r="E8567" s="10" t="s">
        <v>1</v>
      </c>
      <c r="F8567">
        <v>6</v>
      </c>
      <c r="G8567">
        <v>0.55311667919158936</v>
      </c>
      <c r="H8567">
        <v>0.55311667919158936</v>
      </c>
      <c r="I8567">
        <v>52.3125</v>
      </c>
      <c r="J8567">
        <v>0</v>
      </c>
      <c r="K8567">
        <v>967</v>
      </c>
      <c r="L8567">
        <v>919.84688000000006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 s="10" t="s">
        <v>39</v>
      </c>
    </row>
    <row r="8568" spans="1:19" hidden="1" x14ac:dyDescent="0.25">
      <c r="A8568" s="10" t="str">
        <f t="shared" si="133"/>
        <v>2017-2026Humboldt1-in-10September PeakPGE6</v>
      </c>
      <c r="B8568" s="10" t="s">
        <v>54</v>
      </c>
      <c r="C8568" s="10" t="s">
        <v>53</v>
      </c>
      <c r="D8568" s="10" t="s">
        <v>7</v>
      </c>
      <c r="E8568" s="10" t="s">
        <v>1</v>
      </c>
      <c r="F8568">
        <v>6</v>
      </c>
      <c r="G8568">
        <v>0.60343277454376221</v>
      </c>
      <c r="H8568">
        <v>0.60343277454376221</v>
      </c>
      <c r="I8568">
        <v>54.8125</v>
      </c>
      <c r="J8568">
        <v>0</v>
      </c>
      <c r="K8568">
        <v>967</v>
      </c>
      <c r="L8568">
        <v>919.84688000000006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 s="10" t="s">
        <v>38</v>
      </c>
    </row>
    <row r="8569" spans="1:19" hidden="1" x14ac:dyDescent="0.25">
      <c r="A8569" s="10" t="str">
        <f t="shared" si="133"/>
        <v>2017-2026Humboldt1-in-2September PeakPGE6</v>
      </c>
      <c r="B8569" s="10" t="s">
        <v>54</v>
      </c>
      <c r="C8569" s="10" t="s">
        <v>53</v>
      </c>
      <c r="D8569" s="10" t="s">
        <v>7</v>
      </c>
      <c r="E8569" s="10" t="s">
        <v>9</v>
      </c>
      <c r="F8569">
        <v>6</v>
      </c>
      <c r="G8569">
        <v>0.5976293683052063</v>
      </c>
      <c r="H8569">
        <v>0.5976293683052063</v>
      </c>
      <c r="I8569">
        <v>54.0625</v>
      </c>
      <c r="J8569">
        <v>0</v>
      </c>
      <c r="K8569">
        <v>967</v>
      </c>
      <c r="L8569">
        <v>919.84688000000006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 s="10" t="s">
        <v>38</v>
      </c>
    </row>
    <row r="8570" spans="1:19" hidden="1" x14ac:dyDescent="0.25">
      <c r="A8570" s="10" t="str">
        <f t="shared" si="133"/>
        <v>2017-2026Humboldt1-in-10September PeakCAISO7</v>
      </c>
      <c r="B8570" s="10" t="s">
        <v>54</v>
      </c>
      <c r="C8570" s="10" t="s">
        <v>53</v>
      </c>
      <c r="D8570" s="10" t="s">
        <v>7</v>
      </c>
      <c r="E8570" s="10" t="s">
        <v>1</v>
      </c>
      <c r="F8570">
        <v>7</v>
      </c>
      <c r="G8570">
        <v>0.65453851222991943</v>
      </c>
      <c r="H8570">
        <v>0.65453851222991943</v>
      </c>
      <c r="I8570">
        <v>51.6875</v>
      </c>
      <c r="J8570">
        <v>0</v>
      </c>
      <c r="K8570">
        <v>967</v>
      </c>
      <c r="L8570">
        <v>919.84688000000006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 s="10" t="s">
        <v>39</v>
      </c>
    </row>
    <row r="8571" spans="1:19" hidden="1" x14ac:dyDescent="0.25">
      <c r="A8571" s="10" t="str">
        <f t="shared" si="133"/>
        <v>2017-2026Humboldt1-in-2September PeakCAISO7</v>
      </c>
      <c r="B8571" s="10" t="s">
        <v>54</v>
      </c>
      <c r="C8571" s="10" t="s">
        <v>53</v>
      </c>
      <c r="D8571" s="10" t="s">
        <v>7</v>
      </c>
      <c r="E8571" s="10" t="s">
        <v>9</v>
      </c>
      <c r="F8571">
        <v>7</v>
      </c>
      <c r="G8571">
        <v>0.58795201778411865</v>
      </c>
      <c r="H8571">
        <v>0.58795201778411865</v>
      </c>
      <c r="I8571">
        <v>53.1875</v>
      </c>
      <c r="J8571">
        <v>0</v>
      </c>
      <c r="K8571">
        <v>967</v>
      </c>
      <c r="L8571">
        <v>919.84688000000006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 s="10" t="s">
        <v>39</v>
      </c>
    </row>
    <row r="8572" spans="1:19" hidden="1" x14ac:dyDescent="0.25">
      <c r="A8572" s="10" t="str">
        <f t="shared" si="133"/>
        <v>2017-2026Humboldt1-in-10September PeakPGE7</v>
      </c>
      <c r="B8572" s="10" t="s">
        <v>54</v>
      </c>
      <c r="C8572" s="10" t="s">
        <v>53</v>
      </c>
      <c r="D8572" s="10" t="s">
        <v>7</v>
      </c>
      <c r="E8572" s="10" t="s">
        <v>1</v>
      </c>
      <c r="F8572">
        <v>7</v>
      </c>
      <c r="G8572">
        <v>0.714080810546875</v>
      </c>
      <c r="H8572">
        <v>0.714080810546875</v>
      </c>
      <c r="I8572">
        <v>54.5</v>
      </c>
      <c r="J8572">
        <v>0</v>
      </c>
      <c r="K8572">
        <v>967</v>
      </c>
      <c r="L8572">
        <v>919.84688000000006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 s="10" t="s">
        <v>38</v>
      </c>
    </row>
    <row r="8573" spans="1:19" hidden="1" x14ac:dyDescent="0.25">
      <c r="A8573" s="10" t="str">
        <f t="shared" si="133"/>
        <v>2017-2026Humboldt1-in-2September PeakPGE7</v>
      </c>
      <c r="B8573" s="10" t="s">
        <v>54</v>
      </c>
      <c r="C8573" s="10" t="s">
        <v>53</v>
      </c>
      <c r="D8573" s="10" t="s">
        <v>7</v>
      </c>
      <c r="E8573" s="10" t="s">
        <v>9</v>
      </c>
      <c r="F8573">
        <v>7</v>
      </c>
      <c r="G8573">
        <v>0.70721322298049927</v>
      </c>
      <c r="H8573">
        <v>0.70721322298049927</v>
      </c>
      <c r="I8573">
        <v>53.5625</v>
      </c>
      <c r="J8573">
        <v>0</v>
      </c>
      <c r="K8573">
        <v>967</v>
      </c>
      <c r="L8573">
        <v>919.84688000000006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 s="10" t="s">
        <v>38</v>
      </c>
    </row>
    <row r="8574" spans="1:19" hidden="1" x14ac:dyDescent="0.25">
      <c r="A8574" s="10" t="str">
        <f t="shared" si="133"/>
        <v>2017-2026Humboldt1-in-2September PeakCAISO8</v>
      </c>
      <c r="B8574" s="10" t="s">
        <v>54</v>
      </c>
      <c r="C8574" s="10" t="s">
        <v>53</v>
      </c>
      <c r="D8574" s="10" t="s">
        <v>7</v>
      </c>
      <c r="E8574" s="10" t="s">
        <v>9</v>
      </c>
      <c r="F8574">
        <v>8</v>
      </c>
      <c r="G8574">
        <v>0.63824689388275146</v>
      </c>
      <c r="H8574">
        <v>0.63824689388275146</v>
      </c>
      <c r="I8574">
        <v>54.5</v>
      </c>
      <c r="J8574">
        <v>0</v>
      </c>
      <c r="K8574">
        <v>967</v>
      </c>
      <c r="L8574">
        <v>919.84688000000006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 s="10" t="s">
        <v>39</v>
      </c>
    </row>
    <row r="8575" spans="1:19" hidden="1" x14ac:dyDescent="0.25">
      <c r="A8575" s="10" t="str">
        <f t="shared" si="133"/>
        <v>2017-2026Humboldt1-in-10September PeakCAISO8</v>
      </c>
      <c r="B8575" s="10" t="s">
        <v>54</v>
      </c>
      <c r="C8575" s="10" t="s">
        <v>53</v>
      </c>
      <c r="D8575" s="10" t="s">
        <v>7</v>
      </c>
      <c r="E8575" s="10" t="s">
        <v>1</v>
      </c>
      <c r="F8575">
        <v>8</v>
      </c>
      <c r="G8575">
        <v>0.7105293869972229</v>
      </c>
      <c r="H8575">
        <v>0.7105293869972229</v>
      </c>
      <c r="I8575">
        <v>53.125</v>
      </c>
      <c r="J8575">
        <v>0</v>
      </c>
      <c r="K8575">
        <v>967</v>
      </c>
      <c r="L8575">
        <v>919.84688000000006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 s="10" t="s">
        <v>39</v>
      </c>
    </row>
    <row r="8576" spans="1:19" hidden="1" x14ac:dyDescent="0.25">
      <c r="A8576" s="10" t="str">
        <f t="shared" si="133"/>
        <v>2017-2026Humboldt1-in-2September PeakPGE8</v>
      </c>
      <c r="B8576" s="10" t="s">
        <v>54</v>
      </c>
      <c r="C8576" s="10" t="s">
        <v>53</v>
      </c>
      <c r="D8576" s="10" t="s">
        <v>7</v>
      </c>
      <c r="E8576" s="10" t="s">
        <v>9</v>
      </c>
      <c r="F8576">
        <v>8</v>
      </c>
      <c r="G8576">
        <v>0.76771008968353271</v>
      </c>
      <c r="H8576">
        <v>0.76771008968353271</v>
      </c>
      <c r="I8576">
        <v>55.4375</v>
      </c>
      <c r="J8576">
        <v>0</v>
      </c>
      <c r="K8576">
        <v>967</v>
      </c>
      <c r="L8576">
        <v>919.84688000000006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 s="10" t="s">
        <v>38</v>
      </c>
    </row>
    <row r="8577" spans="1:19" hidden="1" x14ac:dyDescent="0.25">
      <c r="A8577" s="10" t="str">
        <f t="shared" si="133"/>
        <v>2017-2026Humboldt1-in-10September PeakPGE8</v>
      </c>
      <c r="B8577" s="10" t="s">
        <v>54</v>
      </c>
      <c r="C8577" s="10" t="s">
        <v>53</v>
      </c>
      <c r="D8577" s="10" t="s">
        <v>7</v>
      </c>
      <c r="E8577" s="10" t="s">
        <v>1</v>
      </c>
      <c r="F8577">
        <v>8</v>
      </c>
      <c r="G8577">
        <v>0.77516508102416992</v>
      </c>
      <c r="H8577">
        <v>0.77516508102416992</v>
      </c>
      <c r="I8577">
        <v>55.625</v>
      </c>
      <c r="J8577">
        <v>0</v>
      </c>
      <c r="K8577">
        <v>967</v>
      </c>
      <c r="L8577">
        <v>919.84688000000006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 s="10" t="s">
        <v>38</v>
      </c>
    </row>
    <row r="8578" spans="1:19" hidden="1" x14ac:dyDescent="0.25">
      <c r="A8578" s="10" t="str">
        <f t="shared" ref="A8578:A8641" si="134">CONCATENATE(B8578,C8578,E8578,D8578,S8578,F8578)</f>
        <v>2017-2026Humboldt1-in-2September PeakCAISO9</v>
      </c>
      <c r="B8578" s="10" t="s">
        <v>54</v>
      </c>
      <c r="C8578" s="10" t="s">
        <v>53</v>
      </c>
      <c r="D8578" s="10" t="s">
        <v>7</v>
      </c>
      <c r="E8578" s="10" t="s">
        <v>9</v>
      </c>
      <c r="F8578">
        <v>9</v>
      </c>
      <c r="G8578">
        <v>0.61509889364242554</v>
      </c>
      <c r="H8578">
        <v>0.61509889364242554</v>
      </c>
      <c r="I8578">
        <v>58.125</v>
      </c>
      <c r="J8578">
        <v>0</v>
      </c>
      <c r="K8578">
        <v>967</v>
      </c>
      <c r="L8578">
        <v>919.84688000000006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 s="10" t="s">
        <v>39</v>
      </c>
    </row>
    <row r="8579" spans="1:19" hidden="1" x14ac:dyDescent="0.25">
      <c r="A8579" s="10" t="str">
        <f t="shared" si="134"/>
        <v>2017-2026Humboldt1-in-10September PeakCAISO9</v>
      </c>
      <c r="B8579" s="10" t="s">
        <v>54</v>
      </c>
      <c r="C8579" s="10" t="s">
        <v>53</v>
      </c>
      <c r="D8579" s="10" t="s">
        <v>7</v>
      </c>
      <c r="E8579" s="10" t="s">
        <v>1</v>
      </c>
      <c r="F8579">
        <v>9</v>
      </c>
      <c r="G8579">
        <v>0.68475979566574097</v>
      </c>
      <c r="H8579">
        <v>0.68475979566574097</v>
      </c>
      <c r="I8579">
        <v>58.6875</v>
      </c>
      <c r="J8579">
        <v>0</v>
      </c>
      <c r="K8579">
        <v>967</v>
      </c>
      <c r="L8579">
        <v>919.84688000000006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 s="10" t="s">
        <v>39</v>
      </c>
    </row>
    <row r="8580" spans="1:19" hidden="1" x14ac:dyDescent="0.25">
      <c r="A8580" s="10" t="str">
        <f t="shared" si="134"/>
        <v>2017-2026Humboldt1-in-10September PeakPGE9</v>
      </c>
      <c r="B8580" s="10" t="s">
        <v>54</v>
      </c>
      <c r="C8580" s="10" t="s">
        <v>53</v>
      </c>
      <c r="D8580" s="10" t="s">
        <v>7</v>
      </c>
      <c r="E8580" s="10" t="s">
        <v>1</v>
      </c>
      <c r="F8580">
        <v>9</v>
      </c>
      <c r="G8580">
        <v>0.74705129861831665</v>
      </c>
      <c r="H8580">
        <v>0.74705129861831665</v>
      </c>
      <c r="I8580">
        <v>62.0625</v>
      </c>
      <c r="J8580">
        <v>0</v>
      </c>
      <c r="K8580">
        <v>967</v>
      </c>
      <c r="L8580">
        <v>919.84688000000006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 s="10" t="s">
        <v>38</v>
      </c>
    </row>
    <row r="8581" spans="1:19" hidden="1" x14ac:dyDescent="0.25">
      <c r="A8581" s="10" t="str">
        <f t="shared" si="134"/>
        <v>2017-2026Humboldt1-in-2September PeakPGE9</v>
      </c>
      <c r="B8581" s="10" t="s">
        <v>54</v>
      </c>
      <c r="C8581" s="10" t="s">
        <v>53</v>
      </c>
      <c r="D8581" s="10" t="s">
        <v>7</v>
      </c>
      <c r="E8581" s="10" t="s">
        <v>9</v>
      </c>
      <c r="F8581">
        <v>9</v>
      </c>
      <c r="G8581">
        <v>0.73986661434173584</v>
      </c>
      <c r="H8581">
        <v>0.73986661434173584</v>
      </c>
      <c r="I8581">
        <v>61.6875</v>
      </c>
      <c r="J8581">
        <v>0</v>
      </c>
      <c r="K8581">
        <v>967</v>
      </c>
      <c r="L8581">
        <v>919.84688000000006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 s="10" t="s">
        <v>38</v>
      </c>
    </row>
    <row r="8582" spans="1:19" hidden="1" x14ac:dyDescent="0.25">
      <c r="A8582" s="10" t="str">
        <f t="shared" si="134"/>
        <v>2017-2026Humboldt1-in-10September PeakCAISO10</v>
      </c>
      <c r="B8582" s="10" t="s">
        <v>54</v>
      </c>
      <c r="C8582" s="10" t="s">
        <v>53</v>
      </c>
      <c r="D8582" s="10" t="s">
        <v>7</v>
      </c>
      <c r="E8582" s="10" t="s">
        <v>1</v>
      </c>
      <c r="F8582">
        <v>10</v>
      </c>
      <c r="G8582">
        <v>0.71822166442871094</v>
      </c>
      <c r="H8582">
        <v>0.71822166442871094</v>
      </c>
      <c r="I8582">
        <v>64.25</v>
      </c>
      <c r="J8582">
        <v>0</v>
      </c>
      <c r="K8582">
        <v>967</v>
      </c>
      <c r="L8582">
        <v>919.84688000000006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 s="10" t="s">
        <v>39</v>
      </c>
    </row>
    <row r="8583" spans="1:19" hidden="1" x14ac:dyDescent="0.25">
      <c r="A8583" s="10" t="str">
        <f t="shared" si="134"/>
        <v>2017-2026Humboldt1-in-2September PeakCAISO10</v>
      </c>
      <c r="B8583" s="10" t="s">
        <v>54</v>
      </c>
      <c r="C8583" s="10" t="s">
        <v>53</v>
      </c>
      <c r="D8583" s="10" t="s">
        <v>7</v>
      </c>
      <c r="E8583" s="10" t="s">
        <v>9</v>
      </c>
      <c r="F8583">
        <v>10</v>
      </c>
      <c r="G8583">
        <v>0.64515668153762817</v>
      </c>
      <c r="H8583">
        <v>0.64515668153762817</v>
      </c>
      <c r="I8583">
        <v>61.875</v>
      </c>
      <c r="J8583">
        <v>0</v>
      </c>
      <c r="K8583">
        <v>967</v>
      </c>
      <c r="L8583">
        <v>919.84688000000006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 s="10" t="s">
        <v>39</v>
      </c>
    </row>
    <row r="8584" spans="1:19" hidden="1" x14ac:dyDescent="0.25">
      <c r="A8584" s="10" t="str">
        <f t="shared" si="134"/>
        <v>2017-2026Humboldt1-in-2September PeakPGE10</v>
      </c>
      <c r="B8584" s="10" t="s">
        <v>54</v>
      </c>
      <c r="C8584" s="10" t="s">
        <v>53</v>
      </c>
      <c r="D8584" s="10" t="s">
        <v>7</v>
      </c>
      <c r="E8584" s="10" t="s">
        <v>9</v>
      </c>
      <c r="F8584">
        <v>10</v>
      </c>
      <c r="G8584">
        <v>0.77602142095565796</v>
      </c>
      <c r="H8584">
        <v>0.77602142095565796</v>
      </c>
      <c r="I8584">
        <v>67.4375</v>
      </c>
      <c r="J8584">
        <v>0</v>
      </c>
      <c r="K8584">
        <v>967</v>
      </c>
      <c r="L8584">
        <v>919.84688000000006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 s="10" t="s">
        <v>38</v>
      </c>
    </row>
    <row r="8585" spans="1:19" hidden="1" x14ac:dyDescent="0.25">
      <c r="A8585" s="10" t="str">
        <f t="shared" si="134"/>
        <v>2017-2026Humboldt1-in-10September PeakPGE10</v>
      </c>
      <c r="B8585" s="10" t="s">
        <v>54</v>
      </c>
      <c r="C8585" s="10" t="s">
        <v>53</v>
      </c>
      <c r="D8585" s="10" t="s">
        <v>7</v>
      </c>
      <c r="E8585" s="10" t="s">
        <v>1</v>
      </c>
      <c r="F8585">
        <v>10</v>
      </c>
      <c r="G8585">
        <v>0.78355711698532104</v>
      </c>
      <c r="H8585">
        <v>0.78355711698532104</v>
      </c>
      <c r="I8585">
        <v>68.875</v>
      </c>
      <c r="J8585">
        <v>0</v>
      </c>
      <c r="K8585">
        <v>967</v>
      </c>
      <c r="L8585">
        <v>919.84688000000006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 s="10" t="s">
        <v>38</v>
      </c>
    </row>
    <row r="8586" spans="1:19" hidden="1" x14ac:dyDescent="0.25">
      <c r="A8586" s="10" t="str">
        <f t="shared" si="134"/>
        <v>2017-2026Humboldt1-in-2September PeakCAISO11</v>
      </c>
      <c r="B8586" s="10" t="s">
        <v>54</v>
      </c>
      <c r="C8586" s="10" t="s">
        <v>53</v>
      </c>
      <c r="D8586" s="10" t="s">
        <v>7</v>
      </c>
      <c r="E8586" s="10" t="s">
        <v>9</v>
      </c>
      <c r="F8586">
        <v>11</v>
      </c>
      <c r="G8586">
        <v>0.68384063243865967</v>
      </c>
      <c r="H8586">
        <v>0.68384063243865967</v>
      </c>
      <c r="I8586">
        <v>65.8125</v>
      </c>
      <c r="J8586">
        <v>0</v>
      </c>
      <c r="K8586">
        <v>967</v>
      </c>
      <c r="L8586">
        <v>919.84688000000006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 s="10" t="s">
        <v>39</v>
      </c>
    </row>
    <row r="8587" spans="1:19" hidden="1" x14ac:dyDescent="0.25">
      <c r="A8587" s="10" t="str">
        <f t="shared" si="134"/>
        <v>2017-2026Humboldt1-in-10September PeakCAISO11</v>
      </c>
      <c r="B8587" s="10" t="s">
        <v>54</v>
      </c>
      <c r="C8587" s="10" t="s">
        <v>53</v>
      </c>
      <c r="D8587" s="10" t="s">
        <v>7</v>
      </c>
      <c r="E8587" s="10" t="s">
        <v>1</v>
      </c>
      <c r="F8587">
        <v>11</v>
      </c>
      <c r="G8587">
        <v>0.76128661632537842</v>
      </c>
      <c r="H8587">
        <v>0.76128661632537842</v>
      </c>
      <c r="I8587">
        <v>69.125</v>
      </c>
      <c r="J8587">
        <v>0</v>
      </c>
      <c r="K8587">
        <v>967</v>
      </c>
      <c r="L8587">
        <v>919.84688000000006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 s="10" t="s">
        <v>39</v>
      </c>
    </row>
    <row r="8588" spans="1:19" hidden="1" x14ac:dyDescent="0.25">
      <c r="A8588" s="10" t="str">
        <f t="shared" si="134"/>
        <v>2017-2026Humboldt1-in-10September PeakPGE11</v>
      </c>
      <c r="B8588" s="10" t="s">
        <v>54</v>
      </c>
      <c r="C8588" s="10" t="s">
        <v>53</v>
      </c>
      <c r="D8588" s="10" t="s">
        <v>7</v>
      </c>
      <c r="E8588" s="10" t="s">
        <v>1</v>
      </c>
      <c r="F8588">
        <v>11</v>
      </c>
      <c r="G8588">
        <v>0.83053970336914063</v>
      </c>
      <c r="H8588">
        <v>0.83053970336914063</v>
      </c>
      <c r="I8588">
        <v>74.4375</v>
      </c>
      <c r="J8588">
        <v>0</v>
      </c>
      <c r="K8588">
        <v>967</v>
      </c>
      <c r="L8588">
        <v>919.84688000000006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 s="10" t="s">
        <v>38</v>
      </c>
    </row>
    <row r="8589" spans="1:19" hidden="1" x14ac:dyDescent="0.25">
      <c r="A8589" s="10" t="str">
        <f t="shared" si="134"/>
        <v>2017-2026Humboldt1-in-2September PeakPGE11</v>
      </c>
      <c r="B8589" s="10" t="s">
        <v>54</v>
      </c>
      <c r="C8589" s="10" t="s">
        <v>53</v>
      </c>
      <c r="D8589" s="10" t="s">
        <v>7</v>
      </c>
      <c r="E8589" s="10" t="s">
        <v>9</v>
      </c>
      <c r="F8589">
        <v>11</v>
      </c>
      <c r="G8589">
        <v>0.8225521445274353</v>
      </c>
      <c r="H8589">
        <v>0.8225521445274353</v>
      </c>
      <c r="I8589">
        <v>72.8125</v>
      </c>
      <c r="J8589">
        <v>0</v>
      </c>
      <c r="K8589">
        <v>967</v>
      </c>
      <c r="L8589">
        <v>919.84688000000006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 s="10" t="s">
        <v>38</v>
      </c>
    </row>
    <row r="8590" spans="1:19" hidden="1" x14ac:dyDescent="0.25">
      <c r="A8590" s="10" t="str">
        <f t="shared" si="134"/>
        <v>2017-2026Humboldt1-in-2September PeakCAISO12</v>
      </c>
      <c r="B8590" s="10" t="s">
        <v>54</v>
      </c>
      <c r="C8590" s="10" t="s">
        <v>53</v>
      </c>
      <c r="D8590" s="10" t="s">
        <v>7</v>
      </c>
      <c r="E8590" s="10" t="s">
        <v>9</v>
      </c>
      <c r="F8590">
        <v>12</v>
      </c>
      <c r="G8590">
        <v>0.79715633392333984</v>
      </c>
      <c r="H8590">
        <v>0.79715633392333984</v>
      </c>
      <c r="I8590">
        <v>70.125</v>
      </c>
      <c r="J8590">
        <v>0</v>
      </c>
      <c r="K8590">
        <v>967</v>
      </c>
      <c r="L8590">
        <v>919.84688000000006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 s="10" t="s">
        <v>39</v>
      </c>
    </row>
    <row r="8591" spans="1:19" hidden="1" x14ac:dyDescent="0.25">
      <c r="A8591" s="10" t="str">
        <f t="shared" si="134"/>
        <v>2017-2026Humboldt1-in-10September PeakCAISO12</v>
      </c>
      <c r="B8591" s="10" t="s">
        <v>54</v>
      </c>
      <c r="C8591" s="10" t="s">
        <v>53</v>
      </c>
      <c r="D8591" s="10" t="s">
        <v>7</v>
      </c>
      <c r="E8591" s="10" t="s">
        <v>1</v>
      </c>
      <c r="F8591">
        <v>12</v>
      </c>
      <c r="G8591">
        <v>0.88743549585342407</v>
      </c>
      <c r="H8591">
        <v>0.88743549585342407</v>
      </c>
      <c r="I8591">
        <v>73.25</v>
      </c>
      <c r="J8591">
        <v>0</v>
      </c>
      <c r="K8591">
        <v>967</v>
      </c>
      <c r="L8591">
        <v>919.84688000000006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 s="10" t="s">
        <v>39</v>
      </c>
    </row>
    <row r="8592" spans="1:19" hidden="1" x14ac:dyDescent="0.25">
      <c r="A8592" s="10" t="str">
        <f t="shared" si="134"/>
        <v>2017-2026Humboldt1-in-10September PeakPGE12</v>
      </c>
      <c r="B8592" s="10" t="s">
        <v>54</v>
      </c>
      <c r="C8592" s="10" t="s">
        <v>53</v>
      </c>
      <c r="D8592" s="10" t="s">
        <v>7</v>
      </c>
      <c r="E8592" s="10" t="s">
        <v>1</v>
      </c>
      <c r="F8592">
        <v>12</v>
      </c>
      <c r="G8592">
        <v>0.96816414594650269</v>
      </c>
      <c r="H8592">
        <v>0.96816414594650269</v>
      </c>
      <c r="I8592">
        <v>79.25</v>
      </c>
      <c r="J8592">
        <v>0</v>
      </c>
      <c r="K8592">
        <v>967</v>
      </c>
      <c r="L8592">
        <v>919.84688000000006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 s="10" t="s">
        <v>38</v>
      </c>
    </row>
    <row r="8593" spans="1:19" hidden="1" x14ac:dyDescent="0.25">
      <c r="A8593" s="10" t="str">
        <f t="shared" si="134"/>
        <v>2017-2026Humboldt1-in-2September PeakPGE12</v>
      </c>
      <c r="B8593" s="10" t="s">
        <v>54</v>
      </c>
      <c r="C8593" s="10" t="s">
        <v>53</v>
      </c>
      <c r="D8593" s="10" t="s">
        <v>7</v>
      </c>
      <c r="E8593" s="10" t="s">
        <v>9</v>
      </c>
      <c r="F8593">
        <v>12</v>
      </c>
      <c r="G8593">
        <v>0.95885294675827026</v>
      </c>
      <c r="H8593">
        <v>0.95885294675827026</v>
      </c>
      <c r="I8593">
        <v>77.5</v>
      </c>
      <c r="J8593">
        <v>0</v>
      </c>
      <c r="K8593">
        <v>967</v>
      </c>
      <c r="L8593">
        <v>919.84688000000006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 s="10" t="s">
        <v>38</v>
      </c>
    </row>
    <row r="8594" spans="1:19" hidden="1" x14ac:dyDescent="0.25">
      <c r="A8594" s="10" t="str">
        <f t="shared" si="134"/>
        <v>2017-2026Humboldt1-in-2September PeakCAISO13</v>
      </c>
      <c r="B8594" s="10" t="s">
        <v>54</v>
      </c>
      <c r="C8594" s="10" t="s">
        <v>53</v>
      </c>
      <c r="D8594" s="10" t="s">
        <v>7</v>
      </c>
      <c r="E8594" s="10" t="s">
        <v>9</v>
      </c>
      <c r="F8594">
        <v>13</v>
      </c>
      <c r="G8594">
        <v>0.98180598020553589</v>
      </c>
      <c r="H8594">
        <v>0.98180598020553589</v>
      </c>
      <c r="I8594">
        <v>74.1875</v>
      </c>
      <c r="J8594">
        <v>0</v>
      </c>
      <c r="K8594">
        <v>967</v>
      </c>
      <c r="L8594">
        <v>919.84688000000006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 s="10" t="s">
        <v>39</v>
      </c>
    </row>
    <row r="8595" spans="1:19" hidden="1" x14ac:dyDescent="0.25">
      <c r="A8595" s="10" t="str">
        <f t="shared" si="134"/>
        <v>2017-2026Humboldt1-in-10September PeakCAISO13</v>
      </c>
      <c r="B8595" s="10" t="s">
        <v>54</v>
      </c>
      <c r="C8595" s="10" t="s">
        <v>53</v>
      </c>
      <c r="D8595" s="10" t="s">
        <v>7</v>
      </c>
      <c r="E8595" s="10" t="s">
        <v>1</v>
      </c>
      <c r="F8595">
        <v>13</v>
      </c>
      <c r="G8595">
        <v>1.0929969549179077</v>
      </c>
      <c r="H8595">
        <v>1.0929969549179077</v>
      </c>
      <c r="I8595">
        <v>76.0625</v>
      </c>
      <c r="J8595">
        <v>0</v>
      </c>
      <c r="K8595">
        <v>967</v>
      </c>
      <c r="L8595">
        <v>919.84688000000006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 s="10" t="s">
        <v>39</v>
      </c>
    </row>
    <row r="8596" spans="1:19" hidden="1" x14ac:dyDescent="0.25">
      <c r="A8596" s="10" t="str">
        <f t="shared" si="134"/>
        <v>2017-2026Humboldt1-in-2September PeakPGE13</v>
      </c>
      <c r="B8596" s="10" t="s">
        <v>54</v>
      </c>
      <c r="C8596" s="10" t="s">
        <v>53</v>
      </c>
      <c r="D8596" s="10" t="s">
        <v>7</v>
      </c>
      <c r="E8596" s="10" t="s">
        <v>9</v>
      </c>
      <c r="F8596">
        <v>13</v>
      </c>
      <c r="G8596">
        <v>1.1809571981430054</v>
      </c>
      <c r="H8596">
        <v>1.1809571981430054</v>
      </c>
      <c r="I8596">
        <v>82.0625</v>
      </c>
      <c r="J8596">
        <v>0</v>
      </c>
      <c r="K8596">
        <v>967</v>
      </c>
      <c r="L8596">
        <v>919.84688000000006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 s="10" t="s">
        <v>38</v>
      </c>
    </row>
    <row r="8597" spans="1:19" hidden="1" x14ac:dyDescent="0.25">
      <c r="A8597" s="10" t="str">
        <f t="shared" si="134"/>
        <v>2017-2026Humboldt1-in-10September PeakPGE13</v>
      </c>
      <c r="B8597" s="10" t="s">
        <v>54</v>
      </c>
      <c r="C8597" s="10" t="s">
        <v>53</v>
      </c>
      <c r="D8597" s="10" t="s">
        <v>7</v>
      </c>
      <c r="E8597" s="10" t="s">
        <v>1</v>
      </c>
      <c r="F8597">
        <v>13</v>
      </c>
      <c r="G8597">
        <v>1.1924251317977905</v>
      </c>
      <c r="H8597">
        <v>1.1924251317977905</v>
      </c>
      <c r="I8597">
        <v>84</v>
      </c>
      <c r="J8597">
        <v>0</v>
      </c>
      <c r="K8597">
        <v>967</v>
      </c>
      <c r="L8597">
        <v>919.84688000000006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 s="10" t="s">
        <v>38</v>
      </c>
    </row>
    <row r="8598" spans="1:19" hidden="1" x14ac:dyDescent="0.25">
      <c r="A8598" s="10" t="str">
        <f t="shared" si="134"/>
        <v>2017-2026Humboldt1-in-2September PeakCAISO14</v>
      </c>
      <c r="B8598" s="10" t="s">
        <v>54</v>
      </c>
      <c r="C8598" s="10" t="s">
        <v>53</v>
      </c>
      <c r="D8598" s="10" t="s">
        <v>7</v>
      </c>
      <c r="E8598" s="10" t="s">
        <v>9</v>
      </c>
      <c r="F8598">
        <v>14</v>
      </c>
      <c r="G8598">
        <v>1.2107914686203003</v>
      </c>
      <c r="H8598">
        <v>1.2473785877227783</v>
      </c>
      <c r="I8598">
        <v>77.5625</v>
      </c>
      <c r="J8598">
        <v>0.10273714363574982</v>
      </c>
      <c r="K8598">
        <v>967</v>
      </c>
      <c r="L8598">
        <v>919.84688000000006</v>
      </c>
      <c r="M8598">
        <v>-3.6587134003639221E-2</v>
      </c>
      <c r="N8598">
        <v>-0.16825506091117859</v>
      </c>
      <c r="O8598">
        <v>-9.0462490916252136E-2</v>
      </c>
      <c r="P8598">
        <v>-3.6587134003639221E-2</v>
      </c>
      <c r="Q8598">
        <v>1.7288224771618843E-2</v>
      </c>
      <c r="R8598">
        <v>9.5080792903900146E-2</v>
      </c>
      <c r="S8598" s="10" t="s">
        <v>39</v>
      </c>
    </row>
    <row r="8599" spans="1:19" hidden="1" x14ac:dyDescent="0.25">
      <c r="A8599" s="10" t="str">
        <f t="shared" si="134"/>
        <v>2017-2026Humboldt1-in-10September PeakCAISO14</v>
      </c>
      <c r="B8599" s="10" t="s">
        <v>54</v>
      </c>
      <c r="C8599" s="10" t="s">
        <v>53</v>
      </c>
      <c r="D8599" s="10" t="s">
        <v>7</v>
      </c>
      <c r="E8599" s="10" t="s">
        <v>1</v>
      </c>
      <c r="F8599">
        <v>14</v>
      </c>
      <c r="G8599">
        <v>1.3479155302047729</v>
      </c>
      <c r="H8599">
        <v>1.3746194839477539</v>
      </c>
      <c r="I8599">
        <v>78.25</v>
      </c>
      <c r="J8599">
        <v>0.10273714363574982</v>
      </c>
      <c r="K8599">
        <v>967</v>
      </c>
      <c r="L8599">
        <v>919.84688000000006</v>
      </c>
      <c r="M8599">
        <v>-2.6703989133238792E-2</v>
      </c>
      <c r="N8599">
        <v>-0.15837191045284271</v>
      </c>
      <c r="O8599">
        <v>-8.0579347908496857E-2</v>
      </c>
      <c r="P8599">
        <v>-2.6703989133238792E-2</v>
      </c>
      <c r="Q8599">
        <v>2.7171369642019272E-2</v>
      </c>
      <c r="R8599">
        <v>0.10496393591165543</v>
      </c>
      <c r="S8599" s="10" t="s">
        <v>39</v>
      </c>
    </row>
    <row r="8600" spans="1:19" hidden="1" x14ac:dyDescent="0.25">
      <c r="A8600" s="10" t="str">
        <f t="shared" si="134"/>
        <v>2017-2026Humboldt1-in-10September PeakPGE14</v>
      </c>
      <c r="B8600" s="10" t="s">
        <v>54</v>
      </c>
      <c r="C8600" s="10" t="s">
        <v>53</v>
      </c>
      <c r="D8600" s="10" t="s">
        <v>7</v>
      </c>
      <c r="E8600" s="10" t="s">
        <v>1</v>
      </c>
      <c r="F8600">
        <v>14</v>
      </c>
      <c r="G8600">
        <v>1.4705332517623901</v>
      </c>
      <c r="H8600">
        <v>1.3885142803192139</v>
      </c>
      <c r="I8600">
        <v>86.5625</v>
      </c>
      <c r="J8600">
        <v>0.10273714363574982</v>
      </c>
      <c r="K8600">
        <v>967</v>
      </c>
      <c r="L8600">
        <v>919.84688000000006</v>
      </c>
      <c r="M8600">
        <v>8.2019001245498657E-2</v>
      </c>
      <c r="N8600">
        <v>-4.9648921936750412E-2</v>
      </c>
      <c r="O8600">
        <v>2.8143642470240593E-2</v>
      </c>
      <c r="P8600">
        <v>8.2019001245498657E-2</v>
      </c>
      <c r="Q8600">
        <v>0.13589435815811157</v>
      </c>
      <c r="R8600">
        <v>0.21368692815303802</v>
      </c>
      <c r="S8600" s="10" t="s">
        <v>38</v>
      </c>
    </row>
    <row r="8601" spans="1:19" hidden="1" x14ac:dyDescent="0.25">
      <c r="A8601" s="10" t="str">
        <f t="shared" si="134"/>
        <v>2017-2026Humboldt1-in-2September PeakPGE14</v>
      </c>
      <c r="B8601" s="10" t="s">
        <v>54</v>
      </c>
      <c r="C8601" s="10" t="s">
        <v>53</v>
      </c>
      <c r="D8601" s="10" t="s">
        <v>7</v>
      </c>
      <c r="E8601" s="10" t="s">
        <v>9</v>
      </c>
      <c r="F8601">
        <v>14</v>
      </c>
      <c r="G8601">
        <v>1.4563906192779541</v>
      </c>
      <c r="H8601">
        <v>1.4034756422042847</v>
      </c>
      <c r="I8601">
        <v>84.25</v>
      </c>
      <c r="J8601">
        <v>0.10273714363574982</v>
      </c>
      <c r="K8601">
        <v>967</v>
      </c>
      <c r="L8601">
        <v>919.84688000000006</v>
      </c>
      <c r="M8601">
        <v>5.2914995700120926E-2</v>
      </c>
      <c r="N8601">
        <v>-7.8752927482128143E-2</v>
      </c>
      <c r="O8601">
        <v>-9.6036243485286832E-4</v>
      </c>
      <c r="P8601">
        <v>5.2914995700120926E-2</v>
      </c>
      <c r="Q8601">
        <v>0.10679035633802414</v>
      </c>
      <c r="R8601">
        <v>0.18458291888237</v>
      </c>
      <c r="S8601" s="10" t="s">
        <v>38</v>
      </c>
    </row>
    <row r="8602" spans="1:19" hidden="1" x14ac:dyDescent="0.25">
      <c r="A8602" s="10" t="str">
        <f t="shared" si="134"/>
        <v>2017-2026Humboldt1-in-2September PeakCAISO15</v>
      </c>
      <c r="B8602" s="10" t="s">
        <v>54</v>
      </c>
      <c r="C8602" s="10" t="s">
        <v>53</v>
      </c>
      <c r="D8602" s="10" t="s">
        <v>7</v>
      </c>
      <c r="E8602" s="10" t="s">
        <v>9</v>
      </c>
      <c r="F8602">
        <v>15</v>
      </c>
      <c r="G8602">
        <v>1.4968504905700684</v>
      </c>
      <c r="H8602">
        <v>1.4978411197662354</v>
      </c>
      <c r="I8602">
        <v>79.375</v>
      </c>
      <c r="J8602">
        <v>0.1230589896440506</v>
      </c>
      <c r="K8602">
        <v>967</v>
      </c>
      <c r="L8602">
        <v>919.84688000000006</v>
      </c>
      <c r="M8602">
        <v>-9.9062663502991199E-4</v>
      </c>
      <c r="N8602">
        <v>-0.1587030291557312</v>
      </c>
      <c r="O8602">
        <v>-6.5522760152816772E-2</v>
      </c>
      <c r="P8602">
        <v>-9.9062663502991199E-4</v>
      </c>
      <c r="Q8602">
        <v>6.3541509211063385E-2</v>
      </c>
      <c r="R8602">
        <v>0.15672177076339722</v>
      </c>
      <c r="S8602" s="10" t="s">
        <v>39</v>
      </c>
    </row>
    <row r="8603" spans="1:19" hidden="1" x14ac:dyDescent="0.25">
      <c r="A8603" s="10" t="str">
        <f t="shared" si="134"/>
        <v>2017-2026Humboldt1-in-10September PeakCAISO15</v>
      </c>
      <c r="B8603" s="10" t="s">
        <v>54</v>
      </c>
      <c r="C8603" s="10" t="s">
        <v>53</v>
      </c>
      <c r="D8603" s="10" t="s">
        <v>7</v>
      </c>
      <c r="E8603" s="10" t="s">
        <v>1</v>
      </c>
      <c r="F8603">
        <v>15</v>
      </c>
      <c r="G8603">
        <v>1.66637122631073</v>
      </c>
      <c r="H8603">
        <v>1.6623210906982422</v>
      </c>
      <c r="I8603">
        <v>79.375</v>
      </c>
      <c r="J8603">
        <v>0.1230589896440506</v>
      </c>
      <c r="K8603">
        <v>967</v>
      </c>
      <c r="L8603">
        <v>919.84688000000006</v>
      </c>
      <c r="M8603">
        <v>4.0501290932297707E-3</v>
      </c>
      <c r="N8603">
        <v>-0.15366227924823761</v>
      </c>
      <c r="O8603">
        <v>-6.0482006520032883E-2</v>
      </c>
      <c r="P8603">
        <v>4.0501290932297707E-3</v>
      </c>
      <c r="Q8603">
        <v>6.8582266569137573E-2</v>
      </c>
      <c r="R8603">
        <v>0.161762535572052</v>
      </c>
      <c r="S8603" s="10" t="s">
        <v>39</v>
      </c>
    </row>
    <row r="8604" spans="1:19" hidden="1" x14ac:dyDescent="0.25">
      <c r="A8604" s="10" t="str">
        <f t="shared" si="134"/>
        <v>2017-2026Humboldt1-in-10September PeakPGE15</v>
      </c>
      <c r="B8604" s="10" t="s">
        <v>54</v>
      </c>
      <c r="C8604" s="10" t="s">
        <v>53</v>
      </c>
      <c r="D8604" s="10" t="s">
        <v>7</v>
      </c>
      <c r="E8604" s="10" t="s">
        <v>1</v>
      </c>
      <c r="F8604">
        <v>15</v>
      </c>
      <c r="G8604">
        <v>1.8179582357406616</v>
      </c>
      <c r="H8604">
        <v>1.6881192922592163</v>
      </c>
      <c r="I8604">
        <v>86.875</v>
      </c>
      <c r="J8604">
        <v>0.1230589896440506</v>
      </c>
      <c r="K8604">
        <v>967</v>
      </c>
      <c r="L8604">
        <v>919.84688000000006</v>
      </c>
      <c r="M8604">
        <v>0.12983891367912292</v>
      </c>
      <c r="N8604">
        <v>-2.7873488143086433E-2</v>
      </c>
      <c r="O8604">
        <v>6.5306782722473145E-2</v>
      </c>
      <c r="P8604">
        <v>0.12983891367912292</v>
      </c>
      <c r="Q8604">
        <v>0.19437104463577271</v>
      </c>
      <c r="R8604">
        <v>0.28755131363868713</v>
      </c>
      <c r="S8604" s="10" t="s">
        <v>38</v>
      </c>
    </row>
    <row r="8605" spans="1:19" hidden="1" x14ac:dyDescent="0.25">
      <c r="A8605" s="10" t="str">
        <f t="shared" si="134"/>
        <v>2017-2026Humboldt1-in-2September PeakPGE15</v>
      </c>
      <c r="B8605" s="10" t="s">
        <v>54</v>
      </c>
      <c r="C8605" s="10" t="s">
        <v>53</v>
      </c>
      <c r="D8605" s="10" t="s">
        <v>7</v>
      </c>
      <c r="E8605" s="10" t="s">
        <v>9</v>
      </c>
      <c r="F8605">
        <v>15</v>
      </c>
      <c r="G8605">
        <v>1.8004742860794067</v>
      </c>
      <c r="H8605">
        <v>1.7071495056152344</v>
      </c>
      <c r="I8605">
        <v>84.5</v>
      </c>
      <c r="J8605">
        <v>0.1230589896440506</v>
      </c>
      <c r="K8605">
        <v>967</v>
      </c>
      <c r="L8605">
        <v>919.84688000000006</v>
      </c>
      <c r="M8605">
        <v>9.3324728310108185E-2</v>
      </c>
      <c r="N8605">
        <v>-6.4387671649456024E-2</v>
      </c>
      <c r="O8605">
        <v>2.8792593628168106E-2</v>
      </c>
      <c r="P8605">
        <v>9.3324728310108185E-2</v>
      </c>
      <c r="Q8605">
        <v>0.15785686671733856</v>
      </c>
      <c r="R8605">
        <v>0.2510371208190918</v>
      </c>
      <c r="S8605" s="10" t="s">
        <v>38</v>
      </c>
    </row>
    <row r="8606" spans="1:19" hidden="1" x14ac:dyDescent="0.25">
      <c r="A8606" s="10" t="str">
        <f t="shared" si="134"/>
        <v>2017-2026Humboldt1-in-2September PeakCAISO16</v>
      </c>
      <c r="B8606" s="10" t="s">
        <v>54</v>
      </c>
      <c r="C8606" s="10" t="s">
        <v>53</v>
      </c>
      <c r="D8606" s="10" t="s">
        <v>7</v>
      </c>
      <c r="E8606" s="10" t="s">
        <v>9</v>
      </c>
      <c r="F8606">
        <v>16</v>
      </c>
      <c r="G8606">
        <v>1.7674252986907959</v>
      </c>
      <c r="H8606">
        <v>1.778063178062439</v>
      </c>
      <c r="I8606">
        <v>79.4375</v>
      </c>
      <c r="J8606">
        <v>0.15615223348140717</v>
      </c>
      <c r="K8606">
        <v>967</v>
      </c>
      <c r="L8606">
        <v>919.84688000000006</v>
      </c>
      <c r="M8606">
        <v>-1.0637870989739895E-2</v>
      </c>
      <c r="N8606">
        <v>-0.21076257526874542</v>
      </c>
      <c r="O8606">
        <v>-9.2524103820323944E-2</v>
      </c>
      <c r="P8606">
        <v>-1.0637870989739895E-2</v>
      </c>
      <c r="Q8606">
        <v>7.1248359978199005E-2</v>
      </c>
      <c r="R8606">
        <v>0.18948683142662048</v>
      </c>
      <c r="S8606" s="10" t="s">
        <v>39</v>
      </c>
    </row>
    <row r="8607" spans="1:19" hidden="1" x14ac:dyDescent="0.25">
      <c r="A8607" s="10" t="str">
        <f t="shared" si="134"/>
        <v>2017-2026Humboldt1-in-10September PeakCAISO16</v>
      </c>
      <c r="B8607" s="10" t="s">
        <v>54</v>
      </c>
      <c r="C8607" s="10" t="s">
        <v>53</v>
      </c>
      <c r="D8607" s="10" t="s">
        <v>7</v>
      </c>
      <c r="E8607" s="10" t="s">
        <v>1</v>
      </c>
      <c r="F8607">
        <v>16</v>
      </c>
      <c r="G8607">
        <v>1.9675890207290649</v>
      </c>
      <c r="H8607">
        <v>1.9671119451522827</v>
      </c>
      <c r="I8607">
        <v>79.8125</v>
      </c>
      <c r="J8607">
        <v>0.15615223348140717</v>
      </c>
      <c r="K8607">
        <v>967</v>
      </c>
      <c r="L8607">
        <v>919.84688000000006</v>
      </c>
      <c r="M8607">
        <v>4.7708197962492704E-4</v>
      </c>
      <c r="N8607">
        <v>-0.19964762032032013</v>
      </c>
      <c r="O8607">
        <v>-8.1409148871898651E-2</v>
      </c>
      <c r="P8607">
        <v>4.7708197962492704E-4</v>
      </c>
      <c r="Q8607">
        <v>8.2363314926624298E-2</v>
      </c>
      <c r="R8607">
        <v>0.20060178637504578</v>
      </c>
      <c r="S8607" s="10" t="s">
        <v>39</v>
      </c>
    </row>
    <row r="8608" spans="1:19" hidden="1" x14ac:dyDescent="0.25">
      <c r="A8608" s="10" t="str">
        <f t="shared" si="134"/>
        <v>2017-2026Humboldt1-in-10September PeakPGE16</v>
      </c>
      <c r="B8608" s="10" t="s">
        <v>54</v>
      </c>
      <c r="C8608" s="10" t="s">
        <v>53</v>
      </c>
      <c r="D8608" s="10" t="s">
        <v>7</v>
      </c>
      <c r="E8608" s="10" t="s">
        <v>1</v>
      </c>
      <c r="F8608">
        <v>16</v>
      </c>
      <c r="G8608">
        <v>2.1465773582458496</v>
      </c>
      <c r="H8608">
        <v>1.9587182998657227</v>
      </c>
      <c r="I8608">
        <v>86.9375</v>
      </c>
      <c r="J8608">
        <v>0.15615223348140717</v>
      </c>
      <c r="K8608">
        <v>967</v>
      </c>
      <c r="L8608">
        <v>919.84688000000006</v>
      </c>
      <c r="M8608">
        <v>0.18785908818244934</v>
      </c>
      <c r="N8608">
        <v>-1.2265614233911037E-2</v>
      </c>
      <c r="O8608">
        <v>0.10597285628318787</v>
      </c>
      <c r="P8608">
        <v>0.18785908818244934</v>
      </c>
      <c r="Q8608">
        <v>0.26974532008171082</v>
      </c>
      <c r="R8608">
        <v>0.38798379898071289</v>
      </c>
      <c r="S8608" s="10" t="s">
        <v>38</v>
      </c>
    </row>
    <row r="8609" spans="1:19" hidden="1" x14ac:dyDescent="0.25">
      <c r="A8609" s="10" t="str">
        <f t="shared" si="134"/>
        <v>2017-2026Humboldt1-in-2September PeakPGE16</v>
      </c>
      <c r="B8609" s="10" t="s">
        <v>54</v>
      </c>
      <c r="C8609" s="10" t="s">
        <v>53</v>
      </c>
      <c r="D8609" s="10" t="s">
        <v>7</v>
      </c>
      <c r="E8609" s="10" t="s">
        <v>9</v>
      </c>
      <c r="F8609">
        <v>16</v>
      </c>
      <c r="G8609">
        <v>2.1259331703186035</v>
      </c>
      <c r="H8609">
        <v>1.9843683242797852</v>
      </c>
      <c r="I8609">
        <v>85.1875</v>
      </c>
      <c r="J8609">
        <v>0.15615223348140717</v>
      </c>
      <c r="K8609">
        <v>967</v>
      </c>
      <c r="L8609">
        <v>919.84688000000006</v>
      </c>
      <c r="M8609">
        <v>0.14156487584114075</v>
      </c>
      <c r="N8609">
        <v>-5.8559827506542206E-2</v>
      </c>
      <c r="O8609">
        <v>5.9678643941879272E-2</v>
      </c>
      <c r="P8609">
        <v>0.14156487584114075</v>
      </c>
      <c r="Q8609">
        <v>0.22345110774040222</v>
      </c>
      <c r="R8609">
        <v>0.3416895866394043</v>
      </c>
      <c r="S8609" s="10" t="s">
        <v>38</v>
      </c>
    </row>
    <row r="8610" spans="1:19" hidden="1" x14ac:dyDescent="0.25">
      <c r="A8610" s="10" t="str">
        <f t="shared" si="134"/>
        <v>2017-2026Humboldt1-in-10September PeakCAISO17</v>
      </c>
      <c r="B8610" s="10" t="s">
        <v>54</v>
      </c>
      <c r="C8610" s="10" t="s">
        <v>53</v>
      </c>
      <c r="D8610" s="10" t="s">
        <v>7</v>
      </c>
      <c r="E8610" s="10" t="s">
        <v>1</v>
      </c>
      <c r="F8610">
        <v>17</v>
      </c>
      <c r="G8610">
        <v>2.2026515007019043</v>
      </c>
      <c r="H8610">
        <v>2.0929994583129883</v>
      </c>
      <c r="I8610">
        <v>79.0625</v>
      </c>
      <c r="J8610">
        <v>0.16046801209449768</v>
      </c>
      <c r="K8610">
        <v>967</v>
      </c>
      <c r="L8610">
        <v>919.84688000000006</v>
      </c>
      <c r="M8610">
        <v>0.10965213924646378</v>
      </c>
      <c r="N8610">
        <v>-9.6003666520118713E-2</v>
      </c>
      <c r="O8610">
        <v>2.5502713397145271E-2</v>
      </c>
      <c r="P8610">
        <v>0.10965213924646378</v>
      </c>
      <c r="Q8610">
        <v>0.19380156695842743</v>
      </c>
      <c r="R8610">
        <v>0.31530794501304626</v>
      </c>
      <c r="S8610" s="10" t="s">
        <v>39</v>
      </c>
    </row>
    <row r="8611" spans="1:19" hidden="1" x14ac:dyDescent="0.25">
      <c r="A8611" s="10" t="str">
        <f t="shared" si="134"/>
        <v>2017-2026Humboldt1-in-2September PeakCAISO17</v>
      </c>
      <c r="B8611" s="10" t="s">
        <v>54</v>
      </c>
      <c r="C8611" s="10" t="s">
        <v>53</v>
      </c>
      <c r="D8611" s="10" t="s">
        <v>7</v>
      </c>
      <c r="E8611" s="10" t="s">
        <v>9</v>
      </c>
      <c r="F8611">
        <v>17</v>
      </c>
      <c r="G8611">
        <v>1.9785747528076172</v>
      </c>
      <c r="H8611">
        <v>1.8712577819824219</v>
      </c>
      <c r="I8611">
        <v>79.25</v>
      </c>
      <c r="J8611">
        <v>0.16046801209449768</v>
      </c>
      <c r="K8611">
        <v>967</v>
      </c>
      <c r="L8611">
        <v>919.84688000000006</v>
      </c>
      <c r="M8611">
        <v>0.10731692612171173</v>
      </c>
      <c r="N8611">
        <v>-9.8338879644870758E-2</v>
      </c>
      <c r="O8611">
        <v>2.3167500272393227E-2</v>
      </c>
      <c r="P8611">
        <v>0.10731692612171173</v>
      </c>
      <c r="Q8611">
        <v>0.19146634638309479</v>
      </c>
      <c r="R8611">
        <v>0.31297272443771362</v>
      </c>
      <c r="S8611" s="10" t="s">
        <v>39</v>
      </c>
    </row>
    <row r="8612" spans="1:19" hidden="1" x14ac:dyDescent="0.25">
      <c r="A8612" s="10" t="str">
        <f t="shared" si="134"/>
        <v>2017-2026Humboldt1-in-2September PeakPGE17</v>
      </c>
      <c r="B8612" s="10" t="s">
        <v>54</v>
      </c>
      <c r="C8612" s="10" t="s">
        <v>53</v>
      </c>
      <c r="D8612" s="10" t="s">
        <v>7</v>
      </c>
      <c r="E8612" s="10" t="s">
        <v>9</v>
      </c>
      <c r="F8612">
        <v>17</v>
      </c>
      <c r="G8612">
        <v>2.3799123764038086</v>
      </c>
      <c r="H8612">
        <v>2.1520404815673828</v>
      </c>
      <c r="I8612">
        <v>84.4375</v>
      </c>
      <c r="J8612">
        <v>0.16046801209449768</v>
      </c>
      <c r="K8612">
        <v>967</v>
      </c>
      <c r="L8612">
        <v>919.84688000000006</v>
      </c>
      <c r="M8612">
        <v>0.22787199914455414</v>
      </c>
      <c r="N8612">
        <v>2.2216195240616798E-2</v>
      </c>
      <c r="O8612">
        <v>0.14372257888317108</v>
      </c>
      <c r="P8612">
        <v>0.22787199914455414</v>
      </c>
      <c r="Q8612">
        <v>0.31202143430709839</v>
      </c>
      <c r="R8612">
        <v>0.43352779746055603</v>
      </c>
      <c r="S8612" s="10" t="s">
        <v>38</v>
      </c>
    </row>
    <row r="8613" spans="1:19" hidden="1" x14ac:dyDescent="0.25">
      <c r="A8613" s="10" t="str">
        <f t="shared" si="134"/>
        <v>2017-2026Humboldt1-in-10September PeakPGE17</v>
      </c>
      <c r="B8613" s="10" t="s">
        <v>54</v>
      </c>
      <c r="C8613" s="10" t="s">
        <v>53</v>
      </c>
      <c r="D8613" s="10" t="s">
        <v>7</v>
      </c>
      <c r="E8613" s="10" t="s">
        <v>1</v>
      </c>
      <c r="F8613">
        <v>17</v>
      </c>
      <c r="G8613">
        <v>2.4030232429504395</v>
      </c>
      <c r="H8613">
        <v>2.1485319137573242</v>
      </c>
      <c r="I8613">
        <v>85.3125</v>
      </c>
      <c r="J8613">
        <v>0.16046801209449768</v>
      </c>
      <c r="K8613">
        <v>967</v>
      </c>
      <c r="L8613">
        <v>919.84688000000006</v>
      </c>
      <c r="M8613">
        <v>0.2544914186000824</v>
      </c>
      <c r="N8613">
        <v>4.8835612833499908E-2</v>
      </c>
      <c r="O8613">
        <v>0.17034199833869934</v>
      </c>
      <c r="P8613">
        <v>0.2544914186000824</v>
      </c>
      <c r="Q8613">
        <v>0.33864083886146545</v>
      </c>
      <c r="R8613">
        <v>0.46014723181724548</v>
      </c>
      <c r="S8613" s="10" t="s">
        <v>38</v>
      </c>
    </row>
    <row r="8614" spans="1:19" hidden="1" x14ac:dyDescent="0.25">
      <c r="A8614" s="10" t="str">
        <f t="shared" si="134"/>
        <v>2017-2026Humboldt1-in-2September PeakCAISO18</v>
      </c>
      <c r="B8614" s="10" t="s">
        <v>54</v>
      </c>
      <c r="C8614" s="10" t="s">
        <v>53</v>
      </c>
      <c r="D8614" s="10" t="s">
        <v>7</v>
      </c>
      <c r="E8614" s="10" t="s">
        <v>9</v>
      </c>
      <c r="F8614">
        <v>18</v>
      </c>
      <c r="G8614">
        <v>2.1080584526062012</v>
      </c>
      <c r="H8614">
        <v>2.0549962520599365</v>
      </c>
      <c r="I8614">
        <v>77.375</v>
      </c>
      <c r="J8614">
        <v>0.13599415123462677</v>
      </c>
      <c r="K8614">
        <v>967</v>
      </c>
      <c r="L8614">
        <v>919.84688000000006</v>
      </c>
      <c r="M8614">
        <v>5.306224524974823E-2</v>
      </c>
      <c r="N8614">
        <v>-0.12122786045074463</v>
      </c>
      <c r="O8614">
        <v>-1.8253087997436523E-2</v>
      </c>
      <c r="P8614">
        <v>5.306224524974823E-2</v>
      </c>
      <c r="Q8614">
        <v>0.12437757849693298</v>
      </c>
      <c r="R8614">
        <v>0.22735235095024109</v>
      </c>
      <c r="S8614" s="10" t="s">
        <v>39</v>
      </c>
    </row>
    <row r="8615" spans="1:19" hidden="1" x14ac:dyDescent="0.25">
      <c r="A8615" s="10" t="str">
        <f t="shared" si="134"/>
        <v>2017-2026Humboldt1-in-10September PeakCAISO18</v>
      </c>
      <c r="B8615" s="10" t="s">
        <v>54</v>
      </c>
      <c r="C8615" s="10" t="s">
        <v>53</v>
      </c>
      <c r="D8615" s="10" t="s">
        <v>7</v>
      </c>
      <c r="E8615" s="10" t="s">
        <v>1</v>
      </c>
      <c r="F8615">
        <v>18</v>
      </c>
      <c r="G8615">
        <v>2.346799373626709</v>
      </c>
      <c r="H8615">
        <v>2.2929682731628418</v>
      </c>
      <c r="I8615">
        <v>77.25</v>
      </c>
      <c r="J8615">
        <v>0.13599415123462677</v>
      </c>
      <c r="K8615">
        <v>967</v>
      </c>
      <c r="L8615">
        <v>919.84688000000006</v>
      </c>
      <c r="M8615">
        <v>5.38310706615448E-2</v>
      </c>
      <c r="N8615">
        <v>-0.12045903503894806</v>
      </c>
      <c r="O8615">
        <v>-1.7484262585639954E-2</v>
      </c>
      <c r="P8615">
        <v>5.38310706615448E-2</v>
      </c>
      <c r="Q8615">
        <v>0.12514640390872955</v>
      </c>
      <c r="R8615">
        <v>0.22812117636203766</v>
      </c>
      <c r="S8615" s="10" t="s">
        <v>39</v>
      </c>
    </row>
    <row r="8616" spans="1:19" hidden="1" x14ac:dyDescent="0.25">
      <c r="A8616" s="10" t="str">
        <f t="shared" si="134"/>
        <v>2017-2026Humboldt1-in-2September PeakPGE18</v>
      </c>
      <c r="B8616" s="10" t="s">
        <v>54</v>
      </c>
      <c r="C8616" s="10" t="s">
        <v>53</v>
      </c>
      <c r="D8616" s="10" t="s">
        <v>7</v>
      </c>
      <c r="E8616" s="10" t="s">
        <v>9</v>
      </c>
      <c r="F8616">
        <v>18</v>
      </c>
      <c r="G8616">
        <v>2.5356607437133789</v>
      </c>
      <c r="H8616">
        <v>2.3776538372039795</v>
      </c>
      <c r="I8616">
        <v>81.0625</v>
      </c>
      <c r="J8616">
        <v>0.13599415123462677</v>
      </c>
      <c r="K8616">
        <v>967</v>
      </c>
      <c r="L8616">
        <v>919.84688000000006</v>
      </c>
      <c r="M8616">
        <v>0.15800696611404419</v>
      </c>
      <c r="N8616">
        <v>-1.628313772380352E-2</v>
      </c>
      <c r="O8616">
        <v>8.6691632866859436E-2</v>
      </c>
      <c r="P8616">
        <v>0.15800696611404419</v>
      </c>
      <c r="Q8616">
        <v>0.22932229936122894</v>
      </c>
      <c r="R8616">
        <v>0.33229705691337585</v>
      </c>
      <c r="S8616" s="10" t="s">
        <v>38</v>
      </c>
    </row>
    <row r="8617" spans="1:19" hidden="1" x14ac:dyDescent="0.25">
      <c r="A8617" s="10" t="str">
        <f t="shared" si="134"/>
        <v>2017-2026Humboldt1-in-10September PeakPGE18</v>
      </c>
      <c r="B8617" s="10" t="s">
        <v>54</v>
      </c>
      <c r="C8617" s="10" t="s">
        <v>53</v>
      </c>
      <c r="D8617" s="10" t="s">
        <v>7</v>
      </c>
      <c r="E8617" s="10" t="s">
        <v>1</v>
      </c>
      <c r="F8617">
        <v>18</v>
      </c>
      <c r="G8617">
        <v>2.560283899307251</v>
      </c>
      <c r="H8617">
        <v>2.3622531890869141</v>
      </c>
      <c r="I8617">
        <v>82.625</v>
      </c>
      <c r="J8617">
        <v>0.13599415123462677</v>
      </c>
      <c r="K8617">
        <v>967</v>
      </c>
      <c r="L8617">
        <v>919.84688000000006</v>
      </c>
      <c r="M8617">
        <v>0.19803065061569214</v>
      </c>
      <c r="N8617">
        <v>2.3740546777844429E-2</v>
      </c>
      <c r="O8617">
        <v>0.12671531736850739</v>
      </c>
      <c r="P8617">
        <v>0.19803065061569214</v>
      </c>
      <c r="Q8617">
        <v>0.2693459689617157</v>
      </c>
      <c r="R8617">
        <v>0.3723207414150238</v>
      </c>
      <c r="S8617" s="10" t="s">
        <v>38</v>
      </c>
    </row>
    <row r="8618" spans="1:19" hidden="1" x14ac:dyDescent="0.25">
      <c r="A8618" s="10" t="str">
        <f t="shared" si="134"/>
        <v>2017-2026Humboldt1-in-10September PeakCAISO19</v>
      </c>
      <c r="B8618" s="10" t="s">
        <v>54</v>
      </c>
      <c r="C8618" s="10" t="s">
        <v>53</v>
      </c>
      <c r="D8618" s="10" t="s">
        <v>7</v>
      </c>
      <c r="E8618" s="10" t="s">
        <v>1</v>
      </c>
      <c r="F8618">
        <v>19</v>
      </c>
      <c r="G8618">
        <v>2.3456559181213379</v>
      </c>
      <c r="H8618">
        <v>2.520500659942627</v>
      </c>
      <c r="I8618">
        <v>73.9375</v>
      </c>
      <c r="J8618">
        <v>0.11742977052927017</v>
      </c>
      <c r="K8618">
        <v>967</v>
      </c>
      <c r="L8618">
        <v>919.84688000000006</v>
      </c>
      <c r="M8618">
        <v>-0.17484477162361145</v>
      </c>
      <c r="N8618">
        <v>-0.32534277439117432</v>
      </c>
      <c r="O8618">
        <v>-0.23642493784427643</v>
      </c>
      <c r="P8618">
        <v>-0.17484477162361145</v>
      </c>
      <c r="Q8618">
        <v>-0.11326459795236588</v>
      </c>
      <c r="R8618">
        <v>-2.434677816927433E-2</v>
      </c>
      <c r="S8618" s="10" t="s">
        <v>39</v>
      </c>
    </row>
    <row r="8619" spans="1:19" hidden="1" x14ac:dyDescent="0.25">
      <c r="A8619" s="10" t="str">
        <f t="shared" si="134"/>
        <v>2017-2026Humboldt1-in-2September PeakCAISO19</v>
      </c>
      <c r="B8619" s="10" t="s">
        <v>54</v>
      </c>
      <c r="C8619" s="10" t="s">
        <v>53</v>
      </c>
      <c r="D8619" s="10" t="s">
        <v>7</v>
      </c>
      <c r="E8619" s="10" t="s">
        <v>9</v>
      </c>
      <c r="F8619">
        <v>19</v>
      </c>
      <c r="G8619">
        <v>2.1070313453674316</v>
      </c>
      <c r="H8619">
        <v>2.2792234420776367</v>
      </c>
      <c r="I8619">
        <v>74.25</v>
      </c>
      <c r="J8619">
        <v>0.11742977052927017</v>
      </c>
      <c r="K8619">
        <v>967</v>
      </c>
      <c r="L8619">
        <v>919.84688000000006</v>
      </c>
      <c r="M8619">
        <v>-0.17219199240207672</v>
      </c>
      <c r="N8619">
        <v>-0.32268998026847839</v>
      </c>
      <c r="O8619">
        <v>-0.2337721586227417</v>
      </c>
      <c r="P8619">
        <v>-0.17219199240207672</v>
      </c>
      <c r="Q8619">
        <v>-0.11061181873083115</v>
      </c>
      <c r="R8619">
        <v>-2.1693998947739601E-2</v>
      </c>
      <c r="S8619" s="10" t="s">
        <v>39</v>
      </c>
    </row>
    <row r="8620" spans="1:19" hidden="1" x14ac:dyDescent="0.25">
      <c r="A8620" s="10" t="str">
        <f t="shared" si="134"/>
        <v>2017-2026Humboldt1-in-10September PeakPGE19</v>
      </c>
      <c r="B8620" s="10" t="s">
        <v>54</v>
      </c>
      <c r="C8620" s="10" t="s">
        <v>53</v>
      </c>
      <c r="D8620" s="10" t="s">
        <v>7</v>
      </c>
      <c r="E8620" s="10" t="s">
        <v>1</v>
      </c>
      <c r="F8620">
        <v>19</v>
      </c>
      <c r="G8620">
        <v>2.5590364933013916</v>
      </c>
      <c r="H8620">
        <v>2.7487697601318359</v>
      </c>
      <c r="I8620">
        <v>79.25</v>
      </c>
      <c r="J8620">
        <v>0.11742977052927017</v>
      </c>
      <c r="K8620">
        <v>967</v>
      </c>
      <c r="L8620">
        <v>919.84688000000006</v>
      </c>
      <c r="M8620">
        <v>-0.18973317742347717</v>
      </c>
      <c r="N8620">
        <v>-0.34023118019104004</v>
      </c>
      <c r="O8620">
        <v>-0.25131335854530334</v>
      </c>
      <c r="P8620">
        <v>-0.18973317742347717</v>
      </c>
      <c r="Q8620">
        <v>-0.12815301120281219</v>
      </c>
      <c r="R8620">
        <v>-3.9235182106494904E-2</v>
      </c>
      <c r="S8620" s="10" t="s">
        <v>38</v>
      </c>
    </row>
    <row r="8621" spans="1:19" hidden="1" x14ac:dyDescent="0.25">
      <c r="A8621" s="10" t="str">
        <f t="shared" si="134"/>
        <v>2017-2026Humboldt1-in-2September PeakPGE19</v>
      </c>
      <c r="B8621" s="10" t="s">
        <v>54</v>
      </c>
      <c r="C8621" s="10" t="s">
        <v>53</v>
      </c>
      <c r="D8621" s="10" t="s">
        <v>7</v>
      </c>
      <c r="E8621" s="10" t="s">
        <v>9</v>
      </c>
      <c r="F8621">
        <v>19</v>
      </c>
      <c r="G8621">
        <v>2.5344252586364746</v>
      </c>
      <c r="H8621">
        <v>2.7207679748535156</v>
      </c>
      <c r="I8621">
        <v>77.8125</v>
      </c>
      <c r="J8621">
        <v>0.11742977052927017</v>
      </c>
      <c r="K8621">
        <v>967</v>
      </c>
      <c r="L8621">
        <v>919.84688000000006</v>
      </c>
      <c r="M8621">
        <v>-0.1863427609205246</v>
      </c>
      <c r="N8621">
        <v>-0.33684074878692627</v>
      </c>
      <c r="O8621">
        <v>-0.24792292714118958</v>
      </c>
      <c r="P8621">
        <v>-0.1863427609205246</v>
      </c>
      <c r="Q8621">
        <v>-0.12476258724927902</v>
      </c>
      <c r="R8621">
        <v>-3.5844765603542328E-2</v>
      </c>
      <c r="S8621" s="10" t="s">
        <v>38</v>
      </c>
    </row>
    <row r="8622" spans="1:19" hidden="1" x14ac:dyDescent="0.25">
      <c r="A8622" s="10" t="str">
        <f t="shared" si="134"/>
        <v>2017-2026Humboldt1-in-10September PeakCAISO20</v>
      </c>
      <c r="B8622" s="10" t="s">
        <v>54</v>
      </c>
      <c r="C8622" s="10" t="s">
        <v>53</v>
      </c>
      <c r="D8622" s="10" t="s">
        <v>7</v>
      </c>
      <c r="E8622" s="10" t="s">
        <v>1</v>
      </c>
      <c r="F8622">
        <v>20</v>
      </c>
      <c r="G8622">
        <v>2.1542763710021973</v>
      </c>
      <c r="H8622">
        <v>2.2309582233428955</v>
      </c>
      <c r="I8622">
        <v>69.375</v>
      </c>
      <c r="J8622">
        <v>7.6294809579849243E-2</v>
      </c>
      <c r="K8622">
        <v>967</v>
      </c>
      <c r="L8622">
        <v>919.84688000000006</v>
      </c>
      <c r="M8622">
        <v>-7.6681874692440033E-2</v>
      </c>
      <c r="N8622">
        <v>-0.17446130514144897</v>
      </c>
      <c r="O8622">
        <v>-0.11669087409973145</v>
      </c>
      <c r="P8622">
        <v>-7.6681874692440033E-2</v>
      </c>
      <c r="Q8622">
        <v>-3.6672875285148621E-2</v>
      </c>
      <c r="R8622">
        <v>2.1097553893923759E-2</v>
      </c>
      <c r="S8622" s="10" t="s">
        <v>39</v>
      </c>
    </row>
    <row r="8623" spans="1:19" hidden="1" x14ac:dyDescent="0.25">
      <c r="A8623" s="10" t="str">
        <f t="shared" si="134"/>
        <v>2017-2026Humboldt1-in-2September PeakCAISO20</v>
      </c>
      <c r="B8623" s="10" t="s">
        <v>54</v>
      </c>
      <c r="C8623" s="10" t="s">
        <v>53</v>
      </c>
      <c r="D8623" s="10" t="s">
        <v>7</v>
      </c>
      <c r="E8623" s="10" t="s">
        <v>9</v>
      </c>
      <c r="F8623">
        <v>20</v>
      </c>
      <c r="G8623">
        <v>1.9351208209991455</v>
      </c>
      <c r="H8623">
        <v>2.0075008869171143</v>
      </c>
      <c r="I8623">
        <v>70.1875</v>
      </c>
      <c r="J8623">
        <v>7.6294809579849243E-2</v>
      </c>
      <c r="K8623">
        <v>967</v>
      </c>
      <c r="L8623">
        <v>919.84688000000006</v>
      </c>
      <c r="M8623">
        <v>-7.2380088269710541E-2</v>
      </c>
      <c r="N8623">
        <v>-0.17015951871871948</v>
      </c>
      <c r="O8623">
        <v>-0.11238908767700195</v>
      </c>
      <c r="P8623">
        <v>-7.2380088269710541E-2</v>
      </c>
      <c r="Q8623">
        <v>-3.2371088862419128E-2</v>
      </c>
      <c r="R8623">
        <v>2.5399340316653252E-2</v>
      </c>
      <c r="S8623" s="10" t="s">
        <v>39</v>
      </c>
    </row>
    <row r="8624" spans="1:19" hidden="1" x14ac:dyDescent="0.25">
      <c r="A8624" s="10" t="str">
        <f t="shared" si="134"/>
        <v>2017-2026Humboldt1-in-2September PeakPGE20</v>
      </c>
      <c r="B8624" s="10" t="s">
        <v>54</v>
      </c>
      <c r="C8624" s="10" t="s">
        <v>53</v>
      </c>
      <c r="D8624" s="10" t="s">
        <v>7</v>
      </c>
      <c r="E8624" s="10" t="s">
        <v>9</v>
      </c>
      <c r="F8624">
        <v>20</v>
      </c>
      <c r="G8624">
        <v>2.3276443481445313</v>
      </c>
      <c r="H8624">
        <v>2.4448802471160889</v>
      </c>
      <c r="I8624">
        <v>74.0625</v>
      </c>
      <c r="J8624">
        <v>7.6294809579849243E-2</v>
      </c>
      <c r="K8624">
        <v>967</v>
      </c>
      <c r="L8624">
        <v>919.84688000000006</v>
      </c>
      <c r="M8624">
        <v>-0.11723580211400986</v>
      </c>
      <c r="N8624">
        <v>-0.2150152325630188</v>
      </c>
      <c r="O8624">
        <v>-0.15724480152130127</v>
      </c>
      <c r="P8624">
        <v>-0.11723580211400986</v>
      </c>
      <c r="Q8624">
        <v>-7.7226802706718445E-2</v>
      </c>
      <c r="R8624">
        <v>-1.9456373527646065E-2</v>
      </c>
      <c r="S8624" s="10" t="s">
        <v>38</v>
      </c>
    </row>
    <row r="8625" spans="1:19" hidden="1" x14ac:dyDescent="0.25">
      <c r="A8625" s="10" t="str">
        <f t="shared" si="134"/>
        <v>2017-2026Humboldt1-in-10September PeakPGE20</v>
      </c>
      <c r="B8625" s="10" t="s">
        <v>54</v>
      </c>
      <c r="C8625" s="10" t="s">
        <v>53</v>
      </c>
      <c r="D8625" s="10" t="s">
        <v>7</v>
      </c>
      <c r="E8625" s="10" t="s">
        <v>1</v>
      </c>
      <c r="F8625">
        <v>20</v>
      </c>
      <c r="G8625">
        <v>2.3502476215362549</v>
      </c>
      <c r="H8625">
        <v>2.481513500213623</v>
      </c>
      <c r="I8625">
        <v>73.4375</v>
      </c>
      <c r="J8625">
        <v>7.6294809579849243E-2</v>
      </c>
      <c r="K8625">
        <v>967</v>
      </c>
      <c r="L8625">
        <v>919.84688000000006</v>
      </c>
      <c r="M8625">
        <v>-0.13126596808433533</v>
      </c>
      <c r="N8625">
        <v>-0.22904539108276367</v>
      </c>
      <c r="O8625">
        <v>-0.17127496004104614</v>
      </c>
      <c r="P8625">
        <v>-0.13126596808433533</v>
      </c>
      <c r="Q8625">
        <v>-9.1256968677043915E-2</v>
      </c>
      <c r="R8625">
        <v>-3.3486541360616684E-2</v>
      </c>
      <c r="S8625" s="10" t="s">
        <v>38</v>
      </c>
    </row>
    <row r="8626" spans="1:19" hidden="1" x14ac:dyDescent="0.25">
      <c r="A8626" s="10" t="str">
        <f t="shared" si="134"/>
        <v>2017-2026Humboldt1-in-10September PeakCAISO21</v>
      </c>
      <c r="B8626" s="10" t="s">
        <v>54</v>
      </c>
      <c r="C8626" s="10" t="s">
        <v>53</v>
      </c>
      <c r="D8626" s="10" t="s">
        <v>7</v>
      </c>
      <c r="E8626" s="10" t="s">
        <v>1</v>
      </c>
      <c r="F8626">
        <v>21</v>
      </c>
      <c r="G8626">
        <v>1.8400957584381104</v>
      </c>
      <c r="H8626">
        <v>1.8415583372116089</v>
      </c>
      <c r="I8626">
        <v>65.8125</v>
      </c>
      <c r="J8626">
        <v>7.6630406081676483E-2</v>
      </c>
      <c r="K8626">
        <v>967</v>
      </c>
      <c r="L8626">
        <v>919.84688000000006</v>
      </c>
      <c r="M8626">
        <v>-1.4626265037804842E-3</v>
      </c>
      <c r="N8626">
        <v>-9.967215359210968E-2</v>
      </c>
      <c r="O8626">
        <v>-4.1647613048553467E-2</v>
      </c>
      <c r="P8626">
        <v>-1.4626265037804842E-3</v>
      </c>
      <c r="Q8626">
        <v>3.8722358644008636E-2</v>
      </c>
      <c r="R8626">
        <v>9.674689918756485E-2</v>
      </c>
      <c r="S8626" s="10" t="s">
        <v>39</v>
      </c>
    </row>
    <row r="8627" spans="1:19" hidden="1" x14ac:dyDescent="0.25">
      <c r="A8627" s="10" t="str">
        <f t="shared" si="134"/>
        <v>2017-2026Humboldt1-in-2September PeakCAISO21</v>
      </c>
      <c r="B8627" s="10" t="s">
        <v>54</v>
      </c>
      <c r="C8627" s="10" t="s">
        <v>53</v>
      </c>
      <c r="D8627" s="10" t="s">
        <v>7</v>
      </c>
      <c r="E8627" s="10" t="s">
        <v>9</v>
      </c>
      <c r="F8627">
        <v>21</v>
      </c>
      <c r="G8627">
        <v>1.6529020071029663</v>
      </c>
      <c r="H8627">
        <v>1.6477869749069214</v>
      </c>
      <c r="I8627">
        <v>66.75</v>
      </c>
      <c r="J8627">
        <v>7.6630406081676483E-2</v>
      </c>
      <c r="K8627">
        <v>967</v>
      </c>
      <c r="L8627">
        <v>919.84688000000006</v>
      </c>
      <c r="M8627">
        <v>5.1150587387382984E-3</v>
      </c>
      <c r="N8627">
        <v>-9.3094468116760254E-2</v>
      </c>
      <c r="O8627">
        <v>-3.5069927573204041E-2</v>
      </c>
      <c r="P8627">
        <v>5.1150587387382984E-3</v>
      </c>
      <c r="Q8627">
        <v>4.5300044119358063E-2</v>
      </c>
      <c r="R8627">
        <v>0.10332458466291428</v>
      </c>
      <c r="S8627" s="10" t="s">
        <v>39</v>
      </c>
    </row>
    <row r="8628" spans="1:19" hidden="1" x14ac:dyDescent="0.25">
      <c r="A8628" s="10" t="str">
        <f t="shared" si="134"/>
        <v>2017-2026Humboldt1-in-2September PeakPGE21</v>
      </c>
      <c r="B8628" s="10" t="s">
        <v>54</v>
      </c>
      <c r="C8628" s="10" t="s">
        <v>53</v>
      </c>
      <c r="D8628" s="10" t="s">
        <v>7</v>
      </c>
      <c r="E8628" s="10" t="s">
        <v>9</v>
      </c>
      <c r="F8628">
        <v>21</v>
      </c>
      <c r="G8628">
        <v>1.9881795644760132</v>
      </c>
      <c r="H8628">
        <v>2.02622389793396</v>
      </c>
      <c r="I8628">
        <v>68.8125</v>
      </c>
      <c r="J8628">
        <v>7.6630406081676483E-2</v>
      </c>
      <c r="K8628">
        <v>967</v>
      </c>
      <c r="L8628">
        <v>919.84688000000006</v>
      </c>
      <c r="M8628">
        <v>-3.8044314831495285E-2</v>
      </c>
      <c r="N8628">
        <v>-0.13625384867191315</v>
      </c>
      <c r="O8628">
        <v>-7.8229300677776337E-2</v>
      </c>
      <c r="P8628">
        <v>-3.8044314831495285E-2</v>
      </c>
      <c r="Q8628">
        <v>2.140670083463192E-3</v>
      </c>
      <c r="R8628">
        <v>6.0165215283632278E-2</v>
      </c>
      <c r="S8628" s="10" t="s">
        <v>38</v>
      </c>
    </row>
    <row r="8629" spans="1:19" hidden="1" x14ac:dyDescent="0.25">
      <c r="A8629" s="10" t="str">
        <f t="shared" si="134"/>
        <v>2017-2026Humboldt1-in-10September PeakPGE21</v>
      </c>
      <c r="B8629" s="10" t="s">
        <v>54</v>
      </c>
      <c r="C8629" s="10" t="s">
        <v>53</v>
      </c>
      <c r="D8629" s="10" t="s">
        <v>7</v>
      </c>
      <c r="E8629" s="10" t="s">
        <v>1</v>
      </c>
      <c r="F8629">
        <v>21</v>
      </c>
      <c r="G8629">
        <v>2.0074863433837891</v>
      </c>
      <c r="H8629">
        <v>2.0595307350158691</v>
      </c>
      <c r="I8629">
        <v>69</v>
      </c>
      <c r="J8629">
        <v>7.6630406081676483E-2</v>
      </c>
      <c r="K8629">
        <v>967</v>
      </c>
      <c r="L8629">
        <v>919.84688000000006</v>
      </c>
      <c r="M8629">
        <v>-5.2044499665498734E-2</v>
      </c>
      <c r="N8629">
        <v>-0.150254026055336</v>
      </c>
      <c r="O8629">
        <v>-9.2229485511779785E-2</v>
      </c>
      <c r="P8629">
        <v>-5.2044499665498734E-2</v>
      </c>
      <c r="Q8629">
        <v>-1.1859514750540257E-2</v>
      </c>
      <c r="R8629">
        <v>4.616503044962883E-2</v>
      </c>
      <c r="S8629" s="10" t="s">
        <v>38</v>
      </c>
    </row>
    <row r="8630" spans="1:19" hidden="1" x14ac:dyDescent="0.25">
      <c r="A8630" s="10" t="str">
        <f t="shared" si="134"/>
        <v>2017-2026Humboldt1-in-2September PeakCAISO22</v>
      </c>
      <c r="B8630" s="10" t="s">
        <v>54</v>
      </c>
      <c r="C8630" s="10" t="s">
        <v>53</v>
      </c>
      <c r="D8630" s="10" t="s">
        <v>7</v>
      </c>
      <c r="E8630" s="10" t="s">
        <v>9</v>
      </c>
      <c r="F8630">
        <v>22</v>
      </c>
      <c r="G8630">
        <v>1.3223487138748169</v>
      </c>
      <c r="H8630">
        <v>1.2649446725845337</v>
      </c>
      <c r="I8630">
        <v>63.25</v>
      </c>
      <c r="J8630">
        <v>6.3674606382846832E-2</v>
      </c>
      <c r="K8630">
        <v>967</v>
      </c>
      <c r="L8630">
        <v>919.84688000000006</v>
      </c>
      <c r="M8630">
        <v>5.7404071092605591E-2</v>
      </c>
      <c r="N8630">
        <v>-2.4201303720474243E-2</v>
      </c>
      <c r="O8630">
        <v>2.4013107642531395E-2</v>
      </c>
      <c r="P8630">
        <v>5.7404071092605591E-2</v>
      </c>
      <c r="Q8630">
        <v>9.0795032680034637E-2</v>
      </c>
      <c r="R8630">
        <v>0.13900944590568542</v>
      </c>
      <c r="S8630" s="10" t="s">
        <v>39</v>
      </c>
    </row>
    <row r="8631" spans="1:19" hidden="1" x14ac:dyDescent="0.25">
      <c r="A8631" s="10" t="str">
        <f t="shared" si="134"/>
        <v>2017-2026Humboldt1-in-10September PeakCAISO22</v>
      </c>
      <c r="B8631" s="10" t="s">
        <v>54</v>
      </c>
      <c r="C8631" s="10" t="s">
        <v>53</v>
      </c>
      <c r="D8631" s="10" t="s">
        <v>7</v>
      </c>
      <c r="E8631" s="10" t="s">
        <v>1</v>
      </c>
      <c r="F8631">
        <v>22</v>
      </c>
      <c r="G8631">
        <v>1.4721068143844604</v>
      </c>
      <c r="H8631">
        <v>1.4182803630828857</v>
      </c>
      <c r="I8631">
        <v>63.4375</v>
      </c>
      <c r="J8631">
        <v>6.3674606382846832E-2</v>
      </c>
      <c r="K8631">
        <v>967</v>
      </c>
      <c r="L8631">
        <v>919.84688000000006</v>
      </c>
      <c r="M8631">
        <v>5.382644385099411E-2</v>
      </c>
      <c r="N8631">
        <v>-2.7778930962085724E-2</v>
      </c>
      <c r="O8631">
        <v>2.0435480400919914E-2</v>
      </c>
      <c r="P8631">
        <v>5.382644385099411E-2</v>
      </c>
      <c r="Q8631">
        <v>8.7217405438423157E-2</v>
      </c>
      <c r="R8631">
        <v>0.13543182611465454</v>
      </c>
      <c r="S8631" s="10" t="s">
        <v>39</v>
      </c>
    </row>
    <row r="8632" spans="1:19" hidden="1" x14ac:dyDescent="0.25">
      <c r="A8632" s="10" t="str">
        <f t="shared" si="134"/>
        <v>2017-2026Humboldt1-in-2September PeakPGE22</v>
      </c>
      <c r="B8632" s="10" t="s">
        <v>54</v>
      </c>
      <c r="C8632" s="10" t="s">
        <v>53</v>
      </c>
      <c r="D8632" s="10" t="s">
        <v>7</v>
      </c>
      <c r="E8632" s="10" t="s">
        <v>9</v>
      </c>
      <c r="F8632">
        <v>22</v>
      </c>
      <c r="G8632">
        <v>1.5905764102935791</v>
      </c>
      <c r="H8632">
        <v>1.5736458301544189</v>
      </c>
      <c r="I8632">
        <v>65.5625</v>
      </c>
      <c r="J8632">
        <v>6.3674606382846832E-2</v>
      </c>
      <c r="K8632">
        <v>967</v>
      </c>
      <c r="L8632">
        <v>919.84688000000006</v>
      </c>
      <c r="M8632">
        <v>1.6930636018514633E-2</v>
      </c>
      <c r="N8632">
        <v>-6.4674742519855499E-2</v>
      </c>
      <c r="O8632">
        <v>-1.6460327431559563E-2</v>
      </c>
      <c r="P8632">
        <v>1.6930636018514633E-2</v>
      </c>
      <c r="Q8632">
        <v>5.0321601331233978E-2</v>
      </c>
      <c r="R8632">
        <v>9.8536014556884766E-2</v>
      </c>
      <c r="S8632" s="10" t="s">
        <v>38</v>
      </c>
    </row>
    <row r="8633" spans="1:19" hidden="1" x14ac:dyDescent="0.25">
      <c r="A8633" s="10" t="str">
        <f t="shared" si="134"/>
        <v>2017-2026Humboldt1-in-10September PeakPGE22</v>
      </c>
      <c r="B8633" s="10" t="s">
        <v>54</v>
      </c>
      <c r="C8633" s="10" t="s">
        <v>53</v>
      </c>
      <c r="D8633" s="10" t="s">
        <v>7</v>
      </c>
      <c r="E8633" s="10" t="s">
        <v>1</v>
      </c>
      <c r="F8633">
        <v>22</v>
      </c>
      <c r="G8633">
        <v>1.6060220003128052</v>
      </c>
      <c r="H8633">
        <v>1.6033231019973755</v>
      </c>
      <c r="I8633">
        <v>65.625</v>
      </c>
      <c r="J8633">
        <v>6.3674606382846832E-2</v>
      </c>
      <c r="K8633">
        <v>967</v>
      </c>
      <c r="L8633">
        <v>919.84688000000006</v>
      </c>
      <c r="M8633">
        <v>2.698871772736311E-3</v>
      </c>
      <c r="N8633">
        <v>-7.8906506299972534E-2</v>
      </c>
      <c r="O8633">
        <v>-3.0692091211676598E-2</v>
      </c>
      <c r="P8633">
        <v>2.698871772736311E-3</v>
      </c>
      <c r="Q8633">
        <v>3.6089833825826645E-2</v>
      </c>
      <c r="R8633">
        <v>8.4304250776767731E-2</v>
      </c>
      <c r="S8633" s="10" t="s">
        <v>38</v>
      </c>
    </row>
    <row r="8634" spans="1:19" hidden="1" x14ac:dyDescent="0.25">
      <c r="A8634" s="10" t="str">
        <f t="shared" si="134"/>
        <v>2017-2026Humboldt1-in-2September PeakCAISO23</v>
      </c>
      <c r="B8634" s="10" t="s">
        <v>54</v>
      </c>
      <c r="C8634" s="10" t="s">
        <v>53</v>
      </c>
      <c r="D8634" s="10" t="s">
        <v>7</v>
      </c>
      <c r="E8634" s="10" t="s">
        <v>9</v>
      </c>
      <c r="F8634">
        <v>23</v>
      </c>
      <c r="G8634">
        <v>0.9918445348739624</v>
      </c>
      <c r="H8634">
        <v>0.95977187156677246</v>
      </c>
      <c r="I8634">
        <v>61.1875</v>
      </c>
      <c r="J8634">
        <v>5.8387260884046555E-2</v>
      </c>
      <c r="K8634">
        <v>967</v>
      </c>
      <c r="L8634">
        <v>919.84688000000006</v>
      </c>
      <c r="M8634">
        <v>3.2072652131319046E-2</v>
      </c>
      <c r="N8634">
        <v>-4.2756460607051849E-2</v>
      </c>
      <c r="O8634">
        <v>1.4543725410476327E-3</v>
      </c>
      <c r="P8634">
        <v>3.2072652131319046E-2</v>
      </c>
      <c r="Q8634">
        <v>6.269092857837677E-2</v>
      </c>
      <c r="R8634">
        <v>0.10690176486968994</v>
      </c>
      <c r="S8634" s="10" t="s">
        <v>39</v>
      </c>
    </row>
    <row r="8635" spans="1:19" hidden="1" x14ac:dyDescent="0.25">
      <c r="A8635" s="10" t="str">
        <f t="shared" si="134"/>
        <v>2017-2026Humboldt1-in-10September PeakCAISO23</v>
      </c>
      <c r="B8635" s="10" t="s">
        <v>54</v>
      </c>
      <c r="C8635" s="10" t="s">
        <v>53</v>
      </c>
      <c r="D8635" s="10" t="s">
        <v>7</v>
      </c>
      <c r="E8635" s="10" t="s">
        <v>1</v>
      </c>
      <c r="F8635">
        <v>23</v>
      </c>
      <c r="G8635">
        <v>1.1041724681854248</v>
      </c>
      <c r="H8635">
        <v>1.0748099088668823</v>
      </c>
      <c r="I8635">
        <v>60.9375</v>
      </c>
      <c r="J8635">
        <v>5.8387260884046555E-2</v>
      </c>
      <c r="K8635">
        <v>967</v>
      </c>
      <c r="L8635">
        <v>919.84688000000006</v>
      </c>
      <c r="M8635">
        <v>2.9362589120864868E-2</v>
      </c>
      <c r="N8635">
        <v>-4.5466523617506027E-2</v>
      </c>
      <c r="O8635">
        <v>-1.2556904694065452E-3</v>
      </c>
      <c r="P8635">
        <v>2.9362589120864868E-2</v>
      </c>
      <c r="Q8635">
        <v>5.9980869293212891E-2</v>
      </c>
      <c r="R8635">
        <v>0.10419170558452606</v>
      </c>
      <c r="S8635" s="10" t="s">
        <v>39</v>
      </c>
    </row>
    <row r="8636" spans="1:19" hidden="1" x14ac:dyDescent="0.25">
      <c r="A8636" s="10" t="str">
        <f t="shared" si="134"/>
        <v>2017-2026Humboldt1-in-10September PeakPGE23</v>
      </c>
      <c r="B8636" s="10" t="s">
        <v>54</v>
      </c>
      <c r="C8636" s="10" t="s">
        <v>53</v>
      </c>
      <c r="D8636" s="10" t="s">
        <v>7</v>
      </c>
      <c r="E8636" s="10" t="s">
        <v>1</v>
      </c>
      <c r="F8636">
        <v>23</v>
      </c>
      <c r="G8636">
        <v>1.2046172618865967</v>
      </c>
      <c r="H8636">
        <v>1.206230640411377</v>
      </c>
      <c r="I8636">
        <v>62.8125</v>
      </c>
      <c r="J8636">
        <v>5.8387260884046555E-2</v>
      </c>
      <c r="K8636">
        <v>967</v>
      </c>
      <c r="L8636">
        <v>919.84688000000006</v>
      </c>
      <c r="M8636">
        <v>-1.6133306780830026E-3</v>
      </c>
      <c r="N8636">
        <v>-7.6442442834377289E-2</v>
      </c>
      <c r="O8636">
        <v>-3.2231610268354416E-2</v>
      </c>
      <c r="P8636">
        <v>-1.6133306780830026E-3</v>
      </c>
      <c r="Q8636">
        <v>2.900494821369648E-2</v>
      </c>
      <c r="R8636">
        <v>7.3215782642364502E-2</v>
      </c>
      <c r="S8636" s="10" t="s">
        <v>38</v>
      </c>
    </row>
    <row r="8637" spans="1:19" hidden="1" x14ac:dyDescent="0.25">
      <c r="A8637" s="10" t="str">
        <f t="shared" si="134"/>
        <v>2017-2026Humboldt1-in-2September PeakPGE23</v>
      </c>
      <c r="B8637" s="10" t="s">
        <v>54</v>
      </c>
      <c r="C8637" s="10" t="s">
        <v>53</v>
      </c>
      <c r="D8637" s="10" t="s">
        <v>7</v>
      </c>
      <c r="E8637" s="10" t="s">
        <v>9</v>
      </c>
      <c r="F8637">
        <v>23</v>
      </c>
      <c r="G8637">
        <v>1.1930321455001831</v>
      </c>
      <c r="H8637">
        <v>1.1871989965438843</v>
      </c>
      <c r="I8637">
        <v>62.1875</v>
      </c>
      <c r="J8637">
        <v>5.8387260884046555E-2</v>
      </c>
      <c r="K8637">
        <v>967</v>
      </c>
      <c r="L8637">
        <v>919.84688000000006</v>
      </c>
      <c r="M8637">
        <v>5.8331713080406189E-3</v>
      </c>
      <c r="N8637">
        <v>-6.8995945155620575E-2</v>
      </c>
      <c r="O8637">
        <v>-2.4785108864307404E-2</v>
      </c>
      <c r="P8637">
        <v>5.8331713080406189E-3</v>
      </c>
      <c r="Q8637">
        <v>3.6451451480388641E-2</v>
      </c>
      <c r="R8637">
        <v>8.0662287771701813E-2</v>
      </c>
      <c r="S8637" s="10" t="s">
        <v>38</v>
      </c>
    </row>
    <row r="8638" spans="1:19" hidden="1" x14ac:dyDescent="0.25">
      <c r="A8638" s="10" t="str">
        <f t="shared" si="134"/>
        <v>2017-2026Humboldt1-in-2September PeakCAISO24</v>
      </c>
      <c r="B8638" s="10" t="s">
        <v>54</v>
      </c>
      <c r="C8638" s="10" t="s">
        <v>53</v>
      </c>
      <c r="D8638" s="10" t="s">
        <v>7</v>
      </c>
      <c r="E8638" s="10" t="s">
        <v>9</v>
      </c>
      <c r="F8638">
        <v>24</v>
      </c>
      <c r="G8638">
        <v>0.75246012210845947</v>
      </c>
      <c r="H8638">
        <v>0.73111855983734131</v>
      </c>
      <c r="I8638">
        <v>59.75</v>
      </c>
      <c r="J8638">
        <v>4.4309847056865692E-2</v>
      </c>
      <c r="K8638">
        <v>967</v>
      </c>
      <c r="L8638">
        <v>919.84688000000006</v>
      </c>
      <c r="M8638">
        <v>2.1341558545827866E-2</v>
      </c>
      <c r="N8638">
        <v>-3.5445939749479294E-2</v>
      </c>
      <c r="O8638">
        <v>-1.8945252522826195E-3</v>
      </c>
      <c r="P8638">
        <v>2.1341558545827866E-2</v>
      </c>
      <c r="Q8638">
        <v>4.4577643275260925E-2</v>
      </c>
      <c r="R8638">
        <v>7.8129060566425323E-2</v>
      </c>
      <c r="S8638" s="10" t="s">
        <v>39</v>
      </c>
    </row>
    <row r="8639" spans="1:19" hidden="1" x14ac:dyDescent="0.25">
      <c r="A8639" s="10" t="str">
        <f t="shared" si="134"/>
        <v>2017-2026Humboldt1-in-10September PeakCAISO24</v>
      </c>
      <c r="B8639" s="10" t="s">
        <v>54</v>
      </c>
      <c r="C8639" s="10" t="s">
        <v>53</v>
      </c>
      <c r="D8639" s="10" t="s">
        <v>7</v>
      </c>
      <c r="E8639" s="10" t="s">
        <v>1</v>
      </c>
      <c r="F8639">
        <v>24</v>
      </c>
      <c r="G8639">
        <v>0.83767735958099365</v>
      </c>
      <c r="H8639">
        <v>0.81762576103210449</v>
      </c>
      <c r="I8639">
        <v>58.9375</v>
      </c>
      <c r="J8639">
        <v>4.4309847056865692E-2</v>
      </c>
      <c r="K8639">
        <v>967</v>
      </c>
      <c r="L8639">
        <v>919.84688000000006</v>
      </c>
      <c r="M8639">
        <v>2.0051579922437668E-2</v>
      </c>
      <c r="N8639">
        <v>-3.6735918372869492E-2</v>
      </c>
      <c r="O8639">
        <v>-3.1845038756728172E-3</v>
      </c>
      <c r="P8639">
        <v>2.0051579922437668E-2</v>
      </c>
      <c r="Q8639">
        <v>4.3287664651870728E-2</v>
      </c>
      <c r="R8639">
        <v>7.6839081943035126E-2</v>
      </c>
      <c r="S8639" s="10" t="s">
        <v>39</v>
      </c>
    </row>
    <row r="8640" spans="1:19" hidden="1" x14ac:dyDescent="0.25">
      <c r="A8640" s="10" t="str">
        <f t="shared" si="134"/>
        <v>2017-2026Humboldt1-in-2September PeakPGE24</v>
      </c>
      <c r="B8640" s="10" t="s">
        <v>54</v>
      </c>
      <c r="C8640" s="10" t="s">
        <v>53</v>
      </c>
      <c r="D8640" s="10" t="s">
        <v>7</v>
      </c>
      <c r="E8640" s="10" t="s">
        <v>9</v>
      </c>
      <c r="F8640">
        <v>24</v>
      </c>
      <c r="G8640">
        <v>0.90509045124053955</v>
      </c>
      <c r="H8640">
        <v>0.90004438161849976</v>
      </c>
      <c r="I8640">
        <v>59.75</v>
      </c>
      <c r="J8640">
        <v>4.4309847056865692E-2</v>
      </c>
      <c r="K8640">
        <v>967</v>
      </c>
      <c r="L8640">
        <v>919.84688000000006</v>
      </c>
      <c r="M8640">
        <v>5.0460477359592915E-3</v>
      </c>
      <c r="N8640">
        <v>-5.1741451025009155E-2</v>
      </c>
      <c r="O8640">
        <v>-1.8190035596489906E-2</v>
      </c>
      <c r="P8640">
        <v>5.0460477359592915E-3</v>
      </c>
      <c r="Q8640">
        <v>2.8282131999731064E-2</v>
      </c>
      <c r="R8640">
        <v>6.1833549290895462E-2</v>
      </c>
      <c r="S8640" s="10" t="s">
        <v>38</v>
      </c>
    </row>
    <row r="8641" spans="1:19" hidden="1" x14ac:dyDescent="0.25">
      <c r="A8641" s="10" t="str">
        <f t="shared" si="134"/>
        <v>2017-2026Humboldt1-in-10September PeakPGE24</v>
      </c>
      <c r="B8641" s="10" t="s">
        <v>54</v>
      </c>
      <c r="C8641" s="10" t="s">
        <v>53</v>
      </c>
      <c r="D8641" s="10" t="s">
        <v>7</v>
      </c>
      <c r="E8641" s="10" t="s">
        <v>1</v>
      </c>
      <c r="F8641">
        <v>24</v>
      </c>
      <c r="G8641">
        <v>0.9138796329498291</v>
      </c>
      <c r="H8641">
        <v>0.91395324468612671</v>
      </c>
      <c r="I8641">
        <v>61.25</v>
      </c>
      <c r="J8641">
        <v>4.4309847056865692E-2</v>
      </c>
      <c r="K8641">
        <v>967</v>
      </c>
      <c r="L8641">
        <v>919.84688000000006</v>
      </c>
      <c r="M8641">
        <v>-7.3612631240393966E-5</v>
      </c>
      <c r="N8641">
        <v>-5.6861113756895065E-2</v>
      </c>
      <c r="O8641">
        <v>-2.3309696465730667E-2</v>
      </c>
      <c r="P8641">
        <v>-7.3612631240393966E-5</v>
      </c>
      <c r="Q8641">
        <v>2.3162471130490303E-2</v>
      </c>
      <c r="R8641">
        <v>5.6713886559009552E-2</v>
      </c>
      <c r="S8641" s="10" t="s">
        <v>38</v>
      </c>
    </row>
    <row r="8642" spans="1:19" hidden="1" x14ac:dyDescent="0.25">
      <c r="A8642" s="10" t="str">
        <f t="shared" ref="A8642:A8705" si="135">CONCATENATE(B8642,C8642,E8642,D8642,S8642,F8642)</f>
        <v>2017-2026Humboldt1-in-10Typical Event DayCAISO1</v>
      </c>
      <c r="B8642" s="10" t="s">
        <v>54</v>
      </c>
      <c r="C8642" s="10" t="s">
        <v>53</v>
      </c>
      <c r="D8642" s="10" t="s">
        <v>8</v>
      </c>
      <c r="E8642" s="10" t="s">
        <v>1</v>
      </c>
      <c r="F8642">
        <v>1</v>
      </c>
      <c r="G8642">
        <v>0.72996437549591064</v>
      </c>
      <c r="H8642">
        <v>0.72996437549591064</v>
      </c>
      <c r="I8642">
        <v>60.5</v>
      </c>
      <c r="J8642">
        <v>0</v>
      </c>
      <c r="K8642">
        <v>967</v>
      </c>
      <c r="L8642">
        <v>919.84688000000006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 s="10" t="s">
        <v>39</v>
      </c>
    </row>
    <row r="8643" spans="1:19" hidden="1" x14ac:dyDescent="0.25">
      <c r="A8643" s="10" t="str">
        <f t="shared" si="135"/>
        <v>2017-2026Humboldt1-in-2Typical Event DayCAISO1</v>
      </c>
      <c r="B8643" s="10" t="s">
        <v>54</v>
      </c>
      <c r="C8643" s="10" t="s">
        <v>53</v>
      </c>
      <c r="D8643" s="10" t="s">
        <v>8</v>
      </c>
      <c r="E8643" s="10" t="s">
        <v>9</v>
      </c>
      <c r="F8643">
        <v>1</v>
      </c>
      <c r="G8643">
        <v>0.65060347318649292</v>
      </c>
      <c r="H8643">
        <v>0.65060347318649292</v>
      </c>
      <c r="I8643">
        <v>59.28125</v>
      </c>
      <c r="J8643">
        <v>0</v>
      </c>
      <c r="K8643">
        <v>967</v>
      </c>
      <c r="L8643">
        <v>919.84688000000006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 s="10" t="s">
        <v>39</v>
      </c>
    </row>
    <row r="8644" spans="1:19" hidden="1" x14ac:dyDescent="0.25">
      <c r="A8644" s="10" t="str">
        <f t="shared" si="135"/>
        <v>2017-2026Humboldt1-in-2Typical Event DayPGE1</v>
      </c>
      <c r="B8644" s="10" t="s">
        <v>54</v>
      </c>
      <c r="C8644" s="10" t="s">
        <v>53</v>
      </c>
      <c r="D8644" s="10" t="s">
        <v>8</v>
      </c>
      <c r="E8644" s="10" t="s">
        <v>9</v>
      </c>
      <c r="F8644">
        <v>1</v>
      </c>
      <c r="G8644">
        <v>0.7318347692489624</v>
      </c>
      <c r="H8644">
        <v>0.7318347692489624</v>
      </c>
      <c r="I8644">
        <v>60.109375</v>
      </c>
      <c r="J8644">
        <v>0</v>
      </c>
      <c r="K8644">
        <v>967</v>
      </c>
      <c r="L8644">
        <v>919.84688000000006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 s="10" t="s">
        <v>38</v>
      </c>
    </row>
    <row r="8645" spans="1:19" hidden="1" x14ac:dyDescent="0.25">
      <c r="A8645" s="10" t="str">
        <f t="shared" si="135"/>
        <v>2017-2026Humboldt1-in-10Typical Event DayPGE1</v>
      </c>
      <c r="B8645" s="10" t="s">
        <v>54</v>
      </c>
      <c r="C8645" s="10" t="s">
        <v>53</v>
      </c>
      <c r="D8645" s="10" t="s">
        <v>8</v>
      </c>
      <c r="E8645" s="10" t="s">
        <v>1</v>
      </c>
      <c r="F8645">
        <v>1</v>
      </c>
      <c r="G8645">
        <v>0.77876341342926025</v>
      </c>
      <c r="H8645">
        <v>0.77876341342926025</v>
      </c>
      <c r="I8645">
        <v>60.65625</v>
      </c>
      <c r="J8645">
        <v>0</v>
      </c>
      <c r="K8645">
        <v>967</v>
      </c>
      <c r="L8645">
        <v>919.84688000000006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 s="10" t="s">
        <v>38</v>
      </c>
    </row>
    <row r="8646" spans="1:19" hidden="1" x14ac:dyDescent="0.25">
      <c r="A8646" s="10" t="str">
        <f t="shared" si="135"/>
        <v>2017-2026Humboldt1-in-10Typical Event DayCAISO2</v>
      </c>
      <c r="B8646" s="10" t="s">
        <v>54</v>
      </c>
      <c r="C8646" s="10" t="s">
        <v>53</v>
      </c>
      <c r="D8646" s="10" t="s">
        <v>8</v>
      </c>
      <c r="E8646" s="10" t="s">
        <v>1</v>
      </c>
      <c r="F8646">
        <v>2</v>
      </c>
      <c r="G8646">
        <v>0.67054057121276855</v>
      </c>
      <c r="H8646">
        <v>0.67054057121276855</v>
      </c>
      <c r="I8646">
        <v>59.0625</v>
      </c>
      <c r="J8646">
        <v>0</v>
      </c>
      <c r="K8646">
        <v>967</v>
      </c>
      <c r="L8646">
        <v>919.84688000000006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 s="10" t="s">
        <v>39</v>
      </c>
    </row>
    <row r="8647" spans="1:19" hidden="1" x14ac:dyDescent="0.25">
      <c r="A8647" s="10" t="str">
        <f t="shared" si="135"/>
        <v>2017-2026Humboldt1-in-2Typical Event DayCAISO2</v>
      </c>
      <c r="B8647" s="10" t="s">
        <v>54</v>
      </c>
      <c r="C8647" s="10" t="s">
        <v>53</v>
      </c>
      <c r="D8647" s="10" t="s">
        <v>8</v>
      </c>
      <c r="E8647" s="10" t="s">
        <v>9</v>
      </c>
      <c r="F8647">
        <v>2</v>
      </c>
      <c r="G8647">
        <v>0.59764003753662109</v>
      </c>
      <c r="H8647">
        <v>0.59764003753662109</v>
      </c>
      <c r="I8647">
        <v>58.0625</v>
      </c>
      <c r="J8647">
        <v>0</v>
      </c>
      <c r="K8647">
        <v>967</v>
      </c>
      <c r="L8647">
        <v>919.84688000000006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 s="10" t="s">
        <v>39</v>
      </c>
    </row>
    <row r="8648" spans="1:19" hidden="1" x14ac:dyDescent="0.25">
      <c r="A8648" s="10" t="str">
        <f t="shared" si="135"/>
        <v>2017-2026Humboldt1-in-10Typical Event DayPGE2</v>
      </c>
      <c r="B8648" s="10" t="s">
        <v>54</v>
      </c>
      <c r="C8648" s="10" t="s">
        <v>53</v>
      </c>
      <c r="D8648" s="10" t="s">
        <v>8</v>
      </c>
      <c r="E8648" s="10" t="s">
        <v>1</v>
      </c>
      <c r="F8648">
        <v>2</v>
      </c>
      <c r="G8648">
        <v>0.71536701917648315</v>
      </c>
      <c r="H8648">
        <v>0.71536701917648315</v>
      </c>
      <c r="I8648">
        <v>59.375</v>
      </c>
      <c r="J8648">
        <v>0</v>
      </c>
      <c r="K8648">
        <v>967</v>
      </c>
      <c r="L8648">
        <v>919.84688000000006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 s="10" t="s">
        <v>38</v>
      </c>
    </row>
    <row r="8649" spans="1:19" hidden="1" x14ac:dyDescent="0.25">
      <c r="A8649" s="10" t="str">
        <f t="shared" si="135"/>
        <v>2017-2026Humboldt1-in-2Typical Event DayPGE2</v>
      </c>
      <c r="B8649" s="10" t="s">
        <v>54</v>
      </c>
      <c r="C8649" s="10" t="s">
        <v>53</v>
      </c>
      <c r="D8649" s="10" t="s">
        <v>8</v>
      </c>
      <c r="E8649" s="10" t="s">
        <v>9</v>
      </c>
      <c r="F8649">
        <v>2</v>
      </c>
      <c r="G8649">
        <v>0.67225861549377441</v>
      </c>
      <c r="H8649">
        <v>0.67225861549377441</v>
      </c>
      <c r="I8649">
        <v>58.59375</v>
      </c>
      <c r="J8649">
        <v>0</v>
      </c>
      <c r="K8649">
        <v>967</v>
      </c>
      <c r="L8649">
        <v>919.84688000000006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 s="10" t="s">
        <v>38</v>
      </c>
    </row>
    <row r="8650" spans="1:19" hidden="1" x14ac:dyDescent="0.25">
      <c r="A8650" s="10" t="str">
        <f t="shared" si="135"/>
        <v>2017-2026Humboldt1-in-10Typical Event DayCAISO3</v>
      </c>
      <c r="B8650" s="10" t="s">
        <v>54</v>
      </c>
      <c r="C8650" s="10" t="s">
        <v>53</v>
      </c>
      <c r="D8650" s="10" t="s">
        <v>8</v>
      </c>
      <c r="E8650" s="10" t="s">
        <v>1</v>
      </c>
      <c r="F8650">
        <v>3</v>
      </c>
      <c r="G8650">
        <v>0.61953586339950562</v>
      </c>
      <c r="H8650">
        <v>0.61953586339950562</v>
      </c>
      <c r="I8650">
        <v>58</v>
      </c>
      <c r="J8650">
        <v>0</v>
      </c>
      <c r="K8650">
        <v>967</v>
      </c>
      <c r="L8650">
        <v>919.84688000000006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 s="10" t="s">
        <v>39</v>
      </c>
    </row>
    <row r="8651" spans="1:19" hidden="1" x14ac:dyDescent="0.25">
      <c r="A8651" s="10" t="str">
        <f t="shared" si="135"/>
        <v>2017-2026Humboldt1-in-2Typical Event DayCAISO3</v>
      </c>
      <c r="B8651" s="10" t="s">
        <v>54</v>
      </c>
      <c r="C8651" s="10" t="s">
        <v>53</v>
      </c>
      <c r="D8651" s="10" t="s">
        <v>8</v>
      </c>
      <c r="E8651" s="10" t="s">
        <v>9</v>
      </c>
      <c r="F8651">
        <v>3</v>
      </c>
      <c r="G8651">
        <v>0.55218052864074707</v>
      </c>
      <c r="H8651">
        <v>0.55218052864074707</v>
      </c>
      <c r="I8651">
        <v>57</v>
      </c>
      <c r="J8651">
        <v>0</v>
      </c>
      <c r="K8651">
        <v>967</v>
      </c>
      <c r="L8651">
        <v>919.84688000000006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 s="10" t="s">
        <v>39</v>
      </c>
    </row>
    <row r="8652" spans="1:19" hidden="1" x14ac:dyDescent="0.25">
      <c r="A8652" s="10" t="str">
        <f t="shared" si="135"/>
        <v>2017-2026Humboldt1-in-2Typical Event DayPGE3</v>
      </c>
      <c r="B8652" s="10" t="s">
        <v>54</v>
      </c>
      <c r="C8652" s="10" t="s">
        <v>53</v>
      </c>
      <c r="D8652" s="10" t="s">
        <v>8</v>
      </c>
      <c r="E8652" s="10" t="s">
        <v>9</v>
      </c>
      <c r="F8652">
        <v>3</v>
      </c>
      <c r="G8652">
        <v>0.62112325429916382</v>
      </c>
      <c r="H8652">
        <v>0.62112325429916382</v>
      </c>
      <c r="I8652">
        <v>57.515625</v>
      </c>
      <c r="J8652">
        <v>0</v>
      </c>
      <c r="K8652">
        <v>967</v>
      </c>
      <c r="L8652">
        <v>919.84688000000006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 s="10" t="s">
        <v>38</v>
      </c>
    </row>
    <row r="8653" spans="1:19" hidden="1" x14ac:dyDescent="0.25">
      <c r="A8653" s="10" t="str">
        <f t="shared" si="135"/>
        <v>2017-2026Humboldt1-in-10Typical Event DayPGE3</v>
      </c>
      <c r="B8653" s="10" t="s">
        <v>54</v>
      </c>
      <c r="C8653" s="10" t="s">
        <v>53</v>
      </c>
      <c r="D8653" s="10" t="s">
        <v>8</v>
      </c>
      <c r="E8653" s="10" t="s">
        <v>1</v>
      </c>
      <c r="F8653">
        <v>3</v>
      </c>
      <c r="G8653">
        <v>0.66095256805419922</v>
      </c>
      <c r="H8653">
        <v>0.66095256805419922</v>
      </c>
      <c r="I8653">
        <v>58.40625</v>
      </c>
      <c r="J8653">
        <v>0</v>
      </c>
      <c r="K8653">
        <v>967</v>
      </c>
      <c r="L8653">
        <v>919.84688000000006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 s="10" t="s">
        <v>38</v>
      </c>
    </row>
    <row r="8654" spans="1:19" hidden="1" x14ac:dyDescent="0.25">
      <c r="A8654" s="10" t="str">
        <f t="shared" si="135"/>
        <v>2017-2026Humboldt1-in-2Typical Event DayCAISO4</v>
      </c>
      <c r="B8654" s="10" t="s">
        <v>54</v>
      </c>
      <c r="C8654" s="10" t="s">
        <v>53</v>
      </c>
      <c r="D8654" s="10" t="s">
        <v>8</v>
      </c>
      <c r="E8654" s="10" t="s">
        <v>9</v>
      </c>
      <c r="F8654">
        <v>4</v>
      </c>
      <c r="G8654">
        <v>0.53507286310195923</v>
      </c>
      <c r="H8654">
        <v>0.53507286310195923</v>
      </c>
      <c r="I8654">
        <v>56.015625</v>
      </c>
      <c r="J8654">
        <v>0</v>
      </c>
      <c r="K8654">
        <v>967</v>
      </c>
      <c r="L8654">
        <v>919.84688000000006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 s="10" t="s">
        <v>39</v>
      </c>
    </row>
    <row r="8655" spans="1:19" hidden="1" x14ac:dyDescent="0.25">
      <c r="A8655" s="10" t="str">
        <f t="shared" si="135"/>
        <v>2017-2026Humboldt1-in-10Typical Event DayCAISO4</v>
      </c>
      <c r="B8655" s="10" t="s">
        <v>54</v>
      </c>
      <c r="C8655" s="10" t="s">
        <v>53</v>
      </c>
      <c r="D8655" s="10" t="s">
        <v>8</v>
      </c>
      <c r="E8655" s="10" t="s">
        <v>1</v>
      </c>
      <c r="F8655">
        <v>4</v>
      </c>
      <c r="G8655">
        <v>0.6003413200378418</v>
      </c>
      <c r="H8655">
        <v>0.6003413200378418</v>
      </c>
      <c r="I8655">
        <v>56.953125</v>
      </c>
      <c r="J8655">
        <v>0</v>
      </c>
      <c r="K8655">
        <v>967</v>
      </c>
      <c r="L8655">
        <v>919.84688000000006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 s="10" t="s">
        <v>39</v>
      </c>
    </row>
    <row r="8656" spans="1:19" hidden="1" x14ac:dyDescent="0.25">
      <c r="A8656" s="10" t="str">
        <f t="shared" si="135"/>
        <v>2017-2026Humboldt1-in-2Typical Event DayPGE4</v>
      </c>
      <c r="B8656" s="10" t="s">
        <v>54</v>
      </c>
      <c r="C8656" s="10" t="s">
        <v>53</v>
      </c>
      <c r="D8656" s="10" t="s">
        <v>8</v>
      </c>
      <c r="E8656" s="10" t="s">
        <v>9</v>
      </c>
      <c r="F8656">
        <v>4</v>
      </c>
      <c r="G8656">
        <v>0.6018795371055603</v>
      </c>
      <c r="H8656">
        <v>0.6018795371055603</v>
      </c>
      <c r="I8656">
        <v>56.359375</v>
      </c>
      <c r="J8656">
        <v>0</v>
      </c>
      <c r="K8656">
        <v>967</v>
      </c>
      <c r="L8656">
        <v>919.84688000000006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 s="10" t="s">
        <v>38</v>
      </c>
    </row>
    <row r="8657" spans="1:19" hidden="1" x14ac:dyDescent="0.25">
      <c r="A8657" s="10" t="str">
        <f t="shared" si="135"/>
        <v>2017-2026Humboldt1-in-10Typical Event DayPGE4</v>
      </c>
      <c r="B8657" s="10" t="s">
        <v>54</v>
      </c>
      <c r="C8657" s="10" t="s">
        <v>53</v>
      </c>
      <c r="D8657" s="10" t="s">
        <v>8</v>
      </c>
      <c r="E8657" s="10" t="s">
        <v>1</v>
      </c>
      <c r="F8657">
        <v>4</v>
      </c>
      <c r="G8657">
        <v>0.64047491550445557</v>
      </c>
      <c r="H8657">
        <v>0.64047491550445557</v>
      </c>
      <c r="I8657">
        <v>57.5625</v>
      </c>
      <c r="J8657">
        <v>0</v>
      </c>
      <c r="K8657">
        <v>967</v>
      </c>
      <c r="L8657">
        <v>919.84688000000006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 s="10" t="s">
        <v>38</v>
      </c>
    </row>
    <row r="8658" spans="1:19" hidden="1" x14ac:dyDescent="0.25">
      <c r="A8658" s="10" t="str">
        <f t="shared" si="135"/>
        <v>2017-2026Humboldt1-in-2Typical Event DayCAISO5</v>
      </c>
      <c r="B8658" s="10" t="s">
        <v>54</v>
      </c>
      <c r="C8658" s="10" t="s">
        <v>53</v>
      </c>
      <c r="D8658" s="10" t="s">
        <v>8</v>
      </c>
      <c r="E8658" s="10" t="s">
        <v>9</v>
      </c>
      <c r="F8658">
        <v>5</v>
      </c>
      <c r="G8658">
        <v>0.53056162595748901</v>
      </c>
      <c r="H8658">
        <v>0.53056162595748901</v>
      </c>
      <c r="I8658">
        <v>55.34375</v>
      </c>
      <c r="J8658">
        <v>0</v>
      </c>
      <c r="K8658">
        <v>967</v>
      </c>
      <c r="L8658">
        <v>919.84688000000006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 s="10" t="s">
        <v>39</v>
      </c>
    </row>
    <row r="8659" spans="1:19" hidden="1" x14ac:dyDescent="0.25">
      <c r="A8659" s="10" t="str">
        <f t="shared" si="135"/>
        <v>2017-2026Humboldt1-in-10Typical Event DayCAISO5</v>
      </c>
      <c r="B8659" s="10" t="s">
        <v>54</v>
      </c>
      <c r="C8659" s="10" t="s">
        <v>53</v>
      </c>
      <c r="D8659" s="10" t="s">
        <v>8</v>
      </c>
      <c r="E8659" s="10" t="s">
        <v>1</v>
      </c>
      <c r="F8659">
        <v>5</v>
      </c>
      <c r="G8659">
        <v>0.59527981281280518</v>
      </c>
      <c r="H8659">
        <v>0.59527981281280518</v>
      </c>
      <c r="I8659">
        <v>55.953125</v>
      </c>
      <c r="J8659">
        <v>0</v>
      </c>
      <c r="K8659">
        <v>967</v>
      </c>
      <c r="L8659">
        <v>919.84688000000006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 s="10" t="s">
        <v>39</v>
      </c>
    </row>
    <row r="8660" spans="1:19" hidden="1" x14ac:dyDescent="0.25">
      <c r="A8660" s="10" t="str">
        <f t="shared" si="135"/>
        <v>2017-2026Humboldt1-in-2Typical Event DayPGE5</v>
      </c>
      <c r="B8660" s="10" t="s">
        <v>54</v>
      </c>
      <c r="C8660" s="10" t="s">
        <v>53</v>
      </c>
      <c r="D8660" s="10" t="s">
        <v>8</v>
      </c>
      <c r="E8660" s="10" t="s">
        <v>9</v>
      </c>
      <c r="F8660">
        <v>5</v>
      </c>
      <c r="G8660">
        <v>0.59680509567260742</v>
      </c>
      <c r="H8660">
        <v>0.59680509567260742</v>
      </c>
      <c r="I8660">
        <v>55.515625</v>
      </c>
      <c r="J8660">
        <v>0</v>
      </c>
      <c r="K8660">
        <v>967</v>
      </c>
      <c r="L8660">
        <v>919.84688000000006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 s="10" t="s">
        <v>38</v>
      </c>
    </row>
    <row r="8661" spans="1:19" hidden="1" x14ac:dyDescent="0.25">
      <c r="A8661" s="10" t="str">
        <f t="shared" si="135"/>
        <v>2017-2026Humboldt1-in-10Typical Event DayPGE5</v>
      </c>
      <c r="B8661" s="10" t="s">
        <v>54</v>
      </c>
      <c r="C8661" s="10" t="s">
        <v>53</v>
      </c>
      <c r="D8661" s="10" t="s">
        <v>8</v>
      </c>
      <c r="E8661" s="10" t="s">
        <v>1</v>
      </c>
      <c r="F8661">
        <v>5</v>
      </c>
      <c r="G8661">
        <v>0.63507497310638428</v>
      </c>
      <c r="H8661">
        <v>0.63507497310638428</v>
      </c>
      <c r="I8661">
        <v>56.78125</v>
      </c>
      <c r="J8661">
        <v>0</v>
      </c>
      <c r="K8661">
        <v>967</v>
      </c>
      <c r="L8661">
        <v>919.84688000000006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 s="10" t="s">
        <v>38</v>
      </c>
    </row>
    <row r="8662" spans="1:19" hidden="1" x14ac:dyDescent="0.25">
      <c r="A8662" s="10" t="str">
        <f t="shared" si="135"/>
        <v>2017-2026Humboldt1-in-10Typical Event DayCAISO6</v>
      </c>
      <c r="B8662" s="10" t="s">
        <v>54</v>
      </c>
      <c r="C8662" s="10" t="s">
        <v>53</v>
      </c>
      <c r="D8662" s="10" t="s">
        <v>8</v>
      </c>
      <c r="E8662" s="10" t="s">
        <v>1</v>
      </c>
      <c r="F8662">
        <v>6</v>
      </c>
      <c r="G8662">
        <v>0.6419142484664917</v>
      </c>
      <c r="H8662">
        <v>0.6419142484664917</v>
      </c>
      <c r="I8662">
        <v>55.4375</v>
      </c>
      <c r="J8662">
        <v>0</v>
      </c>
      <c r="K8662">
        <v>967</v>
      </c>
      <c r="L8662">
        <v>919.84688000000006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 s="10" t="s">
        <v>39</v>
      </c>
    </row>
    <row r="8663" spans="1:19" hidden="1" x14ac:dyDescent="0.25">
      <c r="A8663" s="10" t="str">
        <f t="shared" si="135"/>
        <v>2017-2026Humboldt1-in-2Typical Event DayCAISO6</v>
      </c>
      <c r="B8663" s="10" t="s">
        <v>54</v>
      </c>
      <c r="C8663" s="10" t="s">
        <v>53</v>
      </c>
      <c r="D8663" s="10" t="s">
        <v>8</v>
      </c>
      <c r="E8663" s="10" t="s">
        <v>9</v>
      </c>
      <c r="F8663">
        <v>6</v>
      </c>
      <c r="G8663">
        <v>0.57212597131729126</v>
      </c>
      <c r="H8663">
        <v>0.57212597131729126</v>
      </c>
      <c r="I8663">
        <v>54.640625</v>
      </c>
      <c r="J8663">
        <v>0</v>
      </c>
      <c r="K8663">
        <v>967</v>
      </c>
      <c r="L8663">
        <v>919.84688000000006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 s="10" t="s">
        <v>39</v>
      </c>
    </row>
    <row r="8664" spans="1:19" hidden="1" x14ac:dyDescent="0.25">
      <c r="A8664" s="10" t="str">
        <f t="shared" si="135"/>
        <v>2017-2026Humboldt1-in-2Typical Event DayPGE6</v>
      </c>
      <c r="B8664" s="10" t="s">
        <v>54</v>
      </c>
      <c r="C8664" s="10" t="s">
        <v>53</v>
      </c>
      <c r="D8664" s="10" t="s">
        <v>8</v>
      </c>
      <c r="E8664" s="10" t="s">
        <v>9</v>
      </c>
      <c r="F8664">
        <v>6</v>
      </c>
      <c r="G8664">
        <v>0.64355897903442383</v>
      </c>
      <c r="H8664">
        <v>0.64355897903442383</v>
      </c>
      <c r="I8664">
        <v>54.875</v>
      </c>
      <c r="J8664">
        <v>0</v>
      </c>
      <c r="K8664">
        <v>967</v>
      </c>
      <c r="L8664">
        <v>919.84688000000006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 s="10" t="s">
        <v>38</v>
      </c>
    </row>
    <row r="8665" spans="1:19" hidden="1" x14ac:dyDescent="0.25">
      <c r="A8665" s="10" t="str">
        <f t="shared" si="135"/>
        <v>2017-2026Humboldt1-in-10Typical Event DayPGE6</v>
      </c>
      <c r="B8665" s="10" t="s">
        <v>54</v>
      </c>
      <c r="C8665" s="10" t="s">
        <v>53</v>
      </c>
      <c r="D8665" s="10" t="s">
        <v>8</v>
      </c>
      <c r="E8665" s="10" t="s">
        <v>1</v>
      </c>
      <c r="F8665">
        <v>6</v>
      </c>
      <c r="G8665">
        <v>0.68482697010040283</v>
      </c>
      <c r="H8665">
        <v>0.68482697010040283</v>
      </c>
      <c r="I8665">
        <v>56.140625</v>
      </c>
      <c r="J8665">
        <v>0</v>
      </c>
      <c r="K8665">
        <v>967</v>
      </c>
      <c r="L8665">
        <v>919.84688000000006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 s="10" t="s">
        <v>38</v>
      </c>
    </row>
    <row r="8666" spans="1:19" hidden="1" x14ac:dyDescent="0.25">
      <c r="A8666" s="10" t="str">
        <f t="shared" si="135"/>
        <v>2017-2026Humboldt1-in-2Typical Event DayCAISO7</v>
      </c>
      <c r="B8666" s="10" t="s">
        <v>54</v>
      </c>
      <c r="C8666" s="10" t="s">
        <v>53</v>
      </c>
      <c r="D8666" s="10" t="s">
        <v>8</v>
      </c>
      <c r="E8666" s="10" t="s">
        <v>9</v>
      </c>
      <c r="F8666">
        <v>7</v>
      </c>
      <c r="G8666">
        <v>0.67703342437744141</v>
      </c>
      <c r="H8666">
        <v>0.67703342437744141</v>
      </c>
      <c r="I8666">
        <v>54.6875</v>
      </c>
      <c r="J8666">
        <v>0</v>
      </c>
      <c r="K8666">
        <v>967</v>
      </c>
      <c r="L8666">
        <v>919.84688000000006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 s="10" t="s">
        <v>39</v>
      </c>
    </row>
    <row r="8667" spans="1:19" hidden="1" x14ac:dyDescent="0.25">
      <c r="A8667" s="10" t="str">
        <f t="shared" si="135"/>
        <v>2017-2026Humboldt1-in-10Typical Event DayCAISO7</v>
      </c>
      <c r="B8667" s="10" t="s">
        <v>54</v>
      </c>
      <c r="C8667" s="10" t="s">
        <v>53</v>
      </c>
      <c r="D8667" s="10" t="s">
        <v>8</v>
      </c>
      <c r="E8667" s="10" t="s">
        <v>1</v>
      </c>
      <c r="F8667">
        <v>7</v>
      </c>
      <c r="G8667">
        <v>0.75961834192276001</v>
      </c>
      <c r="H8667">
        <v>0.75961834192276001</v>
      </c>
      <c r="I8667">
        <v>55.4375</v>
      </c>
      <c r="J8667">
        <v>0</v>
      </c>
      <c r="K8667">
        <v>967</v>
      </c>
      <c r="L8667">
        <v>919.84688000000006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 s="10" t="s">
        <v>39</v>
      </c>
    </row>
    <row r="8668" spans="1:19" hidden="1" x14ac:dyDescent="0.25">
      <c r="A8668" s="10" t="str">
        <f t="shared" si="135"/>
        <v>2017-2026Humboldt1-in-2Typical Event DayPGE7</v>
      </c>
      <c r="B8668" s="10" t="s">
        <v>54</v>
      </c>
      <c r="C8668" s="10" t="s">
        <v>53</v>
      </c>
      <c r="D8668" s="10" t="s">
        <v>8</v>
      </c>
      <c r="E8668" s="10" t="s">
        <v>9</v>
      </c>
      <c r="F8668">
        <v>7</v>
      </c>
      <c r="G8668">
        <v>0.76156473159790039</v>
      </c>
      <c r="H8668">
        <v>0.76156473159790039</v>
      </c>
      <c r="I8668">
        <v>54.890625</v>
      </c>
      <c r="J8668">
        <v>0</v>
      </c>
      <c r="K8668">
        <v>967</v>
      </c>
      <c r="L8668">
        <v>919.84688000000006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 s="10" t="s">
        <v>38</v>
      </c>
    </row>
    <row r="8669" spans="1:19" hidden="1" x14ac:dyDescent="0.25">
      <c r="A8669" s="10" t="str">
        <f t="shared" si="135"/>
        <v>2017-2026Humboldt1-in-10Typical Event DayPGE7</v>
      </c>
      <c r="B8669" s="10" t="s">
        <v>54</v>
      </c>
      <c r="C8669" s="10" t="s">
        <v>53</v>
      </c>
      <c r="D8669" s="10" t="s">
        <v>8</v>
      </c>
      <c r="E8669" s="10" t="s">
        <v>1</v>
      </c>
      <c r="F8669">
        <v>7</v>
      </c>
      <c r="G8669">
        <v>0.81039977073669434</v>
      </c>
      <c r="H8669">
        <v>0.81039977073669434</v>
      </c>
      <c r="I8669">
        <v>56.421875</v>
      </c>
      <c r="J8669">
        <v>0</v>
      </c>
      <c r="K8669">
        <v>967</v>
      </c>
      <c r="L8669">
        <v>919.84688000000006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 s="10" t="s">
        <v>38</v>
      </c>
    </row>
    <row r="8670" spans="1:19" hidden="1" x14ac:dyDescent="0.25">
      <c r="A8670" s="10" t="str">
        <f t="shared" si="135"/>
        <v>2017-2026Humboldt1-in-2Typical Event DayCAISO8</v>
      </c>
      <c r="B8670" s="10" t="s">
        <v>54</v>
      </c>
      <c r="C8670" s="10" t="s">
        <v>53</v>
      </c>
      <c r="D8670" s="10" t="s">
        <v>8</v>
      </c>
      <c r="E8670" s="10" t="s">
        <v>9</v>
      </c>
      <c r="F8670">
        <v>8</v>
      </c>
      <c r="G8670">
        <v>0.73494857549667358</v>
      </c>
      <c r="H8670">
        <v>0.73494857549667358</v>
      </c>
      <c r="I8670">
        <v>57.109375</v>
      </c>
      <c r="J8670">
        <v>0</v>
      </c>
      <c r="K8670">
        <v>967</v>
      </c>
      <c r="L8670">
        <v>919.84688000000006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 s="10" t="s">
        <v>39</v>
      </c>
    </row>
    <row r="8671" spans="1:19" hidden="1" x14ac:dyDescent="0.25">
      <c r="A8671" s="10" t="str">
        <f t="shared" si="135"/>
        <v>2017-2026Humboldt1-in-10Typical Event DayCAISO8</v>
      </c>
      <c r="B8671" s="10" t="s">
        <v>54</v>
      </c>
      <c r="C8671" s="10" t="s">
        <v>53</v>
      </c>
      <c r="D8671" s="10" t="s">
        <v>8</v>
      </c>
      <c r="E8671" s="10" t="s">
        <v>1</v>
      </c>
      <c r="F8671">
        <v>8</v>
      </c>
      <c r="G8671">
        <v>0.82459807395935059</v>
      </c>
      <c r="H8671">
        <v>0.82459807395935059</v>
      </c>
      <c r="I8671">
        <v>57.953125</v>
      </c>
      <c r="J8671">
        <v>0</v>
      </c>
      <c r="K8671">
        <v>967</v>
      </c>
      <c r="L8671">
        <v>919.84688000000006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 s="10" t="s">
        <v>39</v>
      </c>
    </row>
    <row r="8672" spans="1:19" hidden="1" x14ac:dyDescent="0.25">
      <c r="A8672" s="10" t="str">
        <f t="shared" si="135"/>
        <v>2017-2026Humboldt1-in-10Typical Event DayPGE8</v>
      </c>
      <c r="B8672" s="10" t="s">
        <v>54</v>
      </c>
      <c r="C8672" s="10" t="s">
        <v>53</v>
      </c>
      <c r="D8672" s="10" t="s">
        <v>8</v>
      </c>
      <c r="E8672" s="10" t="s">
        <v>1</v>
      </c>
      <c r="F8672">
        <v>8</v>
      </c>
      <c r="G8672">
        <v>0.87972348928451538</v>
      </c>
      <c r="H8672">
        <v>0.87972348928451538</v>
      </c>
      <c r="I8672">
        <v>59.453125</v>
      </c>
      <c r="J8672">
        <v>0</v>
      </c>
      <c r="K8672">
        <v>967</v>
      </c>
      <c r="L8672">
        <v>919.84688000000006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 s="10" t="s">
        <v>38</v>
      </c>
    </row>
    <row r="8673" spans="1:19" hidden="1" x14ac:dyDescent="0.25">
      <c r="A8673" s="10" t="str">
        <f t="shared" si="135"/>
        <v>2017-2026Humboldt1-in-2Typical Event DayPGE8</v>
      </c>
      <c r="B8673" s="10" t="s">
        <v>54</v>
      </c>
      <c r="C8673" s="10" t="s">
        <v>53</v>
      </c>
      <c r="D8673" s="10" t="s">
        <v>8</v>
      </c>
      <c r="E8673" s="10" t="s">
        <v>9</v>
      </c>
      <c r="F8673">
        <v>8</v>
      </c>
      <c r="G8673">
        <v>0.82671087980270386</v>
      </c>
      <c r="H8673">
        <v>0.82671087980270386</v>
      </c>
      <c r="I8673">
        <v>57.90625</v>
      </c>
      <c r="J8673">
        <v>0</v>
      </c>
      <c r="K8673">
        <v>967</v>
      </c>
      <c r="L8673">
        <v>919.84688000000006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 s="10" t="s">
        <v>38</v>
      </c>
    </row>
    <row r="8674" spans="1:19" hidden="1" x14ac:dyDescent="0.25">
      <c r="A8674" s="10" t="str">
        <f t="shared" si="135"/>
        <v>2017-2026Humboldt1-in-2Typical Event DayCAISO9</v>
      </c>
      <c r="B8674" s="10" t="s">
        <v>54</v>
      </c>
      <c r="C8674" s="10" t="s">
        <v>53</v>
      </c>
      <c r="D8674" s="10" t="s">
        <v>8</v>
      </c>
      <c r="E8674" s="10" t="s">
        <v>9</v>
      </c>
      <c r="F8674">
        <v>9</v>
      </c>
      <c r="G8674">
        <v>0.7082933783531189</v>
      </c>
      <c r="H8674">
        <v>0.7082933783531189</v>
      </c>
      <c r="I8674">
        <v>60.78125</v>
      </c>
      <c r="J8674">
        <v>0</v>
      </c>
      <c r="K8674">
        <v>967</v>
      </c>
      <c r="L8674">
        <v>919.84688000000006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 s="10" t="s">
        <v>39</v>
      </c>
    </row>
    <row r="8675" spans="1:19" hidden="1" x14ac:dyDescent="0.25">
      <c r="A8675" s="10" t="str">
        <f t="shared" si="135"/>
        <v>2017-2026Humboldt1-in-10Typical Event DayCAISO9</v>
      </c>
      <c r="B8675" s="10" t="s">
        <v>54</v>
      </c>
      <c r="C8675" s="10" t="s">
        <v>53</v>
      </c>
      <c r="D8675" s="10" t="s">
        <v>8</v>
      </c>
      <c r="E8675" s="10" t="s">
        <v>1</v>
      </c>
      <c r="F8675">
        <v>9</v>
      </c>
      <c r="G8675">
        <v>0.79469144344329834</v>
      </c>
      <c r="H8675">
        <v>0.79469144344329834</v>
      </c>
      <c r="I8675">
        <v>62.484375</v>
      </c>
      <c r="J8675">
        <v>0</v>
      </c>
      <c r="K8675">
        <v>967</v>
      </c>
      <c r="L8675">
        <v>919.84688000000006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 s="10" t="s">
        <v>39</v>
      </c>
    </row>
    <row r="8676" spans="1:19" hidden="1" x14ac:dyDescent="0.25">
      <c r="A8676" s="10" t="str">
        <f t="shared" si="135"/>
        <v>2017-2026Humboldt1-in-2Typical Event DayPGE9</v>
      </c>
      <c r="B8676" s="10" t="s">
        <v>54</v>
      </c>
      <c r="C8676" s="10" t="s">
        <v>53</v>
      </c>
      <c r="D8676" s="10" t="s">
        <v>8</v>
      </c>
      <c r="E8676" s="10" t="s">
        <v>9</v>
      </c>
      <c r="F8676">
        <v>9</v>
      </c>
      <c r="G8676">
        <v>0.79672759771347046</v>
      </c>
      <c r="H8676">
        <v>0.79672759771347046</v>
      </c>
      <c r="I8676">
        <v>62.96875</v>
      </c>
      <c r="J8676">
        <v>0</v>
      </c>
      <c r="K8676">
        <v>967</v>
      </c>
      <c r="L8676">
        <v>919.84688000000006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 s="10" t="s">
        <v>38</v>
      </c>
    </row>
    <row r="8677" spans="1:19" hidden="1" x14ac:dyDescent="0.25">
      <c r="A8677" s="10" t="str">
        <f t="shared" si="135"/>
        <v>2017-2026Humboldt1-in-10Typical Event DayPGE9</v>
      </c>
      <c r="B8677" s="10" t="s">
        <v>54</v>
      </c>
      <c r="C8677" s="10" t="s">
        <v>53</v>
      </c>
      <c r="D8677" s="10" t="s">
        <v>8</v>
      </c>
      <c r="E8677" s="10" t="s">
        <v>1</v>
      </c>
      <c r="F8677">
        <v>9</v>
      </c>
      <c r="G8677">
        <v>0.84781754016876221</v>
      </c>
      <c r="H8677">
        <v>0.84781754016876221</v>
      </c>
      <c r="I8677">
        <v>64.9375</v>
      </c>
      <c r="J8677">
        <v>0</v>
      </c>
      <c r="K8677">
        <v>967</v>
      </c>
      <c r="L8677">
        <v>919.84688000000006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 s="10" t="s">
        <v>38</v>
      </c>
    </row>
    <row r="8678" spans="1:19" hidden="1" x14ac:dyDescent="0.25">
      <c r="A8678" s="10" t="str">
        <f t="shared" si="135"/>
        <v>2017-2026Humboldt1-in-10Typical Event DayCAISO10</v>
      </c>
      <c r="B8678" s="10" t="s">
        <v>54</v>
      </c>
      <c r="C8678" s="10" t="s">
        <v>53</v>
      </c>
      <c r="D8678" s="10" t="s">
        <v>8</v>
      </c>
      <c r="E8678" s="10" t="s">
        <v>1</v>
      </c>
      <c r="F8678">
        <v>10</v>
      </c>
      <c r="G8678">
        <v>0.83352530002593994</v>
      </c>
      <c r="H8678">
        <v>0.83352530002593994</v>
      </c>
      <c r="I8678">
        <v>67.25</v>
      </c>
      <c r="J8678">
        <v>0</v>
      </c>
      <c r="K8678">
        <v>967</v>
      </c>
      <c r="L8678">
        <v>919.84688000000006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 s="10" t="s">
        <v>39</v>
      </c>
    </row>
    <row r="8679" spans="1:19" hidden="1" x14ac:dyDescent="0.25">
      <c r="A8679" s="10" t="str">
        <f t="shared" si="135"/>
        <v>2017-2026Humboldt1-in-2Typical Event DayCAISO10</v>
      </c>
      <c r="B8679" s="10" t="s">
        <v>54</v>
      </c>
      <c r="C8679" s="10" t="s">
        <v>53</v>
      </c>
      <c r="D8679" s="10" t="s">
        <v>8</v>
      </c>
      <c r="E8679" s="10" t="s">
        <v>9</v>
      </c>
      <c r="F8679">
        <v>10</v>
      </c>
      <c r="G8679">
        <v>0.74290531873703003</v>
      </c>
      <c r="H8679">
        <v>0.74290531873703003</v>
      </c>
      <c r="I8679">
        <v>64.515625</v>
      </c>
      <c r="J8679">
        <v>0</v>
      </c>
      <c r="K8679">
        <v>967</v>
      </c>
      <c r="L8679">
        <v>919.84688000000006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 s="10" t="s">
        <v>39</v>
      </c>
    </row>
    <row r="8680" spans="1:19" hidden="1" x14ac:dyDescent="0.25">
      <c r="A8680" s="10" t="str">
        <f t="shared" si="135"/>
        <v>2017-2026Humboldt1-in-10Typical Event DayPGE10</v>
      </c>
      <c r="B8680" s="10" t="s">
        <v>54</v>
      </c>
      <c r="C8680" s="10" t="s">
        <v>53</v>
      </c>
      <c r="D8680" s="10" t="s">
        <v>8</v>
      </c>
      <c r="E8680" s="10" t="s">
        <v>1</v>
      </c>
      <c r="F8680">
        <v>10</v>
      </c>
      <c r="G8680">
        <v>0.88924753665924072</v>
      </c>
      <c r="H8680">
        <v>0.88924753665924072</v>
      </c>
      <c r="I8680">
        <v>70.265625</v>
      </c>
      <c r="J8680">
        <v>0</v>
      </c>
      <c r="K8680">
        <v>967</v>
      </c>
      <c r="L8680">
        <v>919.84688000000006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 s="10" t="s">
        <v>38</v>
      </c>
    </row>
    <row r="8681" spans="1:19" hidden="1" x14ac:dyDescent="0.25">
      <c r="A8681" s="10" t="str">
        <f t="shared" si="135"/>
        <v>2017-2026Humboldt1-in-2Typical Event DayPGE10</v>
      </c>
      <c r="B8681" s="10" t="s">
        <v>54</v>
      </c>
      <c r="C8681" s="10" t="s">
        <v>53</v>
      </c>
      <c r="D8681" s="10" t="s">
        <v>8</v>
      </c>
      <c r="E8681" s="10" t="s">
        <v>9</v>
      </c>
      <c r="F8681">
        <v>10</v>
      </c>
      <c r="G8681">
        <v>0.83566099405288696</v>
      </c>
      <c r="H8681">
        <v>0.83566099405288696</v>
      </c>
      <c r="I8681">
        <v>67.765625</v>
      </c>
      <c r="J8681">
        <v>0</v>
      </c>
      <c r="K8681">
        <v>967</v>
      </c>
      <c r="L8681">
        <v>919.84688000000006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 s="10" t="s">
        <v>38</v>
      </c>
    </row>
    <row r="8682" spans="1:19" hidden="1" x14ac:dyDescent="0.25">
      <c r="A8682" s="10" t="str">
        <f t="shared" si="135"/>
        <v>2017-2026Humboldt1-in-2Typical Event DayCAISO11</v>
      </c>
      <c r="B8682" s="10" t="s">
        <v>54</v>
      </c>
      <c r="C8682" s="10" t="s">
        <v>53</v>
      </c>
      <c r="D8682" s="10" t="s">
        <v>8</v>
      </c>
      <c r="E8682" s="10" t="s">
        <v>9</v>
      </c>
      <c r="F8682">
        <v>11</v>
      </c>
      <c r="G8682">
        <v>0.78745031356811523</v>
      </c>
      <c r="H8682">
        <v>0.78745031356811523</v>
      </c>
      <c r="I8682">
        <v>68.359375</v>
      </c>
      <c r="J8682">
        <v>0</v>
      </c>
      <c r="K8682">
        <v>967</v>
      </c>
      <c r="L8682">
        <v>919.84688000000006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 s="10" t="s">
        <v>39</v>
      </c>
    </row>
    <row r="8683" spans="1:19" hidden="1" x14ac:dyDescent="0.25">
      <c r="A8683" s="10" t="str">
        <f t="shared" si="135"/>
        <v>2017-2026Humboldt1-in-10Typical Event DayCAISO11</v>
      </c>
      <c r="B8683" s="10" t="s">
        <v>54</v>
      </c>
      <c r="C8683" s="10" t="s">
        <v>53</v>
      </c>
      <c r="D8683" s="10" t="s">
        <v>8</v>
      </c>
      <c r="E8683" s="10" t="s">
        <v>1</v>
      </c>
      <c r="F8683">
        <v>11</v>
      </c>
      <c r="G8683">
        <v>0.88350397348403931</v>
      </c>
      <c r="H8683">
        <v>0.88350397348403931</v>
      </c>
      <c r="I8683">
        <v>71.828125</v>
      </c>
      <c r="J8683">
        <v>0</v>
      </c>
      <c r="K8683">
        <v>967</v>
      </c>
      <c r="L8683">
        <v>919.84688000000006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 s="10" t="s">
        <v>39</v>
      </c>
    </row>
    <row r="8684" spans="1:19" hidden="1" x14ac:dyDescent="0.25">
      <c r="A8684" s="10" t="str">
        <f t="shared" si="135"/>
        <v>2017-2026Humboldt1-in-2Typical Event DayPGE11</v>
      </c>
      <c r="B8684" s="10" t="s">
        <v>54</v>
      </c>
      <c r="C8684" s="10" t="s">
        <v>53</v>
      </c>
      <c r="D8684" s="10" t="s">
        <v>8</v>
      </c>
      <c r="E8684" s="10" t="s">
        <v>9</v>
      </c>
      <c r="F8684">
        <v>11</v>
      </c>
      <c r="G8684">
        <v>0.88576769828796387</v>
      </c>
      <c r="H8684">
        <v>0.88576769828796387</v>
      </c>
      <c r="I8684">
        <v>72.109375</v>
      </c>
      <c r="J8684">
        <v>0</v>
      </c>
      <c r="K8684">
        <v>967</v>
      </c>
      <c r="L8684">
        <v>919.84688000000006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 s="10" t="s">
        <v>38</v>
      </c>
    </row>
    <row r="8685" spans="1:19" hidden="1" x14ac:dyDescent="0.25">
      <c r="A8685" s="10" t="str">
        <f t="shared" si="135"/>
        <v>2017-2026Humboldt1-in-10Typical Event DayPGE11</v>
      </c>
      <c r="B8685" s="10" t="s">
        <v>54</v>
      </c>
      <c r="C8685" s="10" t="s">
        <v>53</v>
      </c>
      <c r="D8685" s="10" t="s">
        <v>8</v>
      </c>
      <c r="E8685" s="10" t="s">
        <v>1</v>
      </c>
      <c r="F8685">
        <v>11</v>
      </c>
      <c r="G8685">
        <v>0.94256728887557983</v>
      </c>
      <c r="H8685">
        <v>0.94256728887557983</v>
      </c>
      <c r="I8685">
        <v>75.109375</v>
      </c>
      <c r="J8685">
        <v>0</v>
      </c>
      <c r="K8685">
        <v>967</v>
      </c>
      <c r="L8685">
        <v>919.84688000000006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 s="10" t="s">
        <v>38</v>
      </c>
    </row>
    <row r="8686" spans="1:19" hidden="1" x14ac:dyDescent="0.25">
      <c r="A8686" s="10" t="str">
        <f t="shared" si="135"/>
        <v>2017-2026Humboldt1-in-10Typical Event DayCAISO12</v>
      </c>
      <c r="B8686" s="10" t="s">
        <v>54</v>
      </c>
      <c r="C8686" s="10" t="s">
        <v>53</v>
      </c>
      <c r="D8686" s="10" t="s">
        <v>8</v>
      </c>
      <c r="E8686" s="10" t="s">
        <v>1</v>
      </c>
      <c r="F8686">
        <v>12</v>
      </c>
      <c r="G8686">
        <v>1.029904842376709</v>
      </c>
      <c r="H8686">
        <v>1.029904842376709</v>
      </c>
      <c r="I8686">
        <v>75.921875</v>
      </c>
      <c r="J8686">
        <v>0</v>
      </c>
      <c r="K8686">
        <v>967</v>
      </c>
      <c r="L8686">
        <v>919.84688000000006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 s="10" t="s">
        <v>39</v>
      </c>
    </row>
    <row r="8687" spans="1:19" hidden="1" x14ac:dyDescent="0.25">
      <c r="A8687" s="10" t="str">
        <f t="shared" si="135"/>
        <v>2017-2026Humboldt1-in-2Typical Event DayCAISO12</v>
      </c>
      <c r="B8687" s="10" t="s">
        <v>54</v>
      </c>
      <c r="C8687" s="10" t="s">
        <v>53</v>
      </c>
      <c r="D8687" s="10" t="s">
        <v>8</v>
      </c>
      <c r="E8687" s="10" t="s">
        <v>9</v>
      </c>
      <c r="F8687">
        <v>12</v>
      </c>
      <c r="G8687">
        <v>0.91793465614318848</v>
      </c>
      <c r="H8687">
        <v>0.91793465614318848</v>
      </c>
      <c r="I8687">
        <v>72.515625</v>
      </c>
      <c r="J8687">
        <v>0</v>
      </c>
      <c r="K8687">
        <v>967</v>
      </c>
      <c r="L8687">
        <v>919.84688000000006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 s="10" t="s">
        <v>39</v>
      </c>
    </row>
    <row r="8688" spans="1:19" hidden="1" x14ac:dyDescent="0.25">
      <c r="A8688" s="10" t="str">
        <f t="shared" si="135"/>
        <v>2017-2026Humboldt1-in-10Typical Event DayPGE12</v>
      </c>
      <c r="B8688" s="10" t="s">
        <v>54</v>
      </c>
      <c r="C8688" s="10" t="s">
        <v>53</v>
      </c>
      <c r="D8688" s="10" t="s">
        <v>8</v>
      </c>
      <c r="E8688" s="10" t="s">
        <v>1</v>
      </c>
      <c r="F8688">
        <v>12</v>
      </c>
      <c r="G8688">
        <v>1.0987552404403687</v>
      </c>
      <c r="H8688">
        <v>1.0987552404403687</v>
      </c>
      <c r="I8688">
        <v>79.59375</v>
      </c>
      <c r="J8688">
        <v>0</v>
      </c>
      <c r="K8688">
        <v>967</v>
      </c>
      <c r="L8688">
        <v>919.84688000000006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 s="10" t="s">
        <v>38</v>
      </c>
    </row>
    <row r="8689" spans="1:19" hidden="1" x14ac:dyDescent="0.25">
      <c r="A8689" s="10" t="str">
        <f t="shared" si="135"/>
        <v>2017-2026Humboldt1-in-2Typical Event DayPGE12</v>
      </c>
      <c r="B8689" s="10" t="s">
        <v>54</v>
      </c>
      <c r="C8689" s="10" t="s">
        <v>53</v>
      </c>
      <c r="D8689" s="10" t="s">
        <v>8</v>
      </c>
      <c r="E8689" s="10" t="s">
        <v>9</v>
      </c>
      <c r="F8689">
        <v>12</v>
      </c>
      <c r="G8689">
        <v>1.0325436592102051</v>
      </c>
      <c r="H8689">
        <v>1.0325436592102051</v>
      </c>
      <c r="I8689">
        <v>76.203125</v>
      </c>
      <c r="J8689">
        <v>0</v>
      </c>
      <c r="K8689">
        <v>967</v>
      </c>
      <c r="L8689">
        <v>919.84688000000006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 s="10" t="s">
        <v>38</v>
      </c>
    </row>
    <row r="8690" spans="1:19" hidden="1" x14ac:dyDescent="0.25">
      <c r="A8690" s="10" t="str">
        <f t="shared" si="135"/>
        <v>2017-2026Humboldt1-in-2Typical Event DayCAISO13</v>
      </c>
      <c r="B8690" s="10" t="s">
        <v>54</v>
      </c>
      <c r="C8690" s="10" t="s">
        <v>53</v>
      </c>
      <c r="D8690" s="10" t="s">
        <v>8</v>
      </c>
      <c r="E8690" s="10" t="s">
        <v>9</v>
      </c>
      <c r="F8690">
        <v>13</v>
      </c>
      <c r="G8690">
        <v>1.1305607557296753</v>
      </c>
      <c r="H8690">
        <v>1.1305607557296753</v>
      </c>
      <c r="I8690">
        <v>75.75</v>
      </c>
      <c r="J8690">
        <v>0</v>
      </c>
      <c r="K8690">
        <v>967</v>
      </c>
      <c r="L8690">
        <v>919.84688000000006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 s="10" t="s">
        <v>39</v>
      </c>
    </row>
    <row r="8691" spans="1:19" hidden="1" x14ac:dyDescent="0.25">
      <c r="A8691" s="10" t="str">
        <f t="shared" si="135"/>
        <v>2017-2026Humboldt1-in-10Typical Event DayCAISO13</v>
      </c>
      <c r="B8691" s="10" t="s">
        <v>54</v>
      </c>
      <c r="C8691" s="10" t="s">
        <v>53</v>
      </c>
      <c r="D8691" s="10" t="s">
        <v>8</v>
      </c>
      <c r="E8691" s="10" t="s">
        <v>1</v>
      </c>
      <c r="F8691">
        <v>13</v>
      </c>
      <c r="G8691">
        <v>1.2684671878814697</v>
      </c>
      <c r="H8691">
        <v>1.2684671878814697</v>
      </c>
      <c r="I8691">
        <v>78.890625</v>
      </c>
      <c r="J8691">
        <v>0</v>
      </c>
      <c r="K8691">
        <v>967</v>
      </c>
      <c r="L8691">
        <v>919.84688000000006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 s="10" t="s">
        <v>39</v>
      </c>
    </row>
    <row r="8692" spans="1:19" hidden="1" x14ac:dyDescent="0.25">
      <c r="A8692" s="10" t="str">
        <f t="shared" si="135"/>
        <v>2017-2026Humboldt1-in-2Typical Event DayPGE13</v>
      </c>
      <c r="B8692" s="10" t="s">
        <v>54</v>
      </c>
      <c r="C8692" s="10" t="s">
        <v>53</v>
      </c>
      <c r="D8692" s="10" t="s">
        <v>8</v>
      </c>
      <c r="E8692" s="10" t="s">
        <v>9</v>
      </c>
      <c r="F8692">
        <v>13</v>
      </c>
      <c r="G8692">
        <v>1.2717173099517822</v>
      </c>
      <c r="H8692">
        <v>1.2717173099517822</v>
      </c>
      <c r="I8692">
        <v>79.828125</v>
      </c>
      <c r="J8692">
        <v>0</v>
      </c>
      <c r="K8692">
        <v>967</v>
      </c>
      <c r="L8692">
        <v>919.84688000000006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 s="10" t="s">
        <v>38</v>
      </c>
    </row>
    <row r="8693" spans="1:19" hidden="1" x14ac:dyDescent="0.25">
      <c r="A8693" s="10" t="str">
        <f t="shared" si="135"/>
        <v>2017-2026Humboldt1-in-10Typical Event DayPGE13</v>
      </c>
      <c r="B8693" s="10" t="s">
        <v>54</v>
      </c>
      <c r="C8693" s="10" t="s">
        <v>53</v>
      </c>
      <c r="D8693" s="10" t="s">
        <v>8</v>
      </c>
      <c r="E8693" s="10" t="s">
        <v>1</v>
      </c>
      <c r="F8693">
        <v>13</v>
      </c>
      <c r="G8693">
        <v>1.3532658815383911</v>
      </c>
      <c r="H8693">
        <v>1.3532658815383911</v>
      </c>
      <c r="I8693">
        <v>83.265625</v>
      </c>
      <c r="J8693">
        <v>0</v>
      </c>
      <c r="K8693">
        <v>967</v>
      </c>
      <c r="L8693">
        <v>919.84688000000006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 s="10" t="s">
        <v>38</v>
      </c>
    </row>
    <row r="8694" spans="1:19" hidden="1" x14ac:dyDescent="0.25">
      <c r="A8694" s="10" t="str">
        <f t="shared" si="135"/>
        <v>2017-2026Humboldt1-in-2Typical Event DayCAISO14</v>
      </c>
      <c r="B8694" s="10" t="s">
        <v>54</v>
      </c>
      <c r="C8694" s="10" t="s">
        <v>53</v>
      </c>
      <c r="D8694" s="10" t="s">
        <v>8</v>
      </c>
      <c r="E8694" s="10" t="s">
        <v>9</v>
      </c>
      <c r="F8694">
        <v>14</v>
      </c>
      <c r="G8694">
        <v>1.3942402601242065</v>
      </c>
      <c r="H8694">
        <v>1.4079397916793823</v>
      </c>
      <c r="I8694">
        <v>78.265625</v>
      </c>
      <c r="J8694">
        <v>0.10273714363574982</v>
      </c>
      <c r="K8694">
        <v>967</v>
      </c>
      <c r="L8694">
        <v>919.84688000000006</v>
      </c>
      <c r="M8694">
        <v>-1.3699587434530258E-2</v>
      </c>
      <c r="N8694">
        <v>-0.14536751806735992</v>
      </c>
      <c r="O8694">
        <v>-6.7574948072433472E-2</v>
      </c>
      <c r="P8694">
        <v>-1.3699587434530258E-2</v>
      </c>
      <c r="Q8694">
        <v>4.0175769478082657E-2</v>
      </c>
      <c r="R8694">
        <v>0.11796833574771881</v>
      </c>
      <c r="S8694" s="10" t="s">
        <v>39</v>
      </c>
    </row>
    <row r="8695" spans="1:19" hidden="1" x14ac:dyDescent="0.25">
      <c r="A8695" s="10" t="str">
        <f t="shared" si="135"/>
        <v>2017-2026Humboldt1-in-10Typical Event DayCAISO14</v>
      </c>
      <c r="B8695" s="10" t="s">
        <v>54</v>
      </c>
      <c r="C8695" s="10" t="s">
        <v>53</v>
      </c>
      <c r="D8695" s="10" t="s">
        <v>8</v>
      </c>
      <c r="E8695" s="10" t="s">
        <v>1</v>
      </c>
      <c r="F8695">
        <v>14</v>
      </c>
      <c r="G8695">
        <v>1.5643104314804077</v>
      </c>
      <c r="H8695">
        <v>1.5333735942840576</v>
      </c>
      <c r="I8695">
        <v>81.359375</v>
      </c>
      <c r="J8695">
        <v>0.10273714363574982</v>
      </c>
      <c r="K8695">
        <v>967</v>
      </c>
      <c r="L8695">
        <v>919.84688000000006</v>
      </c>
      <c r="M8695">
        <v>3.0936859548091888E-2</v>
      </c>
      <c r="N8695">
        <v>-0.10073106735944748</v>
      </c>
      <c r="O8695">
        <v>-2.2938499227166176E-2</v>
      </c>
      <c r="P8695">
        <v>3.0936859548091888E-2</v>
      </c>
      <c r="Q8695">
        <v>8.4812216460704803E-2</v>
      </c>
      <c r="R8695">
        <v>0.16260477900505066</v>
      </c>
      <c r="S8695" s="10" t="s">
        <v>39</v>
      </c>
    </row>
    <row r="8696" spans="1:19" hidden="1" x14ac:dyDescent="0.25">
      <c r="A8696" s="10" t="str">
        <f t="shared" si="135"/>
        <v>2017-2026Humboldt1-in-10Typical Event DayPGE14</v>
      </c>
      <c r="B8696" s="10" t="s">
        <v>54</v>
      </c>
      <c r="C8696" s="10" t="s">
        <v>53</v>
      </c>
      <c r="D8696" s="10" t="s">
        <v>8</v>
      </c>
      <c r="E8696" s="10" t="s">
        <v>1</v>
      </c>
      <c r="F8696">
        <v>14</v>
      </c>
      <c r="G8696">
        <v>1.6688865423202515</v>
      </c>
      <c r="H8696">
        <v>1.5775516033172607</v>
      </c>
      <c r="I8696">
        <v>86.046875</v>
      </c>
      <c r="J8696">
        <v>0.10273714363574982</v>
      </c>
      <c r="K8696">
        <v>967</v>
      </c>
      <c r="L8696">
        <v>919.84688000000006</v>
      </c>
      <c r="M8696">
        <v>9.1334879398345947E-2</v>
      </c>
      <c r="N8696">
        <v>-4.0333043783903122E-2</v>
      </c>
      <c r="O8696">
        <v>3.7459522485733032E-2</v>
      </c>
      <c r="P8696">
        <v>9.1334879398345947E-2</v>
      </c>
      <c r="Q8696">
        <v>0.14521023631095886</v>
      </c>
      <c r="R8696">
        <v>0.22300280630588531</v>
      </c>
      <c r="S8696" s="10" t="s">
        <v>38</v>
      </c>
    </row>
    <row r="8697" spans="1:19" hidden="1" x14ac:dyDescent="0.25">
      <c r="A8697" s="10" t="str">
        <f t="shared" si="135"/>
        <v>2017-2026Humboldt1-in-2Typical Event DayPGE14</v>
      </c>
      <c r="B8697" s="10" t="s">
        <v>54</v>
      </c>
      <c r="C8697" s="10" t="s">
        <v>53</v>
      </c>
      <c r="D8697" s="10" t="s">
        <v>8</v>
      </c>
      <c r="E8697" s="10" t="s">
        <v>9</v>
      </c>
      <c r="F8697">
        <v>14</v>
      </c>
      <c r="G8697">
        <v>1.5683184862136841</v>
      </c>
      <c r="H8697">
        <v>1.5322513580322266</v>
      </c>
      <c r="I8697">
        <v>81.96875</v>
      </c>
      <c r="J8697">
        <v>0.10273714363574982</v>
      </c>
      <c r="K8697">
        <v>967</v>
      </c>
      <c r="L8697">
        <v>919.84688000000006</v>
      </c>
      <c r="M8697">
        <v>3.6067161709070206E-2</v>
      </c>
      <c r="N8697">
        <v>-9.5600761473178864E-2</v>
      </c>
      <c r="O8697">
        <v>-1.7808197066187859E-2</v>
      </c>
      <c r="P8697">
        <v>3.6067161709070206E-2</v>
      </c>
      <c r="Q8697">
        <v>8.9942522346973419E-2</v>
      </c>
      <c r="R8697">
        <v>0.16773508489131927</v>
      </c>
      <c r="S8697" s="10" t="s">
        <v>38</v>
      </c>
    </row>
    <row r="8698" spans="1:19" hidden="1" x14ac:dyDescent="0.25">
      <c r="A8698" s="10" t="str">
        <f t="shared" si="135"/>
        <v>2017-2026Humboldt1-in-10Typical Event DayCAISO15</v>
      </c>
      <c r="B8698" s="10" t="s">
        <v>54</v>
      </c>
      <c r="C8698" s="10" t="s">
        <v>53</v>
      </c>
      <c r="D8698" s="10" t="s">
        <v>8</v>
      </c>
      <c r="E8698" s="10" t="s">
        <v>1</v>
      </c>
      <c r="F8698">
        <v>15</v>
      </c>
      <c r="G8698">
        <v>1.9338910579681396</v>
      </c>
      <c r="H8698">
        <v>1.8540492057800293</v>
      </c>
      <c r="I8698">
        <v>82.75</v>
      </c>
      <c r="J8698">
        <v>0.1230589896440506</v>
      </c>
      <c r="K8698">
        <v>967</v>
      </c>
      <c r="L8698">
        <v>919.84688000000006</v>
      </c>
      <c r="M8698">
        <v>7.9841829836368561E-2</v>
      </c>
      <c r="N8698">
        <v>-7.7870570123195648E-2</v>
      </c>
      <c r="O8698">
        <v>1.5309696085751057E-2</v>
      </c>
      <c r="P8698">
        <v>7.9841829836368561E-2</v>
      </c>
      <c r="Q8698">
        <v>0.14437396824359894</v>
      </c>
      <c r="R8698">
        <v>0.23755423724651337</v>
      </c>
      <c r="S8698" s="10" t="s">
        <v>39</v>
      </c>
    </row>
    <row r="8699" spans="1:19" hidden="1" x14ac:dyDescent="0.25">
      <c r="A8699" s="10" t="str">
        <f t="shared" si="135"/>
        <v>2017-2026Humboldt1-in-2Typical Event DayCAISO15</v>
      </c>
      <c r="B8699" s="10" t="s">
        <v>54</v>
      </c>
      <c r="C8699" s="10" t="s">
        <v>53</v>
      </c>
      <c r="D8699" s="10" t="s">
        <v>8</v>
      </c>
      <c r="E8699" s="10" t="s">
        <v>9</v>
      </c>
      <c r="F8699">
        <v>15</v>
      </c>
      <c r="G8699">
        <v>1.7236404418945312</v>
      </c>
      <c r="H8699">
        <v>1.7002209424972534</v>
      </c>
      <c r="I8699">
        <v>79.578125</v>
      </c>
      <c r="J8699">
        <v>0.1230589896440506</v>
      </c>
      <c r="K8699">
        <v>967</v>
      </c>
      <c r="L8699">
        <v>919.84688000000006</v>
      </c>
      <c r="M8699">
        <v>2.3419447243213654E-2</v>
      </c>
      <c r="N8699">
        <v>-0.13429296016693115</v>
      </c>
      <c r="O8699">
        <v>-4.1112687438726425E-2</v>
      </c>
      <c r="P8699">
        <v>2.3419447243213654E-2</v>
      </c>
      <c r="Q8699">
        <v>8.7951578199863434E-2</v>
      </c>
      <c r="R8699">
        <v>0.18113185465335846</v>
      </c>
      <c r="S8699" s="10" t="s">
        <v>39</v>
      </c>
    </row>
    <row r="8700" spans="1:19" hidden="1" x14ac:dyDescent="0.25">
      <c r="A8700" s="10" t="str">
        <f t="shared" si="135"/>
        <v>2017-2026Humboldt1-in-10Typical Event DayPGE15</v>
      </c>
      <c r="B8700" s="10" t="s">
        <v>54</v>
      </c>
      <c r="C8700" s="10" t="s">
        <v>53</v>
      </c>
      <c r="D8700" s="10" t="s">
        <v>8</v>
      </c>
      <c r="E8700" s="10" t="s">
        <v>1</v>
      </c>
      <c r="F8700">
        <v>15</v>
      </c>
      <c r="G8700">
        <v>2.0631740093231201</v>
      </c>
      <c r="H8700">
        <v>1.9120798110961914</v>
      </c>
      <c r="I8700">
        <v>87.125</v>
      </c>
      <c r="J8700">
        <v>0.1230589896440506</v>
      </c>
      <c r="K8700">
        <v>967</v>
      </c>
      <c r="L8700">
        <v>919.84688000000006</v>
      </c>
      <c r="M8700">
        <v>0.15109419822692871</v>
      </c>
      <c r="N8700">
        <v>-6.61820312961936E-3</v>
      </c>
      <c r="O8700">
        <v>8.6562067270278931E-2</v>
      </c>
      <c r="P8700">
        <v>0.15109419822692871</v>
      </c>
      <c r="Q8700">
        <v>0.21562632918357849</v>
      </c>
      <c r="R8700">
        <v>0.30880659818649292</v>
      </c>
      <c r="S8700" s="10" t="s">
        <v>38</v>
      </c>
    </row>
    <row r="8701" spans="1:19" hidden="1" x14ac:dyDescent="0.25">
      <c r="A8701" s="10" t="str">
        <f t="shared" si="135"/>
        <v>2017-2026Humboldt1-in-2Typical Event DayPGE15</v>
      </c>
      <c r="B8701" s="10" t="s">
        <v>54</v>
      </c>
      <c r="C8701" s="10" t="s">
        <v>53</v>
      </c>
      <c r="D8701" s="10" t="s">
        <v>8</v>
      </c>
      <c r="E8701" s="10" t="s">
        <v>9</v>
      </c>
      <c r="F8701">
        <v>15</v>
      </c>
      <c r="G8701">
        <v>1.9388461112976074</v>
      </c>
      <c r="H8701">
        <v>1.857909083366394</v>
      </c>
      <c r="I8701">
        <v>82.890625</v>
      </c>
      <c r="J8701">
        <v>0.1230589896440506</v>
      </c>
      <c r="K8701">
        <v>967</v>
      </c>
      <c r="L8701">
        <v>919.84688000000006</v>
      </c>
      <c r="M8701">
        <v>8.0936990678310394E-2</v>
      </c>
      <c r="N8701">
        <v>-7.6775409281253815E-2</v>
      </c>
      <c r="O8701">
        <v>1.6404855996370316E-2</v>
      </c>
      <c r="P8701">
        <v>8.0936990678310394E-2</v>
      </c>
      <c r="Q8701">
        <v>0.14546912908554077</v>
      </c>
      <c r="R8701">
        <v>0.2386493980884552</v>
      </c>
      <c r="S8701" s="10" t="s">
        <v>38</v>
      </c>
    </row>
    <row r="8702" spans="1:19" hidden="1" x14ac:dyDescent="0.25">
      <c r="A8702" s="10" t="str">
        <f t="shared" si="135"/>
        <v>2017-2026Humboldt1-in-2Typical Event DayCAISO16</v>
      </c>
      <c r="B8702" s="10" t="s">
        <v>54</v>
      </c>
      <c r="C8702" s="10" t="s">
        <v>53</v>
      </c>
      <c r="D8702" s="10" t="s">
        <v>8</v>
      </c>
      <c r="E8702" s="10" t="s">
        <v>9</v>
      </c>
      <c r="F8702">
        <v>16</v>
      </c>
      <c r="G8702">
        <v>2.0352103710174561</v>
      </c>
      <c r="H8702">
        <v>2.0321788787841797</v>
      </c>
      <c r="I8702">
        <v>79.484375</v>
      </c>
      <c r="J8702">
        <v>0.15615223348140717</v>
      </c>
      <c r="K8702">
        <v>967</v>
      </c>
      <c r="L8702">
        <v>919.84688000000006</v>
      </c>
      <c r="M8702">
        <v>3.0315888579934835E-3</v>
      </c>
      <c r="N8702">
        <v>-0.19709311425685883</v>
      </c>
      <c r="O8702">
        <v>-7.8854642808437347E-2</v>
      </c>
      <c r="P8702">
        <v>3.0315888579934835E-3</v>
      </c>
      <c r="Q8702">
        <v>8.4917820990085602E-2</v>
      </c>
      <c r="R8702">
        <v>0.20315629243850708</v>
      </c>
      <c r="S8702" s="10" t="s">
        <v>39</v>
      </c>
    </row>
    <row r="8703" spans="1:19" hidden="1" x14ac:dyDescent="0.25">
      <c r="A8703" s="10" t="str">
        <f t="shared" si="135"/>
        <v>2017-2026Humboldt1-in-10Typical Event DayCAISO16</v>
      </c>
      <c r="B8703" s="10" t="s">
        <v>54</v>
      </c>
      <c r="C8703" s="10" t="s">
        <v>53</v>
      </c>
      <c r="D8703" s="10" t="s">
        <v>8</v>
      </c>
      <c r="E8703" s="10" t="s">
        <v>1</v>
      </c>
      <c r="F8703">
        <v>16</v>
      </c>
      <c r="G8703">
        <v>2.2834665775299072</v>
      </c>
      <c r="H8703">
        <v>2.1906986236572266</v>
      </c>
      <c r="I8703">
        <v>82.890625</v>
      </c>
      <c r="J8703">
        <v>0.15615223348140717</v>
      </c>
      <c r="K8703">
        <v>967</v>
      </c>
      <c r="L8703">
        <v>919.84688000000006</v>
      </c>
      <c r="M8703">
        <v>9.2767931520938873E-2</v>
      </c>
      <c r="N8703">
        <v>-0.10735677182674408</v>
      </c>
      <c r="O8703">
        <v>1.0881700552999973E-2</v>
      </c>
      <c r="P8703">
        <v>9.2767931520938873E-2</v>
      </c>
      <c r="Q8703">
        <v>0.17465415596961975</v>
      </c>
      <c r="R8703">
        <v>0.29289263486862183</v>
      </c>
      <c r="S8703" s="10" t="s">
        <v>39</v>
      </c>
    </row>
    <row r="8704" spans="1:19" hidden="1" x14ac:dyDescent="0.25">
      <c r="A8704" s="10" t="str">
        <f t="shared" si="135"/>
        <v>2017-2026Humboldt1-in-2Typical Event DayPGE16</v>
      </c>
      <c r="B8704" s="10" t="s">
        <v>54</v>
      </c>
      <c r="C8704" s="10" t="s">
        <v>53</v>
      </c>
      <c r="D8704" s="10" t="s">
        <v>8</v>
      </c>
      <c r="E8704" s="10" t="s">
        <v>9</v>
      </c>
      <c r="F8704">
        <v>16</v>
      </c>
      <c r="G8704">
        <v>2.2893173694610596</v>
      </c>
      <c r="H8704">
        <v>2.1932468414306641</v>
      </c>
      <c r="I8704">
        <v>83.046875</v>
      </c>
      <c r="J8704">
        <v>0.15615223348140717</v>
      </c>
      <c r="K8704">
        <v>967</v>
      </c>
      <c r="L8704">
        <v>919.84688000000006</v>
      </c>
      <c r="M8704">
        <v>9.6070483326911926E-2</v>
      </c>
      <c r="N8704">
        <v>-0.10405422002077103</v>
      </c>
      <c r="O8704">
        <v>1.4184252358973026E-2</v>
      </c>
      <c r="P8704">
        <v>9.6070483326911926E-2</v>
      </c>
      <c r="Q8704">
        <v>0.1779567152261734</v>
      </c>
      <c r="R8704">
        <v>0.29619517922401428</v>
      </c>
      <c r="S8704" s="10" t="s">
        <v>38</v>
      </c>
    </row>
    <row r="8705" spans="1:19" hidden="1" x14ac:dyDescent="0.25">
      <c r="A8705" s="10" t="str">
        <f t="shared" si="135"/>
        <v>2017-2026Humboldt1-in-10Typical Event DayPGE16</v>
      </c>
      <c r="B8705" s="10" t="s">
        <v>54</v>
      </c>
      <c r="C8705" s="10" t="s">
        <v>53</v>
      </c>
      <c r="D8705" s="10" t="s">
        <v>8</v>
      </c>
      <c r="E8705" s="10" t="s">
        <v>1</v>
      </c>
      <c r="F8705">
        <v>16</v>
      </c>
      <c r="G8705">
        <v>2.4361193180084229</v>
      </c>
      <c r="H8705">
        <v>2.2304117679595947</v>
      </c>
      <c r="I8705">
        <v>87.265625</v>
      </c>
      <c r="J8705">
        <v>0.15615223348140717</v>
      </c>
      <c r="K8705">
        <v>967</v>
      </c>
      <c r="L8705">
        <v>919.84688000000006</v>
      </c>
      <c r="M8705">
        <v>0.20570755004882813</v>
      </c>
      <c r="N8705">
        <v>5.5828476324677467E-3</v>
      </c>
      <c r="O8705">
        <v>0.12382131814956665</v>
      </c>
      <c r="P8705">
        <v>0.20570755004882813</v>
      </c>
      <c r="Q8705">
        <v>0.2875937819480896</v>
      </c>
      <c r="R8705">
        <v>0.40583226084709167</v>
      </c>
      <c r="S8705" s="10" t="s">
        <v>38</v>
      </c>
    </row>
    <row r="8706" spans="1:19" hidden="1" x14ac:dyDescent="0.25">
      <c r="A8706" s="10" t="str">
        <f t="shared" ref="A8706:A8769" si="136">CONCATENATE(B8706,C8706,E8706,D8706,S8706,F8706)</f>
        <v>2017-2026Humboldt1-in-10Typical Event DayCAISO17</v>
      </c>
      <c r="B8706" s="10" t="s">
        <v>54</v>
      </c>
      <c r="C8706" s="10" t="s">
        <v>53</v>
      </c>
      <c r="D8706" s="10" t="s">
        <v>8</v>
      </c>
      <c r="E8706" s="10" t="s">
        <v>1</v>
      </c>
      <c r="F8706">
        <v>17</v>
      </c>
      <c r="G8706">
        <v>2.5562660694122314</v>
      </c>
      <c r="H8706">
        <v>2.3652796745300293</v>
      </c>
      <c r="I8706">
        <v>81.765625</v>
      </c>
      <c r="J8706">
        <v>0.16046801209449768</v>
      </c>
      <c r="K8706">
        <v>967</v>
      </c>
      <c r="L8706">
        <v>919.84688000000006</v>
      </c>
      <c r="M8706">
        <v>0.19098636507987976</v>
      </c>
      <c r="N8706">
        <v>-1.4669438824057579E-2</v>
      </c>
      <c r="O8706">
        <v>0.10683693736791611</v>
      </c>
      <c r="P8706">
        <v>0.19098636507987976</v>
      </c>
      <c r="Q8706">
        <v>0.27513578534126282</v>
      </c>
      <c r="R8706">
        <v>0.39664217829704285</v>
      </c>
      <c r="S8706" s="10" t="s">
        <v>39</v>
      </c>
    </row>
    <row r="8707" spans="1:19" hidden="1" x14ac:dyDescent="0.25">
      <c r="A8707" s="10" t="str">
        <f t="shared" si="136"/>
        <v>2017-2026Humboldt1-in-2Typical Event DayCAISO17</v>
      </c>
      <c r="B8707" s="10" t="s">
        <v>54</v>
      </c>
      <c r="C8707" s="10" t="s">
        <v>53</v>
      </c>
      <c r="D8707" s="10" t="s">
        <v>8</v>
      </c>
      <c r="E8707" s="10" t="s">
        <v>9</v>
      </c>
      <c r="F8707">
        <v>17</v>
      </c>
      <c r="G8707">
        <v>2.2783515453338623</v>
      </c>
      <c r="H8707">
        <v>2.1528069972991943</v>
      </c>
      <c r="I8707">
        <v>79.0625</v>
      </c>
      <c r="J8707">
        <v>0.16046801209449768</v>
      </c>
      <c r="K8707">
        <v>967</v>
      </c>
      <c r="L8707">
        <v>919.84688000000006</v>
      </c>
      <c r="M8707">
        <v>0.12554451823234558</v>
      </c>
      <c r="N8707">
        <v>-8.0111287534236908E-2</v>
      </c>
      <c r="O8707">
        <v>4.1395094245672226E-2</v>
      </c>
      <c r="P8707">
        <v>0.12554451823234558</v>
      </c>
      <c r="Q8707">
        <v>0.20969393849372864</v>
      </c>
      <c r="R8707">
        <v>0.33120033144950867</v>
      </c>
      <c r="S8707" s="10" t="s">
        <v>39</v>
      </c>
    </row>
    <row r="8708" spans="1:19" hidden="1" x14ac:dyDescent="0.25">
      <c r="A8708" s="10" t="str">
        <f t="shared" si="136"/>
        <v>2017-2026Humboldt1-in-2Typical Event DayPGE17</v>
      </c>
      <c r="B8708" s="10" t="s">
        <v>54</v>
      </c>
      <c r="C8708" s="10" t="s">
        <v>53</v>
      </c>
      <c r="D8708" s="10" t="s">
        <v>8</v>
      </c>
      <c r="E8708" s="10" t="s">
        <v>9</v>
      </c>
      <c r="F8708">
        <v>17</v>
      </c>
      <c r="G8708">
        <v>2.5628159046173096</v>
      </c>
      <c r="H8708">
        <v>2.3685989379882812</v>
      </c>
      <c r="I8708">
        <v>82</v>
      </c>
      <c r="J8708">
        <v>0.16046801209449768</v>
      </c>
      <c r="K8708">
        <v>967</v>
      </c>
      <c r="L8708">
        <v>919.84688000000006</v>
      </c>
      <c r="M8708">
        <v>0.19421696662902832</v>
      </c>
      <c r="N8708">
        <v>-1.1438837274909019E-2</v>
      </c>
      <c r="O8708">
        <v>0.11006753891706467</v>
      </c>
      <c r="P8708">
        <v>0.19421696662902832</v>
      </c>
      <c r="Q8708">
        <v>0.27836638689041138</v>
      </c>
      <c r="R8708">
        <v>0.39987277984619141</v>
      </c>
      <c r="S8708" s="10" t="s">
        <v>38</v>
      </c>
    </row>
    <row r="8709" spans="1:19" hidden="1" x14ac:dyDescent="0.25">
      <c r="A8709" s="10" t="str">
        <f t="shared" si="136"/>
        <v>2017-2026Humboldt1-in-10Typical Event DayPGE17</v>
      </c>
      <c r="B8709" s="10" t="s">
        <v>54</v>
      </c>
      <c r="C8709" s="10" t="s">
        <v>53</v>
      </c>
      <c r="D8709" s="10" t="s">
        <v>8</v>
      </c>
      <c r="E8709" s="10" t="s">
        <v>1</v>
      </c>
      <c r="F8709">
        <v>17</v>
      </c>
      <c r="G8709">
        <v>2.7271556854248047</v>
      </c>
      <c r="H8709">
        <v>2.4444146156311035</v>
      </c>
      <c r="I8709">
        <v>86.046875</v>
      </c>
      <c r="J8709">
        <v>0.16046801209449768</v>
      </c>
      <c r="K8709">
        <v>967</v>
      </c>
      <c r="L8709">
        <v>919.84688000000006</v>
      </c>
      <c r="M8709">
        <v>0.28274106979370117</v>
      </c>
      <c r="N8709">
        <v>7.7085264027118683E-2</v>
      </c>
      <c r="O8709">
        <v>0.19859164953231812</v>
      </c>
      <c r="P8709">
        <v>0.28274106979370117</v>
      </c>
      <c r="Q8709">
        <v>0.36689049005508423</v>
      </c>
      <c r="R8709">
        <v>0.48839688301086426</v>
      </c>
      <c r="S8709" s="10" t="s">
        <v>38</v>
      </c>
    </row>
    <row r="8710" spans="1:19" hidden="1" x14ac:dyDescent="0.25">
      <c r="A8710" s="10" t="str">
        <f t="shared" si="136"/>
        <v>2017-2026Humboldt1-in-2Typical Event DayCAISO18</v>
      </c>
      <c r="B8710" s="10" t="s">
        <v>54</v>
      </c>
      <c r="C8710" s="10" t="s">
        <v>53</v>
      </c>
      <c r="D8710" s="10" t="s">
        <v>8</v>
      </c>
      <c r="E8710" s="10" t="s">
        <v>9</v>
      </c>
      <c r="F8710">
        <v>18</v>
      </c>
      <c r="G8710">
        <v>2.4274532794952393</v>
      </c>
      <c r="H8710">
        <v>2.3601479530334473</v>
      </c>
      <c r="I8710">
        <v>77.40625</v>
      </c>
      <c r="J8710">
        <v>0.13599415123462677</v>
      </c>
      <c r="K8710">
        <v>967</v>
      </c>
      <c r="L8710">
        <v>919.84688000000006</v>
      </c>
      <c r="M8710">
        <v>6.7305237054824829E-2</v>
      </c>
      <c r="N8710">
        <v>-0.10698486864566803</v>
      </c>
      <c r="O8710">
        <v>-4.010095726698637E-3</v>
      </c>
      <c r="P8710">
        <v>6.7305237054824829E-2</v>
      </c>
      <c r="Q8710">
        <v>0.13862057030200958</v>
      </c>
      <c r="R8710">
        <v>0.24159534275531769</v>
      </c>
      <c r="S8710" s="10" t="s">
        <v>39</v>
      </c>
    </row>
    <row r="8711" spans="1:19" hidden="1" x14ac:dyDescent="0.25">
      <c r="A8711" s="10" t="str">
        <f t="shared" si="136"/>
        <v>2017-2026Humboldt1-in-10Typical Event DayCAISO18</v>
      </c>
      <c r="B8711" s="10" t="s">
        <v>54</v>
      </c>
      <c r="C8711" s="10" t="s">
        <v>53</v>
      </c>
      <c r="D8711" s="10" t="s">
        <v>8</v>
      </c>
      <c r="E8711" s="10" t="s">
        <v>1</v>
      </c>
      <c r="F8711">
        <v>18</v>
      </c>
      <c r="G8711">
        <v>2.7235555648803711</v>
      </c>
      <c r="H8711">
        <v>2.5838179588317871</v>
      </c>
      <c r="I8711">
        <v>80.15625</v>
      </c>
      <c r="J8711">
        <v>0.13599415123462677</v>
      </c>
      <c r="K8711">
        <v>967</v>
      </c>
      <c r="L8711">
        <v>919.84688000000006</v>
      </c>
      <c r="M8711">
        <v>0.13973754644393921</v>
      </c>
      <c r="N8711">
        <v>-3.455255925655365E-2</v>
      </c>
      <c r="O8711">
        <v>6.8422213196754456E-2</v>
      </c>
      <c r="P8711">
        <v>0.13973754644393921</v>
      </c>
      <c r="Q8711">
        <v>0.21105287969112396</v>
      </c>
      <c r="R8711">
        <v>0.31402763724327087</v>
      </c>
      <c r="S8711" s="10" t="s">
        <v>39</v>
      </c>
    </row>
    <row r="8712" spans="1:19" hidden="1" x14ac:dyDescent="0.25">
      <c r="A8712" s="10" t="str">
        <f t="shared" si="136"/>
        <v>2017-2026Humboldt1-in-2Typical Event DayPGE18</v>
      </c>
      <c r="B8712" s="10" t="s">
        <v>54</v>
      </c>
      <c r="C8712" s="10" t="s">
        <v>53</v>
      </c>
      <c r="D8712" s="10" t="s">
        <v>8</v>
      </c>
      <c r="E8712" s="10" t="s">
        <v>9</v>
      </c>
      <c r="F8712">
        <v>18</v>
      </c>
      <c r="G8712">
        <v>2.7305338382720947</v>
      </c>
      <c r="H8712">
        <v>2.59224534034729</v>
      </c>
      <c r="I8712">
        <v>80.078125</v>
      </c>
      <c r="J8712">
        <v>0.13599415123462677</v>
      </c>
      <c r="K8712">
        <v>967</v>
      </c>
      <c r="L8712">
        <v>919.84688000000006</v>
      </c>
      <c r="M8712">
        <v>0.13828858733177185</v>
      </c>
      <c r="N8712">
        <v>-3.6001518368721008E-2</v>
      </c>
      <c r="O8712">
        <v>6.6973254084587097E-2</v>
      </c>
      <c r="P8712">
        <v>0.13828858733177185</v>
      </c>
      <c r="Q8712">
        <v>0.2096039205789566</v>
      </c>
      <c r="R8712">
        <v>0.31257867813110352</v>
      </c>
      <c r="S8712" s="10" t="s">
        <v>38</v>
      </c>
    </row>
    <row r="8713" spans="1:19" hidden="1" x14ac:dyDescent="0.25">
      <c r="A8713" s="10" t="str">
        <f t="shared" si="136"/>
        <v>2017-2026Humboldt1-in-10Typical Event DayPGE18</v>
      </c>
      <c r="B8713" s="10" t="s">
        <v>54</v>
      </c>
      <c r="C8713" s="10" t="s">
        <v>53</v>
      </c>
      <c r="D8713" s="10" t="s">
        <v>8</v>
      </c>
      <c r="E8713" s="10" t="s">
        <v>1</v>
      </c>
      <c r="F8713">
        <v>18</v>
      </c>
      <c r="G8713">
        <v>2.9056286811828613</v>
      </c>
      <c r="H8713">
        <v>2.6631491184234619</v>
      </c>
      <c r="I8713">
        <v>84.296875</v>
      </c>
      <c r="J8713">
        <v>0.13599415123462677</v>
      </c>
      <c r="K8713">
        <v>967</v>
      </c>
      <c r="L8713">
        <v>919.84688000000006</v>
      </c>
      <c r="M8713">
        <v>0.24247947335243225</v>
      </c>
      <c r="N8713">
        <v>6.8189367651939392E-2</v>
      </c>
      <c r="O8713">
        <v>0.1711641401052475</v>
      </c>
      <c r="P8713">
        <v>0.24247947335243225</v>
      </c>
      <c r="Q8713">
        <v>0.31379479169845581</v>
      </c>
      <c r="R8713">
        <v>0.41676956415176392</v>
      </c>
      <c r="S8713" s="10" t="s">
        <v>38</v>
      </c>
    </row>
    <row r="8714" spans="1:19" hidden="1" x14ac:dyDescent="0.25">
      <c r="A8714" s="10" t="str">
        <f t="shared" si="136"/>
        <v>2017-2026Humboldt1-in-2Typical Event DayCAISO19</v>
      </c>
      <c r="B8714" s="10" t="s">
        <v>54</v>
      </c>
      <c r="C8714" s="10" t="s">
        <v>53</v>
      </c>
      <c r="D8714" s="10" t="s">
        <v>8</v>
      </c>
      <c r="E8714" s="10" t="s">
        <v>9</v>
      </c>
      <c r="F8714">
        <v>19</v>
      </c>
      <c r="G8714">
        <v>2.4262707233428955</v>
      </c>
      <c r="H8714">
        <v>2.6046254634857178</v>
      </c>
      <c r="I8714">
        <v>75.28125</v>
      </c>
      <c r="J8714">
        <v>0.11742977052927017</v>
      </c>
      <c r="K8714">
        <v>967</v>
      </c>
      <c r="L8714">
        <v>919.84688000000006</v>
      </c>
      <c r="M8714">
        <v>-0.17835479974746704</v>
      </c>
      <c r="N8714">
        <v>-0.32885280251502991</v>
      </c>
      <c r="O8714">
        <v>-0.23993496596813202</v>
      </c>
      <c r="P8714">
        <v>-0.17835479974746704</v>
      </c>
      <c r="Q8714">
        <v>-0.11677462607622147</v>
      </c>
      <c r="R8714">
        <v>-2.7856806293129921E-2</v>
      </c>
      <c r="S8714" s="10" t="s">
        <v>39</v>
      </c>
    </row>
    <row r="8715" spans="1:19" hidden="1" x14ac:dyDescent="0.25">
      <c r="A8715" s="10" t="str">
        <f t="shared" si="136"/>
        <v>2017-2026Humboldt1-in-10Typical Event DayCAISO19</v>
      </c>
      <c r="B8715" s="10" t="s">
        <v>54</v>
      </c>
      <c r="C8715" s="10" t="s">
        <v>53</v>
      </c>
      <c r="D8715" s="10" t="s">
        <v>8</v>
      </c>
      <c r="E8715" s="10" t="s">
        <v>1</v>
      </c>
      <c r="F8715">
        <v>19</v>
      </c>
      <c r="G8715">
        <v>2.7222285270690918</v>
      </c>
      <c r="H8715">
        <v>2.9080014228820801</v>
      </c>
      <c r="I8715">
        <v>77.71875</v>
      </c>
      <c r="J8715">
        <v>0.11742977052927017</v>
      </c>
      <c r="K8715">
        <v>967</v>
      </c>
      <c r="L8715">
        <v>919.84688000000006</v>
      </c>
      <c r="M8715">
        <v>-0.18577300012111664</v>
      </c>
      <c r="N8715">
        <v>-0.33627098798751831</v>
      </c>
      <c r="O8715">
        <v>-0.24735316634178162</v>
      </c>
      <c r="P8715">
        <v>-0.18577300012111664</v>
      </c>
      <c r="Q8715">
        <v>-0.12419282644987106</v>
      </c>
      <c r="R8715">
        <v>-3.5275004804134369E-2</v>
      </c>
      <c r="S8715" s="10" t="s">
        <v>39</v>
      </c>
    </row>
    <row r="8716" spans="1:19" hidden="1" x14ac:dyDescent="0.25">
      <c r="A8716" s="10" t="str">
        <f t="shared" si="136"/>
        <v>2017-2026Humboldt1-in-10Typical Event DayPGE19</v>
      </c>
      <c r="B8716" s="10" t="s">
        <v>54</v>
      </c>
      <c r="C8716" s="10" t="s">
        <v>53</v>
      </c>
      <c r="D8716" s="10" t="s">
        <v>8</v>
      </c>
      <c r="E8716" s="10" t="s">
        <v>1</v>
      </c>
      <c r="F8716">
        <v>19</v>
      </c>
      <c r="G8716">
        <v>2.9042129516601562</v>
      </c>
      <c r="H8716">
        <v>3.0959692001342773</v>
      </c>
      <c r="I8716">
        <v>81.9375</v>
      </c>
      <c r="J8716">
        <v>0.11742977052927017</v>
      </c>
      <c r="K8716">
        <v>967</v>
      </c>
      <c r="L8716">
        <v>919.84688000000006</v>
      </c>
      <c r="M8716">
        <v>-0.19175629317760468</v>
      </c>
      <c r="N8716">
        <v>-0.34225428104400635</v>
      </c>
      <c r="O8716">
        <v>-0.25333645939826965</v>
      </c>
      <c r="P8716">
        <v>-0.19175629317760468</v>
      </c>
      <c r="Q8716">
        <v>-0.1301761269569397</v>
      </c>
      <c r="R8716">
        <v>-4.1258297860622406E-2</v>
      </c>
      <c r="S8716" s="10" t="s">
        <v>38</v>
      </c>
    </row>
    <row r="8717" spans="1:19" hidden="1" x14ac:dyDescent="0.25">
      <c r="A8717" s="10" t="str">
        <f t="shared" si="136"/>
        <v>2017-2026Humboldt1-in-2Typical Event DayPGE19</v>
      </c>
      <c r="B8717" s="10" t="s">
        <v>54</v>
      </c>
      <c r="C8717" s="10" t="s">
        <v>53</v>
      </c>
      <c r="D8717" s="10" t="s">
        <v>8</v>
      </c>
      <c r="E8717" s="10" t="s">
        <v>9</v>
      </c>
      <c r="F8717">
        <v>19</v>
      </c>
      <c r="G8717">
        <v>2.7292037010192871</v>
      </c>
      <c r="H8717">
        <v>2.9143829345703125</v>
      </c>
      <c r="I8717">
        <v>77.984375</v>
      </c>
      <c r="J8717">
        <v>0.11742977052927017</v>
      </c>
      <c r="K8717">
        <v>967</v>
      </c>
      <c r="L8717">
        <v>919.84688000000006</v>
      </c>
      <c r="M8717">
        <v>-0.18517935276031494</v>
      </c>
      <c r="N8717">
        <v>-0.33567735552787781</v>
      </c>
      <c r="O8717">
        <v>-0.24675951898097992</v>
      </c>
      <c r="P8717">
        <v>-0.18517935276031494</v>
      </c>
      <c r="Q8717">
        <v>-0.12359917908906937</v>
      </c>
      <c r="R8717">
        <v>-3.4681357443332672E-2</v>
      </c>
      <c r="S8717" s="10" t="s">
        <v>38</v>
      </c>
    </row>
    <row r="8718" spans="1:19" hidden="1" x14ac:dyDescent="0.25">
      <c r="A8718" s="10" t="str">
        <f t="shared" si="136"/>
        <v>2017-2026Humboldt1-in-2Typical Event DayCAISO20</v>
      </c>
      <c r="B8718" s="10" t="s">
        <v>54</v>
      </c>
      <c r="C8718" s="10" t="s">
        <v>53</v>
      </c>
      <c r="D8718" s="10" t="s">
        <v>8</v>
      </c>
      <c r="E8718" s="10" t="s">
        <v>9</v>
      </c>
      <c r="F8718">
        <v>20</v>
      </c>
      <c r="G8718">
        <v>2.2283139228820801</v>
      </c>
      <c r="H8718">
        <v>2.3176407814025879</v>
      </c>
      <c r="I8718">
        <v>72.265625</v>
      </c>
      <c r="J8718">
        <v>7.6294809579849243E-2</v>
      </c>
      <c r="K8718">
        <v>967</v>
      </c>
      <c r="L8718">
        <v>919.84688000000006</v>
      </c>
      <c r="M8718">
        <v>-8.9326739311218262E-2</v>
      </c>
      <c r="N8718">
        <v>-0.18710616230964661</v>
      </c>
      <c r="O8718">
        <v>-0.12933573126792908</v>
      </c>
      <c r="P8718">
        <v>-8.9326739311218262E-2</v>
      </c>
      <c r="Q8718">
        <v>-4.9317739903926849E-2</v>
      </c>
      <c r="R8718">
        <v>8.4526883438229561E-3</v>
      </c>
      <c r="S8718" s="10" t="s">
        <v>39</v>
      </c>
    </row>
    <row r="8719" spans="1:19" hidden="1" x14ac:dyDescent="0.25">
      <c r="A8719" s="10" t="str">
        <f t="shared" si="136"/>
        <v>2017-2026Humboldt1-in-10Typical Event DayCAISO20</v>
      </c>
      <c r="B8719" s="10" t="s">
        <v>54</v>
      </c>
      <c r="C8719" s="10" t="s">
        <v>53</v>
      </c>
      <c r="D8719" s="10" t="s">
        <v>8</v>
      </c>
      <c r="E8719" s="10" t="s">
        <v>1</v>
      </c>
      <c r="F8719">
        <v>20</v>
      </c>
      <c r="G8719">
        <v>2.5001249313354492</v>
      </c>
      <c r="H8719">
        <v>2.6157047748565674</v>
      </c>
      <c r="I8719">
        <v>74.15625</v>
      </c>
      <c r="J8719">
        <v>7.6294809579849243E-2</v>
      </c>
      <c r="K8719">
        <v>967</v>
      </c>
      <c r="L8719">
        <v>919.84688000000006</v>
      </c>
      <c r="M8719">
        <v>-0.11557973921298981</v>
      </c>
      <c r="N8719">
        <v>-0.21335916221141815</v>
      </c>
      <c r="O8719">
        <v>-0.15558873116970062</v>
      </c>
      <c r="P8719">
        <v>-0.11557973921298981</v>
      </c>
      <c r="Q8719">
        <v>-7.5570739805698395E-2</v>
      </c>
      <c r="R8719">
        <v>-1.7800310626626015E-2</v>
      </c>
      <c r="S8719" s="10" t="s">
        <v>39</v>
      </c>
    </row>
    <row r="8720" spans="1:19" hidden="1" x14ac:dyDescent="0.25">
      <c r="A8720" s="10" t="str">
        <f t="shared" si="136"/>
        <v>2017-2026Humboldt1-in-10Typical Event DayPGE20</v>
      </c>
      <c r="B8720" s="10" t="s">
        <v>54</v>
      </c>
      <c r="C8720" s="10" t="s">
        <v>53</v>
      </c>
      <c r="D8720" s="10" t="s">
        <v>8</v>
      </c>
      <c r="E8720" s="10" t="s">
        <v>1</v>
      </c>
      <c r="F8720">
        <v>20</v>
      </c>
      <c r="G8720">
        <v>2.6672613620758057</v>
      </c>
      <c r="H8720">
        <v>2.8138818740844727</v>
      </c>
      <c r="I8720">
        <v>77.953125</v>
      </c>
      <c r="J8720">
        <v>7.6294809579849243E-2</v>
      </c>
      <c r="K8720">
        <v>967</v>
      </c>
      <c r="L8720">
        <v>919.84688000000006</v>
      </c>
      <c r="M8720">
        <v>-0.14662061631679535</v>
      </c>
      <c r="N8720">
        <v>-0.24440003931522369</v>
      </c>
      <c r="O8720">
        <v>-0.18662960827350616</v>
      </c>
      <c r="P8720">
        <v>-0.14662061631679535</v>
      </c>
      <c r="Q8720">
        <v>-0.10661161690950394</v>
      </c>
      <c r="R8720">
        <v>-4.8841189593076706E-2</v>
      </c>
      <c r="S8720" s="10" t="s">
        <v>38</v>
      </c>
    </row>
    <row r="8721" spans="1:19" hidden="1" x14ac:dyDescent="0.25">
      <c r="A8721" s="10" t="str">
        <f t="shared" si="136"/>
        <v>2017-2026Humboldt1-in-2Typical Event DayPGE20</v>
      </c>
      <c r="B8721" s="10" t="s">
        <v>54</v>
      </c>
      <c r="C8721" s="10" t="s">
        <v>53</v>
      </c>
      <c r="D8721" s="10" t="s">
        <v>8</v>
      </c>
      <c r="E8721" s="10" t="s">
        <v>9</v>
      </c>
      <c r="F8721">
        <v>20</v>
      </c>
      <c r="G8721">
        <v>2.5065310001373291</v>
      </c>
      <c r="H8721">
        <v>2.6218531131744385</v>
      </c>
      <c r="I8721">
        <v>74.984375</v>
      </c>
      <c r="J8721">
        <v>7.6294809579849243E-2</v>
      </c>
      <c r="K8721">
        <v>967</v>
      </c>
      <c r="L8721">
        <v>919.84688000000006</v>
      </c>
      <c r="M8721">
        <v>-0.11532207578420639</v>
      </c>
      <c r="N8721">
        <v>-0.21310150623321533</v>
      </c>
      <c r="O8721">
        <v>-0.1553310751914978</v>
      </c>
      <c r="P8721">
        <v>-0.11532207578420639</v>
      </c>
      <c r="Q8721">
        <v>-7.5313076376914978E-2</v>
      </c>
      <c r="R8721">
        <v>-1.7542647197842598E-2</v>
      </c>
      <c r="S8721" s="10" t="s">
        <v>38</v>
      </c>
    </row>
    <row r="8722" spans="1:19" hidden="1" x14ac:dyDescent="0.25">
      <c r="A8722" s="10" t="str">
        <f t="shared" si="136"/>
        <v>2017-2026Humboldt1-in-2Typical Event DayCAISO21</v>
      </c>
      <c r="B8722" s="10" t="s">
        <v>54</v>
      </c>
      <c r="C8722" s="10" t="s">
        <v>53</v>
      </c>
      <c r="D8722" s="10" t="s">
        <v>8</v>
      </c>
      <c r="E8722" s="10" t="s">
        <v>9</v>
      </c>
      <c r="F8722">
        <v>21</v>
      </c>
      <c r="G8722">
        <v>1.9033355712890625</v>
      </c>
      <c r="H8722">
        <v>1.9113948345184326</v>
      </c>
      <c r="I8722">
        <v>68.859375</v>
      </c>
      <c r="J8722">
        <v>7.6630406081676483E-2</v>
      </c>
      <c r="K8722">
        <v>967</v>
      </c>
      <c r="L8722">
        <v>919.84688000000006</v>
      </c>
      <c r="M8722">
        <v>-8.0592921003699303E-3</v>
      </c>
      <c r="N8722">
        <v>-0.10626882314682007</v>
      </c>
      <c r="O8722">
        <v>-4.8244278877973557E-2</v>
      </c>
      <c r="P8722">
        <v>-8.0592921003699303E-3</v>
      </c>
      <c r="Q8722">
        <v>3.2125692814588547E-2</v>
      </c>
      <c r="R8722">
        <v>9.0150237083435059E-2</v>
      </c>
      <c r="S8722" s="10" t="s">
        <v>39</v>
      </c>
    </row>
    <row r="8723" spans="1:19" hidden="1" x14ac:dyDescent="0.25">
      <c r="A8723" s="10" t="str">
        <f t="shared" si="136"/>
        <v>2017-2026Humboldt1-in-10Typical Event DayCAISO21</v>
      </c>
      <c r="B8723" s="10" t="s">
        <v>54</v>
      </c>
      <c r="C8723" s="10" t="s">
        <v>53</v>
      </c>
      <c r="D8723" s="10" t="s">
        <v>8</v>
      </c>
      <c r="E8723" s="10" t="s">
        <v>1</v>
      </c>
      <c r="F8723">
        <v>21</v>
      </c>
      <c r="G8723">
        <v>2.1355056762695313</v>
      </c>
      <c r="H8723">
        <v>2.1673636436462402</v>
      </c>
      <c r="I8723">
        <v>70.59375</v>
      </c>
      <c r="J8723">
        <v>7.6630406081676483E-2</v>
      </c>
      <c r="K8723">
        <v>967</v>
      </c>
      <c r="L8723">
        <v>919.84688000000006</v>
      </c>
      <c r="M8723">
        <v>-3.1858049333095551E-2</v>
      </c>
      <c r="N8723">
        <v>-0.13006757199764252</v>
      </c>
      <c r="O8723">
        <v>-7.2043031454086304E-2</v>
      </c>
      <c r="P8723">
        <v>-3.1858049333095551E-2</v>
      </c>
      <c r="Q8723">
        <v>8.3269355818629265E-3</v>
      </c>
      <c r="R8723">
        <v>6.6351480782032013E-2</v>
      </c>
      <c r="S8723" s="10" t="s">
        <v>39</v>
      </c>
    </row>
    <row r="8724" spans="1:19" hidden="1" x14ac:dyDescent="0.25">
      <c r="A8724" s="10" t="str">
        <f t="shared" si="136"/>
        <v>2017-2026Humboldt1-in-10Typical Event DayPGE21</v>
      </c>
      <c r="B8724" s="10" t="s">
        <v>54</v>
      </c>
      <c r="C8724" s="10" t="s">
        <v>53</v>
      </c>
      <c r="D8724" s="10" t="s">
        <v>8</v>
      </c>
      <c r="E8724" s="10" t="s">
        <v>1</v>
      </c>
      <c r="F8724">
        <v>21</v>
      </c>
      <c r="G8724">
        <v>2.2782669067382812</v>
      </c>
      <c r="H8724">
        <v>2.3369784355163574</v>
      </c>
      <c r="I8724">
        <v>73.375</v>
      </c>
      <c r="J8724">
        <v>7.6630406081676483E-2</v>
      </c>
      <c r="K8724">
        <v>967</v>
      </c>
      <c r="L8724">
        <v>919.84688000000006</v>
      </c>
      <c r="M8724">
        <v>-5.8711443096399307E-2</v>
      </c>
      <c r="N8724">
        <v>-0.15692096948623657</v>
      </c>
      <c r="O8724">
        <v>-9.8896428942680359E-2</v>
      </c>
      <c r="P8724">
        <v>-5.8711443096399307E-2</v>
      </c>
      <c r="Q8724">
        <v>-1.8526457250118256E-2</v>
      </c>
      <c r="R8724">
        <v>3.9498087018728256E-2</v>
      </c>
      <c r="S8724" s="10" t="s">
        <v>38</v>
      </c>
    </row>
    <row r="8725" spans="1:19" hidden="1" x14ac:dyDescent="0.25">
      <c r="A8725" s="10" t="str">
        <f t="shared" si="136"/>
        <v>2017-2026Humboldt1-in-2Typical Event DayPGE21</v>
      </c>
      <c r="B8725" s="10" t="s">
        <v>54</v>
      </c>
      <c r="C8725" s="10" t="s">
        <v>53</v>
      </c>
      <c r="D8725" s="10" t="s">
        <v>8</v>
      </c>
      <c r="E8725" s="10" t="s">
        <v>9</v>
      </c>
      <c r="F8725">
        <v>21</v>
      </c>
      <c r="G8725">
        <v>2.140977144241333</v>
      </c>
      <c r="H8725">
        <v>2.1717181205749512</v>
      </c>
      <c r="I8725">
        <v>71.046875</v>
      </c>
      <c r="J8725">
        <v>7.6630406081676483E-2</v>
      </c>
      <c r="K8725">
        <v>967</v>
      </c>
      <c r="L8725">
        <v>919.84688000000006</v>
      </c>
      <c r="M8725">
        <v>-3.0741004273295403E-2</v>
      </c>
      <c r="N8725">
        <v>-0.12895053625106812</v>
      </c>
      <c r="O8725">
        <v>-7.0925988256931305E-2</v>
      </c>
      <c r="P8725">
        <v>-3.0741004273295403E-2</v>
      </c>
      <c r="Q8725">
        <v>9.4439806416630745E-3</v>
      </c>
      <c r="R8725">
        <v>6.7468523979187012E-2</v>
      </c>
      <c r="S8725" s="10" t="s">
        <v>38</v>
      </c>
    </row>
    <row r="8726" spans="1:19" hidden="1" x14ac:dyDescent="0.25">
      <c r="A8726" s="10" t="str">
        <f t="shared" si="136"/>
        <v>2017-2026Humboldt1-in-2Typical Event DayCAISO22</v>
      </c>
      <c r="B8726" s="10" t="s">
        <v>54</v>
      </c>
      <c r="C8726" s="10" t="s">
        <v>53</v>
      </c>
      <c r="D8726" s="10" t="s">
        <v>8</v>
      </c>
      <c r="E8726" s="10" t="s">
        <v>9</v>
      </c>
      <c r="F8726">
        <v>22</v>
      </c>
      <c r="G8726">
        <v>1.5226997137069702</v>
      </c>
      <c r="H8726">
        <v>1.4772258996963501</v>
      </c>
      <c r="I8726">
        <v>65.1875</v>
      </c>
      <c r="J8726">
        <v>6.3674606382846832E-2</v>
      </c>
      <c r="K8726">
        <v>967</v>
      </c>
      <c r="L8726">
        <v>919.84688000000006</v>
      </c>
      <c r="M8726">
        <v>4.5473773032426834E-2</v>
      </c>
      <c r="N8726">
        <v>-3.6131601780653E-2</v>
      </c>
      <c r="O8726">
        <v>1.2082809582352638E-2</v>
      </c>
      <c r="P8726">
        <v>4.5473773032426834E-2</v>
      </c>
      <c r="Q8726">
        <v>7.8864738345146179E-2</v>
      </c>
      <c r="R8726">
        <v>0.12707914412021637</v>
      </c>
      <c r="S8726" s="10" t="s">
        <v>39</v>
      </c>
    </row>
    <row r="8727" spans="1:19" hidden="1" x14ac:dyDescent="0.25">
      <c r="A8727" s="10" t="str">
        <f t="shared" si="136"/>
        <v>2017-2026Humboldt1-in-10Typical Event DayCAISO22</v>
      </c>
      <c r="B8727" s="10" t="s">
        <v>54</v>
      </c>
      <c r="C8727" s="10" t="s">
        <v>53</v>
      </c>
      <c r="D8727" s="10" t="s">
        <v>8</v>
      </c>
      <c r="E8727" s="10" t="s">
        <v>1</v>
      </c>
      <c r="F8727">
        <v>22</v>
      </c>
      <c r="G8727">
        <v>1.7084395885467529</v>
      </c>
      <c r="H8727">
        <v>1.6830844879150391</v>
      </c>
      <c r="I8727">
        <v>67.5625</v>
      </c>
      <c r="J8727">
        <v>6.3674606382846832E-2</v>
      </c>
      <c r="K8727">
        <v>967</v>
      </c>
      <c r="L8727">
        <v>919.84688000000006</v>
      </c>
      <c r="M8727">
        <v>2.5355074554681778E-2</v>
      </c>
      <c r="N8727">
        <v>-5.6250300258398056E-2</v>
      </c>
      <c r="O8727">
        <v>-8.0358888953924179E-3</v>
      </c>
      <c r="P8727">
        <v>2.5355074554681778E-2</v>
      </c>
      <c r="Q8727">
        <v>5.8746039867401123E-2</v>
      </c>
      <c r="R8727">
        <v>0.10696045309305191</v>
      </c>
      <c r="S8727" s="10" t="s">
        <v>39</v>
      </c>
    </row>
    <row r="8728" spans="1:19" hidden="1" x14ac:dyDescent="0.25">
      <c r="A8728" s="10" t="str">
        <f t="shared" si="136"/>
        <v>2017-2026Humboldt1-in-2Typical Event DayPGE22</v>
      </c>
      <c r="B8728" s="10" t="s">
        <v>54</v>
      </c>
      <c r="C8728" s="10" t="s">
        <v>53</v>
      </c>
      <c r="D8728" s="10" t="s">
        <v>8</v>
      </c>
      <c r="E8728" s="10" t="s">
        <v>9</v>
      </c>
      <c r="F8728">
        <v>22</v>
      </c>
      <c r="G8728">
        <v>1.7128168344497681</v>
      </c>
      <c r="H8728">
        <v>1.6884840726852417</v>
      </c>
      <c r="I8728">
        <v>67.265625</v>
      </c>
      <c r="J8728">
        <v>6.3674606382846832E-2</v>
      </c>
      <c r="K8728">
        <v>967</v>
      </c>
      <c r="L8728">
        <v>919.84688000000006</v>
      </c>
      <c r="M8728">
        <v>2.4332707747817039E-2</v>
      </c>
      <c r="N8728">
        <v>-5.7272668927907944E-2</v>
      </c>
      <c r="O8728">
        <v>-9.0582557022571564E-3</v>
      </c>
      <c r="P8728">
        <v>2.4332707747817039E-2</v>
      </c>
      <c r="Q8728">
        <v>5.7723671197891235E-2</v>
      </c>
      <c r="R8728">
        <v>0.10593808442354202</v>
      </c>
      <c r="S8728" s="10" t="s">
        <v>38</v>
      </c>
    </row>
    <row r="8729" spans="1:19" hidden="1" x14ac:dyDescent="0.25">
      <c r="A8729" s="10" t="str">
        <f t="shared" si="136"/>
        <v>2017-2026Humboldt1-in-10Typical Event DayPGE22</v>
      </c>
      <c r="B8729" s="10" t="s">
        <v>54</v>
      </c>
      <c r="C8729" s="10" t="s">
        <v>53</v>
      </c>
      <c r="D8729" s="10" t="s">
        <v>8</v>
      </c>
      <c r="E8729" s="10" t="s">
        <v>1</v>
      </c>
      <c r="F8729">
        <v>22</v>
      </c>
      <c r="G8729">
        <v>1.822650671005249</v>
      </c>
      <c r="H8729">
        <v>1.8253527879714966</v>
      </c>
      <c r="I8729">
        <v>69.265625</v>
      </c>
      <c r="J8729">
        <v>6.3674606382846832E-2</v>
      </c>
      <c r="K8729">
        <v>967</v>
      </c>
      <c r="L8729">
        <v>919.84688000000006</v>
      </c>
      <c r="M8729">
        <v>-2.7021141722798347E-3</v>
      </c>
      <c r="N8729">
        <v>-8.4307491779327393E-2</v>
      </c>
      <c r="O8729">
        <v>-3.6093078553676605E-2</v>
      </c>
      <c r="P8729">
        <v>-2.7021141722798347E-3</v>
      </c>
      <c r="Q8729">
        <v>3.0688850209116936E-2</v>
      </c>
      <c r="R8729">
        <v>7.8903257846832275E-2</v>
      </c>
      <c r="S8729" s="10" t="s">
        <v>38</v>
      </c>
    </row>
    <row r="8730" spans="1:19" hidden="1" x14ac:dyDescent="0.25">
      <c r="A8730" s="10" t="str">
        <f t="shared" si="136"/>
        <v>2017-2026Humboldt1-in-10Typical Event DayCAISO23</v>
      </c>
      <c r="B8730" s="10" t="s">
        <v>54</v>
      </c>
      <c r="C8730" s="10" t="s">
        <v>53</v>
      </c>
      <c r="D8730" s="10" t="s">
        <v>8</v>
      </c>
      <c r="E8730" s="10" t="s">
        <v>1</v>
      </c>
      <c r="F8730">
        <v>23</v>
      </c>
      <c r="G8730">
        <v>1.2814368009567261</v>
      </c>
      <c r="H8730">
        <v>1.2715306282043457</v>
      </c>
      <c r="I8730">
        <v>64.671875</v>
      </c>
      <c r="J8730">
        <v>5.8387260884046555E-2</v>
      </c>
      <c r="K8730">
        <v>967</v>
      </c>
      <c r="L8730">
        <v>919.84688000000006</v>
      </c>
      <c r="M8730">
        <v>9.9061662331223488E-3</v>
      </c>
      <c r="N8730">
        <v>-6.4922943711280823E-2</v>
      </c>
      <c r="O8730">
        <v>-2.0712113007903099E-2</v>
      </c>
      <c r="P8730">
        <v>9.9061662331223488E-3</v>
      </c>
      <c r="Q8730">
        <v>4.0524445474147797E-2</v>
      </c>
      <c r="R8730">
        <v>8.4735281765460968E-2</v>
      </c>
      <c r="S8730" s="10" t="s">
        <v>39</v>
      </c>
    </row>
    <row r="8731" spans="1:19" hidden="1" x14ac:dyDescent="0.25">
      <c r="A8731" s="10" t="str">
        <f t="shared" si="136"/>
        <v>2017-2026Humboldt1-in-2Typical Event DayCAISO23</v>
      </c>
      <c r="B8731" s="10" t="s">
        <v>54</v>
      </c>
      <c r="C8731" s="10" t="s">
        <v>53</v>
      </c>
      <c r="D8731" s="10" t="s">
        <v>8</v>
      </c>
      <c r="E8731" s="10" t="s">
        <v>9</v>
      </c>
      <c r="F8731">
        <v>23</v>
      </c>
      <c r="G8731">
        <v>1.142120361328125</v>
      </c>
      <c r="H8731">
        <v>1.1184085607528687</v>
      </c>
      <c r="I8731">
        <v>62.90625</v>
      </c>
      <c r="J8731">
        <v>5.8387260884046555E-2</v>
      </c>
      <c r="K8731">
        <v>967</v>
      </c>
      <c r="L8731">
        <v>919.84688000000006</v>
      </c>
      <c r="M8731">
        <v>2.3711813613772392E-2</v>
      </c>
      <c r="N8731">
        <v>-5.1117300987243652E-2</v>
      </c>
      <c r="O8731">
        <v>-6.9064660929143429E-3</v>
      </c>
      <c r="P8731">
        <v>2.3711813613772392E-2</v>
      </c>
      <c r="Q8731">
        <v>5.4330091923475266E-2</v>
      </c>
      <c r="R8731">
        <v>9.8540924489498138E-2</v>
      </c>
      <c r="S8731" s="10" t="s">
        <v>39</v>
      </c>
    </row>
    <row r="8732" spans="1:19" hidden="1" x14ac:dyDescent="0.25">
      <c r="A8732" s="10" t="str">
        <f t="shared" si="136"/>
        <v>2017-2026Humboldt1-in-2Typical Event DayPGE23</v>
      </c>
      <c r="B8732" s="10" t="s">
        <v>54</v>
      </c>
      <c r="C8732" s="10" t="s">
        <v>53</v>
      </c>
      <c r="D8732" s="10" t="s">
        <v>8</v>
      </c>
      <c r="E8732" s="10" t="s">
        <v>9</v>
      </c>
      <c r="F8732">
        <v>23</v>
      </c>
      <c r="G8732">
        <v>1.2847201824188232</v>
      </c>
      <c r="H8732">
        <v>1.2754136323928833</v>
      </c>
      <c r="I8732">
        <v>64.203125</v>
      </c>
      <c r="J8732">
        <v>5.8387260884046555E-2</v>
      </c>
      <c r="K8732">
        <v>967</v>
      </c>
      <c r="L8732">
        <v>919.84688000000006</v>
      </c>
      <c r="M8732">
        <v>9.3065686523914337E-3</v>
      </c>
      <c r="N8732">
        <v>-6.5522544085979462E-2</v>
      </c>
      <c r="O8732">
        <v>-2.1311711519956589E-2</v>
      </c>
      <c r="P8732">
        <v>9.3065686523914337E-3</v>
      </c>
      <c r="Q8732">
        <v>3.9924848824739456E-2</v>
      </c>
      <c r="R8732">
        <v>8.4135681390762329E-2</v>
      </c>
      <c r="S8732" s="10" t="s">
        <v>38</v>
      </c>
    </row>
    <row r="8733" spans="1:19" hidden="1" x14ac:dyDescent="0.25">
      <c r="A8733" s="10" t="str">
        <f t="shared" si="136"/>
        <v>2017-2026Humboldt1-in-10Typical Event DayPGE23</v>
      </c>
      <c r="B8733" s="10" t="s">
        <v>54</v>
      </c>
      <c r="C8733" s="10" t="s">
        <v>53</v>
      </c>
      <c r="D8733" s="10" t="s">
        <v>8</v>
      </c>
      <c r="E8733" s="10" t="s">
        <v>1</v>
      </c>
      <c r="F8733">
        <v>23</v>
      </c>
      <c r="G8733">
        <v>1.3671023845672607</v>
      </c>
      <c r="H8733">
        <v>1.3750184774398804</v>
      </c>
      <c r="I8733">
        <v>65.8125</v>
      </c>
      <c r="J8733">
        <v>5.8387260884046555E-2</v>
      </c>
      <c r="K8733">
        <v>967</v>
      </c>
      <c r="L8733">
        <v>919.84688000000006</v>
      </c>
      <c r="M8733">
        <v>-7.9160751774907112E-3</v>
      </c>
      <c r="N8733">
        <v>-8.2745186984539032E-2</v>
      </c>
      <c r="O8733">
        <v>-3.8534354418516159E-2</v>
      </c>
      <c r="P8733">
        <v>-7.9160751774907112E-3</v>
      </c>
      <c r="Q8733">
        <v>2.2702204063534737E-2</v>
      </c>
      <c r="R8733">
        <v>6.6913038492202759E-2</v>
      </c>
      <c r="S8733" s="10" t="s">
        <v>38</v>
      </c>
    </row>
    <row r="8734" spans="1:19" hidden="1" x14ac:dyDescent="0.25">
      <c r="A8734" s="10" t="str">
        <f t="shared" si="136"/>
        <v>2017-2026Humboldt1-in-10Typical Event DayCAISO24</v>
      </c>
      <c r="B8734" s="10" t="s">
        <v>54</v>
      </c>
      <c r="C8734" s="10" t="s">
        <v>53</v>
      </c>
      <c r="D8734" s="10" t="s">
        <v>8</v>
      </c>
      <c r="E8734" s="10" t="s">
        <v>1</v>
      </c>
      <c r="F8734">
        <v>24</v>
      </c>
      <c r="G8734">
        <v>0.97215855121612549</v>
      </c>
      <c r="H8734">
        <v>0.96699601411819458</v>
      </c>
      <c r="I8734">
        <v>62.578125</v>
      </c>
      <c r="J8734">
        <v>4.4309847056865692E-2</v>
      </c>
      <c r="K8734">
        <v>967</v>
      </c>
      <c r="L8734">
        <v>919.84688000000006</v>
      </c>
      <c r="M8734">
        <v>5.162535235285759E-3</v>
      </c>
      <c r="N8734">
        <v>-5.162496492266655E-2</v>
      </c>
      <c r="O8734">
        <v>-1.8073547631502151E-2</v>
      </c>
      <c r="P8734">
        <v>5.162535235285759E-3</v>
      </c>
      <c r="Q8734">
        <v>2.8398618102073669E-2</v>
      </c>
      <c r="R8734">
        <v>6.1950035393238068E-2</v>
      </c>
      <c r="S8734" s="10" t="s">
        <v>39</v>
      </c>
    </row>
    <row r="8735" spans="1:19" hidden="1" x14ac:dyDescent="0.25">
      <c r="A8735" s="10" t="str">
        <f t="shared" si="136"/>
        <v>2017-2026Humboldt1-in-2Typical Event DayCAISO24</v>
      </c>
      <c r="B8735" s="10" t="s">
        <v>54</v>
      </c>
      <c r="C8735" s="10" t="s">
        <v>53</v>
      </c>
      <c r="D8735" s="10" t="s">
        <v>8</v>
      </c>
      <c r="E8735" s="10" t="s">
        <v>9</v>
      </c>
      <c r="F8735">
        <v>24</v>
      </c>
      <c r="G8735">
        <v>0.8664664626121521</v>
      </c>
      <c r="H8735">
        <v>0.85159206390380859</v>
      </c>
      <c r="I8735">
        <v>61.21875</v>
      </c>
      <c r="J8735">
        <v>4.4309847056865692E-2</v>
      </c>
      <c r="K8735">
        <v>967</v>
      </c>
      <c r="L8735">
        <v>919.84688000000006</v>
      </c>
      <c r="M8735">
        <v>1.487438939511776E-2</v>
      </c>
      <c r="N8735">
        <v>-4.1913110762834549E-2</v>
      </c>
      <c r="O8735">
        <v>-8.3616944029927254E-3</v>
      </c>
      <c r="P8735">
        <v>1.487438939511776E-2</v>
      </c>
      <c r="Q8735">
        <v>3.811047226190567E-2</v>
      </c>
      <c r="R8735">
        <v>7.1661889553070068E-2</v>
      </c>
      <c r="S8735" s="10" t="s">
        <v>39</v>
      </c>
    </row>
    <row r="8736" spans="1:19" hidden="1" x14ac:dyDescent="0.25">
      <c r="A8736" s="10" t="str">
        <f t="shared" si="136"/>
        <v>2017-2026Humboldt1-in-10Typical Event DayPGE24</v>
      </c>
      <c r="B8736" s="10" t="s">
        <v>54</v>
      </c>
      <c r="C8736" s="10" t="s">
        <v>53</v>
      </c>
      <c r="D8736" s="10" t="s">
        <v>8</v>
      </c>
      <c r="E8736" s="10" t="s">
        <v>1</v>
      </c>
      <c r="F8736">
        <v>24</v>
      </c>
      <c r="G8736">
        <v>1.0371484756469727</v>
      </c>
      <c r="H8736">
        <v>1.0435929298400879</v>
      </c>
      <c r="I8736">
        <v>63.796875</v>
      </c>
      <c r="J8736">
        <v>4.4309847056865692E-2</v>
      </c>
      <c r="K8736">
        <v>967</v>
      </c>
      <c r="L8736">
        <v>919.84688000000006</v>
      </c>
      <c r="M8736">
        <v>-6.4444201998412609E-3</v>
      </c>
      <c r="N8736">
        <v>-6.3231922686100006E-2</v>
      </c>
      <c r="O8736">
        <v>-2.9680503532290459E-2</v>
      </c>
      <c r="P8736">
        <v>-6.4444201998412609E-3</v>
      </c>
      <c r="Q8736">
        <v>1.6791664063930511E-2</v>
      </c>
      <c r="R8736">
        <v>5.034308135509491E-2</v>
      </c>
      <c r="S8736" s="10" t="s">
        <v>38</v>
      </c>
    </row>
    <row r="8737" spans="1:19" hidden="1" x14ac:dyDescent="0.25">
      <c r="A8737" s="10" t="str">
        <f t="shared" si="136"/>
        <v>2017-2026Humboldt1-in-2Typical Event DayPGE24</v>
      </c>
      <c r="B8737" s="10" t="s">
        <v>54</v>
      </c>
      <c r="C8737" s="10" t="s">
        <v>53</v>
      </c>
      <c r="D8737" s="10" t="s">
        <v>8</v>
      </c>
      <c r="E8737" s="10" t="s">
        <v>9</v>
      </c>
      <c r="F8737">
        <v>24</v>
      </c>
      <c r="G8737">
        <v>0.97464942932128906</v>
      </c>
      <c r="H8737">
        <v>0.96944195032119751</v>
      </c>
      <c r="I8737">
        <v>62.25</v>
      </c>
      <c r="J8737">
        <v>4.4309847056865692E-2</v>
      </c>
      <c r="K8737">
        <v>967</v>
      </c>
      <c r="L8737">
        <v>919.84688000000006</v>
      </c>
      <c r="M8737">
        <v>5.2074817940592766E-3</v>
      </c>
      <c r="N8737">
        <v>-5.1580019295215607E-2</v>
      </c>
      <c r="O8737">
        <v>-1.8028602004051208E-2</v>
      </c>
      <c r="P8737">
        <v>5.2074817940592766E-3</v>
      </c>
      <c r="Q8737">
        <v>2.8443565592169762E-2</v>
      </c>
      <c r="R8737">
        <v>6.1994981020689011E-2</v>
      </c>
      <c r="S8737" s="10" t="s">
        <v>38</v>
      </c>
    </row>
    <row r="8738" spans="1:19" hidden="1" x14ac:dyDescent="0.25">
      <c r="A8738" s="10" t="str">
        <f t="shared" si="136"/>
        <v>2017-2026Kern1-in-2August PeakCAISO1</v>
      </c>
      <c r="B8738" s="10" t="s">
        <v>54</v>
      </c>
      <c r="C8738" s="10" t="s">
        <v>11</v>
      </c>
      <c r="D8738" s="10" t="s">
        <v>2</v>
      </c>
      <c r="E8738" s="10" t="s">
        <v>9</v>
      </c>
      <c r="F8738">
        <v>1</v>
      </c>
      <c r="G8738">
        <v>1.3790535926818848</v>
      </c>
      <c r="H8738">
        <v>1.3790535926818848</v>
      </c>
      <c r="I8738">
        <v>81.125</v>
      </c>
      <c r="J8738">
        <v>0</v>
      </c>
      <c r="K8738">
        <v>8707</v>
      </c>
      <c r="L8738">
        <v>8432.0712000000003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 s="10" t="s">
        <v>39</v>
      </c>
    </row>
    <row r="8739" spans="1:19" hidden="1" x14ac:dyDescent="0.25">
      <c r="A8739" s="10" t="str">
        <f t="shared" si="136"/>
        <v>2017-2026Kern1-in-10August PeakCAISO1</v>
      </c>
      <c r="B8739" s="10" t="s">
        <v>54</v>
      </c>
      <c r="C8739" s="10" t="s">
        <v>11</v>
      </c>
      <c r="D8739" s="10" t="s">
        <v>2</v>
      </c>
      <c r="E8739" s="10" t="s">
        <v>1</v>
      </c>
      <c r="F8739">
        <v>1</v>
      </c>
      <c r="G8739">
        <v>1.5229624509811401</v>
      </c>
      <c r="H8739">
        <v>1.5229624509811401</v>
      </c>
      <c r="I8739">
        <v>85.125</v>
      </c>
      <c r="J8739">
        <v>0</v>
      </c>
      <c r="K8739">
        <v>8707</v>
      </c>
      <c r="L8739">
        <v>8432.0712000000003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 s="10" t="s">
        <v>39</v>
      </c>
    </row>
    <row r="8740" spans="1:19" hidden="1" x14ac:dyDescent="0.25">
      <c r="A8740" s="10" t="str">
        <f t="shared" si="136"/>
        <v>2017-2026Kern1-in-2August PeakPGE1</v>
      </c>
      <c r="B8740" s="10" t="s">
        <v>54</v>
      </c>
      <c r="C8740" s="10" t="s">
        <v>11</v>
      </c>
      <c r="D8740" s="10" t="s">
        <v>2</v>
      </c>
      <c r="E8740" s="10" t="s">
        <v>9</v>
      </c>
      <c r="F8740">
        <v>1</v>
      </c>
      <c r="G8740">
        <v>1.4747024774551392</v>
      </c>
      <c r="H8740">
        <v>1.4747024774551392</v>
      </c>
      <c r="I8740">
        <v>83.25</v>
      </c>
      <c r="J8740">
        <v>0</v>
      </c>
      <c r="K8740">
        <v>8707</v>
      </c>
      <c r="L8740">
        <v>8432.0712000000003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 s="10" t="s">
        <v>38</v>
      </c>
    </row>
    <row r="8741" spans="1:19" hidden="1" x14ac:dyDescent="0.25">
      <c r="A8741" s="10" t="str">
        <f t="shared" si="136"/>
        <v>2017-2026Kern1-in-10August PeakPGE1</v>
      </c>
      <c r="B8741" s="10" t="s">
        <v>54</v>
      </c>
      <c r="C8741" s="10" t="s">
        <v>11</v>
      </c>
      <c r="D8741" s="10" t="s">
        <v>2</v>
      </c>
      <c r="E8741" s="10" t="s">
        <v>1</v>
      </c>
      <c r="F8741">
        <v>1</v>
      </c>
      <c r="G8741">
        <v>1.5490958690643311</v>
      </c>
      <c r="H8741">
        <v>1.5490958690643311</v>
      </c>
      <c r="I8741">
        <v>85.375</v>
      </c>
      <c r="J8741">
        <v>0</v>
      </c>
      <c r="K8741">
        <v>8707</v>
      </c>
      <c r="L8741">
        <v>8432.0712000000003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 s="10" t="s">
        <v>38</v>
      </c>
    </row>
    <row r="8742" spans="1:19" hidden="1" x14ac:dyDescent="0.25">
      <c r="A8742" s="10" t="str">
        <f t="shared" si="136"/>
        <v>2017-2026Kern1-in-2August PeakCAISO2</v>
      </c>
      <c r="B8742" s="10" t="s">
        <v>54</v>
      </c>
      <c r="C8742" s="10" t="s">
        <v>11</v>
      </c>
      <c r="D8742" s="10" t="s">
        <v>2</v>
      </c>
      <c r="E8742" s="10" t="s">
        <v>9</v>
      </c>
      <c r="F8742">
        <v>2</v>
      </c>
      <c r="G8742">
        <v>1.1809546947479248</v>
      </c>
      <c r="H8742">
        <v>1.1809546947479248</v>
      </c>
      <c r="I8742">
        <v>79.875</v>
      </c>
      <c r="J8742">
        <v>0</v>
      </c>
      <c r="K8742">
        <v>8707</v>
      </c>
      <c r="L8742">
        <v>8432.0712000000003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 s="10" t="s">
        <v>39</v>
      </c>
    </row>
    <row r="8743" spans="1:19" hidden="1" x14ac:dyDescent="0.25">
      <c r="A8743" s="10" t="str">
        <f t="shared" si="136"/>
        <v>2017-2026Kern1-in-10August PeakCAISO2</v>
      </c>
      <c r="B8743" s="10" t="s">
        <v>54</v>
      </c>
      <c r="C8743" s="10" t="s">
        <v>11</v>
      </c>
      <c r="D8743" s="10" t="s">
        <v>2</v>
      </c>
      <c r="E8743" s="10" t="s">
        <v>1</v>
      </c>
      <c r="F8743">
        <v>2</v>
      </c>
      <c r="G8743">
        <v>1.3041913509368896</v>
      </c>
      <c r="H8743">
        <v>1.3041913509368896</v>
      </c>
      <c r="I8743">
        <v>83.25</v>
      </c>
      <c r="J8743">
        <v>0</v>
      </c>
      <c r="K8743">
        <v>8707</v>
      </c>
      <c r="L8743">
        <v>8432.0712000000003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 s="10" t="s">
        <v>39</v>
      </c>
    </row>
    <row r="8744" spans="1:19" hidden="1" x14ac:dyDescent="0.25">
      <c r="A8744" s="10" t="str">
        <f t="shared" si="136"/>
        <v>2017-2026Kern1-in-2August PeakPGE2</v>
      </c>
      <c r="B8744" s="10" t="s">
        <v>54</v>
      </c>
      <c r="C8744" s="10" t="s">
        <v>11</v>
      </c>
      <c r="D8744" s="10" t="s">
        <v>2</v>
      </c>
      <c r="E8744" s="10" t="s">
        <v>9</v>
      </c>
      <c r="F8744">
        <v>2</v>
      </c>
      <c r="G8744">
        <v>1.2628637552261353</v>
      </c>
      <c r="H8744">
        <v>1.2628637552261353</v>
      </c>
      <c r="I8744">
        <v>81.25</v>
      </c>
      <c r="J8744">
        <v>0</v>
      </c>
      <c r="K8744">
        <v>8707</v>
      </c>
      <c r="L8744">
        <v>8432.0712000000003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 s="10" t="s">
        <v>38</v>
      </c>
    </row>
    <row r="8745" spans="1:19" hidden="1" x14ac:dyDescent="0.25">
      <c r="A8745" s="10" t="str">
        <f t="shared" si="136"/>
        <v>2017-2026Kern1-in-10August PeakPGE2</v>
      </c>
      <c r="B8745" s="10" t="s">
        <v>54</v>
      </c>
      <c r="C8745" s="10" t="s">
        <v>11</v>
      </c>
      <c r="D8745" s="10" t="s">
        <v>2</v>
      </c>
      <c r="E8745" s="10" t="s">
        <v>1</v>
      </c>
      <c r="F8745">
        <v>2</v>
      </c>
      <c r="G8745">
        <v>1.3265707492828369</v>
      </c>
      <c r="H8745">
        <v>1.3265707492828369</v>
      </c>
      <c r="I8745">
        <v>84.5</v>
      </c>
      <c r="J8745">
        <v>0</v>
      </c>
      <c r="K8745">
        <v>8707</v>
      </c>
      <c r="L8745">
        <v>8432.0712000000003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 s="10" t="s">
        <v>38</v>
      </c>
    </row>
    <row r="8746" spans="1:19" hidden="1" x14ac:dyDescent="0.25">
      <c r="A8746" s="10" t="str">
        <f t="shared" si="136"/>
        <v>2017-2026Kern1-in-10August PeakCAISO3</v>
      </c>
      <c r="B8746" s="10" t="s">
        <v>54</v>
      </c>
      <c r="C8746" s="10" t="s">
        <v>11</v>
      </c>
      <c r="D8746" s="10" t="s">
        <v>2</v>
      </c>
      <c r="E8746" s="10" t="s">
        <v>1</v>
      </c>
      <c r="F8746">
        <v>3</v>
      </c>
      <c r="G8746">
        <v>1.1400324106216431</v>
      </c>
      <c r="H8746">
        <v>1.1400324106216431</v>
      </c>
      <c r="I8746">
        <v>82.25</v>
      </c>
      <c r="J8746">
        <v>0</v>
      </c>
      <c r="K8746">
        <v>8707</v>
      </c>
      <c r="L8746">
        <v>8432.0712000000003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 s="10" t="s">
        <v>39</v>
      </c>
    </row>
    <row r="8747" spans="1:19" hidden="1" x14ac:dyDescent="0.25">
      <c r="A8747" s="10" t="str">
        <f t="shared" si="136"/>
        <v>2017-2026Kern1-in-2August PeakCAISO3</v>
      </c>
      <c r="B8747" s="10" t="s">
        <v>54</v>
      </c>
      <c r="C8747" s="10" t="s">
        <v>11</v>
      </c>
      <c r="D8747" s="10" t="s">
        <v>2</v>
      </c>
      <c r="E8747" s="10" t="s">
        <v>9</v>
      </c>
      <c r="F8747">
        <v>3</v>
      </c>
      <c r="G8747">
        <v>1.0323076248168945</v>
      </c>
      <c r="H8747">
        <v>1.0323076248168945</v>
      </c>
      <c r="I8747">
        <v>77.625</v>
      </c>
      <c r="J8747">
        <v>0</v>
      </c>
      <c r="K8747">
        <v>8707</v>
      </c>
      <c r="L8747">
        <v>8432.0712000000003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 s="10" t="s">
        <v>39</v>
      </c>
    </row>
    <row r="8748" spans="1:19" hidden="1" x14ac:dyDescent="0.25">
      <c r="A8748" s="10" t="str">
        <f t="shared" si="136"/>
        <v>2017-2026Kern1-in-2August PeakPGE3</v>
      </c>
      <c r="B8748" s="10" t="s">
        <v>54</v>
      </c>
      <c r="C8748" s="10" t="s">
        <v>11</v>
      </c>
      <c r="D8748" s="10" t="s">
        <v>2</v>
      </c>
      <c r="E8748" s="10" t="s">
        <v>9</v>
      </c>
      <c r="F8748">
        <v>3</v>
      </c>
      <c r="G8748">
        <v>1.1039067506790161</v>
      </c>
      <c r="H8748">
        <v>1.1039067506790161</v>
      </c>
      <c r="I8748">
        <v>79.75</v>
      </c>
      <c r="J8748">
        <v>0</v>
      </c>
      <c r="K8748">
        <v>8707</v>
      </c>
      <c r="L8748">
        <v>8432.0712000000003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 s="10" t="s">
        <v>38</v>
      </c>
    </row>
    <row r="8749" spans="1:19" hidden="1" x14ac:dyDescent="0.25">
      <c r="A8749" s="10" t="str">
        <f t="shared" si="136"/>
        <v>2017-2026Kern1-in-10August PeakPGE3</v>
      </c>
      <c r="B8749" s="10" t="s">
        <v>54</v>
      </c>
      <c r="C8749" s="10" t="s">
        <v>11</v>
      </c>
      <c r="D8749" s="10" t="s">
        <v>2</v>
      </c>
      <c r="E8749" s="10" t="s">
        <v>1</v>
      </c>
      <c r="F8749">
        <v>3</v>
      </c>
      <c r="G8749">
        <v>1.1595948934555054</v>
      </c>
      <c r="H8749">
        <v>1.1595948934555054</v>
      </c>
      <c r="I8749">
        <v>83.5</v>
      </c>
      <c r="J8749">
        <v>0</v>
      </c>
      <c r="K8749">
        <v>8707</v>
      </c>
      <c r="L8749">
        <v>8432.0712000000003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 s="10" t="s">
        <v>38</v>
      </c>
    </row>
    <row r="8750" spans="1:19" hidden="1" x14ac:dyDescent="0.25">
      <c r="A8750" s="10" t="str">
        <f t="shared" si="136"/>
        <v>2017-2026Kern1-in-2August PeakCAISO4</v>
      </c>
      <c r="B8750" s="10" t="s">
        <v>54</v>
      </c>
      <c r="C8750" s="10" t="s">
        <v>11</v>
      </c>
      <c r="D8750" s="10" t="s">
        <v>2</v>
      </c>
      <c r="E8750" s="10" t="s">
        <v>9</v>
      </c>
      <c r="F8750">
        <v>4</v>
      </c>
      <c r="G8750">
        <v>0.9336855411529541</v>
      </c>
      <c r="H8750">
        <v>0.9336855411529541</v>
      </c>
      <c r="I8750">
        <v>76</v>
      </c>
      <c r="J8750">
        <v>0</v>
      </c>
      <c r="K8750">
        <v>8707</v>
      </c>
      <c r="L8750">
        <v>8432.0712000000003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 s="10" t="s">
        <v>39</v>
      </c>
    </row>
    <row r="8751" spans="1:19" hidden="1" x14ac:dyDescent="0.25">
      <c r="A8751" s="10" t="str">
        <f t="shared" si="136"/>
        <v>2017-2026Kern1-in-10August PeakCAISO4</v>
      </c>
      <c r="B8751" s="10" t="s">
        <v>54</v>
      </c>
      <c r="C8751" s="10" t="s">
        <v>11</v>
      </c>
      <c r="D8751" s="10" t="s">
        <v>2</v>
      </c>
      <c r="E8751" s="10" t="s">
        <v>1</v>
      </c>
      <c r="F8751">
        <v>4</v>
      </c>
      <c r="G8751">
        <v>1.0311187505722046</v>
      </c>
      <c r="H8751">
        <v>1.0311187505722046</v>
      </c>
      <c r="I8751">
        <v>80.625</v>
      </c>
      <c r="J8751">
        <v>0</v>
      </c>
      <c r="K8751">
        <v>8707</v>
      </c>
      <c r="L8751">
        <v>8432.0712000000003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 s="10" t="s">
        <v>39</v>
      </c>
    </row>
    <row r="8752" spans="1:19" hidden="1" x14ac:dyDescent="0.25">
      <c r="A8752" s="10" t="str">
        <f t="shared" si="136"/>
        <v>2017-2026Kern1-in-2August PeakPGE4</v>
      </c>
      <c r="B8752" s="10" t="s">
        <v>54</v>
      </c>
      <c r="C8752" s="10" t="s">
        <v>11</v>
      </c>
      <c r="D8752" s="10" t="s">
        <v>2</v>
      </c>
      <c r="E8752" s="10" t="s">
        <v>9</v>
      </c>
      <c r="F8752">
        <v>4</v>
      </c>
      <c r="G8752">
        <v>0.99844437837600708</v>
      </c>
      <c r="H8752">
        <v>0.99844437837600708</v>
      </c>
      <c r="I8752">
        <v>78.5</v>
      </c>
      <c r="J8752">
        <v>0</v>
      </c>
      <c r="K8752">
        <v>8707</v>
      </c>
      <c r="L8752">
        <v>8432.0712000000003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 s="10" t="s">
        <v>38</v>
      </c>
    </row>
    <row r="8753" spans="1:19" hidden="1" x14ac:dyDescent="0.25">
      <c r="A8753" s="10" t="str">
        <f t="shared" si="136"/>
        <v>2017-2026Kern1-in-10August PeakPGE4</v>
      </c>
      <c r="B8753" s="10" t="s">
        <v>54</v>
      </c>
      <c r="C8753" s="10" t="s">
        <v>11</v>
      </c>
      <c r="D8753" s="10" t="s">
        <v>2</v>
      </c>
      <c r="E8753" s="10" t="s">
        <v>1</v>
      </c>
      <c r="F8753">
        <v>4</v>
      </c>
      <c r="G8753">
        <v>1.0488122701644897</v>
      </c>
      <c r="H8753">
        <v>1.0488122701644897</v>
      </c>
      <c r="I8753">
        <v>82.75</v>
      </c>
      <c r="J8753">
        <v>0</v>
      </c>
      <c r="K8753">
        <v>8707</v>
      </c>
      <c r="L8753">
        <v>8432.0712000000003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 s="10" t="s">
        <v>38</v>
      </c>
    </row>
    <row r="8754" spans="1:19" hidden="1" x14ac:dyDescent="0.25">
      <c r="A8754" s="10" t="str">
        <f t="shared" si="136"/>
        <v>2017-2026Kern1-in-2August PeakCAISO5</v>
      </c>
      <c r="B8754" s="10" t="s">
        <v>54</v>
      </c>
      <c r="C8754" s="10" t="s">
        <v>11</v>
      </c>
      <c r="D8754" s="10" t="s">
        <v>2</v>
      </c>
      <c r="E8754" s="10" t="s">
        <v>9</v>
      </c>
      <c r="F8754">
        <v>5</v>
      </c>
      <c r="G8754">
        <v>0.88099139928817749</v>
      </c>
      <c r="H8754">
        <v>0.88099139928817749</v>
      </c>
      <c r="I8754">
        <v>74.375</v>
      </c>
      <c r="J8754">
        <v>0</v>
      </c>
      <c r="K8754">
        <v>8707</v>
      </c>
      <c r="L8754">
        <v>8432.0712000000003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 s="10" t="s">
        <v>39</v>
      </c>
    </row>
    <row r="8755" spans="1:19" hidden="1" x14ac:dyDescent="0.25">
      <c r="A8755" s="10" t="str">
        <f t="shared" si="136"/>
        <v>2017-2026Kern1-in-10August PeakCAISO5</v>
      </c>
      <c r="B8755" s="10" t="s">
        <v>54</v>
      </c>
      <c r="C8755" s="10" t="s">
        <v>11</v>
      </c>
      <c r="D8755" s="10" t="s">
        <v>2</v>
      </c>
      <c r="E8755" s="10" t="s">
        <v>1</v>
      </c>
      <c r="F8755">
        <v>5</v>
      </c>
      <c r="G8755">
        <v>0.97292584180831909</v>
      </c>
      <c r="H8755">
        <v>0.97292584180831909</v>
      </c>
      <c r="I8755">
        <v>78.75</v>
      </c>
      <c r="J8755">
        <v>0</v>
      </c>
      <c r="K8755">
        <v>8707</v>
      </c>
      <c r="L8755">
        <v>8432.0712000000003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 s="10" t="s">
        <v>39</v>
      </c>
    </row>
    <row r="8756" spans="1:19" hidden="1" x14ac:dyDescent="0.25">
      <c r="A8756" s="10" t="str">
        <f t="shared" si="136"/>
        <v>2017-2026Kern1-in-2August PeakPGE5</v>
      </c>
      <c r="B8756" s="10" t="s">
        <v>54</v>
      </c>
      <c r="C8756" s="10" t="s">
        <v>11</v>
      </c>
      <c r="D8756" s="10" t="s">
        <v>2</v>
      </c>
      <c r="E8756" s="10" t="s">
        <v>9</v>
      </c>
      <c r="F8756">
        <v>5</v>
      </c>
      <c r="G8756">
        <v>0.94209551811218262</v>
      </c>
      <c r="H8756">
        <v>0.94209551811218262</v>
      </c>
      <c r="I8756">
        <v>77.5</v>
      </c>
      <c r="J8756">
        <v>0</v>
      </c>
      <c r="K8756">
        <v>8707</v>
      </c>
      <c r="L8756">
        <v>8432.0712000000003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 s="10" t="s">
        <v>38</v>
      </c>
    </row>
    <row r="8757" spans="1:19" hidden="1" x14ac:dyDescent="0.25">
      <c r="A8757" s="10" t="str">
        <f t="shared" si="136"/>
        <v>2017-2026Kern1-in-10August PeakPGE5</v>
      </c>
      <c r="B8757" s="10" t="s">
        <v>54</v>
      </c>
      <c r="C8757" s="10" t="s">
        <v>11</v>
      </c>
      <c r="D8757" s="10" t="s">
        <v>2</v>
      </c>
      <c r="E8757" s="10" t="s">
        <v>1</v>
      </c>
      <c r="F8757">
        <v>5</v>
      </c>
      <c r="G8757">
        <v>0.98962080478668213</v>
      </c>
      <c r="H8757">
        <v>0.98962080478668213</v>
      </c>
      <c r="I8757">
        <v>80.75</v>
      </c>
      <c r="J8757">
        <v>0</v>
      </c>
      <c r="K8757">
        <v>8707</v>
      </c>
      <c r="L8757">
        <v>8432.0712000000003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 s="10" t="s">
        <v>38</v>
      </c>
    </row>
    <row r="8758" spans="1:19" hidden="1" x14ac:dyDescent="0.25">
      <c r="A8758" s="10" t="str">
        <f t="shared" si="136"/>
        <v>2017-2026Kern1-in-10August PeakCAISO6</v>
      </c>
      <c r="B8758" s="10" t="s">
        <v>54</v>
      </c>
      <c r="C8758" s="10" t="s">
        <v>11</v>
      </c>
      <c r="D8758" s="10" t="s">
        <v>2</v>
      </c>
      <c r="E8758" s="10" t="s">
        <v>1</v>
      </c>
      <c r="F8758">
        <v>6</v>
      </c>
      <c r="G8758">
        <v>0.95201742649078369</v>
      </c>
      <c r="H8758">
        <v>0.95201742649078369</v>
      </c>
      <c r="I8758">
        <v>78.125</v>
      </c>
      <c r="J8758">
        <v>0</v>
      </c>
      <c r="K8758">
        <v>8707</v>
      </c>
      <c r="L8758">
        <v>8432.0712000000003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 s="10" t="s">
        <v>39</v>
      </c>
    </row>
    <row r="8759" spans="1:19" hidden="1" x14ac:dyDescent="0.25">
      <c r="A8759" s="10" t="str">
        <f t="shared" si="136"/>
        <v>2017-2026Kern1-in-2August PeakCAISO6</v>
      </c>
      <c r="B8759" s="10" t="s">
        <v>54</v>
      </c>
      <c r="C8759" s="10" t="s">
        <v>11</v>
      </c>
      <c r="D8759" s="10" t="s">
        <v>2</v>
      </c>
      <c r="E8759" s="10" t="s">
        <v>9</v>
      </c>
      <c r="F8759">
        <v>6</v>
      </c>
      <c r="G8759">
        <v>0.86205869913101196</v>
      </c>
      <c r="H8759">
        <v>0.86205869913101196</v>
      </c>
      <c r="I8759">
        <v>73.25</v>
      </c>
      <c r="J8759">
        <v>0</v>
      </c>
      <c r="K8759">
        <v>8707</v>
      </c>
      <c r="L8759">
        <v>8432.0712000000003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 s="10" t="s">
        <v>39</v>
      </c>
    </row>
    <row r="8760" spans="1:19" hidden="1" x14ac:dyDescent="0.25">
      <c r="A8760" s="10" t="str">
        <f t="shared" si="136"/>
        <v>2017-2026Kern1-in-2August PeakPGE6</v>
      </c>
      <c r="B8760" s="10" t="s">
        <v>54</v>
      </c>
      <c r="C8760" s="10" t="s">
        <v>11</v>
      </c>
      <c r="D8760" s="10" t="s">
        <v>2</v>
      </c>
      <c r="E8760" s="10" t="s">
        <v>9</v>
      </c>
      <c r="F8760">
        <v>6</v>
      </c>
      <c r="G8760">
        <v>0.92184960842132568</v>
      </c>
      <c r="H8760">
        <v>0.92184960842132568</v>
      </c>
      <c r="I8760">
        <v>76.25</v>
      </c>
      <c r="J8760">
        <v>0</v>
      </c>
      <c r="K8760">
        <v>8707</v>
      </c>
      <c r="L8760">
        <v>8432.0712000000003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 s="10" t="s">
        <v>38</v>
      </c>
    </row>
    <row r="8761" spans="1:19" hidden="1" x14ac:dyDescent="0.25">
      <c r="A8761" s="10" t="str">
        <f t="shared" si="136"/>
        <v>2017-2026Kern1-in-10August PeakPGE6</v>
      </c>
      <c r="B8761" s="10" t="s">
        <v>54</v>
      </c>
      <c r="C8761" s="10" t="s">
        <v>11</v>
      </c>
      <c r="D8761" s="10" t="s">
        <v>2</v>
      </c>
      <c r="E8761" s="10" t="s">
        <v>1</v>
      </c>
      <c r="F8761">
        <v>6</v>
      </c>
      <c r="G8761">
        <v>0.96835362911224365</v>
      </c>
      <c r="H8761">
        <v>0.96835362911224365</v>
      </c>
      <c r="I8761">
        <v>79.125</v>
      </c>
      <c r="J8761">
        <v>0</v>
      </c>
      <c r="K8761">
        <v>8707</v>
      </c>
      <c r="L8761">
        <v>8432.0712000000003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 s="10" t="s">
        <v>38</v>
      </c>
    </row>
    <row r="8762" spans="1:19" hidden="1" x14ac:dyDescent="0.25">
      <c r="A8762" s="10" t="str">
        <f t="shared" si="136"/>
        <v>2017-2026Kern1-in-2August PeakCAISO7</v>
      </c>
      <c r="B8762" s="10" t="s">
        <v>54</v>
      </c>
      <c r="C8762" s="10" t="s">
        <v>11</v>
      </c>
      <c r="D8762" s="10" t="s">
        <v>2</v>
      </c>
      <c r="E8762" s="10" t="s">
        <v>9</v>
      </c>
      <c r="F8762">
        <v>7</v>
      </c>
      <c r="G8762">
        <v>0.8943333625793457</v>
      </c>
      <c r="H8762">
        <v>0.8943333625793457</v>
      </c>
      <c r="I8762">
        <v>72.25</v>
      </c>
      <c r="J8762">
        <v>0</v>
      </c>
      <c r="K8762">
        <v>8707</v>
      </c>
      <c r="L8762">
        <v>8432.0712000000003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 s="10" t="s">
        <v>39</v>
      </c>
    </row>
    <row r="8763" spans="1:19" hidden="1" x14ac:dyDescent="0.25">
      <c r="A8763" s="10" t="str">
        <f t="shared" si="136"/>
        <v>2017-2026Kern1-in-10August PeakCAISO7</v>
      </c>
      <c r="B8763" s="10" t="s">
        <v>54</v>
      </c>
      <c r="C8763" s="10" t="s">
        <v>11</v>
      </c>
      <c r="D8763" s="10" t="s">
        <v>2</v>
      </c>
      <c r="E8763" s="10" t="s">
        <v>1</v>
      </c>
      <c r="F8763">
        <v>7</v>
      </c>
      <c r="G8763">
        <v>0.98766005039215088</v>
      </c>
      <c r="H8763">
        <v>0.98766005039215088</v>
      </c>
      <c r="I8763">
        <v>77.625</v>
      </c>
      <c r="J8763">
        <v>0</v>
      </c>
      <c r="K8763">
        <v>8707</v>
      </c>
      <c r="L8763">
        <v>8432.0712000000003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 s="10" t="s">
        <v>39</v>
      </c>
    </row>
    <row r="8764" spans="1:19" hidden="1" x14ac:dyDescent="0.25">
      <c r="A8764" s="10" t="str">
        <f t="shared" si="136"/>
        <v>2017-2026Kern1-in-2August PeakPGE7</v>
      </c>
      <c r="B8764" s="10" t="s">
        <v>54</v>
      </c>
      <c r="C8764" s="10" t="s">
        <v>11</v>
      </c>
      <c r="D8764" s="10" t="s">
        <v>2</v>
      </c>
      <c r="E8764" s="10" t="s">
        <v>9</v>
      </c>
      <c r="F8764">
        <v>7</v>
      </c>
      <c r="G8764">
        <v>0.95636278390884399</v>
      </c>
      <c r="H8764">
        <v>0.95636278390884399</v>
      </c>
      <c r="I8764">
        <v>75.625</v>
      </c>
      <c r="J8764">
        <v>0</v>
      </c>
      <c r="K8764">
        <v>8707</v>
      </c>
      <c r="L8764">
        <v>8432.0712000000003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 s="10" t="s">
        <v>38</v>
      </c>
    </row>
    <row r="8765" spans="1:19" hidden="1" x14ac:dyDescent="0.25">
      <c r="A8765" s="10" t="str">
        <f t="shared" si="136"/>
        <v>2017-2026Kern1-in-10August PeakPGE7</v>
      </c>
      <c r="B8765" s="10" t="s">
        <v>54</v>
      </c>
      <c r="C8765" s="10" t="s">
        <v>11</v>
      </c>
      <c r="D8765" s="10" t="s">
        <v>2</v>
      </c>
      <c r="E8765" s="10" t="s">
        <v>1</v>
      </c>
      <c r="F8765">
        <v>7</v>
      </c>
      <c r="G8765">
        <v>1.0046079158782959</v>
      </c>
      <c r="H8765">
        <v>1.0046079158782959</v>
      </c>
      <c r="I8765">
        <v>78.625</v>
      </c>
      <c r="J8765">
        <v>0</v>
      </c>
      <c r="K8765">
        <v>8707</v>
      </c>
      <c r="L8765">
        <v>8432.0712000000003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 s="10" t="s">
        <v>38</v>
      </c>
    </row>
    <row r="8766" spans="1:19" hidden="1" x14ac:dyDescent="0.25">
      <c r="A8766" s="10" t="str">
        <f t="shared" si="136"/>
        <v>2017-2026Kern1-in-10August PeakCAISO8</v>
      </c>
      <c r="B8766" s="10" t="s">
        <v>54</v>
      </c>
      <c r="C8766" s="10" t="s">
        <v>11</v>
      </c>
      <c r="D8766" s="10" t="s">
        <v>2</v>
      </c>
      <c r="E8766" s="10" t="s">
        <v>1</v>
      </c>
      <c r="F8766">
        <v>8</v>
      </c>
      <c r="G8766">
        <v>0.99417740106582642</v>
      </c>
      <c r="H8766">
        <v>0.99417740106582642</v>
      </c>
      <c r="I8766">
        <v>80.875</v>
      </c>
      <c r="J8766">
        <v>0</v>
      </c>
      <c r="K8766">
        <v>8707</v>
      </c>
      <c r="L8766">
        <v>8432.0712000000003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 s="10" t="s">
        <v>39</v>
      </c>
    </row>
    <row r="8767" spans="1:19" hidden="1" x14ac:dyDescent="0.25">
      <c r="A8767" s="10" t="str">
        <f t="shared" si="136"/>
        <v>2017-2026Kern1-in-2August PeakCAISO8</v>
      </c>
      <c r="B8767" s="10" t="s">
        <v>54</v>
      </c>
      <c r="C8767" s="10" t="s">
        <v>11</v>
      </c>
      <c r="D8767" s="10" t="s">
        <v>2</v>
      </c>
      <c r="E8767" s="10" t="s">
        <v>9</v>
      </c>
      <c r="F8767">
        <v>8</v>
      </c>
      <c r="G8767">
        <v>0.90023481845855713</v>
      </c>
      <c r="H8767">
        <v>0.90023481845855713</v>
      </c>
      <c r="I8767">
        <v>74.125</v>
      </c>
      <c r="J8767">
        <v>0</v>
      </c>
      <c r="K8767">
        <v>8707</v>
      </c>
      <c r="L8767">
        <v>8432.0712000000003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 s="10" t="s">
        <v>39</v>
      </c>
    </row>
    <row r="8768" spans="1:19" hidden="1" x14ac:dyDescent="0.25">
      <c r="A8768" s="10" t="str">
        <f t="shared" si="136"/>
        <v>2017-2026Kern1-in-2August PeakPGE8</v>
      </c>
      <c r="B8768" s="10" t="s">
        <v>54</v>
      </c>
      <c r="C8768" s="10" t="s">
        <v>11</v>
      </c>
      <c r="D8768" s="10" t="s">
        <v>2</v>
      </c>
      <c r="E8768" s="10" t="s">
        <v>9</v>
      </c>
      <c r="F8768">
        <v>8</v>
      </c>
      <c r="G8768">
        <v>0.9626736044883728</v>
      </c>
      <c r="H8768">
        <v>0.9626736044883728</v>
      </c>
      <c r="I8768">
        <v>77.875</v>
      </c>
      <c r="J8768">
        <v>0</v>
      </c>
      <c r="K8768">
        <v>8707</v>
      </c>
      <c r="L8768">
        <v>8432.0712000000003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 s="10" t="s">
        <v>38</v>
      </c>
    </row>
    <row r="8769" spans="1:19" hidden="1" x14ac:dyDescent="0.25">
      <c r="A8769" s="10" t="str">
        <f t="shared" si="136"/>
        <v>2017-2026Kern1-in-10August PeakPGE8</v>
      </c>
      <c r="B8769" s="10" t="s">
        <v>54</v>
      </c>
      <c r="C8769" s="10" t="s">
        <v>11</v>
      </c>
      <c r="D8769" s="10" t="s">
        <v>2</v>
      </c>
      <c r="E8769" s="10" t="s">
        <v>1</v>
      </c>
      <c r="F8769">
        <v>8</v>
      </c>
      <c r="G8769">
        <v>1.0112370252609253</v>
      </c>
      <c r="H8769">
        <v>1.0112370252609253</v>
      </c>
      <c r="I8769">
        <v>81.125</v>
      </c>
      <c r="J8769">
        <v>0</v>
      </c>
      <c r="K8769">
        <v>8707</v>
      </c>
      <c r="L8769">
        <v>8432.0712000000003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 s="10" t="s">
        <v>38</v>
      </c>
    </row>
    <row r="8770" spans="1:19" hidden="1" x14ac:dyDescent="0.25">
      <c r="A8770" s="10" t="str">
        <f t="shared" ref="A8770:A8833" si="137">CONCATENATE(B8770,C8770,E8770,D8770,S8770,F8770)</f>
        <v>2017-2026Kern1-in-10August PeakCAISO9</v>
      </c>
      <c r="B8770" s="10" t="s">
        <v>54</v>
      </c>
      <c r="C8770" s="10" t="s">
        <v>11</v>
      </c>
      <c r="D8770" s="10" t="s">
        <v>2</v>
      </c>
      <c r="E8770" s="10" t="s">
        <v>1</v>
      </c>
      <c r="F8770">
        <v>9</v>
      </c>
      <c r="G8770">
        <v>0.99368840456008911</v>
      </c>
      <c r="H8770">
        <v>0.99368840456008911</v>
      </c>
      <c r="I8770">
        <v>85.875</v>
      </c>
      <c r="J8770">
        <v>0</v>
      </c>
      <c r="K8770">
        <v>8707</v>
      </c>
      <c r="L8770">
        <v>8432.0712000000003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 s="10" t="s">
        <v>39</v>
      </c>
    </row>
    <row r="8771" spans="1:19" hidden="1" x14ac:dyDescent="0.25">
      <c r="A8771" s="10" t="str">
        <f t="shared" si="137"/>
        <v>2017-2026Kern1-in-2August PeakCAISO9</v>
      </c>
      <c r="B8771" s="10" t="s">
        <v>54</v>
      </c>
      <c r="C8771" s="10" t="s">
        <v>11</v>
      </c>
      <c r="D8771" s="10" t="s">
        <v>2</v>
      </c>
      <c r="E8771" s="10" t="s">
        <v>9</v>
      </c>
      <c r="F8771">
        <v>9</v>
      </c>
      <c r="G8771">
        <v>0.89979207515716553</v>
      </c>
      <c r="H8771">
        <v>0.89979207515716553</v>
      </c>
      <c r="I8771">
        <v>78</v>
      </c>
      <c r="J8771">
        <v>0</v>
      </c>
      <c r="K8771">
        <v>8707</v>
      </c>
      <c r="L8771">
        <v>8432.0712000000003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 s="10" t="s">
        <v>39</v>
      </c>
    </row>
    <row r="8772" spans="1:19" hidden="1" x14ac:dyDescent="0.25">
      <c r="A8772" s="10" t="str">
        <f t="shared" si="137"/>
        <v>2017-2026Kern1-in-10August PeakPGE9</v>
      </c>
      <c r="B8772" s="10" t="s">
        <v>54</v>
      </c>
      <c r="C8772" s="10" t="s">
        <v>11</v>
      </c>
      <c r="D8772" s="10" t="s">
        <v>2</v>
      </c>
      <c r="E8772" s="10" t="s">
        <v>1</v>
      </c>
      <c r="F8772">
        <v>9</v>
      </c>
      <c r="G8772">
        <v>1.0107396841049194</v>
      </c>
      <c r="H8772">
        <v>1.0107396841049194</v>
      </c>
      <c r="I8772">
        <v>86.625</v>
      </c>
      <c r="J8772">
        <v>0</v>
      </c>
      <c r="K8772">
        <v>8707</v>
      </c>
      <c r="L8772">
        <v>8432.0712000000003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 s="10" t="s">
        <v>38</v>
      </c>
    </row>
    <row r="8773" spans="1:19" hidden="1" x14ac:dyDescent="0.25">
      <c r="A8773" s="10" t="str">
        <f t="shared" si="137"/>
        <v>2017-2026Kern1-in-2August PeakPGE9</v>
      </c>
      <c r="B8773" s="10" t="s">
        <v>54</v>
      </c>
      <c r="C8773" s="10" t="s">
        <v>11</v>
      </c>
      <c r="D8773" s="10" t="s">
        <v>2</v>
      </c>
      <c r="E8773" s="10" t="s">
        <v>9</v>
      </c>
      <c r="F8773">
        <v>9</v>
      </c>
      <c r="G8773">
        <v>0.96220016479492188</v>
      </c>
      <c r="H8773">
        <v>0.96220016479492188</v>
      </c>
      <c r="I8773">
        <v>82.875</v>
      </c>
      <c r="J8773">
        <v>0</v>
      </c>
      <c r="K8773">
        <v>8707</v>
      </c>
      <c r="L8773">
        <v>8432.0712000000003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 s="10" t="s">
        <v>38</v>
      </c>
    </row>
    <row r="8774" spans="1:19" hidden="1" x14ac:dyDescent="0.25">
      <c r="A8774" s="10" t="str">
        <f t="shared" si="137"/>
        <v>2017-2026Kern1-in-2August PeakCAISO10</v>
      </c>
      <c r="B8774" s="10" t="s">
        <v>54</v>
      </c>
      <c r="C8774" s="10" t="s">
        <v>11</v>
      </c>
      <c r="D8774" s="10" t="s">
        <v>2</v>
      </c>
      <c r="E8774" s="10" t="s">
        <v>9</v>
      </c>
      <c r="F8774">
        <v>10</v>
      </c>
      <c r="G8774">
        <v>0.99649018049240112</v>
      </c>
      <c r="H8774">
        <v>0.99649018049240112</v>
      </c>
      <c r="I8774">
        <v>83.25</v>
      </c>
      <c r="J8774">
        <v>0</v>
      </c>
      <c r="K8774">
        <v>8707</v>
      </c>
      <c r="L8774">
        <v>8432.0712000000003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 s="10" t="s">
        <v>39</v>
      </c>
    </row>
    <row r="8775" spans="1:19" hidden="1" x14ac:dyDescent="0.25">
      <c r="A8775" s="10" t="str">
        <f t="shared" si="137"/>
        <v>2017-2026Kern1-in-10August PeakCAISO10</v>
      </c>
      <c r="B8775" s="10" t="s">
        <v>54</v>
      </c>
      <c r="C8775" s="10" t="s">
        <v>11</v>
      </c>
      <c r="D8775" s="10" t="s">
        <v>2</v>
      </c>
      <c r="E8775" s="10" t="s">
        <v>1</v>
      </c>
      <c r="F8775">
        <v>10</v>
      </c>
      <c r="G8775">
        <v>1.1004772186279297</v>
      </c>
      <c r="H8775">
        <v>1.1004772186279297</v>
      </c>
      <c r="I8775">
        <v>91</v>
      </c>
      <c r="J8775">
        <v>0</v>
      </c>
      <c r="K8775">
        <v>8707</v>
      </c>
      <c r="L8775">
        <v>8432.0712000000003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 s="10" t="s">
        <v>39</v>
      </c>
    </row>
    <row r="8776" spans="1:19" hidden="1" x14ac:dyDescent="0.25">
      <c r="A8776" s="10" t="str">
        <f t="shared" si="137"/>
        <v>2017-2026Kern1-in-10August PeakPGE10</v>
      </c>
      <c r="B8776" s="10" t="s">
        <v>54</v>
      </c>
      <c r="C8776" s="10" t="s">
        <v>11</v>
      </c>
      <c r="D8776" s="10" t="s">
        <v>2</v>
      </c>
      <c r="E8776" s="10" t="s">
        <v>1</v>
      </c>
      <c r="F8776">
        <v>10</v>
      </c>
      <c r="G8776">
        <v>1.1193609237670898</v>
      </c>
      <c r="H8776">
        <v>1.1193609237670898</v>
      </c>
      <c r="I8776">
        <v>92.125</v>
      </c>
      <c r="J8776">
        <v>0</v>
      </c>
      <c r="K8776">
        <v>8707</v>
      </c>
      <c r="L8776">
        <v>8432.0712000000003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 s="10" t="s">
        <v>38</v>
      </c>
    </row>
    <row r="8777" spans="1:19" hidden="1" x14ac:dyDescent="0.25">
      <c r="A8777" s="10" t="str">
        <f t="shared" si="137"/>
        <v>2017-2026Kern1-in-2August PeakPGE10</v>
      </c>
      <c r="B8777" s="10" t="s">
        <v>54</v>
      </c>
      <c r="C8777" s="10" t="s">
        <v>11</v>
      </c>
      <c r="D8777" s="10" t="s">
        <v>2</v>
      </c>
      <c r="E8777" s="10" t="s">
        <v>9</v>
      </c>
      <c r="F8777">
        <v>10</v>
      </c>
      <c r="G8777">
        <v>1.0656050443649292</v>
      </c>
      <c r="H8777">
        <v>1.0656050443649292</v>
      </c>
      <c r="I8777">
        <v>88.375</v>
      </c>
      <c r="J8777">
        <v>0</v>
      </c>
      <c r="K8777">
        <v>8707</v>
      </c>
      <c r="L8777">
        <v>8432.0712000000003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 s="10" t="s">
        <v>38</v>
      </c>
    </row>
    <row r="8778" spans="1:19" hidden="1" x14ac:dyDescent="0.25">
      <c r="A8778" s="10" t="str">
        <f t="shared" si="137"/>
        <v>2017-2026Kern1-in-10August PeakCAISO11</v>
      </c>
      <c r="B8778" s="10" t="s">
        <v>54</v>
      </c>
      <c r="C8778" s="10" t="s">
        <v>11</v>
      </c>
      <c r="D8778" s="10" t="s">
        <v>2</v>
      </c>
      <c r="E8778" s="10" t="s">
        <v>1</v>
      </c>
      <c r="F8778">
        <v>11</v>
      </c>
      <c r="G8778">
        <v>1.2972995042800903</v>
      </c>
      <c r="H8778">
        <v>1.2972995042800903</v>
      </c>
      <c r="I8778">
        <v>94.75</v>
      </c>
      <c r="J8778">
        <v>0</v>
      </c>
      <c r="K8778">
        <v>8707</v>
      </c>
      <c r="L8778">
        <v>8432.0712000000003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 s="10" t="s">
        <v>39</v>
      </c>
    </row>
    <row r="8779" spans="1:19" hidden="1" x14ac:dyDescent="0.25">
      <c r="A8779" s="10" t="str">
        <f t="shared" si="137"/>
        <v>2017-2026Kern1-in-2August PeakCAISO11</v>
      </c>
      <c r="B8779" s="10" t="s">
        <v>54</v>
      </c>
      <c r="C8779" s="10" t="s">
        <v>11</v>
      </c>
      <c r="D8779" s="10" t="s">
        <v>2</v>
      </c>
      <c r="E8779" s="10" t="s">
        <v>9</v>
      </c>
      <c r="F8779">
        <v>11</v>
      </c>
      <c r="G8779">
        <v>1.1747140884399414</v>
      </c>
      <c r="H8779">
        <v>1.1747140884399414</v>
      </c>
      <c r="I8779">
        <v>87.375</v>
      </c>
      <c r="J8779">
        <v>0</v>
      </c>
      <c r="K8779">
        <v>8707</v>
      </c>
      <c r="L8779">
        <v>8432.0712000000003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 s="10" t="s">
        <v>39</v>
      </c>
    </row>
    <row r="8780" spans="1:19" hidden="1" x14ac:dyDescent="0.25">
      <c r="A8780" s="10" t="str">
        <f t="shared" si="137"/>
        <v>2017-2026Kern1-in-10August PeakPGE11</v>
      </c>
      <c r="B8780" s="10" t="s">
        <v>54</v>
      </c>
      <c r="C8780" s="10" t="s">
        <v>11</v>
      </c>
      <c r="D8780" s="10" t="s">
        <v>2</v>
      </c>
      <c r="E8780" s="10" t="s">
        <v>1</v>
      </c>
      <c r="F8780">
        <v>11</v>
      </c>
      <c r="G8780">
        <v>1.3195605278015137</v>
      </c>
      <c r="H8780">
        <v>1.3195605278015137</v>
      </c>
      <c r="I8780">
        <v>96.875</v>
      </c>
      <c r="J8780">
        <v>0</v>
      </c>
      <c r="K8780">
        <v>8707</v>
      </c>
      <c r="L8780">
        <v>8432.0712000000003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 s="10" t="s">
        <v>38</v>
      </c>
    </row>
    <row r="8781" spans="1:19" hidden="1" x14ac:dyDescent="0.25">
      <c r="A8781" s="10" t="str">
        <f t="shared" si="137"/>
        <v>2017-2026Kern1-in-2August PeakPGE11</v>
      </c>
      <c r="B8781" s="10" t="s">
        <v>54</v>
      </c>
      <c r="C8781" s="10" t="s">
        <v>11</v>
      </c>
      <c r="D8781" s="10" t="s">
        <v>2</v>
      </c>
      <c r="E8781" s="10" t="s">
        <v>9</v>
      </c>
      <c r="F8781">
        <v>11</v>
      </c>
      <c r="G8781">
        <v>1.256190299987793</v>
      </c>
      <c r="H8781">
        <v>1.256190299987793</v>
      </c>
      <c r="I8781">
        <v>93</v>
      </c>
      <c r="J8781">
        <v>0</v>
      </c>
      <c r="K8781">
        <v>8707</v>
      </c>
      <c r="L8781">
        <v>8432.0712000000003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 s="10" t="s">
        <v>38</v>
      </c>
    </row>
    <row r="8782" spans="1:19" hidden="1" x14ac:dyDescent="0.25">
      <c r="A8782" s="10" t="str">
        <f t="shared" si="137"/>
        <v>2017-2026Kern1-in-2August PeakCAISO12</v>
      </c>
      <c r="B8782" s="10" t="s">
        <v>54</v>
      </c>
      <c r="C8782" s="10" t="s">
        <v>11</v>
      </c>
      <c r="D8782" s="10" t="s">
        <v>2</v>
      </c>
      <c r="E8782" s="10" t="s">
        <v>9</v>
      </c>
      <c r="F8782">
        <v>12</v>
      </c>
      <c r="G8782">
        <v>1.4576338529586792</v>
      </c>
      <c r="H8782">
        <v>1.4576338529586792</v>
      </c>
      <c r="I8782">
        <v>91.375</v>
      </c>
      <c r="J8782">
        <v>0</v>
      </c>
      <c r="K8782">
        <v>8707</v>
      </c>
      <c r="L8782">
        <v>8432.0712000000003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 s="10" t="s">
        <v>39</v>
      </c>
    </row>
    <row r="8783" spans="1:19" hidden="1" x14ac:dyDescent="0.25">
      <c r="A8783" s="10" t="str">
        <f t="shared" si="137"/>
        <v>2017-2026Kern1-in-10August PeakCAISO12</v>
      </c>
      <c r="B8783" s="10" t="s">
        <v>54</v>
      </c>
      <c r="C8783" s="10" t="s">
        <v>11</v>
      </c>
      <c r="D8783" s="10" t="s">
        <v>2</v>
      </c>
      <c r="E8783" s="10" t="s">
        <v>1</v>
      </c>
      <c r="F8783">
        <v>12</v>
      </c>
      <c r="G8783">
        <v>1.6097428798675537</v>
      </c>
      <c r="H8783">
        <v>1.6097428798675537</v>
      </c>
      <c r="I8783">
        <v>98.375</v>
      </c>
      <c r="J8783">
        <v>0</v>
      </c>
      <c r="K8783">
        <v>8707</v>
      </c>
      <c r="L8783">
        <v>8432.0712000000003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 s="10" t="s">
        <v>39</v>
      </c>
    </row>
    <row r="8784" spans="1:19" hidden="1" x14ac:dyDescent="0.25">
      <c r="A8784" s="10" t="str">
        <f t="shared" si="137"/>
        <v>2017-2026Kern1-in-2August PeakPGE12</v>
      </c>
      <c r="B8784" s="10" t="s">
        <v>54</v>
      </c>
      <c r="C8784" s="10" t="s">
        <v>11</v>
      </c>
      <c r="D8784" s="10" t="s">
        <v>2</v>
      </c>
      <c r="E8784" s="10" t="s">
        <v>9</v>
      </c>
      <c r="F8784">
        <v>12</v>
      </c>
      <c r="G8784">
        <v>1.5587328672409058</v>
      </c>
      <c r="H8784">
        <v>1.5587328672409058</v>
      </c>
      <c r="I8784">
        <v>97.125</v>
      </c>
      <c r="J8784">
        <v>0</v>
      </c>
      <c r="K8784">
        <v>8707</v>
      </c>
      <c r="L8784">
        <v>8432.0712000000003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 s="10" t="s">
        <v>38</v>
      </c>
    </row>
    <row r="8785" spans="1:19" hidden="1" x14ac:dyDescent="0.25">
      <c r="A8785" s="10" t="str">
        <f t="shared" si="137"/>
        <v>2017-2026Kern1-in-10August PeakPGE12</v>
      </c>
      <c r="B8785" s="10" t="s">
        <v>54</v>
      </c>
      <c r="C8785" s="10" t="s">
        <v>11</v>
      </c>
      <c r="D8785" s="10" t="s">
        <v>2</v>
      </c>
      <c r="E8785" s="10" t="s">
        <v>1</v>
      </c>
      <c r="F8785">
        <v>12</v>
      </c>
      <c r="G8785">
        <v>1.6373653411865234</v>
      </c>
      <c r="H8785">
        <v>1.6373653411865234</v>
      </c>
      <c r="I8785">
        <v>100.125</v>
      </c>
      <c r="J8785">
        <v>0</v>
      </c>
      <c r="K8785">
        <v>8707</v>
      </c>
      <c r="L8785">
        <v>8432.0712000000003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 s="10" t="s">
        <v>38</v>
      </c>
    </row>
    <row r="8786" spans="1:19" hidden="1" x14ac:dyDescent="0.25">
      <c r="A8786" s="10" t="str">
        <f t="shared" si="137"/>
        <v>2017-2026Kern1-in-2August PeakCAISO13</v>
      </c>
      <c r="B8786" s="10" t="s">
        <v>54</v>
      </c>
      <c r="C8786" s="10" t="s">
        <v>11</v>
      </c>
      <c r="D8786" s="10" t="s">
        <v>2</v>
      </c>
      <c r="E8786" s="10" t="s">
        <v>9</v>
      </c>
      <c r="F8786">
        <v>13</v>
      </c>
      <c r="G8786">
        <v>1.8165725469589233</v>
      </c>
      <c r="H8786">
        <v>1.8165725469589233</v>
      </c>
      <c r="I8786">
        <v>93.625</v>
      </c>
      <c r="J8786">
        <v>0</v>
      </c>
      <c r="K8786">
        <v>8707</v>
      </c>
      <c r="L8786">
        <v>8432.0712000000003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 s="10" t="s">
        <v>39</v>
      </c>
    </row>
    <row r="8787" spans="1:19" hidden="1" x14ac:dyDescent="0.25">
      <c r="A8787" s="10" t="str">
        <f t="shared" si="137"/>
        <v>2017-2026Kern1-in-10August PeakCAISO13</v>
      </c>
      <c r="B8787" s="10" t="s">
        <v>54</v>
      </c>
      <c r="C8787" s="10" t="s">
        <v>11</v>
      </c>
      <c r="D8787" s="10" t="s">
        <v>2</v>
      </c>
      <c r="E8787" s="10" t="s">
        <v>1</v>
      </c>
      <c r="F8787">
        <v>13</v>
      </c>
      <c r="G8787">
        <v>2.0061380863189697</v>
      </c>
      <c r="H8787">
        <v>2.0061380863189697</v>
      </c>
      <c r="I8787">
        <v>101.25</v>
      </c>
      <c r="J8787">
        <v>0</v>
      </c>
      <c r="K8787">
        <v>8707</v>
      </c>
      <c r="L8787">
        <v>8432.0712000000003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 s="10" t="s">
        <v>39</v>
      </c>
    </row>
    <row r="8788" spans="1:19" hidden="1" x14ac:dyDescent="0.25">
      <c r="A8788" s="10" t="str">
        <f t="shared" si="137"/>
        <v>2017-2026Kern1-in-2August PeakPGE13</v>
      </c>
      <c r="B8788" s="10" t="s">
        <v>54</v>
      </c>
      <c r="C8788" s="10" t="s">
        <v>11</v>
      </c>
      <c r="D8788" s="10" t="s">
        <v>2</v>
      </c>
      <c r="E8788" s="10" t="s">
        <v>9</v>
      </c>
      <c r="F8788">
        <v>13</v>
      </c>
      <c r="G8788">
        <v>1.942566990852356</v>
      </c>
      <c r="H8788">
        <v>1.942566990852356</v>
      </c>
      <c r="I8788">
        <v>99.625</v>
      </c>
      <c r="J8788">
        <v>0</v>
      </c>
      <c r="K8788">
        <v>8707</v>
      </c>
      <c r="L8788">
        <v>8432.0712000000003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 s="10" t="s">
        <v>38</v>
      </c>
    </row>
    <row r="8789" spans="1:19" hidden="1" x14ac:dyDescent="0.25">
      <c r="A8789" s="10" t="str">
        <f t="shared" si="137"/>
        <v>2017-2026Kern1-in-10August PeakPGE13</v>
      </c>
      <c r="B8789" s="10" t="s">
        <v>54</v>
      </c>
      <c r="C8789" s="10" t="s">
        <v>11</v>
      </c>
      <c r="D8789" s="10" t="s">
        <v>2</v>
      </c>
      <c r="E8789" s="10" t="s">
        <v>1</v>
      </c>
      <c r="F8789">
        <v>13</v>
      </c>
      <c r="G8789">
        <v>2.0405623912811279</v>
      </c>
      <c r="H8789">
        <v>2.0405623912811279</v>
      </c>
      <c r="I8789">
        <v>102.75</v>
      </c>
      <c r="J8789">
        <v>0</v>
      </c>
      <c r="K8789">
        <v>8707</v>
      </c>
      <c r="L8789">
        <v>8432.0712000000003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 s="10" t="s">
        <v>38</v>
      </c>
    </row>
    <row r="8790" spans="1:19" hidden="1" x14ac:dyDescent="0.25">
      <c r="A8790" s="10" t="str">
        <f t="shared" si="137"/>
        <v>2017-2026Kern1-in-10August PeakCAISO14</v>
      </c>
      <c r="B8790" s="10" t="s">
        <v>54</v>
      </c>
      <c r="C8790" s="10" t="s">
        <v>11</v>
      </c>
      <c r="D8790" s="10" t="s">
        <v>2</v>
      </c>
      <c r="E8790" s="10" t="s">
        <v>1</v>
      </c>
      <c r="F8790">
        <v>14</v>
      </c>
      <c r="G8790">
        <v>2.4209287166595459</v>
      </c>
      <c r="H8790">
        <v>1.9814648628234863</v>
      </c>
      <c r="I8790">
        <v>103</v>
      </c>
      <c r="J8790">
        <v>0.10273714363574982</v>
      </c>
      <c r="K8790">
        <v>8707</v>
      </c>
      <c r="L8790">
        <v>8432.0712000000003</v>
      </c>
      <c r="M8790">
        <v>0.43946385383605957</v>
      </c>
      <c r="N8790">
        <v>0.3077959418296814</v>
      </c>
      <c r="O8790">
        <v>0.38558849692344666</v>
      </c>
      <c r="P8790">
        <v>0.43946385383605957</v>
      </c>
      <c r="Q8790">
        <v>0.49333921074867249</v>
      </c>
      <c r="R8790">
        <v>0.57113176584243774</v>
      </c>
      <c r="S8790" s="10" t="s">
        <v>39</v>
      </c>
    </row>
    <row r="8791" spans="1:19" hidden="1" x14ac:dyDescent="0.25">
      <c r="A8791" s="10" t="str">
        <f t="shared" si="137"/>
        <v>2017-2026Kern1-in-2August PeakCAISO14</v>
      </c>
      <c r="B8791" s="10" t="s">
        <v>54</v>
      </c>
      <c r="C8791" s="10" t="s">
        <v>11</v>
      </c>
      <c r="D8791" s="10" t="s">
        <v>2</v>
      </c>
      <c r="E8791" s="10" t="s">
        <v>9</v>
      </c>
      <c r="F8791">
        <v>14</v>
      </c>
      <c r="G8791">
        <v>2.1921687126159668</v>
      </c>
      <c r="H8791">
        <v>1.8652892112731934</v>
      </c>
      <c r="I8791">
        <v>96.5</v>
      </c>
      <c r="J8791">
        <v>0.10273714363574982</v>
      </c>
      <c r="K8791">
        <v>8707</v>
      </c>
      <c r="L8791">
        <v>8432.0712000000003</v>
      </c>
      <c r="M8791">
        <v>0.32687944173812866</v>
      </c>
      <c r="N8791">
        <v>0.19521151483058929</v>
      </c>
      <c r="O8791">
        <v>0.27300408482551575</v>
      </c>
      <c r="P8791">
        <v>0.32687944173812866</v>
      </c>
      <c r="Q8791">
        <v>0.38075479865074158</v>
      </c>
      <c r="R8791">
        <v>0.45854735374450684</v>
      </c>
      <c r="S8791" s="10" t="s">
        <v>39</v>
      </c>
    </row>
    <row r="8792" spans="1:19" hidden="1" x14ac:dyDescent="0.25">
      <c r="A8792" s="10" t="str">
        <f t="shared" si="137"/>
        <v>2017-2026Kern1-in-2August PeakPGE14</v>
      </c>
      <c r="B8792" s="10" t="s">
        <v>54</v>
      </c>
      <c r="C8792" s="10" t="s">
        <v>11</v>
      </c>
      <c r="D8792" s="10" t="s">
        <v>2</v>
      </c>
      <c r="E8792" s="10" t="s">
        <v>9</v>
      </c>
      <c r="F8792">
        <v>14</v>
      </c>
      <c r="G8792">
        <v>2.3442137241363525</v>
      </c>
      <c r="H8792">
        <v>1.9371354579925537</v>
      </c>
      <c r="I8792">
        <v>101.5</v>
      </c>
      <c r="J8792">
        <v>0.10273714363574982</v>
      </c>
      <c r="K8792">
        <v>8707</v>
      </c>
      <c r="L8792">
        <v>8432.0712000000003</v>
      </c>
      <c r="M8792">
        <v>0.4070783257484436</v>
      </c>
      <c r="N8792">
        <v>0.27541041374206543</v>
      </c>
      <c r="O8792">
        <v>0.35320296883583069</v>
      </c>
      <c r="P8792">
        <v>0.4070783257484436</v>
      </c>
      <c r="Q8792">
        <v>0.46095368266105652</v>
      </c>
      <c r="R8792">
        <v>0.53874623775482178</v>
      </c>
      <c r="S8792" s="10" t="s">
        <v>38</v>
      </c>
    </row>
    <row r="8793" spans="1:19" hidden="1" x14ac:dyDescent="0.25">
      <c r="A8793" s="10" t="str">
        <f t="shared" si="137"/>
        <v>2017-2026Kern1-in-10August PeakPGE14</v>
      </c>
      <c r="B8793" s="10" t="s">
        <v>54</v>
      </c>
      <c r="C8793" s="10" t="s">
        <v>11</v>
      </c>
      <c r="D8793" s="10" t="s">
        <v>2</v>
      </c>
      <c r="E8793" s="10" t="s">
        <v>1</v>
      </c>
      <c r="F8793">
        <v>14</v>
      </c>
      <c r="G8793">
        <v>2.4624707698822021</v>
      </c>
      <c r="H8793">
        <v>1.9977579116821289</v>
      </c>
      <c r="I8793">
        <v>104.5</v>
      </c>
      <c r="J8793">
        <v>0.10273714363574982</v>
      </c>
      <c r="K8793">
        <v>8707</v>
      </c>
      <c r="L8793">
        <v>8432.0712000000003</v>
      </c>
      <c r="M8793">
        <v>0.46471288800239563</v>
      </c>
      <c r="N8793">
        <v>0.33304497599601746</v>
      </c>
      <c r="O8793">
        <v>0.41083753108978271</v>
      </c>
      <c r="P8793">
        <v>0.46471288800239563</v>
      </c>
      <c r="Q8793">
        <v>0.51858824491500854</v>
      </c>
      <c r="R8793">
        <v>0.59638082981109619</v>
      </c>
      <c r="S8793" s="10" t="s">
        <v>38</v>
      </c>
    </row>
    <row r="8794" spans="1:19" hidden="1" x14ac:dyDescent="0.25">
      <c r="A8794" s="10" t="str">
        <f t="shared" si="137"/>
        <v>2017-2026Kern1-in-2August PeakCAISO15</v>
      </c>
      <c r="B8794" s="10" t="s">
        <v>54</v>
      </c>
      <c r="C8794" s="10" t="s">
        <v>11</v>
      </c>
      <c r="D8794" s="10" t="s">
        <v>2</v>
      </c>
      <c r="E8794" s="10" t="s">
        <v>9</v>
      </c>
      <c r="F8794">
        <v>15</v>
      </c>
      <c r="G8794">
        <v>2.4786489009857178</v>
      </c>
      <c r="H8794">
        <v>2.0267930030822754</v>
      </c>
      <c r="I8794">
        <v>97.875</v>
      </c>
      <c r="J8794">
        <v>0.1230589896440506</v>
      </c>
      <c r="K8794">
        <v>8707</v>
      </c>
      <c r="L8794">
        <v>8432.0712000000003</v>
      </c>
      <c r="M8794">
        <v>0.45185580849647522</v>
      </c>
      <c r="N8794">
        <v>0.29414340853691101</v>
      </c>
      <c r="O8794">
        <v>0.38732367753982544</v>
      </c>
      <c r="P8794">
        <v>0.45185580849647522</v>
      </c>
      <c r="Q8794">
        <v>0.516387939453125</v>
      </c>
      <c r="R8794">
        <v>0.60956823825836182</v>
      </c>
      <c r="S8794" s="10" t="s">
        <v>39</v>
      </c>
    </row>
    <row r="8795" spans="1:19" hidden="1" x14ac:dyDescent="0.25">
      <c r="A8795" s="10" t="str">
        <f t="shared" si="137"/>
        <v>2017-2026Kern1-in-10August PeakCAISO15</v>
      </c>
      <c r="B8795" s="10" t="s">
        <v>54</v>
      </c>
      <c r="C8795" s="10" t="s">
        <v>11</v>
      </c>
      <c r="D8795" s="10" t="s">
        <v>2</v>
      </c>
      <c r="E8795" s="10" t="s">
        <v>1</v>
      </c>
      <c r="F8795">
        <v>15</v>
      </c>
      <c r="G8795">
        <v>2.7373044490814209</v>
      </c>
      <c r="H8795">
        <v>2.137906551361084</v>
      </c>
      <c r="I8795">
        <v>105</v>
      </c>
      <c r="J8795">
        <v>0.1230589896440506</v>
      </c>
      <c r="K8795">
        <v>8707</v>
      </c>
      <c r="L8795">
        <v>8432.0712000000003</v>
      </c>
      <c r="M8795">
        <v>0.59939801692962646</v>
      </c>
      <c r="N8795">
        <v>0.44168561697006226</v>
      </c>
      <c r="O8795">
        <v>0.5348658561706543</v>
      </c>
      <c r="P8795">
        <v>0.59939801692962646</v>
      </c>
      <c r="Q8795">
        <v>0.66393017768859863</v>
      </c>
      <c r="R8795">
        <v>0.75711041688919067</v>
      </c>
      <c r="S8795" s="10" t="s">
        <v>39</v>
      </c>
    </row>
    <row r="8796" spans="1:19" hidden="1" x14ac:dyDescent="0.25">
      <c r="A8796" s="10" t="str">
        <f t="shared" si="137"/>
        <v>2017-2026Kern1-in-2August PeakPGE15</v>
      </c>
      <c r="B8796" s="10" t="s">
        <v>54</v>
      </c>
      <c r="C8796" s="10" t="s">
        <v>11</v>
      </c>
      <c r="D8796" s="10" t="s">
        <v>2</v>
      </c>
      <c r="E8796" s="10" t="s">
        <v>9</v>
      </c>
      <c r="F8796">
        <v>15</v>
      </c>
      <c r="G8796">
        <v>2.6505639553070068</v>
      </c>
      <c r="H8796">
        <v>2.0961015224456787</v>
      </c>
      <c r="I8796">
        <v>103.125</v>
      </c>
      <c r="J8796">
        <v>0.1230589896440506</v>
      </c>
      <c r="K8796">
        <v>8707</v>
      </c>
      <c r="L8796">
        <v>8432.0712000000003</v>
      </c>
      <c r="M8796">
        <v>0.55446243286132813</v>
      </c>
      <c r="N8796">
        <v>0.39675003290176392</v>
      </c>
      <c r="O8796">
        <v>0.48993030190467834</v>
      </c>
      <c r="P8796">
        <v>0.55446243286132813</v>
      </c>
      <c r="Q8796">
        <v>0.61899459362030029</v>
      </c>
      <c r="R8796">
        <v>0.71217483282089233</v>
      </c>
      <c r="S8796" s="10" t="s">
        <v>38</v>
      </c>
    </row>
    <row r="8797" spans="1:19" hidden="1" x14ac:dyDescent="0.25">
      <c r="A8797" s="10" t="str">
        <f t="shared" si="137"/>
        <v>2017-2026Kern1-in-10August PeakPGE15</v>
      </c>
      <c r="B8797" s="10" t="s">
        <v>54</v>
      </c>
      <c r="C8797" s="10" t="s">
        <v>11</v>
      </c>
      <c r="D8797" s="10" t="s">
        <v>2</v>
      </c>
      <c r="E8797" s="10" t="s">
        <v>1</v>
      </c>
      <c r="F8797">
        <v>15</v>
      </c>
      <c r="G8797">
        <v>2.7842752933502197</v>
      </c>
      <c r="H8797">
        <v>2.1558613777160645</v>
      </c>
      <c r="I8797">
        <v>106.25</v>
      </c>
      <c r="J8797">
        <v>0.1230589896440506</v>
      </c>
      <c r="K8797">
        <v>8707</v>
      </c>
      <c r="L8797">
        <v>8432.0712000000003</v>
      </c>
      <c r="M8797">
        <v>0.62841403484344482</v>
      </c>
      <c r="N8797">
        <v>0.47070163488388062</v>
      </c>
      <c r="O8797">
        <v>0.56388187408447266</v>
      </c>
      <c r="P8797">
        <v>0.62841403484344482</v>
      </c>
      <c r="Q8797">
        <v>0.69294619560241699</v>
      </c>
      <c r="R8797">
        <v>0.78612643480300903</v>
      </c>
      <c r="S8797" s="10" t="s">
        <v>38</v>
      </c>
    </row>
    <row r="8798" spans="1:19" hidden="1" x14ac:dyDescent="0.25">
      <c r="A8798" s="10" t="str">
        <f t="shared" si="137"/>
        <v>2017-2026Kern1-in-2August PeakCAISO16</v>
      </c>
      <c r="B8798" s="10" t="s">
        <v>54</v>
      </c>
      <c r="C8798" s="10" t="s">
        <v>11</v>
      </c>
      <c r="D8798" s="10" t="s">
        <v>2</v>
      </c>
      <c r="E8798" s="10" t="s">
        <v>9</v>
      </c>
      <c r="F8798">
        <v>16</v>
      </c>
      <c r="G8798">
        <v>2.7837796211242676</v>
      </c>
      <c r="H8798">
        <v>2.2052955627441406</v>
      </c>
      <c r="I8798">
        <v>99.25</v>
      </c>
      <c r="J8798">
        <v>0.15615223348140717</v>
      </c>
      <c r="K8798">
        <v>8707</v>
      </c>
      <c r="L8798">
        <v>8432.0712000000003</v>
      </c>
      <c r="M8798">
        <v>0.57848405838012695</v>
      </c>
      <c r="N8798">
        <v>0.3783593475818634</v>
      </c>
      <c r="O8798">
        <v>0.49659782648086548</v>
      </c>
      <c r="P8798">
        <v>0.57848405838012695</v>
      </c>
      <c r="Q8798">
        <v>0.66037029027938843</v>
      </c>
      <c r="R8798">
        <v>0.77860873937606812</v>
      </c>
      <c r="S8798" s="10" t="s">
        <v>39</v>
      </c>
    </row>
    <row r="8799" spans="1:19" hidden="1" x14ac:dyDescent="0.25">
      <c r="A8799" s="10" t="str">
        <f t="shared" si="137"/>
        <v>2017-2026Kern1-in-10August PeakCAISO16</v>
      </c>
      <c r="B8799" s="10" t="s">
        <v>54</v>
      </c>
      <c r="C8799" s="10" t="s">
        <v>11</v>
      </c>
      <c r="D8799" s="10" t="s">
        <v>2</v>
      </c>
      <c r="E8799" s="10" t="s">
        <v>1</v>
      </c>
      <c r="F8799">
        <v>16</v>
      </c>
      <c r="G8799">
        <v>3.0742764472961426</v>
      </c>
      <c r="H8799">
        <v>2.2897789478302002</v>
      </c>
      <c r="I8799">
        <v>106.625</v>
      </c>
      <c r="J8799">
        <v>0.15615223348140717</v>
      </c>
      <c r="K8799">
        <v>8707</v>
      </c>
      <c r="L8799">
        <v>8432.0712000000003</v>
      </c>
      <c r="M8799">
        <v>0.78449743986129761</v>
      </c>
      <c r="N8799">
        <v>0.58437275886535645</v>
      </c>
      <c r="O8799">
        <v>0.70261120796203613</v>
      </c>
      <c r="P8799">
        <v>0.78449743986129761</v>
      </c>
      <c r="Q8799">
        <v>0.86638367176055908</v>
      </c>
      <c r="R8799">
        <v>0.98462212085723877</v>
      </c>
      <c r="S8799" s="10" t="s">
        <v>39</v>
      </c>
    </row>
    <row r="8800" spans="1:19" hidden="1" x14ac:dyDescent="0.25">
      <c r="A8800" s="10" t="str">
        <f t="shared" si="137"/>
        <v>2017-2026Kern1-in-2August PeakPGE16</v>
      </c>
      <c r="B8800" s="10" t="s">
        <v>54</v>
      </c>
      <c r="C8800" s="10" t="s">
        <v>11</v>
      </c>
      <c r="D8800" s="10" t="s">
        <v>2</v>
      </c>
      <c r="E8800" s="10" t="s">
        <v>9</v>
      </c>
      <c r="F8800">
        <v>16</v>
      </c>
      <c r="G8800">
        <v>2.9768579006195068</v>
      </c>
      <c r="H8800">
        <v>2.2540476322174072</v>
      </c>
      <c r="I8800">
        <v>104.5</v>
      </c>
      <c r="J8800">
        <v>0.15615223348140717</v>
      </c>
      <c r="K8800">
        <v>8707</v>
      </c>
      <c r="L8800">
        <v>8432.0712000000003</v>
      </c>
      <c r="M8800">
        <v>0.72281026840209961</v>
      </c>
      <c r="N8800">
        <v>0.52268558740615845</v>
      </c>
      <c r="O8800">
        <v>0.64092403650283813</v>
      </c>
      <c r="P8800">
        <v>0.72281026840209961</v>
      </c>
      <c r="Q8800">
        <v>0.80469650030136108</v>
      </c>
      <c r="R8800">
        <v>0.92293494939804077</v>
      </c>
      <c r="S8800" s="10" t="s">
        <v>38</v>
      </c>
    </row>
    <row r="8801" spans="1:19" hidden="1" x14ac:dyDescent="0.25">
      <c r="A8801" s="10" t="str">
        <f t="shared" si="137"/>
        <v>2017-2026Kern1-in-10August PeakPGE16</v>
      </c>
      <c r="B8801" s="10" t="s">
        <v>54</v>
      </c>
      <c r="C8801" s="10" t="s">
        <v>11</v>
      </c>
      <c r="D8801" s="10" t="s">
        <v>2</v>
      </c>
      <c r="E8801" s="10" t="s">
        <v>1</v>
      </c>
      <c r="F8801">
        <v>16</v>
      </c>
      <c r="G8801">
        <v>3.1270296573638916</v>
      </c>
      <c r="H8801">
        <v>2.3354299068450928</v>
      </c>
      <c r="I8801">
        <v>106.5</v>
      </c>
      <c r="J8801">
        <v>0.15615223348140717</v>
      </c>
      <c r="K8801">
        <v>8707</v>
      </c>
      <c r="L8801">
        <v>8432.0712000000003</v>
      </c>
      <c r="M8801">
        <v>0.79159975051879883</v>
      </c>
      <c r="N8801">
        <v>0.59147506952285767</v>
      </c>
      <c r="O8801">
        <v>0.70971351861953735</v>
      </c>
      <c r="P8801">
        <v>0.79159975051879883</v>
      </c>
      <c r="Q8801">
        <v>0.8734859824180603</v>
      </c>
      <c r="R8801">
        <v>0.99172443151473999</v>
      </c>
      <c r="S8801" s="10" t="s">
        <v>38</v>
      </c>
    </row>
    <row r="8802" spans="1:19" hidden="1" x14ac:dyDescent="0.25">
      <c r="A8802" s="10" t="str">
        <f t="shared" si="137"/>
        <v>2017-2026Kern1-in-2August PeakCAISO17</v>
      </c>
      <c r="B8802" s="10" t="s">
        <v>54</v>
      </c>
      <c r="C8802" s="10" t="s">
        <v>11</v>
      </c>
      <c r="D8802" s="10" t="s">
        <v>2</v>
      </c>
      <c r="E8802" s="10" t="s">
        <v>9</v>
      </c>
      <c r="F8802">
        <v>17</v>
      </c>
      <c r="G8802">
        <v>3.018934965133667</v>
      </c>
      <c r="H8802">
        <v>2.3400304317474365</v>
      </c>
      <c r="I8802">
        <v>100.125</v>
      </c>
      <c r="J8802">
        <v>0.16046801209449768</v>
      </c>
      <c r="K8802">
        <v>8707</v>
      </c>
      <c r="L8802">
        <v>8432.0712000000003</v>
      </c>
      <c r="M8802">
        <v>0.67890447378158569</v>
      </c>
      <c r="N8802">
        <v>0.47324866056442261</v>
      </c>
      <c r="O8802">
        <v>0.59475505352020264</v>
      </c>
      <c r="P8802">
        <v>0.67890447378158569</v>
      </c>
      <c r="Q8802">
        <v>0.76305389404296875</v>
      </c>
      <c r="R8802">
        <v>0.88456028699874878</v>
      </c>
      <c r="S8802" s="10" t="s">
        <v>39</v>
      </c>
    </row>
    <row r="8803" spans="1:19" hidden="1" x14ac:dyDescent="0.25">
      <c r="A8803" s="10" t="str">
        <f t="shared" si="137"/>
        <v>2017-2026Kern1-in-10August PeakCAISO17</v>
      </c>
      <c r="B8803" s="10" t="s">
        <v>54</v>
      </c>
      <c r="C8803" s="10" t="s">
        <v>11</v>
      </c>
      <c r="D8803" s="10" t="s">
        <v>2</v>
      </c>
      <c r="E8803" s="10" t="s">
        <v>1</v>
      </c>
      <c r="F8803">
        <v>17</v>
      </c>
      <c r="G8803">
        <v>3.3339710235595703</v>
      </c>
      <c r="H8803">
        <v>2.4797787666320801</v>
      </c>
      <c r="I8803">
        <v>106.75</v>
      </c>
      <c r="J8803">
        <v>0.16046801209449768</v>
      </c>
      <c r="K8803">
        <v>8707</v>
      </c>
      <c r="L8803">
        <v>8432.0712000000003</v>
      </c>
      <c r="M8803">
        <v>0.85419237613677979</v>
      </c>
      <c r="N8803">
        <v>0.6485365629196167</v>
      </c>
      <c r="O8803">
        <v>0.77004295587539673</v>
      </c>
      <c r="P8803">
        <v>0.85419237613677979</v>
      </c>
      <c r="Q8803">
        <v>0.93834179639816284</v>
      </c>
      <c r="R8803">
        <v>1.0598481893539429</v>
      </c>
      <c r="S8803" s="10" t="s">
        <v>39</v>
      </c>
    </row>
    <row r="8804" spans="1:19" hidden="1" x14ac:dyDescent="0.25">
      <c r="A8804" s="10" t="str">
        <f t="shared" si="137"/>
        <v>2017-2026Kern1-in-10August PeakPGE17</v>
      </c>
      <c r="B8804" s="10" t="s">
        <v>54</v>
      </c>
      <c r="C8804" s="10" t="s">
        <v>11</v>
      </c>
      <c r="D8804" s="10" t="s">
        <v>2</v>
      </c>
      <c r="E8804" s="10" t="s">
        <v>1</v>
      </c>
      <c r="F8804">
        <v>17</v>
      </c>
      <c r="G8804">
        <v>3.3911805152893066</v>
      </c>
      <c r="H8804">
        <v>2.5243508815765381</v>
      </c>
      <c r="I8804">
        <v>106.5</v>
      </c>
      <c r="J8804">
        <v>0.16046801209449768</v>
      </c>
      <c r="K8804">
        <v>8707</v>
      </c>
      <c r="L8804">
        <v>8432.0712000000003</v>
      </c>
      <c r="M8804">
        <v>0.86682969331741333</v>
      </c>
      <c r="N8804">
        <v>0.66117388010025024</v>
      </c>
      <c r="O8804">
        <v>0.78268027305603027</v>
      </c>
      <c r="P8804">
        <v>0.86682969331741333</v>
      </c>
      <c r="Q8804">
        <v>0.95097911357879639</v>
      </c>
      <c r="R8804">
        <v>1.0724854469299316</v>
      </c>
      <c r="S8804" s="10" t="s">
        <v>38</v>
      </c>
    </row>
    <row r="8805" spans="1:19" hidden="1" x14ac:dyDescent="0.25">
      <c r="A8805" s="10" t="str">
        <f t="shared" si="137"/>
        <v>2017-2026Kern1-in-2August PeakPGE17</v>
      </c>
      <c r="B8805" s="10" t="s">
        <v>54</v>
      </c>
      <c r="C8805" s="10" t="s">
        <v>11</v>
      </c>
      <c r="D8805" s="10" t="s">
        <v>2</v>
      </c>
      <c r="E8805" s="10" t="s">
        <v>9</v>
      </c>
      <c r="F8805">
        <v>17</v>
      </c>
      <c r="G8805">
        <v>3.228323221206665</v>
      </c>
      <c r="H8805">
        <v>2.4332876205444336</v>
      </c>
      <c r="I8805">
        <v>104.5</v>
      </c>
      <c r="J8805">
        <v>0.16046801209449768</v>
      </c>
      <c r="K8805">
        <v>8707</v>
      </c>
      <c r="L8805">
        <v>8432.0712000000003</v>
      </c>
      <c r="M8805">
        <v>0.79503560066223145</v>
      </c>
      <c r="N8805">
        <v>0.58937978744506836</v>
      </c>
      <c r="O8805">
        <v>0.71088618040084839</v>
      </c>
      <c r="P8805">
        <v>0.79503560066223145</v>
      </c>
      <c r="Q8805">
        <v>0.8791850209236145</v>
      </c>
      <c r="R8805">
        <v>1.0006914138793945</v>
      </c>
      <c r="S8805" s="10" t="s">
        <v>38</v>
      </c>
    </row>
    <row r="8806" spans="1:19" hidden="1" x14ac:dyDescent="0.25">
      <c r="A8806" s="10" t="str">
        <f t="shared" si="137"/>
        <v>2017-2026Kern1-in-10August PeakCAISO18</v>
      </c>
      <c r="B8806" s="10" t="s">
        <v>54</v>
      </c>
      <c r="C8806" s="10" t="s">
        <v>11</v>
      </c>
      <c r="D8806" s="10" t="s">
        <v>2</v>
      </c>
      <c r="E8806" s="10" t="s">
        <v>1</v>
      </c>
      <c r="F8806">
        <v>18</v>
      </c>
      <c r="G8806">
        <v>3.5083701610565186</v>
      </c>
      <c r="H8806">
        <v>2.6527891159057617</v>
      </c>
      <c r="I8806">
        <v>106.125</v>
      </c>
      <c r="J8806">
        <v>0.13599415123462677</v>
      </c>
      <c r="K8806">
        <v>8707</v>
      </c>
      <c r="L8806">
        <v>8432.0712000000003</v>
      </c>
      <c r="M8806">
        <v>0.85558116436004639</v>
      </c>
      <c r="N8806">
        <v>0.68129104375839233</v>
      </c>
      <c r="O8806">
        <v>0.78426581621170044</v>
      </c>
      <c r="P8806">
        <v>0.85558116436004639</v>
      </c>
      <c r="Q8806">
        <v>0.92689651250839233</v>
      </c>
      <c r="R8806">
        <v>1.0298712253570557</v>
      </c>
      <c r="S8806" s="10" t="s">
        <v>39</v>
      </c>
    </row>
    <row r="8807" spans="1:19" hidden="1" x14ac:dyDescent="0.25">
      <c r="A8807" s="10" t="str">
        <f t="shared" si="137"/>
        <v>2017-2026Kern1-in-2August PeakCAISO18</v>
      </c>
      <c r="B8807" s="10" t="s">
        <v>54</v>
      </c>
      <c r="C8807" s="10" t="s">
        <v>11</v>
      </c>
      <c r="D8807" s="10" t="s">
        <v>2</v>
      </c>
      <c r="E8807" s="10" t="s">
        <v>9</v>
      </c>
      <c r="F8807">
        <v>18</v>
      </c>
      <c r="G8807">
        <v>3.1768546104431152</v>
      </c>
      <c r="H8807">
        <v>2.4937753677368164</v>
      </c>
      <c r="I8807">
        <v>100.125</v>
      </c>
      <c r="J8807">
        <v>0.13599415123462677</v>
      </c>
      <c r="K8807">
        <v>8707</v>
      </c>
      <c r="L8807">
        <v>8432.0712000000003</v>
      </c>
      <c r="M8807">
        <v>0.68307936191558838</v>
      </c>
      <c r="N8807">
        <v>0.50878924131393433</v>
      </c>
      <c r="O8807">
        <v>0.61176401376724243</v>
      </c>
      <c r="P8807">
        <v>0.68307936191558838</v>
      </c>
      <c r="Q8807">
        <v>0.75439471006393433</v>
      </c>
      <c r="R8807">
        <v>0.85736948251724243</v>
      </c>
      <c r="S8807" s="10" t="s">
        <v>39</v>
      </c>
    </row>
    <row r="8808" spans="1:19" hidden="1" x14ac:dyDescent="0.25">
      <c r="A8808" s="10" t="str">
        <f t="shared" si="137"/>
        <v>2017-2026Kern1-in-2August PeakPGE18</v>
      </c>
      <c r="B8808" s="10" t="s">
        <v>54</v>
      </c>
      <c r="C8808" s="10" t="s">
        <v>11</v>
      </c>
      <c r="D8808" s="10" t="s">
        <v>2</v>
      </c>
      <c r="E8808" s="10" t="s">
        <v>9</v>
      </c>
      <c r="F8808">
        <v>18</v>
      </c>
      <c r="G8808">
        <v>3.3971960544586182</v>
      </c>
      <c r="H8808">
        <v>2.6255159378051758</v>
      </c>
      <c r="I8808">
        <v>102.75</v>
      </c>
      <c r="J8808">
        <v>0.13599415123462677</v>
      </c>
      <c r="K8808">
        <v>8707</v>
      </c>
      <c r="L8808">
        <v>8432.0712000000003</v>
      </c>
      <c r="M8808">
        <v>0.77168005704879761</v>
      </c>
      <c r="N8808">
        <v>0.59738993644714355</v>
      </c>
      <c r="O8808">
        <v>0.70036470890045166</v>
      </c>
      <c r="P8808">
        <v>0.77168005704879761</v>
      </c>
      <c r="Q8808">
        <v>0.84299540519714355</v>
      </c>
      <c r="R8808">
        <v>0.94597017765045166</v>
      </c>
      <c r="S8808" s="10" t="s">
        <v>38</v>
      </c>
    </row>
    <row r="8809" spans="1:19" hidden="1" x14ac:dyDescent="0.25">
      <c r="A8809" s="10" t="str">
        <f t="shared" si="137"/>
        <v>2017-2026Kern1-in-10August PeakPGE18</v>
      </c>
      <c r="B8809" s="10" t="s">
        <v>54</v>
      </c>
      <c r="C8809" s="10" t="s">
        <v>11</v>
      </c>
      <c r="D8809" s="10" t="s">
        <v>2</v>
      </c>
      <c r="E8809" s="10" t="s">
        <v>1</v>
      </c>
      <c r="F8809">
        <v>18</v>
      </c>
      <c r="G8809">
        <v>3.5685722827911377</v>
      </c>
      <c r="H8809">
        <v>2.7072720527648926</v>
      </c>
      <c r="I8809">
        <v>105.875</v>
      </c>
      <c r="J8809">
        <v>0.13599415123462677</v>
      </c>
      <c r="K8809">
        <v>8707</v>
      </c>
      <c r="L8809">
        <v>8432.0712000000003</v>
      </c>
      <c r="M8809">
        <v>0.86130023002624512</v>
      </c>
      <c r="N8809">
        <v>0.68701010942459106</v>
      </c>
      <c r="O8809">
        <v>0.78998488187789917</v>
      </c>
      <c r="P8809">
        <v>0.86130023002624512</v>
      </c>
      <c r="Q8809">
        <v>0.93261557817459106</v>
      </c>
      <c r="R8809">
        <v>1.0355902910232544</v>
      </c>
      <c r="S8809" s="10" t="s">
        <v>38</v>
      </c>
    </row>
    <row r="8810" spans="1:19" hidden="1" x14ac:dyDescent="0.25">
      <c r="A8810" s="10" t="str">
        <f t="shared" si="137"/>
        <v>2017-2026Kern1-in-10August PeakCAISO19</v>
      </c>
      <c r="B8810" s="10" t="s">
        <v>54</v>
      </c>
      <c r="C8810" s="10" t="s">
        <v>11</v>
      </c>
      <c r="D8810" s="10" t="s">
        <v>2</v>
      </c>
      <c r="E8810" s="10" t="s">
        <v>1</v>
      </c>
      <c r="F8810">
        <v>19</v>
      </c>
      <c r="G8810">
        <v>3.5016200542449951</v>
      </c>
      <c r="H8810">
        <v>3.7749600410461426</v>
      </c>
      <c r="I8810">
        <v>104.5</v>
      </c>
      <c r="J8810">
        <v>0.11742977052927017</v>
      </c>
      <c r="K8810">
        <v>8707</v>
      </c>
      <c r="L8810">
        <v>8432.0712000000003</v>
      </c>
      <c r="M8810">
        <v>-0.27333998680114746</v>
      </c>
      <c r="N8810">
        <v>-0.42383798956871033</v>
      </c>
      <c r="O8810">
        <v>-0.33492016792297363</v>
      </c>
      <c r="P8810">
        <v>-0.27333998680114746</v>
      </c>
      <c r="Q8810">
        <v>-0.21175982058048248</v>
      </c>
      <c r="R8810">
        <v>-0.12284199148416519</v>
      </c>
      <c r="S8810" s="10" t="s">
        <v>39</v>
      </c>
    </row>
    <row r="8811" spans="1:19" hidden="1" x14ac:dyDescent="0.25">
      <c r="A8811" s="10" t="str">
        <f t="shared" si="137"/>
        <v>2017-2026Kern1-in-2August PeakCAISO19</v>
      </c>
      <c r="B8811" s="10" t="s">
        <v>54</v>
      </c>
      <c r="C8811" s="10" t="s">
        <v>11</v>
      </c>
      <c r="D8811" s="10" t="s">
        <v>2</v>
      </c>
      <c r="E8811" s="10" t="s">
        <v>9</v>
      </c>
      <c r="F8811">
        <v>19</v>
      </c>
      <c r="G8811">
        <v>3.1707425117492676</v>
      </c>
      <c r="H8811">
        <v>3.4180386066436768</v>
      </c>
      <c r="I8811">
        <v>99</v>
      </c>
      <c r="J8811">
        <v>0.11742977052927017</v>
      </c>
      <c r="K8811">
        <v>8707</v>
      </c>
      <c r="L8811">
        <v>8432.0712000000003</v>
      </c>
      <c r="M8811">
        <v>-0.24729609489440918</v>
      </c>
      <c r="N8811">
        <v>-0.39779409766197205</v>
      </c>
      <c r="O8811">
        <v>-0.30887627601623535</v>
      </c>
      <c r="P8811">
        <v>-0.24729609489440918</v>
      </c>
      <c r="Q8811">
        <v>-0.1857159286737442</v>
      </c>
      <c r="R8811">
        <v>-9.679809957742691E-2</v>
      </c>
      <c r="S8811" s="10" t="s">
        <v>39</v>
      </c>
    </row>
    <row r="8812" spans="1:19" hidden="1" x14ac:dyDescent="0.25">
      <c r="A8812" s="10" t="str">
        <f t="shared" si="137"/>
        <v>2017-2026Kern1-in-10August PeakPGE19</v>
      </c>
      <c r="B8812" s="10" t="s">
        <v>54</v>
      </c>
      <c r="C8812" s="10" t="s">
        <v>11</v>
      </c>
      <c r="D8812" s="10" t="s">
        <v>2</v>
      </c>
      <c r="E8812" s="10" t="s">
        <v>1</v>
      </c>
      <c r="F8812">
        <v>19</v>
      </c>
      <c r="G8812">
        <v>3.5617063045501709</v>
      </c>
      <c r="H8812">
        <v>3.8432836532592773</v>
      </c>
      <c r="I8812">
        <v>103.75</v>
      </c>
      <c r="J8812">
        <v>0.11742977052927017</v>
      </c>
      <c r="K8812">
        <v>8707</v>
      </c>
      <c r="L8812">
        <v>8432.0712000000003</v>
      </c>
      <c r="M8812">
        <v>-0.281577467918396</v>
      </c>
      <c r="N8812">
        <v>-0.43207547068595886</v>
      </c>
      <c r="O8812">
        <v>-0.34315764904022217</v>
      </c>
      <c r="P8812">
        <v>-0.281577467918396</v>
      </c>
      <c r="Q8812">
        <v>-0.21999730169773102</v>
      </c>
      <c r="R8812">
        <v>-0.13107948005199432</v>
      </c>
      <c r="S8812" s="10" t="s">
        <v>38</v>
      </c>
    </row>
    <row r="8813" spans="1:19" hidden="1" x14ac:dyDescent="0.25">
      <c r="A8813" s="10" t="str">
        <f t="shared" si="137"/>
        <v>2017-2026Kern1-in-2August PeakPGE19</v>
      </c>
      <c r="B8813" s="10" t="s">
        <v>54</v>
      </c>
      <c r="C8813" s="10" t="s">
        <v>11</v>
      </c>
      <c r="D8813" s="10" t="s">
        <v>2</v>
      </c>
      <c r="E8813" s="10" t="s">
        <v>9</v>
      </c>
      <c r="F8813">
        <v>19</v>
      </c>
      <c r="G8813">
        <v>3.3906598091125488</v>
      </c>
      <c r="H8813">
        <v>3.6599762439727783</v>
      </c>
      <c r="I8813">
        <v>100.375</v>
      </c>
      <c r="J8813">
        <v>0.11742977052927017</v>
      </c>
      <c r="K8813">
        <v>8707</v>
      </c>
      <c r="L8813">
        <v>8432.0712000000003</v>
      </c>
      <c r="M8813">
        <v>-0.2693164050579071</v>
      </c>
      <c r="N8813">
        <v>-0.41981440782546997</v>
      </c>
      <c r="O8813">
        <v>-0.33089658617973328</v>
      </c>
      <c r="P8813">
        <v>-0.2693164050579071</v>
      </c>
      <c r="Q8813">
        <v>-0.20773623883724213</v>
      </c>
      <c r="R8813">
        <v>-0.11881840974092484</v>
      </c>
      <c r="S8813" s="10" t="s">
        <v>38</v>
      </c>
    </row>
    <row r="8814" spans="1:19" hidden="1" x14ac:dyDescent="0.25">
      <c r="A8814" s="10" t="str">
        <f t="shared" si="137"/>
        <v>2017-2026Kern1-in-2August PeakCAISO20</v>
      </c>
      <c r="B8814" s="10" t="s">
        <v>54</v>
      </c>
      <c r="C8814" s="10" t="s">
        <v>11</v>
      </c>
      <c r="D8814" s="10" t="s">
        <v>2</v>
      </c>
      <c r="E8814" s="10" t="s">
        <v>9</v>
      </c>
      <c r="F8814">
        <v>20</v>
      </c>
      <c r="G8814">
        <v>3.0476207733154297</v>
      </c>
      <c r="H8814">
        <v>3.3840439319610596</v>
      </c>
      <c r="I8814">
        <v>95.5</v>
      </c>
      <c r="J8814">
        <v>7.6294809579849243E-2</v>
      </c>
      <c r="K8814">
        <v>8707</v>
      </c>
      <c r="L8814">
        <v>8432.0712000000003</v>
      </c>
      <c r="M8814">
        <v>-0.33642324805259705</v>
      </c>
      <c r="N8814">
        <v>-0.43420267105102539</v>
      </c>
      <c r="O8814">
        <v>-0.37643224000930786</v>
      </c>
      <c r="P8814">
        <v>-0.33642324805259705</v>
      </c>
      <c r="Q8814">
        <v>-0.29641425609588623</v>
      </c>
      <c r="R8814">
        <v>-0.2386438250541687</v>
      </c>
      <c r="S8814" s="10" t="s">
        <v>39</v>
      </c>
    </row>
    <row r="8815" spans="1:19" hidden="1" x14ac:dyDescent="0.25">
      <c r="A8815" s="10" t="str">
        <f t="shared" si="137"/>
        <v>2017-2026Kern1-in-10August PeakCAISO20</v>
      </c>
      <c r="B8815" s="10" t="s">
        <v>54</v>
      </c>
      <c r="C8815" s="10" t="s">
        <v>11</v>
      </c>
      <c r="D8815" s="10" t="s">
        <v>2</v>
      </c>
      <c r="E8815" s="10" t="s">
        <v>1</v>
      </c>
      <c r="F8815">
        <v>20</v>
      </c>
      <c r="G8815">
        <v>3.3656501770019531</v>
      </c>
      <c r="H8815">
        <v>3.7796423435211182</v>
      </c>
      <c r="I8815">
        <v>102.625</v>
      </c>
      <c r="J8815">
        <v>7.6294809579849243E-2</v>
      </c>
      <c r="K8815">
        <v>8707</v>
      </c>
      <c r="L8815">
        <v>8432.0712000000003</v>
      </c>
      <c r="M8815">
        <v>-0.41399213671684265</v>
      </c>
      <c r="N8815">
        <v>-0.511771559715271</v>
      </c>
      <c r="O8815">
        <v>-0.45400112867355347</v>
      </c>
      <c r="P8815">
        <v>-0.41399213671684265</v>
      </c>
      <c r="Q8815">
        <v>-0.37398314476013184</v>
      </c>
      <c r="R8815">
        <v>-0.31621271371841431</v>
      </c>
      <c r="S8815" s="10" t="s">
        <v>39</v>
      </c>
    </row>
    <row r="8816" spans="1:19" hidden="1" x14ac:dyDescent="0.25">
      <c r="A8816" s="10" t="str">
        <f t="shared" si="137"/>
        <v>2017-2026Kern1-in-2August PeakPGE20</v>
      </c>
      <c r="B8816" s="10" t="s">
        <v>54</v>
      </c>
      <c r="C8816" s="10" t="s">
        <v>11</v>
      </c>
      <c r="D8816" s="10" t="s">
        <v>2</v>
      </c>
      <c r="E8816" s="10" t="s">
        <v>9</v>
      </c>
      <c r="F8816">
        <v>20</v>
      </c>
      <c r="G8816">
        <v>3.2589986324310303</v>
      </c>
      <c r="H8816">
        <v>3.6464409828186035</v>
      </c>
      <c r="I8816">
        <v>98.875</v>
      </c>
      <c r="J8816">
        <v>7.6294809579849243E-2</v>
      </c>
      <c r="K8816">
        <v>8707</v>
      </c>
      <c r="L8816">
        <v>8432.0712000000003</v>
      </c>
      <c r="M8816">
        <v>-0.38744243979454041</v>
      </c>
      <c r="N8816">
        <v>-0.48522186279296875</v>
      </c>
      <c r="O8816">
        <v>-0.42745143175125122</v>
      </c>
      <c r="P8816">
        <v>-0.38744243979454041</v>
      </c>
      <c r="Q8816">
        <v>-0.34743344783782959</v>
      </c>
      <c r="R8816">
        <v>-0.28966301679611206</v>
      </c>
      <c r="S8816" s="10" t="s">
        <v>38</v>
      </c>
    </row>
    <row r="8817" spans="1:19" hidden="1" x14ac:dyDescent="0.25">
      <c r="A8817" s="10" t="str">
        <f t="shared" si="137"/>
        <v>2017-2026Kern1-in-10August PeakPGE20</v>
      </c>
      <c r="B8817" s="10" t="s">
        <v>54</v>
      </c>
      <c r="C8817" s="10" t="s">
        <v>11</v>
      </c>
      <c r="D8817" s="10" t="s">
        <v>2</v>
      </c>
      <c r="E8817" s="10" t="s">
        <v>1</v>
      </c>
      <c r="F8817">
        <v>20</v>
      </c>
      <c r="G8817">
        <v>3.423403263092041</v>
      </c>
      <c r="H8817">
        <v>3.8516590595245361</v>
      </c>
      <c r="I8817">
        <v>100.5</v>
      </c>
      <c r="J8817">
        <v>7.6294809579849243E-2</v>
      </c>
      <c r="K8817">
        <v>8707</v>
      </c>
      <c r="L8817">
        <v>8432.0712000000003</v>
      </c>
      <c r="M8817">
        <v>-0.42825576663017273</v>
      </c>
      <c r="N8817">
        <v>-0.52603518962860107</v>
      </c>
      <c r="O8817">
        <v>-0.46826475858688354</v>
      </c>
      <c r="P8817">
        <v>-0.42825576663017273</v>
      </c>
      <c r="Q8817">
        <v>-0.38824677467346191</v>
      </c>
      <c r="R8817">
        <v>-0.33047634363174438</v>
      </c>
      <c r="S8817" s="10" t="s">
        <v>38</v>
      </c>
    </row>
    <row r="8818" spans="1:19" hidden="1" x14ac:dyDescent="0.25">
      <c r="A8818" s="10" t="str">
        <f t="shared" si="137"/>
        <v>2017-2026Kern1-in-2August PeakCAISO21</v>
      </c>
      <c r="B8818" s="10" t="s">
        <v>54</v>
      </c>
      <c r="C8818" s="10" t="s">
        <v>11</v>
      </c>
      <c r="D8818" s="10" t="s">
        <v>2</v>
      </c>
      <c r="E8818" s="10" t="s">
        <v>9</v>
      </c>
      <c r="F8818">
        <v>21</v>
      </c>
      <c r="G8818">
        <v>2.8758029937744141</v>
      </c>
      <c r="H8818">
        <v>3.0926251411437988</v>
      </c>
      <c r="I8818">
        <v>92</v>
      </c>
      <c r="J8818">
        <v>7.6630406081676483E-2</v>
      </c>
      <c r="K8818">
        <v>8707</v>
      </c>
      <c r="L8818">
        <v>8432.0712000000003</v>
      </c>
      <c r="M8818">
        <v>-0.21682216227054596</v>
      </c>
      <c r="N8818">
        <v>-0.31503167748451233</v>
      </c>
      <c r="O8818">
        <v>-0.25700715184211731</v>
      </c>
      <c r="P8818">
        <v>-0.21682216227054596</v>
      </c>
      <c r="Q8818">
        <v>-0.17663717269897461</v>
      </c>
      <c r="R8818">
        <v>-0.1186126321554184</v>
      </c>
      <c r="S8818" s="10" t="s">
        <v>39</v>
      </c>
    </row>
    <row r="8819" spans="1:19" hidden="1" x14ac:dyDescent="0.25">
      <c r="A8819" s="10" t="str">
        <f t="shared" si="137"/>
        <v>2017-2026Kern1-in-10August PeakCAISO21</v>
      </c>
      <c r="B8819" s="10" t="s">
        <v>54</v>
      </c>
      <c r="C8819" s="10" t="s">
        <v>11</v>
      </c>
      <c r="D8819" s="10" t="s">
        <v>2</v>
      </c>
      <c r="E8819" s="10" t="s">
        <v>1</v>
      </c>
      <c r="F8819">
        <v>21</v>
      </c>
      <c r="G8819">
        <v>3.1759028434753418</v>
      </c>
      <c r="H8819">
        <v>3.4585511684417725</v>
      </c>
      <c r="I8819">
        <v>99.125</v>
      </c>
      <c r="J8819">
        <v>7.6630406081676483E-2</v>
      </c>
      <c r="K8819">
        <v>8707</v>
      </c>
      <c r="L8819">
        <v>8432.0712000000003</v>
      </c>
      <c r="M8819">
        <v>-0.28264829516410828</v>
      </c>
      <c r="N8819">
        <v>-0.38085782527923584</v>
      </c>
      <c r="O8819">
        <v>-0.32283326983451843</v>
      </c>
      <c r="P8819">
        <v>-0.28264829516410828</v>
      </c>
      <c r="Q8819">
        <v>-0.24246330559253693</v>
      </c>
      <c r="R8819">
        <v>-0.18443876504898071</v>
      </c>
      <c r="S8819" s="10" t="s">
        <v>39</v>
      </c>
    </row>
    <row r="8820" spans="1:19" hidden="1" x14ac:dyDescent="0.25">
      <c r="A8820" s="10" t="str">
        <f t="shared" si="137"/>
        <v>2017-2026Kern1-in-10August PeakPGE21</v>
      </c>
      <c r="B8820" s="10" t="s">
        <v>54</v>
      </c>
      <c r="C8820" s="10" t="s">
        <v>11</v>
      </c>
      <c r="D8820" s="10" t="s">
        <v>2</v>
      </c>
      <c r="E8820" s="10" t="s">
        <v>1</v>
      </c>
      <c r="F8820">
        <v>21</v>
      </c>
      <c r="G8820">
        <v>3.2303998470306396</v>
      </c>
      <c r="H8820">
        <v>3.532583475112915</v>
      </c>
      <c r="I8820">
        <v>97</v>
      </c>
      <c r="J8820">
        <v>7.6630406081676483E-2</v>
      </c>
      <c r="K8820">
        <v>8707</v>
      </c>
      <c r="L8820">
        <v>8432.0712000000003</v>
      </c>
      <c r="M8820">
        <v>-0.30218365788459778</v>
      </c>
      <c r="N8820">
        <v>-0.40039318799972534</v>
      </c>
      <c r="O8820">
        <v>-0.34236863255500793</v>
      </c>
      <c r="P8820">
        <v>-0.30218365788459778</v>
      </c>
      <c r="Q8820">
        <v>-0.26199868321418762</v>
      </c>
      <c r="R8820">
        <v>-0.20397412776947021</v>
      </c>
      <c r="S8820" s="10" t="s">
        <v>38</v>
      </c>
    </row>
    <row r="8821" spans="1:19" hidden="1" x14ac:dyDescent="0.25">
      <c r="A8821" s="10" t="str">
        <f t="shared" si="137"/>
        <v>2017-2026Kern1-in-2August PeakPGE21</v>
      </c>
      <c r="B8821" s="10" t="s">
        <v>54</v>
      </c>
      <c r="C8821" s="10" t="s">
        <v>11</v>
      </c>
      <c r="D8821" s="10" t="s">
        <v>2</v>
      </c>
      <c r="E8821" s="10" t="s">
        <v>9</v>
      </c>
      <c r="F8821">
        <v>21</v>
      </c>
      <c r="G8821">
        <v>3.0752639770507813</v>
      </c>
      <c r="H8821">
        <v>3.3391625881195068</v>
      </c>
      <c r="I8821">
        <v>95</v>
      </c>
      <c r="J8821">
        <v>7.6630406081676483E-2</v>
      </c>
      <c r="K8821">
        <v>8707</v>
      </c>
      <c r="L8821">
        <v>8432.0712000000003</v>
      </c>
      <c r="M8821">
        <v>-0.26389870047569275</v>
      </c>
      <c r="N8821">
        <v>-0.36210823059082031</v>
      </c>
      <c r="O8821">
        <v>-0.30408367514610291</v>
      </c>
      <c r="P8821">
        <v>-0.26389870047569275</v>
      </c>
      <c r="Q8821">
        <v>-0.2237137109041214</v>
      </c>
      <c r="R8821">
        <v>-0.16568917036056519</v>
      </c>
      <c r="S8821" s="10" t="s">
        <v>38</v>
      </c>
    </row>
    <row r="8822" spans="1:19" hidden="1" x14ac:dyDescent="0.25">
      <c r="A8822" s="10" t="str">
        <f t="shared" si="137"/>
        <v>2017-2026Kern1-in-2August PeakCAISO22</v>
      </c>
      <c r="B8822" s="10" t="s">
        <v>54</v>
      </c>
      <c r="C8822" s="10" t="s">
        <v>11</v>
      </c>
      <c r="D8822" s="10" t="s">
        <v>2</v>
      </c>
      <c r="E8822" s="10" t="s">
        <v>9</v>
      </c>
      <c r="F8822">
        <v>22</v>
      </c>
      <c r="G8822">
        <v>2.6060974597930908</v>
      </c>
      <c r="H8822">
        <v>2.7482638359069824</v>
      </c>
      <c r="I8822">
        <v>88.625</v>
      </c>
      <c r="J8822">
        <v>6.3674606382846832E-2</v>
      </c>
      <c r="K8822">
        <v>8707</v>
      </c>
      <c r="L8822">
        <v>8432.0712000000003</v>
      </c>
      <c r="M8822">
        <v>-0.14216646552085876</v>
      </c>
      <c r="N8822">
        <v>-0.2237718403339386</v>
      </c>
      <c r="O8822">
        <v>-0.17555743455886841</v>
      </c>
      <c r="P8822">
        <v>-0.14216646552085876</v>
      </c>
      <c r="Q8822">
        <v>-0.10877550393342972</v>
      </c>
      <c r="R8822">
        <v>-6.0561090707778931E-2</v>
      </c>
      <c r="S8822" s="10" t="s">
        <v>39</v>
      </c>
    </row>
    <row r="8823" spans="1:19" hidden="1" x14ac:dyDescent="0.25">
      <c r="A8823" s="10" t="str">
        <f t="shared" si="137"/>
        <v>2017-2026Kern1-in-10August PeakCAISO22</v>
      </c>
      <c r="B8823" s="10" t="s">
        <v>54</v>
      </c>
      <c r="C8823" s="10" t="s">
        <v>11</v>
      </c>
      <c r="D8823" s="10" t="s">
        <v>2</v>
      </c>
      <c r="E8823" s="10" t="s">
        <v>1</v>
      </c>
      <c r="F8823">
        <v>22</v>
      </c>
      <c r="G8823">
        <v>2.8780524730682373</v>
      </c>
      <c r="H8823">
        <v>3.0781638622283936</v>
      </c>
      <c r="I8823">
        <v>96.25</v>
      </c>
      <c r="J8823">
        <v>6.3674606382846832E-2</v>
      </c>
      <c r="K8823">
        <v>8707</v>
      </c>
      <c r="L8823">
        <v>8432.0712000000003</v>
      </c>
      <c r="M8823">
        <v>-0.20011141896247864</v>
      </c>
      <c r="N8823">
        <v>-0.28171679377555847</v>
      </c>
      <c r="O8823">
        <v>-0.23350238800048828</v>
      </c>
      <c r="P8823">
        <v>-0.20011141896247864</v>
      </c>
      <c r="Q8823">
        <v>-0.16672044992446899</v>
      </c>
      <c r="R8823">
        <v>-0.1185060441493988</v>
      </c>
      <c r="S8823" s="10" t="s">
        <v>39</v>
      </c>
    </row>
    <row r="8824" spans="1:19" hidden="1" x14ac:dyDescent="0.25">
      <c r="A8824" s="10" t="str">
        <f t="shared" si="137"/>
        <v>2017-2026Kern1-in-2August PeakPGE22</v>
      </c>
      <c r="B8824" s="10" t="s">
        <v>54</v>
      </c>
      <c r="C8824" s="10" t="s">
        <v>11</v>
      </c>
      <c r="D8824" s="10" t="s">
        <v>2</v>
      </c>
      <c r="E8824" s="10" t="s">
        <v>9</v>
      </c>
      <c r="F8824">
        <v>22</v>
      </c>
      <c r="G8824">
        <v>2.7868518829345703</v>
      </c>
      <c r="H8824">
        <v>2.9717624187469482</v>
      </c>
      <c r="I8824">
        <v>92.125</v>
      </c>
      <c r="J8824">
        <v>6.3674606382846832E-2</v>
      </c>
      <c r="K8824">
        <v>8707</v>
      </c>
      <c r="L8824">
        <v>8432.0712000000003</v>
      </c>
      <c r="M8824">
        <v>-0.18491043150424957</v>
      </c>
      <c r="N8824">
        <v>-0.2665158212184906</v>
      </c>
      <c r="O8824">
        <v>-0.21830140054225922</v>
      </c>
      <c r="P8824">
        <v>-0.18491043150424957</v>
      </c>
      <c r="Q8824">
        <v>-0.15151946246623993</v>
      </c>
      <c r="R8824">
        <v>-0.10330505669116974</v>
      </c>
      <c r="S8824" s="10" t="s">
        <v>38</v>
      </c>
    </row>
    <row r="8825" spans="1:19" hidden="1" x14ac:dyDescent="0.25">
      <c r="A8825" s="10" t="str">
        <f t="shared" si="137"/>
        <v>2017-2026Kern1-in-10August PeakPGE22</v>
      </c>
      <c r="B8825" s="10" t="s">
        <v>54</v>
      </c>
      <c r="C8825" s="10" t="s">
        <v>11</v>
      </c>
      <c r="D8825" s="10" t="s">
        <v>2</v>
      </c>
      <c r="E8825" s="10" t="s">
        <v>1</v>
      </c>
      <c r="F8825">
        <v>22</v>
      </c>
      <c r="G8825">
        <v>2.9274387359619141</v>
      </c>
      <c r="H8825">
        <v>3.1488523483276367</v>
      </c>
      <c r="I8825">
        <v>94.125</v>
      </c>
      <c r="J8825">
        <v>6.3674606382846832E-2</v>
      </c>
      <c r="K8825">
        <v>8707</v>
      </c>
      <c r="L8825">
        <v>8432.0712000000003</v>
      </c>
      <c r="M8825">
        <v>-0.22141370177268982</v>
      </c>
      <c r="N8825">
        <v>-0.30301907658576965</v>
      </c>
      <c r="O8825">
        <v>-0.25480467081069946</v>
      </c>
      <c r="P8825">
        <v>-0.22141370177268982</v>
      </c>
      <c r="Q8825">
        <v>-0.18802273273468018</v>
      </c>
      <c r="R8825">
        <v>-0.13980832695960999</v>
      </c>
      <c r="S8825" s="10" t="s">
        <v>38</v>
      </c>
    </row>
    <row r="8826" spans="1:19" hidden="1" x14ac:dyDescent="0.25">
      <c r="A8826" s="10" t="str">
        <f t="shared" si="137"/>
        <v>2017-2026Kern1-in-10August PeakCAISO23</v>
      </c>
      <c r="B8826" s="10" t="s">
        <v>54</v>
      </c>
      <c r="C8826" s="10" t="s">
        <v>11</v>
      </c>
      <c r="D8826" s="10" t="s">
        <v>2</v>
      </c>
      <c r="E8826" s="10" t="s">
        <v>1</v>
      </c>
      <c r="F8826">
        <v>23</v>
      </c>
      <c r="G8826">
        <v>2.4241442680358887</v>
      </c>
      <c r="H8826">
        <v>2.5624029636383057</v>
      </c>
      <c r="I8826">
        <v>92.875</v>
      </c>
      <c r="J8826">
        <v>5.8387260884046555E-2</v>
      </c>
      <c r="K8826">
        <v>8707</v>
      </c>
      <c r="L8826">
        <v>8432.0712000000003</v>
      </c>
      <c r="M8826">
        <v>-0.13825879991054535</v>
      </c>
      <c r="N8826">
        <v>-0.21308791637420654</v>
      </c>
      <c r="O8826">
        <v>-0.16887708008289337</v>
      </c>
      <c r="P8826">
        <v>-0.13825879991054535</v>
      </c>
      <c r="Q8826">
        <v>-0.10764051973819733</v>
      </c>
      <c r="R8826">
        <v>-6.3429683446884155E-2</v>
      </c>
      <c r="S8826" s="10" t="s">
        <v>39</v>
      </c>
    </row>
    <row r="8827" spans="1:19" hidden="1" x14ac:dyDescent="0.25">
      <c r="A8827" s="10" t="str">
        <f t="shared" si="137"/>
        <v>2017-2026Kern1-in-2August PeakCAISO23</v>
      </c>
      <c r="B8827" s="10" t="s">
        <v>54</v>
      </c>
      <c r="C8827" s="10" t="s">
        <v>11</v>
      </c>
      <c r="D8827" s="10" t="s">
        <v>2</v>
      </c>
      <c r="E8827" s="10" t="s">
        <v>9</v>
      </c>
      <c r="F8827">
        <v>23</v>
      </c>
      <c r="G8827">
        <v>2.1950802803039551</v>
      </c>
      <c r="H8827">
        <v>2.2943105697631836</v>
      </c>
      <c r="I8827">
        <v>86</v>
      </c>
      <c r="J8827">
        <v>5.8387260884046555E-2</v>
      </c>
      <c r="K8827">
        <v>8707</v>
      </c>
      <c r="L8827">
        <v>8432.0712000000003</v>
      </c>
      <c r="M8827">
        <v>-9.9230334162712097E-2</v>
      </c>
      <c r="N8827">
        <v>-0.17405945062637329</v>
      </c>
      <c r="O8827">
        <v>-0.12984861433506012</v>
      </c>
      <c r="P8827">
        <v>-9.9230334162712097E-2</v>
      </c>
      <c r="Q8827">
        <v>-6.8612053990364075E-2</v>
      </c>
      <c r="R8827">
        <v>-2.4401221424341202E-2</v>
      </c>
      <c r="S8827" s="10" t="s">
        <v>39</v>
      </c>
    </row>
    <row r="8828" spans="1:19" hidden="1" x14ac:dyDescent="0.25">
      <c r="A8828" s="10" t="str">
        <f t="shared" si="137"/>
        <v>2017-2026Kern1-in-2August PeakPGE23</v>
      </c>
      <c r="B8828" s="10" t="s">
        <v>54</v>
      </c>
      <c r="C8828" s="10" t="s">
        <v>11</v>
      </c>
      <c r="D8828" s="10" t="s">
        <v>2</v>
      </c>
      <c r="E8828" s="10" t="s">
        <v>9</v>
      </c>
      <c r="F8828">
        <v>23</v>
      </c>
      <c r="G8828">
        <v>2.3473272323608398</v>
      </c>
      <c r="H8828">
        <v>2.4732406139373779</v>
      </c>
      <c r="I8828">
        <v>89.5</v>
      </c>
      <c r="J8828">
        <v>5.8387260884046555E-2</v>
      </c>
      <c r="K8828">
        <v>8707</v>
      </c>
      <c r="L8828">
        <v>8432.0712000000003</v>
      </c>
      <c r="M8828">
        <v>-0.12591348588466644</v>
      </c>
      <c r="N8828">
        <v>-0.20074260234832764</v>
      </c>
      <c r="O8828">
        <v>-0.15653176605701447</v>
      </c>
      <c r="P8828">
        <v>-0.12591348588466644</v>
      </c>
      <c r="Q8828">
        <v>-9.529520571231842E-2</v>
      </c>
      <c r="R8828">
        <v>-5.1084373146295547E-2</v>
      </c>
      <c r="S8828" s="10" t="s">
        <v>38</v>
      </c>
    </row>
    <row r="8829" spans="1:19" hidden="1" x14ac:dyDescent="0.25">
      <c r="A8829" s="10" t="str">
        <f t="shared" si="137"/>
        <v>2017-2026Kern1-in-10August PeakPGE23</v>
      </c>
      <c r="B8829" s="10" t="s">
        <v>54</v>
      </c>
      <c r="C8829" s="10" t="s">
        <v>11</v>
      </c>
      <c r="D8829" s="10" t="s">
        <v>2</v>
      </c>
      <c r="E8829" s="10" t="s">
        <v>1</v>
      </c>
      <c r="F8829">
        <v>23</v>
      </c>
      <c r="G8829">
        <v>2.4657416343688965</v>
      </c>
      <c r="H8829">
        <v>2.6130023002624512</v>
      </c>
      <c r="I8829">
        <v>92.125</v>
      </c>
      <c r="J8829">
        <v>5.8387260884046555E-2</v>
      </c>
      <c r="K8829">
        <v>8707</v>
      </c>
      <c r="L8829">
        <v>8432.0712000000003</v>
      </c>
      <c r="M8829">
        <v>-0.14726078510284424</v>
      </c>
      <c r="N8829">
        <v>-0.22208990156650543</v>
      </c>
      <c r="O8829">
        <v>-0.17787906527519226</v>
      </c>
      <c r="P8829">
        <v>-0.14726078510284424</v>
      </c>
      <c r="Q8829">
        <v>-0.11664250493049622</v>
      </c>
      <c r="R8829">
        <v>-7.2431668639183044E-2</v>
      </c>
      <c r="S8829" s="10" t="s">
        <v>38</v>
      </c>
    </row>
    <row r="8830" spans="1:19" hidden="1" x14ac:dyDescent="0.25">
      <c r="A8830" s="10" t="str">
        <f t="shared" si="137"/>
        <v>2017-2026Kern1-in-2August PeakCAISO24</v>
      </c>
      <c r="B8830" s="10" t="s">
        <v>54</v>
      </c>
      <c r="C8830" s="10" t="s">
        <v>11</v>
      </c>
      <c r="D8830" s="10" t="s">
        <v>2</v>
      </c>
      <c r="E8830" s="10" t="s">
        <v>9</v>
      </c>
      <c r="F8830">
        <v>24</v>
      </c>
      <c r="G8830">
        <v>1.7934455871582031</v>
      </c>
      <c r="H8830">
        <v>1.8721024990081787</v>
      </c>
      <c r="I8830">
        <v>83.125</v>
      </c>
      <c r="J8830">
        <v>4.4309847056865692E-2</v>
      </c>
      <c r="K8830">
        <v>8707</v>
      </c>
      <c r="L8830">
        <v>8432.0712000000003</v>
      </c>
      <c r="M8830">
        <v>-7.8656882047653198E-2</v>
      </c>
      <c r="N8830">
        <v>-0.13544438779354095</v>
      </c>
      <c r="O8830">
        <v>-0.10189296305179596</v>
      </c>
      <c r="P8830">
        <v>-7.8656882047653198E-2</v>
      </c>
      <c r="Q8830">
        <v>-5.5420797318220139E-2</v>
      </c>
      <c r="R8830">
        <v>-2.186938188970089E-2</v>
      </c>
      <c r="S8830" s="10" t="s">
        <v>39</v>
      </c>
    </row>
    <row r="8831" spans="1:19" hidden="1" x14ac:dyDescent="0.25">
      <c r="A8831" s="10" t="str">
        <f t="shared" si="137"/>
        <v>2017-2026Kern1-in-10August PeakCAISO24</v>
      </c>
      <c r="B8831" s="10" t="s">
        <v>54</v>
      </c>
      <c r="C8831" s="10" t="s">
        <v>11</v>
      </c>
      <c r="D8831" s="10" t="s">
        <v>2</v>
      </c>
      <c r="E8831" s="10" t="s">
        <v>1</v>
      </c>
      <c r="F8831">
        <v>24</v>
      </c>
      <c r="G8831">
        <v>1.9805977344512939</v>
      </c>
      <c r="H8831">
        <v>2.0886964797973633</v>
      </c>
      <c r="I8831">
        <v>90.625</v>
      </c>
      <c r="J8831">
        <v>4.4309847056865692E-2</v>
      </c>
      <c r="K8831">
        <v>8707</v>
      </c>
      <c r="L8831">
        <v>8432.0712000000003</v>
      </c>
      <c r="M8831">
        <v>-0.1080988422036171</v>
      </c>
      <c r="N8831">
        <v>-0.16488634049892426</v>
      </c>
      <c r="O8831">
        <v>-0.13133493065834045</v>
      </c>
      <c r="P8831">
        <v>-0.1080988422036171</v>
      </c>
      <c r="Q8831">
        <v>-8.4862761199474335E-2</v>
      </c>
      <c r="R8831">
        <v>-5.1311343908309937E-2</v>
      </c>
      <c r="S8831" s="10" t="s">
        <v>39</v>
      </c>
    </row>
    <row r="8832" spans="1:19" hidden="1" x14ac:dyDescent="0.25">
      <c r="A8832" s="10" t="str">
        <f t="shared" si="137"/>
        <v>2017-2026Kern1-in-2August PeakPGE24</v>
      </c>
      <c r="B8832" s="10" t="s">
        <v>54</v>
      </c>
      <c r="C8832" s="10" t="s">
        <v>11</v>
      </c>
      <c r="D8832" s="10" t="s">
        <v>2</v>
      </c>
      <c r="E8832" s="10" t="s">
        <v>9</v>
      </c>
      <c r="F8832">
        <v>24</v>
      </c>
      <c r="G8832">
        <v>1.9178359508514404</v>
      </c>
      <c r="H8832">
        <v>2.0155904293060303</v>
      </c>
      <c r="I8832">
        <v>87.375</v>
      </c>
      <c r="J8832">
        <v>4.4309847056865692E-2</v>
      </c>
      <c r="K8832">
        <v>8707</v>
      </c>
      <c r="L8832">
        <v>8432.0712000000003</v>
      </c>
      <c r="M8832">
        <v>-9.7754582762718201E-2</v>
      </c>
      <c r="N8832">
        <v>-0.15454208850860596</v>
      </c>
      <c r="O8832">
        <v>-0.12099066376686096</v>
      </c>
      <c r="P8832">
        <v>-9.7754582762718201E-2</v>
      </c>
      <c r="Q8832">
        <v>-7.4518501758575439E-2</v>
      </c>
      <c r="R8832">
        <v>-4.0967084467411041E-2</v>
      </c>
      <c r="S8832" s="10" t="s">
        <v>38</v>
      </c>
    </row>
    <row r="8833" spans="1:19" hidden="1" x14ac:dyDescent="0.25">
      <c r="A8833" s="10" t="str">
        <f t="shared" si="137"/>
        <v>2017-2026Kern1-in-10August PeakPGE24</v>
      </c>
      <c r="B8833" s="10" t="s">
        <v>54</v>
      </c>
      <c r="C8833" s="10" t="s">
        <v>11</v>
      </c>
      <c r="D8833" s="10" t="s">
        <v>2</v>
      </c>
      <c r="E8833" s="10" t="s">
        <v>1</v>
      </c>
      <c r="F8833">
        <v>24</v>
      </c>
      <c r="G8833">
        <v>2.0145838260650635</v>
      </c>
      <c r="H8833">
        <v>2.1273622512817383</v>
      </c>
      <c r="I8833">
        <v>90</v>
      </c>
      <c r="J8833">
        <v>4.4309847056865692E-2</v>
      </c>
      <c r="K8833">
        <v>8707</v>
      </c>
      <c r="L8833">
        <v>8432.0712000000003</v>
      </c>
      <c r="M8833">
        <v>-0.11277833580970764</v>
      </c>
      <c r="N8833">
        <v>-0.1695658415555954</v>
      </c>
      <c r="O8833">
        <v>-0.1360144168138504</v>
      </c>
      <c r="P8833">
        <v>-0.11277833580970764</v>
      </c>
      <c r="Q8833">
        <v>-8.954225480556488E-2</v>
      </c>
      <c r="R8833">
        <v>-5.5990837514400482E-2</v>
      </c>
      <c r="S8833" s="10" t="s">
        <v>38</v>
      </c>
    </row>
    <row r="8834" spans="1:19" hidden="1" x14ac:dyDescent="0.25">
      <c r="A8834" s="10" t="str">
        <f t="shared" ref="A8834:A8897" si="138">CONCATENATE(B8834,C8834,E8834,D8834,S8834,F8834)</f>
        <v>2017-2026Kern1-in-10July PeakCAISO1</v>
      </c>
      <c r="B8834" s="10" t="s">
        <v>54</v>
      </c>
      <c r="C8834" s="10" t="s">
        <v>11</v>
      </c>
      <c r="D8834" s="10" t="s">
        <v>3</v>
      </c>
      <c r="E8834" s="10" t="s">
        <v>1</v>
      </c>
      <c r="F8834">
        <v>1</v>
      </c>
      <c r="G8834">
        <v>1.5548454523086548</v>
      </c>
      <c r="H8834">
        <v>1.5548454523086548</v>
      </c>
      <c r="I8834">
        <v>88.5</v>
      </c>
      <c r="J8834">
        <v>0</v>
      </c>
      <c r="K8834">
        <v>8707</v>
      </c>
      <c r="L8834">
        <v>8432.0712000000003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 s="10" t="s">
        <v>39</v>
      </c>
    </row>
    <row r="8835" spans="1:19" hidden="1" x14ac:dyDescent="0.25">
      <c r="A8835" s="10" t="str">
        <f t="shared" si="138"/>
        <v>2017-2026Kern1-in-2July PeakCAISO1</v>
      </c>
      <c r="B8835" s="10" t="s">
        <v>54</v>
      </c>
      <c r="C8835" s="10" t="s">
        <v>11</v>
      </c>
      <c r="D8835" s="10" t="s">
        <v>3</v>
      </c>
      <c r="E8835" s="10" t="s">
        <v>9</v>
      </c>
      <c r="F8835">
        <v>1</v>
      </c>
      <c r="G8835">
        <v>1.5285376310348511</v>
      </c>
      <c r="H8835">
        <v>1.5285376310348511</v>
      </c>
      <c r="I8835">
        <v>86.75</v>
      </c>
      <c r="J8835">
        <v>0</v>
      </c>
      <c r="K8835">
        <v>8707</v>
      </c>
      <c r="L8835">
        <v>8432.0712000000003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 s="10" t="s">
        <v>39</v>
      </c>
    </row>
    <row r="8836" spans="1:19" hidden="1" x14ac:dyDescent="0.25">
      <c r="A8836" s="10" t="str">
        <f t="shared" si="138"/>
        <v>2017-2026Kern1-in-10July PeakPGE1</v>
      </c>
      <c r="B8836" s="10" t="s">
        <v>54</v>
      </c>
      <c r="C8836" s="10" t="s">
        <v>11</v>
      </c>
      <c r="D8836" s="10" t="s">
        <v>3</v>
      </c>
      <c r="E8836" s="10" t="s">
        <v>1</v>
      </c>
      <c r="F8836">
        <v>1</v>
      </c>
      <c r="G8836">
        <v>1.5978785753250122</v>
      </c>
      <c r="H8836">
        <v>1.5978785753250122</v>
      </c>
      <c r="I8836">
        <v>88.75</v>
      </c>
      <c r="J8836">
        <v>0</v>
      </c>
      <c r="K8836">
        <v>8707</v>
      </c>
      <c r="L8836">
        <v>8432.0712000000003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 s="10" t="s">
        <v>38</v>
      </c>
    </row>
    <row r="8837" spans="1:19" hidden="1" x14ac:dyDescent="0.25">
      <c r="A8837" s="10" t="str">
        <f t="shared" si="138"/>
        <v>2017-2026Kern1-in-2July PeakPGE1</v>
      </c>
      <c r="B8837" s="10" t="s">
        <v>54</v>
      </c>
      <c r="C8837" s="10" t="s">
        <v>11</v>
      </c>
      <c r="D8837" s="10" t="s">
        <v>3</v>
      </c>
      <c r="E8837" s="10" t="s">
        <v>9</v>
      </c>
      <c r="F8837">
        <v>1</v>
      </c>
      <c r="G8837">
        <v>1.5025781393051147</v>
      </c>
      <c r="H8837">
        <v>1.5025781393051147</v>
      </c>
      <c r="I8837">
        <v>84.25</v>
      </c>
      <c r="J8837">
        <v>0</v>
      </c>
      <c r="K8837">
        <v>8707</v>
      </c>
      <c r="L8837">
        <v>8432.0712000000003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 s="10" t="s">
        <v>38</v>
      </c>
    </row>
    <row r="8838" spans="1:19" hidden="1" x14ac:dyDescent="0.25">
      <c r="A8838" s="10" t="str">
        <f t="shared" si="138"/>
        <v>2017-2026Kern1-in-10July PeakCAISO2</v>
      </c>
      <c r="B8838" s="10" t="s">
        <v>54</v>
      </c>
      <c r="C8838" s="10" t="s">
        <v>11</v>
      </c>
      <c r="D8838" s="10" t="s">
        <v>3</v>
      </c>
      <c r="E8838" s="10" t="s">
        <v>1</v>
      </c>
      <c r="F8838">
        <v>2</v>
      </c>
      <c r="G8838">
        <v>1.3314943313598633</v>
      </c>
      <c r="H8838">
        <v>1.3314943313598633</v>
      </c>
      <c r="I8838">
        <v>84.875</v>
      </c>
      <c r="J8838">
        <v>0</v>
      </c>
      <c r="K8838">
        <v>8707</v>
      </c>
      <c r="L8838">
        <v>8432.0712000000003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 s="10" t="s">
        <v>39</v>
      </c>
    </row>
    <row r="8839" spans="1:19" hidden="1" x14ac:dyDescent="0.25">
      <c r="A8839" s="10" t="str">
        <f t="shared" si="138"/>
        <v>2017-2026Kern1-in-2July PeakCAISO2</v>
      </c>
      <c r="B8839" s="10" t="s">
        <v>54</v>
      </c>
      <c r="C8839" s="10" t="s">
        <v>11</v>
      </c>
      <c r="D8839" s="10" t="s">
        <v>3</v>
      </c>
      <c r="E8839" s="10" t="s">
        <v>9</v>
      </c>
      <c r="F8839">
        <v>2</v>
      </c>
      <c r="G8839">
        <v>1.3089655637741089</v>
      </c>
      <c r="H8839">
        <v>1.3089655637741089</v>
      </c>
      <c r="I8839">
        <v>84.75</v>
      </c>
      <c r="J8839">
        <v>0</v>
      </c>
      <c r="K8839">
        <v>8707</v>
      </c>
      <c r="L8839">
        <v>8432.0712000000003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 s="10" t="s">
        <v>39</v>
      </c>
    </row>
    <row r="8840" spans="1:19" hidden="1" x14ac:dyDescent="0.25">
      <c r="A8840" s="10" t="str">
        <f t="shared" si="138"/>
        <v>2017-2026Kern1-in-10July PeakPGE2</v>
      </c>
      <c r="B8840" s="10" t="s">
        <v>54</v>
      </c>
      <c r="C8840" s="10" t="s">
        <v>11</v>
      </c>
      <c r="D8840" s="10" t="s">
        <v>3</v>
      </c>
      <c r="E8840" s="10" t="s">
        <v>1</v>
      </c>
      <c r="F8840">
        <v>2</v>
      </c>
      <c r="G8840">
        <v>1.3683458566665649</v>
      </c>
      <c r="H8840">
        <v>1.3683458566665649</v>
      </c>
      <c r="I8840">
        <v>87.25</v>
      </c>
      <c r="J8840">
        <v>0</v>
      </c>
      <c r="K8840">
        <v>8707</v>
      </c>
      <c r="L8840">
        <v>8432.0712000000003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 s="10" t="s">
        <v>38</v>
      </c>
    </row>
    <row r="8841" spans="1:19" hidden="1" x14ac:dyDescent="0.25">
      <c r="A8841" s="10" t="str">
        <f t="shared" si="138"/>
        <v>2017-2026Kern1-in-2July PeakPGE2</v>
      </c>
      <c r="B8841" s="10" t="s">
        <v>54</v>
      </c>
      <c r="C8841" s="10" t="s">
        <v>11</v>
      </c>
      <c r="D8841" s="10" t="s">
        <v>3</v>
      </c>
      <c r="E8841" s="10" t="s">
        <v>9</v>
      </c>
      <c r="F8841">
        <v>2</v>
      </c>
      <c r="G8841">
        <v>1.2867351770401001</v>
      </c>
      <c r="H8841">
        <v>1.2867351770401001</v>
      </c>
      <c r="I8841">
        <v>82.5</v>
      </c>
      <c r="J8841">
        <v>0</v>
      </c>
      <c r="K8841">
        <v>8707</v>
      </c>
      <c r="L8841">
        <v>8432.0712000000003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 s="10" t="s">
        <v>38</v>
      </c>
    </row>
    <row r="8842" spans="1:19" hidden="1" x14ac:dyDescent="0.25">
      <c r="A8842" s="10" t="str">
        <f t="shared" si="138"/>
        <v>2017-2026Kern1-in-10July PeakCAISO3</v>
      </c>
      <c r="B8842" s="10" t="s">
        <v>54</v>
      </c>
      <c r="C8842" s="10" t="s">
        <v>11</v>
      </c>
      <c r="D8842" s="10" t="s">
        <v>3</v>
      </c>
      <c r="E8842" s="10" t="s">
        <v>1</v>
      </c>
      <c r="F8842">
        <v>3</v>
      </c>
      <c r="G8842">
        <v>1.1638988256454468</v>
      </c>
      <c r="H8842">
        <v>1.1638988256454468</v>
      </c>
      <c r="I8842">
        <v>83</v>
      </c>
      <c r="J8842">
        <v>0</v>
      </c>
      <c r="K8842">
        <v>8707</v>
      </c>
      <c r="L8842">
        <v>8432.0712000000003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 s="10" t="s">
        <v>39</v>
      </c>
    </row>
    <row r="8843" spans="1:19" hidden="1" x14ac:dyDescent="0.25">
      <c r="A8843" s="10" t="str">
        <f t="shared" si="138"/>
        <v>2017-2026Kern1-in-2July PeakCAISO3</v>
      </c>
      <c r="B8843" s="10" t="s">
        <v>54</v>
      </c>
      <c r="C8843" s="10" t="s">
        <v>11</v>
      </c>
      <c r="D8843" s="10" t="s">
        <v>3</v>
      </c>
      <c r="E8843" s="10" t="s">
        <v>9</v>
      </c>
      <c r="F8843">
        <v>3</v>
      </c>
      <c r="G8843">
        <v>1.1442056894302368</v>
      </c>
      <c r="H8843">
        <v>1.1442056894302368</v>
      </c>
      <c r="I8843">
        <v>83</v>
      </c>
      <c r="J8843">
        <v>0</v>
      </c>
      <c r="K8843">
        <v>8707</v>
      </c>
      <c r="L8843">
        <v>8432.0712000000003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 s="10" t="s">
        <v>39</v>
      </c>
    </row>
    <row r="8844" spans="1:19" hidden="1" x14ac:dyDescent="0.25">
      <c r="A8844" s="10" t="str">
        <f t="shared" si="138"/>
        <v>2017-2026Kern1-in-10July PeakPGE3</v>
      </c>
      <c r="B8844" s="10" t="s">
        <v>54</v>
      </c>
      <c r="C8844" s="10" t="s">
        <v>11</v>
      </c>
      <c r="D8844" s="10" t="s">
        <v>3</v>
      </c>
      <c r="E8844" s="10" t="s">
        <v>1</v>
      </c>
      <c r="F8844">
        <v>3</v>
      </c>
      <c r="G8844">
        <v>1.196111798286438</v>
      </c>
      <c r="H8844">
        <v>1.196111798286438</v>
      </c>
      <c r="I8844">
        <v>85.125</v>
      </c>
      <c r="J8844">
        <v>0</v>
      </c>
      <c r="K8844">
        <v>8707</v>
      </c>
      <c r="L8844">
        <v>8432.0712000000003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 s="10" t="s">
        <v>38</v>
      </c>
    </row>
    <row r="8845" spans="1:19" hidden="1" x14ac:dyDescent="0.25">
      <c r="A8845" s="10" t="str">
        <f t="shared" si="138"/>
        <v>2017-2026Kern1-in-2July PeakPGE3</v>
      </c>
      <c r="B8845" s="10" t="s">
        <v>54</v>
      </c>
      <c r="C8845" s="10" t="s">
        <v>11</v>
      </c>
      <c r="D8845" s="10" t="s">
        <v>3</v>
      </c>
      <c r="E8845" s="10" t="s">
        <v>9</v>
      </c>
      <c r="F8845">
        <v>3</v>
      </c>
      <c r="G8845">
        <v>1.1247735023498535</v>
      </c>
      <c r="H8845">
        <v>1.1247735023498535</v>
      </c>
      <c r="I8845">
        <v>81.25</v>
      </c>
      <c r="J8845">
        <v>0</v>
      </c>
      <c r="K8845">
        <v>8707</v>
      </c>
      <c r="L8845">
        <v>8432.0712000000003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 s="10" t="s">
        <v>38</v>
      </c>
    </row>
    <row r="8846" spans="1:19" hidden="1" x14ac:dyDescent="0.25">
      <c r="A8846" s="10" t="str">
        <f t="shared" si="138"/>
        <v>2017-2026Kern1-in-2July PeakCAISO4</v>
      </c>
      <c r="B8846" s="10" t="s">
        <v>54</v>
      </c>
      <c r="C8846" s="10" t="s">
        <v>11</v>
      </c>
      <c r="D8846" s="10" t="s">
        <v>3</v>
      </c>
      <c r="E8846" s="10" t="s">
        <v>9</v>
      </c>
      <c r="F8846">
        <v>4</v>
      </c>
      <c r="G8846">
        <v>1.0348933935165405</v>
      </c>
      <c r="H8846">
        <v>1.0348933935165405</v>
      </c>
      <c r="I8846">
        <v>82</v>
      </c>
      <c r="J8846">
        <v>0</v>
      </c>
      <c r="K8846">
        <v>8707</v>
      </c>
      <c r="L8846">
        <v>8432.0712000000003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 s="10" t="s">
        <v>39</v>
      </c>
    </row>
    <row r="8847" spans="1:19" hidden="1" x14ac:dyDescent="0.25">
      <c r="A8847" s="10" t="str">
        <f t="shared" si="138"/>
        <v>2017-2026Kern1-in-10July PeakCAISO4</v>
      </c>
      <c r="B8847" s="10" t="s">
        <v>54</v>
      </c>
      <c r="C8847" s="10" t="s">
        <v>11</v>
      </c>
      <c r="D8847" s="10" t="s">
        <v>3</v>
      </c>
      <c r="E8847" s="10" t="s">
        <v>1</v>
      </c>
      <c r="F8847">
        <v>4</v>
      </c>
      <c r="G8847">
        <v>1.0527050495147705</v>
      </c>
      <c r="H8847">
        <v>1.0527050495147705</v>
      </c>
      <c r="I8847">
        <v>81.625</v>
      </c>
      <c r="J8847">
        <v>0</v>
      </c>
      <c r="K8847">
        <v>8707</v>
      </c>
      <c r="L8847">
        <v>8432.0712000000003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 s="10" t="s">
        <v>39</v>
      </c>
    </row>
    <row r="8848" spans="1:19" hidden="1" x14ac:dyDescent="0.25">
      <c r="A8848" s="10" t="str">
        <f t="shared" si="138"/>
        <v>2017-2026Kern1-in-2July PeakPGE4</v>
      </c>
      <c r="B8848" s="10" t="s">
        <v>54</v>
      </c>
      <c r="C8848" s="10" t="s">
        <v>11</v>
      </c>
      <c r="D8848" s="10" t="s">
        <v>3</v>
      </c>
      <c r="E8848" s="10" t="s">
        <v>9</v>
      </c>
      <c r="F8848">
        <v>4</v>
      </c>
      <c r="G8848">
        <v>1.017317533493042</v>
      </c>
      <c r="H8848">
        <v>1.017317533493042</v>
      </c>
      <c r="I8848">
        <v>79.75</v>
      </c>
      <c r="J8848">
        <v>0</v>
      </c>
      <c r="K8848">
        <v>8707</v>
      </c>
      <c r="L8848">
        <v>8432.0712000000003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 s="10" t="s">
        <v>38</v>
      </c>
    </row>
    <row r="8849" spans="1:19" hidden="1" x14ac:dyDescent="0.25">
      <c r="A8849" s="10" t="str">
        <f t="shared" si="138"/>
        <v>2017-2026Kern1-in-10July PeakPGE4</v>
      </c>
      <c r="B8849" s="10" t="s">
        <v>54</v>
      </c>
      <c r="C8849" s="10" t="s">
        <v>11</v>
      </c>
      <c r="D8849" s="10" t="s">
        <v>3</v>
      </c>
      <c r="E8849" s="10" t="s">
        <v>1</v>
      </c>
      <c r="F8849">
        <v>4</v>
      </c>
      <c r="G8849">
        <v>1.0818405151367187</v>
      </c>
      <c r="H8849">
        <v>1.0818405151367187</v>
      </c>
      <c r="I8849">
        <v>84.25</v>
      </c>
      <c r="J8849">
        <v>0</v>
      </c>
      <c r="K8849">
        <v>8707</v>
      </c>
      <c r="L8849">
        <v>8432.0712000000003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 s="10" t="s">
        <v>38</v>
      </c>
    </row>
    <row r="8850" spans="1:19" hidden="1" x14ac:dyDescent="0.25">
      <c r="A8850" s="10" t="str">
        <f t="shared" si="138"/>
        <v>2017-2026Kern1-in-10July PeakCAISO5</v>
      </c>
      <c r="B8850" s="10" t="s">
        <v>54</v>
      </c>
      <c r="C8850" s="10" t="s">
        <v>11</v>
      </c>
      <c r="D8850" s="10" t="s">
        <v>3</v>
      </c>
      <c r="E8850" s="10" t="s">
        <v>1</v>
      </c>
      <c r="F8850">
        <v>5</v>
      </c>
      <c r="G8850">
        <v>0.9932938814163208</v>
      </c>
      <c r="H8850">
        <v>0.9932938814163208</v>
      </c>
      <c r="I8850">
        <v>80.5</v>
      </c>
      <c r="J8850">
        <v>0</v>
      </c>
      <c r="K8850">
        <v>8707</v>
      </c>
      <c r="L8850">
        <v>8432.0712000000003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 s="10" t="s">
        <v>39</v>
      </c>
    </row>
    <row r="8851" spans="1:19" hidden="1" x14ac:dyDescent="0.25">
      <c r="A8851" s="10" t="str">
        <f t="shared" si="138"/>
        <v>2017-2026Kern1-in-2July PeakCAISO5</v>
      </c>
      <c r="B8851" s="10" t="s">
        <v>54</v>
      </c>
      <c r="C8851" s="10" t="s">
        <v>11</v>
      </c>
      <c r="D8851" s="10" t="s">
        <v>3</v>
      </c>
      <c r="E8851" s="10" t="s">
        <v>9</v>
      </c>
      <c r="F8851">
        <v>5</v>
      </c>
      <c r="G8851">
        <v>0.97648745775222778</v>
      </c>
      <c r="H8851">
        <v>0.97648745775222778</v>
      </c>
      <c r="I8851">
        <v>81</v>
      </c>
      <c r="J8851">
        <v>0</v>
      </c>
      <c r="K8851">
        <v>8707</v>
      </c>
      <c r="L8851">
        <v>8432.0712000000003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 s="10" t="s">
        <v>39</v>
      </c>
    </row>
    <row r="8852" spans="1:19" hidden="1" x14ac:dyDescent="0.25">
      <c r="A8852" s="10" t="str">
        <f t="shared" si="138"/>
        <v>2017-2026Kern1-in-2July PeakPGE5</v>
      </c>
      <c r="B8852" s="10" t="s">
        <v>54</v>
      </c>
      <c r="C8852" s="10" t="s">
        <v>11</v>
      </c>
      <c r="D8852" s="10" t="s">
        <v>3</v>
      </c>
      <c r="E8852" s="10" t="s">
        <v>9</v>
      </c>
      <c r="F8852">
        <v>5</v>
      </c>
      <c r="G8852">
        <v>0.9599035382270813</v>
      </c>
      <c r="H8852">
        <v>0.9599035382270813</v>
      </c>
      <c r="I8852">
        <v>78.125</v>
      </c>
      <c r="J8852">
        <v>0</v>
      </c>
      <c r="K8852">
        <v>8707</v>
      </c>
      <c r="L8852">
        <v>8432.0712000000003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 s="10" t="s">
        <v>38</v>
      </c>
    </row>
    <row r="8853" spans="1:19" hidden="1" x14ac:dyDescent="0.25">
      <c r="A8853" s="10" t="str">
        <f t="shared" si="138"/>
        <v>2017-2026Kern1-in-10July PeakPGE5</v>
      </c>
      <c r="B8853" s="10" t="s">
        <v>54</v>
      </c>
      <c r="C8853" s="10" t="s">
        <v>11</v>
      </c>
      <c r="D8853" s="10" t="s">
        <v>3</v>
      </c>
      <c r="E8853" s="10" t="s">
        <v>1</v>
      </c>
      <c r="F8853">
        <v>5</v>
      </c>
      <c r="G8853">
        <v>1.0207850933074951</v>
      </c>
      <c r="H8853">
        <v>1.0207850933074951</v>
      </c>
      <c r="I8853">
        <v>83.25</v>
      </c>
      <c r="J8853">
        <v>0</v>
      </c>
      <c r="K8853">
        <v>8707</v>
      </c>
      <c r="L8853">
        <v>8432.0712000000003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 s="10" t="s">
        <v>38</v>
      </c>
    </row>
    <row r="8854" spans="1:19" hidden="1" x14ac:dyDescent="0.25">
      <c r="A8854" s="10" t="str">
        <f t="shared" si="138"/>
        <v>2017-2026Kern1-in-2July PeakCAISO6</v>
      </c>
      <c r="B8854" s="10" t="s">
        <v>54</v>
      </c>
      <c r="C8854" s="10" t="s">
        <v>11</v>
      </c>
      <c r="D8854" s="10" t="s">
        <v>3</v>
      </c>
      <c r="E8854" s="10" t="s">
        <v>9</v>
      </c>
      <c r="F8854">
        <v>6</v>
      </c>
      <c r="G8854">
        <v>0.95550245046615601</v>
      </c>
      <c r="H8854">
        <v>0.95550245046615601</v>
      </c>
      <c r="I8854">
        <v>79.75</v>
      </c>
      <c r="J8854">
        <v>0</v>
      </c>
      <c r="K8854">
        <v>8707</v>
      </c>
      <c r="L8854">
        <v>8432.0712000000003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 s="10" t="s">
        <v>39</v>
      </c>
    </row>
    <row r="8855" spans="1:19" hidden="1" x14ac:dyDescent="0.25">
      <c r="A8855" s="10" t="str">
        <f t="shared" si="138"/>
        <v>2017-2026Kern1-in-10July PeakCAISO6</v>
      </c>
      <c r="B8855" s="10" t="s">
        <v>54</v>
      </c>
      <c r="C8855" s="10" t="s">
        <v>11</v>
      </c>
      <c r="D8855" s="10" t="s">
        <v>3</v>
      </c>
      <c r="E8855" s="10" t="s">
        <v>1</v>
      </c>
      <c r="F8855">
        <v>6</v>
      </c>
      <c r="G8855">
        <v>0.97194772958755493</v>
      </c>
      <c r="H8855">
        <v>0.97194772958755493</v>
      </c>
      <c r="I8855">
        <v>78.75</v>
      </c>
      <c r="J8855">
        <v>0</v>
      </c>
      <c r="K8855">
        <v>8707</v>
      </c>
      <c r="L8855">
        <v>8432.0712000000003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 s="10" t="s">
        <v>39</v>
      </c>
    </row>
    <row r="8856" spans="1:19" hidden="1" x14ac:dyDescent="0.25">
      <c r="A8856" s="10" t="str">
        <f t="shared" si="138"/>
        <v>2017-2026Kern1-in-2July PeakPGE6</v>
      </c>
      <c r="B8856" s="10" t="s">
        <v>54</v>
      </c>
      <c r="C8856" s="10" t="s">
        <v>11</v>
      </c>
      <c r="D8856" s="10" t="s">
        <v>3</v>
      </c>
      <c r="E8856" s="10" t="s">
        <v>9</v>
      </c>
      <c r="F8856">
        <v>6</v>
      </c>
      <c r="G8856">
        <v>0.93927496671676636</v>
      </c>
      <c r="H8856">
        <v>0.93927496671676636</v>
      </c>
      <c r="I8856">
        <v>76.75</v>
      </c>
      <c r="J8856">
        <v>0</v>
      </c>
      <c r="K8856">
        <v>8707</v>
      </c>
      <c r="L8856">
        <v>8432.0712000000003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 s="10" t="s">
        <v>38</v>
      </c>
    </row>
    <row r="8857" spans="1:19" hidden="1" x14ac:dyDescent="0.25">
      <c r="A8857" s="10" t="str">
        <f t="shared" si="138"/>
        <v>2017-2026Kern1-in-10July PeakPGE6</v>
      </c>
      <c r="B8857" s="10" t="s">
        <v>54</v>
      </c>
      <c r="C8857" s="10" t="s">
        <v>11</v>
      </c>
      <c r="D8857" s="10" t="s">
        <v>3</v>
      </c>
      <c r="E8857" s="10" t="s">
        <v>1</v>
      </c>
      <c r="F8857">
        <v>6</v>
      </c>
      <c r="G8857">
        <v>0.99884814023971558</v>
      </c>
      <c r="H8857">
        <v>0.99884814023971558</v>
      </c>
      <c r="I8857">
        <v>81.875</v>
      </c>
      <c r="J8857">
        <v>0</v>
      </c>
      <c r="K8857">
        <v>8707</v>
      </c>
      <c r="L8857">
        <v>8432.0712000000003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 s="10" t="s">
        <v>38</v>
      </c>
    </row>
    <row r="8858" spans="1:19" hidden="1" x14ac:dyDescent="0.25">
      <c r="A8858" s="10" t="str">
        <f t="shared" si="138"/>
        <v>2017-2026Kern1-in-10July PeakCAISO7</v>
      </c>
      <c r="B8858" s="10" t="s">
        <v>54</v>
      </c>
      <c r="C8858" s="10" t="s">
        <v>11</v>
      </c>
      <c r="D8858" s="10" t="s">
        <v>3</v>
      </c>
      <c r="E8858" s="10" t="s">
        <v>1</v>
      </c>
      <c r="F8858">
        <v>7</v>
      </c>
      <c r="G8858">
        <v>1.0083365440368652</v>
      </c>
      <c r="H8858">
        <v>1.0083365440368652</v>
      </c>
      <c r="I8858">
        <v>78.75</v>
      </c>
      <c r="J8858">
        <v>0</v>
      </c>
      <c r="K8858">
        <v>8707</v>
      </c>
      <c r="L8858">
        <v>8432.0712000000003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 s="10" t="s">
        <v>39</v>
      </c>
    </row>
    <row r="8859" spans="1:19" hidden="1" x14ac:dyDescent="0.25">
      <c r="A8859" s="10" t="str">
        <f t="shared" si="138"/>
        <v>2017-2026Kern1-in-2July PeakCAISO7</v>
      </c>
      <c r="B8859" s="10" t="s">
        <v>54</v>
      </c>
      <c r="C8859" s="10" t="s">
        <v>11</v>
      </c>
      <c r="D8859" s="10" t="s">
        <v>3</v>
      </c>
      <c r="E8859" s="10" t="s">
        <v>9</v>
      </c>
      <c r="F8859">
        <v>7</v>
      </c>
      <c r="G8859">
        <v>0.99127554893493652</v>
      </c>
      <c r="H8859">
        <v>0.99127554893493652</v>
      </c>
      <c r="I8859">
        <v>79.75</v>
      </c>
      <c r="J8859">
        <v>0</v>
      </c>
      <c r="K8859">
        <v>8707</v>
      </c>
      <c r="L8859">
        <v>8432.0712000000003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 s="10" t="s">
        <v>39</v>
      </c>
    </row>
    <row r="8860" spans="1:19" hidden="1" x14ac:dyDescent="0.25">
      <c r="A8860" s="10" t="str">
        <f t="shared" si="138"/>
        <v>2017-2026Kern1-in-10July PeakPGE7</v>
      </c>
      <c r="B8860" s="10" t="s">
        <v>54</v>
      </c>
      <c r="C8860" s="10" t="s">
        <v>11</v>
      </c>
      <c r="D8860" s="10" t="s">
        <v>3</v>
      </c>
      <c r="E8860" s="10" t="s">
        <v>1</v>
      </c>
      <c r="F8860">
        <v>7</v>
      </c>
      <c r="G8860">
        <v>1.0362440347671509</v>
      </c>
      <c r="H8860">
        <v>1.0362440347671509</v>
      </c>
      <c r="I8860">
        <v>82.25</v>
      </c>
      <c r="J8860">
        <v>0</v>
      </c>
      <c r="K8860">
        <v>8707</v>
      </c>
      <c r="L8860">
        <v>8432.0712000000003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 s="10" t="s">
        <v>38</v>
      </c>
    </row>
    <row r="8861" spans="1:19" hidden="1" x14ac:dyDescent="0.25">
      <c r="A8861" s="10" t="str">
        <f t="shared" si="138"/>
        <v>2017-2026Kern1-in-2July PeakPGE7</v>
      </c>
      <c r="B8861" s="10" t="s">
        <v>54</v>
      </c>
      <c r="C8861" s="10" t="s">
        <v>11</v>
      </c>
      <c r="D8861" s="10" t="s">
        <v>3</v>
      </c>
      <c r="E8861" s="10" t="s">
        <v>9</v>
      </c>
      <c r="F8861">
        <v>7</v>
      </c>
      <c r="G8861">
        <v>0.97444057464599609</v>
      </c>
      <c r="H8861">
        <v>0.97444057464599609</v>
      </c>
      <c r="I8861">
        <v>77.375</v>
      </c>
      <c r="J8861">
        <v>0</v>
      </c>
      <c r="K8861">
        <v>8707</v>
      </c>
      <c r="L8861">
        <v>8432.0712000000003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 s="10" t="s">
        <v>38</v>
      </c>
    </row>
    <row r="8862" spans="1:19" hidden="1" x14ac:dyDescent="0.25">
      <c r="A8862" s="10" t="str">
        <f t="shared" si="138"/>
        <v>2017-2026Kern1-in-10July PeakCAISO8</v>
      </c>
      <c r="B8862" s="10" t="s">
        <v>54</v>
      </c>
      <c r="C8862" s="10" t="s">
        <v>11</v>
      </c>
      <c r="D8862" s="10" t="s">
        <v>3</v>
      </c>
      <c r="E8862" s="10" t="s">
        <v>1</v>
      </c>
      <c r="F8862">
        <v>8</v>
      </c>
      <c r="G8862">
        <v>1.0149903297424316</v>
      </c>
      <c r="H8862">
        <v>1.0149903297424316</v>
      </c>
      <c r="I8862">
        <v>82.125</v>
      </c>
      <c r="J8862">
        <v>0</v>
      </c>
      <c r="K8862">
        <v>8707</v>
      </c>
      <c r="L8862">
        <v>8432.0712000000003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 s="10" t="s">
        <v>39</v>
      </c>
    </row>
    <row r="8863" spans="1:19" hidden="1" x14ac:dyDescent="0.25">
      <c r="A8863" s="10" t="str">
        <f t="shared" si="138"/>
        <v>2017-2026Kern1-in-2July PeakCAISO8</v>
      </c>
      <c r="B8863" s="10" t="s">
        <v>54</v>
      </c>
      <c r="C8863" s="10" t="s">
        <v>11</v>
      </c>
      <c r="D8863" s="10" t="s">
        <v>3</v>
      </c>
      <c r="E8863" s="10" t="s">
        <v>9</v>
      </c>
      <c r="F8863">
        <v>8</v>
      </c>
      <c r="G8863">
        <v>0.99781674146652222</v>
      </c>
      <c r="H8863">
        <v>0.99781674146652222</v>
      </c>
      <c r="I8863">
        <v>83.25</v>
      </c>
      <c r="J8863">
        <v>0</v>
      </c>
      <c r="K8863">
        <v>8707</v>
      </c>
      <c r="L8863">
        <v>8432.0712000000003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 s="10" t="s">
        <v>39</v>
      </c>
    </row>
    <row r="8864" spans="1:19" hidden="1" x14ac:dyDescent="0.25">
      <c r="A8864" s="10" t="str">
        <f t="shared" si="138"/>
        <v>2017-2026Kern1-in-10July PeakPGE8</v>
      </c>
      <c r="B8864" s="10" t="s">
        <v>54</v>
      </c>
      <c r="C8864" s="10" t="s">
        <v>11</v>
      </c>
      <c r="D8864" s="10" t="s">
        <v>3</v>
      </c>
      <c r="E8864" s="10" t="s">
        <v>1</v>
      </c>
      <c r="F8864">
        <v>8</v>
      </c>
      <c r="G8864">
        <v>1.0430819988250732</v>
      </c>
      <c r="H8864">
        <v>1.0430819988250732</v>
      </c>
      <c r="I8864">
        <v>85</v>
      </c>
      <c r="J8864">
        <v>0</v>
      </c>
      <c r="K8864">
        <v>8707</v>
      </c>
      <c r="L8864">
        <v>8432.0712000000003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 s="10" t="s">
        <v>38</v>
      </c>
    </row>
    <row r="8865" spans="1:19" hidden="1" x14ac:dyDescent="0.25">
      <c r="A8865" s="10" t="str">
        <f t="shared" si="138"/>
        <v>2017-2026Kern1-in-2July PeakPGE8</v>
      </c>
      <c r="B8865" s="10" t="s">
        <v>54</v>
      </c>
      <c r="C8865" s="10" t="s">
        <v>11</v>
      </c>
      <c r="D8865" s="10" t="s">
        <v>3</v>
      </c>
      <c r="E8865" s="10" t="s">
        <v>9</v>
      </c>
      <c r="F8865">
        <v>8</v>
      </c>
      <c r="G8865">
        <v>0.98087066411972046</v>
      </c>
      <c r="H8865">
        <v>0.98087066411972046</v>
      </c>
      <c r="I8865">
        <v>80.375</v>
      </c>
      <c r="J8865">
        <v>0</v>
      </c>
      <c r="K8865">
        <v>8707</v>
      </c>
      <c r="L8865">
        <v>8432.0712000000003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 s="10" t="s">
        <v>38</v>
      </c>
    </row>
    <row r="8866" spans="1:19" hidden="1" x14ac:dyDescent="0.25">
      <c r="A8866" s="10" t="str">
        <f t="shared" si="138"/>
        <v>2017-2026Kern1-in-10July PeakCAISO9</v>
      </c>
      <c r="B8866" s="10" t="s">
        <v>54</v>
      </c>
      <c r="C8866" s="10" t="s">
        <v>11</v>
      </c>
      <c r="D8866" s="10" t="s">
        <v>3</v>
      </c>
      <c r="E8866" s="10" t="s">
        <v>1</v>
      </c>
      <c r="F8866">
        <v>9</v>
      </c>
      <c r="G8866">
        <v>1.014491081237793</v>
      </c>
      <c r="H8866">
        <v>1.014491081237793</v>
      </c>
      <c r="I8866">
        <v>87.75</v>
      </c>
      <c r="J8866">
        <v>0</v>
      </c>
      <c r="K8866">
        <v>8707</v>
      </c>
      <c r="L8866">
        <v>8432.0712000000003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 s="10" t="s">
        <v>39</v>
      </c>
    </row>
    <row r="8867" spans="1:19" hidden="1" x14ac:dyDescent="0.25">
      <c r="A8867" s="10" t="str">
        <f t="shared" si="138"/>
        <v>2017-2026Kern1-in-2July PeakCAISO9</v>
      </c>
      <c r="B8867" s="10" t="s">
        <v>54</v>
      </c>
      <c r="C8867" s="10" t="s">
        <v>11</v>
      </c>
      <c r="D8867" s="10" t="s">
        <v>3</v>
      </c>
      <c r="E8867" s="10" t="s">
        <v>9</v>
      </c>
      <c r="F8867">
        <v>9</v>
      </c>
      <c r="G8867">
        <v>0.99732601642608643</v>
      </c>
      <c r="H8867">
        <v>0.99732601642608643</v>
      </c>
      <c r="I8867">
        <v>87.875</v>
      </c>
      <c r="J8867">
        <v>0</v>
      </c>
      <c r="K8867">
        <v>8707</v>
      </c>
      <c r="L8867">
        <v>8432.0712000000003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 s="10" t="s">
        <v>39</v>
      </c>
    </row>
    <row r="8868" spans="1:19" hidden="1" x14ac:dyDescent="0.25">
      <c r="A8868" s="10" t="str">
        <f t="shared" si="138"/>
        <v>2017-2026Kern1-in-10July PeakPGE9</v>
      </c>
      <c r="B8868" s="10" t="s">
        <v>54</v>
      </c>
      <c r="C8868" s="10" t="s">
        <v>11</v>
      </c>
      <c r="D8868" s="10" t="s">
        <v>3</v>
      </c>
      <c r="E8868" s="10" t="s">
        <v>1</v>
      </c>
      <c r="F8868">
        <v>9</v>
      </c>
      <c r="G8868">
        <v>1.0425690412521362</v>
      </c>
      <c r="H8868">
        <v>1.0425690412521362</v>
      </c>
      <c r="I8868">
        <v>90</v>
      </c>
      <c r="J8868">
        <v>0</v>
      </c>
      <c r="K8868">
        <v>8707</v>
      </c>
      <c r="L8868">
        <v>8432.0712000000003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 s="10" t="s">
        <v>38</v>
      </c>
    </row>
    <row r="8869" spans="1:19" hidden="1" x14ac:dyDescent="0.25">
      <c r="A8869" s="10" t="str">
        <f t="shared" si="138"/>
        <v>2017-2026Kern1-in-2July PeakPGE9</v>
      </c>
      <c r="B8869" s="10" t="s">
        <v>54</v>
      </c>
      <c r="C8869" s="10" t="s">
        <v>11</v>
      </c>
      <c r="D8869" s="10" t="s">
        <v>3</v>
      </c>
      <c r="E8869" s="10" t="s">
        <v>9</v>
      </c>
      <c r="F8869">
        <v>9</v>
      </c>
      <c r="G8869">
        <v>0.98038822412490845</v>
      </c>
      <c r="H8869">
        <v>0.98038822412490845</v>
      </c>
      <c r="I8869">
        <v>85.375</v>
      </c>
      <c r="J8869">
        <v>0</v>
      </c>
      <c r="K8869">
        <v>8707</v>
      </c>
      <c r="L8869">
        <v>8432.0712000000003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 s="10" t="s">
        <v>38</v>
      </c>
    </row>
    <row r="8870" spans="1:19" hidden="1" x14ac:dyDescent="0.25">
      <c r="A8870" s="10" t="str">
        <f t="shared" si="138"/>
        <v>2017-2026Kern1-in-10July PeakCAISO10</v>
      </c>
      <c r="B8870" s="10" t="s">
        <v>54</v>
      </c>
      <c r="C8870" s="10" t="s">
        <v>11</v>
      </c>
      <c r="D8870" s="10" t="s">
        <v>3</v>
      </c>
      <c r="E8870" s="10" t="s">
        <v>1</v>
      </c>
      <c r="F8870">
        <v>10</v>
      </c>
      <c r="G8870">
        <v>1.1235156059265137</v>
      </c>
      <c r="H8870">
        <v>1.1235156059265137</v>
      </c>
      <c r="I8870">
        <v>92.375</v>
      </c>
      <c r="J8870">
        <v>0</v>
      </c>
      <c r="K8870">
        <v>8707</v>
      </c>
      <c r="L8870">
        <v>8432.0712000000003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 s="10" t="s">
        <v>39</v>
      </c>
    </row>
    <row r="8871" spans="1:19" hidden="1" x14ac:dyDescent="0.25">
      <c r="A8871" s="10" t="str">
        <f t="shared" si="138"/>
        <v>2017-2026Kern1-in-2July PeakCAISO10</v>
      </c>
      <c r="B8871" s="10" t="s">
        <v>54</v>
      </c>
      <c r="C8871" s="10" t="s">
        <v>11</v>
      </c>
      <c r="D8871" s="10" t="s">
        <v>3</v>
      </c>
      <c r="E8871" s="10" t="s">
        <v>9</v>
      </c>
      <c r="F8871">
        <v>10</v>
      </c>
      <c r="G8871">
        <v>1.1045057773590088</v>
      </c>
      <c r="H8871">
        <v>1.1045057773590088</v>
      </c>
      <c r="I8871">
        <v>92.25</v>
      </c>
      <c r="J8871">
        <v>0</v>
      </c>
      <c r="K8871">
        <v>8707</v>
      </c>
      <c r="L8871">
        <v>8432.0712000000003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 s="10" t="s">
        <v>39</v>
      </c>
    </row>
    <row r="8872" spans="1:19" hidden="1" x14ac:dyDescent="0.25">
      <c r="A8872" s="10" t="str">
        <f t="shared" si="138"/>
        <v>2017-2026Kern1-in-2July PeakPGE10</v>
      </c>
      <c r="B8872" s="10" t="s">
        <v>54</v>
      </c>
      <c r="C8872" s="10" t="s">
        <v>11</v>
      </c>
      <c r="D8872" s="10" t="s">
        <v>3</v>
      </c>
      <c r="E8872" s="10" t="s">
        <v>9</v>
      </c>
      <c r="F8872">
        <v>10</v>
      </c>
      <c r="G8872">
        <v>1.0857477188110352</v>
      </c>
      <c r="H8872">
        <v>1.0857477188110352</v>
      </c>
      <c r="I8872">
        <v>90.5</v>
      </c>
      <c r="J8872">
        <v>0</v>
      </c>
      <c r="K8872">
        <v>8707</v>
      </c>
      <c r="L8872">
        <v>8432.0712000000003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 s="10" t="s">
        <v>38</v>
      </c>
    </row>
    <row r="8873" spans="1:19" hidden="1" x14ac:dyDescent="0.25">
      <c r="A8873" s="10" t="str">
        <f t="shared" si="138"/>
        <v>2017-2026Kern1-in-10July PeakPGE10</v>
      </c>
      <c r="B8873" s="10" t="s">
        <v>54</v>
      </c>
      <c r="C8873" s="10" t="s">
        <v>11</v>
      </c>
      <c r="D8873" s="10" t="s">
        <v>3</v>
      </c>
      <c r="E8873" s="10" t="s">
        <v>1</v>
      </c>
      <c r="F8873">
        <v>10</v>
      </c>
      <c r="G8873">
        <v>1.1546108722686768</v>
      </c>
      <c r="H8873">
        <v>1.1546108722686768</v>
      </c>
      <c r="I8873">
        <v>95.125</v>
      </c>
      <c r="J8873">
        <v>0</v>
      </c>
      <c r="K8873">
        <v>8707</v>
      </c>
      <c r="L8873">
        <v>8432.0712000000003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 s="10" t="s">
        <v>38</v>
      </c>
    </row>
    <row r="8874" spans="1:19" hidden="1" x14ac:dyDescent="0.25">
      <c r="A8874" s="10" t="str">
        <f t="shared" si="138"/>
        <v>2017-2026Kern1-in-10July PeakCAISO11</v>
      </c>
      <c r="B8874" s="10" t="s">
        <v>54</v>
      </c>
      <c r="C8874" s="10" t="s">
        <v>11</v>
      </c>
      <c r="D8874" s="10" t="s">
        <v>3</v>
      </c>
      <c r="E8874" s="10" t="s">
        <v>1</v>
      </c>
      <c r="F8874">
        <v>11</v>
      </c>
      <c r="G8874">
        <v>1.324458122253418</v>
      </c>
      <c r="H8874">
        <v>1.324458122253418</v>
      </c>
      <c r="I8874">
        <v>96.625</v>
      </c>
      <c r="J8874">
        <v>0</v>
      </c>
      <c r="K8874">
        <v>8707</v>
      </c>
      <c r="L8874">
        <v>8432.0712000000003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 s="10" t="s">
        <v>39</v>
      </c>
    </row>
    <row r="8875" spans="1:19" hidden="1" x14ac:dyDescent="0.25">
      <c r="A8875" s="10" t="str">
        <f t="shared" si="138"/>
        <v>2017-2026Kern1-in-2July PeakCAISO11</v>
      </c>
      <c r="B8875" s="10" t="s">
        <v>54</v>
      </c>
      <c r="C8875" s="10" t="s">
        <v>11</v>
      </c>
      <c r="D8875" s="10" t="s">
        <v>3</v>
      </c>
      <c r="E8875" s="10" t="s">
        <v>9</v>
      </c>
      <c r="F8875">
        <v>11</v>
      </c>
      <c r="G8875">
        <v>1.3020484447479248</v>
      </c>
      <c r="H8875">
        <v>1.3020484447479248</v>
      </c>
      <c r="I8875">
        <v>95.75</v>
      </c>
      <c r="J8875">
        <v>0</v>
      </c>
      <c r="K8875">
        <v>8707</v>
      </c>
      <c r="L8875">
        <v>8432.0712000000003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 s="10" t="s">
        <v>39</v>
      </c>
    </row>
    <row r="8876" spans="1:19" hidden="1" x14ac:dyDescent="0.25">
      <c r="A8876" s="10" t="str">
        <f t="shared" si="138"/>
        <v>2017-2026Kern1-in-10July PeakPGE11</v>
      </c>
      <c r="B8876" s="10" t="s">
        <v>54</v>
      </c>
      <c r="C8876" s="10" t="s">
        <v>11</v>
      </c>
      <c r="D8876" s="10" t="s">
        <v>3</v>
      </c>
      <c r="E8876" s="10" t="s">
        <v>1</v>
      </c>
      <c r="F8876">
        <v>11</v>
      </c>
      <c r="G8876">
        <v>1.3611149787902832</v>
      </c>
      <c r="H8876">
        <v>1.3611149787902832</v>
      </c>
      <c r="I8876">
        <v>99.75</v>
      </c>
      <c r="J8876">
        <v>0</v>
      </c>
      <c r="K8876">
        <v>8707</v>
      </c>
      <c r="L8876">
        <v>8432.0712000000003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 s="10" t="s">
        <v>38</v>
      </c>
    </row>
    <row r="8877" spans="1:19" hidden="1" x14ac:dyDescent="0.25">
      <c r="A8877" s="10" t="str">
        <f t="shared" si="138"/>
        <v>2017-2026Kern1-in-2July PeakPGE11</v>
      </c>
      <c r="B8877" s="10" t="s">
        <v>54</v>
      </c>
      <c r="C8877" s="10" t="s">
        <v>11</v>
      </c>
      <c r="D8877" s="10" t="s">
        <v>3</v>
      </c>
      <c r="E8877" s="10" t="s">
        <v>9</v>
      </c>
      <c r="F8877">
        <v>11</v>
      </c>
      <c r="G8877">
        <v>1.2799354791641235</v>
      </c>
      <c r="H8877">
        <v>1.2799354791641235</v>
      </c>
      <c r="I8877">
        <v>94.75</v>
      </c>
      <c r="J8877">
        <v>0</v>
      </c>
      <c r="K8877">
        <v>8707</v>
      </c>
      <c r="L8877">
        <v>8432.0712000000003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 s="10" t="s">
        <v>38</v>
      </c>
    </row>
    <row r="8878" spans="1:19" hidden="1" x14ac:dyDescent="0.25">
      <c r="A8878" s="10" t="str">
        <f t="shared" si="138"/>
        <v>2017-2026Kern1-in-10July PeakCAISO12</v>
      </c>
      <c r="B8878" s="10" t="s">
        <v>54</v>
      </c>
      <c r="C8878" s="10" t="s">
        <v>11</v>
      </c>
      <c r="D8878" s="10" t="s">
        <v>3</v>
      </c>
      <c r="E8878" s="10" t="s">
        <v>1</v>
      </c>
      <c r="F8878">
        <v>12</v>
      </c>
      <c r="G8878">
        <v>1.6434425115585327</v>
      </c>
      <c r="H8878">
        <v>1.6434425115585327</v>
      </c>
      <c r="I8878">
        <v>100.375</v>
      </c>
      <c r="J8878">
        <v>0</v>
      </c>
      <c r="K8878">
        <v>8707</v>
      </c>
      <c r="L8878">
        <v>8432.0712000000003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 s="10" t="s">
        <v>39</v>
      </c>
    </row>
    <row r="8879" spans="1:19" hidden="1" x14ac:dyDescent="0.25">
      <c r="A8879" s="10" t="str">
        <f t="shared" si="138"/>
        <v>2017-2026Kern1-in-2July PeakCAISO12</v>
      </c>
      <c r="B8879" s="10" t="s">
        <v>54</v>
      </c>
      <c r="C8879" s="10" t="s">
        <v>11</v>
      </c>
      <c r="D8879" s="10" t="s">
        <v>3</v>
      </c>
      <c r="E8879" s="10" t="s">
        <v>9</v>
      </c>
      <c r="F8879">
        <v>12</v>
      </c>
      <c r="G8879">
        <v>1.6156356334686279</v>
      </c>
      <c r="H8879">
        <v>1.6156356334686279</v>
      </c>
      <c r="I8879">
        <v>98.625</v>
      </c>
      <c r="J8879">
        <v>0</v>
      </c>
      <c r="K8879">
        <v>8707</v>
      </c>
      <c r="L8879">
        <v>8432.0712000000003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 s="10" t="s">
        <v>39</v>
      </c>
    </row>
    <row r="8880" spans="1:19" hidden="1" x14ac:dyDescent="0.25">
      <c r="A8880" s="10" t="str">
        <f t="shared" si="138"/>
        <v>2017-2026Kern1-in-10July PeakPGE12</v>
      </c>
      <c r="B8880" s="10" t="s">
        <v>54</v>
      </c>
      <c r="C8880" s="10" t="s">
        <v>11</v>
      </c>
      <c r="D8880" s="10" t="s">
        <v>3</v>
      </c>
      <c r="E8880" s="10" t="s">
        <v>1</v>
      </c>
      <c r="F8880">
        <v>12</v>
      </c>
      <c r="G8880">
        <v>1.6889277696609497</v>
      </c>
      <c r="H8880">
        <v>1.6889277696609497</v>
      </c>
      <c r="I8880">
        <v>103.375</v>
      </c>
      <c r="J8880">
        <v>0</v>
      </c>
      <c r="K8880">
        <v>8707</v>
      </c>
      <c r="L8880">
        <v>8432.0712000000003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 s="10" t="s">
        <v>38</v>
      </c>
    </row>
    <row r="8881" spans="1:19" hidden="1" x14ac:dyDescent="0.25">
      <c r="A8881" s="10" t="str">
        <f t="shared" si="138"/>
        <v>2017-2026Kern1-in-2July PeakPGE12</v>
      </c>
      <c r="B8881" s="10" t="s">
        <v>54</v>
      </c>
      <c r="C8881" s="10" t="s">
        <v>11</v>
      </c>
      <c r="D8881" s="10" t="s">
        <v>3</v>
      </c>
      <c r="E8881" s="10" t="s">
        <v>9</v>
      </c>
      <c r="F8881">
        <v>12</v>
      </c>
      <c r="G8881">
        <v>1.5881969928741455</v>
      </c>
      <c r="H8881">
        <v>1.5881969928741455</v>
      </c>
      <c r="I8881">
        <v>97.5</v>
      </c>
      <c r="J8881">
        <v>0</v>
      </c>
      <c r="K8881">
        <v>8707</v>
      </c>
      <c r="L8881">
        <v>8432.0712000000003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 s="10" t="s">
        <v>38</v>
      </c>
    </row>
    <row r="8882" spans="1:19" hidden="1" x14ac:dyDescent="0.25">
      <c r="A8882" s="10" t="str">
        <f t="shared" si="138"/>
        <v>2017-2026Kern1-in-2July PeakCAISO13</v>
      </c>
      <c r="B8882" s="10" t="s">
        <v>54</v>
      </c>
      <c r="C8882" s="10" t="s">
        <v>11</v>
      </c>
      <c r="D8882" s="10" t="s">
        <v>3</v>
      </c>
      <c r="E8882" s="10" t="s">
        <v>9</v>
      </c>
      <c r="F8882">
        <v>13</v>
      </c>
      <c r="G8882">
        <v>2.0134818553924561</v>
      </c>
      <c r="H8882">
        <v>2.0134818553924561</v>
      </c>
      <c r="I8882">
        <v>101</v>
      </c>
      <c r="J8882">
        <v>0</v>
      </c>
      <c r="K8882">
        <v>8707</v>
      </c>
      <c r="L8882">
        <v>8432.0712000000003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 s="10" t="s">
        <v>39</v>
      </c>
    </row>
    <row r="8883" spans="1:19" hidden="1" x14ac:dyDescent="0.25">
      <c r="A8883" s="10" t="str">
        <f t="shared" si="138"/>
        <v>2017-2026Kern1-in-10July PeakCAISO13</v>
      </c>
      <c r="B8883" s="10" t="s">
        <v>54</v>
      </c>
      <c r="C8883" s="10" t="s">
        <v>11</v>
      </c>
      <c r="D8883" s="10" t="s">
        <v>3</v>
      </c>
      <c r="E8883" s="10" t="s">
        <v>1</v>
      </c>
      <c r="F8883">
        <v>13</v>
      </c>
      <c r="G8883">
        <v>2.0481362342834473</v>
      </c>
      <c r="H8883">
        <v>2.0481362342834473</v>
      </c>
      <c r="I8883">
        <v>102.875</v>
      </c>
      <c r="J8883">
        <v>0</v>
      </c>
      <c r="K8883">
        <v>8707</v>
      </c>
      <c r="L8883">
        <v>8432.0712000000003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 s="10" t="s">
        <v>39</v>
      </c>
    </row>
    <row r="8884" spans="1:19" hidden="1" x14ac:dyDescent="0.25">
      <c r="A8884" s="10" t="str">
        <f t="shared" si="138"/>
        <v>2017-2026Kern1-in-2July PeakPGE13</v>
      </c>
      <c r="B8884" s="10" t="s">
        <v>54</v>
      </c>
      <c r="C8884" s="10" t="s">
        <v>11</v>
      </c>
      <c r="D8884" s="10" t="s">
        <v>3</v>
      </c>
      <c r="E8884" s="10" t="s">
        <v>9</v>
      </c>
      <c r="F8884">
        <v>13</v>
      </c>
      <c r="G8884">
        <v>1.9792865514755249</v>
      </c>
      <c r="H8884">
        <v>1.9792865514755249</v>
      </c>
      <c r="I8884">
        <v>100.25</v>
      </c>
      <c r="J8884">
        <v>0</v>
      </c>
      <c r="K8884">
        <v>8707</v>
      </c>
      <c r="L8884">
        <v>8432.0712000000003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 s="10" t="s">
        <v>38</v>
      </c>
    </row>
    <row r="8885" spans="1:19" hidden="1" x14ac:dyDescent="0.25">
      <c r="A8885" s="10" t="str">
        <f t="shared" si="138"/>
        <v>2017-2026Kern1-in-10July PeakPGE13</v>
      </c>
      <c r="B8885" s="10" t="s">
        <v>54</v>
      </c>
      <c r="C8885" s="10" t="s">
        <v>11</v>
      </c>
      <c r="D8885" s="10" t="s">
        <v>3</v>
      </c>
      <c r="E8885" s="10" t="s">
        <v>1</v>
      </c>
      <c r="F8885">
        <v>13</v>
      </c>
      <c r="G8885">
        <v>2.1048219203948975</v>
      </c>
      <c r="H8885">
        <v>2.1048219203948975</v>
      </c>
      <c r="I8885">
        <v>105.75</v>
      </c>
      <c r="J8885">
        <v>0</v>
      </c>
      <c r="K8885">
        <v>8707</v>
      </c>
      <c r="L8885">
        <v>8432.0712000000003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 s="10" t="s">
        <v>38</v>
      </c>
    </row>
    <row r="8886" spans="1:19" hidden="1" x14ac:dyDescent="0.25">
      <c r="A8886" s="10" t="str">
        <f t="shared" si="138"/>
        <v>2017-2026Kern1-in-10July PeakCAISO14</v>
      </c>
      <c r="B8886" s="10" t="s">
        <v>54</v>
      </c>
      <c r="C8886" s="10" t="s">
        <v>11</v>
      </c>
      <c r="D8886" s="10" t="s">
        <v>3</v>
      </c>
      <c r="E8886" s="10" t="s">
        <v>1</v>
      </c>
      <c r="F8886">
        <v>14</v>
      </c>
      <c r="G8886">
        <v>2.4716105461120605</v>
      </c>
      <c r="H8886">
        <v>2.0030872821807861</v>
      </c>
      <c r="I8886">
        <v>104.625</v>
      </c>
      <c r="J8886">
        <v>0.10273714363574982</v>
      </c>
      <c r="K8886">
        <v>8707</v>
      </c>
      <c r="L8886">
        <v>8432.0712000000003</v>
      </c>
      <c r="M8886">
        <v>0.46852323412895203</v>
      </c>
      <c r="N8886">
        <v>0.33685532212257385</v>
      </c>
      <c r="O8886">
        <v>0.41464787721633911</v>
      </c>
      <c r="P8886">
        <v>0.46852323412895203</v>
      </c>
      <c r="Q8886">
        <v>0.52239859104156494</v>
      </c>
      <c r="R8886">
        <v>0.60019117593765259</v>
      </c>
      <c r="S8886" s="10" t="s">
        <v>39</v>
      </c>
    </row>
    <row r="8887" spans="1:19" hidden="1" x14ac:dyDescent="0.25">
      <c r="A8887" s="10" t="str">
        <f t="shared" si="138"/>
        <v>2017-2026Kern1-in-2July PeakCAISO14</v>
      </c>
      <c r="B8887" s="10" t="s">
        <v>54</v>
      </c>
      <c r="C8887" s="10" t="s">
        <v>11</v>
      </c>
      <c r="D8887" s="10" t="s">
        <v>3</v>
      </c>
      <c r="E8887" s="10" t="s">
        <v>9</v>
      </c>
      <c r="F8887">
        <v>14</v>
      </c>
      <c r="G8887">
        <v>2.4297909736633301</v>
      </c>
      <c r="H8887">
        <v>1.9828847646713257</v>
      </c>
      <c r="I8887">
        <v>102.5</v>
      </c>
      <c r="J8887">
        <v>0.10273714363574982</v>
      </c>
      <c r="K8887">
        <v>8707</v>
      </c>
      <c r="L8887">
        <v>8432.0712000000003</v>
      </c>
      <c r="M8887">
        <v>0.44690620899200439</v>
      </c>
      <c r="N8887">
        <v>0.31523829698562622</v>
      </c>
      <c r="O8887">
        <v>0.39303085207939148</v>
      </c>
      <c r="P8887">
        <v>0.44690620899200439</v>
      </c>
      <c r="Q8887">
        <v>0.5007815957069397</v>
      </c>
      <c r="R8887">
        <v>0.57857412099838257</v>
      </c>
      <c r="S8887" s="10" t="s">
        <v>39</v>
      </c>
    </row>
    <row r="8888" spans="1:19" hidden="1" x14ac:dyDescent="0.25">
      <c r="A8888" s="10" t="str">
        <f t="shared" si="138"/>
        <v>2017-2026Kern1-in-10July PeakPGE14</v>
      </c>
      <c r="B8888" s="10" t="s">
        <v>54</v>
      </c>
      <c r="C8888" s="10" t="s">
        <v>11</v>
      </c>
      <c r="D8888" s="10" t="s">
        <v>3</v>
      </c>
      <c r="E8888" s="10" t="s">
        <v>1</v>
      </c>
      <c r="F8888">
        <v>14</v>
      </c>
      <c r="G8888">
        <v>2.5400168895721436</v>
      </c>
      <c r="H8888">
        <v>2.0333437919616699</v>
      </c>
      <c r="I8888">
        <v>106.25</v>
      </c>
      <c r="J8888">
        <v>0.10273714363574982</v>
      </c>
      <c r="K8888">
        <v>8707</v>
      </c>
      <c r="L8888">
        <v>8432.0712000000003</v>
      </c>
      <c r="M8888">
        <v>0.50667303800582886</v>
      </c>
      <c r="N8888">
        <v>0.37500512599945068</v>
      </c>
      <c r="O8888">
        <v>0.45279768109321594</v>
      </c>
      <c r="P8888">
        <v>0.50667303800582886</v>
      </c>
      <c r="Q8888">
        <v>0.56054842472076416</v>
      </c>
      <c r="R8888">
        <v>0.63834095001220703</v>
      </c>
      <c r="S8888" s="10" t="s">
        <v>38</v>
      </c>
    </row>
    <row r="8889" spans="1:19" hidden="1" x14ac:dyDescent="0.25">
      <c r="A8889" s="10" t="str">
        <f t="shared" si="138"/>
        <v>2017-2026Kern1-in-2July PeakPGE14</v>
      </c>
      <c r="B8889" s="10" t="s">
        <v>54</v>
      </c>
      <c r="C8889" s="10" t="s">
        <v>11</v>
      </c>
      <c r="D8889" s="10" t="s">
        <v>3</v>
      </c>
      <c r="E8889" s="10" t="s">
        <v>9</v>
      </c>
      <c r="F8889">
        <v>14</v>
      </c>
      <c r="G8889">
        <v>2.3885254859924316</v>
      </c>
      <c r="H8889">
        <v>1.9635000228881836</v>
      </c>
      <c r="I8889">
        <v>102.125</v>
      </c>
      <c r="J8889">
        <v>0.10273714363574982</v>
      </c>
      <c r="K8889">
        <v>8707</v>
      </c>
      <c r="L8889">
        <v>8432.0712000000003</v>
      </c>
      <c r="M8889">
        <v>0.42502546310424805</v>
      </c>
      <c r="N8889">
        <v>0.29335755109786987</v>
      </c>
      <c r="O8889">
        <v>0.37115010619163513</v>
      </c>
      <c r="P8889">
        <v>0.42502546310424805</v>
      </c>
      <c r="Q8889">
        <v>0.47890082001686096</v>
      </c>
      <c r="R8889">
        <v>0.55669337511062622</v>
      </c>
      <c r="S8889" s="10" t="s">
        <v>38</v>
      </c>
    </row>
    <row r="8890" spans="1:19" hidden="1" x14ac:dyDescent="0.25">
      <c r="A8890" s="10" t="str">
        <f t="shared" si="138"/>
        <v>2017-2026Kern1-in-10July PeakCAISO15</v>
      </c>
      <c r="B8890" s="10" t="s">
        <v>54</v>
      </c>
      <c r="C8890" s="10" t="s">
        <v>11</v>
      </c>
      <c r="D8890" s="10" t="s">
        <v>3</v>
      </c>
      <c r="E8890" s="10" t="s">
        <v>1</v>
      </c>
      <c r="F8890">
        <v>15</v>
      </c>
      <c r="G8890">
        <v>2.7946093082427979</v>
      </c>
      <c r="H8890">
        <v>2.1651566028594971</v>
      </c>
      <c r="I8890">
        <v>106</v>
      </c>
      <c r="J8890">
        <v>0.1230589896440506</v>
      </c>
      <c r="K8890">
        <v>8707</v>
      </c>
      <c r="L8890">
        <v>8432.0712000000003</v>
      </c>
      <c r="M8890">
        <v>0.62945270538330078</v>
      </c>
      <c r="N8890">
        <v>0.47174030542373657</v>
      </c>
      <c r="O8890">
        <v>0.56492054462432861</v>
      </c>
      <c r="P8890">
        <v>0.62945270538330078</v>
      </c>
      <c r="Q8890">
        <v>0.69398486614227295</v>
      </c>
      <c r="R8890">
        <v>0.78716510534286499</v>
      </c>
      <c r="S8890" s="10" t="s">
        <v>39</v>
      </c>
    </row>
    <row r="8891" spans="1:19" hidden="1" x14ac:dyDescent="0.25">
      <c r="A8891" s="10" t="str">
        <f t="shared" si="138"/>
        <v>2017-2026Kern1-in-2July PeakCAISO15</v>
      </c>
      <c r="B8891" s="10" t="s">
        <v>54</v>
      </c>
      <c r="C8891" s="10" t="s">
        <v>11</v>
      </c>
      <c r="D8891" s="10" t="s">
        <v>3</v>
      </c>
      <c r="E8891" s="10" t="s">
        <v>9</v>
      </c>
      <c r="F8891">
        <v>15</v>
      </c>
      <c r="G8891">
        <v>2.7473249435424805</v>
      </c>
      <c r="H8891">
        <v>2.1747081279754639</v>
      </c>
      <c r="I8891">
        <v>100.875</v>
      </c>
      <c r="J8891">
        <v>0.1230589896440506</v>
      </c>
      <c r="K8891">
        <v>8707</v>
      </c>
      <c r="L8891">
        <v>8432.0712000000003</v>
      </c>
      <c r="M8891">
        <v>0.5726168155670166</v>
      </c>
      <c r="N8891">
        <v>0.41490441560745239</v>
      </c>
      <c r="O8891">
        <v>0.50808465480804443</v>
      </c>
      <c r="P8891">
        <v>0.5726168155670166</v>
      </c>
      <c r="Q8891">
        <v>0.63714897632598877</v>
      </c>
      <c r="R8891">
        <v>0.73032921552658081</v>
      </c>
      <c r="S8891" s="10" t="s">
        <v>39</v>
      </c>
    </row>
    <row r="8892" spans="1:19" hidden="1" x14ac:dyDescent="0.25">
      <c r="A8892" s="10" t="str">
        <f t="shared" si="138"/>
        <v>2017-2026Kern1-in-2July PeakPGE15</v>
      </c>
      <c r="B8892" s="10" t="s">
        <v>54</v>
      </c>
      <c r="C8892" s="10" t="s">
        <v>11</v>
      </c>
      <c r="D8892" s="10" t="s">
        <v>3</v>
      </c>
      <c r="E8892" s="10" t="s">
        <v>9</v>
      </c>
      <c r="F8892">
        <v>15</v>
      </c>
      <c r="G8892">
        <v>2.7006664276123047</v>
      </c>
      <c r="H8892">
        <v>2.1218845844268799</v>
      </c>
      <c r="I8892">
        <v>103.875</v>
      </c>
      <c r="J8892">
        <v>0.1230589896440506</v>
      </c>
      <c r="K8892">
        <v>8707</v>
      </c>
      <c r="L8892">
        <v>8432.0712000000003</v>
      </c>
      <c r="M8892">
        <v>0.57878178358078003</v>
      </c>
      <c r="N8892">
        <v>0.42106938362121582</v>
      </c>
      <c r="O8892">
        <v>0.51424962282180786</v>
      </c>
      <c r="P8892">
        <v>0.57878178358078003</v>
      </c>
      <c r="Q8892">
        <v>0.6433139443397522</v>
      </c>
      <c r="R8892">
        <v>0.73649418354034424</v>
      </c>
      <c r="S8892" s="10" t="s">
        <v>38</v>
      </c>
    </row>
    <row r="8893" spans="1:19" hidden="1" x14ac:dyDescent="0.25">
      <c r="A8893" s="10" t="str">
        <f t="shared" si="138"/>
        <v>2017-2026Kern1-in-10July PeakPGE15</v>
      </c>
      <c r="B8893" s="10" t="s">
        <v>54</v>
      </c>
      <c r="C8893" s="10" t="s">
        <v>11</v>
      </c>
      <c r="D8893" s="10" t="s">
        <v>3</v>
      </c>
      <c r="E8893" s="10" t="s">
        <v>1</v>
      </c>
      <c r="F8893">
        <v>15</v>
      </c>
      <c r="G8893">
        <v>2.8719551563262939</v>
      </c>
      <c r="H8893">
        <v>2.2261092662811279</v>
      </c>
      <c r="I8893">
        <v>104.5</v>
      </c>
      <c r="J8893">
        <v>0.1230589896440506</v>
      </c>
      <c r="K8893">
        <v>8707</v>
      </c>
      <c r="L8893">
        <v>8432.0712000000003</v>
      </c>
      <c r="M8893">
        <v>0.64584589004516602</v>
      </c>
      <c r="N8893">
        <v>0.48813349008560181</v>
      </c>
      <c r="O8893">
        <v>0.58131372928619385</v>
      </c>
      <c r="P8893">
        <v>0.64584589004516602</v>
      </c>
      <c r="Q8893">
        <v>0.71037805080413818</v>
      </c>
      <c r="R8893">
        <v>0.80355829000473022</v>
      </c>
      <c r="S8893" s="10" t="s">
        <v>38</v>
      </c>
    </row>
    <row r="8894" spans="1:19" hidden="1" x14ac:dyDescent="0.25">
      <c r="A8894" s="10" t="str">
        <f t="shared" si="138"/>
        <v>2017-2026Kern1-in-10July PeakCAISO16</v>
      </c>
      <c r="B8894" s="10" t="s">
        <v>54</v>
      </c>
      <c r="C8894" s="10" t="s">
        <v>11</v>
      </c>
      <c r="D8894" s="10" t="s">
        <v>3</v>
      </c>
      <c r="E8894" s="10" t="s">
        <v>1</v>
      </c>
      <c r="F8894">
        <v>16</v>
      </c>
      <c r="G8894">
        <v>3.1386358737945557</v>
      </c>
      <c r="H8894">
        <v>2.3423957824707031</v>
      </c>
      <c r="I8894">
        <v>106.625</v>
      </c>
      <c r="J8894">
        <v>0.15615223348140717</v>
      </c>
      <c r="K8894">
        <v>8707</v>
      </c>
      <c r="L8894">
        <v>8432.0712000000003</v>
      </c>
      <c r="M8894">
        <v>0.79623997211456299</v>
      </c>
      <c r="N8894">
        <v>0.59611529111862183</v>
      </c>
      <c r="O8894">
        <v>0.71435374021530151</v>
      </c>
      <c r="P8894">
        <v>0.79623997211456299</v>
      </c>
      <c r="Q8894">
        <v>0.87812620401382446</v>
      </c>
      <c r="R8894">
        <v>0.99636465311050415</v>
      </c>
      <c r="S8894" s="10" t="s">
        <v>39</v>
      </c>
    </row>
    <row r="8895" spans="1:19" hidden="1" x14ac:dyDescent="0.25">
      <c r="A8895" s="10" t="str">
        <f t="shared" si="138"/>
        <v>2017-2026Kern1-in-2July PeakCAISO16</v>
      </c>
      <c r="B8895" s="10" t="s">
        <v>54</v>
      </c>
      <c r="C8895" s="10" t="s">
        <v>11</v>
      </c>
      <c r="D8895" s="10" t="s">
        <v>3</v>
      </c>
      <c r="E8895" s="10" t="s">
        <v>9</v>
      </c>
      <c r="F8895">
        <v>16</v>
      </c>
      <c r="G8895">
        <v>3.0855302810668945</v>
      </c>
      <c r="H8895">
        <v>2.4082705974578857</v>
      </c>
      <c r="I8895">
        <v>101.375</v>
      </c>
      <c r="J8895">
        <v>0.15615223348140717</v>
      </c>
      <c r="K8895">
        <v>8707</v>
      </c>
      <c r="L8895">
        <v>8432.0712000000003</v>
      </c>
      <c r="M8895">
        <v>0.67725968360900879</v>
      </c>
      <c r="N8895">
        <v>0.47713497281074524</v>
      </c>
      <c r="O8895">
        <v>0.59537345170974731</v>
      </c>
      <c r="P8895">
        <v>0.67725968360900879</v>
      </c>
      <c r="Q8895">
        <v>0.75914591550827026</v>
      </c>
      <c r="R8895">
        <v>0.87738436460494995</v>
      </c>
      <c r="S8895" s="10" t="s">
        <v>39</v>
      </c>
    </row>
    <row r="8896" spans="1:19" hidden="1" x14ac:dyDescent="0.25">
      <c r="A8896" s="10" t="str">
        <f t="shared" si="138"/>
        <v>2017-2026Kern1-in-2July PeakPGE16</v>
      </c>
      <c r="B8896" s="10" t="s">
        <v>54</v>
      </c>
      <c r="C8896" s="10" t="s">
        <v>11</v>
      </c>
      <c r="D8896" s="10" t="s">
        <v>3</v>
      </c>
      <c r="E8896" s="10" t="s">
        <v>9</v>
      </c>
      <c r="F8896">
        <v>16</v>
      </c>
      <c r="G8896">
        <v>3.0331282615661621</v>
      </c>
      <c r="H8896">
        <v>2.2923548221588135</v>
      </c>
      <c r="I8896">
        <v>104.875</v>
      </c>
      <c r="J8896">
        <v>0.15615223348140717</v>
      </c>
      <c r="K8896">
        <v>8707</v>
      </c>
      <c r="L8896">
        <v>8432.0712000000003</v>
      </c>
      <c r="M8896">
        <v>0.74077343940734863</v>
      </c>
      <c r="N8896">
        <v>0.54064875841140747</v>
      </c>
      <c r="O8896">
        <v>0.65888720750808716</v>
      </c>
      <c r="P8896">
        <v>0.74077343940734863</v>
      </c>
      <c r="Q8896">
        <v>0.82265967130661011</v>
      </c>
      <c r="R8896">
        <v>0.94089812040328979</v>
      </c>
      <c r="S8896" s="10" t="s">
        <v>38</v>
      </c>
    </row>
    <row r="8897" spans="1:19" hidden="1" x14ac:dyDescent="0.25">
      <c r="A8897" s="10" t="str">
        <f t="shared" si="138"/>
        <v>2017-2026Kern1-in-10July PeakPGE16</v>
      </c>
      <c r="B8897" s="10" t="s">
        <v>54</v>
      </c>
      <c r="C8897" s="10" t="s">
        <v>11</v>
      </c>
      <c r="D8897" s="10" t="s">
        <v>3</v>
      </c>
      <c r="E8897" s="10" t="s">
        <v>1</v>
      </c>
      <c r="F8897">
        <v>16</v>
      </c>
      <c r="G8897">
        <v>3.2255032062530518</v>
      </c>
      <c r="H8897">
        <v>2.458096981048584</v>
      </c>
      <c r="I8897">
        <v>104.5</v>
      </c>
      <c r="J8897">
        <v>0.15615223348140717</v>
      </c>
      <c r="K8897">
        <v>8707</v>
      </c>
      <c r="L8897">
        <v>8432.0712000000003</v>
      </c>
      <c r="M8897">
        <v>0.767406165599823</v>
      </c>
      <c r="N8897">
        <v>0.56728148460388184</v>
      </c>
      <c r="O8897">
        <v>0.68551993370056152</v>
      </c>
      <c r="P8897">
        <v>0.767406165599823</v>
      </c>
      <c r="Q8897">
        <v>0.84929239749908447</v>
      </c>
      <c r="R8897">
        <v>0.96753084659576416</v>
      </c>
      <c r="S8897" s="10" t="s">
        <v>38</v>
      </c>
    </row>
    <row r="8898" spans="1:19" hidden="1" x14ac:dyDescent="0.25">
      <c r="A8898" s="10" t="str">
        <f t="shared" ref="A8898:A8961" si="139">CONCATENATE(B8898,C8898,E8898,D8898,S8898,F8898)</f>
        <v>2017-2026Kern1-in-10July PeakCAISO17</v>
      </c>
      <c r="B8898" s="10" t="s">
        <v>54</v>
      </c>
      <c r="C8898" s="10" t="s">
        <v>11</v>
      </c>
      <c r="D8898" s="10" t="s">
        <v>3</v>
      </c>
      <c r="E8898" s="10" t="s">
        <v>1</v>
      </c>
      <c r="F8898">
        <v>17</v>
      </c>
      <c r="G8898">
        <v>3.4037671089172363</v>
      </c>
      <c r="H8898">
        <v>2.5301282405853271</v>
      </c>
      <c r="I8898">
        <v>106.75</v>
      </c>
      <c r="J8898">
        <v>0.16046801209449768</v>
      </c>
      <c r="K8898">
        <v>8707</v>
      </c>
      <c r="L8898">
        <v>8432.0712000000003</v>
      </c>
      <c r="M8898">
        <v>0.87363886833190918</v>
      </c>
      <c r="N8898">
        <v>0.66798305511474609</v>
      </c>
      <c r="O8898">
        <v>0.78948944807052612</v>
      </c>
      <c r="P8898">
        <v>0.87363886833190918</v>
      </c>
      <c r="Q8898">
        <v>0.95778828859329224</v>
      </c>
      <c r="R8898">
        <v>1.0792946815490723</v>
      </c>
      <c r="S8898" s="10" t="s">
        <v>39</v>
      </c>
    </row>
    <row r="8899" spans="1:19" hidden="1" x14ac:dyDescent="0.25">
      <c r="A8899" s="10" t="str">
        <f t="shared" si="139"/>
        <v>2017-2026Kern1-in-2July PeakCAISO17</v>
      </c>
      <c r="B8899" s="10" t="s">
        <v>54</v>
      </c>
      <c r="C8899" s="10" t="s">
        <v>11</v>
      </c>
      <c r="D8899" s="10" t="s">
        <v>3</v>
      </c>
      <c r="E8899" s="10" t="s">
        <v>9</v>
      </c>
      <c r="F8899">
        <v>17</v>
      </c>
      <c r="G8899">
        <v>3.3461756706237793</v>
      </c>
      <c r="H8899">
        <v>2.5414209365844727</v>
      </c>
      <c r="I8899">
        <v>102.75</v>
      </c>
      <c r="J8899">
        <v>0.16046801209449768</v>
      </c>
      <c r="K8899">
        <v>8707</v>
      </c>
      <c r="L8899">
        <v>8432.0712000000003</v>
      </c>
      <c r="M8899">
        <v>0.80475479364395142</v>
      </c>
      <c r="N8899">
        <v>0.59909898042678833</v>
      </c>
      <c r="O8899">
        <v>0.72060537338256836</v>
      </c>
      <c r="P8899">
        <v>0.80475479364395142</v>
      </c>
      <c r="Q8899">
        <v>0.88890421390533447</v>
      </c>
      <c r="R8899">
        <v>1.0104105472564697</v>
      </c>
      <c r="S8899" s="10" t="s">
        <v>39</v>
      </c>
    </row>
    <row r="8900" spans="1:19" hidden="1" x14ac:dyDescent="0.25">
      <c r="A8900" s="10" t="str">
        <f t="shared" si="139"/>
        <v>2017-2026Kern1-in-2July PeakPGE17</v>
      </c>
      <c r="B8900" s="10" t="s">
        <v>54</v>
      </c>
      <c r="C8900" s="10" t="s">
        <v>11</v>
      </c>
      <c r="D8900" s="10" t="s">
        <v>3</v>
      </c>
      <c r="E8900" s="10" t="s">
        <v>9</v>
      </c>
      <c r="F8900">
        <v>17</v>
      </c>
      <c r="G8900">
        <v>3.2893469333648682</v>
      </c>
      <c r="H8900">
        <v>2.4707043170928955</v>
      </c>
      <c r="I8900">
        <v>105</v>
      </c>
      <c r="J8900">
        <v>0.16046801209449768</v>
      </c>
      <c r="K8900">
        <v>8707</v>
      </c>
      <c r="L8900">
        <v>8432.0712000000003</v>
      </c>
      <c r="M8900">
        <v>0.81864267587661743</v>
      </c>
      <c r="N8900">
        <v>0.61298686265945435</v>
      </c>
      <c r="O8900">
        <v>0.73449325561523438</v>
      </c>
      <c r="P8900">
        <v>0.81864267587661743</v>
      </c>
      <c r="Q8900">
        <v>0.90279209613800049</v>
      </c>
      <c r="R8900">
        <v>1.0242984294891357</v>
      </c>
      <c r="S8900" s="10" t="s">
        <v>38</v>
      </c>
    </row>
    <row r="8901" spans="1:19" hidden="1" x14ac:dyDescent="0.25">
      <c r="A8901" s="10" t="str">
        <f t="shared" si="139"/>
        <v>2017-2026Kern1-in-10July PeakPGE17</v>
      </c>
      <c r="B8901" s="10" t="s">
        <v>54</v>
      </c>
      <c r="C8901" s="10" t="s">
        <v>11</v>
      </c>
      <c r="D8901" s="10" t="s">
        <v>3</v>
      </c>
      <c r="E8901" s="10" t="s">
        <v>1</v>
      </c>
      <c r="F8901">
        <v>17</v>
      </c>
      <c r="G8901">
        <v>3.4979724884033203</v>
      </c>
      <c r="H8901">
        <v>2.6079933643341064</v>
      </c>
      <c r="I8901">
        <v>106</v>
      </c>
      <c r="J8901">
        <v>0.16046801209449768</v>
      </c>
      <c r="K8901">
        <v>8707</v>
      </c>
      <c r="L8901">
        <v>8432.0712000000003</v>
      </c>
      <c r="M8901">
        <v>0.88997912406921387</v>
      </c>
      <c r="N8901">
        <v>0.68432331085205078</v>
      </c>
      <c r="O8901">
        <v>0.80582970380783081</v>
      </c>
      <c r="P8901">
        <v>0.88997912406921387</v>
      </c>
      <c r="Q8901">
        <v>0.97412854433059692</v>
      </c>
      <c r="R8901">
        <v>1.095634937286377</v>
      </c>
      <c r="S8901" s="10" t="s">
        <v>38</v>
      </c>
    </row>
    <row r="8902" spans="1:19" hidden="1" x14ac:dyDescent="0.25">
      <c r="A8902" s="10" t="str">
        <f t="shared" si="139"/>
        <v>2017-2026Kern1-in-10July PeakCAISO18</v>
      </c>
      <c r="B8902" s="10" t="s">
        <v>54</v>
      </c>
      <c r="C8902" s="10" t="s">
        <v>11</v>
      </c>
      <c r="D8902" s="10" t="s">
        <v>3</v>
      </c>
      <c r="E8902" s="10" t="s">
        <v>1</v>
      </c>
      <c r="F8902">
        <v>18</v>
      </c>
      <c r="G8902">
        <v>3.5818173885345459</v>
      </c>
      <c r="H8902">
        <v>2.6990921497344971</v>
      </c>
      <c r="I8902">
        <v>106.875</v>
      </c>
      <c r="J8902">
        <v>0.13599415123462677</v>
      </c>
      <c r="K8902">
        <v>8707</v>
      </c>
      <c r="L8902">
        <v>8432.0712000000003</v>
      </c>
      <c r="M8902">
        <v>0.8827252984046936</v>
      </c>
      <c r="N8902">
        <v>0.70843517780303955</v>
      </c>
      <c r="O8902">
        <v>0.81140995025634766</v>
      </c>
      <c r="P8902">
        <v>0.8827252984046936</v>
      </c>
      <c r="Q8902">
        <v>0.95404064655303955</v>
      </c>
      <c r="R8902">
        <v>1.0570154190063477</v>
      </c>
      <c r="S8902" s="10" t="s">
        <v>39</v>
      </c>
    </row>
    <row r="8903" spans="1:19" hidden="1" x14ac:dyDescent="0.25">
      <c r="A8903" s="10" t="str">
        <f t="shared" si="139"/>
        <v>2017-2026Kern1-in-2July PeakCAISO18</v>
      </c>
      <c r="B8903" s="10" t="s">
        <v>54</v>
      </c>
      <c r="C8903" s="10" t="s">
        <v>11</v>
      </c>
      <c r="D8903" s="10" t="s">
        <v>3</v>
      </c>
      <c r="E8903" s="10" t="s">
        <v>9</v>
      </c>
      <c r="F8903">
        <v>18</v>
      </c>
      <c r="G8903">
        <v>3.5212132930755615</v>
      </c>
      <c r="H8903">
        <v>2.7231287956237793</v>
      </c>
      <c r="I8903">
        <v>103</v>
      </c>
      <c r="J8903">
        <v>0.13599415123462677</v>
      </c>
      <c r="K8903">
        <v>8707</v>
      </c>
      <c r="L8903">
        <v>8432.0712000000003</v>
      </c>
      <c r="M8903">
        <v>0.798084557056427</v>
      </c>
      <c r="N8903">
        <v>0.62379443645477295</v>
      </c>
      <c r="O8903">
        <v>0.72676920890808105</v>
      </c>
      <c r="P8903">
        <v>0.798084557056427</v>
      </c>
      <c r="Q8903">
        <v>0.86939990520477295</v>
      </c>
      <c r="R8903">
        <v>0.97237467765808105</v>
      </c>
      <c r="S8903" s="10" t="s">
        <v>39</v>
      </c>
    </row>
    <row r="8904" spans="1:19" hidden="1" x14ac:dyDescent="0.25">
      <c r="A8904" s="10" t="str">
        <f t="shared" si="139"/>
        <v>2017-2026Kern1-in-2July PeakPGE18</v>
      </c>
      <c r="B8904" s="10" t="s">
        <v>54</v>
      </c>
      <c r="C8904" s="10" t="s">
        <v>11</v>
      </c>
      <c r="D8904" s="10" t="s">
        <v>3</v>
      </c>
      <c r="E8904" s="10" t="s">
        <v>9</v>
      </c>
      <c r="F8904">
        <v>18</v>
      </c>
      <c r="G8904">
        <v>3.4614119529724121</v>
      </c>
      <c r="H8904">
        <v>2.637913703918457</v>
      </c>
      <c r="I8904">
        <v>104.875</v>
      </c>
      <c r="J8904">
        <v>0.13599415123462677</v>
      </c>
      <c r="K8904">
        <v>8707</v>
      </c>
      <c r="L8904">
        <v>8432.0712000000003</v>
      </c>
      <c r="M8904">
        <v>0.82349836826324463</v>
      </c>
      <c r="N8904">
        <v>0.64920824766159058</v>
      </c>
      <c r="O8904">
        <v>0.75218302011489868</v>
      </c>
      <c r="P8904">
        <v>0.82349836826324463</v>
      </c>
      <c r="Q8904">
        <v>0.89481371641159058</v>
      </c>
      <c r="R8904">
        <v>0.99778848886489868</v>
      </c>
      <c r="S8904" s="10" t="s">
        <v>38</v>
      </c>
    </row>
    <row r="8905" spans="1:19" hidden="1" x14ac:dyDescent="0.25">
      <c r="A8905" s="10" t="str">
        <f t="shared" si="139"/>
        <v>2017-2026Kern1-in-10July PeakPGE18</v>
      </c>
      <c r="B8905" s="10" t="s">
        <v>54</v>
      </c>
      <c r="C8905" s="10" t="s">
        <v>11</v>
      </c>
      <c r="D8905" s="10" t="s">
        <v>3</v>
      </c>
      <c r="E8905" s="10" t="s">
        <v>1</v>
      </c>
      <c r="F8905">
        <v>18</v>
      </c>
      <c r="G8905">
        <v>3.6809506416320801</v>
      </c>
      <c r="H8905">
        <v>2.8096122741699219</v>
      </c>
      <c r="I8905">
        <v>105.375</v>
      </c>
      <c r="J8905">
        <v>0.13599415123462677</v>
      </c>
      <c r="K8905">
        <v>8707</v>
      </c>
      <c r="L8905">
        <v>8432.0712000000003</v>
      </c>
      <c r="M8905">
        <v>0.87133848667144775</v>
      </c>
      <c r="N8905">
        <v>0.6970483660697937</v>
      </c>
      <c r="O8905">
        <v>0.80002313852310181</v>
      </c>
      <c r="P8905">
        <v>0.87133848667144775</v>
      </c>
      <c r="Q8905">
        <v>0.9426538348197937</v>
      </c>
      <c r="R8905">
        <v>1.045628547668457</v>
      </c>
      <c r="S8905" s="10" t="s">
        <v>38</v>
      </c>
    </row>
    <row r="8906" spans="1:19" hidden="1" x14ac:dyDescent="0.25">
      <c r="A8906" s="10" t="str">
        <f t="shared" si="139"/>
        <v>2017-2026Kern1-in-10July PeakCAISO19</v>
      </c>
      <c r="B8906" s="10" t="s">
        <v>54</v>
      </c>
      <c r="C8906" s="10" t="s">
        <v>11</v>
      </c>
      <c r="D8906" s="10" t="s">
        <v>3</v>
      </c>
      <c r="E8906" s="10" t="s">
        <v>1</v>
      </c>
      <c r="F8906">
        <v>19</v>
      </c>
      <c r="G8906">
        <v>3.5749258995056152</v>
      </c>
      <c r="H8906">
        <v>3.8520524501800537</v>
      </c>
      <c r="I8906">
        <v>106.5</v>
      </c>
      <c r="J8906">
        <v>0.11742977052927017</v>
      </c>
      <c r="K8906">
        <v>8707</v>
      </c>
      <c r="L8906">
        <v>8432.0712000000003</v>
      </c>
      <c r="M8906">
        <v>-0.27712664008140564</v>
      </c>
      <c r="N8906">
        <v>-0.42762464284896851</v>
      </c>
      <c r="O8906">
        <v>-0.33870682120323181</v>
      </c>
      <c r="P8906">
        <v>-0.27712664008140564</v>
      </c>
      <c r="Q8906">
        <v>-0.21554647386074066</v>
      </c>
      <c r="R8906">
        <v>-0.12662865221500397</v>
      </c>
      <c r="S8906" s="10" t="s">
        <v>39</v>
      </c>
    </row>
    <row r="8907" spans="1:19" hidden="1" x14ac:dyDescent="0.25">
      <c r="A8907" s="10" t="str">
        <f t="shared" si="139"/>
        <v>2017-2026Kern1-in-2July PeakCAISO19</v>
      </c>
      <c r="B8907" s="10" t="s">
        <v>54</v>
      </c>
      <c r="C8907" s="10" t="s">
        <v>11</v>
      </c>
      <c r="D8907" s="10" t="s">
        <v>3</v>
      </c>
      <c r="E8907" s="10" t="s">
        <v>9</v>
      </c>
      <c r="F8907">
        <v>19</v>
      </c>
      <c r="G8907">
        <v>3.5144383907318115</v>
      </c>
      <c r="H8907">
        <v>3.7926399707794189</v>
      </c>
      <c r="I8907">
        <v>102.5</v>
      </c>
      <c r="J8907">
        <v>0.11742977052927017</v>
      </c>
      <c r="K8907">
        <v>8707</v>
      </c>
      <c r="L8907">
        <v>8432.0712000000003</v>
      </c>
      <c r="M8907">
        <v>-0.27820152044296265</v>
      </c>
      <c r="N8907">
        <v>-0.42869952321052551</v>
      </c>
      <c r="O8907">
        <v>-0.33978170156478882</v>
      </c>
      <c r="P8907">
        <v>-0.27820152044296265</v>
      </c>
      <c r="Q8907">
        <v>-0.21662135422229767</v>
      </c>
      <c r="R8907">
        <v>-0.12770353257656097</v>
      </c>
      <c r="S8907" s="10" t="s">
        <v>39</v>
      </c>
    </row>
    <row r="8908" spans="1:19" hidden="1" x14ac:dyDescent="0.25">
      <c r="A8908" s="10" t="str">
        <f t="shared" si="139"/>
        <v>2017-2026Kern1-in-2July PeakPGE19</v>
      </c>
      <c r="B8908" s="10" t="s">
        <v>54</v>
      </c>
      <c r="C8908" s="10" t="s">
        <v>11</v>
      </c>
      <c r="D8908" s="10" t="s">
        <v>3</v>
      </c>
      <c r="E8908" s="10" t="s">
        <v>9</v>
      </c>
      <c r="F8908">
        <v>19</v>
      </c>
      <c r="G8908">
        <v>3.4547519683837891</v>
      </c>
      <c r="H8908">
        <v>3.7239110469818115</v>
      </c>
      <c r="I8908">
        <v>103.875</v>
      </c>
      <c r="J8908">
        <v>0.11742977052927017</v>
      </c>
      <c r="K8908">
        <v>8707</v>
      </c>
      <c r="L8908">
        <v>8432.0712000000003</v>
      </c>
      <c r="M8908">
        <v>-0.26915907859802246</v>
      </c>
      <c r="N8908">
        <v>-0.41965708136558533</v>
      </c>
      <c r="O8908">
        <v>-0.33073925971984863</v>
      </c>
      <c r="P8908">
        <v>-0.26915907859802246</v>
      </c>
      <c r="Q8908">
        <v>-0.20757891237735748</v>
      </c>
      <c r="R8908">
        <v>-0.11866108328104019</v>
      </c>
      <c r="S8908" s="10" t="s">
        <v>38</v>
      </c>
    </row>
    <row r="8909" spans="1:19" hidden="1" x14ac:dyDescent="0.25">
      <c r="A8909" s="10" t="str">
        <f t="shared" si="139"/>
        <v>2017-2026Kern1-in-10July PeakPGE19</v>
      </c>
      <c r="B8909" s="10" t="s">
        <v>54</v>
      </c>
      <c r="C8909" s="10" t="s">
        <v>11</v>
      </c>
      <c r="D8909" s="10" t="s">
        <v>3</v>
      </c>
      <c r="E8909" s="10" t="s">
        <v>1</v>
      </c>
      <c r="F8909">
        <v>19</v>
      </c>
      <c r="G8909">
        <v>3.6738684177398682</v>
      </c>
      <c r="H8909">
        <v>3.9653475284576416</v>
      </c>
      <c r="I8909">
        <v>104.75</v>
      </c>
      <c r="J8909">
        <v>0.11742977052927017</v>
      </c>
      <c r="K8909">
        <v>8707</v>
      </c>
      <c r="L8909">
        <v>8432.0712000000003</v>
      </c>
      <c r="M8909">
        <v>-0.29147914052009583</v>
      </c>
      <c r="N8909">
        <v>-0.44197714328765869</v>
      </c>
      <c r="O8909">
        <v>-0.353059321641922</v>
      </c>
      <c r="P8909">
        <v>-0.29147914052009583</v>
      </c>
      <c r="Q8909">
        <v>-0.22989897429943085</v>
      </c>
      <c r="R8909">
        <v>-0.14098115265369415</v>
      </c>
      <c r="S8909" s="10" t="s">
        <v>38</v>
      </c>
    </row>
    <row r="8910" spans="1:19" hidden="1" x14ac:dyDescent="0.25">
      <c r="A8910" s="10" t="str">
        <f t="shared" si="139"/>
        <v>2017-2026Kern1-in-10July PeakCAISO20</v>
      </c>
      <c r="B8910" s="10" t="s">
        <v>54</v>
      </c>
      <c r="C8910" s="10" t="s">
        <v>11</v>
      </c>
      <c r="D8910" s="10" t="s">
        <v>3</v>
      </c>
      <c r="E8910" s="10" t="s">
        <v>1</v>
      </c>
      <c r="F8910">
        <v>20</v>
      </c>
      <c r="G8910">
        <v>3.4361095428466797</v>
      </c>
      <c r="H8910">
        <v>3.866889476776123</v>
      </c>
      <c r="I8910">
        <v>104.125</v>
      </c>
      <c r="J8910">
        <v>7.6294809579849243E-2</v>
      </c>
      <c r="K8910">
        <v>8707</v>
      </c>
      <c r="L8910">
        <v>8432.0712000000003</v>
      </c>
      <c r="M8910">
        <v>-0.43077999353408813</v>
      </c>
      <c r="N8910">
        <v>-0.52855944633483887</v>
      </c>
      <c r="O8910">
        <v>-0.47078898549079895</v>
      </c>
      <c r="P8910">
        <v>-0.43077999353408813</v>
      </c>
      <c r="Q8910">
        <v>-0.39077100157737732</v>
      </c>
      <c r="R8910">
        <v>-0.33300057053565979</v>
      </c>
      <c r="S8910" s="10" t="s">
        <v>39</v>
      </c>
    </row>
    <row r="8911" spans="1:19" hidden="1" x14ac:dyDescent="0.25">
      <c r="A8911" s="10" t="str">
        <f t="shared" si="139"/>
        <v>2017-2026Kern1-in-2July PeakCAISO20</v>
      </c>
      <c r="B8911" s="10" t="s">
        <v>54</v>
      </c>
      <c r="C8911" s="10" t="s">
        <v>11</v>
      </c>
      <c r="D8911" s="10" t="s">
        <v>3</v>
      </c>
      <c r="E8911" s="10" t="s">
        <v>9</v>
      </c>
      <c r="F8911">
        <v>20</v>
      </c>
      <c r="G8911">
        <v>3.3779706954956055</v>
      </c>
      <c r="H8911">
        <v>3.793323278427124</v>
      </c>
      <c r="I8911">
        <v>100.5</v>
      </c>
      <c r="J8911">
        <v>7.6294809579849243E-2</v>
      </c>
      <c r="K8911">
        <v>8707</v>
      </c>
      <c r="L8911">
        <v>8432.0712000000003</v>
      </c>
      <c r="M8911">
        <v>-0.41535252332687378</v>
      </c>
      <c r="N8911">
        <v>-0.51313197612762451</v>
      </c>
      <c r="O8911">
        <v>-0.45536151528358459</v>
      </c>
      <c r="P8911">
        <v>-0.41535252332687378</v>
      </c>
      <c r="Q8911">
        <v>-0.37534353137016296</v>
      </c>
      <c r="R8911">
        <v>-0.31757310032844543</v>
      </c>
      <c r="S8911" s="10" t="s">
        <v>39</v>
      </c>
    </row>
    <row r="8912" spans="1:19" hidden="1" x14ac:dyDescent="0.25">
      <c r="A8912" s="10" t="str">
        <f t="shared" si="139"/>
        <v>2017-2026Kern1-in-10July PeakPGE20</v>
      </c>
      <c r="B8912" s="10" t="s">
        <v>54</v>
      </c>
      <c r="C8912" s="10" t="s">
        <v>11</v>
      </c>
      <c r="D8912" s="10" t="s">
        <v>3</v>
      </c>
      <c r="E8912" s="10" t="s">
        <v>1</v>
      </c>
      <c r="F8912">
        <v>20</v>
      </c>
      <c r="G8912">
        <v>3.5312099456787109</v>
      </c>
      <c r="H8912">
        <v>3.9838764667510986</v>
      </c>
      <c r="I8912">
        <v>103</v>
      </c>
      <c r="J8912">
        <v>7.6294809579849243E-2</v>
      </c>
      <c r="K8912">
        <v>8707</v>
      </c>
      <c r="L8912">
        <v>8432.0712000000003</v>
      </c>
      <c r="M8912">
        <v>-0.4526665210723877</v>
      </c>
      <c r="N8912">
        <v>-0.55044597387313843</v>
      </c>
      <c r="O8912">
        <v>-0.49267551302909851</v>
      </c>
      <c r="P8912">
        <v>-0.4526665210723877</v>
      </c>
      <c r="Q8912">
        <v>-0.41265752911567688</v>
      </c>
      <c r="R8912">
        <v>-0.35488709807395935</v>
      </c>
      <c r="S8912" s="10" t="s">
        <v>38</v>
      </c>
    </row>
    <row r="8913" spans="1:19" hidden="1" x14ac:dyDescent="0.25">
      <c r="A8913" s="10" t="str">
        <f t="shared" si="139"/>
        <v>2017-2026Kern1-in-2July PeakPGE20</v>
      </c>
      <c r="B8913" s="10" t="s">
        <v>54</v>
      </c>
      <c r="C8913" s="10" t="s">
        <v>11</v>
      </c>
      <c r="D8913" s="10" t="s">
        <v>3</v>
      </c>
      <c r="E8913" s="10" t="s">
        <v>9</v>
      </c>
      <c r="F8913">
        <v>20</v>
      </c>
      <c r="G8913">
        <v>3.3206021785736084</v>
      </c>
      <c r="H8913">
        <v>3.7233109474182129</v>
      </c>
      <c r="I8913">
        <v>101.625</v>
      </c>
      <c r="J8913">
        <v>7.6294809579849243E-2</v>
      </c>
      <c r="K8913">
        <v>8707</v>
      </c>
      <c r="L8913">
        <v>8432.0712000000003</v>
      </c>
      <c r="M8913">
        <v>-0.4027087390422821</v>
      </c>
      <c r="N8913">
        <v>-0.50048816204071045</v>
      </c>
      <c r="O8913">
        <v>-0.44271773099899292</v>
      </c>
      <c r="P8913">
        <v>-0.4027087390422821</v>
      </c>
      <c r="Q8913">
        <v>-0.36269974708557129</v>
      </c>
      <c r="R8913">
        <v>-0.30492931604385376</v>
      </c>
      <c r="S8913" s="10" t="s">
        <v>38</v>
      </c>
    </row>
    <row r="8914" spans="1:19" hidden="1" x14ac:dyDescent="0.25">
      <c r="A8914" s="10" t="str">
        <f t="shared" si="139"/>
        <v>2017-2026Kern1-in-10July PeakCAISO21</v>
      </c>
      <c r="B8914" s="10" t="s">
        <v>54</v>
      </c>
      <c r="C8914" s="10" t="s">
        <v>11</v>
      </c>
      <c r="D8914" s="10" t="s">
        <v>3</v>
      </c>
      <c r="E8914" s="10" t="s">
        <v>1</v>
      </c>
      <c r="F8914">
        <v>21</v>
      </c>
      <c r="G8914">
        <v>3.2423899173736572</v>
      </c>
      <c r="H8914">
        <v>3.5390608310699463</v>
      </c>
      <c r="I8914">
        <v>100.75</v>
      </c>
      <c r="J8914">
        <v>7.6630406081676483E-2</v>
      </c>
      <c r="K8914">
        <v>8707</v>
      </c>
      <c r="L8914">
        <v>8432.0712000000003</v>
      </c>
      <c r="M8914">
        <v>-0.29667088389396667</v>
      </c>
      <c r="N8914">
        <v>-0.39488041400909424</v>
      </c>
      <c r="O8914">
        <v>-0.33685585856437683</v>
      </c>
      <c r="P8914">
        <v>-0.29667088389396667</v>
      </c>
      <c r="Q8914">
        <v>-0.25648590922355652</v>
      </c>
      <c r="R8914">
        <v>-0.19846135377883911</v>
      </c>
      <c r="S8914" s="10" t="s">
        <v>39</v>
      </c>
    </row>
    <row r="8915" spans="1:19" hidden="1" x14ac:dyDescent="0.25">
      <c r="A8915" s="10" t="str">
        <f t="shared" si="139"/>
        <v>2017-2026Kern1-in-2July PeakCAISO21</v>
      </c>
      <c r="B8915" s="10" t="s">
        <v>54</v>
      </c>
      <c r="C8915" s="10" t="s">
        <v>11</v>
      </c>
      <c r="D8915" s="10" t="s">
        <v>3</v>
      </c>
      <c r="E8915" s="10" t="s">
        <v>9</v>
      </c>
      <c r="F8915">
        <v>21</v>
      </c>
      <c r="G8915">
        <v>3.1875288486480713</v>
      </c>
      <c r="H8915">
        <v>3.4746251106262207</v>
      </c>
      <c r="I8915">
        <v>97.625</v>
      </c>
      <c r="J8915">
        <v>7.6630406081676483E-2</v>
      </c>
      <c r="K8915">
        <v>8707</v>
      </c>
      <c r="L8915">
        <v>8432.0712000000003</v>
      </c>
      <c r="M8915">
        <v>-0.28709617257118225</v>
      </c>
      <c r="N8915">
        <v>-0.38530570268630981</v>
      </c>
      <c r="O8915">
        <v>-0.32728114724159241</v>
      </c>
      <c r="P8915">
        <v>-0.28709617257118225</v>
      </c>
      <c r="Q8915">
        <v>-0.2469111829996109</v>
      </c>
      <c r="R8915">
        <v>-0.18888664245605469</v>
      </c>
      <c r="S8915" s="10" t="s">
        <v>39</v>
      </c>
    </row>
    <row r="8916" spans="1:19" hidden="1" x14ac:dyDescent="0.25">
      <c r="A8916" s="10" t="str">
        <f t="shared" si="139"/>
        <v>2017-2026Kern1-in-10July PeakPGE21</v>
      </c>
      <c r="B8916" s="10" t="s">
        <v>54</v>
      </c>
      <c r="C8916" s="10" t="s">
        <v>11</v>
      </c>
      <c r="D8916" s="10" t="s">
        <v>3</v>
      </c>
      <c r="E8916" s="10" t="s">
        <v>1</v>
      </c>
      <c r="F8916">
        <v>21</v>
      </c>
      <c r="G8916">
        <v>3.3321287631988525</v>
      </c>
      <c r="H8916">
        <v>3.6522669792175293</v>
      </c>
      <c r="I8916">
        <v>100.375</v>
      </c>
      <c r="J8916">
        <v>7.6630406081676483E-2</v>
      </c>
      <c r="K8916">
        <v>8707</v>
      </c>
      <c r="L8916">
        <v>8432.0712000000003</v>
      </c>
      <c r="M8916">
        <v>-0.32013812661170959</v>
      </c>
      <c r="N8916">
        <v>-0.41834765672683716</v>
      </c>
      <c r="O8916">
        <v>-0.36032310128211975</v>
      </c>
      <c r="P8916">
        <v>-0.32013812661170959</v>
      </c>
      <c r="Q8916">
        <v>-0.27995315194129944</v>
      </c>
      <c r="R8916">
        <v>-0.22192859649658203</v>
      </c>
      <c r="S8916" s="10" t="s">
        <v>38</v>
      </c>
    </row>
    <row r="8917" spans="1:19" hidden="1" x14ac:dyDescent="0.25">
      <c r="A8917" s="10" t="str">
        <f t="shared" si="139"/>
        <v>2017-2026Kern1-in-2July PeakPGE21</v>
      </c>
      <c r="B8917" s="10" t="s">
        <v>54</v>
      </c>
      <c r="C8917" s="10" t="s">
        <v>11</v>
      </c>
      <c r="D8917" s="10" t="s">
        <v>3</v>
      </c>
      <c r="E8917" s="10" t="s">
        <v>9</v>
      </c>
      <c r="F8917">
        <v>21</v>
      </c>
      <c r="G8917">
        <v>3.1333944797515869</v>
      </c>
      <c r="H8917">
        <v>3.4054443836212158</v>
      </c>
      <c r="I8917">
        <v>98.5</v>
      </c>
      <c r="J8917">
        <v>7.6630406081676483E-2</v>
      </c>
      <c r="K8917">
        <v>8707</v>
      </c>
      <c r="L8917">
        <v>8432.0712000000003</v>
      </c>
      <c r="M8917">
        <v>-0.27204999327659607</v>
      </c>
      <c r="N8917">
        <v>-0.37025952339172363</v>
      </c>
      <c r="O8917">
        <v>-0.31223496794700623</v>
      </c>
      <c r="P8917">
        <v>-0.27204999327659607</v>
      </c>
      <c r="Q8917">
        <v>-0.23186500370502472</v>
      </c>
      <c r="R8917">
        <v>-0.17384046316146851</v>
      </c>
      <c r="S8917" s="10" t="s">
        <v>38</v>
      </c>
    </row>
    <row r="8918" spans="1:19" hidden="1" x14ac:dyDescent="0.25">
      <c r="A8918" s="10" t="str">
        <f t="shared" si="139"/>
        <v>2017-2026Kern1-in-10July PeakCAISO22</v>
      </c>
      <c r="B8918" s="10" t="s">
        <v>54</v>
      </c>
      <c r="C8918" s="10" t="s">
        <v>11</v>
      </c>
      <c r="D8918" s="10" t="s">
        <v>3</v>
      </c>
      <c r="E8918" s="10" t="s">
        <v>1</v>
      </c>
      <c r="F8918">
        <v>22</v>
      </c>
      <c r="G8918">
        <v>2.9383039474487305</v>
      </c>
      <c r="H8918">
        <v>3.1531281471252441</v>
      </c>
      <c r="I8918">
        <v>97.25</v>
      </c>
      <c r="J8918">
        <v>6.3674606382846832E-2</v>
      </c>
      <c r="K8918">
        <v>8707</v>
      </c>
      <c r="L8918">
        <v>8432.0712000000003</v>
      </c>
      <c r="M8918">
        <v>-0.21482431888580322</v>
      </c>
      <c r="N8918">
        <v>-0.29642969369888306</v>
      </c>
      <c r="O8918">
        <v>-0.24821528792381287</v>
      </c>
      <c r="P8918">
        <v>-0.21482431888580322</v>
      </c>
      <c r="Q8918">
        <v>-0.18143334984779358</v>
      </c>
      <c r="R8918">
        <v>-0.13321894407272339</v>
      </c>
      <c r="S8918" s="10" t="s">
        <v>39</v>
      </c>
    </row>
    <row r="8919" spans="1:19" hidden="1" x14ac:dyDescent="0.25">
      <c r="A8919" s="10" t="str">
        <f t="shared" si="139"/>
        <v>2017-2026Kern1-in-2July PeakCAISO22</v>
      </c>
      <c r="B8919" s="10" t="s">
        <v>54</v>
      </c>
      <c r="C8919" s="10" t="s">
        <v>11</v>
      </c>
      <c r="D8919" s="10" t="s">
        <v>3</v>
      </c>
      <c r="E8919" s="10" t="s">
        <v>9</v>
      </c>
      <c r="F8919">
        <v>22</v>
      </c>
      <c r="G8919">
        <v>2.8885881900787354</v>
      </c>
      <c r="H8919">
        <v>3.0952551364898682</v>
      </c>
      <c r="I8919">
        <v>94.5</v>
      </c>
      <c r="J8919">
        <v>6.3674606382846832E-2</v>
      </c>
      <c r="K8919">
        <v>8707</v>
      </c>
      <c r="L8919">
        <v>8432.0712000000003</v>
      </c>
      <c r="M8919">
        <v>-0.20666694641113281</v>
      </c>
      <c r="N8919">
        <v>-0.28827232122421265</v>
      </c>
      <c r="O8919">
        <v>-0.24005791544914246</v>
      </c>
      <c r="P8919">
        <v>-0.20666694641113281</v>
      </c>
      <c r="Q8919">
        <v>-0.17327597737312317</v>
      </c>
      <c r="R8919">
        <v>-0.12506157159805298</v>
      </c>
      <c r="S8919" s="10" t="s">
        <v>39</v>
      </c>
    </row>
    <row r="8920" spans="1:19" hidden="1" x14ac:dyDescent="0.25">
      <c r="A8920" s="10" t="str">
        <f t="shared" si="139"/>
        <v>2017-2026Kern1-in-2July PeakPGE22</v>
      </c>
      <c r="B8920" s="10" t="s">
        <v>54</v>
      </c>
      <c r="C8920" s="10" t="s">
        <v>11</v>
      </c>
      <c r="D8920" s="10" t="s">
        <v>3</v>
      </c>
      <c r="E8920" s="10" t="s">
        <v>9</v>
      </c>
      <c r="F8920">
        <v>22</v>
      </c>
      <c r="G8920">
        <v>2.8395307064056396</v>
      </c>
      <c r="H8920">
        <v>3.0300180912017822</v>
      </c>
      <c r="I8920">
        <v>95.5</v>
      </c>
      <c r="J8920">
        <v>6.3674606382846832E-2</v>
      </c>
      <c r="K8920">
        <v>8707</v>
      </c>
      <c r="L8920">
        <v>8432.0712000000003</v>
      </c>
      <c r="M8920">
        <v>-0.19048747420310974</v>
      </c>
      <c r="N8920">
        <v>-0.27209284901618958</v>
      </c>
      <c r="O8920">
        <v>-0.22387844324111938</v>
      </c>
      <c r="P8920">
        <v>-0.19048747420310974</v>
      </c>
      <c r="Q8920">
        <v>-0.1570965051651001</v>
      </c>
      <c r="R8920">
        <v>-0.10888209939002991</v>
      </c>
      <c r="S8920" s="10" t="s">
        <v>38</v>
      </c>
    </row>
    <row r="8921" spans="1:19" hidden="1" x14ac:dyDescent="0.25">
      <c r="A8921" s="10" t="str">
        <f t="shared" si="139"/>
        <v>2017-2026Kern1-in-10July PeakPGE22</v>
      </c>
      <c r="B8921" s="10" t="s">
        <v>54</v>
      </c>
      <c r="C8921" s="10" t="s">
        <v>11</v>
      </c>
      <c r="D8921" s="10" t="s">
        <v>3</v>
      </c>
      <c r="E8921" s="10" t="s">
        <v>1</v>
      </c>
      <c r="F8921">
        <v>22</v>
      </c>
      <c r="G8921">
        <v>3.0196268558502197</v>
      </c>
      <c r="H8921">
        <v>3.2556657791137695</v>
      </c>
      <c r="I8921">
        <v>97.625</v>
      </c>
      <c r="J8921">
        <v>6.3674606382846832E-2</v>
      </c>
      <c r="K8921">
        <v>8707</v>
      </c>
      <c r="L8921">
        <v>8432.0712000000003</v>
      </c>
      <c r="M8921">
        <v>-0.23603887856006622</v>
      </c>
      <c r="N8921">
        <v>-0.31764426827430725</v>
      </c>
      <c r="O8921">
        <v>-0.26942983269691467</v>
      </c>
      <c r="P8921">
        <v>-0.23603887856006622</v>
      </c>
      <c r="Q8921">
        <v>-0.20264790952205658</v>
      </c>
      <c r="R8921">
        <v>-0.15443350374698639</v>
      </c>
      <c r="S8921" s="10" t="s">
        <v>38</v>
      </c>
    </row>
    <row r="8922" spans="1:19" hidden="1" x14ac:dyDescent="0.25">
      <c r="A8922" s="10" t="str">
        <f t="shared" si="139"/>
        <v>2017-2026Kern1-in-10July PeakCAISO23</v>
      </c>
      <c r="B8922" s="10" t="s">
        <v>54</v>
      </c>
      <c r="C8922" s="10" t="s">
        <v>11</v>
      </c>
      <c r="D8922" s="10" t="s">
        <v>3</v>
      </c>
      <c r="E8922" s="10" t="s">
        <v>1</v>
      </c>
      <c r="F8922">
        <v>23</v>
      </c>
      <c r="G8922">
        <v>2.47489333152771</v>
      </c>
      <c r="H8922">
        <v>2.6209502220153809</v>
      </c>
      <c r="I8922">
        <v>94.875</v>
      </c>
      <c r="J8922">
        <v>5.8387260884046555E-2</v>
      </c>
      <c r="K8922">
        <v>8707</v>
      </c>
      <c r="L8922">
        <v>8432.0712000000003</v>
      </c>
      <c r="M8922">
        <v>-0.14605690538883209</v>
      </c>
      <c r="N8922">
        <v>-0.22088602185249329</v>
      </c>
      <c r="O8922">
        <v>-0.17667518556118011</v>
      </c>
      <c r="P8922">
        <v>-0.14605690538883209</v>
      </c>
      <c r="Q8922">
        <v>-0.11543862521648407</v>
      </c>
      <c r="R8922">
        <v>-7.1227788925170898E-2</v>
      </c>
      <c r="S8922" s="10" t="s">
        <v>39</v>
      </c>
    </row>
    <row r="8923" spans="1:19" hidden="1" x14ac:dyDescent="0.25">
      <c r="A8923" s="10" t="str">
        <f t="shared" si="139"/>
        <v>2017-2026Kern1-in-2July PeakCAISO23</v>
      </c>
      <c r="B8923" s="10" t="s">
        <v>54</v>
      </c>
      <c r="C8923" s="10" t="s">
        <v>11</v>
      </c>
      <c r="D8923" s="10" t="s">
        <v>3</v>
      </c>
      <c r="E8923" s="10" t="s">
        <v>9</v>
      </c>
      <c r="F8923">
        <v>23</v>
      </c>
      <c r="G8923">
        <v>2.4330184459686279</v>
      </c>
      <c r="H8923">
        <v>2.5732214450836182</v>
      </c>
      <c r="I8923">
        <v>91.625</v>
      </c>
      <c r="J8923">
        <v>5.8387260884046555E-2</v>
      </c>
      <c r="K8923">
        <v>8707</v>
      </c>
      <c r="L8923">
        <v>8432.0712000000003</v>
      </c>
      <c r="M8923">
        <v>-0.14020293951034546</v>
      </c>
      <c r="N8923">
        <v>-0.21503205597400665</v>
      </c>
      <c r="O8923">
        <v>-0.17082121968269348</v>
      </c>
      <c r="P8923">
        <v>-0.14020293951034546</v>
      </c>
      <c r="Q8923">
        <v>-0.10958465933799744</v>
      </c>
      <c r="R8923">
        <v>-6.5373823046684265E-2</v>
      </c>
      <c r="S8923" s="10" t="s">
        <v>39</v>
      </c>
    </row>
    <row r="8924" spans="1:19" hidden="1" x14ac:dyDescent="0.25">
      <c r="A8924" s="10" t="str">
        <f t="shared" si="139"/>
        <v>2017-2026Kern1-in-10July PeakPGE23</v>
      </c>
      <c r="B8924" s="10" t="s">
        <v>54</v>
      </c>
      <c r="C8924" s="10" t="s">
        <v>11</v>
      </c>
      <c r="D8924" s="10" t="s">
        <v>3</v>
      </c>
      <c r="E8924" s="10" t="s">
        <v>1</v>
      </c>
      <c r="F8924">
        <v>23</v>
      </c>
      <c r="G8924">
        <v>2.5433905124664307</v>
      </c>
      <c r="H8924">
        <v>2.7010021209716797</v>
      </c>
      <c r="I8924">
        <v>95.875</v>
      </c>
      <c r="J8924">
        <v>5.8387260884046555E-2</v>
      </c>
      <c r="K8924">
        <v>8707</v>
      </c>
      <c r="L8924">
        <v>8432.0712000000003</v>
      </c>
      <c r="M8924">
        <v>-0.15761162340641022</v>
      </c>
      <c r="N8924">
        <v>-0.23244073987007141</v>
      </c>
      <c r="O8924">
        <v>-0.18822990357875824</v>
      </c>
      <c r="P8924">
        <v>-0.15761162340641022</v>
      </c>
      <c r="Q8924">
        <v>-0.12699334323406219</v>
      </c>
      <c r="R8924">
        <v>-8.2782506942749023E-2</v>
      </c>
      <c r="S8924" s="10" t="s">
        <v>38</v>
      </c>
    </row>
    <row r="8925" spans="1:19" hidden="1" x14ac:dyDescent="0.25">
      <c r="A8925" s="10" t="str">
        <f t="shared" si="139"/>
        <v>2017-2026Kern1-in-2July PeakPGE23</v>
      </c>
      <c r="B8925" s="10" t="s">
        <v>54</v>
      </c>
      <c r="C8925" s="10" t="s">
        <v>11</v>
      </c>
      <c r="D8925" s="10" t="s">
        <v>3</v>
      </c>
      <c r="E8925" s="10" t="s">
        <v>9</v>
      </c>
      <c r="F8925">
        <v>23</v>
      </c>
      <c r="G8925">
        <v>2.391697883605957</v>
      </c>
      <c r="H8925">
        <v>2.5239741802215576</v>
      </c>
      <c r="I8925">
        <v>92.125</v>
      </c>
      <c r="J8925">
        <v>5.8387260884046555E-2</v>
      </c>
      <c r="K8925">
        <v>8707</v>
      </c>
      <c r="L8925">
        <v>8432.0712000000003</v>
      </c>
      <c r="M8925">
        <v>-0.13227634131908417</v>
      </c>
      <c r="N8925">
        <v>-0.20710545778274536</v>
      </c>
      <c r="O8925">
        <v>-0.16289462149143219</v>
      </c>
      <c r="P8925">
        <v>-0.13227634131908417</v>
      </c>
      <c r="Q8925">
        <v>-0.10165806114673615</v>
      </c>
      <c r="R8925">
        <v>-5.7447228580713272E-2</v>
      </c>
      <c r="S8925" s="10" t="s">
        <v>38</v>
      </c>
    </row>
    <row r="8926" spans="1:19" hidden="1" x14ac:dyDescent="0.25">
      <c r="A8926" s="10" t="str">
        <f t="shared" si="139"/>
        <v>2017-2026Kern1-in-2July PeakCAISO24</v>
      </c>
      <c r="B8926" s="10" t="s">
        <v>54</v>
      </c>
      <c r="C8926" s="10" t="s">
        <v>11</v>
      </c>
      <c r="D8926" s="10" t="s">
        <v>3</v>
      </c>
      <c r="E8926" s="10" t="s">
        <v>9</v>
      </c>
      <c r="F8926">
        <v>24</v>
      </c>
      <c r="G8926">
        <v>1.9878480434417725</v>
      </c>
      <c r="H8926">
        <v>2.0959508419036865</v>
      </c>
      <c r="I8926">
        <v>89.25</v>
      </c>
      <c r="J8926">
        <v>4.4309847056865692E-2</v>
      </c>
      <c r="K8926">
        <v>8707</v>
      </c>
      <c r="L8926">
        <v>8432.0712000000003</v>
      </c>
      <c r="M8926">
        <v>-0.10810285061597824</v>
      </c>
      <c r="N8926">
        <v>-0.1648903489112854</v>
      </c>
      <c r="O8926">
        <v>-0.1313389390707016</v>
      </c>
      <c r="P8926">
        <v>-0.10810285061597824</v>
      </c>
      <c r="Q8926">
        <v>-8.486676961183548E-2</v>
      </c>
      <c r="R8926">
        <v>-5.1315352320671082E-2</v>
      </c>
      <c r="S8926" s="10" t="s">
        <v>39</v>
      </c>
    </row>
    <row r="8927" spans="1:19" hidden="1" x14ac:dyDescent="0.25">
      <c r="A8927" s="10" t="str">
        <f t="shared" si="139"/>
        <v>2017-2026Kern1-in-10July PeakCAISO24</v>
      </c>
      <c r="B8927" s="10" t="s">
        <v>54</v>
      </c>
      <c r="C8927" s="10" t="s">
        <v>11</v>
      </c>
      <c r="D8927" s="10" t="s">
        <v>3</v>
      </c>
      <c r="E8927" s="10" t="s">
        <v>1</v>
      </c>
      <c r="F8927">
        <v>24</v>
      </c>
      <c r="G8927">
        <v>2.0220611095428467</v>
      </c>
      <c r="H8927">
        <v>2.1365070343017578</v>
      </c>
      <c r="I8927">
        <v>92.125</v>
      </c>
      <c r="J8927">
        <v>4.4309847056865692E-2</v>
      </c>
      <c r="K8927">
        <v>8707</v>
      </c>
      <c r="L8927">
        <v>8432.0712000000003</v>
      </c>
      <c r="M8927">
        <v>-0.11444589495658875</v>
      </c>
      <c r="N8927">
        <v>-0.1712334007024765</v>
      </c>
      <c r="O8927">
        <v>-0.13768197596073151</v>
      </c>
      <c r="P8927">
        <v>-0.11444589495658875</v>
      </c>
      <c r="Q8927">
        <v>-9.1209813952445984E-2</v>
      </c>
      <c r="R8927">
        <v>-5.7658396661281586E-2</v>
      </c>
      <c r="S8927" s="10" t="s">
        <v>39</v>
      </c>
    </row>
    <row r="8928" spans="1:19" hidden="1" x14ac:dyDescent="0.25">
      <c r="A8928" s="10" t="str">
        <f t="shared" si="139"/>
        <v>2017-2026Kern1-in-2July PeakPGE24</v>
      </c>
      <c r="B8928" s="10" t="s">
        <v>54</v>
      </c>
      <c r="C8928" s="10" t="s">
        <v>11</v>
      </c>
      <c r="D8928" s="10" t="s">
        <v>3</v>
      </c>
      <c r="E8928" s="10" t="s">
        <v>9</v>
      </c>
      <c r="F8928">
        <v>24</v>
      </c>
      <c r="G8928">
        <v>1.9540880918502808</v>
      </c>
      <c r="H8928">
        <v>2.0579433441162109</v>
      </c>
      <c r="I8928">
        <v>89.75</v>
      </c>
      <c r="J8928">
        <v>4.4309847056865692E-2</v>
      </c>
      <c r="K8928">
        <v>8707</v>
      </c>
      <c r="L8928">
        <v>8432.0712000000003</v>
      </c>
      <c r="M8928">
        <v>-0.10385536402463913</v>
      </c>
      <c r="N8928">
        <v>-0.16064286231994629</v>
      </c>
      <c r="O8928">
        <v>-0.12709145247936249</v>
      </c>
      <c r="P8928">
        <v>-0.10385536402463913</v>
      </c>
      <c r="Q8928">
        <v>-8.0619283020496368E-2</v>
      </c>
      <c r="R8928">
        <v>-4.706786572933197E-2</v>
      </c>
      <c r="S8928" s="10" t="s">
        <v>38</v>
      </c>
    </row>
    <row r="8929" spans="1:19" hidden="1" x14ac:dyDescent="0.25">
      <c r="A8929" s="10" t="str">
        <f t="shared" si="139"/>
        <v>2017-2026Kern1-in-10July PeakPGE24</v>
      </c>
      <c r="B8929" s="10" t="s">
        <v>54</v>
      </c>
      <c r="C8929" s="10" t="s">
        <v>11</v>
      </c>
      <c r="D8929" s="10" t="s">
        <v>3</v>
      </c>
      <c r="E8929" s="10" t="s">
        <v>1</v>
      </c>
      <c r="F8929">
        <v>24</v>
      </c>
      <c r="G8929">
        <v>2.0780253410339355</v>
      </c>
      <c r="H8929">
        <v>2.2002840042114258</v>
      </c>
      <c r="I8929">
        <v>93.5</v>
      </c>
      <c r="J8929">
        <v>4.4309847056865692E-2</v>
      </c>
      <c r="K8929">
        <v>8707</v>
      </c>
      <c r="L8929">
        <v>8432.0712000000003</v>
      </c>
      <c r="M8929">
        <v>-0.12225856631994247</v>
      </c>
      <c r="N8929">
        <v>-0.17904606461524963</v>
      </c>
      <c r="O8929">
        <v>-0.14549465477466583</v>
      </c>
      <c r="P8929">
        <v>-0.12225856631994247</v>
      </c>
      <c r="Q8929">
        <v>-9.9022485315799713E-2</v>
      </c>
      <c r="R8929">
        <v>-6.5471068024635315E-2</v>
      </c>
      <c r="S8929" s="10" t="s">
        <v>38</v>
      </c>
    </row>
    <row r="8930" spans="1:19" hidden="1" x14ac:dyDescent="0.25">
      <c r="A8930" s="10" t="str">
        <f t="shared" si="139"/>
        <v>2017-2026Kern1-in-10June PeakCAISO1</v>
      </c>
      <c r="B8930" s="10" t="s">
        <v>54</v>
      </c>
      <c r="C8930" s="10" t="s">
        <v>11</v>
      </c>
      <c r="D8930" s="10" t="s">
        <v>4</v>
      </c>
      <c r="E8930" s="10" t="s">
        <v>1</v>
      </c>
      <c r="F8930">
        <v>1</v>
      </c>
      <c r="G8930">
        <v>1.4583253860473633</v>
      </c>
      <c r="H8930">
        <v>1.4583253860473633</v>
      </c>
      <c r="I8930">
        <v>83.5</v>
      </c>
      <c r="J8930">
        <v>0</v>
      </c>
      <c r="K8930">
        <v>8707</v>
      </c>
      <c r="L8930">
        <v>8432.0712000000003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 s="10" t="s">
        <v>39</v>
      </c>
    </row>
    <row r="8931" spans="1:19" hidden="1" x14ac:dyDescent="0.25">
      <c r="A8931" s="10" t="str">
        <f t="shared" si="139"/>
        <v>2017-2026Kern1-in-2June PeakCAISO1</v>
      </c>
      <c r="B8931" s="10" t="s">
        <v>54</v>
      </c>
      <c r="C8931" s="10" t="s">
        <v>11</v>
      </c>
      <c r="D8931" s="10" t="s">
        <v>4</v>
      </c>
      <c r="E8931" s="10" t="s">
        <v>9</v>
      </c>
      <c r="F8931">
        <v>1</v>
      </c>
      <c r="G8931">
        <v>1.4410772323608398</v>
      </c>
      <c r="H8931">
        <v>1.4410772323608398</v>
      </c>
      <c r="I8931">
        <v>80.625</v>
      </c>
      <c r="J8931">
        <v>0</v>
      </c>
      <c r="K8931">
        <v>8707</v>
      </c>
      <c r="L8931">
        <v>8432.0712000000003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 s="10" t="s">
        <v>39</v>
      </c>
    </row>
    <row r="8932" spans="1:19" hidden="1" x14ac:dyDescent="0.25">
      <c r="A8932" s="10" t="str">
        <f t="shared" si="139"/>
        <v>2017-2026Kern1-in-10June PeakPGE1</v>
      </c>
      <c r="B8932" s="10" t="s">
        <v>54</v>
      </c>
      <c r="C8932" s="10" t="s">
        <v>11</v>
      </c>
      <c r="D8932" s="10" t="s">
        <v>4</v>
      </c>
      <c r="E8932" s="10" t="s">
        <v>1</v>
      </c>
      <c r="F8932">
        <v>1</v>
      </c>
      <c r="G8932">
        <v>1.4497883319854736</v>
      </c>
      <c r="H8932">
        <v>1.4497883319854736</v>
      </c>
      <c r="I8932">
        <v>82.125</v>
      </c>
      <c r="J8932">
        <v>0</v>
      </c>
      <c r="K8932">
        <v>8707</v>
      </c>
      <c r="L8932">
        <v>8432.0712000000003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 s="10" t="s">
        <v>38</v>
      </c>
    </row>
    <row r="8933" spans="1:19" hidden="1" x14ac:dyDescent="0.25">
      <c r="A8933" s="10" t="str">
        <f t="shared" si="139"/>
        <v>2017-2026Kern1-in-2June PeakPGE1</v>
      </c>
      <c r="B8933" s="10" t="s">
        <v>54</v>
      </c>
      <c r="C8933" s="10" t="s">
        <v>11</v>
      </c>
      <c r="D8933" s="10" t="s">
        <v>4</v>
      </c>
      <c r="E8933" s="10" t="s">
        <v>9</v>
      </c>
      <c r="F8933">
        <v>1</v>
      </c>
      <c r="G8933">
        <v>1.5085017681121826</v>
      </c>
      <c r="H8933">
        <v>1.5085017681121826</v>
      </c>
      <c r="I8933">
        <v>83.75</v>
      </c>
      <c r="J8933">
        <v>0</v>
      </c>
      <c r="K8933">
        <v>8707</v>
      </c>
      <c r="L8933">
        <v>8432.0712000000003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 s="10" t="s">
        <v>38</v>
      </c>
    </row>
    <row r="8934" spans="1:19" hidden="1" x14ac:dyDescent="0.25">
      <c r="A8934" s="10" t="str">
        <f t="shared" si="139"/>
        <v>2017-2026Kern1-in-2June PeakCAISO2</v>
      </c>
      <c r="B8934" s="10" t="s">
        <v>54</v>
      </c>
      <c r="C8934" s="10" t="s">
        <v>11</v>
      </c>
      <c r="D8934" s="10" t="s">
        <v>4</v>
      </c>
      <c r="E8934" s="10" t="s">
        <v>9</v>
      </c>
      <c r="F8934">
        <v>2</v>
      </c>
      <c r="G8934">
        <v>1.234068751335144</v>
      </c>
      <c r="H8934">
        <v>1.234068751335144</v>
      </c>
      <c r="I8934">
        <v>78.25</v>
      </c>
      <c r="J8934">
        <v>0</v>
      </c>
      <c r="K8934">
        <v>8707</v>
      </c>
      <c r="L8934">
        <v>8432.0712000000003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 s="10" t="s">
        <v>39</v>
      </c>
    </row>
    <row r="8935" spans="1:19" hidden="1" x14ac:dyDescent="0.25">
      <c r="A8935" s="10" t="str">
        <f t="shared" si="139"/>
        <v>2017-2026Kern1-in-10June PeakCAISO2</v>
      </c>
      <c r="B8935" s="10" t="s">
        <v>54</v>
      </c>
      <c r="C8935" s="10" t="s">
        <v>11</v>
      </c>
      <c r="D8935" s="10" t="s">
        <v>4</v>
      </c>
      <c r="E8935" s="10" t="s">
        <v>1</v>
      </c>
      <c r="F8935">
        <v>2</v>
      </c>
      <c r="G8935">
        <v>1.248839259147644</v>
      </c>
      <c r="H8935">
        <v>1.248839259147644</v>
      </c>
      <c r="I8935">
        <v>82.375</v>
      </c>
      <c r="J8935">
        <v>0</v>
      </c>
      <c r="K8935">
        <v>8707</v>
      </c>
      <c r="L8935">
        <v>8432.0712000000003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 s="10" t="s">
        <v>39</v>
      </c>
    </row>
    <row r="8936" spans="1:19" hidden="1" x14ac:dyDescent="0.25">
      <c r="A8936" s="10" t="str">
        <f t="shared" si="139"/>
        <v>2017-2026Kern1-in-2June PeakPGE2</v>
      </c>
      <c r="B8936" s="10" t="s">
        <v>54</v>
      </c>
      <c r="C8936" s="10" t="s">
        <v>11</v>
      </c>
      <c r="D8936" s="10" t="s">
        <v>4</v>
      </c>
      <c r="E8936" s="10" t="s">
        <v>9</v>
      </c>
      <c r="F8936">
        <v>2</v>
      </c>
      <c r="G8936">
        <v>1.2918078899383545</v>
      </c>
      <c r="H8936">
        <v>1.2918078899383545</v>
      </c>
      <c r="I8936">
        <v>81.5</v>
      </c>
      <c r="J8936">
        <v>0</v>
      </c>
      <c r="K8936">
        <v>8707</v>
      </c>
      <c r="L8936">
        <v>8432.0712000000003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 s="10" t="s">
        <v>38</v>
      </c>
    </row>
    <row r="8937" spans="1:19" hidden="1" x14ac:dyDescent="0.25">
      <c r="A8937" s="10" t="str">
        <f t="shared" si="139"/>
        <v>2017-2026Kern1-in-10June PeakPGE2</v>
      </c>
      <c r="B8937" s="10" t="s">
        <v>54</v>
      </c>
      <c r="C8937" s="10" t="s">
        <v>11</v>
      </c>
      <c r="D8937" s="10" t="s">
        <v>4</v>
      </c>
      <c r="E8937" s="10" t="s">
        <v>1</v>
      </c>
      <c r="F8937">
        <v>2</v>
      </c>
      <c r="G8937">
        <v>1.2415285110473633</v>
      </c>
      <c r="H8937">
        <v>1.2415285110473633</v>
      </c>
      <c r="I8937">
        <v>80.75</v>
      </c>
      <c r="J8937">
        <v>0</v>
      </c>
      <c r="K8937">
        <v>8707</v>
      </c>
      <c r="L8937">
        <v>8432.0712000000003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 s="10" t="s">
        <v>38</v>
      </c>
    </row>
    <row r="8938" spans="1:19" hidden="1" x14ac:dyDescent="0.25">
      <c r="A8938" s="10" t="str">
        <f t="shared" si="139"/>
        <v>2017-2026Kern1-in-2June PeakCAISO3</v>
      </c>
      <c r="B8938" s="10" t="s">
        <v>54</v>
      </c>
      <c r="C8938" s="10" t="s">
        <v>11</v>
      </c>
      <c r="D8938" s="10" t="s">
        <v>4</v>
      </c>
      <c r="E8938" s="10" t="s">
        <v>9</v>
      </c>
      <c r="F8938">
        <v>3</v>
      </c>
      <c r="G8938">
        <v>1.0787361860275269</v>
      </c>
      <c r="H8938">
        <v>1.0787361860275269</v>
      </c>
      <c r="I8938">
        <v>76.75</v>
      </c>
      <c r="J8938">
        <v>0</v>
      </c>
      <c r="K8938">
        <v>8707</v>
      </c>
      <c r="L8938">
        <v>8432.0712000000003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 s="10" t="s">
        <v>39</v>
      </c>
    </row>
    <row r="8939" spans="1:19" hidden="1" x14ac:dyDescent="0.25">
      <c r="A8939" s="10" t="str">
        <f t="shared" si="139"/>
        <v>2017-2026Kern1-in-10June PeakCAISO3</v>
      </c>
      <c r="B8939" s="10" t="s">
        <v>54</v>
      </c>
      <c r="C8939" s="10" t="s">
        <v>11</v>
      </c>
      <c r="D8939" s="10" t="s">
        <v>4</v>
      </c>
      <c r="E8939" s="10" t="s">
        <v>1</v>
      </c>
      <c r="F8939">
        <v>3</v>
      </c>
      <c r="G8939">
        <v>1.0916475057601929</v>
      </c>
      <c r="H8939">
        <v>1.0916475057601929</v>
      </c>
      <c r="I8939">
        <v>81</v>
      </c>
      <c r="J8939">
        <v>0</v>
      </c>
      <c r="K8939">
        <v>8707</v>
      </c>
      <c r="L8939">
        <v>8432.0712000000003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 s="10" t="s">
        <v>39</v>
      </c>
    </row>
    <row r="8940" spans="1:19" hidden="1" x14ac:dyDescent="0.25">
      <c r="A8940" s="10" t="str">
        <f t="shared" si="139"/>
        <v>2017-2026Kern1-in-10June PeakPGE3</v>
      </c>
      <c r="B8940" s="10" t="s">
        <v>54</v>
      </c>
      <c r="C8940" s="10" t="s">
        <v>11</v>
      </c>
      <c r="D8940" s="10" t="s">
        <v>4</v>
      </c>
      <c r="E8940" s="10" t="s">
        <v>1</v>
      </c>
      <c r="F8940">
        <v>3</v>
      </c>
      <c r="G8940">
        <v>1.0852569341659546</v>
      </c>
      <c r="H8940">
        <v>1.0852569341659546</v>
      </c>
      <c r="I8940">
        <v>78.75</v>
      </c>
      <c r="J8940">
        <v>0</v>
      </c>
      <c r="K8940">
        <v>8707</v>
      </c>
      <c r="L8940">
        <v>8432.0712000000003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 s="10" t="s">
        <v>38</v>
      </c>
    </row>
    <row r="8941" spans="1:19" hidden="1" x14ac:dyDescent="0.25">
      <c r="A8941" s="10" t="str">
        <f t="shared" si="139"/>
        <v>2017-2026Kern1-in-2June PeakPGE3</v>
      </c>
      <c r="B8941" s="10" t="s">
        <v>54</v>
      </c>
      <c r="C8941" s="10" t="s">
        <v>11</v>
      </c>
      <c r="D8941" s="10" t="s">
        <v>4</v>
      </c>
      <c r="E8941" s="10" t="s">
        <v>9</v>
      </c>
      <c r="F8941">
        <v>3</v>
      </c>
      <c r="G8941">
        <v>1.1292076110839844</v>
      </c>
      <c r="H8941">
        <v>1.1292076110839844</v>
      </c>
      <c r="I8941">
        <v>80.25</v>
      </c>
      <c r="J8941">
        <v>0</v>
      </c>
      <c r="K8941">
        <v>8707</v>
      </c>
      <c r="L8941">
        <v>8432.0712000000003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 s="10" t="s">
        <v>38</v>
      </c>
    </row>
    <row r="8942" spans="1:19" hidden="1" x14ac:dyDescent="0.25">
      <c r="A8942" s="10" t="str">
        <f t="shared" si="139"/>
        <v>2017-2026Kern1-in-10June PeakCAISO4</v>
      </c>
      <c r="B8942" s="10" t="s">
        <v>54</v>
      </c>
      <c r="C8942" s="10" t="s">
        <v>11</v>
      </c>
      <c r="D8942" s="10" t="s">
        <v>4</v>
      </c>
      <c r="E8942" s="10" t="s">
        <v>1</v>
      </c>
      <c r="F8942">
        <v>4</v>
      </c>
      <c r="G8942">
        <v>0.98735636472702026</v>
      </c>
      <c r="H8942">
        <v>0.98735636472702026</v>
      </c>
      <c r="I8942">
        <v>78.5</v>
      </c>
      <c r="J8942">
        <v>0</v>
      </c>
      <c r="K8942">
        <v>8707</v>
      </c>
      <c r="L8942">
        <v>8432.0712000000003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 s="10" t="s">
        <v>39</v>
      </c>
    </row>
    <row r="8943" spans="1:19" hidden="1" x14ac:dyDescent="0.25">
      <c r="A8943" s="10" t="str">
        <f t="shared" si="139"/>
        <v>2017-2026Kern1-in-2June PeakCAISO4</v>
      </c>
      <c r="B8943" s="10" t="s">
        <v>54</v>
      </c>
      <c r="C8943" s="10" t="s">
        <v>11</v>
      </c>
      <c r="D8943" s="10" t="s">
        <v>4</v>
      </c>
      <c r="E8943" s="10" t="s">
        <v>9</v>
      </c>
      <c r="F8943">
        <v>4</v>
      </c>
      <c r="G8943">
        <v>0.97567850351333618</v>
      </c>
      <c r="H8943">
        <v>0.97567850351333618</v>
      </c>
      <c r="I8943">
        <v>75.875</v>
      </c>
      <c r="J8943">
        <v>0</v>
      </c>
      <c r="K8943">
        <v>8707</v>
      </c>
      <c r="L8943">
        <v>8432.0712000000003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 s="10" t="s">
        <v>39</v>
      </c>
    </row>
    <row r="8944" spans="1:19" hidden="1" x14ac:dyDescent="0.25">
      <c r="A8944" s="10" t="str">
        <f t="shared" si="139"/>
        <v>2017-2026Kern1-in-10June PeakPGE4</v>
      </c>
      <c r="B8944" s="10" t="s">
        <v>54</v>
      </c>
      <c r="C8944" s="10" t="s">
        <v>11</v>
      </c>
      <c r="D8944" s="10" t="s">
        <v>4</v>
      </c>
      <c r="E8944" s="10" t="s">
        <v>1</v>
      </c>
      <c r="F8944">
        <v>4</v>
      </c>
      <c r="G8944">
        <v>0.98157632350921631</v>
      </c>
      <c r="H8944">
        <v>0.98157632350921631</v>
      </c>
      <c r="I8944">
        <v>76.75</v>
      </c>
      <c r="J8944">
        <v>0</v>
      </c>
      <c r="K8944">
        <v>8707</v>
      </c>
      <c r="L8944">
        <v>8432.0712000000003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 s="10" t="s">
        <v>38</v>
      </c>
    </row>
    <row r="8945" spans="1:19" hidden="1" x14ac:dyDescent="0.25">
      <c r="A8945" s="10" t="str">
        <f t="shared" si="139"/>
        <v>2017-2026Kern1-in-2June PeakPGE4</v>
      </c>
      <c r="B8945" s="10" t="s">
        <v>54</v>
      </c>
      <c r="C8945" s="10" t="s">
        <v>11</v>
      </c>
      <c r="D8945" s="10" t="s">
        <v>4</v>
      </c>
      <c r="E8945" s="10" t="s">
        <v>9</v>
      </c>
      <c r="F8945">
        <v>4</v>
      </c>
      <c r="G8945">
        <v>1.0213280916213989</v>
      </c>
      <c r="H8945">
        <v>1.0213280916213989</v>
      </c>
      <c r="I8945">
        <v>78.875</v>
      </c>
      <c r="J8945">
        <v>0</v>
      </c>
      <c r="K8945">
        <v>8707</v>
      </c>
      <c r="L8945">
        <v>8432.0712000000003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 s="10" t="s">
        <v>38</v>
      </c>
    </row>
    <row r="8946" spans="1:19" hidden="1" x14ac:dyDescent="0.25">
      <c r="A8946" s="10" t="str">
        <f t="shared" si="139"/>
        <v>2017-2026Kern1-in-10June PeakCAISO5</v>
      </c>
      <c r="B8946" s="10" t="s">
        <v>54</v>
      </c>
      <c r="C8946" s="10" t="s">
        <v>11</v>
      </c>
      <c r="D8946" s="10" t="s">
        <v>4</v>
      </c>
      <c r="E8946" s="10" t="s">
        <v>1</v>
      </c>
      <c r="F8946">
        <v>5</v>
      </c>
      <c r="G8946">
        <v>0.93163323402404785</v>
      </c>
      <c r="H8946">
        <v>0.93163323402404785</v>
      </c>
      <c r="I8946">
        <v>77</v>
      </c>
      <c r="J8946">
        <v>0</v>
      </c>
      <c r="K8946">
        <v>8707</v>
      </c>
      <c r="L8946">
        <v>8432.0712000000003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 s="10" t="s">
        <v>39</v>
      </c>
    </row>
    <row r="8947" spans="1:19" hidden="1" x14ac:dyDescent="0.25">
      <c r="A8947" s="10" t="str">
        <f t="shared" si="139"/>
        <v>2017-2026Kern1-in-2June PeakCAISO5</v>
      </c>
      <c r="B8947" s="10" t="s">
        <v>54</v>
      </c>
      <c r="C8947" s="10" t="s">
        <v>11</v>
      </c>
      <c r="D8947" s="10" t="s">
        <v>4</v>
      </c>
      <c r="E8947" s="10" t="s">
        <v>9</v>
      </c>
      <c r="F8947">
        <v>5</v>
      </c>
      <c r="G8947">
        <v>0.92061448097229004</v>
      </c>
      <c r="H8947">
        <v>0.92061448097229004</v>
      </c>
      <c r="I8947">
        <v>73.75</v>
      </c>
      <c r="J8947">
        <v>0</v>
      </c>
      <c r="K8947">
        <v>8707</v>
      </c>
      <c r="L8947">
        <v>8432.0712000000003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 s="10" t="s">
        <v>39</v>
      </c>
    </row>
    <row r="8948" spans="1:19" hidden="1" x14ac:dyDescent="0.25">
      <c r="A8948" s="10" t="str">
        <f t="shared" si="139"/>
        <v>2017-2026Kern1-in-10June PeakPGE5</v>
      </c>
      <c r="B8948" s="10" t="s">
        <v>54</v>
      </c>
      <c r="C8948" s="10" t="s">
        <v>11</v>
      </c>
      <c r="D8948" s="10" t="s">
        <v>4</v>
      </c>
      <c r="E8948" s="10" t="s">
        <v>1</v>
      </c>
      <c r="F8948">
        <v>5</v>
      </c>
      <c r="G8948">
        <v>0.92617940902709961</v>
      </c>
      <c r="H8948">
        <v>0.92617940902709961</v>
      </c>
      <c r="I8948">
        <v>75</v>
      </c>
      <c r="J8948">
        <v>0</v>
      </c>
      <c r="K8948">
        <v>8707</v>
      </c>
      <c r="L8948">
        <v>8432.0712000000003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 s="10" t="s">
        <v>38</v>
      </c>
    </row>
    <row r="8949" spans="1:19" hidden="1" x14ac:dyDescent="0.25">
      <c r="A8949" s="10" t="str">
        <f t="shared" si="139"/>
        <v>2017-2026Kern1-in-2June PeakPGE5</v>
      </c>
      <c r="B8949" s="10" t="s">
        <v>54</v>
      </c>
      <c r="C8949" s="10" t="s">
        <v>11</v>
      </c>
      <c r="D8949" s="10" t="s">
        <v>4</v>
      </c>
      <c r="E8949" s="10" t="s">
        <v>9</v>
      </c>
      <c r="F8949">
        <v>5</v>
      </c>
      <c r="G8949">
        <v>0.96368777751922607</v>
      </c>
      <c r="H8949">
        <v>0.96368777751922607</v>
      </c>
      <c r="I8949">
        <v>77.125</v>
      </c>
      <c r="J8949">
        <v>0</v>
      </c>
      <c r="K8949">
        <v>8707</v>
      </c>
      <c r="L8949">
        <v>8432.0712000000003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 s="10" t="s">
        <v>38</v>
      </c>
    </row>
    <row r="8950" spans="1:19" hidden="1" x14ac:dyDescent="0.25">
      <c r="A8950" s="10" t="str">
        <f t="shared" si="139"/>
        <v>2017-2026Kern1-in-10June PeakCAISO6</v>
      </c>
      <c r="B8950" s="10" t="s">
        <v>54</v>
      </c>
      <c r="C8950" s="10" t="s">
        <v>11</v>
      </c>
      <c r="D8950" s="10" t="s">
        <v>4</v>
      </c>
      <c r="E8950" s="10" t="s">
        <v>1</v>
      </c>
      <c r="F8950">
        <v>6</v>
      </c>
      <c r="G8950">
        <v>0.91161221265792847</v>
      </c>
      <c r="H8950">
        <v>0.91161221265792847</v>
      </c>
      <c r="I8950">
        <v>74.875</v>
      </c>
      <c r="J8950">
        <v>0</v>
      </c>
      <c r="K8950">
        <v>8707</v>
      </c>
      <c r="L8950">
        <v>8432.0712000000003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 s="10" t="s">
        <v>39</v>
      </c>
    </row>
    <row r="8951" spans="1:19" hidden="1" x14ac:dyDescent="0.25">
      <c r="A8951" s="10" t="str">
        <f t="shared" si="139"/>
        <v>2017-2026Kern1-in-2June PeakCAISO6</v>
      </c>
      <c r="B8951" s="10" t="s">
        <v>54</v>
      </c>
      <c r="C8951" s="10" t="s">
        <v>11</v>
      </c>
      <c r="D8951" s="10" t="s">
        <v>4</v>
      </c>
      <c r="E8951" s="10" t="s">
        <v>9</v>
      </c>
      <c r="F8951">
        <v>6</v>
      </c>
      <c r="G8951">
        <v>0.90083020925521851</v>
      </c>
      <c r="H8951">
        <v>0.90083020925521851</v>
      </c>
      <c r="I8951">
        <v>72.5</v>
      </c>
      <c r="J8951">
        <v>0</v>
      </c>
      <c r="K8951">
        <v>8707</v>
      </c>
      <c r="L8951">
        <v>8432.0712000000003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 s="10" t="s">
        <v>39</v>
      </c>
    </row>
    <row r="8952" spans="1:19" hidden="1" x14ac:dyDescent="0.25">
      <c r="A8952" s="10" t="str">
        <f t="shared" si="139"/>
        <v>2017-2026Kern1-in-2June PeakPGE6</v>
      </c>
      <c r="B8952" s="10" t="s">
        <v>54</v>
      </c>
      <c r="C8952" s="10" t="s">
        <v>11</v>
      </c>
      <c r="D8952" s="10" t="s">
        <v>4</v>
      </c>
      <c r="E8952" s="10" t="s">
        <v>9</v>
      </c>
      <c r="F8952">
        <v>6</v>
      </c>
      <c r="G8952">
        <v>0.94297784566879272</v>
      </c>
      <c r="H8952">
        <v>0.94297784566879272</v>
      </c>
      <c r="I8952">
        <v>76.125</v>
      </c>
      <c r="J8952">
        <v>0</v>
      </c>
      <c r="K8952">
        <v>8707</v>
      </c>
      <c r="L8952">
        <v>8432.0712000000003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 s="10" t="s">
        <v>38</v>
      </c>
    </row>
    <row r="8953" spans="1:19" hidden="1" x14ac:dyDescent="0.25">
      <c r="A8953" s="10" t="str">
        <f t="shared" si="139"/>
        <v>2017-2026Kern1-in-10June PeakPGE6</v>
      </c>
      <c r="B8953" s="10" t="s">
        <v>54</v>
      </c>
      <c r="C8953" s="10" t="s">
        <v>11</v>
      </c>
      <c r="D8953" s="10" t="s">
        <v>4</v>
      </c>
      <c r="E8953" s="10" t="s">
        <v>1</v>
      </c>
      <c r="F8953">
        <v>6</v>
      </c>
      <c r="G8953">
        <v>0.90627557039260864</v>
      </c>
      <c r="H8953">
        <v>0.90627557039260864</v>
      </c>
      <c r="I8953">
        <v>73.625</v>
      </c>
      <c r="J8953">
        <v>0</v>
      </c>
      <c r="K8953">
        <v>8707</v>
      </c>
      <c r="L8953">
        <v>8432.0712000000003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 s="10" t="s">
        <v>38</v>
      </c>
    </row>
    <row r="8954" spans="1:19" hidden="1" x14ac:dyDescent="0.25">
      <c r="A8954" s="10" t="str">
        <f t="shared" si="139"/>
        <v>2017-2026Kern1-in-2June PeakCAISO7</v>
      </c>
      <c r="B8954" s="10" t="s">
        <v>54</v>
      </c>
      <c r="C8954" s="10" t="s">
        <v>11</v>
      </c>
      <c r="D8954" s="10" t="s">
        <v>4</v>
      </c>
      <c r="E8954" s="10" t="s">
        <v>9</v>
      </c>
      <c r="F8954">
        <v>7</v>
      </c>
      <c r="G8954">
        <v>0.93455648422241211</v>
      </c>
      <c r="H8954">
        <v>0.93455648422241211</v>
      </c>
      <c r="I8954">
        <v>73.375</v>
      </c>
      <c r="J8954">
        <v>0</v>
      </c>
      <c r="K8954">
        <v>8707</v>
      </c>
      <c r="L8954">
        <v>8432.0712000000003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 s="10" t="s">
        <v>39</v>
      </c>
    </row>
    <row r="8955" spans="1:19" hidden="1" x14ac:dyDescent="0.25">
      <c r="A8955" s="10" t="str">
        <f t="shared" si="139"/>
        <v>2017-2026Kern1-in-10June PeakCAISO7</v>
      </c>
      <c r="B8955" s="10" t="s">
        <v>54</v>
      </c>
      <c r="C8955" s="10" t="s">
        <v>11</v>
      </c>
      <c r="D8955" s="10" t="s">
        <v>4</v>
      </c>
      <c r="E8955" s="10" t="s">
        <v>1</v>
      </c>
      <c r="F8955">
        <v>7</v>
      </c>
      <c r="G8955">
        <v>0.94574213027954102</v>
      </c>
      <c r="H8955">
        <v>0.94574213027954102</v>
      </c>
      <c r="I8955">
        <v>75.625</v>
      </c>
      <c r="J8955">
        <v>0</v>
      </c>
      <c r="K8955">
        <v>8707</v>
      </c>
      <c r="L8955">
        <v>8432.0712000000003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 s="10" t="s">
        <v>39</v>
      </c>
    </row>
    <row r="8956" spans="1:19" hidden="1" x14ac:dyDescent="0.25">
      <c r="A8956" s="10" t="str">
        <f t="shared" si="139"/>
        <v>2017-2026Kern1-in-2June PeakPGE7</v>
      </c>
      <c r="B8956" s="10" t="s">
        <v>54</v>
      </c>
      <c r="C8956" s="10" t="s">
        <v>11</v>
      </c>
      <c r="D8956" s="10" t="s">
        <v>4</v>
      </c>
      <c r="E8956" s="10" t="s">
        <v>9</v>
      </c>
      <c r="F8956">
        <v>7</v>
      </c>
      <c r="G8956">
        <v>0.97828209400177002</v>
      </c>
      <c r="H8956">
        <v>0.97828209400177002</v>
      </c>
      <c r="I8956">
        <v>77.5</v>
      </c>
      <c r="J8956">
        <v>0</v>
      </c>
      <c r="K8956">
        <v>8707</v>
      </c>
      <c r="L8956">
        <v>8432.0712000000003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 s="10" t="s">
        <v>38</v>
      </c>
    </row>
    <row r="8957" spans="1:19" hidden="1" x14ac:dyDescent="0.25">
      <c r="A8957" s="10" t="str">
        <f t="shared" si="139"/>
        <v>2017-2026Kern1-in-10June PeakPGE7</v>
      </c>
      <c r="B8957" s="10" t="s">
        <v>54</v>
      </c>
      <c r="C8957" s="10" t="s">
        <v>11</v>
      </c>
      <c r="D8957" s="10" t="s">
        <v>4</v>
      </c>
      <c r="E8957" s="10" t="s">
        <v>1</v>
      </c>
      <c r="F8957">
        <v>7</v>
      </c>
      <c r="G8957">
        <v>0.94020569324493408</v>
      </c>
      <c r="H8957">
        <v>0.94020569324493408</v>
      </c>
      <c r="I8957">
        <v>75</v>
      </c>
      <c r="J8957">
        <v>0</v>
      </c>
      <c r="K8957">
        <v>8707</v>
      </c>
      <c r="L8957">
        <v>8432.0712000000003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 s="10" t="s">
        <v>38</v>
      </c>
    </row>
    <row r="8958" spans="1:19" hidden="1" x14ac:dyDescent="0.25">
      <c r="A8958" s="10" t="str">
        <f t="shared" si="139"/>
        <v>2017-2026Kern1-in-10June PeakCAISO8</v>
      </c>
      <c r="B8958" s="10" t="s">
        <v>54</v>
      </c>
      <c r="C8958" s="10" t="s">
        <v>11</v>
      </c>
      <c r="D8958" s="10" t="s">
        <v>4</v>
      </c>
      <c r="E8958" s="10" t="s">
        <v>1</v>
      </c>
      <c r="F8958">
        <v>8</v>
      </c>
      <c r="G8958">
        <v>0.95198285579681396</v>
      </c>
      <c r="H8958">
        <v>0.95198285579681396</v>
      </c>
      <c r="I8958">
        <v>79.625</v>
      </c>
      <c r="J8958">
        <v>0</v>
      </c>
      <c r="K8958">
        <v>8707</v>
      </c>
      <c r="L8958">
        <v>8432.0712000000003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 s="10" t="s">
        <v>39</v>
      </c>
    </row>
    <row r="8959" spans="1:19" hidden="1" x14ac:dyDescent="0.25">
      <c r="A8959" s="10" t="str">
        <f t="shared" si="139"/>
        <v>2017-2026Kern1-in-2June PeakCAISO8</v>
      </c>
      <c r="B8959" s="10" t="s">
        <v>54</v>
      </c>
      <c r="C8959" s="10" t="s">
        <v>11</v>
      </c>
      <c r="D8959" s="10" t="s">
        <v>4</v>
      </c>
      <c r="E8959" s="10" t="s">
        <v>9</v>
      </c>
      <c r="F8959">
        <v>8</v>
      </c>
      <c r="G8959">
        <v>0.94072335958480835</v>
      </c>
      <c r="H8959">
        <v>0.94072335958480835</v>
      </c>
      <c r="I8959">
        <v>77.625</v>
      </c>
      <c r="J8959">
        <v>0</v>
      </c>
      <c r="K8959">
        <v>8707</v>
      </c>
      <c r="L8959">
        <v>8432.0712000000003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 s="10" t="s">
        <v>39</v>
      </c>
    </row>
    <row r="8960" spans="1:19" hidden="1" x14ac:dyDescent="0.25">
      <c r="A8960" s="10" t="str">
        <f t="shared" si="139"/>
        <v>2017-2026Kern1-in-2June PeakPGE8</v>
      </c>
      <c r="B8960" s="10" t="s">
        <v>54</v>
      </c>
      <c r="C8960" s="10" t="s">
        <v>11</v>
      </c>
      <c r="D8960" s="10" t="s">
        <v>4</v>
      </c>
      <c r="E8960" s="10" t="s">
        <v>9</v>
      </c>
      <c r="F8960">
        <v>8</v>
      </c>
      <c r="G8960">
        <v>0.98473751544952393</v>
      </c>
      <c r="H8960">
        <v>0.98473751544952393</v>
      </c>
      <c r="I8960">
        <v>81.25</v>
      </c>
      <c r="J8960">
        <v>0</v>
      </c>
      <c r="K8960">
        <v>8707</v>
      </c>
      <c r="L8960">
        <v>8432.0712000000003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 s="10" t="s">
        <v>38</v>
      </c>
    </row>
    <row r="8961" spans="1:19" hidden="1" x14ac:dyDescent="0.25">
      <c r="A8961" s="10" t="str">
        <f t="shared" si="139"/>
        <v>2017-2026Kern1-in-10June PeakPGE8</v>
      </c>
      <c r="B8961" s="10" t="s">
        <v>54</v>
      </c>
      <c r="C8961" s="10" t="s">
        <v>11</v>
      </c>
      <c r="D8961" s="10" t="s">
        <v>4</v>
      </c>
      <c r="E8961" s="10" t="s">
        <v>1</v>
      </c>
      <c r="F8961">
        <v>8</v>
      </c>
      <c r="G8961">
        <v>0.94640988111495972</v>
      </c>
      <c r="H8961">
        <v>0.94640988111495972</v>
      </c>
      <c r="I8961">
        <v>78.75</v>
      </c>
      <c r="J8961">
        <v>0</v>
      </c>
      <c r="K8961">
        <v>8707</v>
      </c>
      <c r="L8961">
        <v>8432.0712000000003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 s="10" t="s">
        <v>38</v>
      </c>
    </row>
    <row r="8962" spans="1:19" hidden="1" x14ac:dyDescent="0.25">
      <c r="A8962" s="10" t="str">
        <f t="shared" ref="A8962:A9025" si="140">CONCATENATE(B8962,C8962,E8962,D8962,S8962,F8962)</f>
        <v>2017-2026Kern1-in-2June PeakCAISO9</v>
      </c>
      <c r="B8962" s="10" t="s">
        <v>54</v>
      </c>
      <c r="C8962" s="10" t="s">
        <v>11</v>
      </c>
      <c r="D8962" s="10" t="s">
        <v>4</v>
      </c>
      <c r="E8962" s="10" t="s">
        <v>9</v>
      </c>
      <c r="F8962">
        <v>9</v>
      </c>
      <c r="G8962">
        <v>0.94026070833206177</v>
      </c>
      <c r="H8962">
        <v>0.94026070833206177</v>
      </c>
      <c r="I8962">
        <v>82.75</v>
      </c>
      <c r="J8962">
        <v>0</v>
      </c>
      <c r="K8962">
        <v>8707</v>
      </c>
      <c r="L8962">
        <v>8432.0712000000003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 s="10" t="s">
        <v>39</v>
      </c>
    </row>
    <row r="8963" spans="1:19" hidden="1" x14ac:dyDescent="0.25">
      <c r="A8963" s="10" t="str">
        <f t="shared" si="140"/>
        <v>2017-2026Kern1-in-10June PeakCAISO9</v>
      </c>
      <c r="B8963" s="10" t="s">
        <v>54</v>
      </c>
      <c r="C8963" s="10" t="s">
        <v>11</v>
      </c>
      <c r="D8963" s="10" t="s">
        <v>4</v>
      </c>
      <c r="E8963" s="10" t="s">
        <v>1</v>
      </c>
      <c r="F8963">
        <v>9</v>
      </c>
      <c r="G8963">
        <v>0.95151466131210327</v>
      </c>
      <c r="H8963">
        <v>0.95151466131210327</v>
      </c>
      <c r="I8963">
        <v>83.375</v>
      </c>
      <c r="J8963">
        <v>0</v>
      </c>
      <c r="K8963">
        <v>8707</v>
      </c>
      <c r="L8963">
        <v>8432.0712000000003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 s="10" t="s">
        <v>39</v>
      </c>
    </row>
    <row r="8964" spans="1:19" hidden="1" x14ac:dyDescent="0.25">
      <c r="A8964" s="10" t="str">
        <f t="shared" si="140"/>
        <v>2017-2026Kern1-in-2June PeakPGE9</v>
      </c>
      <c r="B8964" s="10" t="s">
        <v>54</v>
      </c>
      <c r="C8964" s="10" t="s">
        <v>11</v>
      </c>
      <c r="D8964" s="10" t="s">
        <v>4</v>
      </c>
      <c r="E8964" s="10" t="s">
        <v>9</v>
      </c>
      <c r="F8964">
        <v>9</v>
      </c>
      <c r="G8964">
        <v>0.98425322771072388</v>
      </c>
      <c r="H8964">
        <v>0.98425322771072388</v>
      </c>
      <c r="I8964">
        <v>86.75</v>
      </c>
      <c r="J8964">
        <v>0</v>
      </c>
      <c r="K8964">
        <v>8707</v>
      </c>
      <c r="L8964">
        <v>8432.0712000000003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 s="10" t="s">
        <v>38</v>
      </c>
    </row>
    <row r="8965" spans="1:19" hidden="1" x14ac:dyDescent="0.25">
      <c r="A8965" s="10" t="str">
        <f t="shared" si="140"/>
        <v>2017-2026Kern1-in-10June PeakPGE9</v>
      </c>
      <c r="B8965" s="10" t="s">
        <v>54</v>
      </c>
      <c r="C8965" s="10" t="s">
        <v>11</v>
      </c>
      <c r="D8965" s="10" t="s">
        <v>4</v>
      </c>
      <c r="E8965" s="10" t="s">
        <v>1</v>
      </c>
      <c r="F8965">
        <v>9</v>
      </c>
      <c r="G8965">
        <v>0.94594442844390869</v>
      </c>
      <c r="H8965">
        <v>0.94594442844390869</v>
      </c>
      <c r="I8965">
        <v>82.875</v>
      </c>
      <c r="J8965">
        <v>0</v>
      </c>
      <c r="K8965">
        <v>8707</v>
      </c>
      <c r="L8965">
        <v>8432.0712000000003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 s="10" t="s">
        <v>38</v>
      </c>
    </row>
    <row r="8966" spans="1:19" hidden="1" x14ac:dyDescent="0.25">
      <c r="A8966" s="10" t="str">
        <f t="shared" si="140"/>
        <v>2017-2026Kern1-in-10June PeakCAISO10</v>
      </c>
      <c r="B8966" s="10" t="s">
        <v>54</v>
      </c>
      <c r="C8966" s="10" t="s">
        <v>11</v>
      </c>
      <c r="D8966" s="10" t="s">
        <v>4</v>
      </c>
      <c r="E8966" s="10" t="s">
        <v>1</v>
      </c>
      <c r="F8966">
        <v>10</v>
      </c>
      <c r="G8966">
        <v>1.0537711381912231</v>
      </c>
      <c r="H8966">
        <v>1.0537711381912231</v>
      </c>
      <c r="I8966">
        <v>88.75</v>
      </c>
      <c r="J8966">
        <v>0</v>
      </c>
      <c r="K8966">
        <v>8707</v>
      </c>
      <c r="L8966">
        <v>8432.0712000000003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 s="10" t="s">
        <v>39</v>
      </c>
    </row>
    <row r="8967" spans="1:19" hidden="1" x14ac:dyDescent="0.25">
      <c r="A8967" s="10" t="str">
        <f t="shared" si="140"/>
        <v>2017-2026Kern1-in-2June PeakCAISO10</v>
      </c>
      <c r="B8967" s="10" t="s">
        <v>54</v>
      </c>
      <c r="C8967" s="10" t="s">
        <v>11</v>
      </c>
      <c r="D8967" s="10" t="s">
        <v>4</v>
      </c>
      <c r="E8967" s="10" t="s">
        <v>9</v>
      </c>
      <c r="F8967">
        <v>10</v>
      </c>
      <c r="G8967">
        <v>1.041307806968689</v>
      </c>
      <c r="H8967">
        <v>1.041307806968689</v>
      </c>
      <c r="I8967">
        <v>89.375</v>
      </c>
      <c r="J8967">
        <v>0</v>
      </c>
      <c r="K8967">
        <v>8707</v>
      </c>
      <c r="L8967">
        <v>8432.0712000000003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 s="10" t="s">
        <v>39</v>
      </c>
    </row>
    <row r="8968" spans="1:19" hidden="1" x14ac:dyDescent="0.25">
      <c r="A8968" s="10" t="str">
        <f t="shared" si="140"/>
        <v>2017-2026Kern1-in-10June PeakPGE10</v>
      </c>
      <c r="B8968" s="10" t="s">
        <v>54</v>
      </c>
      <c r="C8968" s="10" t="s">
        <v>11</v>
      </c>
      <c r="D8968" s="10" t="s">
        <v>4</v>
      </c>
      <c r="E8968" s="10" t="s">
        <v>1</v>
      </c>
      <c r="F8968">
        <v>10</v>
      </c>
      <c r="G8968">
        <v>1.0476022958755493</v>
      </c>
      <c r="H8968">
        <v>1.0476022958755493</v>
      </c>
      <c r="I8968">
        <v>88.5</v>
      </c>
      <c r="J8968">
        <v>0</v>
      </c>
      <c r="K8968">
        <v>8707</v>
      </c>
      <c r="L8968">
        <v>8432.0712000000003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 s="10" t="s">
        <v>38</v>
      </c>
    </row>
    <row r="8969" spans="1:19" hidden="1" x14ac:dyDescent="0.25">
      <c r="A8969" s="10" t="str">
        <f t="shared" si="140"/>
        <v>2017-2026Kern1-in-2June PeakPGE10</v>
      </c>
      <c r="B8969" s="10" t="s">
        <v>54</v>
      </c>
      <c r="C8969" s="10" t="s">
        <v>11</v>
      </c>
      <c r="D8969" s="10" t="s">
        <v>4</v>
      </c>
      <c r="E8969" s="10" t="s">
        <v>9</v>
      </c>
      <c r="F8969">
        <v>10</v>
      </c>
      <c r="G8969">
        <v>1.0900280475616455</v>
      </c>
      <c r="H8969">
        <v>1.0900280475616455</v>
      </c>
      <c r="I8969">
        <v>92.625</v>
      </c>
      <c r="J8969">
        <v>0</v>
      </c>
      <c r="K8969">
        <v>8707</v>
      </c>
      <c r="L8969">
        <v>8432.0712000000003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 s="10" t="s">
        <v>38</v>
      </c>
    </row>
    <row r="8970" spans="1:19" hidden="1" x14ac:dyDescent="0.25">
      <c r="A8970" s="10" t="str">
        <f t="shared" si="140"/>
        <v>2017-2026Kern1-in-2June PeakCAISO11</v>
      </c>
      <c r="B8970" s="10" t="s">
        <v>54</v>
      </c>
      <c r="C8970" s="10" t="s">
        <v>11</v>
      </c>
      <c r="D8970" s="10" t="s">
        <v>4</v>
      </c>
      <c r="E8970" s="10" t="s">
        <v>9</v>
      </c>
      <c r="F8970">
        <v>11</v>
      </c>
      <c r="G8970">
        <v>1.2275474071502686</v>
      </c>
      <c r="H8970">
        <v>1.2275474071502686</v>
      </c>
      <c r="I8970">
        <v>93.625</v>
      </c>
      <c r="J8970">
        <v>0</v>
      </c>
      <c r="K8970">
        <v>8707</v>
      </c>
      <c r="L8970">
        <v>8432.0712000000003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 s="10" t="s">
        <v>39</v>
      </c>
    </row>
    <row r="8971" spans="1:19" hidden="1" x14ac:dyDescent="0.25">
      <c r="A8971" s="10" t="str">
        <f t="shared" si="140"/>
        <v>2017-2026Kern1-in-10June PeakCAISO11</v>
      </c>
      <c r="B8971" s="10" t="s">
        <v>54</v>
      </c>
      <c r="C8971" s="10" t="s">
        <v>11</v>
      </c>
      <c r="D8971" s="10" t="s">
        <v>4</v>
      </c>
      <c r="E8971" s="10" t="s">
        <v>1</v>
      </c>
      <c r="F8971">
        <v>11</v>
      </c>
      <c r="G8971">
        <v>1.2422399520874023</v>
      </c>
      <c r="H8971">
        <v>1.2422399520874023</v>
      </c>
      <c r="I8971">
        <v>91.875</v>
      </c>
      <c r="J8971">
        <v>0</v>
      </c>
      <c r="K8971">
        <v>8707</v>
      </c>
      <c r="L8971">
        <v>8432.0712000000003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 s="10" t="s">
        <v>39</v>
      </c>
    </row>
    <row r="8972" spans="1:19" hidden="1" x14ac:dyDescent="0.25">
      <c r="A8972" s="10" t="str">
        <f t="shared" si="140"/>
        <v>2017-2026Kern1-in-10June PeakPGE11</v>
      </c>
      <c r="B8972" s="10" t="s">
        <v>54</v>
      </c>
      <c r="C8972" s="10" t="s">
        <v>11</v>
      </c>
      <c r="D8972" s="10" t="s">
        <v>4</v>
      </c>
      <c r="E8972" s="10" t="s">
        <v>1</v>
      </c>
      <c r="F8972">
        <v>11</v>
      </c>
      <c r="G8972">
        <v>1.2349677085876465</v>
      </c>
      <c r="H8972">
        <v>1.2349677085876465</v>
      </c>
      <c r="I8972">
        <v>92.125</v>
      </c>
      <c r="J8972">
        <v>0</v>
      </c>
      <c r="K8972">
        <v>8707</v>
      </c>
      <c r="L8972">
        <v>8432.0712000000003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 s="10" t="s">
        <v>38</v>
      </c>
    </row>
    <row r="8973" spans="1:19" hidden="1" x14ac:dyDescent="0.25">
      <c r="A8973" s="10" t="str">
        <f t="shared" si="140"/>
        <v>2017-2026Kern1-in-2June PeakPGE11</v>
      </c>
      <c r="B8973" s="10" t="s">
        <v>54</v>
      </c>
      <c r="C8973" s="10" t="s">
        <v>11</v>
      </c>
      <c r="D8973" s="10" t="s">
        <v>4</v>
      </c>
      <c r="E8973" s="10" t="s">
        <v>9</v>
      </c>
      <c r="F8973">
        <v>11</v>
      </c>
      <c r="G8973">
        <v>1.284981369972229</v>
      </c>
      <c r="H8973">
        <v>1.284981369972229</v>
      </c>
      <c r="I8973">
        <v>96.125</v>
      </c>
      <c r="J8973">
        <v>0</v>
      </c>
      <c r="K8973">
        <v>8707</v>
      </c>
      <c r="L8973">
        <v>8432.0712000000003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 s="10" t="s">
        <v>38</v>
      </c>
    </row>
    <row r="8974" spans="1:19" hidden="1" x14ac:dyDescent="0.25">
      <c r="A8974" s="10" t="str">
        <f t="shared" si="140"/>
        <v>2017-2026Kern1-in-2June PeakCAISO12</v>
      </c>
      <c r="B8974" s="10" t="s">
        <v>54</v>
      </c>
      <c r="C8974" s="10" t="s">
        <v>11</v>
      </c>
      <c r="D8974" s="10" t="s">
        <v>4</v>
      </c>
      <c r="E8974" s="10" t="s">
        <v>9</v>
      </c>
      <c r="F8974">
        <v>12</v>
      </c>
      <c r="G8974">
        <v>1.5231916904449463</v>
      </c>
      <c r="H8974">
        <v>1.5231916904449463</v>
      </c>
      <c r="I8974">
        <v>97</v>
      </c>
      <c r="J8974">
        <v>0</v>
      </c>
      <c r="K8974">
        <v>8707</v>
      </c>
      <c r="L8974">
        <v>8432.0712000000003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 s="10" t="s">
        <v>39</v>
      </c>
    </row>
    <row r="8975" spans="1:19" hidden="1" x14ac:dyDescent="0.25">
      <c r="A8975" s="10" t="str">
        <f t="shared" si="140"/>
        <v>2017-2026Kern1-in-10June PeakCAISO12</v>
      </c>
      <c r="B8975" s="10" t="s">
        <v>54</v>
      </c>
      <c r="C8975" s="10" t="s">
        <v>11</v>
      </c>
      <c r="D8975" s="10" t="s">
        <v>4</v>
      </c>
      <c r="E8975" s="10" t="s">
        <v>1</v>
      </c>
      <c r="F8975">
        <v>12</v>
      </c>
      <c r="G8975">
        <v>1.5414227247238159</v>
      </c>
      <c r="H8975">
        <v>1.5414227247238159</v>
      </c>
      <c r="I8975">
        <v>95</v>
      </c>
      <c r="J8975">
        <v>0</v>
      </c>
      <c r="K8975">
        <v>8707</v>
      </c>
      <c r="L8975">
        <v>8432.0712000000003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 s="10" t="s">
        <v>39</v>
      </c>
    </row>
    <row r="8976" spans="1:19" hidden="1" x14ac:dyDescent="0.25">
      <c r="A8976" s="10" t="str">
        <f t="shared" si="140"/>
        <v>2017-2026Kern1-in-10June PeakPGE12</v>
      </c>
      <c r="B8976" s="10" t="s">
        <v>54</v>
      </c>
      <c r="C8976" s="10" t="s">
        <v>11</v>
      </c>
      <c r="D8976" s="10" t="s">
        <v>4</v>
      </c>
      <c r="E8976" s="10" t="s">
        <v>1</v>
      </c>
      <c r="F8976">
        <v>12</v>
      </c>
      <c r="G8976">
        <v>1.5323991775512695</v>
      </c>
      <c r="H8976">
        <v>1.5323991775512695</v>
      </c>
      <c r="I8976">
        <v>95.375</v>
      </c>
      <c r="J8976">
        <v>0</v>
      </c>
      <c r="K8976">
        <v>8707</v>
      </c>
      <c r="L8976">
        <v>8432.0712000000003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 s="10" t="s">
        <v>38</v>
      </c>
    </row>
    <row r="8977" spans="1:19" hidden="1" x14ac:dyDescent="0.25">
      <c r="A8977" s="10" t="str">
        <f t="shared" si="140"/>
        <v>2017-2026Kern1-in-2June PeakPGE12</v>
      </c>
      <c r="B8977" s="10" t="s">
        <v>54</v>
      </c>
      <c r="C8977" s="10" t="s">
        <v>11</v>
      </c>
      <c r="D8977" s="10" t="s">
        <v>4</v>
      </c>
      <c r="E8977" s="10" t="s">
        <v>9</v>
      </c>
      <c r="F8977">
        <v>12</v>
      </c>
      <c r="G8977">
        <v>1.5944581031799316</v>
      </c>
      <c r="H8977">
        <v>1.5944581031799316</v>
      </c>
      <c r="I8977">
        <v>98.5</v>
      </c>
      <c r="J8977">
        <v>0</v>
      </c>
      <c r="K8977">
        <v>8707</v>
      </c>
      <c r="L8977">
        <v>8432.0712000000003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 s="10" t="s">
        <v>38</v>
      </c>
    </row>
    <row r="8978" spans="1:19" hidden="1" x14ac:dyDescent="0.25">
      <c r="A8978" s="10" t="str">
        <f t="shared" si="140"/>
        <v>2017-2026Kern1-in-10June PeakCAISO13</v>
      </c>
      <c r="B8978" s="10" t="s">
        <v>54</v>
      </c>
      <c r="C8978" s="10" t="s">
        <v>11</v>
      </c>
      <c r="D8978" s="10" t="s">
        <v>4</v>
      </c>
      <c r="E8978" s="10" t="s">
        <v>1</v>
      </c>
      <c r="F8978">
        <v>13</v>
      </c>
      <c r="G8978">
        <v>1.9209941625595093</v>
      </c>
      <c r="H8978">
        <v>1.9209941625595093</v>
      </c>
      <c r="I8978">
        <v>97.375</v>
      </c>
      <c r="J8978">
        <v>0</v>
      </c>
      <c r="K8978">
        <v>8707</v>
      </c>
      <c r="L8978">
        <v>8432.0712000000003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 s="10" t="s">
        <v>39</v>
      </c>
    </row>
    <row r="8979" spans="1:19" hidden="1" x14ac:dyDescent="0.25">
      <c r="A8979" s="10" t="str">
        <f t="shared" si="140"/>
        <v>2017-2026Kern1-in-2June PeakCAISO13</v>
      </c>
      <c r="B8979" s="10" t="s">
        <v>54</v>
      </c>
      <c r="C8979" s="10" t="s">
        <v>11</v>
      </c>
      <c r="D8979" s="10" t="s">
        <v>4</v>
      </c>
      <c r="E8979" s="10" t="s">
        <v>9</v>
      </c>
      <c r="F8979">
        <v>13</v>
      </c>
      <c r="G8979">
        <v>1.8982738256454468</v>
      </c>
      <c r="H8979">
        <v>1.8982738256454468</v>
      </c>
      <c r="I8979">
        <v>99.625</v>
      </c>
      <c r="J8979">
        <v>0</v>
      </c>
      <c r="K8979">
        <v>8707</v>
      </c>
      <c r="L8979">
        <v>8432.0712000000003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 s="10" t="s">
        <v>39</v>
      </c>
    </row>
    <row r="8980" spans="1:19" hidden="1" x14ac:dyDescent="0.25">
      <c r="A8980" s="10" t="str">
        <f t="shared" si="140"/>
        <v>2017-2026Kern1-in-2June PeakPGE13</v>
      </c>
      <c r="B8980" s="10" t="s">
        <v>54</v>
      </c>
      <c r="C8980" s="10" t="s">
        <v>11</v>
      </c>
      <c r="D8980" s="10" t="s">
        <v>4</v>
      </c>
      <c r="E8980" s="10" t="s">
        <v>9</v>
      </c>
      <c r="F8980">
        <v>13</v>
      </c>
      <c r="G8980">
        <v>1.9870895147323608</v>
      </c>
      <c r="H8980">
        <v>1.9870895147323608</v>
      </c>
      <c r="I8980">
        <v>101</v>
      </c>
      <c r="J8980">
        <v>0</v>
      </c>
      <c r="K8980">
        <v>8707</v>
      </c>
      <c r="L8980">
        <v>8432.0712000000003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 s="10" t="s">
        <v>38</v>
      </c>
    </row>
    <row r="8981" spans="1:19" hidden="1" x14ac:dyDescent="0.25">
      <c r="A8981" s="10" t="str">
        <f t="shared" si="140"/>
        <v>2017-2026Kern1-in-10June PeakPGE13</v>
      </c>
      <c r="B8981" s="10" t="s">
        <v>54</v>
      </c>
      <c r="C8981" s="10" t="s">
        <v>11</v>
      </c>
      <c r="D8981" s="10" t="s">
        <v>4</v>
      </c>
      <c r="E8981" s="10" t="s">
        <v>1</v>
      </c>
      <c r="F8981">
        <v>13</v>
      </c>
      <c r="G8981">
        <v>1.9097485542297363</v>
      </c>
      <c r="H8981">
        <v>1.9097485542297363</v>
      </c>
      <c r="I8981">
        <v>98.125</v>
      </c>
      <c r="J8981">
        <v>0</v>
      </c>
      <c r="K8981">
        <v>8707</v>
      </c>
      <c r="L8981">
        <v>8432.0712000000003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 s="10" t="s">
        <v>38</v>
      </c>
    </row>
    <row r="8982" spans="1:19" hidden="1" x14ac:dyDescent="0.25">
      <c r="A8982" s="10" t="str">
        <f t="shared" si="140"/>
        <v>2017-2026Kern1-in-10June PeakCAISO14</v>
      </c>
      <c r="B8982" s="10" t="s">
        <v>54</v>
      </c>
      <c r="C8982" s="10" t="s">
        <v>11</v>
      </c>
      <c r="D8982" s="10" t="s">
        <v>4</v>
      </c>
      <c r="E8982" s="10" t="s">
        <v>1</v>
      </c>
      <c r="F8982">
        <v>14</v>
      </c>
      <c r="G8982">
        <v>2.3181805610656738</v>
      </c>
      <c r="H8982">
        <v>1.9337259531021118</v>
      </c>
      <c r="I8982">
        <v>99.25</v>
      </c>
      <c r="J8982">
        <v>0.10273714363574982</v>
      </c>
      <c r="K8982">
        <v>8707</v>
      </c>
      <c r="L8982">
        <v>8432.0712000000003</v>
      </c>
      <c r="M8982">
        <v>0.38445460796356201</v>
      </c>
      <c r="N8982">
        <v>0.25278669595718384</v>
      </c>
      <c r="O8982">
        <v>0.3305792510509491</v>
      </c>
      <c r="P8982">
        <v>0.38445460796356201</v>
      </c>
      <c r="Q8982">
        <v>0.43832996487617493</v>
      </c>
      <c r="R8982">
        <v>0.51612251996994019</v>
      </c>
      <c r="S8982" s="10" t="s">
        <v>39</v>
      </c>
    </row>
    <row r="8983" spans="1:19" hidden="1" x14ac:dyDescent="0.25">
      <c r="A8983" s="10" t="str">
        <f t="shared" si="140"/>
        <v>2017-2026Kern1-in-2June PeakCAISO14</v>
      </c>
      <c r="B8983" s="10" t="s">
        <v>54</v>
      </c>
      <c r="C8983" s="10" t="s">
        <v>11</v>
      </c>
      <c r="D8983" s="10" t="s">
        <v>4</v>
      </c>
      <c r="E8983" s="10" t="s">
        <v>9</v>
      </c>
      <c r="F8983">
        <v>14</v>
      </c>
      <c r="G8983">
        <v>2.2907624244689941</v>
      </c>
      <c r="H8983">
        <v>1.9007222652435303</v>
      </c>
      <c r="I8983">
        <v>101.125</v>
      </c>
      <c r="J8983">
        <v>0.10273714363574982</v>
      </c>
      <c r="K8983">
        <v>8707</v>
      </c>
      <c r="L8983">
        <v>8432.0712000000003</v>
      </c>
      <c r="M8983">
        <v>0.39004009962081909</v>
      </c>
      <c r="N8983">
        <v>0.25837218761444092</v>
      </c>
      <c r="O8983">
        <v>0.33616474270820618</v>
      </c>
      <c r="P8983">
        <v>0.39004009962081909</v>
      </c>
      <c r="Q8983">
        <v>0.44391545653343201</v>
      </c>
      <c r="R8983">
        <v>0.52170801162719727</v>
      </c>
      <c r="S8983" s="10" t="s">
        <v>39</v>
      </c>
    </row>
    <row r="8984" spans="1:19" hidden="1" x14ac:dyDescent="0.25">
      <c r="A8984" s="10" t="str">
        <f t="shared" si="140"/>
        <v>2017-2026Kern1-in-2June PeakPGE14</v>
      </c>
      <c r="B8984" s="10" t="s">
        <v>54</v>
      </c>
      <c r="C8984" s="10" t="s">
        <v>11</v>
      </c>
      <c r="D8984" s="10" t="s">
        <v>4</v>
      </c>
      <c r="E8984" s="10" t="s">
        <v>9</v>
      </c>
      <c r="F8984">
        <v>14</v>
      </c>
      <c r="G8984">
        <v>2.3979418277740479</v>
      </c>
      <c r="H8984">
        <v>1.9652490615844727</v>
      </c>
      <c r="I8984">
        <v>102.75</v>
      </c>
      <c r="J8984">
        <v>0.10273714363574982</v>
      </c>
      <c r="K8984">
        <v>8707</v>
      </c>
      <c r="L8984">
        <v>8432.0712000000003</v>
      </c>
      <c r="M8984">
        <v>0.43269273638725281</v>
      </c>
      <c r="N8984">
        <v>0.30102482438087463</v>
      </c>
      <c r="O8984">
        <v>0.37881737947463989</v>
      </c>
      <c r="P8984">
        <v>0.43269273638725281</v>
      </c>
      <c r="Q8984">
        <v>0.48656809329986572</v>
      </c>
      <c r="R8984">
        <v>0.56436067819595337</v>
      </c>
      <c r="S8984" s="10" t="s">
        <v>38</v>
      </c>
    </row>
    <row r="8985" spans="1:19" hidden="1" x14ac:dyDescent="0.25">
      <c r="A8985" s="10" t="str">
        <f t="shared" si="140"/>
        <v>2017-2026Kern1-in-10June PeakPGE14</v>
      </c>
      <c r="B8985" s="10" t="s">
        <v>54</v>
      </c>
      <c r="C8985" s="10" t="s">
        <v>11</v>
      </c>
      <c r="D8985" s="10" t="s">
        <v>4</v>
      </c>
      <c r="E8985" s="10" t="s">
        <v>1</v>
      </c>
      <c r="F8985">
        <v>14</v>
      </c>
      <c r="G8985">
        <v>2.3046097755432129</v>
      </c>
      <c r="H8985">
        <v>1.9194799661636353</v>
      </c>
      <c r="I8985">
        <v>100.125</v>
      </c>
      <c r="J8985">
        <v>0.10273714363574982</v>
      </c>
      <c r="K8985">
        <v>8707</v>
      </c>
      <c r="L8985">
        <v>8432.0712000000003</v>
      </c>
      <c r="M8985">
        <v>0.38512977957725525</v>
      </c>
      <c r="N8985">
        <v>0.25346186757087708</v>
      </c>
      <c r="O8985">
        <v>0.33125442266464233</v>
      </c>
      <c r="P8985">
        <v>0.38512977957725525</v>
      </c>
      <c r="Q8985">
        <v>0.43900513648986816</v>
      </c>
      <c r="R8985">
        <v>0.51679772138595581</v>
      </c>
      <c r="S8985" s="10" t="s">
        <v>38</v>
      </c>
    </row>
    <row r="8986" spans="1:19" hidden="1" x14ac:dyDescent="0.25">
      <c r="A8986" s="10" t="str">
        <f t="shared" si="140"/>
        <v>2017-2026Kern1-in-10June PeakCAISO15</v>
      </c>
      <c r="B8986" s="10" t="s">
        <v>54</v>
      </c>
      <c r="C8986" s="10" t="s">
        <v>11</v>
      </c>
      <c r="D8986" s="10" t="s">
        <v>4</v>
      </c>
      <c r="E8986" s="10" t="s">
        <v>1</v>
      </c>
      <c r="F8986">
        <v>15</v>
      </c>
      <c r="G8986">
        <v>2.6211285591125488</v>
      </c>
      <c r="H8986">
        <v>2.0963599681854248</v>
      </c>
      <c r="I8986">
        <v>100.625</v>
      </c>
      <c r="J8986">
        <v>0.1230589896440506</v>
      </c>
      <c r="K8986">
        <v>8707</v>
      </c>
      <c r="L8986">
        <v>8432.0712000000003</v>
      </c>
      <c r="M8986">
        <v>0.5247686505317688</v>
      </c>
      <c r="N8986">
        <v>0.36705625057220459</v>
      </c>
      <c r="O8986">
        <v>0.46023651957511902</v>
      </c>
      <c r="P8986">
        <v>0.5247686505317688</v>
      </c>
      <c r="Q8986">
        <v>0.58930081129074097</v>
      </c>
      <c r="R8986">
        <v>0.68248105049133301</v>
      </c>
      <c r="S8986" s="10" t="s">
        <v>39</v>
      </c>
    </row>
    <row r="8987" spans="1:19" hidden="1" x14ac:dyDescent="0.25">
      <c r="A8987" s="10" t="str">
        <f t="shared" si="140"/>
        <v>2017-2026Kern1-in-2June PeakCAISO15</v>
      </c>
      <c r="B8987" s="10" t="s">
        <v>54</v>
      </c>
      <c r="C8987" s="10" t="s">
        <v>11</v>
      </c>
      <c r="D8987" s="10" t="s">
        <v>4</v>
      </c>
      <c r="E8987" s="10" t="s">
        <v>9</v>
      </c>
      <c r="F8987">
        <v>15</v>
      </c>
      <c r="G8987">
        <v>2.5901274681091309</v>
      </c>
      <c r="H8987">
        <v>2.0642518997192383</v>
      </c>
      <c r="I8987">
        <v>102.125</v>
      </c>
      <c r="J8987">
        <v>0.1230589896440506</v>
      </c>
      <c r="K8987">
        <v>8707</v>
      </c>
      <c r="L8987">
        <v>8432.0712000000003</v>
      </c>
      <c r="M8987">
        <v>0.52587544918060303</v>
      </c>
      <c r="N8987">
        <v>0.36816304922103882</v>
      </c>
      <c r="O8987">
        <v>0.46134331822395325</v>
      </c>
      <c r="P8987">
        <v>0.52587544918060303</v>
      </c>
      <c r="Q8987">
        <v>0.5904076099395752</v>
      </c>
      <c r="R8987">
        <v>0.68358784914016724</v>
      </c>
      <c r="S8987" s="10" t="s">
        <v>39</v>
      </c>
    </row>
    <row r="8988" spans="1:19" hidden="1" x14ac:dyDescent="0.25">
      <c r="A8988" s="10" t="str">
        <f t="shared" si="140"/>
        <v>2017-2026Kern1-in-2June PeakPGE15</v>
      </c>
      <c r="B8988" s="10" t="s">
        <v>54</v>
      </c>
      <c r="C8988" s="10" t="s">
        <v>11</v>
      </c>
      <c r="D8988" s="10" t="s">
        <v>4</v>
      </c>
      <c r="E8988" s="10" t="s">
        <v>9</v>
      </c>
      <c r="F8988">
        <v>15</v>
      </c>
      <c r="G8988">
        <v>2.7113132476806641</v>
      </c>
      <c r="H8988">
        <v>2.1270217895507813</v>
      </c>
      <c r="I8988">
        <v>104.125</v>
      </c>
      <c r="J8988">
        <v>0.1230589896440506</v>
      </c>
      <c r="K8988">
        <v>8707</v>
      </c>
      <c r="L8988">
        <v>8432.0712000000003</v>
      </c>
      <c r="M8988">
        <v>0.58429139852523804</v>
      </c>
      <c r="N8988">
        <v>0.42657899856567383</v>
      </c>
      <c r="O8988">
        <v>0.51975923776626587</v>
      </c>
      <c r="P8988">
        <v>0.58429139852523804</v>
      </c>
      <c r="Q8988">
        <v>0.64882355928421021</v>
      </c>
      <c r="R8988">
        <v>0.74200379848480225</v>
      </c>
      <c r="S8988" s="10" t="s">
        <v>38</v>
      </c>
    </row>
    <row r="8989" spans="1:19" hidden="1" x14ac:dyDescent="0.25">
      <c r="A8989" s="10" t="str">
        <f t="shared" si="140"/>
        <v>2017-2026Kern1-in-10June PeakPGE15</v>
      </c>
      <c r="B8989" s="10" t="s">
        <v>54</v>
      </c>
      <c r="C8989" s="10" t="s">
        <v>11</v>
      </c>
      <c r="D8989" s="10" t="s">
        <v>4</v>
      </c>
      <c r="E8989" s="10" t="s">
        <v>1</v>
      </c>
      <c r="F8989">
        <v>15</v>
      </c>
      <c r="G8989">
        <v>2.6057844161987305</v>
      </c>
      <c r="H8989">
        <v>2.0748283863067627</v>
      </c>
      <c r="I8989">
        <v>102.125</v>
      </c>
      <c r="J8989">
        <v>0.1230589896440506</v>
      </c>
      <c r="K8989">
        <v>8707</v>
      </c>
      <c r="L8989">
        <v>8432.0712000000003</v>
      </c>
      <c r="M8989">
        <v>0.53095602989196777</v>
      </c>
      <c r="N8989">
        <v>0.37324362993240356</v>
      </c>
      <c r="O8989">
        <v>0.46642389893531799</v>
      </c>
      <c r="P8989">
        <v>0.53095602989196777</v>
      </c>
      <c r="Q8989">
        <v>0.59548819065093994</v>
      </c>
      <c r="R8989">
        <v>0.68866842985153198</v>
      </c>
      <c r="S8989" s="10" t="s">
        <v>38</v>
      </c>
    </row>
    <row r="8990" spans="1:19" hidden="1" x14ac:dyDescent="0.25">
      <c r="A8990" s="10" t="str">
        <f t="shared" si="140"/>
        <v>2017-2026Kern1-in-10June PeakCAISO16</v>
      </c>
      <c r="B8990" s="10" t="s">
        <v>54</v>
      </c>
      <c r="C8990" s="10" t="s">
        <v>11</v>
      </c>
      <c r="D8990" s="10" t="s">
        <v>4</v>
      </c>
      <c r="E8990" s="10" t="s">
        <v>1</v>
      </c>
      <c r="F8990">
        <v>16</v>
      </c>
      <c r="G8990">
        <v>2.9437990188598633</v>
      </c>
      <c r="H8990">
        <v>2.2815375328063965</v>
      </c>
      <c r="I8990">
        <v>101.875</v>
      </c>
      <c r="J8990">
        <v>0.15615223348140717</v>
      </c>
      <c r="K8990">
        <v>8707</v>
      </c>
      <c r="L8990">
        <v>8432.0712000000003</v>
      </c>
      <c r="M8990">
        <v>0.66226136684417725</v>
      </c>
      <c r="N8990">
        <v>0.4621366560459137</v>
      </c>
      <c r="O8990">
        <v>0.58037513494491577</v>
      </c>
      <c r="P8990">
        <v>0.66226136684417725</v>
      </c>
      <c r="Q8990">
        <v>0.74414759874343872</v>
      </c>
      <c r="R8990">
        <v>0.86238604784011841</v>
      </c>
      <c r="S8990" s="10" t="s">
        <v>39</v>
      </c>
    </row>
    <row r="8991" spans="1:19" hidden="1" x14ac:dyDescent="0.25">
      <c r="A8991" s="10" t="str">
        <f t="shared" si="140"/>
        <v>2017-2026Kern1-in-2June PeakCAISO16</v>
      </c>
      <c r="B8991" s="10" t="s">
        <v>54</v>
      </c>
      <c r="C8991" s="10" t="s">
        <v>11</v>
      </c>
      <c r="D8991" s="10" t="s">
        <v>4</v>
      </c>
      <c r="E8991" s="10" t="s">
        <v>9</v>
      </c>
      <c r="F8991">
        <v>16</v>
      </c>
      <c r="G8991">
        <v>2.9089815616607666</v>
      </c>
      <c r="H8991">
        <v>2.2350928783416748</v>
      </c>
      <c r="I8991">
        <v>102.75</v>
      </c>
      <c r="J8991">
        <v>0.15615223348140717</v>
      </c>
      <c r="K8991">
        <v>8707</v>
      </c>
      <c r="L8991">
        <v>8432.0712000000003</v>
      </c>
      <c r="M8991">
        <v>0.67388874292373657</v>
      </c>
      <c r="N8991">
        <v>0.47376403212547302</v>
      </c>
      <c r="O8991">
        <v>0.5920025110244751</v>
      </c>
      <c r="P8991">
        <v>0.67388874292373657</v>
      </c>
      <c r="Q8991">
        <v>0.75577497482299805</v>
      </c>
      <c r="R8991">
        <v>0.87401342391967773</v>
      </c>
      <c r="S8991" s="10" t="s">
        <v>39</v>
      </c>
    </row>
    <row r="8992" spans="1:19" hidden="1" x14ac:dyDescent="0.25">
      <c r="A8992" s="10" t="str">
        <f t="shared" si="140"/>
        <v>2017-2026Kern1-in-10June PeakPGE16</v>
      </c>
      <c r="B8992" s="10" t="s">
        <v>54</v>
      </c>
      <c r="C8992" s="10" t="s">
        <v>11</v>
      </c>
      <c r="D8992" s="10" t="s">
        <v>4</v>
      </c>
      <c r="E8992" s="10" t="s">
        <v>1</v>
      </c>
      <c r="F8992">
        <v>16</v>
      </c>
      <c r="G8992">
        <v>2.9265658855438232</v>
      </c>
      <c r="H8992">
        <v>2.2389287948608398</v>
      </c>
      <c r="I8992">
        <v>103.25</v>
      </c>
      <c r="J8992">
        <v>0.15615223348140717</v>
      </c>
      <c r="K8992">
        <v>8707</v>
      </c>
      <c r="L8992">
        <v>8432.0712000000003</v>
      </c>
      <c r="M8992">
        <v>0.68763715028762817</v>
      </c>
      <c r="N8992">
        <v>0.48751243948936462</v>
      </c>
      <c r="O8992">
        <v>0.6057509183883667</v>
      </c>
      <c r="P8992">
        <v>0.68763715028762817</v>
      </c>
      <c r="Q8992">
        <v>0.76952338218688965</v>
      </c>
      <c r="R8992">
        <v>0.88776183128356934</v>
      </c>
      <c r="S8992" s="10" t="s">
        <v>38</v>
      </c>
    </row>
    <row r="8993" spans="1:19" hidden="1" x14ac:dyDescent="0.25">
      <c r="A8993" s="10" t="str">
        <f t="shared" si="140"/>
        <v>2017-2026Kern1-in-2June PeakPGE16</v>
      </c>
      <c r="B8993" s="10" t="s">
        <v>54</v>
      </c>
      <c r="C8993" s="10" t="s">
        <v>11</v>
      </c>
      <c r="D8993" s="10" t="s">
        <v>4</v>
      </c>
      <c r="E8993" s="10" t="s">
        <v>9</v>
      </c>
      <c r="F8993">
        <v>16</v>
      </c>
      <c r="G8993">
        <v>3.0450856685638428</v>
      </c>
      <c r="H8993">
        <v>2.2970850467681885</v>
      </c>
      <c r="I8993">
        <v>105.125</v>
      </c>
      <c r="J8993">
        <v>0.15615223348140717</v>
      </c>
      <c r="K8993">
        <v>8707</v>
      </c>
      <c r="L8993">
        <v>8432.0712000000003</v>
      </c>
      <c r="M8993">
        <v>0.74800056219100952</v>
      </c>
      <c r="N8993">
        <v>0.54787588119506836</v>
      </c>
      <c r="O8993">
        <v>0.66611433029174805</v>
      </c>
      <c r="P8993">
        <v>0.74800056219100952</v>
      </c>
      <c r="Q8993">
        <v>0.829886794090271</v>
      </c>
      <c r="R8993">
        <v>0.94812524318695068</v>
      </c>
      <c r="S8993" s="10" t="s">
        <v>38</v>
      </c>
    </row>
    <row r="8994" spans="1:19" hidden="1" x14ac:dyDescent="0.25">
      <c r="A8994" s="10" t="str">
        <f t="shared" si="140"/>
        <v>2017-2026Kern1-in-2June PeakCAISO17</v>
      </c>
      <c r="B8994" s="10" t="s">
        <v>54</v>
      </c>
      <c r="C8994" s="10" t="s">
        <v>11</v>
      </c>
      <c r="D8994" s="10" t="s">
        <v>4</v>
      </c>
      <c r="E8994" s="10" t="s">
        <v>9</v>
      </c>
      <c r="F8994">
        <v>17</v>
      </c>
      <c r="G8994">
        <v>3.1547131538391113</v>
      </c>
      <c r="H8994">
        <v>2.3950474262237549</v>
      </c>
      <c r="I8994">
        <v>103.375</v>
      </c>
      <c r="J8994">
        <v>0.16046801209449768</v>
      </c>
      <c r="K8994">
        <v>8707</v>
      </c>
      <c r="L8994">
        <v>8432.0712000000003</v>
      </c>
      <c r="M8994">
        <v>0.75966566801071167</v>
      </c>
      <c r="N8994">
        <v>0.55400985479354858</v>
      </c>
      <c r="O8994">
        <v>0.67551624774932861</v>
      </c>
      <c r="P8994">
        <v>0.75966566801071167</v>
      </c>
      <c r="Q8994">
        <v>0.84381508827209473</v>
      </c>
      <c r="R8994">
        <v>0.96532148122787476</v>
      </c>
      <c r="S8994" s="10" t="s">
        <v>39</v>
      </c>
    </row>
    <row r="8995" spans="1:19" hidden="1" x14ac:dyDescent="0.25">
      <c r="A8995" s="10" t="str">
        <f t="shared" si="140"/>
        <v>2017-2026Kern1-in-10June PeakCAISO17</v>
      </c>
      <c r="B8995" s="10" t="s">
        <v>54</v>
      </c>
      <c r="C8995" s="10" t="s">
        <v>11</v>
      </c>
      <c r="D8995" s="10" t="s">
        <v>4</v>
      </c>
      <c r="E8995" s="10" t="s">
        <v>1</v>
      </c>
      <c r="F8995">
        <v>17</v>
      </c>
      <c r="G8995">
        <v>3.1924717426300049</v>
      </c>
      <c r="H8995">
        <v>2.4371464252471924</v>
      </c>
      <c r="I8995">
        <v>102.25</v>
      </c>
      <c r="J8995">
        <v>0.16046801209449768</v>
      </c>
      <c r="K8995">
        <v>8707</v>
      </c>
      <c r="L8995">
        <v>8432.0712000000003</v>
      </c>
      <c r="M8995">
        <v>0.75532525777816772</v>
      </c>
      <c r="N8995">
        <v>0.54966944456100464</v>
      </c>
      <c r="O8995">
        <v>0.67117583751678467</v>
      </c>
      <c r="P8995">
        <v>0.75532525777816772</v>
      </c>
      <c r="Q8995">
        <v>0.83947467803955078</v>
      </c>
      <c r="R8995">
        <v>0.96098107099533081</v>
      </c>
      <c r="S8995" s="10" t="s">
        <v>39</v>
      </c>
    </row>
    <row r="8996" spans="1:19" hidden="1" x14ac:dyDescent="0.25">
      <c r="A8996" s="10" t="str">
        <f t="shared" si="140"/>
        <v>2017-2026Kern1-in-10June PeakPGE17</v>
      </c>
      <c r="B8996" s="10" t="s">
        <v>54</v>
      </c>
      <c r="C8996" s="10" t="s">
        <v>11</v>
      </c>
      <c r="D8996" s="10" t="s">
        <v>4</v>
      </c>
      <c r="E8996" s="10" t="s">
        <v>1</v>
      </c>
      <c r="F8996">
        <v>17</v>
      </c>
      <c r="G8996">
        <v>3.1737828254699707</v>
      </c>
      <c r="H8996">
        <v>2.4071526527404785</v>
      </c>
      <c r="I8996">
        <v>103.5</v>
      </c>
      <c r="J8996">
        <v>0.16046801209449768</v>
      </c>
      <c r="K8996">
        <v>8707</v>
      </c>
      <c r="L8996">
        <v>8432.0712000000003</v>
      </c>
      <c r="M8996">
        <v>0.76663011312484741</v>
      </c>
      <c r="N8996">
        <v>0.56097429990768433</v>
      </c>
      <c r="O8996">
        <v>0.68248069286346436</v>
      </c>
      <c r="P8996">
        <v>0.76663011312484741</v>
      </c>
      <c r="Q8996">
        <v>0.85077953338623047</v>
      </c>
      <c r="R8996">
        <v>0.9722859263420105</v>
      </c>
      <c r="S8996" s="10" t="s">
        <v>38</v>
      </c>
    </row>
    <row r="8997" spans="1:19" hidden="1" x14ac:dyDescent="0.25">
      <c r="A8997" s="10" t="str">
        <f t="shared" si="140"/>
        <v>2017-2026Kern1-in-2June PeakPGE17</v>
      </c>
      <c r="B8997" s="10" t="s">
        <v>54</v>
      </c>
      <c r="C8997" s="10" t="s">
        <v>11</v>
      </c>
      <c r="D8997" s="10" t="s">
        <v>4</v>
      </c>
      <c r="E8997" s="10" t="s">
        <v>9</v>
      </c>
      <c r="F8997">
        <v>17</v>
      </c>
      <c r="G8997">
        <v>3.3023145198822021</v>
      </c>
      <c r="H8997">
        <v>2.4734539985656738</v>
      </c>
      <c r="I8997">
        <v>105.5</v>
      </c>
      <c r="J8997">
        <v>0.16046801209449768</v>
      </c>
      <c r="K8997">
        <v>8707</v>
      </c>
      <c r="L8997">
        <v>8432.0712000000003</v>
      </c>
      <c r="M8997">
        <v>0.82886040210723877</v>
      </c>
      <c r="N8997">
        <v>0.62320458889007568</v>
      </c>
      <c r="O8997">
        <v>0.74471098184585571</v>
      </c>
      <c r="P8997">
        <v>0.82886040210723877</v>
      </c>
      <c r="Q8997">
        <v>0.91300982236862183</v>
      </c>
      <c r="R8997">
        <v>1.0345162153244019</v>
      </c>
      <c r="S8997" s="10" t="s">
        <v>38</v>
      </c>
    </row>
    <row r="8998" spans="1:19" hidden="1" x14ac:dyDescent="0.25">
      <c r="A8998" s="10" t="str">
        <f t="shared" si="140"/>
        <v>2017-2026Kern1-in-2June PeakCAISO18</v>
      </c>
      <c r="B8998" s="10" t="s">
        <v>54</v>
      </c>
      <c r="C8998" s="10" t="s">
        <v>11</v>
      </c>
      <c r="D8998" s="10" t="s">
        <v>4</v>
      </c>
      <c r="E8998" s="10" t="s">
        <v>9</v>
      </c>
      <c r="F8998">
        <v>18</v>
      </c>
      <c r="G8998">
        <v>3.3197355270385742</v>
      </c>
      <c r="H8998">
        <v>2.5448367595672607</v>
      </c>
      <c r="I8998">
        <v>103.625</v>
      </c>
      <c r="J8998">
        <v>0.13599415123462677</v>
      </c>
      <c r="K8998">
        <v>8707</v>
      </c>
      <c r="L8998">
        <v>8432.0712000000003</v>
      </c>
      <c r="M8998">
        <v>0.77489882707595825</v>
      </c>
      <c r="N8998">
        <v>0.6006087064743042</v>
      </c>
      <c r="O8998">
        <v>0.7035834789276123</v>
      </c>
      <c r="P8998">
        <v>0.77489882707595825</v>
      </c>
      <c r="Q8998">
        <v>0.8462141752243042</v>
      </c>
      <c r="R8998">
        <v>0.9491889476776123</v>
      </c>
      <c r="S8998" s="10" t="s">
        <v>39</v>
      </c>
    </row>
    <row r="8999" spans="1:19" hidden="1" x14ac:dyDescent="0.25">
      <c r="A8999" s="10" t="str">
        <f t="shared" si="140"/>
        <v>2017-2026Kern1-in-10June PeakCAISO18</v>
      </c>
      <c r="B8999" s="10" t="s">
        <v>54</v>
      </c>
      <c r="C8999" s="10" t="s">
        <v>11</v>
      </c>
      <c r="D8999" s="10" t="s">
        <v>4</v>
      </c>
      <c r="E8999" s="10" t="s">
        <v>1</v>
      </c>
      <c r="F8999">
        <v>18</v>
      </c>
      <c r="G8999">
        <v>3.3594691753387451</v>
      </c>
      <c r="H8999">
        <v>2.599146842956543</v>
      </c>
      <c r="I8999">
        <v>102.5</v>
      </c>
      <c r="J8999">
        <v>0.13599415123462677</v>
      </c>
      <c r="K8999">
        <v>8707</v>
      </c>
      <c r="L8999">
        <v>8432.0712000000003</v>
      </c>
      <c r="M8999">
        <v>0.7603224515914917</v>
      </c>
      <c r="N8999">
        <v>0.58603233098983765</v>
      </c>
      <c r="O8999">
        <v>0.68900710344314575</v>
      </c>
      <c r="P8999">
        <v>0.7603224515914917</v>
      </c>
      <c r="Q8999">
        <v>0.83163779973983765</v>
      </c>
      <c r="R8999">
        <v>0.93461257219314575</v>
      </c>
      <c r="S8999" s="10" t="s">
        <v>39</v>
      </c>
    </row>
    <row r="9000" spans="1:19" hidden="1" x14ac:dyDescent="0.25">
      <c r="A9000" s="10" t="str">
        <f t="shared" si="140"/>
        <v>2017-2026Kern1-in-10June PeakPGE18</v>
      </c>
      <c r="B9000" s="10" t="s">
        <v>54</v>
      </c>
      <c r="C9000" s="10" t="s">
        <v>11</v>
      </c>
      <c r="D9000" s="10" t="s">
        <v>4</v>
      </c>
      <c r="E9000" s="10" t="s">
        <v>1</v>
      </c>
      <c r="F9000">
        <v>18</v>
      </c>
      <c r="G9000">
        <v>3.3398025035858154</v>
      </c>
      <c r="H9000">
        <v>2.5614042282104492</v>
      </c>
      <c r="I9000">
        <v>103.625</v>
      </c>
      <c r="J9000">
        <v>0.13599415123462677</v>
      </c>
      <c r="K9000">
        <v>8707</v>
      </c>
      <c r="L9000">
        <v>8432.0712000000003</v>
      </c>
      <c r="M9000">
        <v>0.77839815616607666</v>
      </c>
      <c r="N9000">
        <v>0.60410803556442261</v>
      </c>
      <c r="O9000">
        <v>0.70708280801773071</v>
      </c>
      <c r="P9000">
        <v>0.77839815616607666</v>
      </c>
      <c r="Q9000">
        <v>0.84971350431442261</v>
      </c>
      <c r="R9000">
        <v>0.95268827676773071</v>
      </c>
      <c r="S9000" s="10" t="s">
        <v>38</v>
      </c>
    </row>
    <row r="9001" spans="1:19" hidden="1" x14ac:dyDescent="0.25">
      <c r="A9001" s="10" t="str">
        <f t="shared" si="140"/>
        <v>2017-2026Kern1-in-2June PeakPGE18</v>
      </c>
      <c r="B9001" s="10" t="s">
        <v>54</v>
      </c>
      <c r="C9001" s="10" t="s">
        <v>11</v>
      </c>
      <c r="D9001" s="10" t="s">
        <v>4</v>
      </c>
      <c r="E9001" s="10" t="s">
        <v>9</v>
      </c>
      <c r="F9001">
        <v>18</v>
      </c>
      <c r="G9001">
        <v>3.47505784034729</v>
      </c>
      <c r="H9001">
        <v>2.637232780456543</v>
      </c>
      <c r="I9001">
        <v>105.5</v>
      </c>
      <c r="J9001">
        <v>0.13599415123462677</v>
      </c>
      <c r="K9001">
        <v>8707</v>
      </c>
      <c r="L9001">
        <v>8432.0712000000003</v>
      </c>
      <c r="M9001">
        <v>0.83782517910003662</v>
      </c>
      <c r="N9001">
        <v>0.66353505849838257</v>
      </c>
      <c r="O9001">
        <v>0.76650983095169067</v>
      </c>
      <c r="P9001">
        <v>0.83782517910003662</v>
      </c>
      <c r="Q9001">
        <v>0.90914052724838257</v>
      </c>
      <c r="R9001">
        <v>1.0121152400970459</v>
      </c>
      <c r="S9001" s="10" t="s">
        <v>38</v>
      </c>
    </row>
    <row r="9002" spans="1:19" hidden="1" x14ac:dyDescent="0.25">
      <c r="A9002" s="10" t="str">
        <f t="shared" si="140"/>
        <v>2017-2026Kern1-in-2June PeakCAISO19</v>
      </c>
      <c r="B9002" s="10" t="s">
        <v>54</v>
      </c>
      <c r="C9002" s="10" t="s">
        <v>11</v>
      </c>
      <c r="D9002" s="10" t="s">
        <v>4</v>
      </c>
      <c r="E9002" s="10" t="s">
        <v>9</v>
      </c>
      <c r="F9002">
        <v>19</v>
      </c>
      <c r="G9002">
        <v>3.3133482933044434</v>
      </c>
      <c r="H9002">
        <v>3.5693359375</v>
      </c>
      <c r="I9002">
        <v>102.625</v>
      </c>
      <c r="J9002">
        <v>0.11742977052927017</v>
      </c>
      <c r="K9002">
        <v>8707</v>
      </c>
      <c r="L9002">
        <v>8432.0712000000003</v>
      </c>
      <c r="M9002">
        <v>-0.2559877336025238</v>
      </c>
      <c r="N9002">
        <v>-0.40648573637008667</v>
      </c>
      <c r="O9002">
        <v>-0.31756791472434998</v>
      </c>
      <c r="P9002">
        <v>-0.2559877336025238</v>
      </c>
      <c r="Q9002">
        <v>-0.19440756738185883</v>
      </c>
      <c r="R9002">
        <v>-0.10548973828554153</v>
      </c>
      <c r="S9002" s="10" t="s">
        <v>39</v>
      </c>
    </row>
    <row r="9003" spans="1:19" hidden="1" x14ac:dyDescent="0.25">
      <c r="A9003" s="10" t="str">
        <f t="shared" si="140"/>
        <v>2017-2026Kern1-in-10June PeakCAISO19</v>
      </c>
      <c r="B9003" s="10" t="s">
        <v>54</v>
      </c>
      <c r="C9003" s="10" t="s">
        <v>11</v>
      </c>
      <c r="D9003" s="10" t="s">
        <v>4</v>
      </c>
      <c r="E9003" s="10" t="s">
        <v>1</v>
      </c>
      <c r="F9003">
        <v>19</v>
      </c>
      <c r="G9003">
        <v>3.3530054092407227</v>
      </c>
      <c r="H9003">
        <v>3.614387035369873</v>
      </c>
      <c r="I9003">
        <v>102</v>
      </c>
      <c r="J9003">
        <v>0.11742977052927017</v>
      </c>
      <c r="K9003">
        <v>8707</v>
      </c>
      <c r="L9003">
        <v>8432.0712000000003</v>
      </c>
      <c r="M9003">
        <v>-0.26138150691986084</v>
      </c>
      <c r="N9003">
        <v>-0.41187950968742371</v>
      </c>
      <c r="O9003">
        <v>-0.32296168804168701</v>
      </c>
      <c r="P9003">
        <v>-0.26138150691986084</v>
      </c>
      <c r="Q9003">
        <v>-0.19980134069919586</v>
      </c>
      <c r="R9003">
        <v>-0.11088351160287857</v>
      </c>
      <c r="S9003" s="10" t="s">
        <v>39</v>
      </c>
    </row>
    <row r="9004" spans="1:19" hidden="1" x14ac:dyDescent="0.25">
      <c r="A9004" s="10" t="str">
        <f t="shared" si="140"/>
        <v>2017-2026Kern1-in-10June PeakPGE19</v>
      </c>
      <c r="B9004" s="10" t="s">
        <v>54</v>
      </c>
      <c r="C9004" s="10" t="s">
        <v>11</v>
      </c>
      <c r="D9004" s="10" t="s">
        <v>4</v>
      </c>
      <c r="E9004" s="10" t="s">
        <v>1</v>
      </c>
      <c r="F9004">
        <v>19</v>
      </c>
      <c r="G9004">
        <v>3.3333768844604492</v>
      </c>
      <c r="H9004">
        <v>3.590717077255249</v>
      </c>
      <c r="I9004">
        <v>103</v>
      </c>
      <c r="J9004">
        <v>0.11742977052927017</v>
      </c>
      <c r="K9004">
        <v>8707</v>
      </c>
      <c r="L9004">
        <v>8432.0712000000003</v>
      </c>
      <c r="M9004">
        <v>-0.25734025239944458</v>
      </c>
      <c r="N9004">
        <v>-0.40783825516700745</v>
      </c>
      <c r="O9004">
        <v>-0.31892043352127075</v>
      </c>
      <c r="P9004">
        <v>-0.25734025239944458</v>
      </c>
      <c r="Q9004">
        <v>-0.1957600861787796</v>
      </c>
      <c r="R9004">
        <v>-0.10684225708246231</v>
      </c>
      <c r="S9004" s="10" t="s">
        <v>38</v>
      </c>
    </row>
    <row r="9005" spans="1:19" hidden="1" x14ac:dyDescent="0.25">
      <c r="A9005" s="10" t="str">
        <f t="shared" si="140"/>
        <v>2017-2026Kern1-in-2June PeakPGE19</v>
      </c>
      <c r="B9005" s="10" t="s">
        <v>54</v>
      </c>
      <c r="C9005" s="10" t="s">
        <v>11</v>
      </c>
      <c r="D9005" s="10" t="s">
        <v>4</v>
      </c>
      <c r="E9005" s="10" t="s">
        <v>9</v>
      </c>
      <c r="F9005">
        <v>19</v>
      </c>
      <c r="G9005">
        <v>3.4683716297149658</v>
      </c>
      <c r="H9005">
        <v>3.7383978366851807</v>
      </c>
      <c r="I9005">
        <v>104.25</v>
      </c>
      <c r="J9005">
        <v>0.11742977052927017</v>
      </c>
      <c r="K9005">
        <v>8707</v>
      </c>
      <c r="L9005">
        <v>8432.0712000000003</v>
      </c>
      <c r="M9005">
        <v>-0.27002626657485962</v>
      </c>
      <c r="N9005">
        <v>-0.42052426934242249</v>
      </c>
      <c r="O9005">
        <v>-0.33160644769668579</v>
      </c>
      <c r="P9005">
        <v>-0.27002626657485962</v>
      </c>
      <c r="Q9005">
        <v>-0.20844610035419464</v>
      </c>
      <c r="R9005">
        <v>-0.11952827125787735</v>
      </c>
      <c r="S9005" s="10" t="s">
        <v>38</v>
      </c>
    </row>
    <row r="9006" spans="1:19" hidden="1" x14ac:dyDescent="0.25">
      <c r="A9006" s="10" t="str">
        <f t="shared" si="140"/>
        <v>2017-2026Kern1-in-10June PeakCAISO20</v>
      </c>
      <c r="B9006" s="10" t="s">
        <v>54</v>
      </c>
      <c r="C9006" s="10" t="s">
        <v>11</v>
      </c>
      <c r="D9006" s="10" t="s">
        <v>4</v>
      </c>
      <c r="E9006" s="10" t="s">
        <v>1</v>
      </c>
      <c r="F9006">
        <v>20</v>
      </c>
      <c r="G9006">
        <v>3.222806453704834</v>
      </c>
      <c r="H9006">
        <v>3.6010825634002686</v>
      </c>
      <c r="I9006">
        <v>100</v>
      </c>
      <c r="J9006">
        <v>7.6294809579849243E-2</v>
      </c>
      <c r="K9006">
        <v>8707</v>
      </c>
      <c r="L9006">
        <v>8432.0712000000003</v>
      </c>
      <c r="M9006">
        <v>-0.37827610969543457</v>
      </c>
      <c r="N9006">
        <v>-0.47605553269386292</v>
      </c>
      <c r="O9006">
        <v>-0.41828510165214539</v>
      </c>
      <c r="P9006">
        <v>-0.37827610969543457</v>
      </c>
      <c r="Q9006">
        <v>-0.33826711773872375</v>
      </c>
      <c r="R9006">
        <v>-0.28049668669700623</v>
      </c>
      <c r="S9006" s="10" t="s">
        <v>39</v>
      </c>
    </row>
    <row r="9007" spans="1:19" hidden="1" x14ac:dyDescent="0.25">
      <c r="A9007" s="10" t="str">
        <f t="shared" si="140"/>
        <v>2017-2026Kern1-in-2June PeakCAISO20</v>
      </c>
      <c r="B9007" s="10" t="s">
        <v>54</v>
      </c>
      <c r="C9007" s="10" t="s">
        <v>11</v>
      </c>
      <c r="D9007" s="10" t="s">
        <v>4</v>
      </c>
      <c r="E9007" s="10" t="s">
        <v>9</v>
      </c>
      <c r="F9007">
        <v>20</v>
      </c>
      <c r="G9007">
        <v>3.1846890449523926</v>
      </c>
      <c r="H9007">
        <v>3.5547289848327637</v>
      </c>
      <c r="I9007">
        <v>100</v>
      </c>
      <c r="J9007">
        <v>7.6294809579849243E-2</v>
      </c>
      <c r="K9007">
        <v>8707</v>
      </c>
      <c r="L9007">
        <v>8432.0712000000003</v>
      </c>
      <c r="M9007">
        <v>-0.37003993988037109</v>
      </c>
      <c r="N9007">
        <v>-0.46781936287879944</v>
      </c>
      <c r="O9007">
        <v>-0.41004893183708191</v>
      </c>
      <c r="P9007">
        <v>-0.37003993988037109</v>
      </c>
      <c r="Q9007">
        <v>-0.33003094792366028</v>
      </c>
      <c r="R9007">
        <v>-0.27226051688194275</v>
      </c>
      <c r="S9007" s="10" t="s">
        <v>39</v>
      </c>
    </row>
    <row r="9008" spans="1:19" hidden="1" x14ac:dyDescent="0.25">
      <c r="A9008" s="10" t="str">
        <f t="shared" si="140"/>
        <v>2017-2026Kern1-in-10June PeakPGE20</v>
      </c>
      <c r="B9008" s="10" t="s">
        <v>54</v>
      </c>
      <c r="C9008" s="10" t="s">
        <v>11</v>
      </c>
      <c r="D9008" s="10" t="s">
        <v>4</v>
      </c>
      <c r="E9008" s="10" t="s">
        <v>1</v>
      </c>
      <c r="F9008">
        <v>20</v>
      </c>
      <c r="G9008">
        <v>3.2039399147033691</v>
      </c>
      <c r="H9008">
        <v>3.5782167911529541</v>
      </c>
      <c r="I9008">
        <v>101</v>
      </c>
      <c r="J9008">
        <v>7.6294809579849243E-2</v>
      </c>
      <c r="K9008">
        <v>8707</v>
      </c>
      <c r="L9008">
        <v>8432.0712000000003</v>
      </c>
      <c r="M9008">
        <v>-0.37427687644958496</v>
      </c>
      <c r="N9008">
        <v>-0.47205629944801331</v>
      </c>
      <c r="O9008">
        <v>-0.41428586840629578</v>
      </c>
      <c r="P9008">
        <v>-0.37427687644958496</v>
      </c>
      <c r="Q9008">
        <v>-0.33426788449287415</v>
      </c>
      <c r="R9008">
        <v>-0.27649745345115662</v>
      </c>
      <c r="S9008" s="10" t="s">
        <v>38</v>
      </c>
    </row>
    <row r="9009" spans="1:19" hidden="1" x14ac:dyDescent="0.25">
      <c r="A9009" s="10" t="str">
        <f t="shared" si="140"/>
        <v>2017-2026Kern1-in-2June PeakPGE20</v>
      </c>
      <c r="B9009" s="10" t="s">
        <v>54</v>
      </c>
      <c r="C9009" s="10" t="s">
        <v>11</v>
      </c>
      <c r="D9009" s="10" t="s">
        <v>4</v>
      </c>
      <c r="E9009" s="10" t="s">
        <v>9</v>
      </c>
      <c r="F9009">
        <v>20</v>
      </c>
      <c r="G9009">
        <v>3.3336927890777588</v>
      </c>
      <c r="H9009">
        <v>3.7400975227355957</v>
      </c>
      <c r="I9009">
        <v>101.25</v>
      </c>
      <c r="J9009">
        <v>7.6294809579849243E-2</v>
      </c>
      <c r="K9009">
        <v>8707</v>
      </c>
      <c r="L9009">
        <v>8432.0712000000003</v>
      </c>
      <c r="M9009">
        <v>-0.4064047634601593</v>
      </c>
      <c r="N9009">
        <v>-0.50418418645858765</v>
      </c>
      <c r="O9009">
        <v>-0.44641375541687012</v>
      </c>
      <c r="P9009">
        <v>-0.4064047634601593</v>
      </c>
      <c r="Q9009">
        <v>-0.36639577150344849</v>
      </c>
      <c r="R9009">
        <v>-0.30862534046173096</v>
      </c>
      <c r="S9009" s="10" t="s">
        <v>38</v>
      </c>
    </row>
    <row r="9010" spans="1:19" hidden="1" x14ac:dyDescent="0.25">
      <c r="A9010" s="10" t="str">
        <f t="shared" si="140"/>
        <v>2017-2026Kern1-in-2June PeakCAISO21</v>
      </c>
      <c r="B9010" s="10" t="s">
        <v>54</v>
      </c>
      <c r="C9010" s="10" t="s">
        <v>11</v>
      </c>
      <c r="D9010" s="10" t="s">
        <v>4</v>
      </c>
      <c r="E9010" s="10" t="s">
        <v>9</v>
      </c>
      <c r="F9010">
        <v>21</v>
      </c>
      <c r="G9010">
        <v>3.0051438808441162</v>
      </c>
      <c r="H9010">
        <v>3.2505862712860107</v>
      </c>
      <c r="I9010">
        <v>95.25</v>
      </c>
      <c r="J9010">
        <v>7.6630406081676483E-2</v>
      </c>
      <c r="K9010">
        <v>8707</v>
      </c>
      <c r="L9010">
        <v>8432.0712000000003</v>
      </c>
      <c r="M9010">
        <v>-0.24544239044189453</v>
      </c>
      <c r="N9010">
        <v>-0.34365192055702209</v>
      </c>
      <c r="O9010">
        <v>-0.28562736511230469</v>
      </c>
      <c r="P9010">
        <v>-0.24544239044189453</v>
      </c>
      <c r="Q9010">
        <v>-0.20525740087032318</v>
      </c>
      <c r="R9010">
        <v>-0.14723286032676697</v>
      </c>
      <c r="S9010" s="10" t="s">
        <v>39</v>
      </c>
    </row>
    <row r="9011" spans="1:19" hidden="1" x14ac:dyDescent="0.25">
      <c r="A9011" s="10" t="str">
        <f t="shared" si="140"/>
        <v>2017-2026Kern1-in-10June PeakCAISO21</v>
      </c>
      <c r="B9011" s="10" t="s">
        <v>54</v>
      </c>
      <c r="C9011" s="10" t="s">
        <v>11</v>
      </c>
      <c r="D9011" s="10" t="s">
        <v>4</v>
      </c>
      <c r="E9011" s="10" t="s">
        <v>1</v>
      </c>
      <c r="F9011">
        <v>21</v>
      </c>
      <c r="G9011">
        <v>3.0411121845245361</v>
      </c>
      <c r="H9011">
        <v>3.2914035320281982</v>
      </c>
      <c r="I9011">
        <v>96.75</v>
      </c>
      <c r="J9011">
        <v>7.6630406081676483E-2</v>
      </c>
      <c r="K9011">
        <v>8707</v>
      </c>
      <c r="L9011">
        <v>8432.0712000000003</v>
      </c>
      <c r="M9011">
        <v>-0.25029131770133972</v>
      </c>
      <c r="N9011">
        <v>-0.34850084781646729</v>
      </c>
      <c r="O9011">
        <v>-0.29047629237174988</v>
      </c>
      <c r="P9011">
        <v>-0.25029131770133972</v>
      </c>
      <c r="Q9011">
        <v>-0.21010632812976837</v>
      </c>
      <c r="R9011">
        <v>-0.15208178758621216</v>
      </c>
      <c r="S9011" s="10" t="s">
        <v>39</v>
      </c>
    </row>
    <row r="9012" spans="1:19" hidden="1" x14ac:dyDescent="0.25">
      <c r="A9012" s="10" t="str">
        <f t="shared" si="140"/>
        <v>2017-2026Kern1-in-10June PeakPGE21</v>
      </c>
      <c r="B9012" s="10" t="s">
        <v>54</v>
      </c>
      <c r="C9012" s="10" t="s">
        <v>11</v>
      </c>
      <c r="D9012" s="10" t="s">
        <v>4</v>
      </c>
      <c r="E9012" s="10" t="s">
        <v>1</v>
      </c>
      <c r="F9012">
        <v>21</v>
      </c>
      <c r="G9012">
        <v>3.0233094692230225</v>
      </c>
      <c r="H9012">
        <v>3.267878532409668</v>
      </c>
      <c r="I9012">
        <v>97.5</v>
      </c>
      <c r="J9012">
        <v>7.6630406081676483E-2</v>
      </c>
      <c r="K9012">
        <v>8707</v>
      </c>
      <c r="L9012">
        <v>8432.0712000000003</v>
      </c>
      <c r="M9012">
        <v>-0.24456912279129028</v>
      </c>
      <c r="N9012">
        <v>-0.34277865290641785</v>
      </c>
      <c r="O9012">
        <v>-0.28475409746170044</v>
      </c>
      <c r="P9012">
        <v>-0.24456912279129028</v>
      </c>
      <c r="Q9012">
        <v>-0.20438413321971893</v>
      </c>
      <c r="R9012">
        <v>-0.14635959267616272</v>
      </c>
      <c r="S9012" s="10" t="s">
        <v>38</v>
      </c>
    </row>
    <row r="9013" spans="1:19" hidden="1" x14ac:dyDescent="0.25">
      <c r="A9013" s="10" t="str">
        <f t="shared" si="140"/>
        <v>2017-2026Kern1-in-2June PeakPGE21</v>
      </c>
      <c r="B9013" s="10" t="s">
        <v>54</v>
      </c>
      <c r="C9013" s="10" t="s">
        <v>11</v>
      </c>
      <c r="D9013" s="10" t="s">
        <v>4</v>
      </c>
      <c r="E9013" s="10" t="s">
        <v>9</v>
      </c>
      <c r="F9013">
        <v>21</v>
      </c>
      <c r="G9013">
        <v>3.145747184753418</v>
      </c>
      <c r="H9013">
        <v>3.4249973297119141</v>
      </c>
      <c r="I9013">
        <v>97.125</v>
      </c>
      <c r="J9013">
        <v>7.6630406081676483E-2</v>
      </c>
      <c r="K9013">
        <v>8707</v>
      </c>
      <c r="L9013">
        <v>8432.0712000000003</v>
      </c>
      <c r="M9013">
        <v>-0.27925008535385132</v>
      </c>
      <c r="N9013">
        <v>-0.37745961546897888</v>
      </c>
      <c r="O9013">
        <v>-0.31943506002426147</v>
      </c>
      <c r="P9013">
        <v>-0.27925008535385132</v>
      </c>
      <c r="Q9013">
        <v>-0.23906509578227997</v>
      </c>
      <c r="R9013">
        <v>-0.18104055523872375</v>
      </c>
      <c r="S9013" s="10" t="s">
        <v>38</v>
      </c>
    </row>
    <row r="9014" spans="1:19" hidden="1" x14ac:dyDescent="0.25">
      <c r="A9014" s="10" t="str">
        <f t="shared" si="140"/>
        <v>2017-2026Kern1-in-10June PeakCAISO22</v>
      </c>
      <c r="B9014" s="10" t="s">
        <v>54</v>
      </c>
      <c r="C9014" s="10" t="s">
        <v>11</v>
      </c>
      <c r="D9014" s="10" t="s">
        <v>4</v>
      </c>
      <c r="E9014" s="10" t="s">
        <v>1</v>
      </c>
      <c r="F9014">
        <v>22</v>
      </c>
      <c r="G9014">
        <v>2.7559032440185547</v>
      </c>
      <c r="H9014">
        <v>2.9274277687072754</v>
      </c>
      <c r="I9014">
        <v>93.375</v>
      </c>
      <c r="J9014">
        <v>6.3674606382846832E-2</v>
      </c>
      <c r="K9014">
        <v>8707</v>
      </c>
      <c r="L9014">
        <v>8432.0712000000003</v>
      </c>
      <c r="M9014">
        <v>-0.17152446508407593</v>
      </c>
      <c r="N9014">
        <v>-0.25312983989715576</v>
      </c>
      <c r="O9014">
        <v>-0.20491543412208557</v>
      </c>
      <c r="P9014">
        <v>-0.17152446508407593</v>
      </c>
      <c r="Q9014">
        <v>-0.13813349604606628</v>
      </c>
      <c r="R9014">
        <v>-8.9919090270996094E-2</v>
      </c>
      <c r="S9014" s="10" t="s">
        <v>39</v>
      </c>
    </row>
    <row r="9015" spans="1:19" hidden="1" x14ac:dyDescent="0.25">
      <c r="A9015" s="10" t="str">
        <f t="shared" si="140"/>
        <v>2017-2026Kern1-in-2June PeakCAISO22</v>
      </c>
      <c r="B9015" s="10" t="s">
        <v>54</v>
      </c>
      <c r="C9015" s="10" t="s">
        <v>11</v>
      </c>
      <c r="D9015" s="10" t="s">
        <v>4</v>
      </c>
      <c r="E9015" s="10" t="s">
        <v>9</v>
      </c>
      <c r="F9015">
        <v>22</v>
      </c>
      <c r="G9015">
        <v>2.7233080863952637</v>
      </c>
      <c r="H9015">
        <v>2.8916902542114258</v>
      </c>
      <c r="I9015">
        <v>91.75</v>
      </c>
      <c r="J9015">
        <v>6.3674606382846832E-2</v>
      </c>
      <c r="K9015">
        <v>8707</v>
      </c>
      <c r="L9015">
        <v>8432.0712000000003</v>
      </c>
      <c r="M9015">
        <v>-0.16838224232196808</v>
      </c>
      <c r="N9015">
        <v>-0.24998761713504791</v>
      </c>
      <c r="O9015">
        <v>-0.20177321135997772</v>
      </c>
      <c r="P9015">
        <v>-0.16838224232196808</v>
      </c>
      <c r="Q9015">
        <v>-0.13499127328395844</v>
      </c>
      <c r="R9015">
        <v>-8.6776867508888245E-2</v>
      </c>
      <c r="S9015" s="10" t="s">
        <v>39</v>
      </c>
    </row>
    <row r="9016" spans="1:19" hidden="1" x14ac:dyDescent="0.25">
      <c r="A9016" s="10" t="str">
        <f t="shared" si="140"/>
        <v>2017-2026Kern1-in-10June PeakPGE22</v>
      </c>
      <c r="B9016" s="10" t="s">
        <v>54</v>
      </c>
      <c r="C9016" s="10" t="s">
        <v>11</v>
      </c>
      <c r="D9016" s="10" t="s">
        <v>4</v>
      </c>
      <c r="E9016" s="10" t="s">
        <v>1</v>
      </c>
      <c r="F9016">
        <v>22</v>
      </c>
      <c r="G9016">
        <v>2.7397699356079102</v>
      </c>
      <c r="H9016">
        <v>2.9049460887908936</v>
      </c>
      <c r="I9016">
        <v>94.125</v>
      </c>
      <c r="J9016">
        <v>6.3674606382846832E-2</v>
      </c>
      <c r="K9016">
        <v>8707</v>
      </c>
      <c r="L9016">
        <v>8432.0712000000003</v>
      </c>
      <c r="M9016">
        <v>-0.16517621278762817</v>
      </c>
      <c r="N9016">
        <v>-0.24678158760070801</v>
      </c>
      <c r="O9016">
        <v>-0.19856718182563782</v>
      </c>
      <c r="P9016">
        <v>-0.16517621278762817</v>
      </c>
      <c r="Q9016">
        <v>-0.13178524374961853</v>
      </c>
      <c r="R9016">
        <v>-8.357083797454834E-2</v>
      </c>
      <c r="S9016" s="10" t="s">
        <v>38</v>
      </c>
    </row>
    <row r="9017" spans="1:19" hidden="1" x14ac:dyDescent="0.25">
      <c r="A9017" s="10" t="str">
        <f t="shared" si="140"/>
        <v>2017-2026Kern1-in-2June PeakPGE22</v>
      </c>
      <c r="B9017" s="10" t="s">
        <v>54</v>
      </c>
      <c r="C9017" s="10" t="s">
        <v>11</v>
      </c>
      <c r="D9017" s="10" t="s">
        <v>4</v>
      </c>
      <c r="E9017" s="10" t="s">
        <v>9</v>
      </c>
      <c r="F9017">
        <v>22</v>
      </c>
      <c r="G9017">
        <v>2.8507249355316162</v>
      </c>
      <c r="H9017">
        <v>3.0537714958190918</v>
      </c>
      <c r="I9017">
        <v>92.875</v>
      </c>
      <c r="J9017">
        <v>6.3674606382846832E-2</v>
      </c>
      <c r="K9017">
        <v>8707</v>
      </c>
      <c r="L9017">
        <v>8432.0712000000003</v>
      </c>
      <c r="M9017">
        <v>-0.2030465304851532</v>
      </c>
      <c r="N9017">
        <v>-0.28465190529823303</v>
      </c>
      <c r="O9017">
        <v>-0.23643749952316284</v>
      </c>
      <c r="P9017">
        <v>-0.2030465304851532</v>
      </c>
      <c r="Q9017">
        <v>-0.16965556144714355</v>
      </c>
      <c r="R9017">
        <v>-0.12144115567207336</v>
      </c>
      <c r="S9017" s="10" t="s">
        <v>38</v>
      </c>
    </row>
    <row r="9018" spans="1:19" hidden="1" x14ac:dyDescent="0.25">
      <c r="A9018" s="10" t="str">
        <f t="shared" si="140"/>
        <v>2017-2026Kern1-in-10June PeakCAISO23</v>
      </c>
      <c r="B9018" s="10" t="s">
        <v>54</v>
      </c>
      <c r="C9018" s="10" t="s">
        <v>11</v>
      </c>
      <c r="D9018" s="10" t="s">
        <v>4</v>
      </c>
      <c r="E9018" s="10" t="s">
        <v>1</v>
      </c>
      <c r="F9018">
        <v>23</v>
      </c>
      <c r="G9018">
        <v>2.3212594985961914</v>
      </c>
      <c r="H9018">
        <v>2.4410042762756348</v>
      </c>
      <c r="I9018">
        <v>90.25</v>
      </c>
      <c r="J9018">
        <v>5.8387260884046555E-2</v>
      </c>
      <c r="K9018">
        <v>8707</v>
      </c>
      <c r="L9018">
        <v>8432.0712000000003</v>
      </c>
      <c r="M9018">
        <v>-0.11974489688873291</v>
      </c>
      <c r="N9018">
        <v>-0.1945740133523941</v>
      </c>
      <c r="O9018">
        <v>-0.15036317706108093</v>
      </c>
      <c r="P9018">
        <v>-0.11974489688873291</v>
      </c>
      <c r="Q9018">
        <v>-8.9126616716384888E-2</v>
      </c>
      <c r="R9018">
        <v>-4.4915784150362015E-2</v>
      </c>
      <c r="S9018" s="10" t="s">
        <v>39</v>
      </c>
    </row>
    <row r="9019" spans="1:19" hidden="1" x14ac:dyDescent="0.25">
      <c r="A9019" s="10" t="str">
        <f t="shared" si="140"/>
        <v>2017-2026Kern1-in-2June PeakCAISO23</v>
      </c>
      <c r="B9019" s="10" t="s">
        <v>54</v>
      </c>
      <c r="C9019" s="10" t="s">
        <v>11</v>
      </c>
      <c r="D9019" s="10" t="s">
        <v>4</v>
      </c>
      <c r="E9019" s="10" t="s">
        <v>9</v>
      </c>
      <c r="F9019">
        <v>23</v>
      </c>
      <c r="G9019">
        <v>2.2938051223754883</v>
      </c>
      <c r="H9019">
        <v>2.410677433013916</v>
      </c>
      <c r="I9019">
        <v>88.625</v>
      </c>
      <c r="J9019">
        <v>5.8387260884046555E-2</v>
      </c>
      <c r="K9019">
        <v>8707</v>
      </c>
      <c r="L9019">
        <v>8432.0712000000003</v>
      </c>
      <c r="M9019">
        <v>-0.1168723925948143</v>
      </c>
      <c r="N9019">
        <v>-0.1917015016078949</v>
      </c>
      <c r="O9019">
        <v>-0.14749066531658173</v>
      </c>
      <c r="P9019">
        <v>-0.1168723925948143</v>
      </c>
      <c r="Q9019">
        <v>-8.6254112422466278E-2</v>
      </c>
      <c r="R9019">
        <v>-4.2043279856443405E-2</v>
      </c>
      <c r="S9019" s="10" t="s">
        <v>39</v>
      </c>
    </row>
    <row r="9020" spans="1:19" hidden="1" x14ac:dyDescent="0.25">
      <c r="A9020" s="10" t="str">
        <f t="shared" si="140"/>
        <v>2017-2026Kern1-in-10June PeakPGE23</v>
      </c>
      <c r="B9020" s="10" t="s">
        <v>54</v>
      </c>
      <c r="C9020" s="10" t="s">
        <v>11</v>
      </c>
      <c r="D9020" s="10" t="s">
        <v>4</v>
      </c>
      <c r="E9020" s="10" t="s">
        <v>1</v>
      </c>
      <c r="F9020">
        <v>23</v>
      </c>
      <c r="G9020">
        <v>2.3076708316802979</v>
      </c>
      <c r="H9020">
        <v>2.424454927444458</v>
      </c>
      <c r="I9020">
        <v>90.875</v>
      </c>
      <c r="J9020">
        <v>5.8387260884046555E-2</v>
      </c>
      <c r="K9020">
        <v>8707</v>
      </c>
      <c r="L9020">
        <v>8432.0712000000003</v>
      </c>
      <c r="M9020">
        <v>-0.1167839914560318</v>
      </c>
      <c r="N9020">
        <v>-0.19161310791969299</v>
      </c>
      <c r="O9020">
        <v>-0.14740227162837982</v>
      </c>
      <c r="P9020">
        <v>-0.1167839914560318</v>
      </c>
      <c r="Q9020">
        <v>-8.6165711283683777E-2</v>
      </c>
      <c r="R9020">
        <v>-4.1954878717660904E-2</v>
      </c>
      <c r="S9020" s="10" t="s">
        <v>38</v>
      </c>
    </row>
    <row r="9021" spans="1:19" hidden="1" x14ac:dyDescent="0.25">
      <c r="A9021" s="10" t="str">
        <f t="shared" si="140"/>
        <v>2017-2026Kern1-in-2June PeakPGE23</v>
      </c>
      <c r="B9021" s="10" t="s">
        <v>54</v>
      </c>
      <c r="C9021" s="10" t="s">
        <v>11</v>
      </c>
      <c r="D9021" s="10" t="s">
        <v>4</v>
      </c>
      <c r="E9021" s="10" t="s">
        <v>9</v>
      </c>
      <c r="F9021">
        <v>23</v>
      </c>
      <c r="G9021">
        <v>2.4011266231536865</v>
      </c>
      <c r="H9021">
        <v>2.5389659404754639</v>
      </c>
      <c r="I9021">
        <v>89.375</v>
      </c>
      <c r="J9021">
        <v>5.8387260884046555E-2</v>
      </c>
      <c r="K9021">
        <v>8707</v>
      </c>
      <c r="L9021">
        <v>8432.0712000000003</v>
      </c>
      <c r="M9021">
        <v>-0.13783934712409973</v>
      </c>
      <c r="N9021">
        <v>-0.21266846358776093</v>
      </c>
      <c r="O9021">
        <v>-0.16845762729644775</v>
      </c>
      <c r="P9021">
        <v>-0.13783934712409973</v>
      </c>
      <c r="Q9021">
        <v>-0.10722106695175171</v>
      </c>
      <c r="R9021">
        <v>-6.3010230660438538E-2</v>
      </c>
      <c r="S9021" s="10" t="s">
        <v>38</v>
      </c>
    </row>
    <row r="9022" spans="1:19" hidden="1" x14ac:dyDescent="0.25">
      <c r="A9022" s="10" t="str">
        <f t="shared" si="140"/>
        <v>2017-2026Kern1-in-10June PeakCAISO24</v>
      </c>
      <c r="B9022" s="10" t="s">
        <v>54</v>
      </c>
      <c r="C9022" s="10" t="s">
        <v>11</v>
      </c>
      <c r="D9022" s="10" t="s">
        <v>4</v>
      </c>
      <c r="E9022" s="10" t="s">
        <v>1</v>
      </c>
      <c r="F9022">
        <v>24</v>
      </c>
      <c r="G9022">
        <v>1.8965378999710083</v>
      </c>
      <c r="H9022">
        <v>1.9912521839141846</v>
      </c>
      <c r="I9022">
        <v>87.75</v>
      </c>
      <c r="J9022">
        <v>4.4309847056865692E-2</v>
      </c>
      <c r="K9022">
        <v>8707</v>
      </c>
      <c r="L9022">
        <v>8432.0712000000003</v>
      </c>
      <c r="M9022">
        <v>-9.471430629491806E-2</v>
      </c>
      <c r="N9022">
        <v>-0.15150180459022522</v>
      </c>
      <c r="O9022">
        <v>-0.11795038729906082</v>
      </c>
      <c r="P9022">
        <v>-9.471430629491806E-2</v>
      </c>
      <c r="Q9022">
        <v>-7.1478225290775299E-2</v>
      </c>
      <c r="R9022">
        <v>-3.7926807999610901E-2</v>
      </c>
      <c r="S9022" s="10" t="s">
        <v>39</v>
      </c>
    </row>
    <row r="9023" spans="1:19" hidden="1" x14ac:dyDescent="0.25">
      <c r="A9023" s="10" t="str">
        <f t="shared" si="140"/>
        <v>2017-2026Kern1-in-2June PeakCAISO24</v>
      </c>
      <c r="B9023" s="10" t="s">
        <v>54</v>
      </c>
      <c r="C9023" s="10" t="s">
        <v>11</v>
      </c>
      <c r="D9023" s="10" t="s">
        <v>4</v>
      </c>
      <c r="E9023" s="10" t="s">
        <v>9</v>
      </c>
      <c r="F9023">
        <v>24</v>
      </c>
      <c r="G9023">
        <v>1.874106764793396</v>
      </c>
      <c r="H9023">
        <v>1.965429425239563</v>
      </c>
      <c r="I9023">
        <v>84.75</v>
      </c>
      <c r="J9023">
        <v>4.4309847056865692E-2</v>
      </c>
      <c r="K9023">
        <v>8707</v>
      </c>
      <c r="L9023">
        <v>8432.0712000000003</v>
      </c>
      <c r="M9023">
        <v>-9.1322682797908783E-2</v>
      </c>
      <c r="N9023">
        <v>-0.14811018109321594</v>
      </c>
      <c r="O9023">
        <v>-0.11455876380205154</v>
      </c>
      <c r="P9023">
        <v>-9.1322682797908783E-2</v>
      </c>
      <c r="Q9023">
        <v>-6.8086601793766022E-2</v>
      </c>
      <c r="R9023">
        <v>-3.4535184502601624E-2</v>
      </c>
      <c r="S9023" s="10" t="s">
        <v>39</v>
      </c>
    </row>
    <row r="9024" spans="1:19" hidden="1" x14ac:dyDescent="0.25">
      <c r="A9024" s="10" t="str">
        <f t="shared" si="140"/>
        <v>2017-2026Kern1-in-2June PeakPGE24</v>
      </c>
      <c r="B9024" s="10" t="s">
        <v>54</v>
      </c>
      <c r="C9024" s="10" t="s">
        <v>11</v>
      </c>
      <c r="D9024" s="10" t="s">
        <v>4</v>
      </c>
      <c r="E9024" s="10" t="s">
        <v>9</v>
      </c>
      <c r="F9024">
        <v>24</v>
      </c>
      <c r="G9024">
        <v>1.9617916345596313</v>
      </c>
      <c r="H9024">
        <v>2.0663414001464844</v>
      </c>
      <c r="I9024">
        <v>86.25</v>
      </c>
      <c r="J9024">
        <v>4.4309847056865692E-2</v>
      </c>
      <c r="K9024">
        <v>8707</v>
      </c>
      <c r="L9024">
        <v>8432.0712000000003</v>
      </c>
      <c r="M9024">
        <v>-0.10454973578453064</v>
      </c>
      <c r="N9024">
        <v>-0.1613372415304184</v>
      </c>
      <c r="O9024">
        <v>-0.1277858167886734</v>
      </c>
      <c r="P9024">
        <v>-0.10454973578453064</v>
      </c>
      <c r="Q9024">
        <v>-8.1313654780387878E-2</v>
      </c>
      <c r="R9024">
        <v>-4.776223748922348E-2</v>
      </c>
      <c r="S9024" s="10" t="s">
        <v>38</v>
      </c>
    </row>
    <row r="9025" spans="1:19" hidden="1" x14ac:dyDescent="0.25">
      <c r="A9025" s="10" t="str">
        <f t="shared" si="140"/>
        <v>2017-2026Kern1-in-10June PeakPGE24</v>
      </c>
      <c r="B9025" s="10" t="s">
        <v>54</v>
      </c>
      <c r="C9025" s="10" t="s">
        <v>11</v>
      </c>
      <c r="D9025" s="10" t="s">
        <v>4</v>
      </c>
      <c r="E9025" s="10" t="s">
        <v>1</v>
      </c>
      <c r="F9025">
        <v>24</v>
      </c>
      <c r="G9025">
        <v>1.8854354619979858</v>
      </c>
      <c r="H9025">
        <v>1.978817343711853</v>
      </c>
      <c r="I9025">
        <v>87.5</v>
      </c>
      <c r="J9025">
        <v>4.4309847056865692E-2</v>
      </c>
      <c r="K9025">
        <v>8707</v>
      </c>
      <c r="L9025">
        <v>8432.0712000000003</v>
      </c>
      <c r="M9025">
        <v>-9.3381904065608978E-2</v>
      </c>
      <c r="N9025">
        <v>-0.15016940236091614</v>
      </c>
      <c r="O9025">
        <v>-0.11661798506975174</v>
      </c>
      <c r="P9025">
        <v>-9.3381904065608978E-2</v>
      </c>
      <c r="Q9025">
        <v>-7.0145823061466217E-2</v>
      </c>
      <c r="R9025">
        <v>-3.6594405770301819E-2</v>
      </c>
      <c r="S9025" s="10" t="s">
        <v>38</v>
      </c>
    </row>
    <row r="9026" spans="1:19" hidden="1" x14ac:dyDescent="0.25">
      <c r="A9026" s="10" t="str">
        <f t="shared" ref="A9026:A9089" si="141">CONCATENATE(B9026,C9026,E9026,D9026,S9026,F9026)</f>
        <v>2017-2026Kern1-in-10May PeakCAISO1</v>
      </c>
      <c r="B9026" s="10" t="s">
        <v>54</v>
      </c>
      <c r="C9026" s="10" t="s">
        <v>11</v>
      </c>
      <c r="D9026" s="10" t="s">
        <v>5</v>
      </c>
      <c r="E9026" s="10" t="s">
        <v>1</v>
      </c>
      <c r="F9026">
        <v>1</v>
      </c>
      <c r="G9026">
        <v>1.3872420787811279</v>
      </c>
      <c r="H9026">
        <v>1.3872420787811279</v>
      </c>
      <c r="I9026">
        <v>77.75</v>
      </c>
      <c r="J9026">
        <v>0</v>
      </c>
      <c r="K9026">
        <v>8707</v>
      </c>
      <c r="L9026">
        <v>8432.0712000000003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 s="10" t="s">
        <v>39</v>
      </c>
    </row>
    <row r="9027" spans="1:19" hidden="1" x14ac:dyDescent="0.25">
      <c r="A9027" s="10" t="str">
        <f t="shared" si="141"/>
        <v>2017-2026Kern1-in-2May PeakCAISO1</v>
      </c>
      <c r="B9027" s="10" t="s">
        <v>54</v>
      </c>
      <c r="C9027" s="10" t="s">
        <v>11</v>
      </c>
      <c r="D9027" s="10" t="s">
        <v>5</v>
      </c>
      <c r="E9027" s="10" t="s">
        <v>9</v>
      </c>
      <c r="F9027">
        <v>1</v>
      </c>
      <c r="G9027">
        <v>1.3226050138473511</v>
      </c>
      <c r="H9027">
        <v>1.3226050138473511</v>
      </c>
      <c r="I9027">
        <v>79.125</v>
      </c>
      <c r="J9027">
        <v>0</v>
      </c>
      <c r="K9027">
        <v>8707</v>
      </c>
      <c r="L9027">
        <v>8432.0712000000003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 s="10" t="s">
        <v>39</v>
      </c>
    </row>
    <row r="9028" spans="1:19" hidden="1" x14ac:dyDescent="0.25">
      <c r="A9028" s="10" t="str">
        <f t="shared" si="141"/>
        <v>2017-2026Kern1-in-10May PeakPGE1</v>
      </c>
      <c r="B9028" s="10" t="s">
        <v>54</v>
      </c>
      <c r="C9028" s="10" t="s">
        <v>11</v>
      </c>
      <c r="D9028" s="10" t="s">
        <v>5</v>
      </c>
      <c r="E9028" s="10" t="s">
        <v>1</v>
      </c>
      <c r="F9028">
        <v>1</v>
      </c>
      <c r="G9028">
        <v>1.4309722185134888</v>
      </c>
      <c r="H9028">
        <v>1.4309722185134888</v>
      </c>
      <c r="I9028">
        <v>78.5</v>
      </c>
      <c r="J9028">
        <v>0</v>
      </c>
      <c r="K9028">
        <v>8707</v>
      </c>
      <c r="L9028">
        <v>8432.0712000000003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 s="10" t="s">
        <v>38</v>
      </c>
    </row>
    <row r="9029" spans="1:19" hidden="1" x14ac:dyDescent="0.25">
      <c r="A9029" s="10" t="str">
        <f t="shared" si="141"/>
        <v>2017-2026Kern1-in-2May PeakPGE1</v>
      </c>
      <c r="B9029" s="10" t="s">
        <v>54</v>
      </c>
      <c r="C9029" s="10" t="s">
        <v>11</v>
      </c>
      <c r="D9029" s="10" t="s">
        <v>5</v>
      </c>
      <c r="E9029" s="10" t="s">
        <v>9</v>
      </c>
      <c r="F9029">
        <v>1</v>
      </c>
      <c r="G9029">
        <v>1.2659823894500732</v>
      </c>
      <c r="H9029">
        <v>1.2659823894500732</v>
      </c>
      <c r="I9029">
        <v>74.875</v>
      </c>
      <c r="J9029">
        <v>0</v>
      </c>
      <c r="K9029">
        <v>8707</v>
      </c>
      <c r="L9029">
        <v>8432.0712000000003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 s="10" t="s">
        <v>38</v>
      </c>
    </row>
    <row r="9030" spans="1:19" hidden="1" x14ac:dyDescent="0.25">
      <c r="A9030" s="10" t="str">
        <f t="shared" si="141"/>
        <v>2017-2026Kern1-in-10May PeakCAISO2</v>
      </c>
      <c r="B9030" s="10" t="s">
        <v>54</v>
      </c>
      <c r="C9030" s="10" t="s">
        <v>11</v>
      </c>
      <c r="D9030" s="10" t="s">
        <v>5</v>
      </c>
      <c r="E9030" s="10" t="s">
        <v>1</v>
      </c>
      <c r="F9030">
        <v>2</v>
      </c>
      <c r="G9030">
        <v>1.1879669427871704</v>
      </c>
      <c r="H9030">
        <v>1.1879669427871704</v>
      </c>
      <c r="I9030">
        <v>76.625</v>
      </c>
      <c r="J9030">
        <v>0</v>
      </c>
      <c r="K9030">
        <v>8707</v>
      </c>
      <c r="L9030">
        <v>8432.0712000000003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 s="10" t="s">
        <v>39</v>
      </c>
    </row>
    <row r="9031" spans="1:19" hidden="1" x14ac:dyDescent="0.25">
      <c r="A9031" s="10" t="str">
        <f t="shared" si="141"/>
        <v>2017-2026Kern1-in-2May PeakCAISO2</v>
      </c>
      <c r="B9031" s="10" t="s">
        <v>54</v>
      </c>
      <c r="C9031" s="10" t="s">
        <v>11</v>
      </c>
      <c r="D9031" s="10" t="s">
        <v>5</v>
      </c>
      <c r="E9031" s="10" t="s">
        <v>9</v>
      </c>
      <c r="F9031">
        <v>2</v>
      </c>
      <c r="G9031">
        <v>1.1326149702072144</v>
      </c>
      <c r="H9031">
        <v>1.1326149702072144</v>
      </c>
      <c r="I9031">
        <v>75.75</v>
      </c>
      <c r="J9031">
        <v>0</v>
      </c>
      <c r="K9031">
        <v>8707</v>
      </c>
      <c r="L9031">
        <v>8432.0712000000003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 s="10" t="s">
        <v>39</v>
      </c>
    </row>
    <row r="9032" spans="1:19" hidden="1" x14ac:dyDescent="0.25">
      <c r="A9032" s="10" t="str">
        <f t="shared" si="141"/>
        <v>2017-2026Kern1-in-2May PeakPGE2</v>
      </c>
      <c r="B9032" s="10" t="s">
        <v>54</v>
      </c>
      <c r="C9032" s="10" t="s">
        <v>11</v>
      </c>
      <c r="D9032" s="10" t="s">
        <v>5</v>
      </c>
      <c r="E9032" s="10" t="s">
        <v>9</v>
      </c>
      <c r="F9032">
        <v>2</v>
      </c>
      <c r="G9032">
        <v>1.0841261148452759</v>
      </c>
      <c r="H9032">
        <v>1.0841261148452759</v>
      </c>
      <c r="I9032">
        <v>72.625</v>
      </c>
      <c r="J9032">
        <v>0</v>
      </c>
      <c r="K9032">
        <v>8707</v>
      </c>
      <c r="L9032">
        <v>8432.0712000000003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 s="10" t="s">
        <v>38</v>
      </c>
    </row>
    <row r="9033" spans="1:19" hidden="1" x14ac:dyDescent="0.25">
      <c r="A9033" s="10" t="str">
        <f t="shared" si="141"/>
        <v>2017-2026Kern1-in-10May PeakPGE2</v>
      </c>
      <c r="B9033" s="10" t="s">
        <v>54</v>
      </c>
      <c r="C9033" s="10" t="s">
        <v>11</v>
      </c>
      <c r="D9033" s="10" t="s">
        <v>5</v>
      </c>
      <c r="E9033" s="10" t="s">
        <v>1</v>
      </c>
      <c r="F9033">
        <v>2</v>
      </c>
      <c r="G9033">
        <v>1.2254153490066528</v>
      </c>
      <c r="H9033">
        <v>1.2254153490066528</v>
      </c>
      <c r="I9033">
        <v>76.875</v>
      </c>
      <c r="J9033">
        <v>0</v>
      </c>
      <c r="K9033">
        <v>8707</v>
      </c>
      <c r="L9033">
        <v>8432.0712000000003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 s="10" t="s">
        <v>38</v>
      </c>
    </row>
    <row r="9034" spans="1:19" hidden="1" x14ac:dyDescent="0.25">
      <c r="A9034" s="10" t="str">
        <f t="shared" si="141"/>
        <v>2017-2026Kern1-in-2May PeakCAISO3</v>
      </c>
      <c r="B9034" s="10" t="s">
        <v>54</v>
      </c>
      <c r="C9034" s="10" t="s">
        <v>11</v>
      </c>
      <c r="D9034" s="10" t="s">
        <v>5</v>
      </c>
      <c r="E9034" s="10" t="s">
        <v>9</v>
      </c>
      <c r="F9034">
        <v>3</v>
      </c>
      <c r="G9034">
        <v>0.99005234241485596</v>
      </c>
      <c r="H9034">
        <v>0.99005234241485596</v>
      </c>
      <c r="I9034">
        <v>74.25</v>
      </c>
      <c r="J9034">
        <v>0</v>
      </c>
      <c r="K9034">
        <v>8707</v>
      </c>
      <c r="L9034">
        <v>8432.0712000000003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 s="10" t="s">
        <v>39</v>
      </c>
    </row>
    <row r="9035" spans="1:19" hidden="1" x14ac:dyDescent="0.25">
      <c r="A9035" s="10" t="str">
        <f t="shared" si="141"/>
        <v>2017-2026Kern1-in-10May PeakCAISO3</v>
      </c>
      <c r="B9035" s="10" t="s">
        <v>54</v>
      </c>
      <c r="C9035" s="10" t="s">
        <v>11</v>
      </c>
      <c r="D9035" s="10" t="s">
        <v>5</v>
      </c>
      <c r="E9035" s="10" t="s">
        <v>1</v>
      </c>
      <c r="F9035">
        <v>3</v>
      </c>
      <c r="G9035">
        <v>1.0384372472763062</v>
      </c>
      <c r="H9035">
        <v>1.0384372472763062</v>
      </c>
      <c r="I9035">
        <v>75</v>
      </c>
      <c r="J9035">
        <v>0</v>
      </c>
      <c r="K9035">
        <v>8707</v>
      </c>
      <c r="L9035">
        <v>8432.0712000000003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 s="10" t="s">
        <v>39</v>
      </c>
    </row>
    <row r="9036" spans="1:19" hidden="1" x14ac:dyDescent="0.25">
      <c r="A9036" s="10" t="str">
        <f t="shared" si="141"/>
        <v>2017-2026Kern1-in-2May PeakPGE3</v>
      </c>
      <c r="B9036" s="10" t="s">
        <v>54</v>
      </c>
      <c r="C9036" s="10" t="s">
        <v>11</v>
      </c>
      <c r="D9036" s="10" t="s">
        <v>5</v>
      </c>
      <c r="E9036" s="10" t="s">
        <v>9</v>
      </c>
      <c r="F9036">
        <v>3</v>
      </c>
      <c r="G9036">
        <v>0.94766682386398315</v>
      </c>
      <c r="H9036">
        <v>0.94766682386398315</v>
      </c>
      <c r="I9036">
        <v>71.125</v>
      </c>
      <c r="J9036">
        <v>0</v>
      </c>
      <c r="K9036">
        <v>8707</v>
      </c>
      <c r="L9036">
        <v>8432.0712000000003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 s="10" t="s">
        <v>38</v>
      </c>
    </row>
    <row r="9037" spans="1:19" hidden="1" x14ac:dyDescent="0.25">
      <c r="A9037" s="10" t="str">
        <f t="shared" si="141"/>
        <v>2017-2026Kern1-in-10May PeakPGE3</v>
      </c>
      <c r="B9037" s="10" t="s">
        <v>54</v>
      </c>
      <c r="C9037" s="10" t="s">
        <v>11</v>
      </c>
      <c r="D9037" s="10" t="s">
        <v>5</v>
      </c>
      <c r="E9037" s="10" t="s">
        <v>1</v>
      </c>
      <c r="F9037">
        <v>3</v>
      </c>
      <c r="G9037">
        <v>1.0711719989776611</v>
      </c>
      <c r="H9037">
        <v>1.0711719989776611</v>
      </c>
      <c r="I9037">
        <v>75.375</v>
      </c>
      <c r="J9037">
        <v>0</v>
      </c>
      <c r="K9037">
        <v>8707</v>
      </c>
      <c r="L9037">
        <v>8432.0712000000003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 s="10" t="s">
        <v>38</v>
      </c>
    </row>
    <row r="9038" spans="1:19" hidden="1" x14ac:dyDescent="0.25">
      <c r="A9038" s="10" t="str">
        <f t="shared" si="141"/>
        <v>2017-2026Kern1-in-2May PeakCAISO4</v>
      </c>
      <c r="B9038" s="10" t="s">
        <v>54</v>
      </c>
      <c r="C9038" s="10" t="s">
        <v>11</v>
      </c>
      <c r="D9038" s="10" t="s">
        <v>5</v>
      </c>
      <c r="E9038" s="10" t="s">
        <v>9</v>
      </c>
      <c r="F9038">
        <v>4</v>
      </c>
      <c r="G9038">
        <v>0.89546716213226318</v>
      </c>
      <c r="H9038">
        <v>0.89546716213226318</v>
      </c>
      <c r="I9038">
        <v>72.5</v>
      </c>
      <c r="J9038">
        <v>0</v>
      </c>
      <c r="K9038">
        <v>8707</v>
      </c>
      <c r="L9038">
        <v>8432.0712000000003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 s="10" t="s">
        <v>39</v>
      </c>
    </row>
    <row r="9039" spans="1:19" hidden="1" x14ac:dyDescent="0.25">
      <c r="A9039" s="10" t="str">
        <f t="shared" si="141"/>
        <v>2017-2026Kern1-in-10May PeakCAISO4</v>
      </c>
      <c r="B9039" s="10" t="s">
        <v>54</v>
      </c>
      <c r="C9039" s="10" t="s">
        <v>11</v>
      </c>
      <c r="D9039" s="10" t="s">
        <v>5</v>
      </c>
      <c r="E9039" s="10" t="s">
        <v>1</v>
      </c>
      <c r="F9039">
        <v>4</v>
      </c>
      <c r="G9039">
        <v>0.93922954797744751</v>
      </c>
      <c r="H9039">
        <v>0.93922954797744751</v>
      </c>
      <c r="I9039">
        <v>73.5</v>
      </c>
      <c r="J9039">
        <v>0</v>
      </c>
      <c r="K9039">
        <v>8707</v>
      </c>
      <c r="L9039">
        <v>8432.0712000000003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 s="10" t="s">
        <v>39</v>
      </c>
    </row>
    <row r="9040" spans="1:19" hidden="1" x14ac:dyDescent="0.25">
      <c r="A9040" s="10" t="str">
        <f t="shared" si="141"/>
        <v>2017-2026Kern1-in-2May PeakPGE4</v>
      </c>
      <c r="B9040" s="10" t="s">
        <v>54</v>
      </c>
      <c r="C9040" s="10" t="s">
        <v>11</v>
      </c>
      <c r="D9040" s="10" t="s">
        <v>5</v>
      </c>
      <c r="E9040" s="10" t="s">
        <v>9</v>
      </c>
      <c r="F9040">
        <v>4</v>
      </c>
      <c r="G9040">
        <v>0.85713094472885132</v>
      </c>
      <c r="H9040">
        <v>0.85713094472885132</v>
      </c>
      <c r="I9040">
        <v>69.125</v>
      </c>
      <c r="J9040">
        <v>0</v>
      </c>
      <c r="K9040">
        <v>8707</v>
      </c>
      <c r="L9040">
        <v>8432.0712000000003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 s="10" t="s">
        <v>38</v>
      </c>
    </row>
    <row r="9041" spans="1:19" hidden="1" x14ac:dyDescent="0.25">
      <c r="A9041" s="10" t="str">
        <f t="shared" si="141"/>
        <v>2017-2026Kern1-in-10May PeakPGE4</v>
      </c>
      <c r="B9041" s="10" t="s">
        <v>54</v>
      </c>
      <c r="C9041" s="10" t="s">
        <v>11</v>
      </c>
      <c r="D9041" s="10" t="s">
        <v>5</v>
      </c>
      <c r="E9041" s="10" t="s">
        <v>1</v>
      </c>
      <c r="F9041">
        <v>4</v>
      </c>
      <c r="G9041">
        <v>0.96883696317672729</v>
      </c>
      <c r="H9041">
        <v>0.96883696317672729</v>
      </c>
      <c r="I9041">
        <v>74.125</v>
      </c>
      <c r="J9041">
        <v>0</v>
      </c>
      <c r="K9041">
        <v>8707</v>
      </c>
      <c r="L9041">
        <v>8432.0712000000003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 s="10" t="s">
        <v>38</v>
      </c>
    </row>
    <row r="9042" spans="1:19" hidden="1" x14ac:dyDescent="0.25">
      <c r="A9042" s="10" t="str">
        <f t="shared" si="141"/>
        <v>2017-2026Kern1-in-10May PeakCAISO5</v>
      </c>
      <c r="B9042" s="10" t="s">
        <v>54</v>
      </c>
      <c r="C9042" s="10" t="s">
        <v>11</v>
      </c>
      <c r="D9042" s="10" t="s">
        <v>5</v>
      </c>
      <c r="E9042" s="10" t="s">
        <v>1</v>
      </c>
      <c r="F9042">
        <v>5</v>
      </c>
      <c r="G9042">
        <v>0.88622254133224487</v>
      </c>
      <c r="H9042">
        <v>0.88622254133224487</v>
      </c>
      <c r="I9042">
        <v>71.5</v>
      </c>
      <c r="J9042">
        <v>0</v>
      </c>
      <c r="K9042">
        <v>8707</v>
      </c>
      <c r="L9042">
        <v>8432.0712000000003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 s="10" t="s">
        <v>39</v>
      </c>
    </row>
    <row r="9043" spans="1:19" hidden="1" x14ac:dyDescent="0.25">
      <c r="A9043" s="10" t="str">
        <f t="shared" si="141"/>
        <v>2017-2026Kern1-in-2May PeakCAISO5</v>
      </c>
      <c r="B9043" s="10" t="s">
        <v>54</v>
      </c>
      <c r="C9043" s="10" t="s">
        <v>11</v>
      </c>
      <c r="D9043" s="10" t="s">
        <v>5</v>
      </c>
      <c r="E9043" s="10" t="s">
        <v>9</v>
      </c>
      <c r="F9043">
        <v>5</v>
      </c>
      <c r="G9043">
        <v>0.84492993354797363</v>
      </c>
      <c r="H9043">
        <v>0.84492993354797363</v>
      </c>
      <c r="I9043">
        <v>71.625</v>
      </c>
      <c r="J9043">
        <v>0</v>
      </c>
      <c r="K9043">
        <v>8707</v>
      </c>
      <c r="L9043">
        <v>8432.0712000000003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 s="10" t="s">
        <v>39</v>
      </c>
    </row>
    <row r="9044" spans="1:19" hidden="1" x14ac:dyDescent="0.25">
      <c r="A9044" s="10" t="str">
        <f t="shared" si="141"/>
        <v>2017-2026Kern1-in-10May PeakPGE5</v>
      </c>
      <c r="B9044" s="10" t="s">
        <v>54</v>
      </c>
      <c r="C9044" s="10" t="s">
        <v>11</v>
      </c>
      <c r="D9044" s="10" t="s">
        <v>5</v>
      </c>
      <c r="E9044" s="10" t="s">
        <v>1</v>
      </c>
      <c r="F9044">
        <v>5</v>
      </c>
      <c r="G9044">
        <v>0.91415899991989136</v>
      </c>
      <c r="H9044">
        <v>0.91415899991989136</v>
      </c>
      <c r="I9044">
        <v>72.625</v>
      </c>
      <c r="J9044">
        <v>0</v>
      </c>
      <c r="K9044">
        <v>8707</v>
      </c>
      <c r="L9044">
        <v>8432.0712000000003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 s="10" t="s">
        <v>38</v>
      </c>
    </row>
    <row r="9045" spans="1:19" hidden="1" x14ac:dyDescent="0.25">
      <c r="A9045" s="10" t="str">
        <f t="shared" si="141"/>
        <v>2017-2026Kern1-in-2May PeakPGE5</v>
      </c>
      <c r="B9045" s="10" t="s">
        <v>54</v>
      </c>
      <c r="C9045" s="10" t="s">
        <v>11</v>
      </c>
      <c r="D9045" s="10" t="s">
        <v>5</v>
      </c>
      <c r="E9045" s="10" t="s">
        <v>9</v>
      </c>
      <c r="F9045">
        <v>5</v>
      </c>
      <c r="G9045">
        <v>0.80875730514526367</v>
      </c>
      <c r="H9045">
        <v>0.80875730514526367</v>
      </c>
      <c r="I9045">
        <v>68.75</v>
      </c>
      <c r="J9045">
        <v>0</v>
      </c>
      <c r="K9045">
        <v>8707</v>
      </c>
      <c r="L9045">
        <v>8432.0712000000003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 s="10" t="s">
        <v>38</v>
      </c>
    </row>
    <row r="9046" spans="1:19" hidden="1" x14ac:dyDescent="0.25">
      <c r="A9046" s="10" t="str">
        <f t="shared" si="141"/>
        <v>2017-2026Kern1-in-2May PeakCAISO6</v>
      </c>
      <c r="B9046" s="10" t="s">
        <v>54</v>
      </c>
      <c r="C9046" s="10" t="s">
        <v>11</v>
      </c>
      <c r="D9046" s="10" t="s">
        <v>5</v>
      </c>
      <c r="E9046" s="10" t="s">
        <v>9</v>
      </c>
      <c r="F9046">
        <v>6</v>
      </c>
      <c r="G9046">
        <v>0.82677215337753296</v>
      </c>
      <c r="H9046">
        <v>0.82677215337753296</v>
      </c>
      <c r="I9046">
        <v>70.75</v>
      </c>
      <c r="J9046">
        <v>0</v>
      </c>
      <c r="K9046">
        <v>8707</v>
      </c>
      <c r="L9046">
        <v>8432.0712000000003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 s="10" t="s">
        <v>39</v>
      </c>
    </row>
    <row r="9047" spans="1:19" hidden="1" x14ac:dyDescent="0.25">
      <c r="A9047" s="10" t="str">
        <f t="shared" si="141"/>
        <v>2017-2026Kern1-in-10May PeakCAISO6</v>
      </c>
      <c r="B9047" s="10" t="s">
        <v>54</v>
      </c>
      <c r="C9047" s="10" t="s">
        <v>11</v>
      </c>
      <c r="D9047" s="10" t="s">
        <v>5</v>
      </c>
      <c r="E9047" s="10" t="s">
        <v>1</v>
      </c>
      <c r="F9047">
        <v>6</v>
      </c>
      <c r="G9047">
        <v>0.86717736721038818</v>
      </c>
      <c r="H9047">
        <v>0.86717736721038818</v>
      </c>
      <c r="I9047">
        <v>70</v>
      </c>
      <c r="J9047">
        <v>0</v>
      </c>
      <c r="K9047">
        <v>8707</v>
      </c>
      <c r="L9047">
        <v>8432.0712000000003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 s="10" t="s">
        <v>39</v>
      </c>
    </row>
    <row r="9048" spans="1:19" hidden="1" x14ac:dyDescent="0.25">
      <c r="A9048" s="10" t="str">
        <f t="shared" si="141"/>
        <v>2017-2026Kern1-in-2May PeakPGE6</v>
      </c>
      <c r="B9048" s="10" t="s">
        <v>54</v>
      </c>
      <c r="C9048" s="10" t="s">
        <v>11</v>
      </c>
      <c r="D9048" s="10" t="s">
        <v>5</v>
      </c>
      <c r="E9048" s="10" t="s">
        <v>9</v>
      </c>
      <c r="F9048">
        <v>6</v>
      </c>
      <c r="G9048">
        <v>0.79137688875198364</v>
      </c>
      <c r="H9048">
        <v>0.79137688875198364</v>
      </c>
      <c r="I9048">
        <v>67.875</v>
      </c>
      <c r="J9048">
        <v>0</v>
      </c>
      <c r="K9048">
        <v>8707</v>
      </c>
      <c r="L9048">
        <v>8432.0712000000003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 s="10" t="s">
        <v>38</v>
      </c>
    </row>
    <row r="9049" spans="1:19" hidden="1" x14ac:dyDescent="0.25">
      <c r="A9049" s="10" t="str">
        <f t="shared" si="141"/>
        <v>2017-2026Kern1-in-10May PeakPGE6</v>
      </c>
      <c r="B9049" s="10" t="s">
        <v>54</v>
      </c>
      <c r="C9049" s="10" t="s">
        <v>11</v>
      </c>
      <c r="D9049" s="10" t="s">
        <v>5</v>
      </c>
      <c r="E9049" s="10" t="s">
        <v>1</v>
      </c>
      <c r="F9049">
        <v>6</v>
      </c>
      <c r="G9049">
        <v>0.89451348781585693</v>
      </c>
      <c r="H9049">
        <v>0.89451348781585693</v>
      </c>
      <c r="I9049">
        <v>71.5</v>
      </c>
      <c r="J9049">
        <v>0</v>
      </c>
      <c r="K9049">
        <v>8707</v>
      </c>
      <c r="L9049">
        <v>8432.0712000000003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 s="10" t="s">
        <v>38</v>
      </c>
    </row>
    <row r="9050" spans="1:19" hidden="1" x14ac:dyDescent="0.25">
      <c r="A9050" s="10" t="str">
        <f t="shared" si="141"/>
        <v>2017-2026Kern1-in-2May PeakCAISO7</v>
      </c>
      <c r="B9050" s="10" t="s">
        <v>54</v>
      </c>
      <c r="C9050" s="10" t="s">
        <v>11</v>
      </c>
      <c r="D9050" s="10" t="s">
        <v>5</v>
      </c>
      <c r="E9050" s="10" t="s">
        <v>9</v>
      </c>
      <c r="F9050">
        <v>7</v>
      </c>
      <c r="G9050">
        <v>0.85772573947906494</v>
      </c>
      <c r="H9050">
        <v>0.85772573947906494</v>
      </c>
      <c r="I9050">
        <v>71.5</v>
      </c>
      <c r="J9050">
        <v>0</v>
      </c>
      <c r="K9050">
        <v>8707</v>
      </c>
      <c r="L9050">
        <v>8432.0712000000003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 s="10" t="s">
        <v>39</v>
      </c>
    </row>
    <row r="9051" spans="1:19" hidden="1" x14ac:dyDescent="0.25">
      <c r="A9051" s="10" t="str">
        <f t="shared" si="141"/>
        <v>2017-2026Kern1-in-10May PeakCAISO7</v>
      </c>
      <c r="B9051" s="10" t="s">
        <v>54</v>
      </c>
      <c r="C9051" s="10" t="s">
        <v>11</v>
      </c>
      <c r="D9051" s="10" t="s">
        <v>5</v>
      </c>
      <c r="E9051" s="10" t="s">
        <v>1</v>
      </c>
      <c r="F9051">
        <v>7</v>
      </c>
      <c r="G9051">
        <v>0.89964371919631958</v>
      </c>
      <c r="H9051">
        <v>0.89964371919631958</v>
      </c>
      <c r="I9051">
        <v>70.875</v>
      </c>
      <c r="J9051">
        <v>0</v>
      </c>
      <c r="K9051">
        <v>8707</v>
      </c>
      <c r="L9051">
        <v>8432.0712000000003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 s="10" t="s">
        <v>39</v>
      </c>
    </row>
    <row r="9052" spans="1:19" hidden="1" x14ac:dyDescent="0.25">
      <c r="A9052" s="10" t="str">
        <f t="shared" si="141"/>
        <v>2017-2026Kern1-in-10May PeakPGE7</v>
      </c>
      <c r="B9052" s="10" t="s">
        <v>54</v>
      </c>
      <c r="C9052" s="10" t="s">
        <v>11</v>
      </c>
      <c r="D9052" s="10" t="s">
        <v>5</v>
      </c>
      <c r="E9052" s="10" t="s">
        <v>1</v>
      </c>
      <c r="F9052">
        <v>7</v>
      </c>
      <c r="G9052">
        <v>0.92800325155258179</v>
      </c>
      <c r="H9052">
        <v>0.92800325155258179</v>
      </c>
      <c r="I9052">
        <v>72.625</v>
      </c>
      <c r="J9052">
        <v>0</v>
      </c>
      <c r="K9052">
        <v>8707</v>
      </c>
      <c r="L9052">
        <v>8432.0712000000003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 s="10" t="s">
        <v>38</v>
      </c>
    </row>
    <row r="9053" spans="1:19" hidden="1" x14ac:dyDescent="0.25">
      <c r="A9053" s="10" t="str">
        <f t="shared" si="141"/>
        <v>2017-2026Kern1-in-2May PeakPGE7</v>
      </c>
      <c r="B9053" s="10" t="s">
        <v>54</v>
      </c>
      <c r="C9053" s="10" t="s">
        <v>11</v>
      </c>
      <c r="D9053" s="10" t="s">
        <v>5</v>
      </c>
      <c r="E9053" s="10" t="s">
        <v>9</v>
      </c>
      <c r="F9053">
        <v>7</v>
      </c>
      <c r="G9053">
        <v>0.82100528478622437</v>
      </c>
      <c r="H9053">
        <v>0.82100528478622437</v>
      </c>
      <c r="I9053">
        <v>68</v>
      </c>
      <c r="J9053">
        <v>0</v>
      </c>
      <c r="K9053">
        <v>8707</v>
      </c>
      <c r="L9053">
        <v>8432.0712000000003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 s="10" t="s">
        <v>38</v>
      </c>
    </row>
    <row r="9054" spans="1:19" hidden="1" x14ac:dyDescent="0.25">
      <c r="A9054" s="10" t="str">
        <f t="shared" si="141"/>
        <v>2017-2026Kern1-in-2May PeakCAISO8</v>
      </c>
      <c r="B9054" s="10" t="s">
        <v>54</v>
      </c>
      <c r="C9054" s="10" t="s">
        <v>11</v>
      </c>
      <c r="D9054" s="10" t="s">
        <v>5</v>
      </c>
      <c r="E9054" s="10" t="s">
        <v>9</v>
      </c>
      <c r="F9054">
        <v>8</v>
      </c>
      <c r="G9054">
        <v>0.86338567733764648</v>
      </c>
      <c r="H9054">
        <v>0.86338567733764648</v>
      </c>
      <c r="I9054">
        <v>74.25</v>
      </c>
      <c r="J9054">
        <v>0</v>
      </c>
      <c r="K9054">
        <v>8707</v>
      </c>
      <c r="L9054">
        <v>8432.0712000000003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 s="10" t="s">
        <v>39</v>
      </c>
    </row>
    <row r="9055" spans="1:19" hidden="1" x14ac:dyDescent="0.25">
      <c r="A9055" s="10" t="str">
        <f t="shared" si="141"/>
        <v>2017-2026Kern1-in-10May PeakCAISO8</v>
      </c>
      <c r="B9055" s="10" t="s">
        <v>54</v>
      </c>
      <c r="C9055" s="10" t="s">
        <v>11</v>
      </c>
      <c r="D9055" s="10" t="s">
        <v>5</v>
      </c>
      <c r="E9055" s="10" t="s">
        <v>1</v>
      </c>
      <c r="F9055">
        <v>8</v>
      </c>
      <c r="G9055">
        <v>0.90558022260665894</v>
      </c>
      <c r="H9055">
        <v>0.90558022260665894</v>
      </c>
      <c r="I9055">
        <v>75.625</v>
      </c>
      <c r="J9055">
        <v>0</v>
      </c>
      <c r="K9055">
        <v>8707</v>
      </c>
      <c r="L9055">
        <v>8432.0712000000003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 s="10" t="s">
        <v>39</v>
      </c>
    </row>
    <row r="9056" spans="1:19" hidden="1" x14ac:dyDescent="0.25">
      <c r="A9056" s="10" t="str">
        <f t="shared" si="141"/>
        <v>2017-2026Kern1-in-10May PeakPGE8</v>
      </c>
      <c r="B9056" s="10" t="s">
        <v>54</v>
      </c>
      <c r="C9056" s="10" t="s">
        <v>11</v>
      </c>
      <c r="D9056" s="10" t="s">
        <v>5</v>
      </c>
      <c r="E9056" s="10" t="s">
        <v>1</v>
      </c>
      <c r="F9056">
        <v>8</v>
      </c>
      <c r="G9056">
        <v>0.93412691354751587</v>
      </c>
      <c r="H9056">
        <v>0.93412691354751587</v>
      </c>
      <c r="I9056">
        <v>77.25</v>
      </c>
      <c r="J9056">
        <v>0</v>
      </c>
      <c r="K9056">
        <v>8707</v>
      </c>
      <c r="L9056">
        <v>8432.0712000000003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 s="10" t="s">
        <v>38</v>
      </c>
    </row>
    <row r="9057" spans="1:19" hidden="1" x14ac:dyDescent="0.25">
      <c r="A9057" s="10" t="str">
        <f t="shared" si="141"/>
        <v>2017-2026Kern1-in-2May PeakPGE8</v>
      </c>
      <c r="B9057" s="10" t="s">
        <v>54</v>
      </c>
      <c r="C9057" s="10" t="s">
        <v>11</v>
      </c>
      <c r="D9057" s="10" t="s">
        <v>5</v>
      </c>
      <c r="E9057" s="10" t="s">
        <v>9</v>
      </c>
      <c r="F9057">
        <v>8</v>
      </c>
      <c r="G9057">
        <v>0.82642292976379395</v>
      </c>
      <c r="H9057">
        <v>0.82642292976379395</v>
      </c>
      <c r="I9057">
        <v>71</v>
      </c>
      <c r="J9057">
        <v>0</v>
      </c>
      <c r="K9057">
        <v>8707</v>
      </c>
      <c r="L9057">
        <v>8432.0712000000003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 s="10" t="s">
        <v>38</v>
      </c>
    </row>
    <row r="9058" spans="1:19" hidden="1" x14ac:dyDescent="0.25">
      <c r="A9058" s="10" t="str">
        <f t="shared" si="141"/>
        <v>2017-2026Kern1-in-2May PeakCAISO9</v>
      </c>
      <c r="B9058" s="10" t="s">
        <v>54</v>
      </c>
      <c r="C9058" s="10" t="s">
        <v>11</v>
      </c>
      <c r="D9058" s="10" t="s">
        <v>5</v>
      </c>
      <c r="E9058" s="10" t="s">
        <v>9</v>
      </c>
      <c r="F9058">
        <v>9</v>
      </c>
      <c r="G9058">
        <v>0.8629610538482666</v>
      </c>
      <c r="H9058">
        <v>0.8629610538482666</v>
      </c>
      <c r="I9058">
        <v>78.125</v>
      </c>
      <c r="J9058">
        <v>0</v>
      </c>
      <c r="K9058">
        <v>8707</v>
      </c>
      <c r="L9058">
        <v>8432.0712000000003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 s="10" t="s">
        <v>39</v>
      </c>
    </row>
    <row r="9059" spans="1:19" hidden="1" x14ac:dyDescent="0.25">
      <c r="A9059" s="10" t="str">
        <f t="shared" si="141"/>
        <v>2017-2026Kern1-in-10May PeakCAISO9</v>
      </c>
      <c r="B9059" s="10" t="s">
        <v>54</v>
      </c>
      <c r="C9059" s="10" t="s">
        <v>11</v>
      </c>
      <c r="D9059" s="10" t="s">
        <v>5</v>
      </c>
      <c r="E9059" s="10" t="s">
        <v>1</v>
      </c>
      <c r="F9059">
        <v>9</v>
      </c>
      <c r="G9059">
        <v>0.90513485670089722</v>
      </c>
      <c r="H9059">
        <v>0.90513485670089722</v>
      </c>
      <c r="I9059">
        <v>81.75</v>
      </c>
      <c r="J9059">
        <v>0</v>
      </c>
      <c r="K9059">
        <v>8707</v>
      </c>
      <c r="L9059">
        <v>8432.0712000000003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 s="10" t="s">
        <v>39</v>
      </c>
    </row>
    <row r="9060" spans="1:19" hidden="1" x14ac:dyDescent="0.25">
      <c r="A9060" s="10" t="str">
        <f t="shared" si="141"/>
        <v>2017-2026Kern1-in-2May PeakPGE9</v>
      </c>
      <c r="B9060" s="10" t="s">
        <v>54</v>
      </c>
      <c r="C9060" s="10" t="s">
        <v>11</v>
      </c>
      <c r="D9060" s="10" t="s">
        <v>5</v>
      </c>
      <c r="E9060" s="10" t="s">
        <v>9</v>
      </c>
      <c r="F9060">
        <v>9</v>
      </c>
      <c r="G9060">
        <v>0.82601648569107056</v>
      </c>
      <c r="H9060">
        <v>0.82601648569107056</v>
      </c>
      <c r="I9060">
        <v>75</v>
      </c>
      <c r="J9060">
        <v>0</v>
      </c>
      <c r="K9060">
        <v>8707</v>
      </c>
      <c r="L9060">
        <v>8432.0712000000003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 s="10" t="s">
        <v>38</v>
      </c>
    </row>
    <row r="9061" spans="1:19" hidden="1" x14ac:dyDescent="0.25">
      <c r="A9061" s="10" t="str">
        <f t="shared" si="141"/>
        <v>2017-2026Kern1-in-10May PeakPGE9</v>
      </c>
      <c r="B9061" s="10" t="s">
        <v>54</v>
      </c>
      <c r="C9061" s="10" t="s">
        <v>11</v>
      </c>
      <c r="D9061" s="10" t="s">
        <v>5</v>
      </c>
      <c r="E9061" s="10" t="s">
        <v>1</v>
      </c>
      <c r="F9061">
        <v>9</v>
      </c>
      <c r="G9061">
        <v>0.93366748094558716</v>
      </c>
      <c r="H9061">
        <v>0.93366748094558716</v>
      </c>
      <c r="I9061">
        <v>84</v>
      </c>
      <c r="J9061">
        <v>0</v>
      </c>
      <c r="K9061">
        <v>8707</v>
      </c>
      <c r="L9061">
        <v>8432.0712000000003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 s="10" t="s">
        <v>38</v>
      </c>
    </row>
    <row r="9062" spans="1:19" hidden="1" x14ac:dyDescent="0.25">
      <c r="A9062" s="10" t="str">
        <f t="shared" si="141"/>
        <v>2017-2026Kern1-in-10May PeakCAISO10</v>
      </c>
      <c r="B9062" s="10" t="s">
        <v>54</v>
      </c>
      <c r="C9062" s="10" t="s">
        <v>11</v>
      </c>
      <c r="D9062" s="10" t="s">
        <v>5</v>
      </c>
      <c r="E9062" s="10" t="s">
        <v>1</v>
      </c>
      <c r="F9062">
        <v>10</v>
      </c>
      <c r="G9062">
        <v>1.0024070739746094</v>
      </c>
      <c r="H9062">
        <v>1.0024070739746094</v>
      </c>
      <c r="I9062">
        <v>87.25</v>
      </c>
      <c r="J9062">
        <v>0</v>
      </c>
      <c r="K9062">
        <v>8707</v>
      </c>
      <c r="L9062">
        <v>8432.0712000000003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 s="10" t="s">
        <v>39</v>
      </c>
    </row>
    <row r="9063" spans="1:19" hidden="1" x14ac:dyDescent="0.25">
      <c r="A9063" s="10" t="str">
        <f t="shared" si="141"/>
        <v>2017-2026Kern1-in-2May PeakCAISO10</v>
      </c>
      <c r="B9063" s="10" t="s">
        <v>54</v>
      </c>
      <c r="C9063" s="10" t="s">
        <v>11</v>
      </c>
      <c r="D9063" s="10" t="s">
        <v>5</v>
      </c>
      <c r="E9063" s="10" t="s">
        <v>9</v>
      </c>
      <c r="F9063">
        <v>10</v>
      </c>
      <c r="G9063">
        <v>0.95570099353790283</v>
      </c>
      <c r="H9063">
        <v>0.95570099353790283</v>
      </c>
      <c r="I9063">
        <v>82.125</v>
      </c>
      <c r="J9063">
        <v>0</v>
      </c>
      <c r="K9063">
        <v>8707</v>
      </c>
      <c r="L9063">
        <v>8432.0712000000003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 s="10" t="s">
        <v>39</v>
      </c>
    </row>
    <row r="9064" spans="1:19" hidden="1" x14ac:dyDescent="0.25">
      <c r="A9064" s="10" t="str">
        <f t="shared" si="141"/>
        <v>2017-2026Kern1-in-2May PeakPGE10</v>
      </c>
      <c r="B9064" s="10" t="s">
        <v>54</v>
      </c>
      <c r="C9064" s="10" t="s">
        <v>11</v>
      </c>
      <c r="D9064" s="10" t="s">
        <v>5</v>
      </c>
      <c r="E9064" s="10" t="s">
        <v>9</v>
      </c>
      <c r="F9064">
        <v>10</v>
      </c>
      <c r="G9064">
        <v>0.91478610038757324</v>
      </c>
      <c r="H9064">
        <v>0.91478610038757324</v>
      </c>
      <c r="I9064">
        <v>79.75</v>
      </c>
      <c r="J9064">
        <v>0</v>
      </c>
      <c r="K9064">
        <v>8707</v>
      </c>
      <c r="L9064">
        <v>8432.0712000000003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 s="10" t="s">
        <v>38</v>
      </c>
    </row>
    <row r="9065" spans="1:19" hidden="1" x14ac:dyDescent="0.25">
      <c r="A9065" s="10" t="str">
        <f t="shared" si="141"/>
        <v>2017-2026Kern1-in-10May PeakPGE10</v>
      </c>
      <c r="B9065" s="10" t="s">
        <v>54</v>
      </c>
      <c r="C9065" s="10" t="s">
        <v>11</v>
      </c>
      <c r="D9065" s="10" t="s">
        <v>5</v>
      </c>
      <c r="E9065" s="10" t="s">
        <v>1</v>
      </c>
      <c r="F9065">
        <v>10</v>
      </c>
      <c r="G9065">
        <v>1.0340059995651245</v>
      </c>
      <c r="H9065">
        <v>1.0340059995651245</v>
      </c>
      <c r="I9065">
        <v>90.625</v>
      </c>
      <c r="J9065">
        <v>0</v>
      </c>
      <c r="K9065">
        <v>8707</v>
      </c>
      <c r="L9065">
        <v>8432.0712000000003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 s="10" t="s">
        <v>38</v>
      </c>
    </row>
    <row r="9066" spans="1:19" hidden="1" x14ac:dyDescent="0.25">
      <c r="A9066" s="10" t="str">
        <f t="shared" si="141"/>
        <v>2017-2026Kern1-in-10May PeakCAISO11</v>
      </c>
      <c r="B9066" s="10" t="s">
        <v>54</v>
      </c>
      <c r="C9066" s="10" t="s">
        <v>11</v>
      </c>
      <c r="D9066" s="10" t="s">
        <v>5</v>
      </c>
      <c r="E9066" s="10" t="s">
        <v>1</v>
      </c>
      <c r="F9066">
        <v>11</v>
      </c>
      <c r="G9066">
        <v>1.1816892623901367</v>
      </c>
      <c r="H9066">
        <v>1.1816892623901367</v>
      </c>
      <c r="I9066">
        <v>90.5</v>
      </c>
      <c r="J9066">
        <v>0</v>
      </c>
      <c r="K9066">
        <v>8707</v>
      </c>
      <c r="L9066">
        <v>8432.0712000000003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 s="10" t="s">
        <v>39</v>
      </c>
    </row>
    <row r="9067" spans="1:19" hidden="1" x14ac:dyDescent="0.25">
      <c r="A9067" s="10" t="str">
        <f t="shared" si="141"/>
        <v>2017-2026Kern1-in-2May PeakCAISO11</v>
      </c>
      <c r="B9067" s="10" t="s">
        <v>54</v>
      </c>
      <c r="C9067" s="10" t="s">
        <v>11</v>
      </c>
      <c r="D9067" s="10" t="s">
        <v>5</v>
      </c>
      <c r="E9067" s="10" t="s">
        <v>9</v>
      </c>
      <c r="F9067">
        <v>11</v>
      </c>
      <c r="G9067">
        <v>1.1266297101974487</v>
      </c>
      <c r="H9067">
        <v>1.1266297101974487</v>
      </c>
      <c r="I9067">
        <v>85.875</v>
      </c>
      <c r="J9067">
        <v>0</v>
      </c>
      <c r="K9067">
        <v>8707</v>
      </c>
      <c r="L9067">
        <v>8432.0712000000003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 s="10" t="s">
        <v>39</v>
      </c>
    </row>
    <row r="9068" spans="1:19" hidden="1" x14ac:dyDescent="0.25">
      <c r="A9068" s="10" t="str">
        <f t="shared" si="141"/>
        <v>2017-2026Kern1-in-10May PeakPGE11</v>
      </c>
      <c r="B9068" s="10" t="s">
        <v>54</v>
      </c>
      <c r="C9068" s="10" t="s">
        <v>11</v>
      </c>
      <c r="D9068" s="10" t="s">
        <v>5</v>
      </c>
      <c r="E9068" s="10" t="s">
        <v>1</v>
      </c>
      <c r="F9068">
        <v>11</v>
      </c>
      <c r="G9068">
        <v>1.2189397811889648</v>
      </c>
      <c r="H9068">
        <v>1.2189397811889648</v>
      </c>
      <c r="I9068">
        <v>94.375</v>
      </c>
      <c r="J9068">
        <v>0</v>
      </c>
      <c r="K9068">
        <v>8707</v>
      </c>
      <c r="L9068">
        <v>8432.0712000000003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 s="10" t="s">
        <v>38</v>
      </c>
    </row>
    <row r="9069" spans="1:19" hidden="1" x14ac:dyDescent="0.25">
      <c r="A9069" s="10" t="str">
        <f t="shared" si="141"/>
        <v>2017-2026Kern1-in-2May PeakPGE11</v>
      </c>
      <c r="B9069" s="10" t="s">
        <v>54</v>
      </c>
      <c r="C9069" s="10" t="s">
        <v>11</v>
      </c>
      <c r="D9069" s="10" t="s">
        <v>5</v>
      </c>
      <c r="E9069" s="10" t="s">
        <v>9</v>
      </c>
      <c r="F9069">
        <v>11</v>
      </c>
      <c r="G9069">
        <v>1.0783970355987549</v>
      </c>
      <c r="H9069">
        <v>1.0783970355987549</v>
      </c>
      <c r="I9069">
        <v>84</v>
      </c>
      <c r="J9069">
        <v>0</v>
      </c>
      <c r="K9069">
        <v>8707</v>
      </c>
      <c r="L9069">
        <v>8432.0712000000003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 s="10" t="s">
        <v>38</v>
      </c>
    </row>
    <row r="9070" spans="1:19" hidden="1" x14ac:dyDescent="0.25">
      <c r="A9070" s="10" t="str">
        <f t="shared" si="141"/>
        <v>2017-2026Kern1-in-2May PeakCAISO12</v>
      </c>
      <c r="B9070" s="10" t="s">
        <v>54</v>
      </c>
      <c r="C9070" s="10" t="s">
        <v>11</v>
      </c>
      <c r="D9070" s="10" t="s">
        <v>5</v>
      </c>
      <c r="E9070" s="10" t="s">
        <v>9</v>
      </c>
      <c r="F9070">
        <v>12</v>
      </c>
      <c r="G9070">
        <v>1.3979687690734863</v>
      </c>
      <c r="H9070">
        <v>1.3979687690734863</v>
      </c>
      <c r="I9070">
        <v>88.375</v>
      </c>
      <c r="J9070">
        <v>0</v>
      </c>
      <c r="K9070">
        <v>8707</v>
      </c>
      <c r="L9070">
        <v>8432.0712000000003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 s="10" t="s">
        <v>39</v>
      </c>
    </row>
    <row r="9071" spans="1:19" hidden="1" x14ac:dyDescent="0.25">
      <c r="A9071" s="10" t="str">
        <f t="shared" si="141"/>
        <v>2017-2026Kern1-in-10May PeakCAISO12</v>
      </c>
      <c r="B9071" s="10" t="s">
        <v>54</v>
      </c>
      <c r="C9071" s="10" t="s">
        <v>11</v>
      </c>
      <c r="D9071" s="10" t="s">
        <v>5</v>
      </c>
      <c r="E9071" s="10" t="s">
        <v>1</v>
      </c>
      <c r="F9071">
        <v>12</v>
      </c>
      <c r="G9071">
        <v>1.4662889242172241</v>
      </c>
      <c r="H9071">
        <v>1.4662889242172241</v>
      </c>
      <c r="I9071">
        <v>93.75</v>
      </c>
      <c r="J9071">
        <v>0</v>
      </c>
      <c r="K9071">
        <v>8707</v>
      </c>
      <c r="L9071">
        <v>8432.0712000000003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 s="10" t="s">
        <v>39</v>
      </c>
    </row>
    <row r="9072" spans="1:19" hidden="1" x14ac:dyDescent="0.25">
      <c r="A9072" s="10" t="str">
        <f t="shared" si="141"/>
        <v>2017-2026Kern1-in-2May PeakPGE12</v>
      </c>
      <c r="B9072" s="10" t="s">
        <v>54</v>
      </c>
      <c r="C9072" s="10" t="s">
        <v>11</v>
      </c>
      <c r="D9072" s="10" t="s">
        <v>5</v>
      </c>
      <c r="E9072" s="10" t="s">
        <v>9</v>
      </c>
      <c r="F9072">
        <v>12</v>
      </c>
      <c r="G9072">
        <v>1.3381197452545166</v>
      </c>
      <c r="H9072">
        <v>1.3381197452545166</v>
      </c>
      <c r="I9072">
        <v>87.375</v>
      </c>
      <c r="J9072">
        <v>0</v>
      </c>
      <c r="K9072">
        <v>8707</v>
      </c>
      <c r="L9072">
        <v>8432.0712000000003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 s="10" t="s">
        <v>38</v>
      </c>
    </row>
    <row r="9073" spans="1:19" hidden="1" x14ac:dyDescent="0.25">
      <c r="A9073" s="10" t="str">
        <f t="shared" si="141"/>
        <v>2017-2026Kern1-in-10May PeakPGE12</v>
      </c>
      <c r="B9073" s="10" t="s">
        <v>54</v>
      </c>
      <c r="C9073" s="10" t="s">
        <v>11</v>
      </c>
      <c r="D9073" s="10" t="s">
        <v>5</v>
      </c>
      <c r="E9073" s="10" t="s">
        <v>1</v>
      </c>
      <c r="F9073">
        <v>12</v>
      </c>
      <c r="G9073">
        <v>1.5125108957290649</v>
      </c>
      <c r="H9073">
        <v>1.5125108957290649</v>
      </c>
      <c r="I9073">
        <v>97.25</v>
      </c>
      <c r="J9073">
        <v>0</v>
      </c>
      <c r="K9073">
        <v>8707</v>
      </c>
      <c r="L9073">
        <v>8432.0712000000003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 s="10" t="s">
        <v>38</v>
      </c>
    </row>
    <row r="9074" spans="1:19" hidden="1" x14ac:dyDescent="0.25">
      <c r="A9074" s="10" t="str">
        <f t="shared" si="141"/>
        <v>2017-2026Kern1-in-2May PeakCAISO13</v>
      </c>
      <c r="B9074" s="10" t="s">
        <v>54</v>
      </c>
      <c r="C9074" s="10" t="s">
        <v>11</v>
      </c>
      <c r="D9074" s="10" t="s">
        <v>5</v>
      </c>
      <c r="E9074" s="10" t="s">
        <v>9</v>
      </c>
      <c r="F9074">
        <v>13</v>
      </c>
      <c r="G9074">
        <v>1.7422151565551758</v>
      </c>
      <c r="H9074">
        <v>1.7422151565551758</v>
      </c>
      <c r="I9074">
        <v>91.375</v>
      </c>
      <c r="J9074">
        <v>0</v>
      </c>
      <c r="K9074">
        <v>8707</v>
      </c>
      <c r="L9074">
        <v>8432.0712000000003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 s="10" t="s">
        <v>39</v>
      </c>
    </row>
    <row r="9075" spans="1:19" hidden="1" x14ac:dyDescent="0.25">
      <c r="A9075" s="10" t="str">
        <f t="shared" si="141"/>
        <v>2017-2026Kern1-in-10May PeakCAISO13</v>
      </c>
      <c r="B9075" s="10" t="s">
        <v>54</v>
      </c>
      <c r="C9075" s="10" t="s">
        <v>11</v>
      </c>
      <c r="D9075" s="10" t="s">
        <v>5</v>
      </c>
      <c r="E9075" s="10" t="s">
        <v>1</v>
      </c>
      <c r="F9075">
        <v>13</v>
      </c>
      <c r="G9075">
        <v>1.8273589611053467</v>
      </c>
      <c r="H9075">
        <v>1.8273589611053467</v>
      </c>
      <c r="I9075">
        <v>96.25</v>
      </c>
      <c r="J9075">
        <v>0</v>
      </c>
      <c r="K9075">
        <v>8707</v>
      </c>
      <c r="L9075">
        <v>8432.0712000000003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 s="10" t="s">
        <v>39</v>
      </c>
    </row>
    <row r="9076" spans="1:19" hidden="1" x14ac:dyDescent="0.25">
      <c r="A9076" s="10" t="str">
        <f t="shared" si="141"/>
        <v>2017-2026Kern1-in-10May PeakPGE13</v>
      </c>
      <c r="B9076" s="10" t="s">
        <v>54</v>
      </c>
      <c r="C9076" s="10" t="s">
        <v>11</v>
      </c>
      <c r="D9076" s="10" t="s">
        <v>5</v>
      </c>
      <c r="E9076" s="10" t="s">
        <v>1</v>
      </c>
      <c r="F9076">
        <v>13</v>
      </c>
      <c r="G9076">
        <v>1.8849629163742065</v>
      </c>
      <c r="H9076">
        <v>1.8849629163742065</v>
      </c>
      <c r="I9076">
        <v>99.5</v>
      </c>
      <c r="J9076">
        <v>0</v>
      </c>
      <c r="K9076">
        <v>8707</v>
      </c>
      <c r="L9076">
        <v>8432.0712000000003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 s="10" t="s">
        <v>38</v>
      </c>
    </row>
    <row r="9077" spans="1:19" hidden="1" x14ac:dyDescent="0.25">
      <c r="A9077" s="10" t="str">
        <f t="shared" si="141"/>
        <v>2017-2026Kern1-in-2May PeakPGE13</v>
      </c>
      <c r="B9077" s="10" t="s">
        <v>54</v>
      </c>
      <c r="C9077" s="10" t="s">
        <v>11</v>
      </c>
      <c r="D9077" s="10" t="s">
        <v>5</v>
      </c>
      <c r="E9077" s="10" t="s">
        <v>9</v>
      </c>
      <c r="F9077">
        <v>13</v>
      </c>
      <c r="G9077">
        <v>1.6676284074783325</v>
      </c>
      <c r="H9077">
        <v>1.6676284074783325</v>
      </c>
      <c r="I9077">
        <v>90.25</v>
      </c>
      <c r="J9077">
        <v>0</v>
      </c>
      <c r="K9077">
        <v>8707</v>
      </c>
      <c r="L9077">
        <v>8432.0712000000003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 s="10" t="s">
        <v>38</v>
      </c>
    </row>
    <row r="9078" spans="1:19" hidden="1" x14ac:dyDescent="0.25">
      <c r="A9078" s="10" t="str">
        <f t="shared" si="141"/>
        <v>2017-2026Kern1-in-2May PeakCAISO14</v>
      </c>
      <c r="B9078" s="10" t="s">
        <v>54</v>
      </c>
      <c r="C9078" s="10" t="s">
        <v>11</v>
      </c>
      <c r="D9078" s="10" t="s">
        <v>5</v>
      </c>
      <c r="E9078" s="10" t="s">
        <v>9</v>
      </c>
      <c r="F9078">
        <v>14</v>
      </c>
      <c r="G9078">
        <v>2.1024370193481445</v>
      </c>
      <c r="H9078">
        <v>1.8195395469665527</v>
      </c>
      <c r="I9078">
        <v>93.75</v>
      </c>
      <c r="J9078">
        <v>0.10273714363574982</v>
      </c>
      <c r="K9078">
        <v>8707</v>
      </c>
      <c r="L9078">
        <v>8432.0712000000003</v>
      </c>
      <c r="M9078">
        <v>0.28289750218391418</v>
      </c>
      <c r="N9078">
        <v>0.15122957527637482</v>
      </c>
      <c r="O9078">
        <v>0.22902214527130127</v>
      </c>
      <c r="P9078">
        <v>0.28289750218391418</v>
      </c>
      <c r="Q9078">
        <v>0.3367728590965271</v>
      </c>
      <c r="R9078">
        <v>0.41456541419029236</v>
      </c>
      <c r="S9078" s="10" t="s">
        <v>39</v>
      </c>
    </row>
    <row r="9079" spans="1:19" hidden="1" x14ac:dyDescent="0.25">
      <c r="A9079" s="10" t="str">
        <f t="shared" si="141"/>
        <v>2017-2026Kern1-in-10May PeakCAISO14</v>
      </c>
      <c r="B9079" s="10" t="s">
        <v>54</v>
      </c>
      <c r="C9079" s="10" t="s">
        <v>11</v>
      </c>
      <c r="D9079" s="10" t="s">
        <v>5</v>
      </c>
      <c r="E9079" s="10" t="s">
        <v>1</v>
      </c>
      <c r="F9079">
        <v>14</v>
      </c>
      <c r="G9079">
        <v>2.2051851749420166</v>
      </c>
      <c r="H9079">
        <v>1.8607540130615234</v>
      </c>
      <c r="I9079">
        <v>98.5</v>
      </c>
      <c r="J9079">
        <v>0.10273714363574982</v>
      </c>
      <c r="K9079">
        <v>8707</v>
      </c>
      <c r="L9079">
        <v>8432.0712000000003</v>
      </c>
      <c r="M9079">
        <v>0.34443119168281555</v>
      </c>
      <c r="N9079">
        <v>0.21276326477527618</v>
      </c>
      <c r="O9079">
        <v>0.29055583477020264</v>
      </c>
      <c r="P9079">
        <v>0.34443119168281555</v>
      </c>
      <c r="Q9079">
        <v>0.39830654859542847</v>
      </c>
      <c r="R9079">
        <v>0.47609910368919373</v>
      </c>
      <c r="S9079" s="10" t="s">
        <v>39</v>
      </c>
    </row>
    <row r="9080" spans="1:19" hidden="1" x14ac:dyDescent="0.25">
      <c r="A9080" s="10" t="str">
        <f t="shared" si="141"/>
        <v>2017-2026Kern1-in-10May PeakPGE14</v>
      </c>
      <c r="B9080" s="10" t="s">
        <v>54</v>
      </c>
      <c r="C9080" s="10" t="s">
        <v>11</v>
      </c>
      <c r="D9080" s="10" t="s">
        <v>5</v>
      </c>
      <c r="E9080" s="10" t="s">
        <v>1</v>
      </c>
      <c r="F9080">
        <v>14</v>
      </c>
      <c r="G9080">
        <v>2.2746994495391846</v>
      </c>
      <c r="H9080">
        <v>1.8890770673751831</v>
      </c>
      <c r="I9080">
        <v>101.125</v>
      </c>
      <c r="J9080">
        <v>0.10273714363574982</v>
      </c>
      <c r="K9080">
        <v>8707</v>
      </c>
      <c r="L9080">
        <v>8432.0712000000003</v>
      </c>
      <c r="M9080">
        <v>0.38562235236167908</v>
      </c>
      <c r="N9080">
        <v>0.2539544403553009</v>
      </c>
      <c r="O9080">
        <v>0.33174699544906616</v>
      </c>
      <c r="P9080">
        <v>0.38562235236167908</v>
      </c>
      <c r="Q9080">
        <v>0.43949770927429199</v>
      </c>
      <c r="R9080">
        <v>0.51729029417037964</v>
      </c>
      <c r="S9080" s="10" t="s">
        <v>38</v>
      </c>
    </row>
    <row r="9081" spans="1:19" hidden="1" x14ac:dyDescent="0.25">
      <c r="A9081" s="10" t="str">
        <f t="shared" si="141"/>
        <v>2017-2026Kern1-in-2May PeakPGE14</v>
      </c>
      <c r="B9081" s="10" t="s">
        <v>54</v>
      </c>
      <c r="C9081" s="10" t="s">
        <v>11</v>
      </c>
      <c r="D9081" s="10" t="s">
        <v>5</v>
      </c>
      <c r="E9081" s="10" t="s">
        <v>9</v>
      </c>
      <c r="F9081">
        <v>14</v>
      </c>
      <c r="G9081">
        <v>2.0124285221099854</v>
      </c>
      <c r="H9081">
        <v>1.7703866958618164</v>
      </c>
      <c r="I9081">
        <v>92</v>
      </c>
      <c r="J9081">
        <v>0.10273714363574982</v>
      </c>
      <c r="K9081">
        <v>8707</v>
      </c>
      <c r="L9081">
        <v>8432.0712000000003</v>
      </c>
      <c r="M9081">
        <v>0.24204178154468536</v>
      </c>
      <c r="N9081">
        <v>0.110373854637146</v>
      </c>
      <c r="O9081">
        <v>0.18816642463207245</v>
      </c>
      <c r="P9081">
        <v>0.24204178154468536</v>
      </c>
      <c r="Q9081">
        <v>0.29591715335845947</v>
      </c>
      <c r="R9081">
        <v>0.37370970845222473</v>
      </c>
      <c r="S9081" s="10" t="s">
        <v>38</v>
      </c>
    </row>
    <row r="9082" spans="1:19" hidden="1" x14ac:dyDescent="0.25">
      <c r="A9082" s="10" t="str">
        <f t="shared" si="141"/>
        <v>2017-2026Kern1-in-10May PeakCAISO15</v>
      </c>
      <c r="B9082" s="10" t="s">
        <v>54</v>
      </c>
      <c r="C9082" s="10" t="s">
        <v>11</v>
      </c>
      <c r="D9082" s="10" t="s">
        <v>5</v>
      </c>
      <c r="E9082" s="10" t="s">
        <v>1</v>
      </c>
      <c r="F9082">
        <v>15</v>
      </c>
      <c r="G9082">
        <v>2.4933667182922363</v>
      </c>
      <c r="H9082">
        <v>2.0156557559967041</v>
      </c>
      <c r="I9082">
        <v>100.375</v>
      </c>
      <c r="J9082">
        <v>0.1230589896440506</v>
      </c>
      <c r="K9082">
        <v>8707</v>
      </c>
      <c r="L9082">
        <v>8432.0712000000003</v>
      </c>
      <c r="M9082">
        <v>0.47771096229553223</v>
      </c>
      <c r="N9082">
        <v>0.31999856233596802</v>
      </c>
      <c r="O9082">
        <v>0.41317883133888245</v>
      </c>
      <c r="P9082">
        <v>0.47771096229553223</v>
      </c>
      <c r="Q9082">
        <v>0.54224312305450439</v>
      </c>
      <c r="R9082">
        <v>0.63542336225509644</v>
      </c>
      <c r="S9082" s="10" t="s">
        <v>39</v>
      </c>
    </row>
    <row r="9083" spans="1:19" hidden="1" x14ac:dyDescent="0.25">
      <c r="A9083" s="10" t="str">
        <f t="shared" si="141"/>
        <v>2017-2026Kern1-in-2May PeakCAISO15</v>
      </c>
      <c r="B9083" s="10" t="s">
        <v>54</v>
      </c>
      <c r="C9083" s="10" t="s">
        <v>11</v>
      </c>
      <c r="D9083" s="10" t="s">
        <v>5</v>
      </c>
      <c r="E9083" s="10" t="s">
        <v>9</v>
      </c>
      <c r="F9083">
        <v>15</v>
      </c>
      <c r="G9083">
        <v>2.3771908283233643</v>
      </c>
      <c r="H9083">
        <v>1.9840447902679443</v>
      </c>
      <c r="I9083">
        <v>94.75</v>
      </c>
      <c r="J9083">
        <v>0.1230589896440506</v>
      </c>
      <c r="K9083">
        <v>8707</v>
      </c>
      <c r="L9083">
        <v>8432.0712000000003</v>
      </c>
      <c r="M9083">
        <v>0.39314603805541992</v>
      </c>
      <c r="N9083">
        <v>0.23543363809585571</v>
      </c>
      <c r="O9083">
        <v>0.32861390709877014</v>
      </c>
      <c r="P9083">
        <v>0.39314603805541992</v>
      </c>
      <c r="Q9083">
        <v>0.4576781690120697</v>
      </c>
      <c r="R9083">
        <v>0.55085843801498413</v>
      </c>
      <c r="S9083" s="10" t="s">
        <v>39</v>
      </c>
    </row>
    <row r="9084" spans="1:19" hidden="1" x14ac:dyDescent="0.25">
      <c r="A9084" s="10" t="str">
        <f t="shared" si="141"/>
        <v>2017-2026Kern1-in-2May PeakPGE15</v>
      </c>
      <c r="B9084" s="10" t="s">
        <v>54</v>
      </c>
      <c r="C9084" s="10" t="s">
        <v>11</v>
      </c>
      <c r="D9084" s="10" t="s">
        <v>5</v>
      </c>
      <c r="E9084" s="10" t="s">
        <v>9</v>
      </c>
      <c r="F9084">
        <v>15</v>
      </c>
      <c r="G9084">
        <v>2.2754199504852295</v>
      </c>
      <c r="H9084">
        <v>1.9342770576477051</v>
      </c>
      <c r="I9084">
        <v>93</v>
      </c>
      <c r="J9084">
        <v>0.1230589896440506</v>
      </c>
      <c r="K9084">
        <v>8707</v>
      </c>
      <c r="L9084">
        <v>8432.0712000000003</v>
      </c>
      <c r="M9084">
        <v>0.34114286303520203</v>
      </c>
      <c r="N9084">
        <v>0.18343046307563782</v>
      </c>
      <c r="O9084">
        <v>0.27661073207855225</v>
      </c>
      <c r="P9084">
        <v>0.34114286303520203</v>
      </c>
      <c r="Q9084">
        <v>0.40567499399185181</v>
      </c>
      <c r="R9084">
        <v>0.49885526299476624</v>
      </c>
      <c r="S9084" s="10" t="s">
        <v>38</v>
      </c>
    </row>
    <row r="9085" spans="1:19" hidden="1" x14ac:dyDescent="0.25">
      <c r="A9085" s="10" t="str">
        <f t="shared" si="141"/>
        <v>2017-2026Kern1-in-10May PeakPGE15</v>
      </c>
      <c r="B9085" s="10" t="s">
        <v>54</v>
      </c>
      <c r="C9085" s="10" t="s">
        <v>11</v>
      </c>
      <c r="D9085" s="10" t="s">
        <v>5</v>
      </c>
      <c r="E9085" s="10" t="s">
        <v>1</v>
      </c>
      <c r="F9085">
        <v>15</v>
      </c>
      <c r="G9085">
        <v>2.571965217590332</v>
      </c>
      <c r="H9085">
        <v>2.0519607067108154</v>
      </c>
      <c r="I9085">
        <v>102.125</v>
      </c>
      <c r="J9085">
        <v>0.1230589896440506</v>
      </c>
      <c r="K9085">
        <v>8707</v>
      </c>
      <c r="L9085">
        <v>8432.0712000000003</v>
      </c>
      <c r="M9085">
        <v>0.52000445127487183</v>
      </c>
      <c r="N9085">
        <v>0.36229205131530762</v>
      </c>
      <c r="O9085">
        <v>0.45547232031822205</v>
      </c>
      <c r="P9085">
        <v>0.52000445127487183</v>
      </c>
      <c r="Q9085">
        <v>0.58453661203384399</v>
      </c>
      <c r="R9085">
        <v>0.67771685123443604</v>
      </c>
      <c r="S9085" s="10" t="s">
        <v>38</v>
      </c>
    </row>
    <row r="9086" spans="1:19" hidden="1" x14ac:dyDescent="0.25">
      <c r="A9086" s="10" t="str">
        <f t="shared" si="141"/>
        <v>2017-2026Kern1-in-10May PeakCAISO16</v>
      </c>
      <c r="B9086" s="10" t="s">
        <v>54</v>
      </c>
      <c r="C9086" s="10" t="s">
        <v>11</v>
      </c>
      <c r="D9086" s="10" t="s">
        <v>5</v>
      </c>
      <c r="E9086" s="10" t="s">
        <v>1</v>
      </c>
      <c r="F9086">
        <v>16</v>
      </c>
      <c r="G9086">
        <v>2.8003089427947998</v>
      </c>
      <c r="H9086">
        <v>2.1797490119934082</v>
      </c>
      <c r="I9086">
        <v>101.125</v>
      </c>
      <c r="J9086">
        <v>0.15615223348140717</v>
      </c>
      <c r="K9086">
        <v>8707</v>
      </c>
      <c r="L9086">
        <v>8432.0712000000003</v>
      </c>
      <c r="M9086">
        <v>0.62055999040603638</v>
      </c>
      <c r="N9086">
        <v>0.42043527960777283</v>
      </c>
      <c r="O9086">
        <v>0.5386737585067749</v>
      </c>
      <c r="P9086">
        <v>0.62055999040603638</v>
      </c>
      <c r="Q9086">
        <v>0.70244622230529785</v>
      </c>
      <c r="R9086">
        <v>0.82068467140197754</v>
      </c>
      <c r="S9086" s="10" t="s">
        <v>39</v>
      </c>
    </row>
    <row r="9087" spans="1:19" hidden="1" x14ac:dyDescent="0.25">
      <c r="A9087" s="10" t="str">
        <f t="shared" si="141"/>
        <v>2017-2026Kern1-in-2May PeakCAISO16</v>
      </c>
      <c r="B9087" s="10" t="s">
        <v>54</v>
      </c>
      <c r="C9087" s="10" t="s">
        <v>11</v>
      </c>
      <c r="D9087" s="10" t="s">
        <v>5</v>
      </c>
      <c r="E9087" s="10" t="s">
        <v>9</v>
      </c>
      <c r="F9087">
        <v>16</v>
      </c>
      <c r="G9087">
        <v>2.6698315143585205</v>
      </c>
      <c r="H9087">
        <v>2.186772346496582</v>
      </c>
      <c r="I9087">
        <v>95.625</v>
      </c>
      <c r="J9087">
        <v>0.15615223348140717</v>
      </c>
      <c r="K9087">
        <v>8707</v>
      </c>
      <c r="L9087">
        <v>8432.0712000000003</v>
      </c>
      <c r="M9087">
        <v>0.4830591082572937</v>
      </c>
      <c r="N9087">
        <v>0.28293439745903015</v>
      </c>
      <c r="O9087">
        <v>0.40117287635803223</v>
      </c>
      <c r="P9087">
        <v>0.4830591082572937</v>
      </c>
      <c r="Q9087">
        <v>0.56494534015655518</v>
      </c>
      <c r="R9087">
        <v>0.68318378925323486</v>
      </c>
      <c r="S9087" s="10" t="s">
        <v>39</v>
      </c>
    </row>
    <row r="9088" spans="1:19" hidden="1" x14ac:dyDescent="0.25">
      <c r="A9088" s="10" t="str">
        <f t="shared" si="141"/>
        <v>2017-2026Kern1-in-2May PeakPGE16</v>
      </c>
      <c r="B9088" s="10" t="s">
        <v>54</v>
      </c>
      <c r="C9088" s="10" t="s">
        <v>11</v>
      </c>
      <c r="D9088" s="10" t="s">
        <v>5</v>
      </c>
      <c r="E9088" s="10" t="s">
        <v>9</v>
      </c>
      <c r="F9088">
        <v>16</v>
      </c>
      <c r="G9088">
        <v>2.5555322170257568</v>
      </c>
      <c r="H9088">
        <v>2.1171226501464844</v>
      </c>
      <c r="I9088">
        <v>94.5</v>
      </c>
      <c r="J9088">
        <v>0.15615223348140717</v>
      </c>
      <c r="K9088">
        <v>8707</v>
      </c>
      <c r="L9088">
        <v>8432.0712000000003</v>
      </c>
      <c r="M9088">
        <v>0.43840953707695007</v>
      </c>
      <c r="N9088">
        <v>0.23828484117984772</v>
      </c>
      <c r="O9088">
        <v>0.3565233051776886</v>
      </c>
      <c r="P9088">
        <v>0.43840953707695007</v>
      </c>
      <c r="Q9088">
        <v>0.52029573917388916</v>
      </c>
      <c r="R9088">
        <v>0.63853424787521362</v>
      </c>
      <c r="S9088" s="10" t="s">
        <v>38</v>
      </c>
    </row>
    <row r="9089" spans="1:19" hidden="1" x14ac:dyDescent="0.25">
      <c r="A9089" s="10" t="str">
        <f t="shared" si="141"/>
        <v>2017-2026Kern1-in-10May PeakPGE16</v>
      </c>
      <c r="B9089" s="10" t="s">
        <v>54</v>
      </c>
      <c r="C9089" s="10" t="s">
        <v>11</v>
      </c>
      <c r="D9089" s="10" t="s">
        <v>5</v>
      </c>
      <c r="E9089" s="10" t="s">
        <v>1</v>
      </c>
      <c r="F9089">
        <v>16</v>
      </c>
      <c r="G9089">
        <v>2.8885834217071533</v>
      </c>
      <c r="H9089">
        <v>2.2234618663787842</v>
      </c>
      <c r="I9089">
        <v>102.5</v>
      </c>
      <c r="J9089">
        <v>0.15615223348140717</v>
      </c>
      <c r="K9089">
        <v>8707</v>
      </c>
      <c r="L9089">
        <v>8432.0712000000003</v>
      </c>
      <c r="M9089">
        <v>0.66512161493301392</v>
      </c>
      <c r="N9089">
        <v>0.46499690413475037</v>
      </c>
      <c r="O9089">
        <v>0.58323538303375244</v>
      </c>
      <c r="P9089">
        <v>0.66512161493301392</v>
      </c>
      <c r="Q9089">
        <v>0.74700784683227539</v>
      </c>
      <c r="R9089">
        <v>0.86524629592895508</v>
      </c>
      <c r="S9089" s="10" t="s">
        <v>38</v>
      </c>
    </row>
    <row r="9090" spans="1:19" hidden="1" x14ac:dyDescent="0.25">
      <c r="A9090" s="10" t="str">
        <f t="shared" ref="A9090:A9153" si="142">CONCATENATE(B9090,C9090,E9090,D9090,S9090,F9090)</f>
        <v>2017-2026Kern1-in-10May PeakCAISO17</v>
      </c>
      <c r="B9090" s="10" t="s">
        <v>54</v>
      </c>
      <c r="C9090" s="10" t="s">
        <v>11</v>
      </c>
      <c r="D9090" s="10" t="s">
        <v>5</v>
      </c>
      <c r="E9090" s="10" t="s">
        <v>1</v>
      </c>
      <c r="F9090">
        <v>17</v>
      </c>
      <c r="G9090">
        <v>3.0368607044219971</v>
      </c>
      <c r="H9090">
        <v>2.3347988128662109</v>
      </c>
      <c r="I9090">
        <v>101.5</v>
      </c>
      <c r="J9090">
        <v>0.16046801209449768</v>
      </c>
      <c r="K9090">
        <v>8707</v>
      </c>
      <c r="L9090">
        <v>8432.0712000000003</v>
      </c>
      <c r="M9090">
        <v>0.70206201076507568</v>
      </c>
      <c r="N9090">
        <v>0.4964061975479126</v>
      </c>
      <c r="O9090">
        <v>0.61791259050369263</v>
      </c>
      <c r="P9090">
        <v>0.70206201076507568</v>
      </c>
      <c r="Q9090">
        <v>0.78621143102645874</v>
      </c>
      <c r="R9090">
        <v>0.90771782398223877</v>
      </c>
      <c r="S9090" s="10" t="s">
        <v>39</v>
      </c>
    </row>
    <row r="9091" spans="1:19" hidden="1" x14ac:dyDescent="0.25">
      <c r="A9091" s="10" t="str">
        <f t="shared" si="142"/>
        <v>2017-2026Kern1-in-2May PeakCAISO17</v>
      </c>
      <c r="B9091" s="10" t="s">
        <v>54</v>
      </c>
      <c r="C9091" s="10" t="s">
        <v>11</v>
      </c>
      <c r="D9091" s="10" t="s">
        <v>5</v>
      </c>
      <c r="E9091" s="10" t="s">
        <v>9</v>
      </c>
      <c r="F9091">
        <v>17</v>
      </c>
      <c r="G9091">
        <v>2.8953614234924316</v>
      </c>
      <c r="H9091">
        <v>2.3086783885955811</v>
      </c>
      <c r="I9091">
        <v>95.75</v>
      </c>
      <c r="J9091">
        <v>0.16046801209449768</v>
      </c>
      <c r="K9091">
        <v>8707</v>
      </c>
      <c r="L9091">
        <v>8432.0712000000003</v>
      </c>
      <c r="M9091">
        <v>0.58668297529220581</v>
      </c>
      <c r="N9091">
        <v>0.38102716207504272</v>
      </c>
      <c r="O9091">
        <v>0.50253355503082275</v>
      </c>
      <c r="P9091">
        <v>0.58668297529220581</v>
      </c>
      <c r="Q9091">
        <v>0.67083239555358887</v>
      </c>
      <c r="R9091">
        <v>0.7923387885093689</v>
      </c>
      <c r="S9091" s="10" t="s">
        <v>39</v>
      </c>
    </row>
    <row r="9092" spans="1:19" hidden="1" x14ac:dyDescent="0.25">
      <c r="A9092" s="10" t="str">
        <f t="shared" si="142"/>
        <v>2017-2026Kern1-in-10May PeakPGE17</v>
      </c>
      <c r="B9092" s="10" t="s">
        <v>54</v>
      </c>
      <c r="C9092" s="10" t="s">
        <v>11</v>
      </c>
      <c r="D9092" s="10" t="s">
        <v>5</v>
      </c>
      <c r="E9092" s="10" t="s">
        <v>1</v>
      </c>
      <c r="F9092">
        <v>17</v>
      </c>
      <c r="G9092">
        <v>3.1325919628143311</v>
      </c>
      <c r="H9092">
        <v>2.3856945037841797</v>
      </c>
      <c r="I9092">
        <v>102.875</v>
      </c>
      <c r="J9092">
        <v>0.16046801209449768</v>
      </c>
      <c r="K9092">
        <v>8707</v>
      </c>
      <c r="L9092">
        <v>8432.0712000000003</v>
      </c>
      <c r="M9092">
        <v>0.74689757823944092</v>
      </c>
      <c r="N9092">
        <v>0.54124176502227783</v>
      </c>
      <c r="O9092">
        <v>0.66274815797805786</v>
      </c>
      <c r="P9092">
        <v>0.74689757823944092</v>
      </c>
      <c r="Q9092">
        <v>0.83104699850082397</v>
      </c>
      <c r="R9092">
        <v>0.952553391456604</v>
      </c>
      <c r="S9092" s="10" t="s">
        <v>38</v>
      </c>
    </row>
    <row r="9093" spans="1:19" hidden="1" x14ac:dyDescent="0.25">
      <c r="A9093" s="10" t="str">
        <f t="shared" si="142"/>
        <v>2017-2026Kern1-in-2May PeakPGE17</v>
      </c>
      <c r="B9093" s="10" t="s">
        <v>54</v>
      </c>
      <c r="C9093" s="10" t="s">
        <v>11</v>
      </c>
      <c r="D9093" s="10" t="s">
        <v>5</v>
      </c>
      <c r="E9093" s="10" t="s">
        <v>9</v>
      </c>
      <c r="F9093">
        <v>17</v>
      </c>
      <c r="G9093">
        <v>2.771406888961792</v>
      </c>
      <c r="H9093">
        <v>2.2209110260009766</v>
      </c>
      <c r="I9093">
        <v>95.625</v>
      </c>
      <c r="J9093">
        <v>0.16046801209449768</v>
      </c>
      <c r="K9093">
        <v>8707</v>
      </c>
      <c r="L9093">
        <v>8432.0712000000003</v>
      </c>
      <c r="M9093">
        <v>0.55049574375152588</v>
      </c>
      <c r="N9093">
        <v>0.34483993053436279</v>
      </c>
      <c r="O9093">
        <v>0.46634632349014282</v>
      </c>
      <c r="P9093">
        <v>0.55049574375152588</v>
      </c>
      <c r="Q9093">
        <v>0.63464516401290894</v>
      </c>
      <c r="R9093">
        <v>0.75615155696868896</v>
      </c>
      <c r="S9093" s="10" t="s">
        <v>38</v>
      </c>
    </row>
    <row r="9094" spans="1:19" hidden="1" x14ac:dyDescent="0.25">
      <c r="A9094" s="10" t="str">
        <f t="shared" si="142"/>
        <v>2017-2026Kern1-in-2May PeakCAISO18</v>
      </c>
      <c r="B9094" s="10" t="s">
        <v>54</v>
      </c>
      <c r="C9094" s="10" t="s">
        <v>11</v>
      </c>
      <c r="D9094" s="10" t="s">
        <v>5</v>
      </c>
      <c r="E9094" s="10" t="s">
        <v>9</v>
      </c>
      <c r="F9094">
        <v>18</v>
      </c>
      <c r="G9094">
        <v>3.0468170642852783</v>
      </c>
      <c r="H9094">
        <v>2.4772121906280518</v>
      </c>
      <c r="I9094">
        <v>95.375</v>
      </c>
      <c r="J9094">
        <v>0.13599415123462677</v>
      </c>
      <c r="K9094">
        <v>8707</v>
      </c>
      <c r="L9094">
        <v>8432.0712000000003</v>
      </c>
      <c r="M9094">
        <v>0.56960481405258179</v>
      </c>
      <c r="N9094">
        <v>0.39531472325325012</v>
      </c>
      <c r="O9094">
        <v>0.49828949570655823</v>
      </c>
      <c r="P9094">
        <v>0.56960481405258179</v>
      </c>
      <c r="Q9094">
        <v>0.64092016220092773</v>
      </c>
      <c r="R9094">
        <v>0.74389493465423584</v>
      </c>
      <c r="S9094" s="10" t="s">
        <v>39</v>
      </c>
    </row>
    <row r="9095" spans="1:19" hidden="1" x14ac:dyDescent="0.25">
      <c r="A9095" s="10" t="str">
        <f t="shared" si="142"/>
        <v>2017-2026Kern1-in-10May PeakCAISO18</v>
      </c>
      <c r="B9095" s="10" t="s">
        <v>54</v>
      </c>
      <c r="C9095" s="10" t="s">
        <v>11</v>
      </c>
      <c r="D9095" s="10" t="s">
        <v>5</v>
      </c>
      <c r="E9095" s="10" t="s">
        <v>1</v>
      </c>
      <c r="F9095">
        <v>18</v>
      </c>
      <c r="G9095">
        <v>3.1957180500030518</v>
      </c>
      <c r="H9095">
        <v>2.4950127601623535</v>
      </c>
      <c r="I9095">
        <v>100.875</v>
      </c>
      <c r="J9095">
        <v>0.13599415123462677</v>
      </c>
      <c r="K9095">
        <v>8707</v>
      </c>
      <c r="L9095">
        <v>8432.0712000000003</v>
      </c>
      <c r="M9095">
        <v>0.70070534944534302</v>
      </c>
      <c r="N9095">
        <v>0.52641522884368896</v>
      </c>
      <c r="O9095">
        <v>0.62939000129699707</v>
      </c>
      <c r="P9095">
        <v>0.70070534944534302</v>
      </c>
      <c r="Q9095">
        <v>0.77202069759368896</v>
      </c>
      <c r="R9095">
        <v>0.87499547004699707</v>
      </c>
      <c r="S9095" s="10" t="s">
        <v>39</v>
      </c>
    </row>
    <row r="9096" spans="1:19" hidden="1" x14ac:dyDescent="0.25">
      <c r="A9096" s="10" t="str">
        <f t="shared" si="142"/>
        <v>2017-2026Kern1-in-10May PeakPGE18</v>
      </c>
      <c r="B9096" s="10" t="s">
        <v>54</v>
      </c>
      <c r="C9096" s="10" t="s">
        <v>11</v>
      </c>
      <c r="D9096" s="10" t="s">
        <v>5</v>
      </c>
      <c r="E9096" s="10" t="s">
        <v>1</v>
      </c>
      <c r="F9096">
        <v>18</v>
      </c>
      <c r="G9096">
        <v>3.296457052230835</v>
      </c>
      <c r="H9096">
        <v>2.5638484954833984</v>
      </c>
      <c r="I9096">
        <v>101.625</v>
      </c>
      <c r="J9096">
        <v>0.13599415123462677</v>
      </c>
      <c r="K9096">
        <v>8707</v>
      </c>
      <c r="L9096">
        <v>8432.0712000000003</v>
      </c>
      <c r="M9096">
        <v>0.73260849714279175</v>
      </c>
      <c r="N9096">
        <v>0.5583183765411377</v>
      </c>
      <c r="O9096">
        <v>0.6612931489944458</v>
      </c>
      <c r="P9096">
        <v>0.73260849714279175</v>
      </c>
      <c r="Q9096">
        <v>0.8039238452911377</v>
      </c>
      <c r="R9096">
        <v>0.9068986177444458</v>
      </c>
      <c r="S9096" s="10" t="s">
        <v>38</v>
      </c>
    </row>
    <row r="9097" spans="1:19" hidden="1" x14ac:dyDescent="0.25">
      <c r="A9097" s="10" t="str">
        <f t="shared" si="142"/>
        <v>2017-2026Kern1-in-2May PeakPGE18</v>
      </c>
      <c r="B9097" s="10" t="s">
        <v>54</v>
      </c>
      <c r="C9097" s="10" t="s">
        <v>11</v>
      </c>
      <c r="D9097" s="10" t="s">
        <v>5</v>
      </c>
      <c r="E9097" s="10" t="s">
        <v>9</v>
      </c>
      <c r="F9097">
        <v>18</v>
      </c>
      <c r="G9097">
        <v>2.9163784980773926</v>
      </c>
      <c r="H9097">
        <v>2.3695192337036133</v>
      </c>
      <c r="I9097">
        <v>95.375</v>
      </c>
      <c r="J9097">
        <v>0.13599415123462677</v>
      </c>
      <c r="K9097">
        <v>8707</v>
      </c>
      <c r="L9097">
        <v>8432.0712000000003</v>
      </c>
      <c r="M9097">
        <v>0.54685938358306885</v>
      </c>
      <c r="N9097">
        <v>0.37256929278373718</v>
      </c>
      <c r="O9097">
        <v>0.47554406523704529</v>
      </c>
      <c r="P9097">
        <v>0.54685938358306885</v>
      </c>
      <c r="Q9097">
        <v>0.61817473173141479</v>
      </c>
      <c r="R9097">
        <v>0.7211495041847229</v>
      </c>
      <c r="S9097" s="10" t="s">
        <v>38</v>
      </c>
    </row>
    <row r="9098" spans="1:19" hidden="1" x14ac:dyDescent="0.25">
      <c r="A9098" s="10" t="str">
        <f t="shared" si="142"/>
        <v>2017-2026Kern1-in-10May PeakCAISO19</v>
      </c>
      <c r="B9098" s="10" t="s">
        <v>54</v>
      </c>
      <c r="C9098" s="10" t="s">
        <v>11</v>
      </c>
      <c r="D9098" s="10" t="s">
        <v>5</v>
      </c>
      <c r="E9098" s="10" t="s">
        <v>1</v>
      </c>
      <c r="F9098">
        <v>19</v>
      </c>
      <c r="G9098">
        <v>3.1895694732666016</v>
      </c>
      <c r="H9098">
        <v>3.4374969005584717</v>
      </c>
      <c r="I9098">
        <v>99.75</v>
      </c>
      <c r="J9098">
        <v>0.11742977052927017</v>
      </c>
      <c r="K9098">
        <v>8707</v>
      </c>
      <c r="L9098">
        <v>8432.0712000000003</v>
      </c>
      <c r="M9098">
        <v>-0.24792739748954773</v>
      </c>
      <c r="N9098">
        <v>-0.3984254002571106</v>
      </c>
      <c r="O9098">
        <v>-0.3095075786113739</v>
      </c>
      <c r="P9098">
        <v>-0.24792739748954773</v>
      </c>
      <c r="Q9098">
        <v>-0.18634723126888275</v>
      </c>
      <c r="R9098">
        <v>-9.742940217256546E-2</v>
      </c>
      <c r="S9098" s="10" t="s">
        <v>39</v>
      </c>
    </row>
    <row r="9099" spans="1:19" hidden="1" x14ac:dyDescent="0.25">
      <c r="A9099" s="10" t="str">
        <f t="shared" si="142"/>
        <v>2017-2026Kern1-in-2May PeakCAISO19</v>
      </c>
      <c r="B9099" s="10" t="s">
        <v>54</v>
      </c>
      <c r="C9099" s="10" t="s">
        <v>11</v>
      </c>
      <c r="D9099" s="10" t="s">
        <v>5</v>
      </c>
      <c r="E9099" s="10" t="s">
        <v>9</v>
      </c>
      <c r="F9099">
        <v>19</v>
      </c>
      <c r="G9099">
        <v>3.0409550666809082</v>
      </c>
      <c r="H9099">
        <v>3.2836601734161377</v>
      </c>
      <c r="I9099">
        <v>94</v>
      </c>
      <c r="J9099">
        <v>0.11742977052927017</v>
      </c>
      <c r="K9099">
        <v>8707</v>
      </c>
      <c r="L9099">
        <v>8432.0712000000003</v>
      </c>
      <c r="M9099">
        <v>-0.24270506203174591</v>
      </c>
      <c r="N9099">
        <v>-0.39320304989814758</v>
      </c>
      <c r="O9099">
        <v>-0.30428522825241089</v>
      </c>
      <c r="P9099">
        <v>-0.24270506203174591</v>
      </c>
      <c r="Q9099">
        <v>-0.18112489581108093</v>
      </c>
      <c r="R9099">
        <v>-9.2207066714763641E-2</v>
      </c>
      <c r="S9099" s="10" t="s">
        <v>39</v>
      </c>
    </row>
    <row r="9100" spans="1:19" hidden="1" x14ac:dyDescent="0.25">
      <c r="A9100" s="10" t="str">
        <f t="shared" si="142"/>
        <v>2017-2026Kern1-in-2May PeakPGE19</v>
      </c>
      <c r="B9100" s="10" t="s">
        <v>54</v>
      </c>
      <c r="C9100" s="10" t="s">
        <v>11</v>
      </c>
      <c r="D9100" s="10" t="s">
        <v>5</v>
      </c>
      <c r="E9100" s="10" t="s">
        <v>9</v>
      </c>
      <c r="F9100">
        <v>19</v>
      </c>
      <c r="G9100">
        <v>2.9107673168182373</v>
      </c>
      <c r="H9100">
        <v>3.1368560791015625</v>
      </c>
      <c r="I9100">
        <v>95</v>
      </c>
      <c r="J9100">
        <v>0.11742977052927017</v>
      </c>
      <c r="K9100">
        <v>8707</v>
      </c>
      <c r="L9100">
        <v>8432.0712000000003</v>
      </c>
      <c r="M9100">
        <v>-0.22608871757984161</v>
      </c>
      <c r="N9100">
        <v>-0.37658670544624329</v>
      </c>
      <c r="O9100">
        <v>-0.28766888380050659</v>
      </c>
      <c r="P9100">
        <v>-0.22608871757984161</v>
      </c>
      <c r="Q9100">
        <v>-0.16450855135917664</v>
      </c>
      <c r="R9100">
        <v>-7.5590722262859344E-2</v>
      </c>
      <c r="S9100" s="10" t="s">
        <v>38</v>
      </c>
    </row>
    <row r="9101" spans="1:19" hidden="1" x14ac:dyDescent="0.25">
      <c r="A9101" s="10" t="str">
        <f t="shared" si="142"/>
        <v>2017-2026Kern1-in-10May PeakPGE19</v>
      </c>
      <c r="B9101" s="10" t="s">
        <v>54</v>
      </c>
      <c r="C9101" s="10" t="s">
        <v>11</v>
      </c>
      <c r="D9101" s="10" t="s">
        <v>5</v>
      </c>
      <c r="E9101" s="10" t="s">
        <v>1</v>
      </c>
      <c r="F9101">
        <v>19</v>
      </c>
      <c r="G9101">
        <v>3.2901146411895752</v>
      </c>
      <c r="H9101">
        <v>3.5473899841308594</v>
      </c>
      <c r="I9101">
        <v>100.625</v>
      </c>
      <c r="J9101">
        <v>0.11742977052927017</v>
      </c>
      <c r="K9101">
        <v>8707</v>
      </c>
      <c r="L9101">
        <v>8432.0712000000003</v>
      </c>
      <c r="M9101">
        <v>-0.2572752833366394</v>
      </c>
      <c r="N9101">
        <v>-0.40777328610420227</v>
      </c>
      <c r="O9101">
        <v>-0.31885546445846558</v>
      </c>
      <c r="P9101">
        <v>-0.2572752833366394</v>
      </c>
      <c r="Q9101">
        <v>-0.19569511711597443</v>
      </c>
      <c r="R9101">
        <v>-0.10677728801965714</v>
      </c>
      <c r="S9101" s="10" t="s">
        <v>38</v>
      </c>
    </row>
    <row r="9102" spans="1:19" hidden="1" x14ac:dyDescent="0.25">
      <c r="A9102" s="10" t="str">
        <f t="shared" si="142"/>
        <v>2017-2026Kern1-in-10May PeakCAISO20</v>
      </c>
      <c r="B9102" s="10" t="s">
        <v>54</v>
      </c>
      <c r="C9102" s="10" t="s">
        <v>11</v>
      </c>
      <c r="D9102" s="10" t="s">
        <v>5</v>
      </c>
      <c r="E9102" s="10" t="s">
        <v>1</v>
      </c>
      <c r="F9102">
        <v>20</v>
      </c>
      <c r="G9102">
        <v>3.0657167434692383</v>
      </c>
      <c r="H9102">
        <v>3.4064822196960449</v>
      </c>
      <c r="I9102">
        <v>97</v>
      </c>
      <c r="J9102">
        <v>7.6294809579849243E-2</v>
      </c>
      <c r="K9102">
        <v>8707</v>
      </c>
      <c r="L9102">
        <v>8432.0712000000003</v>
      </c>
      <c r="M9102">
        <v>-0.34076538681983948</v>
      </c>
      <c r="N9102">
        <v>-0.43854480981826782</v>
      </c>
      <c r="O9102">
        <v>-0.38077437877655029</v>
      </c>
      <c r="P9102">
        <v>-0.34076538681983948</v>
      </c>
      <c r="Q9102">
        <v>-0.30075639486312866</v>
      </c>
      <c r="R9102">
        <v>-0.24298596382141113</v>
      </c>
      <c r="S9102" s="10" t="s">
        <v>39</v>
      </c>
    </row>
    <row r="9103" spans="1:19" hidden="1" x14ac:dyDescent="0.25">
      <c r="A9103" s="10" t="str">
        <f t="shared" si="142"/>
        <v>2017-2026Kern1-in-2May PeakCAISO20</v>
      </c>
      <c r="B9103" s="10" t="s">
        <v>54</v>
      </c>
      <c r="C9103" s="10" t="s">
        <v>11</v>
      </c>
      <c r="D9103" s="10" t="s">
        <v>5</v>
      </c>
      <c r="E9103" s="10" t="s">
        <v>9</v>
      </c>
      <c r="F9103">
        <v>20</v>
      </c>
      <c r="G9103">
        <v>2.9228730201721191</v>
      </c>
      <c r="H9103">
        <v>3.2272269725799561</v>
      </c>
      <c r="I9103">
        <v>92.375</v>
      </c>
      <c r="J9103">
        <v>7.6294809579849243E-2</v>
      </c>
      <c r="K9103">
        <v>8707</v>
      </c>
      <c r="L9103">
        <v>8432.0712000000003</v>
      </c>
      <c r="M9103">
        <v>-0.30435401201248169</v>
      </c>
      <c r="N9103">
        <v>-0.40213343501091003</v>
      </c>
      <c r="O9103">
        <v>-0.3443630039691925</v>
      </c>
      <c r="P9103">
        <v>-0.30435401201248169</v>
      </c>
      <c r="Q9103">
        <v>-0.26434502005577087</v>
      </c>
      <c r="R9103">
        <v>-0.20657458901405334</v>
      </c>
      <c r="S9103" s="10" t="s">
        <v>39</v>
      </c>
    </row>
    <row r="9104" spans="1:19" hidden="1" x14ac:dyDescent="0.25">
      <c r="A9104" s="10" t="str">
        <f t="shared" si="142"/>
        <v>2017-2026Kern1-in-10May PeakPGE20</v>
      </c>
      <c r="B9104" s="10" t="s">
        <v>54</v>
      </c>
      <c r="C9104" s="10" t="s">
        <v>11</v>
      </c>
      <c r="D9104" s="10" t="s">
        <v>5</v>
      </c>
      <c r="E9104" s="10" t="s">
        <v>1</v>
      </c>
      <c r="F9104">
        <v>20</v>
      </c>
      <c r="G9104">
        <v>3.1623575687408447</v>
      </c>
      <c r="H9104">
        <v>3.5263876914978027</v>
      </c>
      <c r="I9104">
        <v>97.75</v>
      </c>
      <c r="J9104">
        <v>7.6294809579849243E-2</v>
      </c>
      <c r="K9104">
        <v>8707</v>
      </c>
      <c r="L9104">
        <v>8432.0712000000003</v>
      </c>
      <c r="M9104">
        <v>-0.36403012275695801</v>
      </c>
      <c r="N9104">
        <v>-0.46180954575538635</v>
      </c>
      <c r="O9104">
        <v>-0.40403911471366882</v>
      </c>
      <c r="P9104">
        <v>-0.36403012275695801</v>
      </c>
      <c r="Q9104">
        <v>-0.32402113080024719</v>
      </c>
      <c r="R9104">
        <v>-0.26625069975852966</v>
      </c>
      <c r="S9104" s="10" t="s">
        <v>38</v>
      </c>
    </row>
    <row r="9105" spans="1:19" hidden="1" x14ac:dyDescent="0.25">
      <c r="A9105" s="10" t="str">
        <f t="shared" si="142"/>
        <v>2017-2026Kern1-in-2May PeakPGE20</v>
      </c>
      <c r="B9105" s="10" t="s">
        <v>54</v>
      </c>
      <c r="C9105" s="10" t="s">
        <v>11</v>
      </c>
      <c r="D9105" s="10" t="s">
        <v>5</v>
      </c>
      <c r="E9105" s="10" t="s">
        <v>9</v>
      </c>
      <c r="F9105">
        <v>20</v>
      </c>
      <c r="G9105">
        <v>2.7977406978607178</v>
      </c>
      <c r="H9105">
        <v>3.0721414089202881</v>
      </c>
      <c r="I9105">
        <v>93</v>
      </c>
      <c r="J9105">
        <v>7.6294809579849243E-2</v>
      </c>
      <c r="K9105">
        <v>8707</v>
      </c>
      <c r="L9105">
        <v>8432.0712000000003</v>
      </c>
      <c r="M9105">
        <v>-0.27440068125724792</v>
      </c>
      <c r="N9105">
        <v>-0.37218010425567627</v>
      </c>
      <c r="O9105">
        <v>-0.31440967321395874</v>
      </c>
      <c r="P9105">
        <v>-0.27440068125724792</v>
      </c>
      <c r="Q9105">
        <v>-0.23439168930053711</v>
      </c>
      <c r="R9105">
        <v>-0.17662125825881958</v>
      </c>
      <c r="S9105" s="10" t="s">
        <v>38</v>
      </c>
    </row>
    <row r="9106" spans="1:19" hidden="1" x14ac:dyDescent="0.25">
      <c r="A9106" s="10" t="str">
        <f t="shared" si="142"/>
        <v>2017-2026Kern1-in-10May PeakCAISO21</v>
      </c>
      <c r="B9106" s="10" t="s">
        <v>54</v>
      </c>
      <c r="C9106" s="10" t="s">
        <v>11</v>
      </c>
      <c r="D9106" s="10" t="s">
        <v>5</v>
      </c>
      <c r="E9106" s="10" t="s">
        <v>1</v>
      </c>
      <c r="F9106">
        <v>21</v>
      </c>
      <c r="G9106">
        <v>2.8928790092468262</v>
      </c>
      <c r="H9106">
        <v>3.11163330078125</v>
      </c>
      <c r="I9106">
        <v>93.25</v>
      </c>
      <c r="J9106">
        <v>7.6630406081676483E-2</v>
      </c>
      <c r="K9106">
        <v>8707</v>
      </c>
      <c r="L9106">
        <v>8432.0712000000003</v>
      </c>
      <c r="M9106">
        <v>-0.21875441074371338</v>
      </c>
      <c r="N9106">
        <v>-0.31696394085884094</v>
      </c>
      <c r="O9106">
        <v>-0.25893938541412354</v>
      </c>
      <c r="P9106">
        <v>-0.21875441074371338</v>
      </c>
      <c r="Q9106">
        <v>-0.17856942117214203</v>
      </c>
      <c r="R9106">
        <v>-0.12054488062858582</v>
      </c>
      <c r="S9106" s="10" t="s">
        <v>39</v>
      </c>
    </row>
    <row r="9107" spans="1:19" hidden="1" x14ac:dyDescent="0.25">
      <c r="A9107" s="10" t="str">
        <f t="shared" si="142"/>
        <v>2017-2026Kern1-in-2May PeakCAISO21</v>
      </c>
      <c r="B9107" s="10" t="s">
        <v>54</v>
      </c>
      <c r="C9107" s="10" t="s">
        <v>11</v>
      </c>
      <c r="D9107" s="10" t="s">
        <v>5</v>
      </c>
      <c r="E9107" s="10" t="s">
        <v>9</v>
      </c>
      <c r="F9107">
        <v>21</v>
      </c>
      <c r="G9107">
        <v>2.7580883502960205</v>
      </c>
      <c r="H9107">
        <v>2.9461956024169922</v>
      </c>
      <c r="I9107">
        <v>89.625</v>
      </c>
      <c r="J9107">
        <v>7.6630406081676483E-2</v>
      </c>
      <c r="K9107">
        <v>8707</v>
      </c>
      <c r="L9107">
        <v>8432.0712000000003</v>
      </c>
      <c r="M9107">
        <v>-0.18810716271400452</v>
      </c>
      <c r="N9107">
        <v>-0.28631669282913208</v>
      </c>
      <c r="O9107">
        <v>-0.22829215228557587</v>
      </c>
      <c r="P9107">
        <v>-0.18810716271400452</v>
      </c>
      <c r="Q9107">
        <v>-0.14792217314243317</v>
      </c>
      <c r="R9107">
        <v>-8.9897632598876953E-2</v>
      </c>
      <c r="S9107" s="10" t="s">
        <v>39</v>
      </c>
    </row>
    <row r="9108" spans="1:19" hidden="1" x14ac:dyDescent="0.25">
      <c r="A9108" s="10" t="str">
        <f t="shared" si="142"/>
        <v>2017-2026Kern1-in-10May PeakPGE21</v>
      </c>
      <c r="B9108" s="10" t="s">
        <v>54</v>
      </c>
      <c r="C9108" s="10" t="s">
        <v>11</v>
      </c>
      <c r="D9108" s="10" t="s">
        <v>5</v>
      </c>
      <c r="E9108" s="10" t="s">
        <v>1</v>
      </c>
      <c r="F9108">
        <v>21</v>
      </c>
      <c r="G9108">
        <v>2.9840714931488037</v>
      </c>
      <c r="H9108">
        <v>3.2255690097808838</v>
      </c>
      <c r="I9108">
        <v>94</v>
      </c>
      <c r="J9108">
        <v>7.6630406081676483E-2</v>
      </c>
      <c r="K9108">
        <v>8707</v>
      </c>
      <c r="L9108">
        <v>8432.0712000000003</v>
      </c>
      <c r="M9108">
        <v>-0.24149751663208008</v>
      </c>
      <c r="N9108">
        <v>-0.33970704674720764</v>
      </c>
      <c r="O9108">
        <v>-0.28168249130249023</v>
      </c>
      <c r="P9108">
        <v>-0.24149751663208008</v>
      </c>
      <c r="Q9108">
        <v>-0.20131252706050873</v>
      </c>
      <c r="R9108">
        <v>-0.14328798651695251</v>
      </c>
      <c r="S9108" s="10" t="s">
        <v>38</v>
      </c>
    </row>
    <row r="9109" spans="1:19" hidden="1" x14ac:dyDescent="0.25">
      <c r="A9109" s="10" t="str">
        <f t="shared" si="142"/>
        <v>2017-2026Kern1-in-2May PeakPGE21</v>
      </c>
      <c r="B9109" s="10" t="s">
        <v>54</v>
      </c>
      <c r="C9109" s="10" t="s">
        <v>11</v>
      </c>
      <c r="D9109" s="10" t="s">
        <v>5</v>
      </c>
      <c r="E9109" s="10" t="s">
        <v>9</v>
      </c>
      <c r="F9109">
        <v>21</v>
      </c>
      <c r="G9109">
        <v>2.6400105953216553</v>
      </c>
      <c r="H9109">
        <v>2.796654224395752</v>
      </c>
      <c r="I9109">
        <v>89.75</v>
      </c>
      <c r="J9109">
        <v>7.6630406081676483E-2</v>
      </c>
      <c r="K9109">
        <v>8707</v>
      </c>
      <c r="L9109">
        <v>8432.0712000000003</v>
      </c>
      <c r="M9109">
        <v>-0.15664355456829071</v>
      </c>
      <c r="N9109">
        <v>-0.25485306978225708</v>
      </c>
      <c r="O9109">
        <v>-0.19682854413986206</v>
      </c>
      <c r="P9109">
        <v>-0.15664355456829071</v>
      </c>
      <c r="Q9109">
        <v>-0.11645857244729996</v>
      </c>
      <c r="R9109">
        <v>-5.8434024453163147E-2</v>
      </c>
      <c r="S9109" s="10" t="s">
        <v>38</v>
      </c>
    </row>
    <row r="9110" spans="1:19" hidden="1" x14ac:dyDescent="0.25">
      <c r="A9110" s="10" t="str">
        <f t="shared" si="142"/>
        <v>2017-2026Kern1-in-2May PeakCAISO22</v>
      </c>
      <c r="B9110" s="10" t="s">
        <v>54</v>
      </c>
      <c r="C9110" s="10" t="s">
        <v>11</v>
      </c>
      <c r="D9110" s="10" t="s">
        <v>5</v>
      </c>
      <c r="E9110" s="10" t="s">
        <v>9</v>
      </c>
      <c r="F9110">
        <v>22</v>
      </c>
      <c r="G9110">
        <v>2.499422550201416</v>
      </c>
      <c r="H9110">
        <v>2.6153750419616699</v>
      </c>
      <c r="I9110">
        <v>86.125</v>
      </c>
      <c r="J9110">
        <v>6.3674606382846832E-2</v>
      </c>
      <c r="K9110">
        <v>8707</v>
      </c>
      <c r="L9110">
        <v>8432.0712000000003</v>
      </c>
      <c r="M9110">
        <v>-0.11595258116722107</v>
      </c>
      <c r="N9110">
        <v>-0.1975579559803009</v>
      </c>
      <c r="O9110">
        <v>-0.14934355020523071</v>
      </c>
      <c r="P9110">
        <v>-0.11595258116722107</v>
      </c>
      <c r="Q9110">
        <v>-8.2561619579792023E-2</v>
      </c>
      <c r="R9110">
        <v>-3.4347206354141235E-2</v>
      </c>
      <c r="S9110" s="10" t="s">
        <v>39</v>
      </c>
    </row>
    <row r="9111" spans="1:19" hidden="1" x14ac:dyDescent="0.25">
      <c r="A9111" s="10" t="str">
        <f t="shared" si="142"/>
        <v>2017-2026Kern1-in-10May PeakCAISO22</v>
      </c>
      <c r="B9111" s="10" t="s">
        <v>54</v>
      </c>
      <c r="C9111" s="10" t="s">
        <v>11</v>
      </c>
      <c r="D9111" s="10" t="s">
        <v>5</v>
      </c>
      <c r="E9111" s="10" t="s">
        <v>1</v>
      </c>
      <c r="F9111">
        <v>22</v>
      </c>
      <c r="G9111">
        <v>2.6215717792510986</v>
      </c>
      <c r="H9111">
        <v>2.7654438018798828</v>
      </c>
      <c r="I9111">
        <v>89.625</v>
      </c>
      <c r="J9111">
        <v>6.3674606382846832E-2</v>
      </c>
      <c r="K9111">
        <v>8707</v>
      </c>
      <c r="L9111">
        <v>8432.0712000000003</v>
      </c>
      <c r="M9111">
        <v>-0.14387209713459015</v>
      </c>
      <c r="N9111">
        <v>-0.22547747194766998</v>
      </c>
      <c r="O9111">
        <v>-0.17726306617259979</v>
      </c>
      <c r="P9111">
        <v>-0.14387209713459015</v>
      </c>
      <c r="Q9111">
        <v>-0.1104811355471611</v>
      </c>
      <c r="R9111">
        <v>-6.2266722321510315E-2</v>
      </c>
      <c r="S9111" s="10" t="s">
        <v>39</v>
      </c>
    </row>
    <row r="9112" spans="1:19" hidden="1" x14ac:dyDescent="0.25">
      <c r="A9112" s="10" t="str">
        <f t="shared" si="142"/>
        <v>2017-2026Kern1-in-10May PeakPGE22</v>
      </c>
      <c r="B9112" s="10" t="s">
        <v>54</v>
      </c>
      <c r="C9112" s="10" t="s">
        <v>11</v>
      </c>
      <c r="D9112" s="10" t="s">
        <v>5</v>
      </c>
      <c r="E9112" s="10" t="s">
        <v>1</v>
      </c>
      <c r="F9112">
        <v>22</v>
      </c>
      <c r="G9112">
        <v>2.704211950302124</v>
      </c>
      <c r="H9112">
        <v>2.8705618381500244</v>
      </c>
      <c r="I9112">
        <v>90.25</v>
      </c>
      <c r="J9112">
        <v>6.3674606382846832E-2</v>
      </c>
      <c r="K9112">
        <v>8707</v>
      </c>
      <c r="L9112">
        <v>8432.0712000000003</v>
      </c>
      <c r="M9112">
        <v>-0.16634991765022278</v>
      </c>
      <c r="N9112">
        <v>-0.24795529246330261</v>
      </c>
      <c r="O9112">
        <v>-0.19974088668823242</v>
      </c>
      <c r="P9112">
        <v>-0.16634991765022278</v>
      </c>
      <c r="Q9112">
        <v>-0.13295894861221313</v>
      </c>
      <c r="R9112">
        <v>-8.4744542837142944E-2</v>
      </c>
      <c r="S9112" s="10" t="s">
        <v>38</v>
      </c>
    </row>
    <row r="9113" spans="1:19" hidden="1" x14ac:dyDescent="0.25">
      <c r="A9113" s="10" t="str">
        <f t="shared" si="142"/>
        <v>2017-2026Kern1-in-2May PeakPGE22</v>
      </c>
      <c r="B9113" s="10" t="s">
        <v>54</v>
      </c>
      <c r="C9113" s="10" t="s">
        <v>11</v>
      </c>
      <c r="D9113" s="10" t="s">
        <v>5</v>
      </c>
      <c r="E9113" s="10" t="s">
        <v>9</v>
      </c>
      <c r="F9113">
        <v>22</v>
      </c>
      <c r="G9113">
        <v>2.3924186229705811</v>
      </c>
      <c r="H9113">
        <v>2.4747650623321533</v>
      </c>
      <c r="I9113">
        <v>86.875</v>
      </c>
      <c r="J9113">
        <v>6.3674606382846832E-2</v>
      </c>
      <c r="K9113">
        <v>8707</v>
      </c>
      <c r="L9113">
        <v>8432.0712000000003</v>
      </c>
      <c r="M9113">
        <v>-8.2346409559249878E-2</v>
      </c>
      <c r="N9113">
        <v>-0.16395178437232971</v>
      </c>
      <c r="O9113">
        <v>-0.11573737114667892</v>
      </c>
      <c r="P9113">
        <v>-8.2346409559249878E-2</v>
      </c>
      <c r="Q9113">
        <v>-4.8955444246530533E-2</v>
      </c>
      <c r="R9113">
        <v>-7.4103404767811298E-4</v>
      </c>
      <c r="S9113" s="10" t="s">
        <v>38</v>
      </c>
    </row>
    <row r="9114" spans="1:19" hidden="1" x14ac:dyDescent="0.25">
      <c r="A9114" s="10" t="str">
        <f t="shared" si="142"/>
        <v>2017-2026Kern1-in-2May PeakCAISO23</v>
      </c>
      <c r="B9114" s="10" t="s">
        <v>54</v>
      </c>
      <c r="C9114" s="10" t="s">
        <v>11</v>
      </c>
      <c r="D9114" s="10" t="s">
        <v>5</v>
      </c>
      <c r="E9114" s="10" t="s">
        <v>9</v>
      </c>
      <c r="F9114">
        <v>23</v>
      </c>
      <c r="G9114">
        <v>2.105229377746582</v>
      </c>
      <c r="H9114">
        <v>2.1873912811279297</v>
      </c>
      <c r="I9114">
        <v>83.875</v>
      </c>
      <c r="J9114">
        <v>5.8387260884046555E-2</v>
      </c>
      <c r="K9114">
        <v>8707</v>
      </c>
      <c r="L9114">
        <v>8432.0712000000003</v>
      </c>
      <c r="M9114">
        <v>-8.2161895930767059E-2</v>
      </c>
      <c r="N9114">
        <v>-0.15699100494384766</v>
      </c>
      <c r="O9114">
        <v>-0.11278017610311508</v>
      </c>
      <c r="P9114">
        <v>-8.2161895930767059E-2</v>
      </c>
      <c r="Q9114">
        <v>-5.1543615758419037E-2</v>
      </c>
      <c r="R9114">
        <v>-7.3327822610735893E-3</v>
      </c>
      <c r="S9114" s="10" t="s">
        <v>39</v>
      </c>
    </row>
    <row r="9115" spans="1:19" hidden="1" x14ac:dyDescent="0.25">
      <c r="A9115" s="10" t="str">
        <f t="shared" si="142"/>
        <v>2017-2026Kern1-in-10May PeakCAISO23</v>
      </c>
      <c r="B9115" s="10" t="s">
        <v>54</v>
      </c>
      <c r="C9115" s="10" t="s">
        <v>11</v>
      </c>
      <c r="D9115" s="10" t="s">
        <v>5</v>
      </c>
      <c r="E9115" s="10" t="s">
        <v>1</v>
      </c>
      <c r="F9115">
        <v>23</v>
      </c>
      <c r="G9115">
        <v>2.2081141471862793</v>
      </c>
      <c r="H9115">
        <v>2.3097636699676514</v>
      </c>
      <c r="I9115">
        <v>86.375</v>
      </c>
      <c r="J9115">
        <v>5.8387260884046555E-2</v>
      </c>
      <c r="K9115">
        <v>8707</v>
      </c>
      <c r="L9115">
        <v>8432.0712000000003</v>
      </c>
      <c r="M9115">
        <v>-0.1016494482755661</v>
      </c>
      <c r="N9115">
        <v>-0.17647856473922729</v>
      </c>
      <c r="O9115">
        <v>-0.13226772844791412</v>
      </c>
      <c r="P9115">
        <v>-0.1016494482755661</v>
      </c>
      <c r="Q9115">
        <v>-7.1031168103218079E-2</v>
      </c>
      <c r="R9115">
        <v>-2.6820335537195206E-2</v>
      </c>
      <c r="S9115" s="10" t="s">
        <v>39</v>
      </c>
    </row>
    <row r="9116" spans="1:19" hidden="1" x14ac:dyDescent="0.25">
      <c r="A9116" s="10" t="str">
        <f t="shared" si="142"/>
        <v>2017-2026Kern1-in-10May PeakPGE23</v>
      </c>
      <c r="B9116" s="10" t="s">
        <v>54</v>
      </c>
      <c r="C9116" s="10" t="s">
        <v>11</v>
      </c>
      <c r="D9116" s="10" t="s">
        <v>5</v>
      </c>
      <c r="E9116" s="10" t="s">
        <v>1</v>
      </c>
      <c r="F9116">
        <v>23</v>
      </c>
      <c r="G9116">
        <v>2.2777206897735596</v>
      </c>
      <c r="H9116">
        <v>2.3929049968719482</v>
      </c>
      <c r="I9116">
        <v>86.75</v>
      </c>
      <c r="J9116">
        <v>5.8387260884046555E-2</v>
      </c>
      <c r="K9116">
        <v>8707</v>
      </c>
      <c r="L9116">
        <v>8432.0712000000003</v>
      </c>
      <c r="M9116">
        <v>-0.11518427729606628</v>
      </c>
      <c r="N9116">
        <v>-0.19001339375972748</v>
      </c>
      <c r="O9116">
        <v>-0.14580255746841431</v>
      </c>
      <c r="P9116">
        <v>-0.11518427729606628</v>
      </c>
      <c r="Q9116">
        <v>-8.4565997123718262E-2</v>
      </c>
      <c r="R9116">
        <v>-4.0355164557695389E-2</v>
      </c>
      <c r="S9116" s="10" t="s">
        <v>38</v>
      </c>
    </row>
    <row r="9117" spans="1:19" hidden="1" x14ac:dyDescent="0.25">
      <c r="A9117" s="10" t="str">
        <f t="shared" si="142"/>
        <v>2017-2026Kern1-in-2May PeakPGE23</v>
      </c>
      <c r="B9117" s="10" t="s">
        <v>54</v>
      </c>
      <c r="C9117" s="10" t="s">
        <v>11</v>
      </c>
      <c r="D9117" s="10" t="s">
        <v>5</v>
      </c>
      <c r="E9117" s="10" t="s">
        <v>9</v>
      </c>
      <c r="F9117">
        <v>23</v>
      </c>
      <c r="G9117">
        <v>2.0151016712188721</v>
      </c>
      <c r="H9117">
        <v>2.0797109603881836</v>
      </c>
      <c r="I9117">
        <v>83.75</v>
      </c>
      <c r="J9117">
        <v>5.8387260884046555E-2</v>
      </c>
      <c r="K9117">
        <v>8707</v>
      </c>
      <c r="L9117">
        <v>8432.0712000000003</v>
      </c>
      <c r="M9117">
        <v>-6.460929661989212E-2</v>
      </c>
      <c r="N9117">
        <v>-0.13943840563297272</v>
      </c>
      <c r="O9117">
        <v>-9.5227576792240143E-2</v>
      </c>
      <c r="P9117">
        <v>-6.460929661989212E-2</v>
      </c>
      <c r="Q9117">
        <v>-3.3991016447544098E-2</v>
      </c>
      <c r="R9117">
        <v>1.021981704980135E-2</v>
      </c>
      <c r="S9117" s="10" t="s">
        <v>38</v>
      </c>
    </row>
    <row r="9118" spans="1:19" hidden="1" x14ac:dyDescent="0.25">
      <c r="A9118" s="10" t="str">
        <f t="shared" si="142"/>
        <v>2017-2026Kern1-in-2May PeakCAISO24</v>
      </c>
      <c r="B9118" s="10" t="s">
        <v>54</v>
      </c>
      <c r="C9118" s="10" t="s">
        <v>11</v>
      </c>
      <c r="D9118" s="10" t="s">
        <v>5</v>
      </c>
      <c r="E9118" s="10" t="s">
        <v>9</v>
      </c>
      <c r="F9118">
        <v>24</v>
      </c>
      <c r="G9118">
        <v>1.7200348377227783</v>
      </c>
      <c r="H9118">
        <v>1.7867769002914429</v>
      </c>
      <c r="I9118">
        <v>81.75</v>
      </c>
      <c r="J9118">
        <v>4.4309847056865692E-2</v>
      </c>
      <c r="K9118">
        <v>8707</v>
      </c>
      <c r="L9118">
        <v>8432.0712000000003</v>
      </c>
      <c r="M9118">
        <v>-6.674204021692276E-2</v>
      </c>
      <c r="N9118">
        <v>-0.12352953851222992</v>
      </c>
      <c r="O9118">
        <v>-8.9978121221065521E-2</v>
      </c>
      <c r="P9118">
        <v>-6.674204021692276E-2</v>
      </c>
      <c r="Q9118">
        <v>-4.35059554874897E-2</v>
      </c>
      <c r="R9118">
        <v>-9.9545400589704514E-3</v>
      </c>
      <c r="S9118" s="10" t="s">
        <v>39</v>
      </c>
    </row>
    <row r="9119" spans="1:19" hidden="1" x14ac:dyDescent="0.25">
      <c r="A9119" s="10" t="str">
        <f t="shared" si="142"/>
        <v>2017-2026Kern1-in-10May PeakCAISO24</v>
      </c>
      <c r="B9119" s="10" t="s">
        <v>54</v>
      </c>
      <c r="C9119" s="10" t="s">
        <v>11</v>
      </c>
      <c r="D9119" s="10" t="s">
        <v>5</v>
      </c>
      <c r="E9119" s="10" t="s">
        <v>1</v>
      </c>
      <c r="F9119">
        <v>24</v>
      </c>
      <c r="G9119">
        <v>1.804094672203064</v>
      </c>
      <c r="H9119">
        <v>1.8844231367111206</v>
      </c>
      <c r="I9119">
        <v>82.875</v>
      </c>
      <c r="J9119">
        <v>4.4309847056865692E-2</v>
      </c>
      <c r="K9119">
        <v>8707</v>
      </c>
      <c r="L9119">
        <v>8432.0712000000003</v>
      </c>
      <c r="M9119">
        <v>-8.0328427255153656E-2</v>
      </c>
      <c r="N9119">
        <v>-0.13711592555046082</v>
      </c>
      <c r="O9119">
        <v>-0.10356450825929642</v>
      </c>
      <c r="P9119">
        <v>-8.0328427255153656E-2</v>
      </c>
      <c r="Q9119">
        <v>-5.7092342525720596E-2</v>
      </c>
      <c r="R9119">
        <v>-2.3540927097201347E-2</v>
      </c>
      <c r="S9119" s="10" t="s">
        <v>39</v>
      </c>
    </row>
    <row r="9120" spans="1:19" hidden="1" x14ac:dyDescent="0.25">
      <c r="A9120" s="10" t="str">
        <f t="shared" si="142"/>
        <v>2017-2026Kern1-in-10May PeakPGE24</v>
      </c>
      <c r="B9120" s="10" t="s">
        <v>54</v>
      </c>
      <c r="C9120" s="10" t="s">
        <v>11</v>
      </c>
      <c r="D9120" s="10" t="s">
        <v>5</v>
      </c>
      <c r="E9120" s="10" t="s">
        <v>1</v>
      </c>
      <c r="F9120">
        <v>24</v>
      </c>
      <c r="G9120">
        <v>1.860965371131897</v>
      </c>
      <c r="H9120">
        <v>1.9495344161987305</v>
      </c>
      <c r="I9120">
        <v>82.5</v>
      </c>
      <c r="J9120">
        <v>4.4309847056865692E-2</v>
      </c>
      <c r="K9120">
        <v>8707</v>
      </c>
      <c r="L9120">
        <v>8432.0712000000003</v>
      </c>
      <c r="M9120">
        <v>-8.8569030165672302E-2</v>
      </c>
      <c r="N9120">
        <v>-0.14535653591156006</v>
      </c>
      <c r="O9120">
        <v>-0.11180511116981506</v>
      </c>
      <c r="P9120">
        <v>-8.8569030165672302E-2</v>
      </c>
      <c r="Q9120">
        <v>-6.5332949161529541E-2</v>
      </c>
      <c r="R9120">
        <v>-3.1781531870365143E-2</v>
      </c>
      <c r="S9120" s="10" t="s">
        <v>38</v>
      </c>
    </row>
    <row r="9121" spans="1:19" hidden="1" x14ac:dyDescent="0.25">
      <c r="A9121" s="10" t="str">
        <f t="shared" si="142"/>
        <v>2017-2026Kern1-in-2May PeakPGE24</v>
      </c>
      <c r="B9121" s="10" t="s">
        <v>54</v>
      </c>
      <c r="C9121" s="10" t="s">
        <v>11</v>
      </c>
      <c r="D9121" s="10" t="s">
        <v>5</v>
      </c>
      <c r="E9121" s="10" t="s">
        <v>9</v>
      </c>
      <c r="F9121">
        <v>24</v>
      </c>
      <c r="G9121">
        <v>1.6463977098464966</v>
      </c>
      <c r="H9121">
        <v>1.702480673789978</v>
      </c>
      <c r="I9121">
        <v>80.75</v>
      </c>
      <c r="J9121">
        <v>4.4309847056865692E-2</v>
      </c>
      <c r="K9121">
        <v>8707</v>
      </c>
      <c r="L9121">
        <v>8432.0712000000003</v>
      </c>
      <c r="M9121">
        <v>-5.6082915514707565E-2</v>
      </c>
      <c r="N9121">
        <v>-0.11287041753530502</v>
      </c>
      <c r="O9121">
        <v>-7.9319000244140625E-2</v>
      </c>
      <c r="P9121">
        <v>-5.6082915514707565E-2</v>
      </c>
      <c r="Q9121">
        <v>-3.2846830785274506E-2</v>
      </c>
      <c r="R9121">
        <v>7.0458446862176061E-4</v>
      </c>
      <c r="S9121" s="10" t="s">
        <v>38</v>
      </c>
    </row>
    <row r="9122" spans="1:19" hidden="1" x14ac:dyDescent="0.25">
      <c r="A9122" s="10" t="str">
        <f t="shared" si="142"/>
        <v>2017-2026Kern1-in-10October PeakCAISO1</v>
      </c>
      <c r="B9122" s="10" t="s">
        <v>54</v>
      </c>
      <c r="C9122" s="10" t="s">
        <v>11</v>
      </c>
      <c r="D9122" s="10" t="s">
        <v>6</v>
      </c>
      <c r="E9122" s="10" t="s">
        <v>1</v>
      </c>
      <c r="F9122">
        <v>1</v>
      </c>
      <c r="G9122">
        <v>1.315287709236145</v>
      </c>
      <c r="H9122">
        <v>1.315287709236145</v>
      </c>
      <c r="I9122">
        <v>76.625</v>
      </c>
      <c r="J9122">
        <v>0</v>
      </c>
      <c r="K9122">
        <v>8707</v>
      </c>
      <c r="L9122">
        <v>8432.0712000000003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 s="10" t="s">
        <v>39</v>
      </c>
    </row>
    <row r="9123" spans="1:19" hidden="1" x14ac:dyDescent="0.25">
      <c r="A9123" s="10" t="str">
        <f t="shared" si="142"/>
        <v>2017-2026Kern1-in-2October PeakCAISO1</v>
      </c>
      <c r="B9123" s="10" t="s">
        <v>54</v>
      </c>
      <c r="C9123" s="10" t="s">
        <v>11</v>
      </c>
      <c r="D9123" s="10" t="s">
        <v>6</v>
      </c>
      <c r="E9123" s="10" t="s">
        <v>9</v>
      </c>
      <c r="F9123">
        <v>1</v>
      </c>
      <c r="G9123">
        <v>1.1199828386306763</v>
      </c>
      <c r="H9123">
        <v>1.1199828386306763</v>
      </c>
      <c r="I9123">
        <v>67.625</v>
      </c>
      <c r="J9123">
        <v>0</v>
      </c>
      <c r="K9123">
        <v>8707</v>
      </c>
      <c r="L9123">
        <v>8432.0712000000003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 s="10" t="s">
        <v>39</v>
      </c>
    </row>
    <row r="9124" spans="1:19" hidden="1" x14ac:dyDescent="0.25">
      <c r="A9124" s="10" t="str">
        <f t="shared" si="142"/>
        <v>2017-2026Kern1-in-10October PeakPGE1</v>
      </c>
      <c r="B9124" s="10" t="s">
        <v>54</v>
      </c>
      <c r="C9124" s="10" t="s">
        <v>11</v>
      </c>
      <c r="D9124" s="10" t="s">
        <v>6</v>
      </c>
      <c r="E9124" s="10" t="s">
        <v>1</v>
      </c>
      <c r="F9124">
        <v>1</v>
      </c>
      <c r="G9124">
        <v>1.2678987979888916</v>
      </c>
      <c r="H9124">
        <v>1.2678987979888916</v>
      </c>
      <c r="I9124">
        <v>72.875</v>
      </c>
      <c r="J9124">
        <v>0</v>
      </c>
      <c r="K9124">
        <v>8707</v>
      </c>
      <c r="L9124">
        <v>8432.0712000000003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 s="10" t="s">
        <v>38</v>
      </c>
    </row>
    <row r="9125" spans="1:19" hidden="1" x14ac:dyDescent="0.25">
      <c r="A9125" s="10" t="str">
        <f t="shared" si="142"/>
        <v>2017-2026Kern1-in-2October PeakPGE1</v>
      </c>
      <c r="B9125" s="10" t="s">
        <v>54</v>
      </c>
      <c r="C9125" s="10" t="s">
        <v>11</v>
      </c>
      <c r="D9125" s="10" t="s">
        <v>6</v>
      </c>
      <c r="E9125" s="10" t="s">
        <v>9</v>
      </c>
      <c r="F9125">
        <v>1</v>
      </c>
      <c r="G9125">
        <v>1.1591832637786865</v>
      </c>
      <c r="H9125">
        <v>1.1591832637786865</v>
      </c>
      <c r="I9125">
        <v>69.5</v>
      </c>
      <c r="J9125">
        <v>0</v>
      </c>
      <c r="K9125">
        <v>8707</v>
      </c>
      <c r="L9125">
        <v>8432.0712000000003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 s="10" t="s">
        <v>38</v>
      </c>
    </row>
    <row r="9126" spans="1:19" hidden="1" x14ac:dyDescent="0.25">
      <c r="A9126" s="10" t="str">
        <f t="shared" si="142"/>
        <v>2017-2026Kern1-in-10October PeakCAISO2</v>
      </c>
      <c r="B9126" s="10" t="s">
        <v>54</v>
      </c>
      <c r="C9126" s="10" t="s">
        <v>11</v>
      </c>
      <c r="D9126" s="10" t="s">
        <v>6</v>
      </c>
      <c r="E9126" s="10" t="s">
        <v>1</v>
      </c>
      <c r="F9126">
        <v>2</v>
      </c>
      <c r="G9126">
        <v>1.1263487339019775</v>
      </c>
      <c r="H9126">
        <v>1.1263487339019775</v>
      </c>
      <c r="I9126">
        <v>75.125</v>
      </c>
      <c r="J9126">
        <v>0</v>
      </c>
      <c r="K9126">
        <v>8707</v>
      </c>
      <c r="L9126">
        <v>8432.0712000000003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 s="10" t="s">
        <v>39</v>
      </c>
    </row>
    <row r="9127" spans="1:19" hidden="1" x14ac:dyDescent="0.25">
      <c r="A9127" s="10" t="str">
        <f t="shared" si="142"/>
        <v>2017-2026Kern1-in-2October PeakCAISO2</v>
      </c>
      <c r="B9127" s="10" t="s">
        <v>54</v>
      </c>
      <c r="C9127" s="10" t="s">
        <v>11</v>
      </c>
      <c r="D9127" s="10" t="s">
        <v>6</v>
      </c>
      <c r="E9127" s="10" t="s">
        <v>9</v>
      </c>
      <c r="F9127">
        <v>2</v>
      </c>
      <c r="G9127">
        <v>0.95909911394119263</v>
      </c>
      <c r="H9127">
        <v>0.95909911394119263</v>
      </c>
      <c r="I9127">
        <v>66.5</v>
      </c>
      <c r="J9127">
        <v>0</v>
      </c>
      <c r="K9127">
        <v>8707</v>
      </c>
      <c r="L9127">
        <v>8432.0712000000003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 s="10" t="s">
        <v>39</v>
      </c>
    </row>
    <row r="9128" spans="1:19" hidden="1" x14ac:dyDescent="0.25">
      <c r="A9128" s="10" t="str">
        <f t="shared" si="142"/>
        <v>2017-2026Kern1-in-10October PeakPGE2</v>
      </c>
      <c r="B9128" s="10" t="s">
        <v>54</v>
      </c>
      <c r="C9128" s="10" t="s">
        <v>11</v>
      </c>
      <c r="D9128" s="10" t="s">
        <v>6</v>
      </c>
      <c r="E9128" s="10" t="s">
        <v>1</v>
      </c>
      <c r="F9128">
        <v>2</v>
      </c>
      <c r="G9128">
        <v>1.0857671499252319</v>
      </c>
      <c r="H9128">
        <v>1.0857671499252319</v>
      </c>
      <c r="I9128">
        <v>71</v>
      </c>
      <c r="J9128">
        <v>0</v>
      </c>
      <c r="K9128">
        <v>8707</v>
      </c>
      <c r="L9128">
        <v>8432.0712000000003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 s="10" t="s">
        <v>38</v>
      </c>
    </row>
    <row r="9129" spans="1:19" hidden="1" x14ac:dyDescent="0.25">
      <c r="A9129" s="10" t="str">
        <f t="shared" si="142"/>
        <v>2017-2026Kern1-in-2October PeakPGE2</v>
      </c>
      <c r="B9129" s="10" t="s">
        <v>54</v>
      </c>
      <c r="C9129" s="10" t="s">
        <v>11</v>
      </c>
      <c r="D9129" s="10" t="s">
        <v>6</v>
      </c>
      <c r="E9129" s="10" t="s">
        <v>9</v>
      </c>
      <c r="F9129">
        <v>2</v>
      </c>
      <c r="G9129">
        <v>0.99266844987869263</v>
      </c>
      <c r="H9129">
        <v>0.99266844987869263</v>
      </c>
      <c r="I9129">
        <v>68.25</v>
      </c>
      <c r="J9129">
        <v>0</v>
      </c>
      <c r="K9129">
        <v>8707</v>
      </c>
      <c r="L9129">
        <v>8432.0712000000003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 s="10" t="s">
        <v>38</v>
      </c>
    </row>
    <row r="9130" spans="1:19" hidden="1" x14ac:dyDescent="0.25">
      <c r="A9130" s="10" t="str">
        <f t="shared" si="142"/>
        <v>2017-2026Kern1-in-10October PeakCAISO3</v>
      </c>
      <c r="B9130" s="10" t="s">
        <v>54</v>
      </c>
      <c r="C9130" s="10" t="s">
        <v>11</v>
      </c>
      <c r="D9130" s="10" t="s">
        <v>6</v>
      </c>
      <c r="E9130" s="10" t="s">
        <v>1</v>
      </c>
      <c r="F9130">
        <v>3</v>
      </c>
      <c r="G9130">
        <v>0.98457485437393188</v>
      </c>
      <c r="H9130">
        <v>0.98457485437393188</v>
      </c>
      <c r="I9130">
        <v>74.25</v>
      </c>
      <c r="J9130">
        <v>0</v>
      </c>
      <c r="K9130">
        <v>8707</v>
      </c>
      <c r="L9130">
        <v>8432.0712000000003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 s="10" t="s">
        <v>39</v>
      </c>
    </row>
    <row r="9131" spans="1:19" hidden="1" x14ac:dyDescent="0.25">
      <c r="A9131" s="10" t="str">
        <f t="shared" si="142"/>
        <v>2017-2026Kern1-in-2October PeakCAISO3</v>
      </c>
      <c r="B9131" s="10" t="s">
        <v>54</v>
      </c>
      <c r="C9131" s="10" t="s">
        <v>11</v>
      </c>
      <c r="D9131" s="10" t="s">
        <v>6</v>
      </c>
      <c r="E9131" s="10" t="s">
        <v>9</v>
      </c>
      <c r="F9131">
        <v>3</v>
      </c>
      <c r="G9131">
        <v>0.83837705850601196</v>
      </c>
      <c r="H9131">
        <v>0.83837705850601196</v>
      </c>
      <c r="I9131">
        <v>65.5</v>
      </c>
      <c r="J9131">
        <v>0</v>
      </c>
      <c r="K9131">
        <v>8707</v>
      </c>
      <c r="L9131">
        <v>8432.0712000000003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 s="10" t="s">
        <v>39</v>
      </c>
    </row>
    <row r="9132" spans="1:19" hidden="1" x14ac:dyDescent="0.25">
      <c r="A9132" s="10" t="str">
        <f t="shared" si="142"/>
        <v>2017-2026Kern1-in-10October PeakPGE3</v>
      </c>
      <c r="B9132" s="10" t="s">
        <v>54</v>
      </c>
      <c r="C9132" s="10" t="s">
        <v>11</v>
      </c>
      <c r="D9132" s="10" t="s">
        <v>6</v>
      </c>
      <c r="E9132" s="10" t="s">
        <v>1</v>
      </c>
      <c r="F9132">
        <v>3</v>
      </c>
      <c r="G9132">
        <v>0.94910132884979248</v>
      </c>
      <c r="H9132">
        <v>0.94910132884979248</v>
      </c>
      <c r="I9132">
        <v>69.5</v>
      </c>
      <c r="J9132">
        <v>0</v>
      </c>
      <c r="K9132">
        <v>8707</v>
      </c>
      <c r="L9132">
        <v>8432.0712000000003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 s="10" t="s">
        <v>38</v>
      </c>
    </row>
    <row r="9133" spans="1:19" hidden="1" x14ac:dyDescent="0.25">
      <c r="A9133" s="10" t="str">
        <f t="shared" si="142"/>
        <v>2017-2026Kern1-in-2October PeakPGE3</v>
      </c>
      <c r="B9133" s="10" t="s">
        <v>54</v>
      </c>
      <c r="C9133" s="10" t="s">
        <v>11</v>
      </c>
      <c r="D9133" s="10" t="s">
        <v>6</v>
      </c>
      <c r="E9133" s="10" t="s">
        <v>9</v>
      </c>
      <c r="F9133">
        <v>3</v>
      </c>
      <c r="G9133">
        <v>0.86772096157073975</v>
      </c>
      <c r="H9133">
        <v>0.86772096157073975</v>
      </c>
      <c r="I9133">
        <v>66.875</v>
      </c>
      <c r="J9133">
        <v>0</v>
      </c>
      <c r="K9133">
        <v>8707</v>
      </c>
      <c r="L9133">
        <v>8432.0712000000003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 s="10" t="s">
        <v>38</v>
      </c>
    </row>
    <row r="9134" spans="1:19" hidden="1" x14ac:dyDescent="0.25">
      <c r="A9134" s="10" t="str">
        <f t="shared" si="142"/>
        <v>2017-2026Kern1-in-2October PeakCAISO4</v>
      </c>
      <c r="B9134" s="10" t="s">
        <v>54</v>
      </c>
      <c r="C9134" s="10" t="s">
        <v>11</v>
      </c>
      <c r="D9134" s="10" t="s">
        <v>6</v>
      </c>
      <c r="E9134" s="10" t="s">
        <v>9</v>
      </c>
      <c r="F9134">
        <v>4</v>
      </c>
      <c r="G9134">
        <v>0.75828224420547485</v>
      </c>
      <c r="H9134">
        <v>0.75828224420547485</v>
      </c>
      <c r="I9134">
        <v>64.5</v>
      </c>
      <c r="J9134">
        <v>0</v>
      </c>
      <c r="K9134">
        <v>8707</v>
      </c>
      <c r="L9134">
        <v>8432.0712000000003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 s="10" t="s">
        <v>39</v>
      </c>
    </row>
    <row r="9135" spans="1:19" hidden="1" x14ac:dyDescent="0.25">
      <c r="A9135" s="10" t="str">
        <f t="shared" si="142"/>
        <v>2017-2026Kern1-in-10October PeakCAISO4</v>
      </c>
      <c r="B9135" s="10" t="s">
        <v>54</v>
      </c>
      <c r="C9135" s="10" t="s">
        <v>11</v>
      </c>
      <c r="D9135" s="10" t="s">
        <v>6</v>
      </c>
      <c r="E9135" s="10" t="s">
        <v>1</v>
      </c>
      <c r="F9135">
        <v>4</v>
      </c>
      <c r="G9135">
        <v>0.89051294326782227</v>
      </c>
      <c r="H9135">
        <v>0.89051294326782227</v>
      </c>
      <c r="I9135">
        <v>74.125</v>
      </c>
      <c r="J9135">
        <v>0</v>
      </c>
      <c r="K9135">
        <v>8707</v>
      </c>
      <c r="L9135">
        <v>8432.0712000000003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 s="10" t="s">
        <v>39</v>
      </c>
    </row>
    <row r="9136" spans="1:19" hidden="1" x14ac:dyDescent="0.25">
      <c r="A9136" s="10" t="str">
        <f t="shared" si="142"/>
        <v>2017-2026Kern1-in-2October PeakPGE4</v>
      </c>
      <c r="B9136" s="10" t="s">
        <v>54</v>
      </c>
      <c r="C9136" s="10" t="s">
        <v>11</v>
      </c>
      <c r="D9136" s="10" t="s">
        <v>6</v>
      </c>
      <c r="E9136" s="10" t="s">
        <v>9</v>
      </c>
      <c r="F9136">
        <v>4</v>
      </c>
      <c r="G9136">
        <v>0.78482276201248169</v>
      </c>
      <c r="H9136">
        <v>0.78482276201248169</v>
      </c>
      <c r="I9136">
        <v>65</v>
      </c>
      <c r="J9136">
        <v>0</v>
      </c>
      <c r="K9136">
        <v>8707</v>
      </c>
      <c r="L9136">
        <v>8432.0712000000003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 s="10" t="s">
        <v>38</v>
      </c>
    </row>
    <row r="9137" spans="1:19" hidden="1" x14ac:dyDescent="0.25">
      <c r="A9137" s="10" t="str">
        <f t="shared" si="142"/>
        <v>2017-2026Kern1-in-10October PeakPGE4</v>
      </c>
      <c r="B9137" s="10" t="s">
        <v>54</v>
      </c>
      <c r="C9137" s="10" t="s">
        <v>11</v>
      </c>
      <c r="D9137" s="10" t="s">
        <v>6</v>
      </c>
      <c r="E9137" s="10" t="s">
        <v>1</v>
      </c>
      <c r="F9137">
        <v>4</v>
      </c>
      <c r="G9137">
        <v>0.85842841863632202</v>
      </c>
      <c r="H9137">
        <v>0.85842841863632202</v>
      </c>
      <c r="I9137">
        <v>68.25</v>
      </c>
      <c r="J9137">
        <v>0</v>
      </c>
      <c r="K9137">
        <v>8707</v>
      </c>
      <c r="L9137">
        <v>8432.0712000000003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 s="10" t="s">
        <v>38</v>
      </c>
    </row>
    <row r="9138" spans="1:19" hidden="1" x14ac:dyDescent="0.25">
      <c r="A9138" s="10" t="str">
        <f t="shared" si="142"/>
        <v>2017-2026Kern1-in-2October PeakCAISO5</v>
      </c>
      <c r="B9138" s="10" t="s">
        <v>54</v>
      </c>
      <c r="C9138" s="10" t="s">
        <v>11</v>
      </c>
      <c r="D9138" s="10" t="s">
        <v>6</v>
      </c>
      <c r="E9138" s="10" t="s">
        <v>9</v>
      </c>
      <c r="F9138">
        <v>5</v>
      </c>
      <c r="G9138">
        <v>0.71548730134963989</v>
      </c>
      <c r="H9138">
        <v>0.71548730134963989</v>
      </c>
      <c r="I9138">
        <v>62.625</v>
      </c>
      <c r="J9138">
        <v>0</v>
      </c>
      <c r="K9138">
        <v>8707</v>
      </c>
      <c r="L9138">
        <v>8432.0712000000003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 s="10" t="s">
        <v>39</v>
      </c>
    </row>
    <row r="9139" spans="1:19" hidden="1" x14ac:dyDescent="0.25">
      <c r="A9139" s="10" t="str">
        <f t="shared" si="142"/>
        <v>2017-2026Kern1-in-10October PeakCAISO5</v>
      </c>
      <c r="B9139" s="10" t="s">
        <v>54</v>
      </c>
      <c r="C9139" s="10" t="s">
        <v>11</v>
      </c>
      <c r="D9139" s="10" t="s">
        <v>6</v>
      </c>
      <c r="E9139" s="10" t="s">
        <v>1</v>
      </c>
      <c r="F9139">
        <v>5</v>
      </c>
      <c r="G9139">
        <v>0.84025537967681885</v>
      </c>
      <c r="H9139">
        <v>0.84025537967681885</v>
      </c>
      <c r="I9139">
        <v>72.125</v>
      </c>
      <c r="J9139">
        <v>0</v>
      </c>
      <c r="K9139">
        <v>8707</v>
      </c>
      <c r="L9139">
        <v>8432.0712000000003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 s="10" t="s">
        <v>39</v>
      </c>
    </row>
    <row r="9140" spans="1:19" hidden="1" x14ac:dyDescent="0.25">
      <c r="A9140" s="10" t="str">
        <f t="shared" si="142"/>
        <v>2017-2026Kern1-in-10October PeakPGE5</v>
      </c>
      <c r="B9140" s="10" t="s">
        <v>54</v>
      </c>
      <c r="C9140" s="10" t="s">
        <v>11</v>
      </c>
      <c r="D9140" s="10" t="s">
        <v>6</v>
      </c>
      <c r="E9140" s="10" t="s">
        <v>1</v>
      </c>
      <c r="F9140">
        <v>5</v>
      </c>
      <c r="G9140">
        <v>0.80998152494430542</v>
      </c>
      <c r="H9140">
        <v>0.80998152494430542</v>
      </c>
      <c r="I9140">
        <v>67.375</v>
      </c>
      <c r="J9140">
        <v>0</v>
      </c>
      <c r="K9140">
        <v>8707</v>
      </c>
      <c r="L9140">
        <v>8432.0712000000003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 s="10" t="s">
        <v>38</v>
      </c>
    </row>
    <row r="9141" spans="1:19" hidden="1" x14ac:dyDescent="0.25">
      <c r="A9141" s="10" t="str">
        <f t="shared" si="142"/>
        <v>2017-2026Kern1-in-2October PeakPGE5</v>
      </c>
      <c r="B9141" s="10" t="s">
        <v>54</v>
      </c>
      <c r="C9141" s="10" t="s">
        <v>11</v>
      </c>
      <c r="D9141" s="10" t="s">
        <v>6</v>
      </c>
      <c r="E9141" s="10" t="s">
        <v>9</v>
      </c>
      <c r="F9141">
        <v>5</v>
      </c>
      <c r="G9141">
        <v>0.74052995443344116</v>
      </c>
      <c r="H9141">
        <v>0.74052995443344116</v>
      </c>
      <c r="I9141">
        <v>64.75</v>
      </c>
      <c r="J9141">
        <v>0</v>
      </c>
      <c r="K9141">
        <v>8707</v>
      </c>
      <c r="L9141">
        <v>8432.0712000000003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 s="10" t="s">
        <v>38</v>
      </c>
    </row>
    <row r="9142" spans="1:19" hidden="1" x14ac:dyDescent="0.25">
      <c r="A9142" s="10" t="str">
        <f t="shared" si="142"/>
        <v>2017-2026Kern1-in-10October PeakCAISO6</v>
      </c>
      <c r="B9142" s="10" t="s">
        <v>54</v>
      </c>
      <c r="C9142" s="10" t="s">
        <v>11</v>
      </c>
      <c r="D9142" s="10" t="s">
        <v>6</v>
      </c>
      <c r="E9142" s="10" t="s">
        <v>1</v>
      </c>
      <c r="F9142">
        <v>6</v>
      </c>
      <c r="G9142">
        <v>0.82219803333282471</v>
      </c>
      <c r="H9142">
        <v>0.82219803333282471</v>
      </c>
      <c r="I9142">
        <v>71.25</v>
      </c>
      <c r="J9142">
        <v>0</v>
      </c>
      <c r="K9142">
        <v>8707</v>
      </c>
      <c r="L9142">
        <v>8432.0712000000003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 s="10" t="s">
        <v>39</v>
      </c>
    </row>
    <row r="9143" spans="1:19" hidden="1" x14ac:dyDescent="0.25">
      <c r="A9143" s="10" t="str">
        <f t="shared" si="142"/>
        <v>2017-2026Kern1-in-2October PeakCAISO6</v>
      </c>
      <c r="B9143" s="10" t="s">
        <v>54</v>
      </c>
      <c r="C9143" s="10" t="s">
        <v>11</v>
      </c>
      <c r="D9143" s="10" t="s">
        <v>6</v>
      </c>
      <c r="E9143" s="10" t="s">
        <v>9</v>
      </c>
      <c r="F9143">
        <v>6</v>
      </c>
      <c r="G9143">
        <v>0.7001112699508667</v>
      </c>
      <c r="H9143">
        <v>0.7001112699508667</v>
      </c>
      <c r="I9143">
        <v>61.875</v>
      </c>
      <c r="J9143">
        <v>0</v>
      </c>
      <c r="K9143">
        <v>8707</v>
      </c>
      <c r="L9143">
        <v>8432.0712000000003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 s="10" t="s">
        <v>39</v>
      </c>
    </row>
    <row r="9144" spans="1:19" hidden="1" x14ac:dyDescent="0.25">
      <c r="A9144" s="10" t="str">
        <f t="shared" si="142"/>
        <v>2017-2026Kern1-in-10October PeakPGE6</v>
      </c>
      <c r="B9144" s="10" t="s">
        <v>54</v>
      </c>
      <c r="C9144" s="10" t="s">
        <v>11</v>
      </c>
      <c r="D9144" s="10" t="s">
        <v>6</v>
      </c>
      <c r="E9144" s="10" t="s">
        <v>1</v>
      </c>
      <c r="F9144">
        <v>6</v>
      </c>
      <c r="G9144">
        <v>0.79257482290267944</v>
      </c>
      <c r="H9144">
        <v>0.79257482290267944</v>
      </c>
      <c r="I9144">
        <v>66.5</v>
      </c>
      <c r="J9144">
        <v>0</v>
      </c>
      <c r="K9144">
        <v>8707</v>
      </c>
      <c r="L9144">
        <v>8432.0712000000003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 s="10" t="s">
        <v>38</v>
      </c>
    </row>
    <row r="9145" spans="1:19" hidden="1" x14ac:dyDescent="0.25">
      <c r="A9145" s="10" t="str">
        <f t="shared" si="142"/>
        <v>2017-2026Kern1-in-2October PeakPGE6</v>
      </c>
      <c r="B9145" s="10" t="s">
        <v>54</v>
      </c>
      <c r="C9145" s="10" t="s">
        <v>11</v>
      </c>
      <c r="D9145" s="10" t="s">
        <v>6</v>
      </c>
      <c r="E9145" s="10" t="s">
        <v>9</v>
      </c>
      <c r="F9145">
        <v>6</v>
      </c>
      <c r="G9145">
        <v>0.72461581230163574</v>
      </c>
      <c r="H9145">
        <v>0.72461581230163574</v>
      </c>
      <c r="I9145">
        <v>63.625</v>
      </c>
      <c r="J9145">
        <v>0</v>
      </c>
      <c r="K9145">
        <v>8707</v>
      </c>
      <c r="L9145">
        <v>8432.0712000000003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 s="10" t="s">
        <v>38</v>
      </c>
    </row>
    <row r="9146" spans="1:19" hidden="1" x14ac:dyDescent="0.25">
      <c r="A9146" s="10" t="str">
        <f t="shared" si="142"/>
        <v>2017-2026Kern1-in-10October PeakCAISO7</v>
      </c>
      <c r="B9146" s="10" t="s">
        <v>54</v>
      </c>
      <c r="C9146" s="10" t="s">
        <v>11</v>
      </c>
      <c r="D9146" s="10" t="s">
        <v>6</v>
      </c>
      <c r="E9146" s="10" t="s">
        <v>1</v>
      </c>
      <c r="F9146">
        <v>7</v>
      </c>
      <c r="G9146">
        <v>0.85298037528991699</v>
      </c>
      <c r="H9146">
        <v>0.85298037528991699</v>
      </c>
      <c r="I9146">
        <v>70.125</v>
      </c>
      <c r="J9146">
        <v>0</v>
      </c>
      <c r="K9146">
        <v>8707</v>
      </c>
      <c r="L9146">
        <v>8432.0712000000003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 s="10" t="s">
        <v>39</v>
      </c>
    </row>
    <row r="9147" spans="1:19" hidden="1" x14ac:dyDescent="0.25">
      <c r="A9147" s="10" t="str">
        <f t="shared" si="142"/>
        <v>2017-2026Kern1-in-2October PeakCAISO7</v>
      </c>
      <c r="B9147" s="10" t="s">
        <v>54</v>
      </c>
      <c r="C9147" s="10" t="s">
        <v>11</v>
      </c>
      <c r="D9147" s="10" t="s">
        <v>6</v>
      </c>
      <c r="E9147" s="10" t="s">
        <v>9</v>
      </c>
      <c r="F9147">
        <v>7</v>
      </c>
      <c r="G9147">
        <v>0.72632277011871338</v>
      </c>
      <c r="H9147">
        <v>0.72632277011871338</v>
      </c>
      <c r="I9147">
        <v>60.375</v>
      </c>
      <c r="J9147">
        <v>0</v>
      </c>
      <c r="K9147">
        <v>8707</v>
      </c>
      <c r="L9147">
        <v>8432.0712000000003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 s="10" t="s">
        <v>39</v>
      </c>
    </row>
    <row r="9148" spans="1:19" hidden="1" x14ac:dyDescent="0.25">
      <c r="A9148" s="10" t="str">
        <f t="shared" si="142"/>
        <v>2017-2026Kern1-in-10October PeakPGE7</v>
      </c>
      <c r="B9148" s="10" t="s">
        <v>54</v>
      </c>
      <c r="C9148" s="10" t="s">
        <v>11</v>
      </c>
      <c r="D9148" s="10" t="s">
        <v>6</v>
      </c>
      <c r="E9148" s="10" t="s">
        <v>1</v>
      </c>
      <c r="F9148">
        <v>7</v>
      </c>
      <c r="G9148">
        <v>0.82224810123443604</v>
      </c>
      <c r="H9148">
        <v>0.82224810123443604</v>
      </c>
      <c r="I9148">
        <v>65.375</v>
      </c>
      <c r="J9148">
        <v>0</v>
      </c>
      <c r="K9148">
        <v>8707</v>
      </c>
      <c r="L9148">
        <v>8432.0712000000003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 s="10" t="s">
        <v>38</v>
      </c>
    </row>
    <row r="9149" spans="1:19" hidden="1" x14ac:dyDescent="0.25">
      <c r="A9149" s="10" t="str">
        <f t="shared" si="142"/>
        <v>2017-2026Kern1-in-2October PeakPGE7</v>
      </c>
      <c r="B9149" s="10" t="s">
        <v>54</v>
      </c>
      <c r="C9149" s="10" t="s">
        <v>11</v>
      </c>
      <c r="D9149" s="10" t="s">
        <v>6</v>
      </c>
      <c r="E9149" s="10" t="s">
        <v>9</v>
      </c>
      <c r="F9149">
        <v>7</v>
      </c>
      <c r="G9149">
        <v>0.75174474716186523</v>
      </c>
      <c r="H9149">
        <v>0.75174474716186523</v>
      </c>
      <c r="I9149">
        <v>62.625</v>
      </c>
      <c r="J9149">
        <v>0</v>
      </c>
      <c r="K9149">
        <v>8707</v>
      </c>
      <c r="L9149">
        <v>8432.0712000000003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 s="10" t="s">
        <v>38</v>
      </c>
    </row>
    <row r="9150" spans="1:19" hidden="1" x14ac:dyDescent="0.25">
      <c r="A9150" s="10" t="str">
        <f t="shared" si="142"/>
        <v>2017-2026Kern1-in-2October PeakCAISO8</v>
      </c>
      <c r="B9150" s="10" t="s">
        <v>54</v>
      </c>
      <c r="C9150" s="10" t="s">
        <v>11</v>
      </c>
      <c r="D9150" s="10" t="s">
        <v>6</v>
      </c>
      <c r="E9150" s="10" t="s">
        <v>9</v>
      </c>
      <c r="F9150">
        <v>8</v>
      </c>
      <c r="G9150">
        <v>0.73111563920974731</v>
      </c>
      <c r="H9150">
        <v>0.73111563920974731</v>
      </c>
      <c r="I9150">
        <v>60.25</v>
      </c>
      <c r="J9150">
        <v>0</v>
      </c>
      <c r="K9150">
        <v>8707</v>
      </c>
      <c r="L9150">
        <v>8432.0712000000003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 s="10" t="s">
        <v>39</v>
      </c>
    </row>
    <row r="9151" spans="1:19" hidden="1" x14ac:dyDescent="0.25">
      <c r="A9151" s="10" t="str">
        <f t="shared" si="142"/>
        <v>2017-2026Kern1-in-10October PeakCAISO8</v>
      </c>
      <c r="B9151" s="10" t="s">
        <v>54</v>
      </c>
      <c r="C9151" s="10" t="s">
        <v>11</v>
      </c>
      <c r="D9151" s="10" t="s">
        <v>6</v>
      </c>
      <c r="E9151" s="10" t="s">
        <v>1</v>
      </c>
      <c r="F9151">
        <v>8</v>
      </c>
      <c r="G9151">
        <v>0.85860896110534668</v>
      </c>
      <c r="H9151">
        <v>0.85860896110534668</v>
      </c>
      <c r="I9151">
        <v>71</v>
      </c>
      <c r="J9151">
        <v>0</v>
      </c>
      <c r="K9151">
        <v>8707</v>
      </c>
      <c r="L9151">
        <v>8432.0712000000003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 s="10" t="s">
        <v>39</v>
      </c>
    </row>
    <row r="9152" spans="1:19" hidden="1" x14ac:dyDescent="0.25">
      <c r="A9152" s="10" t="str">
        <f t="shared" si="142"/>
        <v>2017-2026Kern1-in-2October PeakPGE8</v>
      </c>
      <c r="B9152" s="10" t="s">
        <v>54</v>
      </c>
      <c r="C9152" s="10" t="s">
        <v>11</v>
      </c>
      <c r="D9152" s="10" t="s">
        <v>6</v>
      </c>
      <c r="E9152" s="10" t="s">
        <v>9</v>
      </c>
      <c r="F9152">
        <v>8</v>
      </c>
      <c r="G9152">
        <v>0.75670528411865234</v>
      </c>
      <c r="H9152">
        <v>0.75670528411865234</v>
      </c>
      <c r="I9152">
        <v>63.5</v>
      </c>
      <c r="J9152">
        <v>0</v>
      </c>
      <c r="K9152">
        <v>8707</v>
      </c>
      <c r="L9152">
        <v>8432.0712000000003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 s="10" t="s">
        <v>38</v>
      </c>
    </row>
    <row r="9153" spans="1:19" hidden="1" x14ac:dyDescent="0.25">
      <c r="A9153" s="10" t="str">
        <f t="shared" si="142"/>
        <v>2017-2026Kern1-in-10October PeakPGE8</v>
      </c>
      <c r="B9153" s="10" t="s">
        <v>54</v>
      </c>
      <c r="C9153" s="10" t="s">
        <v>11</v>
      </c>
      <c r="D9153" s="10" t="s">
        <v>6</v>
      </c>
      <c r="E9153" s="10" t="s">
        <v>1</v>
      </c>
      <c r="F9153">
        <v>8</v>
      </c>
      <c r="G9153">
        <v>0.82767391204833984</v>
      </c>
      <c r="H9153">
        <v>0.82767391204833984</v>
      </c>
      <c r="I9153">
        <v>66.5</v>
      </c>
      <c r="J9153">
        <v>0</v>
      </c>
      <c r="K9153">
        <v>8707</v>
      </c>
      <c r="L9153">
        <v>8432.0712000000003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 s="10" t="s">
        <v>38</v>
      </c>
    </row>
    <row r="9154" spans="1:19" hidden="1" x14ac:dyDescent="0.25">
      <c r="A9154" s="10" t="str">
        <f t="shared" ref="A9154:A9217" si="143">CONCATENATE(B9154,C9154,E9154,D9154,S9154,F9154)</f>
        <v>2017-2026Kern1-in-10October PeakCAISO9</v>
      </c>
      <c r="B9154" s="10" t="s">
        <v>54</v>
      </c>
      <c r="C9154" s="10" t="s">
        <v>11</v>
      </c>
      <c r="D9154" s="10" t="s">
        <v>6</v>
      </c>
      <c r="E9154" s="10" t="s">
        <v>1</v>
      </c>
      <c r="F9154">
        <v>9</v>
      </c>
      <c r="G9154">
        <v>0.85818672180175781</v>
      </c>
      <c r="H9154">
        <v>0.85818672180175781</v>
      </c>
      <c r="I9154">
        <v>75.25</v>
      </c>
      <c r="J9154">
        <v>0</v>
      </c>
      <c r="K9154">
        <v>8707</v>
      </c>
      <c r="L9154">
        <v>8432.0712000000003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 s="10" t="s">
        <v>39</v>
      </c>
    </row>
    <row r="9155" spans="1:19" hidden="1" x14ac:dyDescent="0.25">
      <c r="A9155" s="10" t="str">
        <f t="shared" si="143"/>
        <v>2017-2026Kern1-in-2October PeakCAISO9</v>
      </c>
      <c r="B9155" s="10" t="s">
        <v>54</v>
      </c>
      <c r="C9155" s="10" t="s">
        <v>11</v>
      </c>
      <c r="D9155" s="10" t="s">
        <v>6</v>
      </c>
      <c r="E9155" s="10" t="s">
        <v>9</v>
      </c>
      <c r="F9155">
        <v>9</v>
      </c>
      <c r="G9155">
        <v>0.73075604438781738</v>
      </c>
      <c r="H9155">
        <v>0.73075604438781738</v>
      </c>
      <c r="I9155">
        <v>64.875</v>
      </c>
      <c r="J9155">
        <v>0</v>
      </c>
      <c r="K9155">
        <v>8707</v>
      </c>
      <c r="L9155">
        <v>8432.0712000000003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 s="10" t="s">
        <v>39</v>
      </c>
    </row>
    <row r="9156" spans="1:19" hidden="1" x14ac:dyDescent="0.25">
      <c r="A9156" s="10" t="str">
        <f t="shared" si="143"/>
        <v>2017-2026Kern1-in-2October PeakPGE9</v>
      </c>
      <c r="B9156" s="10" t="s">
        <v>54</v>
      </c>
      <c r="C9156" s="10" t="s">
        <v>11</v>
      </c>
      <c r="D9156" s="10" t="s">
        <v>6</v>
      </c>
      <c r="E9156" s="10" t="s">
        <v>9</v>
      </c>
      <c r="F9156">
        <v>9</v>
      </c>
      <c r="G9156">
        <v>0.75633317232131958</v>
      </c>
      <c r="H9156">
        <v>0.75633317232131958</v>
      </c>
      <c r="I9156">
        <v>68</v>
      </c>
      <c r="J9156">
        <v>0</v>
      </c>
      <c r="K9156">
        <v>8707</v>
      </c>
      <c r="L9156">
        <v>8432.0712000000003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 s="10" t="s">
        <v>38</v>
      </c>
    </row>
    <row r="9157" spans="1:19" hidden="1" x14ac:dyDescent="0.25">
      <c r="A9157" s="10" t="str">
        <f t="shared" si="143"/>
        <v>2017-2026Kern1-in-10October PeakPGE9</v>
      </c>
      <c r="B9157" s="10" t="s">
        <v>54</v>
      </c>
      <c r="C9157" s="10" t="s">
        <v>11</v>
      </c>
      <c r="D9157" s="10" t="s">
        <v>6</v>
      </c>
      <c r="E9157" s="10" t="s">
        <v>1</v>
      </c>
      <c r="F9157">
        <v>9</v>
      </c>
      <c r="G9157">
        <v>0.8272668719291687</v>
      </c>
      <c r="H9157">
        <v>0.8272668719291687</v>
      </c>
      <c r="I9157">
        <v>72.125</v>
      </c>
      <c r="J9157">
        <v>0</v>
      </c>
      <c r="K9157">
        <v>8707</v>
      </c>
      <c r="L9157">
        <v>8432.0712000000003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 s="10" t="s">
        <v>38</v>
      </c>
    </row>
    <row r="9158" spans="1:19" hidden="1" x14ac:dyDescent="0.25">
      <c r="A9158" s="10" t="str">
        <f t="shared" si="143"/>
        <v>2017-2026Kern1-in-10October PeakCAISO10</v>
      </c>
      <c r="B9158" s="10" t="s">
        <v>54</v>
      </c>
      <c r="C9158" s="10" t="s">
        <v>11</v>
      </c>
      <c r="D9158" s="10" t="s">
        <v>6</v>
      </c>
      <c r="E9158" s="10" t="s">
        <v>1</v>
      </c>
      <c r="F9158">
        <v>10</v>
      </c>
      <c r="G9158">
        <v>0.95041358470916748</v>
      </c>
      <c r="H9158">
        <v>0.95041358470916748</v>
      </c>
      <c r="I9158">
        <v>80.625</v>
      </c>
      <c r="J9158">
        <v>0</v>
      </c>
      <c r="K9158">
        <v>8707</v>
      </c>
      <c r="L9158">
        <v>8432.0712000000003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 s="10" t="s">
        <v>39</v>
      </c>
    </row>
    <row r="9159" spans="1:19" hidden="1" x14ac:dyDescent="0.25">
      <c r="A9159" s="10" t="str">
        <f t="shared" si="143"/>
        <v>2017-2026Kern1-in-2October PeakCAISO10</v>
      </c>
      <c r="B9159" s="10" t="s">
        <v>54</v>
      </c>
      <c r="C9159" s="10" t="s">
        <v>11</v>
      </c>
      <c r="D9159" s="10" t="s">
        <v>6</v>
      </c>
      <c r="E9159" s="10" t="s">
        <v>9</v>
      </c>
      <c r="F9159">
        <v>10</v>
      </c>
      <c r="G9159">
        <v>0.80928826332092285</v>
      </c>
      <c r="H9159">
        <v>0.80928826332092285</v>
      </c>
      <c r="I9159">
        <v>71</v>
      </c>
      <c r="J9159">
        <v>0</v>
      </c>
      <c r="K9159">
        <v>8707</v>
      </c>
      <c r="L9159">
        <v>8432.0712000000003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 s="10" t="s">
        <v>39</v>
      </c>
    </row>
    <row r="9160" spans="1:19" hidden="1" x14ac:dyDescent="0.25">
      <c r="A9160" s="10" t="str">
        <f t="shared" si="143"/>
        <v>2017-2026Kern1-in-2October PeakPGE10</v>
      </c>
      <c r="B9160" s="10" t="s">
        <v>54</v>
      </c>
      <c r="C9160" s="10" t="s">
        <v>11</v>
      </c>
      <c r="D9160" s="10" t="s">
        <v>6</v>
      </c>
      <c r="E9160" s="10" t="s">
        <v>9</v>
      </c>
      <c r="F9160">
        <v>10</v>
      </c>
      <c r="G9160">
        <v>0.83761411905288696</v>
      </c>
      <c r="H9160">
        <v>0.83761411905288696</v>
      </c>
      <c r="I9160">
        <v>74.75</v>
      </c>
      <c r="J9160">
        <v>0</v>
      </c>
      <c r="K9160">
        <v>8707</v>
      </c>
      <c r="L9160">
        <v>8432.0712000000003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 s="10" t="s">
        <v>38</v>
      </c>
    </row>
    <row r="9161" spans="1:19" hidden="1" x14ac:dyDescent="0.25">
      <c r="A9161" s="10" t="str">
        <f t="shared" si="143"/>
        <v>2017-2026Kern1-in-10October PeakPGE10</v>
      </c>
      <c r="B9161" s="10" t="s">
        <v>54</v>
      </c>
      <c r="C9161" s="10" t="s">
        <v>11</v>
      </c>
      <c r="D9161" s="10" t="s">
        <v>6</v>
      </c>
      <c r="E9161" s="10" t="s">
        <v>1</v>
      </c>
      <c r="F9161">
        <v>10</v>
      </c>
      <c r="G9161">
        <v>0.91617083549499512</v>
      </c>
      <c r="H9161">
        <v>0.91617083549499512</v>
      </c>
      <c r="I9161">
        <v>78.75</v>
      </c>
      <c r="J9161">
        <v>0</v>
      </c>
      <c r="K9161">
        <v>8707</v>
      </c>
      <c r="L9161">
        <v>8432.0712000000003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 s="10" t="s">
        <v>38</v>
      </c>
    </row>
    <row r="9162" spans="1:19" hidden="1" x14ac:dyDescent="0.25">
      <c r="A9162" s="10" t="str">
        <f t="shared" si="143"/>
        <v>2017-2026Kern1-in-10October PeakCAISO11</v>
      </c>
      <c r="B9162" s="10" t="s">
        <v>54</v>
      </c>
      <c r="C9162" s="10" t="s">
        <v>11</v>
      </c>
      <c r="D9162" s="10" t="s">
        <v>6</v>
      </c>
      <c r="E9162" s="10" t="s">
        <v>1</v>
      </c>
      <c r="F9162">
        <v>11</v>
      </c>
      <c r="G9162">
        <v>1.120396614074707</v>
      </c>
      <c r="H9162">
        <v>1.120396614074707</v>
      </c>
      <c r="I9162">
        <v>85.5</v>
      </c>
      <c r="J9162">
        <v>0</v>
      </c>
      <c r="K9162">
        <v>8707</v>
      </c>
      <c r="L9162">
        <v>8432.0712000000003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 s="10" t="s">
        <v>39</v>
      </c>
    </row>
    <row r="9163" spans="1:19" hidden="1" x14ac:dyDescent="0.25">
      <c r="A9163" s="10" t="str">
        <f t="shared" si="143"/>
        <v>2017-2026Kern1-in-2October PeakCAISO11</v>
      </c>
      <c r="B9163" s="10" t="s">
        <v>54</v>
      </c>
      <c r="C9163" s="10" t="s">
        <v>11</v>
      </c>
      <c r="D9163" s="10" t="s">
        <v>6</v>
      </c>
      <c r="E9163" s="10" t="s">
        <v>9</v>
      </c>
      <c r="F9163">
        <v>11</v>
      </c>
      <c r="G9163">
        <v>0.95403087139129639</v>
      </c>
      <c r="H9163">
        <v>0.95403087139129639</v>
      </c>
      <c r="I9163">
        <v>77.25</v>
      </c>
      <c r="J9163">
        <v>0</v>
      </c>
      <c r="K9163">
        <v>8707</v>
      </c>
      <c r="L9163">
        <v>8432.0712000000003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 s="10" t="s">
        <v>39</v>
      </c>
    </row>
    <row r="9164" spans="1:19" hidden="1" x14ac:dyDescent="0.25">
      <c r="A9164" s="10" t="str">
        <f t="shared" si="143"/>
        <v>2017-2026Kern1-in-10October PeakPGE11</v>
      </c>
      <c r="B9164" s="10" t="s">
        <v>54</v>
      </c>
      <c r="C9164" s="10" t="s">
        <v>11</v>
      </c>
      <c r="D9164" s="10" t="s">
        <v>6</v>
      </c>
      <c r="E9164" s="10" t="s">
        <v>1</v>
      </c>
      <c r="F9164">
        <v>11</v>
      </c>
      <c r="G9164">
        <v>1.0800294876098633</v>
      </c>
      <c r="H9164">
        <v>1.0800294876098633</v>
      </c>
      <c r="I9164">
        <v>86.125</v>
      </c>
      <c r="J9164">
        <v>0</v>
      </c>
      <c r="K9164">
        <v>8707</v>
      </c>
      <c r="L9164">
        <v>8432.0712000000003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 s="10" t="s">
        <v>38</v>
      </c>
    </row>
    <row r="9165" spans="1:19" hidden="1" x14ac:dyDescent="0.25">
      <c r="A9165" s="10" t="str">
        <f t="shared" si="143"/>
        <v>2017-2026Kern1-in-2October PeakPGE11</v>
      </c>
      <c r="B9165" s="10" t="s">
        <v>54</v>
      </c>
      <c r="C9165" s="10" t="s">
        <v>11</v>
      </c>
      <c r="D9165" s="10" t="s">
        <v>6</v>
      </c>
      <c r="E9165" s="10" t="s">
        <v>9</v>
      </c>
      <c r="F9165">
        <v>11</v>
      </c>
      <c r="G9165">
        <v>0.98742276430130005</v>
      </c>
      <c r="H9165">
        <v>0.98742276430130005</v>
      </c>
      <c r="I9165">
        <v>80.375</v>
      </c>
      <c r="J9165">
        <v>0</v>
      </c>
      <c r="K9165">
        <v>8707</v>
      </c>
      <c r="L9165">
        <v>8432.0712000000003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 s="10" t="s">
        <v>38</v>
      </c>
    </row>
    <row r="9166" spans="1:19" hidden="1" x14ac:dyDescent="0.25">
      <c r="A9166" s="10" t="str">
        <f t="shared" si="143"/>
        <v>2017-2026Kern1-in-10October PeakCAISO12</v>
      </c>
      <c r="B9166" s="10" t="s">
        <v>54</v>
      </c>
      <c r="C9166" s="10" t="s">
        <v>11</v>
      </c>
      <c r="D9166" s="10" t="s">
        <v>6</v>
      </c>
      <c r="E9166" s="10" t="s">
        <v>1</v>
      </c>
      <c r="F9166">
        <v>12</v>
      </c>
      <c r="G9166">
        <v>1.3902344703674316</v>
      </c>
      <c r="H9166">
        <v>1.3902344703674316</v>
      </c>
      <c r="I9166">
        <v>89.375</v>
      </c>
      <c r="J9166">
        <v>0</v>
      </c>
      <c r="K9166">
        <v>8707</v>
      </c>
      <c r="L9166">
        <v>8432.0712000000003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 s="10" t="s">
        <v>39</v>
      </c>
    </row>
    <row r="9167" spans="1:19" hidden="1" x14ac:dyDescent="0.25">
      <c r="A9167" s="10" t="str">
        <f t="shared" si="143"/>
        <v>2017-2026Kern1-in-2October PeakCAISO12</v>
      </c>
      <c r="B9167" s="10" t="s">
        <v>54</v>
      </c>
      <c r="C9167" s="10" t="s">
        <v>11</v>
      </c>
      <c r="D9167" s="10" t="s">
        <v>6</v>
      </c>
      <c r="E9167" s="10" t="s">
        <v>9</v>
      </c>
      <c r="F9167">
        <v>12</v>
      </c>
      <c r="G9167">
        <v>1.1838009357452393</v>
      </c>
      <c r="H9167">
        <v>1.1838009357452393</v>
      </c>
      <c r="I9167">
        <v>82.25</v>
      </c>
      <c r="J9167">
        <v>0</v>
      </c>
      <c r="K9167">
        <v>8707</v>
      </c>
      <c r="L9167">
        <v>8432.0712000000003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 s="10" t="s">
        <v>39</v>
      </c>
    </row>
    <row r="9168" spans="1:19" hidden="1" x14ac:dyDescent="0.25">
      <c r="A9168" s="10" t="str">
        <f t="shared" si="143"/>
        <v>2017-2026Kern1-in-2October PeakPGE12</v>
      </c>
      <c r="B9168" s="10" t="s">
        <v>54</v>
      </c>
      <c r="C9168" s="10" t="s">
        <v>11</v>
      </c>
      <c r="D9168" s="10" t="s">
        <v>6</v>
      </c>
      <c r="E9168" s="10" t="s">
        <v>9</v>
      </c>
      <c r="F9168">
        <v>12</v>
      </c>
      <c r="G9168">
        <v>1.2252351045608521</v>
      </c>
      <c r="H9168">
        <v>1.2252351045608521</v>
      </c>
      <c r="I9168">
        <v>83.75</v>
      </c>
      <c r="J9168">
        <v>0</v>
      </c>
      <c r="K9168">
        <v>8707</v>
      </c>
      <c r="L9168">
        <v>8432.0712000000003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 s="10" t="s">
        <v>38</v>
      </c>
    </row>
    <row r="9169" spans="1:19" hidden="1" x14ac:dyDescent="0.25">
      <c r="A9169" s="10" t="str">
        <f t="shared" si="143"/>
        <v>2017-2026Kern1-in-10October PeakPGE12</v>
      </c>
      <c r="B9169" s="10" t="s">
        <v>54</v>
      </c>
      <c r="C9169" s="10" t="s">
        <v>11</v>
      </c>
      <c r="D9169" s="10" t="s">
        <v>6</v>
      </c>
      <c r="E9169" s="10" t="s">
        <v>1</v>
      </c>
      <c r="F9169">
        <v>12</v>
      </c>
      <c r="G9169">
        <v>1.3401453495025635</v>
      </c>
      <c r="H9169">
        <v>1.3401453495025635</v>
      </c>
      <c r="I9169">
        <v>90.75</v>
      </c>
      <c r="J9169">
        <v>0</v>
      </c>
      <c r="K9169">
        <v>8707</v>
      </c>
      <c r="L9169">
        <v>8432.0712000000003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 s="10" t="s">
        <v>38</v>
      </c>
    </row>
    <row r="9170" spans="1:19" hidden="1" x14ac:dyDescent="0.25">
      <c r="A9170" s="10" t="str">
        <f t="shared" si="143"/>
        <v>2017-2026Kern1-in-10October PeakCAISO13</v>
      </c>
      <c r="B9170" s="10" t="s">
        <v>54</v>
      </c>
      <c r="C9170" s="10" t="s">
        <v>11</v>
      </c>
      <c r="D9170" s="10" t="s">
        <v>6</v>
      </c>
      <c r="E9170" s="10" t="s">
        <v>1</v>
      </c>
      <c r="F9170">
        <v>13</v>
      </c>
      <c r="G9170">
        <v>1.7325762510299683</v>
      </c>
      <c r="H9170">
        <v>1.7325762510299683</v>
      </c>
      <c r="I9170">
        <v>92.25</v>
      </c>
      <c r="J9170">
        <v>0</v>
      </c>
      <c r="K9170">
        <v>8707</v>
      </c>
      <c r="L9170">
        <v>8432.0712000000003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 s="10" t="s">
        <v>39</v>
      </c>
    </row>
    <row r="9171" spans="1:19" hidden="1" x14ac:dyDescent="0.25">
      <c r="A9171" s="10" t="str">
        <f t="shared" si="143"/>
        <v>2017-2026Kern1-in-2October PeakCAISO13</v>
      </c>
      <c r="B9171" s="10" t="s">
        <v>54</v>
      </c>
      <c r="C9171" s="10" t="s">
        <v>11</v>
      </c>
      <c r="D9171" s="10" t="s">
        <v>6</v>
      </c>
      <c r="E9171" s="10" t="s">
        <v>9</v>
      </c>
      <c r="F9171">
        <v>13</v>
      </c>
      <c r="G9171">
        <v>1.4753090143203735</v>
      </c>
      <c r="H9171">
        <v>1.4753090143203735</v>
      </c>
      <c r="I9171">
        <v>85.75</v>
      </c>
      <c r="J9171">
        <v>0</v>
      </c>
      <c r="K9171">
        <v>8707</v>
      </c>
      <c r="L9171">
        <v>8432.0712000000003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 s="10" t="s">
        <v>39</v>
      </c>
    </row>
    <row r="9172" spans="1:19" hidden="1" x14ac:dyDescent="0.25">
      <c r="A9172" s="10" t="str">
        <f t="shared" si="143"/>
        <v>2017-2026Kern1-in-10October PeakPGE13</v>
      </c>
      <c r="B9172" s="10" t="s">
        <v>54</v>
      </c>
      <c r="C9172" s="10" t="s">
        <v>11</v>
      </c>
      <c r="D9172" s="10" t="s">
        <v>6</v>
      </c>
      <c r="E9172" s="10" t="s">
        <v>1</v>
      </c>
      <c r="F9172">
        <v>13</v>
      </c>
      <c r="G9172">
        <v>1.6701527833938599</v>
      </c>
      <c r="H9172">
        <v>1.6701527833938599</v>
      </c>
      <c r="I9172">
        <v>93.75</v>
      </c>
      <c r="J9172">
        <v>0</v>
      </c>
      <c r="K9172">
        <v>8707</v>
      </c>
      <c r="L9172">
        <v>8432.0712000000003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 s="10" t="s">
        <v>38</v>
      </c>
    </row>
    <row r="9173" spans="1:19" hidden="1" x14ac:dyDescent="0.25">
      <c r="A9173" s="10" t="str">
        <f t="shared" si="143"/>
        <v>2017-2026Kern1-in-2October PeakPGE13</v>
      </c>
      <c r="B9173" s="10" t="s">
        <v>54</v>
      </c>
      <c r="C9173" s="10" t="s">
        <v>11</v>
      </c>
      <c r="D9173" s="10" t="s">
        <v>6</v>
      </c>
      <c r="E9173" s="10" t="s">
        <v>9</v>
      </c>
      <c r="F9173">
        <v>13</v>
      </c>
      <c r="G9173">
        <v>1.5269460678100586</v>
      </c>
      <c r="H9173">
        <v>1.5269460678100586</v>
      </c>
      <c r="I9173">
        <v>86.375</v>
      </c>
      <c r="J9173">
        <v>0</v>
      </c>
      <c r="K9173">
        <v>8707</v>
      </c>
      <c r="L9173">
        <v>8432.0712000000003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 s="10" t="s">
        <v>38</v>
      </c>
    </row>
    <row r="9174" spans="1:19" hidden="1" x14ac:dyDescent="0.25">
      <c r="A9174" s="10" t="str">
        <f t="shared" si="143"/>
        <v>2017-2026Kern1-in-2October PeakCAISO14</v>
      </c>
      <c r="B9174" s="10" t="s">
        <v>54</v>
      </c>
      <c r="C9174" s="10" t="s">
        <v>11</v>
      </c>
      <c r="D9174" s="10" t="s">
        <v>6</v>
      </c>
      <c r="E9174" s="10" t="s">
        <v>9</v>
      </c>
      <c r="F9174">
        <v>14</v>
      </c>
      <c r="G9174">
        <v>1.78034508228302</v>
      </c>
      <c r="H9174">
        <v>1.633170485496521</v>
      </c>
      <c r="I9174">
        <v>88.375</v>
      </c>
      <c r="J9174">
        <v>0.10273714363574982</v>
      </c>
      <c r="K9174">
        <v>8707</v>
      </c>
      <c r="L9174">
        <v>8432.0712000000003</v>
      </c>
      <c r="M9174">
        <v>0.1471746414899826</v>
      </c>
      <c r="N9174">
        <v>1.5506718307733536E-2</v>
      </c>
      <c r="O9174">
        <v>9.329928457736969E-2</v>
      </c>
      <c r="P9174">
        <v>0.1471746414899826</v>
      </c>
      <c r="Q9174">
        <v>0.20104999840259552</v>
      </c>
      <c r="R9174">
        <v>0.27884256839752197</v>
      </c>
      <c r="S9174" s="10" t="s">
        <v>39</v>
      </c>
    </row>
    <row r="9175" spans="1:19" hidden="1" x14ac:dyDescent="0.25">
      <c r="A9175" s="10" t="str">
        <f t="shared" si="143"/>
        <v>2017-2026Kern1-in-10October PeakCAISO14</v>
      </c>
      <c r="B9175" s="10" t="s">
        <v>54</v>
      </c>
      <c r="C9175" s="10" t="s">
        <v>11</v>
      </c>
      <c r="D9175" s="10" t="s">
        <v>6</v>
      </c>
      <c r="E9175" s="10" t="s">
        <v>1</v>
      </c>
      <c r="F9175">
        <v>14</v>
      </c>
      <c r="G9175">
        <v>2.0908052921295166</v>
      </c>
      <c r="H9175">
        <v>1.8051086664199829</v>
      </c>
      <c r="I9175">
        <v>94.625</v>
      </c>
      <c r="J9175">
        <v>0.10273714363574982</v>
      </c>
      <c r="K9175">
        <v>8707</v>
      </c>
      <c r="L9175">
        <v>8432.0712000000003</v>
      </c>
      <c r="M9175">
        <v>0.28569662570953369</v>
      </c>
      <c r="N9175">
        <v>0.15402869880199432</v>
      </c>
      <c r="O9175">
        <v>0.23182126879692078</v>
      </c>
      <c r="P9175">
        <v>0.28569662570953369</v>
      </c>
      <c r="Q9175">
        <v>0.33957198262214661</v>
      </c>
      <c r="R9175">
        <v>0.41736453771591187</v>
      </c>
      <c r="S9175" s="10" t="s">
        <v>39</v>
      </c>
    </row>
    <row r="9176" spans="1:19" hidden="1" x14ac:dyDescent="0.25">
      <c r="A9176" s="10" t="str">
        <f t="shared" si="143"/>
        <v>2017-2026Kern1-in-10October PeakPGE14</v>
      </c>
      <c r="B9176" s="10" t="s">
        <v>54</v>
      </c>
      <c r="C9176" s="10" t="s">
        <v>11</v>
      </c>
      <c r="D9176" s="10" t="s">
        <v>6</v>
      </c>
      <c r="E9176" s="10" t="s">
        <v>1</v>
      </c>
      <c r="F9176">
        <v>14</v>
      </c>
      <c r="G9176">
        <v>2.0154750347137451</v>
      </c>
      <c r="H9176">
        <v>1.745525598526001</v>
      </c>
      <c r="I9176">
        <v>95.75</v>
      </c>
      <c r="J9176">
        <v>0.10273714363574982</v>
      </c>
      <c r="K9176">
        <v>8707</v>
      </c>
      <c r="L9176">
        <v>8432.0712000000003</v>
      </c>
      <c r="M9176">
        <v>0.26994946599006653</v>
      </c>
      <c r="N9176">
        <v>0.13828153908252716</v>
      </c>
      <c r="O9176">
        <v>0.21607410907745361</v>
      </c>
      <c r="P9176">
        <v>0.26994946599006653</v>
      </c>
      <c r="Q9176">
        <v>0.32382482290267944</v>
      </c>
      <c r="R9176">
        <v>0.4016173779964447</v>
      </c>
      <c r="S9176" s="10" t="s">
        <v>38</v>
      </c>
    </row>
    <row r="9177" spans="1:19" hidden="1" x14ac:dyDescent="0.25">
      <c r="A9177" s="10" t="str">
        <f t="shared" si="143"/>
        <v>2017-2026Kern1-in-2October PeakPGE14</v>
      </c>
      <c r="B9177" s="10" t="s">
        <v>54</v>
      </c>
      <c r="C9177" s="10" t="s">
        <v>11</v>
      </c>
      <c r="D9177" s="10" t="s">
        <v>6</v>
      </c>
      <c r="E9177" s="10" t="s">
        <v>9</v>
      </c>
      <c r="F9177">
        <v>14</v>
      </c>
      <c r="G9177">
        <v>1.8426587581634521</v>
      </c>
      <c r="H9177">
        <v>1.6759566068649292</v>
      </c>
      <c r="I9177">
        <v>88.5</v>
      </c>
      <c r="J9177">
        <v>0.10273714363574982</v>
      </c>
      <c r="K9177">
        <v>8707</v>
      </c>
      <c r="L9177">
        <v>8432.0712000000003</v>
      </c>
      <c r="M9177">
        <v>0.16670212149620056</v>
      </c>
      <c r="N9177">
        <v>3.5034198313951492E-2</v>
      </c>
      <c r="O9177">
        <v>0.11282676458358765</v>
      </c>
      <c r="P9177">
        <v>0.16670212149620056</v>
      </c>
      <c r="Q9177">
        <v>0.22057747840881348</v>
      </c>
      <c r="R9177">
        <v>0.29837003350257874</v>
      </c>
      <c r="S9177" s="10" t="s">
        <v>38</v>
      </c>
    </row>
    <row r="9178" spans="1:19" hidden="1" x14ac:dyDescent="0.25">
      <c r="A9178" s="10" t="str">
        <f t="shared" si="143"/>
        <v>2017-2026Kern1-in-10October PeakCAISO15</v>
      </c>
      <c r="B9178" s="10" t="s">
        <v>54</v>
      </c>
      <c r="C9178" s="10" t="s">
        <v>11</v>
      </c>
      <c r="D9178" s="10" t="s">
        <v>6</v>
      </c>
      <c r="E9178" s="10" t="s">
        <v>1</v>
      </c>
      <c r="F9178">
        <v>15</v>
      </c>
      <c r="G9178">
        <v>2.3640389442443848</v>
      </c>
      <c r="H9178">
        <v>1.9631701707839966</v>
      </c>
      <c r="I9178">
        <v>96.125</v>
      </c>
      <c r="J9178">
        <v>0.1230589896440506</v>
      </c>
      <c r="K9178">
        <v>8707</v>
      </c>
      <c r="L9178">
        <v>8432.0712000000003</v>
      </c>
      <c r="M9178">
        <v>0.40086880326271057</v>
      </c>
      <c r="N9178">
        <v>0.24315640330314636</v>
      </c>
      <c r="O9178">
        <v>0.33633667230606079</v>
      </c>
      <c r="P9178">
        <v>0.40086880326271057</v>
      </c>
      <c r="Q9178">
        <v>0.46540093421936035</v>
      </c>
      <c r="R9178">
        <v>0.55858123302459717</v>
      </c>
      <c r="S9178" s="10" t="s">
        <v>39</v>
      </c>
    </row>
    <row r="9179" spans="1:19" hidden="1" x14ac:dyDescent="0.25">
      <c r="A9179" s="10" t="str">
        <f t="shared" si="143"/>
        <v>2017-2026Kern1-in-2October PeakCAISO15</v>
      </c>
      <c r="B9179" s="10" t="s">
        <v>54</v>
      </c>
      <c r="C9179" s="10" t="s">
        <v>11</v>
      </c>
      <c r="D9179" s="10" t="s">
        <v>6</v>
      </c>
      <c r="E9179" s="10" t="s">
        <v>9</v>
      </c>
      <c r="F9179">
        <v>15</v>
      </c>
      <c r="G9179">
        <v>2.0130069255828857</v>
      </c>
      <c r="H9179">
        <v>1.7854670286178589</v>
      </c>
      <c r="I9179">
        <v>90.125</v>
      </c>
      <c r="J9179">
        <v>0.1230589896440506</v>
      </c>
      <c r="K9179">
        <v>8707</v>
      </c>
      <c r="L9179">
        <v>8432.0712000000003</v>
      </c>
      <c r="M9179">
        <v>0.22753991186618805</v>
      </c>
      <c r="N9179">
        <v>6.982751190662384E-2</v>
      </c>
      <c r="O9179">
        <v>0.16300778090953827</v>
      </c>
      <c r="P9179">
        <v>0.22753991186618805</v>
      </c>
      <c r="Q9179">
        <v>0.29207205772399902</v>
      </c>
      <c r="R9179">
        <v>0.38525232672691345</v>
      </c>
      <c r="S9179" s="10" t="s">
        <v>39</v>
      </c>
    </row>
    <row r="9180" spans="1:19" hidden="1" x14ac:dyDescent="0.25">
      <c r="A9180" s="10" t="str">
        <f t="shared" si="143"/>
        <v>2017-2026Kern1-in-2October PeakPGE15</v>
      </c>
      <c r="B9180" s="10" t="s">
        <v>54</v>
      </c>
      <c r="C9180" s="10" t="s">
        <v>11</v>
      </c>
      <c r="D9180" s="10" t="s">
        <v>6</v>
      </c>
      <c r="E9180" s="10" t="s">
        <v>9</v>
      </c>
      <c r="F9180">
        <v>15</v>
      </c>
      <c r="G9180">
        <v>2.0834639072418213</v>
      </c>
      <c r="H9180">
        <v>1.8314242362976074</v>
      </c>
      <c r="I9180">
        <v>90.125</v>
      </c>
      <c r="J9180">
        <v>0.1230589896440506</v>
      </c>
      <c r="K9180">
        <v>8707</v>
      </c>
      <c r="L9180">
        <v>8432.0712000000003</v>
      </c>
      <c r="M9180">
        <v>0.25203973054885864</v>
      </c>
      <c r="N9180">
        <v>9.4327330589294434E-2</v>
      </c>
      <c r="O9180">
        <v>0.18750759959220886</v>
      </c>
      <c r="P9180">
        <v>0.25203973054885864</v>
      </c>
      <c r="Q9180">
        <v>0.31657186150550842</v>
      </c>
      <c r="R9180">
        <v>0.40975213050842285</v>
      </c>
      <c r="S9180" s="10" t="s">
        <v>38</v>
      </c>
    </row>
    <row r="9181" spans="1:19" hidden="1" x14ac:dyDescent="0.25">
      <c r="A9181" s="10" t="str">
        <f t="shared" si="143"/>
        <v>2017-2026Kern1-in-10October PeakPGE15</v>
      </c>
      <c r="B9181" s="10" t="s">
        <v>54</v>
      </c>
      <c r="C9181" s="10" t="s">
        <v>11</v>
      </c>
      <c r="D9181" s="10" t="s">
        <v>6</v>
      </c>
      <c r="E9181" s="10" t="s">
        <v>1</v>
      </c>
      <c r="F9181">
        <v>15</v>
      </c>
      <c r="G9181">
        <v>2.2788643836975098</v>
      </c>
      <c r="H9181">
        <v>1.8991081714630127</v>
      </c>
      <c r="I9181">
        <v>97.375</v>
      </c>
      <c r="J9181">
        <v>0.1230589896440506</v>
      </c>
      <c r="K9181">
        <v>8707</v>
      </c>
      <c r="L9181">
        <v>8432.0712000000003</v>
      </c>
      <c r="M9181">
        <v>0.37975624203681946</v>
      </c>
      <c r="N9181">
        <v>0.22204384207725525</v>
      </c>
      <c r="O9181">
        <v>0.31522411108016968</v>
      </c>
      <c r="P9181">
        <v>0.37975624203681946</v>
      </c>
      <c r="Q9181">
        <v>0.44428837299346924</v>
      </c>
      <c r="R9181">
        <v>0.53746867179870605</v>
      </c>
      <c r="S9181" s="10" t="s">
        <v>38</v>
      </c>
    </row>
    <row r="9182" spans="1:19" hidden="1" x14ac:dyDescent="0.25">
      <c r="A9182" s="10" t="str">
        <f t="shared" si="143"/>
        <v>2017-2026Kern1-in-2October PeakCAISO16</v>
      </c>
      <c r="B9182" s="10" t="s">
        <v>54</v>
      </c>
      <c r="C9182" s="10" t="s">
        <v>11</v>
      </c>
      <c r="D9182" s="10" t="s">
        <v>6</v>
      </c>
      <c r="E9182" s="10" t="s">
        <v>9</v>
      </c>
      <c r="F9182">
        <v>16</v>
      </c>
      <c r="G9182">
        <v>2.2608153820037842</v>
      </c>
      <c r="H9182">
        <v>1.9503632783889771</v>
      </c>
      <c r="I9182">
        <v>90.875</v>
      </c>
      <c r="J9182">
        <v>0.15615223348140717</v>
      </c>
      <c r="K9182">
        <v>8707</v>
      </c>
      <c r="L9182">
        <v>8432.0712000000003</v>
      </c>
      <c r="M9182">
        <v>0.31045207381248474</v>
      </c>
      <c r="N9182">
        <v>0.11032737046480179</v>
      </c>
      <c r="O9182">
        <v>0.22856584191322327</v>
      </c>
      <c r="P9182">
        <v>0.31045207381248474</v>
      </c>
      <c r="Q9182">
        <v>0.39233830571174622</v>
      </c>
      <c r="R9182">
        <v>0.51057678461074829</v>
      </c>
      <c r="S9182" s="10" t="s">
        <v>39</v>
      </c>
    </row>
    <row r="9183" spans="1:19" hidden="1" x14ac:dyDescent="0.25">
      <c r="A9183" s="10" t="str">
        <f t="shared" si="143"/>
        <v>2017-2026Kern1-in-10October PeakCAISO16</v>
      </c>
      <c r="B9183" s="10" t="s">
        <v>54</v>
      </c>
      <c r="C9183" s="10" t="s">
        <v>11</v>
      </c>
      <c r="D9183" s="10" t="s">
        <v>6</v>
      </c>
      <c r="E9183" s="10" t="s">
        <v>1</v>
      </c>
      <c r="F9183">
        <v>16</v>
      </c>
      <c r="G9183">
        <v>2.6550607681274414</v>
      </c>
      <c r="H9183">
        <v>2.1559467315673828</v>
      </c>
      <c r="I9183">
        <v>96.5</v>
      </c>
      <c r="J9183">
        <v>0.15615223348140717</v>
      </c>
      <c r="K9183">
        <v>8707</v>
      </c>
      <c r="L9183">
        <v>8432.0712000000003</v>
      </c>
      <c r="M9183">
        <v>0.49911406636238098</v>
      </c>
      <c r="N9183">
        <v>0.29898935556411743</v>
      </c>
      <c r="O9183">
        <v>0.41722783446311951</v>
      </c>
      <c r="P9183">
        <v>0.49911406636238098</v>
      </c>
      <c r="Q9183">
        <v>0.58100026845932007</v>
      </c>
      <c r="R9183">
        <v>0.69923877716064453</v>
      </c>
      <c r="S9183" s="10" t="s">
        <v>39</v>
      </c>
    </row>
    <row r="9184" spans="1:19" hidden="1" x14ac:dyDescent="0.25">
      <c r="A9184" s="10" t="str">
        <f t="shared" si="143"/>
        <v>2017-2026Kern1-in-10October PeakPGE16</v>
      </c>
      <c r="B9184" s="10" t="s">
        <v>54</v>
      </c>
      <c r="C9184" s="10" t="s">
        <v>11</v>
      </c>
      <c r="D9184" s="10" t="s">
        <v>6</v>
      </c>
      <c r="E9184" s="10" t="s">
        <v>1</v>
      </c>
      <c r="F9184">
        <v>16</v>
      </c>
      <c r="G9184">
        <v>2.5594007968902588</v>
      </c>
      <c r="H9184">
        <v>2.0518069267272949</v>
      </c>
      <c r="I9184">
        <v>97.75</v>
      </c>
      <c r="J9184">
        <v>0.15615223348140717</v>
      </c>
      <c r="K9184">
        <v>8707</v>
      </c>
      <c r="L9184">
        <v>8432.0712000000003</v>
      </c>
      <c r="M9184">
        <v>0.50759375095367432</v>
      </c>
      <c r="N9184">
        <v>0.30746904015541077</v>
      </c>
      <c r="O9184">
        <v>0.42570751905441284</v>
      </c>
      <c r="P9184">
        <v>0.50759375095367432</v>
      </c>
      <c r="Q9184">
        <v>0.58947998285293579</v>
      </c>
      <c r="R9184">
        <v>0.70771843194961548</v>
      </c>
      <c r="S9184" s="10" t="s">
        <v>38</v>
      </c>
    </row>
    <row r="9185" spans="1:19" hidden="1" x14ac:dyDescent="0.25">
      <c r="A9185" s="10" t="str">
        <f t="shared" si="143"/>
        <v>2017-2026Kern1-in-2October PeakPGE16</v>
      </c>
      <c r="B9185" s="10" t="s">
        <v>54</v>
      </c>
      <c r="C9185" s="10" t="s">
        <v>11</v>
      </c>
      <c r="D9185" s="10" t="s">
        <v>6</v>
      </c>
      <c r="E9185" s="10" t="s">
        <v>9</v>
      </c>
      <c r="F9185">
        <v>16</v>
      </c>
      <c r="G9185">
        <v>2.3399457931518555</v>
      </c>
      <c r="H9185">
        <v>2.0074238777160645</v>
      </c>
      <c r="I9185">
        <v>91.25</v>
      </c>
      <c r="J9185">
        <v>0.15615223348140717</v>
      </c>
      <c r="K9185">
        <v>8707</v>
      </c>
      <c r="L9185">
        <v>8432.0712000000003</v>
      </c>
      <c r="M9185">
        <v>0.3325219452381134</v>
      </c>
      <c r="N9185">
        <v>0.13239724934101105</v>
      </c>
      <c r="O9185">
        <v>0.25063571333885193</v>
      </c>
      <c r="P9185">
        <v>0.3325219452381134</v>
      </c>
      <c r="Q9185">
        <v>0.41440817713737488</v>
      </c>
      <c r="R9185">
        <v>0.53264665603637695</v>
      </c>
      <c r="S9185" s="10" t="s">
        <v>38</v>
      </c>
    </row>
    <row r="9186" spans="1:19" hidden="1" x14ac:dyDescent="0.25">
      <c r="A9186" s="10" t="str">
        <f t="shared" si="143"/>
        <v>2017-2026Kern1-in-10October PeakCAISO17</v>
      </c>
      <c r="B9186" s="10" t="s">
        <v>54</v>
      </c>
      <c r="C9186" s="10" t="s">
        <v>11</v>
      </c>
      <c r="D9186" s="10" t="s">
        <v>6</v>
      </c>
      <c r="E9186" s="10" t="s">
        <v>1</v>
      </c>
      <c r="F9186">
        <v>17</v>
      </c>
      <c r="G9186">
        <v>2.879342794418335</v>
      </c>
      <c r="H9186">
        <v>2.3020763397216797</v>
      </c>
      <c r="I9186">
        <v>95.375</v>
      </c>
      <c r="J9186">
        <v>0.16046801209449768</v>
      </c>
      <c r="K9186">
        <v>8707</v>
      </c>
      <c r="L9186">
        <v>8432.0712000000003</v>
      </c>
      <c r="M9186">
        <v>0.57726633548736572</v>
      </c>
      <c r="N9186">
        <v>0.37161052227020264</v>
      </c>
      <c r="O9186">
        <v>0.49311691522598267</v>
      </c>
      <c r="P9186">
        <v>0.57726633548736572</v>
      </c>
      <c r="Q9186">
        <v>0.66141575574874878</v>
      </c>
      <c r="R9186">
        <v>0.78292214870452881</v>
      </c>
      <c r="S9186" s="10" t="s">
        <v>39</v>
      </c>
    </row>
    <row r="9187" spans="1:19" hidden="1" x14ac:dyDescent="0.25">
      <c r="A9187" s="10" t="str">
        <f t="shared" si="143"/>
        <v>2017-2026Kern1-in-2October PeakCAISO17</v>
      </c>
      <c r="B9187" s="10" t="s">
        <v>54</v>
      </c>
      <c r="C9187" s="10" t="s">
        <v>11</v>
      </c>
      <c r="D9187" s="10" t="s">
        <v>6</v>
      </c>
      <c r="E9187" s="10" t="s">
        <v>9</v>
      </c>
      <c r="F9187">
        <v>17</v>
      </c>
      <c r="G9187">
        <v>2.4517941474914551</v>
      </c>
      <c r="H9187">
        <v>2.0596983432769775</v>
      </c>
      <c r="I9187">
        <v>90.375</v>
      </c>
      <c r="J9187">
        <v>0.16046801209449768</v>
      </c>
      <c r="K9187">
        <v>8707</v>
      </c>
      <c r="L9187">
        <v>8432.0712000000003</v>
      </c>
      <c r="M9187">
        <v>0.39209571480751038</v>
      </c>
      <c r="N9187">
        <v>0.18643991649150848</v>
      </c>
      <c r="O9187">
        <v>0.30794629454612732</v>
      </c>
      <c r="P9187">
        <v>0.39209571480751038</v>
      </c>
      <c r="Q9187">
        <v>0.47624513506889343</v>
      </c>
      <c r="R9187">
        <v>0.59775149822235107</v>
      </c>
      <c r="S9187" s="10" t="s">
        <v>39</v>
      </c>
    </row>
    <row r="9188" spans="1:19" hidden="1" x14ac:dyDescent="0.25">
      <c r="A9188" s="10" t="str">
        <f t="shared" si="143"/>
        <v>2017-2026Kern1-in-10October PeakPGE17</v>
      </c>
      <c r="B9188" s="10" t="s">
        <v>54</v>
      </c>
      <c r="C9188" s="10" t="s">
        <v>11</v>
      </c>
      <c r="D9188" s="10" t="s">
        <v>6</v>
      </c>
      <c r="E9188" s="10" t="s">
        <v>1</v>
      </c>
      <c r="F9188">
        <v>17</v>
      </c>
      <c r="G9188">
        <v>2.7756021022796631</v>
      </c>
      <c r="H9188">
        <v>2.2123792171478271</v>
      </c>
      <c r="I9188">
        <v>96.5</v>
      </c>
      <c r="J9188">
        <v>0.16046801209449768</v>
      </c>
      <c r="K9188">
        <v>8707</v>
      </c>
      <c r="L9188">
        <v>8432.0712000000003</v>
      </c>
      <c r="M9188">
        <v>0.56322288513183594</v>
      </c>
      <c r="N9188">
        <v>0.35756707191467285</v>
      </c>
      <c r="O9188">
        <v>0.47907346487045288</v>
      </c>
      <c r="P9188">
        <v>0.56322288513183594</v>
      </c>
      <c r="Q9188">
        <v>0.64737230539321899</v>
      </c>
      <c r="R9188">
        <v>0.76887869834899902</v>
      </c>
      <c r="S9188" s="10" t="s">
        <v>38</v>
      </c>
    </row>
    <row r="9189" spans="1:19" hidden="1" x14ac:dyDescent="0.25">
      <c r="A9189" s="10" t="str">
        <f t="shared" si="143"/>
        <v>2017-2026Kern1-in-2October PeakPGE17</v>
      </c>
      <c r="B9189" s="10" t="s">
        <v>54</v>
      </c>
      <c r="C9189" s="10" t="s">
        <v>11</v>
      </c>
      <c r="D9189" s="10" t="s">
        <v>6</v>
      </c>
      <c r="E9189" s="10" t="s">
        <v>9</v>
      </c>
      <c r="F9189">
        <v>17</v>
      </c>
      <c r="G9189">
        <v>2.5376091003417969</v>
      </c>
      <c r="H9189">
        <v>2.1133477687835693</v>
      </c>
      <c r="I9189">
        <v>91</v>
      </c>
      <c r="J9189">
        <v>0.16046801209449768</v>
      </c>
      <c r="K9189">
        <v>8707</v>
      </c>
      <c r="L9189">
        <v>8432.0712000000003</v>
      </c>
      <c r="M9189">
        <v>0.42426127195358276</v>
      </c>
      <c r="N9189">
        <v>0.21860547363758087</v>
      </c>
      <c r="O9189">
        <v>0.34011185169219971</v>
      </c>
      <c r="P9189">
        <v>0.42426127195358276</v>
      </c>
      <c r="Q9189">
        <v>0.50841069221496582</v>
      </c>
      <c r="R9189">
        <v>0.62991708517074585</v>
      </c>
      <c r="S9189" s="10" t="s">
        <v>38</v>
      </c>
    </row>
    <row r="9190" spans="1:19" hidden="1" x14ac:dyDescent="0.25">
      <c r="A9190" s="10" t="str">
        <f t="shared" si="143"/>
        <v>2017-2026Kern1-in-10October PeakCAISO18</v>
      </c>
      <c r="B9190" s="10" t="s">
        <v>54</v>
      </c>
      <c r="C9190" s="10" t="s">
        <v>11</v>
      </c>
      <c r="D9190" s="10" t="s">
        <v>6</v>
      </c>
      <c r="E9190" s="10" t="s">
        <v>1</v>
      </c>
      <c r="F9190">
        <v>18</v>
      </c>
      <c r="G9190">
        <v>3.0299603939056396</v>
      </c>
      <c r="H9190">
        <v>2.4656844139099121</v>
      </c>
      <c r="I9190">
        <v>95.25</v>
      </c>
      <c r="J9190">
        <v>0.13599415123462677</v>
      </c>
      <c r="K9190">
        <v>8707</v>
      </c>
      <c r="L9190">
        <v>8432.0712000000003</v>
      </c>
      <c r="M9190">
        <v>0.56427597999572754</v>
      </c>
      <c r="N9190">
        <v>0.38998588919639587</v>
      </c>
      <c r="O9190">
        <v>0.49296066164970398</v>
      </c>
      <c r="P9190">
        <v>0.56427597999572754</v>
      </c>
      <c r="Q9190">
        <v>0.63559132814407349</v>
      </c>
      <c r="R9190">
        <v>0.73856610059738159</v>
      </c>
      <c r="S9190" s="10" t="s">
        <v>39</v>
      </c>
    </row>
    <row r="9191" spans="1:19" hidden="1" x14ac:dyDescent="0.25">
      <c r="A9191" s="10" t="str">
        <f t="shared" si="143"/>
        <v>2017-2026Kern1-in-2October PeakCAISO18</v>
      </c>
      <c r="B9191" s="10" t="s">
        <v>54</v>
      </c>
      <c r="C9191" s="10" t="s">
        <v>11</v>
      </c>
      <c r="D9191" s="10" t="s">
        <v>6</v>
      </c>
      <c r="E9191" s="10" t="s">
        <v>9</v>
      </c>
      <c r="F9191">
        <v>18</v>
      </c>
      <c r="G9191">
        <v>2.5800468921661377</v>
      </c>
      <c r="H9191">
        <v>2.2113080024719238</v>
      </c>
      <c r="I9191">
        <v>89.125</v>
      </c>
      <c r="J9191">
        <v>0.13599415123462677</v>
      </c>
      <c r="K9191">
        <v>8707</v>
      </c>
      <c r="L9191">
        <v>8432.0712000000003</v>
      </c>
      <c r="M9191">
        <v>0.3687388002872467</v>
      </c>
      <c r="N9191">
        <v>0.19444869458675385</v>
      </c>
      <c r="O9191">
        <v>0.29742348194122314</v>
      </c>
      <c r="P9191">
        <v>0.3687388002872467</v>
      </c>
      <c r="Q9191">
        <v>0.44005411863327026</v>
      </c>
      <c r="R9191">
        <v>0.54302889108657837</v>
      </c>
      <c r="S9191" s="10" t="s">
        <v>39</v>
      </c>
    </row>
    <row r="9192" spans="1:19" hidden="1" x14ac:dyDescent="0.25">
      <c r="A9192" s="10" t="str">
        <f t="shared" si="143"/>
        <v>2017-2026Kern1-in-10October PeakPGE18</v>
      </c>
      <c r="B9192" s="10" t="s">
        <v>54</v>
      </c>
      <c r="C9192" s="10" t="s">
        <v>11</v>
      </c>
      <c r="D9192" s="10" t="s">
        <v>6</v>
      </c>
      <c r="E9192" s="10" t="s">
        <v>1</v>
      </c>
      <c r="F9192">
        <v>18</v>
      </c>
      <c r="G9192">
        <v>2.9207930564880371</v>
      </c>
      <c r="H9192">
        <v>2.3707742691040039</v>
      </c>
      <c r="I9192">
        <v>95.5</v>
      </c>
      <c r="J9192">
        <v>0.13599415123462677</v>
      </c>
      <c r="K9192">
        <v>8707</v>
      </c>
      <c r="L9192">
        <v>8432.0712000000003</v>
      </c>
      <c r="M9192">
        <v>0.55001872777938843</v>
      </c>
      <c r="N9192">
        <v>0.37572863698005676</v>
      </c>
      <c r="O9192">
        <v>0.47870340943336487</v>
      </c>
      <c r="P9192">
        <v>0.55001872777938843</v>
      </c>
      <c r="Q9192">
        <v>0.62133407592773438</v>
      </c>
      <c r="R9192">
        <v>0.72430884838104248</v>
      </c>
      <c r="S9192" s="10" t="s">
        <v>38</v>
      </c>
    </row>
    <row r="9193" spans="1:19" hidden="1" x14ac:dyDescent="0.25">
      <c r="A9193" s="10" t="str">
        <f t="shared" si="143"/>
        <v>2017-2026Kern1-in-2October PeakPGE18</v>
      </c>
      <c r="B9193" s="10" t="s">
        <v>54</v>
      </c>
      <c r="C9193" s="10" t="s">
        <v>11</v>
      </c>
      <c r="D9193" s="10" t="s">
        <v>6</v>
      </c>
      <c r="E9193" s="10" t="s">
        <v>9</v>
      </c>
      <c r="F9193">
        <v>18</v>
      </c>
      <c r="G9193">
        <v>2.6703507900238037</v>
      </c>
      <c r="H9193">
        <v>2.2691390514373779</v>
      </c>
      <c r="I9193">
        <v>90</v>
      </c>
      <c r="J9193">
        <v>0.13599415123462677</v>
      </c>
      <c r="K9193">
        <v>8707</v>
      </c>
      <c r="L9193">
        <v>8432.0712000000003</v>
      </c>
      <c r="M9193">
        <v>0.40121170878410339</v>
      </c>
      <c r="N9193">
        <v>0.22692160308361053</v>
      </c>
      <c r="O9193">
        <v>0.32989639043807983</v>
      </c>
      <c r="P9193">
        <v>0.40121170878410339</v>
      </c>
      <c r="Q9193">
        <v>0.47252702713012695</v>
      </c>
      <c r="R9193">
        <v>0.57550179958343506</v>
      </c>
      <c r="S9193" s="10" t="s">
        <v>38</v>
      </c>
    </row>
    <row r="9194" spans="1:19" hidden="1" x14ac:dyDescent="0.25">
      <c r="A9194" s="10" t="str">
        <f t="shared" si="143"/>
        <v>2017-2026Kern1-in-10October PeakCAISO19</v>
      </c>
      <c r="B9194" s="10" t="s">
        <v>54</v>
      </c>
      <c r="C9194" s="10" t="s">
        <v>11</v>
      </c>
      <c r="D9194" s="10" t="s">
        <v>6</v>
      </c>
      <c r="E9194" s="10" t="s">
        <v>1</v>
      </c>
      <c r="F9194">
        <v>19</v>
      </c>
      <c r="G9194">
        <v>3.0241308212280273</v>
      </c>
      <c r="H9194">
        <v>3.2674994468688965</v>
      </c>
      <c r="I9194">
        <v>92.875</v>
      </c>
      <c r="J9194">
        <v>0.11742977052927017</v>
      </c>
      <c r="K9194">
        <v>8707</v>
      </c>
      <c r="L9194">
        <v>8432.0712000000003</v>
      </c>
      <c r="M9194">
        <v>-0.24336865544319153</v>
      </c>
      <c r="N9194">
        <v>-0.39386665821075439</v>
      </c>
      <c r="O9194">
        <v>-0.3049488365650177</v>
      </c>
      <c r="P9194">
        <v>-0.24336865544319153</v>
      </c>
      <c r="Q9194">
        <v>-0.18178848922252655</v>
      </c>
      <c r="R9194">
        <v>-9.2870660126209259E-2</v>
      </c>
      <c r="S9194" s="10" t="s">
        <v>39</v>
      </c>
    </row>
    <row r="9195" spans="1:19" hidden="1" x14ac:dyDescent="0.25">
      <c r="A9195" s="10" t="str">
        <f t="shared" si="143"/>
        <v>2017-2026Kern1-in-2October PeakCAISO19</v>
      </c>
      <c r="B9195" s="10" t="s">
        <v>54</v>
      </c>
      <c r="C9195" s="10" t="s">
        <v>11</v>
      </c>
      <c r="D9195" s="10" t="s">
        <v>6</v>
      </c>
      <c r="E9195" s="10" t="s">
        <v>9</v>
      </c>
      <c r="F9195">
        <v>19</v>
      </c>
      <c r="G9195">
        <v>2.5750827789306641</v>
      </c>
      <c r="H9195">
        <v>2.7836151123046875</v>
      </c>
      <c r="I9195">
        <v>85.5</v>
      </c>
      <c r="J9195">
        <v>0.11742977052927017</v>
      </c>
      <c r="K9195">
        <v>8707</v>
      </c>
      <c r="L9195">
        <v>8432.0712000000003</v>
      </c>
      <c r="M9195">
        <v>-0.20853237807750702</v>
      </c>
      <c r="N9195">
        <v>-0.35903036594390869</v>
      </c>
      <c r="O9195">
        <v>-0.270112544298172</v>
      </c>
      <c r="P9195">
        <v>-0.20853237807750702</v>
      </c>
      <c r="Q9195">
        <v>-0.14695221185684204</v>
      </c>
      <c r="R9195">
        <v>-5.803438276052475E-2</v>
      </c>
      <c r="S9195" s="10" t="s">
        <v>39</v>
      </c>
    </row>
    <row r="9196" spans="1:19" hidden="1" x14ac:dyDescent="0.25">
      <c r="A9196" s="10" t="str">
        <f t="shared" si="143"/>
        <v>2017-2026Kern1-in-10October PeakPGE19</v>
      </c>
      <c r="B9196" s="10" t="s">
        <v>54</v>
      </c>
      <c r="C9196" s="10" t="s">
        <v>11</v>
      </c>
      <c r="D9196" s="10" t="s">
        <v>6</v>
      </c>
      <c r="E9196" s="10" t="s">
        <v>1</v>
      </c>
      <c r="F9196">
        <v>19</v>
      </c>
      <c r="G9196">
        <v>2.9151735305786133</v>
      </c>
      <c r="H9196">
        <v>3.1477670669555664</v>
      </c>
      <c r="I9196">
        <v>92.375</v>
      </c>
      <c r="J9196">
        <v>0.11742977052927017</v>
      </c>
      <c r="K9196">
        <v>8707</v>
      </c>
      <c r="L9196">
        <v>8432.0712000000003</v>
      </c>
      <c r="M9196">
        <v>-0.23259355127811432</v>
      </c>
      <c r="N9196">
        <v>-0.38309153914451599</v>
      </c>
      <c r="O9196">
        <v>-0.2941737174987793</v>
      </c>
      <c r="P9196">
        <v>-0.23259355127811432</v>
      </c>
      <c r="Q9196">
        <v>-0.17101338505744934</v>
      </c>
      <c r="R9196">
        <v>-8.209555596113205E-2</v>
      </c>
      <c r="S9196" s="10" t="s">
        <v>38</v>
      </c>
    </row>
    <row r="9197" spans="1:19" hidden="1" x14ac:dyDescent="0.25">
      <c r="A9197" s="10" t="str">
        <f t="shared" si="143"/>
        <v>2017-2026Kern1-in-2October PeakPGE19</v>
      </c>
      <c r="B9197" s="10" t="s">
        <v>54</v>
      </c>
      <c r="C9197" s="10" t="s">
        <v>11</v>
      </c>
      <c r="D9197" s="10" t="s">
        <v>6</v>
      </c>
      <c r="E9197" s="10" t="s">
        <v>9</v>
      </c>
      <c r="F9197">
        <v>19</v>
      </c>
      <c r="G9197">
        <v>2.6652131080627441</v>
      </c>
      <c r="H9197">
        <v>2.8811366558074951</v>
      </c>
      <c r="I9197">
        <v>86.75</v>
      </c>
      <c r="J9197">
        <v>0.11742977052927017</v>
      </c>
      <c r="K9197">
        <v>8707</v>
      </c>
      <c r="L9197">
        <v>8432.0712000000003</v>
      </c>
      <c r="M9197">
        <v>-0.21592353284358978</v>
      </c>
      <c r="N9197">
        <v>-0.36642152070999146</v>
      </c>
      <c r="O9197">
        <v>-0.27750369906425476</v>
      </c>
      <c r="P9197">
        <v>-0.21592353284358978</v>
      </c>
      <c r="Q9197">
        <v>-0.1543433666229248</v>
      </c>
      <c r="R9197">
        <v>-6.5425537526607513E-2</v>
      </c>
      <c r="S9197" s="10" t="s">
        <v>38</v>
      </c>
    </row>
    <row r="9198" spans="1:19" hidden="1" x14ac:dyDescent="0.25">
      <c r="A9198" s="10" t="str">
        <f t="shared" si="143"/>
        <v>2017-2026Kern1-in-10October PeakCAISO20</v>
      </c>
      <c r="B9198" s="10" t="s">
        <v>54</v>
      </c>
      <c r="C9198" s="10" t="s">
        <v>11</v>
      </c>
      <c r="D9198" s="10" t="s">
        <v>6</v>
      </c>
      <c r="E9198" s="10" t="s">
        <v>1</v>
      </c>
      <c r="F9198">
        <v>20</v>
      </c>
      <c r="G9198">
        <v>2.9067020416259766</v>
      </c>
      <c r="H9198">
        <v>3.2083065509796143</v>
      </c>
      <c r="I9198">
        <v>88.875</v>
      </c>
      <c r="J9198">
        <v>7.6294809579849243E-2</v>
      </c>
      <c r="K9198">
        <v>8707</v>
      </c>
      <c r="L9198">
        <v>8432.0712000000003</v>
      </c>
      <c r="M9198">
        <v>-0.30160447955131531</v>
      </c>
      <c r="N9198">
        <v>-0.39938390254974365</v>
      </c>
      <c r="O9198">
        <v>-0.34161347150802612</v>
      </c>
      <c r="P9198">
        <v>-0.30160447955131531</v>
      </c>
      <c r="Q9198">
        <v>-0.26159548759460449</v>
      </c>
      <c r="R9198">
        <v>-0.20382505655288696</v>
      </c>
      <c r="S9198" s="10" t="s">
        <v>39</v>
      </c>
    </row>
    <row r="9199" spans="1:19" hidden="1" x14ac:dyDescent="0.25">
      <c r="A9199" s="10" t="str">
        <f t="shared" si="143"/>
        <v>2017-2026Kern1-in-2October PeakCAISO20</v>
      </c>
      <c r="B9199" s="10" t="s">
        <v>54</v>
      </c>
      <c r="C9199" s="10" t="s">
        <v>11</v>
      </c>
      <c r="D9199" s="10" t="s">
        <v>6</v>
      </c>
      <c r="E9199" s="10" t="s">
        <v>9</v>
      </c>
      <c r="F9199">
        <v>20</v>
      </c>
      <c r="G9199">
        <v>2.4750909805297852</v>
      </c>
      <c r="H9199">
        <v>2.6720387935638428</v>
      </c>
      <c r="I9199">
        <v>81.75</v>
      </c>
      <c r="J9199">
        <v>7.6294809579849243E-2</v>
      </c>
      <c r="K9199">
        <v>8707</v>
      </c>
      <c r="L9199">
        <v>8432.0712000000003</v>
      </c>
      <c r="M9199">
        <v>-0.19694778323173523</v>
      </c>
      <c r="N9199">
        <v>-0.29472720623016357</v>
      </c>
      <c r="O9199">
        <v>-0.23695677518844604</v>
      </c>
      <c r="P9199">
        <v>-0.19694778323173523</v>
      </c>
      <c r="Q9199">
        <v>-0.15693879127502441</v>
      </c>
      <c r="R9199">
        <v>-9.9168352782726288E-2</v>
      </c>
      <c r="S9199" s="10" t="s">
        <v>39</v>
      </c>
    </row>
    <row r="9200" spans="1:19" hidden="1" x14ac:dyDescent="0.25">
      <c r="A9200" s="10" t="str">
        <f t="shared" si="143"/>
        <v>2017-2026Kern1-in-10October PeakPGE20</v>
      </c>
      <c r="B9200" s="10" t="s">
        <v>54</v>
      </c>
      <c r="C9200" s="10" t="s">
        <v>11</v>
      </c>
      <c r="D9200" s="10" t="s">
        <v>6</v>
      </c>
      <c r="E9200" s="10" t="s">
        <v>1</v>
      </c>
      <c r="F9200">
        <v>20</v>
      </c>
      <c r="G9200">
        <v>2.8019757270812988</v>
      </c>
      <c r="H9200">
        <v>3.0793375968933105</v>
      </c>
      <c r="I9200">
        <v>87.5</v>
      </c>
      <c r="J9200">
        <v>7.6294809579849243E-2</v>
      </c>
      <c r="K9200">
        <v>8707</v>
      </c>
      <c r="L9200">
        <v>8432.0712000000003</v>
      </c>
      <c r="M9200">
        <v>-0.27736175060272217</v>
      </c>
      <c r="N9200">
        <v>-0.37514117360115051</v>
      </c>
      <c r="O9200">
        <v>-0.31737074255943298</v>
      </c>
      <c r="P9200">
        <v>-0.27736175060272217</v>
      </c>
      <c r="Q9200">
        <v>-0.23735275864601135</v>
      </c>
      <c r="R9200">
        <v>-0.17958232760429382</v>
      </c>
      <c r="S9200" s="10" t="s">
        <v>38</v>
      </c>
    </row>
    <row r="9201" spans="1:19" hidden="1" x14ac:dyDescent="0.25">
      <c r="A9201" s="10" t="str">
        <f t="shared" si="143"/>
        <v>2017-2026Kern1-in-2October PeakPGE20</v>
      </c>
      <c r="B9201" s="10" t="s">
        <v>54</v>
      </c>
      <c r="C9201" s="10" t="s">
        <v>11</v>
      </c>
      <c r="D9201" s="10" t="s">
        <v>6</v>
      </c>
      <c r="E9201" s="10" t="s">
        <v>9</v>
      </c>
      <c r="F9201">
        <v>20</v>
      </c>
      <c r="G9201">
        <v>2.5617213249206543</v>
      </c>
      <c r="H9201">
        <v>2.7796459197998047</v>
      </c>
      <c r="I9201">
        <v>82.5</v>
      </c>
      <c r="J9201">
        <v>7.6294809579849243E-2</v>
      </c>
      <c r="K9201">
        <v>8707</v>
      </c>
      <c r="L9201">
        <v>8432.0712000000003</v>
      </c>
      <c r="M9201">
        <v>-0.21792465448379517</v>
      </c>
      <c r="N9201">
        <v>-0.31570407748222351</v>
      </c>
      <c r="O9201">
        <v>-0.25793364644050598</v>
      </c>
      <c r="P9201">
        <v>-0.21792465448379517</v>
      </c>
      <c r="Q9201">
        <v>-0.17791566252708435</v>
      </c>
      <c r="R9201">
        <v>-0.12014522403478622</v>
      </c>
      <c r="S9201" s="10" t="s">
        <v>38</v>
      </c>
    </row>
    <row r="9202" spans="1:19" hidden="1" x14ac:dyDescent="0.25">
      <c r="A9202" s="10" t="str">
        <f t="shared" si="143"/>
        <v>2017-2026Kern1-in-10October PeakCAISO21</v>
      </c>
      <c r="B9202" s="10" t="s">
        <v>54</v>
      </c>
      <c r="C9202" s="10" t="s">
        <v>11</v>
      </c>
      <c r="D9202" s="10" t="s">
        <v>6</v>
      </c>
      <c r="E9202" s="10" t="s">
        <v>1</v>
      </c>
      <c r="F9202">
        <v>21</v>
      </c>
      <c r="G9202">
        <v>2.7428290843963623</v>
      </c>
      <c r="H9202">
        <v>2.937516450881958</v>
      </c>
      <c r="I9202">
        <v>85.375</v>
      </c>
      <c r="J9202">
        <v>7.6630406081676483E-2</v>
      </c>
      <c r="K9202">
        <v>8707</v>
      </c>
      <c r="L9202">
        <v>8432.0712000000003</v>
      </c>
      <c r="M9202">
        <v>-0.19468729197978973</v>
      </c>
      <c r="N9202">
        <v>-0.2928968071937561</v>
      </c>
      <c r="O9202">
        <v>-0.23487228155136108</v>
      </c>
      <c r="P9202">
        <v>-0.19468729197978973</v>
      </c>
      <c r="Q9202">
        <v>-0.15450230240821838</v>
      </c>
      <c r="R9202">
        <v>-9.647776186466217E-2</v>
      </c>
      <c r="S9202" s="10" t="s">
        <v>39</v>
      </c>
    </row>
    <row r="9203" spans="1:19" hidden="1" x14ac:dyDescent="0.25">
      <c r="A9203" s="10" t="str">
        <f t="shared" si="143"/>
        <v>2017-2026Kern1-in-2October PeakCAISO21</v>
      </c>
      <c r="B9203" s="10" t="s">
        <v>54</v>
      </c>
      <c r="C9203" s="10" t="s">
        <v>11</v>
      </c>
      <c r="D9203" s="10" t="s">
        <v>6</v>
      </c>
      <c r="E9203" s="10" t="s">
        <v>9</v>
      </c>
      <c r="F9203">
        <v>21</v>
      </c>
      <c r="G9203">
        <v>2.3355512619018555</v>
      </c>
      <c r="H9203">
        <v>2.4369871616363525</v>
      </c>
      <c r="I9203">
        <v>77.875</v>
      </c>
      <c r="J9203">
        <v>7.6630406081676483E-2</v>
      </c>
      <c r="K9203">
        <v>8707</v>
      </c>
      <c r="L9203">
        <v>8432.0712000000003</v>
      </c>
      <c r="M9203">
        <v>-0.10143592953681946</v>
      </c>
      <c r="N9203">
        <v>-0.19964545965194702</v>
      </c>
      <c r="O9203">
        <v>-0.14162091910839081</v>
      </c>
      <c r="P9203">
        <v>-0.10143592953681946</v>
      </c>
      <c r="Q9203">
        <v>-6.1250943690538406E-2</v>
      </c>
      <c r="R9203">
        <v>-3.2264010515064001E-3</v>
      </c>
      <c r="S9203" s="10" t="s">
        <v>39</v>
      </c>
    </row>
    <row r="9204" spans="1:19" hidden="1" x14ac:dyDescent="0.25">
      <c r="A9204" s="10" t="str">
        <f t="shared" si="143"/>
        <v>2017-2026Kern1-in-2October PeakPGE21</v>
      </c>
      <c r="B9204" s="10" t="s">
        <v>54</v>
      </c>
      <c r="C9204" s="10" t="s">
        <v>11</v>
      </c>
      <c r="D9204" s="10" t="s">
        <v>6</v>
      </c>
      <c r="E9204" s="10" t="s">
        <v>9</v>
      </c>
      <c r="F9204">
        <v>21</v>
      </c>
      <c r="G9204">
        <v>2.4172976016998291</v>
      </c>
      <c r="H9204">
        <v>2.5371921062469482</v>
      </c>
      <c r="I9204">
        <v>79.375</v>
      </c>
      <c r="J9204">
        <v>7.6630406081676483E-2</v>
      </c>
      <c r="K9204">
        <v>8707</v>
      </c>
      <c r="L9204">
        <v>8432.0712000000003</v>
      </c>
      <c r="M9204">
        <v>-0.11989445239305496</v>
      </c>
      <c r="N9204">
        <v>-0.21810397505760193</v>
      </c>
      <c r="O9204">
        <v>-0.16007943451404572</v>
      </c>
      <c r="P9204">
        <v>-0.11989445239305496</v>
      </c>
      <c r="Q9204">
        <v>-7.9709470272064209E-2</v>
      </c>
      <c r="R9204">
        <v>-2.1684924140572548E-2</v>
      </c>
      <c r="S9204" s="10" t="s">
        <v>38</v>
      </c>
    </row>
    <row r="9205" spans="1:19" hidden="1" x14ac:dyDescent="0.25">
      <c r="A9205" s="10" t="str">
        <f t="shared" si="143"/>
        <v>2017-2026Kern1-in-10October PeakPGE21</v>
      </c>
      <c r="B9205" s="10" t="s">
        <v>54</v>
      </c>
      <c r="C9205" s="10" t="s">
        <v>11</v>
      </c>
      <c r="D9205" s="10" t="s">
        <v>6</v>
      </c>
      <c r="E9205" s="10" t="s">
        <v>1</v>
      </c>
      <c r="F9205">
        <v>21</v>
      </c>
      <c r="G9205">
        <v>2.6440069675445557</v>
      </c>
      <c r="H9205">
        <v>2.8191115856170654</v>
      </c>
      <c r="I9205">
        <v>82.875</v>
      </c>
      <c r="J9205">
        <v>7.6630406081676483E-2</v>
      </c>
      <c r="K9205">
        <v>8707</v>
      </c>
      <c r="L9205">
        <v>8432.0712000000003</v>
      </c>
      <c r="M9205">
        <v>-0.17510463297367096</v>
      </c>
      <c r="N9205">
        <v>-0.27331414818763733</v>
      </c>
      <c r="O9205">
        <v>-0.21528962254524231</v>
      </c>
      <c r="P9205">
        <v>-0.17510463297367096</v>
      </c>
      <c r="Q9205">
        <v>-0.13491964340209961</v>
      </c>
      <c r="R9205">
        <v>-7.6895102858543396E-2</v>
      </c>
      <c r="S9205" s="10" t="s">
        <v>38</v>
      </c>
    </row>
    <row r="9206" spans="1:19" hidden="1" x14ac:dyDescent="0.25">
      <c r="A9206" s="10" t="str">
        <f t="shared" si="143"/>
        <v>2017-2026Kern1-in-10October PeakCAISO22</v>
      </c>
      <c r="B9206" s="10" t="s">
        <v>54</v>
      </c>
      <c r="C9206" s="10" t="s">
        <v>11</v>
      </c>
      <c r="D9206" s="10" t="s">
        <v>6</v>
      </c>
      <c r="E9206" s="10" t="s">
        <v>1</v>
      </c>
      <c r="F9206">
        <v>22</v>
      </c>
      <c r="G9206">
        <v>2.4855945110321045</v>
      </c>
      <c r="H9206">
        <v>2.6054227352142334</v>
      </c>
      <c r="I9206">
        <v>83.75</v>
      </c>
      <c r="J9206">
        <v>6.3674606382846832E-2</v>
      </c>
      <c r="K9206">
        <v>8707</v>
      </c>
      <c r="L9206">
        <v>8432.0712000000003</v>
      </c>
      <c r="M9206">
        <v>-0.11982815712690353</v>
      </c>
      <c r="N9206">
        <v>-0.20143353939056396</v>
      </c>
      <c r="O9206">
        <v>-0.15321911871433258</v>
      </c>
      <c r="P9206">
        <v>-0.11982815712690353</v>
      </c>
      <c r="Q9206">
        <v>-8.6437195539474487E-2</v>
      </c>
      <c r="R9206">
        <v>-3.82227823138237E-2</v>
      </c>
      <c r="S9206" s="10" t="s">
        <v>39</v>
      </c>
    </row>
    <row r="9207" spans="1:19" hidden="1" x14ac:dyDescent="0.25">
      <c r="A9207" s="10" t="str">
        <f t="shared" si="143"/>
        <v>2017-2026Kern1-in-2October PeakCAISO22</v>
      </c>
      <c r="B9207" s="10" t="s">
        <v>54</v>
      </c>
      <c r="C9207" s="10" t="s">
        <v>11</v>
      </c>
      <c r="D9207" s="10" t="s">
        <v>6</v>
      </c>
      <c r="E9207" s="10" t="s">
        <v>9</v>
      </c>
      <c r="F9207">
        <v>22</v>
      </c>
      <c r="G9207">
        <v>2.1165127754211426</v>
      </c>
      <c r="H9207">
        <v>2.1551311016082764</v>
      </c>
      <c r="I9207">
        <v>74.625</v>
      </c>
      <c r="J9207">
        <v>6.3674606382846832E-2</v>
      </c>
      <c r="K9207">
        <v>8707</v>
      </c>
      <c r="L9207">
        <v>8432.0712000000003</v>
      </c>
      <c r="M9207">
        <v>-3.86183001101017E-2</v>
      </c>
      <c r="N9207">
        <v>-0.12022367864847183</v>
      </c>
      <c r="O9207">
        <v>-7.2009265422821045E-2</v>
      </c>
      <c r="P9207">
        <v>-3.86183001101017E-2</v>
      </c>
      <c r="Q9207">
        <v>-5.227336660027504E-3</v>
      </c>
      <c r="R9207">
        <v>4.2987074702978134E-2</v>
      </c>
      <c r="S9207" s="10" t="s">
        <v>39</v>
      </c>
    </row>
    <row r="9208" spans="1:19" hidden="1" x14ac:dyDescent="0.25">
      <c r="A9208" s="10" t="str">
        <f t="shared" si="143"/>
        <v>2017-2026Kern1-in-10October PeakPGE22</v>
      </c>
      <c r="B9208" s="10" t="s">
        <v>54</v>
      </c>
      <c r="C9208" s="10" t="s">
        <v>11</v>
      </c>
      <c r="D9208" s="10" t="s">
        <v>6</v>
      </c>
      <c r="E9208" s="10" t="s">
        <v>1</v>
      </c>
      <c r="F9208">
        <v>22</v>
      </c>
      <c r="G9208">
        <v>2.3960402011871338</v>
      </c>
      <c r="H9208">
        <v>2.5026578903198242</v>
      </c>
      <c r="I9208">
        <v>80</v>
      </c>
      <c r="J9208">
        <v>6.3674606382846832E-2</v>
      </c>
      <c r="K9208">
        <v>8707</v>
      </c>
      <c r="L9208">
        <v>8432.0712000000003</v>
      </c>
      <c r="M9208">
        <v>-0.10661765933036804</v>
      </c>
      <c r="N9208">
        <v>-0.18822303414344788</v>
      </c>
      <c r="O9208">
        <v>-0.14000862836837769</v>
      </c>
      <c r="P9208">
        <v>-0.10661765933036804</v>
      </c>
      <c r="Q9208">
        <v>-7.3226697742938995E-2</v>
      </c>
      <c r="R9208">
        <v>-2.5012284517288208E-2</v>
      </c>
      <c r="S9208" s="10" t="s">
        <v>38</v>
      </c>
    </row>
    <row r="9209" spans="1:19" hidden="1" x14ac:dyDescent="0.25">
      <c r="A9209" s="10" t="str">
        <f t="shared" si="143"/>
        <v>2017-2026Kern1-in-2October PeakPGE22</v>
      </c>
      <c r="B9209" s="10" t="s">
        <v>54</v>
      </c>
      <c r="C9209" s="10" t="s">
        <v>11</v>
      </c>
      <c r="D9209" s="10" t="s">
        <v>6</v>
      </c>
      <c r="E9209" s="10" t="s">
        <v>9</v>
      </c>
      <c r="F9209">
        <v>22</v>
      </c>
      <c r="G9209">
        <v>2.1905925273895264</v>
      </c>
      <c r="H9209">
        <v>2.2455136775970459</v>
      </c>
      <c r="I9209">
        <v>76.375</v>
      </c>
      <c r="J9209">
        <v>6.3674606382846832E-2</v>
      </c>
      <c r="K9209">
        <v>8707</v>
      </c>
      <c r="L9209">
        <v>8432.0712000000003</v>
      </c>
      <c r="M9209">
        <v>-5.4921187460422516E-2</v>
      </c>
      <c r="N9209">
        <v>-0.13652656972408295</v>
      </c>
      <c r="O9209">
        <v>-8.8312149047851563E-2</v>
      </c>
      <c r="P9209">
        <v>-5.4921187460422516E-2</v>
      </c>
      <c r="Q9209">
        <v>-2.153022401034832E-2</v>
      </c>
      <c r="R9209">
        <v>2.6684187352657318E-2</v>
      </c>
      <c r="S9209" s="10" t="s">
        <v>38</v>
      </c>
    </row>
    <row r="9210" spans="1:19" hidden="1" x14ac:dyDescent="0.25">
      <c r="A9210" s="10" t="str">
        <f t="shared" si="143"/>
        <v>2017-2026Kern1-in-2October PeakCAISO23</v>
      </c>
      <c r="B9210" s="10" t="s">
        <v>54</v>
      </c>
      <c r="C9210" s="10" t="s">
        <v>11</v>
      </c>
      <c r="D9210" s="10" t="s">
        <v>6</v>
      </c>
      <c r="E9210" s="10" t="s">
        <v>9</v>
      </c>
      <c r="F9210">
        <v>23</v>
      </c>
      <c r="G9210">
        <v>1.7827098369598389</v>
      </c>
      <c r="H9210">
        <v>1.8140910863876343</v>
      </c>
      <c r="I9210">
        <v>71.625</v>
      </c>
      <c r="J9210">
        <v>5.8387260884046555E-2</v>
      </c>
      <c r="K9210">
        <v>8707</v>
      </c>
      <c r="L9210">
        <v>8432.0712000000003</v>
      </c>
      <c r="M9210">
        <v>-3.1381275504827499E-2</v>
      </c>
      <c r="N9210">
        <v>-0.10621038824319839</v>
      </c>
      <c r="O9210">
        <v>-6.1999555677175522E-2</v>
      </c>
      <c r="P9210">
        <v>-3.1381275504827499E-2</v>
      </c>
      <c r="Q9210">
        <v>-7.6299591455608606E-4</v>
      </c>
      <c r="R9210">
        <v>4.3447837233543396E-2</v>
      </c>
      <c r="S9210" s="10" t="s">
        <v>39</v>
      </c>
    </row>
    <row r="9211" spans="1:19" hidden="1" x14ac:dyDescent="0.25">
      <c r="A9211" s="10" t="str">
        <f t="shared" si="143"/>
        <v>2017-2026Kern1-in-10October PeakCAISO23</v>
      </c>
      <c r="B9211" s="10" t="s">
        <v>54</v>
      </c>
      <c r="C9211" s="10" t="s">
        <v>11</v>
      </c>
      <c r="D9211" s="10" t="s">
        <v>6</v>
      </c>
      <c r="E9211" s="10" t="s">
        <v>1</v>
      </c>
      <c r="F9211">
        <v>23</v>
      </c>
      <c r="G9211">
        <v>2.0935821533203125</v>
      </c>
      <c r="H9211">
        <v>2.1769952774047852</v>
      </c>
      <c r="I9211">
        <v>81</v>
      </c>
      <c r="J9211">
        <v>5.8387260884046555E-2</v>
      </c>
      <c r="K9211">
        <v>8707</v>
      </c>
      <c r="L9211">
        <v>8432.0712000000003</v>
      </c>
      <c r="M9211">
        <v>-8.3413094282150269E-2</v>
      </c>
      <c r="N9211">
        <v>-0.15824221074581146</v>
      </c>
      <c r="O9211">
        <v>-0.11403137445449829</v>
      </c>
      <c r="P9211">
        <v>-8.3413094282150269E-2</v>
      </c>
      <c r="Q9211">
        <v>-5.2794814109802246E-2</v>
      </c>
      <c r="R9211">
        <v>-8.5839806124567986E-3</v>
      </c>
      <c r="S9211" s="10" t="s">
        <v>39</v>
      </c>
    </row>
    <row r="9212" spans="1:19" hidden="1" x14ac:dyDescent="0.25">
      <c r="A9212" s="10" t="str">
        <f t="shared" si="143"/>
        <v>2017-2026Kern1-in-10October PeakPGE23</v>
      </c>
      <c r="B9212" s="10" t="s">
        <v>54</v>
      </c>
      <c r="C9212" s="10" t="s">
        <v>11</v>
      </c>
      <c r="D9212" s="10" t="s">
        <v>6</v>
      </c>
      <c r="E9212" s="10" t="s">
        <v>1</v>
      </c>
      <c r="F9212">
        <v>23</v>
      </c>
      <c r="G9212">
        <v>2.0181519985198975</v>
      </c>
      <c r="H9212">
        <v>2.091541051864624</v>
      </c>
      <c r="I9212">
        <v>77.25</v>
      </c>
      <c r="J9212">
        <v>5.8387260884046555E-2</v>
      </c>
      <c r="K9212">
        <v>8707</v>
      </c>
      <c r="L9212">
        <v>8432.0712000000003</v>
      </c>
      <c r="M9212">
        <v>-7.3389165103435516E-2</v>
      </c>
      <c r="N9212">
        <v>-0.14821827411651611</v>
      </c>
      <c r="O9212">
        <v>-0.10400744527578354</v>
      </c>
      <c r="P9212">
        <v>-7.3389165103435516E-2</v>
      </c>
      <c r="Q9212">
        <v>-4.2770884931087494E-2</v>
      </c>
      <c r="R9212">
        <v>1.4399484498426318E-3</v>
      </c>
      <c r="S9212" s="10" t="s">
        <v>38</v>
      </c>
    </row>
    <row r="9213" spans="1:19" hidden="1" x14ac:dyDescent="0.25">
      <c r="A9213" s="10" t="str">
        <f t="shared" si="143"/>
        <v>2017-2026Kern1-in-2October PeakPGE23</v>
      </c>
      <c r="B9213" s="10" t="s">
        <v>54</v>
      </c>
      <c r="C9213" s="10" t="s">
        <v>11</v>
      </c>
      <c r="D9213" s="10" t="s">
        <v>6</v>
      </c>
      <c r="E9213" s="10" t="s">
        <v>9</v>
      </c>
      <c r="F9213">
        <v>23</v>
      </c>
      <c r="G9213">
        <v>1.8451062440872192</v>
      </c>
      <c r="H9213">
        <v>1.8863160610198975</v>
      </c>
      <c r="I9213">
        <v>73.875</v>
      </c>
      <c r="J9213">
        <v>5.8387260884046555E-2</v>
      </c>
      <c r="K9213">
        <v>8707</v>
      </c>
      <c r="L9213">
        <v>8432.0712000000003</v>
      </c>
      <c r="M9213">
        <v>-4.1209820657968521E-2</v>
      </c>
      <c r="N9213">
        <v>-0.11603893339633942</v>
      </c>
      <c r="O9213">
        <v>-7.1828097105026245E-2</v>
      </c>
      <c r="P9213">
        <v>-4.1209820657968521E-2</v>
      </c>
      <c r="Q9213">
        <v>-1.0591541416943073E-2</v>
      </c>
      <c r="R9213">
        <v>3.3619292080402374E-2</v>
      </c>
      <c r="S9213" s="10" t="s">
        <v>38</v>
      </c>
    </row>
    <row r="9214" spans="1:19" hidden="1" x14ac:dyDescent="0.25">
      <c r="A9214" s="10" t="str">
        <f t="shared" si="143"/>
        <v>2017-2026Kern1-in-10October PeakCAISO24</v>
      </c>
      <c r="B9214" s="10" t="s">
        <v>54</v>
      </c>
      <c r="C9214" s="10" t="s">
        <v>11</v>
      </c>
      <c r="D9214" s="10" t="s">
        <v>6</v>
      </c>
      <c r="E9214" s="10" t="s">
        <v>1</v>
      </c>
      <c r="F9214">
        <v>24</v>
      </c>
      <c r="G9214">
        <v>1.7105187177658081</v>
      </c>
      <c r="H9214">
        <v>1.7754276990890503</v>
      </c>
      <c r="I9214">
        <v>79</v>
      </c>
      <c r="J9214">
        <v>4.4309847056865692E-2</v>
      </c>
      <c r="K9214">
        <v>8707</v>
      </c>
      <c r="L9214">
        <v>8432.0712000000003</v>
      </c>
      <c r="M9214">
        <v>-6.4908936619758606E-2</v>
      </c>
      <c r="N9214">
        <v>-0.12169643491506577</v>
      </c>
      <c r="O9214">
        <v>-8.8145017623901367E-2</v>
      </c>
      <c r="P9214">
        <v>-6.4908936619758606E-2</v>
      </c>
      <c r="Q9214">
        <v>-4.1672851890325546E-2</v>
      </c>
      <c r="R9214">
        <v>-8.1214364618062973E-3</v>
      </c>
      <c r="S9214" s="10" t="s">
        <v>39</v>
      </c>
    </row>
    <row r="9215" spans="1:19" hidden="1" x14ac:dyDescent="0.25">
      <c r="A9215" s="10" t="str">
        <f t="shared" si="143"/>
        <v>2017-2026Kern1-in-2October PeakCAISO24</v>
      </c>
      <c r="B9215" s="10" t="s">
        <v>54</v>
      </c>
      <c r="C9215" s="10" t="s">
        <v>11</v>
      </c>
      <c r="D9215" s="10" t="s">
        <v>6</v>
      </c>
      <c r="E9215" s="10" t="s">
        <v>9</v>
      </c>
      <c r="F9215">
        <v>24</v>
      </c>
      <c r="G9215">
        <v>1.4565267562866211</v>
      </c>
      <c r="H9215">
        <v>1.4821299314498901</v>
      </c>
      <c r="I9215">
        <v>69.625</v>
      </c>
      <c r="J9215">
        <v>4.4309847056865692E-2</v>
      </c>
      <c r="K9215">
        <v>8707</v>
      </c>
      <c r="L9215">
        <v>8432.0712000000003</v>
      </c>
      <c r="M9215">
        <v>-2.5603210553526878E-2</v>
      </c>
      <c r="N9215">
        <v>-8.2390710711479187E-2</v>
      </c>
      <c r="O9215">
        <v>-4.8839293420314789E-2</v>
      </c>
      <c r="P9215">
        <v>-2.5603210553526878E-2</v>
      </c>
      <c r="Q9215">
        <v>-2.3671267554163933E-3</v>
      </c>
      <c r="R9215">
        <v>3.118428960442543E-2</v>
      </c>
      <c r="S9215" s="10" t="s">
        <v>39</v>
      </c>
    </row>
    <row r="9216" spans="1:19" hidden="1" x14ac:dyDescent="0.25">
      <c r="A9216" s="10" t="str">
        <f t="shared" si="143"/>
        <v>2017-2026Kern1-in-2October PeakPGE24</v>
      </c>
      <c r="B9216" s="10" t="s">
        <v>54</v>
      </c>
      <c r="C9216" s="10" t="s">
        <v>11</v>
      </c>
      <c r="D9216" s="10" t="s">
        <v>6</v>
      </c>
      <c r="E9216" s="10" t="s">
        <v>9</v>
      </c>
      <c r="F9216">
        <v>24</v>
      </c>
      <c r="G9216">
        <v>1.5075064897537231</v>
      </c>
      <c r="H9216">
        <v>1.5409667491912842</v>
      </c>
      <c r="I9216">
        <v>71.875</v>
      </c>
      <c r="J9216">
        <v>4.4309847056865692E-2</v>
      </c>
      <c r="K9216">
        <v>8707</v>
      </c>
      <c r="L9216">
        <v>8432.0712000000003</v>
      </c>
      <c r="M9216">
        <v>-3.3460311591625214E-2</v>
      </c>
      <c r="N9216">
        <v>-9.0247809886932373E-2</v>
      </c>
      <c r="O9216">
        <v>-5.6696396321058273E-2</v>
      </c>
      <c r="P9216">
        <v>-3.3460311591625214E-2</v>
      </c>
      <c r="Q9216">
        <v>-1.0224227793514729E-2</v>
      </c>
      <c r="R9216">
        <v>2.3327188566327095E-2</v>
      </c>
      <c r="S9216" s="10" t="s">
        <v>38</v>
      </c>
    </row>
    <row r="9217" spans="1:19" hidden="1" x14ac:dyDescent="0.25">
      <c r="A9217" s="10" t="str">
        <f t="shared" si="143"/>
        <v>2017-2026Kern1-in-10October PeakPGE24</v>
      </c>
      <c r="B9217" s="10" t="s">
        <v>54</v>
      </c>
      <c r="C9217" s="10" t="s">
        <v>11</v>
      </c>
      <c r="D9217" s="10" t="s">
        <v>6</v>
      </c>
      <c r="E9217" s="10" t="s">
        <v>1</v>
      </c>
      <c r="F9217">
        <v>24</v>
      </c>
      <c r="G9217">
        <v>1.6488898992538452</v>
      </c>
      <c r="H9217">
        <v>1.7044720649719238</v>
      </c>
      <c r="I9217">
        <v>75.25</v>
      </c>
      <c r="J9217">
        <v>4.4309847056865692E-2</v>
      </c>
      <c r="K9217">
        <v>8707</v>
      </c>
      <c r="L9217">
        <v>8432.0712000000003</v>
      </c>
      <c r="M9217">
        <v>-5.5582113564014435E-2</v>
      </c>
      <c r="N9217">
        <v>-0.11236961185932159</v>
      </c>
      <c r="O9217">
        <v>-7.8818194568157196E-2</v>
      </c>
      <c r="P9217">
        <v>-5.5582113564014435E-2</v>
      </c>
      <c r="Q9217">
        <v>-3.2346028834581375E-2</v>
      </c>
      <c r="R9217">
        <v>1.205386477522552E-3</v>
      </c>
      <c r="S9217" s="10" t="s">
        <v>38</v>
      </c>
    </row>
    <row r="9218" spans="1:19" hidden="1" x14ac:dyDescent="0.25">
      <c r="A9218" s="10" t="str">
        <f t="shared" ref="A9218:A9281" si="144">CONCATENATE(B9218,C9218,E9218,D9218,S9218,F9218)</f>
        <v>2017-2026Kern1-in-2September PeakCAISO1</v>
      </c>
      <c r="B9218" s="10" t="s">
        <v>54</v>
      </c>
      <c r="C9218" s="10" t="s">
        <v>11</v>
      </c>
      <c r="D9218" s="10" t="s">
        <v>7</v>
      </c>
      <c r="E9218" s="10" t="s">
        <v>9</v>
      </c>
      <c r="F9218">
        <v>1</v>
      </c>
      <c r="G9218">
        <v>1.3593664169311523</v>
      </c>
      <c r="H9218">
        <v>1.3593664169311523</v>
      </c>
      <c r="I9218">
        <v>80.125</v>
      </c>
      <c r="J9218">
        <v>0</v>
      </c>
      <c r="K9218">
        <v>8707</v>
      </c>
      <c r="L9218">
        <v>8432.0712000000003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 s="10" t="s">
        <v>39</v>
      </c>
    </row>
    <row r="9219" spans="1:19" hidden="1" x14ac:dyDescent="0.25">
      <c r="A9219" s="10" t="str">
        <f t="shared" si="144"/>
        <v>2017-2026Kern1-in-10September PeakCAISO1</v>
      </c>
      <c r="B9219" s="10" t="s">
        <v>54</v>
      </c>
      <c r="C9219" s="10" t="s">
        <v>11</v>
      </c>
      <c r="D9219" s="10" t="s">
        <v>7</v>
      </c>
      <c r="E9219" s="10" t="s">
        <v>1</v>
      </c>
      <c r="F9219">
        <v>1</v>
      </c>
      <c r="G9219">
        <v>1.3825380802154541</v>
      </c>
      <c r="H9219">
        <v>1.3825380802154541</v>
      </c>
      <c r="I9219">
        <v>80</v>
      </c>
      <c r="J9219">
        <v>0</v>
      </c>
      <c r="K9219">
        <v>8707</v>
      </c>
      <c r="L9219">
        <v>8432.0712000000003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 s="10" t="s">
        <v>39</v>
      </c>
    </row>
    <row r="9220" spans="1:19" hidden="1" x14ac:dyDescent="0.25">
      <c r="A9220" s="10" t="str">
        <f t="shared" si="144"/>
        <v>2017-2026Kern1-in-2September PeakPGE1</v>
      </c>
      <c r="B9220" s="10" t="s">
        <v>54</v>
      </c>
      <c r="C9220" s="10" t="s">
        <v>11</v>
      </c>
      <c r="D9220" s="10" t="s">
        <v>7</v>
      </c>
      <c r="E9220" s="10" t="s">
        <v>9</v>
      </c>
      <c r="F9220">
        <v>1</v>
      </c>
      <c r="G9220">
        <v>1.4055355787277222</v>
      </c>
      <c r="H9220">
        <v>1.4055355787277222</v>
      </c>
      <c r="I9220">
        <v>81.25</v>
      </c>
      <c r="J9220">
        <v>0</v>
      </c>
      <c r="K9220">
        <v>8707</v>
      </c>
      <c r="L9220">
        <v>8432.0712000000003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 s="10" t="s">
        <v>38</v>
      </c>
    </row>
    <row r="9221" spans="1:19" hidden="1" x14ac:dyDescent="0.25">
      <c r="A9221" s="10" t="str">
        <f t="shared" si="144"/>
        <v>2017-2026Kern1-in-10September PeakPGE1</v>
      </c>
      <c r="B9221" s="10" t="s">
        <v>54</v>
      </c>
      <c r="C9221" s="10" t="s">
        <v>11</v>
      </c>
      <c r="D9221" s="10" t="s">
        <v>7</v>
      </c>
      <c r="E9221" s="10" t="s">
        <v>1</v>
      </c>
      <c r="F9221">
        <v>1</v>
      </c>
      <c r="G9221">
        <v>1.388113260269165</v>
      </c>
      <c r="H9221">
        <v>1.388113260269165</v>
      </c>
      <c r="I9221">
        <v>76.75</v>
      </c>
      <c r="J9221">
        <v>0</v>
      </c>
      <c r="K9221">
        <v>8707</v>
      </c>
      <c r="L9221">
        <v>8432.0712000000003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 s="10" t="s">
        <v>38</v>
      </c>
    </row>
    <row r="9222" spans="1:19" hidden="1" x14ac:dyDescent="0.25">
      <c r="A9222" s="10" t="str">
        <f t="shared" si="144"/>
        <v>2017-2026Kern1-in-10September PeakCAISO2</v>
      </c>
      <c r="B9222" s="10" t="s">
        <v>54</v>
      </c>
      <c r="C9222" s="10" t="s">
        <v>11</v>
      </c>
      <c r="D9222" s="10" t="s">
        <v>7</v>
      </c>
      <c r="E9222" s="10" t="s">
        <v>1</v>
      </c>
      <c r="F9222">
        <v>2</v>
      </c>
      <c r="G9222">
        <v>1.1839386224746704</v>
      </c>
      <c r="H9222">
        <v>1.1839386224746704</v>
      </c>
      <c r="I9222">
        <v>77.75</v>
      </c>
      <c r="J9222">
        <v>0</v>
      </c>
      <c r="K9222">
        <v>8707</v>
      </c>
      <c r="L9222">
        <v>8432.0712000000003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 s="10" t="s">
        <v>39</v>
      </c>
    </row>
    <row r="9223" spans="1:19" hidden="1" x14ac:dyDescent="0.25">
      <c r="A9223" s="10" t="str">
        <f t="shared" si="144"/>
        <v>2017-2026Kern1-in-2September PeakCAISO2</v>
      </c>
      <c r="B9223" s="10" t="s">
        <v>54</v>
      </c>
      <c r="C9223" s="10" t="s">
        <v>11</v>
      </c>
      <c r="D9223" s="10" t="s">
        <v>7</v>
      </c>
      <c r="E9223" s="10" t="s">
        <v>9</v>
      </c>
      <c r="F9223">
        <v>2</v>
      </c>
      <c r="G9223">
        <v>1.1640955209732056</v>
      </c>
      <c r="H9223">
        <v>1.1640955209732056</v>
      </c>
      <c r="I9223">
        <v>78</v>
      </c>
      <c r="J9223">
        <v>0</v>
      </c>
      <c r="K9223">
        <v>8707</v>
      </c>
      <c r="L9223">
        <v>8432.0712000000003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 s="10" t="s">
        <v>39</v>
      </c>
    </row>
    <row r="9224" spans="1:19" hidden="1" x14ac:dyDescent="0.25">
      <c r="A9224" s="10" t="str">
        <f t="shared" si="144"/>
        <v>2017-2026Kern1-in-10September PeakPGE2</v>
      </c>
      <c r="B9224" s="10" t="s">
        <v>54</v>
      </c>
      <c r="C9224" s="10" t="s">
        <v>11</v>
      </c>
      <c r="D9224" s="10" t="s">
        <v>7</v>
      </c>
      <c r="E9224" s="10" t="s">
        <v>1</v>
      </c>
      <c r="F9224">
        <v>2</v>
      </c>
      <c r="G9224">
        <v>1.1887129545211792</v>
      </c>
      <c r="H9224">
        <v>1.1887129545211792</v>
      </c>
      <c r="I9224">
        <v>75.875</v>
      </c>
      <c r="J9224">
        <v>0</v>
      </c>
      <c r="K9224">
        <v>8707</v>
      </c>
      <c r="L9224">
        <v>8432.0712000000003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 s="10" t="s">
        <v>38</v>
      </c>
    </row>
    <row r="9225" spans="1:19" hidden="1" x14ac:dyDescent="0.25">
      <c r="A9225" s="10" t="str">
        <f t="shared" si="144"/>
        <v>2017-2026Kern1-in-2September PeakPGE2</v>
      </c>
      <c r="B9225" s="10" t="s">
        <v>54</v>
      </c>
      <c r="C9225" s="10" t="s">
        <v>11</v>
      </c>
      <c r="D9225" s="10" t="s">
        <v>7</v>
      </c>
      <c r="E9225" s="10" t="s">
        <v>9</v>
      </c>
      <c r="F9225">
        <v>2</v>
      </c>
      <c r="G9225">
        <v>1.2036325931549072</v>
      </c>
      <c r="H9225">
        <v>1.2036325931549072</v>
      </c>
      <c r="I9225">
        <v>79</v>
      </c>
      <c r="J9225">
        <v>0</v>
      </c>
      <c r="K9225">
        <v>8707</v>
      </c>
      <c r="L9225">
        <v>8432.0712000000003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 s="10" t="s">
        <v>38</v>
      </c>
    </row>
    <row r="9226" spans="1:19" hidden="1" x14ac:dyDescent="0.25">
      <c r="A9226" s="10" t="str">
        <f t="shared" si="144"/>
        <v>2017-2026Kern1-in-2September PeakCAISO3</v>
      </c>
      <c r="B9226" s="10" t="s">
        <v>54</v>
      </c>
      <c r="C9226" s="10" t="s">
        <v>11</v>
      </c>
      <c r="D9226" s="10" t="s">
        <v>7</v>
      </c>
      <c r="E9226" s="10" t="s">
        <v>9</v>
      </c>
      <c r="F9226">
        <v>3</v>
      </c>
      <c r="G9226">
        <v>1.0175704956054687</v>
      </c>
      <c r="H9226">
        <v>1.0175704956054687</v>
      </c>
      <c r="I9226">
        <v>76.375</v>
      </c>
      <c r="J9226">
        <v>0</v>
      </c>
      <c r="K9226">
        <v>8707</v>
      </c>
      <c r="L9226">
        <v>8432.0712000000003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 s="10" t="s">
        <v>39</v>
      </c>
    </row>
    <row r="9227" spans="1:19" hidden="1" x14ac:dyDescent="0.25">
      <c r="A9227" s="10" t="str">
        <f t="shared" si="144"/>
        <v>2017-2026Kern1-in-10September PeakCAISO3</v>
      </c>
      <c r="B9227" s="10" t="s">
        <v>54</v>
      </c>
      <c r="C9227" s="10" t="s">
        <v>11</v>
      </c>
      <c r="D9227" s="10" t="s">
        <v>7</v>
      </c>
      <c r="E9227" s="10" t="s">
        <v>1</v>
      </c>
      <c r="F9227">
        <v>3</v>
      </c>
      <c r="G9227">
        <v>1.0349159240722656</v>
      </c>
      <c r="H9227">
        <v>1.0349159240722656</v>
      </c>
      <c r="I9227">
        <v>76.625</v>
      </c>
      <c r="J9227">
        <v>0</v>
      </c>
      <c r="K9227">
        <v>8707</v>
      </c>
      <c r="L9227">
        <v>8432.0712000000003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 s="10" t="s">
        <v>39</v>
      </c>
    </row>
    <row r="9228" spans="1:19" hidden="1" x14ac:dyDescent="0.25">
      <c r="A9228" s="10" t="str">
        <f t="shared" si="144"/>
        <v>2017-2026Kern1-in-10September PeakPGE3</v>
      </c>
      <c r="B9228" s="10" t="s">
        <v>54</v>
      </c>
      <c r="C9228" s="10" t="s">
        <v>11</v>
      </c>
      <c r="D9228" s="10" t="s">
        <v>7</v>
      </c>
      <c r="E9228" s="10" t="s">
        <v>1</v>
      </c>
      <c r="F9228">
        <v>3</v>
      </c>
      <c r="G9228">
        <v>1.0390893220901489</v>
      </c>
      <c r="H9228">
        <v>1.0390893220901489</v>
      </c>
      <c r="I9228">
        <v>75.375</v>
      </c>
      <c r="J9228">
        <v>0</v>
      </c>
      <c r="K9228">
        <v>8707</v>
      </c>
      <c r="L9228">
        <v>8432.0712000000003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 s="10" t="s">
        <v>38</v>
      </c>
    </row>
    <row r="9229" spans="1:19" hidden="1" x14ac:dyDescent="0.25">
      <c r="A9229" s="10" t="str">
        <f t="shared" si="144"/>
        <v>2017-2026Kern1-in-2September PeakPGE3</v>
      </c>
      <c r="B9229" s="10" t="s">
        <v>54</v>
      </c>
      <c r="C9229" s="10" t="s">
        <v>11</v>
      </c>
      <c r="D9229" s="10" t="s">
        <v>7</v>
      </c>
      <c r="E9229" s="10" t="s">
        <v>9</v>
      </c>
      <c r="F9229">
        <v>3</v>
      </c>
      <c r="G9229">
        <v>1.0521310567855835</v>
      </c>
      <c r="H9229">
        <v>1.0521310567855835</v>
      </c>
      <c r="I9229">
        <v>77.625</v>
      </c>
      <c r="J9229">
        <v>0</v>
      </c>
      <c r="K9229">
        <v>8707</v>
      </c>
      <c r="L9229">
        <v>8432.0712000000003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 s="10" t="s">
        <v>38</v>
      </c>
    </row>
    <row r="9230" spans="1:19" hidden="1" x14ac:dyDescent="0.25">
      <c r="A9230" s="10" t="str">
        <f t="shared" si="144"/>
        <v>2017-2026Kern1-in-10September PeakCAISO4</v>
      </c>
      <c r="B9230" s="10" t="s">
        <v>54</v>
      </c>
      <c r="C9230" s="10" t="s">
        <v>11</v>
      </c>
      <c r="D9230" s="10" t="s">
        <v>7</v>
      </c>
      <c r="E9230" s="10" t="s">
        <v>1</v>
      </c>
      <c r="F9230">
        <v>4</v>
      </c>
      <c r="G9230">
        <v>0.93604469299316406</v>
      </c>
      <c r="H9230">
        <v>0.93604469299316406</v>
      </c>
      <c r="I9230">
        <v>75.375</v>
      </c>
      <c r="J9230">
        <v>0</v>
      </c>
      <c r="K9230">
        <v>8707</v>
      </c>
      <c r="L9230">
        <v>8432.0712000000003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 s="10" t="s">
        <v>39</v>
      </c>
    </row>
    <row r="9231" spans="1:19" hidden="1" x14ac:dyDescent="0.25">
      <c r="A9231" s="10" t="str">
        <f t="shared" si="144"/>
        <v>2017-2026Kern1-in-2September PeakCAISO4</v>
      </c>
      <c r="B9231" s="10" t="s">
        <v>54</v>
      </c>
      <c r="C9231" s="10" t="s">
        <v>11</v>
      </c>
      <c r="D9231" s="10" t="s">
        <v>7</v>
      </c>
      <c r="E9231" s="10" t="s">
        <v>9</v>
      </c>
      <c r="F9231">
        <v>4</v>
      </c>
      <c r="G9231">
        <v>0.92035633325576782</v>
      </c>
      <c r="H9231">
        <v>0.92035633325576782</v>
      </c>
      <c r="I9231">
        <v>75.125</v>
      </c>
      <c r="J9231">
        <v>0</v>
      </c>
      <c r="K9231">
        <v>8707</v>
      </c>
      <c r="L9231">
        <v>8432.0712000000003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 s="10" t="s">
        <v>39</v>
      </c>
    </row>
    <row r="9232" spans="1:19" hidden="1" x14ac:dyDescent="0.25">
      <c r="A9232" s="10" t="str">
        <f t="shared" si="144"/>
        <v>2017-2026Kern1-in-10September PeakPGE4</v>
      </c>
      <c r="B9232" s="10" t="s">
        <v>54</v>
      </c>
      <c r="C9232" s="10" t="s">
        <v>11</v>
      </c>
      <c r="D9232" s="10" t="s">
        <v>7</v>
      </c>
      <c r="E9232" s="10" t="s">
        <v>1</v>
      </c>
      <c r="F9232">
        <v>4</v>
      </c>
      <c r="G9232">
        <v>0.9398193359375</v>
      </c>
      <c r="H9232">
        <v>0.9398193359375</v>
      </c>
      <c r="I9232">
        <v>74.25</v>
      </c>
      <c r="J9232">
        <v>0</v>
      </c>
      <c r="K9232">
        <v>8707</v>
      </c>
      <c r="L9232">
        <v>8432.0712000000003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 s="10" t="s">
        <v>38</v>
      </c>
    </row>
    <row r="9233" spans="1:19" hidden="1" x14ac:dyDescent="0.25">
      <c r="A9233" s="10" t="str">
        <f t="shared" si="144"/>
        <v>2017-2026Kern1-in-2September PeakPGE4</v>
      </c>
      <c r="B9233" s="10" t="s">
        <v>54</v>
      </c>
      <c r="C9233" s="10" t="s">
        <v>11</v>
      </c>
      <c r="D9233" s="10" t="s">
        <v>7</v>
      </c>
      <c r="E9233" s="10" t="s">
        <v>9</v>
      </c>
      <c r="F9233">
        <v>4</v>
      </c>
      <c r="G9233">
        <v>0.9516150951385498</v>
      </c>
      <c r="H9233">
        <v>0.9516150951385498</v>
      </c>
      <c r="I9233">
        <v>75.75</v>
      </c>
      <c r="J9233">
        <v>0</v>
      </c>
      <c r="K9233">
        <v>8707</v>
      </c>
      <c r="L9233">
        <v>8432.0712000000003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 s="10" t="s">
        <v>38</v>
      </c>
    </row>
    <row r="9234" spans="1:19" hidden="1" x14ac:dyDescent="0.25">
      <c r="A9234" s="10" t="str">
        <f t="shared" si="144"/>
        <v>2017-2026Kern1-in-10September PeakCAISO5</v>
      </c>
      <c r="B9234" s="10" t="s">
        <v>54</v>
      </c>
      <c r="C9234" s="10" t="s">
        <v>11</v>
      </c>
      <c r="D9234" s="10" t="s">
        <v>7</v>
      </c>
      <c r="E9234" s="10" t="s">
        <v>1</v>
      </c>
      <c r="F9234">
        <v>5</v>
      </c>
      <c r="G9234">
        <v>0.883217453956604</v>
      </c>
      <c r="H9234">
        <v>0.883217453956604</v>
      </c>
      <c r="I9234">
        <v>74.125</v>
      </c>
      <c r="J9234">
        <v>0</v>
      </c>
      <c r="K9234">
        <v>8707</v>
      </c>
      <c r="L9234">
        <v>8432.0712000000003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 s="10" t="s">
        <v>39</v>
      </c>
    </row>
    <row r="9235" spans="1:19" hidden="1" x14ac:dyDescent="0.25">
      <c r="A9235" s="10" t="str">
        <f t="shared" si="144"/>
        <v>2017-2026Kern1-in-2September PeakCAISO5</v>
      </c>
      <c r="B9235" s="10" t="s">
        <v>54</v>
      </c>
      <c r="C9235" s="10" t="s">
        <v>11</v>
      </c>
      <c r="D9235" s="10" t="s">
        <v>7</v>
      </c>
      <c r="E9235" s="10" t="s">
        <v>9</v>
      </c>
      <c r="F9235">
        <v>5</v>
      </c>
      <c r="G9235">
        <v>0.86841446161270142</v>
      </c>
      <c r="H9235">
        <v>0.86841446161270142</v>
      </c>
      <c r="I9235">
        <v>73.25</v>
      </c>
      <c r="J9235">
        <v>0</v>
      </c>
      <c r="K9235">
        <v>8707</v>
      </c>
      <c r="L9235">
        <v>8432.0712000000003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 s="10" t="s">
        <v>39</v>
      </c>
    </row>
    <row r="9236" spans="1:19" hidden="1" x14ac:dyDescent="0.25">
      <c r="A9236" s="10" t="str">
        <f t="shared" si="144"/>
        <v>2017-2026Kern1-in-10September PeakPGE5</v>
      </c>
      <c r="B9236" s="10" t="s">
        <v>54</v>
      </c>
      <c r="C9236" s="10" t="s">
        <v>11</v>
      </c>
      <c r="D9236" s="10" t="s">
        <v>7</v>
      </c>
      <c r="E9236" s="10" t="s">
        <v>1</v>
      </c>
      <c r="F9236">
        <v>5</v>
      </c>
      <c r="G9236">
        <v>0.8867790699005127</v>
      </c>
      <c r="H9236">
        <v>0.8867790699005127</v>
      </c>
      <c r="I9236">
        <v>73.375</v>
      </c>
      <c r="J9236">
        <v>0</v>
      </c>
      <c r="K9236">
        <v>8707</v>
      </c>
      <c r="L9236">
        <v>8432.0712000000003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 s="10" t="s">
        <v>38</v>
      </c>
    </row>
    <row r="9237" spans="1:19" hidden="1" x14ac:dyDescent="0.25">
      <c r="A9237" s="10" t="str">
        <f t="shared" si="144"/>
        <v>2017-2026Kern1-in-2September PeakPGE5</v>
      </c>
      <c r="B9237" s="10" t="s">
        <v>54</v>
      </c>
      <c r="C9237" s="10" t="s">
        <v>11</v>
      </c>
      <c r="D9237" s="10" t="s">
        <v>7</v>
      </c>
      <c r="E9237" s="10" t="s">
        <v>9</v>
      </c>
      <c r="F9237">
        <v>5</v>
      </c>
      <c r="G9237">
        <v>0.89790910482406616</v>
      </c>
      <c r="H9237">
        <v>0.89790910482406616</v>
      </c>
      <c r="I9237">
        <v>74.75</v>
      </c>
      <c r="J9237">
        <v>0</v>
      </c>
      <c r="K9237">
        <v>8707</v>
      </c>
      <c r="L9237">
        <v>8432.0712000000003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 s="10" t="s">
        <v>38</v>
      </c>
    </row>
    <row r="9238" spans="1:19" hidden="1" x14ac:dyDescent="0.25">
      <c r="A9238" s="10" t="str">
        <f t="shared" si="144"/>
        <v>2017-2026Kern1-in-2September PeakCAISO6</v>
      </c>
      <c r="B9238" s="10" t="s">
        <v>54</v>
      </c>
      <c r="C9238" s="10" t="s">
        <v>11</v>
      </c>
      <c r="D9238" s="10" t="s">
        <v>7</v>
      </c>
      <c r="E9238" s="10" t="s">
        <v>9</v>
      </c>
      <c r="F9238">
        <v>6</v>
      </c>
      <c r="G9238">
        <v>0.84975200891494751</v>
      </c>
      <c r="H9238">
        <v>0.84975200891494751</v>
      </c>
      <c r="I9238">
        <v>72.25</v>
      </c>
      <c r="J9238">
        <v>0</v>
      </c>
      <c r="K9238">
        <v>8707</v>
      </c>
      <c r="L9238">
        <v>8432.0712000000003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 s="10" t="s">
        <v>39</v>
      </c>
    </row>
    <row r="9239" spans="1:19" hidden="1" x14ac:dyDescent="0.25">
      <c r="A9239" s="10" t="str">
        <f t="shared" si="144"/>
        <v>2017-2026Kern1-in-10September PeakCAISO6</v>
      </c>
      <c r="B9239" s="10" t="s">
        <v>54</v>
      </c>
      <c r="C9239" s="10" t="s">
        <v>11</v>
      </c>
      <c r="D9239" s="10" t="s">
        <v>7</v>
      </c>
      <c r="E9239" s="10" t="s">
        <v>1</v>
      </c>
      <c r="F9239">
        <v>6</v>
      </c>
      <c r="G9239">
        <v>0.86423683166503906</v>
      </c>
      <c r="H9239">
        <v>0.86423683166503906</v>
      </c>
      <c r="I9239">
        <v>73.125</v>
      </c>
      <c r="J9239">
        <v>0</v>
      </c>
      <c r="K9239">
        <v>8707</v>
      </c>
      <c r="L9239">
        <v>8432.0712000000003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 s="10" t="s">
        <v>39</v>
      </c>
    </row>
    <row r="9240" spans="1:19" hidden="1" x14ac:dyDescent="0.25">
      <c r="A9240" s="10" t="str">
        <f t="shared" si="144"/>
        <v>2017-2026Kern1-in-2September PeakPGE6</v>
      </c>
      <c r="B9240" s="10" t="s">
        <v>54</v>
      </c>
      <c r="C9240" s="10" t="s">
        <v>11</v>
      </c>
      <c r="D9240" s="10" t="s">
        <v>7</v>
      </c>
      <c r="E9240" s="10" t="s">
        <v>9</v>
      </c>
      <c r="F9240">
        <v>6</v>
      </c>
      <c r="G9240">
        <v>0.87861281633377075</v>
      </c>
      <c r="H9240">
        <v>0.87861281633377075</v>
      </c>
      <c r="I9240">
        <v>73.75</v>
      </c>
      <c r="J9240">
        <v>0</v>
      </c>
      <c r="K9240">
        <v>8707</v>
      </c>
      <c r="L9240">
        <v>8432.0712000000003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 s="10" t="s">
        <v>38</v>
      </c>
    </row>
    <row r="9241" spans="1:19" hidden="1" x14ac:dyDescent="0.25">
      <c r="A9241" s="10" t="str">
        <f t="shared" si="144"/>
        <v>2017-2026Kern1-in-10September PeakPGE6</v>
      </c>
      <c r="B9241" s="10" t="s">
        <v>54</v>
      </c>
      <c r="C9241" s="10" t="s">
        <v>11</v>
      </c>
      <c r="D9241" s="10" t="s">
        <v>7</v>
      </c>
      <c r="E9241" s="10" t="s">
        <v>1</v>
      </c>
      <c r="F9241">
        <v>6</v>
      </c>
      <c r="G9241">
        <v>0.86772197484970093</v>
      </c>
      <c r="H9241">
        <v>0.86772197484970093</v>
      </c>
      <c r="I9241">
        <v>73</v>
      </c>
      <c r="J9241">
        <v>0</v>
      </c>
      <c r="K9241">
        <v>8707</v>
      </c>
      <c r="L9241">
        <v>8432.0712000000003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 s="10" t="s">
        <v>38</v>
      </c>
    </row>
    <row r="9242" spans="1:19" hidden="1" x14ac:dyDescent="0.25">
      <c r="A9242" s="10" t="str">
        <f t="shared" si="144"/>
        <v>2017-2026Kern1-in-10September PeakCAISO7</v>
      </c>
      <c r="B9242" s="10" t="s">
        <v>54</v>
      </c>
      <c r="C9242" s="10" t="s">
        <v>11</v>
      </c>
      <c r="D9242" s="10" t="s">
        <v>7</v>
      </c>
      <c r="E9242" s="10" t="s">
        <v>1</v>
      </c>
      <c r="F9242">
        <v>7</v>
      </c>
      <c r="G9242">
        <v>0.89659309387207031</v>
      </c>
      <c r="H9242">
        <v>0.89659309387207031</v>
      </c>
      <c r="I9242">
        <v>72.625</v>
      </c>
      <c r="J9242">
        <v>0</v>
      </c>
      <c r="K9242">
        <v>8707</v>
      </c>
      <c r="L9242">
        <v>8432.0712000000003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 s="10" t="s">
        <v>39</v>
      </c>
    </row>
    <row r="9243" spans="1:19" hidden="1" x14ac:dyDescent="0.25">
      <c r="A9243" s="10" t="str">
        <f t="shared" si="144"/>
        <v>2017-2026Kern1-in-2September PeakCAISO7</v>
      </c>
      <c r="B9243" s="10" t="s">
        <v>54</v>
      </c>
      <c r="C9243" s="10" t="s">
        <v>11</v>
      </c>
      <c r="D9243" s="10" t="s">
        <v>7</v>
      </c>
      <c r="E9243" s="10" t="s">
        <v>9</v>
      </c>
      <c r="F9243">
        <v>7</v>
      </c>
      <c r="G9243">
        <v>0.88156592845916748</v>
      </c>
      <c r="H9243">
        <v>0.88156592845916748</v>
      </c>
      <c r="I9243">
        <v>71.625</v>
      </c>
      <c r="J9243">
        <v>0</v>
      </c>
      <c r="K9243">
        <v>8707</v>
      </c>
      <c r="L9243">
        <v>8432.0712000000003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 s="10" t="s">
        <v>39</v>
      </c>
    </row>
    <row r="9244" spans="1:19" hidden="1" x14ac:dyDescent="0.25">
      <c r="A9244" s="10" t="str">
        <f t="shared" si="144"/>
        <v>2017-2026Kern1-in-10September PeakPGE7</v>
      </c>
      <c r="B9244" s="10" t="s">
        <v>54</v>
      </c>
      <c r="C9244" s="10" t="s">
        <v>11</v>
      </c>
      <c r="D9244" s="10" t="s">
        <v>7</v>
      </c>
      <c r="E9244" s="10" t="s">
        <v>1</v>
      </c>
      <c r="F9244">
        <v>7</v>
      </c>
      <c r="G9244">
        <v>0.90020865201950073</v>
      </c>
      <c r="H9244">
        <v>0.90020865201950073</v>
      </c>
      <c r="I9244">
        <v>72.125</v>
      </c>
      <c r="J9244">
        <v>0</v>
      </c>
      <c r="K9244">
        <v>8707</v>
      </c>
      <c r="L9244">
        <v>8432.0712000000003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 s="10" t="s">
        <v>38</v>
      </c>
    </row>
    <row r="9245" spans="1:19" hidden="1" x14ac:dyDescent="0.25">
      <c r="A9245" s="10" t="str">
        <f t="shared" si="144"/>
        <v>2017-2026Kern1-in-2September PeakPGE7</v>
      </c>
      <c r="B9245" s="10" t="s">
        <v>54</v>
      </c>
      <c r="C9245" s="10" t="s">
        <v>11</v>
      </c>
      <c r="D9245" s="10" t="s">
        <v>7</v>
      </c>
      <c r="E9245" s="10" t="s">
        <v>9</v>
      </c>
      <c r="F9245">
        <v>7</v>
      </c>
      <c r="G9245">
        <v>0.911507248878479</v>
      </c>
      <c r="H9245">
        <v>0.911507248878479</v>
      </c>
      <c r="I9245">
        <v>72.375</v>
      </c>
      <c r="J9245">
        <v>0</v>
      </c>
      <c r="K9245">
        <v>8707</v>
      </c>
      <c r="L9245">
        <v>8432.0712000000003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 s="10" t="s">
        <v>38</v>
      </c>
    </row>
    <row r="9246" spans="1:19" hidden="1" x14ac:dyDescent="0.25">
      <c r="A9246" s="10" t="str">
        <f t="shared" si="144"/>
        <v>2017-2026Kern1-in-2September PeakCAISO8</v>
      </c>
      <c r="B9246" s="10" t="s">
        <v>54</v>
      </c>
      <c r="C9246" s="10" t="s">
        <v>11</v>
      </c>
      <c r="D9246" s="10" t="s">
        <v>7</v>
      </c>
      <c r="E9246" s="10" t="s">
        <v>9</v>
      </c>
      <c r="F9246">
        <v>8</v>
      </c>
      <c r="G9246">
        <v>0.88738316297531128</v>
      </c>
      <c r="H9246">
        <v>0.88738316297531128</v>
      </c>
      <c r="I9246">
        <v>73.25</v>
      </c>
      <c r="J9246">
        <v>0</v>
      </c>
      <c r="K9246">
        <v>8707</v>
      </c>
      <c r="L9246">
        <v>8432.0712000000003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 s="10" t="s">
        <v>39</v>
      </c>
    </row>
    <row r="9247" spans="1:19" hidden="1" x14ac:dyDescent="0.25">
      <c r="A9247" s="10" t="str">
        <f t="shared" si="144"/>
        <v>2017-2026Kern1-in-10September PeakCAISO8</v>
      </c>
      <c r="B9247" s="10" t="s">
        <v>54</v>
      </c>
      <c r="C9247" s="10" t="s">
        <v>11</v>
      </c>
      <c r="D9247" s="10" t="s">
        <v>7</v>
      </c>
      <c r="E9247" s="10" t="s">
        <v>1</v>
      </c>
      <c r="F9247">
        <v>8</v>
      </c>
      <c r="G9247">
        <v>0.90250945091247559</v>
      </c>
      <c r="H9247">
        <v>0.90250945091247559</v>
      </c>
      <c r="I9247">
        <v>75.25</v>
      </c>
      <c r="J9247">
        <v>0</v>
      </c>
      <c r="K9247">
        <v>8707</v>
      </c>
      <c r="L9247">
        <v>8432.0712000000003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 s="10" t="s">
        <v>39</v>
      </c>
    </row>
    <row r="9248" spans="1:19" hidden="1" x14ac:dyDescent="0.25">
      <c r="A9248" s="10" t="str">
        <f t="shared" si="144"/>
        <v>2017-2026Kern1-in-2September PeakPGE8</v>
      </c>
      <c r="B9248" s="10" t="s">
        <v>54</v>
      </c>
      <c r="C9248" s="10" t="s">
        <v>11</v>
      </c>
      <c r="D9248" s="10" t="s">
        <v>7</v>
      </c>
      <c r="E9248" s="10" t="s">
        <v>9</v>
      </c>
      <c r="F9248">
        <v>8</v>
      </c>
      <c r="G9248">
        <v>0.91752207279205322</v>
      </c>
      <c r="H9248">
        <v>0.91752207279205322</v>
      </c>
      <c r="I9248">
        <v>74.25</v>
      </c>
      <c r="J9248">
        <v>0</v>
      </c>
      <c r="K9248">
        <v>8707</v>
      </c>
      <c r="L9248">
        <v>8432.0712000000003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 s="10" t="s">
        <v>38</v>
      </c>
    </row>
    <row r="9249" spans="1:19" hidden="1" x14ac:dyDescent="0.25">
      <c r="A9249" s="10" t="str">
        <f t="shared" si="144"/>
        <v>2017-2026Kern1-in-10September PeakPGE8</v>
      </c>
      <c r="B9249" s="10" t="s">
        <v>54</v>
      </c>
      <c r="C9249" s="10" t="s">
        <v>11</v>
      </c>
      <c r="D9249" s="10" t="s">
        <v>7</v>
      </c>
      <c r="E9249" s="10" t="s">
        <v>1</v>
      </c>
      <c r="F9249">
        <v>8</v>
      </c>
      <c r="G9249">
        <v>0.90614891052246094</v>
      </c>
      <c r="H9249">
        <v>0.90614891052246094</v>
      </c>
      <c r="I9249">
        <v>73.25</v>
      </c>
      <c r="J9249">
        <v>0</v>
      </c>
      <c r="K9249">
        <v>8707</v>
      </c>
      <c r="L9249">
        <v>8432.0712000000003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 s="10" t="s">
        <v>38</v>
      </c>
    </row>
    <row r="9250" spans="1:19" hidden="1" x14ac:dyDescent="0.25">
      <c r="A9250" s="10" t="str">
        <f t="shared" si="144"/>
        <v>2017-2026Kern1-in-2September PeakCAISO9</v>
      </c>
      <c r="B9250" s="10" t="s">
        <v>54</v>
      </c>
      <c r="C9250" s="10" t="s">
        <v>11</v>
      </c>
      <c r="D9250" s="10" t="s">
        <v>7</v>
      </c>
      <c r="E9250" s="10" t="s">
        <v>9</v>
      </c>
      <c r="F9250">
        <v>9</v>
      </c>
      <c r="G9250">
        <v>0.88694673776626587</v>
      </c>
      <c r="H9250">
        <v>0.88694673776626587</v>
      </c>
      <c r="I9250">
        <v>77.875</v>
      </c>
      <c r="J9250">
        <v>0</v>
      </c>
      <c r="K9250">
        <v>8707</v>
      </c>
      <c r="L9250">
        <v>8432.0712000000003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 s="10" t="s">
        <v>39</v>
      </c>
    </row>
    <row r="9251" spans="1:19" hidden="1" x14ac:dyDescent="0.25">
      <c r="A9251" s="10" t="str">
        <f t="shared" si="144"/>
        <v>2017-2026Kern1-in-10September PeakCAISO9</v>
      </c>
      <c r="B9251" s="10" t="s">
        <v>54</v>
      </c>
      <c r="C9251" s="10" t="s">
        <v>11</v>
      </c>
      <c r="D9251" s="10" t="s">
        <v>7</v>
      </c>
      <c r="E9251" s="10" t="s">
        <v>1</v>
      </c>
      <c r="F9251">
        <v>9</v>
      </c>
      <c r="G9251">
        <v>0.90206557512283325</v>
      </c>
      <c r="H9251">
        <v>0.90206557512283325</v>
      </c>
      <c r="I9251">
        <v>79.875</v>
      </c>
      <c r="J9251">
        <v>0</v>
      </c>
      <c r="K9251">
        <v>8707</v>
      </c>
      <c r="L9251">
        <v>8432.0712000000003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 s="10" t="s">
        <v>39</v>
      </c>
    </row>
    <row r="9252" spans="1:19" hidden="1" x14ac:dyDescent="0.25">
      <c r="A9252" s="10" t="str">
        <f t="shared" si="144"/>
        <v>2017-2026Kern1-in-2September PeakPGE9</v>
      </c>
      <c r="B9252" s="10" t="s">
        <v>54</v>
      </c>
      <c r="C9252" s="10" t="s">
        <v>11</v>
      </c>
      <c r="D9252" s="10" t="s">
        <v>7</v>
      </c>
      <c r="E9252" s="10" t="s">
        <v>9</v>
      </c>
      <c r="F9252">
        <v>9</v>
      </c>
      <c r="G9252">
        <v>0.91707080602645874</v>
      </c>
      <c r="H9252">
        <v>0.91707080602645874</v>
      </c>
      <c r="I9252">
        <v>79.25</v>
      </c>
      <c r="J9252">
        <v>0</v>
      </c>
      <c r="K9252">
        <v>8707</v>
      </c>
      <c r="L9252">
        <v>8432.0712000000003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 s="10" t="s">
        <v>38</v>
      </c>
    </row>
    <row r="9253" spans="1:19" hidden="1" x14ac:dyDescent="0.25">
      <c r="A9253" s="10" t="str">
        <f t="shared" si="144"/>
        <v>2017-2026Kern1-in-10September PeakPGE9</v>
      </c>
      <c r="B9253" s="10" t="s">
        <v>54</v>
      </c>
      <c r="C9253" s="10" t="s">
        <v>11</v>
      </c>
      <c r="D9253" s="10" t="s">
        <v>7</v>
      </c>
      <c r="E9253" s="10" t="s">
        <v>1</v>
      </c>
      <c r="F9253">
        <v>9</v>
      </c>
      <c r="G9253">
        <v>0.90570324659347534</v>
      </c>
      <c r="H9253">
        <v>0.90570324659347534</v>
      </c>
      <c r="I9253">
        <v>79.25</v>
      </c>
      <c r="J9253">
        <v>0</v>
      </c>
      <c r="K9253">
        <v>8707</v>
      </c>
      <c r="L9253">
        <v>8432.0712000000003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 s="10" t="s">
        <v>38</v>
      </c>
    </row>
    <row r="9254" spans="1:19" hidden="1" x14ac:dyDescent="0.25">
      <c r="A9254" s="10" t="str">
        <f t="shared" si="144"/>
        <v>2017-2026Kern1-in-10September PeakCAISO10</v>
      </c>
      <c r="B9254" s="10" t="s">
        <v>54</v>
      </c>
      <c r="C9254" s="10" t="s">
        <v>11</v>
      </c>
      <c r="D9254" s="10" t="s">
        <v>7</v>
      </c>
      <c r="E9254" s="10" t="s">
        <v>1</v>
      </c>
      <c r="F9254">
        <v>10</v>
      </c>
      <c r="G9254">
        <v>0.99900799989700317</v>
      </c>
      <c r="H9254">
        <v>0.99900799989700317</v>
      </c>
      <c r="I9254">
        <v>85.5</v>
      </c>
      <c r="J9254">
        <v>0</v>
      </c>
      <c r="K9254">
        <v>8707</v>
      </c>
      <c r="L9254">
        <v>8432.0712000000003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 s="10" t="s">
        <v>39</v>
      </c>
    </row>
    <row r="9255" spans="1:19" hidden="1" x14ac:dyDescent="0.25">
      <c r="A9255" s="10" t="str">
        <f t="shared" si="144"/>
        <v>2017-2026Kern1-in-2September PeakCAISO10</v>
      </c>
      <c r="B9255" s="10" t="s">
        <v>54</v>
      </c>
      <c r="C9255" s="10" t="s">
        <v>11</v>
      </c>
      <c r="D9255" s="10" t="s">
        <v>7</v>
      </c>
      <c r="E9255" s="10" t="s">
        <v>9</v>
      </c>
      <c r="F9255">
        <v>10</v>
      </c>
      <c r="G9255">
        <v>0.98226439952850342</v>
      </c>
      <c r="H9255">
        <v>0.98226439952850342</v>
      </c>
      <c r="I9255">
        <v>82.75</v>
      </c>
      <c r="J9255">
        <v>0</v>
      </c>
      <c r="K9255">
        <v>8707</v>
      </c>
      <c r="L9255">
        <v>8432.0712000000003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 s="10" t="s">
        <v>39</v>
      </c>
    </row>
    <row r="9256" spans="1:19" hidden="1" x14ac:dyDescent="0.25">
      <c r="A9256" s="10" t="str">
        <f t="shared" si="144"/>
        <v>2017-2026Kern1-in-2September PeakPGE10</v>
      </c>
      <c r="B9256" s="10" t="s">
        <v>54</v>
      </c>
      <c r="C9256" s="10" t="s">
        <v>11</v>
      </c>
      <c r="D9256" s="10" t="s">
        <v>7</v>
      </c>
      <c r="E9256" s="10" t="s">
        <v>9</v>
      </c>
      <c r="F9256">
        <v>10</v>
      </c>
      <c r="G9256">
        <v>1.0156257152557373</v>
      </c>
      <c r="H9256">
        <v>1.0156257152557373</v>
      </c>
      <c r="I9256">
        <v>85</v>
      </c>
      <c r="J9256">
        <v>0</v>
      </c>
      <c r="K9256">
        <v>8707</v>
      </c>
      <c r="L9256">
        <v>8432.0712000000003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 s="10" t="s">
        <v>38</v>
      </c>
    </row>
    <row r="9257" spans="1:19" hidden="1" x14ac:dyDescent="0.25">
      <c r="A9257" s="10" t="str">
        <f t="shared" si="144"/>
        <v>2017-2026Kern1-in-10September PeakPGE10</v>
      </c>
      <c r="B9257" s="10" t="s">
        <v>54</v>
      </c>
      <c r="C9257" s="10" t="s">
        <v>11</v>
      </c>
      <c r="D9257" s="10" t="s">
        <v>7</v>
      </c>
      <c r="E9257" s="10" t="s">
        <v>1</v>
      </c>
      <c r="F9257">
        <v>10</v>
      </c>
      <c r="G9257">
        <v>1.0030366182327271</v>
      </c>
      <c r="H9257">
        <v>1.0030366182327271</v>
      </c>
      <c r="I9257">
        <v>84.875</v>
      </c>
      <c r="J9257">
        <v>0</v>
      </c>
      <c r="K9257">
        <v>8707</v>
      </c>
      <c r="L9257">
        <v>8432.0712000000003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 s="10" t="s">
        <v>38</v>
      </c>
    </row>
    <row r="9258" spans="1:19" hidden="1" x14ac:dyDescent="0.25">
      <c r="A9258" s="10" t="str">
        <f t="shared" si="144"/>
        <v>2017-2026Kern1-in-10September PeakCAISO11</v>
      </c>
      <c r="B9258" s="10" t="s">
        <v>54</v>
      </c>
      <c r="C9258" s="10" t="s">
        <v>11</v>
      </c>
      <c r="D9258" s="10" t="s">
        <v>7</v>
      </c>
      <c r="E9258" s="10" t="s">
        <v>1</v>
      </c>
      <c r="F9258">
        <v>11</v>
      </c>
      <c r="G9258">
        <v>1.1776822805404663</v>
      </c>
      <c r="H9258">
        <v>1.1776822805404663</v>
      </c>
      <c r="I9258">
        <v>89.125</v>
      </c>
      <c r="J9258">
        <v>0</v>
      </c>
      <c r="K9258">
        <v>8707</v>
      </c>
      <c r="L9258">
        <v>8432.0712000000003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 s="10" t="s">
        <v>39</v>
      </c>
    </row>
    <row r="9259" spans="1:19" hidden="1" x14ac:dyDescent="0.25">
      <c r="A9259" s="10" t="str">
        <f t="shared" si="144"/>
        <v>2017-2026Kern1-in-2September PeakCAISO11</v>
      </c>
      <c r="B9259" s="10" t="s">
        <v>54</v>
      </c>
      <c r="C9259" s="10" t="s">
        <v>11</v>
      </c>
      <c r="D9259" s="10" t="s">
        <v>7</v>
      </c>
      <c r="E9259" s="10" t="s">
        <v>9</v>
      </c>
      <c r="F9259">
        <v>11</v>
      </c>
      <c r="G9259">
        <v>1.1579439640045166</v>
      </c>
      <c r="H9259">
        <v>1.1579439640045166</v>
      </c>
      <c r="I9259">
        <v>86.5</v>
      </c>
      <c r="J9259">
        <v>0</v>
      </c>
      <c r="K9259">
        <v>8707</v>
      </c>
      <c r="L9259">
        <v>8432.0712000000003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 s="10" t="s">
        <v>39</v>
      </c>
    </row>
    <row r="9260" spans="1:19" hidden="1" x14ac:dyDescent="0.25">
      <c r="A9260" s="10" t="str">
        <f t="shared" si="144"/>
        <v>2017-2026Kern1-in-2September PeakPGE11</v>
      </c>
      <c r="B9260" s="10" t="s">
        <v>54</v>
      </c>
      <c r="C9260" s="10" t="s">
        <v>11</v>
      </c>
      <c r="D9260" s="10" t="s">
        <v>7</v>
      </c>
      <c r="E9260" s="10" t="s">
        <v>9</v>
      </c>
      <c r="F9260">
        <v>11</v>
      </c>
      <c r="G9260">
        <v>1.1972721815109253</v>
      </c>
      <c r="H9260">
        <v>1.1972721815109253</v>
      </c>
      <c r="I9260">
        <v>90.125</v>
      </c>
      <c r="J9260">
        <v>0</v>
      </c>
      <c r="K9260">
        <v>8707</v>
      </c>
      <c r="L9260">
        <v>8432.0712000000003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 s="10" t="s">
        <v>38</v>
      </c>
    </row>
    <row r="9261" spans="1:19" hidden="1" x14ac:dyDescent="0.25">
      <c r="A9261" s="10" t="str">
        <f t="shared" si="144"/>
        <v>2017-2026Kern1-in-10September PeakPGE11</v>
      </c>
      <c r="B9261" s="10" t="s">
        <v>54</v>
      </c>
      <c r="C9261" s="10" t="s">
        <v>11</v>
      </c>
      <c r="D9261" s="10" t="s">
        <v>7</v>
      </c>
      <c r="E9261" s="10" t="s">
        <v>1</v>
      </c>
      <c r="F9261">
        <v>11</v>
      </c>
      <c r="G9261">
        <v>1.1824313402175903</v>
      </c>
      <c r="H9261">
        <v>1.1824313402175903</v>
      </c>
      <c r="I9261">
        <v>90</v>
      </c>
      <c r="J9261">
        <v>0</v>
      </c>
      <c r="K9261">
        <v>8707</v>
      </c>
      <c r="L9261">
        <v>8432.0712000000003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 s="10" t="s">
        <v>38</v>
      </c>
    </row>
    <row r="9262" spans="1:19" hidden="1" x14ac:dyDescent="0.25">
      <c r="A9262" s="10" t="str">
        <f t="shared" si="144"/>
        <v>2017-2026Kern1-in-10September PeakCAISO12</v>
      </c>
      <c r="B9262" s="10" t="s">
        <v>54</v>
      </c>
      <c r="C9262" s="10" t="s">
        <v>11</v>
      </c>
      <c r="D9262" s="10" t="s">
        <v>7</v>
      </c>
      <c r="E9262" s="10" t="s">
        <v>1</v>
      </c>
      <c r="F9262">
        <v>12</v>
      </c>
      <c r="G9262">
        <v>1.4613168239593506</v>
      </c>
      <c r="H9262">
        <v>1.4613168239593506</v>
      </c>
      <c r="I9262">
        <v>92</v>
      </c>
      <c r="J9262">
        <v>0</v>
      </c>
      <c r="K9262">
        <v>8707</v>
      </c>
      <c r="L9262">
        <v>8432.0712000000003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 s="10" t="s">
        <v>39</v>
      </c>
    </row>
    <row r="9263" spans="1:19" hidden="1" x14ac:dyDescent="0.25">
      <c r="A9263" s="10" t="str">
        <f t="shared" si="144"/>
        <v>2017-2026Kern1-in-2September PeakCAISO12</v>
      </c>
      <c r="B9263" s="10" t="s">
        <v>54</v>
      </c>
      <c r="C9263" s="10" t="s">
        <v>11</v>
      </c>
      <c r="D9263" s="10" t="s">
        <v>7</v>
      </c>
      <c r="E9263" s="10" t="s">
        <v>9</v>
      </c>
      <c r="F9263">
        <v>12</v>
      </c>
      <c r="G9263">
        <v>1.4368247985839844</v>
      </c>
      <c r="H9263">
        <v>1.4368247985839844</v>
      </c>
      <c r="I9263">
        <v>89.875</v>
      </c>
      <c r="J9263">
        <v>0</v>
      </c>
      <c r="K9263">
        <v>8707</v>
      </c>
      <c r="L9263">
        <v>8432.0712000000003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 s="10" t="s">
        <v>39</v>
      </c>
    </row>
    <row r="9264" spans="1:19" hidden="1" x14ac:dyDescent="0.25">
      <c r="A9264" s="10" t="str">
        <f t="shared" si="144"/>
        <v>2017-2026Kern1-in-10September PeakPGE12</v>
      </c>
      <c r="B9264" s="10" t="s">
        <v>54</v>
      </c>
      <c r="C9264" s="10" t="s">
        <v>11</v>
      </c>
      <c r="D9264" s="10" t="s">
        <v>7</v>
      </c>
      <c r="E9264" s="10" t="s">
        <v>1</v>
      </c>
      <c r="F9264">
        <v>12</v>
      </c>
      <c r="G9264">
        <v>1.4672098159790039</v>
      </c>
      <c r="H9264">
        <v>1.4672098159790039</v>
      </c>
      <c r="I9264">
        <v>94.125</v>
      </c>
      <c r="J9264">
        <v>0</v>
      </c>
      <c r="K9264">
        <v>8707</v>
      </c>
      <c r="L9264">
        <v>8432.0712000000003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 s="10" t="s">
        <v>38</v>
      </c>
    </row>
    <row r="9265" spans="1:19" hidden="1" x14ac:dyDescent="0.25">
      <c r="A9265" s="10" t="str">
        <f t="shared" si="144"/>
        <v>2017-2026Kern1-in-2September PeakPGE12</v>
      </c>
      <c r="B9265" s="10" t="s">
        <v>54</v>
      </c>
      <c r="C9265" s="10" t="s">
        <v>11</v>
      </c>
      <c r="D9265" s="10" t="s">
        <v>7</v>
      </c>
      <c r="E9265" s="10" t="s">
        <v>9</v>
      </c>
      <c r="F9265">
        <v>12</v>
      </c>
      <c r="G9265">
        <v>1.4856247901916504</v>
      </c>
      <c r="H9265">
        <v>1.4856247901916504</v>
      </c>
      <c r="I9265">
        <v>93.25</v>
      </c>
      <c r="J9265">
        <v>0</v>
      </c>
      <c r="K9265">
        <v>8707</v>
      </c>
      <c r="L9265">
        <v>8432.0712000000003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 s="10" t="s">
        <v>38</v>
      </c>
    </row>
    <row r="9266" spans="1:19" hidden="1" x14ac:dyDescent="0.25">
      <c r="A9266" s="10" t="str">
        <f t="shared" si="144"/>
        <v>2017-2026Kern1-in-10September PeakCAISO13</v>
      </c>
      <c r="B9266" s="10" t="s">
        <v>54</v>
      </c>
      <c r="C9266" s="10" t="s">
        <v>11</v>
      </c>
      <c r="D9266" s="10" t="s">
        <v>7</v>
      </c>
      <c r="E9266" s="10" t="s">
        <v>1</v>
      </c>
      <c r="F9266">
        <v>13</v>
      </c>
      <c r="G9266">
        <v>1.8211624622344971</v>
      </c>
      <c r="H9266">
        <v>1.8211624622344971</v>
      </c>
      <c r="I9266">
        <v>94.375</v>
      </c>
      <c r="J9266">
        <v>0</v>
      </c>
      <c r="K9266">
        <v>8707</v>
      </c>
      <c r="L9266">
        <v>8432.0712000000003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 s="10" t="s">
        <v>39</v>
      </c>
    </row>
    <row r="9267" spans="1:19" hidden="1" x14ac:dyDescent="0.25">
      <c r="A9267" s="10" t="str">
        <f t="shared" si="144"/>
        <v>2017-2026Kern1-in-2September PeakCAISO13</v>
      </c>
      <c r="B9267" s="10" t="s">
        <v>54</v>
      </c>
      <c r="C9267" s="10" t="s">
        <v>11</v>
      </c>
      <c r="D9267" s="10" t="s">
        <v>7</v>
      </c>
      <c r="E9267" s="10" t="s">
        <v>9</v>
      </c>
      <c r="F9267">
        <v>13</v>
      </c>
      <c r="G9267">
        <v>1.7906394004821777</v>
      </c>
      <c r="H9267">
        <v>1.7906394004821777</v>
      </c>
      <c r="I9267">
        <v>93</v>
      </c>
      <c r="J9267">
        <v>0</v>
      </c>
      <c r="K9267">
        <v>8707</v>
      </c>
      <c r="L9267">
        <v>8432.0712000000003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 s="10" t="s">
        <v>39</v>
      </c>
    </row>
    <row r="9268" spans="1:19" hidden="1" x14ac:dyDescent="0.25">
      <c r="A9268" s="10" t="str">
        <f t="shared" si="144"/>
        <v>2017-2026Kern1-in-2September PeakPGE13</v>
      </c>
      <c r="B9268" s="10" t="s">
        <v>54</v>
      </c>
      <c r="C9268" s="10" t="s">
        <v>11</v>
      </c>
      <c r="D9268" s="10" t="s">
        <v>7</v>
      </c>
      <c r="E9268" s="10" t="s">
        <v>9</v>
      </c>
      <c r="F9268">
        <v>13</v>
      </c>
      <c r="G9268">
        <v>1.8514562845230103</v>
      </c>
      <c r="H9268">
        <v>1.8514562845230103</v>
      </c>
      <c r="I9268">
        <v>96.75</v>
      </c>
      <c r="J9268">
        <v>0</v>
      </c>
      <c r="K9268">
        <v>8707</v>
      </c>
      <c r="L9268">
        <v>8432.0712000000003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 s="10" t="s">
        <v>38</v>
      </c>
    </row>
    <row r="9269" spans="1:19" hidden="1" x14ac:dyDescent="0.25">
      <c r="A9269" s="10" t="str">
        <f t="shared" si="144"/>
        <v>2017-2026Kern1-in-10September PeakPGE13</v>
      </c>
      <c r="B9269" s="10" t="s">
        <v>54</v>
      </c>
      <c r="C9269" s="10" t="s">
        <v>11</v>
      </c>
      <c r="D9269" s="10" t="s">
        <v>7</v>
      </c>
      <c r="E9269" s="10" t="s">
        <v>1</v>
      </c>
      <c r="F9269">
        <v>13</v>
      </c>
      <c r="G9269">
        <v>1.8285064697265625</v>
      </c>
      <c r="H9269">
        <v>1.8285064697265625</v>
      </c>
      <c r="I9269">
        <v>97.375</v>
      </c>
      <c r="J9269">
        <v>0</v>
      </c>
      <c r="K9269">
        <v>8707</v>
      </c>
      <c r="L9269">
        <v>8432.0712000000003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 s="10" t="s">
        <v>38</v>
      </c>
    </row>
    <row r="9270" spans="1:19" hidden="1" x14ac:dyDescent="0.25">
      <c r="A9270" s="10" t="str">
        <f t="shared" si="144"/>
        <v>2017-2026Kern1-in-2September PeakCAISO14</v>
      </c>
      <c r="B9270" s="10" t="s">
        <v>54</v>
      </c>
      <c r="C9270" s="10" t="s">
        <v>11</v>
      </c>
      <c r="D9270" s="10" t="s">
        <v>7</v>
      </c>
      <c r="E9270" s="10" t="s">
        <v>9</v>
      </c>
      <c r="F9270">
        <v>14</v>
      </c>
      <c r="G9270">
        <v>2.1608734130859375</v>
      </c>
      <c r="H9270">
        <v>1.8493796586990356</v>
      </c>
      <c r="I9270">
        <v>95.75</v>
      </c>
      <c r="J9270">
        <v>0.10273714363574982</v>
      </c>
      <c r="K9270">
        <v>8707</v>
      </c>
      <c r="L9270">
        <v>8432.0712000000003</v>
      </c>
      <c r="M9270">
        <v>0.31149375438690186</v>
      </c>
      <c r="N9270">
        <v>0.17982582747936249</v>
      </c>
      <c r="O9270">
        <v>0.25761839747428894</v>
      </c>
      <c r="P9270">
        <v>0.31149375438690186</v>
      </c>
      <c r="Q9270">
        <v>0.36536911129951477</v>
      </c>
      <c r="R9270">
        <v>0.44316166639328003</v>
      </c>
      <c r="S9270" s="10" t="s">
        <v>39</v>
      </c>
    </row>
    <row r="9271" spans="1:19" hidden="1" x14ac:dyDescent="0.25">
      <c r="A9271" s="10" t="str">
        <f t="shared" si="144"/>
        <v>2017-2026Kern1-in-10September PeakCAISO14</v>
      </c>
      <c r="B9271" s="10" t="s">
        <v>54</v>
      </c>
      <c r="C9271" s="10" t="s">
        <v>11</v>
      </c>
      <c r="D9271" s="10" t="s">
        <v>7</v>
      </c>
      <c r="E9271" s="10" t="s">
        <v>1</v>
      </c>
      <c r="F9271">
        <v>14</v>
      </c>
      <c r="G9271">
        <v>2.1977076530456543</v>
      </c>
      <c r="H9271">
        <v>1.8660961389541626</v>
      </c>
      <c r="I9271">
        <v>96.75</v>
      </c>
      <c r="J9271">
        <v>0.10273714363574982</v>
      </c>
      <c r="K9271">
        <v>8707</v>
      </c>
      <c r="L9271">
        <v>8432.0712000000003</v>
      </c>
      <c r="M9271">
        <v>0.33161148428916931</v>
      </c>
      <c r="N9271">
        <v>0.19994355738162994</v>
      </c>
      <c r="O9271">
        <v>0.2777361273765564</v>
      </c>
      <c r="P9271">
        <v>0.33161148428916931</v>
      </c>
      <c r="Q9271">
        <v>0.38548684120178223</v>
      </c>
      <c r="R9271">
        <v>0.46327939629554749</v>
      </c>
      <c r="S9271" s="10" t="s">
        <v>39</v>
      </c>
    </row>
    <row r="9272" spans="1:19" hidden="1" x14ac:dyDescent="0.25">
      <c r="A9272" s="10" t="str">
        <f t="shared" si="144"/>
        <v>2017-2026Kern1-in-10September PeakPGE14</v>
      </c>
      <c r="B9272" s="10" t="s">
        <v>54</v>
      </c>
      <c r="C9272" s="10" t="s">
        <v>11</v>
      </c>
      <c r="D9272" s="10" t="s">
        <v>7</v>
      </c>
      <c r="E9272" s="10" t="s">
        <v>1</v>
      </c>
      <c r="F9272">
        <v>14</v>
      </c>
      <c r="G9272">
        <v>2.2065699100494385</v>
      </c>
      <c r="H9272">
        <v>1.8544120788574219</v>
      </c>
      <c r="I9272">
        <v>99.375</v>
      </c>
      <c r="J9272">
        <v>0.10273714363574982</v>
      </c>
      <c r="K9272">
        <v>8707</v>
      </c>
      <c r="L9272">
        <v>8432.0712000000003</v>
      </c>
      <c r="M9272">
        <v>0.35215789079666138</v>
      </c>
      <c r="N9272">
        <v>0.22048996388912201</v>
      </c>
      <c r="O9272">
        <v>0.29828253388404846</v>
      </c>
      <c r="P9272">
        <v>0.35215789079666138</v>
      </c>
      <c r="Q9272">
        <v>0.40603324770927429</v>
      </c>
      <c r="R9272">
        <v>0.48382580280303955</v>
      </c>
      <c r="S9272" s="10" t="s">
        <v>38</v>
      </c>
    </row>
    <row r="9273" spans="1:19" hidden="1" x14ac:dyDescent="0.25">
      <c r="A9273" s="10" t="str">
        <f t="shared" si="144"/>
        <v>2017-2026Kern1-in-2September PeakPGE14</v>
      </c>
      <c r="B9273" s="10" t="s">
        <v>54</v>
      </c>
      <c r="C9273" s="10" t="s">
        <v>11</v>
      </c>
      <c r="D9273" s="10" t="s">
        <v>7</v>
      </c>
      <c r="E9273" s="10" t="s">
        <v>9</v>
      </c>
      <c r="F9273">
        <v>14</v>
      </c>
      <c r="G9273">
        <v>2.2342648506164551</v>
      </c>
      <c r="H9273">
        <v>1.8776381015777588</v>
      </c>
      <c r="I9273">
        <v>98.875</v>
      </c>
      <c r="J9273">
        <v>0.10273714363574982</v>
      </c>
      <c r="K9273">
        <v>8707</v>
      </c>
      <c r="L9273">
        <v>8432.0712000000003</v>
      </c>
      <c r="M9273">
        <v>0.35662680864334106</v>
      </c>
      <c r="N9273">
        <v>0.2249588817358017</v>
      </c>
      <c r="O9273">
        <v>0.30275145173072815</v>
      </c>
      <c r="P9273">
        <v>0.35662680864334106</v>
      </c>
      <c r="Q9273">
        <v>0.41050216555595398</v>
      </c>
      <c r="R9273">
        <v>0.48829472064971924</v>
      </c>
      <c r="S9273" s="10" t="s">
        <v>38</v>
      </c>
    </row>
    <row r="9274" spans="1:19" hidden="1" x14ac:dyDescent="0.25">
      <c r="A9274" s="10" t="str">
        <f t="shared" si="144"/>
        <v>2017-2026Kern1-in-10September PeakCAISO15</v>
      </c>
      <c r="B9274" s="10" t="s">
        <v>54</v>
      </c>
      <c r="C9274" s="10" t="s">
        <v>11</v>
      </c>
      <c r="D9274" s="10" t="s">
        <v>7</v>
      </c>
      <c r="E9274" s="10" t="s">
        <v>1</v>
      </c>
      <c r="F9274">
        <v>15</v>
      </c>
      <c r="G9274">
        <v>2.4849119186401367</v>
      </c>
      <c r="H9274">
        <v>2.027094841003418</v>
      </c>
      <c r="I9274">
        <v>98.125</v>
      </c>
      <c r="J9274">
        <v>0.1230589896440506</v>
      </c>
      <c r="K9274">
        <v>8707</v>
      </c>
      <c r="L9274">
        <v>8432.0712000000003</v>
      </c>
      <c r="M9274">
        <v>0.45781713724136353</v>
      </c>
      <c r="N9274">
        <v>0.30010473728179932</v>
      </c>
      <c r="O9274">
        <v>0.39328500628471375</v>
      </c>
      <c r="P9274">
        <v>0.45781713724136353</v>
      </c>
      <c r="Q9274">
        <v>0.52234929800033569</v>
      </c>
      <c r="R9274">
        <v>0.61552953720092773</v>
      </c>
      <c r="S9274" s="10" t="s">
        <v>39</v>
      </c>
    </row>
    <row r="9275" spans="1:19" hidden="1" x14ac:dyDescent="0.25">
      <c r="A9275" s="10" t="str">
        <f t="shared" si="144"/>
        <v>2017-2026Kern1-in-2September PeakCAISO15</v>
      </c>
      <c r="B9275" s="10" t="s">
        <v>54</v>
      </c>
      <c r="C9275" s="10" t="s">
        <v>11</v>
      </c>
      <c r="D9275" s="10" t="s">
        <v>7</v>
      </c>
      <c r="E9275" s="10" t="s">
        <v>9</v>
      </c>
      <c r="F9275">
        <v>15</v>
      </c>
      <c r="G9275">
        <v>2.4432640075683594</v>
      </c>
      <c r="H9275">
        <v>2.0070114135742187</v>
      </c>
      <c r="I9275">
        <v>97.5</v>
      </c>
      <c r="J9275">
        <v>0.1230589896440506</v>
      </c>
      <c r="K9275">
        <v>8707</v>
      </c>
      <c r="L9275">
        <v>8432.0712000000003</v>
      </c>
      <c r="M9275">
        <v>0.43625268340110779</v>
      </c>
      <c r="N9275">
        <v>0.27854028344154358</v>
      </c>
      <c r="O9275">
        <v>0.37172055244445801</v>
      </c>
      <c r="P9275">
        <v>0.43625268340110779</v>
      </c>
      <c r="Q9275">
        <v>0.50078481435775757</v>
      </c>
      <c r="R9275">
        <v>0.59396511316299438</v>
      </c>
      <c r="S9275" s="10" t="s">
        <v>39</v>
      </c>
    </row>
    <row r="9276" spans="1:19" hidden="1" x14ac:dyDescent="0.25">
      <c r="A9276" s="10" t="str">
        <f t="shared" si="144"/>
        <v>2017-2026Kern1-in-2September PeakPGE15</v>
      </c>
      <c r="B9276" s="10" t="s">
        <v>54</v>
      </c>
      <c r="C9276" s="10" t="s">
        <v>11</v>
      </c>
      <c r="D9276" s="10" t="s">
        <v>7</v>
      </c>
      <c r="E9276" s="10" t="s">
        <v>9</v>
      </c>
      <c r="F9276">
        <v>15</v>
      </c>
      <c r="G9276">
        <v>2.5262465476989746</v>
      </c>
      <c r="H9276">
        <v>2.0341067314147949</v>
      </c>
      <c r="I9276">
        <v>100.625</v>
      </c>
      <c r="J9276">
        <v>0.1230589896440506</v>
      </c>
      <c r="K9276">
        <v>8707</v>
      </c>
      <c r="L9276">
        <v>8432.0712000000003</v>
      </c>
      <c r="M9276">
        <v>0.49213984608650208</v>
      </c>
      <c r="N9276">
        <v>0.33442744612693787</v>
      </c>
      <c r="O9276">
        <v>0.42760771512985229</v>
      </c>
      <c r="P9276">
        <v>0.49213984608650208</v>
      </c>
      <c r="Q9276">
        <v>0.55667197704315186</v>
      </c>
      <c r="R9276">
        <v>0.64985227584838867</v>
      </c>
      <c r="S9276" s="10" t="s">
        <v>38</v>
      </c>
    </row>
    <row r="9277" spans="1:19" hidden="1" x14ac:dyDescent="0.25">
      <c r="A9277" s="10" t="str">
        <f t="shared" si="144"/>
        <v>2017-2026Kern1-in-10September PeakPGE15</v>
      </c>
      <c r="B9277" s="10" t="s">
        <v>54</v>
      </c>
      <c r="C9277" s="10" t="s">
        <v>11</v>
      </c>
      <c r="D9277" s="10" t="s">
        <v>7</v>
      </c>
      <c r="E9277" s="10" t="s">
        <v>1</v>
      </c>
      <c r="F9277">
        <v>15</v>
      </c>
      <c r="G9277">
        <v>2.4949324131011963</v>
      </c>
      <c r="H9277">
        <v>2.0132472515106201</v>
      </c>
      <c r="I9277">
        <v>100.75</v>
      </c>
      <c r="J9277">
        <v>0.1230589896440506</v>
      </c>
      <c r="K9277">
        <v>8707</v>
      </c>
      <c r="L9277">
        <v>8432.0712000000003</v>
      </c>
      <c r="M9277">
        <v>0.48168516159057617</v>
      </c>
      <c r="N9277">
        <v>0.32397276163101196</v>
      </c>
      <c r="O9277">
        <v>0.41715303063392639</v>
      </c>
      <c r="P9277">
        <v>0.48168516159057617</v>
      </c>
      <c r="Q9277">
        <v>0.54621732234954834</v>
      </c>
      <c r="R9277">
        <v>0.63939756155014038</v>
      </c>
      <c r="S9277" s="10" t="s">
        <v>38</v>
      </c>
    </row>
    <row r="9278" spans="1:19" hidden="1" x14ac:dyDescent="0.25">
      <c r="A9278" s="10" t="str">
        <f t="shared" si="144"/>
        <v>2017-2026Kern1-in-2September PeakCAISO16</v>
      </c>
      <c r="B9278" s="10" t="s">
        <v>54</v>
      </c>
      <c r="C9278" s="10" t="s">
        <v>11</v>
      </c>
      <c r="D9278" s="10" t="s">
        <v>7</v>
      </c>
      <c r="E9278" s="10" t="s">
        <v>9</v>
      </c>
      <c r="F9278">
        <v>16</v>
      </c>
      <c r="G9278">
        <v>2.7440385818481445</v>
      </c>
      <c r="H9278">
        <v>2.175135612487793</v>
      </c>
      <c r="I9278">
        <v>99.125</v>
      </c>
      <c r="J9278">
        <v>0.15615223348140717</v>
      </c>
      <c r="K9278">
        <v>8707</v>
      </c>
      <c r="L9278">
        <v>8432.0712000000003</v>
      </c>
      <c r="M9278">
        <v>0.56890296936035156</v>
      </c>
      <c r="N9278">
        <v>0.36877825856208801</v>
      </c>
      <c r="O9278">
        <v>0.48701673746109009</v>
      </c>
      <c r="P9278">
        <v>0.56890296936035156</v>
      </c>
      <c r="Q9278">
        <v>0.65078920125961304</v>
      </c>
      <c r="R9278">
        <v>0.76902765035629272</v>
      </c>
      <c r="S9278" s="10" t="s">
        <v>39</v>
      </c>
    </row>
    <row r="9279" spans="1:19" hidden="1" x14ac:dyDescent="0.25">
      <c r="A9279" s="10" t="str">
        <f t="shared" si="144"/>
        <v>2017-2026Kern1-in-10September PeakCAISO16</v>
      </c>
      <c r="B9279" s="10" t="s">
        <v>54</v>
      </c>
      <c r="C9279" s="10" t="s">
        <v>11</v>
      </c>
      <c r="D9279" s="10" t="s">
        <v>7</v>
      </c>
      <c r="E9279" s="10" t="s">
        <v>1</v>
      </c>
      <c r="F9279">
        <v>16</v>
      </c>
      <c r="G9279">
        <v>2.7908134460449219</v>
      </c>
      <c r="H9279">
        <v>2.2211370468139648</v>
      </c>
      <c r="I9279">
        <v>98.75</v>
      </c>
      <c r="J9279">
        <v>0.15615223348140717</v>
      </c>
      <c r="K9279">
        <v>8707</v>
      </c>
      <c r="L9279">
        <v>8432.0712000000003</v>
      </c>
      <c r="M9279">
        <v>0.56967645883560181</v>
      </c>
      <c r="N9279">
        <v>0.36955174803733826</v>
      </c>
      <c r="O9279">
        <v>0.48779022693634033</v>
      </c>
      <c r="P9279">
        <v>0.56967645883560181</v>
      </c>
      <c r="Q9279">
        <v>0.65156269073486328</v>
      </c>
      <c r="R9279">
        <v>0.76980113983154297</v>
      </c>
      <c r="S9279" s="10" t="s">
        <v>39</v>
      </c>
    </row>
    <row r="9280" spans="1:19" hidden="1" x14ac:dyDescent="0.25">
      <c r="A9280" s="10" t="str">
        <f t="shared" si="144"/>
        <v>2017-2026Kern1-in-2September PeakPGE16</v>
      </c>
      <c r="B9280" s="10" t="s">
        <v>54</v>
      </c>
      <c r="C9280" s="10" t="s">
        <v>11</v>
      </c>
      <c r="D9280" s="10" t="s">
        <v>7</v>
      </c>
      <c r="E9280" s="10" t="s">
        <v>9</v>
      </c>
      <c r="F9280">
        <v>16</v>
      </c>
      <c r="G9280">
        <v>2.8372366428375244</v>
      </c>
      <c r="H9280">
        <v>2.2043805122375488</v>
      </c>
      <c r="I9280">
        <v>101.375</v>
      </c>
      <c r="J9280">
        <v>0.15615223348140717</v>
      </c>
      <c r="K9280">
        <v>8707</v>
      </c>
      <c r="L9280">
        <v>8432.0712000000003</v>
      </c>
      <c r="M9280">
        <v>0.63285624980926514</v>
      </c>
      <c r="N9280">
        <v>0.43273153901100159</v>
      </c>
      <c r="O9280">
        <v>0.55097001791000366</v>
      </c>
      <c r="P9280">
        <v>0.63285624980926514</v>
      </c>
      <c r="Q9280">
        <v>0.71474248170852661</v>
      </c>
      <c r="R9280">
        <v>0.8329809308052063</v>
      </c>
      <c r="S9280" s="10" t="s">
        <v>38</v>
      </c>
    </row>
    <row r="9281" spans="1:19" hidden="1" x14ac:dyDescent="0.25">
      <c r="A9281" s="10" t="str">
        <f t="shared" si="144"/>
        <v>2017-2026Kern1-in-10September PeakPGE16</v>
      </c>
      <c r="B9281" s="10" t="s">
        <v>54</v>
      </c>
      <c r="C9281" s="10" t="s">
        <v>11</v>
      </c>
      <c r="D9281" s="10" t="s">
        <v>7</v>
      </c>
      <c r="E9281" s="10" t="s">
        <v>1</v>
      </c>
      <c r="F9281">
        <v>16</v>
      </c>
      <c r="G9281">
        <v>2.8020675182342529</v>
      </c>
      <c r="H9281">
        <v>2.1731052398681641</v>
      </c>
      <c r="I9281">
        <v>101.5</v>
      </c>
      <c r="J9281">
        <v>0.15615223348140717</v>
      </c>
      <c r="K9281">
        <v>8707</v>
      </c>
      <c r="L9281">
        <v>8432.0712000000003</v>
      </c>
      <c r="M9281">
        <v>0.62896227836608887</v>
      </c>
      <c r="N9281">
        <v>0.42883756756782532</v>
      </c>
      <c r="O9281">
        <v>0.54707604646682739</v>
      </c>
      <c r="P9281">
        <v>0.62896227836608887</v>
      </c>
      <c r="Q9281">
        <v>0.71084851026535034</v>
      </c>
      <c r="R9281">
        <v>0.82908695936203003</v>
      </c>
      <c r="S9281" s="10" t="s">
        <v>38</v>
      </c>
    </row>
    <row r="9282" spans="1:19" hidden="1" x14ac:dyDescent="0.25">
      <c r="A9282" s="10" t="str">
        <f t="shared" ref="A9282:A9345" si="145">CONCATENATE(B9282,C9282,E9282,D9282,S9282,F9282)</f>
        <v>2017-2026Kern1-in-10September PeakCAISO17</v>
      </c>
      <c r="B9282" s="10" t="s">
        <v>54</v>
      </c>
      <c r="C9282" s="10" t="s">
        <v>11</v>
      </c>
      <c r="D9282" s="10" t="s">
        <v>7</v>
      </c>
      <c r="E9282" s="10" t="s">
        <v>1</v>
      </c>
      <c r="F9282">
        <v>17</v>
      </c>
      <c r="G9282">
        <v>3.0265629291534424</v>
      </c>
      <c r="H9282">
        <v>2.3587427139282227</v>
      </c>
      <c r="I9282">
        <v>99.125</v>
      </c>
      <c r="J9282">
        <v>0.16046801209449768</v>
      </c>
      <c r="K9282">
        <v>8707</v>
      </c>
      <c r="L9282">
        <v>8432.0712000000003</v>
      </c>
      <c r="M9282">
        <v>0.6678202748298645</v>
      </c>
      <c r="N9282">
        <v>0.46216446161270142</v>
      </c>
      <c r="O9282">
        <v>0.58367085456848145</v>
      </c>
      <c r="P9282">
        <v>0.6678202748298645</v>
      </c>
      <c r="Q9282">
        <v>0.75196969509124756</v>
      </c>
      <c r="R9282">
        <v>0.87347608804702759</v>
      </c>
      <c r="S9282" s="10" t="s">
        <v>39</v>
      </c>
    </row>
    <row r="9283" spans="1:19" hidden="1" x14ac:dyDescent="0.25">
      <c r="A9283" s="10" t="str">
        <f t="shared" si="145"/>
        <v>2017-2026Kern1-in-2September PeakCAISO17</v>
      </c>
      <c r="B9283" s="10" t="s">
        <v>54</v>
      </c>
      <c r="C9283" s="10" t="s">
        <v>11</v>
      </c>
      <c r="D9283" s="10" t="s">
        <v>7</v>
      </c>
      <c r="E9283" s="10" t="s">
        <v>9</v>
      </c>
      <c r="F9283">
        <v>17</v>
      </c>
      <c r="G9283">
        <v>2.9758369922637939</v>
      </c>
      <c r="H9283">
        <v>2.3171963691711426</v>
      </c>
      <c r="I9283">
        <v>99.5</v>
      </c>
      <c r="J9283">
        <v>0.16046801209449768</v>
      </c>
      <c r="K9283">
        <v>8707</v>
      </c>
      <c r="L9283">
        <v>8432.0712000000003</v>
      </c>
      <c r="M9283">
        <v>0.65864062309265137</v>
      </c>
      <c r="N9283">
        <v>0.45298480987548828</v>
      </c>
      <c r="O9283">
        <v>0.57449120283126831</v>
      </c>
      <c r="P9283">
        <v>0.65864062309265137</v>
      </c>
      <c r="Q9283">
        <v>0.74279004335403442</v>
      </c>
      <c r="R9283">
        <v>0.86429643630981445</v>
      </c>
      <c r="S9283" s="10" t="s">
        <v>39</v>
      </c>
    </row>
    <row r="9284" spans="1:19" hidden="1" x14ac:dyDescent="0.25">
      <c r="A9284" s="10" t="str">
        <f t="shared" si="145"/>
        <v>2017-2026Kern1-in-2September PeakPGE17</v>
      </c>
      <c r="B9284" s="10" t="s">
        <v>54</v>
      </c>
      <c r="C9284" s="10" t="s">
        <v>11</v>
      </c>
      <c r="D9284" s="10" t="s">
        <v>7</v>
      </c>
      <c r="E9284" s="10" t="s">
        <v>9</v>
      </c>
      <c r="F9284">
        <v>17</v>
      </c>
      <c r="G9284">
        <v>3.0769076347351074</v>
      </c>
      <c r="H9284">
        <v>2.3702926635742187</v>
      </c>
      <c r="I9284">
        <v>101</v>
      </c>
      <c r="J9284">
        <v>0.16046801209449768</v>
      </c>
      <c r="K9284">
        <v>8707</v>
      </c>
      <c r="L9284">
        <v>8432.0712000000003</v>
      </c>
      <c r="M9284">
        <v>0.70661503076553345</v>
      </c>
      <c r="N9284">
        <v>0.50095921754837036</v>
      </c>
      <c r="O9284">
        <v>0.62246561050415039</v>
      </c>
      <c r="P9284">
        <v>0.70661503076553345</v>
      </c>
      <c r="Q9284">
        <v>0.7907644510269165</v>
      </c>
      <c r="R9284">
        <v>0.91227084398269653</v>
      </c>
      <c r="S9284" s="10" t="s">
        <v>38</v>
      </c>
    </row>
    <row r="9285" spans="1:19" hidden="1" x14ac:dyDescent="0.25">
      <c r="A9285" s="10" t="str">
        <f t="shared" si="145"/>
        <v>2017-2026Kern1-in-10September PeakPGE17</v>
      </c>
      <c r="B9285" s="10" t="s">
        <v>54</v>
      </c>
      <c r="C9285" s="10" t="s">
        <v>11</v>
      </c>
      <c r="D9285" s="10" t="s">
        <v>7</v>
      </c>
      <c r="E9285" s="10" t="s">
        <v>1</v>
      </c>
      <c r="F9285">
        <v>17</v>
      </c>
      <c r="G9285">
        <v>3.0387678146362305</v>
      </c>
      <c r="H9285">
        <v>2.3394768238067627</v>
      </c>
      <c r="I9285">
        <v>101.25</v>
      </c>
      <c r="J9285">
        <v>0.16046801209449768</v>
      </c>
      <c r="K9285">
        <v>8707</v>
      </c>
      <c r="L9285">
        <v>8432.0712000000003</v>
      </c>
      <c r="M9285">
        <v>0.699290931224823</v>
      </c>
      <c r="N9285">
        <v>0.49363511800765991</v>
      </c>
      <c r="O9285">
        <v>0.61514151096343994</v>
      </c>
      <c r="P9285">
        <v>0.699290931224823</v>
      </c>
      <c r="Q9285">
        <v>0.78344035148620605</v>
      </c>
      <c r="R9285">
        <v>0.90494674444198608</v>
      </c>
      <c r="S9285" s="10" t="s">
        <v>38</v>
      </c>
    </row>
    <row r="9286" spans="1:19" hidden="1" x14ac:dyDescent="0.25">
      <c r="A9286" s="10" t="str">
        <f t="shared" si="145"/>
        <v>2017-2026Kern1-in-10September PeakCAISO18</v>
      </c>
      <c r="B9286" s="10" t="s">
        <v>54</v>
      </c>
      <c r="C9286" s="10" t="s">
        <v>11</v>
      </c>
      <c r="D9286" s="10" t="s">
        <v>7</v>
      </c>
      <c r="E9286" s="10" t="s">
        <v>1</v>
      </c>
      <c r="F9286">
        <v>18</v>
      </c>
      <c r="G9286">
        <v>3.1848816871643066</v>
      </c>
      <c r="H9286">
        <v>2.5219078063964844</v>
      </c>
      <c r="I9286">
        <v>99</v>
      </c>
      <c r="J9286">
        <v>0.13599415123462677</v>
      </c>
      <c r="K9286">
        <v>8707</v>
      </c>
      <c r="L9286">
        <v>8432.0712000000003</v>
      </c>
      <c r="M9286">
        <v>0.66297394037246704</v>
      </c>
      <c r="N9286">
        <v>0.48868384957313538</v>
      </c>
      <c r="O9286">
        <v>0.59165859222412109</v>
      </c>
      <c r="P9286">
        <v>0.66297394037246704</v>
      </c>
      <c r="Q9286">
        <v>0.73428928852081299</v>
      </c>
      <c r="R9286">
        <v>0.83726406097412109</v>
      </c>
      <c r="S9286" s="10" t="s">
        <v>39</v>
      </c>
    </row>
    <row r="9287" spans="1:19" hidden="1" x14ac:dyDescent="0.25">
      <c r="A9287" s="10" t="str">
        <f t="shared" si="145"/>
        <v>2017-2026Kern1-in-2September PeakCAISO18</v>
      </c>
      <c r="B9287" s="10" t="s">
        <v>54</v>
      </c>
      <c r="C9287" s="10" t="s">
        <v>11</v>
      </c>
      <c r="D9287" s="10" t="s">
        <v>7</v>
      </c>
      <c r="E9287" s="10" t="s">
        <v>9</v>
      </c>
      <c r="F9287">
        <v>18</v>
      </c>
      <c r="G9287">
        <v>3.1315023899078369</v>
      </c>
      <c r="H9287">
        <v>2.473057746887207</v>
      </c>
      <c r="I9287">
        <v>99.25</v>
      </c>
      <c r="J9287">
        <v>0.13599415123462677</v>
      </c>
      <c r="K9287">
        <v>8707</v>
      </c>
      <c r="L9287">
        <v>8432.0712000000003</v>
      </c>
      <c r="M9287">
        <v>0.65844476222991943</v>
      </c>
      <c r="N9287">
        <v>0.48415467143058777</v>
      </c>
      <c r="O9287">
        <v>0.58712941408157349</v>
      </c>
      <c r="P9287">
        <v>0.65844476222991943</v>
      </c>
      <c r="Q9287">
        <v>0.72976011037826538</v>
      </c>
      <c r="R9287">
        <v>0.83273488283157349</v>
      </c>
      <c r="S9287" s="10" t="s">
        <v>39</v>
      </c>
    </row>
    <row r="9288" spans="1:19" hidden="1" x14ac:dyDescent="0.25">
      <c r="A9288" s="10" t="str">
        <f t="shared" si="145"/>
        <v>2017-2026Kern1-in-10September PeakPGE18</v>
      </c>
      <c r="B9288" s="10" t="s">
        <v>54</v>
      </c>
      <c r="C9288" s="10" t="s">
        <v>11</v>
      </c>
      <c r="D9288" s="10" t="s">
        <v>7</v>
      </c>
      <c r="E9288" s="10" t="s">
        <v>1</v>
      </c>
      <c r="F9288">
        <v>18</v>
      </c>
      <c r="G9288">
        <v>3.1977250576019287</v>
      </c>
      <c r="H9288">
        <v>2.5301220417022705</v>
      </c>
      <c r="I9288">
        <v>99.125</v>
      </c>
      <c r="J9288">
        <v>0.13599415123462677</v>
      </c>
      <c r="K9288">
        <v>8707</v>
      </c>
      <c r="L9288">
        <v>8432.0712000000003</v>
      </c>
      <c r="M9288">
        <v>0.66760307550430298</v>
      </c>
      <c r="N9288">
        <v>0.49331298470497131</v>
      </c>
      <c r="O9288">
        <v>0.59628772735595703</v>
      </c>
      <c r="P9288">
        <v>0.66760307550430298</v>
      </c>
      <c r="Q9288">
        <v>0.73891842365264893</v>
      </c>
      <c r="R9288">
        <v>0.84189319610595703</v>
      </c>
      <c r="S9288" s="10" t="s">
        <v>38</v>
      </c>
    </row>
    <row r="9289" spans="1:19" hidden="1" x14ac:dyDescent="0.25">
      <c r="A9289" s="10" t="str">
        <f t="shared" si="145"/>
        <v>2017-2026Kern1-in-2September PeakPGE18</v>
      </c>
      <c r="B9289" s="10" t="s">
        <v>54</v>
      </c>
      <c r="C9289" s="10" t="s">
        <v>11</v>
      </c>
      <c r="D9289" s="10" t="s">
        <v>7</v>
      </c>
      <c r="E9289" s="10" t="s">
        <v>9</v>
      </c>
      <c r="F9289">
        <v>18</v>
      </c>
      <c r="G9289">
        <v>3.2378599643707275</v>
      </c>
      <c r="H9289">
        <v>2.5274167060852051</v>
      </c>
      <c r="I9289">
        <v>101</v>
      </c>
      <c r="J9289">
        <v>0.13599415123462677</v>
      </c>
      <c r="K9289">
        <v>8707</v>
      </c>
      <c r="L9289">
        <v>8432.0712000000003</v>
      </c>
      <c r="M9289">
        <v>0.71044331789016724</v>
      </c>
      <c r="N9289">
        <v>0.53615319728851318</v>
      </c>
      <c r="O9289">
        <v>0.63912796974182129</v>
      </c>
      <c r="P9289">
        <v>0.71044331789016724</v>
      </c>
      <c r="Q9289">
        <v>0.78175866603851318</v>
      </c>
      <c r="R9289">
        <v>0.88473343849182129</v>
      </c>
      <c r="S9289" s="10" t="s">
        <v>38</v>
      </c>
    </row>
    <row r="9290" spans="1:19" hidden="1" x14ac:dyDescent="0.25">
      <c r="A9290" s="10" t="str">
        <f t="shared" si="145"/>
        <v>2017-2026Kern1-in-10September PeakCAISO19</v>
      </c>
      <c r="B9290" s="10" t="s">
        <v>54</v>
      </c>
      <c r="C9290" s="10" t="s">
        <v>11</v>
      </c>
      <c r="D9290" s="10" t="s">
        <v>7</v>
      </c>
      <c r="E9290" s="10" t="s">
        <v>1</v>
      </c>
      <c r="F9290">
        <v>19</v>
      </c>
      <c r="G9290">
        <v>3.1787538528442383</v>
      </c>
      <c r="H9290">
        <v>3.4285271167755127</v>
      </c>
      <c r="I9290">
        <v>98.125</v>
      </c>
      <c r="J9290">
        <v>0.11742977052927017</v>
      </c>
      <c r="K9290">
        <v>8707</v>
      </c>
      <c r="L9290">
        <v>8432.0712000000003</v>
      </c>
      <c r="M9290">
        <v>-0.24977320432662964</v>
      </c>
      <c r="N9290">
        <v>-0.4002712070941925</v>
      </c>
      <c r="O9290">
        <v>-0.31135338544845581</v>
      </c>
      <c r="P9290">
        <v>-0.24977320432662964</v>
      </c>
      <c r="Q9290">
        <v>-0.18819303810596466</v>
      </c>
      <c r="R9290">
        <v>-9.9275209009647369E-2</v>
      </c>
      <c r="S9290" s="10" t="s">
        <v>39</v>
      </c>
    </row>
    <row r="9291" spans="1:19" hidden="1" x14ac:dyDescent="0.25">
      <c r="A9291" s="10" t="str">
        <f t="shared" si="145"/>
        <v>2017-2026Kern1-in-2September PeakCAISO19</v>
      </c>
      <c r="B9291" s="10" t="s">
        <v>54</v>
      </c>
      <c r="C9291" s="10" t="s">
        <v>11</v>
      </c>
      <c r="D9291" s="10" t="s">
        <v>7</v>
      </c>
      <c r="E9291" s="10" t="s">
        <v>9</v>
      </c>
      <c r="F9291">
        <v>19</v>
      </c>
      <c r="G9291">
        <v>3.1254773139953613</v>
      </c>
      <c r="H9291">
        <v>3.3717467784881592</v>
      </c>
      <c r="I9291">
        <v>97.125</v>
      </c>
      <c r="J9291">
        <v>0.11742977052927017</v>
      </c>
      <c r="K9291">
        <v>8707</v>
      </c>
      <c r="L9291">
        <v>8432.0712000000003</v>
      </c>
      <c r="M9291">
        <v>-0.24626938998699188</v>
      </c>
      <c r="N9291">
        <v>-0.39676737785339355</v>
      </c>
      <c r="O9291">
        <v>-0.30784955620765686</v>
      </c>
      <c r="P9291">
        <v>-0.24626938998699188</v>
      </c>
      <c r="Q9291">
        <v>-0.1846892237663269</v>
      </c>
      <c r="R9291">
        <v>-9.5771394670009613E-2</v>
      </c>
      <c r="S9291" s="10" t="s">
        <v>39</v>
      </c>
    </row>
    <row r="9292" spans="1:19" hidden="1" x14ac:dyDescent="0.25">
      <c r="A9292" s="10" t="str">
        <f t="shared" si="145"/>
        <v>2017-2026Kern1-in-10September PeakPGE19</v>
      </c>
      <c r="B9292" s="10" t="s">
        <v>54</v>
      </c>
      <c r="C9292" s="10" t="s">
        <v>11</v>
      </c>
      <c r="D9292" s="10" t="s">
        <v>7</v>
      </c>
      <c r="E9292" s="10" t="s">
        <v>1</v>
      </c>
      <c r="F9292">
        <v>19</v>
      </c>
      <c r="G9292">
        <v>3.1915726661682129</v>
      </c>
      <c r="H9292">
        <v>3.4476392269134521</v>
      </c>
      <c r="I9292">
        <v>96</v>
      </c>
      <c r="J9292">
        <v>0.11742977052927017</v>
      </c>
      <c r="K9292">
        <v>8707</v>
      </c>
      <c r="L9292">
        <v>8432.0712000000003</v>
      </c>
      <c r="M9292">
        <v>-0.25606647133827209</v>
      </c>
      <c r="N9292">
        <v>-0.40656447410583496</v>
      </c>
      <c r="O9292">
        <v>-0.31764665246009827</v>
      </c>
      <c r="P9292">
        <v>-0.25606647133827209</v>
      </c>
      <c r="Q9292">
        <v>-0.19448630511760712</v>
      </c>
      <c r="R9292">
        <v>-0.10556847602128983</v>
      </c>
      <c r="S9292" s="10" t="s">
        <v>38</v>
      </c>
    </row>
    <row r="9293" spans="1:19" hidden="1" x14ac:dyDescent="0.25">
      <c r="A9293" s="10" t="str">
        <f t="shared" si="145"/>
        <v>2017-2026Kern1-in-2September PeakPGE19</v>
      </c>
      <c r="B9293" s="10" t="s">
        <v>54</v>
      </c>
      <c r="C9293" s="10" t="s">
        <v>11</v>
      </c>
      <c r="D9293" s="10" t="s">
        <v>7</v>
      </c>
      <c r="E9293" s="10" t="s">
        <v>9</v>
      </c>
      <c r="F9293">
        <v>19</v>
      </c>
      <c r="G9293">
        <v>3.2316303253173828</v>
      </c>
      <c r="H9293">
        <v>3.4850883483886719</v>
      </c>
      <c r="I9293">
        <v>99.375</v>
      </c>
      <c r="J9293">
        <v>0.11742977052927017</v>
      </c>
      <c r="K9293">
        <v>8707</v>
      </c>
      <c r="L9293">
        <v>8432.0712000000003</v>
      </c>
      <c r="M9293">
        <v>-0.25345805287361145</v>
      </c>
      <c r="N9293">
        <v>-0.40395605564117432</v>
      </c>
      <c r="O9293">
        <v>-0.31503823399543762</v>
      </c>
      <c r="P9293">
        <v>-0.25345805287361145</v>
      </c>
      <c r="Q9293">
        <v>-0.19187788665294647</v>
      </c>
      <c r="R9293">
        <v>-0.10296005755662918</v>
      </c>
      <c r="S9293" s="10" t="s">
        <v>38</v>
      </c>
    </row>
    <row r="9294" spans="1:19" hidden="1" x14ac:dyDescent="0.25">
      <c r="A9294" s="10" t="str">
        <f t="shared" si="145"/>
        <v>2017-2026Kern1-in-2September PeakCAISO20</v>
      </c>
      <c r="B9294" s="10" t="s">
        <v>54</v>
      </c>
      <c r="C9294" s="10" t="s">
        <v>11</v>
      </c>
      <c r="D9294" s="10" t="s">
        <v>7</v>
      </c>
      <c r="E9294" s="10" t="s">
        <v>9</v>
      </c>
      <c r="F9294">
        <v>20</v>
      </c>
      <c r="G9294">
        <v>3.0041131973266602</v>
      </c>
      <c r="H9294">
        <v>3.3301475048065186</v>
      </c>
      <c r="I9294">
        <v>93.75</v>
      </c>
      <c r="J9294">
        <v>7.6294809579849243E-2</v>
      </c>
      <c r="K9294">
        <v>8707</v>
      </c>
      <c r="L9294">
        <v>8432.0712000000003</v>
      </c>
      <c r="M9294">
        <v>-0.32603439688682556</v>
      </c>
      <c r="N9294">
        <v>-0.42381381988525391</v>
      </c>
      <c r="O9294">
        <v>-0.36604338884353638</v>
      </c>
      <c r="P9294">
        <v>-0.32603439688682556</v>
      </c>
      <c r="Q9294">
        <v>-0.28602540493011475</v>
      </c>
      <c r="R9294">
        <v>-0.22825497388839722</v>
      </c>
      <c r="S9294" s="10" t="s">
        <v>39</v>
      </c>
    </row>
    <row r="9295" spans="1:19" hidden="1" x14ac:dyDescent="0.25">
      <c r="A9295" s="10" t="str">
        <f t="shared" si="145"/>
        <v>2017-2026Kern1-in-10September PeakCAISO20</v>
      </c>
      <c r="B9295" s="10" t="s">
        <v>54</v>
      </c>
      <c r="C9295" s="10" t="s">
        <v>11</v>
      </c>
      <c r="D9295" s="10" t="s">
        <v>7</v>
      </c>
      <c r="E9295" s="10" t="s">
        <v>1</v>
      </c>
      <c r="F9295">
        <v>20</v>
      </c>
      <c r="G9295">
        <v>3.055321216583252</v>
      </c>
      <c r="H9295">
        <v>3.3928780555725098</v>
      </c>
      <c r="I9295">
        <v>95.125</v>
      </c>
      <c r="J9295">
        <v>7.6294809579849243E-2</v>
      </c>
      <c r="K9295">
        <v>8707</v>
      </c>
      <c r="L9295">
        <v>8432.0712000000003</v>
      </c>
      <c r="M9295">
        <v>-0.33755683898925781</v>
      </c>
      <c r="N9295">
        <v>-0.43533626198768616</v>
      </c>
      <c r="O9295">
        <v>-0.37756583094596863</v>
      </c>
      <c r="P9295">
        <v>-0.33755683898925781</v>
      </c>
      <c r="Q9295">
        <v>-0.297547847032547</v>
      </c>
      <c r="R9295">
        <v>-0.23977741599082947</v>
      </c>
      <c r="S9295" s="10" t="s">
        <v>39</v>
      </c>
    </row>
    <row r="9296" spans="1:19" hidden="1" x14ac:dyDescent="0.25">
      <c r="A9296" s="10" t="str">
        <f t="shared" si="145"/>
        <v>2017-2026Kern1-in-10September PeakPGE20</v>
      </c>
      <c r="B9296" s="10" t="s">
        <v>54</v>
      </c>
      <c r="C9296" s="10" t="s">
        <v>11</v>
      </c>
      <c r="D9296" s="10" t="s">
        <v>7</v>
      </c>
      <c r="E9296" s="10" t="s">
        <v>1</v>
      </c>
      <c r="F9296">
        <v>20</v>
      </c>
      <c r="G9296">
        <v>3.0676419734954834</v>
      </c>
      <c r="H9296">
        <v>3.4092772006988525</v>
      </c>
      <c r="I9296">
        <v>92</v>
      </c>
      <c r="J9296">
        <v>7.6294809579849243E-2</v>
      </c>
      <c r="K9296">
        <v>8707</v>
      </c>
      <c r="L9296">
        <v>8432.0712000000003</v>
      </c>
      <c r="M9296">
        <v>-0.34163528680801392</v>
      </c>
      <c r="N9296">
        <v>-0.43941470980644226</v>
      </c>
      <c r="O9296">
        <v>-0.38164427876472473</v>
      </c>
      <c r="P9296">
        <v>-0.34163528680801392</v>
      </c>
      <c r="Q9296">
        <v>-0.3016262948513031</v>
      </c>
      <c r="R9296">
        <v>-0.24385586380958557</v>
      </c>
      <c r="S9296" s="10" t="s">
        <v>38</v>
      </c>
    </row>
    <row r="9297" spans="1:19" hidden="1" x14ac:dyDescent="0.25">
      <c r="A9297" s="10" t="str">
        <f t="shared" si="145"/>
        <v>2017-2026Kern1-in-2September PeakPGE20</v>
      </c>
      <c r="B9297" s="10" t="s">
        <v>54</v>
      </c>
      <c r="C9297" s="10" t="s">
        <v>11</v>
      </c>
      <c r="D9297" s="10" t="s">
        <v>7</v>
      </c>
      <c r="E9297" s="10" t="s">
        <v>9</v>
      </c>
      <c r="F9297">
        <v>20</v>
      </c>
      <c r="G9297">
        <v>3.1061441898345947</v>
      </c>
      <c r="H9297">
        <v>3.4570755958557129</v>
      </c>
      <c r="I9297">
        <v>95.625</v>
      </c>
      <c r="J9297">
        <v>7.6294809579849243E-2</v>
      </c>
      <c r="K9297">
        <v>8707</v>
      </c>
      <c r="L9297">
        <v>8432.0712000000003</v>
      </c>
      <c r="M9297">
        <v>-0.35093140602111816</v>
      </c>
      <c r="N9297">
        <v>-0.44871082901954651</v>
      </c>
      <c r="O9297">
        <v>-0.39094039797782898</v>
      </c>
      <c r="P9297">
        <v>-0.35093140602111816</v>
      </c>
      <c r="Q9297">
        <v>-0.31092241406440735</v>
      </c>
      <c r="R9297">
        <v>-0.25315198302268982</v>
      </c>
      <c r="S9297" s="10" t="s">
        <v>38</v>
      </c>
    </row>
    <row r="9298" spans="1:19" hidden="1" x14ac:dyDescent="0.25">
      <c r="A9298" s="10" t="str">
        <f t="shared" si="145"/>
        <v>2017-2026Kern1-in-10September PeakCAISO21</v>
      </c>
      <c r="B9298" s="10" t="s">
        <v>54</v>
      </c>
      <c r="C9298" s="10" t="s">
        <v>11</v>
      </c>
      <c r="D9298" s="10" t="s">
        <v>7</v>
      </c>
      <c r="E9298" s="10" t="s">
        <v>1</v>
      </c>
      <c r="F9298">
        <v>21</v>
      </c>
      <c r="G9298">
        <v>2.8830695152282715</v>
      </c>
      <c r="H9298">
        <v>3.1009459495544434</v>
      </c>
      <c r="I9298">
        <v>92</v>
      </c>
      <c r="J9298">
        <v>7.6630406081676483E-2</v>
      </c>
      <c r="K9298">
        <v>8707</v>
      </c>
      <c r="L9298">
        <v>8432.0712000000003</v>
      </c>
      <c r="M9298">
        <v>-0.21787638962268829</v>
      </c>
      <c r="N9298">
        <v>-0.31608590483665466</v>
      </c>
      <c r="O9298">
        <v>-0.25806137919425964</v>
      </c>
      <c r="P9298">
        <v>-0.21787638962268829</v>
      </c>
      <c r="Q9298">
        <v>-0.17769140005111694</v>
      </c>
      <c r="R9298">
        <v>-0.11966685950756073</v>
      </c>
      <c r="S9298" s="10" t="s">
        <v>39</v>
      </c>
    </row>
    <row r="9299" spans="1:19" hidden="1" x14ac:dyDescent="0.25">
      <c r="A9299" s="10" t="str">
        <f t="shared" si="145"/>
        <v>2017-2026Kern1-in-2September PeakCAISO21</v>
      </c>
      <c r="B9299" s="10" t="s">
        <v>54</v>
      </c>
      <c r="C9299" s="10" t="s">
        <v>11</v>
      </c>
      <c r="D9299" s="10" t="s">
        <v>7</v>
      </c>
      <c r="E9299" s="10" t="s">
        <v>9</v>
      </c>
      <c r="F9299">
        <v>21</v>
      </c>
      <c r="G9299">
        <v>2.8347485065460205</v>
      </c>
      <c r="H9299">
        <v>3.0425875186920166</v>
      </c>
      <c r="I9299">
        <v>91</v>
      </c>
      <c r="J9299">
        <v>7.6630406081676483E-2</v>
      </c>
      <c r="K9299">
        <v>8707</v>
      </c>
      <c r="L9299">
        <v>8432.0712000000003</v>
      </c>
      <c r="M9299">
        <v>-0.20783895254135132</v>
      </c>
      <c r="N9299">
        <v>-0.30604848265647888</v>
      </c>
      <c r="O9299">
        <v>-0.24802394211292267</v>
      </c>
      <c r="P9299">
        <v>-0.20783895254135132</v>
      </c>
      <c r="Q9299">
        <v>-0.16765396296977997</v>
      </c>
      <c r="R9299">
        <v>-0.10962942242622375</v>
      </c>
      <c r="S9299" s="10" t="s">
        <v>39</v>
      </c>
    </row>
    <row r="9300" spans="1:19" hidden="1" x14ac:dyDescent="0.25">
      <c r="A9300" s="10" t="str">
        <f t="shared" si="145"/>
        <v>2017-2026Kern1-in-10September PeakPGE21</v>
      </c>
      <c r="B9300" s="10" t="s">
        <v>54</v>
      </c>
      <c r="C9300" s="10" t="s">
        <v>11</v>
      </c>
      <c r="D9300" s="10" t="s">
        <v>7</v>
      </c>
      <c r="E9300" s="10" t="s">
        <v>1</v>
      </c>
      <c r="F9300">
        <v>21</v>
      </c>
      <c r="G9300">
        <v>2.894695520401001</v>
      </c>
      <c r="H9300">
        <v>3.1248624324798584</v>
      </c>
      <c r="I9300">
        <v>88.375</v>
      </c>
      <c r="J9300">
        <v>7.6630406081676483E-2</v>
      </c>
      <c r="K9300">
        <v>8707</v>
      </c>
      <c r="L9300">
        <v>8432.0712000000003</v>
      </c>
      <c r="M9300">
        <v>-0.23016685247421265</v>
      </c>
      <c r="N9300">
        <v>-0.32837638258934021</v>
      </c>
      <c r="O9300">
        <v>-0.2703518271446228</v>
      </c>
      <c r="P9300">
        <v>-0.23016685247421265</v>
      </c>
      <c r="Q9300">
        <v>-0.1899818629026413</v>
      </c>
      <c r="R9300">
        <v>-0.13195732235908508</v>
      </c>
      <c r="S9300" s="10" t="s">
        <v>38</v>
      </c>
    </row>
    <row r="9301" spans="1:19" hidden="1" x14ac:dyDescent="0.25">
      <c r="A9301" s="10" t="str">
        <f t="shared" si="145"/>
        <v>2017-2026Kern1-in-2September PeakPGE21</v>
      </c>
      <c r="B9301" s="10" t="s">
        <v>54</v>
      </c>
      <c r="C9301" s="10" t="s">
        <v>11</v>
      </c>
      <c r="D9301" s="10" t="s">
        <v>7</v>
      </c>
      <c r="E9301" s="10" t="s">
        <v>9</v>
      </c>
      <c r="F9301">
        <v>21</v>
      </c>
      <c r="G9301">
        <v>2.9310271739959717</v>
      </c>
      <c r="H9301">
        <v>3.1646621227264404</v>
      </c>
      <c r="I9301">
        <v>91.375</v>
      </c>
      <c r="J9301">
        <v>7.6630406081676483E-2</v>
      </c>
      <c r="K9301">
        <v>8707</v>
      </c>
      <c r="L9301">
        <v>8432.0712000000003</v>
      </c>
      <c r="M9301">
        <v>-0.23363484442234039</v>
      </c>
      <c r="N9301">
        <v>-0.33184435963630676</v>
      </c>
      <c r="O9301">
        <v>-0.27381983399391174</v>
      </c>
      <c r="P9301">
        <v>-0.23363484442234039</v>
      </c>
      <c r="Q9301">
        <v>-0.19344985485076904</v>
      </c>
      <c r="R9301">
        <v>-0.13542531430721283</v>
      </c>
      <c r="S9301" s="10" t="s">
        <v>38</v>
      </c>
    </row>
    <row r="9302" spans="1:19" hidden="1" x14ac:dyDescent="0.25">
      <c r="A9302" s="10" t="str">
        <f t="shared" si="145"/>
        <v>2017-2026Kern1-in-2September PeakCAISO22</v>
      </c>
      <c r="B9302" s="10" t="s">
        <v>54</v>
      </c>
      <c r="C9302" s="10" t="s">
        <v>11</v>
      </c>
      <c r="D9302" s="10" t="s">
        <v>7</v>
      </c>
      <c r="E9302" s="10" t="s">
        <v>9</v>
      </c>
      <c r="F9302">
        <v>22</v>
      </c>
      <c r="G9302">
        <v>2.5688931941986084</v>
      </c>
      <c r="H9302">
        <v>2.7012643814086914</v>
      </c>
      <c r="I9302">
        <v>88.125</v>
      </c>
      <c r="J9302">
        <v>6.3674606382846832E-2</v>
      </c>
      <c r="K9302">
        <v>8707</v>
      </c>
      <c r="L9302">
        <v>8432.0712000000003</v>
      </c>
      <c r="M9302">
        <v>-0.13237111270427704</v>
      </c>
      <c r="N9302">
        <v>-0.21397648751735687</v>
      </c>
      <c r="O9302">
        <v>-0.16576208174228668</v>
      </c>
      <c r="P9302">
        <v>-0.13237111270427704</v>
      </c>
      <c r="Q9302">
        <v>-9.8980151116847992E-2</v>
      </c>
      <c r="R9302">
        <v>-5.0765737891197205E-2</v>
      </c>
      <c r="S9302" s="10" t="s">
        <v>39</v>
      </c>
    </row>
    <row r="9303" spans="1:19" hidden="1" x14ac:dyDescent="0.25">
      <c r="A9303" s="10" t="str">
        <f t="shared" si="145"/>
        <v>2017-2026Kern1-in-10September PeakCAISO22</v>
      </c>
      <c r="B9303" s="10" t="s">
        <v>54</v>
      </c>
      <c r="C9303" s="10" t="s">
        <v>11</v>
      </c>
      <c r="D9303" s="10" t="s">
        <v>7</v>
      </c>
      <c r="E9303" s="10" t="s">
        <v>1</v>
      </c>
      <c r="F9303">
        <v>22</v>
      </c>
      <c r="G9303">
        <v>2.6126823425292969</v>
      </c>
      <c r="H9303">
        <v>2.7537987232208252</v>
      </c>
      <c r="I9303">
        <v>89.25</v>
      </c>
      <c r="J9303">
        <v>6.3674606382846832E-2</v>
      </c>
      <c r="K9303">
        <v>8707</v>
      </c>
      <c r="L9303">
        <v>8432.0712000000003</v>
      </c>
      <c r="M9303">
        <v>-0.14111635088920593</v>
      </c>
      <c r="N9303">
        <v>-0.22272172570228577</v>
      </c>
      <c r="O9303">
        <v>-0.17450731992721558</v>
      </c>
      <c r="P9303">
        <v>-0.14111635088920593</v>
      </c>
      <c r="Q9303">
        <v>-0.10772538930177689</v>
      </c>
      <c r="R9303">
        <v>-5.9510976076126099E-2</v>
      </c>
      <c r="S9303" s="10" t="s">
        <v>39</v>
      </c>
    </row>
    <row r="9304" spans="1:19" hidden="1" x14ac:dyDescent="0.25">
      <c r="A9304" s="10" t="str">
        <f t="shared" si="145"/>
        <v>2017-2026Kern1-in-10September PeakPGE22</v>
      </c>
      <c r="B9304" s="10" t="s">
        <v>54</v>
      </c>
      <c r="C9304" s="10" t="s">
        <v>11</v>
      </c>
      <c r="D9304" s="10" t="s">
        <v>7</v>
      </c>
      <c r="E9304" s="10" t="s">
        <v>1</v>
      </c>
      <c r="F9304">
        <v>22</v>
      </c>
      <c r="G9304">
        <v>2.623218297958374</v>
      </c>
      <c r="H9304">
        <v>2.7801036834716797</v>
      </c>
      <c r="I9304">
        <v>85.5</v>
      </c>
      <c r="J9304">
        <v>6.3674606382846832E-2</v>
      </c>
      <c r="K9304">
        <v>8707</v>
      </c>
      <c r="L9304">
        <v>8432.0712000000003</v>
      </c>
      <c r="M9304">
        <v>-0.15688543021678925</v>
      </c>
      <c r="N9304">
        <v>-0.23849080502986908</v>
      </c>
      <c r="O9304">
        <v>-0.19027639925479889</v>
      </c>
      <c r="P9304">
        <v>-0.15688543021678925</v>
      </c>
      <c r="Q9304">
        <v>-0.1234944686293602</v>
      </c>
      <c r="R9304">
        <v>-7.5280055403709412E-2</v>
      </c>
      <c r="S9304" s="10" t="s">
        <v>38</v>
      </c>
    </row>
    <row r="9305" spans="1:19" hidden="1" x14ac:dyDescent="0.25">
      <c r="A9305" s="10" t="str">
        <f t="shared" si="145"/>
        <v>2017-2026Kern1-in-2September PeakPGE22</v>
      </c>
      <c r="B9305" s="10" t="s">
        <v>54</v>
      </c>
      <c r="C9305" s="10" t="s">
        <v>11</v>
      </c>
      <c r="D9305" s="10" t="s">
        <v>7</v>
      </c>
      <c r="E9305" s="10" t="s">
        <v>9</v>
      </c>
      <c r="F9305">
        <v>22</v>
      </c>
      <c r="G9305">
        <v>2.6561424732208252</v>
      </c>
      <c r="H9305">
        <v>2.8147773742675781</v>
      </c>
      <c r="I9305">
        <v>88.25</v>
      </c>
      <c r="J9305">
        <v>6.3674606382846832E-2</v>
      </c>
      <c r="K9305">
        <v>8707</v>
      </c>
      <c r="L9305">
        <v>8432.0712000000003</v>
      </c>
      <c r="M9305">
        <v>-0.15863478183746338</v>
      </c>
      <c r="N9305">
        <v>-0.24024015665054321</v>
      </c>
      <c r="O9305">
        <v>-0.19202575087547302</v>
      </c>
      <c r="P9305">
        <v>-0.15863478183746338</v>
      </c>
      <c r="Q9305">
        <v>-0.12524381279945374</v>
      </c>
      <c r="R9305">
        <v>-7.7029407024383545E-2</v>
      </c>
      <c r="S9305" s="10" t="s">
        <v>38</v>
      </c>
    </row>
    <row r="9306" spans="1:19" hidden="1" x14ac:dyDescent="0.25">
      <c r="A9306" s="10" t="str">
        <f t="shared" si="145"/>
        <v>2017-2026Kern1-in-2September PeakCAISO23</v>
      </c>
      <c r="B9306" s="10" t="s">
        <v>54</v>
      </c>
      <c r="C9306" s="10" t="s">
        <v>11</v>
      </c>
      <c r="D9306" s="10" t="s">
        <v>7</v>
      </c>
      <c r="E9306" s="10" t="s">
        <v>9</v>
      </c>
      <c r="F9306">
        <v>23</v>
      </c>
      <c r="G9306">
        <v>2.1637434959411621</v>
      </c>
      <c r="H9306">
        <v>2.2579977512359619</v>
      </c>
      <c r="I9306">
        <v>84.75</v>
      </c>
      <c r="J9306">
        <v>5.8387260884046555E-2</v>
      </c>
      <c r="K9306">
        <v>8707</v>
      </c>
      <c r="L9306">
        <v>8432.0712000000003</v>
      </c>
      <c r="M9306">
        <v>-9.4254337251186371E-2</v>
      </c>
      <c r="N9306">
        <v>-0.16908344626426697</v>
      </c>
      <c r="O9306">
        <v>-0.12487261742353439</v>
      </c>
      <c r="P9306">
        <v>-9.4254337251186371E-2</v>
      </c>
      <c r="Q9306">
        <v>-6.3636057078838348E-2</v>
      </c>
      <c r="R9306">
        <v>-1.9425224512815475E-2</v>
      </c>
      <c r="S9306" s="10" t="s">
        <v>39</v>
      </c>
    </row>
    <row r="9307" spans="1:19" hidden="1" x14ac:dyDescent="0.25">
      <c r="A9307" s="10" t="str">
        <f t="shared" si="145"/>
        <v>2017-2026Kern1-in-10September PeakCAISO23</v>
      </c>
      <c r="B9307" s="10" t="s">
        <v>54</v>
      </c>
      <c r="C9307" s="10" t="s">
        <v>11</v>
      </c>
      <c r="D9307" s="10" t="s">
        <v>7</v>
      </c>
      <c r="E9307" s="10" t="s">
        <v>1</v>
      </c>
      <c r="F9307">
        <v>23</v>
      </c>
      <c r="G9307">
        <v>2.2006266117095947</v>
      </c>
      <c r="H9307">
        <v>2.2995185852050781</v>
      </c>
      <c r="I9307">
        <v>86.75</v>
      </c>
      <c r="J9307">
        <v>5.8387260884046555E-2</v>
      </c>
      <c r="K9307">
        <v>8707</v>
      </c>
      <c r="L9307">
        <v>8432.0712000000003</v>
      </c>
      <c r="M9307">
        <v>-9.8892070353031158E-2</v>
      </c>
      <c r="N9307">
        <v>-0.17372117936611176</v>
      </c>
      <c r="O9307">
        <v>-0.12951034307479858</v>
      </c>
      <c r="P9307">
        <v>-9.8892070353031158E-2</v>
      </c>
      <c r="Q9307">
        <v>-6.8273790180683136E-2</v>
      </c>
      <c r="R9307">
        <v>-2.4062957614660263E-2</v>
      </c>
      <c r="S9307" s="10" t="s">
        <v>39</v>
      </c>
    </row>
    <row r="9308" spans="1:19" hidden="1" x14ac:dyDescent="0.25">
      <c r="A9308" s="10" t="str">
        <f t="shared" si="145"/>
        <v>2017-2026Kern1-in-2September PeakPGE23</v>
      </c>
      <c r="B9308" s="10" t="s">
        <v>54</v>
      </c>
      <c r="C9308" s="10" t="s">
        <v>11</v>
      </c>
      <c r="D9308" s="10" t="s">
        <v>7</v>
      </c>
      <c r="E9308" s="10" t="s">
        <v>9</v>
      </c>
      <c r="F9308">
        <v>23</v>
      </c>
      <c r="G9308">
        <v>2.2372324466705322</v>
      </c>
      <c r="H9308">
        <v>2.3459079265594482</v>
      </c>
      <c r="I9308">
        <v>85.375</v>
      </c>
      <c r="J9308">
        <v>5.8387260884046555E-2</v>
      </c>
      <c r="K9308">
        <v>8707</v>
      </c>
      <c r="L9308">
        <v>8432.0712000000003</v>
      </c>
      <c r="M9308">
        <v>-0.10867539048194885</v>
      </c>
      <c r="N9308">
        <v>-0.18350450694561005</v>
      </c>
      <c r="O9308">
        <v>-0.13929367065429688</v>
      </c>
      <c r="P9308">
        <v>-0.10867539048194885</v>
      </c>
      <c r="Q9308">
        <v>-7.805711030960083E-2</v>
      </c>
      <c r="R9308">
        <v>-3.3846277743577957E-2</v>
      </c>
      <c r="S9308" s="10" t="s">
        <v>38</v>
      </c>
    </row>
    <row r="9309" spans="1:19" hidden="1" x14ac:dyDescent="0.25">
      <c r="A9309" s="10" t="str">
        <f t="shared" si="145"/>
        <v>2017-2026Kern1-in-10September PeakPGE23</v>
      </c>
      <c r="B9309" s="10" t="s">
        <v>54</v>
      </c>
      <c r="C9309" s="10" t="s">
        <v>11</v>
      </c>
      <c r="D9309" s="10" t="s">
        <v>7</v>
      </c>
      <c r="E9309" s="10" t="s">
        <v>1</v>
      </c>
      <c r="F9309">
        <v>23</v>
      </c>
      <c r="G9309">
        <v>2.209500789642334</v>
      </c>
      <c r="H9309">
        <v>2.3153479099273682</v>
      </c>
      <c r="I9309">
        <v>82.625</v>
      </c>
      <c r="J9309">
        <v>5.8387260884046555E-2</v>
      </c>
      <c r="K9309">
        <v>8707</v>
      </c>
      <c r="L9309">
        <v>8432.0712000000003</v>
      </c>
      <c r="M9309">
        <v>-0.10584711283445358</v>
      </c>
      <c r="N9309">
        <v>-0.18067622184753418</v>
      </c>
      <c r="O9309">
        <v>-0.13646538555622101</v>
      </c>
      <c r="P9309">
        <v>-0.10584711283445358</v>
      </c>
      <c r="Q9309">
        <v>-7.522883266210556E-2</v>
      </c>
      <c r="R9309">
        <v>-3.1018000096082687E-2</v>
      </c>
      <c r="S9309" s="10" t="s">
        <v>38</v>
      </c>
    </row>
    <row r="9310" spans="1:19" hidden="1" x14ac:dyDescent="0.25">
      <c r="A9310" s="10" t="str">
        <f t="shared" si="145"/>
        <v>2017-2026Kern1-in-2September PeakCAISO24</v>
      </c>
      <c r="B9310" s="10" t="s">
        <v>54</v>
      </c>
      <c r="C9310" s="10" t="s">
        <v>11</v>
      </c>
      <c r="D9310" s="10" t="s">
        <v>7</v>
      </c>
      <c r="E9310" s="10" t="s">
        <v>9</v>
      </c>
      <c r="F9310">
        <v>24</v>
      </c>
      <c r="G9310">
        <v>1.7678425312042236</v>
      </c>
      <c r="H9310">
        <v>1.8425223827362061</v>
      </c>
      <c r="I9310">
        <v>82.5</v>
      </c>
      <c r="J9310">
        <v>4.4309847056865692E-2</v>
      </c>
      <c r="K9310">
        <v>8707</v>
      </c>
      <c r="L9310">
        <v>8432.0712000000003</v>
      </c>
      <c r="M9310">
        <v>-7.4679873883724213E-2</v>
      </c>
      <c r="N9310">
        <v>-0.13146737217903137</v>
      </c>
      <c r="O9310">
        <v>-9.7915954887866974E-2</v>
      </c>
      <c r="P9310">
        <v>-7.4679873883724213E-2</v>
      </c>
      <c r="Q9310">
        <v>-5.1443789154291153E-2</v>
      </c>
      <c r="R9310">
        <v>-1.7892373725771904E-2</v>
      </c>
      <c r="S9310" s="10" t="s">
        <v>39</v>
      </c>
    </row>
    <row r="9311" spans="1:19" hidden="1" x14ac:dyDescent="0.25">
      <c r="A9311" s="10" t="str">
        <f t="shared" si="145"/>
        <v>2017-2026Kern1-in-10September PeakCAISO24</v>
      </c>
      <c r="B9311" s="10" t="s">
        <v>54</v>
      </c>
      <c r="C9311" s="10" t="s">
        <v>11</v>
      </c>
      <c r="D9311" s="10" t="s">
        <v>7</v>
      </c>
      <c r="E9311" s="10" t="s">
        <v>1</v>
      </c>
      <c r="F9311">
        <v>24</v>
      </c>
      <c r="G9311">
        <v>1.797977089881897</v>
      </c>
      <c r="H9311">
        <v>1.8771911859512329</v>
      </c>
      <c r="I9311">
        <v>84.375</v>
      </c>
      <c r="J9311">
        <v>4.4309847056865692E-2</v>
      </c>
      <c r="K9311">
        <v>8707</v>
      </c>
      <c r="L9311">
        <v>8432.0712000000003</v>
      </c>
      <c r="M9311">
        <v>-7.9214088618755341E-2</v>
      </c>
      <c r="N9311">
        <v>-0.1360015869140625</v>
      </c>
      <c r="O9311">
        <v>-0.1024501696228981</v>
      </c>
      <c r="P9311">
        <v>-7.9214088618755341E-2</v>
      </c>
      <c r="Q9311">
        <v>-5.5978003889322281E-2</v>
      </c>
      <c r="R9311">
        <v>-2.2426588460803032E-2</v>
      </c>
      <c r="S9311" s="10" t="s">
        <v>39</v>
      </c>
    </row>
    <row r="9312" spans="1:19" hidden="1" x14ac:dyDescent="0.25">
      <c r="A9312" s="10" t="str">
        <f t="shared" si="145"/>
        <v>2017-2026Kern1-in-10September PeakPGE24</v>
      </c>
      <c r="B9312" s="10" t="s">
        <v>54</v>
      </c>
      <c r="C9312" s="10" t="s">
        <v>11</v>
      </c>
      <c r="D9312" s="10" t="s">
        <v>7</v>
      </c>
      <c r="E9312" s="10" t="s">
        <v>1</v>
      </c>
      <c r="F9312">
        <v>24</v>
      </c>
      <c r="G9312">
        <v>1.8052276372909546</v>
      </c>
      <c r="H9312">
        <v>1.8849422931671143</v>
      </c>
      <c r="I9312">
        <v>80.875</v>
      </c>
      <c r="J9312">
        <v>4.4309847056865692E-2</v>
      </c>
      <c r="K9312">
        <v>8707</v>
      </c>
      <c r="L9312">
        <v>8432.0712000000003</v>
      </c>
      <c r="M9312">
        <v>-7.9714663326740265E-2</v>
      </c>
      <c r="N9312">
        <v>-0.13650216162204742</v>
      </c>
      <c r="O9312">
        <v>-0.10295074433088303</v>
      </c>
      <c r="P9312">
        <v>-7.9714663326740265E-2</v>
      </c>
      <c r="Q9312">
        <v>-5.6478578597307205E-2</v>
      </c>
      <c r="R9312">
        <v>-2.2927163168787956E-2</v>
      </c>
      <c r="S9312" s="10" t="s">
        <v>38</v>
      </c>
    </row>
    <row r="9313" spans="1:19" hidden="1" x14ac:dyDescent="0.25">
      <c r="A9313" s="10" t="str">
        <f t="shared" si="145"/>
        <v>2017-2026Kern1-in-2September PeakPGE24</v>
      </c>
      <c r="B9313" s="10" t="s">
        <v>54</v>
      </c>
      <c r="C9313" s="10" t="s">
        <v>11</v>
      </c>
      <c r="D9313" s="10" t="s">
        <v>7</v>
      </c>
      <c r="E9313" s="10" t="s">
        <v>9</v>
      </c>
      <c r="F9313">
        <v>24</v>
      </c>
      <c r="G9313">
        <v>1.8278851509094238</v>
      </c>
      <c r="H9313">
        <v>1.9116171598434448</v>
      </c>
      <c r="I9313">
        <v>82.75</v>
      </c>
      <c r="J9313">
        <v>4.4309847056865692E-2</v>
      </c>
      <c r="K9313">
        <v>8707</v>
      </c>
      <c r="L9313">
        <v>8432.0712000000003</v>
      </c>
      <c r="M9313">
        <v>-8.3732053637504578E-2</v>
      </c>
      <c r="N9313">
        <v>-0.14051955938339233</v>
      </c>
      <c r="O9313">
        <v>-0.10696813464164734</v>
      </c>
      <c r="P9313">
        <v>-8.3732053637504578E-2</v>
      </c>
      <c r="Q9313">
        <v>-6.0495968908071518E-2</v>
      </c>
      <c r="R9313">
        <v>-2.6944553479552269E-2</v>
      </c>
      <c r="S9313" s="10" t="s">
        <v>38</v>
      </c>
    </row>
    <row r="9314" spans="1:19" hidden="1" x14ac:dyDescent="0.25">
      <c r="A9314" s="10" t="str">
        <f t="shared" si="145"/>
        <v>2017-2026Kern1-in-10Typical Event DayCAISO1</v>
      </c>
      <c r="B9314" s="10" t="s">
        <v>54</v>
      </c>
      <c r="C9314" s="10" t="s">
        <v>11</v>
      </c>
      <c r="D9314" s="10" t="s">
        <v>8</v>
      </c>
      <c r="E9314" s="10" t="s">
        <v>1</v>
      </c>
      <c r="F9314">
        <v>1</v>
      </c>
      <c r="G9314">
        <v>1.4796677827835083</v>
      </c>
      <c r="H9314">
        <v>1.4796677827835083</v>
      </c>
      <c r="I9314">
        <v>84.28125</v>
      </c>
      <c r="J9314">
        <v>0</v>
      </c>
      <c r="K9314">
        <v>8707</v>
      </c>
      <c r="L9314">
        <v>8432.0712000000003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 s="10" t="s">
        <v>39</v>
      </c>
    </row>
    <row r="9315" spans="1:19" hidden="1" x14ac:dyDescent="0.25">
      <c r="A9315" s="10" t="str">
        <f t="shared" si="145"/>
        <v>2017-2026Kern1-in-2Typical Event DayCAISO1</v>
      </c>
      <c r="B9315" s="10" t="s">
        <v>54</v>
      </c>
      <c r="C9315" s="10" t="s">
        <v>11</v>
      </c>
      <c r="D9315" s="10" t="s">
        <v>8</v>
      </c>
      <c r="E9315" s="10" t="s">
        <v>9</v>
      </c>
      <c r="F9315">
        <v>1</v>
      </c>
      <c r="G9315">
        <v>1.4270086288452148</v>
      </c>
      <c r="H9315">
        <v>1.4270086288452148</v>
      </c>
      <c r="I9315">
        <v>82.15625</v>
      </c>
      <c r="J9315">
        <v>0</v>
      </c>
      <c r="K9315">
        <v>8707</v>
      </c>
      <c r="L9315">
        <v>8432.0712000000003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 s="10" t="s">
        <v>39</v>
      </c>
    </row>
    <row r="9316" spans="1:19" hidden="1" x14ac:dyDescent="0.25">
      <c r="A9316" s="10" t="str">
        <f t="shared" si="145"/>
        <v>2017-2026Kern1-in-10Typical Event DayPGE1</v>
      </c>
      <c r="B9316" s="10" t="s">
        <v>54</v>
      </c>
      <c r="C9316" s="10" t="s">
        <v>11</v>
      </c>
      <c r="D9316" s="10" t="s">
        <v>8</v>
      </c>
      <c r="E9316" s="10" t="s">
        <v>1</v>
      </c>
      <c r="F9316">
        <v>1</v>
      </c>
      <c r="G9316">
        <v>1.4962191581726074</v>
      </c>
      <c r="H9316">
        <v>1.4962191581726074</v>
      </c>
      <c r="I9316">
        <v>83.25</v>
      </c>
      <c r="J9316">
        <v>0</v>
      </c>
      <c r="K9316">
        <v>8707</v>
      </c>
      <c r="L9316">
        <v>8432.0712000000003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 s="10" t="s">
        <v>38</v>
      </c>
    </row>
    <row r="9317" spans="1:19" hidden="1" x14ac:dyDescent="0.25">
      <c r="A9317" s="10" t="str">
        <f t="shared" si="145"/>
        <v>2017-2026Kern1-in-2Typical Event DayPGE1</v>
      </c>
      <c r="B9317" s="10" t="s">
        <v>54</v>
      </c>
      <c r="C9317" s="10" t="s">
        <v>11</v>
      </c>
      <c r="D9317" s="10" t="s">
        <v>8</v>
      </c>
      <c r="E9317" s="10" t="s">
        <v>9</v>
      </c>
      <c r="F9317">
        <v>1</v>
      </c>
      <c r="G9317">
        <v>1.4728294610977173</v>
      </c>
      <c r="H9317">
        <v>1.4728294610977173</v>
      </c>
      <c r="I9317">
        <v>83.125</v>
      </c>
      <c r="J9317">
        <v>0</v>
      </c>
      <c r="K9317">
        <v>8707</v>
      </c>
      <c r="L9317">
        <v>8432.0712000000003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 s="10" t="s">
        <v>38</v>
      </c>
    </row>
    <row r="9318" spans="1:19" hidden="1" x14ac:dyDescent="0.25">
      <c r="A9318" s="10" t="str">
        <f t="shared" si="145"/>
        <v>2017-2026Kern1-in-2Typical Event DayCAISO2</v>
      </c>
      <c r="B9318" s="10" t="s">
        <v>54</v>
      </c>
      <c r="C9318" s="10" t="s">
        <v>11</v>
      </c>
      <c r="D9318" s="10" t="s">
        <v>8</v>
      </c>
      <c r="E9318" s="10" t="s">
        <v>9</v>
      </c>
      <c r="F9318">
        <v>2</v>
      </c>
      <c r="G9318">
        <v>1.2220211029052734</v>
      </c>
      <c r="H9318">
        <v>1.2220211029052734</v>
      </c>
      <c r="I9318">
        <v>80.21875</v>
      </c>
      <c r="J9318">
        <v>0</v>
      </c>
      <c r="K9318">
        <v>8707</v>
      </c>
      <c r="L9318">
        <v>8432.0712000000003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 s="10" t="s">
        <v>39</v>
      </c>
    </row>
    <row r="9319" spans="1:19" hidden="1" x14ac:dyDescent="0.25">
      <c r="A9319" s="10" t="str">
        <f t="shared" si="145"/>
        <v>2017-2026Kern1-in-10Typical Event DayCAISO2</v>
      </c>
      <c r="B9319" s="10" t="s">
        <v>54</v>
      </c>
      <c r="C9319" s="10" t="s">
        <v>11</v>
      </c>
      <c r="D9319" s="10" t="s">
        <v>8</v>
      </c>
      <c r="E9319" s="10" t="s">
        <v>1</v>
      </c>
      <c r="F9319">
        <v>2</v>
      </c>
      <c r="G9319">
        <v>1.2671158313751221</v>
      </c>
      <c r="H9319">
        <v>1.2671158313751221</v>
      </c>
      <c r="I9319">
        <v>82.0625</v>
      </c>
      <c r="J9319">
        <v>0</v>
      </c>
      <c r="K9319">
        <v>8707</v>
      </c>
      <c r="L9319">
        <v>8432.0712000000003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 s="10" t="s">
        <v>39</v>
      </c>
    </row>
    <row r="9320" spans="1:19" hidden="1" x14ac:dyDescent="0.25">
      <c r="A9320" s="10" t="str">
        <f t="shared" si="145"/>
        <v>2017-2026Kern1-in-2Typical Event DayPGE2</v>
      </c>
      <c r="B9320" s="10" t="s">
        <v>54</v>
      </c>
      <c r="C9320" s="10" t="s">
        <v>11</v>
      </c>
      <c r="D9320" s="10" t="s">
        <v>8</v>
      </c>
      <c r="E9320" s="10" t="s">
        <v>9</v>
      </c>
      <c r="F9320">
        <v>2</v>
      </c>
      <c r="G9320">
        <v>1.261259913444519</v>
      </c>
      <c r="H9320">
        <v>1.261259913444519</v>
      </c>
      <c r="I9320">
        <v>81.0625</v>
      </c>
      <c r="J9320">
        <v>0</v>
      </c>
      <c r="K9320">
        <v>8707</v>
      </c>
      <c r="L9320">
        <v>8432.0712000000003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 s="10" t="s">
        <v>38</v>
      </c>
    </row>
    <row r="9321" spans="1:19" hidden="1" x14ac:dyDescent="0.25">
      <c r="A9321" s="10" t="str">
        <f t="shared" si="145"/>
        <v>2017-2026Kern1-in-10Typical Event DayPGE2</v>
      </c>
      <c r="B9321" s="10" t="s">
        <v>54</v>
      </c>
      <c r="C9321" s="10" t="s">
        <v>11</v>
      </c>
      <c r="D9321" s="10" t="s">
        <v>8</v>
      </c>
      <c r="E9321" s="10" t="s">
        <v>1</v>
      </c>
      <c r="F9321">
        <v>2</v>
      </c>
      <c r="G9321">
        <v>1.2812895774841309</v>
      </c>
      <c r="H9321">
        <v>1.2812895774841309</v>
      </c>
      <c r="I9321">
        <v>82.09375</v>
      </c>
      <c r="J9321">
        <v>0</v>
      </c>
      <c r="K9321">
        <v>8707</v>
      </c>
      <c r="L9321">
        <v>8432.0712000000003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 s="10" t="s">
        <v>38</v>
      </c>
    </row>
    <row r="9322" spans="1:19" hidden="1" x14ac:dyDescent="0.25">
      <c r="A9322" s="10" t="str">
        <f t="shared" si="145"/>
        <v>2017-2026Kern1-in-10Typical Event DayCAISO3</v>
      </c>
      <c r="B9322" s="10" t="s">
        <v>54</v>
      </c>
      <c r="C9322" s="10" t="s">
        <v>11</v>
      </c>
      <c r="D9322" s="10" t="s">
        <v>8</v>
      </c>
      <c r="E9322" s="10" t="s">
        <v>1</v>
      </c>
      <c r="F9322">
        <v>3</v>
      </c>
      <c r="G9322">
        <v>1.1076235771179199</v>
      </c>
      <c r="H9322">
        <v>1.1076235771179199</v>
      </c>
      <c r="I9322">
        <v>80.71875</v>
      </c>
      <c r="J9322">
        <v>0</v>
      </c>
      <c r="K9322">
        <v>8707</v>
      </c>
      <c r="L9322">
        <v>8432.0712000000003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 s="10" t="s">
        <v>39</v>
      </c>
    </row>
    <row r="9323" spans="1:19" hidden="1" x14ac:dyDescent="0.25">
      <c r="A9323" s="10" t="str">
        <f t="shared" si="145"/>
        <v>2017-2026Kern1-in-2Typical Event DayCAISO3</v>
      </c>
      <c r="B9323" s="10" t="s">
        <v>54</v>
      </c>
      <c r="C9323" s="10" t="s">
        <v>11</v>
      </c>
      <c r="D9323" s="10" t="s">
        <v>8</v>
      </c>
      <c r="E9323" s="10" t="s">
        <v>9</v>
      </c>
      <c r="F9323">
        <v>3</v>
      </c>
      <c r="G9323">
        <v>1.0682048797607422</v>
      </c>
      <c r="H9323">
        <v>1.0682048797607422</v>
      </c>
      <c r="I9323">
        <v>78.4375</v>
      </c>
      <c r="J9323">
        <v>0</v>
      </c>
      <c r="K9323">
        <v>8707</v>
      </c>
      <c r="L9323">
        <v>8432.0712000000003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 s="10" t="s">
        <v>39</v>
      </c>
    </row>
    <row r="9324" spans="1:19" hidden="1" x14ac:dyDescent="0.25">
      <c r="A9324" s="10" t="str">
        <f t="shared" si="145"/>
        <v>2017-2026Kern1-in-10Typical Event DayPGE3</v>
      </c>
      <c r="B9324" s="10" t="s">
        <v>54</v>
      </c>
      <c r="C9324" s="10" t="s">
        <v>11</v>
      </c>
      <c r="D9324" s="10" t="s">
        <v>8</v>
      </c>
      <c r="E9324" s="10" t="s">
        <v>1</v>
      </c>
      <c r="F9324">
        <v>3</v>
      </c>
      <c r="G9324">
        <v>1.1200133562088013</v>
      </c>
      <c r="H9324">
        <v>1.1200133562088013</v>
      </c>
      <c r="I9324">
        <v>80.6875</v>
      </c>
      <c r="J9324">
        <v>0</v>
      </c>
      <c r="K9324">
        <v>8707</v>
      </c>
      <c r="L9324">
        <v>8432.0712000000003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 s="10" t="s">
        <v>38</v>
      </c>
    </row>
    <row r="9325" spans="1:19" hidden="1" x14ac:dyDescent="0.25">
      <c r="A9325" s="10" t="str">
        <f t="shared" si="145"/>
        <v>2017-2026Kern1-in-2Typical Event DayPGE3</v>
      </c>
      <c r="B9325" s="10" t="s">
        <v>54</v>
      </c>
      <c r="C9325" s="10" t="s">
        <v>11</v>
      </c>
      <c r="D9325" s="10" t="s">
        <v>8</v>
      </c>
      <c r="E9325" s="10" t="s">
        <v>9</v>
      </c>
      <c r="F9325">
        <v>3</v>
      </c>
      <c r="G9325">
        <v>1.1025047302246094</v>
      </c>
      <c r="H9325">
        <v>1.1025047302246094</v>
      </c>
      <c r="I9325">
        <v>79.71875</v>
      </c>
      <c r="J9325">
        <v>0</v>
      </c>
      <c r="K9325">
        <v>8707</v>
      </c>
      <c r="L9325">
        <v>8432.0712000000003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 s="10" t="s">
        <v>38</v>
      </c>
    </row>
    <row r="9326" spans="1:19" hidden="1" x14ac:dyDescent="0.25">
      <c r="A9326" s="10" t="str">
        <f t="shared" si="145"/>
        <v>2017-2026Kern1-in-2Typical Event DayCAISO4</v>
      </c>
      <c r="B9326" s="10" t="s">
        <v>54</v>
      </c>
      <c r="C9326" s="10" t="s">
        <v>11</v>
      </c>
      <c r="D9326" s="10" t="s">
        <v>8</v>
      </c>
      <c r="E9326" s="10" t="s">
        <v>9</v>
      </c>
      <c r="F9326">
        <v>4</v>
      </c>
      <c r="G9326">
        <v>0.96615338325500488</v>
      </c>
      <c r="H9326">
        <v>0.96615338325500488</v>
      </c>
      <c r="I9326">
        <v>77.25</v>
      </c>
      <c r="J9326">
        <v>0</v>
      </c>
      <c r="K9326">
        <v>8707</v>
      </c>
      <c r="L9326">
        <v>8432.0712000000003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 s="10" t="s">
        <v>39</v>
      </c>
    </row>
    <row r="9327" spans="1:19" hidden="1" x14ac:dyDescent="0.25">
      <c r="A9327" s="10" t="str">
        <f t="shared" si="145"/>
        <v>2017-2026Kern1-in-10Typical Event DayCAISO4</v>
      </c>
      <c r="B9327" s="10" t="s">
        <v>54</v>
      </c>
      <c r="C9327" s="10" t="s">
        <v>11</v>
      </c>
      <c r="D9327" s="10" t="s">
        <v>8</v>
      </c>
      <c r="E9327" s="10" t="s">
        <v>1</v>
      </c>
      <c r="F9327">
        <v>4</v>
      </c>
      <c r="G9327">
        <v>1.0018061399459839</v>
      </c>
      <c r="H9327">
        <v>1.0018061399459839</v>
      </c>
      <c r="I9327">
        <v>79.03125</v>
      </c>
      <c r="J9327">
        <v>0</v>
      </c>
      <c r="K9327">
        <v>8707</v>
      </c>
      <c r="L9327">
        <v>8432.0712000000003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 s="10" t="s">
        <v>39</v>
      </c>
    </row>
    <row r="9328" spans="1:19" hidden="1" x14ac:dyDescent="0.25">
      <c r="A9328" s="10" t="str">
        <f t="shared" si="145"/>
        <v>2017-2026Kern1-in-2Typical Event DayPGE4</v>
      </c>
      <c r="B9328" s="10" t="s">
        <v>54</v>
      </c>
      <c r="C9328" s="10" t="s">
        <v>11</v>
      </c>
      <c r="D9328" s="10" t="s">
        <v>8</v>
      </c>
      <c r="E9328" s="10" t="s">
        <v>9</v>
      </c>
      <c r="F9328">
        <v>4</v>
      </c>
      <c r="G9328">
        <v>0.99717634916305542</v>
      </c>
      <c r="H9328">
        <v>0.99717634916305542</v>
      </c>
      <c r="I9328">
        <v>78.21875</v>
      </c>
      <c r="J9328">
        <v>0</v>
      </c>
      <c r="K9328">
        <v>8707</v>
      </c>
      <c r="L9328">
        <v>8432.0712000000003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 s="10" t="s">
        <v>38</v>
      </c>
    </row>
    <row r="9329" spans="1:19" hidden="1" x14ac:dyDescent="0.25">
      <c r="A9329" s="10" t="str">
        <f t="shared" si="145"/>
        <v>2017-2026Kern1-in-10Typical Event DayPGE4</v>
      </c>
      <c r="B9329" s="10" t="s">
        <v>54</v>
      </c>
      <c r="C9329" s="10" t="s">
        <v>11</v>
      </c>
      <c r="D9329" s="10" t="s">
        <v>8</v>
      </c>
      <c r="E9329" s="10" t="s">
        <v>1</v>
      </c>
      <c r="F9329">
        <v>4</v>
      </c>
      <c r="G9329">
        <v>1.013012170791626</v>
      </c>
      <c r="H9329">
        <v>1.013012170791626</v>
      </c>
      <c r="I9329">
        <v>79.5</v>
      </c>
      <c r="J9329">
        <v>0</v>
      </c>
      <c r="K9329">
        <v>8707</v>
      </c>
      <c r="L9329">
        <v>8432.0712000000003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 s="10" t="s">
        <v>38</v>
      </c>
    </row>
    <row r="9330" spans="1:19" hidden="1" x14ac:dyDescent="0.25">
      <c r="A9330" s="10" t="str">
        <f t="shared" si="145"/>
        <v>2017-2026Kern1-in-2Typical Event DayCAISO5</v>
      </c>
      <c r="B9330" s="10" t="s">
        <v>54</v>
      </c>
      <c r="C9330" s="10" t="s">
        <v>11</v>
      </c>
      <c r="D9330" s="10" t="s">
        <v>8</v>
      </c>
      <c r="E9330" s="10" t="s">
        <v>9</v>
      </c>
      <c r="F9330">
        <v>5</v>
      </c>
      <c r="G9330">
        <v>0.91162687540054321</v>
      </c>
      <c r="H9330">
        <v>0.91162687540054321</v>
      </c>
      <c r="I9330">
        <v>75.59375</v>
      </c>
      <c r="J9330">
        <v>0</v>
      </c>
      <c r="K9330">
        <v>8707</v>
      </c>
      <c r="L9330">
        <v>8432.0712000000003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 s="10" t="s">
        <v>39</v>
      </c>
    </row>
    <row r="9331" spans="1:19" hidden="1" x14ac:dyDescent="0.25">
      <c r="A9331" s="10" t="str">
        <f t="shared" si="145"/>
        <v>2017-2026Kern1-in-10Typical Event DayCAISO5</v>
      </c>
      <c r="B9331" s="10" t="s">
        <v>54</v>
      </c>
      <c r="C9331" s="10" t="s">
        <v>11</v>
      </c>
      <c r="D9331" s="10" t="s">
        <v>8</v>
      </c>
      <c r="E9331" s="10" t="s">
        <v>1</v>
      </c>
      <c r="F9331">
        <v>5</v>
      </c>
      <c r="G9331">
        <v>0.94526755809783936</v>
      </c>
      <c r="H9331">
        <v>0.94526755809783936</v>
      </c>
      <c r="I9331">
        <v>77.59375</v>
      </c>
      <c r="J9331">
        <v>0</v>
      </c>
      <c r="K9331">
        <v>8707</v>
      </c>
      <c r="L9331">
        <v>8432.0712000000003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 s="10" t="s">
        <v>39</v>
      </c>
    </row>
    <row r="9332" spans="1:19" hidden="1" x14ac:dyDescent="0.25">
      <c r="A9332" s="10" t="str">
        <f t="shared" si="145"/>
        <v>2017-2026Kern1-in-2Typical Event DayPGE5</v>
      </c>
      <c r="B9332" s="10" t="s">
        <v>54</v>
      </c>
      <c r="C9332" s="10" t="s">
        <v>11</v>
      </c>
      <c r="D9332" s="10" t="s">
        <v>8</v>
      </c>
      <c r="E9332" s="10" t="s">
        <v>9</v>
      </c>
      <c r="F9332">
        <v>5</v>
      </c>
      <c r="G9332">
        <v>0.94089901447296143</v>
      </c>
      <c r="H9332">
        <v>0.94089901447296143</v>
      </c>
      <c r="I9332">
        <v>76.875</v>
      </c>
      <c r="J9332">
        <v>0</v>
      </c>
      <c r="K9332">
        <v>8707</v>
      </c>
      <c r="L9332">
        <v>8432.0712000000003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 s="10" t="s">
        <v>38</v>
      </c>
    </row>
    <row r="9333" spans="1:19" hidden="1" x14ac:dyDescent="0.25">
      <c r="A9333" s="10" t="str">
        <f t="shared" si="145"/>
        <v>2017-2026Kern1-in-10Typical Event DayPGE5</v>
      </c>
      <c r="B9333" s="10" t="s">
        <v>54</v>
      </c>
      <c r="C9333" s="10" t="s">
        <v>11</v>
      </c>
      <c r="D9333" s="10" t="s">
        <v>8</v>
      </c>
      <c r="E9333" s="10" t="s">
        <v>1</v>
      </c>
      <c r="F9333">
        <v>5</v>
      </c>
      <c r="G9333">
        <v>0.95584118366241455</v>
      </c>
      <c r="H9333">
        <v>0.95584118366241455</v>
      </c>
      <c r="I9333">
        <v>78.09375</v>
      </c>
      <c r="J9333">
        <v>0</v>
      </c>
      <c r="K9333">
        <v>8707</v>
      </c>
      <c r="L9333">
        <v>8432.0712000000003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 s="10" t="s">
        <v>38</v>
      </c>
    </row>
    <row r="9334" spans="1:19" hidden="1" x14ac:dyDescent="0.25">
      <c r="A9334" s="10" t="str">
        <f t="shared" si="145"/>
        <v>2017-2026Kern1-in-2Typical Event DayCAISO6</v>
      </c>
      <c r="B9334" s="10" t="s">
        <v>54</v>
      </c>
      <c r="C9334" s="10" t="s">
        <v>11</v>
      </c>
      <c r="D9334" s="10" t="s">
        <v>8</v>
      </c>
      <c r="E9334" s="10" t="s">
        <v>9</v>
      </c>
      <c r="F9334">
        <v>6</v>
      </c>
      <c r="G9334">
        <v>0.89203578233718872</v>
      </c>
      <c r="H9334">
        <v>0.89203578233718872</v>
      </c>
      <c r="I9334">
        <v>74.4375</v>
      </c>
      <c r="J9334">
        <v>0</v>
      </c>
      <c r="K9334">
        <v>8707</v>
      </c>
      <c r="L9334">
        <v>8432.0712000000003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 s="10" t="s">
        <v>39</v>
      </c>
    </row>
    <row r="9335" spans="1:19" hidden="1" x14ac:dyDescent="0.25">
      <c r="A9335" s="10" t="str">
        <f t="shared" si="145"/>
        <v>2017-2026Kern1-in-10Typical Event DayCAISO6</v>
      </c>
      <c r="B9335" s="10" t="s">
        <v>54</v>
      </c>
      <c r="C9335" s="10" t="s">
        <v>11</v>
      </c>
      <c r="D9335" s="10" t="s">
        <v>8</v>
      </c>
      <c r="E9335" s="10" t="s">
        <v>1</v>
      </c>
      <c r="F9335">
        <v>6</v>
      </c>
      <c r="G9335">
        <v>0.92495346069335938</v>
      </c>
      <c r="H9335">
        <v>0.92495346069335938</v>
      </c>
      <c r="I9335">
        <v>76.21875</v>
      </c>
      <c r="J9335">
        <v>0</v>
      </c>
      <c r="K9335">
        <v>8707</v>
      </c>
      <c r="L9335">
        <v>8432.0712000000003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 s="10" t="s">
        <v>39</v>
      </c>
    </row>
    <row r="9336" spans="1:19" hidden="1" x14ac:dyDescent="0.25">
      <c r="A9336" s="10" t="str">
        <f t="shared" si="145"/>
        <v>2017-2026Kern1-in-10Typical Event DayPGE6</v>
      </c>
      <c r="B9336" s="10" t="s">
        <v>54</v>
      </c>
      <c r="C9336" s="10" t="s">
        <v>11</v>
      </c>
      <c r="D9336" s="10" t="s">
        <v>8</v>
      </c>
      <c r="E9336" s="10" t="s">
        <v>1</v>
      </c>
      <c r="F9336">
        <v>6</v>
      </c>
      <c r="G9336">
        <v>0.93529987335205078</v>
      </c>
      <c r="H9336">
        <v>0.93529987335205078</v>
      </c>
      <c r="I9336">
        <v>76.90625</v>
      </c>
      <c r="J9336">
        <v>0</v>
      </c>
      <c r="K9336">
        <v>8707</v>
      </c>
      <c r="L9336">
        <v>8432.0712000000003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 s="10" t="s">
        <v>38</v>
      </c>
    </row>
    <row r="9337" spans="1:19" hidden="1" x14ac:dyDescent="0.25">
      <c r="A9337" s="10" t="str">
        <f t="shared" si="145"/>
        <v>2017-2026Kern1-in-2Typical Event DayPGE6</v>
      </c>
      <c r="B9337" s="10" t="s">
        <v>54</v>
      </c>
      <c r="C9337" s="10" t="s">
        <v>11</v>
      </c>
      <c r="D9337" s="10" t="s">
        <v>8</v>
      </c>
      <c r="E9337" s="10" t="s">
        <v>9</v>
      </c>
      <c r="F9337">
        <v>6</v>
      </c>
      <c r="G9337">
        <v>0.92067885398864746</v>
      </c>
      <c r="H9337">
        <v>0.92067885398864746</v>
      </c>
      <c r="I9337">
        <v>75.71875</v>
      </c>
      <c r="J9337">
        <v>0</v>
      </c>
      <c r="K9337">
        <v>8707</v>
      </c>
      <c r="L9337">
        <v>8432.0712000000003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 s="10" t="s">
        <v>38</v>
      </c>
    </row>
    <row r="9338" spans="1:19" hidden="1" x14ac:dyDescent="0.25">
      <c r="A9338" s="10" t="str">
        <f t="shared" si="145"/>
        <v>2017-2026Kern1-in-2Typical Event DayCAISO7</v>
      </c>
      <c r="B9338" s="10" t="s">
        <v>54</v>
      </c>
      <c r="C9338" s="10" t="s">
        <v>11</v>
      </c>
      <c r="D9338" s="10" t="s">
        <v>8</v>
      </c>
      <c r="E9338" s="10" t="s">
        <v>9</v>
      </c>
      <c r="F9338">
        <v>7</v>
      </c>
      <c r="G9338">
        <v>0.92543274164199829</v>
      </c>
      <c r="H9338">
        <v>0.92543274164199829</v>
      </c>
      <c r="I9338">
        <v>74.25</v>
      </c>
      <c r="J9338">
        <v>0</v>
      </c>
      <c r="K9338">
        <v>8707</v>
      </c>
      <c r="L9338">
        <v>8432.0712000000003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 s="10" t="s">
        <v>39</v>
      </c>
    </row>
    <row r="9339" spans="1:19" hidden="1" x14ac:dyDescent="0.25">
      <c r="A9339" s="10" t="str">
        <f t="shared" si="145"/>
        <v>2017-2026Kern1-in-10Typical Event DayCAISO7</v>
      </c>
      <c r="B9339" s="10" t="s">
        <v>54</v>
      </c>
      <c r="C9339" s="10" t="s">
        <v>11</v>
      </c>
      <c r="D9339" s="10" t="s">
        <v>8</v>
      </c>
      <c r="E9339" s="10" t="s">
        <v>1</v>
      </c>
      <c r="F9339">
        <v>7</v>
      </c>
      <c r="G9339">
        <v>0.9595828652381897</v>
      </c>
      <c r="H9339">
        <v>0.9595828652381897</v>
      </c>
      <c r="I9339">
        <v>76.15625</v>
      </c>
      <c r="J9339">
        <v>0</v>
      </c>
      <c r="K9339">
        <v>8707</v>
      </c>
      <c r="L9339">
        <v>8432.0712000000003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 s="10" t="s">
        <v>39</v>
      </c>
    </row>
    <row r="9340" spans="1:19" hidden="1" x14ac:dyDescent="0.25">
      <c r="A9340" s="10" t="str">
        <f t="shared" si="145"/>
        <v>2017-2026Kern1-in-10Typical Event DayPGE7</v>
      </c>
      <c r="B9340" s="10" t="s">
        <v>54</v>
      </c>
      <c r="C9340" s="10" t="s">
        <v>11</v>
      </c>
      <c r="D9340" s="10" t="s">
        <v>8</v>
      </c>
      <c r="E9340" s="10" t="s">
        <v>1</v>
      </c>
      <c r="F9340">
        <v>7</v>
      </c>
      <c r="G9340">
        <v>0.97031664848327637</v>
      </c>
      <c r="H9340">
        <v>0.97031664848327637</v>
      </c>
      <c r="I9340">
        <v>77</v>
      </c>
      <c r="J9340">
        <v>0</v>
      </c>
      <c r="K9340">
        <v>8707</v>
      </c>
      <c r="L9340">
        <v>8432.0712000000003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 s="10" t="s">
        <v>38</v>
      </c>
    </row>
    <row r="9341" spans="1:19" hidden="1" x14ac:dyDescent="0.25">
      <c r="A9341" s="10" t="str">
        <f t="shared" si="145"/>
        <v>2017-2026Kern1-in-2Typical Event DayPGE7</v>
      </c>
      <c r="B9341" s="10" t="s">
        <v>54</v>
      </c>
      <c r="C9341" s="10" t="s">
        <v>11</v>
      </c>
      <c r="D9341" s="10" t="s">
        <v>8</v>
      </c>
      <c r="E9341" s="10" t="s">
        <v>9</v>
      </c>
      <c r="F9341">
        <v>7</v>
      </c>
      <c r="G9341">
        <v>0.95514822006225586</v>
      </c>
      <c r="H9341">
        <v>0.95514822006225586</v>
      </c>
      <c r="I9341">
        <v>75.71875</v>
      </c>
      <c r="J9341">
        <v>0</v>
      </c>
      <c r="K9341">
        <v>8707</v>
      </c>
      <c r="L9341">
        <v>8432.0712000000003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 s="10" t="s">
        <v>38</v>
      </c>
    </row>
    <row r="9342" spans="1:19" hidden="1" x14ac:dyDescent="0.25">
      <c r="A9342" s="10" t="str">
        <f t="shared" si="145"/>
        <v>2017-2026Kern1-in-10Typical Event DayCAISO8</v>
      </c>
      <c r="B9342" s="10" t="s">
        <v>54</v>
      </c>
      <c r="C9342" s="10" t="s">
        <v>11</v>
      </c>
      <c r="D9342" s="10" t="s">
        <v>8</v>
      </c>
      <c r="E9342" s="10" t="s">
        <v>1</v>
      </c>
      <c r="F9342">
        <v>8</v>
      </c>
      <c r="G9342">
        <v>0.96591490507125854</v>
      </c>
      <c r="H9342">
        <v>0.96591490507125854</v>
      </c>
      <c r="I9342">
        <v>79.46875</v>
      </c>
      <c r="J9342">
        <v>0</v>
      </c>
      <c r="K9342">
        <v>8707</v>
      </c>
      <c r="L9342">
        <v>8432.0712000000003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 s="10" t="s">
        <v>39</v>
      </c>
    </row>
    <row r="9343" spans="1:19" hidden="1" x14ac:dyDescent="0.25">
      <c r="A9343" s="10" t="str">
        <f t="shared" si="145"/>
        <v>2017-2026Kern1-in-2Typical Event DayCAISO8</v>
      </c>
      <c r="B9343" s="10" t="s">
        <v>54</v>
      </c>
      <c r="C9343" s="10" t="s">
        <v>11</v>
      </c>
      <c r="D9343" s="10" t="s">
        <v>8</v>
      </c>
      <c r="E9343" s="10" t="s">
        <v>9</v>
      </c>
      <c r="F9343">
        <v>8</v>
      </c>
      <c r="G9343">
        <v>0.93153947591781616</v>
      </c>
      <c r="H9343">
        <v>0.93153947591781616</v>
      </c>
      <c r="I9343">
        <v>77.0625</v>
      </c>
      <c r="J9343">
        <v>0</v>
      </c>
      <c r="K9343">
        <v>8707</v>
      </c>
      <c r="L9343">
        <v>8432.0712000000003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 s="10" t="s">
        <v>39</v>
      </c>
    </row>
    <row r="9344" spans="1:19" hidden="1" x14ac:dyDescent="0.25">
      <c r="A9344" s="10" t="str">
        <f t="shared" si="145"/>
        <v>2017-2026Kern1-in-10Typical Event DayPGE8</v>
      </c>
      <c r="B9344" s="10" t="s">
        <v>54</v>
      </c>
      <c r="C9344" s="10" t="s">
        <v>11</v>
      </c>
      <c r="D9344" s="10" t="s">
        <v>8</v>
      </c>
      <c r="E9344" s="10" t="s">
        <v>1</v>
      </c>
      <c r="F9344">
        <v>8</v>
      </c>
      <c r="G9344">
        <v>0.97671949863433838</v>
      </c>
      <c r="H9344">
        <v>0.97671949863433838</v>
      </c>
      <c r="I9344">
        <v>79.53125</v>
      </c>
      <c r="J9344">
        <v>0</v>
      </c>
      <c r="K9344">
        <v>8707</v>
      </c>
      <c r="L9344">
        <v>8432.0712000000003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 s="10" t="s">
        <v>38</v>
      </c>
    </row>
    <row r="9345" spans="1:19" hidden="1" x14ac:dyDescent="0.25">
      <c r="A9345" s="10" t="str">
        <f t="shared" si="145"/>
        <v>2017-2026Kern1-in-2Typical Event DayPGE8</v>
      </c>
      <c r="B9345" s="10" t="s">
        <v>54</v>
      </c>
      <c r="C9345" s="10" t="s">
        <v>11</v>
      </c>
      <c r="D9345" s="10" t="s">
        <v>8</v>
      </c>
      <c r="E9345" s="10" t="s">
        <v>9</v>
      </c>
      <c r="F9345">
        <v>8</v>
      </c>
      <c r="G9345">
        <v>0.96145099401473999</v>
      </c>
      <c r="H9345">
        <v>0.96145099401473999</v>
      </c>
      <c r="I9345">
        <v>78.4375</v>
      </c>
      <c r="J9345">
        <v>0</v>
      </c>
      <c r="K9345">
        <v>8707</v>
      </c>
      <c r="L9345">
        <v>8432.0712000000003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 s="10" t="s">
        <v>38</v>
      </c>
    </row>
    <row r="9346" spans="1:19" hidden="1" x14ac:dyDescent="0.25">
      <c r="A9346" s="10" t="str">
        <f t="shared" ref="A9346:A9409" si="146">CONCATENATE(B9346,C9346,E9346,D9346,S9346,F9346)</f>
        <v>2017-2026Kern1-in-2Typical Event DayCAISO9</v>
      </c>
      <c r="B9346" s="10" t="s">
        <v>54</v>
      </c>
      <c r="C9346" s="10" t="s">
        <v>11</v>
      </c>
      <c r="D9346" s="10" t="s">
        <v>8</v>
      </c>
      <c r="E9346" s="10" t="s">
        <v>9</v>
      </c>
      <c r="F9346">
        <v>9</v>
      </c>
      <c r="G9346">
        <v>0.93108129501342773</v>
      </c>
      <c r="H9346">
        <v>0.93108129501342773</v>
      </c>
      <c r="I9346">
        <v>81.625</v>
      </c>
      <c r="J9346">
        <v>0</v>
      </c>
      <c r="K9346">
        <v>8707</v>
      </c>
      <c r="L9346">
        <v>8432.0712000000003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 s="10" t="s">
        <v>39</v>
      </c>
    </row>
    <row r="9347" spans="1:19" hidden="1" x14ac:dyDescent="0.25">
      <c r="A9347" s="10" t="str">
        <f t="shared" si="146"/>
        <v>2017-2026Kern1-in-10Typical Event DayCAISO9</v>
      </c>
      <c r="B9347" s="10" t="s">
        <v>54</v>
      </c>
      <c r="C9347" s="10" t="s">
        <v>11</v>
      </c>
      <c r="D9347" s="10" t="s">
        <v>8</v>
      </c>
      <c r="E9347" s="10" t="s">
        <v>1</v>
      </c>
      <c r="F9347">
        <v>9</v>
      </c>
      <c r="G9347">
        <v>0.96543985605239868</v>
      </c>
      <c r="H9347">
        <v>0.96543985605239868</v>
      </c>
      <c r="I9347">
        <v>84.21875</v>
      </c>
      <c r="J9347">
        <v>0</v>
      </c>
      <c r="K9347">
        <v>8707</v>
      </c>
      <c r="L9347">
        <v>8432.0712000000003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 s="10" t="s">
        <v>39</v>
      </c>
    </row>
    <row r="9348" spans="1:19" hidden="1" x14ac:dyDescent="0.25">
      <c r="A9348" s="10" t="str">
        <f t="shared" si="146"/>
        <v>2017-2026Kern1-in-10Typical Event DayPGE9</v>
      </c>
      <c r="B9348" s="10" t="s">
        <v>54</v>
      </c>
      <c r="C9348" s="10" t="s">
        <v>11</v>
      </c>
      <c r="D9348" s="10" t="s">
        <v>8</v>
      </c>
      <c r="E9348" s="10" t="s">
        <v>1</v>
      </c>
      <c r="F9348">
        <v>9</v>
      </c>
      <c r="G9348">
        <v>0.97623914480209351</v>
      </c>
      <c r="H9348">
        <v>0.97623914480209351</v>
      </c>
      <c r="I9348">
        <v>84.6875</v>
      </c>
      <c r="J9348">
        <v>0</v>
      </c>
      <c r="K9348">
        <v>8707</v>
      </c>
      <c r="L9348">
        <v>8432.0712000000003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 s="10" t="s">
        <v>38</v>
      </c>
    </row>
    <row r="9349" spans="1:19" hidden="1" x14ac:dyDescent="0.25">
      <c r="A9349" s="10" t="str">
        <f t="shared" si="146"/>
        <v>2017-2026Kern1-in-2Typical Event DayPGE9</v>
      </c>
      <c r="B9349" s="10" t="s">
        <v>54</v>
      </c>
      <c r="C9349" s="10" t="s">
        <v>11</v>
      </c>
      <c r="D9349" s="10" t="s">
        <v>8</v>
      </c>
      <c r="E9349" s="10" t="s">
        <v>9</v>
      </c>
      <c r="F9349">
        <v>9</v>
      </c>
      <c r="G9349">
        <v>0.96097815036773682</v>
      </c>
      <c r="H9349">
        <v>0.96097815036773682</v>
      </c>
      <c r="I9349">
        <v>83.5625</v>
      </c>
      <c r="J9349">
        <v>0</v>
      </c>
      <c r="K9349">
        <v>8707</v>
      </c>
      <c r="L9349">
        <v>8432.0712000000003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 s="10" t="s">
        <v>38</v>
      </c>
    </row>
    <row r="9350" spans="1:19" hidden="1" x14ac:dyDescent="0.25">
      <c r="A9350" s="10" t="str">
        <f t="shared" si="146"/>
        <v>2017-2026Kern1-in-10Typical Event DayCAISO10</v>
      </c>
      <c r="B9350" s="10" t="s">
        <v>54</v>
      </c>
      <c r="C9350" s="10" t="s">
        <v>11</v>
      </c>
      <c r="D9350" s="10" t="s">
        <v>8</v>
      </c>
      <c r="E9350" s="10" t="s">
        <v>1</v>
      </c>
      <c r="F9350">
        <v>10</v>
      </c>
      <c r="G9350">
        <v>1.0691928863525391</v>
      </c>
      <c r="H9350">
        <v>1.0691928863525391</v>
      </c>
      <c r="I9350">
        <v>89.40625</v>
      </c>
      <c r="J9350">
        <v>0</v>
      </c>
      <c r="K9350">
        <v>8707</v>
      </c>
      <c r="L9350">
        <v>8432.0712000000003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 s="10" t="s">
        <v>39</v>
      </c>
    </row>
    <row r="9351" spans="1:19" hidden="1" x14ac:dyDescent="0.25">
      <c r="A9351" s="10" t="str">
        <f t="shared" si="146"/>
        <v>2017-2026Kern1-in-2Typical Event DayCAISO10</v>
      </c>
      <c r="B9351" s="10" t="s">
        <v>54</v>
      </c>
      <c r="C9351" s="10" t="s">
        <v>11</v>
      </c>
      <c r="D9351" s="10" t="s">
        <v>8</v>
      </c>
      <c r="E9351" s="10" t="s">
        <v>9</v>
      </c>
      <c r="F9351">
        <v>10</v>
      </c>
      <c r="G9351">
        <v>1.031141996383667</v>
      </c>
      <c r="H9351">
        <v>1.031141996383667</v>
      </c>
      <c r="I9351">
        <v>86.90625</v>
      </c>
      <c r="J9351">
        <v>0</v>
      </c>
      <c r="K9351">
        <v>8707</v>
      </c>
      <c r="L9351">
        <v>8432.0712000000003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 s="10" t="s">
        <v>39</v>
      </c>
    </row>
    <row r="9352" spans="1:19" hidden="1" x14ac:dyDescent="0.25">
      <c r="A9352" s="10" t="str">
        <f t="shared" si="146"/>
        <v>2017-2026Kern1-in-2Typical Event DayPGE10</v>
      </c>
      <c r="B9352" s="10" t="s">
        <v>54</v>
      </c>
      <c r="C9352" s="10" t="s">
        <v>11</v>
      </c>
      <c r="D9352" s="10" t="s">
        <v>8</v>
      </c>
      <c r="E9352" s="10" t="s">
        <v>9</v>
      </c>
      <c r="F9352">
        <v>10</v>
      </c>
      <c r="G9352">
        <v>1.0642516613006592</v>
      </c>
      <c r="H9352">
        <v>1.0642516613006592</v>
      </c>
      <c r="I9352">
        <v>89.125</v>
      </c>
      <c r="J9352">
        <v>0</v>
      </c>
      <c r="K9352">
        <v>8707</v>
      </c>
      <c r="L9352">
        <v>8432.0712000000003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 s="10" t="s">
        <v>38</v>
      </c>
    </row>
    <row r="9353" spans="1:19" hidden="1" x14ac:dyDescent="0.25">
      <c r="A9353" s="10" t="str">
        <f t="shared" si="146"/>
        <v>2017-2026Kern1-in-10Typical Event DayPGE10</v>
      </c>
      <c r="B9353" s="10" t="s">
        <v>54</v>
      </c>
      <c r="C9353" s="10" t="s">
        <v>11</v>
      </c>
      <c r="D9353" s="10" t="s">
        <v>8</v>
      </c>
      <c r="E9353" s="10" t="s">
        <v>1</v>
      </c>
      <c r="F9353">
        <v>10</v>
      </c>
      <c r="G9353">
        <v>1.0811527967453003</v>
      </c>
      <c r="H9353">
        <v>1.0811527967453003</v>
      </c>
      <c r="I9353">
        <v>90.15625</v>
      </c>
      <c r="J9353">
        <v>0</v>
      </c>
      <c r="K9353">
        <v>8707</v>
      </c>
      <c r="L9353">
        <v>8432.0712000000003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 s="10" t="s">
        <v>38</v>
      </c>
    </row>
    <row r="9354" spans="1:19" hidden="1" x14ac:dyDescent="0.25">
      <c r="A9354" s="10" t="str">
        <f t="shared" si="146"/>
        <v>2017-2026Kern1-in-2Typical Event DayCAISO11</v>
      </c>
      <c r="B9354" s="10" t="s">
        <v>54</v>
      </c>
      <c r="C9354" s="10" t="s">
        <v>11</v>
      </c>
      <c r="D9354" s="10" t="s">
        <v>8</v>
      </c>
      <c r="E9354" s="10" t="s">
        <v>9</v>
      </c>
      <c r="F9354">
        <v>11</v>
      </c>
      <c r="G9354">
        <v>1.2155634164810181</v>
      </c>
      <c r="H9354">
        <v>1.2155634164810181</v>
      </c>
      <c r="I9354">
        <v>90.8125</v>
      </c>
      <c r="J9354">
        <v>0</v>
      </c>
      <c r="K9354">
        <v>8707</v>
      </c>
      <c r="L9354">
        <v>8432.0712000000003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 s="10" t="s">
        <v>39</v>
      </c>
    </row>
    <row r="9355" spans="1:19" hidden="1" x14ac:dyDescent="0.25">
      <c r="A9355" s="10" t="str">
        <f t="shared" si="146"/>
        <v>2017-2026Kern1-in-10Typical Event DayCAISO11</v>
      </c>
      <c r="B9355" s="10" t="s">
        <v>54</v>
      </c>
      <c r="C9355" s="10" t="s">
        <v>11</v>
      </c>
      <c r="D9355" s="10" t="s">
        <v>8</v>
      </c>
      <c r="E9355" s="10" t="s">
        <v>1</v>
      </c>
      <c r="F9355">
        <v>11</v>
      </c>
      <c r="G9355">
        <v>1.2604198455810547</v>
      </c>
      <c r="H9355">
        <v>1.2604198455810547</v>
      </c>
      <c r="I9355">
        <v>93.09375</v>
      </c>
      <c r="J9355">
        <v>0</v>
      </c>
      <c r="K9355">
        <v>8707</v>
      </c>
      <c r="L9355">
        <v>8432.0712000000003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 s="10" t="s">
        <v>39</v>
      </c>
    </row>
    <row r="9356" spans="1:19" hidden="1" x14ac:dyDescent="0.25">
      <c r="A9356" s="10" t="str">
        <f t="shared" si="146"/>
        <v>2017-2026Kern1-in-10Typical Event DayPGE11</v>
      </c>
      <c r="B9356" s="10" t="s">
        <v>54</v>
      </c>
      <c r="C9356" s="10" t="s">
        <v>11</v>
      </c>
      <c r="D9356" s="10" t="s">
        <v>8</v>
      </c>
      <c r="E9356" s="10" t="s">
        <v>1</v>
      </c>
      <c r="F9356">
        <v>11</v>
      </c>
      <c r="G9356">
        <v>1.2745187282562256</v>
      </c>
      <c r="H9356">
        <v>1.2745187282562256</v>
      </c>
      <c r="I9356">
        <v>94.6875</v>
      </c>
      <c r="J9356">
        <v>0</v>
      </c>
      <c r="K9356">
        <v>8707</v>
      </c>
      <c r="L9356">
        <v>8432.0712000000003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 s="10" t="s">
        <v>38</v>
      </c>
    </row>
    <row r="9357" spans="1:19" hidden="1" x14ac:dyDescent="0.25">
      <c r="A9357" s="10" t="str">
        <f t="shared" si="146"/>
        <v>2017-2026Kern1-in-2Typical Event DayPGE11</v>
      </c>
      <c r="B9357" s="10" t="s">
        <v>54</v>
      </c>
      <c r="C9357" s="10" t="s">
        <v>11</v>
      </c>
      <c r="D9357" s="10" t="s">
        <v>8</v>
      </c>
      <c r="E9357" s="10" t="s">
        <v>9</v>
      </c>
      <c r="F9357">
        <v>11</v>
      </c>
      <c r="G9357">
        <v>1.2545948028564453</v>
      </c>
      <c r="H9357">
        <v>1.2545948028564453</v>
      </c>
      <c r="I9357">
        <v>93.5</v>
      </c>
      <c r="J9357">
        <v>0</v>
      </c>
      <c r="K9357">
        <v>8707</v>
      </c>
      <c r="L9357">
        <v>8432.0712000000003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 s="10" t="s">
        <v>38</v>
      </c>
    </row>
    <row r="9358" spans="1:19" hidden="1" x14ac:dyDescent="0.25">
      <c r="A9358" s="10" t="str">
        <f t="shared" si="146"/>
        <v>2017-2026Kern1-in-2Typical Event DayCAISO12</v>
      </c>
      <c r="B9358" s="10" t="s">
        <v>54</v>
      </c>
      <c r="C9358" s="10" t="s">
        <v>11</v>
      </c>
      <c r="D9358" s="10" t="s">
        <v>8</v>
      </c>
      <c r="E9358" s="10" t="s">
        <v>9</v>
      </c>
      <c r="F9358">
        <v>12</v>
      </c>
      <c r="G9358">
        <v>1.5083214044570923</v>
      </c>
      <c r="H9358">
        <v>1.5083214044570923</v>
      </c>
      <c r="I9358">
        <v>94.21875</v>
      </c>
      <c r="J9358">
        <v>0</v>
      </c>
      <c r="K9358">
        <v>8707</v>
      </c>
      <c r="L9358">
        <v>8432.0712000000003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 s="10" t="s">
        <v>39</v>
      </c>
    </row>
    <row r="9359" spans="1:19" hidden="1" x14ac:dyDescent="0.25">
      <c r="A9359" s="10" t="str">
        <f t="shared" si="146"/>
        <v>2017-2026Kern1-in-10Typical Event DayCAISO12</v>
      </c>
      <c r="B9359" s="10" t="s">
        <v>54</v>
      </c>
      <c r="C9359" s="10" t="s">
        <v>11</v>
      </c>
      <c r="D9359" s="10" t="s">
        <v>8</v>
      </c>
      <c r="E9359" s="10" t="s">
        <v>1</v>
      </c>
      <c r="F9359">
        <v>12</v>
      </c>
      <c r="G9359">
        <v>1.5639811754226685</v>
      </c>
      <c r="H9359">
        <v>1.5639811754226685</v>
      </c>
      <c r="I9359">
        <v>96.4375</v>
      </c>
      <c r="J9359">
        <v>0</v>
      </c>
      <c r="K9359">
        <v>8707</v>
      </c>
      <c r="L9359">
        <v>8432.0712000000003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 s="10" t="s">
        <v>39</v>
      </c>
    </row>
    <row r="9360" spans="1:19" hidden="1" x14ac:dyDescent="0.25">
      <c r="A9360" s="10" t="str">
        <f t="shared" si="146"/>
        <v>2017-2026Kern1-in-2Typical Event DayPGE12</v>
      </c>
      <c r="B9360" s="10" t="s">
        <v>54</v>
      </c>
      <c r="C9360" s="10" t="s">
        <v>11</v>
      </c>
      <c r="D9360" s="10" t="s">
        <v>8</v>
      </c>
      <c r="E9360" s="10" t="s">
        <v>9</v>
      </c>
      <c r="F9360">
        <v>12</v>
      </c>
      <c r="G9360">
        <v>1.5567532777786255</v>
      </c>
      <c r="H9360">
        <v>1.5567532777786255</v>
      </c>
      <c r="I9360">
        <v>96.59375</v>
      </c>
      <c r="J9360">
        <v>0</v>
      </c>
      <c r="K9360">
        <v>8707</v>
      </c>
      <c r="L9360">
        <v>8432.0712000000003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 s="10" t="s">
        <v>38</v>
      </c>
    </row>
    <row r="9361" spans="1:19" hidden="1" x14ac:dyDescent="0.25">
      <c r="A9361" s="10" t="str">
        <f t="shared" si="146"/>
        <v>2017-2026Kern1-in-10Typical Event DayPGE12</v>
      </c>
      <c r="B9361" s="10" t="s">
        <v>54</v>
      </c>
      <c r="C9361" s="10" t="s">
        <v>11</v>
      </c>
      <c r="D9361" s="10" t="s">
        <v>8</v>
      </c>
      <c r="E9361" s="10" t="s">
        <v>1</v>
      </c>
      <c r="F9361">
        <v>12</v>
      </c>
      <c r="G9361">
        <v>1.5814756155014038</v>
      </c>
      <c r="H9361">
        <v>1.5814756155014038</v>
      </c>
      <c r="I9361">
        <v>98.25</v>
      </c>
      <c r="J9361">
        <v>0</v>
      </c>
      <c r="K9361">
        <v>8707</v>
      </c>
      <c r="L9361">
        <v>8432.0712000000003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 s="10" t="s">
        <v>38</v>
      </c>
    </row>
    <row r="9362" spans="1:19" hidden="1" x14ac:dyDescent="0.25">
      <c r="A9362" s="10" t="str">
        <f t="shared" si="146"/>
        <v>2017-2026Kern1-in-10Typical Event DayCAISO13</v>
      </c>
      <c r="B9362" s="10" t="s">
        <v>54</v>
      </c>
      <c r="C9362" s="10" t="s">
        <v>11</v>
      </c>
      <c r="D9362" s="10" t="s">
        <v>8</v>
      </c>
      <c r="E9362" s="10" t="s">
        <v>1</v>
      </c>
      <c r="F9362">
        <v>13</v>
      </c>
      <c r="G9362">
        <v>1.9491075277328491</v>
      </c>
      <c r="H9362">
        <v>1.9491075277328491</v>
      </c>
      <c r="I9362">
        <v>98.96875</v>
      </c>
      <c r="J9362">
        <v>0</v>
      </c>
      <c r="K9362">
        <v>8707</v>
      </c>
      <c r="L9362">
        <v>8432.0712000000003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 s="10" t="s">
        <v>39</v>
      </c>
    </row>
    <row r="9363" spans="1:19" hidden="1" x14ac:dyDescent="0.25">
      <c r="A9363" s="10" t="str">
        <f t="shared" si="146"/>
        <v>2017-2026Kern1-in-2Typical Event DayCAISO13</v>
      </c>
      <c r="B9363" s="10" t="s">
        <v>54</v>
      </c>
      <c r="C9363" s="10" t="s">
        <v>11</v>
      </c>
      <c r="D9363" s="10" t="s">
        <v>8</v>
      </c>
      <c r="E9363" s="10" t="s">
        <v>9</v>
      </c>
      <c r="F9363">
        <v>13</v>
      </c>
      <c r="G9363">
        <v>1.8797417879104614</v>
      </c>
      <c r="H9363">
        <v>1.8797417879104614</v>
      </c>
      <c r="I9363">
        <v>96.8125</v>
      </c>
      <c r="J9363">
        <v>0</v>
      </c>
      <c r="K9363">
        <v>8707</v>
      </c>
      <c r="L9363">
        <v>8432.0712000000003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 s="10" t="s">
        <v>39</v>
      </c>
    </row>
    <row r="9364" spans="1:19" hidden="1" x14ac:dyDescent="0.25">
      <c r="A9364" s="10" t="str">
        <f t="shared" si="146"/>
        <v>2017-2026Kern1-in-10Typical Event DayPGE13</v>
      </c>
      <c r="B9364" s="10" t="s">
        <v>54</v>
      </c>
      <c r="C9364" s="10" t="s">
        <v>11</v>
      </c>
      <c r="D9364" s="10" t="s">
        <v>8</v>
      </c>
      <c r="E9364" s="10" t="s">
        <v>1</v>
      </c>
      <c r="F9364">
        <v>13</v>
      </c>
      <c r="G9364">
        <v>1.9709100723266602</v>
      </c>
      <c r="H9364">
        <v>1.9709100723266602</v>
      </c>
      <c r="I9364">
        <v>101</v>
      </c>
      <c r="J9364">
        <v>0</v>
      </c>
      <c r="K9364">
        <v>8707</v>
      </c>
      <c r="L9364">
        <v>8432.0712000000003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 s="10" t="s">
        <v>38</v>
      </c>
    </row>
    <row r="9365" spans="1:19" hidden="1" x14ac:dyDescent="0.25">
      <c r="A9365" s="10" t="str">
        <f t="shared" si="146"/>
        <v>2017-2026Kern1-in-2Typical Event DayPGE13</v>
      </c>
      <c r="B9365" s="10" t="s">
        <v>54</v>
      </c>
      <c r="C9365" s="10" t="s">
        <v>11</v>
      </c>
      <c r="D9365" s="10" t="s">
        <v>8</v>
      </c>
      <c r="E9365" s="10" t="s">
        <v>9</v>
      </c>
      <c r="F9365">
        <v>13</v>
      </c>
      <c r="G9365">
        <v>1.940099835395813</v>
      </c>
      <c r="H9365">
        <v>1.940099835395813</v>
      </c>
      <c r="I9365">
        <v>99.40625</v>
      </c>
      <c r="J9365">
        <v>0</v>
      </c>
      <c r="K9365">
        <v>8707</v>
      </c>
      <c r="L9365">
        <v>8432.0712000000003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 s="10" t="s">
        <v>38</v>
      </c>
    </row>
    <row r="9366" spans="1:19" hidden="1" x14ac:dyDescent="0.25">
      <c r="A9366" s="10" t="str">
        <f t="shared" si="146"/>
        <v>2017-2026Kern1-in-2Typical Event DayCAISO14</v>
      </c>
      <c r="B9366" s="10" t="s">
        <v>54</v>
      </c>
      <c r="C9366" s="10" t="s">
        <v>11</v>
      </c>
      <c r="D9366" s="10" t="s">
        <v>8</v>
      </c>
      <c r="E9366" s="10" t="s">
        <v>9</v>
      </c>
      <c r="F9366">
        <v>14</v>
      </c>
      <c r="G9366">
        <v>2.2683987617492676</v>
      </c>
      <c r="H9366">
        <v>1.8995689153671265</v>
      </c>
      <c r="I9366">
        <v>98.96875</v>
      </c>
      <c r="J9366">
        <v>0.10273714363574982</v>
      </c>
      <c r="K9366">
        <v>8707</v>
      </c>
      <c r="L9366">
        <v>8432.0712000000003</v>
      </c>
      <c r="M9366">
        <v>0.36882984638214111</v>
      </c>
      <c r="N9366">
        <v>0.23716191947460175</v>
      </c>
      <c r="O9366">
        <v>0.3149544894695282</v>
      </c>
      <c r="P9366">
        <v>0.36882984638214111</v>
      </c>
      <c r="Q9366">
        <v>0.42270520329475403</v>
      </c>
      <c r="R9366">
        <v>0.50049775838851929</v>
      </c>
      <c r="S9366" s="10" t="s">
        <v>39</v>
      </c>
    </row>
    <row r="9367" spans="1:19" hidden="1" x14ac:dyDescent="0.25">
      <c r="A9367" s="10" t="str">
        <f t="shared" si="146"/>
        <v>2017-2026Kern1-in-10Typical Event DayCAISO14</v>
      </c>
      <c r="B9367" s="10" t="s">
        <v>54</v>
      </c>
      <c r="C9367" s="10" t="s">
        <v>11</v>
      </c>
      <c r="D9367" s="10" t="s">
        <v>8</v>
      </c>
      <c r="E9367" s="10" t="s">
        <v>1</v>
      </c>
      <c r="F9367">
        <v>14</v>
      </c>
      <c r="G9367">
        <v>2.3521065711975098</v>
      </c>
      <c r="H9367">
        <v>1.9460933208465576</v>
      </c>
      <c r="I9367">
        <v>100.90625</v>
      </c>
      <c r="J9367">
        <v>0.10273714363574982</v>
      </c>
      <c r="K9367">
        <v>8707</v>
      </c>
      <c r="L9367">
        <v>8432.0712000000003</v>
      </c>
      <c r="M9367">
        <v>0.40601330995559692</v>
      </c>
      <c r="N9367">
        <v>0.27434539794921875</v>
      </c>
      <c r="O9367">
        <v>0.35213795304298401</v>
      </c>
      <c r="P9367">
        <v>0.40601330995559692</v>
      </c>
      <c r="Q9367">
        <v>0.45988866686820984</v>
      </c>
      <c r="R9367">
        <v>0.5376812219619751</v>
      </c>
      <c r="S9367" s="10" t="s">
        <v>39</v>
      </c>
    </row>
    <row r="9368" spans="1:19" hidden="1" x14ac:dyDescent="0.25">
      <c r="A9368" s="10" t="str">
        <f t="shared" si="146"/>
        <v>2017-2026Kern1-in-2Typical Event DayPGE14</v>
      </c>
      <c r="B9368" s="10" t="s">
        <v>54</v>
      </c>
      <c r="C9368" s="10" t="s">
        <v>11</v>
      </c>
      <c r="D9368" s="10" t="s">
        <v>8</v>
      </c>
      <c r="E9368" s="10" t="s">
        <v>9</v>
      </c>
      <c r="F9368">
        <v>14</v>
      </c>
      <c r="G9368">
        <v>2.3412365913391113</v>
      </c>
      <c r="H9368">
        <v>1.9358807802200317</v>
      </c>
      <c r="I9368">
        <v>101.3125</v>
      </c>
      <c r="J9368">
        <v>0.10273714363574982</v>
      </c>
      <c r="K9368">
        <v>8707</v>
      </c>
      <c r="L9368">
        <v>8432.0712000000003</v>
      </c>
      <c r="M9368">
        <v>0.4053557813167572</v>
      </c>
      <c r="N9368">
        <v>0.27368786931037903</v>
      </c>
      <c r="O9368">
        <v>0.35148042440414429</v>
      </c>
      <c r="P9368">
        <v>0.4053557813167572</v>
      </c>
      <c r="Q9368">
        <v>0.45923113822937012</v>
      </c>
      <c r="R9368">
        <v>0.53702372312545776</v>
      </c>
      <c r="S9368" s="10" t="s">
        <v>38</v>
      </c>
    </row>
    <row r="9369" spans="1:19" hidden="1" x14ac:dyDescent="0.25">
      <c r="A9369" s="10" t="str">
        <f t="shared" si="146"/>
        <v>2017-2026Kern1-in-10Typical Event DayPGE14</v>
      </c>
      <c r="B9369" s="10" t="s">
        <v>54</v>
      </c>
      <c r="C9369" s="10" t="s">
        <v>11</v>
      </c>
      <c r="D9369" s="10" t="s">
        <v>8</v>
      </c>
      <c r="E9369" s="10" t="s">
        <v>1</v>
      </c>
      <c r="F9369">
        <v>14</v>
      </c>
      <c r="G9369">
        <v>2.3784170150756836</v>
      </c>
      <c r="H9369">
        <v>1.9512485265731812</v>
      </c>
      <c r="I9369">
        <v>102.5625</v>
      </c>
      <c r="J9369">
        <v>0.10273714363574982</v>
      </c>
      <c r="K9369">
        <v>8707</v>
      </c>
      <c r="L9369">
        <v>8432.0712000000003</v>
      </c>
      <c r="M9369">
        <v>0.42716845870018005</v>
      </c>
      <c r="N9369">
        <v>0.29550054669380188</v>
      </c>
      <c r="O9369">
        <v>0.37329310178756714</v>
      </c>
      <c r="P9369">
        <v>0.42716845870018005</v>
      </c>
      <c r="Q9369">
        <v>0.48104381561279297</v>
      </c>
      <c r="R9369">
        <v>0.55883640050888062</v>
      </c>
      <c r="S9369" s="10" t="s">
        <v>38</v>
      </c>
    </row>
    <row r="9370" spans="1:19" hidden="1" x14ac:dyDescent="0.25">
      <c r="A9370" s="10" t="str">
        <f t="shared" si="146"/>
        <v>2017-2026Kern1-in-10Typical Event DayCAISO15</v>
      </c>
      <c r="B9370" s="10" t="s">
        <v>54</v>
      </c>
      <c r="C9370" s="10" t="s">
        <v>11</v>
      </c>
      <c r="D9370" s="10" t="s">
        <v>8</v>
      </c>
      <c r="E9370" s="10" t="s">
        <v>1</v>
      </c>
      <c r="F9370">
        <v>15</v>
      </c>
      <c r="G9370">
        <v>2.6594884395599365</v>
      </c>
      <c r="H9370">
        <v>2.1066293716430664</v>
      </c>
      <c r="I9370">
        <v>102.4375</v>
      </c>
      <c r="J9370">
        <v>0.1230589896440506</v>
      </c>
      <c r="K9370">
        <v>8707</v>
      </c>
      <c r="L9370">
        <v>8432.0712000000003</v>
      </c>
      <c r="M9370">
        <v>0.55285912752151489</v>
      </c>
      <c r="N9370">
        <v>0.39514672756195068</v>
      </c>
      <c r="O9370">
        <v>0.48832699656486511</v>
      </c>
      <c r="P9370">
        <v>0.55285912752151489</v>
      </c>
      <c r="Q9370">
        <v>0.61739128828048706</v>
      </c>
      <c r="R9370">
        <v>0.7105715274810791</v>
      </c>
      <c r="S9370" s="10" t="s">
        <v>39</v>
      </c>
    </row>
    <row r="9371" spans="1:19" hidden="1" x14ac:dyDescent="0.25">
      <c r="A9371" s="10" t="str">
        <f t="shared" si="146"/>
        <v>2017-2026Kern1-in-2Typical Event DayCAISO15</v>
      </c>
      <c r="B9371" s="10" t="s">
        <v>54</v>
      </c>
      <c r="C9371" s="10" t="s">
        <v>11</v>
      </c>
      <c r="D9371" s="10" t="s">
        <v>8</v>
      </c>
      <c r="E9371" s="10" t="s">
        <v>9</v>
      </c>
      <c r="F9371">
        <v>15</v>
      </c>
      <c r="G9371">
        <v>2.5648412704467773</v>
      </c>
      <c r="H9371">
        <v>2.0681910514831543</v>
      </c>
      <c r="I9371">
        <v>99.59375</v>
      </c>
      <c r="J9371">
        <v>0.1230589896440506</v>
      </c>
      <c r="K9371">
        <v>8707</v>
      </c>
      <c r="L9371">
        <v>8432.0712000000003</v>
      </c>
      <c r="M9371">
        <v>0.49665018916130066</v>
      </c>
      <c r="N9371">
        <v>0.33893778920173645</v>
      </c>
      <c r="O9371">
        <v>0.43211805820465088</v>
      </c>
      <c r="P9371">
        <v>0.49665018916130066</v>
      </c>
      <c r="Q9371">
        <v>0.56118232011795044</v>
      </c>
      <c r="R9371">
        <v>0.65436261892318726</v>
      </c>
      <c r="S9371" s="10" t="s">
        <v>39</v>
      </c>
    </row>
    <row r="9372" spans="1:19" hidden="1" x14ac:dyDescent="0.25">
      <c r="A9372" s="10" t="str">
        <f t="shared" si="146"/>
        <v>2017-2026Kern1-in-10Typical Event DayPGE15</v>
      </c>
      <c r="B9372" s="10" t="s">
        <v>54</v>
      </c>
      <c r="C9372" s="10" t="s">
        <v>11</v>
      </c>
      <c r="D9372" s="10" t="s">
        <v>8</v>
      </c>
      <c r="E9372" s="10" t="s">
        <v>1</v>
      </c>
      <c r="F9372">
        <v>15</v>
      </c>
      <c r="G9372">
        <v>2.689237117767334</v>
      </c>
      <c r="H9372">
        <v>2.1175117492675781</v>
      </c>
      <c r="I9372">
        <v>103.40625</v>
      </c>
      <c r="J9372">
        <v>0.1230589896440506</v>
      </c>
      <c r="K9372">
        <v>8707</v>
      </c>
      <c r="L9372">
        <v>8432.0712000000003</v>
      </c>
      <c r="M9372">
        <v>0.57172536849975586</v>
      </c>
      <c r="N9372">
        <v>0.41401296854019165</v>
      </c>
      <c r="O9372">
        <v>0.50719320774078369</v>
      </c>
      <c r="P9372">
        <v>0.57172536849975586</v>
      </c>
      <c r="Q9372">
        <v>0.63625752925872803</v>
      </c>
      <c r="R9372">
        <v>0.72943776845932007</v>
      </c>
      <c r="S9372" s="10" t="s">
        <v>38</v>
      </c>
    </row>
    <row r="9373" spans="1:19" hidden="1" x14ac:dyDescent="0.25">
      <c r="A9373" s="10" t="str">
        <f t="shared" si="146"/>
        <v>2017-2026Kern1-in-2Typical Event DayPGE15</v>
      </c>
      <c r="B9373" s="10" t="s">
        <v>54</v>
      </c>
      <c r="C9373" s="10" t="s">
        <v>11</v>
      </c>
      <c r="D9373" s="10" t="s">
        <v>8</v>
      </c>
      <c r="E9373" s="10" t="s">
        <v>9</v>
      </c>
      <c r="F9373">
        <v>15</v>
      </c>
      <c r="G9373">
        <v>2.6471977233886719</v>
      </c>
      <c r="H9373">
        <v>2.0947787761688232</v>
      </c>
      <c r="I9373">
        <v>102.9375</v>
      </c>
      <c r="J9373">
        <v>0.1230589896440506</v>
      </c>
      <c r="K9373">
        <v>8707</v>
      </c>
      <c r="L9373">
        <v>8432.0712000000003</v>
      </c>
      <c r="M9373">
        <v>0.55241888761520386</v>
      </c>
      <c r="N9373">
        <v>0.39470648765563965</v>
      </c>
      <c r="O9373">
        <v>0.48788675665855408</v>
      </c>
      <c r="P9373">
        <v>0.55241888761520386</v>
      </c>
      <c r="Q9373">
        <v>0.61695104837417603</v>
      </c>
      <c r="R9373">
        <v>0.71013128757476807</v>
      </c>
      <c r="S9373" s="10" t="s">
        <v>38</v>
      </c>
    </row>
    <row r="9374" spans="1:19" hidden="1" x14ac:dyDescent="0.25">
      <c r="A9374" s="10" t="str">
        <f t="shared" si="146"/>
        <v>2017-2026Kern1-in-2Typical Event DayCAISO16</v>
      </c>
      <c r="B9374" s="10" t="s">
        <v>54</v>
      </c>
      <c r="C9374" s="10" t="s">
        <v>11</v>
      </c>
      <c r="D9374" s="10" t="s">
        <v>8</v>
      </c>
      <c r="E9374" s="10" t="s">
        <v>9</v>
      </c>
      <c r="F9374">
        <v>16</v>
      </c>
      <c r="G9374">
        <v>2.880582332611084</v>
      </c>
      <c r="H9374">
        <v>2.255948543548584</v>
      </c>
      <c r="I9374">
        <v>100.625</v>
      </c>
      <c r="J9374">
        <v>0.15615223348140717</v>
      </c>
      <c r="K9374">
        <v>8707</v>
      </c>
      <c r="L9374">
        <v>8432.0712000000003</v>
      </c>
      <c r="M9374">
        <v>0.62463384866714478</v>
      </c>
      <c r="N9374">
        <v>0.42450913786888123</v>
      </c>
      <c r="O9374">
        <v>0.5427476167678833</v>
      </c>
      <c r="P9374">
        <v>0.62463384866714478</v>
      </c>
      <c r="Q9374">
        <v>0.70652008056640625</v>
      </c>
      <c r="R9374">
        <v>0.82475852966308594</v>
      </c>
      <c r="S9374" s="10" t="s">
        <v>39</v>
      </c>
    </row>
    <row r="9375" spans="1:19" hidden="1" x14ac:dyDescent="0.25">
      <c r="A9375" s="10" t="str">
        <f t="shared" si="146"/>
        <v>2017-2026Kern1-in-10Typical Event DayCAISO16</v>
      </c>
      <c r="B9375" s="10" t="s">
        <v>54</v>
      </c>
      <c r="C9375" s="10" t="s">
        <v>11</v>
      </c>
      <c r="D9375" s="10" t="s">
        <v>8</v>
      </c>
      <c r="E9375" s="10" t="s">
        <v>1</v>
      </c>
      <c r="F9375">
        <v>16</v>
      </c>
      <c r="G9375">
        <v>2.9868810176849365</v>
      </c>
      <c r="H9375">
        <v>2.2837121486663818</v>
      </c>
      <c r="I9375">
        <v>103.46875</v>
      </c>
      <c r="J9375">
        <v>0.15615223348140717</v>
      </c>
      <c r="K9375">
        <v>8707</v>
      </c>
      <c r="L9375">
        <v>8432.0712000000003</v>
      </c>
      <c r="M9375">
        <v>0.70316880941390991</v>
      </c>
      <c r="N9375">
        <v>0.50304412841796875</v>
      </c>
      <c r="O9375">
        <v>0.62128257751464844</v>
      </c>
      <c r="P9375">
        <v>0.70316880941390991</v>
      </c>
      <c r="Q9375">
        <v>0.78505504131317139</v>
      </c>
      <c r="R9375">
        <v>0.90329349040985107</v>
      </c>
      <c r="S9375" s="10" t="s">
        <v>39</v>
      </c>
    </row>
    <row r="9376" spans="1:19" hidden="1" x14ac:dyDescent="0.25">
      <c r="A9376" s="10" t="str">
        <f t="shared" si="146"/>
        <v>2017-2026Kern1-in-2Typical Event DayPGE16</v>
      </c>
      <c r="B9376" s="10" t="s">
        <v>54</v>
      </c>
      <c r="C9376" s="10" t="s">
        <v>11</v>
      </c>
      <c r="D9376" s="10" t="s">
        <v>8</v>
      </c>
      <c r="E9376" s="10" t="s">
        <v>9</v>
      </c>
      <c r="F9376">
        <v>16</v>
      </c>
      <c r="G9376">
        <v>2.9730770587921143</v>
      </c>
      <c r="H9376">
        <v>2.2619669437408447</v>
      </c>
      <c r="I9376">
        <v>103.96875</v>
      </c>
      <c r="J9376">
        <v>0.15615223348140717</v>
      </c>
      <c r="K9376">
        <v>8707</v>
      </c>
      <c r="L9376">
        <v>8432.0712000000003</v>
      </c>
      <c r="M9376">
        <v>0.71111017465591431</v>
      </c>
      <c r="N9376">
        <v>0.51098549365997314</v>
      </c>
      <c r="O9376">
        <v>0.62922394275665283</v>
      </c>
      <c r="P9376">
        <v>0.71111017465591431</v>
      </c>
      <c r="Q9376">
        <v>0.79299640655517578</v>
      </c>
      <c r="R9376">
        <v>0.91123485565185547</v>
      </c>
      <c r="S9376" s="10" t="s">
        <v>38</v>
      </c>
    </row>
    <row r="9377" spans="1:19" hidden="1" x14ac:dyDescent="0.25">
      <c r="A9377" s="10" t="str">
        <f t="shared" si="146"/>
        <v>2017-2026Kern1-in-10Typical Event DayPGE16</v>
      </c>
      <c r="B9377" s="10" t="s">
        <v>54</v>
      </c>
      <c r="C9377" s="10" t="s">
        <v>11</v>
      </c>
      <c r="D9377" s="10" t="s">
        <v>8</v>
      </c>
      <c r="E9377" s="10" t="s">
        <v>1</v>
      </c>
      <c r="F9377">
        <v>16</v>
      </c>
      <c r="G9377">
        <v>3.020291805267334</v>
      </c>
      <c r="H9377">
        <v>2.3013904094696045</v>
      </c>
      <c r="I9377">
        <v>103.9375</v>
      </c>
      <c r="J9377">
        <v>0.15615223348140717</v>
      </c>
      <c r="K9377">
        <v>8707</v>
      </c>
      <c r="L9377">
        <v>8432.0712000000003</v>
      </c>
      <c r="M9377">
        <v>0.71890133619308472</v>
      </c>
      <c r="N9377">
        <v>0.51877665519714355</v>
      </c>
      <c r="O9377">
        <v>0.63701510429382324</v>
      </c>
      <c r="P9377">
        <v>0.71890133619308472</v>
      </c>
      <c r="Q9377">
        <v>0.80078756809234619</v>
      </c>
      <c r="R9377">
        <v>0.91902601718902588</v>
      </c>
      <c r="S9377" s="10" t="s">
        <v>38</v>
      </c>
    </row>
    <row r="9378" spans="1:19" hidden="1" x14ac:dyDescent="0.25">
      <c r="A9378" s="10" t="str">
        <f t="shared" si="146"/>
        <v>2017-2026Kern1-in-10Typical Event DayCAISO17</v>
      </c>
      <c r="B9378" s="10" t="s">
        <v>54</v>
      </c>
      <c r="C9378" s="10" t="s">
        <v>11</v>
      </c>
      <c r="D9378" s="10" t="s">
        <v>8</v>
      </c>
      <c r="E9378" s="10" t="s">
        <v>1</v>
      </c>
      <c r="F9378">
        <v>17</v>
      </c>
      <c r="G9378">
        <v>3.2391929626464844</v>
      </c>
      <c r="H9378">
        <v>2.451448917388916</v>
      </c>
      <c r="I9378">
        <v>103.71875</v>
      </c>
      <c r="J9378">
        <v>0.16046801209449768</v>
      </c>
      <c r="K9378">
        <v>8707</v>
      </c>
      <c r="L9378">
        <v>8432.0712000000003</v>
      </c>
      <c r="M9378">
        <v>0.78774416446685791</v>
      </c>
      <c r="N9378">
        <v>0.58208835124969482</v>
      </c>
      <c r="O9378">
        <v>0.70359474420547485</v>
      </c>
      <c r="P9378">
        <v>0.78774416446685791</v>
      </c>
      <c r="Q9378">
        <v>0.87189358472824097</v>
      </c>
      <c r="R9378">
        <v>0.993399977684021</v>
      </c>
      <c r="S9378" s="10" t="s">
        <v>39</v>
      </c>
    </row>
    <row r="9379" spans="1:19" hidden="1" x14ac:dyDescent="0.25">
      <c r="A9379" s="10" t="str">
        <f t="shared" si="146"/>
        <v>2017-2026Kern1-in-2Typical Event DayCAISO17</v>
      </c>
      <c r="B9379" s="10" t="s">
        <v>54</v>
      </c>
      <c r="C9379" s="10" t="s">
        <v>11</v>
      </c>
      <c r="D9379" s="10" t="s">
        <v>8</v>
      </c>
      <c r="E9379" s="10" t="s">
        <v>9</v>
      </c>
      <c r="F9379">
        <v>17</v>
      </c>
      <c r="G9379">
        <v>3.1239149570465088</v>
      </c>
      <c r="H9379">
        <v>2.3984236717224121</v>
      </c>
      <c r="I9379">
        <v>101.4375</v>
      </c>
      <c r="J9379">
        <v>0.16046801209449768</v>
      </c>
      <c r="K9379">
        <v>8707</v>
      </c>
      <c r="L9379">
        <v>8432.0712000000003</v>
      </c>
      <c r="M9379">
        <v>0.72549140453338623</v>
      </c>
      <c r="N9379">
        <v>0.51983559131622314</v>
      </c>
      <c r="O9379">
        <v>0.64134198427200317</v>
      </c>
      <c r="P9379">
        <v>0.72549140453338623</v>
      </c>
      <c r="Q9379">
        <v>0.80964082479476929</v>
      </c>
      <c r="R9379">
        <v>0.93114721775054932</v>
      </c>
      <c r="S9379" s="10" t="s">
        <v>39</v>
      </c>
    </row>
    <row r="9380" spans="1:19" hidden="1" x14ac:dyDescent="0.25">
      <c r="A9380" s="10" t="str">
        <f t="shared" si="146"/>
        <v>2017-2026Kern1-in-2Typical Event DayPGE17</v>
      </c>
      <c r="B9380" s="10" t="s">
        <v>54</v>
      </c>
      <c r="C9380" s="10" t="s">
        <v>11</v>
      </c>
      <c r="D9380" s="10" t="s">
        <v>8</v>
      </c>
      <c r="E9380" s="10" t="s">
        <v>9</v>
      </c>
      <c r="F9380">
        <v>17</v>
      </c>
      <c r="G9380">
        <v>3.2242231369018555</v>
      </c>
      <c r="H9380">
        <v>2.4369347095489502</v>
      </c>
      <c r="I9380">
        <v>104</v>
      </c>
      <c r="J9380">
        <v>0.16046801209449768</v>
      </c>
      <c r="K9380">
        <v>8707</v>
      </c>
      <c r="L9380">
        <v>8432.0712000000003</v>
      </c>
      <c r="M9380">
        <v>0.78728842735290527</v>
      </c>
      <c r="N9380">
        <v>0.58163261413574219</v>
      </c>
      <c r="O9380">
        <v>0.70313900709152222</v>
      </c>
      <c r="P9380">
        <v>0.78728842735290527</v>
      </c>
      <c r="Q9380">
        <v>0.87143784761428833</v>
      </c>
      <c r="R9380">
        <v>0.99294424057006836</v>
      </c>
      <c r="S9380" s="10" t="s">
        <v>38</v>
      </c>
    </row>
    <row r="9381" spans="1:19" hidden="1" x14ac:dyDescent="0.25">
      <c r="A9381" s="10" t="str">
        <f t="shared" si="146"/>
        <v>2017-2026Kern1-in-10Typical Event DayPGE17</v>
      </c>
      <c r="B9381" s="10" t="s">
        <v>54</v>
      </c>
      <c r="C9381" s="10" t="s">
        <v>11</v>
      </c>
      <c r="D9381" s="10" t="s">
        <v>8</v>
      </c>
      <c r="E9381" s="10" t="s">
        <v>1</v>
      </c>
      <c r="F9381">
        <v>17</v>
      </c>
      <c r="G9381">
        <v>3.2754261493682861</v>
      </c>
      <c r="H9381">
        <v>2.4697437286376953</v>
      </c>
      <c r="I9381">
        <v>104.3125</v>
      </c>
      <c r="J9381">
        <v>0.16046801209449768</v>
      </c>
      <c r="K9381">
        <v>8707</v>
      </c>
      <c r="L9381">
        <v>8432.0712000000003</v>
      </c>
      <c r="M9381">
        <v>0.8056824803352356</v>
      </c>
      <c r="N9381">
        <v>0.60002666711807251</v>
      </c>
      <c r="O9381">
        <v>0.72153306007385254</v>
      </c>
      <c r="P9381">
        <v>0.8056824803352356</v>
      </c>
      <c r="Q9381">
        <v>0.88983190059661865</v>
      </c>
      <c r="R9381">
        <v>1.0113382339477539</v>
      </c>
      <c r="S9381" s="10" t="s">
        <v>38</v>
      </c>
    </row>
    <row r="9382" spans="1:19" hidden="1" x14ac:dyDescent="0.25">
      <c r="A9382" s="10" t="str">
        <f t="shared" si="146"/>
        <v>2017-2026Kern1-in-10Typical Event DayCAISO18</v>
      </c>
      <c r="B9382" s="10" t="s">
        <v>54</v>
      </c>
      <c r="C9382" s="10" t="s">
        <v>11</v>
      </c>
      <c r="D9382" s="10" t="s">
        <v>8</v>
      </c>
      <c r="E9382" s="10" t="s">
        <v>1</v>
      </c>
      <c r="F9382">
        <v>18</v>
      </c>
      <c r="G9382">
        <v>3.4086344242095947</v>
      </c>
      <c r="H9382">
        <v>2.6182336807250977</v>
      </c>
      <c r="I9382">
        <v>103.625</v>
      </c>
      <c r="J9382">
        <v>0.13599415123462677</v>
      </c>
      <c r="K9382">
        <v>8707</v>
      </c>
      <c r="L9382">
        <v>8432.0712000000003</v>
      </c>
      <c r="M9382">
        <v>0.79040068387985229</v>
      </c>
      <c r="N9382">
        <v>0.61611056327819824</v>
      </c>
      <c r="O9382">
        <v>0.71908533573150635</v>
      </c>
      <c r="P9382">
        <v>0.79040068387985229</v>
      </c>
      <c r="Q9382">
        <v>0.86171603202819824</v>
      </c>
      <c r="R9382">
        <v>0.96469080448150635</v>
      </c>
      <c r="S9382" s="10" t="s">
        <v>39</v>
      </c>
    </row>
    <row r="9383" spans="1:19" hidden="1" x14ac:dyDescent="0.25">
      <c r="A9383" s="10" t="str">
        <f t="shared" si="146"/>
        <v>2017-2026Kern1-in-2Typical Event DayCAISO18</v>
      </c>
      <c r="B9383" s="10" t="s">
        <v>54</v>
      </c>
      <c r="C9383" s="10" t="s">
        <v>11</v>
      </c>
      <c r="D9383" s="10" t="s">
        <v>8</v>
      </c>
      <c r="E9383" s="10" t="s">
        <v>9</v>
      </c>
      <c r="F9383">
        <v>18</v>
      </c>
      <c r="G9383">
        <v>3.2873260974884033</v>
      </c>
      <c r="H9383">
        <v>2.5586991310119629</v>
      </c>
      <c r="I9383">
        <v>101.5</v>
      </c>
      <c r="J9383">
        <v>0.13599415123462677</v>
      </c>
      <c r="K9383">
        <v>8707</v>
      </c>
      <c r="L9383">
        <v>8432.0712000000003</v>
      </c>
      <c r="M9383">
        <v>0.72862690687179565</v>
      </c>
      <c r="N9383">
        <v>0.5543367862701416</v>
      </c>
      <c r="O9383">
        <v>0.65731155872344971</v>
      </c>
      <c r="P9383">
        <v>0.72862690687179565</v>
      </c>
      <c r="Q9383">
        <v>0.7999422550201416</v>
      </c>
      <c r="R9383">
        <v>0.90291702747344971</v>
      </c>
      <c r="S9383" s="10" t="s">
        <v>39</v>
      </c>
    </row>
    <row r="9384" spans="1:19" hidden="1" x14ac:dyDescent="0.25">
      <c r="A9384" s="10" t="str">
        <f t="shared" si="146"/>
        <v>2017-2026Kern1-in-2Typical Event DayPGE18</v>
      </c>
      <c r="B9384" s="10" t="s">
        <v>54</v>
      </c>
      <c r="C9384" s="10" t="s">
        <v>11</v>
      </c>
      <c r="D9384" s="10" t="s">
        <v>8</v>
      </c>
      <c r="E9384" s="10" t="s">
        <v>9</v>
      </c>
      <c r="F9384">
        <v>18</v>
      </c>
      <c r="G9384">
        <v>3.3928813934326172</v>
      </c>
      <c r="H9384">
        <v>2.6070196628570557</v>
      </c>
      <c r="I9384">
        <v>103.53125</v>
      </c>
      <c r="J9384">
        <v>0.13599415123462677</v>
      </c>
      <c r="K9384">
        <v>8707</v>
      </c>
      <c r="L9384">
        <v>8432.0712000000003</v>
      </c>
      <c r="M9384">
        <v>0.78586173057556152</v>
      </c>
      <c r="N9384">
        <v>0.61157160997390747</v>
      </c>
      <c r="O9384">
        <v>0.71454638242721558</v>
      </c>
      <c r="P9384">
        <v>0.78586173057556152</v>
      </c>
      <c r="Q9384">
        <v>0.85717707872390747</v>
      </c>
      <c r="R9384">
        <v>0.96015185117721558</v>
      </c>
      <c r="S9384" s="10" t="s">
        <v>38</v>
      </c>
    </row>
    <row r="9385" spans="1:19" hidden="1" x14ac:dyDescent="0.25">
      <c r="A9385" s="10" t="str">
        <f t="shared" si="146"/>
        <v>2017-2026Kern1-in-10Typical Event DayPGE18</v>
      </c>
      <c r="B9385" s="10" t="s">
        <v>54</v>
      </c>
      <c r="C9385" s="10" t="s">
        <v>11</v>
      </c>
      <c r="D9385" s="10" t="s">
        <v>8</v>
      </c>
      <c r="E9385" s="10" t="s">
        <v>1</v>
      </c>
      <c r="F9385">
        <v>18</v>
      </c>
      <c r="G9385">
        <v>3.4467628002166748</v>
      </c>
      <c r="H9385">
        <v>2.6521029472351074</v>
      </c>
      <c r="I9385">
        <v>103.5</v>
      </c>
      <c r="J9385">
        <v>0.13599415123462677</v>
      </c>
      <c r="K9385">
        <v>8707</v>
      </c>
      <c r="L9385">
        <v>8432.0712000000003</v>
      </c>
      <c r="M9385">
        <v>0.79465997219085693</v>
      </c>
      <c r="N9385">
        <v>0.62036985158920288</v>
      </c>
      <c r="O9385">
        <v>0.72334462404251099</v>
      </c>
      <c r="P9385">
        <v>0.79465997219085693</v>
      </c>
      <c r="Q9385">
        <v>0.86597532033920288</v>
      </c>
      <c r="R9385">
        <v>0.96895009279251099</v>
      </c>
      <c r="S9385" s="10" t="s">
        <v>38</v>
      </c>
    </row>
    <row r="9386" spans="1:19" hidden="1" x14ac:dyDescent="0.25">
      <c r="A9386" s="10" t="str">
        <f t="shared" si="146"/>
        <v>2017-2026Kern1-in-10Typical Event DayCAISO19</v>
      </c>
      <c r="B9386" s="10" t="s">
        <v>54</v>
      </c>
      <c r="C9386" s="10" t="s">
        <v>11</v>
      </c>
      <c r="D9386" s="10" t="s">
        <v>8</v>
      </c>
      <c r="E9386" s="10" t="s">
        <v>1</v>
      </c>
      <c r="F9386">
        <v>19</v>
      </c>
      <c r="G9386">
        <v>3.4020760059356689</v>
      </c>
      <c r="H9386">
        <v>3.6674814224243164</v>
      </c>
      <c r="I9386">
        <v>102.78125</v>
      </c>
      <c r="J9386">
        <v>0.11742977052927017</v>
      </c>
      <c r="K9386">
        <v>8707</v>
      </c>
      <c r="L9386">
        <v>8432.0712000000003</v>
      </c>
      <c r="M9386">
        <v>-0.2654053270816803</v>
      </c>
      <c r="N9386">
        <v>-0.41590332984924316</v>
      </c>
      <c r="O9386">
        <v>-0.32698550820350647</v>
      </c>
      <c r="P9386">
        <v>-0.2654053270816803</v>
      </c>
      <c r="Q9386">
        <v>-0.20382516086101532</v>
      </c>
      <c r="R9386">
        <v>-0.11490733176469803</v>
      </c>
      <c r="S9386" s="10" t="s">
        <v>39</v>
      </c>
    </row>
    <row r="9387" spans="1:19" hidden="1" x14ac:dyDescent="0.25">
      <c r="A9387" s="10" t="str">
        <f t="shared" si="146"/>
        <v>2017-2026Kern1-in-2Typical Event DayCAISO19</v>
      </c>
      <c r="B9387" s="10" t="s">
        <v>54</v>
      </c>
      <c r="C9387" s="10" t="s">
        <v>11</v>
      </c>
      <c r="D9387" s="10" t="s">
        <v>8</v>
      </c>
      <c r="E9387" s="10" t="s">
        <v>9</v>
      </c>
      <c r="F9387">
        <v>19</v>
      </c>
      <c r="G9387">
        <v>3.2810013294219971</v>
      </c>
      <c r="H9387">
        <v>3.5379400253295898</v>
      </c>
      <c r="I9387">
        <v>100.3125</v>
      </c>
      <c r="J9387">
        <v>0.11742977052927017</v>
      </c>
      <c r="K9387">
        <v>8707</v>
      </c>
      <c r="L9387">
        <v>8432.0712000000003</v>
      </c>
      <c r="M9387">
        <v>-0.25693869590759277</v>
      </c>
      <c r="N9387">
        <v>-0.40743669867515564</v>
      </c>
      <c r="O9387">
        <v>-0.31851887702941895</v>
      </c>
      <c r="P9387">
        <v>-0.25693869590759277</v>
      </c>
      <c r="Q9387">
        <v>-0.1953585296869278</v>
      </c>
      <c r="R9387">
        <v>-0.1064407005906105</v>
      </c>
      <c r="S9387" s="10" t="s">
        <v>39</v>
      </c>
    </row>
    <row r="9388" spans="1:19" hidden="1" x14ac:dyDescent="0.25">
      <c r="A9388" s="10" t="str">
        <f t="shared" si="146"/>
        <v>2017-2026Kern1-in-2Typical Event DayPGE19</v>
      </c>
      <c r="B9388" s="10" t="s">
        <v>54</v>
      </c>
      <c r="C9388" s="10" t="s">
        <v>11</v>
      </c>
      <c r="D9388" s="10" t="s">
        <v>8</v>
      </c>
      <c r="E9388" s="10" t="s">
        <v>9</v>
      </c>
      <c r="F9388">
        <v>19</v>
      </c>
      <c r="G9388">
        <v>3.3863534927368164</v>
      </c>
      <c r="H9388">
        <v>3.6518435478210449</v>
      </c>
      <c r="I9388">
        <v>101.96875</v>
      </c>
      <c r="J9388">
        <v>0.11742977052927017</v>
      </c>
      <c r="K9388">
        <v>8707</v>
      </c>
      <c r="L9388">
        <v>8432.0712000000003</v>
      </c>
      <c r="M9388">
        <v>-0.26548996567726135</v>
      </c>
      <c r="N9388">
        <v>-0.41598796844482422</v>
      </c>
      <c r="O9388">
        <v>-0.32707014679908752</v>
      </c>
      <c r="P9388">
        <v>-0.26548996567726135</v>
      </c>
      <c r="Q9388">
        <v>-0.20390979945659637</v>
      </c>
      <c r="R9388">
        <v>-0.11499197036027908</v>
      </c>
      <c r="S9388" s="10" t="s">
        <v>38</v>
      </c>
    </row>
    <row r="9389" spans="1:19" hidden="1" x14ac:dyDescent="0.25">
      <c r="A9389" s="10" t="str">
        <f t="shared" si="146"/>
        <v>2017-2026Kern1-in-10Typical Event DayPGE19</v>
      </c>
      <c r="B9389" s="10" t="s">
        <v>54</v>
      </c>
      <c r="C9389" s="10" t="s">
        <v>11</v>
      </c>
      <c r="D9389" s="10" t="s">
        <v>8</v>
      </c>
      <c r="E9389" s="10" t="s">
        <v>1</v>
      </c>
      <c r="F9389">
        <v>19</v>
      </c>
      <c r="G9389">
        <v>3.4401311874389648</v>
      </c>
      <c r="H9389">
        <v>3.7117469310760498</v>
      </c>
      <c r="I9389">
        <v>101.875</v>
      </c>
      <c r="J9389">
        <v>0.11742977052927017</v>
      </c>
      <c r="K9389">
        <v>8707</v>
      </c>
      <c r="L9389">
        <v>8432.0712000000003</v>
      </c>
      <c r="M9389">
        <v>-0.27161583304405212</v>
      </c>
      <c r="N9389">
        <v>-0.42211383581161499</v>
      </c>
      <c r="O9389">
        <v>-0.3331960141658783</v>
      </c>
      <c r="P9389">
        <v>-0.27161583304405212</v>
      </c>
      <c r="Q9389">
        <v>-0.21003566682338715</v>
      </c>
      <c r="R9389">
        <v>-0.12111783772706985</v>
      </c>
      <c r="S9389" s="10" t="s">
        <v>38</v>
      </c>
    </row>
    <row r="9390" spans="1:19" hidden="1" x14ac:dyDescent="0.25">
      <c r="A9390" s="10" t="str">
        <f t="shared" si="146"/>
        <v>2017-2026Kern1-in-10Typical Event DayCAISO20</v>
      </c>
      <c r="B9390" s="10" t="s">
        <v>54</v>
      </c>
      <c r="C9390" s="10" t="s">
        <v>11</v>
      </c>
      <c r="D9390" s="10" t="s">
        <v>8</v>
      </c>
      <c r="E9390" s="10" t="s">
        <v>1</v>
      </c>
      <c r="F9390">
        <v>20</v>
      </c>
      <c r="G9390">
        <v>3.2699716091156006</v>
      </c>
      <c r="H9390">
        <v>3.6601228713989258</v>
      </c>
      <c r="I9390">
        <v>100.46875</v>
      </c>
      <c r="J9390">
        <v>7.6294809579849243E-2</v>
      </c>
      <c r="K9390">
        <v>8707</v>
      </c>
      <c r="L9390">
        <v>8432.0712000000003</v>
      </c>
      <c r="M9390">
        <v>-0.39015123248100281</v>
      </c>
      <c r="N9390">
        <v>-0.48793065547943115</v>
      </c>
      <c r="O9390">
        <v>-0.43016022443771362</v>
      </c>
      <c r="P9390">
        <v>-0.39015123248100281</v>
      </c>
      <c r="Q9390">
        <v>-0.35014224052429199</v>
      </c>
      <c r="R9390">
        <v>-0.29237180948257446</v>
      </c>
      <c r="S9390" s="10" t="s">
        <v>39</v>
      </c>
    </row>
    <row r="9391" spans="1:19" hidden="1" x14ac:dyDescent="0.25">
      <c r="A9391" s="10" t="str">
        <f t="shared" si="146"/>
        <v>2017-2026Kern1-in-2Typical Event DayCAISO20</v>
      </c>
      <c r="B9391" s="10" t="s">
        <v>54</v>
      </c>
      <c r="C9391" s="10" t="s">
        <v>11</v>
      </c>
      <c r="D9391" s="10" t="s">
        <v>8</v>
      </c>
      <c r="E9391" s="10" t="s">
        <v>9</v>
      </c>
      <c r="F9391">
        <v>20</v>
      </c>
      <c r="G9391">
        <v>3.1535983085632324</v>
      </c>
      <c r="H9391">
        <v>3.5155608654022217</v>
      </c>
      <c r="I9391">
        <v>97.4375</v>
      </c>
      <c r="J9391">
        <v>7.6294809579849243E-2</v>
      </c>
      <c r="K9391">
        <v>8707</v>
      </c>
      <c r="L9391">
        <v>8432.0712000000003</v>
      </c>
      <c r="M9391">
        <v>-0.36196252703666687</v>
      </c>
      <c r="N9391">
        <v>-0.45974195003509521</v>
      </c>
      <c r="O9391">
        <v>-0.40197151899337769</v>
      </c>
      <c r="P9391">
        <v>-0.36196252703666687</v>
      </c>
      <c r="Q9391">
        <v>-0.32195353507995605</v>
      </c>
      <c r="R9391">
        <v>-0.26418310403823853</v>
      </c>
      <c r="S9391" s="10" t="s">
        <v>39</v>
      </c>
    </row>
    <row r="9392" spans="1:19" hidden="1" x14ac:dyDescent="0.25">
      <c r="A9392" s="10" t="str">
        <f t="shared" si="146"/>
        <v>2017-2026Kern1-in-2Typical Event DayPGE20</v>
      </c>
      <c r="B9392" s="10" t="s">
        <v>54</v>
      </c>
      <c r="C9392" s="10" t="s">
        <v>11</v>
      </c>
      <c r="D9392" s="10" t="s">
        <v>8</v>
      </c>
      <c r="E9392" s="10" t="s">
        <v>9</v>
      </c>
      <c r="F9392">
        <v>20</v>
      </c>
      <c r="G9392">
        <v>3.254859447479248</v>
      </c>
      <c r="H9392">
        <v>3.6417312622070312</v>
      </c>
      <c r="I9392">
        <v>99.34375</v>
      </c>
      <c r="J9392">
        <v>7.6294809579849243E-2</v>
      </c>
      <c r="K9392">
        <v>8707</v>
      </c>
      <c r="L9392">
        <v>8432.0712000000003</v>
      </c>
      <c r="M9392">
        <v>-0.38687187433242798</v>
      </c>
      <c r="N9392">
        <v>-0.48465129733085632</v>
      </c>
      <c r="O9392">
        <v>-0.42688086628913879</v>
      </c>
      <c r="P9392">
        <v>-0.38687187433242798</v>
      </c>
      <c r="Q9392">
        <v>-0.34686288237571716</v>
      </c>
      <c r="R9392">
        <v>-0.28909245133399963</v>
      </c>
      <c r="S9392" s="10" t="s">
        <v>38</v>
      </c>
    </row>
    <row r="9393" spans="1:19" hidden="1" x14ac:dyDescent="0.25">
      <c r="A9393" s="10" t="str">
        <f t="shared" si="146"/>
        <v>2017-2026Kern1-in-10Typical Event DayPGE20</v>
      </c>
      <c r="B9393" s="10" t="s">
        <v>54</v>
      </c>
      <c r="C9393" s="10" t="s">
        <v>11</v>
      </c>
      <c r="D9393" s="10" t="s">
        <v>8</v>
      </c>
      <c r="E9393" s="10" t="s">
        <v>1</v>
      </c>
      <c r="F9393">
        <v>20</v>
      </c>
      <c r="G9393">
        <v>3.306549072265625</v>
      </c>
      <c r="H9393">
        <v>3.7057576179504395</v>
      </c>
      <c r="I9393">
        <v>99.125</v>
      </c>
      <c r="J9393">
        <v>7.6294809579849243E-2</v>
      </c>
      <c r="K9393">
        <v>8707</v>
      </c>
      <c r="L9393">
        <v>8432.0712000000003</v>
      </c>
      <c r="M9393">
        <v>-0.39920857548713684</v>
      </c>
      <c r="N9393">
        <v>-0.49698799848556519</v>
      </c>
      <c r="O9393">
        <v>-0.43921756744384766</v>
      </c>
      <c r="P9393">
        <v>-0.39920857548713684</v>
      </c>
      <c r="Q9393">
        <v>-0.35919958353042603</v>
      </c>
      <c r="R9393">
        <v>-0.3014291524887085</v>
      </c>
      <c r="S9393" s="10" t="s">
        <v>38</v>
      </c>
    </row>
    <row r="9394" spans="1:19" hidden="1" x14ac:dyDescent="0.25">
      <c r="A9394" s="10" t="str">
        <f t="shared" si="146"/>
        <v>2017-2026Kern1-in-10Typical Event DayCAISO21</v>
      </c>
      <c r="B9394" s="10" t="s">
        <v>54</v>
      </c>
      <c r="C9394" s="10" t="s">
        <v>11</v>
      </c>
      <c r="D9394" s="10" t="s">
        <v>8</v>
      </c>
      <c r="E9394" s="10" t="s">
        <v>1</v>
      </c>
      <c r="F9394">
        <v>21</v>
      </c>
      <c r="G9394">
        <v>3.085618257522583</v>
      </c>
      <c r="H9394">
        <v>3.3474898338317871</v>
      </c>
      <c r="I9394">
        <v>97.15625</v>
      </c>
      <c r="J9394">
        <v>7.6630406081676483E-2</v>
      </c>
      <c r="K9394">
        <v>8707</v>
      </c>
      <c r="L9394">
        <v>8432.0712000000003</v>
      </c>
      <c r="M9394">
        <v>-0.26187169551849365</v>
      </c>
      <c r="N9394">
        <v>-0.36008122563362122</v>
      </c>
      <c r="O9394">
        <v>-0.30205667018890381</v>
      </c>
      <c r="P9394">
        <v>-0.26187169551849365</v>
      </c>
      <c r="Q9394">
        <v>-0.2216867059469223</v>
      </c>
      <c r="R9394">
        <v>-0.16366216540336609</v>
      </c>
      <c r="S9394" s="10" t="s">
        <v>39</v>
      </c>
    </row>
    <row r="9395" spans="1:19" hidden="1" x14ac:dyDescent="0.25">
      <c r="A9395" s="10" t="str">
        <f t="shared" si="146"/>
        <v>2017-2026Kern1-in-2Typical Event DayCAISO21</v>
      </c>
      <c r="B9395" s="10" t="s">
        <v>54</v>
      </c>
      <c r="C9395" s="10" t="s">
        <v>11</v>
      </c>
      <c r="D9395" s="10" t="s">
        <v>8</v>
      </c>
      <c r="E9395" s="10" t="s">
        <v>9</v>
      </c>
      <c r="F9395">
        <v>21</v>
      </c>
      <c r="G9395">
        <v>2.9758057594299316</v>
      </c>
      <c r="H9395">
        <v>3.2151057720184326</v>
      </c>
      <c r="I9395">
        <v>93.96875</v>
      </c>
      <c r="J9395">
        <v>7.6630406081676483E-2</v>
      </c>
      <c r="K9395">
        <v>8707</v>
      </c>
      <c r="L9395">
        <v>8432.0712000000003</v>
      </c>
      <c r="M9395">
        <v>-0.23929992318153381</v>
      </c>
      <c r="N9395">
        <v>-0.33750945329666138</v>
      </c>
      <c r="O9395">
        <v>-0.27948489785194397</v>
      </c>
      <c r="P9395">
        <v>-0.23929992318153381</v>
      </c>
      <c r="Q9395">
        <v>-0.19911493360996246</v>
      </c>
      <c r="R9395">
        <v>-0.14109039306640625</v>
      </c>
      <c r="S9395" s="10" t="s">
        <v>39</v>
      </c>
    </row>
    <row r="9396" spans="1:19" hidden="1" x14ac:dyDescent="0.25">
      <c r="A9396" s="10" t="str">
        <f t="shared" si="146"/>
        <v>2017-2026Kern1-in-10Typical Event DayPGE21</v>
      </c>
      <c r="B9396" s="10" t="s">
        <v>54</v>
      </c>
      <c r="C9396" s="10" t="s">
        <v>11</v>
      </c>
      <c r="D9396" s="10" t="s">
        <v>8</v>
      </c>
      <c r="E9396" s="10" t="s">
        <v>1</v>
      </c>
      <c r="F9396">
        <v>21</v>
      </c>
      <c r="G9396">
        <v>3.120133638381958</v>
      </c>
      <c r="H9396">
        <v>3.3943979740142822</v>
      </c>
      <c r="I9396">
        <v>95.8125</v>
      </c>
      <c r="J9396">
        <v>7.6630406081676483E-2</v>
      </c>
      <c r="K9396">
        <v>8707</v>
      </c>
      <c r="L9396">
        <v>8432.0712000000003</v>
      </c>
      <c r="M9396">
        <v>-0.27426442503929138</v>
      </c>
      <c r="N9396">
        <v>-0.37247395515441895</v>
      </c>
      <c r="O9396">
        <v>-0.31444939970970154</v>
      </c>
      <c r="P9396">
        <v>-0.27426442503929138</v>
      </c>
      <c r="Q9396">
        <v>-0.23407943546772003</v>
      </c>
      <c r="R9396">
        <v>-0.17605489492416382</v>
      </c>
      <c r="S9396" s="10" t="s">
        <v>38</v>
      </c>
    </row>
    <row r="9397" spans="1:19" hidden="1" x14ac:dyDescent="0.25">
      <c r="A9397" s="10" t="str">
        <f t="shared" si="146"/>
        <v>2017-2026Kern1-in-2Typical Event DayPGE21</v>
      </c>
      <c r="B9397" s="10" t="s">
        <v>54</v>
      </c>
      <c r="C9397" s="10" t="s">
        <v>11</v>
      </c>
      <c r="D9397" s="10" t="s">
        <v>8</v>
      </c>
      <c r="E9397" s="10" t="s">
        <v>9</v>
      </c>
      <c r="F9397">
        <v>21</v>
      </c>
      <c r="G9397">
        <v>3.0713582038879395</v>
      </c>
      <c r="H9397">
        <v>3.3335666656494141</v>
      </c>
      <c r="I9397">
        <v>95.5</v>
      </c>
      <c r="J9397">
        <v>7.6630406081676483E-2</v>
      </c>
      <c r="K9397">
        <v>8707</v>
      </c>
      <c r="L9397">
        <v>8432.0712000000003</v>
      </c>
      <c r="M9397">
        <v>-0.26220843195915222</v>
      </c>
      <c r="N9397">
        <v>-0.36041796207427979</v>
      </c>
      <c r="O9397">
        <v>-0.30239340662956238</v>
      </c>
      <c r="P9397">
        <v>-0.26220843195915222</v>
      </c>
      <c r="Q9397">
        <v>-0.22202344238758087</v>
      </c>
      <c r="R9397">
        <v>-0.16399890184402466</v>
      </c>
      <c r="S9397" s="10" t="s">
        <v>38</v>
      </c>
    </row>
    <row r="9398" spans="1:19" hidden="1" x14ac:dyDescent="0.25">
      <c r="A9398" s="10" t="str">
        <f t="shared" si="146"/>
        <v>2017-2026Kern1-in-2Typical Event DayCAISO22</v>
      </c>
      <c r="B9398" s="10" t="s">
        <v>54</v>
      </c>
      <c r="C9398" s="10" t="s">
        <v>11</v>
      </c>
      <c r="D9398" s="10" t="s">
        <v>8</v>
      </c>
      <c r="E9398" s="10" t="s">
        <v>9</v>
      </c>
      <c r="F9398">
        <v>22</v>
      </c>
      <c r="G9398">
        <v>2.6967215538024902</v>
      </c>
      <c r="H9398">
        <v>2.8591182231903076</v>
      </c>
      <c r="I9398">
        <v>90.75</v>
      </c>
      <c r="J9398">
        <v>6.3674606382846832E-2</v>
      </c>
      <c r="K9398">
        <v>8707</v>
      </c>
      <c r="L9398">
        <v>8432.0712000000003</v>
      </c>
      <c r="M9398">
        <v>-0.16239669919013977</v>
      </c>
      <c r="N9398">
        <v>-0.2440020740032196</v>
      </c>
      <c r="O9398">
        <v>-0.19578766822814941</v>
      </c>
      <c r="P9398">
        <v>-0.16239669919013977</v>
      </c>
      <c r="Q9398">
        <v>-0.12900573015213013</v>
      </c>
      <c r="R9398">
        <v>-8.0791324377059937E-2</v>
      </c>
      <c r="S9398" s="10" t="s">
        <v>39</v>
      </c>
    </row>
    <row r="9399" spans="1:19" hidden="1" x14ac:dyDescent="0.25">
      <c r="A9399" s="10" t="str">
        <f t="shared" si="146"/>
        <v>2017-2026Kern1-in-10Typical Event DayCAISO22</v>
      </c>
      <c r="B9399" s="10" t="s">
        <v>54</v>
      </c>
      <c r="C9399" s="10" t="s">
        <v>11</v>
      </c>
      <c r="D9399" s="10" t="s">
        <v>8</v>
      </c>
      <c r="E9399" s="10" t="s">
        <v>1</v>
      </c>
      <c r="F9399">
        <v>22</v>
      </c>
      <c r="G9399">
        <v>2.7962353229522705</v>
      </c>
      <c r="H9399">
        <v>2.9781293869018555</v>
      </c>
      <c r="I9399">
        <v>94.03125</v>
      </c>
      <c r="J9399">
        <v>6.3674606382846832E-2</v>
      </c>
      <c r="K9399">
        <v>8707</v>
      </c>
      <c r="L9399">
        <v>8432.0712000000003</v>
      </c>
      <c r="M9399">
        <v>-0.18189410865306854</v>
      </c>
      <c r="N9399">
        <v>-0.26349949836730957</v>
      </c>
      <c r="O9399">
        <v>-0.21528507769107819</v>
      </c>
      <c r="P9399">
        <v>-0.18189410865306854</v>
      </c>
      <c r="Q9399">
        <v>-0.1485031396150589</v>
      </c>
      <c r="R9399">
        <v>-0.10028873383998871</v>
      </c>
      <c r="S9399" s="10" t="s">
        <v>39</v>
      </c>
    </row>
    <row r="9400" spans="1:19" hidden="1" x14ac:dyDescent="0.25">
      <c r="A9400" s="10" t="str">
        <f t="shared" si="146"/>
        <v>2017-2026Kern1-in-2Typical Event DayPGE22</v>
      </c>
      <c r="B9400" s="10" t="s">
        <v>54</v>
      </c>
      <c r="C9400" s="10" t="s">
        <v>11</v>
      </c>
      <c r="D9400" s="10" t="s">
        <v>8</v>
      </c>
      <c r="E9400" s="10" t="s">
        <v>9</v>
      </c>
      <c r="F9400">
        <v>22</v>
      </c>
      <c r="G9400">
        <v>2.7833125591278076</v>
      </c>
      <c r="H9400">
        <v>2.9675824642181396</v>
      </c>
      <c r="I9400">
        <v>92.1875</v>
      </c>
      <c r="J9400">
        <v>6.3674606382846832E-2</v>
      </c>
      <c r="K9400">
        <v>8707</v>
      </c>
      <c r="L9400">
        <v>8432.0712000000003</v>
      </c>
      <c r="M9400">
        <v>-0.18426983058452606</v>
      </c>
      <c r="N9400">
        <v>-0.26587522029876709</v>
      </c>
      <c r="O9400">
        <v>-0.21766079962253571</v>
      </c>
      <c r="P9400">
        <v>-0.18426983058452606</v>
      </c>
      <c r="Q9400">
        <v>-0.15087886154651642</v>
      </c>
      <c r="R9400">
        <v>-0.10266445577144623</v>
      </c>
      <c r="S9400" s="10" t="s">
        <v>38</v>
      </c>
    </row>
    <row r="9401" spans="1:19" hidden="1" x14ac:dyDescent="0.25">
      <c r="A9401" s="10" t="str">
        <f t="shared" si="146"/>
        <v>2017-2026Kern1-in-10Typical Event DayPGE22</v>
      </c>
      <c r="B9401" s="10" t="s">
        <v>54</v>
      </c>
      <c r="C9401" s="10" t="s">
        <v>11</v>
      </c>
      <c r="D9401" s="10" t="s">
        <v>8</v>
      </c>
      <c r="E9401" s="10" t="s">
        <v>1</v>
      </c>
      <c r="F9401">
        <v>22</v>
      </c>
      <c r="G9401">
        <v>2.8275136947631836</v>
      </c>
      <c r="H9401">
        <v>3.0223922729492187</v>
      </c>
      <c r="I9401">
        <v>92.84375</v>
      </c>
      <c r="J9401">
        <v>6.3674606382846832E-2</v>
      </c>
      <c r="K9401">
        <v>8707</v>
      </c>
      <c r="L9401">
        <v>8432.0712000000003</v>
      </c>
      <c r="M9401">
        <v>-0.19487853348255157</v>
      </c>
      <c r="N9401">
        <v>-0.2764839231967926</v>
      </c>
      <c r="O9401">
        <v>-0.22826950252056122</v>
      </c>
      <c r="P9401">
        <v>-0.19487853348255157</v>
      </c>
      <c r="Q9401">
        <v>-0.16148756444454193</v>
      </c>
      <c r="R9401">
        <v>-0.11327315866947174</v>
      </c>
      <c r="S9401" s="10" t="s">
        <v>38</v>
      </c>
    </row>
    <row r="9402" spans="1:19" hidden="1" x14ac:dyDescent="0.25">
      <c r="A9402" s="10" t="str">
        <f t="shared" si="146"/>
        <v>2017-2026Kern1-in-10Typical Event DayCAISO23</v>
      </c>
      <c r="B9402" s="10" t="s">
        <v>54</v>
      </c>
      <c r="C9402" s="10" t="s">
        <v>11</v>
      </c>
      <c r="D9402" s="10" t="s">
        <v>8</v>
      </c>
      <c r="E9402" s="10" t="s">
        <v>1</v>
      </c>
      <c r="F9402">
        <v>23</v>
      </c>
      <c r="G9402">
        <v>2.3552308082580566</v>
      </c>
      <c r="H9402">
        <v>2.4809689521789551</v>
      </c>
      <c r="I9402">
        <v>91.1875</v>
      </c>
      <c r="J9402">
        <v>5.8387260884046555E-2</v>
      </c>
      <c r="K9402">
        <v>8707</v>
      </c>
      <c r="L9402">
        <v>8432.0712000000003</v>
      </c>
      <c r="M9402">
        <v>-0.12573815882205963</v>
      </c>
      <c r="N9402">
        <v>-0.20056727528572083</v>
      </c>
      <c r="O9402">
        <v>-0.15635643899440765</v>
      </c>
      <c r="P9402">
        <v>-0.12573815882205963</v>
      </c>
      <c r="Q9402">
        <v>-9.5119878649711609E-2</v>
      </c>
      <c r="R9402">
        <v>-5.0909046083688736E-2</v>
      </c>
      <c r="S9402" s="10" t="s">
        <v>39</v>
      </c>
    </row>
    <row r="9403" spans="1:19" hidden="1" x14ac:dyDescent="0.25">
      <c r="A9403" s="10" t="str">
        <f t="shared" si="146"/>
        <v>2017-2026Kern1-in-2Typical Event DayCAISO23</v>
      </c>
      <c r="B9403" s="10" t="s">
        <v>54</v>
      </c>
      <c r="C9403" s="10" t="s">
        <v>11</v>
      </c>
      <c r="D9403" s="10" t="s">
        <v>8</v>
      </c>
      <c r="E9403" s="10" t="s">
        <v>9</v>
      </c>
      <c r="F9403">
        <v>23</v>
      </c>
      <c r="G9403">
        <v>2.271411657333374</v>
      </c>
      <c r="H9403">
        <v>2.3840515613555908</v>
      </c>
      <c r="I9403">
        <v>87.75</v>
      </c>
      <c r="J9403">
        <v>5.8387260884046555E-2</v>
      </c>
      <c r="K9403">
        <v>8707</v>
      </c>
      <c r="L9403">
        <v>8432.0712000000003</v>
      </c>
      <c r="M9403">
        <v>-0.11264000087976456</v>
      </c>
      <c r="N9403">
        <v>-0.18746910989284515</v>
      </c>
      <c r="O9403">
        <v>-0.14325827360153198</v>
      </c>
      <c r="P9403">
        <v>-0.11264000087976456</v>
      </c>
      <c r="Q9403">
        <v>-8.2021720707416534E-2</v>
      </c>
      <c r="R9403">
        <v>-3.7810888141393661E-2</v>
      </c>
      <c r="S9403" s="10" t="s">
        <v>39</v>
      </c>
    </row>
    <row r="9404" spans="1:19" hidden="1" x14ac:dyDescent="0.25">
      <c r="A9404" s="10" t="str">
        <f t="shared" si="146"/>
        <v>2017-2026Kern1-in-10Typical Event DayPGE23</v>
      </c>
      <c r="B9404" s="10" t="s">
        <v>54</v>
      </c>
      <c r="C9404" s="10" t="s">
        <v>11</v>
      </c>
      <c r="D9404" s="10" t="s">
        <v>8</v>
      </c>
      <c r="E9404" s="10" t="s">
        <v>1</v>
      </c>
      <c r="F9404">
        <v>23</v>
      </c>
      <c r="G9404">
        <v>2.3815760612487793</v>
      </c>
      <c r="H9404">
        <v>2.5134518146514893</v>
      </c>
      <c r="I9404">
        <v>90.375</v>
      </c>
      <c r="J9404">
        <v>5.8387260884046555E-2</v>
      </c>
      <c r="K9404">
        <v>8707</v>
      </c>
      <c r="L9404">
        <v>8432.0712000000003</v>
      </c>
      <c r="M9404">
        <v>-0.13187585771083832</v>
      </c>
      <c r="N9404">
        <v>-0.20670497417449951</v>
      </c>
      <c r="O9404">
        <v>-0.16249413788318634</v>
      </c>
      <c r="P9404">
        <v>-0.13187585771083832</v>
      </c>
      <c r="Q9404">
        <v>-0.1012575775384903</v>
      </c>
      <c r="R9404">
        <v>-5.7046744972467422E-2</v>
      </c>
      <c r="S9404" s="10" t="s">
        <v>38</v>
      </c>
    </row>
    <row r="9405" spans="1:19" hidden="1" x14ac:dyDescent="0.25">
      <c r="A9405" s="10" t="str">
        <f t="shared" si="146"/>
        <v>2017-2026Kern1-in-2Typical Event DayPGE23</v>
      </c>
      <c r="B9405" s="10" t="s">
        <v>54</v>
      </c>
      <c r="C9405" s="10" t="s">
        <v>11</v>
      </c>
      <c r="D9405" s="10" t="s">
        <v>8</v>
      </c>
      <c r="E9405" s="10" t="s">
        <v>9</v>
      </c>
      <c r="F9405">
        <v>23</v>
      </c>
      <c r="G9405">
        <v>2.3443460464477539</v>
      </c>
      <c r="H9405">
        <v>2.4705221652984619</v>
      </c>
      <c r="I9405">
        <v>89.09375</v>
      </c>
      <c r="J9405">
        <v>5.8387260884046555E-2</v>
      </c>
      <c r="K9405">
        <v>8707</v>
      </c>
      <c r="L9405">
        <v>8432.0712000000003</v>
      </c>
      <c r="M9405">
        <v>-0.1261761486530304</v>
      </c>
      <c r="N9405">
        <v>-0.20100526511669159</v>
      </c>
      <c r="O9405">
        <v>-0.15679442882537842</v>
      </c>
      <c r="P9405">
        <v>-0.1261761486530304</v>
      </c>
      <c r="Q9405">
        <v>-9.5557868480682373E-2</v>
      </c>
      <c r="R9405">
        <v>-5.13470359146595E-2</v>
      </c>
      <c r="S9405" s="10" t="s">
        <v>38</v>
      </c>
    </row>
    <row r="9406" spans="1:19" hidden="1" x14ac:dyDescent="0.25">
      <c r="A9406" s="10" t="str">
        <f t="shared" si="146"/>
        <v>2017-2026Kern1-in-2Typical Event DayCAISO24</v>
      </c>
      <c r="B9406" s="10" t="s">
        <v>54</v>
      </c>
      <c r="C9406" s="10" t="s">
        <v>11</v>
      </c>
      <c r="D9406" s="10" t="s">
        <v>8</v>
      </c>
      <c r="E9406" s="10" t="s">
        <v>9</v>
      </c>
      <c r="F9406">
        <v>24</v>
      </c>
      <c r="G9406">
        <v>1.8558106422424316</v>
      </c>
      <c r="H9406">
        <v>1.9440011978149414</v>
      </c>
      <c r="I9406">
        <v>84.90625</v>
      </c>
      <c r="J9406">
        <v>4.4309847056865692E-2</v>
      </c>
      <c r="K9406">
        <v>8707</v>
      </c>
      <c r="L9406">
        <v>8432.0712000000003</v>
      </c>
      <c r="M9406">
        <v>-8.8190577924251556E-2</v>
      </c>
      <c r="N9406">
        <v>-0.14497807621955872</v>
      </c>
      <c r="O9406">
        <v>-0.11142665892839432</v>
      </c>
      <c r="P9406">
        <v>-8.8190577924251556E-2</v>
      </c>
      <c r="Q9406">
        <v>-6.4954496920108795E-2</v>
      </c>
      <c r="R9406">
        <v>-3.1403079628944397E-2</v>
      </c>
      <c r="S9406" s="10" t="s">
        <v>39</v>
      </c>
    </row>
    <row r="9407" spans="1:19" hidden="1" x14ac:dyDescent="0.25">
      <c r="A9407" s="10" t="str">
        <f t="shared" si="146"/>
        <v>2017-2026Kern1-in-10Typical Event DayCAISO24</v>
      </c>
      <c r="B9407" s="10" t="s">
        <v>54</v>
      </c>
      <c r="C9407" s="10" t="s">
        <v>11</v>
      </c>
      <c r="D9407" s="10" t="s">
        <v>8</v>
      </c>
      <c r="E9407" s="10" t="s">
        <v>1</v>
      </c>
      <c r="F9407">
        <v>24</v>
      </c>
      <c r="G9407">
        <v>1.9242932796478271</v>
      </c>
      <c r="H9407">
        <v>2.0234115123748779</v>
      </c>
      <c r="I9407">
        <v>88.71875</v>
      </c>
      <c r="J9407">
        <v>4.4309847056865692E-2</v>
      </c>
      <c r="K9407">
        <v>8707</v>
      </c>
      <c r="L9407">
        <v>8432.0712000000003</v>
      </c>
      <c r="M9407">
        <v>-9.9118269979953766E-2</v>
      </c>
      <c r="N9407">
        <v>-0.15590576827526093</v>
      </c>
      <c r="O9407">
        <v>-0.12235435098409653</v>
      </c>
      <c r="P9407">
        <v>-9.9118269979953766E-2</v>
      </c>
      <c r="Q9407">
        <v>-7.5882188975811005E-2</v>
      </c>
      <c r="R9407">
        <v>-4.2330771684646606E-2</v>
      </c>
      <c r="S9407" s="10" t="s">
        <v>39</v>
      </c>
    </row>
    <row r="9408" spans="1:19" hidden="1" x14ac:dyDescent="0.25">
      <c r="A9408" s="10" t="str">
        <f t="shared" si="146"/>
        <v>2017-2026Kern1-in-10Typical Event DayPGE24</v>
      </c>
      <c r="B9408" s="10" t="s">
        <v>54</v>
      </c>
      <c r="C9408" s="10" t="s">
        <v>11</v>
      </c>
      <c r="D9408" s="10" t="s">
        <v>8</v>
      </c>
      <c r="E9408" s="10" t="s">
        <v>1</v>
      </c>
      <c r="F9408">
        <v>24</v>
      </c>
      <c r="G9408">
        <v>1.9458181858062744</v>
      </c>
      <c r="H9408">
        <v>2.0478515625</v>
      </c>
      <c r="I9408">
        <v>87.96875</v>
      </c>
      <c r="J9408">
        <v>4.4309847056865692E-2</v>
      </c>
      <c r="K9408">
        <v>8707</v>
      </c>
      <c r="L9408">
        <v>8432.0712000000003</v>
      </c>
      <c r="M9408">
        <v>-0.10203336179256439</v>
      </c>
      <c r="N9408">
        <v>-0.15882086753845215</v>
      </c>
      <c r="O9408">
        <v>-0.12526944279670715</v>
      </c>
      <c r="P9408">
        <v>-0.10203336179256439</v>
      </c>
      <c r="Q9408">
        <v>-7.8797280788421631E-2</v>
      </c>
      <c r="R9408">
        <v>-4.5245863497257233E-2</v>
      </c>
      <c r="S9408" s="10" t="s">
        <v>38</v>
      </c>
    </row>
    <row r="9409" spans="1:19" hidden="1" x14ac:dyDescent="0.25">
      <c r="A9409" s="10" t="str">
        <f t="shared" si="146"/>
        <v>2017-2026Kern1-in-2Typical Event DayPGE24</v>
      </c>
      <c r="B9409" s="10" t="s">
        <v>54</v>
      </c>
      <c r="C9409" s="10" t="s">
        <v>11</v>
      </c>
      <c r="D9409" s="10" t="s">
        <v>8</v>
      </c>
      <c r="E9409" s="10" t="s">
        <v>9</v>
      </c>
      <c r="F9409">
        <v>24</v>
      </c>
      <c r="G9409">
        <v>1.9154002666473389</v>
      </c>
      <c r="H9409">
        <v>2.0128731727600098</v>
      </c>
      <c r="I9409">
        <v>86.53125</v>
      </c>
      <c r="J9409">
        <v>4.4309847056865692E-2</v>
      </c>
      <c r="K9409">
        <v>8707</v>
      </c>
      <c r="L9409">
        <v>8432.0712000000003</v>
      </c>
      <c r="M9409">
        <v>-9.7472943365573883E-2</v>
      </c>
      <c r="N9409">
        <v>-0.15426044166088104</v>
      </c>
      <c r="O9409">
        <v>-0.12070902436971664</v>
      </c>
      <c r="P9409">
        <v>-9.7472943365573883E-2</v>
      </c>
      <c r="Q9409">
        <v>-7.4236862361431122E-2</v>
      </c>
      <c r="R9409">
        <v>-4.0685445070266724E-2</v>
      </c>
      <c r="S9409" s="10" t="s">
        <v>38</v>
      </c>
    </row>
    <row r="9410" spans="1:19" hidden="1" x14ac:dyDescent="0.25">
      <c r="A9410" s="10" t="str">
        <f t="shared" ref="A9410:A9473" si="147">CONCATENATE(B9410,C9410,E9410,D9410,S9410,F9410)</f>
        <v>2017-2026Northern Coast1-in-2August PeakCAISO1</v>
      </c>
      <c r="B9410" s="10" t="s">
        <v>54</v>
      </c>
      <c r="C9410" s="10" t="s">
        <v>12</v>
      </c>
      <c r="D9410" s="10" t="s">
        <v>2</v>
      </c>
      <c r="E9410" s="10" t="s">
        <v>9</v>
      </c>
      <c r="F9410">
        <v>1</v>
      </c>
      <c r="G9410">
        <v>0.50138652324676514</v>
      </c>
      <c r="H9410">
        <v>0.50138652324676514</v>
      </c>
      <c r="I9410">
        <v>58</v>
      </c>
      <c r="J9410">
        <v>0</v>
      </c>
      <c r="K9410">
        <v>9027</v>
      </c>
      <c r="L9410">
        <v>8483.0169000000005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 s="10" t="s">
        <v>39</v>
      </c>
    </row>
    <row r="9411" spans="1:19" hidden="1" x14ac:dyDescent="0.25">
      <c r="A9411" s="10" t="str">
        <f t="shared" si="147"/>
        <v>2017-2026Northern Coast1-in-10August PeakCAISO1</v>
      </c>
      <c r="B9411" s="10" t="s">
        <v>54</v>
      </c>
      <c r="C9411" s="10" t="s">
        <v>12</v>
      </c>
      <c r="D9411" s="10" t="s">
        <v>2</v>
      </c>
      <c r="E9411" s="10" t="s">
        <v>1</v>
      </c>
      <c r="F9411">
        <v>1</v>
      </c>
      <c r="G9411">
        <v>0.66032010316848755</v>
      </c>
      <c r="H9411">
        <v>0.66032010316848755</v>
      </c>
      <c r="I9411">
        <v>66.293388366699219</v>
      </c>
      <c r="J9411">
        <v>0</v>
      </c>
      <c r="K9411">
        <v>9027</v>
      </c>
      <c r="L9411">
        <v>8483.0169000000005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 s="10" t="s">
        <v>39</v>
      </c>
    </row>
    <row r="9412" spans="1:19" hidden="1" x14ac:dyDescent="0.25">
      <c r="A9412" s="10" t="str">
        <f t="shared" si="147"/>
        <v>2017-2026Northern Coast1-in-10August PeakPGE1</v>
      </c>
      <c r="B9412" s="10" t="s">
        <v>54</v>
      </c>
      <c r="C9412" s="10" t="s">
        <v>12</v>
      </c>
      <c r="D9412" s="10" t="s">
        <v>2</v>
      </c>
      <c r="E9412" s="10" t="s">
        <v>1</v>
      </c>
      <c r="F9412">
        <v>1</v>
      </c>
      <c r="G9412">
        <v>0.7463303804397583</v>
      </c>
      <c r="H9412">
        <v>0.7463303804397583</v>
      </c>
      <c r="I9412">
        <v>67.722633361816406</v>
      </c>
      <c r="J9412">
        <v>0</v>
      </c>
      <c r="K9412">
        <v>9027</v>
      </c>
      <c r="L9412">
        <v>8483.0169000000005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 s="10" t="s">
        <v>38</v>
      </c>
    </row>
    <row r="9413" spans="1:19" hidden="1" x14ac:dyDescent="0.25">
      <c r="A9413" s="10" t="str">
        <f t="shared" si="147"/>
        <v>2017-2026Northern Coast1-in-2August PeakPGE1</v>
      </c>
      <c r="B9413" s="10" t="s">
        <v>54</v>
      </c>
      <c r="C9413" s="10" t="s">
        <v>12</v>
      </c>
      <c r="D9413" s="10" t="s">
        <v>2</v>
      </c>
      <c r="E9413" s="10" t="s">
        <v>9</v>
      </c>
      <c r="F9413">
        <v>1</v>
      </c>
      <c r="G9413">
        <v>0.61549091339111328</v>
      </c>
      <c r="H9413">
        <v>0.61549091339111328</v>
      </c>
      <c r="I9413">
        <v>62.972629547119141</v>
      </c>
      <c r="J9413">
        <v>0</v>
      </c>
      <c r="K9413">
        <v>9027</v>
      </c>
      <c r="L9413">
        <v>8483.0169000000005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 s="10" t="s">
        <v>38</v>
      </c>
    </row>
    <row r="9414" spans="1:19" hidden="1" x14ac:dyDescent="0.25">
      <c r="A9414" s="10" t="str">
        <f t="shared" si="147"/>
        <v>2017-2026Northern Coast1-in-10August PeakCAISO2</v>
      </c>
      <c r="B9414" s="10" t="s">
        <v>54</v>
      </c>
      <c r="C9414" s="10" t="s">
        <v>12</v>
      </c>
      <c r="D9414" s="10" t="s">
        <v>2</v>
      </c>
      <c r="E9414" s="10" t="s">
        <v>1</v>
      </c>
      <c r="F9414">
        <v>2</v>
      </c>
      <c r="G9414">
        <v>0.57469546794891357</v>
      </c>
      <c r="H9414">
        <v>0.57469546794891357</v>
      </c>
      <c r="I9414">
        <v>64.646697998046875</v>
      </c>
      <c r="J9414">
        <v>0</v>
      </c>
      <c r="K9414">
        <v>9027</v>
      </c>
      <c r="L9414">
        <v>8483.0169000000005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 s="10" t="s">
        <v>39</v>
      </c>
    </row>
    <row r="9415" spans="1:19" hidden="1" x14ac:dyDescent="0.25">
      <c r="A9415" s="10" t="str">
        <f t="shared" si="147"/>
        <v>2017-2026Northern Coast1-in-2August PeakCAISO2</v>
      </c>
      <c r="B9415" s="10" t="s">
        <v>54</v>
      </c>
      <c r="C9415" s="10" t="s">
        <v>12</v>
      </c>
      <c r="D9415" s="10" t="s">
        <v>2</v>
      </c>
      <c r="E9415" s="10" t="s">
        <v>9</v>
      </c>
      <c r="F9415">
        <v>2</v>
      </c>
      <c r="G9415">
        <v>0.43637105822563171</v>
      </c>
      <c r="H9415">
        <v>0.43637105822563171</v>
      </c>
      <c r="I9415">
        <v>57.046226501464844</v>
      </c>
      <c r="J9415">
        <v>0</v>
      </c>
      <c r="K9415">
        <v>9027</v>
      </c>
      <c r="L9415">
        <v>8483.0169000000005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 s="10" t="s">
        <v>39</v>
      </c>
    </row>
    <row r="9416" spans="1:19" hidden="1" x14ac:dyDescent="0.25">
      <c r="A9416" s="10" t="str">
        <f t="shared" si="147"/>
        <v>2017-2026Northern Coast1-in-10August PeakPGE2</v>
      </c>
      <c r="B9416" s="10" t="s">
        <v>54</v>
      </c>
      <c r="C9416" s="10" t="s">
        <v>12</v>
      </c>
      <c r="D9416" s="10" t="s">
        <v>2</v>
      </c>
      <c r="E9416" s="10" t="s">
        <v>1</v>
      </c>
      <c r="F9416">
        <v>2</v>
      </c>
      <c r="G9416">
        <v>0.64955270290374756</v>
      </c>
      <c r="H9416">
        <v>0.64955270290374756</v>
      </c>
      <c r="I9416">
        <v>67.203773498535156</v>
      </c>
      <c r="J9416">
        <v>0</v>
      </c>
      <c r="K9416">
        <v>9027</v>
      </c>
      <c r="L9416">
        <v>8483.0169000000005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 s="10" t="s">
        <v>38</v>
      </c>
    </row>
    <row r="9417" spans="1:19" hidden="1" x14ac:dyDescent="0.25">
      <c r="A9417" s="10" t="str">
        <f t="shared" si="147"/>
        <v>2017-2026Northern Coast1-in-2August PeakPGE2</v>
      </c>
      <c r="B9417" s="10" t="s">
        <v>54</v>
      </c>
      <c r="C9417" s="10" t="s">
        <v>12</v>
      </c>
      <c r="D9417" s="10" t="s">
        <v>2</v>
      </c>
      <c r="E9417" s="10" t="s">
        <v>9</v>
      </c>
      <c r="F9417">
        <v>2</v>
      </c>
      <c r="G9417">
        <v>0.53567934036254883</v>
      </c>
      <c r="H9417">
        <v>0.53567934036254883</v>
      </c>
      <c r="I9417">
        <v>61.804237365722656</v>
      </c>
      <c r="J9417">
        <v>0</v>
      </c>
      <c r="K9417">
        <v>9027</v>
      </c>
      <c r="L9417">
        <v>8483.0169000000005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 s="10" t="s">
        <v>38</v>
      </c>
    </row>
    <row r="9418" spans="1:19" hidden="1" x14ac:dyDescent="0.25">
      <c r="A9418" s="10" t="str">
        <f t="shared" si="147"/>
        <v>2017-2026Northern Coast1-in-2August PeakCAISO3</v>
      </c>
      <c r="B9418" s="10" t="s">
        <v>54</v>
      </c>
      <c r="C9418" s="10" t="s">
        <v>12</v>
      </c>
      <c r="D9418" s="10" t="s">
        <v>2</v>
      </c>
      <c r="E9418" s="10" t="s">
        <v>9</v>
      </c>
      <c r="F9418">
        <v>3</v>
      </c>
      <c r="G9418">
        <v>0.39831551909446716</v>
      </c>
      <c r="H9418">
        <v>0.39831551909446716</v>
      </c>
      <c r="I9418">
        <v>56.125</v>
      </c>
      <c r="J9418">
        <v>0</v>
      </c>
      <c r="K9418">
        <v>9027</v>
      </c>
      <c r="L9418">
        <v>8483.0169000000005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 s="10" t="s">
        <v>39</v>
      </c>
    </row>
    <row r="9419" spans="1:19" hidden="1" x14ac:dyDescent="0.25">
      <c r="A9419" s="10" t="str">
        <f t="shared" si="147"/>
        <v>2017-2026Northern Coast1-in-10August PeakCAISO3</v>
      </c>
      <c r="B9419" s="10" t="s">
        <v>54</v>
      </c>
      <c r="C9419" s="10" t="s">
        <v>12</v>
      </c>
      <c r="D9419" s="10" t="s">
        <v>2</v>
      </c>
      <c r="E9419" s="10" t="s">
        <v>1</v>
      </c>
      <c r="F9419">
        <v>3</v>
      </c>
      <c r="G9419">
        <v>0.52457678318023682</v>
      </c>
      <c r="H9419">
        <v>0.52457678318023682</v>
      </c>
      <c r="I9419">
        <v>62.942924499511719</v>
      </c>
      <c r="J9419">
        <v>0</v>
      </c>
      <c r="K9419">
        <v>9027</v>
      </c>
      <c r="L9419">
        <v>8483.0169000000005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 s="10" t="s">
        <v>39</v>
      </c>
    </row>
    <row r="9420" spans="1:19" hidden="1" x14ac:dyDescent="0.25">
      <c r="A9420" s="10" t="str">
        <f t="shared" si="147"/>
        <v>2017-2026Northern Coast1-in-2August PeakPGE3</v>
      </c>
      <c r="B9420" s="10" t="s">
        <v>54</v>
      </c>
      <c r="C9420" s="10" t="s">
        <v>12</v>
      </c>
      <c r="D9420" s="10" t="s">
        <v>2</v>
      </c>
      <c r="E9420" s="10" t="s">
        <v>9</v>
      </c>
      <c r="F9420">
        <v>3</v>
      </c>
      <c r="G9420">
        <v>0.48896321654319763</v>
      </c>
      <c r="H9420">
        <v>0.48896321654319763</v>
      </c>
      <c r="I9420">
        <v>60.575935363769531</v>
      </c>
      <c r="J9420">
        <v>0</v>
      </c>
      <c r="K9420">
        <v>9027</v>
      </c>
      <c r="L9420">
        <v>8483.0169000000005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 s="10" t="s">
        <v>38</v>
      </c>
    </row>
    <row r="9421" spans="1:19" hidden="1" x14ac:dyDescent="0.25">
      <c r="A9421" s="10" t="str">
        <f t="shared" si="147"/>
        <v>2017-2026Northern Coast1-in-10August PeakPGE3</v>
      </c>
      <c r="B9421" s="10" t="s">
        <v>54</v>
      </c>
      <c r="C9421" s="10" t="s">
        <v>12</v>
      </c>
      <c r="D9421" s="10" t="s">
        <v>2</v>
      </c>
      <c r="E9421" s="10" t="s">
        <v>1</v>
      </c>
      <c r="F9421">
        <v>3</v>
      </c>
      <c r="G9421">
        <v>0.59290575981140137</v>
      </c>
      <c r="H9421">
        <v>0.59290575981140137</v>
      </c>
      <c r="I9421">
        <v>65.692924499511719</v>
      </c>
      <c r="J9421">
        <v>0</v>
      </c>
      <c r="K9421">
        <v>9027</v>
      </c>
      <c r="L9421">
        <v>8483.0169000000005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 s="10" t="s">
        <v>38</v>
      </c>
    </row>
    <row r="9422" spans="1:19" hidden="1" x14ac:dyDescent="0.25">
      <c r="A9422" s="10" t="str">
        <f t="shared" si="147"/>
        <v>2017-2026Northern Coast1-in-10August PeakCAISO4</v>
      </c>
      <c r="B9422" s="10" t="s">
        <v>54</v>
      </c>
      <c r="C9422" s="10" t="s">
        <v>12</v>
      </c>
      <c r="D9422" s="10" t="s">
        <v>2</v>
      </c>
      <c r="E9422" s="10" t="s">
        <v>1</v>
      </c>
      <c r="F9422">
        <v>4</v>
      </c>
      <c r="G9422">
        <v>0.49590384960174561</v>
      </c>
      <c r="H9422">
        <v>0.49590384960174561</v>
      </c>
      <c r="I9422">
        <v>61.942924499511719</v>
      </c>
      <c r="J9422">
        <v>0</v>
      </c>
      <c r="K9422">
        <v>9027</v>
      </c>
      <c r="L9422">
        <v>8483.0169000000005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 s="10" t="s">
        <v>39</v>
      </c>
    </row>
    <row r="9423" spans="1:19" hidden="1" x14ac:dyDescent="0.25">
      <c r="A9423" s="10" t="str">
        <f t="shared" si="147"/>
        <v>2017-2026Northern Coast1-in-2August PeakCAISO4</v>
      </c>
      <c r="B9423" s="10" t="s">
        <v>54</v>
      </c>
      <c r="C9423" s="10" t="s">
        <v>12</v>
      </c>
      <c r="D9423" s="10" t="s">
        <v>2</v>
      </c>
      <c r="E9423" s="10" t="s">
        <v>9</v>
      </c>
      <c r="F9423">
        <v>4</v>
      </c>
      <c r="G9423">
        <v>0.37654390931129456</v>
      </c>
      <c r="H9423">
        <v>0.37654390931129456</v>
      </c>
      <c r="I9423">
        <v>55.581607818603516</v>
      </c>
      <c r="J9423">
        <v>0</v>
      </c>
      <c r="K9423">
        <v>9027</v>
      </c>
      <c r="L9423">
        <v>8483.0169000000005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 s="10" t="s">
        <v>39</v>
      </c>
    </row>
    <row r="9424" spans="1:19" hidden="1" x14ac:dyDescent="0.25">
      <c r="A9424" s="10" t="str">
        <f t="shared" si="147"/>
        <v>2017-2026Northern Coast1-in-10August PeakPGE4</v>
      </c>
      <c r="B9424" s="10" t="s">
        <v>54</v>
      </c>
      <c r="C9424" s="10" t="s">
        <v>12</v>
      </c>
      <c r="D9424" s="10" t="s">
        <v>2</v>
      </c>
      <c r="E9424" s="10" t="s">
        <v>1</v>
      </c>
      <c r="F9424">
        <v>4</v>
      </c>
      <c r="G9424">
        <v>0.56049805879592896</v>
      </c>
      <c r="H9424">
        <v>0.56049805879592896</v>
      </c>
      <c r="I9424">
        <v>64.2745361328125</v>
      </c>
      <c r="J9424">
        <v>0</v>
      </c>
      <c r="K9424">
        <v>9027</v>
      </c>
      <c r="L9424">
        <v>8483.0169000000005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 s="10" t="s">
        <v>38</v>
      </c>
    </row>
    <row r="9425" spans="1:19" hidden="1" x14ac:dyDescent="0.25">
      <c r="A9425" s="10" t="str">
        <f t="shared" si="147"/>
        <v>2017-2026Northern Coast1-in-2August PeakPGE4</v>
      </c>
      <c r="B9425" s="10" t="s">
        <v>54</v>
      </c>
      <c r="C9425" s="10" t="s">
        <v>12</v>
      </c>
      <c r="D9425" s="10" t="s">
        <v>2</v>
      </c>
      <c r="E9425" s="10" t="s">
        <v>9</v>
      </c>
      <c r="F9425">
        <v>4</v>
      </c>
      <c r="G9425">
        <v>0.46223688125610352</v>
      </c>
      <c r="H9425">
        <v>0.46223688125610352</v>
      </c>
      <c r="I9425">
        <v>59.554237365722656</v>
      </c>
      <c r="J9425">
        <v>0</v>
      </c>
      <c r="K9425">
        <v>9027</v>
      </c>
      <c r="L9425">
        <v>8483.0169000000005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 s="10" t="s">
        <v>38</v>
      </c>
    </row>
    <row r="9426" spans="1:19" hidden="1" x14ac:dyDescent="0.25">
      <c r="A9426" s="10" t="str">
        <f t="shared" si="147"/>
        <v>2017-2026Northern Coast1-in-10August PeakCAISO5</v>
      </c>
      <c r="B9426" s="10" t="s">
        <v>54</v>
      </c>
      <c r="C9426" s="10" t="s">
        <v>12</v>
      </c>
      <c r="D9426" s="10" t="s">
        <v>2</v>
      </c>
      <c r="E9426" s="10" t="s">
        <v>1</v>
      </c>
      <c r="F9426">
        <v>5</v>
      </c>
      <c r="G9426">
        <v>0.48529842495918274</v>
      </c>
      <c r="H9426">
        <v>0.48529842495918274</v>
      </c>
      <c r="I9426">
        <v>60.703773498535156</v>
      </c>
      <c r="J9426">
        <v>0</v>
      </c>
      <c r="K9426">
        <v>9027</v>
      </c>
      <c r="L9426">
        <v>8483.0169000000005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 s="10" t="s">
        <v>39</v>
      </c>
    </row>
    <row r="9427" spans="1:19" hidden="1" x14ac:dyDescent="0.25">
      <c r="A9427" s="10" t="str">
        <f t="shared" si="147"/>
        <v>2017-2026Northern Coast1-in-2August PeakCAISO5</v>
      </c>
      <c r="B9427" s="10" t="s">
        <v>54</v>
      </c>
      <c r="C9427" s="10" t="s">
        <v>12</v>
      </c>
      <c r="D9427" s="10" t="s">
        <v>2</v>
      </c>
      <c r="E9427" s="10" t="s">
        <v>9</v>
      </c>
      <c r="F9427">
        <v>5</v>
      </c>
      <c r="G9427">
        <v>0.36849111318588257</v>
      </c>
      <c r="H9427">
        <v>0.36849111318588257</v>
      </c>
      <c r="I9427">
        <v>55.070762634277344</v>
      </c>
      <c r="J9427">
        <v>0</v>
      </c>
      <c r="K9427">
        <v>9027</v>
      </c>
      <c r="L9427">
        <v>8483.0169000000005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 s="10" t="s">
        <v>39</v>
      </c>
    </row>
    <row r="9428" spans="1:19" hidden="1" x14ac:dyDescent="0.25">
      <c r="A9428" s="10" t="str">
        <f t="shared" si="147"/>
        <v>2017-2026Northern Coast1-in-10August PeakPGE5</v>
      </c>
      <c r="B9428" s="10" t="s">
        <v>54</v>
      </c>
      <c r="C9428" s="10" t="s">
        <v>12</v>
      </c>
      <c r="D9428" s="10" t="s">
        <v>2</v>
      </c>
      <c r="E9428" s="10" t="s">
        <v>1</v>
      </c>
      <c r="F9428">
        <v>5</v>
      </c>
      <c r="G9428">
        <v>0.54851120710372925</v>
      </c>
      <c r="H9428">
        <v>0.54851120710372925</v>
      </c>
      <c r="I9428">
        <v>63.342456817626953</v>
      </c>
      <c r="J9428">
        <v>0</v>
      </c>
      <c r="K9428">
        <v>9027</v>
      </c>
      <c r="L9428">
        <v>8483.0169000000005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 s="10" t="s">
        <v>38</v>
      </c>
    </row>
    <row r="9429" spans="1:19" hidden="1" x14ac:dyDescent="0.25">
      <c r="A9429" s="10" t="str">
        <f t="shared" si="147"/>
        <v>2017-2026Northern Coast1-in-2August PeakPGE5</v>
      </c>
      <c r="B9429" s="10" t="s">
        <v>54</v>
      </c>
      <c r="C9429" s="10" t="s">
        <v>12</v>
      </c>
      <c r="D9429" s="10" t="s">
        <v>2</v>
      </c>
      <c r="E9429" s="10" t="s">
        <v>9</v>
      </c>
      <c r="F9429">
        <v>5</v>
      </c>
      <c r="G9429">
        <v>0.45235148072242737</v>
      </c>
      <c r="H9429">
        <v>0.45235148072242737</v>
      </c>
      <c r="I9429">
        <v>58.372161865234375</v>
      </c>
      <c r="J9429">
        <v>0</v>
      </c>
      <c r="K9429">
        <v>9027</v>
      </c>
      <c r="L9429">
        <v>8483.0169000000005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 s="10" t="s">
        <v>38</v>
      </c>
    </row>
    <row r="9430" spans="1:19" hidden="1" x14ac:dyDescent="0.25">
      <c r="A9430" s="10" t="str">
        <f t="shared" si="147"/>
        <v>2017-2026Northern Coast1-in-10August PeakCAISO6</v>
      </c>
      <c r="B9430" s="10" t="s">
        <v>54</v>
      </c>
      <c r="C9430" s="10" t="s">
        <v>12</v>
      </c>
      <c r="D9430" s="10" t="s">
        <v>2</v>
      </c>
      <c r="E9430" s="10" t="s">
        <v>1</v>
      </c>
      <c r="F9430">
        <v>6</v>
      </c>
      <c r="G9430">
        <v>0.50832003355026245</v>
      </c>
      <c r="H9430">
        <v>0.50832003355026245</v>
      </c>
      <c r="I9430">
        <v>60.021694183349609</v>
      </c>
      <c r="J9430">
        <v>0</v>
      </c>
      <c r="K9430">
        <v>9027</v>
      </c>
      <c r="L9430">
        <v>8483.0169000000005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 s="10" t="s">
        <v>39</v>
      </c>
    </row>
    <row r="9431" spans="1:19" hidden="1" x14ac:dyDescent="0.25">
      <c r="A9431" s="10" t="str">
        <f t="shared" si="147"/>
        <v>2017-2026Northern Coast1-in-2August PeakCAISO6</v>
      </c>
      <c r="B9431" s="10" t="s">
        <v>54</v>
      </c>
      <c r="C9431" s="10" t="s">
        <v>12</v>
      </c>
      <c r="D9431" s="10" t="s">
        <v>2</v>
      </c>
      <c r="E9431" s="10" t="s">
        <v>9</v>
      </c>
      <c r="F9431">
        <v>6</v>
      </c>
      <c r="G9431">
        <v>0.38597163558006287</v>
      </c>
      <c r="H9431">
        <v>0.38597163558006287</v>
      </c>
      <c r="I9431">
        <v>54.85614013671875</v>
      </c>
      <c r="J9431">
        <v>0</v>
      </c>
      <c r="K9431">
        <v>9027</v>
      </c>
      <c r="L9431">
        <v>8483.0169000000005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 s="10" t="s">
        <v>39</v>
      </c>
    </row>
    <row r="9432" spans="1:19" hidden="1" x14ac:dyDescent="0.25">
      <c r="A9432" s="10" t="str">
        <f t="shared" si="147"/>
        <v>2017-2026Northern Coast1-in-2August PeakPGE6</v>
      </c>
      <c r="B9432" s="10" t="s">
        <v>54</v>
      </c>
      <c r="C9432" s="10" t="s">
        <v>12</v>
      </c>
      <c r="D9432" s="10" t="s">
        <v>2</v>
      </c>
      <c r="E9432" s="10" t="s">
        <v>9</v>
      </c>
      <c r="F9432">
        <v>6</v>
      </c>
      <c r="G9432">
        <v>0.47381013631820679</v>
      </c>
      <c r="H9432">
        <v>0.47381013631820679</v>
      </c>
      <c r="I9432">
        <v>57.904705047607422</v>
      </c>
      <c r="J9432">
        <v>0</v>
      </c>
      <c r="K9432">
        <v>9027</v>
      </c>
      <c r="L9432">
        <v>8483.0169000000005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 s="10" t="s">
        <v>38</v>
      </c>
    </row>
    <row r="9433" spans="1:19" hidden="1" x14ac:dyDescent="0.25">
      <c r="A9433" s="10" t="str">
        <f t="shared" si="147"/>
        <v>2017-2026Northern Coast1-in-10August PeakPGE6</v>
      </c>
      <c r="B9433" s="10" t="s">
        <v>54</v>
      </c>
      <c r="C9433" s="10" t="s">
        <v>12</v>
      </c>
      <c r="D9433" s="10" t="s">
        <v>2</v>
      </c>
      <c r="E9433" s="10" t="s">
        <v>1</v>
      </c>
      <c r="F9433">
        <v>6</v>
      </c>
      <c r="G9433">
        <v>0.57453149557113647</v>
      </c>
      <c r="H9433">
        <v>0.57453149557113647</v>
      </c>
      <c r="I9433">
        <v>62.489151000976562</v>
      </c>
      <c r="J9433">
        <v>0</v>
      </c>
      <c r="K9433">
        <v>9027</v>
      </c>
      <c r="L9433">
        <v>8483.0169000000005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 s="10" t="s">
        <v>38</v>
      </c>
    </row>
    <row r="9434" spans="1:19" hidden="1" x14ac:dyDescent="0.25">
      <c r="A9434" s="10" t="str">
        <f t="shared" si="147"/>
        <v>2017-2026Northern Coast1-in-10August PeakCAISO7</v>
      </c>
      <c r="B9434" s="10" t="s">
        <v>54</v>
      </c>
      <c r="C9434" s="10" t="s">
        <v>12</v>
      </c>
      <c r="D9434" s="10" t="s">
        <v>2</v>
      </c>
      <c r="E9434" s="10" t="s">
        <v>1</v>
      </c>
      <c r="F9434">
        <v>7</v>
      </c>
      <c r="G9434">
        <v>0.57340580224990845</v>
      </c>
      <c r="H9434">
        <v>0.57340580224990845</v>
      </c>
      <c r="I9434">
        <v>59.375</v>
      </c>
      <c r="J9434">
        <v>0</v>
      </c>
      <c r="K9434">
        <v>9027</v>
      </c>
      <c r="L9434">
        <v>8483.0169000000005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 s="10" t="s">
        <v>39</v>
      </c>
    </row>
    <row r="9435" spans="1:19" hidden="1" x14ac:dyDescent="0.25">
      <c r="A9435" s="10" t="str">
        <f t="shared" si="147"/>
        <v>2017-2026Northern Coast1-in-2August PeakCAISO7</v>
      </c>
      <c r="B9435" s="10" t="s">
        <v>54</v>
      </c>
      <c r="C9435" s="10" t="s">
        <v>12</v>
      </c>
      <c r="D9435" s="10" t="s">
        <v>2</v>
      </c>
      <c r="E9435" s="10" t="s">
        <v>9</v>
      </c>
      <c r="F9435">
        <v>7</v>
      </c>
      <c r="G9435">
        <v>0.43539178371429443</v>
      </c>
      <c r="H9435">
        <v>0.43539178371429443</v>
      </c>
      <c r="I9435">
        <v>54.845294952392578</v>
      </c>
      <c r="J9435">
        <v>0</v>
      </c>
      <c r="K9435">
        <v>9027</v>
      </c>
      <c r="L9435">
        <v>8483.0169000000005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 s="10" t="s">
        <v>39</v>
      </c>
    </row>
    <row r="9436" spans="1:19" hidden="1" x14ac:dyDescent="0.25">
      <c r="A9436" s="10" t="str">
        <f t="shared" si="147"/>
        <v>2017-2026Northern Coast1-in-10August PeakPGE7</v>
      </c>
      <c r="B9436" s="10" t="s">
        <v>54</v>
      </c>
      <c r="C9436" s="10" t="s">
        <v>12</v>
      </c>
      <c r="D9436" s="10" t="s">
        <v>2</v>
      </c>
      <c r="E9436" s="10" t="s">
        <v>1</v>
      </c>
      <c r="F9436">
        <v>7</v>
      </c>
      <c r="G9436">
        <v>0.64809501171112061</v>
      </c>
      <c r="H9436">
        <v>0.64809501171112061</v>
      </c>
      <c r="I9436">
        <v>61.842456817626953</v>
      </c>
      <c r="J9436">
        <v>0</v>
      </c>
      <c r="K9436">
        <v>9027</v>
      </c>
      <c r="L9436">
        <v>8483.0169000000005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 s="10" t="s">
        <v>38</v>
      </c>
    </row>
    <row r="9437" spans="1:19" hidden="1" x14ac:dyDescent="0.25">
      <c r="A9437" s="10" t="str">
        <f t="shared" si="147"/>
        <v>2017-2026Northern Coast1-in-2August PeakPGE7</v>
      </c>
      <c r="B9437" s="10" t="s">
        <v>54</v>
      </c>
      <c r="C9437" s="10" t="s">
        <v>12</v>
      </c>
      <c r="D9437" s="10" t="s">
        <v>2</v>
      </c>
      <c r="E9437" s="10" t="s">
        <v>9</v>
      </c>
      <c r="F9437">
        <v>7</v>
      </c>
      <c r="G9437">
        <v>0.53447723388671875</v>
      </c>
      <c r="H9437">
        <v>0.53447723388671875</v>
      </c>
      <c r="I9437">
        <v>57.532543182373047</v>
      </c>
      <c r="J9437">
        <v>0</v>
      </c>
      <c r="K9437">
        <v>9027</v>
      </c>
      <c r="L9437">
        <v>8483.0169000000005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 s="10" t="s">
        <v>38</v>
      </c>
    </row>
    <row r="9438" spans="1:19" hidden="1" x14ac:dyDescent="0.25">
      <c r="A9438" s="10" t="str">
        <f t="shared" si="147"/>
        <v>2017-2026Northern Coast1-in-2August PeakCAISO8</v>
      </c>
      <c r="B9438" s="10" t="s">
        <v>54</v>
      </c>
      <c r="C9438" s="10" t="s">
        <v>12</v>
      </c>
      <c r="D9438" s="10" t="s">
        <v>2</v>
      </c>
      <c r="E9438" s="10" t="s">
        <v>9</v>
      </c>
      <c r="F9438">
        <v>8</v>
      </c>
      <c r="G9438">
        <v>0.47673085331916809</v>
      </c>
      <c r="H9438">
        <v>0.47673085331916809</v>
      </c>
      <c r="I9438">
        <v>56.489151000976563</v>
      </c>
      <c r="J9438">
        <v>0</v>
      </c>
      <c r="K9438">
        <v>9027</v>
      </c>
      <c r="L9438">
        <v>8483.0169000000005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 s="10" t="s">
        <v>39</v>
      </c>
    </row>
    <row r="9439" spans="1:19" hidden="1" x14ac:dyDescent="0.25">
      <c r="A9439" s="10" t="str">
        <f t="shared" si="147"/>
        <v>2017-2026Northern Coast1-in-10August PeakCAISO8</v>
      </c>
      <c r="B9439" s="10" t="s">
        <v>54</v>
      </c>
      <c r="C9439" s="10" t="s">
        <v>12</v>
      </c>
      <c r="D9439" s="10" t="s">
        <v>2</v>
      </c>
      <c r="E9439" s="10" t="s">
        <v>1</v>
      </c>
      <c r="F9439">
        <v>8</v>
      </c>
      <c r="G9439">
        <v>0.62784886360168457</v>
      </c>
      <c r="H9439">
        <v>0.62784886360168457</v>
      </c>
      <c r="I9439">
        <v>61.986316680908203</v>
      </c>
      <c r="J9439">
        <v>0</v>
      </c>
      <c r="K9439">
        <v>9027</v>
      </c>
      <c r="L9439">
        <v>8483.0169000000005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 s="10" t="s">
        <v>39</v>
      </c>
    </row>
    <row r="9440" spans="1:19" hidden="1" x14ac:dyDescent="0.25">
      <c r="A9440" s="10" t="str">
        <f t="shared" si="147"/>
        <v>2017-2026Northern Coast1-in-2August PeakPGE8</v>
      </c>
      <c r="B9440" s="10" t="s">
        <v>54</v>
      </c>
      <c r="C9440" s="10" t="s">
        <v>12</v>
      </c>
      <c r="D9440" s="10" t="s">
        <v>2</v>
      </c>
      <c r="E9440" s="10" t="s">
        <v>9</v>
      </c>
      <c r="F9440">
        <v>8</v>
      </c>
      <c r="G9440">
        <v>0.58522415161132813</v>
      </c>
      <c r="H9440">
        <v>0.58522415161132813</v>
      </c>
      <c r="I9440">
        <v>60.812248229980469</v>
      </c>
      <c r="J9440">
        <v>0</v>
      </c>
      <c r="K9440">
        <v>9027</v>
      </c>
      <c r="L9440">
        <v>8483.0169000000005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 s="10" t="s">
        <v>38</v>
      </c>
    </row>
    <row r="9441" spans="1:19" hidden="1" x14ac:dyDescent="0.25">
      <c r="A9441" s="10" t="str">
        <f t="shared" si="147"/>
        <v>2017-2026Northern Coast1-in-10August PeakPGE8</v>
      </c>
      <c r="B9441" s="10" t="s">
        <v>54</v>
      </c>
      <c r="C9441" s="10" t="s">
        <v>12</v>
      </c>
      <c r="D9441" s="10" t="s">
        <v>2</v>
      </c>
      <c r="E9441" s="10" t="s">
        <v>1</v>
      </c>
      <c r="F9441">
        <v>8</v>
      </c>
      <c r="G9441">
        <v>0.7096295952796936</v>
      </c>
      <c r="H9441">
        <v>0.7096295952796936</v>
      </c>
      <c r="I9441">
        <v>64.760848999023438</v>
      </c>
      <c r="J9441">
        <v>0</v>
      </c>
      <c r="K9441">
        <v>9027</v>
      </c>
      <c r="L9441">
        <v>8483.0169000000005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 s="10" t="s">
        <v>38</v>
      </c>
    </row>
    <row r="9442" spans="1:19" hidden="1" x14ac:dyDescent="0.25">
      <c r="A9442" s="10" t="str">
        <f t="shared" si="147"/>
        <v>2017-2026Northern Coast1-in-2August PeakCAISO9</v>
      </c>
      <c r="B9442" s="10" t="s">
        <v>54</v>
      </c>
      <c r="C9442" s="10" t="s">
        <v>12</v>
      </c>
      <c r="D9442" s="10" t="s">
        <v>2</v>
      </c>
      <c r="E9442" s="10" t="s">
        <v>9</v>
      </c>
      <c r="F9442">
        <v>9</v>
      </c>
      <c r="G9442">
        <v>0.46986716985702515</v>
      </c>
      <c r="H9442">
        <v>0.46986716985702515</v>
      </c>
      <c r="I9442">
        <v>60.662715911865234</v>
      </c>
      <c r="J9442">
        <v>0</v>
      </c>
      <c r="K9442">
        <v>9027</v>
      </c>
      <c r="L9442">
        <v>8483.0169000000005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 s="10" t="s">
        <v>39</v>
      </c>
    </row>
    <row r="9443" spans="1:19" hidden="1" x14ac:dyDescent="0.25">
      <c r="A9443" s="10" t="str">
        <f t="shared" si="147"/>
        <v>2017-2026Northern Coast1-in-10August PeakCAISO9</v>
      </c>
      <c r="B9443" s="10" t="s">
        <v>54</v>
      </c>
      <c r="C9443" s="10" t="s">
        <v>12</v>
      </c>
      <c r="D9443" s="10" t="s">
        <v>2</v>
      </c>
      <c r="E9443" s="10" t="s">
        <v>1</v>
      </c>
      <c r="F9443">
        <v>9</v>
      </c>
      <c r="G9443">
        <v>0.61880946159362793</v>
      </c>
      <c r="H9443">
        <v>0.61880946159362793</v>
      </c>
      <c r="I9443">
        <v>67.883010864257813</v>
      </c>
      <c r="J9443">
        <v>0</v>
      </c>
      <c r="K9443">
        <v>9027</v>
      </c>
      <c r="L9443">
        <v>8483.0169000000005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 s="10" t="s">
        <v>39</v>
      </c>
    </row>
    <row r="9444" spans="1:19" hidden="1" x14ac:dyDescent="0.25">
      <c r="A9444" s="10" t="str">
        <f t="shared" si="147"/>
        <v>2017-2026Northern Coast1-in-10August PeakPGE9</v>
      </c>
      <c r="B9444" s="10" t="s">
        <v>54</v>
      </c>
      <c r="C9444" s="10" t="s">
        <v>12</v>
      </c>
      <c r="D9444" s="10" t="s">
        <v>2</v>
      </c>
      <c r="E9444" s="10" t="s">
        <v>1</v>
      </c>
      <c r="F9444">
        <v>9</v>
      </c>
      <c r="G9444">
        <v>0.69941282272338867</v>
      </c>
      <c r="H9444">
        <v>0.69941282272338867</v>
      </c>
      <c r="I9444">
        <v>70.657546997070312</v>
      </c>
      <c r="J9444">
        <v>0</v>
      </c>
      <c r="K9444">
        <v>9027</v>
      </c>
      <c r="L9444">
        <v>8483.0169000000005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 s="10" t="s">
        <v>38</v>
      </c>
    </row>
    <row r="9445" spans="1:19" hidden="1" x14ac:dyDescent="0.25">
      <c r="A9445" s="10" t="str">
        <f t="shared" si="147"/>
        <v>2017-2026Northern Coast1-in-2August PeakPGE9</v>
      </c>
      <c r="B9445" s="10" t="s">
        <v>54</v>
      </c>
      <c r="C9445" s="10" t="s">
        <v>12</v>
      </c>
      <c r="D9445" s="10" t="s">
        <v>2</v>
      </c>
      <c r="E9445" s="10" t="s">
        <v>9</v>
      </c>
      <c r="F9445">
        <v>9</v>
      </c>
      <c r="G9445">
        <v>0.57679843902587891</v>
      </c>
      <c r="H9445">
        <v>0.57679843902587891</v>
      </c>
      <c r="I9445">
        <v>65.904708862304688</v>
      </c>
      <c r="J9445">
        <v>0</v>
      </c>
      <c r="K9445">
        <v>9027</v>
      </c>
      <c r="L9445">
        <v>8483.0169000000005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 s="10" t="s">
        <v>38</v>
      </c>
    </row>
    <row r="9446" spans="1:19" hidden="1" x14ac:dyDescent="0.25">
      <c r="A9446" s="10" t="str">
        <f t="shared" si="147"/>
        <v>2017-2026Northern Coast1-in-2August PeakCAISO10</v>
      </c>
      <c r="B9446" s="10" t="s">
        <v>54</v>
      </c>
      <c r="C9446" s="10" t="s">
        <v>12</v>
      </c>
      <c r="D9446" s="10" t="s">
        <v>2</v>
      </c>
      <c r="E9446" s="10" t="s">
        <v>9</v>
      </c>
      <c r="F9446">
        <v>10</v>
      </c>
      <c r="G9446">
        <v>0.45069879293441772</v>
      </c>
      <c r="H9446">
        <v>0.45069879293441772</v>
      </c>
      <c r="I9446">
        <v>64.801399230957031</v>
      </c>
      <c r="J9446">
        <v>0</v>
      </c>
      <c r="K9446">
        <v>9027</v>
      </c>
      <c r="L9446">
        <v>8483.0169000000005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 s="10" t="s">
        <v>39</v>
      </c>
    </row>
    <row r="9447" spans="1:19" hidden="1" x14ac:dyDescent="0.25">
      <c r="A9447" s="10" t="str">
        <f t="shared" si="147"/>
        <v>2017-2026Northern Coast1-in-10August PeakCAISO10</v>
      </c>
      <c r="B9447" s="10" t="s">
        <v>54</v>
      </c>
      <c r="C9447" s="10" t="s">
        <v>12</v>
      </c>
      <c r="D9447" s="10" t="s">
        <v>2</v>
      </c>
      <c r="E9447" s="10" t="s">
        <v>1</v>
      </c>
      <c r="F9447">
        <v>10</v>
      </c>
      <c r="G9447">
        <v>0.59356492757797241</v>
      </c>
      <c r="H9447">
        <v>0.59356492757797241</v>
      </c>
      <c r="I9447">
        <v>72.690086364746094</v>
      </c>
      <c r="J9447">
        <v>0</v>
      </c>
      <c r="K9447">
        <v>9027</v>
      </c>
      <c r="L9447">
        <v>8483.0169000000005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 s="10" t="s">
        <v>39</v>
      </c>
    </row>
    <row r="9448" spans="1:19" hidden="1" x14ac:dyDescent="0.25">
      <c r="A9448" s="10" t="str">
        <f t="shared" si="147"/>
        <v>2017-2026Northern Coast1-in-2August PeakPGE10</v>
      </c>
      <c r="B9448" s="10" t="s">
        <v>54</v>
      </c>
      <c r="C9448" s="10" t="s">
        <v>12</v>
      </c>
      <c r="D9448" s="10" t="s">
        <v>2</v>
      </c>
      <c r="E9448" s="10" t="s">
        <v>9</v>
      </c>
      <c r="F9448">
        <v>10</v>
      </c>
      <c r="G9448">
        <v>0.55326777696609497</v>
      </c>
      <c r="H9448">
        <v>0.55326777696609497</v>
      </c>
      <c r="I9448">
        <v>71.133010864257813</v>
      </c>
      <c r="J9448">
        <v>0</v>
      </c>
      <c r="K9448">
        <v>9027</v>
      </c>
      <c r="L9448">
        <v>8483.0169000000005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 s="10" t="s">
        <v>38</v>
      </c>
    </row>
    <row r="9449" spans="1:19" hidden="1" x14ac:dyDescent="0.25">
      <c r="A9449" s="10" t="str">
        <f t="shared" si="147"/>
        <v>2017-2026Northern Coast1-in-10August PeakPGE10</v>
      </c>
      <c r="B9449" s="10" t="s">
        <v>54</v>
      </c>
      <c r="C9449" s="10" t="s">
        <v>12</v>
      </c>
      <c r="D9449" s="10" t="s">
        <v>2</v>
      </c>
      <c r="E9449" s="10" t="s">
        <v>1</v>
      </c>
      <c r="F9449">
        <v>10</v>
      </c>
      <c r="G9449">
        <v>0.6708800196647644</v>
      </c>
      <c r="H9449">
        <v>0.6708800196647644</v>
      </c>
      <c r="I9449">
        <v>75.682075500488281</v>
      </c>
      <c r="J9449">
        <v>0</v>
      </c>
      <c r="K9449">
        <v>9027</v>
      </c>
      <c r="L9449">
        <v>8483.0169000000005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 s="10" t="s">
        <v>38</v>
      </c>
    </row>
    <row r="9450" spans="1:19" hidden="1" x14ac:dyDescent="0.25">
      <c r="A9450" s="10" t="str">
        <f t="shared" si="147"/>
        <v>2017-2026Northern Coast1-in-2August PeakCAISO11</v>
      </c>
      <c r="B9450" s="10" t="s">
        <v>54</v>
      </c>
      <c r="C9450" s="10" t="s">
        <v>12</v>
      </c>
      <c r="D9450" s="10" t="s">
        <v>2</v>
      </c>
      <c r="E9450" s="10" t="s">
        <v>9</v>
      </c>
      <c r="F9450">
        <v>11</v>
      </c>
      <c r="G9450">
        <v>0.4491058886051178</v>
      </c>
      <c r="H9450">
        <v>0.4491058886051178</v>
      </c>
      <c r="I9450">
        <v>69.953773498535156</v>
      </c>
      <c r="J9450">
        <v>0</v>
      </c>
      <c r="K9450">
        <v>9027</v>
      </c>
      <c r="L9450">
        <v>8483.0169000000005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 s="10" t="s">
        <v>39</v>
      </c>
    </row>
    <row r="9451" spans="1:19" hidden="1" x14ac:dyDescent="0.25">
      <c r="A9451" s="10" t="str">
        <f t="shared" si="147"/>
        <v>2017-2026Northern Coast1-in-10August PeakCAISO11</v>
      </c>
      <c r="B9451" s="10" t="s">
        <v>54</v>
      </c>
      <c r="C9451" s="10" t="s">
        <v>12</v>
      </c>
      <c r="D9451" s="10" t="s">
        <v>2</v>
      </c>
      <c r="E9451" s="10" t="s">
        <v>1</v>
      </c>
      <c r="F9451">
        <v>11</v>
      </c>
      <c r="G9451">
        <v>0.59146708250045776</v>
      </c>
      <c r="H9451">
        <v>0.59146708250045776</v>
      </c>
      <c r="I9451">
        <v>78.657546997070312</v>
      </c>
      <c r="J9451">
        <v>0</v>
      </c>
      <c r="K9451">
        <v>9027</v>
      </c>
      <c r="L9451">
        <v>8483.0169000000005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 s="10" t="s">
        <v>39</v>
      </c>
    </row>
    <row r="9452" spans="1:19" hidden="1" x14ac:dyDescent="0.25">
      <c r="A9452" s="10" t="str">
        <f t="shared" si="147"/>
        <v>2017-2026Northern Coast1-in-2August PeakPGE11</v>
      </c>
      <c r="B9452" s="10" t="s">
        <v>54</v>
      </c>
      <c r="C9452" s="10" t="s">
        <v>12</v>
      </c>
      <c r="D9452" s="10" t="s">
        <v>2</v>
      </c>
      <c r="E9452" s="10" t="s">
        <v>9</v>
      </c>
      <c r="F9452">
        <v>11</v>
      </c>
      <c r="G9452">
        <v>0.55131232738494873</v>
      </c>
      <c r="H9452">
        <v>0.55131232738494873</v>
      </c>
      <c r="I9452">
        <v>77.698097229003906</v>
      </c>
      <c r="J9452">
        <v>0</v>
      </c>
      <c r="K9452">
        <v>9027</v>
      </c>
      <c r="L9452">
        <v>8483.0169000000005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 s="10" t="s">
        <v>38</v>
      </c>
    </row>
    <row r="9453" spans="1:19" hidden="1" x14ac:dyDescent="0.25">
      <c r="A9453" s="10" t="str">
        <f t="shared" si="147"/>
        <v>2017-2026Northern Coast1-in-10August PeakPGE11</v>
      </c>
      <c r="B9453" s="10" t="s">
        <v>54</v>
      </c>
      <c r="C9453" s="10" t="s">
        <v>12</v>
      </c>
      <c r="D9453" s="10" t="s">
        <v>2</v>
      </c>
      <c r="E9453" s="10" t="s">
        <v>1</v>
      </c>
      <c r="F9453">
        <v>11</v>
      </c>
      <c r="G9453">
        <v>0.66850894689559937</v>
      </c>
      <c r="H9453">
        <v>0.66850894689559937</v>
      </c>
      <c r="I9453">
        <v>81.752838134765625</v>
      </c>
      <c r="J9453">
        <v>0</v>
      </c>
      <c r="K9453">
        <v>9027</v>
      </c>
      <c r="L9453">
        <v>8483.0169000000005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 s="10" t="s">
        <v>38</v>
      </c>
    </row>
    <row r="9454" spans="1:19" hidden="1" x14ac:dyDescent="0.25">
      <c r="A9454" s="10" t="str">
        <f t="shared" si="147"/>
        <v>2017-2026Northern Coast1-in-10August PeakCAISO12</v>
      </c>
      <c r="B9454" s="10" t="s">
        <v>54</v>
      </c>
      <c r="C9454" s="10" t="s">
        <v>12</v>
      </c>
      <c r="D9454" s="10" t="s">
        <v>2</v>
      </c>
      <c r="E9454" s="10" t="s">
        <v>1</v>
      </c>
      <c r="F9454">
        <v>12</v>
      </c>
      <c r="G9454">
        <v>0.64674681425094604</v>
      </c>
      <c r="H9454">
        <v>0.64674681425094604</v>
      </c>
      <c r="I9454">
        <v>84.182075500488281</v>
      </c>
      <c r="J9454">
        <v>0</v>
      </c>
      <c r="K9454">
        <v>9027</v>
      </c>
      <c r="L9454">
        <v>8483.0169000000005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 s="10" t="s">
        <v>39</v>
      </c>
    </row>
    <row r="9455" spans="1:19" hidden="1" x14ac:dyDescent="0.25">
      <c r="A9455" s="10" t="str">
        <f t="shared" si="147"/>
        <v>2017-2026Northern Coast1-in-2August PeakCAISO12</v>
      </c>
      <c r="B9455" s="10" t="s">
        <v>54</v>
      </c>
      <c r="C9455" s="10" t="s">
        <v>12</v>
      </c>
      <c r="D9455" s="10" t="s">
        <v>2</v>
      </c>
      <c r="E9455" s="10" t="s">
        <v>9</v>
      </c>
      <c r="F9455">
        <v>12</v>
      </c>
      <c r="G9455">
        <v>0.49108022451400757</v>
      </c>
      <c r="H9455">
        <v>0.49108022451400757</v>
      </c>
      <c r="I9455">
        <v>75.706611633300781</v>
      </c>
      <c r="J9455">
        <v>0</v>
      </c>
      <c r="K9455">
        <v>9027</v>
      </c>
      <c r="L9455">
        <v>8483.0169000000005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 s="10" t="s">
        <v>39</v>
      </c>
    </row>
    <row r="9456" spans="1:19" hidden="1" x14ac:dyDescent="0.25">
      <c r="A9456" s="10" t="str">
        <f t="shared" si="147"/>
        <v>2017-2026Northern Coast1-in-2August PeakPGE12</v>
      </c>
      <c r="B9456" s="10" t="s">
        <v>54</v>
      </c>
      <c r="C9456" s="10" t="s">
        <v>12</v>
      </c>
      <c r="D9456" s="10" t="s">
        <v>2</v>
      </c>
      <c r="E9456" s="10" t="s">
        <v>9</v>
      </c>
      <c r="F9456">
        <v>12</v>
      </c>
      <c r="G9456">
        <v>0.60283911228179932</v>
      </c>
      <c r="H9456">
        <v>0.60283911228179932</v>
      </c>
      <c r="I9456">
        <v>81.929237365722656</v>
      </c>
      <c r="J9456">
        <v>0</v>
      </c>
      <c r="K9456">
        <v>9027</v>
      </c>
      <c r="L9456">
        <v>8483.0169000000005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 s="10" t="s">
        <v>38</v>
      </c>
    </row>
    <row r="9457" spans="1:19" hidden="1" x14ac:dyDescent="0.25">
      <c r="A9457" s="10" t="str">
        <f t="shared" si="147"/>
        <v>2017-2026Northern Coast1-in-10August PeakPGE12</v>
      </c>
      <c r="B9457" s="10" t="s">
        <v>54</v>
      </c>
      <c r="C9457" s="10" t="s">
        <v>12</v>
      </c>
      <c r="D9457" s="10" t="s">
        <v>2</v>
      </c>
      <c r="E9457" s="10" t="s">
        <v>1</v>
      </c>
      <c r="F9457">
        <v>12</v>
      </c>
      <c r="G9457">
        <v>0.73098909854888916</v>
      </c>
      <c r="H9457">
        <v>0.73098909854888916</v>
      </c>
      <c r="I9457">
        <v>86.0872802734375</v>
      </c>
      <c r="J9457">
        <v>0</v>
      </c>
      <c r="K9457">
        <v>9027</v>
      </c>
      <c r="L9457">
        <v>8483.0169000000005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 s="10" t="s">
        <v>38</v>
      </c>
    </row>
    <row r="9458" spans="1:19" hidden="1" x14ac:dyDescent="0.25">
      <c r="A9458" s="10" t="str">
        <f t="shared" si="147"/>
        <v>2017-2026Northern Coast1-in-2August PeakCAISO13</v>
      </c>
      <c r="B9458" s="10" t="s">
        <v>54</v>
      </c>
      <c r="C9458" s="10" t="s">
        <v>12</v>
      </c>
      <c r="D9458" s="10" t="s">
        <v>2</v>
      </c>
      <c r="E9458" s="10" t="s">
        <v>9</v>
      </c>
      <c r="F9458">
        <v>13</v>
      </c>
      <c r="G9458">
        <v>0.59394186735153198</v>
      </c>
      <c r="H9458">
        <v>0.59394186735153198</v>
      </c>
      <c r="I9458">
        <v>80.98114013671875</v>
      </c>
      <c r="J9458">
        <v>0</v>
      </c>
      <c r="K9458">
        <v>9027</v>
      </c>
      <c r="L9458">
        <v>8483.0169000000005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 s="10" t="s">
        <v>39</v>
      </c>
    </row>
    <row r="9459" spans="1:19" hidden="1" x14ac:dyDescent="0.25">
      <c r="A9459" s="10" t="str">
        <f t="shared" si="147"/>
        <v>2017-2026Northern Coast1-in-10August PeakCAISO13</v>
      </c>
      <c r="B9459" s="10" t="s">
        <v>54</v>
      </c>
      <c r="C9459" s="10" t="s">
        <v>12</v>
      </c>
      <c r="D9459" s="10" t="s">
        <v>2</v>
      </c>
      <c r="E9459" s="10" t="s">
        <v>1</v>
      </c>
      <c r="F9459">
        <v>13</v>
      </c>
      <c r="G9459">
        <v>0.78221440315246582</v>
      </c>
      <c r="H9459">
        <v>0.78221440315246582</v>
      </c>
      <c r="I9459">
        <v>88.424064636230469</v>
      </c>
      <c r="J9459">
        <v>0</v>
      </c>
      <c r="K9459">
        <v>9027</v>
      </c>
      <c r="L9459">
        <v>8483.0169000000005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 s="10" t="s">
        <v>39</v>
      </c>
    </row>
    <row r="9460" spans="1:19" hidden="1" x14ac:dyDescent="0.25">
      <c r="A9460" s="10" t="str">
        <f t="shared" si="147"/>
        <v>2017-2026Northern Coast1-in-10August PeakPGE13</v>
      </c>
      <c r="B9460" s="10" t="s">
        <v>54</v>
      </c>
      <c r="C9460" s="10" t="s">
        <v>12</v>
      </c>
      <c r="D9460" s="10" t="s">
        <v>2</v>
      </c>
      <c r="E9460" s="10" t="s">
        <v>1</v>
      </c>
      <c r="F9460">
        <v>13</v>
      </c>
      <c r="G9460">
        <v>0.88410210609436035</v>
      </c>
      <c r="H9460">
        <v>0.88410210609436035</v>
      </c>
      <c r="I9460">
        <v>91.405204772949219</v>
      </c>
      <c r="J9460">
        <v>0</v>
      </c>
      <c r="K9460">
        <v>9027</v>
      </c>
      <c r="L9460">
        <v>8483.0169000000005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 s="10" t="s">
        <v>38</v>
      </c>
    </row>
    <row r="9461" spans="1:19" hidden="1" x14ac:dyDescent="0.25">
      <c r="A9461" s="10" t="str">
        <f t="shared" si="147"/>
        <v>2017-2026Northern Coast1-in-2August PeakPGE13</v>
      </c>
      <c r="B9461" s="10" t="s">
        <v>54</v>
      </c>
      <c r="C9461" s="10" t="s">
        <v>12</v>
      </c>
      <c r="D9461" s="10" t="s">
        <v>2</v>
      </c>
      <c r="E9461" s="10" t="s">
        <v>9</v>
      </c>
      <c r="F9461">
        <v>13</v>
      </c>
      <c r="G9461">
        <v>0.72910976409912109</v>
      </c>
      <c r="H9461">
        <v>0.72910976409912109</v>
      </c>
      <c r="I9461">
        <v>86.804237365722656</v>
      </c>
      <c r="J9461">
        <v>0</v>
      </c>
      <c r="K9461">
        <v>9027</v>
      </c>
      <c r="L9461">
        <v>8483.0169000000005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 s="10" t="s">
        <v>38</v>
      </c>
    </row>
    <row r="9462" spans="1:19" hidden="1" x14ac:dyDescent="0.25">
      <c r="A9462" s="10" t="str">
        <f t="shared" si="147"/>
        <v>2017-2026Northern Coast1-in-10August PeakCAISO14</v>
      </c>
      <c r="B9462" s="10" t="s">
        <v>54</v>
      </c>
      <c r="C9462" s="10" t="s">
        <v>12</v>
      </c>
      <c r="D9462" s="10" t="s">
        <v>2</v>
      </c>
      <c r="E9462" s="10" t="s">
        <v>1</v>
      </c>
      <c r="F9462">
        <v>14</v>
      </c>
      <c r="G9462">
        <v>1.0016498565673828</v>
      </c>
      <c r="H9462">
        <v>0.82322722673416138</v>
      </c>
      <c r="I9462">
        <v>91.016525268554688</v>
      </c>
      <c r="J9462">
        <v>0.10273714363574982</v>
      </c>
      <c r="K9462">
        <v>9027</v>
      </c>
      <c r="L9462">
        <v>8483.0169000000005</v>
      </c>
      <c r="M9462">
        <v>0.17842262983322144</v>
      </c>
      <c r="N9462">
        <v>4.6754706650972366E-2</v>
      </c>
      <c r="O9462">
        <v>0.12454727292060852</v>
      </c>
      <c r="P9462">
        <v>0.17842262983322144</v>
      </c>
      <c r="Q9462">
        <v>0.23229798674583435</v>
      </c>
      <c r="R9462">
        <v>0.31009054183959961</v>
      </c>
      <c r="S9462" s="10" t="s">
        <v>39</v>
      </c>
    </row>
    <row r="9463" spans="1:19" hidden="1" x14ac:dyDescent="0.25">
      <c r="A9463" s="10" t="str">
        <f t="shared" si="147"/>
        <v>2017-2026Northern Coast1-in-2August PeakCAISO14</v>
      </c>
      <c r="B9463" s="10" t="s">
        <v>54</v>
      </c>
      <c r="C9463" s="10" t="s">
        <v>12</v>
      </c>
      <c r="D9463" s="10" t="s">
        <v>2</v>
      </c>
      <c r="E9463" s="10" t="s">
        <v>9</v>
      </c>
      <c r="F9463">
        <v>14</v>
      </c>
      <c r="G9463">
        <v>0.76056104898452759</v>
      </c>
      <c r="H9463">
        <v>0.69544428586959839</v>
      </c>
      <c r="I9463">
        <v>85.910377502441406</v>
      </c>
      <c r="J9463">
        <v>0.10273714363574982</v>
      </c>
      <c r="K9463">
        <v>9027</v>
      </c>
      <c r="L9463">
        <v>8483.0169000000005</v>
      </c>
      <c r="M9463">
        <v>6.5116755664348602E-2</v>
      </c>
      <c r="N9463">
        <v>-6.6551171243190765E-2</v>
      </c>
      <c r="O9463">
        <v>1.1241397820413113E-2</v>
      </c>
      <c r="P9463">
        <v>6.5116755664348602E-2</v>
      </c>
      <c r="Q9463">
        <v>0.11899211257696152</v>
      </c>
      <c r="R9463">
        <v>0.19678467512130737</v>
      </c>
      <c r="S9463" s="10" t="s">
        <v>39</v>
      </c>
    </row>
    <row r="9464" spans="1:19" hidden="1" x14ac:dyDescent="0.25">
      <c r="A9464" s="10" t="str">
        <f t="shared" si="147"/>
        <v>2017-2026Northern Coast1-in-10August PeakPGE14</v>
      </c>
      <c r="B9464" s="10" t="s">
        <v>54</v>
      </c>
      <c r="C9464" s="10" t="s">
        <v>12</v>
      </c>
      <c r="D9464" s="10" t="s">
        <v>2</v>
      </c>
      <c r="E9464" s="10" t="s">
        <v>1</v>
      </c>
      <c r="F9464">
        <v>14</v>
      </c>
      <c r="G9464">
        <v>1.1321202516555786</v>
      </c>
      <c r="H9464">
        <v>0.88199520111083984</v>
      </c>
      <c r="I9464">
        <v>95.948600769042969</v>
      </c>
      <c r="J9464">
        <v>0.10273714363574982</v>
      </c>
      <c r="K9464">
        <v>9027</v>
      </c>
      <c r="L9464">
        <v>8483.0169000000005</v>
      </c>
      <c r="M9464">
        <v>0.25012505054473877</v>
      </c>
      <c r="N9464">
        <v>0.1184571236371994</v>
      </c>
      <c r="O9464">
        <v>0.19624969363212585</v>
      </c>
      <c r="P9464">
        <v>0.25012505054473877</v>
      </c>
      <c r="Q9464">
        <v>0.30400040745735168</v>
      </c>
      <c r="R9464">
        <v>0.38179296255111694</v>
      </c>
      <c r="S9464" s="10" t="s">
        <v>38</v>
      </c>
    </row>
    <row r="9465" spans="1:19" hidden="1" x14ac:dyDescent="0.25">
      <c r="A9465" s="10" t="str">
        <f t="shared" si="147"/>
        <v>2017-2026Northern Coast1-in-2August PeakPGE14</v>
      </c>
      <c r="B9465" s="10" t="s">
        <v>54</v>
      </c>
      <c r="C9465" s="10" t="s">
        <v>12</v>
      </c>
      <c r="D9465" s="10" t="s">
        <v>2</v>
      </c>
      <c r="E9465" s="10" t="s">
        <v>9</v>
      </c>
      <c r="F9465">
        <v>14</v>
      </c>
      <c r="G9465">
        <v>0.9336477518081665</v>
      </c>
      <c r="H9465">
        <v>0.79043334722518921</v>
      </c>
      <c r="I9465">
        <v>89.3504638671875</v>
      </c>
      <c r="J9465">
        <v>0.10273714363574982</v>
      </c>
      <c r="K9465">
        <v>9027</v>
      </c>
      <c r="L9465">
        <v>8483.0169000000005</v>
      </c>
      <c r="M9465">
        <v>0.14321440458297729</v>
      </c>
      <c r="N9465">
        <v>1.1546481400728226E-2</v>
      </c>
      <c r="O9465">
        <v>8.933904767036438E-2</v>
      </c>
      <c r="P9465">
        <v>0.14321440458297729</v>
      </c>
      <c r="Q9465">
        <v>0.19708976149559021</v>
      </c>
      <c r="R9465">
        <v>0.27488231658935547</v>
      </c>
      <c r="S9465" s="10" t="s">
        <v>38</v>
      </c>
    </row>
    <row r="9466" spans="1:19" hidden="1" x14ac:dyDescent="0.25">
      <c r="A9466" s="10" t="str">
        <f t="shared" si="147"/>
        <v>2017-2026Northern Coast1-in-10August PeakCAISO15</v>
      </c>
      <c r="B9466" s="10" t="s">
        <v>54</v>
      </c>
      <c r="C9466" s="10" t="s">
        <v>12</v>
      </c>
      <c r="D9466" s="10" t="s">
        <v>2</v>
      </c>
      <c r="E9466" s="10" t="s">
        <v>1</v>
      </c>
      <c r="F9466">
        <v>15</v>
      </c>
      <c r="G9466">
        <v>1.2871297597885132</v>
      </c>
      <c r="H9466">
        <v>1.0226832628250122</v>
      </c>
      <c r="I9466">
        <v>92.184913635253906</v>
      </c>
      <c r="J9466">
        <v>0.1230589896440506</v>
      </c>
      <c r="K9466">
        <v>9027</v>
      </c>
      <c r="L9466">
        <v>8483.0169000000005</v>
      </c>
      <c r="M9466">
        <v>0.26444646716117859</v>
      </c>
      <c r="N9466">
        <v>0.10673406720161438</v>
      </c>
      <c r="O9466">
        <v>0.19991433620452881</v>
      </c>
      <c r="P9466">
        <v>0.26444646716117859</v>
      </c>
      <c r="Q9466">
        <v>0.32897859811782837</v>
      </c>
      <c r="R9466">
        <v>0.4221588671207428</v>
      </c>
      <c r="S9466" s="10" t="s">
        <v>39</v>
      </c>
    </row>
    <row r="9467" spans="1:19" hidden="1" x14ac:dyDescent="0.25">
      <c r="A9467" s="10" t="str">
        <f t="shared" si="147"/>
        <v>2017-2026Northern Coast1-in-2August PeakCAISO15</v>
      </c>
      <c r="B9467" s="10" t="s">
        <v>54</v>
      </c>
      <c r="C9467" s="10" t="s">
        <v>12</v>
      </c>
      <c r="D9467" s="10" t="s">
        <v>2</v>
      </c>
      <c r="E9467" s="10" t="s">
        <v>9</v>
      </c>
      <c r="F9467">
        <v>15</v>
      </c>
      <c r="G9467">
        <v>0.97732836008071899</v>
      </c>
      <c r="H9467">
        <v>0.82887858152389526</v>
      </c>
      <c r="I9467">
        <v>89.820762634277344</v>
      </c>
      <c r="J9467">
        <v>0.1230589896440506</v>
      </c>
      <c r="K9467">
        <v>9027</v>
      </c>
      <c r="L9467">
        <v>8483.0169000000005</v>
      </c>
      <c r="M9467">
        <v>0.14844979345798492</v>
      </c>
      <c r="N9467">
        <v>-9.2626074329018593E-3</v>
      </c>
      <c r="O9467">
        <v>8.3917662501335144E-2</v>
      </c>
      <c r="P9467">
        <v>0.14844979345798492</v>
      </c>
      <c r="Q9467">
        <v>0.2129819244146347</v>
      </c>
      <c r="R9467">
        <v>0.30616220831871033</v>
      </c>
      <c r="S9467" s="10" t="s">
        <v>39</v>
      </c>
    </row>
    <row r="9468" spans="1:19" hidden="1" x14ac:dyDescent="0.25">
      <c r="A9468" s="10" t="str">
        <f t="shared" si="147"/>
        <v>2017-2026Northern Coast1-in-10August PeakPGE15</v>
      </c>
      <c r="B9468" s="10" t="s">
        <v>54</v>
      </c>
      <c r="C9468" s="10" t="s">
        <v>12</v>
      </c>
      <c r="D9468" s="10" t="s">
        <v>2</v>
      </c>
      <c r="E9468" s="10" t="s">
        <v>1</v>
      </c>
      <c r="F9468">
        <v>15</v>
      </c>
      <c r="G9468">
        <v>1.4547854661941528</v>
      </c>
      <c r="H9468">
        <v>1.0914517641067505</v>
      </c>
      <c r="I9468">
        <v>97.942924499511719</v>
      </c>
      <c r="J9468">
        <v>0.1230589896440506</v>
      </c>
      <c r="K9468">
        <v>9027</v>
      </c>
      <c r="L9468">
        <v>8483.0169000000005</v>
      </c>
      <c r="M9468">
        <v>0.36333373188972473</v>
      </c>
      <c r="N9468">
        <v>0.20562133193016052</v>
      </c>
      <c r="O9468">
        <v>0.29880160093307495</v>
      </c>
      <c r="P9468">
        <v>0.36333373188972473</v>
      </c>
      <c r="Q9468">
        <v>0.42786586284637451</v>
      </c>
      <c r="R9468">
        <v>0.52104616165161133</v>
      </c>
      <c r="S9468" s="10" t="s">
        <v>38</v>
      </c>
    </row>
    <row r="9469" spans="1:19" hidden="1" x14ac:dyDescent="0.25">
      <c r="A9469" s="10" t="str">
        <f t="shared" si="147"/>
        <v>2017-2026Northern Coast1-in-2August PeakPGE15</v>
      </c>
      <c r="B9469" s="10" t="s">
        <v>54</v>
      </c>
      <c r="C9469" s="10" t="s">
        <v>12</v>
      </c>
      <c r="D9469" s="10" t="s">
        <v>2</v>
      </c>
      <c r="E9469" s="10" t="s">
        <v>9</v>
      </c>
      <c r="F9469">
        <v>15</v>
      </c>
      <c r="G9469">
        <v>1.1997463703155518</v>
      </c>
      <c r="H9469">
        <v>0.96947777271270752</v>
      </c>
      <c r="I9469">
        <v>91.532546997070313</v>
      </c>
      <c r="J9469">
        <v>0.1230589896440506</v>
      </c>
      <c r="K9469">
        <v>9027</v>
      </c>
      <c r="L9469">
        <v>8483.0169000000005</v>
      </c>
      <c r="M9469">
        <v>0.23026856780052185</v>
      </c>
      <c r="N9469">
        <v>7.2556167840957642E-2</v>
      </c>
      <c r="O9469">
        <v>0.16573643684387207</v>
      </c>
      <c r="P9469">
        <v>0.23026856780052185</v>
      </c>
      <c r="Q9469">
        <v>0.29480069875717163</v>
      </c>
      <c r="R9469">
        <v>0.38798096776008606</v>
      </c>
      <c r="S9469" s="10" t="s">
        <v>38</v>
      </c>
    </row>
    <row r="9470" spans="1:19" hidden="1" x14ac:dyDescent="0.25">
      <c r="A9470" s="10" t="str">
        <f t="shared" si="147"/>
        <v>2017-2026Northern Coast1-in-2August PeakCAISO16</v>
      </c>
      <c r="B9470" s="10" t="s">
        <v>54</v>
      </c>
      <c r="C9470" s="10" t="s">
        <v>12</v>
      </c>
      <c r="D9470" s="10" t="s">
        <v>2</v>
      </c>
      <c r="E9470" s="10" t="s">
        <v>9</v>
      </c>
      <c r="F9470">
        <v>16</v>
      </c>
      <c r="G9470">
        <v>1.2297648191452026</v>
      </c>
      <c r="H9470">
        <v>0.96540820598602295</v>
      </c>
      <c r="I9470">
        <v>90.549064636230469</v>
      </c>
      <c r="J9470">
        <v>0.15615223348140717</v>
      </c>
      <c r="K9470">
        <v>9027</v>
      </c>
      <c r="L9470">
        <v>8483.0169000000005</v>
      </c>
      <c r="M9470">
        <v>0.2643565833568573</v>
      </c>
      <c r="N9470">
        <v>6.4231880009174347E-2</v>
      </c>
      <c r="O9470">
        <v>0.18247035145759583</v>
      </c>
      <c r="P9470">
        <v>0.2643565833568573</v>
      </c>
      <c r="Q9470">
        <v>0.34624281525611877</v>
      </c>
      <c r="R9470">
        <v>0.46448129415512085</v>
      </c>
      <c r="S9470" s="10" t="s">
        <v>39</v>
      </c>
    </row>
    <row r="9471" spans="1:19" hidden="1" x14ac:dyDescent="0.25">
      <c r="A9471" s="10" t="str">
        <f t="shared" si="147"/>
        <v>2017-2026Northern Coast1-in-10August PeakCAISO16</v>
      </c>
      <c r="B9471" s="10" t="s">
        <v>54</v>
      </c>
      <c r="C9471" s="10" t="s">
        <v>12</v>
      </c>
      <c r="D9471" s="10" t="s">
        <v>2</v>
      </c>
      <c r="E9471" s="10" t="s">
        <v>1</v>
      </c>
      <c r="F9471">
        <v>16</v>
      </c>
      <c r="G9471">
        <v>1.6195856332778931</v>
      </c>
      <c r="H9471">
        <v>1.2585722208023071</v>
      </c>
      <c r="I9471">
        <v>92.557075500488281</v>
      </c>
      <c r="J9471">
        <v>0.15615223348140717</v>
      </c>
      <c r="K9471">
        <v>9027</v>
      </c>
      <c r="L9471">
        <v>8483.0169000000005</v>
      </c>
      <c r="M9471">
        <v>0.36101344227790833</v>
      </c>
      <c r="N9471">
        <v>0.16088874638080597</v>
      </c>
      <c r="O9471">
        <v>0.27912721037864685</v>
      </c>
      <c r="P9471">
        <v>0.36101344227790833</v>
      </c>
      <c r="Q9471">
        <v>0.4428996741771698</v>
      </c>
      <c r="R9471">
        <v>0.56113815307617188</v>
      </c>
      <c r="S9471" s="10" t="s">
        <v>39</v>
      </c>
    </row>
    <row r="9472" spans="1:19" hidden="1" x14ac:dyDescent="0.25">
      <c r="A9472" s="10" t="str">
        <f t="shared" si="147"/>
        <v>2017-2026Northern Coast1-in-2August PeakPGE16</v>
      </c>
      <c r="B9472" s="10" t="s">
        <v>54</v>
      </c>
      <c r="C9472" s="10" t="s">
        <v>12</v>
      </c>
      <c r="D9472" s="10" t="s">
        <v>2</v>
      </c>
      <c r="E9472" s="10" t="s">
        <v>9</v>
      </c>
      <c r="F9472">
        <v>16</v>
      </c>
      <c r="G9472">
        <v>1.509631872177124</v>
      </c>
      <c r="H9472">
        <v>1.1752831935882568</v>
      </c>
      <c r="I9472">
        <v>92.057075500488281</v>
      </c>
      <c r="J9472">
        <v>0.15615223348140717</v>
      </c>
      <c r="K9472">
        <v>9027</v>
      </c>
      <c r="L9472">
        <v>8483.0169000000005</v>
      </c>
      <c r="M9472">
        <v>0.33434870839118958</v>
      </c>
      <c r="N9472">
        <v>0.13422401249408722</v>
      </c>
      <c r="O9472">
        <v>0.2524624764919281</v>
      </c>
      <c r="P9472">
        <v>0.33434870839118958</v>
      </c>
      <c r="Q9472">
        <v>0.41623494029045105</v>
      </c>
      <c r="R9472">
        <v>0.53447341918945313</v>
      </c>
      <c r="S9472" s="10" t="s">
        <v>38</v>
      </c>
    </row>
    <row r="9473" spans="1:19" hidden="1" x14ac:dyDescent="0.25">
      <c r="A9473" s="10" t="str">
        <f t="shared" si="147"/>
        <v>2017-2026Northern Coast1-in-10August PeakPGE16</v>
      </c>
      <c r="B9473" s="10" t="s">
        <v>54</v>
      </c>
      <c r="C9473" s="10" t="s">
        <v>12</v>
      </c>
      <c r="D9473" s="10" t="s">
        <v>2</v>
      </c>
      <c r="E9473" s="10" t="s">
        <v>1</v>
      </c>
      <c r="F9473">
        <v>16</v>
      </c>
      <c r="G9473">
        <v>1.8305455446243286</v>
      </c>
      <c r="H9473">
        <v>1.3408277034759521</v>
      </c>
      <c r="I9473">
        <v>97.25</v>
      </c>
      <c r="J9473">
        <v>0.15615223348140717</v>
      </c>
      <c r="K9473">
        <v>9027</v>
      </c>
      <c r="L9473">
        <v>8483.0169000000005</v>
      </c>
      <c r="M9473">
        <v>0.48971778154373169</v>
      </c>
      <c r="N9473">
        <v>0.28959307074546814</v>
      </c>
      <c r="O9473">
        <v>0.40783154964447021</v>
      </c>
      <c r="P9473">
        <v>0.48971778154373169</v>
      </c>
      <c r="Q9473">
        <v>0.57160401344299316</v>
      </c>
      <c r="R9473">
        <v>0.68984246253967285</v>
      </c>
      <c r="S9473" s="10" t="s">
        <v>38</v>
      </c>
    </row>
    <row r="9474" spans="1:19" hidden="1" x14ac:dyDescent="0.25">
      <c r="A9474" s="10" t="str">
        <f t="shared" ref="A9474:A9537" si="148">CONCATENATE(B9474,C9474,E9474,D9474,S9474,F9474)</f>
        <v>2017-2026Northern Coast1-in-10August PeakCAISO17</v>
      </c>
      <c r="B9474" s="10" t="s">
        <v>54</v>
      </c>
      <c r="C9474" s="10" t="s">
        <v>12</v>
      </c>
      <c r="D9474" s="10" t="s">
        <v>2</v>
      </c>
      <c r="E9474" s="10" t="s">
        <v>1</v>
      </c>
      <c r="F9474">
        <v>17</v>
      </c>
      <c r="G9474">
        <v>1.9202713966369629</v>
      </c>
      <c r="H9474">
        <v>1.5050908327102661</v>
      </c>
      <c r="I9474">
        <v>90.880172729492188</v>
      </c>
      <c r="J9474">
        <v>0.16046801209449768</v>
      </c>
      <c r="K9474">
        <v>9027</v>
      </c>
      <c r="L9474">
        <v>8483.0169000000005</v>
      </c>
      <c r="M9474">
        <v>0.41518056392669678</v>
      </c>
      <c r="N9474">
        <v>0.20952476561069489</v>
      </c>
      <c r="O9474">
        <v>0.33103114366531372</v>
      </c>
      <c r="P9474">
        <v>0.41518056392669678</v>
      </c>
      <c r="Q9474">
        <v>0.49932998418807983</v>
      </c>
      <c r="R9474">
        <v>0.62083637714385986</v>
      </c>
      <c r="S9474" s="10" t="s">
        <v>39</v>
      </c>
    </row>
    <row r="9475" spans="1:19" hidden="1" x14ac:dyDescent="0.25">
      <c r="A9475" s="10" t="str">
        <f t="shared" si="148"/>
        <v>2017-2026Northern Coast1-in-2August PeakCAISO17</v>
      </c>
      <c r="B9475" s="10" t="s">
        <v>54</v>
      </c>
      <c r="C9475" s="10" t="s">
        <v>12</v>
      </c>
      <c r="D9475" s="10" t="s">
        <v>2</v>
      </c>
      <c r="E9475" s="10" t="s">
        <v>9</v>
      </c>
      <c r="F9475">
        <v>17</v>
      </c>
      <c r="G9475">
        <v>1.4580780267715454</v>
      </c>
      <c r="H9475">
        <v>1.1480234861373901</v>
      </c>
      <c r="I9475">
        <v>89.595291137695313</v>
      </c>
      <c r="J9475">
        <v>0.16046801209449768</v>
      </c>
      <c r="K9475">
        <v>9027</v>
      </c>
      <c r="L9475">
        <v>8483.0169000000005</v>
      </c>
      <c r="M9475">
        <v>0.31005454063415527</v>
      </c>
      <c r="N9475">
        <v>0.10439873486757278</v>
      </c>
      <c r="O9475">
        <v>0.22590512037277222</v>
      </c>
      <c r="P9475">
        <v>0.31005454063415527</v>
      </c>
      <c r="Q9475">
        <v>0.39420396089553833</v>
      </c>
      <c r="R9475">
        <v>0.51571035385131836</v>
      </c>
      <c r="S9475" s="10" t="s">
        <v>39</v>
      </c>
    </row>
    <row r="9476" spans="1:19" hidden="1" x14ac:dyDescent="0.25">
      <c r="A9476" s="10" t="str">
        <f t="shared" si="148"/>
        <v>2017-2026Northern Coast1-in-10August PeakPGE17</v>
      </c>
      <c r="B9476" s="10" t="s">
        <v>54</v>
      </c>
      <c r="C9476" s="10" t="s">
        <v>12</v>
      </c>
      <c r="D9476" s="10" t="s">
        <v>2</v>
      </c>
      <c r="E9476" s="10" t="s">
        <v>1</v>
      </c>
      <c r="F9476">
        <v>17</v>
      </c>
      <c r="G9476">
        <v>2.1703972816467285</v>
      </c>
      <c r="H9476">
        <v>1.6292822360992432</v>
      </c>
      <c r="I9476">
        <v>96.6627197265625</v>
      </c>
      <c r="J9476">
        <v>0.16046801209449768</v>
      </c>
      <c r="K9476">
        <v>9027</v>
      </c>
      <c r="L9476">
        <v>8483.0169000000005</v>
      </c>
      <c r="M9476">
        <v>0.54111504554748535</v>
      </c>
      <c r="N9476">
        <v>0.33545923233032227</v>
      </c>
      <c r="O9476">
        <v>0.45696562528610229</v>
      </c>
      <c r="P9476">
        <v>0.54111504554748535</v>
      </c>
      <c r="Q9476">
        <v>0.62526446580886841</v>
      </c>
      <c r="R9476">
        <v>0.74677085876464844</v>
      </c>
      <c r="S9476" s="10" t="s">
        <v>38</v>
      </c>
    </row>
    <row r="9477" spans="1:19" hidden="1" x14ac:dyDescent="0.25">
      <c r="A9477" s="10" t="str">
        <f t="shared" si="148"/>
        <v>2017-2026Northern Coast1-in-2August PeakPGE17</v>
      </c>
      <c r="B9477" s="10" t="s">
        <v>54</v>
      </c>
      <c r="C9477" s="10" t="s">
        <v>12</v>
      </c>
      <c r="D9477" s="10" t="s">
        <v>2</v>
      </c>
      <c r="E9477" s="10" t="s">
        <v>9</v>
      </c>
      <c r="F9477">
        <v>17</v>
      </c>
      <c r="G9477">
        <v>1.789903998374939</v>
      </c>
      <c r="H9477">
        <v>1.382453441619873</v>
      </c>
      <c r="I9477">
        <v>92.133010864257813</v>
      </c>
      <c r="J9477">
        <v>0.16046801209449768</v>
      </c>
      <c r="K9477">
        <v>9027</v>
      </c>
      <c r="L9477">
        <v>8483.0169000000005</v>
      </c>
      <c r="M9477">
        <v>0.40745058655738831</v>
      </c>
      <c r="N9477">
        <v>0.20179478824138641</v>
      </c>
      <c r="O9477">
        <v>0.32330116629600525</v>
      </c>
      <c r="P9477">
        <v>0.40745058655738831</v>
      </c>
      <c r="Q9477">
        <v>0.49160000681877136</v>
      </c>
      <c r="R9477">
        <v>0.613106369972229</v>
      </c>
      <c r="S9477" s="10" t="s">
        <v>38</v>
      </c>
    </row>
    <row r="9478" spans="1:19" hidden="1" x14ac:dyDescent="0.25">
      <c r="A9478" s="10" t="str">
        <f t="shared" si="148"/>
        <v>2017-2026Northern Coast1-in-2August PeakCAISO18</v>
      </c>
      <c r="B9478" s="10" t="s">
        <v>54</v>
      </c>
      <c r="C9478" s="10" t="s">
        <v>12</v>
      </c>
      <c r="D9478" s="10" t="s">
        <v>2</v>
      </c>
      <c r="E9478" s="10" t="s">
        <v>9</v>
      </c>
      <c r="F9478">
        <v>18</v>
      </c>
      <c r="G9478">
        <v>1.5958176851272583</v>
      </c>
      <c r="H9478">
        <v>1.2870807647705078</v>
      </c>
      <c r="I9478">
        <v>88.35614013671875</v>
      </c>
      <c r="J9478">
        <v>0.13599415123462677</v>
      </c>
      <c r="K9478">
        <v>9027</v>
      </c>
      <c r="L9478">
        <v>8483.0169000000005</v>
      </c>
      <c r="M9478">
        <v>0.30873692035675049</v>
      </c>
      <c r="N9478">
        <v>0.13444681465625763</v>
      </c>
      <c r="O9478">
        <v>0.23742158710956573</v>
      </c>
      <c r="P9478">
        <v>0.30873692035675049</v>
      </c>
      <c r="Q9478">
        <v>0.38005223870277405</v>
      </c>
      <c r="R9478">
        <v>0.48302701115608215</v>
      </c>
      <c r="S9478" s="10" t="s">
        <v>39</v>
      </c>
    </row>
    <row r="9479" spans="1:19" hidden="1" x14ac:dyDescent="0.25">
      <c r="A9479" s="10" t="str">
        <f t="shared" si="148"/>
        <v>2017-2026Northern Coast1-in-10August PeakCAISO18</v>
      </c>
      <c r="B9479" s="10" t="s">
        <v>54</v>
      </c>
      <c r="C9479" s="10" t="s">
        <v>12</v>
      </c>
      <c r="D9479" s="10" t="s">
        <v>2</v>
      </c>
      <c r="E9479" s="10" t="s">
        <v>1</v>
      </c>
      <c r="F9479">
        <v>18</v>
      </c>
      <c r="G9479">
        <v>2.101672887802124</v>
      </c>
      <c r="H9479">
        <v>1.7456300258636475</v>
      </c>
      <c r="I9479">
        <v>87.831108093261719</v>
      </c>
      <c r="J9479">
        <v>0.13599415123462677</v>
      </c>
      <c r="K9479">
        <v>9027</v>
      </c>
      <c r="L9479">
        <v>8483.0169000000005</v>
      </c>
      <c r="M9479">
        <v>0.35604283213615417</v>
      </c>
      <c r="N9479">
        <v>0.18175272643566132</v>
      </c>
      <c r="O9479">
        <v>0.28472751379013062</v>
      </c>
      <c r="P9479">
        <v>0.35604283213615417</v>
      </c>
      <c r="Q9479">
        <v>0.42735815048217773</v>
      </c>
      <c r="R9479">
        <v>0.53033292293548584</v>
      </c>
      <c r="S9479" s="10" t="s">
        <v>39</v>
      </c>
    </row>
    <row r="9480" spans="1:19" hidden="1" x14ac:dyDescent="0.25">
      <c r="A9480" s="10" t="str">
        <f t="shared" si="148"/>
        <v>2017-2026Northern Coast1-in-10August PeakPGE18</v>
      </c>
      <c r="B9480" s="10" t="s">
        <v>54</v>
      </c>
      <c r="C9480" s="10" t="s">
        <v>12</v>
      </c>
      <c r="D9480" s="10" t="s">
        <v>2</v>
      </c>
      <c r="E9480" s="10" t="s">
        <v>1</v>
      </c>
      <c r="F9480">
        <v>18</v>
      </c>
      <c r="G9480">
        <v>2.37542724609375</v>
      </c>
      <c r="H9480">
        <v>1.8507002592086792</v>
      </c>
      <c r="I9480">
        <v>94.852806091308594</v>
      </c>
      <c r="J9480">
        <v>0.13599415123462677</v>
      </c>
      <c r="K9480">
        <v>9027</v>
      </c>
      <c r="L9480">
        <v>8483.0169000000005</v>
      </c>
      <c r="M9480">
        <v>0.5247269868850708</v>
      </c>
      <c r="N9480">
        <v>0.35043689608573914</v>
      </c>
      <c r="O9480">
        <v>0.45341166853904724</v>
      </c>
      <c r="P9480">
        <v>0.5247269868850708</v>
      </c>
      <c r="Q9480">
        <v>0.59604233503341675</v>
      </c>
      <c r="R9480">
        <v>0.69901710748672485</v>
      </c>
      <c r="S9480" s="10" t="s">
        <v>38</v>
      </c>
    </row>
    <row r="9481" spans="1:19" hidden="1" x14ac:dyDescent="0.25">
      <c r="A9481" s="10" t="str">
        <f t="shared" si="148"/>
        <v>2017-2026Northern Coast1-in-2August PeakPGE18</v>
      </c>
      <c r="B9481" s="10" t="s">
        <v>54</v>
      </c>
      <c r="C9481" s="10" t="s">
        <v>12</v>
      </c>
      <c r="D9481" s="10" t="s">
        <v>2</v>
      </c>
      <c r="E9481" s="10" t="s">
        <v>9</v>
      </c>
      <c r="F9481">
        <v>18</v>
      </c>
      <c r="G9481">
        <v>1.9589900970458984</v>
      </c>
      <c r="H9481">
        <v>1.5676695108413696</v>
      </c>
      <c r="I9481">
        <v>90.461784362792969</v>
      </c>
      <c r="J9481">
        <v>0.13599415123462677</v>
      </c>
      <c r="K9481">
        <v>9027</v>
      </c>
      <c r="L9481">
        <v>8483.0169000000005</v>
      </c>
      <c r="M9481">
        <v>0.39132055640220642</v>
      </c>
      <c r="N9481">
        <v>0.21703045070171356</v>
      </c>
      <c r="O9481">
        <v>0.32000523805618286</v>
      </c>
      <c r="P9481">
        <v>0.39132055640220642</v>
      </c>
      <c r="Q9481">
        <v>0.46263587474822998</v>
      </c>
      <c r="R9481">
        <v>0.56561064720153809</v>
      </c>
      <c r="S9481" s="10" t="s">
        <v>38</v>
      </c>
    </row>
    <row r="9482" spans="1:19" hidden="1" x14ac:dyDescent="0.25">
      <c r="A9482" s="10" t="str">
        <f t="shared" si="148"/>
        <v>2017-2026Northern Coast1-in-2August PeakCAISO19</v>
      </c>
      <c r="B9482" s="10" t="s">
        <v>54</v>
      </c>
      <c r="C9482" s="10" t="s">
        <v>12</v>
      </c>
      <c r="D9482" s="10" t="s">
        <v>2</v>
      </c>
      <c r="E9482" s="10" t="s">
        <v>9</v>
      </c>
      <c r="F9482">
        <v>19</v>
      </c>
      <c r="G9482">
        <v>1.6049139499664307</v>
      </c>
      <c r="H9482">
        <v>1.7805111408233643</v>
      </c>
      <c r="I9482">
        <v>85.252838134765625</v>
      </c>
      <c r="J9482">
        <v>0.11742977052927017</v>
      </c>
      <c r="K9482">
        <v>9027</v>
      </c>
      <c r="L9482">
        <v>8483.0169000000005</v>
      </c>
      <c r="M9482">
        <v>-0.1755971759557724</v>
      </c>
      <c r="N9482">
        <v>-0.32609516382217407</v>
      </c>
      <c r="O9482">
        <v>-0.23717734217643738</v>
      </c>
      <c r="P9482">
        <v>-0.1755971759557724</v>
      </c>
      <c r="Q9482">
        <v>-0.11401700228452682</v>
      </c>
      <c r="R9482">
        <v>-2.509918250143528E-2</v>
      </c>
      <c r="S9482" s="10" t="s">
        <v>39</v>
      </c>
    </row>
    <row r="9483" spans="1:19" hidden="1" x14ac:dyDescent="0.25">
      <c r="A9483" s="10" t="str">
        <f t="shared" si="148"/>
        <v>2017-2026Northern Coast1-in-10August PeakCAISO19</v>
      </c>
      <c r="B9483" s="10" t="s">
        <v>54</v>
      </c>
      <c r="C9483" s="10" t="s">
        <v>12</v>
      </c>
      <c r="D9483" s="10" t="s">
        <v>2</v>
      </c>
      <c r="E9483" s="10" t="s">
        <v>1</v>
      </c>
      <c r="F9483">
        <v>19</v>
      </c>
      <c r="G9483">
        <v>2.1136527061462402</v>
      </c>
      <c r="H9483">
        <v>2.3297610282897949</v>
      </c>
      <c r="I9483">
        <v>82.942420959472656</v>
      </c>
      <c r="J9483">
        <v>0.11742977052927017</v>
      </c>
      <c r="K9483">
        <v>9027</v>
      </c>
      <c r="L9483">
        <v>8483.0169000000005</v>
      </c>
      <c r="M9483">
        <v>-0.21610832214355469</v>
      </c>
      <c r="N9483">
        <v>-0.36660632491111755</v>
      </c>
      <c r="O9483">
        <v>-0.27768850326538086</v>
      </c>
      <c r="P9483">
        <v>-0.21610832214355469</v>
      </c>
      <c r="Q9483">
        <v>-0.15452815592288971</v>
      </c>
      <c r="R9483">
        <v>-6.5610326826572418E-2</v>
      </c>
      <c r="S9483" s="10" t="s">
        <v>39</v>
      </c>
    </row>
    <row r="9484" spans="1:19" hidden="1" x14ac:dyDescent="0.25">
      <c r="A9484" s="10" t="str">
        <f t="shared" si="148"/>
        <v>2017-2026Northern Coast1-in-10August PeakPGE19</v>
      </c>
      <c r="B9484" s="10" t="s">
        <v>54</v>
      </c>
      <c r="C9484" s="10" t="s">
        <v>12</v>
      </c>
      <c r="D9484" s="10" t="s">
        <v>2</v>
      </c>
      <c r="E9484" s="10" t="s">
        <v>1</v>
      </c>
      <c r="F9484">
        <v>19</v>
      </c>
      <c r="G9484">
        <v>2.3889675140380859</v>
      </c>
      <c r="H9484">
        <v>2.61100172996521</v>
      </c>
      <c r="I9484">
        <v>89.852806091308594</v>
      </c>
      <c r="J9484">
        <v>0.11742977052927017</v>
      </c>
      <c r="K9484">
        <v>9027</v>
      </c>
      <c r="L9484">
        <v>8483.0169000000005</v>
      </c>
      <c r="M9484">
        <v>-0.2220342606306076</v>
      </c>
      <c r="N9484">
        <v>-0.37253224849700928</v>
      </c>
      <c r="O9484">
        <v>-0.28361442685127258</v>
      </c>
      <c r="P9484">
        <v>-0.2220342606306076</v>
      </c>
      <c r="Q9484">
        <v>-0.16045409440994263</v>
      </c>
      <c r="R9484">
        <v>-7.1536265313625336E-2</v>
      </c>
      <c r="S9484" s="10" t="s">
        <v>38</v>
      </c>
    </row>
    <row r="9485" spans="1:19" hidden="1" x14ac:dyDescent="0.25">
      <c r="A9485" s="10" t="str">
        <f t="shared" si="148"/>
        <v>2017-2026Northern Coast1-in-2August PeakPGE19</v>
      </c>
      <c r="B9485" s="10" t="s">
        <v>54</v>
      </c>
      <c r="C9485" s="10" t="s">
        <v>12</v>
      </c>
      <c r="D9485" s="10" t="s">
        <v>2</v>
      </c>
      <c r="E9485" s="10" t="s">
        <v>9</v>
      </c>
      <c r="F9485">
        <v>19</v>
      </c>
      <c r="G9485">
        <v>1.9701565504074097</v>
      </c>
      <c r="H9485">
        <v>2.1692671775817871</v>
      </c>
      <c r="I9485">
        <v>86.426399230957031</v>
      </c>
      <c r="J9485">
        <v>0.11742977052927017</v>
      </c>
      <c r="K9485">
        <v>9027</v>
      </c>
      <c r="L9485">
        <v>8483.0169000000005</v>
      </c>
      <c r="M9485">
        <v>-0.1991107165813446</v>
      </c>
      <c r="N9485">
        <v>-0.34960871934890747</v>
      </c>
      <c r="O9485">
        <v>-0.26069089770317078</v>
      </c>
      <c r="P9485">
        <v>-0.1991107165813446</v>
      </c>
      <c r="Q9485">
        <v>-0.13753055036067963</v>
      </c>
      <c r="R9485">
        <v>-4.8612721264362335E-2</v>
      </c>
      <c r="S9485" s="10" t="s">
        <v>38</v>
      </c>
    </row>
    <row r="9486" spans="1:19" hidden="1" x14ac:dyDescent="0.25">
      <c r="A9486" s="10" t="str">
        <f t="shared" si="148"/>
        <v>2017-2026Northern Coast1-in-2August PeakCAISO20</v>
      </c>
      <c r="B9486" s="10" t="s">
        <v>54</v>
      </c>
      <c r="C9486" s="10" t="s">
        <v>12</v>
      </c>
      <c r="D9486" s="10" t="s">
        <v>2</v>
      </c>
      <c r="E9486" s="10" t="s">
        <v>9</v>
      </c>
      <c r="F9486">
        <v>20</v>
      </c>
      <c r="G9486">
        <v>1.4611210823059082</v>
      </c>
      <c r="H9486">
        <v>1.5892652273178101</v>
      </c>
      <c r="I9486">
        <v>79.766525268554688</v>
      </c>
      <c r="J9486">
        <v>7.6294809579849243E-2</v>
      </c>
      <c r="K9486">
        <v>9027</v>
      </c>
      <c r="L9486">
        <v>8483.0169000000005</v>
      </c>
      <c r="M9486">
        <v>-0.12814415991306305</v>
      </c>
      <c r="N9486">
        <v>-0.22592358291149139</v>
      </c>
      <c r="O9486">
        <v>-0.16815315186977386</v>
      </c>
      <c r="P9486">
        <v>-0.12814415991306305</v>
      </c>
      <c r="Q9486">
        <v>-8.8135160505771637E-2</v>
      </c>
      <c r="R9486">
        <v>-3.0364731326699257E-2</v>
      </c>
      <c r="S9486" s="10" t="s">
        <v>39</v>
      </c>
    </row>
    <row r="9487" spans="1:19" hidden="1" x14ac:dyDescent="0.25">
      <c r="A9487" s="10" t="str">
        <f t="shared" si="148"/>
        <v>2017-2026Northern Coast1-in-10August PeakCAISO20</v>
      </c>
      <c r="B9487" s="10" t="s">
        <v>54</v>
      </c>
      <c r="C9487" s="10" t="s">
        <v>12</v>
      </c>
      <c r="D9487" s="10" t="s">
        <v>2</v>
      </c>
      <c r="E9487" s="10" t="s">
        <v>1</v>
      </c>
      <c r="F9487">
        <v>20</v>
      </c>
      <c r="G9487">
        <v>1.9242789745330811</v>
      </c>
      <c r="H9487">
        <v>2.1267242431640625</v>
      </c>
      <c r="I9487">
        <v>76.260345458984375</v>
      </c>
      <c r="J9487">
        <v>7.6294809579849243E-2</v>
      </c>
      <c r="K9487">
        <v>9027</v>
      </c>
      <c r="L9487">
        <v>8483.0169000000005</v>
      </c>
      <c r="M9487">
        <v>-0.20244514942169189</v>
      </c>
      <c r="N9487">
        <v>-0.30022457242012024</v>
      </c>
      <c r="O9487">
        <v>-0.24245414137840271</v>
      </c>
      <c r="P9487">
        <v>-0.20244514942169189</v>
      </c>
      <c r="Q9487">
        <v>-0.16243615746498108</v>
      </c>
      <c r="R9487">
        <v>-0.10466571897268295</v>
      </c>
      <c r="S9487" s="10" t="s">
        <v>39</v>
      </c>
    </row>
    <row r="9488" spans="1:19" hidden="1" x14ac:dyDescent="0.25">
      <c r="A9488" s="10" t="str">
        <f t="shared" si="148"/>
        <v>2017-2026Northern Coast1-in-2August PeakPGE20</v>
      </c>
      <c r="B9488" s="10" t="s">
        <v>54</v>
      </c>
      <c r="C9488" s="10" t="s">
        <v>12</v>
      </c>
      <c r="D9488" s="10" t="s">
        <v>2</v>
      </c>
      <c r="E9488" s="10" t="s">
        <v>9</v>
      </c>
      <c r="F9488">
        <v>20</v>
      </c>
      <c r="G9488">
        <v>1.7936395406723022</v>
      </c>
      <c r="H9488">
        <v>1.9758584499359131</v>
      </c>
      <c r="I9488">
        <v>80.456108093261719</v>
      </c>
      <c r="J9488">
        <v>7.6294809579849243E-2</v>
      </c>
      <c r="K9488">
        <v>9027</v>
      </c>
      <c r="L9488">
        <v>8483.0169000000005</v>
      </c>
      <c r="M9488">
        <v>-0.18221892416477203</v>
      </c>
      <c r="N9488">
        <v>-0.27999836206436157</v>
      </c>
      <c r="O9488">
        <v>-0.22222791612148285</v>
      </c>
      <c r="P9488">
        <v>-0.18221892416477203</v>
      </c>
      <c r="Q9488">
        <v>-0.14220993220806122</v>
      </c>
      <c r="R9488">
        <v>-8.4439493715763092E-2</v>
      </c>
      <c r="S9488" s="10" t="s">
        <v>38</v>
      </c>
    </row>
    <row r="9489" spans="1:19" hidden="1" x14ac:dyDescent="0.25">
      <c r="A9489" s="10" t="str">
        <f t="shared" si="148"/>
        <v>2017-2026Northern Coast1-in-10August PeakPGE20</v>
      </c>
      <c r="B9489" s="10" t="s">
        <v>54</v>
      </c>
      <c r="C9489" s="10" t="s">
        <v>12</v>
      </c>
      <c r="D9489" s="10" t="s">
        <v>2</v>
      </c>
      <c r="E9489" s="10" t="s">
        <v>1</v>
      </c>
      <c r="F9489">
        <v>20</v>
      </c>
      <c r="G9489">
        <v>2.1749269962310791</v>
      </c>
      <c r="H9489">
        <v>2.419370174407959</v>
      </c>
      <c r="I9489">
        <v>84.874496459960938</v>
      </c>
      <c r="J9489">
        <v>7.6294809579849243E-2</v>
      </c>
      <c r="K9489">
        <v>9027</v>
      </c>
      <c r="L9489">
        <v>8483.0169000000005</v>
      </c>
      <c r="M9489">
        <v>-0.24444307386875153</v>
      </c>
      <c r="N9489">
        <v>-0.34222251176834106</v>
      </c>
      <c r="O9489">
        <v>-0.28445208072662354</v>
      </c>
      <c r="P9489">
        <v>-0.24444307386875153</v>
      </c>
      <c r="Q9489">
        <v>-0.20443408191204071</v>
      </c>
      <c r="R9489">
        <v>-0.14666365087032318</v>
      </c>
      <c r="S9489" s="10" t="s">
        <v>38</v>
      </c>
    </row>
    <row r="9490" spans="1:19" hidden="1" x14ac:dyDescent="0.25">
      <c r="A9490" s="10" t="str">
        <f t="shared" si="148"/>
        <v>2017-2026Northern Coast1-in-2August PeakCAISO21</v>
      </c>
      <c r="B9490" s="10" t="s">
        <v>54</v>
      </c>
      <c r="C9490" s="10" t="s">
        <v>12</v>
      </c>
      <c r="D9490" s="10" t="s">
        <v>2</v>
      </c>
      <c r="E9490" s="10" t="s">
        <v>9</v>
      </c>
      <c r="F9490">
        <v>21</v>
      </c>
      <c r="G9490">
        <v>1.2692798376083374</v>
      </c>
      <c r="H9490">
        <v>1.3079559803009033</v>
      </c>
      <c r="I9490">
        <v>73.902366638183594</v>
      </c>
      <c r="J9490">
        <v>7.6630406081676483E-2</v>
      </c>
      <c r="K9490">
        <v>9027</v>
      </c>
      <c r="L9490">
        <v>8483.0169000000005</v>
      </c>
      <c r="M9490">
        <v>-3.8676146417856216E-2</v>
      </c>
      <c r="N9490">
        <v>-0.13688567280769348</v>
      </c>
      <c r="O9490">
        <v>-7.8861132264137268E-2</v>
      </c>
      <c r="P9490">
        <v>-3.8676146417856216E-2</v>
      </c>
      <c r="Q9490">
        <v>1.5088384971022606E-3</v>
      </c>
      <c r="R9490">
        <v>5.9533383697271347E-2</v>
      </c>
      <c r="S9490" s="10" t="s">
        <v>39</v>
      </c>
    </row>
    <row r="9491" spans="1:19" hidden="1" x14ac:dyDescent="0.25">
      <c r="A9491" s="10" t="str">
        <f t="shared" si="148"/>
        <v>2017-2026Northern Coast1-in-10August PeakCAISO21</v>
      </c>
      <c r="B9491" s="10" t="s">
        <v>54</v>
      </c>
      <c r="C9491" s="10" t="s">
        <v>12</v>
      </c>
      <c r="D9491" s="10" t="s">
        <v>2</v>
      </c>
      <c r="E9491" s="10" t="s">
        <v>1</v>
      </c>
      <c r="F9491">
        <v>21</v>
      </c>
      <c r="G9491">
        <v>1.6716264486312866</v>
      </c>
      <c r="H9491">
        <v>1.7957584857940674</v>
      </c>
      <c r="I9491">
        <v>70.374496459960937</v>
      </c>
      <c r="J9491">
        <v>7.6630406081676483E-2</v>
      </c>
      <c r="K9491">
        <v>9027</v>
      </c>
      <c r="L9491">
        <v>8483.0169000000005</v>
      </c>
      <c r="M9491">
        <v>-0.12413197755813599</v>
      </c>
      <c r="N9491">
        <v>-0.22234150767326355</v>
      </c>
      <c r="O9491">
        <v>-0.16431696712970734</v>
      </c>
      <c r="P9491">
        <v>-0.12413197755813599</v>
      </c>
      <c r="Q9491">
        <v>-8.3946995437145233E-2</v>
      </c>
      <c r="R9491">
        <v>-2.5922449305653572E-2</v>
      </c>
      <c r="S9491" s="10" t="s">
        <v>39</v>
      </c>
    </row>
    <row r="9492" spans="1:19" hidden="1" x14ac:dyDescent="0.25">
      <c r="A9492" s="10" t="str">
        <f t="shared" si="148"/>
        <v>2017-2026Northern Coast1-in-2August PeakPGE21</v>
      </c>
      <c r="B9492" s="10" t="s">
        <v>54</v>
      </c>
      <c r="C9492" s="10" t="s">
        <v>12</v>
      </c>
      <c r="D9492" s="10" t="s">
        <v>2</v>
      </c>
      <c r="E9492" s="10" t="s">
        <v>9</v>
      </c>
      <c r="F9492">
        <v>21</v>
      </c>
      <c r="G9492">
        <v>1.5581395626068115</v>
      </c>
      <c r="H9492">
        <v>1.6537566184997559</v>
      </c>
      <c r="I9492">
        <v>73.877334594726563</v>
      </c>
      <c r="J9492">
        <v>7.6630406081676483E-2</v>
      </c>
      <c r="K9492">
        <v>9027</v>
      </c>
      <c r="L9492">
        <v>8483.0169000000005</v>
      </c>
      <c r="M9492">
        <v>-9.5617115497589111E-2</v>
      </c>
      <c r="N9492">
        <v>-0.19382664561271667</v>
      </c>
      <c r="O9492">
        <v>-0.13580210506916046</v>
      </c>
      <c r="P9492">
        <v>-9.5617115497589111E-2</v>
      </c>
      <c r="Q9492">
        <v>-5.543212965130806E-2</v>
      </c>
      <c r="R9492">
        <v>2.5924129877239466E-3</v>
      </c>
      <c r="S9492" s="10" t="s">
        <v>38</v>
      </c>
    </row>
    <row r="9493" spans="1:19" hidden="1" x14ac:dyDescent="0.25">
      <c r="A9493" s="10" t="str">
        <f t="shared" si="148"/>
        <v>2017-2026Northern Coast1-in-10August PeakPGE21</v>
      </c>
      <c r="B9493" s="10" t="s">
        <v>54</v>
      </c>
      <c r="C9493" s="10" t="s">
        <v>12</v>
      </c>
      <c r="D9493" s="10" t="s">
        <v>2</v>
      </c>
      <c r="E9493" s="10" t="s">
        <v>1</v>
      </c>
      <c r="F9493">
        <v>21</v>
      </c>
      <c r="G9493">
        <v>1.8893649578094482</v>
      </c>
      <c r="H9493">
        <v>2.0408525466918945</v>
      </c>
      <c r="I9493">
        <v>78.192420959472656</v>
      </c>
      <c r="J9493">
        <v>7.6630406081676483E-2</v>
      </c>
      <c r="K9493">
        <v>9027</v>
      </c>
      <c r="L9493">
        <v>8483.0169000000005</v>
      </c>
      <c r="M9493">
        <v>-0.1514875739812851</v>
      </c>
      <c r="N9493">
        <v>-0.24969710409641266</v>
      </c>
      <c r="O9493">
        <v>-0.19167256355285645</v>
      </c>
      <c r="P9493">
        <v>-0.1514875739812851</v>
      </c>
      <c r="Q9493">
        <v>-0.11130259186029434</v>
      </c>
      <c r="R9493">
        <v>-5.3278043866157532E-2</v>
      </c>
      <c r="S9493" s="10" t="s">
        <v>38</v>
      </c>
    </row>
    <row r="9494" spans="1:19" hidden="1" x14ac:dyDescent="0.25">
      <c r="A9494" s="10" t="str">
        <f t="shared" si="148"/>
        <v>2017-2026Northern Coast1-in-10August PeakCAISO22</v>
      </c>
      <c r="B9494" s="10" t="s">
        <v>54</v>
      </c>
      <c r="C9494" s="10" t="s">
        <v>12</v>
      </c>
      <c r="D9494" s="10" t="s">
        <v>2</v>
      </c>
      <c r="E9494" s="10" t="s">
        <v>1</v>
      </c>
      <c r="F9494">
        <v>22</v>
      </c>
      <c r="G9494">
        <v>1.3930402994155884</v>
      </c>
      <c r="H9494">
        <v>1.4625157117843628</v>
      </c>
      <c r="I9494">
        <v>66.581108093261719</v>
      </c>
      <c r="J9494">
        <v>6.3674606382846832E-2</v>
      </c>
      <c r="K9494">
        <v>9027</v>
      </c>
      <c r="L9494">
        <v>8483.0169000000005</v>
      </c>
      <c r="M9494">
        <v>-6.9475442171096802E-2</v>
      </c>
      <c r="N9494">
        <v>-0.15108081698417664</v>
      </c>
      <c r="O9494">
        <v>-0.10286640375852585</v>
      </c>
      <c r="P9494">
        <v>-6.9475442171096802E-2</v>
      </c>
      <c r="Q9494">
        <v>-3.6084476858377457E-2</v>
      </c>
      <c r="R9494">
        <v>1.2129933573305607E-2</v>
      </c>
      <c r="S9494" s="10" t="s">
        <v>39</v>
      </c>
    </row>
    <row r="9495" spans="1:19" hidden="1" x14ac:dyDescent="0.25">
      <c r="A9495" s="10" t="str">
        <f t="shared" si="148"/>
        <v>2017-2026Northern Coast1-in-2August PeakCAISO22</v>
      </c>
      <c r="B9495" s="10" t="s">
        <v>54</v>
      </c>
      <c r="C9495" s="10" t="s">
        <v>12</v>
      </c>
      <c r="D9495" s="10" t="s">
        <v>2</v>
      </c>
      <c r="E9495" s="10" t="s">
        <v>9</v>
      </c>
      <c r="F9495">
        <v>22</v>
      </c>
      <c r="G9495">
        <v>1.0577470064163208</v>
      </c>
      <c r="H9495">
        <v>1.0383415222167969</v>
      </c>
      <c r="I9495">
        <v>70.288215637207031</v>
      </c>
      <c r="J9495">
        <v>6.3674606382846832E-2</v>
      </c>
      <c r="K9495">
        <v>9027</v>
      </c>
      <c r="L9495">
        <v>8483.0169000000005</v>
      </c>
      <c r="M9495">
        <v>1.9405502825975418E-2</v>
      </c>
      <c r="N9495">
        <v>-6.2199871987104416E-2</v>
      </c>
      <c r="O9495">
        <v>-1.3985460624098778E-2</v>
      </c>
      <c r="P9495">
        <v>1.9405502825975418E-2</v>
      </c>
      <c r="Q9495">
        <v>5.2796468138694763E-2</v>
      </c>
      <c r="R9495">
        <v>0.10101088136434555</v>
      </c>
      <c r="S9495" s="10" t="s">
        <v>39</v>
      </c>
    </row>
    <row r="9496" spans="1:19" hidden="1" x14ac:dyDescent="0.25">
      <c r="A9496" s="10" t="str">
        <f t="shared" si="148"/>
        <v>2017-2026Northern Coast1-in-10August PeakPGE22</v>
      </c>
      <c r="B9496" s="10" t="s">
        <v>54</v>
      </c>
      <c r="C9496" s="10" t="s">
        <v>12</v>
      </c>
      <c r="D9496" s="10" t="s">
        <v>2</v>
      </c>
      <c r="E9496" s="10" t="s">
        <v>1</v>
      </c>
      <c r="F9496">
        <v>22</v>
      </c>
      <c r="G9496">
        <v>1.5744913816452026</v>
      </c>
      <c r="H9496">
        <v>1.6701160669326782</v>
      </c>
      <c r="I9496">
        <v>72.76318359375</v>
      </c>
      <c r="J9496">
        <v>6.3674606382846832E-2</v>
      </c>
      <c r="K9496">
        <v>9027</v>
      </c>
      <c r="L9496">
        <v>8483.0169000000005</v>
      </c>
      <c r="M9496">
        <v>-9.5624737441539764E-2</v>
      </c>
      <c r="N9496">
        <v>-0.1772301197052002</v>
      </c>
      <c r="O9496">
        <v>-0.12901569902896881</v>
      </c>
      <c r="P9496">
        <v>-9.5624737441539764E-2</v>
      </c>
      <c r="Q9496">
        <v>-6.2233772128820419E-2</v>
      </c>
      <c r="R9496">
        <v>-1.4019361697137356E-2</v>
      </c>
      <c r="S9496" s="10" t="s">
        <v>38</v>
      </c>
    </row>
    <row r="9497" spans="1:19" hidden="1" x14ac:dyDescent="0.25">
      <c r="A9497" s="10" t="str">
        <f t="shared" si="148"/>
        <v>2017-2026Northern Coast1-in-2August PeakPGE22</v>
      </c>
      <c r="B9497" s="10" t="s">
        <v>54</v>
      </c>
      <c r="C9497" s="10" t="s">
        <v>12</v>
      </c>
      <c r="D9497" s="10" t="s">
        <v>2</v>
      </c>
      <c r="E9497" s="10" t="s">
        <v>9</v>
      </c>
      <c r="F9497">
        <v>22</v>
      </c>
      <c r="G9497">
        <v>1.2984665632247925</v>
      </c>
      <c r="H9497">
        <v>1.3365528583526611</v>
      </c>
      <c r="I9497">
        <v>70.070259094238281</v>
      </c>
      <c r="J9497">
        <v>6.3674606382846832E-2</v>
      </c>
      <c r="K9497">
        <v>9027</v>
      </c>
      <c r="L9497">
        <v>8483.0169000000005</v>
      </c>
      <c r="M9497">
        <v>-3.8086347281932831E-2</v>
      </c>
      <c r="N9497">
        <v>-0.11969172209501266</v>
      </c>
      <c r="O9497">
        <v>-7.1477308869361877E-2</v>
      </c>
      <c r="P9497">
        <v>-3.8086347281932831E-2</v>
      </c>
      <c r="Q9497">
        <v>-4.6953838318586349E-3</v>
      </c>
      <c r="R9497">
        <v>4.3519027531147003E-2</v>
      </c>
      <c r="S9497" s="10" t="s">
        <v>38</v>
      </c>
    </row>
    <row r="9498" spans="1:19" hidden="1" x14ac:dyDescent="0.25">
      <c r="A9498" s="10" t="str">
        <f t="shared" si="148"/>
        <v>2017-2026Northern Coast1-in-2August PeakCAISO23</v>
      </c>
      <c r="B9498" s="10" t="s">
        <v>54</v>
      </c>
      <c r="C9498" s="10" t="s">
        <v>12</v>
      </c>
      <c r="D9498" s="10" t="s">
        <v>2</v>
      </c>
      <c r="E9498" s="10" t="s">
        <v>9</v>
      </c>
      <c r="F9498">
        <v>23</v>
      </c>
      <c r="G9498">
        <v>0.82296687364578247</v>
      </c>
      <c r="H9498">
        <v>0.81847381591796875</v>
      </c>
      <c r="I9498">
        <v>67.23114013671875</v>
      </c>
      <c r="J9498">
        <v>5.8387260884046555E-2</v>
      </c>
      <c r="K9498">
        <v>9027</v>
      </c>
      <c r="L9498">
        <v>8483.0169000000005</v>
      </c>
      <c r="M9498">
        <v>4.4930465519428253E-3</v>
      </c>
      <c r="N9498">
        <v>-7.033606618642807E-2</v>
      </c>
      <c r="O9498">
        <v>-2.6125233620405197E-2</v>
      </c>
      <c r="P9498">
        <v>4.4930465519428253E-3</v>
      </c>
      <c r="Q9498">
        <v>3.5111326724290848E-2</v>
      </c>
      <c r="R9498">
        <v>7.9322159290313721E-2</v>
      </c>
      <c r="S9498" s="10" t="s">
        <v>39</v>
      </c>
    </row>
    <row r="9499" spans="1:19" hidden="1" x14ac:dyDescent="0.25">
      <c r="A9499" s="10" t="str">
        <f t="shared" si="148"/>
        <v>2017-2026Northern Coast1-in-10August PeakCAISO23</v>
      </c>
      <c r="B9499" s="10" t="s">
        <v>54</v>
      </c>
      <c r="C9499" s="10" t="s">
        <v>12</v>
      </c>
      <c r="D9499" s="10" t="s">
        <v>2</v>
      </c>
      <c r="E9499" s="10" t="s">
        <v>1</v>
      </c>
      <c r="F9499">
        <v>23</v>
      </c>
      <c r="G9499">
        <v>1.083837628364563</v>
      </c>
      <c r="H9499">
        <v>1.1273527145385742</v>
      </c>
      <c r="I9499">
        <v>63.651866912841797</v>
      </c>
      <c r="J9499">
        <v>5.8387260884046555E-2</v>
      </c>
      <c r="K9499">
        <v>9027</v>
      </c>
      <c r="L9499">
        <v>8483.0169000000005</v>
      </c>
      <c r="M9499">
        <v>-4.3515048921108246E-2</v>
      </c>
      <c r="N9499">
        <v>-0.11834416538476944</v>
      </c>
      <c r="O9499">
        <v>-7.4133329093456268E-2</v>
      </c>
      <c r="P9499">
        <v>-4.3515048921108246E-2</v>
      </c>
      <c r="Q9499">
        <v>-1.2896769680082798E-2</v>
      </c>
      <c r="R9499">
        <v>3.131406381726265E-2</v>
      </c>
      <c r="S9499" s="10" t="s">
        <v>39</v>
      </c>
    </row>
    <row r="9500" spans="1:19" hidden="1" x14ac:dyDescent="0.25">
      <c r="A9500" s="10" t="str">
        <f t="shared" si="148"/>
        <v>2017-2026Northern Coast1-in-10August PeakPGE23</v>
      </c>
      <c r="B9500" s="10" t="s">
        <v>54</v>
      </c>
      <c r="C9500" s="10" t="s">
        <v>12</v>
      </c>
      <c r="D9500" s="10" t="s">
        <v>2</v>
      </c>
      <c r="E9500" s="10" t="s">
        <v>1</v>
      </c>
      <c r="F9500">
        <v>23</v>
      </c>
      <c r="G9500">
        <v>1.2250133752822876</v>
      </c>
      <c r="H9500">
        <v>1.2892184257507324</v>
      </c>
      <c r="I9500">
        <v>68.49432373046875</v>
      </c>
      <c r="J9500">
        <v>5.8387260884046555E-2</v>
      </c>
      <c r="K9500">
        <v>9027</v>
      </c>
      <c r="L9500">
        <v>8483.0169000000005</v>
      </c>
      <c r="M9500">
        <v>-6.4205043017864227E-2</v>
      </c>
      <c r="N9500">
        <v>-0.13903415203094482</v>
      </c>
      <c r="O9500">
        <v>-9.482332319021225E-2</v>
      </c>
      <c r="P9500">
        <v>-6.4205043017864227E-2</v>
      </c>
      <c r="Q9500">
        <v>-3.3586762845516205E-2</v>
      </c>
      <c r="R9500">
        <v>1.0624070651829243E-2</v>
      </c>
      <c r="S9500" s="10" t="s">
        <v>38</v>
      </c>
    </row>
    <row r="9501" spans="1:19" hidden="1" x14ac:dyDescent="0.25">
      <c r="A9501" s="10" t="str">
        <f t="shared" si="148"/>
        <v>2017-2026Northern Coast1-in-2August PeakPGE23</v>
      </c>
      <c r="B9501" s="10" t="s">
        <v>54</v>
      </c>
      <c r="C9501" s="10" t="s">
        <v>12</v>
      </c>
      <c r="D9501" s="10" t="s">
        <v>2</v>
      </c>
      <c r="E9501" s="10" t="s">
        <v>9</v>
      </c>
      <c r="F9501">
        <v>23</v>
      </c>
      <c r="G9501">
        <v>1.0102558135986328</v>
      </c>
      <c r="H9501">
        <v>1.0378587245941162</v>
      </c>
      <c r="I9501">
        <v>67.423561096191406</v>
      </c>
      <c r="J9501">
        <v>5.8387260884046555E-2</v>
      </c>
      <c r="K9501">
        <v>9027</v>
      </c>
      <c r="L9501">
        <v>8483.0169000000005</v>
      </c>
      <c r="M9501">
        <v>-2.7602856978774071E-2</v>
      </c>
      <c r="N9501">
        <v>-0.10243196785449982</v>
      </c>
      <c r="O9501">
        <v>-5.8221135288476944E-2</v>
      </c>
      <c r="P9501">
        <v>-2.7602856978774071E-2</v>
      </c>
      <c r="Q9501">
        <v>3.0154227279126644E-3</v>
      </c>
      <c r="R9501">
        <v>4.7226257622241974E-2</v>
      </c>
      <c r="S9501" s="10" t="s">
        <v>38</v>
      </c>
    </row>
    <row r="9502" spans="1:19" hidden="1" x14ac:dyDescent="0.25">
      <c r="A9502" s="10" t="str">
        <f t="shared" si="148"/>
        <v>2017-2026Northern Coast1-in-2August PeakCAISO24</v>
      </c>
      <c r="B9502" s="10" t="s">
        <v>54</v>
      </c>
      <c r="C9502" s="10" t="s">
        <v>12</v>
      </c>
      <c r="D9502" s="10" t="s">
        <v>2</v>
      </c>
      <c r="E9502" s="10" t="s">
        <v>9</v>
      </c>
      <c r="F9502">
        <v>24</v>
      </c>
      <c r="G9502">
        <v>0.62975591421127319</v>
      </c>
      <c r="H9502">
        <v>0.63013088703155518</v>
      </c>
      <c r="I9502">
        <v>65.252838134765625</v>
      </c>
      <c r="J9502">
        <v>4.4309847056865692E-2</v>
      </c>
      <c r="K9502">
        <v>9027</v>
      </c>
      <c r="L9502">
        <v>8483.0169000000005</v>
      </c>
      <c r="M9502">
        <v>-3.7494677235372365E-4</v>
      </c>
      <c r="N9502">
        <v>-5.7162445038557053E-2</v>
      </c>
      <c r="O9502">
        <v>-2.3611031472682953E-2</v>
      </c>
      <c r="P9502">
        <v>-3.7494677235372365E-4</v>
      </c>
      <c r="Q9502">
        <v>2.2861136123538017E-2</v>
      </c>
      <c r="R9502">
        <v>5.6412551552057266E-2</v>
      </c>
      <c r="S9502" s="10" t="s">
        <v>39</v>
      </c>
    </row>
    <row r="9503" spans="1:19" hidden="1" x14ac:dyDescent="0.25">
      <c r="A9503" s="10" t="str">
        <f t="shared" si="148"/>
        <v>2017-2026Northern Coast1-in-10August PeakCAISO24</v>
      </c>
      <c r="B9503" s="10" t="s">
        <v>54</v>
      </c>
      <c r="C9503" s="10" t="s">
        <v>12</v>
      </c>
      <c r="D9503" s="10" t="s">
        <v>2</v>
      </c>
      <c r="E9503" s="10" t="s">
        <v>1</v>
      </c>
      <c r="F9503">
        <v>24</v>
      </c>
      <c r="G9503">
        <v>0.82938104867935181</v>
      </c>
      <c r="H9503">
        <v>0.85505592823028564</v>
      </c>
      <c r="I9503">
        <v>62.11932373046875</v>
      </c>
      <c r="J9503">
        <v>4.4309847056865692E-2</v>
      </c>
      <c r="K9503">
        <v>9027</v>
      </c>
      <c r="L9503">
        <v>8483.0169000000005</v>
      </c>
      <c r="M9503">
        <v>-2.5674885138869286E-2</v>
      </c>
      <c r="N9503">
        <v>-8.2462385296821594E-2</v>
      </c>
      <c r="O9503">
        <v>-4.8910968005657196E-2</v>
      </c>
      <c r="P9503">
        <v>-2.5674885138869286E-2</v>
      </c>
      <c r="Q9503">
        <v>-2.4388013407588005E-3</v>
      </c>
      <c r="R9503">
        <v>3.1112615019083023E-2</v>
      </c>
      <c r="S9503" s="10" t="s">
        <v>39</v>
      </c>
    </row>
    <row r="9504" spans="1:19" hidden="1" x14ac:dyDescent="0.25">
      <c r="A9504" s="10" t="str">
        <f t="shared" si="148"/>
        <v>2017-2026Northern Coast1-in-2August PeakPGE24</v>
      </c>
      <c r="B9504" s="10" t="s">
        <v>54</v>
      </c>
      <c r="C9504" s="10" t="s">
        <v>12</v>
      </c>
      <c r="D9504" s="10" t="s">
        <v>2</v>
      </c>
      <c r="E9504" s="10" t="s">
        <v>9</v>
      </c>
      <c r="F9504">
        <v>24</v>
      </c>
      <c r="G9504">
        <v>0.77307432889938354</v>
      </c>
      <c r="H9504">
        <v>0.79261082410812378</v>
      </c>
      <c r="I9504">
        <v>65.208946228027344</v>
      </c>
      <c r="J9504">
        <v>4.4309847056865692E-2</v>
      </c>
      <c r="K9504">
        <v>9027</v>
      </c>
      <c r="L9504">
        <v>8483.0169000000005</v>
      </c>
      <c r="M9504">
        <v>-1.9536508247256279E-2</v>
      </c>
      <c r="N9504">
        <v>-7.6324008405208588E-2</v>
      </c>
      <c r="O9504">
        <v>-4.2772591114044189E-2</v>
      </c>
      <c r="P9504">
        <v>-1.9536508247256279E-2</v>
      </c>
      <c r="Q9504">
        <v>3.6995755508542061E-3</v>
      </c>
      <c r="R9504">
        <v>3.725099191069603E-2</v>
      </c>
      <c r="S9504" s="10" t="s">
        <v>38</v>
      </c>
    </row>
    <row r="9505" spans="1:19" hidden="1" x14ac:dyDescent="0.25">
      <c r="A9505" s="10" t="str">
        <f t="shared" si="148"/>
        <v>2017-2026Northern Coast1-in-10August PeakPGE24</v>
      </c>
      <c r="B9505" s="10" t="s">
        <v>54</v>
      </c>
      <c r="C9505" s="10" t="s">
        <v>12</v>
      </c>
      <c r="D9505" s="10" t="s">
        <v>2</v>
      </c>
      <c r="E9505" s="10" t="s">
        <v>1</v>
      </c>
      <c r="F9505">
        <v>24</v>
      </c>
      <c r="G9505">
        <v>0.93741250038146973</v>
      </c>
      <c r="H9505">
        <v>0.97954303026199341</v>
      </c>
      <c r="I9505">
        <v>65.847633361816406</v>
      </c>
      <c r="J9505">
        <v>4.4309847056865692E-2</v>
      </c>
      <c r="K9505">
        <v>9027</v>
      </c>
      <c r="L9505">
        <v>8483.0169000000005</v>
      </c>
      <c r="M9505">
        <v>-4.2130507528781891E-2</v>
      </c>
      <c r="N9505">
        <v>-9.891800582408905E-2</v>
      </c>
      <c r="O9505">
        <v>-6.5366588532924652E-2</v>
      </c>
      <c r="P9505">
        <v>-4.2130507528781891E-2</v>
      </c>
      <c r="Q9505">
        <v>-1.889442466199398E-2</v>
      </c>
      <c r="R9505">
        <v>1.4656992629170418E-2</v>
      </c>
      <c r="S9505" s="10" t="s">
        <v>38</v>
      </c>
    </row>
    <row r="9506" spans="1:19" hidden="1" x14ac:dyDescent="0.25">
      <c r="A9506" s="10" t="str">
        <f t="shared" si="148"/>
        <v>2017-2026Northern Coast1-in-2July PeakCAISO1</v>
      </c>
      <c r="B9506" s="10" t="s">
        <v>54</v>
      </c>
      <c r="C9506" s="10" t="s">
        <v>12</v>
      </c>
      <c r="D9506" s="10" t="s">
        <v>3</v>
      </c>
      <c r="E9506" s="10" t="s">
        <v>9</v>
      </c>
      <c r="F9506">
        <v>1</v>
      </c>
      <c r="G9506">
        <v>0.55857741832733154</v>
      </c>
      <c r="H9506">
        <v>0.55857741832733154</v>
      </c>
      <c r="I9506">
        <v>61.907543182373047</v>
      </c>
      <c r="J9506">
        <v>0</v>
      </c>
      <c r="K9506">
        <v>9027</v>
      </c>
      <c r="L9506">
        <v>8483.0169000000005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 s="10" t="s">
        <v>39</v>
      </c>
    </row>
    <row r="9507" spans="1:19" hidden="1" x14ac:dyDescent="0.25">
      <c r="A9507" s="10" t="str">
        <f t="shared" si="148"/>
        <v>2017-2026Northern Coast1-in-10July PeakCAISO1</v>
      </c>
      <c r="B9507" s="10" t="s">
        <v>54</v>
      </c>
      <c r="C9507" s="10" t="s">
        <v>12</v>
      </c>
      <c r="D9507" s="10" t="s">
        <v>3</v>
      </c>
      <c r="E9507" s="10" t="s">
        <v>1</v>
      </c>
      <c r="F9507">
        <v>1</v>
      </c>
      <c r="G9507">
        <v>0.72220331430435181</v>
      </c>
      <c r="H9507">
        <v>0.72220331430435181</v>
      </c>
      <c r="I9507">
        <v>64.116485595703125</v>
      </c>
      <c r="J9507">
        <v>0</v>
      </c>
      <c r="K9507">
        <v>9027</v>
      </c>
      <c r="L9507">
        <v>8483.0169000000005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 s="10" t="s">
        <v>39</v>
      </c>
    </row>
    <row r="9508" spans="1:19" hidden="1" x14ac:dyDescent="0.25">
      <c r="A9508" s="10" t="str">
        <f t="shared" si="148"/>
        <v>2017-2026Northern Coast1-in-2July PeakPGE1</v>
      </c>
      <c r="B9508" s="10" t="s">
        <v>54</v>
      </c>
      <c r="C9508" s="10" t="s">
        <v>12</v>
      </c>
      <c r="D9508" s="10" t="s">
        <v>3</v>
      </c>
      <c r="E9508" s="10" t="s">
        <v>9</v>
      </c>
      <c r="F9508">
        <v>1</v>
      </c>
      <c r="G9508">
        <v>0.656158447265625</v>
      </c>
      <c r="H9508">
        <v>0.656158447265625</v>
      </c>
      <c r="I9508">
        <v>63.714618682861328</v>
      </c>
      <c r="J9508">
        <v>0</v>
      </c>
      <c r="K9508">
        <v>9027</v>
      </c>
      <c r="L9508">
        <v>8483.0169000000005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 s="10" t="s">
        <v>38</v>
      </c>
    </row>
    <row r="9509" spans="1:19" hidden="1" x14ac:dyDescent="0.25">
      <c r="A9509" s="10" t="str">
        <f t="shared" si="148"/>
        <v>2017-2026Northern Coast1-in-10July PeakPGE1</v>
      </c>
      <c r="B9509" s="10" t="s">
        <v>54</v>
      </c>
      <c r="C9509" s="10" t="s">
        <v>12</v>
      </c>
      <c r="D9509" s="10" t="s">
        <v>3</v>
      </c>
      <c r="E9509" s="10" t="s">
        <v>1</v>
      </c>
      <c r="F9509">
        <v>1</v>
      </c>
      <c r="G9509">
        <v>0.7696036696434021</v>
      </c>
      <c r="H9509">
        <v>0.7696036696434021</v>
      </c>
      <c r="I9509">
        <v>66.918388366699219</v>
      </c>
      <c r="J9509">
        <v>0</v>
      </c>
      <c r="K9509">
        <v>9027</v>
      </c>
      <c r="L9509">
        <v>8483.0169000000005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 s="10" t="s">
        <v>38</v>
      </c>
    </row>
    <row r="9510" spans="1:19" hidden="1" x14ac:dyDescent="0.25">
      <c r="A9510" s="10" t="str">
        <f t="shared" si="148"/>
        <v>2017-2026Northern Coast1-in-10July PeakCAISO2</v>
      </c>
      <c r="B9510" s="10" t="s">
        <v>54</v>
      </c>
      <c r="C9510" s="10" t="s">
        <v>12</v>
      </c>
      <c r="D9510" s="10" t="s">
        <v>3</v>
      </c>
      <c r="E9510" s="10" t="s">
        <v>1</v>
      </c>
      <c r="F9510">
        <v>2</v>
      </c>
      <c r="G9510">
        <v>0.62855422496795654</v>
      </c>
      <c r="H9510">
        <v>0.62855422496795654</v>
      </c>
      <c r="I9510">
        <v>64.801399230957031</v>
      </c>
      <c r="J9510">
        <v>0</v>
      </c>
      <c r="K9510">
        <v>9027</v>
      </c>
      <c r="L9510">
        <v>8483.0169000000005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 s="10" t="s">
        <v>39</v>
      </c>
    </row>
    <row r="9511" spans="1:19" hidden="1" x14ac:dyDescent="0.25">
      <c r="A9511" s="10" t="str">
        <f t="shared" si="148"/>
        <v>2017-2026Northern Coast1-in-2July PeakCAISO2</v>
      </c>
      <c r="B9511" s="10" t="s">
        <v>54</v>
      </c>
      <c r="C9511" s="10" t="s">
        <v>12</v>
      </c>
      <c r="D9511" s="10" t="s">
        <v>3</v>
      </c>
      <c r="E9511" s="10" t="s">
        <v>9</v>
      </c>
      <c r="F9511">
        <v>2</v>
      </c>
      <c r="G9511">
        <v>0.48614588379859924</v>
      </c>
      <c r="H9511">
        <v>0.48614588379859924</v>
      </c>
      <c r="I9511">
        <v>60.850467681884766</v>
      </c>
      <c r="J9511">
        <v>0</v>
      </c>
      <c r="K9511">
        <v>9027</v>
      </c>
      <c r="L9511">
        <v>8483.0169000000005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 s="10" t="s">
        <v>39</v>
      </c>
    </row>
    <row r="9512" spans="1:19" hidden="1" x14ac:dyDescent="0.25">
      <c r="A9512" s="10" t="str">
        <f t="shared" si="148"/>
        <v>2017-2026Northern Coast1-in-10July PeakPGE2</v>
      </c>
      <c r="B9512" s="10" t="s">
        <v>54</v>
      </c>
      <c r="C9512" s="10" t="s">
        <v>12</v>
      </c>
      <c r="D9512" s="10" t="s">
        <v>3</v>
      </c>
      <c r="E9512" s="10" t="s">
        <v>1</v>
      </c>
      <c r="F9512">
        <v>2</v>
      </c>
      <c r="G9512">
        <v>0.66980814933776855</v>
      </c>
      <c r="H9512">
        <v>0.66980814933776855</v>
      </c>
      <c r="I9512">
        <v>65.418388366699219</v>
      </c>
      <c r="J9512">
        <v>0</v>
      </c>
      <c r="K9512">
        <v>9027</v>
      </c>
      <c r="L9512">
        <v>8483.0169000000005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 s="10" t="s">
        <v>38</v>
      </c>
    </row>
    <row r="9513" spans="1:19" hidden="1" x14ac:dyDescent="0.25">
      <c r="A9513" s="10" t="str">
        <f t="shared" si="148"/>
        <v>2017-2026Northern Coast1-in-2July PeakPGE2</v>
      </c>
      <c r="B9513" s="10" t="s">
        <v>54</v>
      </c>
      <c r="C9513" s="10" t="s">
        <v>12</v>
      </c>
      <c r="D9513" s="10" t="s">
        <v>3</v>
      </c>
      <c r="E9513" s="10" t="s">
        <v>9</v>
      </c>
      <c r="F9513">
        <v>2</v>
      </c>
      <c r="G9513">
        <v>0.57107353210449219</v>
      </c>
      <c r="H9513">
        <v>0.57107353210449219</v>
      </c>
      <c r="I9513">
        <v>61.885848999023437</v>
      </c>
      <c r="J9513">
        <v>0</v>
      </c>
      <c r="K9513">
        <v>9027</v>
      </c>
      <c r="L9513">
        <v>8483.0169000000005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 s="10" t="s">
        <v>38</v>
      </c>
    </row>
    <row r="9514" spans="1:19" hidden="1" x14ac:dyDescent="0.25">
      <c r="A9514" s="10" t="str">
        <f t="shared" si="148"/>
        <v>2017-2026Northern Coast1-in-2July PeakCAISO3</v>
      </c>
      <c r="B9514" s="10" t="s">
        <v>54</v>
      </c>
      <c r="C9514" s="10" t="s">
        <v>12</v>
      </c>
      <c r="D9514" s="10" t="s">
        <v>3</v>
      </c>
      <c r="E9514" s="10" t="s">
        <v>9</v>
      </c>
      <c r="F9514">
        <v>3</v>
      </c>
      <c r="G9514">
        <v>0.44374951720237732</v>
      </c>
      <c r="H9514">
        <v>0.44374951720237732</v>
      </c>
      <c r="I9514">
        <v>60.043392181396484</v>
      </c>
      <c r="J9514">
        <v>0</v>
      </c>
      <c r="K9514">
        <v>9027</v>
      </c>
      <c r="L9514">
        <v>8483.0169000000005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 s="10" t="s">
        <v>39</v>
      </c>
    </row>
    <row r="9515" spans="1:19" hidden="1" x14ac:dyDescent="0.25">
      <c r="A9515" s="10" t="str">
        <f t="shared" si="148"/>
        <v>2017-2026Northern Coast1-in-10July PeakCAISO3</v>
      </c>
      <c r="B9515" s="10" t="s">
        <v>54</v>
      </c>
      <c r="C9515" s="10" t="s">
        <v>12</v>
      </c>
      <c r="D9515" s="10" t="s">
        <v>3</v>
      </c>
      <c r="E9515" s="10" t="s">
        <v>1</v>
      </c>
      <c r="F9515">
        <v>3</v>
      </c>
      <c r="G9515">
        <v>0.57373857498168945</v>
      </c>
      <c r="H9515">
        <v>0.57373857498168945</v>
      </c>
      <c r="I9515">
        <v>63.904705047607422</v>
      </c>
      <c r="J9515">
        <v>0</v>
      </c>
      <c r="K9515">
        <v>9027</v>
      </c>
      <c r="L9515">
        <v>8483.0169000000005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 s="10" t="s">
        <v>39</v>
      </c>
    </row>
    <row r="9516" spans="1:19" hidden="1" x14ac:dyDescent="0.25">
      <c r="A9516" s="10" t="str">
        <f t="shared" si="148"/>
        <v>2017-2026Northern Coast1-in-10July PeakPGE3</v>
      </c>
      <c r="B9516" s="10" t="s">
        <v>54</v>
      </c>
      <c r="C9516" s="10" t="s">
        <v>12</v>
      </c>
      <c r="D9516" s="10" t="s">
        <v>3</v>
      </c>
      <c r="E9516" s="10" t="s">
        <v>1</v>
      </c>
      <c r="F9516">
        <v>3</v>
      </c>
      <c r="G9516">
        <v>0.61139470338821411</v>
      </c>
      <c r="H9516">
        <v>0.61139470338821411</v>
      </c>
      <c r="I9516">
        <v>64.75</v>
      </c>
      <c r="J9516">
        <v>0</v>
      </c>
      <c r="K9516">
        <v>9027</v>
      </c>
      <c r="L9516">
        <v>8483.0169000000005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 s="10" t="s">
        <v>38</v>
      </c>
    </row>
    <row r="9517" spans="1:19" hidden="1" x14ac:dyDescent="0.25">
      <c r="A9517" s="10" t="str">
        <f t="shared" si="148"/>
        <v>2017-2026Northern Coast1-in-2July PeakPGE3</v>
      </c>
      <c r="B9517" s="10" t="s">
        <v>54</v>
      </c>
      <c r="C9517" s="10" t="s">
        <v>12</v>
      </c>
      <c r="D9517" s="10" t="s">
        <v>3</v>
      </c>
      <c r="E9517" s="10" t="s">
        <v>9</v>
      </c>
      <c r="F9517">
        <v>3</v>
      </c>
      <c r="G9517">
        <v>0.52127069234848022</v>
      </c>
      <c r="H9517">
        <v>0.52127069234848022</v>
      </c>
      <c r="I9517">
        <v>60.375</v>
      </c>
      <c r="J9517">
        <v>0</v>
      </c>
      <c r="K9517">
        <v>9027</v>
      </c>
      <c r="L9517">
        <v>8483.0169000000005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 s="10" t="s">
        <v>38</v>
      </c>
    </row>
    <row r="9518" spans="1:19" hidden="1" x14ac:dyDescent="0.25">
      <c r="A9518" s="10" t="str">
        <f t="shared" si="148"/>
        <v>2017-2026Northern Coast1-in-10July PeakCAISO4</v>
      </c>
      <c r="B9518" s="10" t="s">
        <v>54</v>
      </c>
      <c r="C9518" s="10" t="s">
        <v>12</v>
      </c>
      <c r="D9518" s="10" t="s">
        <v>3</v>
      </c>
      <c r="E9518" s="10" t="s">
        <v>1</v>
      </c>
      <c r="F9518">
        <v>4</v>
      </c>
      <c r="G9518">
        <v>0.54237848520278931</v>
      </c>
      <c r="H9518">
        <v>0.54237848520278931</v>
      </c>
      <c r="I9518">
        <v>62.575935363769531</v>
      </c>
      <c r="J9518">
        <v>0</v>
      </c>
      <c r="K9518">
        <v>9027</v>
      </c>
      <c r="L9518">
        <v>8483.0169000000005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 s="10" t="s">
        <v>39</v>
      </c>
    </row>
    <row r="9519" spans="1:19" hidden="1" x14ac:dyDescent="0.25">
      <c r="A9519" s="10" t="str">
        <f t="shared" si="148"/>
        <v>2017-2026Northern Coast1-in-2July PeakCAISO4</v>
      </c>
      <c r="B9519" s="10" t="s">
        <v>54</v>
      </c>
      <c r="C9519" s="10" t="s">
        <v>12</v>
      </c>
      <c r="D9519" s="10" t="s">
        <v>3</v>
      </c>
      <c r="E9519" s="10" t="s">
        <v>9</v>
      </c>
      <c r="F9519">
        <v>4</v>
      </c>
      <c r="G9519">
        <v>0.41949453949928284</v>
      </c>
      <c r="H9519">
        <v>0.41949453949928284</v>
      </c>
      <c r="I9519">
        <v>59.293392181396484</v>
      </c>
      <c r="J9519">
        <v>0</v>
      </c>
      <c r="K9519">
        <v>9027</v>
      </c>
      <c r="L9519">
        <v>8483.0169000000005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 s="10" t="s">
        <v>39</v>
      </c>
    </row>
    <row r="9520" spans="1:19" hidden="1" x14ac:dyDescent="0.25">
      <c r="A9520" s="10" t="str">
        <f t="shared" si="148"/>
        <v>2017-2026Northern Coast1-in-10July PeakPGE4</v>
      </c>
      <c r="B9520" s="10" t="s">
        <v>54</v>
      </c>
      <c r="C9520" s="10" t="s">
        <v>12</v>
      </c>
      <c r="D9520" s="10" t="s">
        <v>3</v>
      </c>
      <c r="E9520" s="10" t="s">
        <v>1</v>
      </c>
      <c r="F9520">
        <v>4</v>
      </c>
      <c r="G9520">
        <v>0.57797640562057495</v>
      </c>
      <c r="H9520">
        <v>0.57797640562057495</v>
      </c>
      <c r="I9520">
        <v>64.010848999023437</v>
      </c>
      <c r="J9520">
        <v>0</v>
      </c>
      <c r="K9520">
        <v>9027</v>
      </c>
      <c r="L9520">
        <v>8483.0169000000005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 s="10" t="s">
        <v>38</v>
      </c>
    </row>
    <row r="9521" spans="1:19" hidden="1" x14ac:dyDescent="0.25">
      <c r="A9521" s="10" t="str">
        <f t="shared" si="148"/>
        <v>2017-2026Northern Coast1-in-2July PeakPGE4</v>
      </c>
      <c r="B9521" s="10" t="s">
        <v>54</v>
      </c>
      <c r="C9521" s="10" t="s">
        <v>12</v>
      </c>
      <c r="D9521" s="10" t="s">
        <v>3</v>
      </c>
      <c r="E9521" s="10" t="s">
        <v>9</v>
      </c>
      <c r="F9521">
        <v>4</v>
      </c>
      <c r="G9521">
        <v>0.49277845025062561</v>
      </c>
      <c r="H9521">
        <v>0.49277845025062561</v>
      </c>
      <c r="I9521">
        <v>58.807075500488281</v>
      </c>
      <c r="J9521">
        <v>0</v>
      </c>
      <c r="K9521">
        <v>9027</v>
      </c>
      <c r="L9521">
        <v>8483.0169000000005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 s="10" t="s">
        <v>38</v>
      </c>
    </row>
    <row r="9522" spans="1:19" hidden="1" x14ac:dyDescent="0.25">
      <c r="A9522" s="10" t="str">
        <f t="shared" si="148"/>
        <v>2017-2026Northern Coast1-in-2July PeakCAISO5</v>
      </c>
      <c r="B9522" s="10" t="s">
        <v>54</v>
      </c>
      <c r="C9522" s="10" t="s">
        <v>12</v>
      </c>
      <c r="D9522" s="10" t="s">
        <v>3</v>
      </c>
      <c r="E9522" s="10" t="s">
        <v>9</v>
      </c>
      <c r="F9522">
        <v>5</v>
      </c>
      <c r="G9522">
        <v>0.41052320599555969</v>
      </c>
      <c r="H9522">
        <v>0.41052320599555969</v>
      </c>
      <c r="I9522">
        <v>58.782543182373047</v>
      </c>
      <c r="J9522">
        <v>0</v>
      </c>
      <c r="K9522">
        <v>9027</v>
      </c>
      <c r="L9522">
        <v>8483.0169000000005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 s="10" t="s">
        <v>39</v>
      </c>
    </row>
    <row r="9523" spans="1:19" hidden="1" x14ac:dyDescent="0.25">
      <c r="A9523" s="10" t="str">
        <f t="shared" si="148"/>
        <v>2017-2026Northern Coast1-in-10July PeakCAISO5</v>
      </c>
      <c r="B9523" s="10" t="s">
        <v>54</v>
      </c>
      <c r="C9523" s="10" t="s">
        <v>12</v>
      </c>
      <c r="D9523" s="10" t="s">
        <v>3</v>
      </c>
      <c r="E9523" s="10" t="s">
        <v>1</v>
      </c>
      <c r="F9523">
        <v>5</v>
      </c>
      <c r="G9523">
        <v>0.53077918291091919</v>
      </c>
      <c r="H9523">
        <v>0.53077918291091919</v>
      </c>
      <c r="I9523">
        <v>61.315086364746094</v>
      </c>
      <c r="J9523">
        <v>0</v>
      </c>
      <c r="K9523">
        <v>9027</v>
      </c>
      <c r="L9523">
        <v>8483.0169000000005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 s="10" t="s">
        <v>39</v>
      </c>
    </row>
    <row r="9524" spans="1:19" hidden="1" x14ac:dyDescent="0.25">
      <c r="A9524" s="10" t="str">
        <f t="shared" si="148"/>
        <v>2017-2026Northern Coast1-in-10July PeakPGE5</v>
      </c>
      <c r="B9524" s="10" t="s">
        <v>54</v>
      </c>
      <c r="C9524" s="10" t="s">
        <v>12</v>
      </c>
      <c r="D9524" s="10" t="s">
        <v>3</v>
      </c>
      <c r="E9524" s="10" t="s">
        <v>1</v>
      </c>
      <c r="F9524">
        <v>5</v>
      </c>
      <c r="G9524">
        <v>0.56561577320098877</v>
      </c>
      <c r="H9524">
        <v>0.56561577320098877</v>
      </c>
      <c r="I9524">
        <v>63.089618682861328</v>
      </c>
      <c r="J9524">
        <v>0</v>
      </c>
      <c r="K9524">
        <v>9027</v>
      </c>
      <c r="L9524">
        <v>8483.0169000000005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 s="10" t="s">
        <v>38</v>
      </c>
    </row>
    <row r="9525" spans="1:19" hidden="1" x14ac:dyDescent="0.25">
      <c r="A9525" s="10" t="str">
        <f t="shared" si="148"/>
        <v>2017-2026Northern Coast1-in-2July PeakPGE5</v>
      </c>
      <c r="B9525" s="10" t="s">
        <v>54</v>
      </c>
      <c r="C9525" s="10" t="s">
        <v>12</v>
      </c>
      <c r="D9525" s="10" t="s">
        <v>3</v>
      </c>
      <c r="E9525" s="10" t="s">
        <v>9</v>
      </c>
      <c r="F9525">
        <v>5</v>
      </c>
      <c r="G9525">
        <v>0.48223987221717834</v>
      </c>
      <c r="H9525">
        <v>0.48223987221717834</v>
      </c>
      <c r="I9525">
        <v>57.807075500488281</v>
      </c>
      <c r="J9525">
        <v>0</v>
      </c>
      <c r="K9525">
        <v>9027</v>
      </c>
      <c r="L9525">
        <v>8483.0169000000005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 s="10" t="s">
        <v>38</v>
      </c>
    </row>
    <row r="9526" spans="1:19" hidden="1" x14ac:dyDescent="0.25">
      <c r="A9526" s="10" t="str">
        <f t="shared" si="148"/>
        <v>2017-2026Northern Coast1-in-10July PeakCAISO6</v>
      </c>
      <c r="B9526" s="10" t="s">
        <v>54</v>
      </c>
      <c r="C9526" s="10" t="s">
        <v>12</v>
      </c>
      <c r="D9526" s="10" t="s">
        <v>3</v>
      </c>
      <c r="E9526" s="10" t="s">
        <v>1</v>
      </c>
      <c r="F9526">
        <v>6</v>
      </c>
      <c r="G9526">
        <v>0.55595827102661133</v>
      </c>
      <c r="H9526">
        <v>0.55595827102661133</v>
      </c>
      <c r="I9526">
        <v>60.529705047607422</v>
      </c>
      <c r="J9526">
        <v>0</v>
      </c>
      <c r="K9526">
        <v>9027</v>
      </c>
      <c r="L9526">
        <v>8483.0169000000005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 s="10" t="s">
        <v>39</v>
      </c>
    </row>
    <row r="9527" spans="1:19" hidden="1" x14ac:dyDescent="0.25">
      <c r="A9527" s="10" t="str">
        <f t="shared" si="148"/>
        <v>2017-2026Northern Coast1-in-2July PeakCAISO6</v>
      </c>
      <c r="B9527" s="10" t="s">
        <v>54</v>
      </c>
      <c r="C9527" s="10" t="s">
        <v>12</v>
      </c>
      <c r="D9527" s="10" t="s">
        <v>3</v>
      </c>
      <c r="E9527" s="10" t="s">
        <v>9</v>
      </c>
      <c r="F9527">
        <v>6</v>
      </c>
      <c r="G9527">
        <v>0.42999765276908875</v>
      </c>
      <c r="H9527">
        <v>0.42999765276908875</v>
      </c>
      <c r="I9527">
        <v>58.611316680908203</v>
      </c>
      <c r="J9527">
        <v>0</v>
      </c>
      <c r="K9527">
        <v>9027</v>
      </c>
      <c r="L9527">
        <v>8483.0169000000005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 s="10" t="s">
        <v>39</v>
      </c>
    </row>
    <row r="9528" spans="1:19" hidden="1" x14ac:dyDescent="0.25">
      <c r="A9528" s="10" t="str">
        <f t="shared" si="148"/>
        <v>2017-2026Northern Coast1-in-10July PeakPGE6</v>
      </c>
      <c r="B9528" s="10" t="s">
        <v>54</v>
      </c>
      <c r="C9528" s="10" t="s">
        <v>12</v>
      </c>
      <c r="D9528" s="10" t="s">
        <v>3</v>
      </c>
      <c r="E9528" s="10" t="s">
        <v>1</v>
      </c>
      <c r="F9528">
        <v>6</v>
      </c>
      <c r="G9528">
        <v>0.59244745969772339</v>
      </c>
      <c r="H9528">
        <v>0.59244745969772339</v>
      </c>
      <c r="I9528">
        <v>62.453773498535156</v>
      </c>
      <c r="J9528">
        <v>0</v>
      </c>
      <c r="K9528">
        <v>9027</v>
      </c>
      <c r="L9528">
        <v>8483.0169000000005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 s="10" t="s">
        <v>38</v>
      </c>
    </row>
    <row r="9529" spans="1:19" hidden="1" x14ac:dyDescent="0.25">
      <c r="A9529" s="10" t="str">
        <f t="shared" si="148"/>
        <v>2017-2026Northern Coast1-in-2July PeakPGE6</v>
      </c>
      <c r="B9529" s="10" t="s">
        <v>54</v>
      </c>
      <c r="C9529" s="10" t="s">
        <v>12</v>
      </c>
      <c r="D9529" s="10" t="s">
        <v>3</v>
      </c>
      <c r="E9529" s="10" t="s">
        <v>9</v>
      </c>
      <c r="F9529">
        <v>6</v>
      </c>
      <c r="G9529">
        <v>0.50511640310287476</v>
      </c>
      <c r="H9529">
        <v>0.50511640310287476</v>
      </c>
      <c r="I9529">
        <v>57.114151000976562</v>
      </c>
      <c r="J9529">
        <v>0</v>
      </c>
      <c r="K9529">
        <v>9027</v>
      </c>
      <c r="L9529">
        <v>8483.0169000000005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 s="10" t="s">
        <v>38</v>
      </c>
    </row>
    <row r="9530" spans="1:19" hidden="1" x14ac:dyDescent="0.25">
      <c r="A9530" s="10" t="str">
        <f t="shared" si="148"/>
        <v>2017-2026Northern Coast1-in-2July PeakCAISO7</v>
      </c>
      <c r="B9530" s="10" t="s">
        <v>54</v>
      </c>
      <c r="C9530" s="10" t="s">
        <v>12</v>
      </c>
      <c r="D9530" s="10" t="s">
        <v>3</v>
      </c>
      <c r="E9530" s="10" t="s">
        <v>9</v>
      </c>
      <c r="F9530">
        <v>7</v>
      </c>
      <c r="G9530">
        <v>0.48505491018295288</v>
      </c>
      <c r="H9530">
        <v>0.48505491018295288</v>
      </c>
      <c r="I9530">
        <v>58.64385986328125</v>
      </c>
      <c r="J9530">
        <v>0</v>
      </c>
      <c r="K9530">
        <v>9027</v>
      </c>
      <c r="L9530">
        <v>8483.0169000000005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 s="10" t="s">
        <v>39</v>
      </c>
    </row>
    <row r="9531" spans="1:19" hidden="1" x14ac:dyDescent="0.25">
      <c r="A9531" s="10" t="str">
        <f t="shared" si="148"/>
        <v>2017-2026Northern Coast1-in-10July PeakCAISO7</v>
      </c>
      <c r="B9531" s="10" t="s">
        <v>54</v>
      </c>
      <c r="C9531" s="10" t="s">
        <v>12</v>
      </c>
      <c r="D9531" s="10" t="s">
        <v>3</v>
      </c>
      <c r="E9531" s="10" t="s">
        <v>1</v>
      </c>
      <c r="F9531">
        <v>7</v>
      </c>
      <c r="G9531">
        <v>0.62714368104934692</v>
      </c>
      <c r="H9531">
        <v>0.62714368104934692</v>
      </c>
      <c r="I9531">
        <v>60.904705047607422</v>
      </c>
      <c r="J9531">
        <v>0</v>
      </c>
      <c r="K9531">
        <v>9027</v>
      </c>
      <c r="L9531">
        <v>8483.0169000000005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 s="10" t="s">
        <v>39</v>
      </c>
    </row>
    <row r="9532" spans="1:19" hidden="1" x14ac:dyDescent="0.25">
      <c r="A9532" s="10" t="str">
        <f t="shared" si="148"/>
        <v>2017-2026Northern Coast1-in-10July PeakPGE7</v>
      </c>
      <c r="B9532" s="10" t="s">
        <v>54</v>
      </c>
      <c r="C9532" s="10" t="s">
        <v>12</v>
      </c>
      <c r="D9532" s="10" t="s">
        <v>3</v>
      </c>
      <c r="E9532" s="10" t="s">
        <v>1</v>
      </c>
      <c r="F9532">
        <v>7</v>
      </c>
      <c r="G9532">
        <v>0.66830497980117798</v>
      </c>
      <c r="H9532">
        <v>0.66830497980117798</v>
      </c>
      <c r="I9532">
        <v>62.589618682861328</v>
      </c>
      <c r="J9532">
        <v>0</v>
      </c>
      <c r="K9532">
        <v>9027</v>
      </c>
      <c r="L9532">
        <v>8483.0169000000005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 s="10" t="s">
        <v>38</v>
      </c>
    </row>
    <row r="9533" spans="1:19" hidden="1" x14ac:dyDescent="0.25">
      <c r="A9533" s="10" t="str">
        <f t="shared" si="148"/>
        <v>2017-2026Northern Coast1-in-2July PeakPGE7</v>
      </c>
      <c r="B9533" s="10" t="s">
        <v>54</v>
      </c>
      <c r="C9533" s="10" t="s">
        <v>12</v>
      </c>
      <c r="D9533" s="10" t="s">
        <v>3</v>
      </c>
      <c r="E9533" s="10" t="s">
        <v>9</v>
      </c>
      <c r="F9533">
        <v>7</v>
      </c>
      <c r="G9533">
        <v>0.56979191303253174</v>
      </c>
      <c r="H9533">
        <v>0.56979191303253174</v>
      </c>
      <c r="I9533">
        <v>57.25</v>
      </c>
      <c r="J9533">
        <v>0</v>
      </c>
      <c r="K9533">
        <v>9027</v>
      </c>
      <c r="L9533">
        <v>8483.0169000000005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 s="10" t="s">
        <v>38</v>
      </c>
    </row>
    <row r="9534" spans="1:19" hidden="1" x14ac:dyDescent="0.25">
      <c r="A9534" s="10" t="str">
        <f t="shared" si="148"/>
        <v>2017-2026Northern Coast1-in-10July PeakCAISO8</v>
      </c>
      <c r="B9534" s="10" t="s">
        <v>54</v>
      </c>
      <c r="C9534" s="10" t="s">
        <v>12</v>
      </c>
      <c r="D9534" s="10" t="s">
        <v>3</v>
      </c>
      <c r="E9534" s="10" t="s">
        <v>1</v>
      </c>
      <c r="F9534">
        <v>8</v>
      </c>
      <c r="G9534">
        <v>0.68668895959854126</v>
      </c>
      <c r="H9534">
        <v>0.68668895959854126</v>
      </c>
      <c r="I9534">
        <v>65.687248229980469</v>
      </c>
      <c r="J9534">
        <v>0</v>
      </c>
      <c r="K9534">
        <v>9027</v>
      </c>
      <c r="L9534">
        <v>8483.0169000000005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 s="10" t="s">
        <v>39</v>
      </c>
    </row>
    <row r="9535" spans="1:19" hidden="1" x14ac:dyDescent="0.25">
      <c r="A9535" s="10" t="str">
        <f t="shared" si="148"/>
        <v>2017-2026Northern Coast1-in-2July PeakCAISO8</v>
      </c>
      <c r="B9535" s="10" t="s">
        <v>54</v>
      </c>
      <c r="C9535" s="10" t="s">
        <v>12</v>
      </c>
      <c r="D9535" s="10" t="s">
        <v>3</v>
      </c>
      <c r="E9535" s="10" t="s">
        <v>9</v>
      </c>
      <c r="F9535">
        <v>8</v>
      </c>
      <c r="G9535">
        <v>0.53110933303833008</v>
      </c>
      <c r="H9535">
        <v>0.53110933303833008</v>
      </c>
      <c r="I9535">
        <v>61.372161865234375</v>
      </c>
      <c r="J9535">
        <v>0</v>
      </c>
      <c r="K9535">
        <v>9027</v>
      </c>
      <c r="L9535">
        <v>8483.0169000000005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 s="10" t="s">
        <v>39</v>
      </c>
    </row>
    <row r="9536" spans="1:19" hidden="1" x14ac:dyDescent="0.25">
      <c r="A9536" s="10" t="str">
        <f t="shared" si="148"/>
        <v>2017-2026Northern Coast1-in-2July PeakPGE8</v>
      </c>
      <c r="B9536" s="10" t="s">
        <v>54</v>
      </c>
      <c r="C9536" s="10" t="s">
        <v>12</v>
      </c>
      <c r="D9536" s="10" t="s">
        <v>3</v>
      </c>
      <c r="E9536" s="10" t="s">
        <v>9</v>
      </c>
      <c r="F9536">
        <v>8</v>
      </c>
      <c r="G9536">
        <v>0.62389189004898071</v>
      </c>
      <c r="H9536">
        <v>0.62389189004898071</v>
      </c>
      <c r="I9536">
        <v>62.25</v>
      </c>
      <c r="J9536">
        <v>0</v>
      </c>
      <c r="K9536">
        <v>9027</v>
      </c>
      <c r="L9536">
        <v>8483.0169000000005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 s="10" t="s">
        <v>38</v>
      </c>
    </row>
    <row r="9537" spans="1:19" hidden="1" x14ac:dyDescent="0.25">
      <c r="A9537" s="10" t="str">
        <f t="shared" si="148"/>
        <v>2017-2026Northern Coast1-in-10July PeakPGE8</v>
      </c>
      <c r="B9537" s="10" t="s">
        <v>54</v>
      </c>
      <c r="C9537" s="10" t="s">
        <v>12</v>
      </c>
      <c r="D9537" s="10" t="s">
        <v>3</v>
      </c>
      <c r="E9537" s="10" t="s">
        <v>1</v>
      </c>
      <c r="F9537">
        <v>8</v>
      </c>
      <c r="G9537">
        <v>0.73175841569900513</v>
      </c>
      <c r="H9537">
        <v>0.73175841569900513</v>
      </c>
      <c r="I9537">
        <v>66.293388366699219</v>
      </c>
      <c r="J9537">
        <v>0</v>
      </c>
      <c r="K9537">
        <v>9027</v>
      </c>
      <c r="L9537">
        <v>8483.0169000000005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 s="10" t="s">
        <v>38</v>
      </c>
    </row>
    <row r="9538" spans="1:19" hidden="1" x14ac:dyDescent="0.25">
      <c r="A9538" s="10" t="str">
        <f t="shared" ref="A9538:A9601" si="149">CONCATENATE(B9538,C9538,E9538,D9538,S9538,F9538)</f>
        <v>2017-2026Northern Coast1-in-10July PeakCAISO9</v>
      </c>
      <c r="B9538" s="10" t="s">
        <v>54</v>
      </c>
      <c r="C9538" s="10" t="s">
        <v>12</v>
      </c>
      <c r="D9538" s="10" t="s">
        <v>3</v>
      </c>
      <c r="E9538" s="10" t="s">
        <v>1</v>
      </c>
      <c r="F9538">
        <v>9</v>
      </c>
      <c r="G9538">
        <v>0.67680245637893677</v>
      </c>
      <c r="H9538">
        <v>0.67680245637893677</v>
      </c>
      <c r="I9538">
        <v>70.622161865234375</v>
      </c>
      <c r="J9538">
        <v>0</v>
      </c>
      <c r="K9538">
        <v>9027</v>
      </c>
      <c r="L9538">
        <v>8483.0169000000005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 s="10" t="s">
        <v>39</v>
      </c>
    </row>
    <row r="9539" spans="1:19" hidden="1" x14ac:dyDescent="0.25">
      <c r="A9539" s="10" t="str">
        <f t="shared" si="149"/>
        <v>2017-2026Northern Coast1-in-2July PeakCAISO9</v>
      </c>
      <c r="B9539" s="10" t="s">
        <v>54</v>
      </c>
      <c r="C9539" s="10" t="s">
        <v>12</v>
      </c>
      <c r="D9539" s="10" t="s">
        <v>3</v>
      </c>
      <c r="E9539" s="10" t="s">
        <v>9</v>
      </c>
      <c r="F9539">
        <v>9</v>
      </c>
      <c r="G9539">
        <v>0.52346277236938477</v>
      </c>
      <c r="H9539">
        <v>0.52346277236938477</v>
      </c>
      <c r="I9539">
        <v>65.815086364746094</v>
      </c>
      <c r="J9539">
        <v>0</v>
      </c>
      <c r="K9539">
        <v>9027</v>
      </c>
      <c r="L9539">
        <v>8483.0169000000005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 s="10" t="s">
        <v>39</v>
      </c>
    </row>
    <row r="9540" spans="1:19" hidden="1" x14ac:dyDescent="0.25">
      <c r="A9540" s="10" t="str">
        <f t="shared" si="149"/>
        <v>2017-2026Northern Coast1-in-10July PeakPGE9</v>
      </c>
      <c r="B9540" s="10" t="s">
        <v>54</v>
      </c>
      <c r="C9540" s="10" t="s">
        <v>12</v>
      </c>
      <c r="D9540" s="10" t="s">
        <v>3</v>
      </c>
      <c r="E9540" s="10" t="s">
        <v>1</v>
      </c>
      <c r="F9540">
        <v>9</v>
      </c>
      <c r="G9540">
        <v>0.72122305631637573</v>
      </c>
      <c r="H9540">
        <v>0.72122305631637573</v>
      </c>
      <c r="I9540">
        <v>71.432075500488281</v>
      </c>
      <c r="J9540">
        <v>0</v>
      </c>
      <c r="K9540">
        <v>9027</v>
      </c>
      <c r="L9540">
        <v>8483.0169000000005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 s="10" t="s">
        <v>38</v>
      </c>
    </row>
    <row r="9541" spans="1:19" hidden="1" x14ac:dyDescent="0.25">
      <c r="A9541" s="10" t="str">
        <f t="shared" si="149"/>
        <v>2017-2026Northern Coast1-in-2July PeakPGE9</v>
      </c>
      <c r="B9541" s="10" t="s">
        <v>54</v>
      </c>
      <c r="C9541" s="10" t="s">
        <v>12</v>
      </c>
      <c r="D9541" s="10" t="s">
        <v>3</v>
      </c>
      <c r="E9541" s="10" t="s">
        <v>9</v>
      </c>
      <c r="F9541">
        <v>9</v>
      </c>
      <c r="G9541">
        <v>0.61490947008132935</v>
      </c>
      <c r="H9541">
        <v>0.61490947008132935</v>
      </c>
      <c r="I9541">
        <v>67.989151000976563</v>
      </c>
      <c r="J9541">
        <v>0</v>
      </c>
      <c r="K9541">
        <v>9027</v>
      </c>
      <c r="L9541">
        <v>8483.0169000000005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 s="10" t="s">
        <v>38</v>
      </c>
    </row>
    <row r="9542" spans="1:19" hidden="1" x14ac:dyDescent="0.25">
      <c r="A9542" s="10" t="str">
        <f t="shared" si="149"/>
        <v>2017-2026Northern Coast1-in-10July PeakCAISO10</v>
      </c>
      <c r="B9542" s="10" t="s">
        <v>54</v>
      </c>
      <c r="C9542" s="10" t="s">
        <v>12</v>
      </c>
      <c r="D9542" s="10" t="s">
        <v>3</v>
      </c>
      <c r="E9542" s="10" t="s">
        <v>1</v>
      </c>
      <c r="F9542">
        <v>10</v>
      </c>
      <c r="G9542">
        <v>0.64919209480285645</v>
      </c>
      <c r="H9542">
        <v>0.64919209480285645</v>
      </c>
      <c r="I9542">
        <v>76.804237365722656</v>
      </c>
      <c r="J9542">
        <v>0</v>
      </c>
      <c r="K9542">
        <v>9027</v>
      </c>
      <c r="L9542">
        <v>8483.0169000000005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 s="10" t="s">
        <v>39</v>
      </c>
    </row>
    <row r="9543" spans="1:19" hidden="1" x14ac:dyDescent="0.25">
      <c r="A9543" s="10" t="str">
        <f t="shared" si="149"/>
        <v>2017-2026Northern Coast1-in-2July PeakCAISO10</v>
      </c>
      <c r="B9543" s="10" t="s">
        <v>54</v>
      </c>
      <c r="C9543" s="10" t="s">
        <v>12</v>
      </c>
      <c r="D9543" s="10" t="s">
        <v>3</v>
      </c>
      <c r="E9543" s="10" t="s">
        <v>9</v>
      </c>
      <c r="F9543">
        <v>10</v>
      </c>
      <c r="G9543">
        <v>0.50210791826248169</v>
      </c>
      <c r="H9543">
        <v>0.50210791826248169</v>
      </c>
      <c r="I9543">
        <v>69.388687133789063</v>
      </c>
      <c r="J9543">
        <v>0</v>
      </c>
      <c r="K9543">
        <v>9027</v>
      </c>
      <c r="L9543">
        <v>8483.0169000000005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 s="10" t="s">
        <v>39</v>
      </c>
    </row>
    <row r="9544" spans="1:19" hidden="1" x14ac:dyDescent="0.25">
      <c r="A9544" s="10" t="str">
        <f t="shared" si="149"/>
        <v>2017-2026Northern Coast1-in-10July PeakPGE10</v>
      </c>
      <c r="B9544" s="10" t="s">
        <v>54</v>
      </c>
      <c r="C9544" s="10" t="s">
        <v>12</v>
      </c>
      <c r="D9544" s="10" t="s">
        <v>3</v>
      </c>
      <c r="E9544" s="10" t="s">
        <v>1</v>
      </c>
      <c r="F9544">
        <v>10</v>
      </c>
      <c r="G9544">
        <v>0.69180047512054443</v>
      </c>
      <c r="H9544">
        <v>0.69180047512054443</v>
      </c>
      <c r="I9544">
        <v>77.771697998046875</v>
      </c>
      <c r="J9544">
        <v>0</v>
      </c>
      <c r="K9544">
        <v>9027</v>
      </c>
      <c r="L9544">
        <v>8483.0169000000005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 s="10" t="s">
        <v>38</v>
      </c>
    </row>
    <row r="9545" spans="1:19" hidden="1" x14ac:dyDescent="0.25">
      <c r="A9545" s="10" t="str">
        <f t="shared" si="149"/>
        <v>2017-2026Northern Coast1-in-2July PeakPGE10</v>
      </c>
      <c r="B9545" s="10" t="s">
        <v>54</v>
      </c>
      <c r="C9545" s="10" t="s">
        <v>12</v>
      </c>
      <c r="D9545" s="10" t="s">
        <v>3</v>
      </c>
      <c r="E9545" s="10" t="s">
        <v>9</v>
      </c>
      <c r="F9545">
        <v>10</v>
      </c>
      <c r="G9545">
        <v>0.58982402086257935</v>
      </c>
      <c r="H9545">
        <v>0.58982402086257935</v>
      </c>
      <c r="I9545">
        <v>74.421226501464844</v>
      </c>
      <c r="J9545">
        <v>0</v>
      </c>
      <c r="K9545">
        <v>9027</v>
      </c>
      <c r="L9545">
        <v>8483.0169000000005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 s="10" t="s">
        <v>38</v>
      </c>
    </row>
    <row r="9546" spans="1:19" hidden="1" x14ac:dyDescent="0.25">
      <c r="A9546" s="10" t="str">
        <f t="shared" si="149"/>
        <v>2017-2026Northern Coast1-in-10July PeakCAISO11</v>
      </c>
      <c r="B9546" s="10" t="s">
        <v>54</v>
      </c>
      <c r="C9546" s="10" t="s">
        <v>12</v>
      </c>
      <c r="D9546" s="10" t="s">
        <v>3</v>
      </c>
      <c r="E9546" s="10" t="s">
        <v>1</v>
      </c>
      <c r="F9546">
        <v>11</v>
      </c>
      <c r="G9546">
        <v>0.64689767360687256</v>
      </c>
      <c r="H9546">
        <v>0.64689767360687256</v>
      </c>
      <c r="I9546">
        <v>81.875</v>
      </c>
      <c r="J9546">
        <v>0</v>
      </c>
      <c r="K9546">
        <v>9027</v>
      </c>
      <c r="L9546">
        <v>8483.0169000000005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 s="10" t="s">
        <v>39</v>
      </c>
    </row>
    <row r="9547" spans="1:19" hidden="1" x14ac:dyDescent="0.25">
      <c r="A9547" s="10" t="str">
        <f t="shared" si="149"/>
        <v>2017-2026Northern Coast1-in-2July PeakCAISO11</v>
      </c>
      <c r="B9547" s="10" t="s">
        <v>54</v>
      </c>
      <c r="C9547" s="10" t="s">
        <v>12</v>
      </c>
      <c r="D9547" s="10" t="s">
        <v>3</v>
      </c>
      <c r="E9547" s="10" t="s">
        <v>9</v>
      </c>
      <c r="F9547">
        <v>11</v>
      </c>
      <c r="G9547">
        <v>0.50033330917358398</v>
      </c>
      <c r="H9547">
        <v>0.50033330917358398</v>
      </c>
      <c r="I9547">
        <v>74.174064636230469</v>
      </c>
      <c r="J9547">
        <v>0</v>
      </c>
      <c r="K9547">
        <v>9027</v>
      </c>
      <c r="L9547">
        <v>8483.0169000000005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 s="10" t="s">
        <v>39</v>
      </c>
    </row>
    <row r="9548" spans="1:19" hidden="1" x14ac:dyDescent="0.25">
      <c r="A9548" s="10" t="str">
        <f t="shared" si="149"/>
        <v>2017-2026Northern Coast1-in-10July PeakPGE11</v>
      </c>
      <c r="B9548" s="10" t="s">
        <v>54</v>
      </c>
      <c r="C9548" s="10" t="s">
        <v>12</v>
      </c>
      <c r="D9548" s="10" t="s">
        <v>3</v>
      </c>
      <c r="E9548" s="10" t="s">
        <v>1</v>
      </c>
      <c r="F9548">
        <v>11</v>
      </c>
      <c r="G9548">
        <v>0.68935549259185791</v>
      </c>
      <c r="H9548">
        <v>0.68935549259185791</v>
      </c>
      <c r="I9548">
        <v>83.309913635253906</v>
      </c>
      <c r="J9548">
        <v>0</v>
      </c>
      <c r="K9548">
        <v>9027</v>
      </c>
      <c r="L9548">
        <v>8483.0169000000005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 s="10" t="s">
        <v>38</v>
      </c>
    </row>
    <row r="9549" spans="1:19" hidden="1" x14ac:dyDescent="0.25">
      <c r="A9549" s="10" t="str">
        <f t="shared" si="149"/>
        <v>2017-2026Northern Coast1-in-2July PeakPGE11</v>
      </c>
      <c r="B9549" s="10" t="s">
        <v>54</v>
      </c>
      <c r="C9549" s="10" t="s">
        <v>12</v>
      </c>
      <c r="D9549" s="10" t="s">
        <v>3</v>
      </c>
      <c r="E9549" s="10" t="s">
        <v>9</v>
      </c>
      <c r="F9549">
        <v>11</v>
      </c>
      <c r="G9549">
        <v>0.58773940801620483</v>
      </c>
      <c r="H9549">
        <v>0.58773940801620483</v>
      </c>
      <c r="I9549">
        <v>79.948600769042969</v>
      </c>
      <c r="J9549">
        <v>0</v>
      </c>
      <c r="K9549">
        <v>9027</v>
      </c>
      <c r="L9549">
        <v>8483.0169000000005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 s="10" t="s">
        <v>38</v>
      </c>
    </row>
    <row r="9550" spans="1:19" hidden="1" x14ac:dyDescent="0.25">
      <c r="A9550" s="10" t="str">
        <f t="shared" si="149"/>
        <v>2017-2026Northern Coast1-in-2July PeakCAISO12</v>
      </c>
      <c r="B9550" s="10" t="s">
        <v>54</v>
      </c>
      <c r="C9550" s="10" t="s">
        <v>12</v>
      </c>
      <c r="D9550" s="10" t="s">
        <v>3</v>
      </c>
      <c r="E9550" s="10" t="s">
        <v>9</v>
      </c>
      <c r="F9550">
        <v>12</v>
      </c>
      <c r="G9550">
        <v>0.54709547758102417</v>
      </c>
      <c r="H9550">
        <v>0.54709547758102417</v>
      </c>
      <c r="I9550">
        <v>78.470291137695313</v>
      </c>
      <c r="J9550">
        <v>0</v>
      </c>
      <c r="K9550">
        <v>9027</v>
      </c>
      <c r="L9550">
        <v>8483.0169000000005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 s="10" t="s">
        <v>39</v>
      </c>
    </row>
    <row r="9551" spans="1:19" hidden="1" x14ac:dyDescent="0.25">
      <c r="A9551" s="10" t="str">
        <f t="shared" si="149"/>
        <v>2017-2026Northern Coast1-in-10July PeakCAISO12</v>
      </c>
      <c r="B9551" s="10" t="s">
        <v>54</v>
      </c>
      <c r="C9551" s="10" t="s">
        <v>12</v>
      </c>
      <c r="D9551" s="10" t="s">
        <v>3</v>
      </c>
      <c r="E9551" s="10" t="s">
        <v>1</v>
      </c>
      <c r="F9551">
        <v>12</v>
      </c>
      <c r="G9551">
        <v>0.70735800266265869</v>
      </c>
      <c r="H9551">
        <v>0.70735800266265869</v>
      </c>
      <c r="I9551">
        <v>87.198600769042969</v>
      </c>
      <c r="J9551">
        <v>0</v>
      </c>
      <c r="K9551">
        <v>9027</v>
      </c>
      <c r="L9551">
        <v>8483.0169000000005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 s="10" t="s">
        <v>39</v>
      </c>
    </row>
    <row r="9552" spans="1:19" hidden="1" x14ac:dyDescent="0.25">
      <c r="A9552" s="10" t="str">
        <f t="shared" si="149"/>
        <v>2017-2026Northern Coast1-in-10July PeakPGE12</v>
      </c>
      <c r="B9552" s="10" t="s">
        <v>54</v>
      </c>
      <c r="C9552" s="10" t="s">
        <v>12</v>
      </c>
      <c r="D9552" s="10" t="s">
        <v>3</v>
      </c>
      <c r="E9552" s="10" t="s">
        <v>1</v>
      </c>
      <c r="F9552">
        <v>12</v>
      </c>
      <c r="G9552">
        <v>0.75378400087356567</v>
      </c>
      <c r="H9552">
        <v>0.75378400087356567</v>
      </c>
      <c r="I9552">
        <v>89.10614013671875</v>
      </c>
      <c r="J9552">
        <v>0</v>
      </c>
      <c r="K9552">
        <v>9027</v>
      </c>
      <c r="L9552">
        <v>8483.0169000000005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 s="10" t="s">
        <v>38</v>
      </c>
    </row>
    <row r="9553" spans="1:19" hidden="1" x14ac:dyDescent="0.25">
      <c r="A9553" s="10" t="str">
        <f t="shared" si="149"/>
        <v>2017-2026Northern Coast1-in-2July PeakPGE12</v>
      </c>
      <c r="B9553" s="10" t="s">
        <v>54</v>
      </c>
      <c r="C9553" s="10" t="s">
        <v>12</v>
      </c>
      <c r="D9553" s="10" t="s">
        <v>3</v>
      </c>
      <c r="E9553" s="10" t="s">
        <v>9</v>
      </c>
      <c r="F9553">
        <v>12</v>
      </c>
      <c r="G9553">
        <v>0.64267075061798096</v>
      </c>
      <c r="H9553">
        <v>0.64267075061798096</v>
      </c>
      <c r="I9553">
        <v>85.100967407226562</v>
      </c>
      <c r="J9553">
        <v>0</v>
      </c>
      <c r="K9553">
        <v>9027</v>
      </c>
      <c r="L9553">
        <v>8483.0169000000005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 s="10" t="s">
        <v>38</v>
      </c>
    </row>
    <row r="9554" spans="1:19" hidden="1" x14ac:dyDescent="0.25">
      <c r="A9554" s="10" t="str">
        <f t="shared" si="149"/>
        <v>2017-2026Northern Coast1-in-2July PeakCAISO13</v>
      </c>
      <c r="B9554" s="10" t="s">
        <v>54</v>
      </c>
      <c r="C9554" s="10" t="s">
        <v>12</v>
      </c>
      <c r="D9554" s="10" t="s">
        <v>3</v>
      </c>
      <c r="E9554" s="10" t="s">
        <v>9</v>
      </c>
      <c r="F9554">
        <v>13</v>
      </c>
      <c r="G9554">
        <v>0.6616901159286499</v>
      </c>
      <c r="H9554">
        <v>0.6616901159286499</v>
      </c>
      <c r="I9554">
        <v>82.315589904785156</v>
      </c>
      <c r="J9554">
        <v>0</v>
      </c>
      <c r="K9554">
        <v>9027</v>
      </c>
      <c r="L9554">
        <v>8483.0169000000005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 s="10" t="s">
        <v>39</v>
      </c>
    </row>
    <row r="9555" spans="1:19" hidden="1" x14ac:dyDescent="0.25">
      <c r="A9555" s="10" t="str">
        <f t="shared" si="149"/>
        <v>2017-2026Northern Coast1-in-10July PeakCAISO13</v>
      </c>
      <c r="B9555" s="10" t="s">
        <v>54</v>
      </c>
      <c r="C9555" s="10" t="s">
        <v>12</v>
      </c>
      <c r="D9555" s="10" t="s">
        <v>3</v>
      </c>
      <c r="E9555" s="10" t="s">
        <v>1</v>
      </c>
      <c r="F9555">
        <v>13</v>
      </c>
      <c r="G9555">
        <v>0.85552120208740234</v>
      </c>
      <c r="H9555">
        <v>0.85552120208740234</v>
      </c>
      <c r="I9555">
        <v>91.508514404296875</v>
      </c>
      <c r="J9555">
        <v>0</v>
      </c>
      <c r="K9555">
        <v>9027</v>
      </c>
      <c r="L9555">
        <v>8483.0169000000005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 s="10" t="s">
        <v>39</v>
      </c>
    </row>
    <row r="9556" spans="1:19" hidden="1" x14ac:dyDescent="0.25">
      <c r="A9556" s="10" t="str">
        <f t="shared" si="149"/>
        <v>2017-2026Northern Coast1-in-2July PeakPGE13</v>
      </c>
      <c r="B9556" s="10" t="s">
        <v>54</v>
      </c>
      <c r="C9556" s="10" t="s">
        <v>12</v>
      </c>
      <c r="D9556" s="10" t="s">
        <v>3</v>
      </c>
      <c r="E9556" s="10" t="s">
        <v>9</v>
      </c>
      <c r="F9556">
        <v>13</v>
      </c>
      <c r="G9556">
        <v>0.77728450298309326</v>
      </c>
      <c r="H9556">
        <v>0.77728450298309326</v>
      </c>
      <c r="I9556">
        <v>89.73681640625</v>
      </c>
      <c r="J9556">
        <v>0</v>
      </c>
      <c r="K9556">
        <v>9027</v>
      </c>
      <c r="L9556">
        <v>8483.0169000000005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 s="10" t="s">
        <v>38</v>
      </c>
    </row>
    <row r="9557" spans="1:19" hidden="1" x14ac:dyDescent="0.25">
      <c r="A9557" s="10" t="str">
        <f t="shared" si="149"/>
        <v>2017-2026Northern Coast1-in-10July PeakPGE13</v>
      </c>
      <c r="B9557" s="10" t="s">
        <v>54</v>
      </c>
      <c r="C9557" s="10" t="s">
        <v>12</v>
      </c>
      <c r="D9557" s="10" t="s">
        <v>3</v>
      </c>
      <c r="E9557" s="10" t="s">
        <v>1</v>
      </c>
      <c r="F9557">
        <v>13</v>
      </c>
      <c r="G9557">
        <v>0.91167157888412476</v>
      </c>
      <c r="H9557">
        <v>0.91167157888412476</v>
      </c>
      <c r="I9557">
        <v>94.334449768066406</v>
      </c>
      <c r="J9557">
        <v>0</v>
      </c>
      <c r="K9557">
        <v>9027</v>
      </c>
      <c r="L9557">
        <v>8483.0169000000005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 s="10" t="s">
        <v>38</v>
      </c>
    </row>
    <row r="9558" spans="1:19" hidden="1" x14ac:dyDescent="0.25">
      <c r="A9558" s="10" t="str">
        <f t="shared" si="149"/>
        <v>2017-2026Northern Coast1-in-10July PeakCAISO14</v>
      </c>
      <c r="B9558" s="10" t="s">
        <v>54</v>
      </c>
      <c r="C9558" s="10" t="s">
        <v>12</v>
      </c>
      <c r="D9558" s="10" t="s">
        <v>3</v>
      </c>
      <c r="E9558" s="10" t="s">
        <v>1</v>
      </c>
      <c r="F9558">
        <v>14</v>
      </c>
      <c r="G9558">
        <v>1.0955215692520142</v>
      </c>
      <c r="H9558">
        <v>0.86063706874847412</v>
      </c>
      <c r="I9558">
        <v>95.190589904785156</v>
      </c>
      <c r="J9558">
        <v>0.10273714363574982</v>
      </c>
      <c r="K9558">
        <v>9027</v>
      </c>
      <c r="L9558">
        <v>8483.0169000000005</v>
      </c>
      <c r="M9558">
        <v>0.23488453030586243</v>
      </c>
      <c r="N9558">
        <v>0.10321660339832306</v>
      </c>
      <c r="O9558">
        <v>0.18100917339324951</v>
      </c>
      <c r="P9558">
        <v>0.23488453030586243</v>
      </c>
      <c r="Q9558">
        <v>0.28875988721847534</v>
      </c>
      <c r="R9558">
        <v>0.3665524423122406</v>
      </c>
      <c r="S9558" s="10" t="s">
        <v>39</v>
      </c>
    </row>
    <row r="9559" spans="1:19" hidden="1" x14ac:dyDescent="0.25">
      <c r="A9559" s="10" t="str">
        <f t="shared" si="149"/>
        <v>2017-2026Northern Coast1-in-2July PeakCAISO14</v>
      </c>
      <c r="B9559" s="10" t="s">
        <v>54</v>
      </c>
      <c r="C9559" s="10" t="s">
        <v>12</v>
      </c>
      <c r="D9559" s="10" t="s">
        <v>3</v>
      </c>
      <c r="E9559" s="10" t="s">
        <v>9</v>
      </c>
      <c r="F9559">
        <v>14</v>
      </c>
      <c r="G9559">
        <v>0.84731477499008179</v>
      </c>
      <c r="H9559">
        <v>0.76311177015304565</v>
      </c>
      <c r="I9559">
        <v>84.283042907714844</v>
      </c>
      <c r="J9559">
        <v>0.10273714363574982</v>
      </c>
      <c r="K9559">
        <v>9027</v>
      </c>
      <c r="L9559">
        <v>8483.0169000000005</v>
      </c>
      <c r="M9559">
        <v>8.420301228761673E-2</v>
      </c>
      <c r="N9559">
        <v>-4.7464910894632339E-2</v>
      </c>
      <c r="O9559">
        <v>3.0327653512358665E-2</v>
      </c>
      <c r="P9559">
        <v>8.420301228761673E-2</v>
      </c>
      <c r="Q9559">
        <v>0.13807837665081024</v>
      </c>
      <c r="R9559">
        <v>0.2158709317445755</v>
      </c>
      <c r="S9559" s="10" t="s">
        <v>39</v>
      </c>
    </row>
    <row r="9560" spans="1:19" hidden="1" x14ac:dyDescent="0.25">
      <c r="A9560" s="10" t="str">
        <f t="shared" si="149"/>
        <v>2017-2026Northern Coast1-in-10July PeakPGE14</v>
      </c>
      <c r="B9560" s="10" t="s">
        <v>54</v>
      </c>
      <c r="C9560" s="10" t="s">
        <v>12</v>
      </c>
      <c r="D9560" s="10" t="s">
        <v>3</v>
      </c>
      <c r="E9560" s="10" t="s">
        <v>1</v>
      </c>
      <c r="F9560">
        <v>14</v>
      </c>
      <c r="G9560">
        <v>1.1674238443374634</v>
      </c>
      <c r="H9560">
        <v>0.89499753713607788</v>
      </c>
      <c r="I9560">
        <v>97.608978271484375</v>
      </c>
      <c r="J9560">
        <v>0.10273714363574982</v>
      </c>
      <c r="K9560">
        <v>9027</v>
      </c>
      <c r="L9560">
        <v>8483.0169000000005</v>
      </c>
      <c r="M9560">
        <v>0.2724263072013855</v>
      </c>
      <c r="N9560">
        <v>0.14075838029384613</v>
      </c>
      <c r="O9560">
        <v>0.21855095028877258</v>
      </c>
      <c r="P9560">
        <v>0.2724263072013855</v>
      </c>
      <c r="Q9560">
        <v>0.32630166411399841</v>
      </c>
      <c r="R9560">
        <v>0.40409421920776367</v>
      </c>
      <c r="S9560" s="10" t="s">
        <v>38</v>
      </c>
    </row>
    <row r="9561" spans="1:19" hidden="1" x14ac:dyDescent="0.25">
      <c r="A9561" s="10" t="str">
        <f t="shared" si="149"/>
        <v>2017-2026Northern Coast1-in-2July PeakPGE14</v>
      </c>
      <c r="B9561" s="10" t="s">
        <v>54</v>
      </c>
      <c r="C9561" s="10" t="s">
        <v>12</v>
      </c>
      <c r="D9561" s="10" t="s">
        <v>3</v>
      </c>
      <c r="E9561" s="10" t="s">
        <v>9</v>
      </c>
      <c r="F9561">
        <v>14</v>
      </c>
      <c r="G9561">
        <v>0.99533700942993164</v>
      </c>
      <c r="H9561">
        <v>0.80597549676895142</v>
      </c>
      <c r="I9561">
        <v>93.098129272460938</v>
      </c>
      <c r="J9561">
        <v>0.10273714363574982</v>
      </c>
      <c r="K9561">
        <v>9027</v>
      </c>
      <c r="L9561">
        <v>8483.0169000000005</v>
      </c>
      <c r="M9561">
        <v>0.18936152756214142</v>
      </c>
      <c r="N9561">
        <v>5.7693604379892349E-2</v>
      </c>
      <c r="O9561">
        <v>0.1354861706495285</v>
      </c>
      <c r="P9561">
        <v>0.18936152756214142</v>
      </c>
      <c r="Q9561">
        <v>0.24323688447475433</v>
      </c>
      <c r="R9561">
        <v>0.32102945446968079</v>
      </c>
      <c r="S9561" s="10" t="s">
        <v>38</v>
      </c>
    </row>
    <row r="9562" spans="1:19" hidden="1" x14ac:dyDescent="0.25">
      <c r="A9562" s="10" t="str">
        <f t="shared" si="149"/>
        <v>2017-2026Northern Coast1-in-10July PeakCAISO15</v>
      </c>
      <c r="B9562" s="10" t="s">
        <v>54</v>
      </c>
      <c r="C9562" s="10" t="s">
        <v>12</v>
      </c>
      <c r="D9562" s="10" t="s">
        <v>3</v>
      </c>
      <c r="E9562" s="10" t="s">
        <v>1</v>
      </c>
      <c r="F9562">
        <v>15</v>
      </c>
      <c r="G9562">
        <v>1.4077557325363159</v>
      </c>
      <c r="H9562">
        <v>1.0705465078353882</v>
      </c>
      <c r="I9562">
        <v>96.576438903808594</v>
      </c>
      <c r="J9562">
        <v>0.1230589896440506</v>
      </c>
      <c r="K9562">
        <v>9027</v>
      </c>
      <c r="L9562">
        <v>8483.0169000000005</v>
      </c>
      <c r="M9562">
        <v>0.33720922470092773</v>
      </c>
      <c r="N9562">
        <v>0.17949682474136353</v>
      </c>
      <c r="O9562">
        <v>0.27267709374427795</v>
      </c>
      <c r="P9562">
        <v>0.33720922470092773</v>
      </c>
      <c r="Q9562">
        <v>0.40174135565757751</v>
      </c>
      <c r="R9562">
        <v>0.49492162466049194</v>
      </c>
      <c r="S9562" s="10" t="s">
        <v>39</v>
      </c>
    </row>
    <row r="9563" spans="1:19" hidden="1" x14ac:dyDescent="0.25">
      <c r="A9563" s="10" t="str">
        <f t="shared" si="149"/>
        <v>2017-2026Northern Coast1-in-2July PeakCAISO15</v>
      </c>
      <c r="B9563" s="10" t="s">
        <v>54</v>
      </c>
      <c r="C9563" s="10" t="s">
        <v>12</v>
      </c>
      <c r="D9563" s="10" t="s">
        <v>3</v>
      </c>
      <c r="E9563" s="10" t="s">
        <v>9</v>
      </c>
      <c r="F9563">
        <v>15</v>
      </c>
      <c r="G9563">
        <v>1.0888077020645142</v>
      </c>
      <c r="H9563">
        <v>0.93781781196594238</v>
      </c>
      <c r="I9563">
        <v>85.850967407226563</v>
      </c>
      <c r="J9563">
        <v>0.1230589896440506</v>
      </c>
      <c r="K9563">
        <v>9027</v>
      </c>
      <c r="L9563">
        <v>8483.0169000000005</v>
      </c>
      <c r="M9563">
        <v>0.15098990499973297</v>
      </c>
      <c r="N9563">
        <v>-6.7224963568150997E-3</v>
      </c>
      <c r="O9563">
        <v>8.6457774043083191E-2</v>
      </c>
      <c r="P9563">
        <v>0.15098990499973297</v>
      </c>
      <c r="Q9563">
        <v>0.21552203595638275</v>
      </c>
      <c r="R9563">
        <v>0.30870231986045837</v>
      </c>
      <c r="S9563" s="10" t="s">
        <v>39</v>
      </c>
    </row>
    <row r="9564" spans="1:19" hidden="1" x14ac:dyDescent="0.25">
      <c r="A9564" s="10" t="str">
        <f t="shared" si="149"/>
        <v>2017-2026Northern Coast1-in-10July PeakPGE15</v>
      </c>
      <c r="B9564" s="10" t="s">
        <v>54</v>
      </c>
      <c r="C9564" s="10" t="s">
        <v>12</v>
      </c>
      <c r="D9564" s="10" t="s">
        <v>3</v>
      </c>
      <c r="E9564" s="10" t="s">
        <v>1</v>
      </c>
      <c r="F9564">
        <v>15</v>
      </c>
      <c r="G9564">
        <v>1.5001509189605713</v>
      </c>
      <c r="H9564">
        <v>1.1091140508651733</v>
      </c>
      <c r="I9564">
        <v>99.595291137695313</v>
      </c>
      <c r="J9564">
        <v>0.1230589896440506</v>
      </c>
      <c r="K9564">
        <v>9027</v>
      </c>
      <c r="L9564">
        <v>8483.0169000000005</v>
      </c>
      <c r="M9564">
        <v>0.39103689789772034</v>
      </c>
      <c r="N9564">
        <v>0.23332449793815613</v>
      </c>
      <c r="O9564">
        <v>0.32650476694107056</v>
      </c>
      <c r="P9564">
        <v>0.39103689789772034</v>
      </c>
      <c r="Q9564">
        <v>0.45556902885437012</v>
      </c>
      <c r="R9564">
        <v>0.54874932765960693</v>
      </c>
      <c r="S9564" s="10" t="s">
        <v>38</v>
      </c>
    </row>
    <row r="9565" spans="1:19" hidden="1" x14ac:dyDescent="0.25">
      <c r="A9565" s="10" t="str">
        <f t="shared" si="149"/>
        <v>2017-2026Northern Coast1-in-2July PeakPGE15</v>
      </c>
      <c r="B9565" s="10" t="s">
        <v>54</v>
      </c>
      <c r="C9565" s="10" t="s">
        <v>12</v>
      </c>
      <c r="D9565" s="10" t="s">
        <v>3</v>
      </c>
      <c r="E9565" s="10" t="s">
        <v>9</v>
      </c>
      <c r="F9565">
        <v>15</v>
      </c>
      <c r="G9565">
        <v>1.2790176868438721</v>
      </c>
      <c r="H9565">
        <v>0.99802613258361816</v>
      </c>
      <c r="I9565">
        <v>94.695762634277344</v>
      </c>
      <c r="J9565">
        <v>0.1230589896440506</v>
      </c>
      <c r="K9565">
        <v>9027</v>
      </c>
      <c r="L9565">
        <v>8483.0169000000005</v>
      </c>
      <c r="M9565">
        <v>0.28099158406257629</v>
      </c>
      <c r="N9565">
        <v>0.12327918410301208</v>
      </c>
      <c r="O9565">
        <v>0.21645945310592651</v>
      </c>
      <c r="P9565">
        <v>0.28099158406257629</v>
      </c>
      <c r="Q9565">
        <v>0.34552371501922607</v>
      </c>
      <c r="R9565">
        <v>0.4387039840221405</v>
      </c>
      <c r="S9565" s="10" t="s">
        <v>38</v>
      </c>
    </row>
    <row r="9566" spans="1:19" hidden="1" x14ac:dyDescent="0.25">
      <c r="A9566" s="10" t="str">
        <f t="shared" si="149"/>
        <v>2017-2026Northern Coast1-in-2July PeakCAISO16</v>
      </c>
      <c r="B9566" s="10" t="s">
        <v>54</v>
      </c>
      <c r="C9566" s="10" t="s">
        <v>12</v>
      </c>
      <c r="D9566" s="10" t="s">
        <v>3</v>
      </c>
      <c r="E9566" s="10" t="s">
        <v>9</v>
      </c>
      <c r="F9566">
        <v>16</v>
      </c>
      <c r="G9566">
        <v>1.3700385093688965</v>
      </c>
      <c r="H9566">
        <v>1.1784892082214355</v>
      </c>
      <c r="I9566">
        <v>86.269363403320313</v>
      </c>
      <c r="J9566">
        <v>0.15615223348140717</v>
      </c>
      <c r="K9566">
        <v>9027</v>
      </c>
      <c r="L9566">
        <v>8483.0169000000005</v>
      </c>
      <c r="M9566">
        <v>0.19154928624629974</v>
      </c>
      <c r="N9566">
        <v>-8.5754161700606346E-3</v>
      </c>
      <c r="O9566">
        <v>0.10966305434703827</v>
      </c>
      <c r="P9566">
        <v>0.19154928624629974</v>
      </c>
      <c r="Q9566">
        <v>0.27343550324440002</v>
      </c>
      <c r="R9566">
        <v>0.3916739821434021</v>
      </c>
      <c r="S9566" s="10" t="s">
        <v>39</v>
      </c>
    </row>
    <row r="9567" spans="1:19" hidden="1" x14ac:dyDescent="0.25">
      <c r="A9567" s="10" t="str">
        <f t="shared" si="149"/>
        <v>2017-2026Northern Coast1-in-10July PeakCAISO16</v>
      </c>
      <c r="B9567" s="10" t="s">
        <v>54</v>
      </c>
      <c r="C9567" s="10" t="s">
        <v>12</v>
      </c>
      <c r="D9567" s="10" t="s">
        <v>3</v>
      </c>
      <c r="E9567" s="10" t="s">
        <v>1</v>
      </c>
      <c r="F9567">
        <v>16</v>
      </c>
      <c r="G9567">
        <v>1.7713683843612671</v>
      </c>
      <c r="H9567">
        <v>1.3015931844711304</v>
      </c>
      <c r="I9567">
        <v>96.674064636230469</v>
      </c>
      <c r="J9567">
        <v>0.15615223348140717</v>
      </c>
      <c r="K9567">
        <v>9027</v>
      </c>
      <c r="L9567">
        <v>8483.0169000000005</v>
      </c>
      <c r="M9567">
        <v>0.46977517008781433</v>
      </c>
      <c r="N9567">
        <v>0.26965045928955078</v>
      </c>
      <c r="O9567">
        <v>0.38788893818855286</v>
      </c>
      <c r="P9567">
        <v>0.46977517008781433</v>
      </c>
      <c r="Q9567">
        <v>0.55166137218475342</v>
      </c>
      <c r="R9567">
        <v>0.66989988088607788</v>
      </c>
      <c r="S9567" s="10" t="s">
        <v>39</v>
      </c>
    </row>
    <row r="9568" spans="1:19" hidden="1" x14ac:dyDescent="0.25">
      <c r="A9568" s="10" t="str">
        <f t="shared" si="149"/>
        <v>2017-2026Northern Coast1-in-10July PeakPGE16</v>
      </c>
      <c r="B9568" s="10" t="s">
        <v>54</v>
      </c>
      <c r="C9568" s="10" t="s">
        <v>12</v>
      </c>
      <c r="D9568" s="10" t="s">
        <v>3</v>
      </c>
      <c r="E9568" s="10" t="s">
        <v>1</v>
      </c>
      <c r="F9568">
        <v>16</v>
      </c>
      <c r="G9568">
        <v>1.8876285552978516</v>
      </c>
      <c r="H9568">
        <v>1.3619353771209717</v>
      </c>
      <c r="I9568">
        <v>98.570762634277344</v>
      </c>
      <c r="J9568">
        <v>0.15615223348140717</v>
      </c>
      <c r="K9568">
        <v>9027</v>
      </c>
      <c r="L9568">
        <v>8483.0169000000005</v>
      </c>
      <c r="M9568">
        <v>0.52569311857223511</v>
      </c>
      <c r="N9568">
        <v>0.32556840777397156</v>
      </c>
      <c r="O9568">
        <v>0.44380688667297363</v>
      </c>
      <c r="P9568">
        <v>0.52569311857223511</v>
      </c>
      <c r="Q9568">
        <v>0.60757935047149658</v>
      </c>
      <c r="R9568">
        <v>0.72581779956817627</v>
      </c>
      <c r="S9568" s="10" t="s">
        <v>38</v>
      </c>
    </row>
    <row r="9569" spans="1:19" hidden="1" x14ac:dyDescent="0.25">
      <c r="A9569" s="10" t="str">
        <f t="shared" si="149"/>
        <v>2017-2026Northern Coast1-in-2July PeakPGE16</v>
      </c>
      <c r="B9569" s="10" t="s">
        <v>54</v>
      </c>
      <c r="C9569" s="10" t="s">
        <v>12</v>
      </c>
      <c r="D9569" s="10" t="s">
        <v>3</v>
      </c>
      <c r="E9569" s="10" t="s">
        <v>9</v>
      </c>
      <c r="F9569">
        <v>16</v>
      </c>
      <c r="G9569">
        <v>1.6093783378601074</v>
      </c>
      <c r="H9569">
        <v>1.1966092586517334</v>
      </c>
      <c r="I9569">
        <v>95.067924499511719</v>
      </c>
      <c r="J9569">
        <v>0.15615223348140717</v>
      </c>
      <c r="K9569">
        <v>9027</v>
      </c>
      <c r="L9569">
        <v>8483.0169000000005</v>
      </c>
      <c r="M9569">
        <v>0.41276907920837402</v>
      </c>
      <c r="N9569">
        <v>0.21264438331127167</v>
      </c>
      <c r="O9569">
        <v>0.33088284730911255</v>
      </c>
      <c r="P9569">
        <v>0.41276907920837402</v>
      </c>
      <c r="Q9569">
        <v>0.4946553111076355</v>
      </c>
      <c r="R9569">
        <v>0.61289376020431519</v>
      </c>
      <c r="S9569" s="10" t="s">
        <v>38</v>
      </c>
    </row>
    <row r="9570" spans="1:19" hidden="1" x14ac:dyDescent="0.25">
      <c r="A9570" s="10" t="str">
        <f t="shared" si="149"/>
        <v>2017-2026Northern Coast1-in-2July PeakCAISO17</v>
      </c>
      <c r="B9570" s="10" t="s">
        <v>54</v>
      </c>
      <c r="C9570" s="10" t="s">
        <v>12</v>
      </c>
      <c r="D9570" s="10" t="s">
        <v>3</v>
      </c>
      <c r="E9570" s="10" t="s">
        <v>9</v>
      </c>
      <c r="F9570">
        <v>17</v>
      </c>
      <c r="G9570">
        <v>1.6243942975997925</v>
      </c>
      <c r="H9570">
        <v>1.3309152126312256</v>
      </c>
      <c r="I9570">
        <v>86.049064636230469</v>
      </c>
      <c r="J9570">
        <v>0.16046801209449768</v>
      </c>
      <c r="K9570">
        <v>9027</v>
      </c>
      <c r="L9570">
        <v>8483.0169000000005</v>
      </c>
      <c r="M9570">
        <v>0.29347902536392212</v>
      </c>
      <c r="N9570">
        <v>8.782321959733963E-2</v>
      </c>
      <c r="O9570">
        <v>0.20932960510253906</v>
      </c>
      <c r="P9570">
        <v>0.29347902536392212</v>
      </c>
      <c r="Q9570">
        <v>0.37762844562530518</v>
      </c>
      <c r="R9570">
        <v>0.49913483858108521</v>
      </c>
      <c r="S9570" s="10" t="s">
        <v>39</v>
      </c>
    </row>
    <row r="9571" spans="1:19" hidden="1" x14ac:dyDescent="0.25">
      <c r="A9571" s="10" t="str">
        <f t="shared" si="149"/>
        <v>2017-2026Northern Coast1-in-10July PeakCAISO17</v>
      </c>
      <c r="B9571" s="10" t="s">
        <v>54</v>
      </c>
      <c r="C9571" s="10" t="s">
        <v>12</v>
      </c>
      <c r="D9571" s="10" t="s">
        <v>3</v>
      </c>
      <c r="E9571" s="10" t="s">
        <v>1</v>
      </c>
      <c r="F9571">
        <v>17</v>
      </c>
      <c r="G9571">
        <v>2.1002335548400879</v>
      </c>
      <c r="H9571">
        <v>1.5923780202865601</v>
      </c>
      <c r="I9571">
        <v>95.192924499511719</v>
      </c>
      <c r="J9571">
        <v>0.16046801209449768</v>
      </c>
      <c r="K9571">
        <v>9027</v>
      </c>
      <c r="L9571">
        <v>8483.0169000000005</v>
      </c>
      <c r="M9571">
        <v>0.50785553455352783</v>
      </c>
      <c r="N9571">
        <v>0.30219972133636475</v>
      </c>
      <c r="O9571">
        <v>0.42370611429214478</v>
      </c>
      <c r="P9571">
        <v>0.50785553455352783</v>
      </c>
      <c r="Q9571">
        <v>0.59200495481491089</v>
      </c>
      <c r="R9571">
        <v>0.71351134777069092</v>
      </c>
      <c r="S9571" s="10" t="s">
        <v>39</v>
      </c>
    </row>
    <row r="9572" spans="1:19" hidden="1" x14ac:dyDescent="0.25">
      <c r="A9572" s="10" t="str">
        <f t="shared" si="149"/>
        <v>2017-2026Northern Coast1-in-10July PeakPGE17</v>
      </c>
      <c r="B9572" s="10" t="s">
        <v>54</v>
      </c>
      <c r="C9572" s="10" t="s">
        <v>12</v>
      </c>
      <c r="D9572" s="10" t="s">
        <v>3</v>
      </c>
      <c r="E9572" s="10" t="s">
        <v>1</v>
      </c>
      <c r="F9572">
        <v>17</v>
      </c>
      <c r="G9572">
        <v>2.2380781173706055</v>
      </c>
      <c r="H9572">
        <v>1.6637263298034668</v>
      </c>
      <c r="I9572">
        <v>98.165550231933594</v>
      </c>
      <c r="J9572">
        <v>0.16046801209449768</v>
      </c>
      <c r="K9572">
        <v>9027</v>
      </c>
      <c r="L9572">
        <v>8483.0169000000005</v>
      </c>
      <c r="M9572">
        <v>0.57435184717178345</v>
      </c>
      <c r="N9572">
        <v>0.36869603395462036</v>
      </c>
      <c r="O9572">
        <v>0.49020242691040039</v>
      </c>
      <c r="P9572">
        <v>0.57435184717178345</v>
      </c>
      <c r="Q9572">
        <v>0.6585012674331665</v>
      </c>
      <c r="R9572">
        <v>0.78000766038894653</v>
      </c>
      <c r="S9572" s="10" t="s">
        <v>38</v>
      </c>
    </row>
    <row r="9573" spans="1:19" hidden="1" x14ac:dyDescent="0.25">
      <c r="A9573" s="10" t="str">
        <f t="shared" si="149"/>
        <v>2017-2026Northern Coast1-in-2July PeakPGE17</v>
      </c>
      <c r="B9573" s="10" t="s">
        <v>54</v>
      </c>
      <c r="C9573" s="10" t="s">
        <v>12</v>
      </c>
      <c r="D9573" s="10" t="s">
        <v>3</v>
      </c>
      <c r="E9573" s="10" t="s">
        <v>9</v>
      </c>
      <c r="F9573">
        <v>17</v>
      </c>
      <c r="G9573">
        <v>1.9081690311431885</v>
      </c>
      <c r="H9573">
        <v>1.4461948871612549</v>
      </c>
      <c r="I9573">
        <v>94.497161865234375</v>
      </c>
      <c r="J9573">
        <v>0.16046801209449768</v>
      </c>
      <c r="K9573">
        <v>9027</v>
      </c>
      <c r="L9573">
        <v>8483.0169000000005</v>
      </c>
      <c r="M9573">
        <v>0.46197408437728882</v>
      </c>
      <c r="N9573">
        <v>0.25631827116012573</v>
      </c>
      <c r="O9573">
        <v>0.37782466411590576</v>
      </c>
      <c r="P9573">
        <v>0.46197408437728882</v>
      </c>
      <c r="Q9573">
        <v>0.54612350463867188</v>
      </c>
      <c r="R9573">
        <v>0.6676298975944519</v>
      </c>
      <c r="S9573" s="10" t="s">
        <v>38</v>
      </c>
    </row>
    <row r="9574" spans="1:19" hidden="1" x14ac:dyDescent="0.25">
      <c r="A9574" s="10" t="str">
        <f t="shared" si="149"/>
        <v>2017-2026Northern Coast1-in-10July PeakCAISO18</v>
      </c>
      <c r="B9574" s="10" t="s">
        <v>54</v>
      </c>
      <c r="C9574" s="10" t="s">
        <v>12</v>
      </c>
      <c r="D9574" s="10" t="s">
        <v>3</v>
      </c>
      <c r="E9574" s="10" t="s">
        <v>1</v>
      </c>
      <c r="F9574">
        <v>18</v>
      </c>
      <c r="G9574">
        <v>2.2986354827880859</v>
      </c>
      <c r="H9574">
        <v>1.7999444007873535</v>
      </c>
      <c r="I9574">
        <v>93.969795227050781</v>
      </c>
      <c r="J9574">
        <v>0.13599415123462677</v>
      </c>
      <c r="K9574">
        <v>9027</v>
      </c>
      <c r="L9574">
        <v>8483.0169000000005</v>
      </c>
      <c r="M9574">
        <v>0.49869111180305481</v>
      </c>
      <c r="N9574">
        <v>0.32440102100372314</v>
      </c>
      <c r="O9574">
        <v>0.42737579345703125</v>
      </c>
      <c r="P9574">
        <v>0.49869111180305481</v>
      </c>
      <c r="Q9574">
        <v>0.57000643014907837</v>
      </c>
      <c r="R9574">
        <v>0.67298120260238647</v>
      </c>
      <c r="S9574" s="10" t="s">
        <v>39</v>
      </c>
    </row>
    <row r="9575" spans="1:19" hidden="1" x14ac:dyDescent="0.25">
      <c r="A9575" s="10" t="str">
        <f t="shared" si="149"/>
        <v>2017-2026Northern Coast1-in-2July PeakCAISO18</v>
      </c>
      <c r="B9575" s="10" t="s">
        <v>54</v>
      </c>
      <c r="C9575" s="10" t="s">
        <v>12</v>
      </c>
      <c r="D9575" s="10" t="s">
        <v>3</v>
      </c>
      <c r="E9575" s="10" t="s">
        <v>9</v>
      </c>
      <c r="F9575">
        <v>18</v>
      </c>
      <c r="G9575">
        <v>1.7778452634811401</v>
      </c>
      <c r="H9575">
        <v>1.5165075063705444</v>
      </c>
      <c r="I9575">
        <v>84.877838134765625</v>
      </c>
      <c r="J9575">
        <v>0.13599415123462677</v>
      </c>
      <c r="K9575">
        <v>9027</v>
      </c>
      <c r="L9575">
        <v>8483.0169000000005</v>
      </c>
      <c r="M9575">
        <v>0.26133772730827332</v>
      </c>
      <c r="N9575">
        <v>8.7047621607780457E-2</v>
      </c>
      <c r="O9575">
        <v>0.19002239406108856</v>
      </c>
      <c r="P9575">
        <v>0.26133772730827332</v>
      </c>
      <c r="Q9575">
        <v>0.33265304565429688</v>
      </c>
      <c r="R9575">
        <v>0.43562781810760498</v>
      </c>
      <c r="S9575" s="10" t="s">
        <v>39</v>
      </c>
    </row>
    <row r="9576" spans="1:19" hidden="1" x14ac:dyDescent="0.25">
      <c r="A9576" s="10" t="str">
        <f t="shared" si="149"/>
        <v>2017-2026Northern Coast1-in-10July PeakPGE18</v>
      </c>
      <c r="B9576" s="10" t="s">
        <v>54</v>
      </c>
      <c r="C9576" s="10" t="s">
        <v>12</v>
      </c>
      <c r="D9576" s="10" t="s">
        <v>3</v>
      </c>
      <c r="E9576" s="10" t="s">
        <v>1</v>
      </c>
      <c r="F9576">
        <v>18</v>
      </c>
      <c r="G9576">
        <v>2.4495017528533936</v>
      </c>
      <c r="H9576">
        <v>1.8802577257156372</v>
      </c>
      <c r="I9576">
        <v>96.695259094238281</v>
      </c>
      <c r="J9576">
        <v>0.13599415123462677</v>
      </c>
      <c r="K9576">
        <v>9027</v>
      </c>
      <c r="L9576">
        <v>8483.0169000000005</v>
      </c>
      <c r="M9576">
        <v>0.56924402713775635</v>
      </c>
      <c r="N9576">
        <v>0.39495393633842468</v>
      </c>
      <c r="O9576">
        <v>0.49792870879173279</v>
      </c>
      <c r="P9576">
        <v>0.56924402713775635</v>
      </c>
      <c r="Q9576">
        <v>0.64055937528610229</v>
      </c>
      <c r="R9576">
        <v>0.7435341477394104</v>
      </c>
      <c r="S9576" s="10" t="s">
        <v>38</v>
      </c>
    </row>
    <row r="9577" spans="1:19" hidden="1" x14ac:dyDescent="0.25">
      <c r="A9577" s="10" t="str">
        <f t="shared" si="149"/>
        <v>2017-2026Northern Coast1-in-2July PeakPGE18</v>
      </c>
      <c r="B9577" s="10" t="s">
        <v>54</v>
      </c>
      <c r="C9577" s="10" t="s">
        <v>12</v>
      </c>
      <c r="D9577" s="10" t="s">
        <v>3</v>
      </c>
      <c r="E9577" s="10" t="s">
        <v>9</v>
      </c>
      <c r="F9577">
        <v>18</v>
      </c>
      <c r="G9577">
        <v>2.0884273052215576</v>
      </c>
      <c r="H9577">
        <v>1.6337783336639404</v>
      </c>
      <c r="I9577">
        <v>92.942924499511719</v>
      </c>
      <c r="J9577">
        <v>0.13599415123462677</v>
      </c>
      <c r="K9577">
        <v>9027</v>
      </c>
      <c r="L9577">
        <v>8483.0169000000005</v>
      </c>
      <c r="M9577">
        <v>0.45464903116226196</v>
      </c>
      <c r="N9577">
        <v>0.2803589403629303</v>
      </c>
      <c r="O9577">
        <v>0.3833337128162384</v>
      </c>
      <c r="P9577">
        <v>0.45464903116226196</v>
      </c>
      <c r="Q9577">
        <v>0.52596437931060791</v>
      </c>
      <c r="R9577">
        <v>0.62893915176391602</v>
      </c>
      <c r="S9577" s="10" t="s">
        <v>38</v>
      </c>
    </row>
    <row r="9578" spans="1:19" hidden="1" x14ac:dyDescent="0.25">
      <c r="A9578" s="10" t="str">
        <f t="shared" si="149"/>
        <v>2017-2026Northern Coast1-in-2July PeakCAISO19</v>
      </c>
      <c r="B9578" s="10" t="s">
        <v>54</v>
      </c>
      <c r="C9578" s="10" t="s">
        <v>12</v>
      </c>
      <c r="D9578" s="10" t="s">
        <v>3</v>
      </c>
      <c r="E9578" s="10" t="s">
        <v>9</v>
      </c>
      <c r="F9578">
        <v>19</v>
      </c>
      <c r="G9578">
        <v>1.7879791259765625</v>
      </c>
      <c r="H9578">
        <v>1.9795541763305664</v>
      </c>
      <c r="I9578">
        <v>83.296226501464844</v>
      </c>
      <c r="J9578">
        <v>0.11742977052927017</v>
      </c>
      <c r="K9578">
        <v>9027</v>
      </c>
      <c r="L9578">
        <v>8483.0169000000005</v>
      </c>
      <c r="M9578">
        <v>-0.19157505035400391</v>
      </c>
      <c r="N9578">
        <v>-0.34207305312156677</v>
      </c>
      <c r="O9578">
        <v>-0.25315523147583008</v>
      </c>
      <c r="P9578">
        <v>-0.19157505035400391</v>
      </c>
      <c r="Q9578">
        <v>-0.12999488413333893</v>
      </c>
      <c r="R9578">
        <v>-4.1077055037021637E-2</v>
      </c>
      <c r="S9578" s="10" t="s">
        <v>39</v>
      </c>
    </row>
    <row r="9579" spans="1:19" hidden="1" x14ac:dyDescent="0.25">
      <c r="A9579" s="10" t="str">
        <f t="shared" si="149"/>
        <v>2017-2026Northern Coast1-in-10July PeakCAISO19</v>
      </c>
      <c r="B9579" s="10" t="s">
        <v>54</v>
      </c>
      <c r="C9579" s="10" t="s">
        <v>12</v>
      </c>
      <c r="D9579" s="10" t="s">
        <v>3</v>
      </c>
      <c r="E9579" s="10" t="s">
        <v>1</v>
      </c>
      <c r="F9579">
        <v>19</v>
      </c>
      <c r="G9579">
        <v>2.3117377758026123</v>
      </c>
      <c r="H9579">
        <v>2.5269672870635986</v>
      </c>
      <c r="I9579">
        <v>90.341957092285156</v>
      </c>
      <c r="J9579">
        <v>0.11742977052927017</v>
      </c>
      <c r="K9579">
        <v>9027</v>
      </c>
      <c r="L9579">
        <v>8483.0169000000005</v>
      </c>
      <c r="M9579">
        <v>-0.2152295708656311</v>
      </c>
      <c r="N9579">
        <v>-0.36572757363319397</v>
      </c>
      <c r="O9579">
        <v>-0.27680975198745728</v>
      </c>
      <c r="P9579">
        <v>-0.2152295708656311</v>
      </c>
      <c r="Q9579">
        <v>-0.15364940464496613</v>
      </c>
      <c r="R9579">
        <v>-6.4731575548648834E-2</v>
      </c>
      <c r="S9579" s="10" t="s">
        <v>39</v>
      </c>
    </row>
    <row r="9580" spans="1:19" hidden="1" x14ac:dyDescent="0.25">
      <c r="A9580" s="10" t="str">
        <f t="shared" si="149"/>
        <v>2017-2026Northern Coast1-in-2July PeakPGE19</v>
      </c>
      <c r="B9580" s="10" t="s">
        <v>54</v>
      </c>
      <c r="C9580" s="10" t="s">
        <v>12</v>
      </c>
      <c r="D9580" s="10" t="s">
        <v>3</v>
      </c>
      <c r="E9580" s="10" t="s">
        <v>9</v>
      </c>
      <c r="F9580">
        <v>19</v>
      </c>
      <c r="G9580">
        <v>2.1003315448760986</v>
      </c>
      <c r="H9580">
        <v>2.303168773651123</v>
      </c>
      <c r="I9580">
        <v>89.157546997070313</v>
      </c>
      <c r="J9580">
        <v>0.11742977052927017</v>
      </c>
      <c r="K9580">
        <v>9027</v>
      </c>
      <c r="L9580">
        <v>8483.0169000000005</v>
      </c>
      <c r="M9580">
        <v>-0.20283722877502441</v>
      </c>
      <c r="N9580">
        <v>-0.35333523154258728</v>
      </c>
      <c r="O9580">
        <v>-0.26441740989685059</v>
      </c>
      <c r="P9580">
        <v>-0.20283722877502441</v>
      </c>
      <c r="Q9580">
        <v>-0.14125706255435944</v>
      </c>
      <c r="R9580">
        <v>-5.2339233458042145E-2</v>
      </c>
      <c r="S9580" s="10" t="s">
        <v>38</v>
      </c>
    </row>
    <row r="9581" spans="1:19" hidden="1" x14ac:dyDescent="0.25">
      <c r="A9581" s="10" t="str">
        <f t="shared" si="149"/>
        <v>2017-2026Northern Coast1-in-10July PeakPGE19</v>
      </c>
      <c r="B9581" s="10" t="s">
        <v>54</v>
      </c>
      <c r="C9581" s="10" t="s">
        <v>12</v>
      </c>
      <c r="D9581" s="10" t="s">
        <v>3</v>
      </c>
      <c r="E9581" s="10" t="s">
        <v>1</v>
      </c>
      <c r="F9581">
        <v>19</v>
      </c>
      <c r="G9581">
        <v>2.4634640216827393</v>
      </c>
      <c r="H9581">
        <v>2.6855731010437012</v>
      </c>
      <c r="I9581">
        <v>92.385345458984375</v>
      </c>
      <c r="J9581">
        <v>0.11742977052927017</v>
      </c>
      <c r="K9581">
        <v>9027</v>
      </c>
      <c r="L9581">
        <v>8483.0169000000005</v>
      </c>
      <c r="M9581">
        <v>-0.22210896015167236</v>
      </c>
      <c r="N9581">
        <v>-0.37260696291923523</v>
      </c>
      <c r="O9581">
        <v>-0.28368914127349854</v>
      </c>
      <c r="P9581">
        <v>-0.22210896015167236</v>
      </c>
      <c r="Q9581">
        <v>-0.16052879393100739</v>
      </c>
      <c r="R9581">
        <v>-7.1610964834690094E-2</v>
      </c>
      <c r="S9581" s="10" t="s">
        <v>38</v>
      </c>
    </row>
    <row r="9582" spans="1:19" hidden="1" x14ac:dyDescent="0.25">
      <c r="A9582" s="10" t="str">
        <f t="shared" si="149"/>
        <v>2017-2026Northern Coast1-in-2July PeakCAISO20</v>
      </c>
      <c r="B9582" s="10" t="s">
        <v>54</v>
      </c>
      <c r="C9582" s="10" t="s">
        <v>12</v>
      </c>
      <c r="D9582" s="10" t="s">
        <v>3</v>
      </c>
      <c r="E9582" s="10" t="s">
        <v>9</v>
      </c>
      <c r="F9582">
        <v>20</v>
      </c>
      <c r="G9582">
        <v>1.6277843713760376</v>
      </c>
      <c r="H9582">
        <v>1.7802935838699341</v>
      </c>
      <c r="I9582">
        <v>78.396697998046875</v>
      </c>
      <c r="J9582">
        <v>7.6294809579849243E-2</v>
      </c>
      <c r="K9582">
        <v>9027</v>
      </c>
      <c r="L9582">
        <v>8483.0169000000005</v>
      </c>
      <c r="M9582">
        <v>-0.15250925719738007</v>
      </c>
      <c r="N9582">
        <v>-0.2502886950969696</v>
      </c>
      <c r="O9582">
        <v>-0.19251824915409088</v>
      </c>
      <c r="P9582">
        <v>-0.15250925719738007</v>
      </c>
      <c r="Q9582">
        <v>-0.11250025779008865</v>
      </c>
      <c r="R9582">
        <v>-5.4729830473661423E-2</v>
      </c>
      <c r="S9582" s="10" t="s">
        <v>39</v>
      </c>
    </row>
    <row r="9583" spans="1:19" hidden="1" x14ac:dyDescent="0.25">
      <c r="A9583" s="10" t="str">
        <f t="shared" si="149"/>
        <v>2017-2026Northern Coast1-in-10July PeakCAISO20</v>
      </c>
      <c r="B9583" s="10" t="s">
        <v>54</v>
      </c>
      <c r="C9583" s="10" t="s">
        <v>12</v>
      </c>
      <c r="D9583" s="10" t="s">
        <v>3</v>
      </c>
      <c r="E9583" s="10" t="s">
        <v>1</v>
      </c>
      <c r="F9583">
        <v>20</v>
      </c>
      <c r="G9583">
        <v>2.104616641998291</v>
      </c>
      <c r="H9583">
        <v>2.3373138904571533</v>
      </c>
      <c r="I9583">
        <v>84.703269958496094</v>
      </c>
      <c r="J9583">
        <v>7.6294809579849243E-2</v>
      </c>
      <c r="K9583">
        <v>9027</v>
      </c>
      <c r="L9583">
        <v>8483.0169000000005</v>
      </c>
      <c r="M9583">
        <v>-0.23269729316234589</v>
      </c>
      <c r="N9583">
        <v>-0.33047673106193542</v>
      </c>
      <c r="O9583">
        <v>-0.2727063000202179</v>
      </c>
      <c r="P9583">
        <v>-0.23269729316234589</v>
      </c>
      <c r="Q9583">
        <v>-0.19268830120563507</v>
      </c>
      <c r="R9583">
        <v>-0.13491787016391754</v>
      </c>
      <c r="S9583" s="10" t="s">
        <v>39</v>
      </c>
    </row>
    <row r="9584" spans="1:19" hidden="1" x14ac:dyDescent="0.25">
      <c r="A9584" s="10" t="str">
        <f t="shared" si="149"/>
        <v>2017-2026Northern Coast1-in-10July PeakPGE20</v>
      </c>
      <c r="B9584" s="10" t="s">
        <v>54</v>
      </c>
      <c r="C9584" s="10" t="s">
        <v>12</v>
      </c>
      <c r="D9584" s="10" t="s">
        <v>3</v>
      </c>
      <c r="E9584" s="10" t="s">
        <v>1</v>
      </c>
      <c r="F9584">
        <v>20</v>
      </c>
      <c r="G9584">
        <v>2.2427489757537842</v>
      </c>
      <c r="H9584">
        <v>2.4984724521636963</v>
      </c>
      <c r="I9584">
        <v>87.328269958496094</v>
      </c>
      <c r="J9584">
        <v>7.6294809579849243E-2</v>
      </c>
      <c r="K9584">
        <v>9027</v>
      </c>
      <c r="L9584">
        <v>8483.0169000000005</v>
      </c>
      <c r="M9584">
        <v>-0.25572338700294495</v>
      </c>
      <c r="N9584">
        <v>-0.35350281000137329</v>
      </c>
      <c r="O9584">
        <v>-0.29573237895965576</v>
      </c>
      <c r="P9584">
        <v>-0.25572338700294495</v>
      </c>
      <c r="Q9584">
        <v>-0.21571439504623413</v>
      </c>
      <c r="R9584">
        <v>-0.1579439640045166</v>
      </c>
      <c r="S9584" s="10" t="s">
        <v>38</v>
      </c>
    </row>
    <row r="9585" spans="1:19" hidden="1" x14ac:dyDescent="0.25">
      <c r="A9585" s="10" t="str">
        <f t="shared" si="149"/>
        <v>2017-2026Northern Coast1-in-2July PeakPGE20</v>
      </c>
      <c r="B9585" s="10" t="s">
        <v>54</v>
      </c>
      <c r="C9585" s="10" t="s">
        <v>12</v>
      </c>
      <c r="D9585" s="10" t="s">
        <v>3</v>
      </c>
      <c r="E9585" s="10" t="s">
        <v>9</v>
      </c>
      <c r="F9585">
        <v>20</v>
      </c>
      <c r="G9585">
        <v>1.9121513366699219</v>
      </c>
      <c r="H9585">
        <v>2.1140010356903076</v>
      </c>
      <c r="I9585">
        <v>83.385848999023438</v>
      </c>
      <c r="J9585">
        <v>7.6294809579849243E-2</v>
      </c>
      <c r="K9585">
        <v>9027</v>
      </c>
      <c r="L9585">
        <v>8483.0169000000005</v>
      </c>
      <c r="M9585">
        <v>-0.20184965431690216</v>
      </c>
      <c r="N9585">
        <v>-0.2996290922164917</v>
      </c>
      <c r="O9585">
        <v>-0.24185864627361298</v>
      </c>
      <c r="P9585">
        <v>-0.20184965431690216</v>
      </c>
      <c r="Q9585">
        <v>-0.16184066236019135</v>
      </c>
      <c r="R9585">
        <v>-0.10407022386789322</v>
      </c>
      <c r="S9585" s="10" t="s">
        <v>38</v>
      </c>
    </row>
    <row r="9586" spans="1:19" hidden="1" x14ac:dyDescent="0.25">
      <c r="A9586" s="10" t="str">
        <f t="shared" si="149"/>
        <v>2017-2026Northern Coast1-in-2July PeakCAISO21</v>
      </c>
      <c r="B9586" s="10" t="s">
        <v>54</v>
      </c>
      <c r="C9586" s="10" t="s">
        <v>12</v>
      </c>
      <c r="D9586" s="10" t="s">
        <v>3</v>
      </c>
      <c r="E9586" s="10" t="s">
        <v>9</v>
      </c>
      <c r="F9586">
        <v>21</v>
      </c>
      <c r="G9586">
        <v>1.4140607118606567</v>
      </c>
      <c r="H9586">
        <v>1.4824972152709961</v>
      </c>
      <c r="I9586">
        <v>72.0245361328125</v>
      </c>
      <c r="J9586">
        <v>7.6630406081676483E-2</v>
      </c>
      <c r="K9586">
        <v>9027</v>
      </c>
      <c r="L9586">
        <v>8483.0169000000005</v>
      </c>
      <c r="M9586">
        <v>-6.8436451256275177E-2</v>
      </c>
      <c r="N9586">
        <v>-0.16664597392082214</v>
      </c>
      <c r="O9586">
        <v>-0.10862143337726593</v>
      </c>
      <c r="P9586">
        <v>-6.8436451256275177E-2</v>
      </c>
      <c r="Q9586">
        <v>-2.8251465409994125E-2</v>
      </c>
      <c r="R9586">
        <v>2.9773076996207237E-2</v>
      </c>
      <c r="S9586" s="10" t="s">
        <v>39</v>
      </c>
    </row>
    <row r="9587" spans="1:19" hidden="1" x14ac:dyDescent="0.25">
      <c r="A9587" s="10" t="str">
        <f t="shared" si="149"/>
        <v>2017-2026Northern Coast1-in-10July PeakCAISO21</v>
      </c>
      <c r="B9587" s="10" t="s">
        <v>54</v>
      </c>
      <c r="C9587" s="10" t="s">
        <v>12</v>
      </c>
      <c r="D9587" s="10" t="s">
        <v>3</v>
      </c>
      <c r="E9587" s="10" t="s">
        <v>1</v>
      </c>
      <c r="F9587">
        <v>21</v>
      </c>
      <c r="G9587">
        <v>1.8282862901687622</v>
      </c>
      <c r="H9587">
        <v>1.9691563844680786</v>
      </c>
      <c r="I9587">
        <v>77.499496459960937</v>
      </c>
      <c r="J9587">
        <v>7.6630406081676483E-2</v>
      </c>
      <c r="K9587">
        <v>9027</v>
      </c>
      <c r="L9587">
        <v>8483.0169000000005</v>
      </c>
      <c r="M9587">
        <v>-0.14087006449699402</v>
      </c>
      <c r="N9587">
        <v>-0.23907959461212158</v>
      </c>
      <c r="O9587">
        <v>-0.18105505406856537</v>
      </c>
      <c r="P9587">
        <v>-0.14087006449699402</v>
      </c>
      <c r="Q9587">
        <v>-0.10068508237600327</v>
      </c>
      <c r="R9587">
        <v>-4.2660534381866455E-2</v>
      </c>
      <c r="S9587" s="10" t="s">
        <v>39</v>
      </c>
    </row>
    <row r="9588" spans="1:19" hidden="1" x14ac:dyDescent="0.25">
      <c r="A9588" s="10" t="str">
        <f t="shared" si="149"/>
        <v>2017-2026Northern Coast1-in-10July PeakPGE21</v>
      </c>
      <c r="B9588" s="10" t="s">
        <v>54</v>
      </c>
      <c r="C9588" s="10" t="s">
        <v>12</v>
      </c>
      <c r="D9588" s="10" t="s">
        <v>3</v>
      </c>
      <c r="E9588" s="10" t="s">
        <v>1</v>
      </c>
      <c r="F9588">
        <v>21</v>
      </c>
      <c r="G9588">
        <v>1.9482821226119995</v>
      </c>
      <c r="H9588">
        <v>2.1070001125335693</v>
      </c>
      <c r="I9588">
        <v>80.358474731445313</v>
      </c>
      <c r="J9588">
        <v>7.6630406081676483E-2</v>
      </c>
      <c r="K9588">
        <v>9027</v>
      </c>
      <c r="L9588">
        <v>8483.0169000000005</v>
      </c>
      <c r="M9588">
        <v>-0.15871803462505341</v>
      </c>
      <c r="N9588">
        <v>-0.25692754983901978</v>
      </c>
      <c r="O9588">
        <v>-0.19890302419662476</v>
      </c>
      <c r="P9588">
        <v>-0.15871803462505341</v>
      </c>
      <c r="Q9588">
        <v>-0.11853305250406265</v>
      </c>
      <c r="R9588">
        <v>-6.0508504509925842E-2</v>
      </c>
      <c r="S9588" s="10" t="s">
        <v>38</v>
      </c>
    </row>
    <row r="9589" spans="1:19" hidden="1" x14ac:dyDescent="0.25">
      <c r="A9589" s="10" t="str">
        <f t="shared" si="149"/>
        <v>2017-2026Northern Coast1-in-2July PeakPGE21</v>
      </c>
      <c r="B9589" s="10" t="s">
        <v>54</v>
      </c>
      <c r="C9589" s="10" t="s">
        <v>12</v>
      </c>
      <c r="D9589" s="10" t="s">
        <v>3</v>
      </c>
      <c r="E9589" s="10" t="s">
        <v>9</v>
      </c>
      <c r="F9589">
        <v>21</v>
      </c>
      <c r="G9589">
        <v>1.6610910892486572</v>
      </c>
      <c r="H9589">
        <v>1.7734754085540771</v>
      </c>
      <c r="I9589">
        <v>75.796226501464844</v>
      </c>
      <c r="J9589">
        <v>7.6630406081676483E-2</v>
      </c>
      <c r="K9589">
        <v>9027</v>
      </c>
      <c r="L9589">
        <v>8483.0169000000005</v>
      </c>
      <c r="M9589">
        <v>-0.11238427460193634</v>
      </c>
      <c r="N9589">
        <v>-0.2105938047170639</v>
      </c>
      <c r="O9589">
        <v>-0.15256926417350769</v>
      </c>
      <c r="P9589">
        <v>-0.11238427460193634</v>
      </c>
      <c r="Q9589">
        <v>-7.2199292480945587E-2</v>
      </c>
      <c r="R9589">
        <v>-1.4174746349453926E-2</v>
      </c>
      <c r="S9589" s="10" t="s">
        <v>38</v>
      </c>
    </row>
    <row r="9590" spans="1:19" hidden="1" x14ac:dyDescent="0.25">
      <c r="A9590" s="10" t="str">
        <f t="shared" si="149"/>
        <v>2017-2026Northern Coast1-in-10July PeakCAISO22</v>
      </c>
      <c r="B9590" s="10" t="s">
        <v>54</v>
      </c>
      <c r="C9590" s="10" t="s">
        <v>12</v>
      </c>
      <c r="D9590" s="10" t="s">
        <v>3</v>
      </c>
      <c r="E9590" s="10" t="s">
        <v>1</v>
      </c>
      <c r="F9590">
        <v>22</v>
      </c>
      <c r="G9590">
        <v>1.5235918760299683</v>
      </c>
      <c r="H9590">
        <v>1.6078495979309082</v>
      </c>
      <c r="I9590">
        <v>72.474967956542969</v>
      </c>
      <c r="J9590">
        <v>6.3674606382846832E-2</v>
      </c>
      <c r="K9590">
        <v>9027</v>
      </c>
      <c r="L9590">
        <v>8483.0169000000005</v>
      </c>
      <c r="M9590">
        <v>-8.4257751703262329E-2</v>
      </c>
      <c r="N9590">
        <v>-0.16586312651634216</v>
      </c>
      <c r="O9590">
        <v>-0.11764871329069138</v>
      </c>
      <c r="P9590">
        <v>-8.4257751703262329E-2</v>
      </c>
      <c r="Q9590">
        <v>-5.0866786390542984E-2</v>
      </c>
      <c r="R9590">
        <v>-2.6523761916905642E-3</v>
      </c>
      <c r="S9590" s="10" t="s">
        <v>39</v>
      </c>
    </row>
    <row r="9591" spans="1:19" hidden="1" x14ac:dyDescent="0.25">
      <c r="A9591" s="10" t="str">
        <f t="shared" si="149"/>
        <v>2017-2026Northern Coast1-in-2July PeakCAISO22</v>
      </c>
      <c r="B9591" s="10" t="s">
        <v>54</v>
      </c>
      <c r="C9591" s="10" t="s">
        <v>12</v>
      </c>
      <c r="D9591" s="10" t="s">
        <v>3</v>
      </c>
      <c r="E9591" s="10" t="s">
        <v>9</v>
      </c>
      <c r="F9591">
        <v>22</v>
      </c>
      <c r="G9591">
        <v>1.1783993244171143</v>
      </c>
      <c r="H9591">
        <v>1.1914316415786743</v>
      </c>
      <c r="I9591">
        <v>68.070762634277344</v>
      </c>
      <c r="J9591">
        <v>6.3674606382846832E-2</v>
      </c>
      <c r="K9591">
        <v>9027</v>
      </c>
      <c r="L9591">
        <v>8483.0169000000005</v>
      </c>
      <c r="M9591">
        <v>-1.3032290153205395E-2</v>
      </c>
      <c r="N9591">
        <v>-9.4637662172317505E-2</v>
      </c>
      <c r="O9591">
        <v>-4.6423252671957016E-2</v>
      </c>
      <c r="P9591">
        <v>-1.3032290153205395E-2</v>
      </c>
      <c r="Q9591">
        <v>2.0358674228191376E-2</v>
      </c>
      <c r="R9591">
        <v>6.8573087453842163E-2</v>
      </c>
      <c r="S9591" s="10" t="s">
        <v>39</v>
      </c>
    </row>
    <row r="9592" spans="1:19" hidden="1" x14ac:dyDescent="0.25">
      <c r="A9592" s="10" t="str">
        <f t="shared" si="149"/>
        <v>2017-2026Northern Coast1-in-2July PeakPGE22</v>
      </c>
      <c r="B9592" s="10" t="s">
        <v>54</v>
      </c>
      <c r="C9592" s="10" t="s">
        <v>12</v>
      </c>
      <c r="D9592" s="10" t="s">
        <v>3</v>
      </c>
      <c r="E9592" s="10" t="s">
        <v>9</v>
      </c>
      <c r="F9592">
        <v>22</v>
      </c>
      <c r="G9592">
        <v>1.3842606544494629</v>
      </c>
      <c r="H9592">
        <v>1.445023775100708</v>
      </c>
      <c r="I9592">
        <v>69.736312866210937</v>
      </c>
      <c r="J9592">
        <v>6.3674606382846832E-2</v>
      </c>
      <c r="K9592">
        <v>9027</v>
      </c>
      <c r="L9592">
        <v>8483.0169000000005</v>
      </c>
      <c r="M9592">
        <v>-6.0763135552406311E-2</v>
      </c>
      <c r="N9592">
        <v>-0.14236851036548615</v>
      </c>
      <c r="O9592">
        <v>-9.4154097139835358E-2</v>
      </c>
      <c r="P9592">
        <v>-6.0763135552406311E-2</v>
      </c>
      <c r="Q9592">
        <v>-2.7372172102332115E-2</v>
      </c>
      <c r="R9592">
        <v>2.0842239260673523E-2</v>
      </c>
      <c r="S9592" s="10" t="s">
        <v>38</v>
      </c>
    </row>
    <row r="9593" spans="1:19" hidden="1" x14ac:dyDescent="0.25">
      <c r="A9593" s="10" t="str">
        <f t="shared" si="149"/>
        <v>2017-2026Northern Coast1-in-10July PeakPGE22</v>
      </c>
      <c r="B9593" s="10" t="s">
        <v>54</v>
      </c>
      <c r="C9593" s="10" t="s">
        <v>12</v>
      </c>
      <c r="D9593" s="10" t="s">
        <v>3</v>
      </c>
      <c r="E9593" s="10" t="s">
        <v>1</v>
      </c>
      <c r="F9593">
        <v>22</v>
      </c>
      <c r="G9593">
        <v>1.6235897541046143</v>
      </c>
      <c r="H9593">
        <v>1.7248979806900024</v>
      </c>
      <c r="I9593">
        <v>74.836784362792969</v>
      </c>
      <c r="J9593">
        <v>6.3674606382846832E-2</v>
      </c>
      <c r="K9593">
        <v>9027</v>
      </c>
      <c r="L9593">
        <v>8483.0169000000005</v>
      </c>
      <c r="M9593">
        <v>-0.10130824893712997</v>
      </c>
      <c r="N9593">
        <v>-0.18291363120079041</v>
      </c>
      <c r="O9593">
        <v>-0.13469921052455902</v>
      </c>
      <c r="P9593">
        <v>-0.10130824893712997</v>
      </c>
      <c r="Q9593">
        <v>-6.7917287349700928E-2</v>
      </c>
      <c r="R9593">
        <v>-1.970287412405014E-2</v>
      </c>
      <c r="S9593" s="10" t="s">
        <v>38</v>
      </c>
    </row>
    <row r="9594" spans="1:19" hidden="1" x14ac:dyDescent="0.25">
      <c r="A9594" s="10" t="str">
        <f t="shared" si="149"/>
        <v>2017-2026Northern Coast1-in-2July PeakCAISO23</v>
      </c>
      <c r="B9594" s="10" t="s">
        <v>54</v>
      </c>
      <c r="C9594" s="10" t="s">
        <v>12</v>
      </c>
      <c r="D9594" s="10" t="s">
        <v>3</v>
      </c>
      <c r="E9594" s="10" t="s">
        <v>9</v>
      </c>
      <c r="F9594">
        <v>23</v>
      </c>
      <c r="G9594">
        <v>0.91683894395828247</v>
      </c>
      <c r="H9594">
        <v>0.92780375480651855</v>
      </c>
      <c r="I9594">
        <v>66.25</v>
      </c>
      <c r="J9594">
        <v>5.8387260884046555E-2</v>
      </c>
      <c r="K9594">
        <v>9027</v>
      </c>
      <c r="L9594">
        <v>8483.0169000000005</v>
      </c>
      <c r="M9594">
        <v>-1.0964821092784405E-2</v>
      </c>
      <c r="N9594">
        <v>-8.5793934762477875E-2</v>
      </c>
      <c r="O9594">
        <v>-4.1583102196455002E-2</v>
      </c>
      <c r="P9594">
        <v>-1.0964821092784405E-2</v>
      </c>
      <c r="Q9594">
        <v>1.9653458148241043E-2</v>
      </c>
      <c r="R9594">
        <v>6.3864290714263916E-2</v>
      </c>
      <c r="S9594" s="10" t="s">
        <v>39</v>
      </c>
    </row>
    <row r="9595" spans="1:19" hidden="1" x14ac:dyDescent="0.25">
      <c r="A9595" s="10" t="str">
        <f t="shared" si="149"/>
        <v>2017-2026Northern Coast1-in-10July PeakCAISO23</v>
      </c>
      <c r="B9595" s="10" t="s">
        <v>54</v>
      </c>
      <c r="C9595" s="10" t="s">
        <v>12</v>
      </c>
      <c r="D9595" s="10" t="s">
        <v>3</v>
      </c>
      <c r="E9595" s="10" t="s">
        <v>1</v>
      </c>
      <c r="F9595">
        <v>23</v>
      </c>
      <c r="G9595">
        <v>1.1854116916656494</v>
      </c>
      <c r="H9595">
        <v>1.2423372268676758</v>
      </c>
      <c r="I9595">
        <v>68.695259094238281</v>
      </c>
      <c r="J9595">
        <v>5.8387260884046555E-2</v>
      </c>
      <c r="K9595">
        <v>9027</v>
      </c>
      <c r="L9595">
        <v>8483.0169000000005</v>
      </c>
      <c r="M9595">
        <v>-5.6925594806671143E-2</v>
      </c>
      <c r="N9595">
        <v>-0.13175471127033234</v>
      </c>
      <c r="O9595">
        <v>-8.7543874979019165E-2</v>
      </c>
      <c r="P9595">
        <v>-5.6925594806671143E-2</v>
      </c>
      <c r="Q9595">
        <v>-2.630731463432312E-2</v>
      </c>
      <c r="R9595">
        <v>1.7903517931699753E-2</v>
      </c>
      <c r="S9595" s="10" t="s">
        <v>39</v>
      </c>
    </row>
    <row r="9596" spans="1:19" hidden="1" x14ac:dyDescent="0.25">
      <c r="A9596" s="10" t="str">
        <f t="shared" si="149"/>
        <v>2017-2026Northern Coast1-in-10July PeakPGE23</v>
      </c>
      <c r="B9596" s="10" t="s">
        <v>54</v>
      </c>
      <c r="C9596" s="10" t="s">
        <v>12</v>
      </c>
      <c r="D9596" s="10" t="s">
        <v>3</v>
      </c>
      <c r="E9596" s="10" t="s">
        <v>1</v>
      </c>
      <c r="F9596">
        <v>23</v>
      </c>
      <c r="G9596">
        <v>1.2632137537002563</v>
      </c>
      <c r="H9596">
        <v>1.3313621282577515</v>
      </c>
      <c r="I9596">
        <v>71.108474731445313</v>
      </c>
      <c r="J9596">
        <v>5.8387260884046555E-2</v>
      </c>
      <c r="K9596">
        <v>9027</v>
      </c>
      <c r="L9596">
        <v>8483.0169000000005</v>
      </c>
      <c r="M9596">
        <v>-6.8148382008075714E-2</v>
      </c>
      <c r="N9596">
        <v>-0.14297749102115631</v>
      </c>
      <c r="O9596">
        <v>-9.8766662180423737E-2</v>
      </c>
      <c r="P9596">
        <v>-6.8148382008075714E-2</v>
      </c>
      <c r="Q9596">
        <v>-3.7530101835727692E-2</v>
      </c>
      <c r="R9596">
        <v>6.6807316616177559E-3</v>
      </c>
      <c r="S9596" s="10" t="s">
        <v>38</v>
      </c>
    </row>
    <row r="9597" spans="1:19" hidden="1" x14ac:dyDescent="0.25">
      <c r="A9597" s="10" t="str">
        <f t="shared" si="149"/>
        <v>2017-2026Northern Coast1-in-2July PeakPGE23</v>
      </c>
      <c r="B9597" s="10" t="s">
        <v>54</v>
      </c>
      <c r="C9597" s="10" t="s">
        <v>12</v>
      </c>
      <c r="D9597" s="10" t="s">
        <v>3</v>
      </c>
      <c r="E9597" s="10" t="s">
        <v>9</v>
      </c>
      <c r="F9597">
        <v>23</v>
      </c>
      <c r="G9597">
        <v>1.0770068168640137</v>
      </c>
      <c r="H9597">
        <v>1.1188863515853882</v>
      </c>
      <c r="I9597">
        <v>65.825935363769531</v>
      </c>
      <c r="J9597">
        <v>5.8387260884046555E-2</v>
      </c>
      <c r="K9597">
        <v>9027</v>
      </c>
      <c r="L9597">
        <v>8483.0169000000005</v>
      </c>
      <c r="M9597">
        <v>-4.1879583150148392E-2</v>
      </c>
      <c r="N9597">
        <v>-0.11670869588851929</v>
      </c>
      <c r="O9597">
        <v>-7.2497859597206116E-2</v>
      </c>
      <c r="P9597">
        <v>-4.1879583150148392E-2</v>
      </c>
      <c r="Q9597">
        <v>-1.1261303909122944E-2</v>
      </c>
      <c r="R9597">
        <v>3.2949529588222504E-2</v>
      </c>
      <c r="S9597" s="10" t="s">
        <v>38</v>
      </c>
    </row>
    <row r="9598" spans="1:19" hidden="1" x14ac:dyDescent="0.25">
      <c r="A9598" s="10" t="str">
        <f t="shared" si="149"/>
        <v>2017-2026Northern Coast1-in-10July PeakCAISO24</v>
      </c>
      <c r="B9598" s="10" t="s">
        <v>54</v>
      </c>
      <c r="C9598" s="10" t="s">
        <v>12</v>
      </c>
      <c r="D9598" s="10" t="s">
        <v>3</v>
      </c>
      <c r="E9598" s="10" t="s">
        <v>1</v>
      </c>
      <c r="F9598">
        <v>24</v>
      </c>
      <c r="G9598">
        <v>0.90710818767547607</v>
      </c>
      <c r="H9598">
        <v>0.94497454166412354</v>
      </c>
      <c r="I9598">
        <v>65.241485595703125</v>
      </c>
      <c r="J9598">
        <v>4.4309847056865692E-2</v>
      </c>
      <c r="K9598">
        <v>9027</v>
      </c>
      <c r="L9598">
        <v>8483.0169000000005</v>
      </c>
      <c r="M9598">
        <v>-3.7866339087486267E-2</v>
      </c>
      <c r="N9598">
        <v>-9.4653837382793427E-2</v>
      </c>
      <c r="O9598">
        <v>-6.1102423816919327E-2</v>
      </c>
      <c r="P9598">
        <v>-3.7866339087486267E-2</v>
      </c>
      <c r="Q9598">
        <v>-1.4630255289375782E-2</v>
      </c>
      <c r="R9598">
        <v>1.8921161070466042E-2</v>
      </c>
      <c r="S9598" s="10" t="s">
        <v>39</v>
      </c>
    </row>
    <row r="9599" spans="1:19" hidden="1" x14ac:dyDescent="0.25">
      <c r="A9599" s="10" t="str">
        <f t="shared" si="149"/>
        <v>2017-2026Northern Coast1-in-2July PeakCAISO24</v>
      </c>
      <c r="B9599" s="10" t="s">
        <v>54</v>
      </c>
      <c r="C9599" s="10" t="s">
        <v>12</v>
      </c>
      <c r="D9599" s="10" t="s">
        <v>3</v>
      </c>
      <c r="E9599" s="10" t="s">
        <v>9</v>
      </c>
      <c r="F9599">
        <v>24</v>
      </c>
      <c r="G9599">
        <v>0.70158928632736206</v>
      </c>
      <c r="H9599">
        <v>0.7102932333946228</v>
      </c>
      <c r="I9599">
        <v>64.589622497558594</v>
      </c>
      <c r="J9599">
        <v>4.4309847056865692E-2</v>
      </c>
      <c r="K9599">
        <v>9027</v>
      </c>
      <c r="L9599">
        <v>8483.0169000000005</v>
      </c>
      <c r="M9599">
        <v>-8.7039517238736153E-3</v>
      </c>
      <c r="N9599">
        <v>-6.5491452813148499E-2</v>
      </c>
      <c r="O9599">
        <v>-3.19400355219841E-2</v>
      </c>
      <c r="P9599">
        <v>-8.7039517238736153E-3</v>
      </c>
      <c r="Q9599">
        <v>1.453213207423687E-2</v>
      </c>
      <c r="R9599">
        <v>4.8083547502756119E-2</v>
      </c>
      <c r="S9599" s="10" t="s">
        <v>39</v>
      </c>
    </row>
    <row r="9600" spans="1:19" hidden="1" x14ac:dyDescent="0.25">
      <c r="A9600" s="10" t="str">
        <f t="shared" si="149"/>
        <v>2017-2026Northern Coast1-in-10July PeakPGE24</v>
      </c>
      <c r="B9600" s="10" t="s">
        <v>54</v>
      </c>
      <c r="C9600" s="10" t="s">
        <v>12</v>
      </c>
      <c r="D9600" s="10" t="s">
        <v>3</v>
      </c>
      <c r="E9600" s="10" t="s">
        <v>1</v>
      </c>
      <c r="F9600">
        <v>24</v>
      </c>
      <c r="G9600">
        <v>0.96664440631866455</v>
      </c>
      <c r="H9600">
        <v>1.0134992599487305</v>
      </c>
      <c r="I9600">
        <v>68.630172729492188</v>
      </c>
      <c r="J9600">
        <v>4.4309847056865692E-2</v>
      </c>
      <c r="K9600">
        <v>9027</v>
      </c>
      <c r="L9600">
        <v>8483.0169000000005</v>
      </c>
      <c r="M9600">
        <v>-4.6854820102453232E-2</v>
      </c>
      <c r="N9600">
        <v>-0.10364232212305069</v>
      </c>
      <c r="O9600">
        <v>-7.0090904831886292E-2</v>
      </c>
      <c r="P9600">
        <v>-4.6854820102453232E-2</v>
      </c>
      <c r="Q9600">
        <v>-2.3618737235665321E-2</v>
      </c>
      <c r="R9600">
        <v>9.9326800554990768E-3</v>
      </c>
      <c r="S9600" s="10" t="s">
        <v>38</v>
      </c>
    </row>
    <row r="9601" spans="1:19" hidden="1" x14ac:dyDescent="0.25">
      <c r="A9601" s="10" t="str">
        <f t="shared" si="149"/>
        <v>2017-2026Northern Coast1-in-2July PeakPGE24</v>
      </c>
      <c r="B9601" s="10" t="s">
        <v>54</v>
      </c>
      <c r="C9601" s="10" t="s">
        <v>12</v>
      </c>
      <c r="D9601" s="10" t="s">
        <v>3</v>
      </c>
      <c r="E9601" s="10" t="s">
        <v>9</v>
      </c>
      <c r="F9601">
        <v>24</v>
      </c>
      <c r="G9601">
        <v>0.82415395975112915</v>
      </c>
      <c r="H9601">
        <v>0.85068559646606445</v>
      </c>
      <c r="I9601">
        <v>63.450935363769531</v>
      </c>
      <c r="J9601">
        <v>4.4309847056865692E-2</v>
      </c>
      <c r="K9601">
        <v>9027</v>
      </c>
      <c r="L9601">
        <v>8483.0169000000005</v>
      </c>
      <c r="M9601">
        <v>-2.653164230287075E-2</v>
      </c>
      <c r="N9601">
        <v>-8.3319142460823059E-2</v>
      </c>
      <c r="O9601">
        <v>-4.9767725169658661E-2</v>
      </c>
      <c r="P9601">
        <v>-2.653164230287075E-2</v>
      </c>
      <c r="Q9601">
        <v>-3.2955585047602654E-3</v>
      </c>
      <c r="R9601">
        <v>3.0255857855081558E-2</v>
      </c>
      <c r="S9601" s="10" t="s">
        <v>38</v>
      </c>
    </row>
    <row r="9602" spans="1:19" hidden="1" x14ac:dyDescent="0.25">
      <c r="A9602" s="10" t="str">
        <f t="shared" ref="A9602:A9665" si="150">CONCATENATE(B9602,C9602,E9602,D9602,S9602,F9602)</f>
        <v>2017-2026Northern Coast1-in-10June PeakCAISO1</v>
      </c>
      <c r="B9602" s="10" t="s">
        <v>54</v>
      </c>
      <c r="C9602" s="10" t="s">
        <v>12</v>
      </c>
      <c r="D9602" s="10" t="s">
        <v>4</v>
      </c>
      <c r="E9602" s="10" t="s">
        <v>1</v>
      </c>
      <c r="F9602">
        <v>1</v>
      </c>
      <c r="G9602">
        <v>0.63770097494125366</v>
      </c>
      <c r="H9602">
        <v>0.63770097494125366</v>
      </c>
      <c r="I9602">
        <v>64.171226501464844</v>
      </c>
      <c r="J9602">
        <v>0</v>
      </c>
      <c r="K9602">
        <v>9027</v>
      </c>
      <c r="L9602">
        <v>8483.0169000000005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 s="10" t="s">
        <v>39</v>
      </c>
    </row>
    <row r="9603" spans="1:19" hidden="1" x14ac:dyDescent="0.25">
      <c r="A9603" s="10" t="str">
        <f t="shared" si="150"/>
        <v>2017-2026Northern Coast1-in-2June PeakCAISO1</v>
      </c>
      <c r="B9603" s="10" t="s">
        <v>54</v>
      </c>
      <c r="C9603" s="10" t="s">
        <v>12</v>
      </c>
      <c r="D9603" s="10" t="s">
        <v>4</v>
      </c>
      <c r="E9603" s="10" t="s">
        <v>9</v>
      </c>
      <c r="F9603">
        <v>1</v>
      </c>
      <c r="G9603">
        <v>0.6548190712928772</v>
      </c>
      <c r="H9603">
        <v>0.6548190712928772</v>
      </c>
      <c r="I9603">
        <v>65.00567626953125</v>
      </c>
      <c r="J9603">
        <v>0</v>
      </c>
      <c r="K9603">
        <v>9027</v>
      </c>
      <c r="L9603">
        <v>8483.0169000000005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 s="10" t="s">
        <v>39</v>
      </c>
    </row>
    <row r="9604" spans="1:19" hidden="1" x14ac:dyDescent="0.25">
      <c r="A9604" s="10" t="str">
        <f t="shared" si="150"/>
        <v>2017-2026Northern Coast1-in-2June PeakPGE1</v>
      </c>
      <c r="B9604" s="10" t="s">
        <v>54</v>
      </c>
      <c r="C9604" s="10" t="s">
        <v>12</v>
      </c>
      <c r="D9604" s="10" t="s">
        <v>4</v>
      </c>
      <c r="E9604" s="10" t="s">
        <v>9</v>
      </c>
      <c r="F9604">
        <v>1</v>
      </c>
      <c r="G9604">
        <v>0.65971994400024414</v>
      </c>
      <c r="H9604">
        <v>0.65971994400024414</v>
      </c>
      <c r="I9604">
        <v>64.75567626953125</v>
      </c>
      <c r="J9604">
        <v>0</v>
      </c>
      <c r="K9604">
        <v>9027</v>
      </c>
      <c r="L9604">
        <v>8483.0169000000005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 s="10" t="s">
        <v>38</v>
      </c>
    </row>
    <row r="9605" spans="1:19" hidden="1" x14ac:dyDescent="0.25">
      <c r="A9605" s="10" t="str">
        <f t="shared" si="150"/>
        <v>2017-2026Northern Coast1-in-10June PeakPGE1</v>
      </c>
      <c r="B9605" s="10" t="s">
        <v>54</v>
      </c>
      <c r="C9605" s="10" t="s">
        <v>12</v>
      </c>
      <c r="D9605" s="10" t="s">
        <v>4</v>
      </c>
      <c r="E9605" s="10" t="s">
        <v>1</v>
      </c>
      <c r="F9605">
        <v>1</v>
      </c>
      <c r="G9605">
        <v>0.84330761432647705</v>
      </c>
      <c r="H9605">
        <v>0.84330761432647705</v>
      </c>
      <c r="I9605">
        <v>70.565589904785156</v>
      </c>
      <c r="J9605">
        <v>0</v>
      </c>
      <c r="K9605">
        <v>9027</v>
      </c>
      <c r="L9605">
        <v>8483.0169000000005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 s="10" t="s">
        <v>38</v>
      </c>
    </row>
    <row r="9606" spans="1:19" hidden="1" x14ac:dyDescent="0.25">
      <c r="A9606" s="10" t="str">
        <f t="shared" si="150"/>
        <v>2017-2026Northern Coast1-in-2June PeakCAISO2</v>
      </c>
      <c r="B9606" s="10" t="s">
        <v>54</v>
      </c>
      <c r="C9606" s="10" t="s">
        <v>12</v>
      </c>
      <c r="D9606" s="10" t="s">
        <v>4</v>
      </c>
      <c r="E9606" s="10" t="s">
        <v>9</v>
      </c>
      <c r="F9606">
        <v>2</v>
      </c>
      <c r="G9606">
        <v>0.5699077844619751</v>
      </c>
      <c r="H9606">
        <v>0.5699077844619751</v>
      </c>
      <c r="I9606">
        <v>62.63067626953125</v>
      </c>
      <c r="J9606">
        <v>0</v>
      </c>
      <c r="K9606">
        <v>9027</v>
      </c>
      <c r="L9606">
        <v>8483.0169000000005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 s="10" t="s">
        <v>39</v>
      </c>
    </row>
    <row r="9607" spans="1:19" hidden="1" x14ac:dyDescent="0.25">
      <c r="A9607" s="10" t="str">
        <f t="shared" si="150"/>
        <v>2017-2026Northern Coast1-in-10June PeakCAISO2</v>
      </c>
      <c r="B9607" s="10" t="s">
        <v>54</v>
      </c>
      <c r="C9607" s="10" t="s">
        <v>12</v>
      </c>
      <c r="D9607" s="10" t="s">
        <v>4</v>
      </c>
      <c r="E9607" s="10" t="s">
        <v>1</v>
      </c>
      <c r="F9607">
        <v>2</v>
      </c>
      <c r="G9607">
        <v>0.55500942468643188</v>
      </c>
      <c r="H9607">
        <v>0.55500942468643188</v>
      </c>
      <c r="I9607">
        <v>63.057075500488281</v>
      </c>
      <c r="J9607">
        <v>0</v>
      </c>
      <c r="K9607">
        <v>9027</v>
      </c>
      <c r="L9607">
        <v>8483.0169000000005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 s="10" t="s">
        <v>39</v>
      </c>
    </row>
    <row r="9608" spans="1:19" hidden="1" x14ac:dyDescent="0.25">
      <c r="A9608" s="10" t="str">
        <f t="shared" si="150"/>
        <v>2017-2026Northern Coast1-in-2June PeakPGE2</v>
      </c>
      <c r="B9608" s="10" t="s">
        <v>54</v>
      </c>
      <c r="C9608" s="10" t="s">
        <v>12</v>
      </c>
      <c r="D9608" s="10" t="s">
        <v>4</v>
      </c>
      <c r="E9608" s="10" t="s">
        <v>9</v>
      </c>
      <c r="F9608">
        <v>2</v>
      </c>
      <c r="G9608">
        <v>0.57417315244674683</v>
      </c>
      <c r="H9608">
        <v>0.57417315244674683</v>
      </c>
      <c r="I9608">
        <v>63.166053771972656</v>
      </c>
      <c r="J9608">
        <v>0</v>
      </c>
      <c r="K9608">
        <v>9027</v>
      </c>
      <c r="L9608">
        <v>8483.0169000000005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 s="10" t="s">
        <v>38</v>
      </c>
    </row>
    <row r="9609" spans="1:19" hidden="1" x14ac:dyDescent="0.25">
      <c r="A9609" s="10" t="str">
        <f t="shared" si="150"/>
        <v>2017-2026Northern Coast1-in-10June PeakPGE2</v>
      </c>
      <c r="B9609" s="10" t="s">
        <v>54</v>
      </c>
      <c r="C9609" s="10" t="s">
        <v>12</v>
      </c>
      <c r="D9609" s="10" t="s">
        <v>4</v>
      </c>
      <c r="E9609" s="10" t="s">
        <v>1</v>
      </c>
      <c r="F9609">
        <v>2</v>
      </c>
      <c r="G9609">
        <v>0.7339547872543335</v>
      </c>
      <c r="H9609">
        <v>0.7339547872543335</v>
      </c>
      <c r="I9609">
        <v>68.916053771972656</v>
      </c>
      <c r="J9609">
        <v>0</v>
      </c>
      <c r="K9609">
        <v>9027</v>
      </c>
      <c r="L9609">
        <v>8483.0169000000005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 s="10" t="s">
        <v>38</v>
      </c>
    </row>
    <row r="9610" spans="1:19" hidden="1" x14ac:dyDescent="0.25">
      <c r="A9610" s="10" t="str">
        <f t="shared" si="150"/>
        <v>2017-2026Northern Coast1-in-10June PeakCAISO3</v>
      </c>
      <c r="B9610" s="10" t="s">
        <v>54</v>
      </c>
      <c r="C9610" s="10" t="s">
        <v>12</v>
      </c>
      <c r="D9610" s="10" t="s">
        <v>4</v>
      </c>
      <c r="E9610" s="10" t="s">
        <v>1</v>
      </c>
      <c r="F9610">
        <v>3</v>
      </c>
      <c r="G9610">
        <v>0.5066075325012207</v>
      </c>
      <c r="H9610">
        <v>0.5066075325012207</v>
      </c>
      <c r="I9610">
        <v>62.25</v>
      </c>
      <c r="J9610">
        <v>0</v>
      </c>
      <c r="K9610">
        <v>9027</v>
      </c>
      <c r="L9610">
        <v>8483.0169000000005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 s="10" t="s">
        <v>39</v>
      </c>
    </row>
    <row r="9611" spans="1:19" hidden="1" x14ac:dyDescent="0.25">
      <c r="A9611" s="10" t="str">
        <f t="shared" si="150"/>
        <v>2017-2026Northern Coast1-in-2June PeakCAISO3</v>
      </c>
      <c r="B9611" s="10" t="s">
        <v>54</v>
      </c>
      <c r="C9611" s="10" t="s">
        <v>12</v>
      </c>
      <c r="D9611" s="10" t="s">
        <v>4</v>
      </c>
      <c r="E9611" s="10" t="s">
        <v>9</v>
      </c>
      <c r="F9611">
        <v>3</v>
      </c>
      <c r="G9611">
        <v>0.52020663022994995</v>
      </c>
      <c r="H9611">
        <v>0.52020663022994995</v>
      </c>
      <c r="I9611">
        <v>61.277370452880859</v>
      </c>
      <c r="J9611">
        <v>0</v>
      </c>
      <c r="K9611">
        <v>9027</v>
      </c>
      <c r="L9611">
        <v>8483.0169000000005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 s="10" t="s">
        <v>39</v>
      </c>
    </row>
    <row r="9612" spans="1:19" hidden="1" x14ac:dyDescent="0.25">
      <c r="A9612" s="10" t="str">
        <f t="shared" si="150"/>
        <v>2017-2026Northern Coast1-in-2June PeakPGE3</v>
      </c>
      <c r="B9612" s="10" t="s">
        <v>54</v>
      </c>
      <c r="C9612" s="10" t="s">
        <v>12</v>
      </c>
      <c r="D9612" s="10" t="s">
        <v>4</v>
      </c>
      <c r="E9612" s="10" t="s">
        <v>9</v>
      </c>
      <c r="F9612">
        <v>3</v>
      </c>
      <c r="G9612">
        <v>0.52410000562667847</v>
      </c>
      <c r="H9612">
        <v>0.52410000562667847</v>
      </c>
      <c r="I9612">
        <v>62.030208587646484</v>
      </c>
      <c r="J9612">
        <v>0</v>
      </c>
      <c r="K9612">
        <v>9027</v>
      </c>
      <c r="L9612">
        <v>8483.0169000000005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 s="10" t="s">
        <v>38</v>
      </c>
    </row>
    <row r="9613" spans="1:19" hidden="1" x14ac:dyDescent="0.25">
      <c r="A9613" s="10" t="str">
        <f t="shared" si="150"/>
        <v>2017-2026Northern Coast1-in-10June PeakPGE3</v>
      </c>
      <c r="B9613" s="10" t="s">
        <v>54</v>
      </c>
      <c r="C9613" s="10" t="s">
        <v>12</v>
      </c>
      <c r="D9613" s="10" t="s">
        <v>4</v>
      </c>
      <c r="E9613" s="10" t="s">
        <v>1</v>
      </c>
      <c r="F9613">
        <v>3</v>
      </c>
      <c r="G9613">
        <v>0.66994720697402954</v>
      </c>
      <c r="H9613">
        <v>0.66994720697402954</v>
      </c>
      <c r="I9613">
        <v>67.437751770019531</v>
      </c>
      <c r="J9613">
        <v>0</v>
      </c>
      <c r="K9613">
        <v>9027</v>
      </c>
      <c r="L9613">
        <v>8483.0169000000005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 s="10" t="s">
        <v>38</v>
      </c>
    </row>
    <row r="9614" spans="1:19" hidden="1" x14ac:dyDescent="0.25">
      <c r="A9614" s="10" t="str">
        <f t="shared" si="150"/>
        <v>2017-2026Northern Coast1-in-10June PeakCAISO4</v>
      </c>
      <c r="B9614" s="10" t="s">
        <v>54</v>
      </c>
      <c r="C9614" s="10" t="s">
        <v>12</v>
      </c>
      <c r="D9614" s="10" t="s">
        <v>4</v>
      </c>
      <c r="E9614" s="10" t="s">
        <v>1</v>
      </c>
      <c r="F9614">
        <v>4</v>
      </c>
      <c r="G9614">
        <v>0.47891676425933838</v>
      </c>
      <c r="H9614">
        <v>0.47891676425933838</v>
      </c>
      <c r="I9614">
        <v>60.603305816650391</v>
      </c>
      <c r="J9614">
        <v>0</v>
      </c>
      <c r="K9614">
        <v>9027</v>
      </c>
      <c r="L9614">
        <v>8483.0169000000005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 s="10" t="s">
        <v>39</v>
      </c>
    </row>
    <row r="9615" spans="1:19" hidden="1" x14ac:dyDescent="0.25">
      <c r="A9615" s="10" t="str">
        <f t="shared" si="150"/>
        <v>2017-2026Northern Coast1-in-2June PeakCAISO4</v>
      </c>
      <c r="B9615" s="10" t="s">
        <v>54</v>
      </c>
      <c r="C9615" s="10" t="s">
        <v>12</v>
      </c>
      <c r="D9615" s="10" t="s">
        <v>4</v>
      </c>
      <c r="E9615" s="10" t="s">
        <v>9</v>
      </c>
      <c r="F9615">
        <v>4</v>
      </c>
      <c r="G9615">
        <v>0.49177256226539612</v>
      </c>
      <c r="H9615">
        <v>0.49177256226539612</v>
      </c>
      <c r="I9615">
        <v>60.073596954345703</v>
      </c>
      <c r="J9615">
        <v>0</v>
      </c>
      <c r="K9615">
        <v>9027</v>
      </c>
      <c r="L9615">
        <v>8483.0169000000005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 s="10" t="s">
        <v>39</v>
      </c>
    </row>
    <row r="9616" spans="1:19" hidden="1" x14ac:dyDescent="0.25">
      <c r="A9616" s="10" t="str">
        <f t="shared" si="150"/>
        <v>2017-2026Northern Coast1-in-10June PeakPGE4</v>
      </c>
      <c r="B9616" s="10" t="s">
        <v>54</v>
      </c>
      <c r="C9616" s="10" t="s">
        <v>12</v>
      </c>
      <c r="D9616" s="10" t="s">
        <v>4</v>
      </c>
      <c r="E9616" s="10" t="s">
        <v>1</v>
      </c>
      <c r="F9616">
        <v>4</v>
      </c>
      <c r="G9616">
        <v>0.63332843780517578</v>
      </c>
      <c r="H9616">
        <v>0.63332843780517578</v>
      </c>
      <c r="I9616">
        <v>65.619827270507813</v>
      </c>
      <c r="J9616">
        <v>0</v>
      </c>
      <c r="K9616">
        <v>9027</v>
      </c>
      <c r="L9616">
        <v>8483.0169000000005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 s="10" t="s">
        <v>38</v>
      </c>
    </row>
    <row r="9617" spans="1:19" hidden="1" x14ac:dyDescent="0.25">
      <c r="A9617" s="10" t="str">
        <f t="shared" si="150"/>
        <v>2017-2026Northern Coast1-in-2June PeakPGE4</v>
      </c>
      <c r="B9617" s="10" t="s">
        <v>54</v>
      </c>
      <c r="C9617" s="10" t="s">
        <v>12</v>
      </c>
      <c r="D9617" s="10" t="s">
        <v>4</v>
      </c>
      <c r="E9617" s="10" t="s">
        <v>9</v>
      </c>
      <c r="F9617">
        <v>4</v>
      </c>
      <c r="G9617">
        <v>0.4954531192779541</v>
      </c>
      <c r="H9617">
        <v>0.4954531192779541</v>
      </c>
      <c r="I9617">
        <v>60.916053771972656</v>
      </c>
      <c r="J9617">
        <v>0</v>
      </c>
      <c r="K9617">
        <v>9027</v>
      </c>
      <c r="L9617">
        <v>8483.0169000000005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 s="10" t="s">
        <v>38</v>
      </c>
    </row>
    <row r="9618" spans="1:19" hidden="1" x14ac:dyDescent="0.25">
      <c r="A9618" s="10" t="str">
        <f t="shared" si="150"/>
        <v>2017-2026Northern Coast1-in-10June PeakCAISO5</v>
      </c>
      <c r="B9618" s="10" t="s">
        <v>54</v>
      </c>
      <c r="C9618" s="10" t="s">
        <v>12</v>
      </c>
      <c r="D9618" s="10" t="s">
        <v>4</v>
      </c>
      <c r="E9618" s="10" t="s">
        <v>1</v>
      </c>
      <c r="F9618">
        <v>5</v>
      </c>
      <c r="G9618">
        <v>0.46867462992668152</v>
      </c>
      <c r="H9618">
        <v>0.46867462992668152</v>
      </c>
      <c r="I9618">
        <v>59.728305816650391</v>
      </c>
      <c r="J9618">
        <v>0</v>
      </c>
      <c r="K9618">
        <v>9027</v>
      </c>
      <c r="L9618">
        <v>8483.0169000000005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 s="10" t="s">
        <v>39</v>
      </c>
    </row>
    <row r="9619" spans="1:19" hidden="1" x14ac:dyDescent="0.25">
      <c r="A9619" s="10" t="str">
        <f t="shared" si="150"/>
        <v>2017-2026Northern Coast1-in-2June PeakCAISO5</v>
      </c>
      <c r="B9619" s="10" t="s">
        <v>54</v>
      </c>
      <c r="C9619" s="10" t="s">
        <v>12</v>
      </c>
      <c r="D9619" s="10" t="s">
        <v>4</v>
      </c>
      <c r="E9619" s="10" t="s">
        <v>9</v>
      </c>
      <c r="F9619">
        <v>5</v>
      </c>
      <c r="G9619">
        <v>0.48125550150871277</v>
      </c>
      <c r="H9619">
        <v>0.48125550150871277</v>
      </c>
      <c r="I9619">
        <v>59.00567626953125</v>
      </c>
      <c r="J9619">
        <v>0</v>
      </c>
      <c r="K9619">
        <v>9027</v>
      </c>
      <c r="L9619">
        <v>8483.0169000000005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 s="10" t="s">
        <v>39</v>
      </c>
    </row>
    <row r="9620" spans="1:19" hidden="1" x14ac:dyDescent="0.25">
      <c r="A9620" s="10" t="str">
        <f t="shared" si="150"/>
        <v>2017-2026Northern Coast1-in-2June PeakPGE5</v>
      </c>
      <c r="B9620" s="10" t="s">
        <v>54</v>
      </c>
      <c r="C9620" s="10" t="s">
        <v>12</v>
      </c>
      <c r="D9620" s="10" t="s">
        <v>4</v>
      </c>
      <c r="E9620" s="10" t="s">
        <v>9</v>
      </c>
      <c r="F9620">
        <v>5</v>
      </c>
      <c r="G9620">
        <v>0.48485732078552246</v>
      </c>
      <c r="H9620">
        <v>0.48485732078552246</v>
      </c>
      <c r="I9620">
        <v>60.166053771972656</v>
      </c>
      <c r="J9620">
        <v>0</v>
      </c>
      <c r="K9620">
        <v>9027</v>
      </c>
      <c r="L9620">
        <v>8483.0169000000005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 s="10" t="s">
        <v>38</v>
      </c>
    </row>
    <row r="9621" spans="1:19" hidden="1" x14ac:dyDescent="0.25">
      <c r="A9621" s="10" t="str">
        <f t="shared" si="150"/>
        <v>2017-2026Northern Coast1-in-10June PeakPGE5</v>
      </c>
      <c r="B9621" s="10" t="s">
        <v>54</v>
      </c>
      <c r="C9621" s="10" t="s">
        <v>12</v>
      </c>
      <c r="D9621" s="10" t="s">
        <v>4</v>
      </c>
      <c r="E9621" s="10" t="s">
        <v>1</v>
      </c>
      <c r="F9621">
        <v>5</v>
      </c>
      <c r="G9621">
        <v>0.61978405714035034</v>
      </c>
      <c r="H9621">
        <v>0.61978405714035034</v>
      </c>
      <c r="I9621">
        <v>64.13067626953125</v>
      </c>
      <c r="J9621">
        <v>0</v>
      </c>
      <c r="K9621">
        <v>9027</v>
      </c>
      <c r="L9621">
        <v>8483.0169000000005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 s="10" t="s">
        <v>38</v>
      </c>
    </row>
    <row r="9622" spans="1:19" hidden="1" x14ac:dyDescent="0.25">
      <c r="A9622" s="10" t="str">
        <f t="shared" si="150"/>
        <v>2017-2026Northern Coast1-in-2June PeakCAISO6</v>
      </c>
      <c r="B9622" s="10" t="s">
        <v>54</v>
      </c>
      <c r="C9622" s="10" t="s">
        <v>12</v>
      </c>
      <c r="D9622" s="10" t="s">
        <v>4</v>
      </c>
      <c r="E9622" s="10" t="s">
        <v>9</v>
      </c>
      <c r="F9622">
        <v>6</v>
      </c>
      <c r="G9622">
        <v>0.50408530235290527</v>
      </c>
      <c r="H9622">
        <v>0.50408530235290527</v>
      </c>
      <c r="I9622">
        <v>58.016521453857422</v>
      </c>
      <c r="J9622">
        <v>0</v>
      </c>
      <c r="K9622">
        <v>9027</v>
      </c>
      <c r="L9622">
        <v>8483.0169000000005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 s="10" t="s">
        <v>39</v>
      </c>
    </row>
    <row r="9623" spans="1:19" hidden="1" x14ac:dyDescent="0.25">
      <c r="A9623" s="10" t="str">
        <f t="shared" si="150"/>
        <v>2017-2026Northern Coast1-in-10June PeakCAISO6</v>
      </c>
      <c r="B9623" s="10" t="s">
        <v>54</v>
      </c>
      <c r="C9623" s="10" t="s">
        <v>12</v>
      </c>
      <c r="D9623" s="10" t="s">
        <v>4</v>
      </c>
      <c r="E9623" s="10" t="s">
        <v>1</v>
      </c>
      <c r="F9623">
        <v>6</v>
      </c>
      <c r="G9623">
        <v>0.49090763926506042</v>
      </c>
      <c r="H9623">
        <v>0.49090763926506042</v>
      </c>
      <c r="I9623">
        <v>58.717456817626953</v>
      </c>
      <c r="J9623">
        <v>0</v>
      </c>
      <c r="K9623">
        <v>9027</v>
      </c>
      <c r="L9623">
        <v>8483.0169000000005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 s="10" t="s">
        <v>39</v>
      </c>
    </row>
    <row r="9624" spans="1:19" hidden="1" x14ac:dyDescent="0.25">
      <c r="A9624" s="10" t="str">
        <f t="shared" si="150"/>
        <v>2017-2026Northern Coast1-in-2June PeakPGE6</v>
      </c>
      <c r="B9624" s="10" t="s">
        <v>54</v>
      </c>
      <c r="C9624" s="10" t="s">
        <v>12</v>
      </c>
      <c r="D9624" s="10" t="s">
        <v>4</v>
      </c>
      <c r="E9624" s="10" t="s">
        <v>9</v>
      </c>
      <c r="F9624">
        <v>6</v>
      </c>
      <c r="G9624">
        <v>0.5078580379486084</v>
      </c>
      <c r="H9624">
        <v>0.5078580379486084</v>
      </c>
      <c r="I9624">
        <v>59.587284088134766</v>
      </c>
      <c r="J9624">
        <v>0</v>
      </c>
      <c r="K9624">
        <v>9027</v>
      </c>
      <c r="L9624">
        <v>8483.0169000000005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 s="10" t="s">
        <v>38</v>
      </c>
    </row>
    <row r="9625" spans="1:19" hidden="1" x14ac:dyDescent="0.25">
      <c r="A9625" s="10" t="str">
        <f t="shared" si="150"/>
        <v>2017-2026Northern Coast1-in-10June PeakPGE6</v>
      </c>
      <c r="B9625" s="10" t="s">
        <v>54</v>
      </c>
      <c r="C9625" s="10" t="s">
        <v>12</v>
      </c>
      <c r="D9625" s="10" t="s">
        <v>4</v>
      </c>
      <c r="E9625" s="10" t="s">
        <v>1</v>
      </c>
      <c r="F9625">
        <v>6</v>
      </c>
      <c r="G9625">
        <v>0.6491854190826416</v>
      </c>
      <c r="H9625">
        <v>0.6491854190826416</v>
      </c>
      <c r="I9625">
        <v>62.858978271484375</v>
      </c>
      <c r="J9625">
        <v>0</v>
      </c>
      <c r="K9625">
        <v>9027</v>
      </c>
      <c r="L9625">
        <v>8483.0169000000005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 s="10" t="s">
        <v>38</v>
      </c>
    </row>
    <row r="9626" spans="1:19" hidden="1" x14ac:dyDescent="0.25">
      <c r="A9626" s="10" t="str">
        <f t="shared" si="150"/>
        <v>2017-2026Northern Coast1-in-2June PeakCAISO7</v>
      </c>
      <c r="B9626" s="10" t="s">
        <v>54</v>
      </c>
      <c r="C9626" s="10" t="s">
        <v>12</v>
      </c>
      <c r="D9626" s="10" t="s">
        <v>4</v>
      </c>
      <c r="E9626" s="10" t="s">
        <v>9</v>
      </c>
      <c r="F9626">
        <v>7</v>
      </c>
      <c r="G9626">
        <v>0.56862884759902954</v>
      </c>
      <c r="H9626">
        <v>0.56862884759902954</v>
      </c>
      <c r="I9626">
        <v>58.567924499511719</v>
      </c>
      <c r="J9626">
        <v>0</v>
      </c>
      <c r="K9626">
        <v>9027</v>
      </c>
      <c r="L9626">
        <v>8483.0169000000005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 s="10" t="s">
        <v>39</v>
      </c>
    </row>
    <row r="9627" spans="1:19" hidden="1" x14ac:dyDescent="0.25">
      <c r="A9627" s="10" t="str">
        <f t="shared" si="150"/>
        <v>2017-2026Northern Coast1-in-10June PeakCAISO7</v>
      </c>
      <c r="B9627" s="10" t="s">
        <v>54</v>
      </c>
      <c r="C9627" s="10" t="s">
        <v>12</v>
      </c>
      <c r="D9627" s="10" t="s">
        <v>4</v>
      </c>
      <c r="E9627" s="10" t="s">
        <v>1</v>
      </c>
      <c r="F9627">
        <v>7</v>
      </c>
      <c r="G9627">
        <v>0.55376386642456055</v>
      </c>
      <c r="H9627">
        <v>0.55376386642456055</v>
      </c>
      <c r="I9627">
        <v>59.546226501464844</v>
      </c>
      <c r="J9627">
        <v>0</v>
      </c>
      <c r="K9627">
        <v>9027</v>
      </c>
      <c r="L9627">
        <v>8483.0169000000005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 s="10" t="s">
        <v>39</v>
      </c>
    </row>
    <row r="9628" spans="1:19" hidden="1" x14ac:dyDescent="0.25">
      <c r="A9628" s="10" t="str">
        <f t="shared" si="150"/>
        <v>2017-2026Northern Coast1-in-2June PeakPGE7</v>
      </c>
      <c r="B9628" s="10" t="s">
        <v>54</v>
      </c>
      <c r="C9628" s="10" t="s">
        <v>12</v>
      </c>
      <c r="D9628" s="10" t="s">
        <v>4</v>
      </c>
      <c r="E9628" s="10" t="s">
        <v>9</v>
      </c>
      <c r="F9628">
        <v>7</v>
      </c>
      <c r="G9628">
        <v>0.57288461923599243</v>
      </c>
      <c r="H9628">
        <v>0.57288461923599243</v>
      </c>
      <c r="I9628">
        <v>59.399532318115234</v>
      </c>
      <c r="J9628">
        <v>0</v>
      </c>
      <c r="K9628">
        <v>9027</v>
      </c>
      <c r="L9628">
        <v>8483.0169000000005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 s="10" t="s">
        <v>38</v>
      </c>
    </row>
    <row r="9629" spans="1:19" hidden="1" x14ac:dyDescent="0.25">
      <c r="A9629" s="10" t="str">
        <f t="shared" si="150"/>
        <v>2017-2026Northern Coast1-in-10June PeakPGE7</v>
      </c>
      <c r="B9629" s="10" t="s">
        <v>54</v>
      </c>
      <c r="C9629" s="10" t="s">
        <v>12</v>
      </c>
      <c r="D9629" s="10" t="s">
        <v>4</v>
      </c>
      <c r="E9629" s="10" t="s">
        <v>1</v>
      </c>
      <c r="F9629">
        <v>7</v>
      </c>
      <c r="G9629">
        <v>0.73230767250061035</v>
      </c>
      <c r="H9629">
        <v>0.73230767250061035</v>
      </c>
      <c r="I9629">
        <v>63.538219451904297</v>
      </c>
      <c r="J9629">
        <v>0</v>
      </c>
      <c r="K9629">
        <v>9027</v>
      </c>
      <c r="L9629">
        <v>8483.0169000000005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 s="10" t="s">
        <v>38</v>
      </c>
    </row>
    <row r="9630" spans="1:19" hidden="1" x14ac:dyDescent="0.25">
      <c r="A9630" s="10" t="str">
        <f t="shared" si="150"/>
        <v>2017-2026Northern Coast1-in-2June PeakCAISO8</v>
      </c>
      <c r="B9630" s="10" t="s">
        <v>54</v>
      </c>
      <c r="C9630" s="10" t="s">
        <v>12</v>
      </c>
      <c r="D9630" s="10" t="s">
        <v>4</v>
      </c>
      <c r="E9630" s="10" t="s">
        <v>9</v>
      </c>
      <c r="F9630">
        <v>8</v>
      </c>
      <c r="G9630">
        <v>0.62261837720870972</v>
      </c>
      <c r="H9630">
        <v>0.62261837720870972</v>
      </c>
      <c r="I9630">
        <v>64.633010864257813</v>
      </c>
      <c r="J9630">
        <v>0</v>
      </c>
      <c r="K9630">
        <v>9027</v>
      </c>
      <c r="L9630">
        <v>8483.0169000000005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 s="10" t="s">
        <v>39</v>
      </c>
    </row>
    <row r="9631" spans="1:19" hidden="1" x14ac:dyDescent="0.25">
      <c r="A9631" s="10" t="str">
        <f t="shared" si="150"/>
        <v>2017-2026Northern Coast1-in-10June PeakCAISO8</v>
      </c>
      <c r="B9631" s="10" t="s">
        <v>54</v>
      </c>
      <c r="C9631" s="10" t="s">
        <v>12</v>
      </c>
      <c r="D9631" s="10" t="s">
        <v>4</v>
      </c>
      <c r="E9631" s="10" t="s">
        <v>1</v>
      </c>
      <c r="F9631">
        <v>8</v>
      </c>
      <c r="G9631">
        <v>0.60634201765060425</v>
      </c>
      <c r="H9631">
        <v>0.60634201765060425</v>
      </c>
      <c r="I9631">
        <v>63.760848999023438</v>
      </c>
      <c r="J9631">
        <v>0</v>
      </c>
      <c r="K9631">
        <v>9027</v>
      </c>
      <c r="L9631">
        <v>8483.0169000000005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 s="10" t="s">
        <v>39</v>
      </c>
    </row>
    <row r="9632" spans="1:19" hidden="1" x14ac:dyDescent="0.25">
      <c r="A9632" s="10" t="str">
        <f t="shared" si="150"/>
        <v>2017-2026Northern Coast1-in-10June PeakPGE8</v>
      </c>
      <c r="B9632" s="10" t="s">
        <v>54</v>
      </c>
      <c r="C9632" s="10" t="s">
        <v>12</v>
      </c>
      <c r="D9632" s="10" t="s">
        <v>4</v>
      </c>
      <c r="E9632" s="10" t="s">
        <v>1</v>
      </c>
      <c r="F9632">
        <v>8</v>
      </c>
      <c r="G9632">
        <v>0.8018379807472229</v>
      </c>
      <c r="H9632">
        <v>0.8018379807472229</v>
      </c>
      <c r="I9632">
        <v>69.921226501464844</v>
      </c>
      <c r="J9632">
        <v>0</v>
      </c>
      <c r="K9632">
        <v>9027</v>
      </c>
      <c r="L9632">
        <v>8483.0169000000005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 s="10" t="s">
        <v>38</v>
      </c>
    </row>
    <row r="9633" spans="1:19" hidden="1" x14ac:dyDescent="0.25">
      <c r="A9633" s="10" t="str">
        <f t="shared" si="150"/>
        <v>2017-2026Northern Coast1-in-2June PeakPGE8</v>
      </c>
      <c r="B9633" s="10" t="s">
        <v>54</v>
      </c>
      <c r="C9633" s="10" t="s">
        <v>12</v>
      </c>
      <c r="D9633" s="10" t="s">
        <v>4</v>
      </c>
      <c r="E9633" s="10" t="s">
        <v>9</v>
      </c>
      <c r="F9633">
        <v>8</v>
      </c>
      <c r="G9633">
        <v>0.62727820873260498</v>
      </c>
      <c r="H9633">
        <v>0.62727820873260498</v>
      </c>
      <c r="I9633">
        <v>64.046226501464844</v>
      </c>
      <c r="J9633">
        <v>0</v>
      </c>
      <c r="K9633">
        <v>9027</v>
      </c>
      <c r="L9633">
        <v>8483.0169000000005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 s="10" t="s">
        <v>38</v>
      </c>
    </row>
    <row r="9634" spans="1:19" hidden="1" x14ac:dyDescent="0.25">
      <c r="A9634" s="10" t="str">
        <f t="shared" si="150"/>
        <v>2017-2026Northern Coast1-in-2June PeakCAISO9</v>
      </c>
      <c r="B9634" s="10" t="s">
        <v>54</v>
      </c>
      <c r="C9634" s="10" t="s">
        <v>12</v>
      </c>
      <c r="D9634" s="10" t="s">
        <v>4</v>
      </c>
      <c r="E9634" s="10" t="s">
        <v>9</v>
      </c>
      <c r="F9634">
        <v>9</v>
      </c>
      <c r="G9634">
        <v>0.61365431547164917</v>
      </c>
      <c r="H9634">
        <v>0.61365431547164917</v>
      </c>
      <c r="I9634">
        <v>69.793388366699219</v>
      </c>
      <c r="J9634">
        <v>0</v>
      </c>
      <c r="K9634">
        <v>9027</v>
      </c>
      <c r="L9634">
        <v>8483.0169000000005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 s="10" t="s">
        <v>39</v>
      </c>
    </row>
    <row r="9635" spans="1:19" hidden="1" x14ac:dyDescent="0.25">
      <c r="A9635" s="10" t="str">
        <f t="shared" si="150"/>
        <v>2017-2026Northern Coast1-in-10June PeakCAISO9</v>
      </c>
      <c r="B9635" s="10" t="s">
        <v>54</v>
      </c>
      <c r="C9635" s="10" t="s">
        <v>12</v>
      </c>
      <c r="D9635" s="10" t="s">
        <v>4</v>
      </c>
      <c r="E9635" s="10" t="s">
        <v>1</v>
      </c>
      <c r="F9635">
        <v>9</v>
      </c>
      <c r="G9635">
        <v>0.59761226177215576</v>
      </c>
      <c r="H9635">
        <v>0.59761226177215576</v>
      </c>
      <c r="I9635">
        <v>68.633010864257813</v>
      </c>
      <c r="J9635">
        <v>0</v>
      </c>
      <c r="K9635">
        <v>9027</v>
      </c>
      <c r="L9635">
        <v>8483.0169000000005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 s="10" t="s">
        <v>39</v>
      </c>
    </row>
    <row r="9636" spans="1:19" hidden="1" x14ac:dyDescent="0.25">
      <c r="A9636" s="10" t="str">
        <f t="shared" si="150"/>
        <v>2017-2026Northern Coast1-in-10June PeakPGE9</v>
      </c>
      <c r="B9636" s="10" t="s">
        <v>54</v>
      </c>
      <c r="C9636" s="10" t="s">
        <v>12</v>
      </c>
      <c r="D9636" s="10" t="s">
        <v>4</v>
      </c>
      <c r="E9636" s="10" t="s">
        <v>1</v>
      </c>
      <c r="F9636">
        <v>9</v>
      </c>
      <c r="G9636">
        <v>0.79029363393783569</v>
      </c>
      <c r="H9636">
        <v>0.79029363393783569</v>
      </c>
      <c r="I9636">
        <v>76.64385986328125</v>
      </c>
      <c r="J9636">
        <v>0</v>
      </c>
      <c r="K9636">
        <v>9027</v>
      </c>
      <c r="L9636">
        <v>8483.0169000000005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 s="10" t="s">
        <v>38</v>
      </c>
    </row>
    <row r="9637" spans="1:19" hidden="1" x14ac:dyDescent="0.25">
      <c r="A9637" s="10" t="str">
        <f t="shared" si="150"/>
        <v>2017-2026Northern Coast1-in-2June PeakPGE9</v>
      </c>
      <c r="B9637" s="10" t="s">
        <v>54</v>
      </c>
      <c r="C9637" s="10" t="s">
        <v>12</v>
      </c>
      <c r="D9637" s="10" t="s">
        <v>4</v>
      </c>
      <c r="E9637" s="10" t="s">
        <v>9</v>
      </c>
      <c r="F9637">
        <v>9</v>
      </c>
      <c r="G9637">
        <v>0.61824703216552734</v>
      </c>
      <c r="H9637">
        <v>0.61824703216552734</v>
      </c>
      <c r="I9637">
        <v>69.8995361328125</v>
      </c>
      <c r="J9637">
        <v>0</v>
      </c>
      <c r="K9637">
        <v>9027</v>
      </c>
      <c r="L9637">
        <v>8483.0169000000005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 s="10" t="s">
        <v>38</v>
      </c>
    </row>
    <row r="9638" spans="1:19" hidden="1" x14ac:dyDescent="0.25">
      <c r="A9638" s="10" t="str">
        <f t="shared" si="150"/>
        <v>2017-2026Northern Coast1-in-2June PeakCAISO10</v>
      </c>
      <c r="B9638" s="10" t="s">
        <v>54</v>
      </c>
      <c r="C9638" s="10" t="s">
        <v>12</v>
      </c>
      <c r="D9638" s="10" t="s">
        <v>4</v>
      </c>
      <c r="E9638" s="10" t="s">
        <v>9</v>
      </c>
      <c r="F9638">
        <v>10</v>
      </c>
      <c r="G9638">
        <v>0.58862006664276123</v>
      </c>
      <c r="H9638">
        <v>0.58862006664276123</v>
      </c>
      <c r="I9638">
        <v>74.964622497558594</v>
      </c>
      <c r="J9638">
        <v>0</v>
      </c>
      <c r="K9638">
        <v>9027</v>
      </c>
      <c r="L9638">
        <v>8483.0169000000005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 s="10" t="s">
        <v>39</v>
      </c>
    </row>
    <row r="9639" spans="1:19" hidden="1" x14ac:dyDescent="0.25">
      <c r="A9639" s="10" t="str">
        <f t="shared" si="150"/>
        <v>2017-2026Northern Coast1-in-10June PeakCAISO10</v>
      </c>
      <c r="B9639" s="10" t="s">
        <v>54</v>
      </c>
      <c r="C9639" s="10" t="s">
        <v>12</v>
      </c>
      <c r="D9639" s="10" t="s">
        <v>4</v>
      </c>
      <c r="E9639" s="10" t="s">
        <v>1</v>
      </c>
      <c r="F9639">
        <v>10</v>
      </c>
      <c r="G9639">
        <v>0.57323247194290161</v>
      </c>
      <c r="H9639">
        <v>0.57323247194290161</v>
      </c>
      <c r="I9639">
        <v>73.540550231933594</v>
      </c>
      <c r="J9639">
        <v>0</v>
      </c>
      <c r="K9639">
        <v>9027</v>
      </c>
      <c r="L9639">
        <v>8483.0169000000005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 s="10" t="s">
        <v>39</v>
      </c>
    </row>
    <row r="9640" spans="1:19" hidden="1" x14ac:dyDescent="0.25">
      <c r="A9640" s="10" t="str">
        <f t="shared" si="150"/>
        <v>2017-2026Northern Coast1-in-10June PeakPGE10</v>
      </c>
      <c r="B9640" s="10" t="s">
        <v>54</v>
      </c>
      <c r="C9640" s="10" t="s">
        <v>12</v>
      </c>
      <c r="D9640" s="10" t="s">
        <v>4</v>
      </c>
      <c r="E9640" s="10" t="s">
        <v>1</v>
      </c>
      <c r="F9640">
        <v>10</v>
      </c>
      <c r="G9640">
        <v>0.75805330276489258</v>
      </c>
      <c r="H9640">
        <v>0.75805330276489258</v>
      </c>
      <c r="I9640">
        <v>82.929237365722656</v>
      </c>
      <c r="J9640">
        <v>0</v>
      </c>
      <c r="K9640">
        <v>9027</v>
      </c>
      <c r="L9640">
        <v>8483.0169000000005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 s="10" t="s">
        <v>38</v>
      </c>
    </row>
    <row r="9641" spans="1:19" hidden="1" x14ac:dyDescent="0.25">
      <c r="A9641" s="10" t="str">
        <f t="shared" si="150"/>
        <v>2017-2026Northern Coast1-in-2June PeakPGE10</v>
      </c>
      <c r="B9641" s="10" t="s">
        <v>54</v>
      </c>
      <c r="C9641" s="10" t="s">
        <v>12</v>
      </c>
      <c r="D9641" s="10" t="s">
        <v>4</v>
      </c>
      <c r="E9641" s="10" t="s">
        <v>9</v>
      </c>
      <c r="F9641">
        <v>10</v>
      </c>
      <c r="G9641">
        <v>0.59302544593811035</v>
      </c>
      <c r="H9641">
        <v>0.59302544593811035</v>
      </c>
      <c r="I9641">
        <v>75.660377502441406</v>
      </c>
      <c r="J9641">
        <v>0</v>
      </c>
      <c r="K9641">
        <v>9027</v>
      </c>
      <c r="L9641">
        <v>8483.0169000000005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 s="10" t="s">
        <v>38</v>
      </c>
    </row>
    <row r="9642" spans="1:19" hidden="1" x14ac:dyDescent="0.25">
      <c r="A9642" s="10" t="str">
        <f t="shared" si="150"/>
        <v>2017-2026Northern Coast1-in-10June PeakCAISO11</v>
      </c>
      <c r="B9642" s="10" t="s">
        <v>54</v>
      </c>
      <c r="C9642" s="10" t="s">
        <v>12</v>
      </c>
      <c r="D9642" s="10" t="s">
        <v>4</v>
      </c>
      <c r="E9642" s="10" t="s">
        <v>1</v>
      </c>
      <c r="F9642">
        <v>11</v>
      </c>
      <c r="G9642">
        <v>0.57120651006698608</v>
      </c>
      <c r="H9642">
        <v>0.57120651006698608</v>
      </c>
      <c r="I9642">
        <v>77.817924499511719</v>
      </c>
      <c r="J9642">
        <v>0</v>
      </c>
      <c r="K9642">
        <v>9027</v>
      </c>
      <c r="L9642">
        <v>8483.0169000000005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 s="10" t="s">
        <v>39</v>
      </c>
    </row>
    <row r="9643" spans="1:19" hidden="1" x14ac:dyDescent="0.25">
      <c r="A9643" s="10" t="str">
        <f t="shared" si="150"/>
        <v>2017-2026Northern Coast1-in-2June PeakCAISO11</v>
      </c>
      <c r="B9643" s="10" t="s">
        <v>54</v>
      </c>
      <c r="C9643" s="10" t="s">
        <v>12</v>
      </c>
      <c r="D9643" s="10" t="s">
        <v>4</v>
      </c>
      <c r="E9643" s="10" t="s">
        <v>9</v>
      </c>
      <c r="F9643">
        <v>11</v>
      </c>
      <c r="G9643">
        <v>0.58653968572616577</v>
      </c>
      <c r="H9643">
        <v>0.58653968572616577</v>
      </c>
      <c r="I9643">
        <v>79.809913635253906</v>
      </c>
      <c r="J9643">
        <v>0</v>
      </c>
      <c r="K9643">
        <v>9027</v>
      </c>
      <c r="L9643">
        <v>8483.0169000000005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 s="10" t="s">
        <v>39</v>
      </c>
    </row>
    <row r="9644" spans="1:19" hidden="1" x14ac:dyDescent="0.25">
      <c r="A9644" s="10" t="str">
        <f t="shared" si="150"/>
        <v>2017-2026Northern Coast1-in-2June PeakPGE11</v>
      </c>
      <c r="B9644" s="10" t="s">
        <v>54</v>
      </c>
      <c r="C9644" s="10" t="s">
        <v>12</v>
      </c>
      <c r="D9644" s="10" t="s">
        <v>4</v>
      </c>
      <c r="E9644" s="10" t="s">
        <v>9</v>
      </c>
      <c r="F9644">
        <v>11</v>
      </c>
      <c r="G9644">
        <v>0.59092950820922852</v>
      </c>
      <c r="H9644">
        <v>0.59092950820922852</v>
      </c>
      <c r="I9644">
        <v>80.402366638183594</v>
      </c>
      <c r="J9644">
        <v>0</v>
      </c>
      <c r="K9644">
        <v>9027</v>
      </c>
      <c r="L9644">
        <v>8483.0169000000005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 s="10" t="s">
        <v>38</v>
      </c>
    </row>
    <row r="9645" spans="1:19" hidden="1" x14ac:dyDescent="0.25">
      <c r="A9645" s="10" t="str">
        <f t="shared" si="150"/>
        <v>2017-2026Northern Coast1-in-10June PeakPGE11</v>
      </c>
      <c r="B9645" s="10" t="s">
        <v>54</v>
      </c>
      <c r="C9645" s="10" t="s">
        <v>12</v>
      </c>
      <c r="D9645" s="10" t="s">
        <v>4</v>
      </c>
      <c r="E9645" s="10" t="s">
        <v>1</v>
      </c>
      <c r="F9645">
        <v>11</v>
      </c>
      <c r="G9645">
        <v>0.75537413358688354</v>
      </c>
      <c r="H9645">
        <v>0.75537413358688354</v>
      </c>
      <c r="I9645">
        <v>87.853302001953125</v>
      </c>
      <c r="J9645">
        <v>0</v>
      </c>
      <c r="K9645">
        <v>9027</v>
      </c>
      <c r="L9645">
        <v>8483.0169000000005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 s="10" t="s">
        <v>38</v>
      </c>
    </row>
    <row r="9646" spans="1:19" hidden="1" x14ac:dyDescent="0.25">
      <c r="A9646" s="10" t="str">
        <f t="shared" si="150"/>
        <v>2017-2026Northern Coast1-in-10June PeakCAISO12</v>
      </c>
      <c r="B9646" s="10" t="s">
        <v>54</v>
      </c>
      <c r="C9646" s="10" t="s">
        <v>12</v>
      </c>
      <c r="D9646" s="10" t="s">
        <v>4</v>
      </c>
      <c r="E9646" s="10" t="s">
        <v>1</v>
      </c>
      <c r="F9646">
        <v>12</v>
      </c>
      <c r="G9646">
        <v>0.62459260225296021</v>
      </c>
      <c r="H9646">
        <v>0.62459260225296021</v>
      </c>
      <c r="I9646">
        <v>82.489151000976563</v>
      </c>
      <c r="J9646">
        <v>0</v>
      </c>
      <c r="K9646">
        <v>9027</v>
      </c>
      <c r="L9646">
        <v>8483.0169000000005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 s="10" t="s">
        <v>39</v>
      </c>
    </row>
    <row r="9647" spans="1:19" hidden="1" x14ac:dyDescent="0.25">
      <c r="A9647" s="10" t="str">
        <f t="shared" si="150"/>
        <v>2017-2026Northern Coast1-in-2June PeakCAISO12</v>
      </c>
      <c r="B9647" s="10" t="s">
        <v>54</v>
      </c>
      <c r="C9647" s="10" t="s">
        <v>12</v>
      </c>
      <c r="D9647" s="10" t="s">
        <v>4</v>
      </c>
      <c r="E9647" s="10" t="s">
        <v>9</v>
      </c>
      <c r="F9647">
        <v>12</v>
      </c>
      <c r="G9647">
        <v>0.64135885238647461</v>
      </c>
      <c r="H9647">
        <v>0.64135885238647461</v>
      </c>
      <c r="I9647">
        <v>84.394363403320312</v>
      </c>
      <c r="J9647">
        <v>0</v>
      </c>
      <c r="K9647">
        <v>9027</v>
      </c>
      <c r="L9647">
        <v>8483.0169000000005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 s="10" t="s">
        <v>39</v>
      </c>
    </row>
    <row r="9648" spans="1:19" hidden="1" x14ac:dyDescent="0.25">
      <c r="A9648" s="10" t="str">
        <f t="shared" si="150"/>
        <v>2017-2026Northern Coast1-in-2June PeakPGE12</v>
      </c>
      <c r="B9648" s="10" t="s">
        <v>54</v>
      </c>
      <c r="C9648" s="10" t="s">
        <v>12</v>
      </c>
      <c r="D9648" s="10" t="s">
        <v>4</v>
      </c>
      <c r="E9648" s="10" t="s">
        <v>9</v>
      </c>
      <c r="F9648">
        <v>12</v>
      </c>
      <c r="G9648">
        <v>0.64615893363952637</v>
      </c>
      <c r="H9648">
        <v>0.64615893363952637</v>
      </c>
      <c r="I9648">
        <v>84.283042907714844</v>
      </c>
      <c r="J9648">
        <v>0</v>
      </c>
      <c r="K9648">
        <v>9027</v>
      </c>
      <c r="L9648">
        <v>8483.0169000000005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 s="10" t="s">
        <v>38</v>
      </c>
    </row>
    <row r="9649" spans="1:19" hidden="1" x14ac:dyDescent="0.25">
      <c r="A9649" s="10" t="str">
        <f t="shared" si="150"/>
        <v>2017-2026Northern Coast1-in-10June PeakPGE12</v>
      </c>
      <c r="B9649" s="10" t="s">
        <v>54</v>
      </c>
      <c r="C9649" s="10" t="s">
        <v>12</v>
      </c>
      <c r="D9649" s="10" t="s">
        <v>4</v>
      </c>
      <c r="E9649" s="10" t="s">
        <v>1</v>
      </c>
      <c r="F9649">
        <v>12</v>
      </c>
      <c r="G9649">
        <v>0.82597291469573975</v>
      </c>
      <c r="H9649">
        <v>0.82597291469573975</v>
      </c>
      <c r="I9649">
        <v>92.377838134765625</v>
      </c>
      <c r="J9649">
        <v>0</v>
      </c>
      <c r="K9649">
        <v>9027</v>
      </c>
      <c r="L9649">
        <v>8483.0169000000005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 s="10" t="s">
        <v>38</v>
      </c>
    </row>
    <row r="9650" spans="1:19" hidden="1" x14ac:dyDescent="0.25">
      <c r="A9650" s="10" t="str">
        <f t="shared" si="150"/>
        <v>2017-2026Northern Coast1-in-10June PeakCAISO13</v>
      </c>
      <c r="B9650" s="10" t="s">
        <v>54</v>
      </c>
      <c r="C9650" s="10" t="s">
        <v>12</v>
      </c>
      <c r="D9650" s="10" t="s">
        <v>4</v>
      </c>
      <c r="E9650" s="10" t="s">
        <v>1</v>
      </c>
      <c r="F9650">
        <v>13</v>
      </c>
      <c r="G9650">
        <v>0.75541979074478149</v>
      </c>
      <c r="H9650">
        <v>0.75541979074478149</v>
      </c>
      <c r="I9650">
        <v>85.766525268554687</v>
      </c>
      <c r="J9650">
        <v>0</v>
      </c>
      <c r="K9650">
        <v>9027</v>
      </c>
      <c r="L9650">
        <v>8483.0169000000005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 s="10" t="s">
        <v>39</v>
      </c>
    </row>
    <row r="9651" spans="1:19" hidden="1" x14ac:dyDescent="0.25">
      <c r="A9651" s="10" t="str">
        <f t="shared" si="150"/>
        <v>2017-2026Northern Coast1-in-2June PeakCAISO13</v>
      </c>
      <c r="B9651" s="10" t="s">
        <v>54</v>
      </c>
      <c r="C9651" s="10" t="s">
        <v>12</v>
      </c>
      <c r="D9651" s="10" t="s">
        <v>4</v>
      </c>
      <c r="E9651" s="10" t="s">
        <v>9</v>
      </c>
      <c r="F9651">
        <v>13</v>
      </c>
      <c r="G9651">
        <v>0.77569788694381714</v>
      </c>
      <c r="H9651">
        <v>0.77569788694381714</v>
      </c>
      <c r="I9651">
        <v>88.329269409179688</v>
      </c>
      <c r="J9651">
        <v>0</v>
      </c>
      <c r="K9651">
        <v>9027</v>
      </c>
      <c r="L9651">
        <v>8483.0169000000005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 s="10" t="s">
        <v>39</v>
      </c>
    </row>
    <row r="9652" spans="1:19" hidden="1" x14ac:dyDescent="0.25">
      <c r="A9652" s="10" t="str">
        <f t="shared" si="150"/>
        <v>2017-2026Northern Coast1-in-2June PeakPGE13</v>
      </c>
      <c r="B9652" s="10" t="s">
        <v>54</v>
      </c>
      <c r="C9652" s="10" t="s">
        <v>12</v>
      </c>
      <c r="D9652" s="10" t="s">
        <v>4</v>
      </c>
      <c r="E9652" s="10" t="s">
        <v>9</v>
      </c>
      <c r="F9652">
        <v>13</v>
      </c>
      <c r="G9652">
        <v>0.78150343894958496</v>
      </c>
      <c r="H9652">
        <v>0.78150343894958496</v>
      </c>
      <c r="I9652">
        <v>87.535881042480469</v>
      </c>
      <c r="J9652">
        <v>0</v>
      </c>
      <c r="K9652">
        <v>9027</v>
      </c>
      <c r="L9652">
        <v>8483.0169000000005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 s="10" t="s">
        <v>38</v>
      </c>
    </row>
    <row r="9653" spans="1:19" hidden="1" x14ac:dyDescent="0.25">
      <c r="A9653" s="10" t="str">
        <f t="shared" si="150"/>
        <v>2017-2026Northern Coast1-in-10June PeakPGE13</v>
      </c>
      <c r="B9653" s="10" t="s">
        <v>54</v>
      </c>
      <c r="C9653" s="10" t="s">
        <v>12</v>
      </c>
      <c r="D9653" s="10" t="s">
        <v>4</v>
      </c>
      <c r="E9653" s="10" t="s">
        <v>1</v>
      </c>
      <c r="F9653">
        <v>13</v>
      </c>
      <c r="G9653">
        <v>0.99898117780685425</v>
      </c>
      <c r="H9653">
        <v>0.99898117780685425</v>
      </c>
      <c r="I9653">
        <v>96.220291137695313</v>
      </c>
      <c r="J9653">
        <v>0</v>
      </c>
      <c r="K9653">
        <v>9027</v>
      </c>
      <c r="L9653">
        <v>8483.0169000000005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 s="10" t="s">
        <v>38</v>
      </c>
    </row>
    <row r="9654" spans="1:19" hidden="1" x14ac:dyDescent="0.25">
      <c r="A9654" s="10" t="str">
        <f t="shared" si="150"/>
        <v>2017-2026Northern Coast1-in-2June PeakCAISO14</v>
      </c>
      <c r="B9654" s="10" t="s">
        <v>54</v>
      </c>
      <c r="C9654" s="10" t="s">
        <v>12</v>
      </c>
      <c r="D9654" s="10" t="s">
        <v>4</v>
      </c>
      <c r="E9654" s="10" t="s">
        <v>9</v>
      </c>
      <c r="F9654">
        <v>14</v>
      </c>
      <c r="G9654">
        <v>0.99330532550811768</v>
      </c>
      <c r="H9654">
        <v>0.81023448705673218</v>
      </c>
      <c r="I9654">
        <v>91.725967407226563</v>
      </c>
      <c r="J9654">
        <v>0.10273714363574982</v>
      </c>
      <c r="K9654">
        <v>9027</v>
      </c>
      <c r="L9654">
        <v>8483.0169000000005</v>
      </c>
      <c r="M9654">
        <v>0.1830708384513855</v>
      </c>
      <c r="N9654">
        <v>5.1402915269136429E-2</v>
      </c>
      <c r="O9654">
        <v>0.12919548153877258</v>
      </c>
      <c r="P9654">
        <v>0.1830708384513855</v>
      </c>
      <c r="Q9654">
        <v>0.23694619536399841</v>
      </c>
      <c r="R9654">
        <v>0.31473875045776367</v>
      </c>
      <c r="S9654" s="10" t="s">
        <v>39</v>
      </c>
    </row>
    <row r="9655" spans="1:19" hidden="1" x14ac:dyDescent="0.25">
      <c r="A9655" s="10" t="str">
        <f t="shared" si="150"/>
        <v>2017-2026Northern Coast1-in-10June PeakCAISO14</v>
      </c>
      <c r="B9655" s="10" t="s">
        <v>54</v>
      </c>
      <c r="C9655" s="10" t="s">
        <v>12</v>
      </c>
      <c r="D9655" s="10" t="s">
        <v>4</v>
      </c>
      <c r="E9655" s="10" t="s">
        <v>1</v>
      </c>
      <c r="F9655">
        <v>14</v>
      </c>
      <c r="G9655">
        <v>0.96733856201171875</v>
      </c>
      <c r="H9655">
        <v>0.82345908880233765</v>
      </c>
      <c r="I9655">
        <v>88.184913635253906</v>
      </c>
      <c r="J9655">
        <v>0.10273714363574982</v>
      </c>
      <c r="K9655">
        <v>9027</v>
      </c>
      <c r="L9655">
        <v>8483.0169000000005</v>
      </c>
      <c r="M9655">
        <v>0.14387945830821991</v>
      </c>
      <c r="N9655">
        <v>1.221153512597084E-2</v>
      </c>
      <c r="O9655">
        <v>9.0004101395606995E-2</v>
      </c>
      <c r="P9655">
        <v>0.14387945830821991</v>
      </c>
      <c r="Q9655">
        <v>0.19775481522083282</v>
      </c>
      <c r="R9655">
        <v>0.27554738521575928</v>
      </c>
      <c r="S9655" s="10" t="s">
        <v>39</v>
      </c>
    </row>
    <row r="9656" spans="1:19" hidden="1" x14ac:dyDescent="0.25">
      <c r="A9656" s="10" t="str">
        <f t="shared" si="150"/>
        <v>2017-2026Northern Coast1-in-10June PeakPGE14</v>
      </c>
      <c r="B9656" s="10" t="s">
        <v>54</v>
      </c>
      <c r="C9656" s="10" t="s">
        <v>12</v>
      </c>
      <c r="D9656" s="10" t="s">
        <v>4</v>
      </c>
      <c r="E9656" s="10" t="s">
        <v>1</v>
      </c>
      <c r="F9656">
        <v>14</v>
      </c>
      <c r="G9656">
        <v>1.279226541519165</v>
      </c>
      <c r="H9656">
        <v>0.96796590089797974</v>
      </c>
      <c r="I9656">
        <v>98.866989135742188</v>
      </c>
      <c r="J9656">
        <v>0.10273714363574982</v>
      </c>
      <c r="K9656">
        <v>9027</v>
      </c>
      <c r="L9656">
        <v>8483.0169000000005</v>
      </c>
      <c r="M9656">
        <v>0.3112606406211853</v>
      </c>
      <c r="N9656">
        <v>0.17959271371364594</v>
      </c>
      <c r="O9656">
        <v>0.25738528370857239</v>
      </c>
      <c r="P9656">
        <v>0.3112606406211853</v>
      </c>
      <c r="Q9656">
        <v>0.36513599753379822</v>
      </c>
      <c r="R9656">
        <v>0.44292855262756348</v>
      </c>
      <c r="S9656" s="10" t="s">
        <v>38</v>
      </c>
    </row>
    <row r="9657" spans="1:19" hidden="1" x14ac:dyDescent="0.25">
      <c r="A9657" s="10" t="str">
        <f t="shared" si="150"/>
        <v>2017-2026Northern Coast1-in-2June PeakPGE14</v>
      </c>
      <c r="B9657" s="10" t="s">
        <v>54</v>
      </c>
      <c r="C9657" s="10" t="s">
        <v>12</v>
      </c>
      <c r="D9657" s="10" t="s">
        <v>4</v>
      </c>
      <c r="E9657" s="10" t="s">
        <v>9</v>
      </c>
      <c r="F9657">
        <v>14</v>
      </c>
      <c r="G9657">
        <v>1.0007394552230835</v>
      </c>
      <c r="H9657">
        <v>0.83056485652923584</v>
      </c>
      <c r="I9657">
        <v>90.022193908691406</v>
      </c>
      <c r="J9657">
        <v>0.10273714363574982</v>
      </c>
      <c r="K9657">
        <v>9027</v>
      </c>
      <c r="L9657">
        <v>8483.0169000000005</v>
      </c>
      <c r="M9657">
        <v>0.17017462849617004</v>
      </c>
      <c r="N9657">
        <v>3.8506705313920975E-2</v>
      </c>
      <c r="O9657">
        <v>0.11629927158355713</v>
      </c>
      <c r="P9657">
        <v>0.17017462849617004</v>
      </c>
      <c r="Q9657">
        <v>0.22404998540878296</v>
      </c>
      <c r="R9657">
        <v>0.30184254050254822</v>
      </c>
      <c r="S9657" s="10" t="s">
        <v>38</v>
      </c>
    </row>
    <row r="9658" spans="1:19" hidden="1" x14ac:dyDescent="0.25">
      <c r="A9658" s="10" t="str">
        <f t="shared" si="150"/>
        <v>2017-2026Northern Coast1-in-2June PeakCAISO15</v>
      </c>
      <c r="B9658" s="10" t="s">
        <v>54</v>
      </c>
      <c r="C9658" s="10" t="s">
        <v>12</v>
      </c>
      <c r="D9658" s="10" t="s">
        <v>4</v>
      </c>
      <c r="E9658" s="10" t="s">
        <v>9</v>
      </c>
      <c r="F9658">
        <v>15</v>
      </c>
      <c r="G9658">
        <v>1.27640700340271</v>
      </c>
      <c r="H9658">
        <v>1.0158252716064453</v>
      </c>
      <c r="I9658">
        <v>92.051902770996094</v>
      </c>
      <c r="J9658">
        <v>0.1230589896440506</v>
      </c>
      <c r="K9658">
        <v>9027</v>
      </c>
      <c r="L9658">
        <v>8483.0169000000005</v>
      </c>
      <c r="M9658">
        <v>0.26058167219161987</v>
      </c>
      <c r="N9658">
        <v>0.10286927223205566</v>
      </c>
      <c r="O9658">
        <v>0.19604954123497009</v>
      </c>
      <c r="P9658">
        <v>0.26058167219161987</v>
      </c>
      <c r="Q9658">
        <v>0.32511380314826965</v>
      </c>
      <c r="R9658">
        <v>0.41829407215118408</v>
      </c>
      <c r="S9658" s="10" t="s">
        <v>39</v>
      </c>
    </row>
    <row r="9659" spans="1:19" hidden="1" x14ac:dyDescent="0.25">
      <c r="A9659" s="10" t="str">
        <f t="shared" si="150"/>
        <v>2017-2026Northern Coast1-in-10June PeakCAISO15</v>
      </c>
      <c r="B9659" s="10" t="s">
        <v>54</v>
      </c>
      <c r="C9659" s="10" t="s">
        <v>12</v>
      </c>
      <c r="D9659" s="10" t="s">
        <v>4</v>
      </c>
      <c r="E9659" s="10" t="s">
        <v>1</v>
      </c>
      <c r="F9659">
        <v>15</v>
      </c>
      <c r="G9659">
        <v>1.2430393695831299</v>
      </c>
      <c r="H9659">
        <v>1.0132466554641724</v>
      </c>
      <c r="I9659">
        <v>90.092453002929688</v>
      </c>
      <c r="J9659">
        <v>0.1230589896440506</v>
      </c>
      <c r="K9659">
        <v>9027</v>
      </c>
      <c r="L9659">
        <v>8483.0169000000005</v>
      </c>
      <c r="M9659">
        <v>0.22979269921779633</v>
      </c>
      <c r="N9659">
        <v>7.2080299258232117E-2</v>
      </c>
      <c r="O9659">
        <v>0.16526056826114655</v>
      </c>
      <c r="P9659">
        <v>0.22979269921779633</v>
      </c>
      <c r="Q9659">
        <v>0.2943248450756073</v>
      </c>
      <c r="R9659">
        <v>0.38750511407852173</v>
      </c>
      <c r="S9659" s="10" t="s">
        <v>39</v>
      </c>
    </row>
    <row r="9660" spans="1:19" hidden="1" x14ac:dyDescent="0.25">
      <c r="A9660" s="10" t="str">
        <f t="shared" si="150"/>
        <v>2017-2026Northern Coast1-in-10June PeakPGE15</v>
      </c>
      <c r="B9660" s="10" t="s">
        <v>54</v>
      </c>
      <c r="C9660" s="10" t="s">
        <v>12</v>
      </c>
      <c r="D9660" s="10" t="s">
        <v>4</v>
      </c>
      <c r="E9660" s="10" t="s">
        <v>1</v>
      </c>
      <c r="F9660">
        <v>15</v>
      </c>
      <c r="G9660">
        <v>1.6438184976577759</v>
      </c>
      <c r="H9660">
        <v>1.2045824527740479</v>
      </c>
      <c r="I9660">
        <v>100.62783813476562</v>
      </c>
      <c r="J9660">
        <v>0.1230589896440506</v>
      </c>
      <c r="K9660">
        <v>9027</v>
      </c>
      <c r="L9660">
        <v>8483.0169000000005</v>
      </c>
      <c r="M9660">
        <v>0.43923598527908325</v>
      </c>
      <c r="N9660">
        <v>0.28152358531951904</v>
      </c>
      <c r="O9660">
        <v>0.37470385432243347</v>
      </c>
      <c r="P9660">
        <v>0.43923598527908325</v>
      </c>
      <c r="Q9660">
        <v>0.50376814603805542</v>
      </c>
      <c r="R9660">
        <v>0.59694838523864746</v>
      </c>
      <c r="S9660" s="10" t="s">
        <v>38</v>
      </c>
    </row>
    <row r="9661" spans="1:19" hidden="1" x14ac:dyDescent="0.25">
      <c r="A9661" s="10" t="str">
        <f t="shared" si="150"/>
        <v>2017-2026Northern Coast1-in-2June PeakPGE15</v>
      </c>
      <c r="B9661" s="10" t="s">
        <v>54</v>
      </c>
      <c r="C9661" s="10" t="s">
        <v>12</v>
      </c>
      <c r="D9661" s="10" t="s">
        <v>4</v>
      </c>
      <c r="E9661" s="10" t="s">
        <v>9</v>
      </c>
      <c r="F9661">
        <v>15</v>
      </c>
      <c r="G9661">
        <v>1.2859598398208618</v>
      </c>
      <c r="H9661">
        <v>1.0382065773010254</v>
      </c>
      <c r="I9661">
        <v>90.551902770996094</v>
      </c>
      <c r="J9661">
        <v>0.1230589896440506</v>
      </c>
      <c r="K9661">
        <v>9027</v>
      </c>
      <c r="L9661">
        <v>8483.0169000000005</v>
      </c>
      <c r="M9661">
        <v>0.2477533221244812</v>
      </c>
      <c r="N9661">
        <v>9.0040922164916992E-2</v>
      </c>
      <c r="O9661">
        <v>0.18322119116783142</v>
      </c>
      <c r="P9661">
        <v>0.2477533221244812</v>
      </c>
      <c r="Q9661">
        <v>0.31228545308113098</v>
      </c>
      <c r="R9661">
        <v>0.40546572208404541</v>
      </c>
      <c r="S9661" s="10" t="s">
        <v>38</v>
      </c>
    </row>
    <row r="9662" spans="1:19" hidden="1" x14ac:dyDescent="0.25">
      <c r="A9662" s="10" t="str">
        <f t="shared" si="150"/>
        <v>2017-2026Northern Coast1-in-2June PeakCAISO16</v>
      </c>
      <c r="B9662" s="10" t="s">
        <v>54</v>
      </c>
      <c r="C9662" s="10" t="s">
        <v>12</v>
      </c>
      <c r="D9662" s="10" t="s">
        <v>4</v>
      </c>
      <c r="E9662" s="10" t="s">
        <v>9</v>
      </c>
      <c r="F9662">
        <v>16</v>
      </c>
      <c r="G9662">
        <v>1.606093168258667</v>
      </c>
      <c r="H9662">
        <v>1.2681035995483398</v>
      </c>
      <c r="I9662">
        <v>91.595291137695312</v>
      </c>
      <c r="J9662">
        <v>0.15615223348140717</v>
      </c>
      <c r="K9662">
        <v>9027</v>
      </c>
      <c r="L9662">
        <v>8483.0169000000005</v>
      </c>
      <c r="M9662">
        <v>0.33798962831497192</v>
      </c>
      <c r="N9662">
        <v>0.13786493241786957</v>
      </c>
      <c r="O9662">
        <v>0.25610339641571045</v>
      </c>
      <c r="P9662">
        <v>0.33798962831497192</v>
      </c>
      <c r="Q9662">
        <v>0.4198758602142334</v>
      </c>
      <c r="R9662">
        <v>0.53811430931091309</v>
      </c>
      <c r="S9662" s="10" t="s">
        <v>39</v>
      </c>
    </row>
    <row r="9663" spans="1:19" hidden="1" x14ac:dyDescent="0.25">
      <c r="A9663" s="10" t="str">
        <f t="shared" si="150"/>
        <v>2017-2026Northern Coast1-in-10June PeakCAISO16</v>
      </c>
      <c r="B9663" s="10" t="s">
        <v>54</v>
      </c>
      <c r="C9663" s="10" t="s">
        <v>12</v>
      </c>
      <c r="D9663" s="10" t="s">
        <v>4</v>
      </c>
      <c r="E9663" s="10" t="s">
        <v>1</v>
      </c>
      <c r="F9663">
        <v>16</v>
      </c>
      <c r="G9663">
        <v>1.5641070604324341</v>
      </c>
      <c r="H9663">
        <v>1.2210975885391235</v>
      </c>
      <c r="I9663">
        <v>92.1004638671875</v>
      </c>
      <c r="J9663">
        <v>0.15615223348140717</v>
      </c>
      <c r="K9663">
        <v>9027</v>
      </c>
      <c r="L9663">
        <v>8483.0169000000005</v>
      </c>
      <c r="M9663">
        <v>0.34300944209098816</v>
      </c>
      <c r="N9663">
        <v>0.1428847461938858</v>
      </c>
      <c r="O9663">
        <v>0.26112321019172668</v>
      </c>
      <c r="P9663">
        <v>0.34300944209098816</v>
      </c>
      <c r="Q9663">
        <v>0.42489567399024963</v>
      </c>
      <c r="R9663">
        <v>0.54313415288925171</v>
      </c>
      <c r="S9663" s="10" t="s">
        <v>39</v>
      </c>
    </row>
    <row r="9664" spans="1:19" hidden="1" x14ac:dyDescent="0.25">
      <c r="A9664" s="10" t="str">
        <f t="shared" si="150"/>
        <v>2017-2026Northern Coast1-in-2June PeakPGE16</v>
      </c>
      <c r="B9664" s="10" t="s">
        <v>54</v>
      </c>
      <c r="C9664" s="10" t="s">
        <v>12</v>
      </c>
      <c r="D9664" s="10" t="s">
        <v>4</v>
      </c>
      <c r="E9664" s="10" t="s">
        <v>9</v>
      </c>
      <c r="F9664">
        <v>16</v>
      </c>
      <c r="G9664">
        <v>1.61811363697052</v>
      </c>
      <c r="H9664">
        <v>1.270689845085144</v>
      </c>
      <c r="I9664">
        <v>91.964622497558594</v>
      </c>
      <c r="J9664">
        <v>0.15615223348140717</v>
      </c>
      <c r="K9664">
        <v>9027</v>
      </c>
      <c r="L9664">
        <v>8483.0169000000005</v>
      </c>
      <c r="M9664">
        <v>0.34742379188537598</v>
      </c>
      <c r="N9664">
        <v>0.14729909598827362</v>
      </c>
      <c r="O9664">
        <v>0.2655375599861145</v>
      </c>
      <c r="P9664">
        <v>0.34742379188537598</v>
      </c>
      <c r="Q9664">
        <v>0.42931002378463745</v>
      </c>
      <c r="R9664">
        <v>0.54754847288131714</v>
      </c>
      <c r="S9664" s="10" t="s">
        <v>38</v>
      </c>
    </row>
    <row r="9665" spans="1:19" hidden="1" x14ac:dyDescent="0.25">
      <c r="A9665" s="10" t="str">
        <f t="shared" si="150"/>
        <v>2017-2026Northern Coast1-in-10June PeakPGE16</v>
      </c>
      <c r="B9665" s="10" t="s">
        <v>54</v>
      </c>
      <c r="C9665" s="10" t="s">
        <v>12</v>
      </c>
      <c r="D9665" s="10" t="s">
        <v>4</v>
      </c>
      <c r="E9665" s="10" t="s">
        <v>1</v>
      </c>
      <c r="F9665">
        <v>16</v>
      </c>
      <c r="G9665">
        <v>2.0684041976928711</v>
      </c>
      <c r="H9665">
        <v>1.4422128200531006</v>
      </c>
      <c r="I9665">
        <v>102.10330200195312</v>
      </c>
      <c r="J9665">
        <v>0.15615223348140717</v>
      </c>
      <c r="K9665">
        <v>9027</v>
      </c>
      <c r="L9665">
        <v>8483.0169000000005</v>
      </c>
      <c r="M9665">
        <v>0.62619131803512573</v>
      </c>
      <c r="N9665">
        <v>0.42606660723686218</v>
      </c>
      <c r="O9665">
        <v>0.54430508613586426</v>
      </c>
      <c r="P9665">
        <v>0.62619131803512573</v>
      </c>
      <c r="Q9665">
        <v>0.70807754993438721</v>
      </c>
      <c r="R9665">
        <v>0.82631599903106689</v>
      </c>
      <c r="S9665" s="10" t="s">
        <v>38</v>
      </c>
    </row>
    <row r="9666" spans="1:19" hidden="1" x14ac:dyDescent="0.25">
      <c r="A9666" s="10" t="str">
        <f t="shared" ref="A9666:A9729" si="151">CONCATENATE(B9666,C9666,E9666,D9666,S9666,F9666)</f>
        <v>2017-2026Northern Coast1-in-2June PeakCAISO17</v>
      </c>
      <c r="B9666" s="10" t="s">
        <v>54</v>
      </c>
      <c r="C9666" s="10" t="s">
        <v>12</v>
      </c>
      <c r="D9666" s="10" t="s">
        <v>4</v>
      </c>
      <c r="E9666" s="10" t="s">
        <v>9</v>
      </c>
      <c r="F9666">
        <v>17</v>
      </c>
      <c r="G9666">
        <v>1.9042739868164062</v>
      </c>
      <c r="H9666">
        <v>1.4899835586547852</v>
      </c>
      <c r="I9666">
        <v>91.038215637207031</v>
      </c>
      <c r="J9666">
        <v>0.16046801209449768</v>
      </c>
      <c r="K9666">
        <v>9027</v>
      </c>
      <c r="L9666">
        <v>8483.0169000000005</v>
      </c>
      <c r="M9666">
        <v>0.41429048776626587</v>
      </c>
      <c r="N9666">
        <v>0.20863468945026398</v>
      </c>
      <c r="O9666">
        <v>0.33014106750488281</v>
      </c>
      <c r="P9666">
        <v>0.41429048776626587</v>
      </c>
      <c r="Q9666">
        <v>0.49843990802764893</v>
      </c>
      <c r="R9666">
        <v>0.61994630098342896</v>
      </c>
      <c r="S9666" s="10" t="s">
        <v>39</v>
      </c>
    </row>
    <row r="9667" spans="1:19" hidden="1" x14ac:dyDescent="0.25">
      <c r="A9667" s="10" t="str">
        <f t="shared" si="151"/>
        <v>2017-2026Northern Coast1-in-10June PeakCAISO17</v>
      </c>
      <c r="B9667" s="10" t="s">
        <v>54</v>
      </c>
      <c r="C9667" s="10" t="s">
        <v>12</v>
      </c>
      <c r="D9667" s="10" t="s">
        <v>4</v>
      </c>
      <c r="E9667" s="10" t="s">
        <v>1</v>
      </c>
      <c r="F9667">
        <v>17</v>
      </c>
      <c r="G9667">
        <v>1.8544929027557373</v>
      </c>
      <c r="H9667">
        <v>1.4414656162261963</v>
      </c>
      <c r="I9667">
        <v>91.641021728515625</v>
      </c>
      <c r="J9667">
        <v>0.16046801209449768</v>
      </c>
      <c r="K9667">
        <v>9027</v>
      </c>
      <c r="L9667">
        <v>8483.0169000000005</v>
      </c>
      <c r="M9667">
        <v>0.41302722692489624</v>
      </c>
      <c r="N9667">
        <v>0.20737142860889435</v>
      </c>
      <c r="O9667">
        <v>0.32887780666351318</v>
      </c>
      <c r="P9667">
        <v>0.41302722692489624</v>
      </c>
      <c r="Q9667">
        <v>0.4971766471862793</v>
      </c>
      <c r="R9667">
        <v>0.61868304014205933</v>
      </c>
      <c r="S9667" s="10" t="s">
        <v>39</v>
      </c>
    </row>
    <row r="9668" spans="1:19" hidden="1" x14ac:dyDescent="0.25">
      <c r="A9668" s="10" t="str">
        <f t="shared" si="151"/>
        <v>2017-2026Northern Coast1-in-2June PeakPGE17</v>
      </c>
      <c r="B9668" s="10" t="s">
        <v>54</v>
      </c>
      <c r="C9668" s="10" t="s">
        <v>12</v>
      </c>
      <c r="D9668" s="10" t="s">
        <v>4</v>
      </c>
      <c r="E9668" s="10" t="s">
        <v>9</v>
      </c>
      <c r="F9668">
        <v>17</v>
      </c>
      <c r="G9668">
        <v>1.9185260534286499</v>
      </c>
      <c r="H9668">
        <v>1.4936063289642334</v>
      </c>
      <c r="I9668">
        <v>91.622161865234375</v>
      </c>
      <c r="J9668">
        <v>0.16046801209449768</v>
      </c>
      <c r="K9668">
        <v>9027</v>
      </c>
      <c r="L9668">
        <v>8483.0169000000005</v>
      </c>
      <c r="M9668">
        <v>0.42491966485977173</v>
      </c>
      <c r="N9668">
        <v>0.21926386654376984</v>
      </c>
      <c r="O9668">
        <v>0.34077024459838867</v>
      </c>
      <c r="P9668">
        <v>0.42491966485977173</v>
      </c>
      <c r="Q9668">
        <v>0.50906908512115479</v>
      </c>
      <c r="R9668">
        <v>0.63057547807693481</v>
      </c>
      <c r="S9668" s="10" t="s">
        <v>38</v>
      </c>
    </row>
    <row r="9669" spans="1:19" hidden="1" x14ac:dyDescent="0.25">
      <c r="A9669" s="10" t="str">
        <f t="shared" si="151"/>
        <v>2017-2026Northern Coast1-in-10June PeakPGE17</v>
      </c>
      <c r="B9669" s="10" t="s">
        <v>54</v>
      </c>
      <c r="C9669" s="10" t="s">
        <v>12</v>
      </c>
      <c r="D9669" s="10" t="s">
        <v>4</v>
      </c>
      <c r="E9669" s="10" t="s">
        <v>1</v>
      </c>
      <c r="F9669">
        <v>17</v>
      </c>
      <c r="G9669">
        <v>2.452415943145752</v>
      </c>
      <c r="H9669">
        <v>1.7939885854721069</v>
      </c>
      <c r="I9669">
        <v>101.36415100097656</v>
      </c>
      <c r="J9669">
        <v>0.16046801209449768</v>
      </c>
      <c r="K9669">
        <v>9027</v>
      </c>
      <c r="L9669">
        <v>8483.0169000000005</v>
      </c>
      <c r="M9669">
        <v>0.65842735767364502</v>
      </c>
      <c r="N9669">
        <v>0.45277154445648193</v>
      </c>
      <c r="O9669">
        <v>0.57427793741226196</v>
      </c>
      <c r="P9669">
        <v>0.65842735767364502</v>
      </c>
      <c r="Q9669">
        <v>0.74257677793502808</v>
      </c>
      <c r="R9669">
        <v>0.86408317089080811</v>
      </c>
      <c r="S9669" s="10" t="s">
        <v>38</v>
      </c>
    </row>
    <row r="9670" spans="1:19" hidden="1" x14ac:dyDescent="0.25">
      <c r="A9670" s="10" t="str">
        <f t="shared" si="151"/>
        <v>2017-2026Northern Coast1-in-10June PeakCAISO18</v>
      </c>
      <c r="B9670" s="10" t="s">
        <v>54</v>
      </c>
      <c r="C9670" s="10" t="s">
        <v>12</v>
      </c>
      <c r="D9670" s="10" t="s">
        <v>4</v>
      </c>
      <c r="E9670" s="10" t="s">
        <v>1</v>
      </c>
      <c r="F9670">
        <v>18</v>
      </c>
      <c r="G9670">
        <v>2.0296804904937744</v>
      </c>
      <c r="H9670">
        <v>1.6619250774383545</v>
      </c>
      <c r="I9670">
        <v>88.847633361816406</v>
      </c>
      <c r="J9670">
        <v>0.13599415123462677</v>
      </c>
      <c r="K9670">
        <v>9027</v>
      </c>
      <c r="L9670">
        <v>8483.0169000000005</v>
      </c>
      <c r="M9670">
        <v>0.36775541305541992</v>
      </c>
      <c r="N9670">
        <v>0.19346530735492706</v>
      </c>
      <c r="O9670">
        <v>0.29644009470939636</v>
      </c>
      <c r="P9670">
        <v>0.36775541305541992</v>
      </c>
      <c r="Q9670">
        <v>0.43907073140144348</v>
      </c>
      <c r="R9670">
        <v>0.54204553365707397</v>
      </c>
      <c r="S9670" s="10" t="s">
        <v>39</v>
      </c>
    </row>
    <row r="9671" spans="1:19" hidden="1" x14ac:dyDescent="0.25">
      <c r="A9671" s="10" t="str">
        <f t="shared" si="151"/>
        <v>2017-2026Northern Coast1-in-2June PeakCAISO18</v>
      </c>
      <c r="B9671" s="10" t="s">
        <v>54</v>
      </c>
      <c r="C9671" s="10" t="s">
        <v>12</v>
      </c>
      <c r="D9671" s="10" t="s">
        <v>4</v>
      </c>
      <c r="E9671" s="10" t="s">
        <v>9</v>
      </c>
      <c r="F9671">
        <v>18</v>
      </c>
      <c r="G9671">
        <v>2.0841641426086426</v>
      </c>
      <c r="H9671">
        <v>1.6784266233444214</v>
      </c>
      <c r="I9671">
        <v>90.470291137695313</v>
      </c>
      <c r="J9671">
        <v>0.13599415123462677</v>
      </c>
      <c r="K9671">
        <v>9027</v>
      </c>
      <c r="L9671">
        <v>8483.0169000000005</v>
      </c>
      <c r="M9671">
        <v>0.40573751926422119</v>
      </c>
      <c r="N9671">
        <v>0.23144741356372833</v>
      </c>
      <c r="O9671">
        <v>0.33442220091819763</v>
      </c>
      <c r="P9671">
        <v>0.40573751926422119</v>
      </c>
      <c r="Q9671">
        <v>0.47705283761024475</v>
      </c>
      <c r="R9671">
        <v>0.58002763986587524</v>
      </c>
      <c r="S9671" s="10" t="s">
        <v>39</v>
      </c>
    </row>
    <row r="9672" spans="1:19" hidden="1" x14ac:dyDescent="0.25">
      <c r="A9672" s="10" t="str">
        <f t="shared" si="151"/>
        <v>2017-2026Northern Coast1-in-2June PeakPGE18</v>
      </c>
      <c r="B9672" s="10" t="s">
        <v>54</v>
      </c>
      <c r="C9672" s="10" t="s">
        <v>12</v>
      </c>
      <c r="D9672" s="10" t="s">
        <v>4</v>
      </c>
      <c r="E9672" s="10" t="s">
        <v>9</v>
      </c>
      <c r="F9672">
        <v>18</v>
      </c>
      <c r="G9672">
        <v>2.0997626781463623</v>
      </c>
      <c r="H9672">
        <v>1.7106149196624756</v>
      </c>
      <c r="I9672">
        <v>89.532546997070313</v>
      </c>
      <c r="J9672">
        <v>0.13599415123462677</v>
      </c>
      <c r="K9672">
        <v>9027</v>
      </c>
      <c r="L9672">
        <v>8483.0169000000005</v>
      </c>
      <c r="M9672">
        <v>0.38914781808853149</v>
      </c>
      <c r="N9672">
        <v>0.21485771238803864</v>
      </c>
      <c r="O9672">
        <v>0.31783249974250793</v>
      </c>
      <c r="P9672">
        <v>0.38914781808853149</v>
      </c>
      <c r="Q9672">
        <v>0.46046313643455505</v>
      </c>
      <c r="R9672">
        <v>0.56343793869018555</v>
      </c>
      <c r="S9672" s="10" t="s">
        <v>38</v>
      </c>
    </row>
    <row r="9673" spans="1:19" hidden="1" x14ac:dyDescent="0.25">
      <c r="A9673" s="10" t="str">
        <f t="shared" si="151"/>
        <v>2017-2026Northern Coast1-in-10June PeakPGE18</v>
      </c>
      <c r="B9673" s="10" t="s">
        <v>54</v>
      </c>
      <c r="C9673" s="10" t="s">
        <v>12</v>
      </c>
      <c r="D9673" s="10" t="s">
        <v>4</v>
      </c>
      <c r="E9673" s="10" t="s">
        <v>1</v>
      </c>
      <c r="F9673">
        <v>18</v>
      </c>
      <c r="G9673">
        <v>2.6840872764587402</v>
      </c>
      <c r="H9673">
        <v>2.0333635807037354</v>
      </c>
      <c r="I9673">
        <v>99.491989135742187</v>
      </c>
      <c r="J9673">
        <v>0.13599415123462677</v>
      </c>
      <c r="K9673">
        <v>9027</v>
      </c>
      <c r="L9673">
        <v>8483.0169000000005</v>
      </c>
      <c r="M9673">
        <v>0.65072375535964966</v>
      </c>
      <c r="N9673">
        <v>0.47643366456031799</v>
      </c>
      <c r="O9673">
        <v>0.57940840721130371</v>
      </c>
      <c r="P9673">
        <v>0.65072375535964966</v>
      </c>
      <c r="Q9673">
        <v>0.72203910350799561</v>
      </c>
      <c r="R9673">
        <v>0.82501387596130371</v>
      </c>
      <c r="S9673" s="10" t="s">
        <v>38</v>
      </c>
    </row>
    <row r="9674" spans="1:19" hidden="1" x14ac:dyDescent="0.25">
      <c r="A9674" s="10" t="str">
        <f t="shared" si="151"/>
        <v>2017-2026Northern Coast1-in-2June PeakCAISO19</v>
      </c>
      <c r="B9674" s="10" t="s">
        <v>54</v>
      </c>
      <c r="C9674" s="10" t="s">
        <v>12</v>
      </c>
      <c r="D9674" s="10" t="s">
        <v>4</v>
      </c>
      <c r="E9674" s="10" t="s">
        <v>9</v>
      </c>
      <c r="F9674">
        <v>19</v>
      </c>
      <c r="G9674">
        <v>2.0960440635681152</v>
      </c>
      <c r="H9674">
        <v>2.3008086681365967</v>
      </c>
      <c r="I9674">
        <v>87.796226501464844</v>
      </c>
      <c r="J9674">
        <v>0.11742977052927017</v>
      </c>
      <c r="K9674">
        <v>9027</v>
      </c>
      <c r="L9674">
        <v>8483.0169000000005</v>
      </c>
      <c r="M9674">
        <v>-0.20476453006267548</v>
      </c>
      <c r="N9674">
        <v>-0.35526251792907715</v>
      </c>
      <c r="O9674">
        <v>-0.26634469628334045</v>
      </c>
      <c r="P9674">
        <v>-0.20476453006267548</v>
      </c>
      <c r="Q9674">
        <v>-0.1431843638420105</v>
      </c>
      <c r="R9674">
        <v>-5.4266534745693207E-2</v>
      </c>
      <c r="S9674" s="10" t="s">
        <v>39</v>
      </c>
    </row>
    <row r="9675" spans="1:19" hidden="1" x14ac:dyDescent="0.25">
      <c r="A9675" s="10" t="str">
        <f t="shared" si="151"/>
        <v>2017-2026Northern Coast1-in-10June PeakCAISO19</v>
      </c>
      <c r="B9675" s="10" t="s">
        <v>54</v>
      </c>
      <c r="C9675" s="10" t="s">
        <v>12</v>
      </c>
      <c r="D9675" s="10" t="s">
        <v>4</v>
      </c>
      <c r="E9675" s="10" t="s">
        <v>1</v>
      </c>
      <c r="F9675">
        <v>19</v>
      </c>
      <c r="G9675">
        <v>2.0412499904632568</v>
      </c>
      <c r="H9675">
        <v>2.2481200695037842</v>
      </c>
      <c r="I9675">
        <v>84.942924499511719</v>
      </c>
      <c r="J9675">
        <v>0.11742977052927017</v>
      </c>
      <c r="K9675">
        <v>9027</v>
      </c>
      <c r="L9675">
        <v>8483.0169000000005</v>
      </c>
      <c r="M9675">
        <v>-0.20686998963356018</v>
      </c>
      <c r="N9675">
        <v>-0.35736799240112305</v>
      </c>
      <c r="O9675">
        <v>-0.26845017075538635</v>
      </c>
      <c r="P9675">
        <v>-0.20686998963356018</v>
      </c>
      <c r="Q9675">
        <v>-0.1452898234128952</v>
      </c>
      <c r="R9675">
        <v>-5.6371994316577911E-2</v>
      </c>
      <c r="S9675" s="10" t="s">
        <v>39</v>
      </c>
    </row>
    <row r="9676" spans="1:19" hidden="1" x14ac:dyDescent="0.25">
      <c r="A9676" s="10" t="str">
        <f t="shared" si="151"/>
        <v>2017-2026Northern Coast1-in-10June PeakPGE19</v>
      </c>
      <c r="B9676" s="10" t="s">
        <v>54</v>
      </c>
      <c r="C9676" s="10" t="s">
        <v>12</v>
      </c>
      <c r="D9676" s="10" t="s">
        <v>4</v>
      </c>
      <c r="E9676" s="10" t="s">
        <v>1</v>
      </c>
      <c r="F9676">
        <v>19</v>
      </c>
      <c r="G9676">
        <v>2.6993868350982666</v>
      </c>
      <c r="H9676">
        <v>2.9302859306335449</v>
      </c>
      <c r="I9676">
        <v>96.176902770996094</v>
      </c>
      <c r="J9676">
        <v>0.11742977052927017</v>
      </c>
      <c r="K9676">
        <v>9027</v>
      </c>
      <c r="L9676">
        <v>8483.0169000000005</v>
      </c>
      <c r="M9676">
        <v>-0.23089908063411713</v>
      </c>
      <c r="N9676">
        <v>-0.3813970685005188</v>
      </c>
      <c r="O9676">
        <v>-0.2924792468547821</v>
      </c>
      <c r="P9676">
        <v>-0.23089908063411713</v>
      </c>
      <c r="Q9676">
        <v>-0.16931891441345215</v>
      </c>
      <c r="R9676">
        <v>-8.0401085317134857E-2</v>
      </c>
      <c r="S9676" s="10" t="s">
        <v>38</v>
      </c>
    </row>
    <row r="9677" spans="1:19" hidden="1" x14ac:dyDescent="0.25">
      <c r="A9677" s="10" t="str">
        <f t="shared" si="151"/>
        <v>2017-2026Northern Coast1-in-2June PeakPGE19</v>
      </c>
      <c r="B9677" s="10" t="s">
        <v>54</v>
      </c>
      <c r="C9677" s="10" t="s">
        <v>12</v>
      </c>
      <c r="D9677" s="10" t="s">
        <v>4</v>
      </c>
      <c r="E9677" s="10" t="s">
        <v>9</v>
      </c>
      <c r="F9677">
        <v>19</v>
      </c>
      <c r="G9677">
        <v>2.1117315292358398</v>
      </c>
      <c r="H9677">
        <v>2.3215818405151367</v>
      </c>
      <c r="I9677">
        <v>85.896697998046875</v>
      </c>
      <c r="J9677">
        <v>0.11742977052927017</v>
      </c>
      <c r="K9677">
        <v>9027</v>
      </c>
      <c r="L9677">
        <v>8483.0169000000005</v>
      </c>
      <c r="M9677">
        <v>-0.2098502516746521</v>
      </c>
      <c r="N9677">
        <v>-0.36034825444221497</v>
      </c>
      <c r="O9677">
        <v>-0.27143043279647827</v>
      </c>
      <c r="P9677">
        <v>-0.2098502516746521</v>
      </c>
      <c r="Q9677">
        <v>-0.14827008545398712</v>
      </c>
      <c r="R9677">
        <v>-5.935225635766983E-2</v>
      </c>
      <c r="S9677" s="10" t="s">
        <v>38</v>
      </c>
    </row>
    <row r="9678" spans="1:19" hidden="1" x14ac:dyDescent="0.25">
      <c r="A9678" s="10" t="str">
        <f t="shared" si="151"/>
        <v>2017-2026Northern Coast1-in-10June PeakCAISO20</v>
      </c>
      <c r="B9678" s="10" t="s">
        <v>54</v>
      </c>
      <c r="C9678" s="10" t="s">
        <v>12</v>
      </c>
      <c r="D9678" s="10" t="s">
        <v>4</v>
      </c>
      <c r="E9678" s="10" t="s">
        <v>1</v>
      </c>
      <c r="F9678">
        <v>20</v>
      </c>
      <c r="G9678">
        <v>1.8583632707595825</v>
      </c>
      <c r="H9678">
        <v>2.0494327545166016</v>
      </c>
      <c r="I9678">
        <v>81.160377502441406</v>
      </c>
      <c r="J9678">
        <v>7.6294809579849243E-2</v>
      </c>
      <c r="K9678">
        <v>9027</v>
      </c>
      <c r="L9678">
        <v>8483.0169000000005</v>
      </c>
      <c r="M9678">
        <v>-0.19106960296630859</v>
      </c>
      <c r="N9678">
        <v>-0.28884902596473694</v>
      </c>
      <c r="O9678">
        <v>-0.23107859492301941</v>
      </c>
      <c r="P9678">
        <v>-0.19106960296630859</v>
      </c>
      <c r="Q9678">
        <v>-0.15106061100959778</v>
      </c>
      <c r="R9678">
        <v>-9.3290172517299652E-2</v>
      </c>
      <c r="S9678" s="10" t="s">
        <v>39</v>
      </c>
    </row>
    <row r="9679" spans="1:19" hidden="1" x14ac:dyDescent="0.25">
      <c r="A9679" s="10" t="str">
        <f t="shared" si="151"/>
        <v>2017-2026Northern Coast1-in-2June PeakCAISO20</v>
      </c>
      <c r="B9679" s="10" t="s">
        <v>54</v>
      </c>
      <c r="C9679" s="10" t="s">
        <v>12</v>
      </c>
      <c r="D9679" s="10" t="s">
        <v>4</v>
      </c>
      <c r="E9679" s="10" t="s">
        <v>9</v>
      </c>
      <c r="F9679">
        <v>20</v>
      </c>
      <c r="G9679">
        <v>1.9082481861114502</v>
      </c>
      <c r="H9679">
        <v>2.1079065799713135</v>
      </c>
      <c r="I9679">
        <v>82.682075500488281</v>
      </c>
      <c r="J9679">
        <v>7.6294809579849243E-2</v>
      </c>
      <c r="K9679">
        <v>9027</v>
      </c>
      <c r="L9679">
        <v>8483.0169000000005</v>
      </c>
      <c r="M9679">
        <v>-0.19965830445289612</v>
      </c>
      <c r="N9679">
        <v>-0.29743772745132446</v>
      </c>
      <c r="O9679">
        <v>-0.23966729640960693</v>
      </c>
      <c r="P9679">
        <v>-0.19965830445289612</v>
      </c>
      <c r="Q9679">
        <v>-0.1596493124961853</v>
      </c>
      <c r="R9679">
        <v>-0.10187887400388718</v>
      </c>
      <c r="S9679" s="10" t="s">
        <v>39</v>
      </c>
    </row>
    <row r="9680" spans="1:19" hidden="1" x14ac:dyDescent="0.25">
      <c r="A9680" s="10" t="str">
        <f t="shared" si="151"/>
        <v>2017-2026Northern Coast1-in-2June PeakPGE20</v>
      </c>
      <c r="B9680" s="10" t="s">
        <v>54</v>
      </c>
      <c r="C9680" s="10" t="s">
        <v>12</v>
      </c>
      <c r="D9680" s="10" t="s">
        <v>4</v>
      </c>
      <c r="E9680" s="10" t="s">
        <v>9</v>
      </c>
      <c r="F9680">
        <v>20</v>
      </c>
      <c r="G9680">
        <v>1.9225300550460815</v>
      </c>
      <c r="H9680">
        <v>2.1243536472320557</v>
      </c>
      <c r="I9680">
        <v>80.953773498535156</v>
      </c>
      <c r="J9680">
        <v>7.6294809579849243E-2</v>
      </c>
      <c r="K9680">
        <v>9027</v>
      </c>
      <c r="L9680">
        <v>8483.0169000000005</v>
      </c>
      <c r="M9680">
        <v>-0.2018236517906189</v>
      </c>
      <c r="N9680">
        <v>-0.29960307478904724</v>
      </c>
      <c r="O9680">
        <v>-0.24183264374732971</v>
      </c>
      <c r="P9680">
        <v>-0.2018236517906189</v>
      </c>
      <c r="Q9680">
        <v>-0.16181465983390808</v>
      </c>
      <c r="R9680">
        <v>-0.10404422134160995</v>
      </c>
      <c r="S9680" s="10" t="s">
        <v>38</v>
      </c>
    </row>
    <row r="9681" spans="1:19" hidden="1" x14ac:dyDescent="0.25">
      <c r="A9681" s="10" t="str">
        <f t="shared" si="151"/>
        <v>2017-2026Northern Coast1-in-10June PeakPGE20</v>
      </c>
      <c r="B9681" s="10" t="s">
        <v>54</v>
      </c>
      <c r="C9681" s="10" t="s">
        <v>12</v>
      </c>
      <c r="D9681" s="10" t="s">
        <v>4</v>
      </c>
      <c r="E9681" s="10" t="s">
        <v>1</v>
      </c>
      <c r="F9681">
        <v>20</v>
      </c>
      <c r="G9681">
        <v>2.4575340747833252</v>
      </c>
      <c r="H9681">
        <v>2.7479040622711182</v>
      </c>
      <c r="I9681">
        <v>91.7122802734375</v>
      </c>
      <c r="J9681">
        <v>7.6294809579849243E-2</v>
      </c>
      <c r="K9681">
        <v>9027</v>
      </c>
      <c r="L9681">
        <v>8483.0169000000005</v>
      </c>
      <c r="M9681">
        <v>-0.29037001729011536</v>
      </c>
      <c r="N9681">
        <v>-0.3881494402885437</v>
      </c>
      <c r="O9681">
        <v>-0.33037900924682617</v>
      </c>
      <c r="P9681">
        <v>-0.29037001729011536</v>
      </c>
      <c r="Q9681">
        <v>-0.25036102533340454</v>
      </c>
      <c r="R9681">
        <v>-0.19259059429168701</v>
      </c>
      <c r="S9681" s="10" t="s">
        <v>38</v>
      </c>
    </row>
    <row r="9682" spans="1:19" hidden="1" x14ac:dyDescent="0.25">
      <c r="A9682" s="10" t="str">
        <f t="shared" si="151"/>
        <v>2017-2026Northern Coast1-in-2June PeakCAISO21</v>
      </c>
      <c r="B9682" s="10" t="s">
        <v>54</v>
      </c>
      <c r="C9682" s="10" t="s">
        <v>12</v>
      </c>
      <c r="D9682" s="10" t="s">
        <v>4</v>
      </c>
      <c r="E9682" s="10" t="s">
        <v>9</v>
      </c>
      <c r="F9682">
        <v>21</v>
      </c>
      <c r="G9682">
        <v>1.6577004194259644</v>
      </c>
      <c r="H9682">
        <v>1.7682241201400757</v>
      </c>
      <c r="I9682">
        <v>75.5245361328125</v>
      </c>
      <c r="J9682">
        <v>7.6630406081676483E-2</v>
      </c>
      <c r="K9682">
        <v>9027</v>
      </c>
      <c r="L9682">
        <v>8483.0169000000005</v>
      </c>
      <c r="M9682">
        <v>-0.11052369326353073</v>
      </c>
      <c r="N9682">
        <v>-0.2087332159280777</v>
      </c>
      <c r="O9682">
        <v>-0.15070867538452148</v>
      </c>
      <c r="P9682">
        <v>-0.11052369326353073</v>
      </c>
      <c r="Q9682">
        <v>-7.0338711142539978E-2</v>
      </c>
      <c r="R9682">
        <v>-1.2314165011048317E-2</v>
      </c>
      <c r="S9682" s="10" t="s">
        <v>39</v>
      </c>
    </row>
    <row r="9683" spans="1:19" hidden="1" x14ac:dyDescent="0.25">
      <c r="A9683" s="10" t="str">
        <f t="shared" si="151"/>
        <v>2017-2026Northern Coast1-in-10June PeakCAISO21</v>
      </c>
      <c r="B9683" s="10" t="s">
        <v>54</v>
      </c>
      <c r="C9683" s="10" t="s">
        <v>12</v>
      </c>
      <c r="D9683" s="10" t="s">
        <v>4</v>
      </c>
      <c r="E9683" s="10" t="s">
        <v>1</v>
      </c>
      <c r="F9683">
        <v>21</v>
      </c>
      <c r="G9683">
        <v>1.6143652200698853</v>
      </c>
      <c r="H9683">
        <v>1.7136021852493286</v>
      </c>
      <c r="I9683">
        <v>76.220291137695313</v>
      </c>
      <c r="J9683">
        <v>7.6630406081676483E-2</v>
      </c>
      <c r="K9683">
        <v>9027</v>
      </c>
      <c r="L9683">
        <v>8483.0169000000005</v>
      </c>
      <c r="M9683">
        <v>-9.9236950278282166E-2</v>
      </c>
      <c r="N9683">
        <v>-0.19744648039340973</v>
      </c>
      <c r="O9683">
        <v>-0.13942193984985352</v>
      </c>
      <c r="P9683">
        <v>-9.9236950278282166E-2</v>
      </c>
      <c r="Q9683">
        <v>-5.9051964432001114E-2</v>
      </c>
      <c r="R9683">
        <v>-1.0274217929691076E-3</v>
      </c>
      <c r="S9683" s="10" t="s">
        <v>39</v>
      </c>
    </row>
    <row r="9684" spans="1:19" hidden="1" x14ac:dyDescent="0.25">
      <c r="A9684" s="10" t="str">
        <f t="shared" si="151"/>
        <v>2017-2026Northern Coast1-in-10June PeakPGE21</v>
      </c>
      <c r="B9684" s="10" t="s">
        <v>54</v>
      </c>
      <c r="C9684" s="10" t="s">
        <v>12</v>
      </c>
      <c r="D9684" s="10" t="s">
        <v>4</v>
      </c>
      <c r="E9684" s="10" t="s">
        <v>1</v>
      </c>
      <c r="F9684">
        <v>21</v>
      </c>
      <c r="G9684">
        <v>2.13486647605896</v>
      </c>
      <c r="H9684">
        <v>2.3168771266937256</v>
      </c>
      <c r="I9684">
        <v>86.1363525390625</v>
      </c>
      <c r="J9684">
        <v>7.6630406081676483E-2</v>
      </c>
      <c r="K9684">
        <v>9027</v>
      </c>
      <c r="L9684">
        <v>8483.0169000000005</v>
      </c>
      <c r="M9684">
        <v>-0.18201068043708801</v>
      </c>
      <c r="N9684">
        <v>-0.28022021055221558</v>
      </c>
      <c r="O9684">
        <v>-0.22219567000865936</v>
      </c>
      <c r="P9684">
        <v>-0.18201068043708801</v>
      </c>
      <c r="Q9684">
        <v>-0.14182569086551666</v>
      </c>
      <c r="R9684">
        <v>-8.3801150321960449E-2</v>
      </c>
      <c r="S9684" s="10" t="s">
        <v>38</v>
      </c>
    </row>
    <row r="9685" spans="1:19" hidden="1" x14ac:dyDescent="0.25">
      <c r="A9685" s="10" t="str">
        <f t="shared" si="151"/>
        <v>2017-2026Northern Coast1-in-2June PeakPGE21</v>
      </c>
      <c r="B9685" s="10" t="s">
        <v>54</v>
      </c>
      <c r="C9685" s="10" t="s">
        <v>12</v>
      </c>
      <c r="D9685" s="10" t="s">
        <v>4</v>
      </c>
      <c r="E9685" s="10" t="s">
        <v>9</v>
      </c>
      <c r="F9685">
        <v>21</v>
      </c>
      <c r="G9685">
        <v>1.6701070070266724</v>
      </c>
      <c r="H9685">
        <v>1.7894010543823242</v>
      </c>
      <c r="I9685">
        <v>72.698600769042969</v>
      </c>
      <c r="J9685">
        <v>7.6630406081676483E-2</v>
      </c>
      <c r="K9685">
        <v>9027</v>
      </c>
      <c r="L9685">
        <v>8483.0169000000005</v>
      </c>
      <c r="M9685">
        <v>-0.11929399520158768</v>
      </c>
      <c r="N9685">
        <v>-0.21750351786613464</v>
      </c>
      <c r="O9685">
        <v>-0.15947897732257843</v>
      </c>
      <c r="P9685">
        <v>-0.11929399520158768</v>
      </c>
      <c r="Q9685">
        <v>-7.9109013080596924E-2</v>
      </c>
      <c r="R9685">
        <v>-2.1084466949105263E-2</v>
      </c>
      <c r="S9685" s="10" t="s">
        <v>38</v>
      </c>
    </row>
    <row r="9686" spans="1:19" hidden="1" x14ac:dyDescent="0.25">
      <c r="A9686" s="10" t="str">
        <f t="shared" si="151"/>
        <v>2017-2026Northern Coast1-in-10June PeakCAISO22</v>
      </c>
      <c r="B9686" s="10" t="s">
        <v>54</v>
      </c>
      <c r="C9686" s="10" t="s">
        <v>12</v>
      </c>
      <c r="D9686" s="10" t="s">
        <v>4</v>
      </c>
      <c r="E9686" s="10" t="s">
        <v>1</v>
      </c>
      <c r="F9686">
        <v>22</v>
      </c>
      <c r="G9686">
        <v>1.3453218936920166</v>
      </c>
      <c r="H9686">
        <v>1.3868279457092285</v>
      </c>
      <c r="I9686">
        <v>71.877838134765625</v>
      </c>
      <c r="J9686">
        <v>6.3674606382846832E-2</v>
      </c>
      <c r="K9686">
        <v>9027</v>
      </c>
      <c r="L9686">
        <v>8483.0169000000005</v>
      </c>
      <c r="M9686">
        <v>-4.1506040841341019E-2</v>
      </c>
      <c r="N9686">
        <v>-0.12311141937971115</v>
      </c>
      <c r="O9686">
        <v>-7.4897006154060364E-2</v>
      </c>
      <c r="P9686">
        <v>-4.1506040841341019E-2</v>
      </c>
      <c r="Q9686">
        <v>-8.1150773912668228E-3</v>
      </c>
      <c r="R9686">
        <v>4.0099333971738815E-2</v>
      </c>
      <c r="S9686" s="10" t="s">
        <v>39</v>
      </c>
    </row>
    <row r="9687" spans="1:19" hidden="1" x14ac:dyDescent="0.25">
      <c r="A9687" s="10" t="str">
        <f t="shared" si="151"/>
        <v>2017-2026Northern Coast1-in-2June PeakCAISO22</v>
      </c>
      <c r="B9687" s="10" t="s">
        <v>54</v>
      </c>
      <c r="C9687" s="10" t="s">
        <v>12</v>
      </c>
      <c r="D9687" s="10" t="s">
        <v>4</v>
      </c>
      <c r="E9687" s="10" t="s">
        <v>9</v>
      </c>
      <c r="F9687">
        <v>22</v>
      </c>
      <c r="G9687">
        <v>1.3814350366592407</v>
      </c>
      <c r="H9687">
        <v>1.4376931190490723</v>
      </c>
      <c r="I9687">
        <v>70.320762634277344</v>
      </c>
      <c r="J9687">
        <v>6.3674606382846832E-2</v>
      </c>
      <c r="K9687">
        <v>9027</v>
      </c>
      <c r="L9687">
        <v>8483.0169000000005</v>
      </c>
      <c r="M9687">
        <v>-5.6258026510477066E-2</v>
      </c>
      <c r="N9687">
        <v>-0.1378633975982666</v>
      </c>
      <c r="O9687">
        <v>-8.9648991823196411E-2</v>
      </c>
      <c r="P9687">
        <v>-5.6258026510477066E-2</v>
      </c>
      <c r="Q9687">
        <v>-2.286706306040287E-2</v>
      </c>
      <c r="R9687">
        <v>2.5347348302602768E-2</v>
      </c>
      <c r="S9687" s="10" t="s">
        <v>39</v>
      </c>
    </row>
    <row r="9688" spans="1:19" hidden="1" x14ac:dyDescent="0.25">
      <c r="A9688" s="10" t="str">
        <f t="shared" si="151"/>
        <v>2017-2026Northern Coast1-in-10June PeakPGE22</v>
      </c>
      <c r="B9688" s="10" t="s">
        <v>54</v>
      </c>
      <c r="C9688" s="10" t="s">
        <v>12</v>
      </c>
      <c r="D9688" s="10" t="s">
        <v>4</v>
      </c>
      <c r="E9688" s="10" t="s">
        <v>1</v>
      </c>
      <c r="F9688">
        <v>22</v>
      </c>
      <c r="G9688">
        <v>1.7790788412094116</v>
      </c>
      <c r="H9688">
        <v>1.8965499401092529</v>
      </c>
      <c r="I9688">
        <v>81.258514404296875</v>
      </c>
      <c r="J9688">
        <v>6.3674606382846832E-2</v>
      </c>
      <c r="K9688">
        <v>9027</v>
      </c>
      <c r="L9688">
        <v>8483.0169000000005</v>
      </c>
      <c r="M9688">
        <v>-0.11747104674577713</v>
      </c>
      <c r="N9688">
        <v>-0.19907642900943756</v>
      </c>
      <c r="O9688">
        <v>-0.15086200833320618</v>
      </c>
      <c r="P9688">
        <v>-0.11747104674577713</v>
      </c>
      <c r="Q9688">
        <v>-8.4080085158348083E-2</v>
      </c>
      <c r="R9688">
        <v>-3.5865671932697296E-2</v>
      </c>
      <c r="S9688" s="10" t="s">
        <v>38</v>
      </c>
    </row>
    <row r="9689" spans="1:19" hidden="1" x14ac:dyDescent="0.25">
      <c r="A9689" s="10" t="str">
        <f t="shared" si="151"/>
        <v>2017-2026Northern Coast1-in-2June PeakPGE22</v>
      </c>
      <c r="B9689" s="10" t="s">
        <v>54</v>
      </c>
      <c r="C9689" s="10" t="s">
        <v>12</v>
      </c>
      <c r="D9689" s="10" t="s">
        <v>4</v>
      </c>
      <c r="E9689" s="10" t="s">
        <v>9</v>
      </c>
      <c r="F9689">
        <v>22</v>
      </c>
      <c r="G9689">
        <v>1.39177405834198</v>
      </c>
      <c r="H9689">
        <v>1.4584298133850098</v>
      </c>
      <c r="I9689">
        <v>67.720291137695313</v>
      </c>
      <c r="J9689">
        <v>6.3674606382846832E-2</v>
      </c>
      <c r="K9689">
        <v>9027</v>
      </c>
      <c r="L9689">
        <v>8483.0169000000005</v>
      </c>
      <c r="M9689">
        <v>-6.6655762493610382E-2</v>
      </c>
      <c r="N9689">
        <v>-0.14826114475727081</v>
      </c>
      <c r="O9689">
        <v>-0.10004672408103943</v>
      </c>
      <c r="P9689">
        <v>-6.6655762493610382E-2</v>
      </c>
      <c r="Q9689">
        <v>-3.3264797180891037E-2</v>
      </c>
      <c r="R9689">
        <v>1.4949613250792027E-2</v>
      </c>
      <c r="S9689" s="10" t="s">
        <v>38</v>
      </c>
    </row>
    <row r="9690" spans="1:19" hidden="1" x14ac:dyDescent="0.25">
      <c r="A9690" s="10" t="str">
        <f t="shared" si="151"/>
        <v>2017-2026Northern Coast1-in-2June PeakCAISO23</v>
      </c>
      <c r="B9690" s="10" t="s">
        <v>54</v>
      </c>
      <c r="C9690" s="10" t="s">
        <v>12</v>
      </c>
      <c r="D9690" s="10" t="s">
        <v>4</v>
      </c>
      <c r="E9690" s="10" t="s">
        <v>9</v>
      </c>
      <c r="F9690">
        <v>23</v>
      </c>
      <c r="G9690">
        <v>1.0748083591461182</v>
      </c>
      <c r="H9690">
        <v>1.1138412952423096</v>
      </c>
      <c r="I9690">
        <v>66.945762634277344</v>
      </c>
      <c r="J9690">
        <v>5.8387260884046555E-2</v>
      </c>
      <c r="K9690">
        <v>9027</v>
      </c>
      <c r="L9690">
        <v>8483.0169000000005</v>
      </c>
      <c r="M9690">
        <v>-3.9032913744449615E-2</v>
      </c>
      <c r="N9690">
        <v>-0.11386203020811081</v>
      </c>
      <c r="O9690">
        <v>-6.9651193916797638E-2</v>
      </c>
      <c r="P9690">
        <v>-3.9032913744449615E-2</v>
      </c>
      <c r="Q9690">
        <v>-8.4146345034241676E-3</v>
      </c>
      <c r="R9690">
        <v>3.579619899392128E-2</v>
      </c>
      <c r="S9690" s="10" t="s">
        <v>39</v>
      </c>
    </row>
    <row r="9691" spans="1:19" hidden="1" x14ac:dyDescent="0.25">
      <c r="A9691" s="10" t="str">
        <f t="shared" si="151"/>
        <v>2017-2026Northern Coast1-in-10June PeakCAISO23</v>
      </c>
      <c r="B9691" s="10" t="s">
        <v>54</v>
      </c>
      <c r="C9691" s="10" t="s">
        <v>12</v>
      </c>
      <c r="D9691" s="10" t="s">
        <v>4</v>
      </c>
      <c r="E9691" s="10" t="s">
        <v>1</v>
      </c>
      <c r="F9691">
        <v>23</v>
      </c>
      <c r="G9691">
        <v>1.0467109680175781</v>
      </c>
      <c r="H9691">
        <v>1.0778670310974121</v>
      </c>
      <c r="I9691">
        <v>68.910377502441406</v>
      </c>
      <c r="J9691">
        <v>5.8387260884046555E-2</v>
      </c>
      <c r="K9691">
        <v>9027</v>
      </c>
      <c r="L9691">
        <v>8483.0169000000005</v>
      </c>
      <c r="M9691">
        <v>-3.115605004131794E-2</v>
      </c>
      <c r="N9691">
        <v>-0.10598516464233398</v>
      </c>
      <c r="O9691">
        <v>-6.1774328351020813E-2</v>
      </c>
      <c r="P9691">
        <v>-3.115605004131794E-2</v>
      </c>
      <c r="Q9691">
        <v>-5.3777045104652643E-4</v>
      </c>
      <c r="R9691">
        <v>4.3673064559698105E-2</v>
      </c>
      <c r="S9691" s="10" t="s">
        <v>39</v>
      </c>
    </row>
    <row r="9692" spans="1:19" hidden="1" x14ac:dyDescent="0.25">
      <c r="A9692" s="10" t="str">
        <f t="shared" si="151"/>
        <v>2017-2026Northern Coast1-in-2June PeakPGE23</v>
      </c>
      <c r="B9692" s="10" t="s">
        <v>54</v>
      </c>
      <c r="C9692" s="10" t="s">
        <v>12</v>
      </c>
      <c r="D9692" s="10" t="s">
        <v>4</v>
      </c>
      <c r="E9692" s="10" t="s">
        <v>9</v>
      </c>
      <c r="F9692">
        <v>23</v>
      </c>
      <c r="G9692">
        <v>1.0828524827957153</v>
      </c>
      <c r="H9692">
        <v>1.1258801221847534</v>
      </c>
      <c r="I9692">
        <v>64.502838134765625</v>
      </c>
      <c r="J9692">
        <v>5.8387260884046555E-2</v>
      </c>
      <c r="K9692">
        <v>9027</v>
      </c>
      <c r="L9692">
        <v>8483.0169000000005</v>
      </c>
      <c r="M9692">
        <v>-4.3027691543102264E-2</v>
      </c>
      <c r="N9692">
        <v>-0.11785680800676346</v>
      </c>
      <c r="O9692">
        <v>-7.3645971715450287E-2</v>
      </c>
      <c r="P9692">
        <v>-4.3027691543102264E-2</v>
      </c>
      <c r="Q9692">
        <v>-1.2409412302076817E-2</v>
      </c>
      <c r="R9692">
        <v>3.1801421195268631E-2</v>
      </c>
      <c r="S9692" s="10" t="s">
        <v>38</v>
      </c>
    </row>
    <row r="9693" spans="1:19" hidden="1" x14ac:dyDescent="0.25">
      <c r="A9693" s="10" t="str">
        <f t="shared" si="151"/>
        <v>2017-2026Northern Coast1-in-10June PeakPGE23</v>
      </c>
      <c r="B9693" s="10" t="s">
        <v>54</v>
      </c>
      <c r="C9693" s="10" t="s">
        <v>12</v>
      </c>
      <c r="D9693" s="10" t="s">
        <v>4</v>
      </c>
      <c r="E9693" s="10" t="s">
        <v>1</v>
      </c>
      <c r="F9693">
        <v>23</v>
      </c>
      <c r="G9693">
        <v>1.3841900825500488</v>
      </c>
      <c r="H9693">
        <v>1.4659972190856934</v>
      </c>
      <c r="I9693">
        <v>77.391525268554688</v>
      </c>
      <c r="J9693">
        <v>5.8387260884046555E-2</v>
      </c>
      <c r="K9693">
        <v>9027</v>
      </c>
      <c r="L9693">
        <v>8483.0169000000005</v>
      </c>
      <c r="M9693">
        <v>-8.1807166337966919E-2</v>
      </c>
      <c r="N9693">
        <v>-0.15663628280162811</v>
      </c>
      <c r="O9693">
        <v>-0.11242544651031494</v>
      </c>
      <c r="P9693">
        <v>-8.1807166337966919E-2</v>
      </c>
      <c r="Q9693">
        <v>-5.1188886165618896E-2</v>
      </c>
      <c r="R9693">
        <v>-6.9780526682734489E-3</v>
      </c>
      <c r="S9693" s="10" t="s">
        <v>38</v>
      </c>
    </row>
    <row r="9694" spans="1:19" hidden="1" x14ac:dyDescent="0.25">
      <c r="A9694" s="10" t="str">
        <f t="shared" si="151"/>
        <v>2017-2026Northern Coast1-in-10June PeakCAISO24</v>
      </c>
      <c r="B9694" s="10" t="s">
        <v>54</v>
      </c>
      <c r="C9694" s="10" t="s">
        <v>12</v>
      </c>
      <c r="D9694" s="10" t="s">
        <v>4</v>
      </c>
      <c r="E9694" s="10" t="s">
        <v>1</v>
      </c>
      <c r="F9694">
        <v>24</v>
      </c>
      <c r="G9694">
        <v>0.80097079277038574</v>
      </c>
      <c r="H9694">
        <v>0.82386738061904907</v>
      </c>
      <c r="I9694">
        <v>66.1495361328125</v>
      </c>
      <c r="J9694">
        <v>4.4309847056865692E-2</v>
      </c>
      <c r="K9694">
        <v>9027</v>
      </c>
      <c r="L9694">
        <v>8483.0169000000005</v>
      </c>
      <c r="M9694">
        <v>-2.2896571084856987E-2</v>
      </c>
      <c r="N9694">
        <v>-7.9684071242809296E-2</v>
      </c>
      <c r="O9694">
        <v>-4.6132653951644897E-2</v>
      </c>
      <c r="P9694">
        <v>-2.2896571084856987E-2</v>
      </c>
      <c r="Q9694">
        <v>3.3951271325349808E-4</v>
      </c>
      <c r="R9694">
        <v>3.3890929073095322E-2</v>
      </c>
      <c r="S9694" s="10" t="s">
        <v>39</v>
      </c>
    </row>
    <row r="9695" spans="1:19" hidden="1" x14ac:dyDescent="0.25">
      <c r="A9695" s="10" t="str">
        <f t="shared" si="151"/>
        <v>2017-2026Northern Coast1-in-2June PeakCAISO24</v>
      </c>
      <c r="B9695" s="10" t="s">
        <v>54</v>
      </c>
      <c r="C9695" s="10" t="s">
        <v>12</v>
      </c>
      <c r="D9695" s="10" t="s">
        <v>4</v>
      </c>
      <c r="E9695" s="10" t="s">
        <v>9</v>
      </c>
      <c r="F9695">
        <v>24</v>
      </c>
      <c r="G9695">
        <v>0.82247161865234375</v>
      </c>
      <c r="H9695">
        <v>0.84827518463134766</v>
      </c>
      <c r="I9695">
        <v>64.252838134765625</v>
      </c>
      <c r="J9695">
        <v>4.4309847056865692E-2</v>
      </c>
      <c r="K9695">
        <v>9027</v>
      </c>
      <c r="L9695">
        <v>8483.0169000000005</v>
      </c>
      <c r="M9695">
        <v>-2.5803579017519951E-2</v>
      </c>
      <c r="N9695">
        <v>-8.259107917547226E-2</v>
      </c>
      <c r="O9695">
        <v>-4.9039661884307861E-2</v>
      </c>
      <c r="P9695">
        <v>-2.5803579017519951E-2</v>
      </c>
      <c r="Q9695">
        <v>-2.5674952194094658E-3</v>
      </c>
      <c r="R9695">
        <v>3.0983921140432358E-2</v>
      </c>
      <c r="S9695" s="10" t="s">
        <v>39</v>
      </c>
    </row>
    <row r="9696" spans="1:19" hidden="1" x14ac:dyDescent="0.25">
      <c r="A9696" s="10" t="str">
        <f t="shared" si="151"/>
        <v>2017-2026Northern Coast1-in-2June PeakPGE24</v>
      </c>
      <c r="B9696" s="10" t="s">
        <v>54</v>
      </c>
      <c r="C9696" s="10" t="s">
        <v>12</v>
      </c>
      <c r="D9696" s="10" t="s">
        <v>4</v>
      </c>
      <c r="E9696" s="10" t="s">
        <v>9</v>
      </c>
      <c r="F9696">
        <v>24</v>
      </c>
      <c r="G9696">
        <v>0.82862722873687744</v>
      </c>
      <c r="H9696">
        <v>0.8545956015586853</v>
      </c>
      <c r="I9696">
        <v>61.820762634277344</v>
      </c>
      <c r="J9696">
        <v>4.4309847056865692E-2</v>
      </c>
      <c r="K9696">
        <v>9027</v>
      </c>
      <c r="L9696">
        <v>8483.0169000000005</v>
      </c>
      <c r="M9696">
        <v>-2.5968391448259354E-2</v>
      </c>
      <c r="N9696">
        <v>-8.2755893468856812E-2</v>
      </c>
      <c r="O9696">
        <v>-4.9204476177692413E-2</v>
      </c>
      <c r="P9696">
        <v>-2.5968391448259354E-2</v>
      </c>
      <c r="Q9696">
        <v>-2.7323076501488686E-3</v>
      </c>
      <c r="R9696">
        <v>3.0819108709692955E-2</v>
      </c>
      <c r="S9696" s="10" t="s">
        <v>38</v>
      </c>
    </row>
    <row r="9697" spans="1:19" hidden="1" x14ac:dyDescent="0.25">
      <c r="A9697" s="10" t="str">
        <f t="shared" si="151"/>
        <v>2017-2026Northern Coast1-in-10June PeakPGE24</v>
      </c>
      <c r="B9697" s="10" t="s">
        <v>54</v>
      </c>
      <c r="C9697" s="10" t="s">
        <v>12</v>
      </c>
      <c r="D9697" s="10" t="s">
        <v>4</v>
      </c>
      <c r="E9697" s="10" t="s">
        <v>1</v>
      </c>
      <c r="F9697">
        <v>24</v>
      </c>
      <c r="G9697">
        <v>1.0592186450958252</v>
      </c>
      <c r="H9697">
        <v>1.1197202205657959</v>
      </c>
      <c r="I9697">
        <v>74.163215637207031</v>
      </c>
      <c r="J9697">
        <v>4.4309847056865692E-2</v>
      </c>
      <c r="K9697">
        <v>9027</v>
      </c>
      <c r="L9697">
        <v>8483.0169000000005</v>
      </c>
      <c r="M9697">
        <v>-6.0501530766487122E-2</v>
      </c>
      <c r="N9697">
        <v>-0.11728902906179428</v>
      </c>
      <c r="O9697">
        <v>-8.3737611770629883E-2</v>
      </c>
      <c r="P9697">
        <v>-6.0501530766487122E-2</v>
      </c>
      <c r="Q9697">
        <v>-3.7265446037054062E-2</v>
      </c>
      <c r="R9697">
        <v>-3.7140308413654566E-3</v>
      </c>
      <c r="S9697" s="10" t="s">
        <v>38</v>
      </c>
    </row>
    <row r="9698" spans="1:19" hidden="1" x14ac:dyDescent="0.25">
      <c r="A9698" s="10" t="str">
        <f t="shared" si="151"/>
        <v>2017-2026Northern Coast1-in-2May PeakCAISO1</v>
      </c>
      <c r="B9698" s="10" t="s">
        <v>54</v>
      </c>
      <c r="C9698" s="10" t="s">
        <v>12</v>
      </c>
      <c r="D9698" s="10" t="s">
        <v>5</v>
      </c>
      <c r="E9698" s="10" t="s">
        <v>9</v>
      </c>
      <c r="F9698">
        <v>1</v>
      </c>
      <c r="G9698">
        <v>0.37244075536727905</v>
      </c>
      <c r="H9698">
        <v>0.37244075536727905</v>
      </c>
      <c r="I9698">
        <v>56.429237365722656</v>
      </c>
      <c r="J9698">
        <v>0</v>
      </c>
      <c r="K9698">
        <v>9027</v>
      </c>
      <c r="L9698">
        <v>8483.0169000000005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 s="10" t="s">
        <v>39</v>
      </c>
    </row>
    <row r="9699" spans="1:19" hidden="1" x14ac:dyDescent="0.25">
      <c r="A9699" s="10" t="str">
        <f t="shared" si="151"/>
        <v>2017-2026Northern Coast1-in-10May PeakCAISO1</v>
      </c>
      <c r="B9699" s="10" t="s">
        <v>54</v>
      </c>
      <c r="C9699" s="10" t="s">
        <v>12</v>
      </c>
      <c r="D9699" s="10" t="s">
        <v>5</v>
      </c>
      <c r="E9699" s="10" t="s">
        <v>1</v>
      </c>
      <c r="F9699">
        <v>1</v>
      </c>
      <c r="G9699">
        <v>0.54413968324661255</v>
      </c>
      <c r="H9699">
        <v>0.54413968324661255</v>
      </c>
      <c r="I9699">
        <v>62.565086364746094</v>
      </c>
      <c r="J9699">
        <v>0</v>
      </c>
      <c r="K9699">
        <v>9027</v>
      </c>
      <c r="L9699">
        <v>8483.0169000000005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 s="10" t="s">
        <v>39</v>
      </c>
    </row>
    <row r="9700" spans="1:19" hidden="1" x14ac:dyDescent="0.25">
      <c r="A9700" s="10" t="str">
        <f t="shared" si="151"/>
        <v>2017-2026Northern Coast1-in-10May PeakPGE1</v>
      </c>
      <c r="B9700" s="10" t="s">
        <v>54</v>
      </c>
      <c r="C9700" s="10" t="s">
        <v>12</v>
      </c>
      <c r="D9700" s="10" t="s">
        <v>5</v>
      </c>
      <c r="E9700" s="10" t="s">
        <v>1</v>
      </c>
      <c r="F9700">
        <v>1</v>
      </c>
      <c r="G9700">
        <v>0.8046802282333374</v>
      </c>
      <c r="H9700">
        <v>0.8046802282333374</v>
      </c>
      <c r="I9700">
        <v>70.929237365722656</v>
      </c>
      <c r="J9700">
        <v>0</v>
      </c>
      <c r="K9700">
        <v>9027</v>
      </c>
      <c r="L9700">
        <v>8483.0169000000005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 s="10" t="s">
        <v>38</v>
      </c>
    </row>
    <row r="9701" spans="1:19" hidden="1" x14ac:dyDescent="0.25">
      <c r="A9701" s="10" t="str">
        <f t="shared" si="151"/>
        <v>2017-2026Northern Coast1-in-2May PeakPGE1</v>
      </c>
      <c r="B9701" s="10" t="s">
        <v>54</v>
      </c>
      <c r="C9701" s="10" t="s">
        <v>12</v>
      </c>
      <c r="D9701" s="10" t="s">
        <v>5</v>
      </c>
      <c r="E9701" s="10" t="s">
        <v>9</v>
      </c>
      <c r="F9701">
        <v>1</v>
      </c>
      <c r="G9701">
        <v>0.46124479174613953</v>
      </c>
      <c r="H9701">
        <v>0.46124479174613953</v>
      </c>
      <c r="I9701">
        <v>58.13067626953125</v>
      </c>
      <c r="J9701">
        <v>0</v>
      </c>
      <c r="K9701">
        <v>9027</v>
      </c>
      <c r="L9701">
        <v>8483.0169000000005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 s="10" t="s">
        <v>38</v>
      </c>
    </row>
    <row r="9702" spans="1:19" hidden="1" x14ac:dyDescent="0.25">
      <c r="A9702" s="10" t="str">
        <f t="shared" si="151"/>
        <v>2017-2026Northern Coast1-in-10May PeakCAISO2</v>
      </c>
      <c r="B9702" s="10" t="s">
        <v>54</v>
      </c>
      <c r="C9702" s="10" t="s">
        <v>12</v>
      </c>
      <c r="D9702" s="10" t="s">
        <v>5</v>
      </c>
      <c r="E9702" s="10" t="s">
        <v>1</v>
      </c>
      <c r="F9702">
        <v>2</v>
      </c>
      <c r="G9702">
        <v>0.47358033061027527</v>
      </c>
      <c r="H9702">
        <v>0.47358033061027527</v>
      </c>
      <c r="I9702">
        <v>60.054237365722656</v>
      </c>
      <c r="J9702">
        <v>0</v>
      </c>
      <c r="K9702">
        <v>9027</v>
      </c>
      <c r="L9702">
        <v>8483.0169000000005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 s="10" t="s">
        <v>39</v>
      </c>
    </row>
    <row r="9703" spans="1:19" hidden="1" x14ac:dyDescent="0.25">
      <c r="A9703" s="10" t="str">
        <f t="shared" si="151"/>
        <v>2017-2026Northern Coast1-in-2May PeakCAISO2</v>
      </c>
      <c r="B9703" s="10" t="s">
        <v>54</v>
      </c>
      <c r="C9703" s="10" t="s">
        <v>12</v>
      </c>
      <c r="D9703" s="10" t="s">
        <v>5</v>
      </c>
      <c r="E9703" s="10" t="s">
        <v>9</v>
      </c>
      <c r="F9703">
        <v>2</v>
      </c>
      <c r="G9703">
        <v>0.3241458535194397</v>
      </c>
      <c r="H9703">
        <v>0.3241458535194397</v>
      </c>
      <c r="I9703">
        <v>55.418392181396484</v>
      </c>
      <c r="J9703">
        <v>0</v>
      </c>
      <c r="K9703">
        <v>9027</v>
      </c>
      <c r="L9703">
        <v>8483.0169000000005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 s="10" t="s">
        <v>39</v>
      </c>
    </row>
    <row r="9704" spans="1:19" hidden="1" x14ac:dyDescent="0.25">
      <c r="A9704" s="10" t="str">
        <f t="shared" si="151"/>
        <v>2017-2026Northern Coast1-in-10May PeakPGE2</v>
      </c>
      <c r="B9704" s="10" t="s">
        <v>54</v>
      </c>
      <c r="C9704" s="10" t="s">
        <v>12</v>
      </c>
      <c r="D9704" s="10" t="s">
        <v>5</v>
      </c>
      <c r="E9704" s="10" t="s">
        <v>1</v>
      </c>
      <c r="F9704">
        <v>2</v>
      </c>
      <c r="G9704">
        <v>0.70033621788024902</v>
      </c>
      <c r="H9704">
        <v>0.70033621788024902</v>
      </c>
      <c r="I9704">
        <v>69.241989135742188</v>
      </c>
      <c r="J9704">
        <v>0</v>
      </c>
      <c r="K9704">
        <v>9027</v>
      </c>
      <c r="L9704">
        <v>8483.0169000000005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 s="10" t="s">
        <v>38</v>
      </c>
    </row>
    <row r="9705" spans="1:19" hidden="1" x14ac:dyDescent="0.25">
      <c r="A9705" s="10" t="str">
        <f t="shared" si="151"/>
        <v>2017-2026Northern Coast1-in-2May PeakPGE2</v>
      </c>
      <c r="B9705" s="10" t="s">
        <v>54</v>
      </c>
      <c r="C9705" s="10" t="s">
        <v>12</v>
      </c>
      <c r="D9705" s="10" t="s">
        <v>5</v>
      </c>
      <c r="E9705" s="10" t="s">
        <v>9</v>
      </c>
      <c r="F9705">
        <v>2</v>
      </c>
      <c r="G9705">
        <v>0.40143457055091858</v>
      </c>
      <c r="H9705">
        <v>0.40143457055091858</v>
      </c>
      <c r="I9705">
        <v>57.095294952392578</v>
      </c>
      <c r="J9705">
        <v>0</v>
      </c>
      <c r="K9705">
        <v>9027</v>
      </c>
      <c r="L9705">
        <v>8483.0169000000005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 s="10" t="s">
        <v>38</v>
      </c>
    </row>
    <row r="9706" spans="1:19" hidden="1" x14ac:dyDescent="0.25">
      <c r="A9706" s="10" t="str">
        <f t="shared" si="151"/>
        <v>2017-2026Northern Coast1-in-10May PeakCAISO3</v>
      </c>
      <c r="B9706" s="10" t="s">
        <v>54</v>
      </c>
      <c r="C9706" s="10" t="s">
        <v>12</v>
      </c>
      <c r="D9706" s="10" t="s">
        <v>5</v>
      </c>
      <c r="E9706" s="10" t="s">
        <v>1</v>
      </c>
      <c r="F9706">
        <v>3</v>
      </c>
      <c r="G9706">
        <v>0.4322797954082489</v>
      </c>
      <c r="H9706">
        <v>0.4322797954082489</v>
      </c>
      <c r="I9706">
        <v>57.739151000976563</v>
      </c>
      <c r="J9706">
        <v>0</v>
      </c>
      <c r="K9706">
        <v>9027</v>
      </c>
      <c r="L9706">
        <v>8483.0169000000005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 s="10" t="s">
        <v>39</v>
      </c>
    </row>
    <row r="9707" spans="1:19" hidden="1" x14ac:dyDescent="0.25">
      <c r="A9707" s="10" t="str">
        <f t="shared" si="151"/>
        <v>2017-2026Northern Coast1-in-2May PeakCAISO3</v>
      </c>
      <c r="B9707" s="10" t="s">
        <v>54</v>
      </c>
      <c r="C9707" s="10" t="s">
        <v>12</v>
      </c>
      <c r="D9707" s="10" t="s">
        <v>5</v>
      </c>
      <c r="E9707" s="10" t="s">
        <v>9</v>
      </c>
      <c r="F9707">
        <v>3</v>
      </c>
      <c r="G9707">
        <v>0.2958773672580719</v>
      </c>
      <c r="H9707">
        <v>0.2958773672580719</v>
      </c>
      <c r="I9707">
        <v>54.315086364746094</v>
      </c>
      <c r="J9707">
        <v>0</v>
      </c>
      <c r="K9707">
        <v>9027</v>
      </c>
      <c r="L9707">
        <v>8483.0169000000005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 s="10" t="s">
        <v>39</v>
      </c>
    </row>
    <row r="9708" spans="1:19" hidden="1" x14ac:dyDescent="0.25">
      <c r="A9708" s="10" t="str">
        <f t="shared" si="151"/>
        <v>2017-2026Northern Coast1-in-2May PeakPGE3</v>
      </c>
      <c r="B9708" s="10" t="s">
        <v>54</v>
      </c>
      <c r="C9708" s="10" t="s">
        <v>12</v>
      </c>
      <c r="D9708" s="10" t="s">
        <v>5</v>
      </c>
      <c r="E9708" s="10" t="s">
        <v>9</v>
      </c>
      <c r="F9708">
        <v>3</v>
      </c>
      <c r="G9708">
        <v>0.3664257824420929</v>
      </c>
      <c r="H9708">
        <v>0.3664257824420929</v>
      </c>
      <c r="I9708">
        <v>55.73114013671875</v>
      </c>
      <c r="J9708">
        <v>0</v>
      </c>
      <c r="K9708">
        <v>9027</v>
      </c>
      <c r="L9708">
        <v>8483.0169000000005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 s="10" t="s">
        <v>38</v>
      </c>
    </row>
    <row r="9709" spans="1:19" hidden="1" x14ac:dyDescent="0.25">
      <c r="A9709" s="10" t="str">
        <f t="shared" si="151"/>
        <v>2017-2026Northern Coast1-in-10May PeakPGE3</v>
      </c>
      <c r="B9709" s="10" t="s">
        <v>54</v>
      </c>
      <c r="C9709" s="10" t="s">
        <v>12</v>
      </c>
      <c r="D9709" s="10" t="s">
        <v>5</v>
      </c>
      <c r="E9709" s="10" t="s">
        <v>1</v>
      </c>
      <c r="F9709">
        <v>3</v>
      </c>
      <c r="G9709">
        <v>0.63926047086715698</v>
      </c>
      <c r="H9709">
        <v>0.63926047086715698</v>
      </c>
      <c r="I9709">
        <v>67.323600769042969</v>
      </c>
      <c r="J9709">
        <v>0</v>
      </c>
      <c r="K9709">
        <v>9027</v>
      </c>
      <c r="L9709">
        <v>8483.0169000000005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 s="10" t="s">
        <v>38</v>
      </c>
    </row>
    <row r="9710" spans="1:19" hidden="1" x14ac:dyDescent="0.25">
      <c r="A9710" s="10" t="str">
        <f t="shared" si="151"/>
        <v>2017-2026Northern Coast1-in-10May PeakCAISO4</v>
      </c>
      <c r="B9710" s="10" t="s">
        <v>54</v>
      </c>
      <c r="C9710" s="10" t="s">
        <v>12</v>
      </c>
      <c r="D9710" s="10" t="s">
        <v>5</v>
      </c>
      <c r="E9710" s="10" t="s">
        <v>1</v>
      </c>
      <c r="F9710">
        <v>4</v>
      </c>
      <c r="G9710">
        <v>0.40865173935890198</v>
      </c>
      <c r="H9710">
        <v>0.40865173935890198</v>
      </c>
      <c r="I9710">
        <v>56.388683319091797</v>
      </c>
      <c r="J9710">
        <v>0</v>
      </c>
      <c r="K9710">
        <v>9027</v>
      </c>
      <c r="L9710">
        <v>8483.0169000000005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 s="10" t="s">
        <v>39</v>
      </c>
    </row>
    <row r="9711" spans="1:19" hidden="1" x14ac:dyDescent="0.25">
      <c r="A9711" s="10" t="str">
        <f t="shared" si="151"/>
        <v>2017-2026Northern Coast1-in-2May PeakCAISO4</v>
      </c>
      <c r="B9711" s="10" t="s">
        <v>54</v>
      </c>
      <c r="C9711" s="10" t="s">
        <v>12</v>
      </c>
      <c r="D9711" s="10" t="s">
        <v>5</v>
      </c>
      <c r="E9711" s="10" t="s">
        <v>9</v>
      </c>
      <c r="F9711">
        <v>4</v>
      </c>
      <c r="G9711">
        <v>0.27970495820045471</v>
      </c>
      <c r="H9711">
        <v>0.27970495820045471</v>
      </c>
      <c r="I9711">
        <v>53.543392181396484</v>
      </c>
      <c r="J9711">
        <v>0</v>
      </c>
      <c r="K9711">
        <v>9027</v>
      </c>
      <c r="L9711">
        <v>8483.0169000000005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 s="10" t="s">
        <v>39</v>
      </c>
    </row>
    <row r="9712" spans="1:19" hidden="1" x14ac:dyDescent="0.25">
      <c r="A9712" s="10" t="str">
        <f t="shared" si="151"/>
        <v>2017-2026Northern Coast1-in-10May PeakPGE4</v>
      </c>
      <c r="B9712" s="10" t="s">
        <v>54</v>
      </c>
      <c r="C9712" s="10" t="s">
        <v>12</v>
      </c>
      <c r="D9712" s="10" t="s">
        <v>5</v>
      </c>
      <c r="E9712" s="10" t="s">
        <v>1</v>
      </c>
      <c r="F9712">
        <v>4</v>
      </c>
      <c r="G9712">
        <v>0.60431903600692749</v>
      </c>
      <c r="H9712">
        <v>0.60431903600692749</v>
      </c>
      <c r="I9712">
        <v>66.062751770019531</v>
      </c>
      <c r="J9712">
        <v>0</v>
      </c>
      <c r="K9712">
        <v>9027</v>
      </c>
      <c r="L9712">
        <v>8483.0169000000005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 s="10" t="s">
        <v>38</v>
      </c>
    </row>
    <row r="9713" spans="1:19" hidden="1" x14ac:dyDescent="0.25">
      <c r="A9713" s="10" t="str">
        <f t="shared" si="151"/>
        <v>2017-2026Northern Coast1-in-2May PeakPGE4</v>
      </c>
      <c r="B9713" s="10" t="s">
        <v>54</v>
      </c>
      <c r="C9713" s="10" t="s">
        <v>12</v>
      </c>
      <c r="D9713" s="10" t="s">
        <v>5</v>
      </c>
      <c r="E9713" s="10" t="s">
        <v>9</v>
      </c>
      <c r="F9713">
        <v>4</v>
      </c>
      <c r="G9713">
        <v>0.3463972806930542</v>
      </c>
      <c r="H9713">
        <v>0.3463972806930542</v>
      </c>
      <c r="I9713">
        <v>54.434913635253906</v>
      </c>
      <c r="J9713">
        <v>0</v>
      </c>
      <c r="K9713">
        <v>9027</v>
      </c>
      <c r="L9713">
        <v>8483.0169000000005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 s="10" t="s">
        <v>38</v>
      </c>
    </row>
    <row r="9714" spans="1:19" hidden="1" x14ac:dyDescent="0.25">
      <c r="A9714" s="10" t="str">
        <f t="shared" si="151"/>
        <v>2017-2026Northern Coast1-in-2May PeakCAISO5</v>
      </c>
      <c r="B9714" s="10" t="s">
        <v>54</v>
      </c>
      <c r="C9714" s="10" t="s">
        <v>12</v>
      </c>
      <c r="D9714" s="10" t="s">
        <v>5</v>
      </c>
      <c r="E9714" s="10" t="s">
        <v>9</v>
      </c>
      <c r="F9714">
        <v>5</v>
      </c>
      <c r="G9714">
        <v>0.27372315526008606</v>
      </c>
      <c r="H9714">
        <v>0.27372315526008606</v>
      </c>
      <c r="I9714">
        <v>52.907543182373047</v>
      </c>
      <c r="J9714">
        <v>0</v>
      </c>
      <c r="K9714">
        <v>9027</v>
      </c>
      <c r="L9714">
        <v>8483.0169000000005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 s="10" t="s">
        <v>39</v>
      </c>
    </row>
    <row r="9715" spans="1:19" hidden="1" x14ac:dyDescent="0.25">
      <c r="A9715" s="10" t="str">
        <f t="shared" si="151"/>
        <v>2017-2026Northern Coast1-in-10May PeakCAISO5</v>
      </c>
      <c r="B9715" s="10" t="s">
        <v>54</v>
      </c>
      <c r="C9715" s="10" t="s">
        <v>12</v>
      </c>
      <c r="D9715" s="10" t="s">
        <v>5</v>
      </c>
      <c r="E9715" s="10" t="s">
        <v>1</v>
      </c>
      <c r="F9715">
        <v>5</v>
      </c>
      <c r="G9715">
        <v>0.39991229772567749</v>
      </c>
      <c r="H9715">
        <v>0.39991229772567749</v>
      </c>
      <c r="I9715">
        <v>55.717456817626953</v>
      </c>
      <c r="J9715">
        <v>0</v>
      </c>
      <c r="K9715">
        <v>9027</v>
      </c>
      <c r="L9715">
        <v>8483.0169000000005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 s="10" t="s">
        <v>39</v>
      </c>
    </row>
    <row r="9716" spans="1:19" hidden="1" x14ac:dyDescent="0.25">
      <c r="A9716" s="10" t="str">
        <f t="shared" si="151"/>
        <v>2017-2026Northern Coast1-in-10May PeakPGE5</v>
      </c>
      <c r="B9716" s="10" t="s">
        <v>54</v>
      </c>
      <c r="C9716" s="10" t="s">
        <v>12</v>
      </c>
      <c r="D9716" s="10" t="s">
        <v>5</v>
      </c>
      <c r="E9716" s="10" t="s">
        <v>1</v>
      </c>
      <c r="F9716">
        <v>5</v>
      </c>
      <c r="G9716">
        <v>0.59139502048492432</v>
      </c>
      <c r="H9716">
        <v>0.59139502048492432</v>
      </c>
      <c r="I9716">
        <v>65.187751770019531</v>
      </c>
      <c r="J9716">
        <v>0</v>
      </c>
      <c r="K9716">
        <v>9027</v>
      </c>
      <c r="L9716">
        <v>8483.0169000000005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 s="10" t="s">
        <v>38</v>
      </c>
    </row>
    <row r="9717" spans="1:19" hidden="1" x14ac:dyDescent="0.25">
      <c r="A9717" s="10" t="str">
        <f t="shared" si="151"/>
        <v>2017-2026Northern Coast1-in-2May PeakPGE5</v>
      </c>
      <c r="B9717" s="10" t="s">
        <v>54</v>
      </c>
      <c r="C9717" s="10" t="s">
        <v>12</v>
      </c>
      <c r="D9717" s="10" t="s">
        <v>5</v>
      </c>
      <c r="E9717" s="10" t="s">
        <v>9</v>
      </c>
      <c r="F9717">
        <v>5</v>
      </c>
      <c r="G9717">
        <v>0.33898919820785522</v>
      </c>
      <c r="H9717">
        <v>0.33898919820785522</v>
      </c>
      <c r="I9717">
        <v>53.23114013671875</v>
      </c>
      <c r="J9717">
        <v>0</v>
      </c>
      <c r="K9717">
        <v>9027</v>
      </c>
      <c r="L9717">
        <v>8483.0169000000005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 s="10" t="s">
        <v>38</v>
      </c>
    </row>
    <row r="9718" spans="1:19" hidden="1" x14ac:dyDescent="0.25">
      <c r="A9718" s="10" t="str">
        <f t="shared" si="151"/>
        <v>2017-2026Northern Coast1-in-2May PeakCAISO6</v>
      </c>
      <c r="B9718" s="10" t="s">
        <v>54</v>
      </c>
      <c r="C9718" s="10" t="s">
        <v>12</v>
      </c>
      <c r="D9718" s="10" t="s">
        <v>5</v>
      </c>
      <c r="E9718" s="10" t="s">
        <v>9</v>
      </c>
      <c r="F9718">
        <v>6</v>
      </c>
      <c r="G9718">
        <v>0.28670805692672729</v>
      </c>
      <c r="H9718">
        <v>0.28670805692672729</v>
      </c>
      <c r="I9718">
        <v>52.883010864257813</v>
      </c>
      <c r="J9718">
        <v>0</v>
      </c>
      <c r="K9718">
        <v>9027</v>
      </c>
      <c r="L9718">
        <v>8483.0169000000005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 s="10" t="s">
        <v>39</v>
      </c>
    </row>
    <row r="9719" spans="1:19" hidden="1" x14ac:dyDescent="0.25">
      <c r="A9719" s="10" t="str">
        <f t="shared" si="151"/>
        <v>2017-2026Northern Coast1-in-10May PeakCAISO6</v>
      </c>
      <c r="B9719" s="10" t="s">
        <v>54</v>
      </c>
      <c r="C9719" s="10" t="s">
        <v>12</v>
      </c>
      <c r="D9719" s="10" t="s">
        <v>5</v>
      </c>
      <c r="E9719" s="10" t="s">
        <v>1</v>
      </c>
      <c r="F9719">
        <v>6</v>
      </c>
      <c r="G9719">
        <v>0.41888335347175598</v>
      </c>
      <c r="H9719">
        <v>0.41888335347175598</v>
      </c>
      <c r="I9719">
        <v>54.728305816650391</v>
      </c>
      <c r="J9719">
        <v>0</v>
      </c>
      <c r="K9719">
        <v>9027</v>
      </c>
      <c r="L9719">
        <v>8483.0169000000005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 s="10" t="s">
        <v>39</v>
      </c>
    </row>
    <row r="9720" spans="1:19" hidden="1" x14ac:dyDescent="0.25">
      <c r="A9720" s="10" t="str">
        <f t="shared" si="151"/>
        <v>2017-2026Northern Coast1-in-2May PeakPGE6</v>
      </c>
      <c r="B9720" s="10" t="s">
        <v>54</v>
      </c>
      <c r="C9720" s="10" t="s">
        <v>12</v>
      </c>
      <c r="D9720" s="10" t="s">
        <v>5</v>
      </c>
      <c r="E9720" s="10" t="s">
        <v>9</v>
      </c>
      <c r="F9720">
        <v>6</v>
      </c>
      <c r="G9720">
        <v>0.35507017374038696</v>
      </c>
      <c r="H9720">
        <v>0.35507017374038696</v>
      </c>
      <c r="I9720">
        <v>52.641521453857422</v>
      </c>
      <c r="J9720">
        <v>0</v>
      </c>
      <c r="K9720">
        <v>9027</v>
      </c>
      <c r="L9720">
        <v>8483.0169000000005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 s="10" t="s">
        <v>38</v>
      </c>
    </row>
    <row r="9721" spans="1:19" hidden="1" x14ac:dyDescent="0.25">
      <c r="A9721" s="10" t="str">
        <f t="shared" si="151"/>
        <v>2017-2026Northern Coast1-in-10May PeakPGE6</v>
      </c>
      <c r="B9721" s="10" t="s">
        <v>54</v>
      </c>
      <c r="C9721" s="10" t="s">
        <v>12</v>
      </c>
      <c r="D9721" s="10" t="s">
        <v>5</v>
      </c>
      <c r="E9721" s="10" t="s">
        <v>1</v>
      </c>
      <c r="F9721">
        <v>6</v>
      </c>
      <c r="G9721">
        <v>0.6194496750831604</v>
      </c>
      <c r="H9721">
        <v>0.6194496750831604</v>
      </c>
      <c r="I9721">
        <v>64.551902770996094</v>
      </c>
      <c r="J9721">
        <v>0</v>
      </c>
      <c r="K9721">
        <v>9027</v>
      </c>
      <c r="L9721">
        <v>8483.0169000000005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 s="10" t="s">
        <v>38</v>
      </c>
    </row>
    <row r="9722" spans="1:19" hidden="1" x14ac:dyDescent="0.25">
      <c r="A9722" s="10" t="str">
        <f t="shared" si="151"/>
        <v>2017-2026Northern Coast1-in-10May PeakCAISO7</v>
      </c>
      <c r="B9722" s="10" t="s">
        <v>54</v>
      </c>
      <c r="C9722" s="10" t="s">
        <v>12</v>
      </c>
      <c r="D9722" s="10" t="s">
        <v>5</v>
      </c>
      <c r="E9722" s="10" t="s">
        <v>1</v>
      </c>
      <c r="F9722">
        <v>7</v>
      </c>
      <c r="G9722">
        <v>0.47251754999160767</v>
      </c>
      <c r="H9722">
        <v>0.47251754999160767</v>
      </c>
      <c r="I9722">
        <v>54.535381317138672</v>
      </c>
      <c r="J9722">
        <v>0</v>
      </c>
      <c r="K9722">
        <v>9027</v>
      </c>
      <c r="L9722">
        <v>8483.0169000000005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 s="10" t="s">
        <v>39</v>
      </c>
    </row>
    <row r="9723" spans="1:19" hidden="1" x14ac:dyDescent="0.25">
      <c r="A9723" s="10" t="str">
        <f t="shared" si="151"/>
        <v>2017-2026Northern Coast1-in-2May PeakCAISO7</v>
      </c>
      <c r="B9723" s="10" t="s">
        <v>54</v>
      </c>
      <c r="C9723" s="10" t="s">
        <v>12</v>
      </c>
      <c r="D9723" s="10" t="s">
        <v>5</v>
      </c>
      <c r="E9723" s="10" t="s">
        <v>9</v>
      </c>
      <c r="F9723">
        <v>7</v>
      </c>
      <c r="G9723">
        <v>0.32341840863227844</v>
      </c>
      <c r="H9723">
        <v>0.32341840863227844</v>
      </c>
      <c r="I9723">
        <v>52.961780548095703</v>
      </c>
      <c r="J9723">
        <v>0</v>
      </c>
      <c r="K9723">
        <v>9027</v>
      </c>
      <c r="L9723">
        <v>8483.0169000000005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 s="10" t="s">
        <v>39</v>
      </c>
    </row>
    <row r="9724" spans="1:19" hidden="1" x14ac:dyDescent="0.25">
      <c r="A9724" s="10" t="str">
        <f t="shared" si="151"/>
        <v>2017-2026Northern Coast1-in-10May PeakPGE7</v>
      </c>
      <c r="B9724" s="10" t="s">
        <v>54</v>
      </c>
      <c r="C9724" s="10" t="s">
        <v>12</v>
      </c>
      <c r="D9724" s="10" t="s">
        <v>5</v>
      </c>
      <c r="E9724" s="10" t="s">
        <v>1</v>
      </c>
      <c r="F9724">
        <v>7</v>
      </c>
      <c r="G9724">
        <v>0.69876456260681152</v>
      </c>
      <c r="H9724">
        <v>0.69876456260681152</v>
      </c>
      <c r="I9724">
        <v>64.663215637207031</v>
      </c>
      <c r="J9724">
        <v>0</v>
      </c>
      <c r="K9724">
        <v>9027</v>
      </c>
      <c r="L9724">
        <v>8483.0169000000005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 s="10" t="s">
        <v>38</v>
      </c>
    </row>
    <row r="9725" spans="1:19" hidden="1" x14ac:dyDescent="0.25">
      <c r="A9725" s="10" t="str">
        <f t="shared" si="151"/>
        <v>2017-2026Northern Coast1-in-2May PeakPGE7</v>
      </c>
      <c r="B9725" s="10" t="s">
        <v>54</v>
      </c>
      <c r="C9725" s="10" t="s">
        <v>12</v>
      </c>
      <c r="D9725" s="10" t="s">
        <v>5</v>
      </c>
      <c r="E9725" s="10" t="s">
        <v>9</v>
      </c>
      <c r="F9725">
        <v>7</v>
      </c>
      <c r="G9725">
        <v>0.40053367614746094</v>
      </c>
      <c r="H9725">
        <v>0.40053367614746094</v>
      </c>
      <c r="I9725">
        <v>52.73114013671875</v>
      </c>
      <c r="J9725">
        <v>0</v>
      </c>
      <c r="K9725">
        <v>9027</v>
      </c>
      <c r="L9725">
        <v>8483.0169000000005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 s="10" t="s">
        <v>38</v>
      </c>
    </row>
    <row r="9726" spans="1:19" hidden="1" x14ac:dyDescent="0.25">
      <c r="A9726" s="10" t="str">
        <f t="shared" si="151"/>
        <v>2017-2026Northern Coast1-in-10May PeakCAISO8</v>
      </c>
      <c r="B9726" s="10" t="s">
        <v>54</v>
      </c>
      <c r="C9726" s="10" t="s">
        <v>12</v>
      </c>
      <c r="D9726" s="10" t="s">
        <v>5</v>
      </c>
      <c r="E9726" s="10" t="s">
        <v>1</v>
      </c>
      <c r="F9726">
        <v>8</v>
      </c>
      <c r="G9726">
        <v>0.51738160848617554</v>
      </c>
      <c r="H9726">
        <v>0.51738160848617554</v>
      </c>
      <c r="I9726">
        <v>59.135848999023438</v>
      </c>
      <c r="J9726">
        <v>0</v>
      </c>
      <c r="K9726">
        <v>9027</v>
      </c>
      <c r="L9726">
        <v>8483.0169000000005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 s="10" t="s">
        <v>39</v>
      </c>
    </row>
    <row r="9727" spans="1:19" hidden="1" x14ac:dyDescent="0.25">
      <c r="A9727" s="10" t="str">
        <f t="shared" si="151"/>
        <v>2017-2026Northern Coast1-in-2May PeakCAISO8</v>
      </c>
      <c r="B9727" s="10" t="s">
        <v>54</v>
      </c>
      <c r="C9727" s="10" t="s">
        <v>12</v>
      </c>
      <c r="D9727" s="10" t="s">
        <v>5</v>
      </c>
      <c r="E9727" s="10" t="s">
        <v>9</v>
      </c>
      <c r="F9727">
        <v>8</v>
      </c>
      <c r="G9727">
        <v>0.3541259765625</v>
      </c>
      <c r="H9727">
        <v>0.3541259765625</v>
      </c>
      <c r="I9727">
        <v>54.937248229980469</v>
      </c>
      <c r="J9727">
        <v>0</v>
      </c>
      <c r="K9727">
        <v>9027</v>
      </c>
      <c r="L9727">
        <v>8483.0169000000005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 s="10" t="s">
        <v>39</v>
      </c>
    </row>
    <row r="9728" spans="1:19" hidden="1" x14ac:dyDescent="0.25">
      <c r="A9728" s="10" t="str">
        <f t="shared" si="151"/>
        <v>2017-2026Northern Coast1-in-10May PeakPGE8</v>
      </c>
      <c r="B9728" s="10" t="s">
        <v>54</v>
      </c>
      <c r="C9728" s="10" t="s">
        <v>12</v>
      </c>
      <c r="D9728" s="10" t="s">
        <v>5</v>
      </c>
      <c r="E9728" s="10" t="s">
        <v>1</v>
      </c>
      <c r="F9728">
        <v>8</v>
      </c>
      <c r="G9728">
        <v>0.76511001586914063</v>
      </c>
      <c r="H9728">
        <v>0.76511001586914063</v>
      </c>
      <c r="I9728">
        <v>70.717453002929687</v>
      </c>
      <c r="J9728">
        <v>0</v>
      </c>
      <c r="K9728">
        <v>9027</v>
      </c>
      <c r="L9728">
        <v>8483.0169000000005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 s="10" t="s">
        <v>38</v>
      </c>
    </row>
    <row r="9729" spans="1:19" hidden="1" x14ac:dyDescent="0.25">
      <c r="A9729" s="10" t="str">
        <f t="shared" si="151"/>
        <v>2017-2026Northern Coast1-in-2May PeakPGE8</v>
      </c>
      <c r="B9729" s="10" t="s">
        <v>54</v>
      </c>
      <c r="C9729" s="10" t="s">
        <v>12</v>
      </c>
      <c r="D9729" s="10" t="s">
        <v>5</v>
      </c>
      <c r="E9729" s="10" t="s">
        <v>9</v>
      </c>
      <c r="F9729">
        <v>8</v>
      </c>
      <c r="G9729">
        <v>0.43856307864189148</v>
      </c>
      <c r="H9729">
        <v>0.43856307864189148</v>
      </c>
      <c r="I9729">
        <v>56.445762634277344</v>
      </c>
      <c r="J9729">
        <v>0</v>
      </c>
      <c r="K9729">
        <v>9027</v>
      </c>
      <c r="L9729">
        <v>8483.0169000000005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 s="10" t="s">
        <v>38</v>
      </c>
    </row>
    <row r="9730" spans="1:19" hidden="1" x14ac:dyDescent="0.25">
      <c r="A9730" s="10" t="str">
        <f t="shared" ref="A9730:A9793" si="152">CONCATENATE(B9730,C9730,E9730,D9730,S9730,F9730)</f>
        <v>2017-2026Northern Coast1-in-10May PeakCAISO9</v>
      </c>
      <c r="B9730" s="10" t="s">
        <v>54</v>
      </c>
      <c r="C9730" s="10" t="s">
        <v>12</v>
      </c>
      <c r="D9730" s="10" t="s">
        <v>5</v>
      </c>
      <c r="E9730" s="10" t="s">
        <v>1</v>
      </c>
      <c r="F9730">
        <v>9</v>
      </c>
      <c r="G9730">
        <v>0.50993263721466064</v>
      </c>
      <c r="H9730">
        <v>0.50993263721466064</v>
      </c>
      <c r="I9730">
        <v>64.315086364746094</v>
      </c>
      <c r="J9730">
        <v>0</v>
      </c>
      <c r="K9730">
        <v>9027</v>
      </c>
      <c r="L9730">
        <v>8483.0169000000005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 s="10" t="s">
        <v>39</v>
      </c>
    </row>
    <row r="9731" spans="1:19" hidden="1" x14ac:dyDescent="0.25">
      <c r="A9731" s="10" t="str">
        <f t="shared" si="152"/>
        <v>2017-2026Northern Coast1-in-2May PeakCAISO9</v>
      </c>
      <c r="B9731" s="10" t="s">
        <v>54</v>
      </c>
      <c r="C9731" s="10" t="s">
        <v>12</v>
      </c>
      <c r="D9731" s="10" t="s">
        <v>5</v>
      </c>
      <c r="E9731" s="10" t="s">
        <v>9</v>
      </c>
      <c r="F9731">
        <v>9</v>
      </c>
      <c r="G9731">
        <v>0.34902748465538025</v>
      </c>
      <c r="H9731">
        <v>0.34902748465538025</v>
      </c>
      <c r="I9731">
        <v>58.073097229003906</v>
      </c>
      <c r="J9731">
        <v>0</v>
      </c>
      <c r="K9731">
        <v>9027</v>
      </c>
      <c r="L9731">
        <v>8483.0169000000005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 s="10" t="s">
        <v>39</v>
      </c>
    </row>
    <row r="9732" spans="1:19" hidden="1" x14ac:dyDescent="0.25">
      <c r="A9732" s="10" t="str">
        <f t="shared" si="152"/>
        <v>2017-2026Northern Coast1-in-10May PeakPGE9</v>
      </c>
      <c r="B9732" s="10" t="s">
        <v>54</v>
      </c>
      <c r="C9732" s="10" t="s">
        <v>12</v>
      </c>
      <c r="D9732" s="10" t="s">
        <v>5</v>
      </c>
      <c r="E9732" s="10" t="s">
        <v>1</v>
      </c>
      <c r="F9732">
        <v>9</v>
      </c>
      <c r="G9732">
        <v>0.75409448146820068</v>
      </c>
      <c r="H9732">
        <v>0.75409448146820068</v>
      </c>
      <c r="I9732">
        <v>76.703773498535156</v>
      </c>
      <c r="J9732">
        <v>0</v>
      </c>
      <c r="K9732">
        <v>9027</v>
      </c>
      <c r="L9732">
        <v>8483.0169000000005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 s="10" t="s">
        <v>38</v>
      </c>
    </row>
    <row r="9733" spans="1:19" hidden="1" x14ac:dyDescent="0.25">
      <c r="A9733" s="10" t="str">
        <f t="shared" si="152"/>
        <v>2017-2026Northern Coast1-in-2May PeakPGE9</v>
      </c>
      <c r="B9733" s="10" t="s">
        <v>54</v>
      </c>
      <c r="C9733" s="10" t="s">
        <v>12</v>
      </c>
      <c r="D9733" s="10" t="s">
        <v>5</v>
      </c>
      <c r="E9733" s="10" t="s">
        <v>9</v>
      </c>
      <c r="F9733">
        <v>9</v>
      </c>
      <c r="G9733">
        <v>0.43224895000457764</v>
      </c>
      <c r="H9733">
        <v>0.43224895000457764</v>
      </c>
      <c r="I9733">
        <v>62.122161865234375</v>
      </c>
      <c r="J9733">
        <v>0</v>
      </c>
      <c r="K9733">
        <v>9027</v>
      </c>
      <c r="L9733">
        <v>8483.0169000000005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 s="10" t="s">
        <v>38</v>
      </c>
    </row>
    <row r="9734" spans="1:19" hidden="1" x14ac:dyDescent="0.25">
      <c r="A9734" s="10" t="str">
        <f t="shared" si="152"/>
        <v>2017-2026Northern Coast1-in-10May PeakCAISO10</v>
      </c>
      <c r="B9734" s="10" t="s">
        <v>54</v>
      </c>
      <c r="C9734" s="10" t="s">
        <v>12</v>
      </c>
      <c r="D9734" s="10" t="s">
        <v>5</v>
      </c>
      <c r="E9734" s="10" t="s">
        <v>1</v>
      </c>
      <c r="F9734">
        <v>10</v>
      </c>
      <c r="G9734">
        <v>0.48912978172302246</v>
      </c>
      <c r="H9734">
        <v>0.48912978172302246</v>
      </c>
      <c r="I9734">
        <v>68.9754638671875</v>
      </c>
      <c r="J9734">
        <v>0</v>
      </c>
      <c r="K9734">
        <v>9027</v>
      </c>
      <c r="L9734">
        <v>8483.0169000000005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 s="10" t="s">
        <v>39</v>
      </c>
    </row>
    <row r="9735" spans="1:19" hidden="1" x14ac:dyDescent="0.25">
      <c r="A9735" s="10" t="str">
        <f t="shared" si="152"/>
        <v>2017-2026Northern Coast1-in-2May PeakCAISO10</v>
      </c>
      <c r="B9735" s="10" t="s">
        <v>54</v>
      </c>
      <c r="C9735" s="10" t="s">
        <v>12</v>
      </c>
      <c r="D9735" s="10" t="s">
        <v>5</v>
      </c>
      <c r="E9735" s="10" t="s">
        <v>9</v>
      </c>
      <c r="F9735">
        <v>10</v>
      </c>
      <c r="G9735">
        <v>0.33478879928588867</v>
      </c>
      <c r="H9735">
        <v>0.33478879928588867</v>
      </c>
      <c r="I9735">
        <v>62.233478546142578</v>
      </c>
      <c r="J9735">
        <v>0</v>
      </c>
      <c r="K9735">
        <v>9027</v>
      </c>
      <c r="L9735">
        <v>8483.0169000000005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 s="10" t="s">
        <v>39</v>
      </c>
    </row>
    <row r="9736" spans="1:19" hidden="1" x14ac:dyDescent="0.25">
      <c r="A9736" s="10" t="str">
        <f t="shared" si="152"/>
        <v>2017-2026Northern Coast1-in-2May PeakPGE10</v>
      </c>
      <c r="B9736" s="10" t="s">
        <v>54</v>
      </c>
      <c r="C9736" s="10" t="s">
        <v>12</v>
      </c>
      <c r="D9736" s="10" t="s">
        <v>5</v>
      </c>
      <c r="E9736" s="10" t="s">
        <v>9</v>
      </c>
      <c r="F9736">
        <v>10</v>
      </c>
      <c r="G9736">
        <v>0.41461518406867981</v>
      </c>
      <c r="H9736">
        <v>0.41461518406867981</v>
      </c>
      <c r="I9736">
        <v>66.4754638671875</v>
      </c>
      <c r="J9736">
        <v>0</v>
      </c>
      <c r="K9736">
        <v>9027</v>
      </c>
      <c r="L9736">
        <v>8483.0169000000005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 s="10" t="s">
        <v>38</v>
      </c>
    </row>
    <row r="9737" spans="1:19" hidden="1" x14ac:dyDescent="0.25">
      <c r="A9737" s="10" t="str">
        <f t="shared" si="152"/>
        <v>2017-2026Northern Coast1-in-10May PeakPGE10</v>
      </c>
      <c r="B9737" s="10" t="s">
        <v>54</v>
      </c>
      <c r="C9737" s="10" t="s">
        <v>12</v>
      </c>
      <c r="D9737" s="10" t="s">
        <v>5</v>
      </c>
      <c r="E9737" s="10" t="s">
        <v>1</v>
      </c>
      <c r="F9737">
        <v>10</v>
      </c>
      <c r="G9737">
        <v>0.72333091497421265</v>
      </c>
      <c r="H9737">
        <v>0.72333091497421265</v>
      </c>
      <c r="I9737">
        <v>81.396697998046875</v>
      </c>
      <c r="J9737">
        <v>0</v>
      </c>
      <c r="K9737">
        <v>9027</v>
      </c>
      <c r="L9737">
        <v>8483.0169000000005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 s="10" t="s">
        <v>38</v>
      </c>
    </row>
    <row r="9738" spans="1:19" hidden="1" x14ac:dyDescent="0.25">
      <c r="A9738" s="10" t="str">
        <f t="shared" si="152"/>
        <v>2017-2026Northern Coast1-in-10May PeakCAISO11</v>
      </c>
      <c r="B9738" s="10" t="s">
        <v>54</v>
      </c>
      <c r="C9738" s="10" t="s">
        <v>12</v>
      </c>
      <c r="D9738" s="10" t="s">
        <v>5</v>
      </c>
      <c r="E9738" s="10" t="s">
        <v>1</v>
      </c>
      <c r="F9738">
        <v>11</v>
      </c>
      <c r="G9738">
        <v>0.48740106821060181</v>
      </c>
      <c r="H9738">
        <v>0.48740106821060181</v>
      </c>
      <c r="I9738">
        <v>74.388687133789063</v>
      </c>
      <c r="J9738">
        <v>0</v>
      </c>
      <c r="K9738">
        <v>9027</v>
      </c>
      <c r="L9738">
        <v>8483.0169000000005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 s="10" t="s">
        <v>39</v>
      </c>
    </row>
    <row r="9739" spans="1:19" hidden="1" x14ac:dyDescent="0.25">
      <c r="A9739" s="10" t="str">
        <f t="shared" si="152"/>
        <v>2017-2026Northern Coast1-in-2May PeakCAISO11</v>
      </c>
      <c r="B9739" s="10" t="s">
        <v>54</v>
      </c>
      <c r="C9739" s="10" t="s">
        <v>12</v>
      </c>
      <c r="D9739" s="10" t="s">
        <v>5</v>
      </c>
      <c r="E9739" s="10" t="s">
        <v>9</v>
      </c>
      <c r="F9739">
        <v>11</v>
      </c>
      <c r="G9739">
        <v>0.33360555768013</v>
      </c>
      <c r="H9739">
        <v>0.33360555768013</v>
      </c>
      <c r="I9739">
        <v>67.040550231933594</v>
      </c>
      <c r="J9739">
        <v>0</v>
      </c>
      <c r="K9739">
        <v>9027</v>
      </c>
      <c r="L9739">
        <v>8483.0169000000005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 s="10" t="s">
        <v>39</v>
      </c>
    </row>
    <row r="9740" spans="1:19" hidden="1" x14ac:dyDescent="0.25">
      <c r="A9740" s="10" t="str">
        <f t="shared" si="152"/>
        <v>2017-2026Northern Coast1-in-10May PeakPGE11</v>
      </c>
      <c r="B9740" s="10" t="s">
        <v>54</v>
      </c>
      <c r="C9740" s="10" t="s">
        <v>12</v>
      </c>
      <c r="D9740" s="10" t="s">
        <v>5</v>
      </c>
      <c r="E9740" s="10" t="s">
        <v>1</v>
      </c>
      <c r="F9740">
        <v>11</v>
      </c>
      <c r="G9740">
        <v>0.72077447175979614</v>
      </c>
      <c r="H9740">
        <v>0.72077447175979614</v>
      </c>
      <c r="I9740">
        <v>86.206611633300781</v>
      </c>
      <c r="J9740">
        <v>0</v>
      </c>
      <c r="K9740">
        <v>9027</v>
      </c>
      <c r="L9740">
        <v>8483.0169000000005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 s="10" t="s">
        <v>38</v>
      </c>
    </row>
    <row r="9741" spans="1:19" hidden="1" x14ac:dyDescent="0.25">
      <c r="A9741" s="10" t="str">
        <f t="shared" si="152"/>
        <v>2017-2026Northern Coast1-in-2May PeakPGE11</v>
      </c>
      <c r="B9741" s="10" t="s">
        <v>54</v>
      </c>
      <c r="C9741" s="10" t="s">
        <v>12</v>
      </c>
      <c r="D9741" s="10" t="s">
        <v>5</v>
      </c>
      <c r="E9741" s="10" t="s">
        <v>9</v>
      </c>
      <c r="F9741">
        <v>11</v>
      </c>
      <c r="G9741">
        <v>0.41314983367919922</v>
      </c>
      <c r="H9741">
        <v>0.41314983367919922</v>
      </c>
      <c r="I9741">
        <v>71.611312866210937</v>
      </c>
      <c r="J9741">
        <v>0</v>
      </c>
      <c r="K9741">
        <v>9027</v>
      </c>
      <c r="L9741">
        <v>8483.0169000000005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 s="10" t="s">
        <v>38</v>
      </c>
    </row>
    <row r="9742" spans="1:19" hidden="1" x14ac:dyDescent="0.25">
      <c r="A9742" s="10" t="str">
        <f t="shared" si="152"/>
        <v>2017-2026Northern Coast1-in-10May PeakCAISO12</v>
      </c>
      <c r="B9742" s="10" t="s">
        <v>54</v>
      </c>
      <c r="C9742" s="10" t="s">
        <v>12</v>
      </c>
      <c r="D9742" s="10" t="s">
        <v>5</v>
      </c>
      <c r="E9742" s="10" t="s">
        <v>1</v>
      </c>
      <c r="F9742">
        <v>12</v>
      </c>
      <c r="G9742">
        <v>0.53295451402664185</v>
      </c>
      <c r="H9742">
        <v>0.53295451402664185</v>
      </c>
      <c r="I9742">
        <v>80.013687133789063</v>
      </c>
      <c r="J9742">
        <v>0</v>
      </c>
      <c r="K9742">
        <v>9027</v>
      </c>
      <c r="L9742">
        <v>8483.0169000000005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 s="10" t="s">
        <v>39</v>
      </c>
    </row>
    <row r="9743" spans="1:19" hidden="1" x14ac:dyDescent="0.25">
      <c r="A9743" s="10" t="str">
        <f t="shared" si="152"/>
        <v>2017-2026Northern Coast1-in-2May PeakCAISO12</v>
      </c>
      <c r="B9743" s="10" t="s">
        <v>54</v>
      </c>
      <c r="C9743" s="10" t="s">
        <v>12</v>
      </c>
      <c r="D9743" s="10" t="s">
        <v>5</v>
      </c>
      <c r="E9743" s="10" t="s">
        <v>9</v>
      </c>
      <c r="F9743">
        <v>12</v>
      </c>
      <c r="G9743">
        <v>0.36478498578071594</v>
      </c>
      <c r="H9743">
        <v>0.36478498578071594</v>
      </c>
      <c r="I9743">
        <v>71.182075500488281</v>
      </c>
      <c r="J9743">
        <v>0</v>
      </c>
      <c r="K9743">
        <v>9027</v>
      </c>
      <c r="L9743">
        <v>8483.0169000000005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 s="10" t="s">
        <v>39</v>
      </c>
    </row>
    <row r="9744" spans="1:19" hidden="1" x14ac:dyDescent="0.25">
      <c r="A9744" s="10" t="str">
        <f t="shared" si="152"/>
        <v>2017-2026Northern Coast1-in-10May PeakPGE12</v>
      </c>
      <c r="B9744" s="10" t="s">
        <v>54</v>
      </c>
      <c r="C9744" s="10" t="s">
        <v>12</v>
      </c>
      <c r="D9744" s="10" t="s">
        <v>5</v>
      </c>
      <c r="E9744" s="10" t="s">
        <v>1</v>
      </c>
      <c r="F9744">
        <v>12</v>
      </c>
      <c r="G9744">
        <v>0.7881394624710083</v>
      </c>
      <c r="H9744">
        <v>0.7881394624710083</v>
      </c>
      <c r="I9744">
        <v>90.494827270507812</v>
      </c>
      <c r="J9744">
        <v>0</v>
      </c>
      <c r="K9744">
        <v>9027</v>
      </c>
      <c r="L9744">
        <v>8483.0169000000005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 s="10" t="s">
        <v>38</v>
      </c>
    </row>
    <row r="9745" spans="1:19" hidden="1" x14ac:dyDescent="0.25">
      <c r="A9745" s="10" t="str">
        <f t="shared" si="152"/>
        <v>2017-2026Northern Coast1-in-2May PeakPGE12</v>
      </c>
      <c r="B9745" s="10" t="s">
        <v>54</v>
      </c>
      <c r="C9745" s="10" t="s">
        <v>12</v>
      </c>
      <c r="D9745" s="10" t="s">
        <v>5</v>
      </c>
      <c r="E9745" s="10" t="s">
        <v>9</v>
      </c>
      <c r="F9745">
        <v>12</v>
      </c>
      <c r="G9745">
        <v>0.45176362991333008</v>
      </c>
      <c r="H9745">
        <v>0.45176362991333008</v>
      </c>
      <c r="I9745">
        <v>76.532546997070313</v>
      </c>
      <c r="J9745">
        <v>0</v>
      </c>
      <c r="K9745">
        <v>9027</v>
      </c>
      <c r="L9745">
        <v>8483.0169000000005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 s="10" t="s">
        <v>38</v>
      </c>
    </row>
    <row r="9746" spans="1:19" hidden="1" x14ac:dyDescent="0.25">
      <c r="A9746" s="10" t="str">
        <f t="shared" si="152"/>
        <v>2017-2026Northern Coast1-in-2May PeakCAISO13</v>
      </c>
      <c r="B9746" s="10" t="s">
        <v>54</v>
      </c>
      <c r="C9746" s="10" t="s">
        <v>12</v>
      </c>
      <c r="D9746" s="10" t="s">
        <v>5</v>
      </c>
      <c r="E9746" s="10" t="s">
        <v>9</v>
      </c>
      <c r="F9746">
        <v>13</v>
      </c>
      <c r="G9746">
        <v>0.4411928653717041</v>
      </c>
      <c r="H9746">
        <v>0.4411928653717041</v>
      </c>
      <c r="I9746">
        <v>74.491989135742187</v>
      </c>
      <c r="J9746">
        <v>0</v>
      </c>
      <c r="K9746">
        <v>9027</v>
      </c>
      <c r="L9746">
        <v>8483.0169000000005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 s="10" t="s">
        <v>39</v>
      </c>
    </row>
    <row r="9747" spans="1:19" hidden="1" x14ac:dyDescent="0.25">
      <c r="A9747" s="10" t="str">
        <f t="shared" si="152"/>
        <v>2017-2026Northern Coast1-in-10May PeakCAISO13</v>
      </c>
      <c r="B9747" s="10" t="s">
        <v>54</v>
      </c>
      <c r="C9747" s="10" t="s">
        <v>12</v>
      </c>
      <c r="D9747" s="10" t="s">
        <v>5</v>
      </c>
      <c r="E9747" s="10" t="s">
        <v>1</v>
      </c>
      <c r="F9747">
        <v>13</v>
      </c>
      <c r="G9747">
        <v>0.64458721876144409</v>
      </c>
      <c r="H9747">
        <v>0.64458721876144409</v>
      </c>
      <c r="I9747">
        <v>84.084449768066406</v>
      </c>
      <c r="J9747">
        <v>0</v>
      </c>
      <c r="K9747">
        <v>9027</v>
      </c>
      <c r="L9747">
        <v>8483.0169000000005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 s="10" t="s">
        <v>39</v>
      </c>
    </row>
    <row r="9748" spans="1:19" hidden="1" x14ac:dyDescent="0.25">
      <c r="A9748" s="10" t="str">
        <f t="shared" si="152"/>
        <v>2017-2026Northern Coast1-in-2May PeakPGE13</v>
      </c>
      <c r="B9748" s="10" t="s">
        <v>54</v>
      </c>
      <c r="C9748" s="10" t="s">
        <v>12</v>
      </c>
      <c r="D9748" s="10" t="s">
        <v>5</v>
      </c>
      <c r="E9748" s="10" t="s">
        <v>9</v>
      </c>
      <c r="F9748">
        <v>13</v>
      </c>
      <c r="G9748">
        <v>0.54639005661010742</v>
      </c>
      <c r="H9748">
        <v>0.54639005661010742</v>
      </c>
      <c r="I9748">
        <v>80.296226501464844</v>
      </c>
      <c r="J9748">
        <v>0</v>
      </c>
      <c r="K9748">
        <v>9027</v>
      </c>
      <c r="L9748">
        <v>8483.0169000000005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 s="10" t="s">
        <v>38</v>
      </c>
    </row>
    <row r="9749" spans="1:19" hidden="1" x14ac:dyDescent="0.25">
      <c r="A9749" s="10" t="str">
        <f t="shared" si="152"/>
        <v>2017-2026Northern Coast1-in-10May PeakPGE13</v>
      </c>
      <c r="B9749" s="10" t="s">
        <v>54</v>
      </c>
      <c r="C9749" s="10" t="s">
        <v>12</v>
      </c>
      <c r="D9749" s="10" t="s">
        <v>5</v>
      </c>
      <c r="E9749" s="10" t="s">
        <v>1</v>
      </c>
      <c r="F9749">
        <v>13</v>
      </c>
      <c r="G9749">
        <v>0.95322316884994507</v>
      </c>
      <c r="H9749">
        <v>0.95322316884994507</v>
      </c>
      <c r="I9749">
        <v>93.723129272460938</v>
      </c>
      <c r="J9749">
        <v>0</v>
      </c>
      <c r="K9749">
        <v>9027</v>
      </c>
      <c r="L9749">
        <v>8483.0169000000005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 s="10" t="s">
        <v>38</v>
      </c>
    </row>
    <row r="9750" spans="1:19" hidden="1" x14ac:dyDescent="0.25">
      <c r="A9750" s="10" t="str">
        <f t="shared" si="152"/>
        <v>2017-2026Northern Coast1-in-2May PeakCAISO14</v>
      </c>
      <c r="B9750" s="10" t="s">
        <v>54</v>
      </c>
      <c r="C9750" s="10" t="s">
        <v>12</v>
      </c>
      <c r="D9750" s="10" t="s">
        <v>5</v>
      </c>
      <c r="E9750" s="10" t="s">
        <v>9</v>
      </c>
      <c r="F9750">
        <v>14</v>
      </c>
      <c r="G9750">
        <v>0.56496119499206543</v>
      </c>
      <c r="H9750">
        <v>0.61671000719070435</v>
      </c>
      <c r="I9750">
        <v>76.402366638183594</v>
      </c>
      <c r="J9750">
        <v>0.10273714363574982</v>
      </c>
      <c r="K9750">
        <v>9027</v>
      </c>
      <c r="L9750">
        <v>8483.0169000000005</v>
      </c>
      <c r="M9750">
        <v>-5.174882709980011E-2</v>
      </c>
      <c r="N9750">
        <v>-0.18341675400733948</v>
      </c>
      <c r="O9750">
        <v>-0.10562418401241302</v>
      </c>
      <c r="P9750">
        <v>-5.174882709980011E-2</v>
      </c>
      <c r="Q9750">
        <v>2.1265309769660234E-3</v>
      </c>
      <c r="R9750">
        <v>7.9919099807739258E-2</v>
      </c>
      <c r="S9750" s="10" t="s">
        <v>39</v>
      </c>
    </row>
    <row r="9751" spans="1:19" hidden="1" x14ac:dyDescent="0.25">
      <c r="A9751" s="10" t="str">
        <f t="shared" si="152"/>
        <v>2017-2026Northern Coast1-in-10May PeakCAISO14</v>
      </c>
      <c r="B9751" s="10" t="s">
        <v>54</v>
      </c>
      <c r="C9751" s="10" t="s">
        <v>12</v>
      </c>
      <c r="D9751" s="10" t="s">
        <v>5</v>
      </c>
      <c r="E9751" s="10" t="s">
        <v>1</v>
      </c>
      <c r="F9751">
        <v>14</v>
      </c>
      <c r="G9751">
        <v>0.82541394233703613</v>
      </c>
      <c r="H9751">
        <v>0.72715592384338379</v>
      </c>
      <c r="I9751">
        <v>86.948600769042969</v>
      </c>
      <c r="J9751">
        <v>0.10273714363574982</v>
      </c>
      <c r="K9751">
        <v>9027</v>
      </c>
      <c r="L9751">
        <v>8483.0169000000005</v>
      </c>
      <c r="M9751">
        <v>9.8257988691329956E-2</v>
      </c>
      <c r="N9751">
        <v>-3.3409934490919113E-2</v>
      </c>
      <c r="O9751">
        <v>4.4382631778717041E-2</v>
      </c>
      <c r="P9751">
        <v>9.8257988691329956E-2</v>
      </c>
      <c r="Q9751">
        <v>0.15213334560394287</v>
      </c>
      <c r="R9751">
        <v>0.22992591559886932</v>
      </c>
      <c r="S9751" s="10" t="s">
        <v>39</v>
      </c>
    </row>
    <row r="9752" spans="1:19" hidden="1" x14ac:dyDescent="0.25">
      <c r="A9752" s="10" t="str">
        <f t="shared" si="152"/>
        <v>2017-2026Northern Coast1-in-2May PeakPGE14</v>
      </c>
      <c r="B9752" s="10" t="s">
        <v>54</v>
      </c>
      <c r="C9752" s="10" t="s">
        <v>12</v>
      </c>
      <c r="D9752" s="10" t="s">
        <v>5</v>
      </c>
      <c r="E9752" s="10" t="s">
        <v>9</v>
      </c>
      <c r="F9752">
        <v>14</v>
      </c>
      <c r="G9752">
        <v>0.6996694803237915</v>
      </c>
      <c r="H9752">
        <v>0.6692357063293457</v>
      </c>
      <c r="I9752">
        <v>82.557075500488281</v>
      </c>
      <c r="J9752">
        <v>0.10273714363574982</v>
      </c>
      <c r="K9752">
        <v>9027</v>
      </c>
      <c r="L9752">
        <v>8483.0169000000005</v>
      </c>
      <c r="M9752">
        <v>3.0433762818574905E-2</v>
      </c>
      <c r="N9752">
        <v>-0.10123416036367416</v>
      </c>
      <c r="O9752">
        <v>-2.3441595956683159E-2</v>
      </c>
      <c r="P9752">
        <v>3.0433762818574905E-2</v>
      </c>
      <c r="Q9752">
        <v>8.4309123456478119E-2</v>
      </c>
      <c r="R9752">
        <v>0.16210168600082397</v>
      </c>
      <c r="S9752" s="10" t="s">
        <v>38</v>
      </c>
    </row>
    <row r="9753" spans="1:19" hidden="1" x14ac:dyDescent="0.25">
      <c r="A9753" s="10" t="str">
        <f t="shared" si="152"/>
        <v>2017-2026Northern Coast1-in-10May PeakPGE14</v>
      </c>
      <c r="B9753" s="10" t="s">
        <v>54</v>
      </c>
      <c r="C9753" s="10" t="s">
        <v>12</v>
      </c>
      <c r="D9753" s="10" t="s">
        <v>5</v>
      </c>
      <c r="E9753" s="10" t="s">
        <v>1</v>
      </c>
      <c r="F9753">
        <v>14</v>
      </c>
      <c r="G9753">
        <v>1.2206319570541382</v>
      </c>
      <c r="H9753">
        <v>0.93945115804672241</v>
      </c>
      <c r="I9753">
        <v>95.924064636230469</v>
      </c>
      <c r="J9753">
        <v>0.10273714363574982</v>
      </c>
      <c r="K9753">
        <v>9027</v>
      </c>
      <c r="L9753">
        <v>8483.0169000000005</v>
      </c>
      <c r="M9753">
        <v>0.28118079900741577</v>
      </c>
      <c r="N9753">
        <v>0.1495128720998764</v>
      </c>
      <c r="O9753">
        <v>0.22730544209480286</v>
      </c>
      <c r="P9753">
        <v>0.28118079900741577</v>
      </c>
      <c r="Q9753">
        <v>0.33505615592002869</v>
      </c>
      <c r="R9753">
        <v>0.41284871101379395</v>
      </c>
      <c r="S9753" s="10" t="s">
        <v>38</v>
      </c>
    </row>
    <row r="9754" spans="1:19" hidden="1" x14ac:dyDescent="0.25">
      <c r="A9754" s="10" t="str">
        <f t="shared" si="152"/>
        <v>2017-2026Northern Coast1-in-10May PeakCAISO15</v>
      </c>
      <c r="B9754" s="10" t="s">
        <v>54</v>
      </c>
      <c r="C9754" s="10" t="s">
        <v>12</v>
      </c>
      <c r="D9754" s="10" t="s">
        <v>5</v>
      </c>
      <c r="E9754" s="10" t="s">
        <v>1</v>
      </c>
      <c r="F9754">
        <v>15</v>
      </c>
      <c r="G9754">
        <v>1.0606648921966553</v>
      </c>
      <c r="H9754">
        <v>0.89637655019760132</v>
      </c>
      <c r="I9754">
        <v>88.334449768066406</v>
      </c>
      <c r="J9754">
        <v>0.1230589896440506</v>
      </c>
      <c r="K9754">
        <v>9027</v>
      </c>
      <c r="L9754">
        <v>8483.0169000000005</v>
      </c>
      <c r="M9754">
        <v>0.16428834199905396</v>
      </c>
      <c r="N9754">
        <v>6.5759406425058842E-3</v>
      </c>
      <c r="O9754">
        <v>9.9756211042404175E-2</v>
      </c>
      <c r="P9754">
        <v>0.16428834199905396</v>
      </c>
      <c r="Q9754">
        <v>0.22882047295570374</v>
      </c>
      <c r="R9754">
        <v>0.32200074195861816</v>
      </c>
      <c r="S9754" s="10" t="s">
        <v>39</v>
      </c>
    </row>
    <row r="9755" spans="1:19" hidden="1" x14ac:dyDescent="0.25">
      <c r="A9755" s="10" t="str">
        <f t="shared" si="152"/>
        <v>2017-2026Northern Coast1-in-2May PeakCAISO15</v>
      </c>
      <c r="B9755" s="10" t="s">
        <v>54</v>
      </c>
      <c r="C9755" s="10" t="s">
        <v>12</v>
      </c>
      <c r="D9755" s="10" t="s">
        <v>5</v>
      </c>
      <c r="E9755" s="10" t="s">
        <v>9</v>
      </c>
      <c r="F9755">
        <v>15</v>
      </c>
      <c r="G9755">
        <v>0.72598057985305786</v>
      </c>
      <c r="H9755">
        <v>0.75370299816131592</v>
      </c>
      <c r="I9755">
        <v>77.3995361328125</v>
      </c>
      <c r="J9755">
        <v>0.1230589896440506</v>
      </c>
      <c r="K9755">
        <v>9027</v>
      </c>
      <c r="L9755">
        <v>8483.0169000000005</v>
      </c>
      <c r="M9755">
        <v>-2.7722418308258057E-2</v>
      </c>
      <c r="N9755">
        <v>-0.18543481826782227</v>
      </c>
      <c r="O9755">
        <v>-9.2254549264907837E-2</v>
      </c>
      <c r="P9755">
        <v>-2.7722418308258057E-2</v>
      </c>
      <c r="Q9755">
        <v>3.6809716373682022E-2</v>
      </c>
      <c r="R9755">
        <v>0.12998998165130615</v>
      </c>
      <c r="S9755" s="10" t="s">
        <v>39</v>
      </c>
    </row>
    <row r="9756" spans="1:19" hidden="1" x14ac:dyDescent="0.25">
      <c r="A9756" s="10" t="str">
        <f t="shared" si="152"/>
        <v>2017-2026Northern Coast1-in-2May PeakPGE15</v>
      </c>
      <c r="B9756" s="10" t="s">
        <v>54</v>
      </c>
      <c r="C9756" s="10" t="s">
        <v>12</v>
      </c>
      <c r="D9756" s="10" t="s">
        <v>5</v>
      </c>
      <c r="E9756" s="10" t="s">
        <v>9</v>
      </c>
      <c r="F9756">
        <v>15</v>
      </c>
      <c r="G9756">
        <v>0.8990820050239563</v>
      </c>
      <c r="H9756">
        <v>0.82010263204574585</v>
      </c>
      <c r="I9756">
        <v>83.953773498535156</v>
      </c>
      <c r="J9756">
        <v>0.1230589896440506</v>
      </c>
      <c r="K9756">
        <v>9027</v>
      </c>
      <c r="L9756">
        <v>8483.0169000000005</v>
      </c>
      <c r="M9756">
        <v>7.8979350626468658E-2</v>
      </c>
      <c r="N9756">
        <v>-7.8733049333095551E-2</v>
      </c>
      <c r="O9756">
        <v>1.4447216875851154E-2</v>
      </c>
      <c r="P9756">
        <v>7.8979350626468658E-2</v>
      </c>
      <c r="Q9756">
        <v>0.14351148903369904</v>
      </c>
      <c r="R9756">
        <v>0.23669175803661346</v>
      </c>
      <c r="S9756" s="10" t="s">
        <v>38</v>
      </c>
    </row>
    <row r="9757" spans="1:19" hidden="1" x14ac:dyDescent="0.25">
      <c r="A9757" s="10" t="str">
        <f t="shared" si="152"/>
        <v>2017-2026Northern Coast1-in-10May PeakPGE15</v>
      </c>
      <c r="B9757" s="10" t="s">
        <v>54</v>
      </c>
      <c r="C9757" s="10" t="s">
        <v>12</v>
      </c>
      <c r="D9757" s="10" t="s">
        <v>5</v>
      </c>
      <c r="E9757" s="10" t="s">
        <v>1</v>
      </c>
      <c r="F9757">
        <v>15</v>
      </c>
      <c r="G9757">
        <v>1.5685238838195801</v>
      </c>
      <c r="H9757">
        <v>1.180741548538208</v>
      </c>
      <c r="I9757">
        <v>96.309913635253906</v>
      </c>
      <c r="J9757">
        <v>0.1230589896440506</v>
      </c>
      <c r="K9757">
        <v>9027</v>
      </c>
      <c r="L9757">
        <v>8483.0169000000005</v>
      </c>
      <c r="M9757">
        <v>0.38778227567672729</v>
      </c>
      <c r="N9757">
        <v>0.23006987571716309</v>
      </c>
      <c r="O9757">
        <v>0.32325014472007751</v>
      </c>
      <c r="P9757">
        <v>0.38778227567672729</v>
      </c>
      <c r="Q9757">
        <v>0.45231440663337708</v>
      </c>
      <c r="R9757">
        <v>0.5454946756362915</v>
      </c>
      <c r="S9757" s="10" t="s">
        <v>38</v>
      </c>
    </row>
    <row r="9758" spans="1:19" hidden="1" x14ac:dyDescent="0.25">
      <c r="A9758" s="10" t="str">
        <f t="shared" si="152"/>
        <v>2017-2026Northern Coast1-in-2May PeakCAISO16</v>
      </c>
      <c r="B9758" s="10" t="s">
        <v>54</v>
      </c>
      <c r="C9758" s="10" t="s">
        <v>12</v>
      </c>
      <c r="D9758" s="10" t="s">
        <v>5</v>
      </c>
      <c r="E9758" s="10" t="s">
        <v>9</v>
      </c>
      <c r="F9758">
        <v>16</v>
      </c>
      <c r="G9758">
        <v>0.91349589824676514</v>
      </c>
      <c r="H9758">
        <v>0.97333645820617676</v>
      </c>
      <c r="I9758">
        <v>77.432075500488281</v>
      </c>
      <c r="J9758">
        <v>0.15615223348140717</v>
      </c>
      <c r="K9758">
        <v>9027</v>
      </c>
      <c r="L9758">
        <v>8483.0169000000005</v>
      </c>
      <c r="M9758">
        <v>-5.9840578585863113E-2</v>
      </c>
      <c r="N9758">
        <v>-0.25996527075767517</v>
      </c>
      <c r="O9758">
        <v>-0.14172680675983429</v>
      </c>
      <c r="P9758">
        <v>-5.9840578585863113E-2</v>
      </c>
      <c r="Q9758">
        <v>2.2045653313398361E-2</v>
      </c>
      <c r="R9758">
        <v>0.14028412103652954</v>
      </c>
      <c r="S9758" s="10" t="s">
        <v>39</v>
      </c>
    </row>
    <row r="9759" spans="1:19" hidden="1" x14ac:dyDescent="0.25">
      <c r="A9759" s="10" t="str">
        <f t="shared" si="152"/>
        <v>2017-2026Northern Coast1-in-10May PeakCAISO16</v>
      </c>
      <c r="B9759" s="10" t="s">
        <v>54</v>
      </c>
      <c r="C9759" s="10" t="s">
        <v>12</v>
      </c>
      <c r="D9759" s="10" t="s">
        <v>5</v>
      </c>
      <c r="E9759" s="10" t="s">
        <v>1</v>
      </c>
      <c r="F9759">
        <v>16</v>
      </c>
      <c r="G9759">
        <v>1.3346266746520996</v>
      </c>
      <c r="H9759">
        <v>1.1032999753952026</v>
      </c>
      <c r="I9759">
        <v>88.320762634277344</v>
      </c>
      <c r="J9759">
        <v>0.15615223348140717</v>
      </c>
      <c r="K9759">
        <v>9027</v>
      </c>
      <c r="L9759">
        <v>8483.0169000000005</v>
      </c>
      <c r="M9759">
        <v>0.23132671415805817</v>
      </c>
      <c r="N9759">
        <v>3.1202010810375214E-2</v>
      </c>
      <c r="O9759">
        <v>0.14944048225879669</v>
      </c>
      <c r="P9759">
        <v>0.23132671415805817</v>
      </c>
      <c r="Q9759">
        <v>0.31321293115615845</v>
      </c>
      <c r="R9759">
        <v>0.43145141005516052</v>
      </c>
      <c r="S9759" s="10" t="s">
        <v>39</v>
      </c>
    </row>
    <row r="9760" spans="1:19" hidden="1" x14ac:dyDescent="0.25">
      <c r="A9760" s="10" t="str">
        <f t="shared" si="152"/>
        <v>2017-2026Northern Coast1-in-2May PeakPGE16</v>
      </c>
      <c r="B9760" s="10" t="s">
        <v>54</v>
      </c>
      <c r="C9760" s="10" t="s">
        <v>12</v>
      </c>
      <c r="D9760" s="10" t="s">
        <v>5</v>
      </c>
      <c r="E9760" s="10" t="s">
        <v>9</v>
      </c>
      <c r="F9760">
        <v>16</v>
      </c>
      <c r="G9760">
        <v>1.1313080787658691</v>
      </c>
      <c r="H9760">
        <v>1.0224448442459106</v>
      </c>
      <c r="I9760">
        <v>83.907546997070313</v>
      </c>
      <c r="J9760">
        <v>0.15615223348140717</v>
      </c>
      <c r="K9760">
        <v>9027</v>
      </c>
      <c r="L9760">
        <v>8483.0169000000005</v>
      </c>
      <c r="M9760">
        <v>0.10886328667402267</v>
      </c>
      <c r="N9760">
        <v>-9.1261416673660278E-2</v>
      </c>
      <c r="O9760">
        <v>2.69770547747612E-2</v>
      </c>
      <c r="P9760">
        <v>0.10886328667402267</v>
      </c>
      <c r="Q9760">
        <v>0.19074951112270355</v>
      </c>
      <c r="R9760">
        <v>0.30898797512054443</v>
      </c>
      <c r="S9760" s="10" t="s">
        <v>38</v>
      </c>
    </row>
    <row r="9761" spans="1:19" hidden="1" x14ac:dyDescent="0.25">
      <c r="A9761" s="10" t="str">
        <f t="shared" si="152"/>
        <v>2017-2026Northern Coast1-in-10May PeakPGE16</v>
      </c>
      <c r="B9761" s="10" t="s">
        <v>54</v>
      </c>
      <c r="C9761" s="10" t="s">
        <v>12</v>
      </c>
      <c r="D9761" s="10" t="s">
        <v>5</v>
      </c>
      <c r="E9761" s="10" t="s">
        <v>1</v>
      </c>
      <c r="F9761">
        <v>16</v>
      </c>
      <c r="G9761">
        <v>1.9736617803573608</v>
      </c>
      <c r="H9761">
        <v>1.4860328435897827</v>
      </c>
      <c r="I9761">
        <v>96.1495361328125</v>
      </c>
      <c r="J9761">
        <v>0.15615223348140717</v>
      </c>
      <c r="K9761">
        <v>9027</v>
      </c>
      <c r="L9761">
        <v>8483.0169000000005</v>
      </c>
      <c r="M9761">
        <v>0.48762893676757813</v>
      </c>
      <c r="N9761">
        <v>0.28750422596931458</v>
      </c>
      <c r="O9761">
        <v>0.40574270486831665</v>
      </c>
      <c r="P9761">
        <v>0.48762893676757813</v>
      </c>
      <c r="Q9761">
        <v>0.5695151686668396</v>
      </c>
      <c r="R9761">
        <v>0.68775361776351929</v>
      </c>
      <c r="S9761" s="10" t="s">
        <v>38</v>
      </c>
    </row>
    <row r="9762" spans="1:19" hidden="1" x14ac:dyDescent="0.25">
      <c r="A9762" s="10" t="str">
        <f t="shared" si="152"/>
        <v>2017-2026Northern Coast1-in-10May PeakCAISO17</v>
      </c>
      <c r="B9762" s="10" t="s">
        <v>54</v>
      </c>
      <c r="C9762" s="10" t="s">
        <v>12</v>
      </c>
      <c r="D9762" s="10" t="s">
        <v>5</v>
      </c>
      <c r="E9762" s="10" t="s">
        <v>1</v>
      </c>
      <c r="F9762">
        <v>17</v>
      </c>
      <c r="G9762">
        <v>1.58240807056427</v>
      </c>
      <c r="H9762">
        <v>1.2873046398162842</v>
      </c>
      <c r="I9762">
        <v>86.75567626953125</v>
      </c>
      <c r="J9762">
        <v>0.16046801209449768</v>
      </c>
      <c r="K9762">
        <v>9027</v>
      </c>
      <c r="L9762">
        <v>8483.0169000000005</v>
      </c>
      <c r="M9762">
        <v>0.29510343074798584</v>
      </c>
      <c r="N9762">
        <v>8.9447624981403351E-2</v>
      </c>
      <c r="O9762">
        <v>0.21095401048660278</v>
      </c>
      <c r="P9762">
        <v>0.29510343074798584</v>
      </c>
      <c r="Q9762">
        <v>0.3792528510093689</v>
      </c>
      <c r="R9762">
        <v>0.50075924396514893</v>
      </c>
      <c r="S9762" s="10" t="s">
        <v>39</v>
      </c>
    </row>
    <row r="9763" spans="1:19" hidden="1" x14ac:dyDescent="0.25">
      <c r="A9763" s="10" t="str">
        <f t="shared" si="152"/>
        <v>2017-2026Northern Coast1-in-2May PeakCAISO17</v>
      </c>
      <c r="B9763" s="10" t="s">
        <v>54</v>
      </c>
      <c r="C9763" s="10" t="s">
        <v>12</v>
      </c>
      <c r="D9763" s="10" t="s">
        <v>5</v>
      </c>
      <c r="E9763" s="10" t="s">
        <v>9</v>
      </c>
      <c r="F9763">
        <v>17</v>
      </c>
      <c r="G9763">
        <v>1.0830918550491333</v>
      </c>
      <c r="H9763">
        <v>1.0165630578994751</v>
      </c>
      <c r="I9763">
        <v>76.89385986328125</v>
      </c>
      <c r="J9763">
        <v>0.16046801209449768</v>
      </c>
      <c r="K9763">
        <v>9027</v>
      </c>
      <c r="L9763">
        <v>8483.0169000000005</v>
      </c>
      <c r="M9763">
        <v>6.6528774797916412E-2</v>
      </c>
      <c r="N9763">
        <v>-0.13912703096866608</v>
      </c>
      <c r="O9763">
        <v>-1.7620651051402092E-2</v>
      </c>
      <c r="P9763">
        <v>6.6528774797916412E-2</v>
      </c>
      <c r="Q9763">
        <v>0.15067820250988007</v>
      </c>
      <c r="R9763">
        <v>0.2721845805644989</v>
      </c>
      <c r="S9763" s="10" t="s">
        <v>39</v>
      </c>
    </row>
    <row r="9764" spans="1:19" hidden="1" x14ac:dyDescent="0.25">
      <c r="A9764" s="10" t="str">
        <f t="shared" si="152"/>
        <v>2017-2026Northern Coast1-in-2May PeakPGE17</v>
      </c>
      <c r="B9764" s="10" t="s">
        <v>54</v>
      </c>
      <c r="C9764" s="10" t="s">
        <v>12</v>
      </c>
      <c r="D9764" s="10" t="s">
        <v>5</v>
      </c>
      <c r="E9764" s="10" t="s">
        <v>9</v>
      </c>
      <c r="F9764">
        <v>17</v>
      </c>
      <c r="G9764">
        <v>1.3413422107696533</v>
      </c>
      <c r="H9764">
        <v>1.1464543342590332</v>
      </c>
      <c r="I9764">
        <v>82.741485595703125</v>
      </c>
      <c r="J9764">
        <v>0.16046801209449768</v>
      </c>
      <c r="K9764">
        <v>9027</v>
      </c>
      <c r="L9764">
        <v>8483.0169000000005</v>
      </c>
      <c r="M9764">
        <v>0.19488786160945892</v>
      </c>
      <c r="N9764">
        <v>-1.0767942294478416E-2</v>
      </c>
      <c r="O9764">
        <v>0.11073843389749527</v>
      </c>
      <c r="P9764">
        <v>0.19488786160945892</v>
      </c>
      <c r="Q9764">
        <v>0.27903729677200317</v>
      </c>
      <c r="R9764">
        <v>0.40054365992546082</v>
      </c>
      <c r="S9764" s="10" t="s">
        <v>38</v>
      </c>
    </row>
    <row r="9765" spans="1:19" hidden="1" x14ac:dyDescent="0.25">
      <c r="A9765" s="10" t="str">
        <f t="shared" si="152"/>
        <v>2017-2026Northern Coast1-in-10May PeakPGE17</v>
      </c>
      <c r="B9765" s="10" t="s">
        <v>54</v>
      </c>
      <c r="C9765" s="10" t="s">
        <v>12</v>
      </c>
      <c r="D9765" s="10" t="s">
        <v>5</v>
      </c>
      <c r="E9765" s="10" t="s">
        <v>1</v>
      </c>
      <c r="F9765">
        <v>17</v>
      </c>
      <c r="G9765">
        <v>2.3400838375091553</v>
      </c>
      <c r="H9765">
        <v>1.8302052021026611</v>
      </c>
      <c r="I9765">
        <v>91.989151000976562</v>
      </c>
      <c r="J9765">
        <v>0.16046801209449768</v>
      </c>
      <c r="K9765">
        <v>9027</v>
      </c>
      <c r="L9765">
        <v>8483.0169000000005</v>
      </c>
      <c r="M9765">
        <v>0.50987869501113892</v>
      </c>
      <c r="N9765">
        <v>0.30422288179397583</v>
      </c>
      <c r="O9765">
        <v>0.42572927474975586</v>
      </c>
      <c r="P9765">
        <v>0.50987869501113892</v>
      </c>
      <c r="Q9765">
        <v>0.59402811527252197</v>
      </c>
      <c r="R9765">
        <v>0.715534508228302</v>
      </c>
      <c r="S9765" s="10" t="s">
        <v>38</v>
      </c>
    </row>
    <row r="9766" spans="1:19" hidden="1" x14ac:dyDescent="0.25">
      <c r="A9766" s="10" t="str">
        <f t="shared" si="152"/>
        <v>2017-2026Northern Coast1-in-10May PeakCAISO18</v>
      </c>
      <c r="B9766" s="10" t="s">
        <v>54</v>
      </c>
      <c r="C9766" s="10" t="s">
        <v>12</v>
      </c>
      <c r="D9766" s="10" t="s">
        <v>5</v>
      </c>
      <c r="E9766" s="10" t="s">
        <v>1</v>
      </c>
      <c r="F9766">
        <v>18</v>
      </c>
      <c r="G9766">
        <v>1.7318927049636841</v>
      </c>
      <c r="H9766">
        <v>1.4759988784790039</v>
      </c>
      <c r="I9766">
        <v>84.866989135742188</v>
      </c>
      <c r="J9766">
        <v>0.13599415123462677</v>
      </c>
      <c r="K9766">
        <v>9027</v>
      </c>
      <c r="L9766">
        <v>8483.0169000000005</v>
      </c>
      <c r="M9766">
        <v>0.25589382648468018</v>
      </c>
      <c r="N9766">
        <v>8.1603720784187317E-2</v>
      </c>
      <c r="O9766">
        <v>0.18457849323749542</v>
      </c>
      <c r="P9766">
        <v>0.25589382648468018</v>
      </c>
      <c r="Q9766">
        <v>0.32720914483070374</v>
      </c>
      <c r="R9766">
        <v>0.43018391728401184</v>
      </c>
      <c r="S9766" s="10" t="s">
        <v>39</v>
      </c>
    </row>
    <row r="9767" spans="1:19" hidden="1" x14ac:dyDescent="0.25">
      <c r="A9767" s="10" t="str">
        <f t="shared" si="152"/>
        <v>2017-2026Northern Coast1-in-2May PeakCAISO18</v>
      </c>
      <c r="B9767" s="10" t="s">
        <v>54</v>
      </c>
      <c r="C9767" s="10" t="s">
        <v>12</v>
      </c>
      <c r="D9767" s="10" t="s">
        <v>5</v>
      </c>
      <c r="E9767" s="10" t="s">
        <v>9</v>
      </c>
      <c r="F9767">
        <v>18</v>
      </c>
      <c r="G9767">
        <v>1.1854078769683838</v>
      </c>
      <c r="H9767">
        <v>1.1817846298217773</v>
      </c>
      <c r="I9767">
        <v>75.1627197265625</v>
      </c>
      <c r="J9767">
        <v>0.13599415123462677</v>
      </c>
      <c r="K9767">
        <v>9027</v>
      </c>
      <c r="L9767">
        <v>8483.0169000000005</v>
      </c>
      <c r="M9767">
        <v>3.6232378333806992E-3</v>
      </c>
      <c r="N9767">
        <v>-0.17066687345504761</v>
      </c>
      <c r="O9767">
        <v>-6.7692093551158905E-2</v>
      </c>
      <c r="P9767">
        <v>3.6232378333806992E-3</v>
      </c>
      <c r="Q9767">
        <v>7.4938572943210602E-2</v>
      </c>
      <c r="R9767">
        <v>0.17791333794593811</v>
      </c>
      <c r="S9767" s="10" t="s">
        <v>39</v>
      </c>
    </row>
    <row r="9768" spans="1:19" hidden="1" x14ac:dyDescent="0.25">
      <c r="A9768" s="10" t="str">
        <f t="shared" si="152"/>
        <v>2017-2026Northern Coast1-in-10May PeakPGE18</v>
      </c>
      <c r="B9768" s="10" t="s">
        <v>54</v>
      </c>
      <c r="C9768" s="10" t="s">
        <v>12</v>
      </c>
      <c r="D9768" s="10" t="s">
        <v>5</v>
      </c>
      <c r="E9768" s="10" t="s">
        <v>1</v>
      </c>
      <c r="F9768">
        <v>18</v>
      </c>
      <c r="G9768">
        <v>2.5611436367034912</v>
      </c>
      <c r="H9768">
        <v>2.1234612464904785</v>
      </c>
      <c r="I9768">
        <v>89.328773498535156</v>
      </c>
      <c r="J9768">
        <v>0.13599415123462677</v>
      </c>
      <c r="K9768">
        <v>9027</v>
      </c>
      <c r="L9768">
        <v>8483.0169000000005</v>
      </c>
      <c r="M9768">
        <v>0.4376823902130127</v>
      </c>
      <c r="N9768">
        <v>0.26339229941368103</v>
      </c>
      <c r="O9768">
        <v>0.36636707186698914</v>
      </c>
      <c r="P9768">
        <v>0.4376823902130127</v>
      </c>
      <c r="Q9768">
        <v>0.50899773836135864</v>
      </c>
      <c r="R9768">
        <v>0.61197251081466675</v>
      </c>
      <c r="S9768" s="10" t="s">
        <v>38</v>
      </c>
    </row>
    <row r="9769" spans="1:19" hidden="1" x14ac:dyDescent="0.25">
      <c r="A9769" s="10" t="str">
        <f t="shared" si="152"/>
        <v>2017-2026Northern Coast1-in-2May PeakPGE18</v>
      </c>
      <c r="B9769" s="10" t="s">
        <v>54</v>
      </c>
      <c r="C9769" s="10" t="s">
        <v>12</v>
      </c>
      <c r="D9769" s="10" t="s">
        <v>5</v>
      </c>
      <c r="E9769" s="10" t="s">
        <v>9</v>
      </c>
      <c r="F9769">
        <v>18</v>
      </c>
      <c r="G9769">
        <v>1.4680541753768921</v>
      </c>
      <c r="H9769">
        <v>1.3174605369567871</v>
      </c>
      <c r="I9769">
        <v>81.024032592773438</v>
      </c>
      <c r="J9769">
        <v>0.13599415123462677</v>
      </c>
      <c r="K9769">
        <v>9027</v>
      </c>
      <c r="L9769">
        <v>8483.0169000000005</v>
      </c>
      <c r="M9769">
        <v>0.15059366822242737</v>
      </c>
      <c r="N9769">
        <v>-2.3696435615420341E-2</v>
      </c>
      <c r="O9769">
        <v>7.9278334975242615E-2</v>
      </c>
      <c r="P9769">
        <v>0.15059366822242737</v>
      </c>
      <c r="Q9769">
        <v>0.22190900146961212</v>
      </c>
      <c r="R9769">
        <v>0.32488375902175903</v>
      </c>
      <c r="S9769" s="10" t="s">
        <v>38</v>
      </c>
    </row>
    <row r="9770" spans="1:19" hidden="1" x14ac:dyDescent="0.25">
      <c r="A9770" s="10" t="str">
        <f t="shared" si="152"/>
        <v>2017-2026Northern Coast1-in-2May PeakCAISO19</v>
      </c>
      <c r="B9770" s="10" t="s">
        <v>54</v>
      </c>
      <c r="C9770" s="10" t="s">
        <v>12</v>
      </c>
      <c r="D9770" s="10" t="s">
        <v>5</v>
      </c>
      <c r="E9770" s="10" t="s">
        <v>9</v>
      </c>
      <c r="F9770">
        <v>19</v>
      </c>
      <c r="G9770">
        <v>1.1921647787094116</v>
      </c>
      <c r="H9770">
        <v>1.3669719696044922</v>
      </c>
      <c r="I9770">
        <v>70.923561096191406</v>
      </c>
      <c r="J9770">
        <v>0.11742977052927017</v>
      </c>
      <c r="K9770">
        <v>9027</v>
      </c>
      <c r="L9770">
        <v>8483.0169000000005</v>
      </c>
      <c r="M9770">
        <v>-0.17480720579624176</v>
      </c>
      <c r="N9770">
        <v>-0.32530519366264343</v>
      </c>
      <c r="O9770">
        <v>-0.23638737201690674</v>
      </c>
      <c r="P9770">
        <v>-0.17480720579624176</v>
      </c>
      <c r="Q9770">
        <v>-0.11322703212499619</v>
      </c>
      <c r="R9770">
        <v>-2.430921234190464E-2</v>
      </c>
      <c r="S9770" s="10" t="s">
        <v>39</v>
      </c>
    </row>
    <row r="9771" spans="1:19" hidden="1" x14ac:dyDescent="0.25">
      <c r="A9771" s="10" t="str">
        <f t="shared" si="152"/>
        <v>2017-2026Northern Coast1-in-10May PeakCAISO19</v>
      </c>
      <c r="B9771" s="10" t="s">
        <v>54</v>
      </c>
      <c r="C9771" s="10" t="s">
        <v>12</v>
      </c>
      <c r="D9771" s="10" t="s">
        <v>5</v>
      </c>
      <c r="E9771" s="10" t="s">
        <v>1</v>
      </c>
      <c r="F9771">
        <v>19</v>
      </c>
      <c r="G9771">
        <v>1.7417646646499634</v>
      </c>
      <c r="H9771">
        <v>1.9346381425857544</v>
      </c>
      <c r="I9771">
        <v>81.309913635253906</v>
      </c>
      <c r="J9771">
        <v>0.11742977052927017</v>
      </c>
      <c r="K9771">
        <v>9027</v>
      </c>
      <c r="L9771">
        <v>8483.0169000000005</v>
      </c>
      <c r="M9771">
        <v>-0.1928735226392746</v>
      </c>
      <c r="N9771">
        <v>-0.34337151050567627</v>
      </c>
      <c r="O9771">
        <v>-0.25445368885993958</v>
      </c>
      <c r="P9771">
        <v>-0.1928735226392746</v>
      </c>
      <c r="Q9771">
        <v>-0.13129335641860962</v>
      </c>
      <c r="R9771">
        <v>-4.2375527322292328E-2</v>
      </c>
      <c r="S9771" s="10" t="s">
        <v>39</v>
      </c>
    </row>
    <row r="9772" spans="1:19" hidden="1" x14ac:dyDescent="0.25">
      <c r="A9772" s="10" t="str">
        <f t="shared" si="152"/>
        <v>2017-2026Northern Coast1-in-2May PeakPGE19</v>
      </c>
      <c r="B9772" s="10" t="s">
        <v>54</v>
      </c>
      <c r="C9772" s="10" t="s">
        <v>12</v>
      </c>
      <c r="D9772" s="10" t="s">
        <v>5</v>
      </c>
      <c r="E9772" s="10" t="s">
        <v>9</v>
      </c>
      <c r="F9772">
        <v>19</v>
      </c>
      <c r="G9772">
        <v>1.4764223098754883</v>
      </c>
      <c r="H9772">
        <v>1.6570971012115479</v>
      </c>
      <c r="I9772">
        <v>77.953269958496094</v>
      </c>
      <c r="J9772">
        <v>0.11742977052927017</v>
      </c>
      <c r="K9772">
        <v>9027</v>
      </c>
      <c r="L9772">
        <v>8483.0169000000005</v>
      </c>
      <c r="M9772">
        <v>-0.18067482113838196</v>
      </c>
      <c r="N9772">
        <v>-0.33117282390594482</v>
      </c>
      <c r="O9772">
        <v>-0.24225498735904694</v>
      </c>
      <c r="P9772">
        <v>-0.18067482113838196</v>
      </c>
      <c r="Q9772">
        <v>-0.11909464746713638</v>
      </c>
      <c r="R9772">
        <v>-3.0176827684044838E-2</v>
      </c>
      <c r="S9772" s="10" t="s">
        <v>38</v>
      </c>
    </row>
    <row r="9773" spans="1:19" hidden="1" x14ac:dyDescent="0.25">
      <c r="A9773" s="10" t="str">
        <f t="shared" si="152"/>
        <v>2017-2026Northern Coast1-in-10May PeakPGE19</v>
      </c>
      <c r="B9773" s="10" t="s">
        <v>54</v>
      </c>
      <c r="C9773" s="10" t="s">
        <v>12</v>
      </c>
      <c r="D9773" s="10" t="s">
        <v>5</v>
      </c>
      <c r="E9773" s="10" t="s">
        <v>1</v>
      </c>
      <c r="F9773">
        <v>19</v>
      </c>
      <c r="G9773">
        <v>2.575742244720459</v>
      </c>
      <c r="H9773">
        <v>2.8191285133361816</v>
      </c>
      <c r="I9773">
        <v>85.331611633300781</v>
      </c>
      <c r="J9773">
        <v>0.11742977052927017</v>
      </c>
      <c r="K9773">
        <v>9027</v>
      </c>
      <c r="L9773">
        <v>8483.0169000000005</v>
      </c>
      <c r="M9773">
        <v>-0.24338625371456146</v>
      </c>
      <c r="N9773">
        <v>-0.39388424158096313</v>
      </c>
      <c r="O9773">
        <v>-0.30496641993522644</v>
      </c>
      <c r="P9773">
        <v>-0.24338625371456146</v>
      </c>
      <c r="Q9773">
        <v>-0.18180608749389648</v>
      </c>
      <c r="R9773">
        <v>-9.2888258397579193E-2</v>
      </c>
      <c r="S9773" s="10" t="s">
        <v>38</v>
      </c>
    </row>
    <row r="9774" spans="1:19" hidden="1" x14ac:dyDescent="0.25">
      <c r="A9774" s="10" t="str">
        <f t="shared" si="152"/>
        <v>2017-2026Northern Coast1-in-10May PeakCAISO20</v>
      </c>
      <c r="B9774" s="10" t="s">
        <v>54</v>
      </c>
      <c r="C9774" s="10" t="s">
        <v>12</v>
      </c>
      <c r="D9774" s="10" t="s">
        <v>5</v>
      </c>
      <c r="E9774" s="10" t="s">
        <v>1</v>
      </c>
      <c r="F9774">
        <v>20</v>
      </c>
      <c r="G9774">
        <v>1.5857105255126953</v>
      </c>
      <c r="H9774">
        <v>1.7319989204406738</v>
      </c>
      <c r="I9774">
        <v>77.027366638183594</v>
      </c>
      <c r="J9774">
        <v>7.6294809579849243E-2</v>
      </c>
      <c r="K9774">
        <v>9027</v>
      </c>
      <c r="L9774">
        <v>8483.0169000000005</v>
      </c>
      <c r="M9774">
        <v>-0.14628840982913971</v>
      </c>
      <c r="N9774">
        <v>-0.24406783282756805</v>
      </c>
      <c r="O9774">
        <v>-0.18629740178585052</v>
      </c>
      <c r="P9774">
        <v>-0.14628840982913971</v>
      </c>
      <c r="Q9774">
        <v>-0.1062794104218483</v>
      </c>
      <c r="R9774">
        <v>-4.8508983105421066E-2</v>
      </c>
      <c r="S9774" s="10" t="s">
        <v>39</v>
      </c>
    </row>
    <row r="9775" spans="1:19" hidden="1" x14ac:dyDescent="0.25">
      <c r="A9775" s="10" t="str">
        <f t="shared" si="152"/>
        <v>2017-2026Northern Coast1-in-2May PeakCAISO20</v>
      </c>
      <c r="B9775" s="10" t="s">
        <v>54</v>
      </c>
      <c r="C9775" s="10" t="s">
        <v>12</v>
      </c>
      <c r="D9775" s="10" t="s">
        <v>5</v>
      </c>
      <c r="E9775" s="10" t="s">
        <v>9</v>
      </c>
      <c r="F9775">
        <v>20</v>
      </c>
      <c r="G9775">
        <v>1.0853523015975952</v>
      </c>
      <c r="H9775">
        <v>1.1484919786453247</v>
      </c>
      <c r="I9775">
        <v>67.116485595703125</v>
      </c>
      <c r="J9775">
        <v>7.6294809579849243E-2</v>
      </c>
      <c r="K9775">
        <v>9027</v>
      </c>
      <c r="L9775">
        <v>8483.0169000000005</v>
      </c>
      <c r="M9775">
        <v>-6.3139639794826508E-2</v>
      </c>
      <c r="N9775">
        <v>-0.16091907024383545</v>
      </c>
      <c r="O9775">
        <v>-0.10314863920211792</v>
      </c>
      <c r="P9775">
        <v>-6.3139639794826508E-2</v>
      </c>
      <c r="Q9775">
        <v>-2.3130642250180244E-2</v>
      </c>
      <c r="R9775">
        <v>3.4639786928892136E-2</v>
      </c>
      <c r="S9775" s="10" t="s">
        <v>39</v>
      </c>
    </row>
    <row r="9776" spans="1:19" hidden="1" x14ac:dyDescent="0.25">
      <c r="A9776" s="10" t="str">
        <f t="shared" si="152"/>
        <v>2017-2026Northern Coast1-in-10May PeakPGE20</v>
      </c>
      <c r="B9776" s="10" t="s">
        <v>54</v>
      </c>
      <c r="C9776" s="10" t="s">
        <v>12</v>
      </c>
      <c r="D9776" s="10" t="s">
        <v>5</v>
      </c>
      <c r="E9776" s="10" t="s">
        <v>1</v>
      </c>
      <c r="F9776">
        <v>20</v>
      </c>
      <c r="G9776">
        <v>2.3449676036834717</v>
      </c>
      <c r="H9776">
        <v>2.613431453704834</v>
      </c>
      <c r="I9776">
        <v>81.682075500488281</v>
      </c>
      <c r="J9776">
        <v>7.6294809579849243E-2</v>
      </c>
      <c r="K9776">
        <v>9027</v>
      </c>
      <c r="L9776">
        <v>8483.0169000000005</v>
      </c>
      <c r="M9776">
        <v>-0.26846373081207275</v>
      </c>
      <c r="N9776">
        <v>-0.3662431538105011</v>
      </c>
      <c r="O9776">
        <v>-0.30847272276878357</v>
      </c>
      <c r="P9776">
        <v>-0.26846373081207275</v>
      </c>
      <c r="Q9776">
        <v>-0.22845473885536194</v>
      </c>
      <c r="R9776">
        <v>-0.17068430781364441</v>
      </c>
      <c r="S9776" s="10" t="s">
        <v>38</v>
      </c>
    </row>
    <row r="9777" spans="1:19" hidden="1" x14ac:dyDescent="0.25">
      <c r="A9777" s="10" t="str">
        <f t="shared" si="152"/>
        <v>2017-2026Northern Coast1-in-2May PeakPGE20</v>
      </c>
      <c r="B9777" s="10" t="s">
        <v>54</v>
      </c>
      <c r="C9777" s="10" t="s">
        <v>12</v>
      </c>
      <c r="D9777" s="10" t="s">
        <v>5</v>
      </c>
      <c r="E9777" s="10" t="s">
        <v>9</v>
      </c>
      <c r="F9777">
        <v>20</v>
      </c>
      <c r="G9777">
        <v>1.3441416025161743</v>
      </c>
      <c r="H9777">
        <v>1.4510129690170288</v>
      </c>
      <c r="I9777">
        <v>71.917892456054688</v>
      </c>
      <c r="J9777">
        <v>7.6294809579849243E-2</v>
      </c>
      <c r="K9777">
        <v>9027</v>
      </c>
      <c r="L9777">
        <v>8483.0169000000005</v>
      </c>
      <c r="M9777">
        <v>-0.1068713366985321</v>
      </c>
      <c r="N9777">
        <v>-0.20465075969696045</v>
      </c>
      <c r="O9777">
        <v>-0.14688032865524292</v>
      </c>
      <c r="P9777">
        <v>-0.1068713366985321</v>
      </c>
      <c r="Q9777">
        <v>-6.6862337291240692E-2</v>
      </c>
      <c r="R9777">
        <v>-9.0919090434908867E-3</v>
      </c>
      <c r="S9777" s="10" t="s">
        <v>38</v>
      </c>
    </row>
    <row r="9778" spans="1:19" hidden="1" x14ac:dyDescent="0.25">
      <c r="A9778" s="10" t="str">
        <f t="shared" si="152"/>
        <v>2017-2026Northern Coast1-in-2May PeakCAISO21</v>
      </c>
      <c r="B9778" s="10" t="s">
        <v>54</v>
      </c>
      <c r="C9778" s="10" t="s">
        <v>12</v>
      </c>
      <c r="D9778" s="10" t="s">
        <v>5</v>
      </c>
      <c r="E9778" s="10" t="s">
        <v>9</v>
      </c>
      <c r="F9778">
        <v>21</v>
      </c>
      <c r="G9778">
        <v>0.94284844398498535</v>
      </c>
      <c r="H9778">
        <v>0.93759286403656006</v>
      </c>
      <c r="I9778">
        <v>62.529705047607422</v>
      </c>
      <c r="J9778">
        <v>7.6630406081676483E-2</v>
      </c>
      <c r="K9778">
        <v>9027</v>
      </c>
      <c r="L9778">
        <v>8483.0169000000005</v>
      </c>
      <c r="M9778">
        <v>5.2555948495864868E-3</v>
      </c>
      <c r="N9778">
        <v>-9.2953935265541077E-2</v>
      </c>
      <c r="O9778">
        <v>-3.4929390996694565E-2</v>
      </c>
      <c r="P9778">
        <v>5.2555948495864868E-3</v>
      </c>
      <c r="Q9778">
        <v>4.5440580695867538E-2</v>
      </c>
      <c r="R9778">
        <v>0.10346512496471405</v>
      </c>
      <c r="S9778" s="10" t="s">
        <v>39</v>
      </c>
    </row>
    <row r="9779" spans="1:19" hidden="1" x14ac:dyDescent="0.25">
      <c r="A9779" s="10" t="str">
        <f t="shared" si="152"/>
        <v>2017-2026Northern Coast1-in-10May PeakCAISO21</v>
      </c>
      <c r="B9779" s="10" t="s">
        <v>54</v>
      </c>
      <c r="C9779" s="10" t="s">
        <v>12</v>
      </c>
      <c r="D9779" s="10" t="s">
        <v>5</v>
      </c>
      <c r="E9779" s="10" t="s">
        <v>1</v>
      </c>
      <c r="F9779">
        <v>21</v>
      </c>
      <c r="G9779">
        <v>1.3775110244750977</v>
      </c>
      <c r="H9779">
        <v>1.4390830993652344</v>
      </c>
      <c r="I9779">
        <v>71.970291137695312</v>
      </c>
      <c r="J9779">
        <v>7.6630406081676483E-2</v>
      </c>
      <c r="K9779">
        <v>9027</v>
      </c>
      <c r="L9779">
        <v>8483.0169000000005</v>
      </c>
      <c r="M9779">
        <v>-6.1572115868330002E-2</v>
      </c>
      <c r="N9779">
        <v>-0.15978164970874786</v>
      </c>
      <c r="O9779">
        <v>-0.10175710171461105</v>
      </c>
      <c r="P9779">
        <v>-6.1572115868330002E-2</v>
      </c>
      <c r="Q9779">
        <v>-2.138713002204895E-2</v>
      </c>
      <c r="R9779">
        <v>3.6637414246797562E-2</v>
      </c>
      <c r="S9779" s="10" t="s">
        <v>39</v>
      </c>
    </row>
    <row r="9780" spans="1:19" hidden="1" x14ac:dyDescent="0.25">
      <c r="A9780" s="10" t="str">
        <f t="shared" si="152"/>
        <v>2017-2026Northern Coast1-in-2May PeakPGE21</v>
      </c>
      <c r="B9780" s="10" t="s">
        <v>54</v>
      </c>
      <c r="C9780" s="10" t="s">
        <v>12</v>
      </c>
      <c r="D9780" s="10" t="s">
        <v>5</v>
      </c>
      <c r="E9780" s="10" t="s">
        <v>9</v>
      </c>
      <c r="F9780">
        <v>21</v>
      </c>
      <c r="G9780">
        <v>1.1676594018936157</v>
      </c>
      <c r="H9780">
        <v>1.2029978036880493</v>
      </c>
      <c r="I9780">
        <v>65.274032592773438</v>
      </c>
      <c r="J9780">
        <v>7.6630406081676483E-2</v>
      </c>
      <c r="K9780">
        <v>9027</v>
      </c>
      <c r="L9780">
        <v>8483.0169000000005</v>
      </c>
      <c r="M9780">
        <v>-3.5338390618562698E-2</v>
      </c>
      <c r="N9780">
        <v>-0.13354791700839996</v>
      </c>
      <c r="O9780">
        <v>-7.552337646484375E-2</v>
      </c>
      <c r="P9780">
        <v>-3.5338390618562698E-2</v>
      </c>
      <c r="Q9780">
        <v>4.8465942963957787E-3</v>
      </c>
      <c r="R9780">
        <v>6.2871135771274567E-2</v>
      </c>
      <c r="S9780" s="10" t="s">
        <v>38</v>
      </c>
    </row>
    <row r="9781" spans="1:19" hidden="1" x14ac:dyDescent="0.25">
      <c r="A9781" s="10" t="str">
        <f t="shared" si="152"/>
        <v>2017-2026Northern Coast1-in-10May PeakPGE21</v>
      </c>
      <c r="B9781" s="10" t="s">
        <v>54</v>
      </c>
      <c r="C9781" s="10" t="s">
        <v>12</v>
      </c>
      <c r="D9781" s="10" t="s">
        <v>5</v>
      </c>
      <c r="E9781" s="10" t="s">
        <v>1</v>
      </c>
      <c r="F9781">
        <v>21</v>
      </c>
      <c r="G9781">
        <v>2.0370798110961914</v>
      </c>
      <c r="H9781">
        <v>2.2157382965087891</v>
      </c>
      <c r="I9781">
        <v>76.942924499511719</v>
      </c>
      <c r="J9781">
        <v>7.6630406081676483E-2</v>
      </c>
      <c r="K9781">
        <v>9027</v>
      </c>
      <c r="L9781">
        <v>8483.0169000000005</v>
      </c>
      <c r="M9781">
        <v>-0.17865850031375885</v>
      </c>
      <c r="N9781">
        <v>-0.27686801552772522</v>
      </c>
      <c r="O9781">
        <v>-0.2188434898853302</v>
      </c>
      <c r="P9781">
        <v>-0.17865850031375885</v>
      </c>
      <c r="Q9781">
        <v>-0.1384735107421875</v>
      </c>
      <c r="R9781">
        <v>-8.0448970198631287E-2</v>
      </c>
      <c r="S9781" s="10" t="s">
        <v>38</v>
      </c>
    </row>
    <row r="9782" spans="1:19" hidden="1" x14ac:dyDescent="0.25">
      <c r="A9782" s="10" t="str">
        <f t="shared" si="152"/>
        <v>2017-2026Northern Coast1-in-10May PeakCAISO22</v>
      </c>
      <c r="B9782" s="10" t="s">
        <v>54</v>
      </c>
      <c r="C9782" s="10" t="s">
        <v>12</v>
      </c>
      <c r="D9782" s="10" t="s">
        <v>5</v>
      </c>
      <c r="E9782" s="10" t="s">
        <v>1</v>
      </c>
      <c r="F9782">
        <v>22</v>
      </c>
      <c r="G9782">
        <v>1.1479408740997314</v>
      </c>
      <c r="H9782">
        <v>1.1512628793716431</v>
      </c>
      <c r="I9782">
        <v>68.88067626953125</v>
      </c>
      <c r="J9782">
        <v>6.3674606382846832E-2</v>
      </c>
      <c r="K9782">
        <v>9027</v>
      </c>
      <c r="L9782">
        <v>8483.0169000000005</v>
      </c>
      <c r="M9782">
        <v>-3.3219594042748213E-3</v>
      </c>
      <c r="N9782">
        <v>-8.4927335381507874E-2</v>
      </c>
      <c r="O9782">
        <v>-3.6712922155857086E-2</v>
      </c>
      <c r="P9782">
        <v>-3.3219594042748213E-3</v>
      </c>
      <c r="Q9782">
        <v>3.0069004744291306E-2</v>
      </c>
      <c r="R9782">
        <v>7.8283414244651794E-2</v>
      </c>
      <c r="S9782" s="10" t="s">
        <v>39</v>
      </c>
    </row>
    <row r="9783" spans="1:19" hidden="1" x14ac:dyDescent="0.25">
      <c r="A9783" s="10" t="str">
        <f t="shared" si="152"/>
        <v>2017-2026Northern Coast1-in-2May PeakCAISO22</v>
      </c>
      <c r="B9783" s="10" t="s">
        <v>54</v>
      </c>
      <c r="C9783" s="10" t="s">
        <v>12</v>
      </c>
      <c r="D9783" s="10" t="s">
        <v>5</v>
      </c>
      <c r="E9783" s="10" t="s">
        <v>9</v>
      </c>
      <c r="F9783">
        <v>22</v>
      </c>
      <c r="G9783">
        <v>0.78571736812591553</v>
      </c>
      <c r="H9783">
        <v>0.72804301977157593</v>
      </c>
      <c r="I9783">
        <v>60.135848999023437</v>
      </c>
      <c r="J9783">
        <v>6.3674606382846832E-2</v>
      </c>
      <c r="K9783">
        <v>9027</v>
      </c>
      <c r="L9783">
        <v>8483.0169000000005</v>
      </c>
      <c r="M9783">
        <v>5.7674355804920197E-2</v>
      </c>
      <c r="N9783">
        <v>-2.3931019008159637E-2</v>
      </c>
      <c r="O9783">
        <v>2.4283392354846001E-2</v>
      </c>
      <c r="P9783">
        <v>5.7674355804920197E-2</v>
      </c>
      <c r="Q9783">
        <v>9.1065317392349243E-2</v>
      </c>
      <c r="R9783">
        <v>0.13927973806858063</v>
      </c>
      <c r="S9783" s="10" t="s">
        <v>39</v>
      </c>
    </row>
    <row r="9784" spans="1:19" hidden="1" x14ac:dyDescent="0.25">
      <c r="A9784" s="10" t="str">
        <f t="shared" si="152"/>
        <v>2017-2026Northern Coast1-in-10May PeakPGE22</v>
      </c>
      <c r="B9784" s="10" t="s">
        <v>54</v>
      </c>
      <c r="C9784" s="10" t="s">
        <v>12</v>
      </c>
      <c r="D9784" s="10" t="s">
        <v>5</v>
      </c>
      <c r="E9784" s="10" t="s">
        <v>1</v>
      </c>
      <c r="F9784">
        <v>22</v>
      </c>
      <c r="G9784">
        <v>1.6975886821746826</v>
      </c>
      <c r="H9784">
        <v>1.8155044317245483</v>
      </c>
      <c r="I9784">
        <v>73.263687133789063</v>
      </c>
      <c r="J9784">
        <v>6.3674606382846832E-2</v>
      </c>
      <c r="K9784">
        <v>9027</v>
      </c>
      <c r="L9784">
        <v>8483.0169000000005</v>
      </c>
      <c r="M9784">
        <v>-0.11791574954986572</v>
      </c>
      <c r="N9784">
        <v>-0.19952112436294556</v>
      </c>
      <c r="O9784">
        <v>-0.15130671858787537</v>
      </c>
      <c r="P9784">
        <v>-0.11791574954986572</v>
      </c>
      <c r="Q9784">
        <v>-8.4524787962436676E-2</v>
      </c>
      <c r="R9784">
        <v>-3.6310374736785889E-2</v>
      </c>
      <c r="S9784" s="10" t="s">
        <v>38</v>
      </c>
    </row>
    <row r="9785" spans="1:19" hidden="1" x14ac:dyDescent="0.25">
      <c r="A9785" s="10" t="str">
        <f t="shared" si="152"/>
        <v>2017-2026Northern Coast1-in-2May PeakPGE22</v>
      </c>
      <c r="B9785" s="10" t="s">
        <v>54</v>
      </c>
      <c r="C9785" s="10" t="s">
        <v>12</v>
      </c>
      <c r="D9785" s="10" t="s">
        <v>5</v>
      </c>
      <c r="E9785" s="10" t="s">
        <v>9</v>
      </c>
      <c r="F9785">
        <v>22</v>
      </c>
      <c r="G9785">
        <v>0.97306227684020996</v>
      </c>
      <c r="H9785">
        <v>0.96044445037841797</v>
      </c>
      <c r="I9785">
        <v>60.833946228027344</v>
      </c>
      <c r="J9785">
        <v>6.3674606382846832E-2</v>
      </c>
      <c r="K9785">
        <v>9027</v>
      </c>
      <c r="L9785">
        <v>8483.0169000000005</v>
      </c>
      <c r="M9785">
        <v>1.2617808766663074E-2</v>
      </c>
      <c r="N9785">
        <v>-6.8987563252449036E-2</v>
      </c>
      <c r="O9785">
        <v>-2.0773155614733696E-2</v>
      </c>
      <c r="P9785">
        <v>1.2617808766663074E-2</v>
      </c>
      <c r="Q9785">
        <v>4.6008773148059845E-2</v>
      </c>
      <c r="R9785">
        <v>9.4223186373710632E-2</v>
      </c>
      <c r="S9785" s="10" t="s">
        <v>38</v>
      </c>
    </row>
    <row r="9786" spans="1:19" hidden="1" x14ac:dyDescent="0.25">
      <c r="A9786" s="10" t="str">
        <f t="shared" si="152"/>
        <v>2017-2026Northern Coast1-in-2May PeakCAISO23</v>
      </c>
      <c r="B9786" s="10" t="s">
        <v>54</v>
      </c>
      <c r="C9786" s="10" t="s">
        <v>12</v>
      </c>
      <c r="D9786" s="10" t="s">
        <v>5</v>
      </c>
      <c r="E9786" s="10" t="s">
        <v>9</v>
      </c>
      <c r="F9786">
        <v>23</v>
      </c>
      <c r="G9786">
        <v>0.61131757497787476</v>
      </c>
      <c r="H9786">
        <v>0.57646983861923218</v>
      </c>
      <c r="I9786">
        <v>58.510848999023438</v>
      </c>
      <c r="J9786">
        <v>5.8387260884046555E-2</v>
      </c>
      <c r="K9786">
        <v>9027</v>
      </c>
      <c r="L9786">
        <v>8483.0169000000005</v>
      </c>
      <c r="M9786">
        <v>3.4847751259803772E-2</v>
      </c>
      <c r="N9786">
        <v>-3.9981361478567123E-2</v>
      </c>
      <c r="O9786">
        <v>4.2294715531170368E-3</v>
      </c>
      <c r="P9786">
        <v>3.4847751259803772E-2</v>
      </c>
      <c r="Q9786">
        <v>6.5466031432151794E-2</v>
      </c>
      <c r="R9786">
        <v>0.10967686772346497</v>
      </c>
      <c r="S9786" s="10" t="s">
        <v>39</v>
      </c>
    </row>
    <row r="9787" spans="1:19" hidden="1" x14ac:dyDescent="0.25">
      <c r="A9787" s="10" t="str">
        <f t="shared" si="152"/>
        <v>2017-2026Northern Coast1-in-10May PeakCAISO23</v>
      </c>
      <c r="B9787" s="10" t="s">
        <v>54</v>
      </c>
      <c r="C9787" s="10" t="s">
        <v>12</v>
      </c>
      <c r="D9787" s="10" t="s">
        <v>5</v>
      </c>
      <c r="E9787" s="10" t="s">
        <v>1</v>
      </c>
      <c r="F9787">
        <v>23</v>
      </c>
      <c r="G9787">
        <v>0.89314115047454834</v>
      </c>
      <c r="H9787">
        <v>0.89978259801864624</v>
      </c>
      <c r="I9787">
        <v>66.5245361328125</v>
      </c>
      <c r="J9787">
        <v>5.8387260884046555E-2</v>
      </c>
      <c r="K9787">
        <v>9027</v>
      </c>
      <c r="L9787">
        <v>8483.0169000000005</v>
      </c>
      <c r="M9787">
        <v>-6.6414205357432365E-3</v>
      </c>
      <c r="N9787">
        <v>-8.1470534205436707E-2</v>
      </c>
      <c r="O9787">
        <v>-3.7259701639413834E-2</v>
      </c>
      <c r="P9787">
        <v>-6.6414205357432365E-3</v>
      </c>
      <c r="Q9787">
        <v>2.3976858705282211E-2</v>
      </c>
      <c r="R9787">
        <v>6.8187691271305084E-2</v>
      </c>
      <c r="S9787" s="10" t="s">
        <v>39</v>
      </c>
    </row>
    <row r="9788" spans="1:19" hidden="1" x14ac:dyDescent="0.25">
      <c r="A9788" s="10" t="str">
        <f t="shared" si="152"/>
        <v>2017-2026Northern Coast1-in-2May PeakPGE23</v>
      </c>
      <c r="B9788" s="10" t="s">
        <v>54</v>
      </c>
      <c r="C9788" s="10" t="s">
        <v>12</v>
      </c>
      <c r="D9788" s="10" t="s">
        <v>5</v>
      </c>
      <c r="E9788" s="10" t="s">
        <v>9</v>
      </c>
      <c r="F9788">
        <v>23</v>
      </c>
      <c r="G9788">
        <v>0.75707900524139404</v>
      </c>
      <c r="H9788">
        <v>0.74967008829116821</v>
      </c>
      <c r="I9788">
        <v>58.165554046630859</v>
      </c>
      <c r="J9788">
        <v>5.8387260884046555E-2</v>
      </c>
      <c r="K9788">
        <v>9027</v>
      </c>
      <c r="L9788">
        <v>8483.0169000000005</v>
      </c>
      <c r="M9788">
        <v>7.4088876135647297E-3</v>
      </c>
      <c r="N9788">
        <v>-6.7420229315757751E-2</v>
      </c>
      <c r="O9788">
        <v>-2.3209391161799431E-2</v>
      </c>
      <c r="P9788">
        <v>7.4088876135647297E-3</v>
      </c>
      <c r="Q9788">
        <v>3.8027167320251465E-2</v>
      </c>
      <c r="R9788">
        <v>8.2238003611564636E-2</v>
      </c>
      <c r="S9788" s="10" t="s">
        <v>38</v>
      </c>
    </row>
    <row r="9789" spans="1:19" hidden="1" x14ac:dyDescent="0.25">
      <c r="A9789" s="10" t="str">
        <f t="shared" si="152"/>
        <v>2017-2026Northern Coast1-in-10May PeakPGE23</v>
      </c>
      <c r="B9789" s="10" t="s">
        <v>54</v>
      </c>
      <c r="C9789" s="10" t="s">
        <v>12</v>
      </c>
      <c r="D9789" s="10" t="s">
        <v>5</v>
      </c>
      <c r="E9789" s="10" t="s">
        <v>1</v>
      </c>
      <c r="F9789">
        <v>23</v>
      </c>
      <c r="G9789">
        <v>1.3207876682281494</v>
      </c>
      <c r="H9789">
        <v>1.395885705947876</v>
      </c>
      <c r="I9789">
        <v>70.706611633300781</v>
      </c>
      <c r="J9789">
        <v>5.8387260884046555E-2</v>
      </c>
      <c r="K9789">
        <v>9027</v>
      </c>
      <c r="L9789">
        <v>8483.0169000000005</v>
      </c>
      <c r="M9789">
        <v>-7.5097985565662384E-2</v>
      </c>
      <c r="N9789">
        <v>-0.14992709457874298</v>
      </c>
      <c r="O9789">
        <v>-0.10571626573801041</v>
      </c>
      <c r="P9789">
        <v>-7.5097985565662384E-2</v>
      </c>
      <c r="Q9789">
        <v>-4.4479705393314362E-2</v>
      </c>
      <c r="R9789">
        <v>-2.6887201238423586E-4</v>
      </c>
      <c r="S9789" s="10" t="s">
        <v>38</v>
      </c>
    </row>
    <row r="9790" spans="1:19" hidden="1" x14ac:dyDescent="0.25">
      <c r="A9790" s="10" t="str">
        <f t="shared" si="152"/>
        <v>2017-2026Northern Coast1-in-2May PeakCAISO24</v>
      </c>
      <c r="B9790" s="10" t="s">
        <v>54</v>
      </c>
      <c r="C9790" s="10" t="s">
        <v>12</v>
      </c>
      <c r="D9790" s="10" t="s">
        <v>5</v>
      </c>
      <c r="E9790" s="10" t="s">
        <v>9</v>
      </c>
      <c r="F9790">
        <v>24</v>
      </c>
      <c r="G9790">
        <v>0.46779629588127136</v>
      </c>
      <c r="H9790">
        <v>0.44245168566703796</v>
      </c>
      <c r="I9790">
        <v>57.432075500488281</v>
      </c>
      <c r="J9790">
        <v>4.4309847056865692E-2</v>
      </c>
      <c r="K9790">
        <v>9027</v>
      </c>
      <c r="L9790">
        <v>8483.0169000000005</v>
      </c>
      <c r="M9790">
        <v>2.5344615802168846E-2</v>
      </c>
      <c r="N9790">
        <v>-3.1442884355783463E-2</v>
      </c>
      <c r="O9790">
        <v>2.1085320040583611E-3</v>
      </c>
      <c r="P9790">
        <v>2.5344615802168846E-2</v>
      </c>
      <c r="Q9790">
        <v>4.8580698668956757E-2</v>
      </c>
      <c r="R9790">
        <v>8.2132115960121155E-2</v>
      </c>
      <c r="S9790" s="10" t="s">
        <v>39</v>
      </c>
    </row>
    <row r="9791" spans="1:19" hidden="1" x14ac:dyDescent="0.25">
      <c r="A9791" s="10" t="str">
        <f t="shared" si="152"/>
        <v>2017-2026Northern Coast1-in-10May PeakCAISO24</v>
      </c>
      <c r="B9791" s="10" t="s">
        <v>54</v>
      </c>
      <c r="C9791" s="10" t="s">
        <v>12</v>
      </c>
      <c r="D9791" s="10" t="s">
        <v>5</v>
      </c>
      <c r="E9791" s="10" t="s">
        <v>1</v>
      </c>
      <c r="F9791">
        <v>24</v>
      </c>
      <c r="G9791">
        <v>0.68345510959625244</v>
      </c>
      <c r="H9791">
        <v>0.68979263305664063</v>
      </c>
      <c r="I9791">
        <v>64.546226501464844</v>
      </c>
      <c r="J9791">
        <v>4.4309847056865692E-2</v>
      </c>
      <c r="K9791">
        <v>9027</v>
      </c>
      <c r="L9791">
        <v>8483.0169000000005</v>
      </c>
      <c r="M9791">
        <v>-6.3375355675816536E-3</v>
      </c>
      <c r="N9791">
        <v>-6.3125036656856537E-2</v>
      </c>
      <c r="O9791">
        <v>-2.9573619365692139E-2</v>
      </c>
      <c r="P9791">
        <v>-6.3375355675816536E-3</v>
      </c>
      <c r="Q9791">
        <v>1.6898548230528831E-2</v>
      </c>
      <c r="R9791">
        <v>5.044996365904808E-2</v>
      </c>
      <c r="S9791" s="10" t="s">
        <v>39</v>
      </c>
    </row>
    <row r="9792" spans="1:19" hidden="1" x14ac:dyDescent="0.25">
      <c r="A9792" s="10" t="str">
        <f t="shared" si="152"/>
        <v>2017-2026Northern Coast1-in-2May PeakPGE24</v>
      </c>
      <c r="B9792" s="10" t="s">
        <v>54</v>
      </c>
      <c r="C9792" s="10" t="s">
        <v>12</v>
      </c>
      <c r="D9792" s="10" t="s">
        <v>5</v>
      </c>
      <c r="E9792" s="10" t="s">
        <v>9</v>
      </c>
      <c r="F9792">
        <v>24</v>
      </c>
      <c r="G9792">
        <v>0.57933676242828369</v>
      </c>
      <c r="H9792">
        <v>0.56983047723770142</v>
      </c>
      <c r="I9792">
        <v>56.372161865234375</v>
      </c>
      <c r="J9792">
        <v>4.4309847056865692E-2</v>
      </c>
      <c r="K9792">
        <v>9027</v>
      </c>
      <c r="L9792">
        <v>8483.0169000000005</v>
      </c>
      <c r="M9792">
        <v>9.5062954351305962E-3</v>
      </c>
      <c r="N9792">
        <v>-4.7281205654144287E-2</v>
      </c>
      <c r="O9792">
        <v>-1.3729788362979889E-2</v>
      </c>
      <c r="P9792">
        <v>9.5062954351305962E-3</v>
      </c>
      <c r="Q9792">
        <v>3.2742377370595932E-2</v>
      </c>
      <c r="R9792">
        <v>6.6293798387050629E-2</v>
      </c>
      <c r="S9792" s="10" t="s">
        <v>38</v>
      </c>
    </row>
    <row r="9793" spans="1:19" hidden="1" x14ac:dyDescent="0.25">
      <c r="A9793" s="10" t="str">
        <f t="shared" si="152"/>
        <v>2017-2026Northern Coast1-in-10May PeakPGE24</v>
      </c>
      <c r="B9793" s="10" t="s">
        <v>54</v>
      </c>
      <c r="C9793" s="10" t="s">
        <v>12</v>
      </c>
      <c r="D9793" s="10" t="s">
        <v>5</v>
      </c>
      <c r="E9793" s="10" t="s">
        <v>1</v>
      </c>
      <c r="F9793">
        <v>24</v>
      </c>
      <c r="G9793">
        <v>1.0107015371322632</v>
      </c>
      <c r="H9793">
        <v>1.0613294839859009</v>
      </c>
      <c r="I9793">
        <v>68.328773498535156</v>
      </c>
      <c r="J9793">
        <v>4.4309847056865692E-2</v>
      </c>
      <c r="K9793">
        <v>9027</v>
      </c>
      <c r="L9793">
        <v>8483.0169000000005</v>
      </c>
      <c r="M9793">
        <v>-5.0627961754798889E-2</v>
      </c>
      <c r="N9793">
        <v>-0.10741546005010605</v>
      </c>
      <c r="O9793">
        <v>-7.386404275894165E-2</v>
      </c>
      <c r="P9793">
        <v>-5.0627961754798889E-2</v>
      </c>
      <c r="Q9793">
        <v>-2.7391878888010979E-2</v>
      </c>
      <c r="R9793">
        <v>6.1595384031534195E-3</v>
      </c>
      <c r="S9793" s="10" t="s">
        <v>38</v>
      </c>
    </row>
    <row r="9794" spans="1:19" hidden="1" x14ac:dyDescent="0.25">
      <c r="A9794" s="10" t="str">
        <f t="shared" ref="A9794:A9857" si="153">CONCATENATE(B9794,C9794,E9794,D9794,S9794,F9794)</f>
        <v>2017-2026Northern Coast1-in-2October PeakCAISO1</v>
      </c>
      <c r="B9794" s="10" t="s">
        <v>54</v>
      </c>
      <c r="C9794" s="10" t="s">
        <v>12</v>
      </c>
      <c r="D9794" s="10" t="s">
        <v>6</v>
      </c>
      <c r="E9794" s="10" t="s">
        <v>9</v>
      </c>
      <c r="F9794">
        <v>1</v>
      </c>
      <c r="G9794">
        <v>0.44920632243156433</v>
      </c>
      <c r="H9794">
        <v>0.44920632243156433</v>
      </c>
      <c r="I9794">
        <v>59.021694183349609</v>
      </c>
      <c r="J9794">
        <v>0</v>
      </c>
      <c r="K9794">
        <v>9027</v>
      </c>
      <c r="L9794">
        <v>8483.0169000000005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 s="10" t="s">
        <v>39</v>
      </c>
    </row>
    <row r="9795" spans="1:19" hidden="1" x14ac:dyDescent="0.25">
      <c r="A9795" s="10" t="str">
        <f t="shared" si="153"/>
        <v>2017-2026Northern Coast1-in-10October PeakCAISO1</v>
      </c>
      <c r="B9795" s="10" t="s">
        <v>54</v>
      </c>
      <c r="C9795" s="10" t="s">
        <v>12</v>
      </c>
      <c r="D9795" s="10" t="s">
        <v>6</v>
      </c>
      <c r="E9795" s="10" t="s">
        <v>1</v>
      </c>
      <c r="F9795">
        <v>1</v>
      </c>
      <c r="G9795">
        <v>0.50580048561096191</v>
      </c>
      <c r="H9795">
        <v>0.50580048561096191</v>
      </c>
      <c r="I9795">
        <v>59.752838134765625</v>
      </c>
      <c r="J9795">
        <v>0</v>
      </c>
      <c r="K9795">
        <v>9027</v>
      </c>
      <c r="L9795">
        <v>8483.0169000000005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 s="10" t="s">
        <v>39</v>
      </c>
    </row>
    <row r="9796" spans="1:19" hidden="1" x14ac:dyDescent="0.25">
      <c r="A9796" s="10" t="str">
        <f t="shared" si="153"/>
        <v>2017-2026Northern Coast1-in-10October PeakPGE1</v>
      </c>
      <c r="B9796" s="10" t="s">
        <v>54</v>
      </c>
      <c r="C9796" s="10" t="s">
        <v>12</v>
      </c>
      <c r="D9796" s="10" t="s">
        <v>6</v>
      </c>
      <c r="E9796" s="10" t="s">
        <v>1</v>
      </c>
      <c r="F9796">
        <v>1</v>
      </c>
      <c r="G9796">
        <v>0.63569676876068115</v>
      </c>
      <c r="H9796">
        <v>0.63569676876068115</v>
      </c>
      <c r="I9796">
        <v>64.236312866210937</v>
      </c>
      <c r="J9796">
        <v>0</v>
      </c>
      <c r="K9796">
        <v>9027</v>
      </c>
      <c r="L9796">
        <v>8483.0169000000005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 s="10" t="s">
        <v>38</v>
      </c>
    </row>
    <row r="9797" spans="1:19" hidden="1" x14ac:dyDescent="0.25">
      <c r="A9797" s="10" t="str">
        <f t="shared" si="153"/>
        <v>2017-2026Northern Coast1-in-2October PeakPGE1</v>
      </c>
      <c r="B9797" s="10" t="s">
        <v>54</v>
      </c>
      <c r="C9797" s="10" t="s">
        <v>12</v>
      </c>
      <c r="D9797" s="10" t="s">
        <v>6</v>
      </c>
      <c r="E9797" s="10" t="s">
        <v>9</v>
      </c>
      <c r="F9797">
        <v>1</v>
      </c>
      <c r="G9797">
        <v>0.41923248767852783</v>
      </c>
      <c r="H9797">
        <v>0.41923248767852783</v>
      </c>
      <c r="I9797">
        <v>58.184913635253906</v>
      </c>
      <c r="J9797">
        <v>0</v>
      </c>
      <c r="K9797">
        <v>9027</v>
      </c>
      <c r="L9797">
        <v>8483.0169000000005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 s="10" t="s">
        <v>38</v>
      </c>
    </row>
    <row r="9798" spans="1:19" hidden="1" x14ac:dyDescent="0.25">
      <c r="A9798" s="10" t="str">
        <f t="shared" si="153"/>
        <v>2017-2026Northern Coast1-in-2October PeakCAISO2</v>
      </c>
      <c r="B9798" s="10" t="s">
        <v>54</v>
      </c>
      <c r="C9798" s="10" t="s">
        <v>12</v>
      </c>
      <c r="D9798" s="10" t="s">
        <v>6</v>
      </c>
      <c r="E9798" s="10" t="s">
        <v>9</v>
      </c>
      <c r="F9798">
        <v>2</v>
      </c>
      <c r="G9798">
        <v>0.39095711708068848</v>
      </c>
      <c r="H9798">
        <v>0.39095711708068848</v>
      </c>
      <c r="I9798">
        <v>56.668392181396484</v>
      </c>
      <c r="J9798">
        <v>0</v>
      </c>
      <c r="K9798">
        <v>9027</v>
      </c>
      <c r="L9798">
        <v>8483.0169000000005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 s="10" t="s">
        <v>39</v>
      </c>
    </row>
    <row r="9799" spans="1:19" hidden="1" x14ac:dyDescent="0.25">
      <c r="A9799" s="10" t="str">
        <f t="shared" si="153"/>
        <v>2017-2026Northern Coast1-in-10October PeakCAISO2</v>
      </c>
      <c r="B9799" s="10" t="s">
        <v>54</v>
      </c>
      <c r="C9799" s="10" t="s">
        <v>12</v>
      </c>
      <c r="D9799" s="10" t="s">
        <v>6</v>
      </c>
      <c r="E9799" s="10" t="s">
        <v>1</v>
      </c>
      <c r="F9799">
        <v>2</v>
      </c>
      <c r="G9799">
        <v>0.4402126669883728</v>
      </c>
      <c r="H9799">
        <v>0.4402126669883728</v>
      </c>
      <c r="I9799">
        <v>58.603305816650391</v>
      </c>
      <c r="J9799">
        <v>0</v>
      </c>
      <c r="K9799">
        <v>9027</v>
      </c>
      <c r="L9799">
        <v>8483.0169000000005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 s="10" t="s">
        <v>39</v>
      </c>
    </row>
    <row r="9800" spans="1:19" hidden="1" x14ac:dyDescent="0.25">
      <c r="A9800" s="10" t="str">
        <f t="shared" si="153"/>
        <v>2017-2026Northern Coast1-in-2October PeakPGE2</v>
      </c>
      <c r="B9800" s="10" t="s">
        <v>54</v>
      </c>
      <c r="C9800" s="10" t="s">
        <v>12</v>
      </c>
      <c r="D9800" s="10" t="s">
        <v>6</v>
      </c>
      <c r="E9800" s="10" t="s">
        <v>9</v>
      </c>
      <c r="F9800">
        <v>2</v>
      </c>
      <c r="G9800">
        <v>0.36487004160881042</v>
      </c>
      <c r="H9800">
        <v>0.36487004160881042</v>
      </c>
      <c r="I9800">
        <v>57.070762634277344</v>
      </c>
      <c r="J9800">
        <v>0</v>
      </c>
      <c r="K9800">
        <v>9027</v>
      </c>
      <c r="L9800">
        <v>8483.0169000000005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 s="10" t="s">
        <v>38</v>
      </c>
    </row>
    <row r="9801" spans="1:19" hidden="1" x14ac:dyDescent="0.25">
      <c r="A9801" s="10" t="str">
        <f t="shared" si="153"/>
        <v>2017-2026Northern Coast1-in-10October PeakPGE2</v>
      </c>
      <c r="B9801" s="10" t="s">
        <v>54</v>
      </c>
      <c r="C9801" s="10" t="s">
        <v>12</v>
      </c>
      <c r="D9801" s="10" t="s">
        <v>6</v>
      </c>
      <c r="E9801" s="10" t="s">
        <v>1</v>
      </c>
      <c r="F9801">
        <v>2</v>
      </c>
      <c r="G9801">
        <v>0.55326509475708008</v>
      </c>
      <c r="H9801">
        <v>0.55326509475708008</v>
      </c>
      <c r="I9801">
        <v>62.032543182373047</v>
      </c>
      <c r="J9801">
        <v>0</v>
      </c>
      <c r="K9801">
        <v>9027</v>
      </c>
      <c r="L9801">
        <v>8483.0169000000005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 s="10" t="s">
        <v>38</v>
      </c>
    </row>
    <row r="9802" spans="1:19" hidden="1" x14ac:dyDescent="0.25">
      <c r="A9802" s="10" t="str">
        <f t="shared" si="153"/>
        <v>2017-2026Northern Coast1-in-2October PeakCAISO3</v>
      </c>
      <c r="B9802" s="10" t="s">
        <v>54</v>
      </c>
      <c r="C9802" s="10" t="s">
        <v>12</v>
      </c>
      <c r="D9802" s="10" t="s">
        <v>6</v>
      </c>
      <c r="E9802" s="10" t="s">
        <v>9</v>
      </c>
      <c r="F9802">
        <v>3</v>
      </c>
      <c r="G9802">
        <v>0.35686209797859192</v>
      </c>
      <c r="H9802">
        <v>0.35686209797859192</v>
      </c>
      <c r="I9802">
        <v>55.440086364746094</v>
      </c>
      <c r="J9802">
        <v>0</v>
      </c>
      <c r="K9802">
        <v>9027</v>
      </c>
      <c r="L9802">
        <v>8483.0169000000005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 s="10" t="s">
        <v>39</v>
      </c>
    </row>
    <row r="9803" spans="1:19" hidden="1" x14ac:dyDescent="0.25">
      <c r="A9803" s="10" t="str">
        <f t="shared" si="153"/>
        <v>2017-2026Northern Coast1-in-10October PeakCAISO3</v>
      </c>
      <c r="B9803" s="10" t="s">
        <v>54</v>
      </c>
      <c r="C9803" s="10" t="s">
        <v>12</v>
      </c>
      <c r="D9803" s="10" t="s">
        <v>6</v>
      </c>
      <c r="E9803" s="10" t="s">
        <v>1</v>
      </c>
      <c r="F9803">
        <v>3</v>
      </c>
      <c r="G9803">
        <v>0.40182209014892578</v>
      </c>
      <c r="H9803">
        <v>0.40182209014892578</v>
      </c>
      <c r="I9803">
        <v>57.864151000976563</v>
      </c>
      <c r="J9803">
        <v>0</v>
      </c>
      <c r="K9803">
        <v>9027</v>
      </c>
      <c r="L9803">
        <v>8483.0169000000005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 s="10" t="s">
        <v>39</v>
      </c>
    </row>
    <row r="9804" spans="1:19" hidden="1" x14ac:dyDescent="0.25">
      <c r="A9804" s="10" t="str">
        <f t="shared" si="153"/>
        <v>2017-2026Northern Coast1-in-10October PeakPGE3</v>
      </c>
      <c r="B9804" s="10" t="s">
        <v>54</v>
      </c>
      <c r="C9804" s="10" t="s">
        <v>12</v>
      </c>
      <c r="D9804" s="10" t="s">
        <v>6</v>
      </c>
      <c r="E9804" s="10" t="s">
        <v>1</v>
      </c>
      <c r="F9804">
        <v>3</v>
      </c>
      <c r="G9804">
        <v>0.50501531362533569</v>
      </c>
      <c r="H9804">
        <v>0.50501531362533569</v>
      </c>
      <c r="I9804">
        <v>60.396694183349609</v>
      </c>
      <c r="J9804">
        <v>0</v>
      </c>
      <c r="K9804">
        <v>9027</v>
      </c>
      <c r="L9804">
        <v>8483.0169000000005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 s="10" t="s">
        <v>38</v>
      </c>
    </row>
    <row r="9805" spans="1:19" hidden="1" x14ac:dyDescent="0.25">
      <c r="A9805" s="10" t="str">
        <f t="shared" si="153"/>
        <v>2017-2026Northern Coast1-in-2October PeakPGE3</v>
      </c>
      <c r="B9805" s="10" t="s">
        <v>54</v>
      </c>
      <c r="C9805" s="10" t="s">
        <v>12</v>
      </c>
      <c r="D9805" s="10" t="s">
        <v>6</v>
      </c>
      <c r="E9805" s="10" t="s">
        <v>9</v>
      </c>
      <c r="F9805">
        <v>3</v>
      </c>
      <c r="G9805">
        <v>0.33305004239082336</v>
      </c>
      <c r="H9805">
        <v>0.33305004239082336</v>
      </c>
      <c r="I9805">
        <v>56.049064636230469</v>
      </c>
      <c r="J9805">
        <v>0</v>
      </c>
      <c r="K9805">
        <v>9027</v>
      </c>
      <c r="L9805">
        <v>8483.0169000000005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 s="10" t="s">
        <v>38</v>
      </c>
    </row>
    <row r="9806" spans="1:19" hidden="1" x14ac:dyDescent="0.25">
      <c r="A9806" s="10" t="str">
        <f t="shared" si="153"/>
        <v>2017-2026Northern Coast1-in-10October PeakCAISO4</v>
      </c>
      <c r="B9806" s="10" t="s">
        <v>54</v>
      </c>
      <c r="C9806" s="10" t="s">
        <v>12</v>
      </c>
      <c r="D9806" s="10" t="s">
        <v>6</v>
      </c>
      <c r="E9806" s="10" t="s">
        <v>1</v>
      </c>
      <c r="F9806">
        <v>4</v>
      </c>
      <c r="G9806">
        <v>0.37985882163047791</v>
      </c>
      <c r="H9806">
        <v>0.37985882163047791</v>
      </c>
      <c r="I9806">
        <v>56.932075500488281</v>
      </c>
      <c r="J9806">
        <v>0</v>
      </c>
      <c r="K9806">
        <v>9027</v>
      </c>
      <c r="L9806">
        <v>8483.0169000000005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 s="10" t="s">
        <v>39</v>
      </c>
    </row>
    <row r="9807" spans="1:19" hidden="1" x14ac:dyDescent="0.25">
      <c r="A9807" s="10" t="str">
        <f t="shared" si="153"/>
        <v>2017-2026Northern Coast1-in-2October PeakCAISO4</v>
      </c>
      <c r="B9807" s="10" t="s">
        <v>54</v>
      </c>
      <c r="C9807" s="10" t="s">
        <v>12</v>
      </c>
      <c r="D9807" s="10" t="s">
        <v>6</v>
      </c>
      <c r="E9807" s="10" t="s">
        <v>9</v>
      </c>
      <c r="F9807">
        <v>4</v>
      </c>
      <c r="G9807">
        <v>0.33735629916191101</v>
      </c>
      <c r="H9807">
        <v>0.33735629916191101</v>
      </c>
      <c r="I9807">
        <v>54.733478546142578</v>
      </c>
      <c r="J9807">
        <v>0</v>
      </c>
      <c r="K9807">
        <v>9027</v>
      </c>
      <c r="L9807">
        <v>8483.0169000000005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 s="10" t="s">
        <v>39</v>
      </c>
    </row>
    <row r="9808" spans="1:19" hidden="1" x14ac:dyDescent="0.25">
      <c r="A9808" s="10" t="str">
        <f t="shared" si="153"/>
        <v>2017-2026Northern Coast1-in-10October PeakPGE4</v>
      </c>
      <c r="B9808" s="10" t="s">
        <v>54</v>
      </c>
      <c r="C9808" s="10" t="s">
        <v>12</v>
      </c>
      <c r="D9808" s="10" t="s">
        <v>6</v>
      </c>
      <c r="E9808" s="10" t="s">
        <v>1</v>
      </c>
      <c r="F9808">
        <v>4</v>
      </c>
      <c r="G9808">
        <v>0.47741159796714783</v>
      </c>
      <c r="H9808">
        <v>0.47741159796714783</v>
      </c>
      <c r="I9808">
        <v>59.225467681884766</v>
      </c>
      <c r="J9808">
        <v>0</v>
      </c>
      <c r="K9808">
        <v>9027</v>
      </c>
      <c r="L9808">
        <v>8483.0169000000005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 s="10" t="s">
        <v>38</v>
      </c>
    </row>
    <row r="9809" spans="1:19" hidden="1" x14ac:dyDescent="0.25">
      <c r="A9809" s="10" t="str">
        <f t="shared" si="153"/>
        <v>2017-2026Northern Coast1-in-2October PeakPGE4</v>
      </c>
      <c r="B9809" s="10" t="s">
        <v>54</v>
      </c>
      <c r="C9809" s="10" t="s">
        <v>12</v>
      </c>
      <c r="D9809" s="10" t="s">
        <v>6</v>
      </c>
      <c r="E9809" s="10" t="s">
        <v>9</v>
      </c>
      <c r="F9809">
        <v>4</v>
      </c>
      <c r="G9809">
        <v>0.31484580039978027</v>
      </c>
      <c r="H9809">
        <v>0.31484580039978027</v>
      </c>
      <c r="I9809">
        <v>55.456607818603516</v>
      </c>
      <c r="J9809">
        <v>0</v>
      </c>
      <c r="K9809">
        <v>9027</v>
      </c>
      <c r="L9809">
        <v>8483.0169000000005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 s="10" t="s">
        <v>38</v>
      </c>
    </row>
    <row r="9810" spans="1:19" hidden="1" x14ac:dyDescent="0.25">
      <c r="A9810" s="10" t="str">
        <f t="shared" si="153"/>
        <v>2017-2026Northern Coast1-in-10October PeakCAISO5</v>
      </c>
      <c r="B9810" s="10" t="s">
        <v>54</v>
      </c>
      <c r="C9810" s="10" t="s">
        <v>12</v>
      </c>
      <c r="D9810" s="10" t="s">
        <v>6</v>
      </c>
      <c r="E9810" s="10" t="s">
        <v>1</v>
      </c>
      <c r="F9810">
        <v>5</v>
      </c>
      <c r="G9810">
        <v>0.37173515558242798</v>
      </c>
      <c r="H9810">
        <v>0.37173515558242798</v>
      </c>
      <c r="I9810">
        <v>56.146694183349609</v>
      </c>
      <c r="J9810">
        <v>0</v>
      </c>
      <c r="K9810">
        <v>9027</v>
      </c>
      <c r="L9810">
        <v>8483.0169000000005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 s="10" t="s">
        <v>39</v>
      </c>
    </row>
    <row r="9811" spans="1:19" hidden="1" x14ac:dyDescent="0.25">
      <c r="A9811" s="10" t="str">
        <f t="shared" si="153"/>
        <v>2017-2026Northern Coast1-in-2October PeakCAISO5</v>
      </c>
      <c r="B9811" s="10" t="s">
        <v>54</v>
      </c>
      <c r="C9811" s="10" t="s">
        <v>12</v>
      </c>
      <c r="D9811" s="10" t="s">
        <v>6</v>
      </c>
      <c r="E9811" s="10" t="s">
        <v>9</v>
      </c>
      <c r="F9811">
        <v>5</v>
      </c>
      <c r="G9811">
        <v>0.3301415741443634</v>
      </c>
      <c r="H9811">
        <v>0.3301415741443634</v>
      </c>
      <c r="I9811">
        <v>53.779705047607422</v>
      </c>
      <c r="J9811">
        <v>0</v>
      </c>
      <c r="K9811">
        <v>9027</v>
      </c>
      <c r="L9811">
        <v>8483.0169000000005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 s="10" t="s">
        <v>39</v>
      </c>
    </row>
    <row r="9812" spans="1:19" hidden="1" x14ac:dyDescent="0.25">
      <c r="A9812" s="10" t="str">
        <f t="shared" si="153"/>
        <v>2017-2026Northern Coast1-in-10October PeakPGE5</v>
      </c>
      <c r="B9812" s="10" t="s">
        <v>54</v>
      </c>
      <c r="C9812" s="10" t="s">
        <v>12</v>
      </c>
      <c r="D9812" s="10" t="s">
        <v>6</v>
      </c>
      <c r="E9812" s="10" t="s">
        <v>1</v>
      </c>
      <c r="F9812">
        <v>5</v>
      </c>
      <c r="G9812">
        <v>0.46720165014266968</v>
      </c>
      <c r="H9812">
        <v>0.46720165014266968</v>
      </c>
      <c r="I9812">
        <v>57.907543182373047</v>
      </c>
      <c r="J9812">
        <v>0</v>
      </c>
      <c r="K9812">
        <v>9027</v>
      </c>
      <c r="L9812">
        <v>8483.0169000000005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 s="10" t="s">
        <v>38</v>
      </c>
    </row>
    <row r="9813" spans="1:19" hidden="1" x14ac:dyDescent="0.25">
      <c r="A9813" s="10" t="str">
        <f t="shared" si="153"/>
        <v>2017-2026Northern Coast1-in-2October PeakPGE5</v>
      </c>
      <c r="B9813" s="10" t="s">
        <v>54</v>
      </c>
      <c r="C9813" s="10" t="s">
        <v>12</v>
      </c>
      <c r="D9813" s="10" t="s">
        <v>6</v>
      </c>
      <c r="E9813" s="10" t="s">
        <v>9</v>
      </c>
      <c r="F9813">
        <v>5</v>
      </c>
      <c r="G9813">
        <v>0.30811247229576111</v>
      </c>
      <c r="H9813">
        <v>0.30811247229576111</v>
      </c>
      <c r="I9813">
        <v>54.817924499511719</v>
      </c>
      <c r="J9813">
        <v>0</v>
      </c>
      <c r="K9813">
        <v>9027</v>
      </c>
      <c r="L9813">
        <v>8483.0169000000005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 s="10" t="s">
        <v>38</v>
      </c>
    </row>
    <row r="9814" spans="1:19" hidden="1" x14ac:dyDescent="0.25">
      <c r="A9814" s="10" t="str">
        <f t="shared" si="153"/>
        <v>2017-2026Northern Coast1-in-2October PeakCAISO6</v>
      </c>
      <c r="B9814" s="10" t="s">
        <v>54</v>
      </c>
      <c r="C9814" s="10" t="s">
        <v>12</v>
      </c>
      <c r="D9814" s="10" t="s">
        <v>6</v>
      </c>
      <c r="E9814" s="10" t="s">
        <v>9</v>
      </c>
      <c r="F9814">
        <v>6</v>
      </c>
      <c r="G9814">
        <v>0.34580284357070923</v>
      </c>
      <c r="H9814">
        <v>0.34580284357070923</v>
      </c>
      <c r="I9814">
        <v>52.687248229980469</v>
      </c>
      <c r="J9814">
        <v>0</v>
      </c>
      <c r="K9814">
        <v>9027</v>
      </c>
      <c r="L9814">
        <v>8483.0169000000005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 s="10" t="s">
        <v>39</v>
      </c>
    </row>
    <row r="9815" spans="1:19" hidden="1" x14ac:dyDescent="0.25">
      <c r="A9815" s="10" t="str">
        <f t="shared" si="153"/>
        <v>2017-2026Northern Coast1-in-10October PeakCAISO6</v>
      </c>
      <c r="B9815" s="10" t="s">
        <v>54</v>
      </c>
      <c r="C9815" s="10" t="s">
        <v>12</v>
      </c>
      <c r="D9815" s="10" t="s">
        <v>6</v>
      </c>
      <c r="E9815" s="10" t="s">
        <v>1</v>
      </c>
      <c r="F9815">
        <v>6</v>
      </c>
      <c r="G9815">
        <v>0.38936954736709595</v>
      </c>
      <c r="H9815">
        <v>0.38936954736709595</v>
      </c>
      <c r="I9815">
        <v>55.432075500488281</v>
      </c>
      <c r="J9815">
        <v>0</v>
      </c>
      <c r="K9815">
        <v>9027</v>
      </c>
      <c r="L9815">
        <v>8483.0169000000005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 s="10" t="s">
        <v>39</v>
      </c>
    </row>
    <row r="9816" spans="1:19" hidden="1" x14ac:dyDescent="0.25">
      <c r="A9816" s="10" t="str">
        <f t="shared" si="153"/>
        <v>2017-2026Northern Coast1-in-2October PeakPGE6</v>
      </c>
      <c r="B9816" s="10" t="s">
        <v>54</v>
      </c>
      <c r="C9816" s="10" t="s">
        <v>12</v>
      </c>
      <c r="D9816" s="10" t="s">
        <v>6</v>
      </c>
      <c r="E9816" s="10" t="s">
        <v>9</v>
      </c>
      <c r="F9816">
        <v>6</v>
      </c>
      <c r="G9816">
        <v>0.32272875308990479</v>
      </c>
      <c r="H9816">
        <v>0.32272875308990479</v>
      </c>
      <c r="I9816">
        <v>54.432075500488281</v>
      </c>
      <c r="J9816">
        <v>0</v>
      </c>
      <c r="K9816">
        <v>9027</v>
      </c>
      <c r="L9816">
        <v>8483.0169000000005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 s="10" t="s">
        <v>38</v>
      </c>
    </row>
    <row r="9817" spans="1:19" hidden="1" x14ac:dyDescent="0.25">
      <c r="A9817" s="10" t="str">
        <f t="shared" si="153"/>
        <v>2017-2026Northern Coast1-in-10October PeakPGE6</v>
      </c>
      <c r="B9817" s="10" t="s">
        <v>54</v>
      </c>
      <c r="C9817" s="10" t="s">
        <v>12</v>
      </c>
      <c r="D9817" s="10" t="s">
        <v>6</v>
      </c>
      <c r="E9817" s="10" t="s">
        <v>1</v>
      </c>
      <c r="F9817">
        <v>6</v>
      </c>
      <c r="G9817">
        <v>0.48936480283737183</v>
      </c>
      <c r="H9817">
        <v>0.48936480283737183</v>
      </c>
      <c r="I9817">
        <v>56.953773498535156</v>
      </c>
      <c r="J9817">
        <v>0</v>
      </c>
      <c r="K9817">
        <v>9027</v>
      </c>
      <c r="L9817">
        <v>8483.0169000000005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 s="10" t="s">
        <v>38</v>
      </c>
    </row>
    <row r="9818" spans="1:19" hidden="1" x14ac:dyDescent="0.25">
      <c r="A9818" s="10" t="str">
        <f t="shared" si="153"/>
        <v>2017-2026Northern Coast1-in-2October PeakCAISO7</v>
      </c>
      <c r="B9818" s="10" t="s">
        <v>54</v>
      </c>
      <c r="C9818" s="10" t="s">
        <v>12</v>
      </c>
      <c r="D9818" s="10" t="s">
        <v>6</v>
      </c>
      <c r="E9818" s="10" t="s">
        <v>9</v>
      </c>
      <c r="F9818">
        <v>7</v>
      </c>
      <c r="G9818">
        <v>0.39007976651191711</v>
      </c>
      <c r="H9818">
        <v>0.39007976651191711</v>
      </c>
      <c r="I9818">
        <v>51.76885986328125</v>
      </c>
      <c r="J9818">
        <v>0</v>
      </c>
      <c r="K9818">
        <v>9027</v>
      </c>
      <c r="L9818">
        <v>8483.0169000000005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 s="10" t="s">
        <v>39</v>
      </c>
    </row>
    <row r="9819" spans="1:19" hidden="1" x14ac:dyDescent="0.25">
      <c r="A9819" s="10" t="str">
        <f t="shared" si="153"/>
        <v>2017-2026Northern Coast1-in-10October PeakCAISO7</v>
      </c>
      <c r="B9819" s="10" t="s">
        <v>54</v>
      </c>
      <c r="C9819" s="10" t="s">
        <v>12</v>
      </c>
      <c r="D9819" s="10" t="s">
        <v>6</v>
      </c>
      <c r="E9819" s="10" t="s">
        <v>1</v>
      </c>
      <c r="F9819">
        <v>7</v>
      </c>
      <c r="G9819">
        <v>0.43922474980354309</v>
      </c>
      <c r="H9819">
        <v>0.43922474980354309</v>
      </c>
      <c r="I9819">
        <v>54.989151000976562</v>
      </c>
      <c r="J9819">
        <v>0</v>
      </c>
      <c r="K9819">
        <v>9027</v>
      </c>
      <c r="L9819">
        <v>8483.0169000000005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 s="10" t="s">
        <v>39</v>
      </c>
    </row>
    <row r="9820" spans="1:19" hidden="1" x14ac:dyDescent="0.25">
      <c r="A9820" s="10" t="str">
        <f t="shared" si="153"/>
        <v>2017-2026Northern Coast1-in-10October PeakPGE7</v>
      </c>
      <c r="B9820" s="10" t="s">
        <v>54</v>
      </c>
      <c r="C9820" s="10" t="s">
        <v>12</v>
      </c>
      <c r="D9820" s="10" t="s">
        <v>6</v>
      </c>
      <c r="E9820" s="10" t="s">
        <v>1</v>
      </c>
      <c r="F9820">
        <v>7</v>
      </c>
      <c r="G9820">
        <v>0.55202347040176392</v>
      </c>
      <c r="H9820">
        <v>0.55202347040176392</v>
      </c>
      <c r="I9820">
        <v>56.271694183349609</v>
      </c>
      <c r="J9820">
        <v>0</v>
      </c>
      <c r="K9820">
        <v>9027</v>
      </c>
      <c r="L9820">
        <v>8483.0169000000005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 s="10" t="s">
        <v>38</v>
      </c>
    </row>
    <row r="9821" spans="1:19" hidden="1" x14ac:dyDescent="0.25">
      <c r="A9821" s="10" t="str">
        <f t="shared" si="153"/>
        <v>2017-2026Northern Coast1-in-2October PeakPGE7</v>
      </c>
      <c r="B9821" s="10" t="s">
        <v>54</v>
      </c>
      <c r="C9821" s="10" t="s">
        <v>12</v>
      </c>
      <c r="D9821" s="10" t="s">
        <v>6</v>
      </c>
      <c r="E9821" s="10" t="s">
        <v>9</v>
      </c>
      <c r="F9821">
        <v>7</v>
      </c>
      <c r="G9821">
        <v>0.3640512228012085</v>
      </c>
      <c r="H9821">
        <v>0.3640512228012085</v>
      </c>
      <c r="I9821">
        <v>54.203773498535156</v>
      </c>
      <c r="J9821">
        <v>0</v>
      </c>
      <c r="K9821">
        <v>9027</v>
      </c>
      <c r="L9821">
        <v>8483.0169000000005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 s="10" t="s">
        <v>38</v>
      </c>
    </row>
    <row r="9822" spans="1:19" hidden="1" x14ac:dyDescent="0.25">
      <c r="A9822" s="10" t="str">
        <f t="shared" si="153"/>
        <v>2017-2026Northern Coast1-in-2October PeakCAISO8</v>
      </c>
      <c r="B9822" s="10" t="s">
        <v>54</v>
      </c>
      <c r="C9822" s="10" t="s">
        <v>12</v>
      </c>
      <c r="D9822" s="10" t="s">
        <v>6</v>
      </c>
      <c r="E9822" s="10" t="s">
        <v>9</v>
      </c>
      <c r="F9822">
        <v>8</v>
      </c>
      <c r="G9822">
        <v>0.42711660265922546</v>
      </c>
      <c r="H9822">
        <v>0.42711660265922546</v>
      </c>
      <c r="I9822">
        <v>51.429237365722656</v>
      </c>
      <c r="J9822">
        <v>0</v>
      </c>
      <c r="K9822">
        <v>9027</v>
      </c>
      <c r="L9822">
        <v>8483.0169000000005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 s="10" t="s">
        <v>39</v>
      </c>
    </row>
    <row r="9823" spans="1:19" hidden="1" x14ac:dyDescent="0.25">
      <c r="A9823" s="10" t="str">
        <f t="shared" si="153"/>
        <v>2017-2026Northern Coast1-in-10October PeakCAISO8</v>
      </c>
      <c r="B9823" s="10" t="s">
        <v>54</v>
      </c>
      <c r="C9823" s="10" t="s">
        <v>12</v>
      </c>
      <c r="D9823" s="10" t="s">
        <v>6</v>
      </c>
      <c r="E9823" s="10" t="s">
        <v>1</v>
      </c>
      <c r="F9823">
        <v>8</v>
      </c>
      <c r="G9823">
        <v>0.4809277355670929</v>
      </c>
      <c r="H9823">
        <v>0.4809277355670929</v>
      </c>
      <c r="I9823">
        <v>55.035381317138672</v>
      </c>
      <c r="J9823">
        <v>0</v>
      </c>
      <c r="K9823">
        <v>9027</v>
      </c>
      <c r="L9823">
        <v>8483.0169000000005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 s="10" t="s">
        <v>39</v>
      </c>
    </row>
    <row r="9824" spans="1:19" hidden="1" x14ac:dyDescent="0.25">
      <c r="A9824" s="10" t="str">
        <f t="shared" si="153"/>
        <v>2017-2026Northern Coast1-in-10October PeakPGE8</v>
      </c>
      <c r="B9824" s="10" t="s">
        <v>54</v>
      </c>
      <c r="C9824" s="10" t="s">
        <v>12</v>
      </c>
      <c r="D9824" s="10" t="s">
        <v>6</v>
      </c>
      <c r="E9824" s="10" t="s">
        <v>1</v>
      </c>
      <c r="F9824">
        <v>8</v>
      </c>
      <c r="G9824">
        <v>0.60443639755249023</v>
      </c>
      <c r="H9824">
        <v>0.60443639755249023</v>
      </c>
      <c r="I9824">
        <v>56.067924499511719</v>
      </c>
      <c r="J9824">
        <v>0</v>
      </c>
      <c r="K9824">
        <v>9027</v>
      </c>
      <c r="L9824">
        <v>8483.0169000000005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 s="10" t="s">
        <v>38</v>
      </c>
    </row>
    <row r="9825" spans="1:19" hidden="1" x14ac:dyDescent="0.25">
      <c r="A9825" s="10" t="str">
        <f t="shared" si="153"/>
        <v>2017-2026Northern Coast1-in-2October PeakPGE8</v>
      </c>
      <c r="B9825" s="10" t="s">
        <v>54</v>
      </c>
      <c r="C9825" s="10" t="s">
        <v>12</v>
      </c>
      <c r="D9825" s="10" t="s">
        <v>6</v>
      </c>
      <c r="E9825" s="10" t="s">
        <v>9</v>
      </c>
      <c r="F9825">
        <v>8</v>
      </c>
      <c r="G9825">
        <v>0.3986167311668396</v>
      </c>
      <c r="H9825">
        <v>0.3986167311668396</v>
      </c>
      <c r="I9825">
        <v>54.385848999023438</v>
      </c>
      <c r="J9825">
        <v>0</v>
      </c>
      <c r="K9825">
        <v>9027</v>
      </c>
      <c r="L9825">
        <v>8483.0169000000005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 s="10" t="s">
        <v>38</v>
      </c>
    </row>
    <row r="9826" spans="1:19" hidden="1" x14ac:dyDescent="0.25">
      <c r="A9826" s="10" t="str">
        <f t="shared" si="153"/>
        <v>2017-2026Northern Coast1-in-2October PeakCAISO9</v>
      </c>
      <c r="B9826" s="10" t="s">
        <v>54</v>
      </c>
      <c r="C9826" s="10" t="s">
        <v>12</v>
      </c>
      <c r="D9826" s="10" t="s">
        <v>6</v>
      </c>
      <c r="E9826" s="10" t="s">
        <v>9</v>
      </c>
      <c r="F9826">
        <v>9</v>
      </c>
      <c r="G9826">
        <v>0.42096725106239319</v>
      </c>
      <c r="H9826">
        <v>0.42096725106239319</v>
      </c>
      <c r="I9826">
        <v>56.825935363769531</v>
      </c>
      <c r="J9826">
        <v>0</v>
      </c>
      <c r="K9826">
        <v>9027</v>
      </c>
      <c r="L9826">
        <v>8483.0169000000005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 s="10" t="s">
        <v>39</v>
      </c>
    </row>
    <row r="9827" spans="1:19" hidden="1" x14ac:dyDescent="0.25">
      <c r="A9827" s="10" t="str">
        <f t="shared" si="153"/>
        <v>2017-2026Northern Coast1-in-10October PeakCAISO9</v>
      </c>
      <c r="B9827" s="10" t="s">
        <v>54</v>
      </c>
      <c r="C9827" s="10" t="s">
        <v>12</v>
      </c>
      <c r="D9827" s="10" t="s">
        <v>6</v>
      </c>
      <c r="E9827" s="10" t="s">
        <v>1</v>
      </c>
      <c r="F9827">
        <v>9</v>
      </c>
      <c r="G9827">
        <v>0.47400367259979248</v>
      </c>
      <c r="H9827">
        <v>0.47400367259979248</v>
      </c>
      <c r="I9827">
        <v>59.692924499511719</v>
      </c>
      <c r="J9827">
        <v>0</v>
      </c>
      <c r="K9827">
        <v>9027</v>
      </c>
      <c r="L9827">
        <v>8483.0169000000005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 s="10" t="s">
        <v>39</v>
      </c>
    </row>
    <row r="9828" spans="1:19" hidden="1" x14ac:dyDescent="0.25">
      <c r="A9828" s="10" t="str">
        <f t="shared" si="153"/>
        <v>2017-2026Northern Coast1-in-2October PeakPGE9</v>
      </c>
      <c r="B9828" s="10" t="s">
        <v>54</v>
      </c>
      <c r="C9828" s="10" t="s">
        <v>12</v>
      </c>
      <c r="D9828" s="10" t="s">
        <v>6</v>
      </c>
      <c r="E9828" s="10" t="s">
        <v>9</v>
      </c>
      <c r="F9828">
        <v>9</v>
      </c>
      <c r="G9828">
        <v>0.39287769794464111</v>
      </c>
      <c r="H9828">
        <v>0.39287769794464111</v>
      </c>
      <c r="I9828">
        <v>57.714618682861328</v>
      </c>
      <c r="J9828">
        <v>0</v>
      </c>
      <c r="K9828">
        <v>9027</v>
      </c>
      <c r="L9828">
        <v>8483.0169000000005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 s="10" t="s">
        <v>38</v>
      </c>
    </row>
    <row r="9829" spans="1:19" hidden="1" x14ac:dyDescent="0.25">
      <c r="A9829" s="10" t="str">
        <f t="shared" si="153"/>
        <v>2017-2026Northern Coast1-in-10October PeakPGE9</v>
      </c>
      <c r="B9829" s="10" t="s">
        <v>54</v>
      </c>
      <c r="C9829" s="10" t="s">
        <v>12</v>
      </c>
      <c r="D9829" s="10" t="s">
        <v>6</v>
      </c>
      <c r="E9829" s="10" t="s">
        <v>1</v>
      </c>
      <c r="F9829">
        <v>9</v>
      </c>
      <c r="G9829">
        <v>0.59573405981063843</v>
      </c>
      <c r="H9829">
        <v>0.59573405981063843</v>
      </c>
      <c r="I9829">
        <v>63.065086364746094</v>
      </c>
      <c r="J9829">
        <v>0</v>
      </c>
      <c r="K9829">
        <v>9027</v>
      </c>
      <c r="L9829">
        <v>8483.0169000000005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 s="10" t="s">
        <v>38</v>
      </c>
    </row>
    <row r="9830" spans="1:19" hidden="1" x14ac:dyDescent="0.25">
      <c r="A9830" s="10" t="str">
        <f t="shared" si="153"/>
        <v>2017-2026Northern Coast1-in-10October PeakCAISO10</v>
      </c>
      <c r="B9830" s="10" t="s">
        <v>54</v>
      </c>
      <c r="C9830" s="10" t="s">
        <v>12</v>
      </c>
      <c r="D9830" s="10" t="s">
        <v>6</v>
      </c>
      <c r="E9830" s="10" t="s">
        <v>1</v>
      </c>
      <c r="F9830">
        <v>10</v>
      </c>
      <c r="G9830">
        <v>0.45466652512550354</v>
      </c>
      <c r="H9830">
        <v>0.45466652512550354</v>
      </c>
      <c r="I9830">
        <v>65.815086364746094</v>
      </c>
      <c r="J9830">
        <v>0</v>
      </c>
      <c r="K9830">
        <v>9027</v>
      </c>
      <c r="L9830">
        <v>8483.0169000000005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 s="10" t="s">
        <v>39</v>
      </c>
    </row>
    <row r="9831" spans="1:19" hidden="1" x14ac:dyDescent="0.25">
      <c r="A9831" s="10" t="str">
        <f t="shared" si="153"/>
        <v>2017-2026Northern Coast1-in-2October PeakCAISO10</v>
      </c>
      <c r="B9831" s="10" t="s">
        <v>54</v>
      </c>
      <c r="C9831" s="10" t="s">
        <v>12</v>
      </c>
      <c r="D9831" s="10" t="s">
        <v>6</v>
      </c>
      <c r="E9831" s="10" t="s">
        <v>9</v>
      </c>
      <c r="F9831">
        <v>10</v>
      </c>
      <c r="G9831">
        <v>0.40379375219345093</v>
      </c>
      <c r="H9831">
        <v>0.40379375219345093</v>
      </c>
      <c r="I9831">
        <v>63.926403045654297</v>
      </c>
      <c r="J9831">
        <v>0</v>
      </c>
      <c r="K9831">
        <v>9027</v>
      </c>
      <c r="L9831">
        <v>8483.0169000000005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 s="10" t="s">
        <v>39</v>
      </c>
    </row>
    <row r="9832" spans="1:19" hidden="1" x14ac:dyDescent="0.25">
      <c r="A9832" s="10" t="str">
        <f t="shared" si="153"/>
        <v>2017-2026Northern Coast1-in-2October PeakPGE10</v>
      </c>
      <c r="B9832" s="10" t="s">
        <v>54</v>
      </c>
      <c r="C9832" s="10" t="s">
        <v>12</v>
      </c>
      <c r="D9832" s="10" t="s">
        <v>6</v>
      </c>
      <c r="E9832" s="10" t="s">
        <v>9</v>
      </c>
      <c r="F9832">
        <v>10</v>
      </c>
      <c r="G9832">
        <v>0.37685012817382813</v>
      </c>
      <c r="H9832">
        <v>0.37685012817382813</v>
      </c>
      <c r="I9832">
        <v>62.565086364746094</v>
      </c>
      <c r="J9832">
        <v>0</v>
      </c>
      <c r="K9832">
        <v>9027</v>
      </c>
      <c r="L9832">
        <v>8483.0169000000005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 s="10" t="s">
        <v>38</v>
      </c>
    </row>
    <row r="9833" spans="1:19" hidden="1" x14ac:dyDescent="0.25">
      <c r="A9833" s="10" t="str">
        <f t="shared" si="153"/>
        <v>2017-2026Northern Coast1-in-10October PeakPGE10</v>
      </c>
      <c r="B9833" s="10" t="s">
        <v>54</v>
      </c>
      <c r="C9833" s="10" t="s">
        <v>12</v>
      </c>
      <c r="D9833" s="10" t="s">
        <v>6</v>
      </c>
      <c r="E9833" s="10" t="s">
        <v>1</v>
      </c>
      <c r="F9833">
        <v>10</v>
      </c>
      <c r="G9833">
        <v>0.57143092155456543</v>
      </c>
      <c r="H9833">
        <v>0.57143092155456543</v>
      </c>
      <c r="I9833">
        <v>71.651870727539062</v>
      </c>
      <c r="J9833">
        <v>0</v>
      </c>
      <c r="K9833">
        <v>9027</v>
      </c>
      <c r="L9833">
        <v>8483.0169000000005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 s="10" t="s">
        <v>38</v>
      </c>
    </row>
    <row r="9834" spans="1:19" hidden="1" x14ac:dyDescent="0.25">
      <c r="A9834" s="10" t="str">
        <f t="shared" si="153"/>
        <v>2017-2026Northern Coast1-in-2October PeakCAISO11</v>
      </c>
      <c r="B9834" s="10" t="s">
        <v>54</v>
      </c>
      <c r="C9834" s="10" t="s">
        <v>12</v>
      </c>
      <c r="D9834" s="10" t="s">
        <v>6</v>
      </c>
      <c r="E9834" s="10" t="s">
        <v>9</v>
      </c>
      <c r="F9834">
        <v>11</v>
      </c>
      <c r="G9834">
        <v>0.40236660838127136</v>
      </c>
      <c r="H9834">
        <v>0.40236660838127136</v>
      </c>
      <c r="I9834">
        <v>70.125</v>
      </c>
      <c r="J9834">
        <v>0</v>
      </c>
      <c r="K9834">
        <v>9027</v>
      </c>
      <c r="L9834">
        <v>8483.0169000000005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 s="10" t="s">
        <v>39</v>
      </c>
    </row>
    <row r="9835" spans="1:19" hidden="1" x14ac:dyDescent="0.25">
      <c r="A9835" s="10" t="str">
        <f t="shared" si="153"/>
        <v>2017-2026Northern Coast1-in-10October PeakCAISO11</v>
      </c>
      <c r="B9835" s="10" t="s">
        <v>54</v>
      </c>
      <c r="C9835" s="10" t="s">
        <v>12</v>
      </c>
      <c r="D9835" s="10" t="s">
        <v>6</v>
      </c>
      <c r="E9835" s="10" t="s">
        <v>1</v>
      </c>
      <c r="F9835">
        <v>11</v>
      </c>
      <c r="G9835">
        <v>0.4530596137046814</v>
      </c>
      <c r="H9835">
        <v>0.4530596137046814</v>
      </c>
      <c r="I9835">
        <v>71.217453002929687</v>
      </c>
      <c r="J9835">
        <v>0</v>
      </c>
      <c r="K9835">
        <v>9027</v>
      </c>
      <c r="L9835">
        <v>8483.0169000000005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 s="10" t="s">
        <v>39</v>
      </c>
    </row>
    <row r="9836" spans="1:19" hidden="1" x14ac:dyDescent="0.25">
      <c r="A9836" s="10" t="str">
        <f t="shared" si="153"/>
        <v>2017-2026Northern Coast1-in-10October PeakPGE11</v>
      </c>
      <c r="B9836" s="10" t="s">
        <v>54</v>
      </c>
      <c r="C9836" s="10" t="s">
        <v>12</v>
      </c>
      <c r="D9836" s="10" t="s">
        <v>6</v>
      </c>
      <c r="E9836" s="10" t="s">
        <v>1</v>
      </c>
      <c r="F9836">
        <v>11</v>
      </c>
      <c r="G9836">
        <v>0.56941133737564087</v>
      </c>
      <c r="H9836">
        <v>0.56941133737564087</v>
      </c>
      <c r="I9836">
        <v>77.950935363769531</v>
      </c>
      <c r="J9836">
        <v>0</v>
      </c>
      <c r="K9836">
        <v>9027</v>
      </c>
      <c r="L9836">
        <v>8483.0169000000005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 s="10" t="s">
        <v>38</v>
      </c>
    </row>
    <row r="9837" spans="1:19" hidden="1" x14ac:dyDescent="0.25">
      <c r="A9837" s="10" t="str">
        <f t="shared" si="153"/>
        <v>2017-2026Northern Coast1-in-2October PeakPGE11</v>
      </c>
      <c r="B9837" s="10" t="s">
        <v>54</v>
      </c>
      <c r="C9837" s="10" t="s">
        <v>12</v>
      </c>
      <c r="D9837" s="10" t="s">
        <v>6</v>
      </c>
      <c r="E9837" s="10" t="s">
        <v>9</v>
      </c>
      <c r="F9837">
        <v>11</v>
      </c>
      <c r="G9837">
        <v>0.37551823258399963</v>
      </c>
      <c r="H9837">
        <v>0.37551823258399963</v>
      </c>
      <c r="I9837">
        <v>67.7254638671875</v>
      </c>
      <c r="J9837">
        <v>0</v>
      </c>
      <c r="K9837">
        <v>9027</v>
      </c>
      <c r="L9837">
        <v>8483.0169000000005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 s="10" t="s">
        <v>38</v>
      </c>
    </row>
    <row r="9838" spans="1:19" hidden="1" x14ac:dyDescent="0.25">
      <c r="A9838" s="10" t="str">
        <f t="shared" si="153"/>
        <v>2017-2026Northern Coast1-in-10October PeakCAISO12</v>
      </c>
      <c r="B9838" s="10" t="s">
        <v>54</v>
      </c>
      <c r="C9838" s="10" t="s">
        <v>12</v>
      </c>
      <c r="D9838" s="10" t="s">
        <v>6</v>
      </c>
      <c r="E9838" s="10" t="s">
        <v>1</v>
      </c>
      <c r="F9838">
        <v>12</v>
      </c>
      <c r="G9838">
        <v>0.49540343880653381</v>
      </c>
      <c r="H9838">
        <v>0.49540343880653381</v>
      </c>
      <c r="I9838">
        <v>76.945762634277344</v>
      </c>
      <c r="J9838">
        <v>0</v>
      </c>
      <c r="K9838">
        <v>9027</v>
      </c>
      <c r="L9838">
        <v>8483.0169000000005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 s="10" t="s">
        <v>39</v>
      </c>
    </row>
    <row r="9839" spans="1:19" hidden="1" x14ac:dyDescent="0.25">
      <c r="A9839" s="10" t="str">
        <f t="shared" si="153"/>
        <v>2017-2026Northern Coast1-in-2October PeakCAISO12</v>
      </c>
      <c r="B9839" s="10" t="s">
        <v>54</v>
      </c>
      <c r="C9839" s="10" t="s">
        <v>12</v>
      </c>
      <c r="D9839" s="10" t="s">
        <v>6</v>
      </c>
      <c r="E9839" s="10" t="s">
        <v>9</v>
      </c>
      <c r="F9839">
        <v>12</v>
      </c>
      <c r="G9839">
        <v>0.43997260928153992</v>
      </c>
      <c r="H9839">
        <v>0.43997260928153992</v>
      </c>
      <c r="I9839">
        <v>75.103302001953125</v>
      </c>
      <c r="J9839">
        <v>0</v>
      </c>
      <c r="K9839">
        <v>9027</v>
      </c>
      <c r="L9839">
        <v>8483.0169000000005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 s="10" t="s">
        <v>39</v>
      </c>
    </row>
    <row r="9840" spans="1:19" hidden="1" x14ac:dyDescent="0.25">
      <c r="A9840" s="10" t="str">
        <f t="shared" si="153"/>
        <v>2017-2026Northern Coast1-in-2October PeakPGE12</v>
      </c>
      <c r="B9840" s="10" t="s">
        <v>54</v>
      </c>
      <c r="C9840" s="10" t="s">
        <v>12</v>
      </c>
      <c r="D9840" s="10" t="s">
        <v>6</v>
      </c>
      <c r="E9840" s="10" t="s">
        <v>9</v>
      </c>
      <c r="F9840">
        <v>12</v>
      </c>
      <c r="G9840">
        <v>0.41061490774154663</v>
      </c>
      <c r="H9840">
        <v>0.41061490774154663</v>
      </c>
      <c r="I9840">
        <v>73.510848999023437</v>
      </c>
      <c r="J9840">
        <v>0</v>
      </c>
      <c r="K9840">
        <v>9027</v>
      </c>
      <c r="L9840">
        <v>8483.0169000000005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 s="10" t="s">
        <v>38</v>
      </c>
    </row>
    <row r="9841" spans="1:19" hidden="1" x14ac:dyDescent="0.25">
      <c r="A9841" s="10" t="str">
        <f t="shared" si="153"/>
        <v>2017-2026Northern Coast1-in-10October PeakPGE12</v>
      </c>
      <c r="B9841" s="10" t="s">
        <v>54</v>
      </c>
      <c r="C9841" s="10" t="s">
        <v>12</v>
      </c>
      <c r="D9841" s="10" t="s">
        <v>6</v>
      </c>
      <c r="E9841" s="10" t="s">
        <v>1</v>
      </c>
      <c r="F9841">
        <v>12</v>
      </c>
      <c r="G9841">
        <v>0.62262964248657227</v>
      </c>
      <c r="H9841">
        <v>0.62262964248657227</v>
      </c>
      <c r="I9841">
        <v>84.440086364746094</v>
      </c>
      <c r="J9841">
        <v>0</v>
      </c>
      <c r="K9841">
        <v>9027</v>
      </c>
      <c r="L9841">
        <v>8483.0169000000005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 s="10" t="s">
        <v>38</v>
      </c>
    </row>
    <row r="9842" spans="1:19" hidden="1" x14ac:dyDescent="0.25">
      <c r="A9842" s="10" t="str">
        <f t="shared" si="153"/>
        <v>2017-2026Northern Coast1-in-10October PeakCAISO13</v>
      </c>
      <c r="B9842" s="10" t="s">
        <v>54</v>
      </c>
      <c r="C9842" s="10" t="s">
        <v>12</v>
      </c>
      <c r="D9842" s="10" t="s">
        <v>6</v>
      </c>
      <c r="E9842" s="10" t="s">
        <v>1</v>
      </c>
      <c r="F9842">
        <v>13</v>
      </c>
      <c r="G9842">
        <v>0.59917062520980835</v>
      </c>
      <c r="H9842">
        <v>0.59917062520980835</v>
      </c>
      <c r="I9842">
        <v>82.092453002929688</v>
      </c>
      <c r="J9842">
        <v>0</v>
      </c>
      <c r="K9842">
        <v>9027</v>
      </c>
      <c r="L9842">
        <v>8483.0169000000005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 s="10" t="s">
        <v>39</v>
      </c>
    </row>
    <row r="9843" spans="1:19" hidden="1" x14ac:dyDescent="0.25">
      <c r="A9843" s="10" t="str">
        <f t="shared" si="153"/>
        <v>2017-2026Northern Coast1-in-2October PeakCAISO13</v>
      </c>
      <c r="B9843" s="10" t="s">
        <v>54</v>
      </c>
      <c r="C9843" s="10" t="s">
        <v>12</v>
      </c>
      <c r="D9843" s="10" t="s">
        <v>6</v>
      </c>
      <c r="E9843" s="10" t="s">
        <v>9</v>
      </c>
      <c r="F9843">
        <v>13</v>
      </c>
      <c r="G9843">
        <v>0.53212928771972656</v>
      </c>
      <c r="H9843">
        <v>0.53212928771972656</v>
      </c>
      <c r="I9843">
        <v>79.3995361328125</v>
      </c>
      <c r="J9843">
        <v>0</v>
      </c>
      <c r="K9843">
        <v>9027</v>
      </c>
      <c r="L9843">
        <v>8483.0169000000005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 s="10" t="s">
        <v>39</v>
      </c>
    </row>
    <row r="9844" spans="1:19" hidden="1" x14ac:dyDescent="0.25">
      <c r="A9844" s="10" t="str">
        <f t="shared" si="153"/>
        <v>2017-2026Northern Coast1-in-10October PeakPGE13</v>
      </c>
      <c r="B9844" s="10" t="s">
        <v>54</v>
      </c>
      <c r="C9844" s="10" t="s">
        <v>12</v>
      </c>
      <c r="D9844" s="10" t="s">
        <v>6</v>
      </c>
      <c r="E9844" s="10" t="s">
        <v>1</v>
      </c>
      <c r="F9844">
        <v>13</v>
      </c>
      <c r="G9844">
        <v>0.75304561853408813</v>
      </c>
      <c r="H9844">
        <v>0.75304561853408813</v>
      </c>
      <c r="I9844">
        <v>89.535377502441406</v>
      </c>
      <c r="J9844">
        <v>0</v>
      </c>
      <c r="K9844">
        <v>9027</v>
      </c>
      <c r="L9844">
        <v>8483.0169000000005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 s="10" t="s">
        <v>38</v>
      </c>
    </row>
    <row r="9845" spans="1:19" hidden="1" x14ac:dyDescent="0.25">
      <c r="A9845" s="10" t="str">
        <f t="shared" si="153"/>
        <v>2017-2026Northern Coast1-in-2October PeakPGE13</v>
      </c>
      <c r="B9845" s="10" t="s">
        <v>54</v>
      </c>
      <c r="C9845" s="10" t="s">
        <v>12</v>
      </c>
      <c r="D9845" s="10" t="s">
        <v>6</v>
      </c>
      <c r="E9845" s="10" t="s">
        <v>9</v>
      </c>
      <c r="F9845">
        <v>13</v>
      </c>
      <c r="G9845">
        <v>0.49662229418754578</v>
      </c>
      <c r="H9845">
        <v>0.49662229418754578</v>
      </c>
      <c r="I9845">
        <v>76.991989135742188</v>
      </c>
      <c r="J9845">
        <v>0</v>
      </c>
      <c r="K9845">
        <v>9027</v>
      </c>
      <c r="L9845">
        <v>8483.0169000000005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 s="10" t="s">
        <v>38</v>
      </c>
    </row>
    <row r="9846" spans="1:19" hidden="1" x14ac:dyDescent="0.25">
      <c r="A9846" s="10" t="str">
        <f t="shared" si="153"/>
        <v>2017-2026Northern Coast1-in-2October PeakCAISO14</v>
      </c>
      <c r="B9846" s="10" t="s">
        <v>54</v>
      </c>
      <c r="C9846" s="10" t="s">
        <v>12</v>
      </c>
      <c r="D9846" s="10" t="s">
        <v>6</v>
      </c>
      <c r="E9846" s="10" t="s">
        <v>9</v>
      </c>
      <c r="F9846">
        <v>14</v>
      </c>
      <c r="G9846">
        <v>0.6814081072807312</v>
      </c>
      <c r="H9846">
        <v>0.6628679633140564</v>
      </c>
      <c r="I9846">
        <v>82.538215637207031</v>
      </c>
      <c r="J9846">
        <v>0.10273714363574982</v>
      </c>
      <c r="K9846">
        <v>9027</v>
      </c>
      <c r="L9846">
        <v>8483.0169000000005</v>
      </c>
      <c r="M9846">
        <v>1.8540138378739357E-2</v>
      </c>
      <c r="N9846">
        <v>-0.11312778294086456</v>
      </c>
      <c r="O9846">
        <v>-3.5335220396518707E-2</v>
      </c>
      <c r="P9846">
        <v>1.8540138378739357E-2</v>
      </c>
      <c r="Q9846">
        <v>7.2415493428707123E-2</v>
      </c>
      <c r="R9846">
        <v>0.15020805597305298</v>
      </c>
      <c r="S9846" s="10" t="s">
        <v>39</v>
      </c>
    </row>
    <row r="9847" spans="1:19" hidden="1" x14ac:dyDescent="0.25">
      <c r="A9847" s="10" t="str">
        <f t="shared" si="153"/>
        <v>2017-2026Northern Coast1-in-10October PeakCAISO14</v>
      </c>
      <c r="B9847" s="10" t="s">
        <v>54</v>
      </c>
      <c r="C9847" s="10" t="s">
        <v>12</v>
      </c>
      <c r="D9847" s="10" t="s">
        <v>6</v>
      </c>
      <c r="E9847" s="10" t="s">
        <v>1</v>
      </c>
      <c r="F9847">
        <v>14</v>
      </c>
      <c r="G9847">
        <v>0.76725667715072632</v>
      </c>
      <c r="H9847">
        <v>0.69354027509689331</v>
      </c>
      <c r="I9847">
        <v>86.038215637207031</v>
      </c>
      <c r="J9847">
        <v>0.10273714363574982</v>
      </c>
      <c r="K9847">
        <v>9027</v>
      </c>
      <c r="L9847">
        <v>8483.0169000000005</v>
      </c>
      <c r="M9847">
        <v>7.3716387152671814E-2</v>
      </c>
      <c r="N9847">
        <v>-5.7951536029577255E-2</v>
      </c>
      <c r="O9847">
        <v>1.984102837741375E-2</v>
      </c>
      <c r="P9847">
        <v>7.3716387152671814E-2</v>
      </c>
      <c r="Q9847">
        <v>0.12759174406528473</v>
      </c>
      <c r="R9847">
        <v>0.20538431406021118</v>
      </c>
      <c r="S9847" s="10" t="s">
        <v>39</v>
      </c>
    </row>
    <row r="9848" spans="1:19" hidden="1" x14ac:dyDescent="0.25">
      <c r="A9848" s="10" t="str">
        <f t="shared" si="153"/>
        <v>2017-2026Northern Coast1-in-2October PeakPGE14</v>
      </c>
      <c r="B9848" s="10" t="s">
        <v>54</v>
      </c>
      <c r="C9848" s="10" t="s">
        <v>12</v>
      </c>
      <c r="D9848" s="10" t="s">
        <v>6</v>
      </c>
      <c r="E9848" s="10" t="s">
        <v>9</v>
      </c>
      <c r="F9848">
        <v>14</v>
      </c>
      <c r="G9848">
        <v>0.6359403133392334</v>
      </c>
      <c r="H9848">
        <v>0.64440637826919556</v>
      </c>
      <c r="I9848">
        <v>79.619827270507813</v>
      </c>
      <c r="J9848">
        <v>0.10273714363574982</v>
      </c>
      <c r="K9848">
        <v>9027</v>
      </c>
      <c r="L9848">
        <v>8483.0169000000005</v>
      </c>
      <c r="M9848">
        <v>-8.4660733118653297E-3</v>
      </c>
      <c r="N9848">
        <v>-0.14013399183750153</v>
      </c>
      <c r="O9848">
        <v>-6.2341433018445969E-2</v>
      </c>
      <c r="P9848">
        <v>-8.4660733118653297E-3</v>
      </c>
      <c r="Q9848">
        <v>4.540928453207016E-2</v>
      </c>
      <c r="R9848">
        <v>0.12320184707641602</v>
      </c>
      <c r="S9848" s="10" t="s">
        <v>38</v>
      </c>
    </row>
    <row r="9849" spans="1:19" hidden="1" x14ac:dyDescent="0.25">
      <c r="A9849" s="10" t="str">
        <f t="shared" si="153"/>
        <v>2017-2026Northern Coast1-in-10October PeakPGE14</v>
      </c>
      <c r="B9849" s="10" t="s">
        <v>54</v>
      </c>
      <c r="C9849" s="10" t="s">
        <v>12</v>
      </c>
      <c r="D9849" s="10" t="s">
        <v>6</v>
      </c>
      <c r="E9849" s="10" t="s">
        <v>1</v>
      </c>
      <c r="F9849">
        <v>14</v>
      </c>
      <c r="G9849">
        <v>0.96429836750030518</v>
      </c>
      <c r="H9849">
        <v>0.78801453113555908</v>
      </c>
      <c r="I9849">
        <v>92.965118408203125</v>
      </c>
      <c r="J9849">
        <v>0.10273714363574982</v>
      </c>
      <c r="K9849">
        <v>9027</v>
      </c>
      <c r="L9849">
        <v>8483.0169000000005</v>
      </c>
      <c r="M9849">
        <v>0.1762838214635849</v>
      </c>
      <c r="N9849">
        <v>4.4615898281335831E-2</v>
      </c>
      <c r="O9849">
        <v>0.12240846455097198</v>
      </c>
      <c r="P9849">
        <v>0.1762838214635849</v>
      </c>
      <c r="Q9849">
        <v>0.23015917837619781</v>
      </c>
      <c r="R9849">
        <v>0.30795174837112427</v>
      </c>
      <c r="S9849" s="10" t="s">
        <v>38</v>
      </c>
    </row>
    <row r="9850" spans="1:19" hidden="1" x14ac:dyDescent="0.25">
      <c r="A9850" s="10" t="str">
        <f t="shared" si="153"/>
        <v>2017-2026Northern Coast1-in-2October PeakCAISO15</v>
      </c>
      <c r="B9850" s="10" t="s">
        <v>54</v>
      </c>
      <c r="C9850" s="10" t="s">
        <v>12</v>
      </c>
      <c r="D9850" s="10" t="s">
        <v>6</v>
      </c>
      <c r="E9850" s="10" t="s">
        <v>9</v>
      </c>
      <c r="F9850">
        <v>15</v>
      </c>
      <c r="G9850">
        <v>0.87561601400375366</v>
      </c>
      <c r="H9850">
        <v>0.79236632585525513</v>
      </c>
      <c r="I9850">
        <v>85.801902770996094</v>
      </c>
      <c r="J9850">
        <v>0.1230589896440506</v>
      </c>
      <c r="K9850">
        <v>9027</v>
      </c>
      <c r="L9850">
        <v>8483.0169000000005</v>
      </c>
      <c r="M9850">
        <v>8.3249673247337341E-2</v>
      </c>
      <c r="N9850">
        <v>-7.4462726712226868E-2</v>
      </c>
      <c r="O9850">
        <v>1.8717538565397263E-2</v>
      </c>
      <c r="P9850">
        <v>8.3249673247337341E-2</v>
      </c>
      <c r="Q9850">
        <v>0.14778180420398712</v>
      </c>
      <c r="R9850">
        <v>0.24096207320690155</v>
      </c>
      <c r="S9850" s="10" t="s">
        <v>39</v>
      </c>
    </row>
    <row r="9851" spans="1:19" hidden="1" x14ac:dyDescent="0.25">
      <c r="A9851" s="10" t="str">
        <f t="shared" si="153"/>
        <v>2017-2026Northern Coast1-in-10October PeakCAISO15</v>
      </c>
      <c r="B9851" s="10" t="s">
        <v>54</v>
      </c>
      <c r="C9851" s="10" t="s">
        <v>12</v>
      </c>
      <c r="D9851" s="10" t="s">
        <v>6</v>
      </c>
      <c r="E9851" s="10" t="s">
        <v>1</v>
      </c>
      <c r="F9851">
        <v>15</v>
      </c>
      <c r="G9851">
        <v>0.98593223094940186</v>
      </c>
      <c r="H9851">
        <v>0.84640312194824219</v>
      </c>
      <c r="I9851">
        <v>88.076438903808594</v>
      </c>
      <c r="J9851">
        <v>0.1230589896440506</v>
      </c>
      <c r="K9851">
        <v>9027</v>
      </c>
      <c r="L9851">
        <v>8483.0169000000005</v>
      </c>
      <c r="M9851">
        <v>0.13952913880348206</v>
      </c>
      <c r="N9851">
        <v>-1.8183263018727303E-2</v>
      </c>
      <c r="O9851">
        <v>7.4997007846832275E-2</v>
      </c>
      <c r="P9851">
        <v>0.13952913880348206</v>
      </c>
      <c r="Q9851">
        <v>0.20406126976013184</v>
      </c>
      <c r="R9851">
        <v>0.29724153876304626</v>
      </c>
      <c r="S9851" s="10" t="s">
        <v>39</v>
      </c>
    </row>
    <row r="9852" spans="1:19" hidden="1" x14ac:dyDescent="0.25">
      <c r="A9852" s="10" t="str">
        <f t="shared" si="153"/>
        <v>2017-2026Northern Coast1-in-10October PeakPGE15</v>
      </c>
      <c r="B9852" s="10" t="s">
        <v>54</v>
      </c>
      <c r="C9852" s="10" t="s">
        <v>12</v>
      </c>
      <c r="D9852" s="10" t="s">
        <v>6</v>
      </c>
      <c r="E9852" s="10" t="s">
        <v>1</v>
      </c>
      <c r="F9852">
        <v>15</v>
      </c>
      <c r="G9852">
        <v>1.2391327619552612</v>
      </c>
      <c r="H9852">
        <v>0.96452182531356812</v>
      </c>
      <c r="I9852">
        <v>95.582107543945313</v>
      </c>
      <c r="J9852">
        <v>0.1230589896440506</v>
      </c>
      <c r="K9852">
        <v>9027</v>
      </c>
      <c r="L9852">
        <v>8483.0169000000005</v>
      </c>
      <c r="M9852">
        <v>0.27461093664169312</v>
      </c>
      <c r="N9852">
        <v>0.11689853668212891</v>
      </c>
      <c r="O9852">
        <v>0.21007880568504333</v>
      </c>
      <c r="P9852">
        <v>0.27461093664169312</v>
      </c>
      <c r="Q9852">
        <v>0.3391430675983429</v>
      </c>
      <c r="R9852">
        <v>0.43232333660125732</v>
      </c>
      <c r="S9852" s="10" t="s">
        <v>38</v>
      </c>
    </row>
    <row r="9853" spans="1:19" hidden="1" x14ac:dyDescent="0.25">
      <c r="A9853" s="10" t="str">
        <f t="shared" si="153"/>
        <v>2017-2026Northern Coast1-in-2October PeakPGE15</v>
      </c>
      <c r="B9853" s="10" t="s">
        <v>54</v>
      </c>
      <c r="C9853" s="10" t="s">
        <v>12</v>
      </c>
      <c r="D9853" s="10" t="s">
        <v>6</v>
      </c>
      <c r="E9853" s="10" t="s">
        <v>9</v>
      </c>
      <c r="F9853">
        <v>15</v>
      </c>
      <c r="G9853">
        <v>0.81718945503234863</v>
      </c>
      <c r="H9853">
        <v>0.78748345375061035</v>
      </c>
      <c r="I9853">
        <v>80.937751770019531</v>
      </c>
      <c r="J9853">
        <v>0.1230589896440506</v>
      </c>
      <c r="K9853">
        <v>9027</v>
      </c>
      <c r="L9853">
        <v>8483.0169000000005</v>
      </c>
      <c r="M9853">
        <v>2.9705971479415894E-2</v>
      </c>
      <c r="N9853">
        <v>-0.12800642848014832</v>
      </c>
      <c r="O9853">
        <v>-3.4826163202524185E-2</v>
      </c>
      <c r="P9853">
        <v>2.9705971479415894E-2</v>
      </c>
      <c r="Q9853">
        <v>9.4238102436065674E-2</v>
      </c>
      <c r="R9853">
        <v>0.1874183714389801</v>
      </c>
      <c r="S9853" s="10" t="s">
        <v>38</v>
      </c>
    </row>
    <row r="9854" spans="1:19" hidden="1" x14ac:dyDescent="0.25">
      <c r="A9854" s="10" t="str">
        <f t="shared" si="153"/>
        <v>2017-2026Northern Coast1-in-10October PeakCAISO16</v>
      </c>
      <c r="B9854" s="10" t="s">
        <v>54</v>
      </c>
      <c r="C9854" s="10" t="s">
        <v>12</v>
      </c>
      <c r="D9854" s="10" t="s">
        <v>6</v>
      </c>
      <c r="E9854" s="10" t="s">
        <v>1</v>
      </c>
      <c r="F9854">
        <v>16</v>
      </c>
      <c r="G9854">
        <v>1.2405910491943359</v>
      </c>
      <c r="H9854">
        <v>1.0257190465927124</v>
      </c>
      <c r="I9854">
        <v>88.138687133789063</v>
      </c>
      <c r="J9854">
        <v>0.15615223348140717</v>
      </c>
      <c r="K9854">
        <v>9027</v>
      </c>
      <c r="L9854">
        <v>8483.0169000000005</v>
      </c>
      <c r="M9854">
        <v>0.21487204730510712</v>
      </c>
      <c r="N9854">
        <v>1.4747344888746738E-2</v>
      </c>
      <c r="O9854">
        <v>0.13298581540584564</v>
      </c>
      <c r="P9854">
        <v>0.21487204730510712</v>
      </c>
      <c r="Q9854">
        <v>0.2967582643032074</v>
      </c>
      <c r="R9854">
        <v>0.41499674320220947</v>
      </c>
      <c r="S9854" s="10" t="s">
        <v>39</v>
      </c>
    </row>
    <row r="9855" spans="1:19" hidden="1" x14ac:dyDescent="0.25">
      <c r="A9855" s="10" t="str">
        <f t="shared" si="153"/>
        <v>2017-2026Northern Coast1-in-2October PeakCAISO16</v>
      </c>
      <c r="B9855" s="10" t="s">
        <v>54</v>
      </c>
      <c r="C9855" s="10" t="s">
        <v>12</v>
      </c>
      <c r="D9855" s="10" t="s">
        <v>6</v>
      </c>
      <c r="E9855" s="10" t="s">
        <v>9</v>
      </c>
      <c r="F9855">
        <v>16</v>
      </c>
      <c r="G9855">
        <v>1.1017810106277466</v>
      </c>
      <c r="H9855">
        <v>0.92449188232421875</v>
      </c>
      <c r="I9855">
        <v>87.301902770996094</v>
      </c>
      <c r="J9855">
        <v>0.15615223348140717</v>
      </c>
      <c r="K9855">
        <v>9027</v>
      </c>
      <c r="L9855">
        <v>8483.0169000000005</v>
      </c>
      <c r="M9855">
        <v>0.17728912830352783</v>
      </c>
      <c r="N9855">
        <v>-2.2835575044155121E-2</v>
      </c>
      <c r="O9855">
        <v>9.5402896404266357E-2</v>
      </c>
      <c r="P9855">
        <v>0.17728912830352783</v>
      </c>
      <c r="Q9855">
        <v>0.25917536020278931</v>
      </c>
      <c r="R9855">
        <v>0.37741383910179138</v>
      </c>
      <c r="S9855" s="10" t="s">
        <v>39</v>
      </c>
    </row>
    <row r="9856" spans="1:19" hidden="1" x14ac:dyDescent="0.25">
      <c r="A9856" s="10" t="str">
        <f t="shared" si="153"/>
        <v>2017-2026Northern Coast1-in-10October PeakPGE16</v>
      </c>
      <c r="B9856" s="10" t="s">
        <v>54</v>
      </c>
      <c r="C9856" s="10" t="s">
        <v>12</v>
      </c>
      <c r="D9856" s="10" t="s">
        <v>6</v>
      </c>
      <c r="E9856" s="10" t="s">
        <v>1</v>
      </c>
      <c r="F9856">
        <v>16</v>
      </c>
      <c r="G9856">
        <v>1.5591913461685181</v>
      </c>
      <c r="H9856">
        <v>1.1179302930831909</v>
      </c>
      <c r="I9856">
        <v>96.7122802734375</v>
      </c>
      <c r="J9856">
        <v>0.15615223348140717</v>
      </c>
      <c r="K9856">
        <v>9027</v>
      </c>
      <c r="L9856">
        <v>8483.0169000000005</v>
      </c>
      <c r="M9856">
        <v>0.44126102328300476</v>
      </c>
      <c r="N9856">
        <v>0.2411363273859024</v>
      </c>
      <c r="O9856">
        <v>0.35937479138374329</v>
      </c>
      <c r="P9856">
        <v>0.44126102328300476</v>
      </c>
      <c r="Q9856">
        <v>0.52314722537994385</v>
      </c>
      <c r="R9856">
        <v>0.64138573408126831</v>
      </c>
      <c r="S9856" s="10" t="s">
        <v>38</v>
      </c>
    </row>
    <row r="9857" spans="1:19" hidden="1" x14ac:dyDescent="0.25">
      <c r="A9857" s="10" t="str">
        <f t="shared" si="153"/>
        <v>2017-2026Northern Coast1-in-2October PeakPGE16</v>
      </c>
      <c r="B9857" s="10" t="s">
        <v>54</v>
      </c>
      <c r="C9857" s="10" t="s">
        <v>12</v>
      </c>
      <c r="D9857" s="10" t="s">
        <v>6</v>
      </c>
      <c r="E9857" s="10" t="s">
        <v>9</v>
      </c>
      <c r="F9857">
        <v>16</v>
      </c>
      <c r="G9857">
        <v>1.0282633304595947</v>
      </c>
      <c r="H9857">
        <v>0.99977540969848633</v>
      </c>
      <c r="I9857">
        <v>80.809913635253906</v>
      </c>
      <c r="J9857">
        <v>0.15615223348140717</v>
      </c>
      <c r="K9857">
        <v>9027</v>
      </c>
      <c r="L9857">
        <v>8483.0169000000005</v>
      </c>
      <c r="M9857">
        <v>2.8487907722592354E-2</v>
      </c>
      <c r="N9857">
        <v>-0.17163679003715515</v>
      </c>
      <c r="O9857">
        <v>-5.3398322314023972E-2</v>
      </c>
      <c r="P9857">
        <v>2.8487907722592354E-2</v>
      </c>
      <c r="Q9857">
        <v>0.11037413775920868</v>
      </c>
      <c r="R9857">
        <v>0.22861261665821075</v>
      </c>
      <c r="S9857" s="10" t="s">
        <v>38</v>
      </c>
    </row>
    <row r="9858" spans="1:19" hidden="1" x14ac:dyDescent="0.25">
      <c r="A9858" s="10" t="str">
        <f t="shared" ref="A9858:A9921" si="154">CONCATENATE(B9858,C9858,E9858,D9858,S9858,F9858)</f>
        <v>2017-2026Northern Coast1-in-2October PeakCAISO17</v>
      </c>
      <c r="B9858" s="10" t="s">
        <v>54</v>
      </c>
      <c r="C9858" s="10" t="s">
        <v>12</v>
      </c>
      <c r="D9858" s="10" t="s">
        <v>6</v>
      </c>
      <c r="E9858" s="10" t="s">
        <v>9</v>
      </c>
      <c r="F9858">
        <v>17</v>
      </c>
      <c r="G9858">
        <v>1.3063331842422485</v>
      </c>
      <c r="H9858">
        <v>1.0672943592071533</v>
      </c>
      <c r="I9858">
        <v>86.483978271484375</v>
      </c>
      <c r="J9858">
        <v>0.16046801209449768</v>
      </c>
      <c r="K9858">
        <v>9027</v>
      </c>
      <c r="L9858">
        <v>8483.0169000000005</v>
      </c>
      <c r="M9858">
        <v>0.23903882503509521</v>
      </c>
      <c r="N9858">
        <v>3.3383019268512726E-2</v>
      </c>
      <c r="O9858">
        <v>0.15488940477371216</v>
      </c>
      <c r="P9858">
        <v>0.23903882503509521</v>
      </c>
      <c r="Q9858">
        <v>0.32318824529647827</v>
      </c>
      <c r="R9858">
        <v>0.4446946382522583</v>
      </c>
      <c r="S9858" s="10" t="s">
        <v>39</v>
      </c>
    </row>
    <row r="9859" spans="1:19" hidden="1" x14ac:dyDescent="0.25">
      <c r="A9859" s="10" t="str">
        <f t="shared" si="154"/>
        <v>2017-2026Northern Coast1-in-10October PeakCAISO17</v>
      </c>
      <c r="B9859" s="10" t="s">
        <v>54</v>
      </c>
      <c r="C9859" s="10" t="s">
        <v>12</v>
      </c>
      <c r="D9859" s="10" t="s">
        <v>6</v>
      </c>
      <c r="E9859" s="10" t="s">
        <v>1</v>
      </c>
      <c r="F9859">
        <v>17</v>
      </c>
      <c r="G9859">
        <v>1.4709142446517944</v>
      </c>
      <c r="H9859">
        <v>1.2070722579956055</v>
      </c>
      <c r="I9859">
        <v>86.010848999023437</v>
      </c>
      <c r="J9859">
        <v>0.16046801209449768</v>
      </c>
      <c r="K9859">
        <v>9027</v>
      </c>
      <c r="L9859">
        <v>8483.0169000000005</v>
      </c>
      <c r="M9859">
        <v>0.26384198665618896</v>
      </c>
      <c r="N9859">
        <v>5.8186180889606476E-2</v>
      </c>
      <c r="O9859">
        <v>0.17969256639480591</v>
      </c>
      <c r="P9859">
        <v>0.26384198665618896</v>
      </c>
      <c r="Q9859">
        <v>0.34799140691757202</v>
      </c>
      <c r="R9859">
        <v>0.46949779987335205</v>
      </c>
      <c r="S9859" s="10" t="s">
        <v>39</v>
      </c>
    </row>
    <row r="9860" spans="1:19" hidden="1" x14ac:dyDescent="0.25">
      <c r="A9860" s="10" t="str">
        <f t="shared" si="154"/>
        <v>2017-2026Northern Coast1-in-2October PeakPGE17</v>
      </c>
      <c r="B9860" s="10" t="s">
        <v>54</v>
      </c>
      <c r="C9860" s="10" t="s">
        <v>12</v>
      </c>
      <c r="D9860" s="10" t="s">
        <v>6</v>
      </c>
      <c r="E9860" s="10" t="s">
        <v>9</v>
      </c>
      <c r="F9860">
        <v>17</v>
      </c>
      <c r="G9860">
        <v>1.2191665172576904</v>
      </c>
      <c r="H9860">
        <v>1.0897547006607056</v>
      </c>
      <c r="I9860">
        <v>79.625</v>
      </c>
      <c r="J9860">
        <v>0.16046801209449768</v>
      </c>
      <c r="K9860">
        <v>9027</v>
      </c>
      <c r="L9860">
        <v>8483.0169000000005</v>
      </c>
      <c r="M9860">
        <v>0.12941184639930725</v>
      </c>
      <c r="N9860">
        <v>-7.6243959367275238E-2</v>
      </c>
      <c r="O9860">
        <v>4.5262422412633896E-2</v>
      </c>
      <c r="P9860">
        <v>0.12941184639930725</v>
      </c>
      <c r="Q9860">
        <v>0.21356126666069031</v>
      </c>
      <c r="R9860">
        <v>0.33506765961647034</v>
      </c>
      <c r="S9860" s="10" t="s">
        <v>38</v>
      </c>
    </row>
    <row r="9861" spans="1:19" hidden="1" x14ac:dyDescent="0.25">
      <c r="A9861" s="10" t="str">
        <f t="shared" si="154"/>
        <v>2017-2026Northern Coast1-in-10October PeakPGE17</v>
      </c>
      <c r="B9861" s="10" t="s">
        <v>54</v>
      </c>
      <c r="C9861" s="10" t="s">
        <v>12</v>
      </c>
      <c r="D9861" s="10" t="s">
        <v>6</v>
      </c>
      <c r="E9861" s="10" t="s">
        <v>1</v>
      </c>
      <c r="F9861">
        <v>17</v>
      </c>
      <c r="G9861">
        <v>1.8486645221710205</v>
      </c>
      <c r="H9861">
        <v>1.3797599077224731</v>
      </c>
      <c r="I9861">
        <v>95.839622497558594</v>
      </c>
      <c r="J9861">
        <v>0.16046801209449768</v>
      </c>
      <c r="K9861">
        <v>9027</v>
      </c>
      <c r="L9861">
        <v>8483.0169000000005</v>
      </c>
      <c r="M9861">
        <v>0.46890461444854736</v>
      </c>
      <c r="N9861">
        <v>0.26324880123138428</v>
      </c>
      <c r="O9861">
        <v>0.38475519418716431</v>
      </c>
      <c r="P9861">
        <v>0.46890461444854736</v>
      </c>
      <c r="Q9861">
        <v>0.55305403470993042</v>
      </c>
      <c r="R9861">
        <v>0.67456042766571045</v>
      </c>
      <c r="S9861" s="10" t="s">
        <v>38</v>
      </c>
    </row>
    <row r="9862" spans="1:19" hidden="1" x14ac:dyDescent="0.25">
      <c r="A9862" s="10" t="str">
        <f t="shared" si="154"/>
        <v>2017-2026Northern Coast1-in-2October PeakCAISO18</v>
      </c>
      <c r="B9862" s="10" t="s">
        <v>54</v>
      </c>
      <c r="C9862" s="10" t="s">
        <v>12</v>
      </c>
      <c r="D9862" s="10" t="s">
        <v>6</v>
      </c>
      <c r="E9862" s="10" t="s">
        <v>9</v>
      </c>
      <c r="F9862">
        <v>18</v>
      </c>
      <c r="G9862">
        <v>1.4297380447387695</v>
      </c>
      <c r="H9862">
        <v>1.2204276323318481</v>
      </c>
      <c r="I9862">
        <v>84.244827270507812</v>
      </c>
      <c r="J9862">
        <v>0.13599415123462677</v>
      </c>
      <c r="K9862">
        <v>9027</v>
      </c>
      <c r="L9862">
        <v>8483.0169000000005</v>
      </c>
      <c r="M9862">
        <v>0.209310382604599</v>
      </c>
      <c r="N9862">
        <v>3.502027690410614E-2</v>
      </c>
      <c r="O9862">
        <v>0.13799504935741425</v>
      </c>
      <c r="P9862">
        <v>0.209310382604599</v>
      </c>
      <c r="Q9862">
        <v>0.28062570095062256</v>
      </c>
      <c r="R9862">
        <v>0.38360047340393066</v>
      </c>
      <c r="S9862" s="10" t="s">
        <v>39</v>
      </c>
    </row>
    <row r="9863" spans="1:19" hidden="1" x14ac:dyDescent="0.25">
      <c r="A9863" s="10" t="str">
        <f t="shared" si="154"/>
        <v>2017-2026Northern Coast1-in-10October PeakCAISO18</v>
      </c>
      <c r="B9863" s="10" t="s">
        <v>54</v>
      </c>
      <c r="C9863" s="10" t="s">
        <v>12</v>
      </c>
      <c r="D9863" s="10" t="s">
        <v>6</v>
      </c>
      <c r="E9863" s="10" t="s">
        <v>1</v>
      </c>
      <c r="F9863">
        <v>18</v>
      </c>
      <c r="G9863">
        <v>1.6098664999008179</v>
      </c>
      <c r="H9863">
        <v>1.4098060131072998</v>
      </c>
      <c r="I9863">
        <v>82.7254638671875</v>
      </c>
      <c r="J9863">
        <v>0.13599415123462677</v>
      </c>
      <c r="K9863">
        <v>9027</v>
      </c>
      <c r="L9863">
        <v>8483.0169000000005</v>
      </c>
      <c r="M9863">
        <v>0.20006048679351807</v>
      </c>
      <c r="N9863">
        <v>2.5770382955670357E-2</v>
      </c>
      <c r="O9863">
        <v>0.12874515354633331</v>
      </c>
      <c r="P9863">
        <v>0.20006048679351807</v>
      </c>
      <c r="Q9863">
        <v>0.27137580513954163</v>
      </c>
      <c r="R9863">
        <v>0.37435057759284973</v>
      </c>
      <c r="S9863" s="10" t="s">
        <v>39</v>
      </c>
    </row>
    <row r="9864" spans="1:19" hidden="1" x14ac:dyDescent="0.25">
      <c r="A9864" s="10" t="str">
        <f t="shared" si="154"/>
        <v>2017-2026Northern Coast1-in-10October PeakPGE18</v>
      </c>
      <c r="B9864" s="10" t="s">
        <v>54</v>
      </c>
      <c r="C9864" s="10" t="s">
        <v>12</v>
      </c>
      <c r="D9864" s="10" t="s">
        <v>6</v>
      </c>
      <c r="E9864" s="10" t="s">
        <v>1</v>
      </c>
      <c r="F9864">
        <v>18</v>
      </c>
      <c r="G9864">
        <v>2.0233016014099121</v>
      </c>
      <c r="H9864">
        <v>1.5756418704986572</v>
      </c>
      <c r="I9864">
        <v>92.964622497558594</v>
      </c>
      <c r="J9864">
        <v>0.13599415123462677</v>
      </c>
      <c r="K9864">
        <v>9027</v>
      </c>
      <c r="L9864">
        <v>8483.0169000000005</v>
      </c>
      <c r="M9864">
        <v>0.4476597011089325</v>
      </c>
      <c r="N9864">
        <v>0.27336961030960083</v>
      </c>
      <c r="O9864">
        <v>0.37634438276290894</v>
      </c>
      <c r="P9864">
        <v>0.4476597011089325</v>
      </c>
      <c r="Q9864">
        <v>0.51897501945495605</v>
      </c>
      <c r="R9864">
        <v>0.62194979190826416</v>
      </c>
      <c r="S9864" s="10" t="s">
        <v>38</v>
      </c>
    </row>
    <row r="9865" spans="1:19" hidden="1" x14ac:dyDescent="0.25">
      <c r="A9865" s="10" t="str">
        <f t="shared" si="154"/>
        <v>2017-2026Northern Coast1-in-2October PeakPGE18</v>
      </c>
      <c r="B9865" s="10" t="s">
        <v>54</v>
      </c>
      <c r="C9865" s="10" t="s">
        <v>12</v>
      </c>
      <c r="D9865" s="10" t="s">
        <v>6</v>
      </c>
      <c r="E9865" s="10" t="s">
        <v>9</v>
      </c>
      <c r="F9865">
        <v>18</v>
      </c>
      <c r="G9865">
        <v>1.3343369960784912</v>
      </c>
      <c r="H9865">
        <v>1.2746353149414063</v>
      </c>
      <c r="I9865">
        <v>77.160377502441406</v>
      </c>
      <c r="J9865">
        <v>0.13599415123462677</v>
      </c>
      <c r="K9865">
        <v>9027</v>
      </c>
      <c r="L9865">
        <v>8483.0169000000005</v>
      </c>
      <c r="M9865">
        <v>5.9701729565858841E-2</v>
      </c>
      <c r="N9865">
        <v>-0.11458837240934372</v>
      </c>
      <c r="O9865">
        <v>-1.1613603681325912E-2</v>
      </c>
      <c r="P9865">
        <v>5.9701729565858841E-2</v>
      </c>
      <c r="Q9865">
        <v>0.1310170590877533</v>
      </c>
      <c r="R9865">
        <v>0.2339918315410614</v>
      </c>
      <c r="S9865" s="10" t="s">
        <v>38</v>
      </c>
    </row>
    <row r="9866" spans="1:19" hidden="1" x14ac:dyDescent="0.25">
      <c r="A9866" s="10" t="str">
        <f t="shared" si="154"/>
        <v>2017-2026Northern Coast1-in-2October PeakCAISO19</v>
      </c>
      <c r="B9866" s="10" t="s">
        <v>54</v>
      </c>
      <c r="C9866" s="10" t="s">
        <v>12</v>
      </c>
      <c r="D9866" s="10" t="s">
        <v>6</v>
      </c>
      <c r="E9866" s="10" t="s">
        <v>9</v>
      </c>
      <c r="F9866">
        <v>19</v>
      </c>
      <c r="G9866">
        <v>1.4378876686096191</v>
      </c>
      <c r="H9866">
        <v>1.6192892789840698</v>
      </c>
      <c r="I9866">
        <v>76.954269409179688</v>
      </c>
      <c r="J9866">
        <v>0.11742977052927017</v>
      </c>
      <c r="K9866">
        <v>9027</v>
      </c>
      <c r="L9866">
        <v>8483.0169000000005</v>
      </c>
      <c r="M9866">
        <v>-0.18140159547328949</v>
      </c>
      <c r="N9866">
        <v>-0.33189958333969116</v>
      </c>
      <c r="O9866">
        <v>-0.24298176169395447</v>
      </c>
      <c r="P9866">
        <v>-0.18140159547328949</v>
      </c>
      <c r="Q9866">
        <v>-0.11982142180204391</v>
      </c>
      <c r="R9866">
        <v>-3.090360201895237E-2</v>
      </c>
      <c r="S9866" s="10" t="s">
        <v>39</v>
      </c>
    </row>
    <row r="9867" spans="1:19" hidden="1" x14ac:dyDescent="0.25">
      <c r="A9867" s="10" t="str">
        <f t="shared" si="154"/>
        <v>2017-2026Northern Coast1-in-10October PeakCAISO19</v>
      </c>
      <c r="B9867" s="10" t="s">
        <v>54</v>
      </c>
      <c r="C9867" s="10" t="s">
        <v>12</v>
      </c>
      <c r="D9867" s="10" t="s">
        <v>6</v>
      </c>
      <c r="E9867" s="10" t="s">
        <v>1</v>
      </c>
      <c r="F9867">
        <v>19</v>
      </c>
      <c r="G9867">
        <v>1.6190428733825684</v>
      </c>
      <c r="H9867">
        <v>1.8127319812774658</v>
      </c>
      <c r="I9867">
        <v>76.864151000976562</v>
      </c>
      <c r="J9867">
        <v>0.11742977052927017</v>
      </c>
      <c r="K9867">
        <v>9027</v>
      </c>
      <c r="L9867">
        <v>8483.0169000000005</v>
      </c>
      <c r="M9867">
        <v>-0.19368916749954224</v>
      </c>
      <c r="N9867">
        <v>-0.3441871702671051</v>
      </c>
      <c r="O9867">
        <v>-0.25526934862136841</v>
      </c>
      <c r="P9867">
        <v>-0.19368916749954224</v>
      </c>
      <c r="Q9867">
        <v>-0.13210900127887726</v>
      </c>
      <c r="R9867">
        <v>-4.3191172182559967E-2</v>
      </c>
      <c r="S9867" s="10" t="s">
        <v>39</v>
      </c>
    </row>
    <row r="9868" spans="1:19" hidden="1" x14ac:dyDescent="0.25">
      <c r="A9868" s="10" t="str">
        <f t="shared" si="154"/>
        <v>2017-2026Northern Coast1-in-2October PeakPGE19</v>
      </c>
      <c r="B9868" s="10" t="s">
        <v>54</v>
      </c>
      <c r="C9868" s="10" t="s">
        <v>12</v>
      </c>
      <c r="D9868" s="10" t="s">
        <v>6</v>
      </c>
      <c r="E9868" s="10" t="s">
        <v>9</v>
      </c>
      <c r="F9868">
        <v>19</v>
      </c>
      <c r="G9868">
        <v>1.3419429063796997</v>
      </c>
      <c r="H9868">
        <v>1.5256356000900269</v>
      </c>
      <c r="I9868">
        <v>71.913215637207031</v>
      </c>
      <c r="J9868">
        <v>0.11742977052927017</v>
      </c>
      <c r="K9868">
        <v>9027</v>
      </c>
      <c r="L9868">
        <v>8483.0169000000005</v>
      </c>
      <c r="M9868">
        <v>-0.18369267880916595</v>
      </c>
      <c r="N9868">
        <v>-0.33419066667556763</v>
      </c>
      <c r="O9868">
        <v>-0.24527284502983093</v>
      </c>
      <c r="P9868">
        <v>-0.18369267880916595</v>
      </c>
      <c r="Q9868">
        <v>-0.12211250513792038</v>
      </c>
      <c r="R9868">
        <v>-3.3194683492183685E-2</v>
      </c>
      <c r="S9868" s="10" t="s">
        <v>38</v>
      </c>
    </row>
    <row r="9869" spans="1:19" hidden="1" x14ac:dyDescent="0.25">
      <c r="A9869" s="10" t="str">
        <f t="shared" si="154"/>
        <v>2017-2026Northern Coast1-in-10October PeakPGE19</v>
      </c>
      <c r="B9869" s="10" t="s">
        <v>54</v>
      </c>
      <c r="C9869" s="10" t="s">
        <v>12</v>
      </c>
      <c r="D9869" s="10" t="s">
        <v>6</v>
      </c>
      <c r="E9869" s="10" t="s">
        <v>1</v>
      </c>
      <c r="F9869">
        <v>19</v>
      </c>
      <c r="G9869">
        <v>2.034834623336792</v>
      </c>
      <c r="H9869">
        <v>2.2387337684631348</v>
      </c>
      <c r="I9869">
        <v>86.690086364746094</v>
      </c>
      <c r="J9869">
        <v>0.11742977052927017</v>
      </c>
      <c r="K9869">
        <v>9027</v>
      </c>
      <c r="L9869">
        <v>8483.0169000000005</v>
      </c>
      <c r="M9869">
        <v>-0.20389921963214874</v>
      </c>
      <c r="N9869">
        <v>-0.35439720749855042</v>
      </c>
      <c r="O9869">
        <v>-0.26547938585281372</v>
      </c>
      <c r="P9869">
        <v>-0.20389921963214874</v>
      </c>
      <c r="Q9869">
        <v>-0.14231905341148376</v>
      </c>
      <c r="R9869">
        <v>-5.3401224315166473E-2</v>
      </c>
      <c r="S9869" s="10" t="s">
        <v>38</v>
      </c>
    </row>
    <row r="9870" spans="1:19" hidden="1" x14ac:dyDescent="0.25">
      <c r="A9870" s="10" t="str">
        <f t="shared" si="154"/>
        <v>2017-2026Northern Coast1-in-2October PeakCAISO20</v>
      </c>
      <c r="B9870" s="10" t="s">
        <v>54</v>
      </c>
      <c r="C9870" s="10" t="s">
        <v>12</v>
      </c>
      <c r="D9870" s="10" t="s">
        <v>6</v>
      </c>
      <c r="E9870" s="10" t="s">
        <v>9</v>
      </c>
      <c r="F9870">
        <v>20</v>
      </c>
      <c r="G9870">
        <v>1.3090595006942749</v>
      </c>
      <c r="H9870">
        <v>1.41306471824646</v>
      </c>
      <c r="I9870">
        <v>70.905204772949219</v>
      </c>
      <c r="J9870">
        <v>7.6294809579849243E-2</v>
      </c>
      <c r="K9870">
        <v>9027</v>
      </c>
      <c r="L9870">
        <v>8483.0169000000005</v>
      </c>
      <c r="M9870">
        <v>-0.10400523245334625</v>
      </c>
      <c r="N9870">
        <v>-0.2017846554517746</v>
      </c>
      <c r="O9870">
        <v>-0.14401422441005707</v>
      </c>
      <c r="P9870">
        <v>-0.10400523245334625</v>
      </c>
      <c r="Q9870">
        <v>-6.399623304605484E-2</v>
      </c>
      <c r="R9870">
        <v>-6.2258043326437473E-3</v>
      </c>
      <c r="S9870" s="10" t="s">
        <v>39</v>
      </c>
    </row>
    <row r="9871" spans="1:19" hidden="1" x14ac:dyDescent="0.25">
      <c r="A9871" s="10" t="str">
        <f t="shared" si="154"/>
        <v>2017-2026Northern Coast1-in-10October PeakCAISO20</v>
      </c>
      <c r="B9871" s="10" t="s">
        <v>54</v>
      </c>
      <c r="C9871" s="10" t="s">
        <v>12</v>
      </c>
      <c r="D9871" s="10" t="s">
        <v>6</v>
      </c>
      <c r="E9871" s="10" t="s">
        <v>1</v>
      </c>
      <c r="F9871">
        <v>20</v>
      </c>
      <c r="G9871">
        <v>1.4739840030670166</v>
      </c>
      <c r="H9871">
        <v>1.6031397581100464</v>
      </c>
      <c r="I9871">
        <v>70.635848999023438</v>
      </c>
      <c r="J9871">
        <v>7.6294809579849243E-2</v>
      </c>
      <c r="K9871">
        <v>9027</v>
      </c>
      <c r="L9871">
        <v>8483.0169000000005</v>
      </c>
      <c r="M9871">
        <v>-0.12915579974651337</v>
      </c>
      <c r="N9871">
        <v>-0.22693522274494171</v>
      </c>
      <c r="O9871">
        <v>-0.16916479170322418</v>
      </c>
      <c r="P9871">
        <v>-0.12915579974651337</v>
      </c>
      <c r="Q9871">
        <v>-8.9146800339221954E-2</v>
      </c>
      <c r="R9871">
        <v>-3.1376373022794724E-2</v>
      </c>
      <c r="S9871" s="10" t="s">
        <v>39</v>
      </c>
    </row>
    <row r="9872" spans="1:19" hidden="1" x14ac:dyDescent="0.25">
      <c r="A9872" s="10" t="str">
        <f t="shared" si="154"/>
        <v>2017-2026Northern Coast1-in-10October PeakPGE20</v>
      </c>
      <c r="B9872" s="10" t="s">
        <v>54</v>
      </c>
      <c r="C9872" s="10" t="s">
        <v>12</v>
      </c>
      <c r="D9872" s="10" t="s">
        <v>6</v>
      </c>
      <c r="E9872" s="10" t="s">
        <v>1</v>
      </c>
      <c r="F9872">
        <v>20</v>
      </c>
      <c r="G9872">
        <v>1.8525227308273315</v>
      </c>
      <c r="H9872">
        <v>2.0462510585784912</v>
      </c>
      <c r="I9872">
        <v>79.472633361816406</v>
      </c>
      <c r="J9872">
        <v>7.6294809579849243E-2</v>
      </c>
      <c r="K9872">
        <v>9027</v>
      </c>
      <c r="L9872">
        <v>8483.0169000000005</v>
      </c>
      <c r="M9872">
        <v>-0.19372843205928802</v>
      </c>
      <c r="N9872">
        <v>-0.29150786995887756</v>
      </c>
      <c r="O9872">
        <v>-0.23373742401599884</v>
      </c>
      <c r="P9872">
        <v>-0.19372843205928802</v>
      </c>
      <c r="Q9872">
        <v>-0.15371944010257721</v>
      </c>
      <c r="R9872">
        <v>-9.5949001610279083E-2</v>
      </c>
      <c r="S9872" s="10" t="s">
        <v>38</v>
      </c>
    </row>
    <row r="9873" spans="1:19" hidden="1" x14ac:dyDescent="0.25">
      <c r="A9873" s="10" t="str">
        <f t="shared" si="154"/>
        <v>2017-2026Northern Coast1-in-2October PeakPGE20</v>
      </c>
      <c r="B9873" s="10" t="s">
        <v>54</v>
      </c>
      <c r="C9873" s="10" t="s">
        <v>12</v>
      </c>
      <c r="D9873" s="10" t="s">
        <v>6</v>
      </c>
      <c r="E9873" s="10" t="s">
        <v>9</v>
      </c>
      <c r="F9873">
        <v>20</v>
      </c>
      <c r="G9873">
        <v>1.2217109203338623</v>
      </c>
      <c r="H9873">
        <v>1.3078124523162842</v>
      </c>
      <c r="I9873">
        <v>67.527366638183594</v>
      </c>
      <c r="J9873">
        <v>7.6294809579849243E-2</v>
      </c>
      <c r="K9873">
        <v>9027</v>
      </c>
      <c r="L9873">
        <v>8483.0169000000005</v>
      </c>
      <c r="M9873">
        <v>-8.6101509630680084E-2</v>
      </c>
      <c r="N9873">
        <v>-0.18388094007968903</v>
      </c>
      <c r="O9873">
        <v>-0.1261105090379715</v>
      </c>
      <c r="P9873">
        <v>-8.6101509630680084E-2</v>
      </c>
      <c r="Q9873">
        <v>-4.6092510223388672E-2</v>
      </c>
      <c r="R9873">
        <v>1.1677918024361134E-2</v>
      </c>
      <c r="S9873" s="10" t="s">
        <v>38</v>
      </c>
    </row>
    <row r="9874" spans="1:19" hidden="1" x14ac:dyDescent="0.25">
      <c r="A9874" s="10" t="str">
        <f t="shared" si="154"/>
        <v>2017-2026Northern Coast1-in-10October PeakCAISO21</v>
      </c>
      <c r="B9874" s="10" t="s">
        <v>54</v>
      </c>
      <c r="C9874" s="10" t="s">
        <v>12</v>
      </c>
      <c r="D9874" s="10" t="s">
        <v>6</v>
      </c>
      <c r="E9874" s="10" t="s">
        <v>1</v>
      </c>
      <c r="F9874">
        <v>21</v>
      </c>
      <c r="G9874">
        <v>1.2804539203643799</v>
      </c>
      <c r="H9874">
        <v>1.3346250057220459</v>
      </c>
      <c r="I9874">
        <v>66.883010864257813</v>
      </c>
      <c r="J9874">
        <v>7.6630406081676483E-2</v>
      </c>
      <c r="K9874">
        <v>9027</v>
      </c>
      <c r="L9874">
        <v>8483.0169000000005</v>
      </c>
      <c r="M9874">
        <v>-5.4171137511730194E-2</v>
      </c>
      <c r="N9874">
        <v>-0.15238066017627716</v>
      </c>
      <c r="O9874">
        <v>-9.4356119632720947E-2</v>
      </c>
      <c r="P9874">
        <v>-5.4171137511730194E-2</v>
      </c>
      <c r="Q9874">
        <v>-1.3986152596771717E-2</v>
      </c>
      <c r="R9874">
        <v>4.4038392603397369E-2</v>
      </c>
      <c r="S9874" s="10" t="s">
        <v>39</v>
      </c>
    </row>
    <row r="9875" spans="1:19" hidden="1" x14ac:dyDescent="0.25">
      <c r="A9875" s="10" t="str">
        <f t="shared" si="154"/>
        <v>2017-2026Northern Coast1-in-2October PeakCAISO21</v>
      </c>
      <c r="B9875" s="10" t="s">
        <v>54</v>
      </c>
      <c r="C9875" s="10" t="s">
        <v>12</v>
      </c>
      <c r="D9875" s="10" t="s">
        <v>6</v>
      </c>
      <c r="E9875" s="10" t="s">
        <v>9</v>
      </c>
      <c r="F9875">
        <v>21</v>
      </c>
      <c r="G9875">
        <v>1.1371835470199585</v>
      </c>
      <c r="H9875">
        <v>1.1642330884933472</v>
      </c>
      <c r="I9875">
        <v>67.23114013671875</v>
      </c>
      <c r="J9875">
        <v>7.6630406081676483E-2</v>
      </c>
      <c r="K9875">
        <v>9027</v>
      </c>
      <c r="L9875">
        <v>8483.0169000000005</v>
      </c>
      <c r="M9875">
        <v>-2.7049541473388672E-2</v>
      </c>
      <c r="N9875">
        <v>-0.12525907158851624</v>
      </c>
      <c r="O9875">
        <v>-6.7234523594379425E-2</v>
      </c>
      <c r="P9875">
        <v>-2.7049541473388672E-2</v>
      </c>
      <c r="Q9875">
        <v>1.3135443441569805E-2</v>
      </c>
      <c r="R9875">
        <v>7.1159988641738892E-2</v>
      </c>
      <c r="S9875" s="10" t="s">
        <v>39</v>
      </c>
    </row>
    <row r="9876" spans="1:19" hidden="1" x14ac:dyDescent="0.25">
      <c r="A9876" s="10" t="str">
        <f t="shared" si="154"/>
        <v>2017-2026Northern Coast1-in-10October PeakPGE21</v>
      </c>
      <c r="B9876" s="10" t="s">
        <v>54</v>
      </c>
      <c r="C9876" s="10" t="s">
        <v>12</v>
      </c>
      <c r="D9876" s="10" t="s">
        <v>6</v>
      </c>
      <c r="E9876" s="10" t="s">
        <v>1</v>
      </c>
      <c r="F9876">
        <v>21</v>
      </c>
      <c r="G9876">
        <v>1.6092915534973145</v>
      </c>
      <c r="H9876">
        <v>1.7155532836914062</v>
      </c>
      <c r="I9876">
        <v>74.298561096191406</v>
      </c>
      <c r="J9876">
        <v>7.6630406081676483E-2</v>
      </c>
      <c r="K9876">
        <v>9027</v>
      </c>
      <c r="L9876">
        <v>8483.0169000000005</v>
      </c>
      <c r="M9876">
        <v>-0.1062617152929306</v>
      </c>
      <c r="N9876">
        <v>-0.20447124540805817</v>
      </c>
      <c r="O9876">
        <v>-0.14644670486450195</v>
      </c>
      <c r="P9876">
        <v>-0.1062617152929306</v>
      </c>
      <c r="Q9876">
        <v>-6.607673317193985E-2</v>
      </c>
      <c r="R9876">
        <v>-8.0521870404481888E-3</v>
      </c>
      <c r="S9876" s="10" t="s">
        <v>38</v>
      </c>
    </row>
    <row r="9877" spans="1:19" hidden="1" x14ac:dyDescent="0.25">
      <c r="A9877" s="10" t="str">
        <f t="shared" si="154"/>
        <v>2017-2026Northern Coast1-in-2October PeakPGE21</v>
      </c>
      <c r="B9877" s="10" t="s">
        <v>54</v>
      </c>
      <c r="C9877" s="10" t="s">
        <v>12</v>
      </c>
      <c r="D9877" s="10" t="s">
        <v>6</v>
      </c>
      <c r="E9877" s="10" t="s">
        <v>9</v>
      </c>
      <c r="F9877">
        <v>21</v>
      </c>
      <c r="G9877">
        <v>1.0613036155700684</v>
      </c>
      <c r="H9877">
        <v>1.0735564231872559</v>
      </c>
      <c r="I9877">
        <v>65.184913635253906</v>
      </c>
      <c r="J9877">
        <v>7.6630406081676483E-2</v>
      </c>
      <c r="K9877">
        <v>9027</v>
      </c>
      <c r="L9877">
        <v>8483.0169000000005</v>
      </c>
      <c r="M9877">
        <v>-1.225278340280056E-2</v>
      </c>
      <c r="N9877">
        <v>-0.11046231538057327</v>
      </c>
      <c r="O9877">
        <v>-5.2437767386436462E-2</v>
      </c>
      <c r="P9877">
        <v>-1.225278340280056E-2</v>
      </c>
      <c r="Q9877">
        <v>2.7932202443480492E-2</v>
      </c>
      <c r="R9877">
        <v>8.5956744849681854E-2</v>
      </c>
      <c r="S9877" s="10" t="s">
        <v>38</v>
      </c>
    </row>
    <row r="9878" spans="1:19" hidden="1" x14ac:dyDescent="0.25">
      <c r="A9878" s="10" t="str">
        <f t="shared" si="154"/>
        <v>2017-2026Northern Coast1-in-10October PeakCAISO22</v>
      </c>
      <c r="B9878" s="10" t="s">
        <v>54</v>
      </c>
      <c r="C9878" s="10" t="s">
        <v>12</v>
      </c>
      <c r="D9878" s="10" t="s">
        <v>6</v>
      </c>
      <c r="E9878" s="10" t="s">
        <v>1</v>
      </c>
      <c r="F9878">
        <v>22</v>
      </c>
      <c r="G9878">
        <v>1.0670589208602905</v>
      </c>
      <c r="H9878">
        <v>1.064005970954895</v>
      </c>
      <c r="I9878">
        <v>64.779708862304688</v>
      </c>
      <c r="J9878">
        <v>6.3674606382846832E-2</v>
      </c>
      <c r="K9878">
        <v>9027</v>
      </c>
      <c r="L9878">
        <v>8483.0169000000005</v>
      </c>
      <c r="M9878">
        <v>3.0529308132827282E-3</v>
      </c>
      <c r="N9878">
        <v>-7.8552447259426117E-2</v>
      </c>
      <c r="O9878">
        <v>-3.033803217113018E-2</v>
      </c>
      <c r="P9878">
        <v>3.0529308132827282E-3</v>
      </c>
      <c r="Q9878">
        <v>3.6443892866373062E-2</v>
      </c>
      <c r="R9878">
        <v>8.4658309817314148E-2</v>
      </c>
      <c r="S9878" s="10" t="s">
        <v>39</v>
      </c>
    </row>
    <row r="9879" spans="1:19" hidden="1" x14ac:dyDescent="0.25">
      <c r="A9879" s="10" t="str">
        <f t="shared" si="154"/>
        <v>2017-2026Northern Coast1-in-2October PeakCAISO22</v>
      </c>
      <c r="B9879" s="10" t="s">
        <v>54</v>
      </c>
      <c r="C9879" s="10" t="s">
        <v>12</v>
      </c>
      <c r="D9879" s="10" t="s">
        <v>6</v>
      </c>
      <c r="E9879" s="10" t="s">
        <v>9</v>
      </c>
      <c r="F9879">
        <v>22</v>
      </c>
      <c r="G9879">
        <v>0.94766539335250854</v>
      </c>
      <c r="H9879">
        <v>0.92195874452590942</v>
      </c>
      <c r="I9879">
        <v>63.728305816650391</v>
      </c>
      <c r="J9879">
        <v>6.3674606382846832E-2</v>
      </c>
      <c r="K9879">
        <v>9027</v>
      </c>
      <c r="L9879">
        <v>8483.0169000000005</v>
      </c>
      <c r="M9879">
        <v>2.5706656277179718E-2</v>
      </c>
      <c r="N9879">
        <v>-5.5898718535900116E-2</v>
      </c>
      <c r="O9879">
        <v>-7.6843071728944778E-3</v>
      </c>
      <c r="P9879">
        <v>2.5706656277179718E-2</v>
      </c>
      <c r="Q9879">
        <v>5.9097621589899063E-2</v>
      </c>
      <c r="R9879">
        <v>0.10731203109025955</v>
      </c>
      <c r="S9879" s="10" t="s">
        <v>39</v>
      </c>
    </row>
    <row r="9880" spans="1:19" hidden="1" x14ac:dyDescent="0.25">
      <c r="A9880" s="10" t="str">
        <f t="shared" si="154"/>
        <v>2017-2026Northern Coast1-in-10October PeakPGE22</v>
      </c>
      <c r="B9880" s="10" t="s">
        <v>54</v>
      </c>
      <c r="C9880" s="10" t="s">
        <v>12</v>
      </c>
      <c r="D9880" s="10" t="s">
        <v>6</v>
      </c>
      <c r="E9880" s="10" t="s">
        <v>1</v>
      </c>
      <c r="F9880">
        <v>22</v>
      </c>
      <c r="G9880">
        <v>1.3410937786102295</v>
      </c>
      <c r="H9880">
        <v>1.3911162614822388</v>
      </c>
      <c r="I9880">
        <v>69.99432373046875</v>
      </c>
      <c r="J9880">
        <v>6.3674606382846832E-2</v>
      </c>
      <c r="K9880">
        <v>9027</v>
      </c>
      <c r="L9880">
        <v>8483.0169000000005</v>
      </c>
      <c r="M9880">
        <v>-5.002245306968689E-2</v>
      </c>
      <c r="N9880">
        <v>-0.13162782788276672</v>
      </c>
      <c r="O9880">
        <v>-8.3413414657115936E-2</v>
      </c>
      <c r="P9880">
        <v>-5.002245306968689E-2</v>
      </c>
      <c r="Q9880">
        <v>-1.6631489619612694E-2</v>
      </c>
      <c r="R9880">
        <v>3.1582921743392944E-2</v>
      </c>
      <c r="S9880" s="10" t="s">
        <v>38</v>
      </c>
    </row>
    <row r="9881" spans="1:19" hidden="1" x14ac:dyDescent="0.25">
      <c r="A9881" s="10" t="str">
        <f t="shared" si="154"/>
        <v>2017-2026Northern Coast1-in-2October PeakPGE22</v>
      </c>
      <c r="B9881" s="10" t="s">
        <v>54</v>
      </c>
      <c r="C9881" s="10" t="s">
        <v>12</v>
      </c>
      <c r="D9881" s="10" t="s">
        <v>6</v>
      </c>
      <c r="E9881" s="10" t="s">
        <v>9</v>
      </c>
      <c r="F9881">
        <v>22</v>
      </c>
      <c r="G9881">
        <v>0.88443124294281006</v>
      </c>
      <c r="H9881">
        <v>0.84225374460220337</v>
      </c>
      <c r="I9881">
        <v>62.706607818603516</v>
      </c>
      <c r="J9881">
        <v>6.3674606382846832E-2</v>
      </c>
      <c r="K9881">
        <v>9027</v>
      </c>
      <c r="L9881">
        <v>8483.0169000000005</v>
      </c>
      <c r="M9881">
        <v>4.217752069234848E-2</v>
      </c>
      <c r="N9881">
        <v>-3.9427854120731354E-2</v>
      </c>
      <c r="O9881">
        <v>8.7865572422742844E-3</v>
      </c>
      <c r="P9881">
        <v>4.217752069234848E-2</v>
      </c>
      <c r="Q9881">
        <v>7.5568482279777527E-2</v>
      </c>
      <c r="R9881">
        <v>0.12378289550542831</v>
      </c>
      <c r="S9881" s="10" t="s">
        <v>38</v>
      </c>
    </row>
    <row r="9882" spans="1:19" hidden="1" x14ac:dyDescent="0.25">
      <c r="A9882" s="10" t="str">
        <f t="shared" si="154"/>
        <v>2017-2026Northern Coast1-in-2October PeakCAISO23</v>
      </c>
      <c r="B9882" s="10" t="s">
        <v>54</v>
      </c>
      <c r="C9882" s="10" t="s">
        <v>12</v>
      </c>
      <c r="D9882" s="10" t="s">
        <v>6</v>
      </c>
      <c r="E9882" s="10" t="s">
        <v>9</v>
      </c>
      <c r="F9882">
        <v>23</v>
      </c>
      <c r="G9882">
        <v>0.7373192310333252</v>
      </c>
      <c r="H9882">
        <v>0.72375965118408203</v>
      </c>
      <c r="I9882">
        <v>61.557075500488281</v>
      </c>
      <c r="J9882">
        <v>5.8387260884046555E-2</v>
      </c>
      <c r="K9882">
        <v>9027</v>
      </c>
      <c r="L9882">
        <v>8483.0169000000005</v>
      </c>
      <c r="M9882">
        <v>1.355957705527544E-2</v>
      </c>
      <c r="N9882">
        <v>-6.126953661441803E-2</v>
      </c>
      <c r="O9882">
        <v>-1.7058702185750008E-2</v>
      </c>
      <c r="P9882">
        <v>1.355957705527544E-2</v>
      </c>
      <c r="Q9882">
        <v>4.4177856296300888E-2</v>
      </c>
      <c r="R9882">
        <v>8.8388688862323761E-2</v>
      </c>
      <c r="S9882" s="10" t="s">
        <v>39</v>
      </c>
    </row>
    <row r="9883" spans="1:19" hidden="1" x14ac:dyDescent="0.25">
      <c r="A9883" s="10" t="str">
        <f t="shared" si="154"/>
        <v>2017-2026Northern Coast1-in-10October PeakCAISO23</v>
      </c>
      <c r="B9883" s="10" t="s">
        <v>54</v>
      </c>
      <c r="C9883" s="10" t="s">
        <v>12</v>
      </c>
      <c r="D9883" s="10" t="s">
        <v>6</v>
      </c>
      <c r="E9883" s="10" t="s">
        <v>1</v>
      </c>
      <c r="F9883">
        <v>23</v>
      </c>
      <c r="G9883">
        <v>0.83021187782287598</v>
      </c>
      <c r="H9883">
        <v>0.83088034391403198</v>
      </c>
      <c r="I9883">
        <v>62.111316680908203</v>
      </c>
      <c r="J9883">
        <v>5.8387260884046555E-2</v>
      </c>
      <c r="K9883">
        <v>9027</v>
      </c>
      <c r="L9883">
        <v>8483.0169000000005</v>
      </c>
      <c r="M9883">
        <v>-6.6845613764598966E-4</v>
      </c>
      <c r="N9883">
        <v>-7.5497567653656006E-2</v>
      </c>
      <c r="O9883">
        <v>-3.1286735087633133E-2</v>
      </c>
      <c r="P9883">
        <v>-6.6845613764598966E-4</v>
      </c>
      <c r="Q9883">
        <v>2.9949823394417763E-2</v>
      </c>
      <c r="R9883">
        <v>7.4160657823085785E-2</v>
      </c>
      <c r="S9883" s="10" t="s">
        <v>39</v>
      </c>
    </row>
    <row r="9884" spans="1:19" hidden="1" x14ac:dyDescent="0.25">
      <c r="A9884" s="10" t="str">
        <f t="shared" si="154"/>
        <v>2017-2026Northern Coast1-in-10October PeakPGE23</v>
      </c>
      <c r="B9884" s="10" t="s">
        <v>54</v>
      </c>
      <c r="C9884" s="10" t="s">
        <v>12</v>
      </c>
      <c r="D9884" s="10" t="s">
        <v>6</v>
      </c>
      <c r="E9884" s="10" t="s">
        <v>1</v>
      </c>
      <c r="F9884">
        <v>23</v>
      </c>
      <c r="G9884">
        <v>1.0434213876724243</v>
      </c>
      <c r="H9884">
        <v>1.0791802406311035</v>
      </c>
      <c r="I9884">
        <v>66.222633361816406</v>
      </c>
      <c r="J9884">
        <v>5.8387260884046555E-2</v>
      </c>
      <c r="K9884">
        <v>9027</v>
      </c>
      <c r="L9884">
        <v>8483.0169000000005</v>
      </c>
      <c r="M9884">
        <v>-3.5758897662162781E-2</v>
      </c>
      <c r="N9884">
        <v>-0.11058801412582397</v>
      </c>
      <c r="O9884">
        <v>-6.6377177834510803E-2</v>
      </c>
      <c r="P9884">
        <v>-3.5758897662162781E-2</v>
      </c>
      <c r="Q9884">
        <v>-5.1406179554760456E-3</v>
      </c>
      <c r="R9884">
        <v>3.9070215076208115E-2</v>
      </c>
      <c r="S9884" s="10" t="s">
        <v>38</v>
      </c>
    </row>
    <row r="9885" spans="1:19" hidden="1" x14ac:dyDescent="0.25">
      <c r="A9885" s="10" t="str">
        <f t="shared" si="154"/>
        <v>2017-2026Northern Coast1-in-2October PeakPGE23</v>
      </c>
      <c r="B9885" s="10" t="s">
        <v>54</v>
      </c>
      <c r="C9885" s="10" t="s">
        <v>12</v>
      </c>
      <c r="D9885" s="10" t="s">
        <v>6</v>
      </c>
      <c r="E9885" s="10" t="s">
        <v>9</v>
      </c>
      <c r="F9885">
        <v>23</v>
      </c>
      <c r="G9885">
        <v>0.68812072277069092</v>
      </c>
      <c r="H9885">
        <v>0.66429638862609863</v>
      </c>
      <c r="I9885">
        <v>60.695762634277344</v>
      </c>
      <c r="J9885">
        <v>5.8387260884046555E-2</v>
      </c>
      <c r="K9885">
        <v>9027</v>
      </c>
      <c r="L9885">
        <v>8483.0169000000005</v>
      </c>
      <c r="M9885">
        <v>2.3824321106076241E-2</v>
      </c>
      <c r="N9885">
        <v>-5.1004793494939804E-2</v>
      </c>
      <c r="O9885">
        <v>-6.7939586006104946E-3</v>
      </c>
      <c r="P9885">
        <v>2.3824321106076241E-2</v>
      </c>
      <c r="Q9885">
        <v>5.4442599415779114E-2</v>
      </c>
      <c r="R9885">
        <v>9.8653435707092285E-2</v>
      </c>
      <c r="S9885" s="10" t="s">
        <v>38</v>
      </c>
    </row>
    <row r="9886" spans="1:19" hidden="1" x14ac:dyDescent="0.25">
      <c r="A9886" s="10" t="str">
        <f t="shared" si="154"/>
        <v>2017-2026Northern Coast1-in-2October PeakCAISO24</v>
      </c>
      <c r="B9886" s="10" t="s">
        <v>54</v>
      </c>
      <c r="C9886" s="10" t="s">
        <v>12</v>
      </c>
      <c r="D9886" s="10" t="s">
        <v>6</v>
      </c>
      <c r="E9886" s="10" t="s">
        <v>9</v>
      </c>
      <c r="F9886">
        <v>24</v>
      </c>
      <c r="G9886">
        <v>0.56421607732772827</v>
      </c>
      <c r="H9886">
        <v>0.55404722690582275</v>
      </c>
      <c r="I9886">
        <v>59.282543182373047</v>
      </c>
      <c r="J9886">
        <v>4.4309847056865692E-2</v>
      </c>
      <c r="K9886">
        <v>9027</v>
      </c>
      <c r="L9886">
        <v>8483.0169000000005</v>
      </c>
      <c r="M9886">
        <v>1.0168865323066711E-2</v>
      </c>
      <c r="N9886">
        <v>-4.6618632972240448E-2</v>
      </c>
      <c r="O9886">
        <v>-1.3067218475043774E-2</v>
      </c>
      <c r="P9886">
        <v>1.0168865323066711E-2</v>
      </c>
      <c r="Q9886">
        <v>3.3404950052499771E-2</v>
      </c>
      <c r="R9886">
        <v>6.6956363618373871E-2</v>
      </c>
      <c r="S9886" s="10" t="s">
        <v>39</v>
      </c>
    </row>
    <row r="9887" spans="1:19" hidden="1" x14ac:dyDescent="0.25">
      <c r="A9887" s="10" t="str">
        <f t="shared" si="154"/>
        <v>2017-2026Northern Coast1-in-10October PeakCAISO24</v>
      </c>
      <c r="B9887" s="10" t="s">
        <v>54</v>
      </c>
      <c r="C9887" s="10" t="s">
        <v>12</v>
      </c>
      <c r="D9887" s="10" t="s">
        <v>6</v>
      </c>
      <c r="E9887" s="10" t="s">
        <v>1</v>
      </c>
      <c r="F9887">
        <v>24</v>
      </c>
      <c r="G9887">
        <v>0.63529998064041138</v>
      </c>
      <c r="H9887">
        <v>0.63414502143859863</v>
      </c>
      <c r="I9887">
        <v>60.328773498535156</v>
      </c>
      <c r="J9887">
        <v>4.4309847056865692E-2</v>
      </c>
      <c r="K9887">
        <v>9027</v>
      </c>
      <c r="L9887">
        <v>8483.0169000000005</v>
      </c>
      <c r="M9887">
        <v>1.1549318442121148E-3</v>
      </c>
      <c r="N9887">
        <v>-5.5632568895816803E-2</v>
      </c>
      <c r="O9887">
        <v>-2.2081151604652405E-2</v>
      </c>
      <c r="P9887">
        <v>1.1549318442121148E-3</v>
      </c>
      <c r="Q9887">
        <v>2.4391015991568565E-2</v>
      </c>
      <c r="R9887">
        <v>5.7942431420087814E-2</v>
      </c>
      <c r="S9887" s="10" t="s">
        <v>39</v>
      </c>
    </row>
    <row r="9888" spans="1:19" hidden="1" x14ac:dyDescent="0.25">
      <c r="A9888" s="10" t="str">
        <f t="shared" si="154"/>
        <v>2017-2026Northern Coast1-in-2October PeakPGE24</v>
      </c>
      <c r="B9888" s="10" t="s">
        <v>54</v>
      </c>
      <c r="C9888" s="10" t="s">
        <v>12</v>
      </c>
      <c r="D9888" s="10" t="s">
        <v>6</v>
      </c>
      <c r="E9888" s="10" t="s">
        <v>9</v>
      </c>
      <c r="F9888">
        <v>24</v>
      </c>
      <c r="G9888">
        <v>0.52656805515289307</v>
      </c>
      <c r="H9888">
        <v>0.50958305597305298</v>
      </c>
      <c r="I9888">
        <v>58.706607818603516</v>
      </c>
      <c r="J9888">
        <v>4.4309847056865692E-2</v>
      </c>
      <c r="K9888">
        <v>9027</v>
      </c>
      <c r="L9888">
        <v>8483.0169000000005</v>
      </c>
      <c r="M9888">
        <v>1.6985004767775536E-2</v>
      </c>
      <c r="N9888">
        <v>-3.9802495390176773E-2</v>
      </c>
      <c r="O9888">
        <v>-6.2510790303349495E-3</v>
      </c>
      <c r="P9888">
        <v>1.6985004767775536E-2</v>
      </c>
      <c r="Q9888">
        <v>4.0221087634563446E-2</v>
      </c>
      <c r="R9888">
        <v>7.3772504925727844E-2</v>
      </c>
      <c r="S9888" s="10" t="s">
        <v>38</v>
      </c>
    </row>
    <row r="9889" spans="1:19" hidden="1" x14ac:dyDescent="0.25">
      <c r="A9889" s="10" t="str">
        <f t="shared" si="154"/>
        <v>2017-2026Northern Coast1-in-10October PeakPGE24</v>
      </c>
      <c r="B9889" s="10" t="s">
        <v>54</v>
      </c>
      <c r="C9889" s="10" t="s">
        <v>12</v>
      </c>
      <c r="D9889" s="10" t="s">
        <v>6</v>
      </c>
      <c r="E9889" s="10" t="s">
        <v>1</v>
      </c>
      <c r="F9889">
        <v>24</v>
      </c>
      <c r="G9889">
        <v>0.79845345020294189</v>
      </c>
      <c r="H9889">
        <v>0.82166922092437744</v>
      </c>
      <c r="I9889">
        <v>63.565086364746094</v>
      </c>
      <c r="J9889">
        <v>4.4309847056865692E-2</v>
      </c>
      <c r="K9889">
        <v>9027</v>
      </c>
      <c r="L9889">
        <v>8483.0169000000005</v>
      </c>
      <c r="M9889">
        <v>-2.3215798661112785E-2</v>
      </c>
      <c r="N9889">
        <v>-8.0003298819065094E-2</v>
      </c>
      <c r="O9889">
        <v>-4.6451881527900696E-2</v>
      </c>
      <c r="P9889">
        <v>-2.3215798661112785E-2</v>
      </c>
      <c r="Q9889">
        <v>2.0285135178710334E-5</v>
      </c>
      <c r="R9889">
        <v>3.3571701496839523E-2</v>
      </c>
      <c r="S9889" s="10" t="s">
        <v>38</v>
      </c>
    </row>
    <row r="9890" spans="1:19" hidden="1" x14ac:dyDescent="0.25">
      <c r="A9890" s="10" t="str">
        <f t="shared" si="154"/>
        <v>2017-2026Northern Coast1-in-10September PeakCAISO1</v>
      </c>
      <c r="B9890" s="10" t="s">
        <v>54</v>
      </c>
      <c r="C9890" s="10" t="s">
        <v>12</v>
      </c>
      <c r="D9890" s="10" t="s">
        <v>7</v>
      </c>
      <c r="E9890" s="10" t="s">
        <v>1</v>
      </c>
      <c r="F9890">
        <v>1</v>
      </c>
      <c r="G9890">
        <v>0.58204126358032227</v>
      </c>
      <c r="H9890">
        <v>0.58204126358032227</v>
      </c>
      <c r="I9890">
        <v>62.872161865234375</v>
      </c>
      <c r="J9890">
        <v>0</v>
      </c>
      <c r="K9890">
        <v>9027</v>
      </c>
      <c r="L9890">
        <v>8483.0169000000005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 s="10" t="s">
        <v>39</v>
      </c>
    </row>
    <row r="9891" spans="1:19" hidden="1" x14ac:dyDescent="0.25">
      <c r="A9891" s="10" t="str">
        <f t="shared" si="154"/>
        <v>2017-2026Northern Coast1-in-2September PeakCAISO1</v>
      </c>
      <c r="B9891" s="10" t="s">
        <v>54</v>
      </c>
      <c r="C9891" s="10" t="s">
        <v>12</v>
      </c>
      <c r="D9891" s="10" t="s">
        <v>7</v>
      </c>
      <c r="E9891" s="10" t="s">
        <v>9</v>
      </c>
      <c r="F9891">
        <v>1</v>
      </c>
      <c r="G9891">
        <v>0.49849137663841248</v>
      </c>
      <c r="H9891">
        <v>0.49849137663841248</v>
      </c>
      <c r="I9891">
        <v>60.877838134765625</v>
      </c>
      <c r="J9891">
        <v>0</v>
      </c>
      <c r="K9891">
        <v>9027</v>
      </c>
      <c r="L9891">
        <v>8483.0169000000005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 s="10" t="s">
        <v>39</v>
      </c>
    </row>
    <row r="9892" spans="1:19" hidden="1" x14ac:dyDescent="0.25">
      <c r="A9892" s="10" t="str">
        <f t="shared" si="154"/>
        <v>2017-2026Northern Coast1-in-2September PeakPGE1</v>
      </c>
      <c r="B9892" s="10" t="s">
        <v>54</v>
      </c>
      <c r="C9892" s="10" t="s">
        <v>12</v>
      </c>
      <c r="D9892" s="10" t="s">
        <v>7</v>
      </c>
      <c r="E9892" s="10" t="s">
        <v>9</v>
      </c>
      <c r="F9892">
        <v>1</v>
      </c>
      <c r="G9892">
        <v>0.60417908430099487</v>
      </c>
      <c r="H9892">
        <v>0.60417908430099487</v>
      </c>
      <c r="I9892">
        <v>62.508010864257813</v>
      </c>
      <c r="J9892">
        <v>0</v>
      </c>
      <c r="K9892">
        <v>9027</v>
      </c>
      <c r="L9892">
        <v>8483.0169000000005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 s="10" t="s">
        <v>38</v>
      </c>
    </row>
    <row r="9893" spans="1:19" hidden="1" x14ac:dyDescent="0.25">
      <c r="A9893" s="10" t="str">
        <f t="shared" si="154"/>
        <v>2017-2026Northern Coast1-in-10September PeakPGE1</v>
      </c>
      <c r="B9893" s="10" t="s">
        <v>54</v>
      </c>
      <c r="C9893" s="10" t="s">
        <v>12</v>
      </c>
      <c r="D9893" s="10" t="s">
        <v>7</v>
      </c>
      <c r="E9893" s="10" t="s">
        <v>1</v>
      </c>
      <c r="F9893">
        <v>1</v>
      </c>
      <c r="G9893">
        <v>0.72433245182037354</v>
      </c>
      <c r="H9893">
        <v>0.72433245182037354</v>
      </c>
      <c r="I9893">
        <v>67.532546997070312</v>
      </c>
      <c r="J9893">
        <v>0</v>
      </c>
      <c r="K9893">
        <v>9027</v>
      </c>
      <c r="L9893">
        <v>8483.0169000000005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 s="10" t="s">
        <v>38</v>
      </c>
    </row>
    <row r="9894" spans="1:19" hidden="1" x14ac:dyDescent="0.25">
      <c r="A9894" s="10" t="str">
        <f t="shared" si="154"/>
        <v>2017-2026Northern Coast1-in-2September PeakCAISO2</v>
      </c>
      <c r="B9894" s="10" t="s">
        <v>54</v>
      </c>
      <c r="C9894" s="10" t="s">
        <v>12</v>
      </c>
      <c r="D9894" s="10" t="s">
        <v>7</v>
      </c>
      <c r="E9894" s="10" t="s">
        <v>9</v>
      </c>
      <c r="F9894">
        <v>2</v>
      </c>
      <c r="G9894">
        <v>0.43385130167007446</v>
      </c>
      <c r="H9894">
        <v>0.43385130167007446</v>
      </c>
      <c r="I9894">
        <v>59.524532318115234</v>
      </c>
      <c r="J9894">
        <v>0</v>
      </c>
      <c r="K9894">
        <v>9027</v>
      </c>
      <c r="L9894">
        <v>8483.0169000000005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 s="10" t="s">
        <v>39</v>
      </c>
    </row>
    <row r="9895" spans="1:19" hidden="1" x14ac:dyDescent="0.25">
      <c r="A9895" s="10" t="str">
        <f t="shared" si="154"/>
        <v>2017-2026Northern Coast1-in-10September PeakCAISO2</v>
      </c>
      <c r="B9895" s="10" t="s">
        <v>54</v>
      </c>
      <c r="C9895" s="10" t="s">
        <v>12</v>
      </c>
      <c r="D9895" s="10" t="s">
        <v>7</v>
      </c>
      <c r="E9895" s="10" t="s">
        <v>1</v>
      </c>
      <c r="F9895">
        <v>2</v>
      </c>
      <c r="G9895">
        <v>0.50656718015670776</v>
      </c>
      <c r="H9895">
        <v>0.50656718015670776</v>
      </c>
      <c r="I9895">
        <v>60.328773498535156</v>
      </c>
      <c r="J9895">
        <v>0</v>
      </c>
      <c r="K9895">
        <v>9027</v>
      </c>
      <c r="L9895">
        <v>8483.0169000000005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 s="10" t="s">
        <v>39</v>
      </c>
    </row>
    <row r="9896" spans="1:19" hidden="1" x14ac:dyDescent="0.25">
      <c r="A9896" s="10" t="str">
        <f t="shared" si="154"/>
        <v>2017-2026Northern Coast1-in-10September PeakPGE2</v>
      </c>
      <c r="B9896" s="10" t="s">
        <v>54</v>
      </c>
      <c r="C9896" s="10" t="s">
        <v>12</v>
      </c>
      <c r="D9896" s="10" t="s">
        <v>7</v>
      </c>
      <c r="E9896" s="10" t="s">
        <v>1</v>
      </c>
      <c r="F9896">
        <v>2</v>
      </c>
      <c r="G9896">
        <v>0.63040727376937866</v>
      </c>
      <c r="H9896">
        <v>0.63040727376937866</v>
      </c>
      <c r="I9896">
        <v>65.940086364746094</v>
      </c>
      <c r="J9896">
        <v>0</v>
      </c>
      <c r="K9896">
        <v>9027</v>
      </c>
      <c r="L9896">
        <v>8483.0169000000005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 s="10" t="s">
        <v>38</v>
      </c>
    </row>
    <row r="9897" spans="1:19" hidden="1" x14ac:dyDescent="0.25">
      <c r="A9897" s="10" t="str">
        <f t="shared" si="154"/>
        <v>2017-2026Northern Coast1-in-2September PeakPGE2</v>
      </c>
      <c r="B9897" s="10" t="s">
        <v>54</v>
      </c>
      <c r="C9897" s="10" t="s">
        <v>12</v>
      </c>
      <c r="D9897" s="10" t="s">
        <v>7</v>
      </c>
      <c r="E9897" s="10" t="s">
        <v>9</v>
      </c>
      <c r="F9897">
        <v>2</v>
      </c>
      <c r="G9897">
        <v>0.52583438158035278</v>
      </c>
      <c r="H9897">
        <v>0.52583438158035278</v>
      </c>
      <c r="I9897">
        <v>60.611316680908203</v>
      </c>
      <c r="J9897">
        <v>0</v>
      </c>
      <c r="K9897">
        <v>9027</v>
      </c>
      <c r="L9897">
        <v>8483.0169000000005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 s="10" t="s">
        <v>38</v>
      </c>
    </row>
    <row r="9898" spans="1:19" hidden="1" x14ac:dyDescent="0.25">
      <c r="A9898" s="10" t="str">
        <f t="shared" si="154"/>
        <v>2017-2026Northern Coast1-in-10September PeakCAISO3</v>
      </c>
      <c r="B9898" s="10" t="s">
        <v>54</v>
      </c>
      <c r="C9898" s="10" t="s">
        <v>12</v>
      </c>
      <c r="D9898" s="10" t="s">
        <v>7</v>
      </c>
      <c r="E9898" s="10" t="s">
        <v>1</v>
      </c>
      <c r="F9898">
        <v>3</v>
      </c>
      <c r="G9898">
        <v>0.46238988637924194</v>
      </c>
      <c r="H9898">
        <v>0.46238988637924194</v>
      </c>
      <c r="I9898">
        <v>58.921226501464844</v>
      </c>
      <c r="J9898">
        <v>0</v>
      </c>
      <c r="K9898">
        <v>9027</v>
      </c>
      <c r="L9898">
        <v>8483.0169000000005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 s="10" t="s">
        <v>39</v>
      </c>
    </row>
    <row r="9899" spans="1:19" hidden="1" x14ac:dyDescent="0.25">
      <c r="A9899" s="10" t="str">
        <f t="shared" si="154"/>
        <v>2017-2026Northern Coast1-in-2September PeakCAISO3</v>
      </c>
      <c r="B9899" s="10" t="s">
        <v>54</v>
      </c>
      <c r="C9899" s="10" t="s">
        <v>12</v>
      </c>
      <c r="D9899" s="10" t="s">
        <v>7</v>
      </c>
      <c r="E9899" s="10" t="s">
        <v>9</v>
      </c>
      <c r="F9899">
        <v>3</v>
      </c>
      <c r="G9899">
        <v>0.39601552486419678</v>
      </c>
      <c r="H9899">
        <v>0.39601552486419678</v>
      </c>
      <c r="I9899">
        <v>58.160381317138672</v>
      </c>
      <c r="J9899">
        <v>0</v>
      </c>
      <c r="K9899">
        <v>9027</v>
      </c>
      <c r="L9899">
        <v>8483.0169000000005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 s="10" t="s">
        <v>39</v>
      </c>
    </row>
    <row r="9900" spans="1:19" hidden="1" x14ac:dyDescent="0.25">
      <c r="A9900" s="10" t="str">
        <f t="shared" si="154"/>
        <v>2017-2026Northern Coast1-in-10September PeakPGE3</v>
      </c>
      <c r="B9900" s="10" t="s">
        <v>54</v>
      </c>
      <c r="C9900" s="10" t="s">
        <v>12</v>
      </c>
      <c r="D9900" s="10" t="s">
        <v>7</v>
      </c>
      <c r="E9900" s="10" t="s">
        <v>1</v>
      </c>
      <c r="F9900">
        <v>3</v>
      </c>
      <c r="G9900">
        <v>0.57543003559112549</v>
      </c>
      <c r="H9900">
        <v>0.57543003559112549</v>
      </c>
      <c r="I9900">
        <v>64.383010864257813</v>
      </c>
      <c r="J9900">
        <v>0</v>
      </c>
      <c r="K9900">
        <v>9027</v>
      </c>
      <c r="L9900">
        <v>8483.0169000000005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 s="10" t="s">
        <v>38</v>
      </c>
    </row>
    <row r="9901" spans="1:19" hidden="1" x14ac:dyDescent="0.25">
      <c r="A9901" s="10" t="str">
        <f t="shared" si="154"/>
        <v>2017-2026Northern Coast1-in-2September PeakPGE3</v>
      </c>
      <c r="B9901" s="10" t="s">
        <v>54</v>
      </c>
      <c r="C9901" s="10" t="s">
        <v>12</v>
      </c>
      <c r="D9901" s="10" t="s">
        <v>7</v>
      </c>
      <c r="E9901" s="10" t="s">
        <v>9</v>
      </c>
      <c r="F9901">
        <v>3</v>
      </c>
      <c r="G9901">
        <v>0.47997680306434631</v>
      </c>
      <c r="H9901">
        <v>0.47997680306434631</v>
      </c>
      <c r="I9901">
        <v>59.429237365722656</v>
      </c>
      <c r="J9901">
        <v>0</v>
      </c>
      <c r="K9901">
        <v>9027</v>
      </c>
      <c r="L9901">
        <v>8483.0169000000005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 s="10" t="s">
        <v>38</v>
      </c>
    </row>
    <row r="9902" spans="1:19" hidden="1" x14ac:dyDescent="0.25">
      <c r="A9902" s="10" t="str">
        <f t="shared" si="154"/>
        <v>2017-2026Northern Coast1-in-10September PeakCAISO4</v>
      </c>
      <c r="B9902" s="10" t="s">
        <v>54</v>
      </c>
      <c r="C9902" s="10" t="s">
        <v>12</v>
      </c>
      <c r="D9902" s="10" t="s">
        <v>7</v>
      </c>
      <c r="E9902" s="10" t="s">
        <v>1</v>
      </c>
      <c r="F9902">
        <v>4</v>
      </c>
      <c r="G9902">
        <v>0.43711602687835693</v>
      </c>
      <c r="H9902">
        <v>0.43711602687835693</v>
      </c>
      <c r="I9902">
        <v>57.557075500488281</v>
      </c>
      <c r="J9902">
        <v>0</v>
      </c>
      <c r="K9902">
        <v>9027</v>
      </c>
      <c r="L9902">
        <v>8483.0169000000005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 s="10" t="s">
        <v>39</v>
      </c>
    </row>
    <row r="9903" spans="1:19" hidden="1" x14ac:dyDescent="0.25">
      <c r="A9903" s="10" t="str">
        <f t="shared" si="154"/>
        <v>2017-2026Northern Coast1-in-2September PeakCAISO4</v>
      </c>
      <c r="B9903" s="10" t="s">
        <v>54</v>
      </c>
      <c r="C9903" s="10" t="s">
        <v>12</v>
      </c>
      <c r="D9903" s="10" t="s">
        <v>7</v>
      </c>
      <c r="E9903" s="10" t="s">
        <v>9</v>
      </c>
      <c r="F9903">
        <v>4</v>
      </c>
      <c r="G9903">
        <v>0.37436962127685547</v>
      </c>
      <c r="H9903">
        <v>0.37436962127685547</v>
      </c>
      <c r="I9903">
        <v>57.263683319091797</v>
      </c>
      <c r="J9903">
        <v>0</v>
      </c>
      <c r="K9903">
        <v>9027</v>
      </c>
      <c r="L9903">
        <v>8483.0169000000005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 s="10" t="s">
        <v>39</v>
      </c>
    </row>
    <row r="9904" spans="1:19" hidden="1" x14ac:dyDescent="0.25">
      <c r="A9904" s="10" t="str">
        <f t="shared" si="154"/>
        <v>2017-2026Northern Coast1-in-10September PeakPGE4</v>
      </c>
      <c r="B9904" s="10" t="s">
        <v>54</v>
      </c>
      <c r="C9904" s="10" t="s">
        <v>12</v>
      </c>
      <c r="D9904" s="10" t="s">
        <v>7</v>
      </c>
      <c r="E9904" s="10" t="s">
        <v>1</v>
      </c>
      <c r="F9904">
        <v>4</v>
      </c>
      <c r="G9904">
        <v>0.54397749900817871</v>
      </c>
      <c r="H9904">
        <v>0.54397749900817871</v>
      </c>
      <c r="I9904">
        <v>63.157543182373047</v>
      </c>
      <c r="J9904">
        <v>0</v>
      </c>
      <c r="K9904">
        <v>9027</v>
      </c>
      <c r="L9904">
        <v>8483.0169000000005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 s="10" t="s">
        <v>38</v>
      </c>
    </row>
    <row r="9905" spans="1:19" hidden="1" x14ac:dyDescent="0.25">
      <c r="A9905" s="10" t="str">
        <f t="shared" si="154"/>
        <v>2017-2026Northern Coast1-in-2September PeakPGE4</v>
      </c>
      <c r="B9905" s="10" t="s">
        <v>54</v>
      </c>
      <c r="C9905" s="10" t="s">
        <v>12</v>
      </c>
      <c r="D9905" s="10" t="s">
        <v>7</v>
      </c>
      <c r="E9905" s="10" t="s">
        <v>9</v>
      </c>
      <c r="F9905">
        <v>4</v>
      </c>
      <c r="G9905">
        <v>0.45374166965484619</v>
      </c>
      <c r="H9905">
        <v>0.45374166965484619</v>
      </c>
      <c r="I9905">
        <v>58.111316680908203</v>
      </c>
      <c r="J9905">
        <v>0</v>
      </c>
      <c r="K9905">
        <v>9027</v>
      </c>
      <c r="L9905">
        <v>8483.0169000000005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 s="10" t="s">
        <v>38</v>
      </c>
    </row>
    <row r="9906" spans="1:19" hidden="1" x14ac:dyDescent="0.25">
      <c r="A9906" s="10" t="str">
        <f t="shared" si="154"/>
        <v>2017-2026Northern Coast1-in-2September PeakCAISO5</v>
      </c>
      <c r="B9906" s="10" t="s">
        <v>54</v>
      </c>
      <c r="C9906" s="10" t="s">
        <v>12</v>
      </c>
      <c r="D9906" s="10" t="s">
        <v>7</v>
      </c>
      <c r="E9906" s="10" t="s">
        <v>9</v>
      </c>
      <c r="F9906">
        <v>5</v>
      </c>
      <c r="G9906">
        <v>0.36636334657669067</v>
      </c>
      <c r="H9906">
        <v>0.36636334657669067</v>
      </c>
      <c r="I9906">
        <v>56.706607818603516</v>
      </c>
      <c r="J9906">
        <v>0</v>
      </c>
      <c r="K9906">
        <v>9027</v>
      </c>
      <c r="L9906">
        <v>8483.0169000000005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 s="10" t="s">
        <v>39</v>
      </c>
    </row>
    <row r="9907" spans="1:19" hidden="1" x14ac:dyDescent="0.25">
      <c r="A9907" s="10" t="str">
        <f t="shared" si="154"/>
        <v>2017-2026Northern Coast1-in-10September PeakCAISO5</v>
      </c>
      <c r="B9907" s="10" t="s">
        <v>54</v>
      </c>
      <c r="C9907" s="10" t="s">
        <v>12</v>
      </c>
      <c r="D9907" s="10" t="s">
        <v>7</v>
      </c>
      <c r="E9907" s="10" t="s">
        <v>1</v>
      </c>
      <c r="F9907">
        <v>5</v>
      </c>
      <c r="G9907">
        <v>0.42776784300804138</v>
      </c>
      <c r="H9907">
        <v>0.42776784300804138</v>
      </c>
      <c r="I9907">
        <v>56.432075500488281</v>
      </c>
      <c r="J9907">
        <v>0</v>
      </c>
      <c r="K9907">
        <v>9027</v>
      </c>
      <c r="L9907">
        <v>8483.0169000000005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 s="10" t="s">
        <v>39</v>
      </c>
    </row>
    <row r="9908" spans="1:19" hidden="1" x14ac:dyDescent="0.25">
      <c r="A9908" s="10" t="str">
        <f t="shared" si="154"/>
        <v>2017-2026Northern Coast1-in-2September PeakPGE5</v>
      </c>
      <c r="B9908" s="10" t="s">
        <v>54</v>
      </c>
      <c r="C9908" s="10" t="s">
        <v>12</v>
      </c>
      <c r="D9908" s="10" t="s">
        <v>7</v>
      </c>
      <c r="E9908" s="10" t="s">
        <v>9</v>
      </c>
      <c r="F9908">
        <v>5</v>
      </c>
      <c r="G9908">
        <v>0.44403791427612305</v>
      </c>
      <c r="H9908">
        <v>0.44403791427612305</v>
      </c>
      <c r="I9908">
        <v>57.032543182373047</v>
      </c>
      <c r="J9908">
        <v>0</v>
      </c>
      <c r="K9908">
        <v>9027</v>
      </c>
      <c r="L9908">
        <v>8483.0169000000005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 s="10" t="s">
        <v>38</v>
      </c>
    </row>
    <row r="9909" spans="1:19" hidden="1" x14ac:dyDescent="0.25">
      <c r="A9909" s="10" t="str">
        <f t="shared" si="154"/>
        <v>2017-2026Northern Coast1-in-10September PeakPGE5</v>
      </c>
      <c r="B9909" s="10" t="s">
        <v>54</v>
      </c>
      <c r="C9909" s="10" t="s">
        <v>12</v>
      </c>
      <c r="D9909" s="10" t="s">
        <v>7</v>
      </c>
      <c r="E9909" s="10" t="s">
        <v>1</v>
      </c>
      <c r="F9909">
        <v>5</v>
      </c>
      <c r="G9909">
        <v>0.53234398365020752</v>
      </c>
      <c r="H9909">
        <v>0.53234398365020752</v>
      </c>
      <c r="I9909">
        <v>61.747161865234375</v>
      </c>
      <c r="J9909">
        <v>0</v>
      </c>
      <c r="K9909">
        <v>9027</v>
      </c>
      <c r="L9909">
        <v>8483.0169000000005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 s="10" t="s">
        <v>38</v>
      </c>
    </row>
    <row r="9910" spans="1:19" hidden="1" x14ac:dyDescent="0.25">
      <c r="A9910" s="10" t="str">
        <f t="shared" si="154"/>
        <v>2017-2026Northern Coast1-in-2September PeakCAISO6</v>
      </c>
      <c r="B9910" s="10" t="s">
        <v>54</v>
      </c>
      <c r="C9910" s="10" t="s">
        <v>12</v>
      </c>
      <c r="D9910" s="10" t="s">
        <v>7</v>
      </c>
      <c r="E9910" s="10" t="s">
        <v>9</v>
      </c>
      <c r="F9910">
        <v>6</v>
      </c>
      <c r="G9910">
        <v>0.38374289870262146</v>
      </c>
      <c r="H9910">
        <v>0.38374289870262146</v>
      </c>
      <c r="I9910">
        <v>56.138683319091797</v>
      </c>
      <c r="J9910">
        <v>0</v>
      </c>
      <c r="K9910">
        <v>9027</v>
      </c>
      <c r="L9910">
        <v>8483.0169000000005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 s="10" t="s">
        <v>39</v>
      </c>
    </row>
    <row r="9911" spans="1:19" hidden="1" x14ac:dyDescent="0.25">
      <c r="A9911" s="10" t="str">
        <f t="shared" si="154"/>
        <v>2017-2026Northern Coast1-in-10September PeakCAISO6</v>
      </c>
      <c r="B9911" s="10" t="s">
        <v>54</v>
      </c>
      <c r="C9911" s="10" t="s">
        <v>12</v>
      </c>
      <c r="D9911" s="10" t="s">
        <v>7</v>
      </c>
      <c r="E9911" s="10" t="s">
        <v>1</v>
      </c>
      <c r="F9911">
        <v>6</v>
      </c>
      <c r="G9911">
        <v>0.4480603039264679</v>
      </c>
      <c r="H9911">
        <v>0.4480603039264679</v>
      </c>
      <c r="I9911">
        <v>55.660381317138672</v>
      </c>
      <c r="J9911">
        <v>0</v>
      </c>
      <c r="K9911">
        <v>9027</v>
      </c>
      <c r="L9911">
        <v>8483.0169000000005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 s="10" t="s">
        <v>39</v>
      </c>
    </row>
    <row r="9912" spans="1:19" hidden="1" x14ac:dyDescent="0.25">
      <c r="A9912" s="10" t="str">
        <f t="shared" si="154"/>
        <v>2017-2026Northern Coast1-in-10September PeakPGE6</v>
      </c>
      <c r="B9912" s="10" t="s">
        <v>54</v>
      </c>
      <c r="C9912" s="10" t="s">
        <v>12</v>
      </c>
      <c r="D9912" s="10" t="s">
        <v>7</v>
      </c>
      <c r="E9912" s="10" t="s">
        <v>1</v>
      </c>
      <c r="F9912">
        <v>6</v>
      </c>
      <c r="G9912">
        <v>0.55759733915328979</v>
      </c>
      <c r="H9912">
        <v>0.55759733915328979</v>
      </c>
      <c r="I9912">
        <v>61.054237365722656</v>
      </c>
      <c r="J9912">
        <v>0</v>
      </c>
      <c r="K9912">
        <v>9027</v>
      </c>
      <c r="L9912">
        <v>8483.0169000000005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 s="10" t="s">
        <v>38</v>
      </c>
    </row>
    <row r="9913" spans="1:19" hidden="1" x14ac:dyDescent="0.25">
      <c r="A9913" s="10" t="str">
        <f t="shared" si="154"/>
        <v>2017-2026Northern Coast1-in-2September PeakPGE6</v>
      </c>
      <c r="B9913" s="10" t="s">
        <v>54</v>
      </c>
      <c r="C9913" s="10" t="s">
        <v>12</v>
      </c>
      <c r="D9913" s="10" t="s">
        <v>7</v>
      </c>
      <c r="E9913" s="10" t="s">
        <v>9</v>
      </c>
      <c r="F9913">
        <v>6</v>
      </c>
      <c r="G9913">
        <v>0.46510222554206848</v>
      </c>
      <c r="H9913">
        <v>0.46510222554206848</v>
      </c>
      <c r="I9913">
        <v>56.157543182373047</v>
      </c>
      <c r="J9913">
        <v>0</v>
      </c>
      <c r="K9913">
        <v>9027</v>
      </c>
      <c r="L9913">
        <v>8483.0169000000005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 s="10" t="s">
        <v>38</v>
      </c>
    </row>
    <row r="9914" spans="1:19" hidden="1" x14ac:dyDescent="0.25">
      <c r="A9914" s="10" t="str">
        <f t="shared" si="154"/>
        <v>2017-2026Northern Coast1-in-10September PeakCAISO7</v>
      </c>
      <c r="B9914" s="10" t="s">
        <v>54</v>
      </c>
      <c r="C9914" s="10" t="s">
        <v>12</v>
      </c>
      <c r="D9914" s="10" t="s">
        <v>7</v>
      </c>
      <c r="E9914" s="10" t="s">
        <v>1</v>
      </c>
      <c r="F9914">
        <v>7</v>
      </c>
      <c r="G9914">
        <v>0.50543034076690674</v>
      </c>
      <c r="H9914">
        <v>0.50543034076690674</v>
      </c>
      <c r="I9914">
        <v>54.831607818603516</v>
      </c>
      <c r="J9914">
        <v>0</v>
      </c>
      <c r="K9914">
        <v>9027</v>
      </c>
      <c r="L9914">
        <v>8483.0169000000005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 s="10" t="s">
        <v>39</v>
      </c>
    </row>
    <row r="9915" spans="1:19" hidden="1" x14ac:dyDescent="0.25">
      <c r="A9915" s="10" t="str">
        <f t="shared" si="154"/>
        <v>2017-2026Northern Coast1-in-2September PeakCAISO7</v>
      </c>
      <c r="B9915" s="10" t="s">
        <v>54</v>
      </c>
      <c r="C9915" s="10" t="s">
        <v>12</v>
      </c>
      <c r="D9915" s="10" t="s">
        <v>7</v>
      </c>
      <c r="E9915" s="10" t="s">
        <v>9</v>
      </c>
      <c r="F9915">
        <v>7</v>
      </c>
      <c r="G9915">
        <v>0.43287768959999084</v>
      </c>
      <c r="H9915">
        <v>0.43287768959999084</v>
      </c>
      <c r="I9915">
        <v>55.649532318115234</v>
      </c>
      <c r="J9915">
        <v>0</v>
      </c>
      <c r="K9915">
        <v>9027</v>
      </c>
      <c r="L9915">
        <v>8483.0169000000005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 s="10" t="s">
        <v>39</v>
      </c>
    </row>
    <row r="9916" spans="1:19" hidden="1" x14ac:dyDescent="0.25">
      <c r="A9916" s="10" t="str">
        <f t="shared" si="154"/>
        <v>2017-2026Northern Coast1-in-2September PeakPGE7</v>
      </c>
      <c r="B9916" s="10" t="s">
        <v>54</v>
      </c>
      <c r="C9916" s="10" t="s">
        <v>12</v>
      </c>
      <c r="D9916" s="10" t="s">
        <v>7</v>
      </c>
      <c r="E9916" s="10" t="s">
        <v>9</v>
      </c>
      <c r="F9916">
        <v>7</v>
      </c>
      <c r="G9916">
        <v>0.5246543288230896</v>
      </c>
      <c r="H9916">
        <v>0.5246543288230896</v>
      </c>
      <c r="I9916">
        <v>55.157543182373047</v>
      </c>
      <c r="J9916">
        <v>0</v>
      </c>
      <c r="K9916">
        <v>9027</v>
      </c>
      <c r="L9916">
        <v>8483.0169000000005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 s="10" t="s">
        <v>38</v>
      </c>
    </row>
    <row r="9917" spans="1:19" hidden="1" x14ac:dyDescent="0.25">
      <c r="A9917" s="10" t="str">
        <f t="shared" si="154"/>
        <v>2017-2026Northern Coast1-in-10September PeakPGE7</v>
      </c>
      <c r="B9917" s="10" t="s">
        <v>54</v>
      </c>
      <c r="C9917" s="10" t="s">
        <v>12</v>
      </c>
      <c r="D9917" s="10" t="s">
        <v>7</v>
      </c>
      <c r="E9917" s="10" t="s">
        <v>1</v>
      </c>
      <c r="F9917">
        <v>7</v>
      </c>
      <c r="G9917">
        <v>0.62899255752563477</v>
      </c>
      <c r="H9917">
        <v>0.62899255752563477</v>
      </c>
      <c r="I9917">
        <v>60.440086364746094</v>
      </c>
      <c r="J9917">
        <v>0</v>
      </c>
      <c r="K9917">
        <v>9027</v>
      </c>
      <c r="L9917">
        <v>8483.0169000000005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 s="10" t="s">
        <v>38</v>
      </c>
    </row>
    <row r="9918" spans="1:19" hidden="1" x14ac:dyDescent="0.25">
      <c r="A9918" s="10" t="str">
        <f t="shared" si="154"/>
        <v>2017-2026Northern Coast1-in-10September PeakCAISO8</v>
      </c>
      <c r="B9918" s="10" t="s">
        <v>54</v>
      </c>
      <c r="C9918" s="10" t="s">
        <v>12</v>
      </c>
      <c r="D9918" s="10" t="s">
        <v>7</v>
      </c>
      <c r="E9918" s="10" t="s">
        <v>1</v>
      </c>
      <c r="F9918">
        <v>8</v>
      </c>
      <c r="G9918">
        <v>0.55341935157775879</v>
      </c>
      <c r="H9918">
        <v>0.55341935157775879</v>
      </c>
      <c r="I9918">
        <v>55.910381317138672</v>
      </c>
      <c r="J9918">
        <v>0</v>
      </c>
      <c r="K9918">
        <v>9027</v>
      </c>
      <c r="L9918">
        <v>8483.0169000000005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 s="10" t="s">
        <v>39</v>
      </c>
    </row>
    <row r="9919" spans="1:19" hidden="1" x14ac:dyDescent="0.25">
      <c r="A9919" s="10" t="str">
        <f t="shared" si="154"/>
        <v>2017-2026Northern Coast1-in-2September PeakCAISO8</v>
      </c>
      <c r="B9919" s="10" t="s">
        <v>54</v>
      </c>
      <c r="C9919" s="10" t="s">
        <v>12</v>
      </c>
      <c r="D9919" s="10" t="s">
        <v>7</v>
      </c>
      <c r="E9919" s="10" t="s">
        <v>9</v>
      </c>
      <c r="F9919">
        <v>8</v>
      </c>
      <c r="G9919">
        <v>0.47397804260253906</v>
      </c>
      <c r="H9919">
        <v>0.47397804260253906</v>
      </c>
      <c r="I9919">
        <v>56.603305816650391</v>
      </c>
      <c r="J9919">
        <v>0</v>
      </c>
      <c r="K9919">
        <v>9027</v>
      </c>
      <c r="L9919">
        <v>8483.0169000000005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 s="10" t="s">
        <v>39</v>
      </c>
    </row>
    <row r="9920" spans="1:19" hidden="1" x14ac:dyDescent="0.25">
      <c r="A9920" s="10" t="str">
        <f t="shared" si="154"/>
        <v>2017-2026Northern Coast1-in-2September PeakPGE8</v>
      </c>
      <c r="B9920" s="10" t="s">
        <v>54</v>
      </c>
      <c r="C9920" s="10" t="s">
        <v>12</v>
      </c>
      <c r="D9920" s="10" t="s">
        <v>7</v>
      </c>
      <c r="E9920" s="10" t="s">
        <v>9</v>
      </c>
      <c r="F9920">
        <v>8</v>
      </c>
      <c r="G9920">
        <v>0.57446855306625366</v>
      </c>
      <c r="H9920">
        <v>0.57446855306625366</v>
      </c>
      <c r="I9920">
        <v>56.839618682861328</v>
      </c>
      <c r="J9920">
        <v>0</v>
      </c>
      <c r="K9920">
        <v>9027</v>
      </c>
      <c r="L9920">
        <v>8483.0169000000005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 s="10" t="s">
        <v>38</v>
      </c>
    </row>
    <row r="9921" spans="1:19" hidden="1" x14ac:dyDescent="0.25">
      <c r="A9921" s="10" t="str">
        <f t="shared" si="154"/>
        <v>2017-2026Northern Coast1-in-10September PeakPGE8</v>
      </c>
      <c r="B9921" s="10" t="s">
        <v>54</v>
      </c>
      <c r="C9921" s="10" t="s">
        <v>12</v>
      </c>
      <c r="D9921" s="10" t="s">
        <v>7</v>
      </c>
      <c r="E9921" s="10" t="s">
        <v>1</v>
      </c>
      <c r="F9921">
        <v>8</v>
      </c>
      <c r="G9921">
        <v>0.6887134313583374</v>
      </c>
      <c r="H9921">
        <v>0.6887134313583374</v>
      </c>
      <c r="I9921">
        <v>61.157543182373047</v>
      </c>
      <c r="J9921">
        <v>0</v>
      </c>
      <c r="K9921">
        <v>9027</v>
      </c>
      <c r="L9921">
        <v>8483.0169000000005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 s="10" t="s">
        <v>38</v>
      </c>
    </row>
    <row r="9922" spans="1:19" hidden="1" x14ac:dyDescent="0.25">
      <c r="A9922" s="10" t="str">
        <f t="shared" ref="A9922:A9985" si="155">CONCATENATE(B9922,C9922,E9922,D9922,S9922,F9922)</f>
        <v>2017-2026Northern Coast1-in-10September PeakCAISO9</v>
      </c>
      <c r="B9922" s="10" t="s">
        <v>54</v>
      </c>
      <c r="C9922" s="10" t="s">
        <v>12</v>
      </c>
      <c r="D9922" s="10" t="s">
        <v>7</v>
      </c>
      <c r="E9922" s="10" t="s">
        <v>1</v>
      </c>
      <c r="F9922">
        <v>9</v>
      </c>
      <c r="G9922">
        <v>0.5454515814781189</v>
      </c>
      <c r="H9922">
        <v>0.5454515814781189</v>
      </c>
      <c r="I9922">
        <v>62.633010864257813</v>
      </c>
      <c r="J9922">
        <v>0</v>
      </c>
      <c r="K9922">
        <v>9027</v>
      </c>
      <c r="L9922">
        <v>8483.0169000000005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 s="10" t="s">
        <v>39</v>
      </c>
    </row>
    <row r="9923" spans="1:19" hidden="1" x14ac:dyDescent="0.25">
      <c r="A9923" s="10" t="str">
        <f t="shared" si="155"/>
        <v>2017-2026Northern Coast1-in-2September PeakCAISO9</v>
      </c>
      <c r="B9923" s="10" t="s">
        <v>54</v>
      </c>
      <c r="C9923" s="10" t="s">
        <v>12</v>
      </c>
      <c r="D9923" s="10" t="s">
        <v>7</v>
      </c>
      <c r="E9923" s="10" t="s">
        <v>9</v>
      </c>
      <c r="F9923">
        <v>9</v>
      </c>
      <c r="G9923">
        <v>0.46715402603149414</v>
      </c>
      <c r="H9923">
        <v>0.46715402603149414</v>
      </c>
      <c r="I9923">
        <v>60.942924499511719</v>
      </c>
      <c r="J9923">
        <v>0</v>
      </c>
      <c r="K9923">
        <v>9027</v>
      </c>
      <c r="L9923">
        <v>8483.0169000000005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 s="10" t="s">
        <v>39</v>
      </c>
    </row>
    <row r="9924" spans="1:19" hidden="1" x14ac:dyDescent="0.25">
      <c r="A9924" s="10" t="str">
        <f t="shared" si="155"/>
        <v>2017-2026Northern Coast1-in-10September PeakPGE9</v>
      </c>
      <c r="B9924" s="10" t="s">
        <v>54</v>
      </c>
      <c r="C9924" s="10" t="s">
        <v>12</v>
      </c>
      <c r="D9924" s="10" t="s">
        <v>7</v>
      </c>
      <c r="E9924" s="10" t="s">
        <v>1</v>
      </c>
      <c r="F9924">
        <v>9</v>
      </c>
      <c r="G9924">
        <v>0.67879778146743774</v>
      </c>
      <c r="H9924">
        <v>0.67879778146743774</v>
      </c>
      <c r="I9924">
        <v>68.133010864257813</v>
      </c>
      <c r="J9924">
        <v>0</v>
      </c>
      <c r="K9924">
        <v>9027</v>
      </c>
      <c r="L9924">
        <v>8483.0169000000005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 s="10" t="s">
        <v>38</v>
      </c>
    </row>
    <row r="9925" spans="1:19" hidden="1" x14ac:dyDescent="0.25">
      <c r="A9925" s="10" t="str">
        <f t="shared" si="155"/>
        <v>2017-2026Northern Coast1-in-2September PeakPGE9</v>
      </c>
      <c r="B9925" s="10" t="s">
        <v>54</v>
      </c>
      <c r="C9925" s="10" t="s">
        <v>12</v>
      </c>
      <c r="D9925" s="10" t="s">
        <v>7</v>
      </c>
      <c r="E9925" s="10" t="s">
        <v>9</v>
      </c>
      <c r="F9925">
        <v>9</v>
      </c>
      <c r="G9925">
        <v>0.56619775295257568</v>
      </c>
      <c r="H9925">
        <v>0.56619775295257568</v>
      </c>
      <c r="I9925">
        <v>63.926403045654297</v>
      </c>
      <c r="J9925">
        <v>0</v>
      </c>
      <c r="K9925">
        <v>9027</v>
      </c>
      <c r="L9925">
        <v>8483.0169000000005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 s="10" t="s">
        <v>38</v>
      </c>
    </row>
    <row r="9926" spans="1:19" hidden="1" x14ac:dyDescent="0.25">
      <c r="A9926" s="10" t="str">
        <f t="shared" si="155"/>
        <v>2017-2026Northern Coast1-in-2September PeakCAISO10</v>
      </c>
      <c r="B9926" s="10" t="s">
        <v>54</v>
      </c>
      <c r="C9926" s="10" t="s">
        <v>12</v>
      </c>
      <c r="D9926" s="10" t="s">
        <v>7</v>
      </c>
      <c r="E9926" s="10" t="s">
        <v>9</v>
      </c>
      <c r="F9926">
        <v>10</v>
      </c>
      <c r="G9926">
        <v>0.44809630513191223</v>
      </c>
      <c r="H9926">
        <v>0.44809630513191223</v>
      </c>
      <c r="I9926">
        <v>65.192924499511719</v>
      </c>
      <c r="J9926">
        <v>0</v>
      </c>
      <c r="K9926">
        <v>9027</v>
      </c>
      <c r="L9926">
        <v>8483.0169000000005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 s="10" t="s">
        <v>39</v>
      </c>
    </row>
    <row r="9927" spans="1:19" hidden="1" x14ac:dyDescent="0.25">
      <c r="A9927" s="10" t="str">
        <f t="shared" si="155"/>
        <v>2017-2026Northern Coast1-in-10September PeakCAISO10</v>
      </c>
      <c r="B9927" s="10" t="s">
        <v>54</v>
      </c>
      <c r="C9927" s="10" t="s">
        <v>12</v>
      </c>
      <c r="D9927" s="10" t="s">
        <v>7</v>
      </c>
      <c r="E9927" s="10" t="s">
        <v>1</v>
      </c>
      <c r="F9927">
        <v>10</v>
      </c>
      <c r="G9927">
        <v>0.52319967746734619</v>
      </c>
      <c r="H9927">
        <v>0.52319967746734619</v>
      </c>
      <c r="I9927">
        <v>69.192924499511719</v>
      </c>
      <c r="J9927">
        <v>0</v>
      </c>
      <c r="K9927">
        <v>9027</v>
      </c>
      <c r="L9927">
        <v>8483.0169000000005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 s="10" t="s">
        <v>39</v>
      </c>
    </row>
    <row r="9928" spans="1:19" hidden="1" x14ac:dyDescent="0.25">
      <c r="A9928" s="10" t="str">
        <f t="shared" si="155"/>
        <v>2017-2026Northern Coast1-in-10September PeakPGE10</v>
      </c>
      <c r="B9928" s="10" t="s">
        <v>54</v>
      </c>
      <c r="C9928" s="10" t="s">
        <v>12</v>
      </c>
      <c r="D9928" s="10" t="s">
        <v>7</v>
      </c>
      <c r="E9928" s="10" t="s">
        <v>1</v>
      </c>
      <c r="F9928">
        <v>10</v>
      </c>
      <c r="G9928">
        <v>0.65110599994659424</v>
      </c>
      <c r="H9928">
        <v>0.65110599994659424</v>
      </c>
      <c r="I9928">
        <v>74.690086364746094</v>
      </c>
      <c r="J9928">
        <v>0</v>
      </c>
      <c r="K9928">
        <v>9027</v>
      </c>
      <c r="L9928">
        <v>8483.0169000000005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 s="10" t="s">
        <v>38</v>
      </c>
    </row>
    <row r="9929" spans="1:19" hidden="1" x14ac:dyDescent="0.25">
      <c r="A9929" s="10" t="str">
        <f t="shared" si="155"/>
        <v>2017-2026Northern Coast1-in-2September PeakPGE10</v>
      </c>
      <c r="B9929" s="10" t="s">
        <v>54</v>
      </c>
      <c r="C9929" s="10" t="s">
        <v>12</v>
      </c>
      <c r="D9929" s="10" t="s">
        <v>7</v>
      </c>
      <c r="E9929" s="10" t="s">
        <v>9</v>
      </c>
      <c r="F9929">
        <v>10</v>
      </c>
      <c r="G9929">
        <v>0.54309952259063721</v>
      </c>
      <c r="H9929">
        <v>0.54309952259063721</v>
      </c>
      <c r="I9929">
        <v>69.64385986328125</v>
      </c>
      <c r="J9929">
        <v>0</v>
      </c>
      <c r="K9929">
        <v>9027</v>
      </c>
      <c r="L9929">
        <v>8483.0169000000005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 s="10" t="s">
        <v>38</v>
      </c>
    </row>
    <row r="9930" spans="1:19" hidden="1" x14ac:dyDescent="0.25">
      <c r="A9930" s="10" t="str">
        <f t="shared" si="155"/>
        <v>2017-2026Northern Coast1-in-10September PeakCAISO11</v>
      </c>
      <c r="B9930" s="10" t="s">
        <v>54</v>
      </c>
      <c r="C9930" s="10" t="s">
        <v>12</v>
      </c>
      <c r="D9930" s="10" t="s">
        <v>7</v>
      </c>
      <c r="E9930" s="10" t="s">
        <v>1</v>
      </c>
      <c r="F9930">
        <v>11</v>
      </c>
      <c r="G9930">
        <v>0.52135056257247925</v>
      </c>
      <c r="H9930">
        <v>0.52135056257247925</v>
      </c>
      <c r="I9930">
        <v>75.5</v>
      </c>
      <c r="J9930">
        <v>0</v>
      </c>
      <c r="K9930">
        <v>9027</v>
      </c>
      <c r="L9930">
        <v>8483.0169000000005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 s="10" t="s">
        <v>39</v>
      </c>
    </row>
    <row r="9931" spans="1:19" hidden="1" x14ac:dyDescent="0.25">
      <c r="A9931" s="10" t="str">
        <f t="shared" si="155"/>
        <v>2017-2026Northern Coast1-in-2September PeakCAISO11</v>
      </c>
      <c r="B9931" s="10" t="s">
        <v>54</v>
      </c>
      <c r="C9931" s="10" t="s">
        <v>12</v>
      </c>
      <c r="D9931" s="10" t="s">
        <v>7</v>
      </c>
      <c r="E9931" s="10" t="s">
        <v>9</v>
      </c>
      <c r="F9931">
        <v>11</v>
      </c>
      <c r="G9931">
        <v>0.4465126097202301</v>
      </c>
      <c r="H9931">
        <v>0.4465126097202301</v>
      </c>
      <c r="I9931">
        <v>69.557075500488281</v>
      </c>
      <c r="J9931">
        <v>0</v>
      </c>
      <c r="K9931">
        <v>9027</v>
      </c>
      <c r="L9931">
        <v>8483.0169000000005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 s="10" t="s">
        <v>39</v>
      </c>
    </row>
    <row r="9932" spans="1:19" hidden="1" x14ac:dyDescent="0.25">
      <c r="A9932" s="10" t="str">
        <f t="shared" si="155"/>
        <v>2017-2026Northern Coast1-in-10September PeakPGE11</v>
      </c>
      <c r="B9932" s="10" t="s">
        <v>54</v>
      </c>
      <c r="C9932" s="10" t="s">
        <v>12</v>
      </c>
      <c r="D9932" s="10" t="s">
        <v>7</v>
      </c>
      <c r="E9932" s="10" t="s">
        <v>1</v>
      </c>
      <c r="F9932">
        <v>11</v>
      </c>
      <c r="G9932">
        <v>0.64880478382110596</v>
      </c>
      <c r="H9932">
        <v>0.64880478382110596</v>
      </c>
      <c r="I9932">
        <v>81.385848999023438</v>
      </c>
      <c r="J9932">
        <v>0</v>
      </c>
      <c r="K9932">
        <v>9027</v>
      </c>
      <c r="L9932">
        <v>8483.0169000000005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 s="10" t="s">
        <v>38</v>
      </c>
    </row>
    <row r="9933" spans="1:19" hidden="1" x14ac:dyDescent="0.25">
      <c r="A9933" s="10" t="str">
        <f t="shared" si="155"/>
        <v>2017-2026Northern Coast1-in-2September PeakPGE11</v>
      </c>
      <c r="B9933" s="10" t="s">
        <v>54</v>
      </c>
      <c r="C9933" s="10" t="s">
        <v>12</v>
      </c>
      <c r="D9933" s="10" t="s">
        <v>7</v>
      </c>
      <c r="E9933" s="10" t="s">
        <v>9</v>
      </c>
      <c r="F9933">
        <v>11</v>
      </c>
      <c r="G9933">
        <v>0.54118001461029053</v>
      </c>
      <c r="H9933">
        <v>0.54118001461029053</v>
      </c>
      <c r="I9933">
        <v>76.271697998046875</v>
      </c>
      <c r="J9933">
        <v>0</v>
      </c>
      <c r="K9933">
        <v>9027</v>
      </c>
      <c r="L9933">
        <v>8483.0169000000005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 s="10" t="s">
        <v>38</v>
      </c>
    </row>
    <row r="9934" spans="1:19" hidden="1" x14ac:dyDescent="0.25">
      <c r="A9934" s="10" t="str">
        <f t="shared" si="155"/>
        <v>2017-2026Northern Coast1-in-10September PeakCAISO12</v>
      </c>
      <c r="B9934" s="10" t="s">
        <v>54</v>
      </c>
      <c r="C9934" s="10" t="s">
        <v>12</v>
      </c>
      <c r="D9934" s="10" t="s">
        <v>7</v>
      </c>
      <c r="E9934" s="10" t="s">
        <v>1</v>
      </c>
      <c r="F9934">
        <v>12</v>
      </c>
      <c r="G9934">
        <v>0.57007700204849243</v>
      </c>
      <c r="H9934">
        <v>0.57007700204849243</v>
      </c>
      <c r="I9934">
        <v>81.217453002929688</v>
      </c>
      <c r="J9934">
        <v>0</v>
      </c>
      <c r="K9934">
        <v>9027</v>
      </c>
      <c r="L9934">
        <v>8483.0169000000005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 s="10" t="s">
        <v>39</v>
      </c>
    </row>
    <row r="9935" spans="1:19" hidden="1" x14ac:dyDescent="0.25">
      <c r="A9935" s="10" t="str">
        <f t="shared" si="155"/>
        <v>2017-2026Northern Coast1-in-2September PeakCAISO12</v>
      </c>
      <c r="B9935" s="10" t="s">
        <v>54</v>
      </c>
      <c r="C9935" s="10" t="s">
        <v>12</v>
      </c>
      <c r="D9935" s="10" t="s">
        <v>7</v>
      </c>
      <c r="E9935" s="10" t="s">
        <v>9</v>
      </c>
      <c r="F9935">
        <v>12</v>
      </c>
      <c r="G9935">
        <v>0.48824456334114075</v>
      </c>
      <c r="H9935">
        <v>0.48824456334114075</v>
      </c>
      <c r="I9935">
        <v>74.328773498535156</v>
      </c>
      <c r="J9935">
        <v>0</v>
      </c>
      <c r="K9935">
        <v>9027</v>
      </c>
      <c r="L9935">
        <v>8483.0169000000005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 s="10" t="s">
        <v>39</v>
      </c>
    </row>
    <row r="9936" spans="1:19" hidden="1" x14ac:dyDescent="0.25">
      <c r="A9936" s="10" t="str">
        <f t="shared" si="155"/>
        <v>2017-2026Northern Coast1-in-10September PeakPGE12</v>
      </c>
      <c r="B9936" s="10" t="s">
        <v>54</v>
      </c>
      <c r="C9936" s="10" t="s">
        <v>12</v>
      </c>
      <c r="D9936" s="10" t="s">
        <v>7</v>
      </c>
      <c r="E9936" s="10" t="s">
        <v>1</v>
      </c>
      <c r="F9936">
        <v>12</v>
      </c>
      <c r="G9936">
        <v>0.70944339036941528</v>
      </c>
      <c r="H9936">
        <v>0.70944339036941528</v>
      </c>
      <c r="I9936">
        <v>87.103302001953125</v>
      </c>
      <c r="J9936">
        <v>0</v>
      </c>
      <c r="K9936">
        <v>9027</v>
      </c>
      <c r="L9936">
        <v>8483.0169000000005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 s="10" t="s">
        <v>38</v>
      </c>
    </row>
    <row r="9937" spans="1:19" hidden="1" x14ac:dyDescent="0.25">
      <c r="A9937" s="10" t="str">
        <f t="shared" si="155"/>
        <v>2017-2026Northern Coast1-in-2September PeakPGE12</v>
      </c>
      <c r="B9937" s="10" t="s">
        <v>54</v>
      </c>
      <c r="C9937" s="10" t="s">
        <v>12</v>
      </c>
      <c r="D9937" s="10" t="s">
        <v>7</v>
      </c>
      <c r="E9937" s="10" t="s">
        <v>9</v>
      </c>
      <c r="F9937">
        <v>12</v>
      </c>
      <c r="G9937">
        <v>0.59175980091094971</v>
      </c>
      <c r="H9937">
        <v>0.59175980091094971</v>
      </c>
      <c r="I9937">
        <v>83.521697998046875</v>
      </c>
      <c r="J9937">
        <v>0</v>
      </c>
      <c r="K9937">
        <v>9027</v>
      </c>
      <c r="L9937">
        <v>8483.0169000000005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 s="10" t="s">
        <v>38</v>
      </c>
    </row>
    <row r="9938" spans="1:19" hidden="1" x14ac:dyDescent="0.25">
      <c r="A9938" s="10" t="str">
        <f t="shared" si="155"/>
        <v>2017-2026Northern Coast1-in-2September PeakCAISO13</v>
      </c>
      <c r="B9938" s="10" t="s">
        <v>54</v>
      </c>
      <c r="C9938" s="10" t="s">
        <v>12</v>
      </c>
      <c r="D9938" s="10" t="s">
        <v>7</v>
      </c>
      <c r="E9938" s="10" t="s">
        <v>9</v>
      </c>
      <c r="F9938">
        <v>13</v>
      </c>
      <c r="G9938">
        <v>0.59051227569580078</v>
      </c>
      <c r="H9938">
        <v>0.59051227569580078</v>
      </c>
      <c r="I9938">
        <v>79.364151000976563</v>
      </c>
      <c r="J9938">
        <v>0</v>
      </c>
      <c r="K9938">
        <v>9027</v>
      </c>
      <c r="L9938">
        <v>8483.0169000000005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 s="10" t="s">
        <v>39</v>
      </c>
    </row>
    <row r="9939" spans="1:19" hidden="1" x14ac:dyDescent="0.25">
      <c r="A9939" s="10" t="str">
        <f t="shared" si="155"/>
        <v>2017-2026Northern Coast1-in-10September PeakCAISO13</v>
      </c>
      <c r="B9939" s="10" t="s">
        <v>54</v>
      </c>
      <c r="C9939" s="10" t="s">
        <v>12</v>
      </c>
      <c r="D9939" s="10" t="s">
        <v>7</v>
      </c>
      <c r="E9939" s="10" t="s">
        <v>1</v>
      </c>
      <c r="F9939">
        <v>13</v>
      </c>
      <c r="G9939">
        <v>0.68948537111282349</v>
      </c>
      <c r="H9939">
        <v>0.68948537111282349</v>
      </c>
      <c r="I9939">
        <v>86.842453002929687</v>
      </c>
      <c r="J9939">
        <v>0</v>
      </c>
      <c r="K9939">
        <v>9027</v>
      </c>
      <c r="L9939">
        <v>8483.0169000000005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 s="10" t="s">
        <v>39</v>
      </c>
    </row>
    <row r="9940" spans="1:19" hidden="1" x14ac:dyDescent="0.25">
      <c r="A9940" s="10" t="str">
        <f t="shared" si="155"/>
        <v>2017-2026Northern Coast1-in-2September PeakPGE13</v>
      </c>
      <c r="B9940" s="10" t="s">
        <v>54</v>
      </c>
      <c r="C9940" s="10" t="s">
        <v>12</v>
      </c>
      <c r="D9940" s="10" t="s">
        <v>7</v>
      </c>
      <c r="E9940" s="10" t="s">
        <v>9</v>
      </c>
      <c r="F9940">
        <v>13</v>
      </c>
      <c r="G9940">
        <v>0.71570980548858643</v>
      </c>
      <c r="H9940">
        <v>0.71570980548858643</v>
      </c>
      <c r="I9940">
        <v>88.510848999023438</v>
      </c>
      <c r="J9940">
        <v>0</v>
      </c>
      <c r="K9940">
        <v>9027</v>
      </c>
      <c r="L9940">
        <v>8483.0169000000005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 s="10" t="s">
        <v>38</v>
      </c>
    </row>
    <row r="9941" spans="1:19" hidden="1" x14ac:dyDescent="0.25">
      <c r="A9941" s="10" t="str">
        <f t="shared" si="155"/>
        <v>2017-2026Northern Coast1-in-10September PeakPGE13</v>
      </c>
      <c r="B9941" s="10" t="s">
        <v>54</v>
      </c>
      <c r="C9941" s="10" t="s">
        <v>12</v>
      </c>
      <c r="D9941" s="10" t="s">
        <v>7</v>
      </c>
      <c r="E9941" s="10" t="s">
        <v>1</v>
      </c>
      <c r="F9941">
        <v>13</v>
      </c>
      <c r="G9941">
        <v>0.858043372631073</v>
      </c>
      <c r="H9941">
        <v>0.858043372631073</v>
      </c>
      <c r="I9941">
        <v>91.445762634277344</v>
      </c>
      <c r="J9941">
        <v>0</v>
      </c>
      <c r="K9941">
        <v>9027</v>
      </c>
      <c r="L9941">
        <v>8483.0169000000005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 s="10" t="s">
        <v>38</v>
      </c>
    </row>
    <row r="9942" spans="1:19" hidden="1" x14ac:dyDescent="0.25">
      <c r="A9942" s="10" t="str">
        <f t="shared" si="155"/>
        <v>2017-2026Northern Coast1-in-10September PeakCAISO14</v>
      </c>
      <c r="B9942" s="10" t="s">
        <v>54</v>
      </c>
      <c r="C9942" s="10" t="s">
        <v>12</v>
      </c>
      <c r="D9942" s="10" t="s">
        <v>7</v>
      </c>
      <c r="E9942" s="10" t="s">
        <v>1</v>
      </c>
      <c r="F9942">
        <v>14</v>
      </c>
      <c r="G9942">
        <v>0.8829074501991272</v>
      </c>
      <c r="H9942">
        <v>0.74423468112945557</v>
      </c>
      <c r="I9942">
        <v>90.698600769042969</v>
      </c>
      <c r="J9942">
        <v>0.10273714363574982</v>
      </c>
      <c r="K9942">
        <v>9027</v>
      </c>
      <c r="L9942">
        <v>8483.0169000000005</v>
      </c>
      <c r="M9942">
        <v>0.13867279887199402</v>
      </c>
      <c r="N9942">
        <v>7.0048756897449493E-3</v>
      </c>
      <c r="O9942">
        <v>8.4797441959381104E-2</v>
      </c>
      <c r="P9942">
        <v>0.13867279887199402</v>
      </c>
      <c r="Q9942">
        <v>0.19254815578460693</v>
      </c>
      <c r="R9942">
        <v>0.27034071087837219</v>
      </c>
      <c r="S9942" s="10" t="s">
        <v>39</v>
      </c>
    </row>
    <row r="9943" spans="1:19" hidden="1" x14ac:dyDescent="0.25">
      <c r="A9943" s="10" t="str">
        <f t="shared" si="155"/>
        <v>2017-2026Northern Coast1-in-2September PeakCAISO14</v>
      </c>
      <c r="B9943" s="10" t="s">
        <v>54</v>
      </c>
      <c r="C9943" s="10" t="s">
        <v>12</v>
      </c>
      <c r="D9943" s="10" t="s">
        <v>7</v>
      </c>
      <c r="E9943" s="10" t="s">
        <v>9</v>
      </c>
      <c r="F9943">
        <v>14</v>
      </c>
      <c r="G9943">
        <v>0.75616931915283203</v>
      </c>
      <c r="H9943">
        <v>0.70877033472061157</v>
      </c>
      <c r="I9943">
        <v>83.364151000976563</v>
      </c>
      <c r="J9943">
        <v>0.10273714363574982</v>
      </c>
      <c r="K9943">
        <v>9027</v>
      </c>
      <c r="L9943">
        <v>8483.0169000000005</v>
      </c>
      <c r="M9943">
        <v>4.7398984432220459E-2</v>
      </c>
      <c r="N9943">
        <v>-8.4268942475318909E-2</v>
      </c>
      <c r="O9943">
        <v>-6.476373877376318E-3</v>
      </c>
      <c r="P9943">
        <v>4.7398984432220459E-2</v>
      </c>
      <c r="Q9943">
        <v>0.10127434134483337</v>
      </c>
      <c r="R9943">
        <v>0.17906691133975983</v>
      </c>
      <c r="S9943" s="10" t="s">
        <v>39</v>
      </c>
    </row>
    <row r="9944" spans="1:19" hidden="1" x14ac:dyDescent="0.25">
      <c r="A9944" s="10" t="str">
        <f t="shared" si="155"/>
        <v>2017-2026Northern Coast1-in-2September PeakPGE14</v>
      </c>
      <c r="B9944" s="10" t="s">
        <v>54</v>
      </c>
      <c r="C9944" s="10" t="s">
        <v>12</v>
      </c>
      <c r="D9944" s="10" t="s">
        <v>7</v>
      </c>
      <c r="E9944" s="10" t="s">
        <v>9</v>
      </c>
      <c r="F9944">
        <v>14</v>
      </c>
      <c r="G9944">
        <v>0.91648870706558228</v>
      </c>
      <c r="H9944">
        <v>0.7547600269317627</v>
      </c>
      <c r="I9944">
        <v>92.345291137695313</v>
      </c>
      <c r="J9944">
        <v>0.10273714363574982</v>
      </c>
      <c r="K9944">
        <v>9027</v>
      </c>
      <c r="L9944">
        <v>8483.0169000000005</v>
      </c>
      <c r="M9944">
        <v>0.16172868013381958</v>
      </c>
      <c r="N9944">
        <v>3.0060756951570511E-2</v>
      </c>
      <c r="O9944">
        <v>0.10785332322120667</v>
      </c>
      <c r="P9944">
        <v>0.16172868013381958</v>
      </c>
      <c r="Q9944">
        <v>0.2156040370464325</v>
      </c>
      <c r="R9944">
        <v>0.29339659214019775</v>
      </c>
      <c r="S9944" s="10" t="s">
        <v>38</v>
      </c>
    </row>
    <row r="9945" spans="1:19" hidden="1" x14ac:dyDescent="0.25">
      <c r="A9945" s="10" t="str">
        <f t="shared" si="155"/>
        <v>2017-2026Northern Coast1-in-10September PeakPGE14</v>
      </c>
      <c r="B9945" s="10" t="s">
        <v>54</v>
      </c>
      <c r="C9945" s="10" t="s">
        <v>12</v>
      </c>
      <c r="D9945" s="10" t="s">
        <v>7</v>
      </c>
      <c r="E9945" s="10" t="s">
        <v>1</v>
      </c>
      <c r="F9945">
        <v>14</v>
      </c>
      <c r="G9945">
        <v>1.0987511873245239</v>
      </c>
      <c r="H9945">
        <v>0.86893689632415771</v>
      </c>
      <c r="I9945">
        <v>94.937751770019531</v>
      </c>
      <c r="J9945">
        <v>0.10273714363574982</v>
      </c>
      <c r="K9945">
        <v>9027</v>
      </c>
      <c r="L9945">
        <v>8483.0169000000005</v>
      </c>
      <c r="M9945">
        <v>0.2298143208026886</v>
      </c>
      <c r="N9945">
        <v>9.8146393895149231E-2</v>
      </c>
      <c r="O9945">
        <v>0.17593896389007568</v>
      </c>
      <c r="P9945">
        <v>0.2298143208026886</v>
      </c>
      <c r="Q9945">
        <v>0.28368967771530151</v>
      </c>
      <c r="R9945">
        <v>0.36148223280906677</v>
      </c>
      <c r="S9945" s="10" t="s">
        <v>38</v>
      </c>
    </row>
    <row r="9946" spans="1:19" hidden="1" x14ac:dyDescent="0.25">
      <c r="A9946" s="10" t="str">
        <f t="shared" si="155"/>
        <v>2017-2026Northern Coast1-in-2September PeakCAISO15</v>
      </c>
      <c r="B9946" s="10" t="s">
        <v>54</v>
      </c>
      <c r="C9946" s="10" t="s">
        <v>12</v>
      </c>
      <c r="D9946" s="10" t="s">
        <v>7</v>
      </c>
      <c r="E9946" s="10" t="s">
        <v>9</v>
      </c>
      <c r="F9946">
        <v>15</v>
      </c>
      <c r="G9946">
        <v>0.97168493270874023</v>
      </c>
      <c r="H9946">
        <v>0.85300910472869873</v>
      </c>
      <c r="I9946">
        <v>86.410377502441406</v>
      </c>
      <c r="J9946">
        <v>0.1230589896440506</v>
      </c>
      <c r="K9946">
        <v>9027</v>
      </c>
      <c r="L9946">
        <v>8483.0169000000005</v>
      </c>
      <c r="M9946">
        <v>0.1186758279800415</v>
      </c>
      <c r="N9946">
        <v>-3.9036571979522705E-2</v>
      </c>
      <c r="O9946">
        <v>5.4143693298101425E-2</v>
      </c>
      <c r="P9946">
        <v>0.1186758279800415</v>
      </c>
      <c r="Q9946">
        <v>0.18320795893669128</v>
      </c>
      <c r="R9946">
        <v>0.27638822793960571</v>
      </c>
      <c r="S9946" s="10" t="s">
        <v>39</v>
      </c>
    </row>
    <row r="9947" spans="1:19" hidden="1" x14ac:dyDescent="0.25">
      <c r="A9947" s="10" t="str">
        <f t="shared" si="155"/>
        <v>2017-2026Northern Coast1-in-10September PeakCAISO15</v>
      </c>
      <c r="B9947" s="10" t="s">
        <v>54</v>
      </c>
      <c r="C9947" s="10" t="s">
        <v>12</v>
      </c>
      <c r="D9947" s="10" t="s">
        <v>7</v>
      </c>
      <c r="E9947" s="10" t="s">
        <v>1</v>
      </c>
      <c r="F9947">
        <v>15</v>
      </c>
      <c r="G9947">
        <v>1.1345446109771729</v>
      </c>
      <c r="H9947">
        <v>0.9132084846496582</v>
      </c>
      <c r="I9947">
        <v>92.793891906738281</v>
      </c>
      <c r="J9947">
        <v>0.1230589896440506</v>
      </c>
      <c r="K9947">
        <v>9027</v>
      </c>
      <c r="L9947">
        <v>8483.0169000000005</v>
      </c>
      <c r="M9947">
        <v>0.22133612632751465</v>
      </c>
      <c r="N9947">
        <v>6.3623726367950439E-2</v>
      </c>
      <c r="O9947">
        <v>0.15680399537086487</v>
      </c>
      <c r="P9947">
        <v>0.22133612632751465</v>
      </c>
      <c r="Q9947">
        <v>0.28586825728416443</v>
      </c>
      <c r="R9947">
        <v>0.37904852628707886</v>
      </c>
      <c r="S9947" s="10" t="s">
        <v>39</v>
      </c>
    </row>
    <row r="9948" spans="1:19" hidden="1" x14ac:dyDescent="0.25">
      <c r="A9948" s="10" t="str">
        <f t="shared" si="155"/>
        <v>2017-2026Northern Coast1-in-10September PeakPGE15</v>
      </c>
      <c r="B9948" s="10" t="s">
        <v>54</v>
      </c>
      <c r="C9948" s="10" t="s">
        <v>12</v>
      </c>
      <c r="D9948" s="10" t="s">
        <v>7</v>
      </c>
      <c r="E9948" s="10" t="s">
        <v>1</v>
      </c>
      <c r="F9948">
        <v>15</v>
      </c>
      <c r="G9948">
        <v>1.4119060039520264</v>
      </c>
      <c r="H9948">
        <v>1.066598653793335</v>
      </c>
      <c r="I9948">
        <v>97.666053771972656</v>
      </c>
      <c r="J9948">
        <v>0.1230589896440506</v>
      </c>
      <c r="K9948">
        <v>9027</v>
      </c>
      <c r="L9948">
        <v>8483.0169000000005</v>
      </c>
      <c r="M9948">
        <v>0.34530735015869141</v>
      </c>
      <c r="N9948">
        <v>0.1875949501991272</v>
      </c>
      <c r="O9948">
        <v>0.28077521920204163</v>
      </c>
      <c r="P9948">
        <v>0.34530735015869141</v>
      </c>
      <c r="Q9948">
        <v>0.40983948111534119</v>
      </c>
      <c r="R9948">
        <v>0.50301975011825562</v>
      </c>
      <c r="S9948" s="10" t="s">
        <v>38</v>
      </c>
    </row>
    <row r="9949" spans="1:19" hidden="1" x14ac:dyDescent="0.25">
      <c r="A9949" s="10" t="str">
        <f t="shared" si="155"/>
        <v>2017-2026Northern Coast1-in-2September PeakPGE15</v>
      </c>
      <c r="B9949" s="10" t="s">
        <v>54</v>
      </c>
      <c r="C9949" s="10" t="s">
        <v>12</v>
      </c>
      <c r="D9949" s="10" t="s">
        <v>7</v>
      </c>
      <c r="E9949" s="10" t="s">
        <v>9</v>
      </c>
      <c r="F9949">
        <v>15</v>
      </c>
      <c r="G9949">
        <v>1.1776968240737915</v>
      </c>
      <c r="H9949">
        <v>0.93001455068588257</v>
      </c>
      <c r="I9949">
        <v>94.2122802734375</v>
      </c>
      <c r="J9949">
        <v>0.1230589896440506</v>
      </c>
      <c r="K9949">
        <v>9027</v>
      </c>
      <c r="L9949">
        <v>8483.0169000000005</v>
      </c>
      <c r="M9949">
        <v>0.24768227338790894</v>
      </c>
      <c r="N9949">
        <v>8.9969873428344727E-2</v>
      </c>
      <c r="O9949">
        <v>0.18315014243125916</v>
      </c>
      <c r="P9949">
        <v>0.24768227338790894</v>
      </c>
      <c r="Q9949">
        <v>0.31221440434455872</v>
      </c>
      <c r="R9949">
        <v>0.40539467334747314</v>
      </c>
      <c r="S9949" s="10" t="s">
        <v>38</v>
      </c>
    </row>
    <row r="9950" spans="1:19" hidden="1" x14ac:dyDescent="0.25">
      <c r="A9950" s="10" t="str">
        <f t="shared" si="155"/>
        <v>2017-2026Northern Coast1-in-2September PeakCAISO16</v>
      </c>
      <c r="B9950" s="10" t="s">
        <v>54</v>
      </c>
      <c r="C9950" s="10" t="s">
        <v>12</v>
      </c>
      <c r="D9950" s="10" t="s">
        <v>7</v>
      </c>
      <c r="E9950" s="10" t="s">
        <v>9</v>
      </c>
      <c r="F9950">
        <v>16</v>
      </c>
      <c r="G9950">
        <v>1.2226637601852417</v>
      </c>
      <c r="H9950">
        <v>1.0280935764312744</v>
      </c>
      <c r="I9950">
        <v>87.342453002929688</v>
      </c>
      <c r="J9950">
        <v>0.15615223348140717</v>
      </c>
      <c r="K9950">
        <v>9027</v>
      </c>
      <c r="L9950">
        <v>8483.0169000000005</v>
      </c>
      <c r="M9950">
        <v>0.19457021355628967</v>
      </c>
      <c r="N9950">
        <v>-5.5544888600707054E-3</v>
      </c>
      <c r="O9950">
        <v>0.1126839816570282</v>
      </c>
      <c r="P9950">
        <v>0.19457021355628967</v>
      </c>
      <c r="Q9950">
        <v>0.27645644545555115</v>
      </c>
      <c r="R9950">
        <v>0.39469492435455322</v>
      </c>
      <c r="S9950" s="10" t="s">
        <v>39</v>
      </c>
    </row>
    <row r="9951" spans="1:19" hidden="1" x14ac:dyDescent="0.25">
      <c r="A9951" s="10" t="str">
        <f t="shared" si="155"/>
        <v>2017-2026Northern Coast1-in-10September PeakCAISO16</v>
      </c>
      <c r="B9951" s="10" t="s">
        <v>54</v>
      </c>
      <c r="C9951" s="10" t="s">
        <v>12</v>
      </c>
      <c r="D9951" s="10" t="s">
        <v>7</v>
      </c>
      <c r="E9951" s="10" t="s">
        <v>1</v>
      </c>
      <c r="F9951">
        <v>16</v>
      </c>
      <c r="G9951">
        <v>1.427588939666748</v>
      </c>
      <c r="H9951">
        <v>1.0801393985748291</v>
      </c>
      <c r="I9951">
        <v>93.171730041503906</v>
      </c>
      <c r="J9951">
        <v>0.15615223348140717</v>
      </c>
      <c r="K9951">
        <v>9027</v>
      </c>
      <c r="L9951">
        <v>8483.0169000000005</v>
      </c>
      <c r="M9951">
        <v>0.34744957089424133</v>
      </c>
      <c r="N9951">
        <v>0.14732487499713898</v>
      </c>
      <c r="O9951">
        <v>0.26556333899497986</v>
      </c>
      <c r="P9951">
        <v>0.34744957089424133</v>
      </c>
      <c r="Q9951">
        <v>0.42933580279350281</v>
      </c>
      <c r="R9951">
        <v>0.54757428169250488</v>
      </c>
      <c r="S9951" s="10" t="s">
        <v>39</v>
      </c>
    </row>
    <row r="9952" spans="1:19" hidden="1" x14ac:dyDescent="0.25">
      <c r="A9952" s="10" t="str">
        <f t="shared" si="155"/>
        <v>2017-2026Northern Coast1-in-10September PeakPGE16</v>
      </c>
      <c r="B9952" s="10" t="s">
        <v>54</v>
      </c>
      <c r="C9952" s="10" t="s">
        <v>12</v>
      </c>
      <c r="D9952" s="10" t="s">
        <v>7</v>
      </c>
      <c r="E9952" s="10" t="s">
        <v>1</v>
      </c>
      <c r="F9952">
        <v>16</v>
      </c>
      <c r="G9952">
        <v>1.7765905857086182</v>
      </c>
      <c r="H9952">
        <v>1.2731629610061646</v>
      </c>
      <c r="I9952">
        <v>98.239151000976562</v>
      </c>
      <c r="J9952">
        <v>0.15615223348140717</v>
      </c>
      <c r="K9952">
        <v>9027</v>
      </c>
      <c r="L9952">
        <v>8483.0169000000005</v>
      </c>
      <c r="M9952">
        <v>0.50342762470245361</v>
      </c>
      <c r="N9952">
        <v>0.30330291390419006</v>
      </c>
      <c r="O9952">
        <v>0.42154139280319214</v>
      </c>
      <c r="P9952">
        <v>0.50342762470245361</v>
      </c>
      <c r="Q9952">
        <v>0.58531385660171509</v>
      </c>
      <c r="R9952">
        <v>0.70355230569839478</v>
      </c>
      <c r="S9952" s="10" t="s">
        <v>38</v>
      </c>
    </row>
    <row r="9953" spans="1:19" hidden="1" x14ac:dyDescent="0.25">
      <c r="A9953" s="10" t="str">
        <f t="shared" si="155"/>
        <v>2017-2026Northern Coast1-in-2September PeakPGE16</v>
      </c>
      <c r="B9953" s="10" t="s">
        <v>54</v>
      </c>
      <c r="C9953" s="10" t="s">
        <v>12</v>
      </c>
      <c r="D9953" s="10" t="s">
        <v>7</v>
      </c>
      <c r="E9953" s="10" t="s">
        <v>9</v>
      </c>
      <c r="F9953">
        <v>16</v>
      </c>
      <c r="G9953">
        <v>1.4818869829177856</v>
      </c>
      <c r="H9953">
        <v>1.100501537322998</v>
      </c>
      <c r="I9953">
        <v>94.377838134765625</v>
      </c>
      <c r="J9953">
        <v>0.15615223348140717</v>
      </c>
      <c r="K9953">
        <v>9027</v>
      </c>
      <c r="L9953">
        <v>8483.0169000000005</v>
      </c>
      <c r="M9953">
        <v>0.38138547539710999</v>
      </c>
      <c r="N9953">
        <v>0.18126077950000763</v>
      </c>
      <c r="O9953">
        <v>0.29949924349784851</v>
      </c>
      <c r="P9953">
        <v>0.38138547539710999</v>
      </c>
      <c r="Q9953">
        <v>0.46327170729637146</v>
      </c>
      <c r="R9953">
        <v>0.58151018619537354</v>
      </c>
      <c r="S9953" s="10" t="s">
        <v>38</v>
      </c>
    </row>
    <row r="9954" spans="1:19" hidden="1" x14ac:dyDescent="0.25">
      <c r="A9954" s="10" t="str">
        <f t="shared" si="155"/>
        <v>2017-2026Northern Coast1-in-10September PeakCAISO17</v>
      </c>
      <c r="B9954" s="10" t="s">
        <v>54</v>
      </c>
      <c r="C9954" s="10" t="s">
        <v>12</v>
      </c>
      <c r="D9954" s="10" t="s">
        <v>7</v>
      </c>
      <c r="E9954" s="10" t="s">
        <v>1</v>
      </c>
      <c r="F9954">
        <v>17</v>
      </c>
      <c r="G9954">
        <v>1.692629337310791</v>
      </c>
      <c r="H9954">
        <v>1.3003041744232178</v>
      </c>
      <c r="I9954">
        <v>92.378341674804687</v>
      </c>
      <c r="J9954">
        <v>0.16046801209449768</v>
      </c>
      <c r="K9954">
        <v>9027</v>
      </c>
      <c r="L9954">
        <v>8483.0169000000005</v>
      </c>
      <c r="M9954">
        <v>0.39232519268989563</v>
      </c>
      <c r="N9954">
        <v>0.18666939437389374</v>
      </c>
      <c r="O9954">
        <v>0.30817577242851257</v>
      </c>
      <c r="P9954">
        <v>0.39232519268989563</v>
      </c>
      <c r="Q9954">
        <v>0.47647461295127869</v>
      </c>
      <c r="R9954">
        <v>0.59798097610473633</v>
      </c>
      <c r="S9954" s="10" t="s">
        <v>39</v>
      </c>
    </row>
    <row r="9955" spans="1:19" hidden="1" x14ac:dyDescent="0.25">
      <c r="A9955" s="10" t="str">
        <f t="shared" si="155"/>
        <v>2017-2026Northern Coast1-in-2September PeakCAISO17</v>
      </c>
      <c r="B9955" s="10" t="s">
        <v>54</v>
      </c>
      <c r="C9955" s="10" t="s">
        <v>12</v>
      </c>
      <c r="D9955" s="10" t="s">
        <v>7</v>
      </c>
      <c r="E9955" s="10" t="s">
        <v>9</v>
      </c>
      <c r="F9955">
        <v>17</v>
      </c>
      <c r="G9955">
        <v>1.4496586322784424</v>
      </c>
      <c r="H9955">
        <v>1.1799647808074951</v>
      </c>
      <c r="I9955">
        <v>86.739151000976563</v>
      </c>
      <c r="J9955">
        <v>0.16046801209449768</v>
      </c>
      <c r="K9955">
        <v>9027</v>
      </c>
      <c r="L9955">
        <v>8483.0169000000005</v>
      </c>
      <c r="M9955">
        <v>0.26969385147094727</v>
      </c>
      <c r="N9955">
        <v>6.4038045704364777E-2</v>
      </c>
      <c r="O9955">
        <v>0.18554443120956421</v>
      </c>
      <c r="P9955">
        <v>0.26969385147094727</v>
      </c>
      <c r="Q9955">
        <v>0.35384327173233032</v>
      </c>
      <c r="R9955">
        <v>0.47534966468811035</v>
      </c>
      <c r="S9955" s="10" t="s">
        <v>39</v>
      </c>
    </row>
    <row r="9956" spans="1:19" hidden="1" x14ac:dyDescent="0.25">
      <c r="A9956" s="10" t="str">
        <f t="shared" si="155"/>
        <v>2017-2026Northern Coast1-in-10September PeakPGE17</v>
      </c>
      <c r="B9956" s="10" t="s">
        <v>54</v>
      </c>
      <c r="C9956" s="10" t="s">
        <v>12</v>
      </c>
      <c r="D9956" s="10" t="s">
        <v>7</v>
      </c>
      <c r="E9956" s="10" t="s">
        <v>1</v>
      </c>
      <c r="F9956">
        <v>17</v>
      </c>
      <c r="G9956">
        <v>2.1064252853393555</v>
      </c>
      <c r="H9956">
        <v>1.5618842840194702</v>
      </c>
      <c r="I9956">
        <v>97.809410095214844</v>
      </c>
      <c r="J9956">
        <v>0.16046801209449768</v>
      </c>
      <c r="K9956">
        <v>9027</v>
      </c>
      <c r="L9956">
        <v>8483.0169000000005</v>
      </c>
      <c r="M9956">
        <v>0.54454100131988525</v>
      </c>
      <c r="N9956">
        <v>0.33888518810272217</v>
      </c>
      <c r="O9956">
        <v>0.4603915810585022</v>
      </c>
      <c r="P9956">
        <v>0.54454100131988525</v>
      </c>
      <c r="Q9956">
        <v>0.62869042158126831</v>
      </c>
      <c r="R9956">
        <v>0.75019681453704834</v>
      </c>
      <c r="S9956" s="10" t="s">
        <v>38</v>
      </c>
    </row>
    <row r="9957" spans="1:19" hidden="1" x14ac:dyDescent="0.25">
      <c r="A9957" s="10" t="str">
        <f t="shared" si="155"/>
        <v>2017-2026Northern Coast1-in-2September PeakPGE17</v>
      </c>
      <c r="B9957" s="10" t="s">
        <v>54</v>
      </c>
      <c r="C9957" s="10" t="s">
        <v>12</v>
      </c>
      <c r="D9957" s="10" t="s">
        <v>7</v>
      </c>
      <c r="E9957" s="10" t="s">
        <v>9</v>
      </c>
      <c r="F9957">
        <v>17</v>
      </c>
      <c r="G9957">
        <v>1.7570081949234009</v>
      </c>
      <c r="H9957">
        <v>1.3539549112319946</v>
      </c>
      <c r="I9957">
        <v>92.26885986328125</v>
      </c>
      <c r="J9957">
        <v>0.16046801209449768</v>
      </c>
      <c r="K9957">
        <v>9027</v>
      </c>
      <c r="L9957">
        <v>8483.0169000000005</v>
      </c>
      <c r="M9957">
        <v>0.40305331349372864</v>
      </c>
      <c r="N9957">
        <v>0.19739751517772675</v>
      </c>
      <c r="O9957">
        <v>0.31890389323234558</v>
      </c>
      <c r="P9957">
        <v>0.40305331349372864</v>
      </c>
      <c r="Q9957">
        <v>0.48720273375511169</v>
      </c>
      <c r="R9957">
        <v>0.60870909690856934</v>
      </c>
      <c r="S9957" s="10" t="s">
        <v>38</v>
      </c>
    </row>
    <row r="9958" spans="1:19" hidden="1" x14ac:dyDescent="0.25">
      <c r="A9958" s="10" t="str">
        <f t="shared" si="155"/>
        <v>2017-2026Northern Coast1-in-2September PeakCAISO18</v>
      </c>
      <c r="B9958" s="10" t="s">
        <v>54</v>
      </c>
      <c r="C9958" s="10" t="s">
        <v>12</v>
      </c>
      <c r="D9958" s="10" t="s">
        <v>7</v>
      </c>
      <c r="E9958" s="10" t="s">
        <v>9</v>
      </c>
      <c r="F9958">
        <v>18</v>
      </c>
      <c r="G9958">
        <v>1.5866029262542725</v>
      </c>
      <c r="H9958">
        <v>1.3604509830474854</v>
      </c>
      <c r="I9958">
        <v>84.192924499511719</v>
      </c>
      <c r="J9958">
        <v>0.13599415123462677</v>
      </c>
      <c r="K9958">
        <v>9027</v>
      </c>
      <c r="L9958">
        <v>8483.0169000000005</v>
      </c>
      <c r="M9958">
        <v>0.22615194320678711</v>
      </c>
      <c r="N9958">
        <v>5.186183750629425E-2</v>
      </c>
      <c r="O9958">
        <v>0.15483660995960236</v>
      </c>
      <c r="P9958">
        <v>0.22615194320678711</v>
      </c>
      <c r="Q9958">
        <v>0.29746726155281067</v>
      </c>
      <c r="R9958">
        <v>0.40044203400611877</v>
      </c>
      <c r="S9958" s="10" t="s">
        <v>39</v>
      </c>
    </row>
    <row r="9959" spans="1:19" hidden="1" x14ac:dyDescent="0.25">
      <c r="A9959" s="10" t="str">
        <f t="shared" si="155"/>
        <v>2017-2026Northern Coast1-in-10September PeakCAISO18</v>
      </c>
      <c r="B9959" s="10" t="s">
        <v>54</v>
      </c>
      <c r="C9959" s="10" t="s">
        <v>12</v>
      </c>
      <c r="D9959" s="10" t="s">
        <v>7</v>
      </c>
      <c r="E9959" s="10" t="s">
        <v>1</v>
      </c>
      <c r="F9959">
        <v>18</v>
      </c>
      <c r="G9959">
        <v>1.8525261878967285</v>
      </c>
      <c r="H9959">
        <v>1.4941756725311279</v>
      </c>
      <c r="I9959">
        <v>89.397193908691406</v>
      </c>
      <c r="J9959">
        <v>0.13599415123462677</v>
      </c>
      <c r="K9959">
        <v>9027</v>
      </c>
      <c r="L9959">
        <v>8483.0169000000005</v>
      </c>
      <c r="M9959">
        <v>0.35835054516792297</v>
      </c>
      <c r="N9959">
        <v>0.18406043946743011</v>
      </c>
      <c r="O9959">
        <v>0.28703522682189941</v>
      </c>
      <c r="P9959">
        <v>0.35835054516792297</v>
      </c>
      <c r="Q9959">
        <v>0.42966586351394653</v>
      </c>
      <c r="R9959">
        <v>0.53264063596725464</v>
      </c>
      <c r="S9959" s="10" t="s">
        <v>39</v>
      </c>
    </row>
    <row r="9960" spans="1:19" hidden="1" x14ac:dyDescent="0.25">
      <c r="A9960" s="10" t="str">
        <f t="shared" si="155"/>
        <v>2017-2026Northern Coast1-in-10September PeakPGE18</v>
      </c>
      <c r="B9960" s="10" t="s">
        <v>54</v>
      </c>
      <c r="C9960" s="10" t="s">
        <v>12</v>
      </c>
      <c r="D9960" s="10" t="s">
        <v>7</v>
      </c>
      <c r="E9960" s="10" t="s">
        <v>1</v>
      </c>
      <c r="F9960">
        <v>18</v>
      </c>
      <c r="G9960">
        <v>2.3054120540618896</v>
      </c>
      <c r="H9960">
        <v>1.808185338973999</v>
      </c>
      <c r="I9960">
        <v>93.855636596679688</v>
      </c>
      <c r="J9960">
        <v>0.13599415123462677</v>
      </c>
      <c r="K9960">
        <v>9027</v>
      </c>
      <c r="L9960">
        <v>8483.0169000000005</v>
      </c>
      <c r="M9960">
        <v>0.49722674489021301</v>
      </c>
      <c r="N9960">
        <v>0.32293665409088135</v>
      </c>
      <c r="O9960">
        <v>0.42591142654418945</v>
      </c>
      <c r="P9960">
        <v>0.49722674489021301</v>
      </c>
      <c r="Q9960">
        <v>0.56854206323623657</v>
      </c>
      <c r="R9960">
        <v>0.67151683568954468</v>
      </c>
      <c r="S9960" s="10" t="s">
        <v>38</v>
      </c>
    </row>
    <row r="9961" spans="1:19" hidden="1" x14ac:dyDescent="0.25">
      <c r="A9961" s="10" t="str">
        <f t="shared" si="155"/>
        <v>2017-2026Northern Coast1-in-2September PeakPGE18</v>
      </c>
      <c r="B9961" s="10" t="s">
        <v>54</v>
      </c>
      <c r="C9961" s="10" t="s">
        <v>12</v>
      </c>
      <c r="D9961" s="10" t="s">
        <v>7</v>
      </c>
      <c r="E9961" s="10" t="s">
        <v>9</v>
      </c>
      <c r="F9961">
        <v>18</v>
      </c>
      <c r="G9961">
        <v>1.9229867458343506</v>
      </c>
      <c r="H9961">
        <v>1.5716922283172607</v>
      </c>
      <c r="I9961">
        <v>88.627334594726563</v>
      </c>
      <c r="J9961">
        <v>0.13599415123462677</v>
      </c>
      <c r="K9961">
        <v>9027</v>
      </c>
      <c r="L9961">
        <v>8483.0169000000005</v>
      </c>
      <c r="M9961">
        <v>0.35129451751708984</v>
      </c>
      <c r="N9961">
        <v>0.17700441181659698</v>
      </c>
      <c r="O9961">
        <v>0.27997919917106628</v>
      </c>
      <c r="P9961">
        <v>0.35129451751708984</v>
      </c>
      <c r="Q9961">
        <v>0.4226098358631134</v>
      </c>
      <c r="R9961">
        <v>0.5255846381187439</v>
      </c>
      <c r="S9961" s="10" t="s">
        <v>38</v>
      </c>
    </row>
    <row r="9962" spans="1:19" hidden="1" x14ac:dyDescent="0.25">
      <c r="A9962" s="10" t="str">
        <f t="shared" si="155"/>
        <v>2017-2026Northern Coast1-in-2September PeakCAISO19</v>
      </c>
      <c r="B9962" s="10" t="s">
        <v>54</v>
      </c>
      <c r="C9962" s="10" t="s">
        <v>12</v>
      </c>
      <c r="D9962" s="10" t="s">
        <v>7</v>
      </c>
      <c r="E9962" s="10" t="s">
        <v>9</v>
      </c>
      <c r="F9962">
        <v>19</v>
      </c>
      <c r="G9962">
        <v>1.5956467390060425</v>
      </c>
      <c r="H9962">
        <v>1.7820694446563721</v>
      </c>
      <c r="I9962">
        <v>79.567924499511719</v>
      </c>
      <c r="J9962">
        <v>0.11742977052927017</v>
      </c>
      <c r="K9962">
        <v>9027</v>
      </c>
      <c r="L9962">
        <v>8483.0169000000005</v>
      </c>
      <c r="M9962">
        <v>-0.18642273545265198</v>
      </c>
      <c r="N9962">
        <v>-0.33692073822021484</v>
      </c>
      <c r="O9962">
        <v>-0.24800290167331696</v>
      </c>
      <c r="P9962">
        <v>-0.18642273545265198</v>
      </c>
      <c r="Q9962">
        <v>-0.1248425617814064</v>
      </c>
      <c r="R9962">
        <v>-3.5924740135669708E-2</v>
      </c>
      <c r="S9962" s="10" t="s">
        <v>39</v>
      </c>
    </row>
    <row r="9963" spans="1:19" hidden="1" x14ac:dyDescent="0.25">
      <c r="A9963" s="10" t="str">
        <f t="shared" si="155"/>
        <v>2017-2026Northern Coast1-in-10September PeakCAISO19</v>
      </c>
      <c r="B9963" s="10" t="s">
        <v>54</v>
      </c>
      <c r="C9963" s="10" t="s">
        <v>12</v>
      </c>
      <c r="D9963" s="10" t="s">
        <v>7</v>
      </c>
      <c r="E9963" s="10" t="s">
        <v>1</v>
      </c>
      <c r="F9963">
        <v>19</v>
      </c>
      <c r="G9963">
        <v>1.8630858659744263</v>
      </c>
      <c r="H9963">
        <v>2.060274600982666</v>
      </c>
      <c r="I9963">
        <v>83.829269409179688</v>
      </c>
      <c r="J9963">
        <v>0.11742977052927017</v>
      </c>
      <c r="K9963">
        <v>9027</v>
      </c>
      <c r="L9963">
        <v>8483.0169000000005</v>
      </c>
      <c r="M9963">
        <v>-0.19718863070011139</v>
      </c>
      <c r="N9963">
        <v>-0.34768661856651306</v>
      </c>
      <c r="O9963">
        <v>-0.25876879692077637</v>
      </c>
      <c r="P9963">
        <v>-0.19718863070011139</v>
      </c>
      <c r="Q9963">
        <v>-0.13560846447944641</v>
      </c>
      <c r="R9963">
        <v>-4.669063538312912E-2</v>
      </c>
      <c r="S9963" s="10" t="s">
        <v>39</v>
      </c>
    </row>
    <row r="9964" spans="1:19" hidden="1" x14ac:dyDescent="0.25">
      <c r="A9964" s="10" t="str">
        <f t="shared" si="155"/>
        <v>2017-2026Northern Coast1-in-2September PeakPGE19</v>
      </c>
      <c r="B9964" s="10" t="s">
        <v>54</v>
      </c>
      <c r="C9964" s="10" t="s">
        <v>12</v>
      </c>
      <c r="D9964" s="10" t="s">
        <v>7</v>
      </c>
      <c r="E9964" s="10" t="s">
        <v>9</v>
      </c>
      <c r="F9964">
        <v>19</v>
      </c>
      <c r="G9964">
        <v>1.9339479207992554</v>
      </c>
      <c r="H9964">
        <v>2.1346898078918457</v>
      </c>
      <c r="I9964">
        <v>84.317420959472656</v>
      </c>
      <c r="J9964">
        <v>0.11742977052927017</v>
      </c>
      <c r="K9964">
        <v>9027</v>
      </c>
      <c r="L9964">
        <v>8483.0169000000005</v>
      </c>
      <c r="M9964">
        <v>-0.20074178278446198</v>
      </c>
      <c r="N9964">
        <v>-0.35123977065086365</v>
      </c>
      <c r="O9964">
        <v>-0.26232194900512695</v>
      </c>
      <c r="P9964">
        <v>-0.20074178278446198</v>
      </c>
      <c r="Q9964">
        <v>-0.139161616563797</v>
      </c>
      <c r="R9964">
        <v>-5.0243787467479706E-2</v>
      </c>
      <c r="S9964" s="10" t="s">
        <v>38</v>
      </c>
    </row>
    <row r="9965" spans="1:19" hidden="1" x14ac:dyDescent="0.25">
      <c r="A9965" s="10" t="str">
        <f t="shared" si="155"/>
        <v>2017-2026Northern Coast1-in-10September PeakPGE19</v>
      </c>
      <c r="B9965" s="10" t="s">
        <v>54</v>
      </c>
      <c r="C9965" s="10" t="s">
        <v>12</v>
      </c>
      <c r="D9965" s="10" t="s">
        <v>7</v>
      </c>
      <c r="E9965" s="10" t="s">
        <v>1</v>
      </c>
      <c r="F9965">
        <v>19</v>
      </c>
      <c r="G9965">
        <v>2.3185532093048096</v>
      </c>
      <c r="H9965">
        <v>2.5406434535980225</v>
      </c>
      <c r="I9965">
        <v>87.51885986328125</v>
      </c>
      <c r="J9965">
        <v>0.11742977052927017</v>
      </c>
      <c r="K9965">
        <v>9027</v>
      </c>
      <c r="L9965">
        <v>8483.0169000000005</v>
      </c>
      <c r="M9965">
        <v>-0.2220902293920517</v>
      </c>
      <c r="N9965">
        <v>-0.37258821725845337</v>
      </c>
      <c r="O9965">
        <v>-0.28367039561271667</v>
      </c>
      <c r="P9965">
        <v>-0.2220902293920517</v>
      </c>
      <c r="Q9965">
        <v>-0.16051006317138672</v>
      </c>
      <c r="R9965">
        <v>-7.1592234075069427E-2</v>
      </c>
      <c r="S9965" s="10" t="s">
        <v>38</v>
      </c>
    </row>
    <row r="9966" spans="1:19" hidden="1" x14ac:dyDescent="0.25">
      <c r="A9966" s="10" t="str">
        <f t="shared" si="155"/>
        <v>2017-2026Northern Coast1-in-2September PeakCAISO20</v>
      </c>
      <c r="B9966" s="10" t="s">
        <v>54</v>
      </c>
      <c r="C9966" s="10" t="s">
        <v>12</v>
      </c>
      <c r="D9966" s="10" t="s">
        <v>7</v>
      </c>
      <c r="E9966" s="10" t="s">
        <v>9</v>
      </c>
      <c r="F9966">
        <v>20</v>
      </c>
      <c r="G9966">
        <v>1.4526840448379517</v>
      </c>
      <c r="H9966">
        <v>1.5783705711364746</v>
      </c>
      <c r="I9966">
        <v>74.070762634277344</v>
      </c>
      <c r="J9966">
        <v>7.6294809579849243E-2</v>
      </c>
      <c r="K9966">
        <v>9027</v>
      </c>
      <c r="L9966">
        <v>8483.0169000000005</v>
      </c>
      <c r="M9966">
        <v>-0.12568652629852295</v>
      </c>
      <c r="N9966">
        <v>-0.22346594929695129</v>
      </c>
      <c r="O9966">
        <v>-0.16569551825523376</v>
      </c>
      <c r="P9966">
        <v>-0.12568652629852295</v>
      </c>
      <c r="Q9966">
        <v>-8.5677526891231537E-2</v>
      </c>
      <c r="R9966">
        <v>-2.7907097712159157E-2</v>
      </c>
      <c r="S9966" s="10" t="s">
        <v>39</v>
      </c>
    </row>
    <row r="9967" spans="1:19" hidden="1" x14ac:dyDescent="0.25">
      <c r="A9967" s="10" t="str">
        <f t="shared" si="155"/>
        <v>2017-2026Northern Coast1-in-10September PeakCAISO20</v>
      </c>
      <c r="B9967" s="10" t="s">
        <v>54</v>
      </c>
      <c r="C9967" s="10" t="s">
        <v>12</v>
      </c>
      <c r="D9967" s="10" t="s">
        <v>7</v>
      </c>
      <c r="E9967" s="10" t="s">
        <v>1</v>
      </c>
      <c r="F9967">
        <v>20</v>
      </c>
      <c r="G9967">
        <v>1.6961618661880493</v>
      </c>
      <c r="H9967">
        <v>1.8635233640670776</v>
      </c>
      <c r="I9967">
        <v>76.350967407226563</v>
      </c>
      <c r="J9967">
        <v>7.6294809579849243E-2</v>
      </c>
      <c r="K9967">
        <v>9027</v>
      </c>
      <c r="L9967">
        <v>8483.0169000000005</v>
      </c>
      <c r="M9967">
        <v>-0.16736145317554474</v>
      </c>
      <c r="N9967">
        <v>-0.26514089107513428</v>
      </c>
      <c r="O9967">
        <v>-0.20737044513225555</v>
      </c>
      <c r="P9967">
        <v>-0.16736145317554474</v>
      </c>
      <c r="Q9967">
        <v>-0.12735246121883392</v>
      </c>
      <c r="R9967">
        <v>-6.9582022726535797E-2</v>
      </c>
      <c r="S9967" s="10" t="s">
        <v>39</v>
      </c>
    </row>
    <row r="9968" spans="1:19" hidden="1" x14ac:dyDescent="0.25">
      <c r="A9968" s="10" t="str">
        <f t="shared" si="155"/>
        <v>2017-2026Northern Coast1-in-2September PeakPGE20</v>
      </c>
      <c r="B9968" s="10" t="s">
        <v>54</v>
      </c>
      <c r="C9968" s="10" t="s">
        <v>12</v>
      </c>
      <c r="D9968" s="10" t="s">
        <v>7</v>
      </c>
      <c r="E9968" s="10" t="s">
        <v>9</v>
      </c>
      <c r="F9968">
        <v>20</v>
      </c>
      <c r="G9968">
        <v>1.7606750726699829</v>
      </c>
      <c r="H9968">
        <v>1.9372974634170532</v>
      </c>
      <c r="I9968">
        <v>77.570259094238281</v>
      </c>
      <c r="J9968">
        <v>7.6294809579849243E-2</v>
      </c>
      <c r="K9968">
        <v>9027</v>
      </c>
      <c r="L9968">
        <v>8483.0169000000005</v>
      </c>
      <c r="M9968">
        <v>-0.1766224205493927</v>
      </c>
      <c r="N9968">
        <v>-0.27440184354782104</v>
      </c>
      <c r="O9968">
        <v>-0.21663141250610352</v>
      </c>
      <c r="P9968">
        <v>-0.1766224205493927</v>
      </c>
      <c r="Q9968">
        <v>-0.13661342859268188</v>
      </c>
      <c r="R9968">
        <v>-7.8842990100383759E-2</v>
      </c>
      <c r="S9968" s="10" t="s">
        <v>38</v>
      </c>
    </row>
    <row r="9969" spans="1:19" hidden="1" x14ac:dyDescent="0.25">
      <c r="A9969" s="10" t="str">
        <f t="shared" si="155"/>
        <v>2017-2026Northern Coast1-in-10September PeakPGE20</v>
      </c>
      <c r="B9969" s="10" t="s">
        <v>54</v>
      </c>
      <c r="C9969" s="10" t="s">
        <v>12</v>
      </c>
      <c r="D9969" s="10" t="s">
        <v>7</v>
      </c>
      <c r="E9969" s="10" t="s">
        <v>1</v>
      </c>
      <c r="F9969">
        <v>20</v>
      </c>
      <c r="G9969">
        <v>2.1108214855194092</v>
      </c>
      <c r="H9969">
        <v>2.3454742431640625</v>
      </c>
      <c r="I9969">
        <v>81.589622497558594</v>
      </c>
      <c r="J9969">
        <v>7.6294809579849243E-2</v>
      </c>
      <c r="K9969">
        <v>9027</v>
      </c>
      <c r="L9969">
        <v>8483.0169000000005</v>
      </c>
      <c r="M9969">
        <v>-0.23465283215045929</v>
      </c>
      <c r="N9969">
        <v>-0.33243227005004883</v>
      </c>
      <c r="O9969">
        <v>-0.2746618390083313</v>
      </c>
      <c r="P9969">
        <v>-0.23465283215045929</v>
      </c>
      <c r="Q9969">
        <v>-0.19464384019374847</v>
      </c>
      <c r="R9969">
        <v>-0.13687340915203094</v>
      </c>
      <c r="S9969" s="10" t="s">
        <v>38</v>
      </c>
    </row>
    <row r="9970" spans="1:19" hidden="1" x14ac:dyDescent="0.25">
      <c r="A9970" s="10" t="str">
        <f t="shared" si="155"/>
        <v>2017-2026Northern Coast1-in-10September PeakCAISO21</v>
      </c>
      <c r="B9970" s="10" t="s">
        <v>54</v>
      </c>
      <c r="C9970" s="10" t="s">
        <v>12</v>
      </c>
      <c r="D9970" s="10" t="s">
        <v>7</v>
      </c>
      <c r="E9970" s="10" t="s">
        <v>1</v>
      </c>
      <c r="F9970">
        <v>21</v>
      </c>
      <c r="G9970">
        <v>1.4734604358673096</v>
      </c>
      <c r="H9970">
        <v>1.5592916011810303</v>
      </c>
      <c r="I9970">
        <v>71.00567626953125</v>
      </c>
      <c r="J9970">
        <v>7.6630406081676483E-2</v>
      </c>
      <c r="K9970">
        <v>9027</v>
      </c>
      <c r="L9970">
        <v>8483.0169000000005</v>
      </c>
      <c r="M9970">
        <v>-8.5831142961978912E-2</v>
      </c>
      <c r="N9970">
        <v>-0.18404066562652588</v>
      </c>
      <c r="O9970">
        <v>-0.12601612508296967</v>
      </c>
      <c r="P9970">
        <v>-8.5831142961978912E-2</v>
      </c>
      <c r="Q9970">
        <v>-4.5646157115697861E-2</v>
      </c>
      <c r="R9970">
        <v>1.2378385290503502E-2</v>
      </c>
      <c r="S9970" s="10" t="s">
        <v>39</v>
      </c>
    </row>
    <row r="9971" spans="1:19" hidden="1" x14ac:dyDescent="0.25">
      <c r="A9971" s="10" t="str">
        <f t="shared" si="155"/>
        <v>2017-2026Northern Coast1-in-2September PeakCAISO21</v>
      </c>
      <c r="B9971" s="10" t="s">
        <v>54</v>
      </c>
      <c r="C9971" s="10" t="s">
        <v>12</v>
      </c>
      <c r="D9971" s="10" t="s">
        <v>7</v>
      </c>
      <c r="E9971" s="10" t="s">
        <v>9</v>
      </c>
      <c r="F9971">
        <v>21</v>
      </c>
      <c r="G9971">
        <v>1.2619506120681763</v>
      </c>
      <c r="H9971">
        <v>1.3074320554733276</v>
      </c>
      <c r="I9971">
        <v>69.375</v>
      </c>
      <c r="J9971">
        <v>7.6630406081676483E-2</v>
      </c>
      <c r="K9971">
        <v>9027</v>
      </c>
      <c r="L9971">
        <v>8483.0169000000005</v>
      </c>
      <c r="M9971">
        <v>-4.5481465756893158E-2</v>
      </c>
      <c r="N9971">
        <v>-0.14369098842144012</v>
      </c>
      <c r="O9971">
        <v>-8.5666447877883911E-2</v>
      </c>
      <c r="P9971">
        <v>-4.5481465756893158E-2</v>
      </c>
      <c r="Q9971">
        <v>-5.2964808419346809E-3</v>
      </c>
      <c r="R9971">
        <v>5.2728064358234406E-2</v>
      </c>
      <c r="S9971" s="10" t="s">
        <v>39</v>
      </c>
    </row>
    <row r="9972" spans="1:19" hidden="1" x14ac:dyDescent="0.25">
      <c r="A9972" s="10" t="str">
        <f t="shared" si="155"/>
        <v>2017-2026Northern Coast1-in-2September PeakPGE21</v>
      </c>
      <c r="B9972" s="10" t="s">
        <v>54</v>
      </c>
      <c r="C9972" s="10" t="s">
        <v>12</v>
      </c>
      <c r="D9972" s="10" t="s">
        <v>7</v>
      </c>
      <c r="E9972" s="10" t="s">
        <v>9</v>
      </c>
      <c r="F9972">
        <v>21</v>
      </c>
      <c r="G9972">
        <v>1.5295032262802124</v>
      </c>
      <c r="H9972">
        <v>1.6226691007614136</v>
      </c>
      <c r="I9972">
        <v>72.116485595703125</v>
      </c>
      <c r="J9972">
        <v>7.6630406081676483E-2</v>
      </c>
      <c r="K9972">
        <v>9027</v>
      </c>
      <c r="L9972">
        <v>8483.0169000000005</v>
      </c>
      <c r="M9972">
        <v>-9.3165867030620575E-2</v>
      </c>
      <c r="N9972">
        <v>-0.19137538969516754</v>
      </c>
      <c r="O9972">
        <v>-0.13335084915161133</v>
      </c>
      <c r="P9972">
        <v>-9.3165867030620575E-2</v>
      </c>
      <c r="Q9972">
        <v>-5.2980881184339523E-2</v>
      </c>
      <c r="R9972">
        <v>5.0436612218618393E-3</v>
      </c>
      <c r="S9972" s="10" t="s">
        <v>38</v>
      </c>
    </row>
    <row r="9973" spans="1:19" hidden="1" x14ac:dyDescent="0.25">
      <c r="A9973" s="10" t="str">
        <f t="shared" si="155"/>
        <v>2017-2026Northern Coast1-in-10September PeakPGE21</v>
      </c>
      <c r="B9973" s="10" t="s">
        <v>54</v>
      </c>
      <c r="C9973" s="10" t="s">
        <v>12</v>
      </c>
      <c r="D9973" s="10" t="s">
        <v>7</v>
      </c>
      <c r="E9973" s="10" t="s">
        <v>1</v>
      </c>
      <c r="F9973">
        <v>21</v>
      </c>
      <c r="G9973">
        <v>1.8336763381958008</v>
      </c>
      <c r="H9973">
        <v>1.9752629995346069</v>
      </c>
      <c r="I9973">
        <v>77.589622497558594</v>
      </c>
      <c r="J9973">
        <v>7.6630406081676483E-2</v>
      </c>
      <c r="K9973">
        <v>9027</v>
      </c>
      <c r="L9973">
        <v>8483.0169000000005</v>
      </c>
      <c r="M9973">
        <v>-0.14158667623996735</v>
      </c>
      <c r="N9973">
        <v>-0.23979620635509491</v>
      </c>
      <c r="O9973">
        <v>-0.1817716658115387</v>
      </c>
      <c r="P9973">
        <v>-0.14158667623996735</v>
      </c>
      <c r="Q9973">
        <v>-0.10140169411897659</v>
      </c>
      <c r="R9973">
        <v>-4.3377146124839783E-2</v>
      </c>
      <c r="S9973" s="10" t="s">
        <v>38</v>
      </c>
    </row>
    <row r="9974" spans="1:19" hidden="1" x14ac:dyDescent="0.25">
      <c r="A9974" s="10" t="str">
        <f t="shared" si="155"/>
        <v>2017-2026Northern Coast1-in-10September PeakCAISO22</v>
      </c>
      <c r="B9974" s="10" t="s">
        <v>54</v>
      </c>
      <c r="C9974" s="10" t="s">
        <v>12</v>
      </c>
      <c r="D9974" s="10" t="s">
        <v>7</v>
      </c>
      <c r="E9974" s="10" t="s">
        <v>1</v>
      </c>
      <c r="F9974">
        <v>22</v>
      </c>
      <c r="G9974">
        <v>1.2278997898101807</v>
      </c>
      <c r="H9974">
        <v>1.2571835517883301</v>
      </c>
      <c r="I9974">
        <v>67.638687133789062</v>
      </c>
      <c r="J9974">
        <v>6.3674606382846832E-2</v>
      </c>
      <c r="K9974">
        <v>9027</v>
      </c>
      <c r="L9974">
        <v>8483.0169000000005</v>
      </c>
      <c r="M9974">
        <v>-2.9283726587891579E-2</v>
      </c>
      <c r="N9974">
        <v>-0.11088909953832626</v>
      </c>
      <c r="O9974">
        <v>-6.2674693763256073E-2</v>
      </c>
      <c r="P9974">
        <v>-2.9283726587891579E-2</v>
      </c>
      <c r="Q9974">
        <v>4.1072368621826172E-3</v>
      </c>
      <c r="R9974">
        <v>5.2321650087833405E-2</v>
      </c>
      <c r="S9974" s="10" t="s">
        <v>39</v>
      </c>
    </row>
    <row r="9975" spans="1:19" hidden="1" x14ac:dyDescent="0.25">
      <c r="A9975" s="10" t="str">
        <f t="shared" si="155"/>
        <v>2017-2026Northern Coast1-in-2September PeakCAISO22</v>
      </c>
      <c r="B9975" s="10" t="s">
        <v>54</v>
      </c>
      <c r="C9975" s="10" t="s">
        <v>12</v>
      </c>
      <c r="D9975" s="10" t="s">
        <v>7</v>
      </c>
      <c r="E9975" s="10" t="s">
        <v>9</v>
      </c>
      <c r="F9975">
        <v>22</v>
      </c>
      <c r="G9975">
        <v>1.0516393184661865</v>
      </c>
      <c r="H9975">
        <v>1.0434063673019409</v>
      </c>
      <c r="I9975">
        <v>65.603302001953125</v>
      </c>
      <c r="J9975">
        <v>6.3674606382846832E-2</v>
      </c>
      <c r="K9975">
        <v>9027</v>
      </c>
      <c r="L9975">
        <v>8483.0169000000005</v>
      </c>
      <c r="M9975">
        <v>8.2329241558909416E-3</v>
      </c>
      <c r="N9975">
        <v>-7.3372453451156616E-2</v>
      </c>
      <c r="O9975">
        <v>-2.5158040225505829E-2</v>
      </c>
      <c r="P9975">
        <v>8.2329241558909416E-3</v>
      </c>
      <c r="Q9975">
        <v>4.1623886674642563E-2</v>
      </c>
      <c r="R9975">
        <v>8.9838296175003052E-2</v>
      </c>
      <c r="S9975" s="10" t="s">
        <v>39</v>
      </c>
    </row>
    <row r="9976" spans="1:19" hidden="1" x14ac:dyDescent="0.25">
      <c r="A9976" s="10" t="str">
        <f t="shared" si="155"/>
        <v>2017-2026Northern Coast1-in-2September PeakPGE22</v>
      </c>
      <c r="B9976" s="10" t="s">
        <v>54</v>
      </c>
      <c r="C9976" s="10" t="s">
        <v>12</v>
      </c>
      <c r="D9976" s="10" t="s">
        <v>7</v>
      </c>
      <c r="E9976" s="10" t="s">
        <v>9</v>
      </c>
      <c r="F9976">
        <v>22</v>
      </c>
      <c r="G9976">
        <v>1.2746026515960693</v>
      </c>
      <c r="H9976">
        <v>1.3117313385009766</v>
      </c>
      <c r="I9976">
        <v>68.312248229980469</v>
      </c>
      <c r="J9976">
        <v>6.3674606382846832E-2</v>
      </c>
      <c r="K9976">
        <v>9027</v>
      </c>
      <c r="L9976">
        <v>8483.0169000000005</v>
      </c>
      <c r="M9976">
        <v>-3.7128712981939316E-2</v>
      </c>
      <c r="N9976">
        <v>-0.11873409152030945</v>
      </c>
      <c r="O9976">
        <v>-7.0519678294658661E-2</v>
      </c>
      <c r="P9976">
        <v>-3.7128712981939316E-2</v>
      </c>
      <c r="Q9976">
        <v>-3.7377492990344763E-3</v>
      </c>
      <c r="R9976">
        <v>4.4476661831140518E-2</v>
      </c>
      <c r="S9976" s="10" t="s">
        <v>38</v>
      </c>
    </row>
    <row r="9977" spans="1:19" hidden="1" x14ac:dyDescent="0.25">
      <c r="A9977" s="10" t="str">
        <f t="shared" si="155"/>
        <v>2017-2026Northern Coast1-in-10September PeakPGE22</v>
      </c>
      <c r="B9977" s="10" t="s">
        <v>54</v>
      </c>
      <c r="C9977" s="10" t="s">
        <v>12</v>
      </c>
      <c r="D9977" s="10" t="s">
        <v>7</v>
      </c>
      <c r="E9977" s="10" t="s">
        <v>1</v>
      </c>
      <c r="F9977">
        <v>22</v>
      </c>
      <c r="G9977">
        <v>1.5280835628509521</v>
      </c>
      <c r="H9977">
        <v>1.6075507402420044</v>
      </c>
      <c r="I9977">
        <v>74.179237365722656</v>
      </c>
      <c r="J9977">
        <v>6.3674606382846832E-2</v>
      </c>
      <c r="K9977">
        <v>9027</v>
      </c>
      <c r="L9977">
        <v>8483.0169000000005</v>
      </c>
      <c r="M9977">
        <v>-7.9467155039310455E-2</v>
      </c>
      <c r="N9977">
        <v>-0.16107253730297089</v>
      </c>
      <c r="O9977">
        <v>-0.1128581166267395</v>
      </c>
      <c r="P9977">
        <v>-7.9467155039310455E-2</v>
      </c>
      <c r="Q9977">
        <v>-4.607618972659111E-2</v>
      </c>
      <c r="R9977">
        <v>2.1382204722613096E-3</v>
      </c>
      <c r="S9977" s="10" t="s">
        <v>38</v>
      </c>
    </row>
    <row r="9978" spans="1:19" hidden="1" x14ac:dyDescent="0.25">
      <c r="A9978" s="10" t="str">
        <f t="shared" si="155"/>
        <v>2017-2026Northern Coast1-in-10September PeakCAISO23</v>
      </c>
      <c r="B9978" s="10" t="s">
        <v>54</v>
      </c>
      <c r="C9978" s="10" t="s">
        <v>12</v>
      </c>
      <c r="D9978" s="10" t="s">
        <v>7</v>
      </c>
      <c r="E9978" s="10" t="s">
        <v>1</v>
      </c>
      <c r="F9978">
        <v>23</v>
      </c>
      <c r="G9978">
        <v>0.95535212755203247</v>
      </c>
      <c r="H9978">
        <v>0.97633755207061768</v>
      </c>
      <c r="I9978">
        <v>64.978302001953125</v>
      </c>
      <c r="J9978">
        <v>5.8387260884046555E-2</v>
      </c>
      <c r="K9978">
        <v>9027</v>
      </c>
      <c r="L9978">
        <v>8483.0169000000005</v>
      </c>
      <c r="M9978">
        <v>-2.0985418930649757E-2</v>
      </c>
      <c r="N9978">
        <v>-9.5814533531665802E-2</v>
      </c>
      <c r="O9978">
        <v>-5.1603697240352631E-2</v>
      </c>
      <c r="P9978">
        <v>-2.0985418930649757E-2</v>
      </c>
      <c r="Q9978">
        <v>9.6328603103756905E-3</v>
      </c>
      <c r="R9978">
        <v>5.3843695670366287E-2</v>
      </c>
      <c r="S9978" s="10" t="s">
        <v>39</v>
      </c>
    </row>
    <row r="9979" spans="1:19" hidden="1" x14ac:dyDescent="0.25">
      <c r="A9979" s="10" t="str">
        <f t="shared" si="155"/>
        <v>2017-2026Northern Coast1-in-2September PeakCAISO23</v>
      </c>
      <c r="B9979" s="10" t="s">
        <v>54</v>
      </c>
      <c r="C9979" s="10" t="s">
        <v>12</v>
      </c>
      <c r="D9979" s="10" t="s">
        <v>7</v>
      </c>
      <c r="E9979" s="10" t="s">
        <v>9</v>
      </c>
      <c r="F9979">
        <v>23</v>
      </c>
      <c r="G9979">
        <v>0.81821483373641968</v>
      </c>
      <c r="H9979">
        <v>0.81666761636734009</v>
      </c>
      <c r="I9979">
        <v>62.785381317138672</v>
      </c>
      <c r="J9979">
        <v>5.8387260884046555E-2</v>
      </c>
      <c r="K9979">
        <v>9027</v>
      </c>
      <c r="L9979">
        <v>8483.0169000000005</v>
      </c>
      <c r="M9979">
        <v>1.547190360724926E-3</v>
      </c>
      <c r="N9979">
        <v>-7.3281921446323395E-2</v>
      </c>
      <c r="O9979">
        <v>-2.9071088880300522E-2</v>
      </c>
      <c r="P9979">
        <v>1.547190360724926E-3</v>
      </c>
      <c r="Q9979">
        <v>3.2165471464395523E-2</v>
      </c>
      <c r="R9979">
        <v>7.6376304030418396E-2</v>
      </c>
      <c r="S9979" s="10" t="s">
        <v>39</v>
      </c>
    </row>
    <row r="9980" spans="1:19" hidden="1" x14ac:dyDescent="0.25">
      <c r="A9980" s="10" t="str">
        <f t="shared" si="155"/>
        <v>2017-2026Northern Coast1-in-2September PeakPGE23</v>
      </c>
      <c r="B9980" s="10" t="s">
        <v>54</v>
      </c>
      <c r="C9980" s="10" t="s">
        <v>12</v>
      </c>
      <c r="D9980" s="10" t="s">
        <v>7</v>
      </c>
      <c r="E9980" s="10" t="s">
        <v>9</v>
      </c>
      <c r="F9980">
        <v>23</v>
      </c>
      <c r="G9980">
        <v>0.99168878793716431</v>
      </c>
      <c r="H9980">
        <v>1.0183836221694946</v>
      </c>
      <c r="I9980">
        <v>65.01885986328125</v>
      </c>
      <c r="J9980">
        <v>5.8387260884046555E-2</v>
      </c>
      <c r="K9980">
        <v>9027</v>
      </c>
      <c r="L9980">
        <v>8483.0169000000005</v>
      </c>
      <c r="M9980">
        <v>-2.6694817468523979E-2</v>
      </c>
      <c r="N9980">
        <v>-0.10152392834424973</v>
      </c>
      <c r="O9980">
        <v>-5.7313095778226852E-2</v>
      </c>
      <c r="P9980">
        <v>-2.6694817468523979E-2</v>
      </c>
      <c r="Q9980">
        <v>3.923462238162756E-3</v>
      </c>
      <c r="R9980">
        <v>4.8134297132492065E-2</v>
      </c>
      <c r="S9980" s="10" t="s">
        <v>38</v>
      </c>
    </row>
    <row r="9981" spans="1:19" hidden="1" x14ac:dyDescent="0.25">
      <c r="A9981" s="10" t="str">
        <f t="shared" si="155"/>
        <v>2017-2026Northern Coast1-in-10September PeakPGE23</v>
      </c>
      <c r="B9981" s="10" t="s">
        <v>54</v>
      </c>
      <c r="C9981" s="10" t="s">
        <v>12</v>
      </c>
      <c r="D9981" s="10" t="s">
        <v>7</v>
      </c>
      <c r="E9981" s="10" t="s">
        <v>1</v>
      </c>
      <c r="F9981">
        <v>23</v>
      </c>
      <c r="G9981">
        <v>1.1889064311981201</v>
      </c>
      <c r="H9981">
        <v>1.243151068687439</v>
      </c>
      <c r="I9981">
        <v>71.26885986328125</v>
      </c>
      <c r="J9981">
        <v>5.8387260884046555E-2</v>
      </c>
      <c r="K9981">
        <v>9027</v>
      </c>
      <c r="L9981">
        <v>8483.0169000000005</v>
      </c>
      <c r="M9981">
        <v>-5.4244641214609146E-2</v>
      </c>
      <c r="N9981">
        <v>-0.12907375395298004</v>
      </c>
      <c r="O9981">
        <v>-8.486291766166687E-2</v>
      </c>
      <c r="P9981">
        <v>-5.4244641214609146E-2</v>
      </c>
      <c r="Q9981">
        <v>-2.3626361042261124E-2</v>
      </c>
      <c r="R9981">
        <v>2.0584471523761749E-2</v>
      </c>
      <c r="S9981" s="10" t="s">
        <v>38</v>
      </c>
    </row>
    <row r="9982" spans="1:19" hidden="1" x14ac:dyDescent="0.25">
      <c r="A9982" s="10" t="str">
        <f t="shared" si="155"/>
        <v>2017-2026Northern Coast1-in-2September PeakCAISO24</v>
      </c>
      <c r="B9982" s="10" t="s">
        <v>54</v>
      </c>
      <c r="C9982" s="10" t="s">
        <v>12</v>
      </c>
      <c r="D9982" s="10" t="s">
        <v>7</v>
      </c>
      <c r="E9982" s="10" t="s">
        <v>9</v>
      </c>
      <c r="F9982">
        <v>24</v>
      </c>
      <c r="G9982">
        <v>0.62611949443817139</v>
      </c>
      <c r="H9982">
        <v>0.62425386905670166</v>
      </c>
      <c r="I9982">
        <v>60.967456817626953</v>
      </c>
      <c r="J9982">
        <v>4.4309847056865692E-2</v>
      </c>
      <c r="K9982">
        <v>9027</v>
      </c>
      <c r="L9982">
        <v>8483.0169000000005</v>
      </c>
      <c r="M9982">
        <v>1.865641213953495E-3</v>
      </c>
      <c r="N9982">
        <v>-5.4921858012676239E-2</v>
      </c>
      <c r="O9982">
        <v>-2.137044258415699E-2</v>
      </c>
      <c r="P9982">
        <v>1.865641213953495E-3</v>
      </c>
      <c r="Q9982">
        <v>2.510172501206398E-2</v>
      </c>
      <c r="R9982">
        <v>5.8653142303228378E-2</v>
      </c>
      <c r="S9982" s="10" t="s">
        <v>39</v>
      </c>
    </row>
    <row r="9983" spans="1:19" hidden="1" x14ac:dyDescent="0.25">
      <c r="A9983" s="10" t="str">
        <f t="shared" si="155"/>
        <v>2017-2026Northern Coast1-in-10September PeakCAISO24</v>
      </c>
      <c r="B9983" s="10" t="s">
        <v>54</v>
      </c>
      <c r="C9983" s="10" t="s">
        <v>12</v>
      </c>
      <c r="D9983" s="10" t="s">
        <v>7</v>
      </c>
      <c r="E9983" s="10" t="s">
        <v>1</v>
      </c>
      <c r="F9983">
        <v>24</v>
      </c>
      <c r="G9983">
        <v>0.73106056451797485</v>
      </c>
      <c r="H9983">
        <v>0.74451285600662231</v>
      </c>
      <c r="I9983">
        <v>63.046226501464844</v>
      </c>
      <c r="J9983">
        <v>4.4309847056865692E-2</v>
      </c>
      <c r="K9983">
        <v>9027</v>
      </c>
      <c r="L9983">
        <v>8483.0169000000005</v>
      </c>
      <c r="M9983">
        <v>-1.3452310115098953E-2</v>
      </c>
      <c r="N9983">
        <v>-7.0239812135696411E-2</v>
      </c>
      <c r="O9983">
        <v>-3.6688394844532013E-2</v>
      </c>
      <c r="P9983">
        <v>-1.3452310115098953E-2</v>
      </c>
      <c r="Q9983">
        <v>9.7837736830115318E-3</v>
      </c>
      <c r="R9983">
        <v>4.3335188180208206E-2</v>
      </c>
      <c r="S9983" s="10" t="s">
        <v>39</v>
      </c>
    </row>
    <row r="9984" spans="1:19" hidden="1" x14ac:dyDescent="0.25">
      <c r="A9984" s="10" t="str">
        <f t="shared" si="155"/>
        <v>2017-2026Northern Coast1-in-2September PeakPGE24</v>
      </c>
      <c r="B9984" s="10" t="s">
        <v>54</v>
      </c>
      <c r="C9984" s="10" t="s">
        <v>12</v>
      </c>
      <c r="D9984" s="10" t="s">
        <v>7</v>
      </c>
      <c r="E9984" s="10" t="s">
        <v>9</v>
      </c>
      <c r="F9984">
        <v>24</v>
      </c>
      <c r="G9984">
        <v>0.75886631011962891</v>
      </c>
      <c r="H9984">
        <v>0.77568656206130981</v>
      </c>
      <c r="I9984">
        <v>62.758010864257813</v>
      </c>
      <c r="J9984">
        <v>4.4309847056865692E-2</v>
      </c>
      <c r="K9984">
        <v>9027</v>
      </c>
      <c r="L9984">
        <v>8483.0169000000005</v>
      </c>
      <c r="M9984">
        <v>-1.682027243077755E-2</v>
      </c>
      <c r="N9984">
        <v>-7.3607772588729858E-2</v>
      </c>
      <c r="O9984">
        <v>-4.005635529756546E-2</v>
      </c>
      <c r="P9984">
        <v>-1.682027243077755E-2</v>
      </c>
      <c r="Q9984">
        <v>6.4158113673329353E-3</v>
      </c>
      <c r="R9984">
        <v>3.9967227727174759E-2</v>
      </c>
      <c r="S9984" s="10" t="s">
        <v>38</v>
      </c>
    </row>
    <row r="9985" spans="1:19" hidden="1" x14ac:dyDescent="0.25">
      <c r="A9985" s="10" t="str">
        <f t="shared" si="155"/>
        <v>2017-2026Northern Coast1-in-10September PeakPGE24</v>
      </c>
      <c r="B9985" s="10" t="s">
        <v>54</v>
      </c>
      <c r="C9985" s="10" t="s">
        <v>12</v>
      </c>
      <c r="D9985" s="10" t="s">
        <v>7</v>
      </c>
      <c r="E9985" s="10" t="s">
        <v>1</v>
      </c>
      <c r="F9985">
        <v>24</v>
      </c>
      <c r="G9985">
        <v>0.90978246927261353</v>
      </c>
      <c r="H9985">
        <v>0.94855457544326782</v>
      </c>
      <c r="I9985">
        <v>68.880172729492188</v>
      </c>
      <c r="J9985">
        <v>4.4309847056865692E-2</v>
      </c>
      <c r="K9985">
        <v>9027</v>
      </c>
      <c r="L9985">
        <v>8483.0169000000005</v>
      </c>
      <c r="M9985">
        <v>-3.8772091269493103E-2</v>
      </c>
      <c r="N9985">
        <v>-9.5559589564800262E-2</v>
      </c>
      <c r="O9985">
        <v>-6.2008175998926163E-2</v>
      </c>
      <c r="P9985">
        <v>-3.8772091269493103E-2</v>
      </c>
      <c r="Q9985">
        <v>-1.5536007471382618E-2</v>
      </c>
      <c r="R9985">
        <v>1.8015408888459206E-2</v>
      </c>
      <c r="S9985" s="10" t="s">
        <v>38</v>
      </c>
    </row>
    <row r="9986" spans="1:19" hidden="1" x14ac:dyDescent="0.25">
      <c r="A9986" s="10" t="str">
        <f t="shared" ref="A9986:A10049" si="156">CONCATENATE(B9986,C9986,E9986,D9986,S9986,F9986)</f>
        <v>2017-2026Northern Coast1-in-2Typical Event DayCAISO1</v>
      </c>
      <c r="B9986" s="10" t="s">
        <v>54</v>
      </c>
      <c r="C9986" s="10" t="s">
        <v>12</v>
      </c>
      <c r="D9986" s="10" t="s">
        <v>8</v>
      </c>
      <c r="E9986" s="10" t="s">
        <v>9</v>
      </c>
      <c r="F9986">
        <v>1</v>
      </c>
      <c r="G9986">
        <v>0.55331850051879883</v>
      </c>
      <c r="H9986">
        <v>0.55331850051879883</v>
      </c>
      <c r="I9986">
        <v>61.447765350341797</v>
      </c>
      <c r="J9986">
        <v>0</v>
      </c>
      <c r="K9986">
        <v>9027</v>
      </c>
      <c r="L9986">
        <v>8483.0169000000005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 s="10" t="s">
        <v>39</v>
      </c>
    </row>
    <row r="9987" spans="1:19" hidden="1" x14ac:dyDescent="0.25">
      <c r="A9987" s="10" t="str">
        <f t="shared" si="156"/>
        <v>2017-2026Northern Coast1-in-10Typical Event DayCAISO1</v>
      </c>
      <c r="B9987" s="10" t="s">
        <v>54</v>
      </c>
      <c r="C9987" s="10" t="s">
        <v>12</v>
      </c>
      <c r="D9987" s="10" t="s">
        <v>8</v>
      </c>
      <c r="E9987" s="10" t="s">
        <v>1</v>
      </c>
      <c r="F9987">
        <v>1</v>
      </c>
      <c r="G9987">
        <v>0.65056627988815308</v>
      </c>
      <c r="H9987">
        <v>0.65056627988815308</v>
      </c>
      <c r="I9987">
        <v>64.363319396972656</v>
      </c>
      <c r="J9987">
        <v>0</v>
      </c>
      <c r="K9987">
        <v>9027</v>
      </c>
      <c r="L9987">
        <v>8483.0169000000005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 s="10" t="s">
        <v>39</v>
      </c>
    </row>
    <row r="9988" spans="1:19" hidden="1" x14ac:dyDescent="0.25">
      <c r="A9988" s="10" t="str">
        <f t="shared" si="156"/>
        <v>2017-2026Northern Coast1-in-2Typical Event DayPGE1</v>
      </c>
      <c r="B9988" s="10" t="s">
        <v>54</v>
      </c>
      <c r="C9988" s="10" t="s">
        <v>12</v>
      </c>
      <c r="D9988" s="10" t="s">
        <v>8</v>
      </c>
      <c r="E9988" s="10" t="s">
        <v>9</v>
      </c>
      <c r="F9988">
        <v>1</v>
      </c>
      <c r="G9988">
        <v>0.63388723134994507</v>
      </c>
      <c r="H9988">
        <v>0.63388723134994507</v>
      </c>
      <c r="I9988">
        <v>63.48773193359375</v>
      </c>
      <c r="J9988">
        <v>0</v>
      </c>
      <c r="K9988">
        <v>9027</v>
      </c>
      <c r="L9988">
        <v>8483.0169000000005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 s="10" t="s">
        <v>38</v>
      </c>
    </row>
    <row r="9989" spans="1:19" hidden="1" x14ac:dyDescent="0.25">
      <c r="A9989" s="10" t="str">
        <f t="shared" si="156"/>
        <v>2017-2026Northern Coast1-in-10Typical Event DayPGE1</v>
      </c>
      <c r="B9989" s="10" t="s">
        <v>54</v>
      </c>
      <c r="C9989" s="10" t="s">
        <v>12</v>
      </c>
      <c r="D9989" s="10" t="s">
        <v>8</v>
      </c>
      <c r="E9989" s="10" t="s">
        <v>1</v>
      </c>
      <c r="F9989">
        <v>1</v>
      </c>
      <c r="G9989">
        <v>0.770893394947052</v>
      </c>
      <c r="H9989">
        <v>0.770893394947052</v>
      </c>
      <c r="I9989">
        <v>68.184791564941406</v>
      </c>
      <c r="J9989">
        <v>0</v>
      </c>
      <c r="K9989">
        <v>9027</v>
      </c>
      <c r="L9989">
        <v>8483.0169000000005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 s="10" t="s">
        <v>38</v>
      </c>
    </row>
    <row r="9990" spans="1:19" hidden="1" x14ac:dyDescent="0.25">
      <c r="A9990" s="10" t="str">
        <f t="shared" si="156"/>
        <v>2017-2026Northern Coast1-in-2Typical Event DayCAISO2</v>
      </c>
      <c r="B9990" s="10" t="s">
        <v>54</v>
      </c>
      <c r="C9990" s="10" t="s">
        <v>12</v>
      </c>
      <c r="D9990" s="10" t="s">
        <v>8</v>
      </c>
      <c r="E9990" s="10" t="s">
        <v>9</v>
      </c>
      <c r="F9990">
        <v>2</v>
      </c>
      <c r="G9990">
        <v>0.48156893253326416</v>
      </c>
      <c r="H9990">
        <v>0.48156893253326416</v>
      </c>
      <c r="I9990">
        <v>60.012977600097656</v>
      </c>
      <c r="J9990">
        <v>0</v>
      </c>
      <c r="K9990">
        <v>9027</v>
      </c>
      <c r="L9990">
        <v>8483.0169000000005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 s="10" t="s">
        <v>39</v>
      </c>
    </row>
    <row r="9991" spans="1:19" hidden="1" x14ac:dyDescent="0.25">
      <c r="A9991" s="10" t="str">
        <f t="shared" si="156"/>
        <v>2017-2026Northern Coast1-in-10Typical Event DayCAISO2</v>
      </c>
      <c r="B9991" s="10" t="s">
        <v>54</v>
      </c>
      <c r="C9991" s="10" t="s">
        <v>12</v>
      </c>
      <c r="D9991" s="10" t="s">
        <v>8</v>
      </c>
      <c r="E9991" s="10" t="s">
        <v>1</v>
      </c>
      <c r="F9991">
        <v>2</v>
      </c>
      <c r="G9991">
        <v>0.56620645523071289</v>
      </c>
      <c r="H9991">
        <v>0.56620645523071289</v>
      </c>
      <c r="I9991">
        <v>63.208484649658203</v>
      </c>
      <c r="J9991">
        <v>0</v>
      </c>
      <c r="K9991">
        <v>9027</v>
      </c>
      <c r="L9991">
        <v>8483.0169000000005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 s="10" t="s">
        <v>39</v>
      </c>
    </row>
    <row r="9992" spans="1:19" hidden="1" x14ac:dyDescent="0.25">
      <c r="A9992" s="10" t="str">
        <f t="shared" si="156"/>
        <v>2017-2026Northern Coast1-in-10Typical Event DayPGE2</v>
      </c>
      <c r="B9992" s="10" t="s">
        <v>54</v>
      </c>
      <c r="C9992" s="10" t="s">
        <v>12</v>
      </c>
      <c r="D9992" s="10" t="s">
        <v>8</v>
      </c>
      <c r="E9992" s="10" t="s">
        <v>1</v>
      </c>
      <c r="F9992">
        <v>2</v>
      </c>
      <c r="G9992">
        <v>0.67093056440353394</v>
      </c>
      <c r="H9992">
        <v>0.67093056440353394</v>
      </c>
      <c r="I9992">
        <v>66.869575500488281</v>
      </c>
      <c r="J9992">
        <v>0</v>
      </c>
      <c r="K9992">
        <v>9027</v>
      </c>
      <c r="L9992">
        <v>8483.0169000000005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 s="10" t="s">
        <v>38</v>
      </c>
    </row>
    <row r="9993" spans="1:19" hidden="1" x14ac:dyDescent="0.25">
      <c r="A9993" s="10" t="str">
        <f t="shared" si="156"/>
        <v>2017-2026Northern Coast1-in-2Typical Event DayPGE2</v>
      </c>
      <c r="B9993" s="10" t="s">
        <v>54</v>
      </c>
      <c r="C9993" s="10" t="s">
        <v>12</v>
      </c>
      <c r="D9993" s="10" t="s">
        <v>8</v>
      </c>
      <c r="E9993" s="10" t="s">
        <v>9</v>
      </c>
      <c r="F9993">
        <v>2</v>
      </c>
      <c r="G9993">
        <v>0.55169016122817993</v>
      </c>
      <c r="H9993">
        <v>0.55169016122817993</v>
      </c>
      <c r="I9993">
        <v>61.866863250732422</v>
      </c>
      <c r="J9993">
        <v>0</v>
      </c>
      <c r="K9993">
        <v>9027</v>
      </c>
      <c r="L9993">
        <v>8483.0169000000005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 s="10" t="s">
        <v>38</v>
      </c>
    </row>
    <row r="9994" spans="1:19" hidden="1" x14ac:dyDescent="0.25">
      <c r="A9994" s="10" t="str">
        <f t="shared" si="156"/>
        <v>2017-2026Northern Coast1-in-2Typical Event DayCAISO3</v>
      </c>
      <c r="B9994" s="10" t="s">
        <v>54</v>
      </c>
      <c r="C9994" s="10" t="s">
        <v>12</v>
      </c>
      <c r="D9994" s="10" t="s">
        <v>8</v>
      </c>
      <c r="E9994" s="10" t="s">
        <v>9</v>
      </c>
      <c r="F9994">
        <v>3</v>
      </c>
      <c r="G9994">
        <v>0.43957170844078064</v>
      </c>
      <c r="H9994">
        <v>0.43957170844078064</v>
      </c>
      <c r="I9994">
        <v>58.901535034179688</v>
      </c>
      <c r="J9994">
        <v>0</v>
      </c>
      <c r="K9994">
        <v>9027</v>
      </c>
      <c r="L9994">
        <v>8483.0169000000005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 s="10" t="s">
        <v>39</v>
      </c>
    </row>
    <row r="9995" spans="1:19" hidden="1" x14ac:dyDescent="0.25">
      <c r="A9995" s="10" t="str">
        <f t="shared" si="156"/>
        <v>2017-2026Northern Coast1-in-10Typical Event DayCAISO3</v>
      </c>
      <c r="B9995" s="10" t="s">
        <v>54</v>
      </c>
      <c r="C9995" s="10" t="s">
        <v>12</v>
      </c>
      <c r="D9995" s="10" t="s">
        <v>8</v>
      </c>
      <c r="E9995" s="10" t="s">
        <v>1</v>
      </c>
      <c r="F9995">
        <v>3</v>
      </c>
      <c r="G9995">
        <v>0.51682811975479126</v>
      </c>
      <c r="H9995">
        <v>0.51682811975479126</v>
      </c>
      <c r="I9995">
        <v>62.004714965820313</v>
      </c>
      <c r="J9995">
        <v>0</v>
      </c>
      <c r="K9995">
        <v>9027</v>
      </c>
      <c r="L9995">
        <v>8483.0169000000005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 s="10" t="s">
        <v>39</v>
      </c>
    </row>
    <row r="9996" spans="1:19" hidden="1" x14ac:dyDescent="0.25">
      <c r="A9996" s="10" t="str">
        <f t="shared" si="156"/>
        <v>2017-2026Northern Coast1-in-10Typical Event DayPGE3</v>
      </c>
      <c r="B9996" s="10" t="s">
        <v>54</v>
      </c>
      <c r="C9996" s="10" t="s">
        <v>12</v>
      </c>
      <c r="D9996" s="10" t="s">
        <v>8</v>
      </c>
      <c r="E9996" s="10" t="s">
        <v>1</v>
      </c>
      <c r="F9996">
        <v>3</v>
      </c>
      <c r="G9996">
        <v>0.61241930723190308</v>
      </c>
      <c r="H9996">
        <v>0.61241930723190308</v>
      </c>
      <c r="I9996">
        <v>65.56591796875</v>
      </c>
      <c r="J9996">
        <v>0</v>
      </c>
      <c r="K9996">
        <v>9027</v>
      </c>
      <c r="L9996">
        <v>8483.0169000000005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 s="10" t="s">
        <v>38</v>
      </c>
    </row>
    <row r="9997" spans="1:19" hidden="1" x14ac:dyDescent="0.25">
      <c r="A9997" s="10" t="str">
        <f t="shared" si="156"/>
        <v>2017-2026Northern Coast1-in-2Typical Event DayPGE3</v>
      </c>
      <c r="B9997" s="10" t="s">
        <v>54</v>
      </c>
      <c r="C9997" s="10" t="s">
        <v>12</v>
      </c>
      <c r="D9997" s="10" t="s">
        <v>8</v>
      </c>
      <c r="E9997" s="10" t="s">
        <v>9</v>
      </c>
      <c r="F9997">
        <v>3</v>
      </c>
      <c r="G9997">
        <v>0.50357776880264282</v>
      </c>
      <c r="H9997">
        <v>0.50357776880264282</v>
      </c>
      <c r="I9997">
        <v>60.602596282958984</v>
      </c>
      <c r="J9997">
        <v>0</v>
      </c>
      <c r="K9997">
        <v>9027</v>
      </c>
      <c r="L9997">
        <v>8483.0169000000005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 s="10" t="s">
        <v>38</v>
      </c>
    </row>
    <row r="9998" spans="1:19" hidden="1" x14ac:dyDescent="0.25">
      <c r="A9998" s="10" t="str">
        <f t="shared" si="156"/>
        <v>2017-2026Northern Coast1-in-2Typical Event DayCAISO4</v>
      </c>
      <c r="B9998" s="10" t="s">
        <v>54</v>
      </c>
      <c r="C9998" s="10" t="s">
        <v>12</v>
      </c>
      <c r="D9998" s="10" t="s">
        <v>8</v>
      </c>
      <c r="E9998" s="10" t="s">
        <v>9</v>
      </c>
      <c r="F9998">
        <v>4</v>
      </c>
      <c r="G9998">
        <v>0.41554507613182068</v>
      </c>
      <c r="H9998">
        <v>0.41554507613182068</v>
      </c>
      <c r="I9998">
        <v>58.053070068359375</v>
      </c>
      <c r="J9998">
        <v>0</v>
      </c>
      <c r="K9998">
        <v>9027</v>
      </c>
      <c r="L9998">
        <v>8483.0169000000005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 s="10" t="s">
        <v>39</v>
      </c>
    </row>
    <row r="9999" spans="1:19" hidden="1" x14ac:dyDescent="0.25">
      <c r="A9999" s="10" t="str">
        <f t="shared" si="156"/>
        <v>2017-2026Northern Coast1-in-10Typical Event DayCAISO4</v>
      </c>
      <c r="B9999" s="10" t="s">
        <v>54</v>
      </c>
      <c r="C9999" s="10" t="s">
        <v>12</v>
      </c>
      <c r="D9999" s="10" t="s">
        <v>8</v>
      </c>
      <c r="E9999" s="10" t="s">
        <v>1</v>
      </c>
      <c r="F9999">
        <v>4</v>
      </c>
      <c r="G9999">
        <v>0.48857870697975159</v>
      </c>
      <c r="H9999">
        <v>0.48857870697975159</v>
      </c>
      <c r="I9999">
        <v>60.669811248779297</v>
      </c>
      <c r="J9999">
        <v>0</v>
      </c>
      <c r="K9999">
        <v>9027</v>
      </c>
      <c r="L9999">
        <v>8483.0169000000005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 s="10" t="s">
        <v>39</v>
      </c>
    </row>
    <row r="10000" spans="1:19" hidden="1" x14ac:dyDescent="0.25">
      <c r="A10000" s="10" t="str">
        <f t="shared" si="156"/>
        <v>2017-2026Northern Coast1-in-2Typical Event DayPGE4</v>
      </c>
      <c r="B10000" s="10" t="s">
        <v>54</v>
      </c>
      <c r="C10000" s="10" t="s">
        <v>12</v>
      </c>
      <c r="D10000" s="10" t="s">
        <v>8</v>
      </c>
      <c r="E10000" s="10" t="s">
        <v>9</v>
      </c>
      <c r="F10000">
        <v>4</v>
      </c>
      <c r="G10000">
        <v>0.47605261206626892</v>
      </c>
      <c r="H10000">
        <v>0.47605261206626892</v>
      </c>
      <c r="I10000">
        <v>59.347171783447266</v>
      </c>
      <c r="J10000">
        <v>0</v>
      </c>
      <c r="K10000">
        <v>9027</v>
      </c>
      <c r="L10000">
        <v>8483.0169000000005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 s="10" t="s">
        <v>38</v>
      </c>
    </row>
    <row r="10001" spans="1:19" hidden="1" x14ac:dyDescent="0.25">
      <c r="A10001" s="10" t="str">
        <f t="shared" si="156"/>
        <v>2017-2026Northern Coast1-in-10Typical Event DayPGE4</v>
      </c>
      <c r="B10001" s="10" t="s">
        <v>54</v>
      </c>
      <c r="C10001" s="10" t="s">
        <v>12</v>
      </c>
      <c r="D10001" s="10" t="s">
        <v>8</v>
      </c>
      <c r="E10001" s="10" t="s">
        <v>1</v>
      </c>
      <c r="F10001">
        <v>4</v>
      </c>
      <c r="G10001">
        <v>0.57894498109817505</v>
      </c>
      <c r="H10001">
        <v>0.57894498109817505</v>
      </c>
      <c r="I10001">
        <v>64.26568603515625</v>
      </c>
      <c r="J10001">
        <v>0</v>
      </c>
      <c r="K10001">
        <v>9027</v>
      </c>
      <c r="L10001">
        <v>8483.0169000000005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 s="10" t="s">
        <v>38</v>
      </c>
    </row>
    <row r="10002" spans="1:19" hidden="1" x14ac:dyDescent="0.25">
      <c r="A10002" s="10" t="str">
        <f t="shared" si="156"/>
        <v>2017-2026Northern Coast1-in-10Typical Event DayCAISO5</v>
      </c>
      <c r="B10002" s="10" t="s">
        <v>54</v>
      </c>
      <c r="C10002" s="10" t="s">
        <v>12</v>
      </c>
      <c r="D10002" s="10" t="s">
        <v>8</v>
      </c>
      <c r="E10002" s="10" t="s">
        <v>1</v>
      </c>
      <c r="F10002">
        <v>5</v>
      </c>
      <c r="G10002">
        <v>0.47812992334365845</v>
      </c>
      <c r="H10002">
        <v>0.47812992334365845</v>
      </c>
      <c r="I10002">
        <v>59.544811248779297</v>
      </c>
      <c r="J10002">
        <v>0</v>
      </c>
      <c r="K10002">
        <v>9027</v>
      </c>
      <c r="L10002">
        <v>8483.0169000000005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 s="10" t="s">
        <v>39</v>
      </c>
    </row>
    <row r="10003" spans="1:19" hidden="1" x14ac:dyDescent="0.25">
      <c r="A10003" s="10" t="str">
        <f t="shared" si="156"/>
        <v>2017-2026Northern Coast1-in-2Typical Event DayCAISO5</v>
      </c>
      <c r="B10003" s="10" t="s">
        <v>54</v>
      </c>
      <c r="C10003" s="10" t="s">
        <v>12</v>
      </c>
      <c r="D10003" s="10" t="s">
        <v>8</v>
      </c>
      <c r="E10003" s="10" t="s">
        <v>9</v>
      </c>
      <c r="F10003">
        <v>5</v>
      </c>
      <c r="G10003">
        <v>0.40665823221206665</v>
      </c>
      <c r="H10003">
        <v>0.40665823221206665</v>
      </c>
      <c r="I10003">
        <v>57.391395568847656</v>
      </c>
      <c r="J10003">
        <v>0</v>
      </c>
      <c r="K10003">
        <v>9027</v>
      </c>
      <c r="L10003">
        <v>8483.0169000000005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 s="10" t="s">
        <v>39</v>
      </c>
    </row>
    <row r="10004" spans="1:19" hidden="1" x14ac:dyDescent="0.25">
      <c r="A10004" s="10" t="str">
        <f t="shared" si="156"/>
        <v>2017-2026Northern Coast1-in-2Typical Event DayPGE5</v>
      </c>
      <c r="B10004" s="10" t="s">
        <v>54</v>
      </c>
      <c r="C10004" s="10" t="s">
        <v>12</v>
      </c>
      <c r="D10004" s="10" t="s">
        <v>8</v>
      </c>
      <c r="E10004" s="10" t="s">
        <v>9</v>
      </c>
      <c r="F10004">
        <v>5</v>
      </c>
      <c r="G10004">
        <v>0.46587172150611877</v>
      </c>
      <c r="H10004">
        <v>0.46587172150611877</v>
      </c>
      <c r="I10004">
        <v>58.344459533691406</v>
      </c>
      <c r="J10004">
        <v>0</v>
      </c>
      <c r="K10004">
        <v>9027</v>
      </c>
      <c r="L10004">
        <v>8483.0169000000005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 s="10" t="s">
        <v>38</v>
      </c>
    </row>
    <row r="10005" spans="1:19" hidden="1" x14ac:dyDescent="0.25">
      <c r="A10005" s="10" t="str">
        <f t="shared" si="156"/>
        <v>2017-2026Northern Coast1-in-10Typical Event DayPGE5</v>
      </c>
      <c r="B10005" s="10" t="s">
        <v>54</v>
      </c>
      <c r="C10005" s="10" t="s">
        <v>12</v>
      </c>
      <c r="D10005" s="10" t="s">
        <v>8</v>
      </c>
      <c r="E10005" s="10" t="s">
        <v>1</v>
      </c>
      <c r="F10005">
        <v>5</v>
      </c>
      <c r="G10005">
        <v>0.56656360626220703</v>
      </c>
      <c r="H10005">
        <v>0.56656360626220703</v>
      </c>
      <c r="I10005">
        <v>63.077476501464844</v>
      </c>
      <c r="J10005">
        <v>0</v>
      </c>
      <c r="K10005">
        <v>9027</v>
      </c>
      <c r="L10005">
        <v>8483.0169000000005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 s="10" t="s">
        <v>38</v>
      </c>
    </row>
    <row r="10006" spans="1:19" hidden="1" x14ac:dyDescent="0.25">
      <c r="A10006" s="10" t="str">
        <f t="shared" si="156"/>
        <v>2017-2026Northern Coast1-in-10Typical Event DayCAISO6</v>
      </c>
      <c r="B10006" s="10" t="s">
        <v>54</v>
      </c>
      <c r="C10006" s="10" t="s">
        <v>12</v>
      </c>
      <c r="D10006" s="10" t="s">
        <v>8</v>
      </c>
      <c r="E10006" s="10" t="s">
        <v>1</v>
      </c>
      <c r="F10006">
        <v>6</v>
      </c>
      <c r="G10006">
        <v>0.50081151723861694</v>
      </c>
      <c r="H10006">
        <v>0.50081151723861694</v>
      </c>
      <c r="I10006">
        <v>58.732311248779297</v>
      </c>
      <c r="J10006">
        <v>0</v>
      </c>
      <c r="K10006">
        <v>9027</v>
      </c>
      <c r="L10006">
        <v>8483.0169000000005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 s="10" t="s">
        <v>39</v>
      </c>
    </row>
    <row r="10007" spans="1:19" hidden="1" x14ac:dyDescent="0.25">
      <c r="A10007" s="10" t="str">
        <f t="shared" si="156"/>
        <v>2017-2026Northern Coast1-in-2Typical Event DayCAISO6</v>
      </c>
      <c r="B10007" s="10" t="s">
        <v>54</v>
      </c>
      <c r="C10007" s="10" t="s">
        <v>12</v>
      </c>
      <c r="D10007" s="10" t="s">
        <v>8</v>
      </c>
      <c r="E10007" s="10" t="s">
        <v>9</v>
      </c>
      <c r="F10007">
        <v>6</v>
      </c>
      <c r="G10007">
        <v>0.42594930529594421</v>
      </c>
      <c r="H10007">
        <v>0.42594930529594421</v>
      </c>
      <c r="I10007">
        <v>56.905666351318359</v>
      </c>
      <c r="J10007">
        <v>0</v>
      </c>
      <c r="K10007">
        <v>9027</v>
      </c>
      <c r="L10007">
        <v>8483.0169000000005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 s="10" t="s">
        <v>39</v>
      </c>
    </row>
    <row r="10008" spans="1:19" hidden="1" x14ac:dyDescent="0.25">
      <c r="A10008" s="10" t="str">
        <f t="shared" si="156"/>
        <v>2017-2026Northern Coast1-in-2Typical Event DayPGE6</v>
      </c>
      <c r="B10008" s="10" t="s">
        <v>54</v>
      </c>
      <c r="C10008" s="10" t="s">
        <v>12</v>
      </c>
      <c r="D10008" s="10" t="s">
        <v>8</v>
      </c>
      <c r="E10008" s="10" t="s">
        <v>9</v>
      </c>
      <c r="F10008">
        <v>6</v>
      </c>
      <c r="G10008">
        <v>0.48797178268432617</v>
      </c>
      <c r="H10008">
        <v>0.48797178268432617</v>
      </c>
      <c r="I10008">
        <v>57.690921783447266</v>
      </c>
      <c r="J10008">
        <v>0</v>
      </c>
      <c r="K10008">
        <v>9027</v>
      </c>
      <c r="L10008">
        <v>8483.0169000000005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 s="10" t="s">
        <v>38</v>
      </c>
    </row>
    <row r="10009" spans="1:19" hidden="1" x14ac:dyDescent="0.25">
      <c r="A10009" s="10" t="str">
        <f t="shared" si="156"/>
        <v>2017-2026Northern Coast1-in-10Typical Event DayPGE6</v>
      </c>
      <c r="B10009" s="10" t="s">
        <v>54</v>
      </c>
      <c r="C10009" s="10" t="s">
        <v>12</v>
      </c>
      <c r="D10009" s="10" t="s">
        <v>8</v>
      </c>
      <c r="E10009" s="10" t="s">
        <v>1</v>
      </c>
      <c r="F10009">
        <v>6</v>
      </c>
      <c r="G10009">
        <v>0.59344029426574707</v>
      </c>
      <c r="H10009">
        <v>0.59344029426574707</v>
      </c>
      <c r="I10009">
        <v>62.214035034179688</v>
      </c>
      <c r="J10009">
        <v>0</v>
      </c>
      <c r="K10009">
        <v>9027</v>
      </c>
      <c r="L10009">
        <v>8483.0169000000005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 s="10" t="s">
        <v>38</v>
      </c>
    </row>
    <row r="10010" spans="1:19" hidden="1" x14ac:dyDescent="0.25">
      <c r="A10010" s="10" t="str">
        <f t="shared" si="156"/>
        <v>2017-2026Northern Coast1-in-10Typical Event DayCAISO7</v>
      </c>
      <c r="B10010" s="10" t="s">
        <v>54</v>
      </c>
      <c r="C10010" s="10" t="s">
        <v>12</v>
      </c>
      <c r="D10010" s="10" t="s">
        <v>8</v>
      </c>
      <c r="E10010" s="10" t="s">
        <v>1</v>
      </c>
      <c r="F10010">
        <v>7</v>
      </c>
      <c r="G10010">
        <v>0.56493580341339111</v>
      </c>
      <c r="H10010">
        <v>0.56493580341339111</v>
      </c>
      <c r="I10010">
        <v>58.664386749267578</v>
      </c>
      <c r="J10010">
        <v>0</v>
      </c>
      <c r="K10010">
        <v>9027</v>
      </c>
      <c r="L10010">
        <v>8483.0169000000005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 s="10" t="s">
        <v>39</v>
      </c>
    </row>
    <row r="10011" spans="1:19" hidden="1" x14ac:dyDescent="0.25">
      <c r="A10011" s="10" t="str">
        <f t="shared" si="156"/>
        <v>2017-2026Northern Coast1-in-2Typical Event DayCAISO7</v>
      </c>
      <c r="B10011" s="10" t="s">
        <v>54</v>
      </c>
      <c r="C10011" s="10" t="s">
        <v>12</v>
      </c>
      <c r="D10011" s="10" t="s">
        <v>8</v>
      </c>
      <c r="E10011" s="10" t="s">
        <v>9</v>
      </c>
      <c r="F10011">
        <v>7</v>
      </c>
      <c r="G10011">
        <v>0.48048821091651917</v>
      </c>
      <c r="H10011">
        <v>0.48048821091651917</v>
      </c>
      <c r="I10011">
        <v>56.926651000976562</v>
      </c>
      <c r="J10011">
        <v>0</v>
      </c>
      <c r="K10011">
        <v>9027</v>
      </c>
      <c r="L10011">
        <v>8483.0169000000005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 s="10" t="s">
        <v>39</v>
      </c>
    </row>
    <row r="10012" spans="1:19" hidden="1" x14ac:dyDescent="0.25">
      <c r="A10012" s="10" t="str">
        <f t="shared" si="156"/>
        <v>2017-2026Northern Coast1-in-2Typical Event DayPGE7</v>
      </c>
      <c r="B10012" s="10" t="s">
        <v>54</v>
      </c>
      <c r="C10012" s="10" t="s">
        <v>12</v>
      </c>
      <c r="D10012" s="10" t="s">
        <v>8</v>
      </c>
      <c r="E10012" s="10" t="s">
        <v>9</v>
      </c>
      <c r="F10012">
        <v>7</v>
      </c>
      <c r="G10012">
        <v>0.55045211315155029</v>
      </c>
      <c r="H10012">
        <v>0.55045211315155029</v>
      </c>
      <c r="I10012">
        <v>57.334903717041016</v>
      </c>
      <c r="J10012">
        <v>0</v>
      </c>
      <c r="K10012">
        <v>9027</v>
      </c>
      <c r="L10012">
        <v>8483.0169000000005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 s="10" t="s">
        <v>38</v>
      </c>
    </row>
    <row r="10013" spans="1:19" hidden="1" x14ac:dyDescent="0.25">
      <c r="A10013" s="10" t="str">
        <f t="shared" si="156"/>
        <v>2017-2026Northern Coast1-in-10Typical Event DayPGE7</v>
      </c>
      <c r="B10013" s="10" t="s">
        <v>54</v>
      </c>
      <c r="C10013" s="10" t="s">
        <v>12</v>
      </c>
      <c r="D10013" s="10" t="s">
        <v>8</v>
      </c>
      <c r="E10013" s="10" t="s">
        <v>1</v>
      </c>
      <c r="F10013">
        <v>7</v>
      </c>
      <c r="G10013">
        <v>0.66942489147186279</v>
      </c>
      <c r="H10013">
        <v>0.66942489147186279</v>
      </c>
      <c r="I10013">
        <v>62.102596282958984</v>
      </c>
      <c r="J10013">
        <v>0</v>
      </c>
      <c r="K10013">
        <v>9027</v>
      </c>
      <c r="L10013">
        <v>8483.0169000000005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 s="10" t="s">
        <v>38</v>
      </c>
    </row>
    <row r="10014" spans="1:19" hidden="1" x14ac:dyDescent="0.25">
      <c r="A10014" s="10" t="str">
        <f t="shared" si="156"/>
        <v>2017-2026Northern Coast1-in-10Typical Event DayCAISO8</v>
      </c>
      <c r="B10014" s="10" t="s">
        <v>54</v>
      </c>
      <c r="C10014" s="10" t="s">
        <v>12</v>
      </c>
      <c r="D10014" s="10" t="s">
        <v>8</v>
      </c>
      <c r="E10014" s="10" t="s">
        <v>1</v>
      </c>
      <c r="F10014">
        <v>8</v>
      </c>
      <c r="G10014">
        <v>0.61857467889785767</v>
      </c>
      <c r="H10014">
        <v>0.61857467889785767</v>
      </c>
      <c r="I10014">
        <v>61.836196899414063</v>
      </c>
      <c r="J10014">
        <v>0</v>
      </c>
      <c r="K10014">
        <v>9027</v>
      </c>
      <c r="L10014">
        <v>8483.0169000000005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 s="10" t="s">
        <v>39</v>
      </c>
    </row>
    <row r="10015" spans="1:19" hidden="1" x14ac:dyDescent="0.25">
      <c r="A10015" s="10" t="str">
        <f t="shared" si="156"/>
        <v>2017-2026Northern Coast1-in-2Typical Event DayCAISO8</v>
      </c>
      <c r="B10015" s="10" t="s">
        <v>54</v>
      </c>
      <c r="C10015" s="10" t="s">
        <v>12</v>
      </c>
      <c r="D10015" s="10" t="s">
        <v>8</v>
      </c>
      <c r="E10015" s="10" t="s">
        <v>9</v>
      </c>
      <c r="F10015">
        <v>8</v>
      </c>
      <c r="G10015">
        <v>0.52610903978347778</v>
      </c>
      <c r="H10015">
        <v>0.52610903978347778</v>
      </c>
      <c r="I10015">
        <v>59.774406433105469</v>
      </c>
      <c r="J10015">
        <v>0</v>
      </c>
      <c r="K10015">
        <v>9027</v>
      </c>
      <c r="L10015">
        <v>8483.0169000000005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 s="10" t="s">
        <v>39</v>
      </c>
    </row>
    <row r="10016" spans="1:19" hidden="1" x14ac:dyDescent="0.25">
      <c r="A10016" s="10" t="str">
        <f t="shared" si="156"/>
        <v>2017-2026Northern Coast1-in-10Typical Event DayPGE8</v>
      </c>
      <c r="B10016" s="10" t="s">
        <v>54</v>
      </c>
      <c r="C10016" s="10" t="s">
        <v>12</v>
      </c>
      <c r="D10016" s="10" t="s">
        <v>8</v>
      </c>
      <c r="E10016" s="10" t="s">
        <v>1</v>
      </c>
      <c r="F10016">
        <v>8</v>
      </c>
      <c r="G10016">
        <v>0.73298466205596924</v>
      </c>
      <c r="H10016">
        <v>0.73298466205596924</v>
      </c>
      <c r="I10016">
        <v>65.533248901367188</v>
      </c>
      <c r="J10016">
        <v>0</v>
      </c>
      <c r="K10016">
        <v>9027</v>
      </c>
      <c r="L10016">
        <v>8483.0169000000005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 s="10" t="s">
        <v>38</v>
      </c>
    </row>
    <row r="10017" spans="1:19" hidden="1" x14ac:dyDescent="0.25">
      <c r="A10017" s="10" t="str">
        <f t="shared" si="156"/>
        <v>2017-2026Northern Coast1-in-2Typical Event DayPGE8</v>
      </c>
      <c r="B10017" s="10" t="s">
        <v>54</v>
      </c>
      <c r="C10017" s="10" t="s">
        <v>12</v>
      </c>
      <c r="D10017" s="10" t="s">
        <v>8</v>
      </c>
      <c r="E10017" s="10" t="s">
        <v>9</v>
      </c>
      <c r="F10017">
        <v>8</v>
      </c>
      <c r="G10017">
        <v>0.60271579027175903</v>
      </c>
      <c r="H10017">
        <v>0.60271579027175903</v>
      </c>
      <c r="I10017">
        <v>60.987022399902344</v>
      </c>
      <c r="J10017">
        <v>0</v>
      </c>
      <c r="K10017">
        <v>9027</v>
      </c>
      <c r="L10017">
        <v>8483.0169000000005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 s="10" t="s">
        <v>38</v>
      </c>
    </row>
    <row r="10018" spans="1:19" hidden="1" x14ac:dyDescent="0.25">
      <c r="A10018" s="10" t="str">
        <f t="shared" si="156"/>
        <v>2017-2026Northern Coast1-in-2Typical Event DayCAISO9</v>
      </c>
      <c r="B10018" s="10" t="s">
        <v>54</v>
      </c>
      <c r="C10018" s="10" t="s">
        <v>12</v>
      </c>
      <c r="D10018" s="10" t="s">
        <v>8</v>
      </c>
      <c r="E10018" s="10" t="s">
        <v>9</v>
      </c>
      <c r="F10018">
        <v>9</v>
      </c>
      <c r="G10018">
        <v>0.51853448152542114</v>
      </c>
      <c r="H10018">
        <v>0.51853448152542114</v>
      </c>
      <c r="I10018">
        <v>64.30352783203125</v>
      </c>
      <c r="J10018">
        <v>0</v>
      </c>
      <c r="K10018">
        <v>9027</v>
      </c>
      <c r="L10018">
        <v>8483.0169000000005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 s="10" t="s">
        <v>39</v>
      </c>
    </row>
    <row r="10019" spans="1:19" hidden="1" x14ac:dyDescent="0.25">
      <c r="A10019" s="10" t="str">
        <f t="shared" si="156"/>
        <v>2017-2026Northern Coast1-in-10Typical Event DayCAISO9</v>
      </c>
      <c r="B10019" s="10" t="s">
        <v>54</v>
      </c>
      <c r="C10019" s="10" t="s">
        <v>12</v>
      </c>
      <c r="D10019" s="10" t="s">
        <v>8</v>
      </c>
      <c r="E10019" s="10" t="s">
        <v>1</v>
      </c>
      <c r="F10019">
        <v>9</v>
      </c>
      <c r="G10019">
        <v>0.60966885089874268</v>
      </c>
      <c r="H10019">
        <v>0.60966885089874268</v>
      </c>
      <c r="I10019">
        <v>67.442794799804688</v>
      </c>
      <c r="J10019">
        <v>0</v>
      </c>
      <c r="K10019">
        <v>9027</v>
      </c>
      <c r="L10019">
        <v>8483.0169000000005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 s="10" t="s">
        <v>39</v>
      </c>
    </row>
    <row r="10020" spans="1:19" hidden="1" x14ac:dyDescent="0.25">
      <c r="A10020" s="10" t="str">
        <f t="shared" si="156"/>
        <v>2017-2026Northern Coast1-in-2Typical Event DayPGE9</v>
      </c>
      <c r="B10020" s="10" t="s">
        <v>54</v>
      </c>
      <c r="C10020" s="10" t="s">
        <v>12</v>
      </c>
      <c r="D10020" s="10" t="s">
        <v>8</v>
      </c>
      <c r="E10020" s="10" t="s">
        <v>9</v>
      </c>
      <c r="F10020">
        <v>9</v>
      </c>
      <c r="G10020">
        <v>0.59403830766677856</v>
      </c>
      <c r="H10020">
        <v>0.59403830766677856</v>
      </c>
      <c r="I10020">
        <v>66.929946899414063</v>
      </c>
      <c r="J10020">
        <v>0</v>
      </c>
      <c r="K10020">
        <v>9027</v>
      </c>
      <c r="L10020">
        <v>8483.0169000000005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 s="10" t="s">
        <v>38</v>
      </c>
    </row>
    <row r="10021" spans="1:19" hidden="1" x14ac:dyDescent="0.25">
      <c r="A10021" s="10" t="str">
        <f t="shared" si="156"/>
        <v>2017-2026Northern Coast1-in-10Typical Event DayPGE9</v>
      </c>
      <c r="B10021" s="10" t="s">
        <v>54</v>
      </c>
      <c r="C10021" s="10" t="s">
        <v>12</v>
      </c>
      <c r="D10021" s="10" t="s">
        <v>8</v>
      </c>
      <c r="E10021" s="10" t="s">
        <v>1</v>
      </c>
      <c r="F10021">
        <v>9</v>
      </c>
      <c r="G10021">
        <v>0.72243165969848633</v>
      </c>
      <c r="H10021">
        <v>0.72243165969848633</v>
      </c>
      <c r="I10021">
        <v>71.716621398925781</v>
      </c>
      <c r="J10021">
        <v>0</v>
      </c>
      <c r="K10021">
        <v>9027</v>
      </c>
      <c r="L10021">
        <v>8483.0169000000005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 s="10" t="s">
        <v>38</v>
      </c>
    </row>
    <row r="10022" spans="1:19" hidden="1" x14ac:dyDescent="0.25">
      <c r="A10022" s="10" t="str">
        <f t="shared" si="156"/>
        <v>2017-2026Northern Coast1-in-2Typical Event DayCAISO10</v>
      </c>
      <c r="B10022" s="10" t="s">
        <v>54</v>
      </c>
      <c r="C10022" s="10" t="s">
        <v>12</v>
      </c>
      <c r="D10022" s="10" t="s">
        <v>8</v>
      </c>
      <c r="E10022" s="10" t="s">
        <v>9</v>
      </c>
      <c r="F10022">
        <v>10</v>
      </c>
      <c r="G10022">
        <v>0.49738067388534546</v>
      </c>
      <c r="H10022">
        <v>0.49738067388534546</v>
      </c>
      <c r="I10022">
        <v>68.586906433105469</v>
      </c>
      <c r="J10022">
        <v>0</v>
      </c>
      <c r="K10022">
        <v>9027</v>
      </c>
      <c r="L10022">
        <v>8483.0169000000005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 s="10" t="s">
        <v>39</v>
      </c>
    </row>
    <row r="10023" spans="1:19" hidden="1" x14ac:dyDescent="0.25">
      <c r="A10023" s="10" t="str">
        <f t="shared" si="156"/>
        <v>2017-2026Northern Coast1-in-10Typical Event DayCAISO10</v>
      </c>
      <c r="B10023" s="10" t="s">
        <v>54</v>
      </c>
      <c r="C10023" s="10" t="s">
        <v>12</v>
      </c>
      <c r="D10023" s="10" t="s">
        <v>8</v>
      </c>
      <c r="E10023" s="10" t="s">
        <v>1</v>
      </c>
      <c r="F10023">
        <v>10</v>
      </c>
      <c r="G10023">
        <v>0.584797203540802</v>
      </c>
      <c r="H10023">
        <v>0.584797203540802</v>
      </c>
      <c r="I10023">
        <v>73.056953430175781</v>
      </c>
      <c r="J10023">
        <v>0</v>
      </c>
      <c r="K10023">
        <v>9027</v>
      </c>
      <c r="L10023">
        <v>8483.0169000000005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 s="10" t="s">
        <v>39</v>
      </c>
    </row>
    <row r="10024" spans="1:19" hidden="1" x14ac:dyDescent="0.25">
      <c r="A10024" s="10" t="str">
        <f t="shared" si="156"/>
        <v>2017-2026Northern Coast1-in-2Typical Event DayPGE10</v>
      </c>
      <c r="B10024" s="10" t="s">
        <v>54</v>
      </c>
      <c r="C10024" s="10" t="s">
        <v>12</v>
      </c>
      <c r="D10024" s="10" t="s">
        <v>8</v>
      </c>
      <c r="E10024" s="10" t="s">
        <v>9</v>
      </c>
      <c r="F10024">
        <v>10</v>
      </c>
      <c r="G10024">
        <v>0.56980431079864502</v>
      </c>
      <c r="H10024">
        <v>0.56980431079864502</v>
      </c>
      <c r="I10024">
        <v>72.714622497558594</v>
      </c>
      <c r="J10024">
        <v>0</v>
      </c>
      <c r="K10024">
        <v>9027</v>
      </c>
      <c r="L10024">
        <v>8483.0169000000005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 s="10" t="s">
        <v>38</v>
      </c>
    </row>
    <row r="10025" spans="1:19" hidden="1" x14ac:dyDescent="0.25">
      <c r="A10025" s="10" t="str">
        <f t="shared" si="156"/>
        <v>2017-2026Northern Coast1-in-10Typical Event DayPGE10</v>
      </c>
      <c r="B10025" s="10" t="s">
        <v>54</v>
      </c>
      <c r="C10025" s="10" t="s">
        <v>12</v>
      </c>
      <c r="D10025" s="10" t="s">
        <v>8</v>
      </c>
      <c r="E10025" s="10" t="s">
        <v>1</v>
      </c>
      <c r="F10025">
        <v>10</v>
      </c>
      <c r="G10025">
        <v>0.69295978546142578</v>
      </c>
      <c r="H10025">
        <v>0.69295978546142578</v>
      </c>
      <c r="I10025">
        <v>77.768272399902344</v>
      </c>
      <c r="J10025">
        <v>0</v>
      </c>
      <c r="K10025">
        <v>9027</v>
      </c>
      <c r="L10025">
        <v>8483.0169000000005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 s="10" t="s">
        <v>38</v>
      </c>
    </row>
    <row r="10026" spans="1:19" hidden="1" x14ac:dyDescent="0.25">
      <c r="A10026" s="10" t="str">
        <f t="shared" si="156"/>
        <v>2017-2026Northern Coast1-in-2Typical Event DayCAISO11</v>
      </c>
      <c r="B10026" s="10" t="s">
        <v>54</v>
      </c>
      <c r="C10026" s="10" t="s">
        <v>12</v>
      </c>
      <c r="D10026" s="10" t="s">
        <v>8</v>
      </c>
      <c r="E10026" s="10" t="s">
        <v>9</v>
      </c>
      <c r="F10026">
        <v>11</v>
      </c>
      <c r="G10026">
        <v>0.49562278389930725</v>
      </c>
      <c r="H10026">
        <v>0.49562278389930725</v>
      </c>
      <c r="I10026">
        <v>73.373703002929687</v>
      </c>
      <c r="J10026">
        <v>0</v>
      </c>
      <c r="K10026">
        <v>9027</v>
      </c>
      <c r="L10026">
        <v>8483.0169000000005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 s="10" t="s">
        <v>39</v>
      </c>
    </row>
    <row r="10027" spans="1:19" hidden="1" x14ac:dyDescent="0.25">
      <c r="A10027" s="10" t="str">
        <f t="shared" si="156"/>
        <v>2017-2026Northern Coast1-in-10Typical Event DayCAISO11</v>
      </c>
      <c r="B10027" s="10" t="s">
        <v>54</v>
      </c>
      <c r="C10027" s="10" t="s">
        <v>12</v>
      </c>
      <c r="D10027" s="10" t="s">
        <v>8</v>
      </c>
      <c r="E10027" s="10" t="s">
        <v>1</v>
      </c>
      <c r="F10027">
        <v>11</v>
      </c>
      <c r="G10027">
        <v>0.58273035287857056</v>
      </c>
      <c r="H10027">
        <v>0.58273035287857056</v>
      </c>
      <c r="I10027">
        <v>78.462615966796875</v>
      </c>
      <c r="J10027">
        <v>0</v>
      </c>
      <c r="K10027">
        <v>9027</v>
      </c>
      <c r="L10027">
        <v>8483.0169000000005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 s="10" t="s">
        <v>39</v>
      </c>
    </row>
    <row r="10028" spans="1:19" hidden="1" x14ac:dyDescent="0.25">
      <c r="A10028" s="10" t="str">
        <f t="shared" si="156"/>
        <v>2017-2026Northern Coast1-in-10Typical Event DayPGE11</v>
      </c>
      <c r="B10028" s="10" t="s">
        <v>54</v>
      </c>
      <c r="C10028" s="10" t="s">
        <v>12</v>
      </c>
      <c r="D10028" s="10" t="s">
        <v>8</v>
      </c>
      <c r="E10028" s="10" t="s">
        <v>1</v>
      </c>
      <c r="F10028">
        <v>11</v>
      </c>
      <c r="G10028">
        <v>0.69051069021224976</v>
      </c>
      <c r="H10028">
        <v>0.69051069021224976</v>
      </c>
      <c r="I10028">
        <v>83.575477600097656</v>
      </c>
      <c r="J10028">
        <v>0</v>
      </c>
      <c r="K10028">
        <v>9027</v>
      </c>
      <c r="L10028">
        <v>8483.0169000000005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 s="10" t="s">
        <v>38</v>
      </c>
    </row>
    <row r="10029" spans="1:19" hidden="1" x14ac:dyDescent="0.25">
      <c r="A10029" s="10" t="str">
        <f t="shared" si="156"/>
        <v>2017-2026Northern Coast1-in-2Typical Event DayPGE11</v>
      </c>
      <c r="B10029" s="10" t="s">
        <v>54</v>
      </c>
      <c r="C10029" s="10" t="s">
        <v>12</v>
      </c>
      <c r="D10029" s="10" t="s">
        <v>8</v>
      </c>
      <c r="E10029" s="10" t="s">
        <v>9</v>
      </c>
      <c r="F10029">
        <v>11</v>
      </c>
      <c r="G10029">
        <v>0.5677904486656189</v>
      </c>
      <c r="H10029">
        <v>0.5677904486656189</v>
      </c>
      <c r="I10029">
        <v>78.580192565917969</v>
      </c>
      <c r="J10029">
        <v>0</v>
      </c>
      <c r="K10029">
        <v>9027</v>
      </c>
      <c r="L10029">
        <v>8483.0169000000005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 s="10" t="s">
        <v>38</v>
      </c>
    </row>
    <row r="10030" spans="1:19" hidden="1" x14ac:dyDescent="0.25">
      <c r="A10030" s="10" t="str">
        <f t="shared" si="156"/>
        <v>2017-2026Northern Coast1-in-2Typical Event DayCAISO12</v>
      </c>
      <c r="B10030" s="10" t="s">
        <v>54</v>
      </c>
      <c r="C10030" s="10" t="s">
        <v>12</v>
      </c>
      <c r="D10030" s="10" t="s">
        <v>8</v>
      </c>
      <c r="E10030" s="10" t="s">
        <v>9</v>
      </c>
      <c r="F10030">
        <v>12</v>
      </c>
      <c r="G10030">
        <v>0.54194468259811401</v>
      </c>
      <c r="H10030">
        <v>0.54194468259811401</v>
      </c>
      <c r="I10030">
        <v>78.225006103515625</v>
      </c>
      <c r="J10030">
        <v>0</v>
      </c>
      <c r="K10030">
        <v>9027</v>
      </c>
      <c r="L10030">
        <v>8483.0169000000005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 s="10" t="s">
        <v>39</v>
      </c>
    </row>
    <row r="10031" spans="1:19" hidden="1" x14ac:dyDescent="0.25">
      <c r="A10031" s="10" t="str">
        <f t="shared" si="156"/>
        <v>2017-2026Northern Coast1-in-10Typical Event DayCAISO12</v>
      </c>
      <c r="B10031" s="10" t="s">
        <v>54</v>
      </c>
      <c r="C10031" s="10" t="s">
        <v>12</v>
      </c>
      <c r="D10031" s="10" t="s">
        <v>8</v>
      </c>
      <c r="E10031" s="10" t="s">
        <v>1</v>
      </c>
      <c r="F10031">
        <v>12</v>
      </c>
      <c r="G10031">
        <v>0.63719350099563599</v>
      </c>
      <c r="H10031">
        <v>0.63719350099563599</v>
      </c>
      <c r="I10031">
        <v>83.771820068359375</v>
      </c>
      <c r="J10031">
        <v>0</v>
      </c>
      <c r="K10031">
        <v>9027</v>
      </c>
      <c r="L10031">
        <v>8483.0169000000005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 s="10" t="s">
        <v>39</v>
      </c>
    </row>
    <row r="10032" spans="1:19" hidden="1" x14ac:dyDescent="0.25">
      <c r="A10032" s="10" t="str">
        <f t="shared" si="156"/>
        <v>2017-2026Northern Coast1-in-10Typical Event DayPGE12</v>
      </c>
      <c r="B10032" s="10" t="s">
        <v>54</v>
      </c>
      <c r="C10032" s="10" t="s">
        <v>12</v>
      </c>
      <c r="D10032" s="10" t="s">
        <v>8</v>
      </c>
      <c r="E10032" s="10" t="s">
        <v>1</v>
      </c>
      <c r="F10032">
        <v>12</v>
      </c>
      <c r="G10032">
        <v>0.75504720211029053</v>
      </c>
      <c r="H10032">
        <v>0.75504720211029053</v>
      </c>
      <c r="I10032">
        <v>88.66864013671875</v>
      </c>
      <c r="J10032">
        <v>0</v>
      </c>
      <c r="K10032">
        <v>9027</v>
      </c>
      <c r="L10032">
        <v>8483.0169000000005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 s="10" t="s">
        <v>38</v>
      </c>
    </row>
    <row r="10033" spans="1:19" hidden="1" x14ac:dyDescent="0.25">
      <c r="A10033" s="10" t="str">
        <f t="shared" si="156"/>
        <v>2017-2026Northern Coast1-in-2Typical Event DayPGE12</v>
      </c>
      <c r="B10033" s="10" t="s">
        <v>54</v>
      </c>
      <c r="C10033" s="10" t="s">
        <v>12</v>
      </c>
      <c r="D10033" s="10" t="s">
        <v>8</v>
      </c>
      <c r="E10033" s="10" t="s">
        <v>9</v>
      </c>
      <c r="F10033">
        <v>12</v>
      </c>
      <c r="G10033">
        <v>0.62085723876953125</v>
      </c>
      <c r="H10033">
        <v>0.62085723876953125</v>
      </c>
      <c r="I10033">
        <v>83.708740234375</v>
      </c>
      <c r="J10033">
        <v>0</v>
      </c>
      <c r="K10033">
        <v>9027</v>
      </c>
      <c r="L10033">
        <v>8483.0169000000005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 s="10" t="s">
        <v>38</v>
      </c>
    </row>
    <row r="10034" spans="1:19" hidden="1" x14ac:dyDescent="0.25">
      <c r="A10034" s="10" t="str">
        <f t="shared" si="156"/>
        <v>2017-2026Northern Coast1-in-2Typical Event DayCAISO13</v>
      </c>
      <c r="B10034" s="10" t="s">
        <v>54</v>
      </c>
      <c r="C10034" s="10" t="s">
        <v>12</v>
      </c>
      <c r="D10034" s="10" t="s">
        <v>8</v>
      </c>
      <c r="E10034" s="10" t="s">
        <v>9</v>
      </c>
      <c r="F10034">
        <v>13</v>
      </c>
      <c r="G10034">
        <v>0.6554604172706604</v>
      </c>
      <c r="H10034">
        <v>0.6554604172706604</v>
      </c>
      <c r="I10034">
        <v>82.747535705566406</v>
      </c>
      <c r="J10034">
        <v>0</v>
      </c>
      <c r="K10034">
        <v>9027</v>
      </c>
      <c r="L10034">
        <v>8483.0169000000005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 s="10" t="s">
        <v>39</v>
      </c>
    </row>
    <row r="10035" spans="1:19" hidden="1" x14ac:dyDescent="0.25">
      <c r="A10035" s="10" t="str">
        <f t="shared" si="156"/>
        <v>2017-2026Northern Coast1-in-10Typical Event DayCAISO13</v>
      </c>
      <c r="B10035" s="10" t="s">
        <v>54</v>
      </c>
      <c r="C10035" s="10" t="s">
        <v>12</v>
      </c>
      <c r="D10035" s="10" t="s">
        <v>8</v>
      </c>
      <c r="E10035" s="10" t="s">
        <v>1</v>
      </c>
      <c r="F10035">
        <v>13</v>
      </c>
      <c r="G10035">
        <v>0.77066004276275635</v>
      </c>
      <c r="H10035">
        <v>0.77066004276275635</v>
      </c>
      <c r="I10035">
        <v>88.135391235351563</v>
      </c>
      <c r="J10035">
        <v>0</v>
      </c>
      <c r="K10035">
        <v>9027</v>
      </c>
      <c r="L10035">
        <v>8483.0169000000005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 s="10" t="s">
        <v>39</v>
      </c>
    </row>
    <row r="10036" spans="1:19" hidden="1" x14ac:dyDescent="0.25">
      <c r="A10036" s="10" t="str">
        <f t="shared" si="156"/>
        <v>2017-2026Northern Coast1-in-2Typical Event DayPGE13</v>
      </c>
      <c r="B10036" s="10" t="s">
        <v>54</v>
      </c>
      <c r="C10036" s="10" t="s">
        <v>12</v>
      </c>
      <c r="D10036" s="10" t="s">
        <v>8</v>
      </c>
      <c r="E10036" s="10" t="s">
        <v>9</v>
      </c>
      <c r="F10036">
        <v>13</v>
      </c>
      <c r="G10036">
        <v>0.75090199708938599</v>
      </c>
      <c r="H10036">
        <v>0.75090199708938599</v>
      </c>
      <c r="I10036">
        <v>88.146949768066406</v>
      </c>
      <c r="J10036">
        <v>0</v>
      </c>
      <c r="K10036">
        <v>9027</v>
      </c>
      <c r="L10036">
        <v>8483.0169000000005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 s="10" t="s">
        <v>38</v>
      </c>
    </row>
    <row r="10037" spans="1:19" hidden="1" x14ac:dyDescent="0.25">
      <c r="A10037" s="10" t="str">
        <f t="shared" si="156"/>
        <v>2017-2026Northern Coast1-in-10Typical Event DayPGE13</v>
      </c>
      <c r="B10037" s="10" t="s">
        <v>54</v>
      </c>
      <c r="C10037" s="10" t="s">
        <v>12</v>
      </c>
      <c r="D10037" s="10" t="s">
        <v>8</v>
      </c>
      <c r="E10037" s="10" t="s">
        <v>1</v>
      </c>
      <c r="F10037">
        <v>13</v>
      </c>
      <c r="G10037">
        <v>0.91319936513900757</v>
      </c>
      <c r="H10037">
        <v>0.91319936513900757</v>
      </c>
      <c r="I10037">
        <v>93.351425170898438</v>
      </c>
      <c r="J10037">
        <v>0</v>
      </c>
      <c r="K10037">
        <v>9027</v>
      </c>
      <c r="L10037">
        <v>8483.0169000000005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 s="10" t="s">
        <v>38</v>
      </c>
    </row>
    <row r="10038" spans="1:19" hidden="1" x14ac:dyDescent="0.25">
      <c r="A10038" s="10" t="str">
        <f t="shared" si="156"/>
        <v>2017-2026Northern Coast1-in-2Typical Event DayCAISO14</v>
      </c>
      <c r="B10038" s="10" t="s">
        <v>54</v>
      </c>
      <c r="C10038" s="10" t="s">
        <v>12</v>
      </c>
      <c r="D10038" s="10" t="s">
        <v>8</v>
      </c>
      <c r="E10038" s="10" t="s">
        <v>9</v>
      </c>
      <c r="F10038">
        <v>14</v>
      </c>
      <c r="G10038">
        <v>0.83933746814727783</v>
      </c>
      <c r="H10038">
        <v>0.74439013004302979</v>
      </c>
      <c r="I10038">
        <v>86.320884704589844</v>
      </c>
      <c r="J10038">
        <v>0.10273714363574982</v>
      </c>
      <c r="K10038">
        <v>9027</v>
      </c>
      <c r="L10038">
        <v>8483.0169000000005</v>
      </c>
      <c r="M10038">
        <v>9.4947345554828644E-2</v>
      </c>
      <c r="N10038">
        <v>-3.6720577627420425E-2</v>
      </c>
      <c r="O10038">
        <v>4.1071988642215729E-2</v>
      </c>
      <c r="P10038">
        <v>9.4947345554828644E-2</v>
      </c>
      <c r="Q10038">
        <v>0.14882270991802216</v>
      </c>
      <c r="R10038">
        <v>0.22661526501178741</v>
      </c>
      <c r="S10038" s="10" t="s">
        <v>39</v>
      </c>
    </row>
    <row r="10039" spans="1:19" hidden="1" x14ac:dyDescent="0.25">
      <c r="A10039" s="10" t="str">
        <f t="shared" si="156"/>
        <v>2017-2026Northern Coast1-in-10Typical Event DayCAISO14</v>
      </c>
      <c r="B10039" s="10" t="s">
        <v>54</v>
      </c>
      <c r="C10039" s="10" t="s">
        <v>12</v>
      </c>
      <c r="D10039" s="10" t="s">
        <v>8</v>
      </c>
      <c r="E10039" s="10" t="s">
        <v>1</v>
      </c>
      <c r="F10039">
        <v>14</v>
      </c>
      <c r="G10039">
        <v>0.9868541955947876</v>
      </c>
      <c r="H10039">
        <v>0.81288933753967285</v>
      </c>
      <c r="I10039">
        <v>91.272659301757812</v>
      </c>
      <c r="J10039">
        <v>0.10273714363574982</v>
      </c>
      <c r="K10039">
        <v>9027</v>
      </c>
      <c r="L10039">
        <v>8483.0169000000005</v>
      </c>
      <c r="M10039">
        <v>0.17396485805511475</v>
      </c>
      <c r="N10039">
        <v>4.2296934872865677E-2</v>
      </c>
      <c r="O10039">
        <v>0.12008950114250183</v>
      </c>
      <c r="P10039">
        <v>0.17396485805511475</v>
      </c>
      <c r="Q10039">
        <v>0.22784021496772766</v>
      </c>
      <c r="R10039">
        <v>0.30563277006149292</v>
      </c>
      <c r="S10039" s="10" t="s">
        <v>39</v>
      </c>
    </row>
    <row r="10040" spans="1:19" hidden="1" x14ac:dyDescent="0.25">
      <c r="A10040" s="10" t="str">
        <f t="shared" si="156"/>
        <v>2017-2026Northern Coast1-in-10Typical Event DayPGE14</v>
      </c>
      <c r="B10040" s="10" t="s">
        <v>54</v>
      </c>
      <c r="C10040" s="10" t="s">
        <v>12</v>
      </c>
      <c r="D10040" s="10" t="s">
        <v>8</v>
      </c>
      <c r="E10040" s="10" t="s">
        <v>1</v>
      </c>
      <c r="F10040">
        <v>14</v>
      </c>
      <c r="G10040">
        <v>1.1693801879882812</v>
      </c>
      <c r="H10040">
        <v>0.9034736156463623</v>
      </c>
      <c r="I10040">
        <v>96.840576171875</v>
      </c>
      <c r="J10040">
        <v>0.10273714363574982</v>
      </c>
      <c r="K10040">
        <v>9027</v>
      </c>
      <c r="L10040">
        <v>8483.0169000000005</v>
      </c>
      <c r="M10040">
        <v>0.26590654253959656</v>
      </c>
      <c r="N10040">
        <v>0.13423861563205719</v>
      </c>
      <c r="O10040">
        <v>0.21203118562698364</v>
      </c>
      <c r="P10040">
        <v>0.26590654253959656</v>
      </c>
      <c r="Q10040">
        <v>0.31978189945220947</v>
      </c>
      <c r="R10040">
        <v>0.39757445454597473</v>
      </c>
      <c r="S10040" s="10" t="s">
        <v>38</v>
      </c>
    </row>
    <row r="10041" spans="1:19" hidden="1" x14ac:dyDescent="0.25">
      <c r="A10041" s="10" t="str">
        <f t="shared" si="156"/>
        <v>2017-2026Northern Coast1-in-2Typical Event DayPGE14</v>
      </c>
      <c r="B10041" s="10" t="s">
        <v>54</v>
      </c>
      <c r="C10041" s="10" t="s">
        <v>12</v>
      </c>
      <c r="D10041" s="10" t="s">
        <v>8</v>
      </c>
      <c r="E10041" s="10" t="s">
        <v>9</v>
      </c>
      <c r="F10041">
        <v>14</v>
      </c>
      <c r="G10041">
        <v>0.96155339479446411</v>
      </c>
      <c r="H10041">
        <v>0.79543352127075195</v>
      </c>
      <c r="I10041">
        <v>91.204025268554688</v>
      </c>
      <c r="J10041">
        <v>0.10273714363574982</v>
      </c>
      <c r="K10041">
        <v>9027</v>
      </c>
      <c r="L10041">
        <v>8483.0169000000005</v>
      </c>
      <c r="M10041">
        <v>0.16611985862255096</v>
      </c>
      <c r="N10041">
        <v>3.4451935440301895E-2</v>
      </c>
      <c r="O10041">
        <v>0.11224450170993805</v>
      </c>
      <c r="P10041">
        <v>0.16611985862255096</v>
      </c>
      <c r="Q10041">
        <v>0.21999521553516388</v>
      </c>
      <c r="R10041">
        <v>0.29778778553009033</v>
      </c>
      <c r="S10041" s="10" t="s">
        <v>38</v>
      </c>
    </row>
    <row r="10042" spans="1:19" hidden="1" x14ac:dyDescent="0.25">
      <c r="A10042" s="10" t="str">
        <f t="shared" si="156"/>
        <v>2017-2026Northern Coast1-in-2Typical Event DayCAISO15</v>
      </c>
      <c r="B10042" s="10" t="s">
        <v>54</v>
      </c>
      <c r="C10042" s="10" t="s">
        <v>12</v>
      </c>
      <c r="D10042" s="10" t="s">
        <v>8</v>
      </c>
      <c r="E10042" s="10" t="s">
        <v>9</v>
      </c>
      <c r="F10042">
        <v>15</v>
      </c>
      <c r="G10042">
        <v>1.0785567760467529</v>
      </c>
      <c r="H10042">
        <v>0.90888255834579468</v>
      </c>
      <c r="I10042">
        <v>88.533500671386719</v>
      </c>
      <c r="J10042">
        <v>0.1230589896440506</v>
      </c>
      <c r="K10042">
        <v>9027</v>
      </c>
      <c r="L10042">
        <v>8483.0169000000005</v>
      </c>
      <c r="M10042">
        <v>0.16967423260211945</v>
      </c>
      <c r="N10042">
        <v>1.1961831711232662E-2</v>
      </c>
      <c r="O10042">
        <v>0.10514210164546967</v>
      </c>
      <c r="P10042">
        <v>0.16967423260211945</v>
      </c>
      <c r="Q10042">
        <v>0.23420636355876923</v>
      </c>
      <c r="R10042">
        <v>0.32738664746284485</v>
      </c>
      <c r="S10042" s="10" t="s">
        <v>39</v>
      </c>
    </row>
    <row r="10043" spans="1:19" hidden="1" x14ac:dyDescent="0.25">
      <c r="A10043" s="10" t="str">
        <f t="shared" si="156"/>
        <v>2017-2026Northern Coast1-in-10Typical Event DayCAISO15</v>
      </c>
      <c r="B10043" s="10" t="s">
        <v>54</v>
      </c>
      <c r="C10043" s="10" t="s">
        <v>12</v>
      </c>
      <c r="D10043" s="10" t="s">
        <v>8</v>
      </c>
      <c r="E10043" s="10" t="s">
        <v>1</v>
      </c>
      <c r="F10043">
        <v>15</v>
      </c>
      <c r="G10043">
        <v>1.2681171894073486</v>
      </c>
      <c r="H10043">
        <v>1.0049210786819458</v>
      </c>
      <c r="I10043">
        <v>92.91192626953125</v>
      </c>
      <c r="J10043">
        <v>0.1230589896440506</v>
      </c>
      <c r="K10043">
        <v>9027</v>
      </c>
      <c r="L10043">
        <v>8483.0169000000005</v>
      </c>
      <c r="M10043">
        <v>0.26319614052772522</v>
      </c>
      <c r="N10043">
        <v>0.10548374056816101</v>
      </c>
      <c r="O10043">
        <v>0.19866400957107544</v>
      </c>
      <c r="P10043">
        <v>0.26319614052772522</v>
      </c>
      <c r="Q10043">
        <v>0.327728271484375</v>
      </c>
      <c r="R10043">
        <v>0.42090854048728943</v>
      </c>
      <c r="S10043" s="10" t="s">
        <v>39</v>
      </c>
    </row>
    <row r="10044" spans="1:19" hidden="1" x14ac:dyDescent="0.25">
      <c r="A10044" s="10" t="str">
        <f t="shared" si="156"/>
        <v>2017-2026Northern Coast1-in-2Typical Event DayPGE15</v>
      </c>
      <c r="B10044" s="10" t="s">
        <v>54</v>
      </c>
      <c r="C10044" s="10" t="s">
        <v>12</v>
      </c>
      <c r="D10044" s="10" t="s">
        <v>8</v>
      </c>
      <c r="E10044" s="10" t="s">
        <v>9</v>
      </c>
      <c r="F10044">
        <v>15</v>
      </c>
      <c r="G10044">
        <v>1.2356054782867432</v>
      </c>
      <c r="H10044">
        <v>0.98393154144287109</v>
      </c>
      <c r="I10044">
        <v>92.748123168945313</v>
      </c>
      <c r="J10044">
        <v>0.1230589896440506</v>
      </c>
      <c r="K10044">
        <v>9027</v>
      </c>
      <c r="L10044">
        <v>8483.0169000000005</v>
      </c>
      <c r="M10044">
        <v>0.25167393684387207</v>
      </c>
      <c r="N10044">
        <v>9.3961536884307861E-2</v>
      </c>
      <c r="O10044">
        <v>0.18714180588722229</v>
      </c>
      <c r="P10044">
        <v>0.25167393684387207</v>
      </c>
      <c r="Q10044">
        <v>0.31620606780052185</v>
      </c>
      <c r="R10044">
        <v>0.40938633680343628</v>
      </c>
      <c r="S10044" s="10" t="s">
        <v>38</v>
      </c>
    </row>
    <row r="10045" spans="1:19" hidden="1" x14ac:dyDescent="0.25">
      <c r="A10045" s="10" t="str">
        <f t="shared" si="156"/>
        <v>2017-2026Northern Coast1-in-10Typical Event DayPGE15</v>
      </c>
      <c r="B10045" s="10" t="s">
        <v>54</v>
      </c>
      <c r="C10045" s="10" t="s">
        <v>12</v>
      </c>
      <c r="D10045" s="10" t="s">
        <v>8</v>
      </c>
      <c r="E10045" s="10" t="s">
        <v>1</v>
      </c>
      <c r="F10045">
        <v>15</v>
      </c>
      <c r="G10045">
        <v>1.5026649236679077</v>
      </c>
      <c r="H10045">
        <v>1.117936372756958</v>
      </c>
      <c r="I10045">
        <v>98.958030700683594</v>
      </c>
      <c r="J10045">
        <v>0.1230589896440506</v>
      </c>
      <c r="K10045">
        <v>9027</v>
      </c>
      <c r="L10045">
        <v>8483.0169000000005</v>
      </c>
      <c r="M10045">
        <v>0.38472849130630493</v>
      </c>
      <c r="N10045">
        <v>0.22701609134674072</v>
      </c>
      <c r="O10045">
        <v>0.32019636034965515</v>
      </c>
      <c r="P10045">
        <v>0.38472849130630493</v>
      </c>
      <c r="Q10045">
        <v>0.44926062226295471</v>
      </c>
      <c r="R10045">
        <v>0.54244089126586914</v>
      </c>
      <c r="S10045" s="10" t="s">
        <v>38</v>
      </c>
    </row>
    <row r="10046" spans="1:19" hidden="1" x14ac:dyDescent="0.25">
      <c r="A10046" s="10" t="str">
        <f t="shared" si="156"/>
        <v>2017-2026Northern Coast1-in-10Typical Event DayCAISO16</v>
      </c>
      <c r="B10046" s="10" t="s">
        <v>54</v>
      </c>
      <c r="C10046" s="10" t="s">
        <v>12</v>
      </c>
      <c r="D10046" s="10" t="s">
        <v>8</v>
      </c>
      <c r="E10046" s="10" t="s">
        <v>1</v>
      </c>
      <c r="F10046">
        <v>16</v>
      </c>
      <c r="G10046">
        <v>1.5956622362136841</v>
      </c>
      <c r="H10046">
        <v>1.2153503894805908</v>
      </c>
      <c r="I10046">
        <v>93.625831604003906</v>
      </c>
      <c r="J10046">
        <v>0.15615223348140717</v>
      </c>
      <c r="K10046">
        <v>9027</v>
      </c>
      <c r="L10046">
        <v>8483.0169000000005</v>
      </c>
      <c r="M10046">
        <v>0.38031184673309326</v>
      </c>
      <c r="N10046">
        <v>0.18018715083599091</v>
      </c>
      <c r="O10046">
        <v>0.29842561483383179</v>
      </c>
      <c r="P10046">
        <v>0.38031184673309326</v>
      </c>
      <c r="Q10046">
        <v>0.46219807863235474</v>
      </c>
      <c r="R10046">
        <v>0.58043652772903442</v>
      </c>
      <c r="S10046" s="10" t="s">
        <v>39</v>
      </c>
    </row>
    <row r="10047" spans="1:19" hidden="1" x14ac:dyDescent="0.25">
      <c r="A10047" s="10" t="str">
        <f t="shared" si="156"/>
        <v>2017-2026Northern Coast1-in-2Typical Event DayCAISO16</v>
      </c>
      <c r="B10047" s="10" t="s">
        <v>54</v>
      </c>
      <c r="C10047" s="10" t="s">
        <v>12</v>
      </c>
      <c r="D10047" s="10" t="s">
        <v>8</v>
      </c>
      <c r="E10047" s="10" t="s">
        <v>9</v>
      </c>
      <c r="F10047">
        <v>16</v>
      </c>
      <c r="G10047">
        <v>1.3571398258209229</v>
      </c>
      <c r="H10047">
        <v>1.1100233793258667</v>
      </c>
      <c r="I10047">
        <v>88.939041137695313</v>
      </c>
      <c r="J10047">
        <v>0.15615223348140717</v>
      </c>
      <c r="K10047">
        <v>9027</v>
      </c>
      <c r="L10047">
        <v>8483.0169000000005</v>
      </c>
      <c r="M10047">
        <v>0.24711641669273376</v>
      </c>
      <c r="N10047">
        <v>4.6991713345050812E-2</v>
      </c>
      <c r="O10047">
        <v>0.16523018479347229</v>
      </c>
      <c r="P10047">
        <v>0.24711641669273376</v>
      </c>
      <c r="Q10047">
        <v>0.32900264859199524</v>
      </c>
      <c r="R10047">
        <v>0.44724112749099731</v>
      </c>
      <c r="S10047" s="10" t="s">
        <v>39</v>
      </c>
    </row>
    <row r="10048" spans="1:19" hidden="1" x14ac:dyDescent="0.25">
      <c r="A10048" s="10" t="str">
        <f t="shared" si="156"/>
        <v>2017-2026Northern Coast1-in-10Typical Event DayPGE16</v>
      </c>
      <c r="B10048" s="10" t="s">
        <v>54</v>
      </c>
      <c r="C10048" s="10" t="s">
        <v>12</v>
      </c>
      <c r="D10048" s="10" t="s">
        <v>8</v>
      </c>
      <c r="E10048" s="10" t="s">
        <v>1</v>
      </c>
      <c r="F10048">
        <v>16</v>
      </c>
      <c r="G10048">
        <v>1.8907918930053711</v>
      </c>
      <c r="H10048">
        <v>1.3545345067977905</v>
      </c>
      <c r="I10048">
        <v>99.040802001953125</v>
      </c>
      <c r="J10048">
        <v>0.15615223348140717</v>
      </c>
      <c r="K10048">
        <v>9027</v>
      </c>
      <c r="L10048">
        <v>8483.0169000000005</v>
      </c>
      <c r="M10048">
        <v>0.53625738620758057</v>
      </c>
      <c r="N10048">
        <v>0.33613267540931702</v>
      </c>
      <c r="O10048">
        <v>0.45437115430831909</v>
      </c>
      <c r="P10048">
        <v>0.53625738620758057</v>
      </c>
      <c r="Q10048">
        <v>0.61814361810684204</v>
      </c>
      <c r="R10048">
        <v>0.73638206720352173</v>
      </c>
      <c r="S10048" s="10" t="s">
        <v>38</v>
      </c>
    </row>
    <row r="10049" spans="1:19" hidden="1" x14ac:dyDescent="0.25">
      <c r="A10049" s="10" t="str">
        <f t="shared" si="156"/>
        <v>2017-2026Northern Coast1-in-2Typical Event DayPGE16</v>
      </c>
      <c r="B10049" s="10" t="s">
        <v>54</v>
      </c>
      <c r="C10049" s="10" t="s">
        <v>12</v>
      </c>
      <c r="D10049" s="10" t="s">
        <v>8</v>
      </c>
      <c r="E10049" s="10" t="s">
        <v>9</v>
      </c>
      <c r="F10049">
        <v>16</v>
      </c>
      <c r="G10049">
        <v>1.5547529458999634</v>
      </c>
      <c r="H10049">
        <v>1.185771107673645</v>
      </c>
      <c r="I10049">
        <v>93.366867065429688</v>
      </c>
      <c r="J10049">
        <v>0.15615223348140717</v>
      </c>
      <c r="K10049">
        <v>9027</v>
      </c>
      <c r="L10049">
        <v>8483.0169000000005</v>
      </c>
      <c r="M10049">
        <v>0.36898183822631836</v>
      </c>
      <c r="N10049">
        <v>0.168857142329216</v>
      </c>
      <c r="O10049">
        <v>0.28709560632705688</v>
      </c>
      <c r="P10049">
        <v>0.36898183822631836</v>
      </c>
      <c r="Q10049">
        <v>0.45086807012557983</v>
      </c>
      <c r="R10049">
        <v>0.56910651922225952</v>
      </c>
      <c r="S10049" s="10" t="s">
        <v>38</v>
      </c>
    </row>
    <row r="10050" spans="1:19" hidden="1" x14ac:dyDescent="0.25">
      <c r="A10050" s="10" t="str">
        <f t="shared" ref="A10050:A10113" si="157">CONCATENATE(B10050,C10050,E10050,D10050,S10050,F10050)</f>
        <v>2017-2026Northern Coast1-in-10Typical Event DayCAISO17</v>
      </c>
      <c r="B10050" s="10" t="s">
        <v>54</v>
      </c>
      <c r="C10050" s="10" t="s">
        <v>12</v>
      </c>
      <c r="D10050" s="10" t="s">
        <v>8</v>
      </c>
      <c r="E10050" s="10" t="s">
        <v>1</v>
      </c>
      <c r="F10050">
        <v>17</v>
      </c>
      <c r="G10050">
        <v>1.8919064998626709</v>
      </c>
      <c r="H10050">
        <v>1.459809422492981</v>
      </c>
      <c r="I10050">
        <v>92.523117065429687</v>
      </c>
      <c r="J10050">
        <v>0.16046801209449768</v>
      </c>
      <c r="K10050">
        <v>9027</v>
      </c>
      <c r="L10050">
        <v>8483.0169000000005</v>
      </c>
      <c r="M10050">
        <v>0.43209710717201233</v>
      </c>
      <c r="N10050">
        <v>0.22644130885601044</v>
      </c>
      <c r="O10050">
        <v>0.34794768691062927</v>
      </c>
      <c r="P10050">
        <v>0.43209710717201233</v>
      </c>
      <c r="Q10050">
        <v>0.51624655723571777</v>
      </c>
      <c r="R10050">
        <v>0.63775289058685303</v>
      </c>
      <c r="S10050" s="10" t="s">
        <v>39</v>
      </c>
    </row>
    <row r="10051" spans="1:19" hidden="1" x14ac:dyDescent="0.25">
      <c r="A10051" s="10" t="str">
        <f t="shared" si="157"/>
        <v>2017-2026Northern Coast1-in-2Typical Event DayCAISO17</v>
      </c>
      <c r="B10051" s="10" t="s">
        <v>54</v>
      </c>
      <c r="C10051" s="10" t="s">
        <v>12</v>
      </c>
      <c r="D10051" s="10" t="s">
        <v>8</v>
      </c>
      <c r="E10051" s="10" t="s">
        <v>9</v>
      </c>
      <c r="F10051">
        <v>17</v>
      </c>
      <c r="G10051">
        <v>1.6091009378433228</v>
      </c>
      <c r="H10051">
        <v>1.2872215509414673</v>
      </c>
      <c r="I10051">
        <v>88.355430603027344</v>
      </c>
      <c r="J10051">
        <v>0.16046801209449768</v>
      </c>
      <c r="K10051">
        <v>9027</v>
      </c>
      <c r="L10051">
        <v>8483.0169000000005</v>
      </c>
      <c r="M10051">
        <v>0.32187938690185547</v>
      </c>
      <c r="N10051">
        <v>0.11622358113527298</v>
      </c>
      <c r="O10051">
        <v>0.23772996664047241</v>
      </c>
      <c r="P10051">
        <v>0.32187938690185547</v>
      </c>
      <c r="Q10051">
        <v>0.40602880716323853</v>
      </c>
      <c r="R10051">
        <v>0.52753520011901855</v>
      </c>
      <c r="S10051" s="10" t="s">
        <v>39</v>
      </c>
    </row>
    <row r="10052" spans="1:19" hidden="1" x14ac:dyDescent="0.25">
      <c r="A10052" s="10" t="str">
        <f t="shared" si="157"/>
        <v>2017-2026Northern Coast1-in-2Typical Event DayPGE17</v>
      </c>
      <c r="B10052" s="10" t="s">
        <v>54</v>
      </c>
      <c r="C10052" s="10" t="s">
        <v>12</v>
      </c>
      <c r="D10052" s="10" t="s">
        <v>8</v>
      </c>
      <c r="E10052" s="10" t="s">
        <v>9</v>
      </c>
      <c r="F10052">
        <v>17</v>
      </c>
      <c r="G10052">
        <v>1.8434021472930908</v>
      </c>
      <c r="H10052">
        <v>1.4190527200698853</v>
      </c>
      <c r="I10052">
        <v>92.630294799804687</v>
      </c>
      <c r="J10052">
        <v>0.16046801209449768</v>
      </c>
      <c r="K10052">
        <v>9027</v>
      </c>
      <c r="L10052">
        <v>8483.0169000000005</v>
      </c>
      <c r="M10052">
        <v>0.42434942722320557</v>
      </c>
      <c r="N10052">
        <v>0.21869362890720367</v>
      </c>
      <c r="O10052">
        <v>0.34020000696182251</v>
      </c>
      <c r="P10052">
        <v>0.42434942722320557</v>
      </c>
      <c r="Q10052">
        <v>0.50849884748458862</v>
      </c>
      <c r="R10052">
        <v>0.63000524044036865</v>
      </c>
      <c r="S10052" s="10" t="s">
        <v>38</v>
      </c>
    </row>
    <row r="10053" spans="1:19" hidden="1" x14ac:dyDescent="0.25">
      <c r="A10053" s="10" t="str">
        <f t="shared" si="157"/>
        <v>2017-2026Northern Coast1-in-10Typical Event DayPGE17</v>
      </c>
      <c r="B10053" s="10" t="s">
        <v>54</v>
      </c>
      <c r="C10053" s="10" t="s">
        <v>12</v>
      </c>
      <c r="D10053" s="10" t="s">
        <v>8</v>
      </c>
      <c r="E10053" s="10" t="s">
        <v>1</v>
      </c>
      <c r="F10053">
        <v>17</v>
      </c>
      <c r="G10053">
        <v>2.2418286800384521</v>
      </c>
      <c r="H10053">
        <v>1.6622200012207031</v>
      </c>
      <c r="I10053">
        <v>98.500457763671875</v>
      </c>
      <c r="J10053">
        <v>0.16046801209449768</v>
      </c>
      <c r="K10053">
        <v>9027</v>
      </c>
      <c r="L10053">
        <v>8483.0169000000005</v>
      </c>
      <c r="M10053">
        <v>0.5796087384223938</v>
      </c>
      <c r="N10053">
        <v>0.37395292520523071</v>
      </c>
      <c r="O10053">
        <v>0.49545931816101074</v>
      </c>
      <c r="P10053">
        <v>0.5796087384223938</v>
      </c>
      <c r="Q10053">
        <v>0.66375815868377686</v>
      </c>
      <c r="R10053">
        <v>0.78526455163955688</v>
      </c>
      <c r="S10053" s="10" t="s">
        <v>38</v>
      </c>
    </row>
    <row r="10054" spans="1:19" hidden="1" x14ac:dyDescent="0.25">
      <c r="A10054" s="10" t="str">
        <f t="shared" si="157"/>
        <v>2017-2026Northern Coast1-in-2Typical Event DayCAISO18</v>
      </c>
      <c r="B10054" s="10" t="s">
        <v>54</v>
      </c>
      <c r="C10054" s="10" t="s">
        <v>12</v>
      </c>
      <c r="D10054" s="10" t="s">
        <v>8</v>
      </c>
      <c r="E10054" s="10" t="s">
        <v>9</v>
      </c>
      <c r="F10054">
        <v>18</v>
      </c>
      <c r="G10054">
        <v>1.7611072063446045</v>
      </c>
      <c r="H10054">
        <v>1.4606161117553711</v>
      </c>
      <c r="I10054">
        <v>86.974296569824219</v>
      </c>
      <c r="J10054">
        <v>0.13599415123462677</v>
      </c>
      <c r="K10054">
        <v>9027</v>
      </c>
      <c r="L10054">
        <v>8483.0169000000005</v>
      </c>
      <c r="M10054">
        <v>0.30049103498458862</v>
      </c>
      <c r="N10054">
        <v>0.12620092928409576</v>
      </c>
      <c r="O10054">
        <v>0.22917570173740387</v>
      </c>
      <c r="P10054">
        <v>0.30049103498458862</v>
      </c>
      <c r="Q10054">
        <v>0.37180635333061218</v>
      </c>
      <c r="R10054">
        <v>0.47478112578392029</v>
      </c>
      <c r="S10054" s="10" t="s">
        <v>39</v>
      </c>
    </row>
    <row r="10055" spans="1:19" hidden="1" x14ac:dyDescent="0.25">
      <c r="A10055" s="10" t="str">
        <f t="shared" si="157"/>
        <v>2017-2026Northern Coast1-in-10Typical Event DayCAISO18</v>
      </c>
      <c r="B10055" s="10" t="s">
        <v>54</v>
      </c>
      <c r="C10055" s="10" t="s">
        <v>12</v>
      </c>
      <c r="D10055" s="10" t="s">
        <v>8</v>
      </c>
      <c r="E10055" s="10" t="s">
        <v>1</v>
      </c>
      <c r="F10055">
        <v>18</v>
      </c>
      <c r="G10055">
        <v>2.0706284046173096</v>
      </c>
      <c r="H10055">
        <v>1.6754186153411865</v>
      </c>
      <c r="I10055">
        <v>90.011428833007812</v>
      </c>
      <c r="J10055">
        <v>0.13599415123462677</v>
      </c>
      <c r="K10055">
        <v>9027</v>
      </c>
      <c r="L10055">
        <v>8483.0169000000005</v>
      </c>
      <c r="M10055">
        <v>0.39520984888076782</v>
      </c>
      <c r="N10055">
        <v>0.22091974318027496</v>
      </c>
      <c r="O10055">
        <v>0.32389453053474426</v>
      </c>
      <c r="P10055">
        <v>0.39520984888076782</v>
      </c>
      <c r="Q10055">
        <v>0.46652516722679138</v>
      </c>
      <c r="R10055">
        <v>0.56949996948242188</v>
      </c>
      <c r="S10055" s="10" t="s">
        <v>39</v>
      </c>
    </row>
    <row r="10056" spans="1:19" hidden="1" x14ac:dyDescent="0.25">
      <c r="A10056" s="10" t="str">
        <f t="shared" si="157"/>
        <v>2017-2026Northern Coast1-in-2Typical Event DayPGE18</v>
      </c>
      <c r="B10056" s="10" t="s">
        <v>54</v>
      </c>
      <c r="C10056" s="10" t="s">
        <v>12</v>
      </c>
      <c r="D10056" s="10" t="s">
        <v>8</v>
      </c>
      <c r="E10056" s="10" t="s">
        <v>9</v>
      </c>
      <c r="F10056">
        <v>18</v>
      </c>
      <c r="G10056">
        <v>2.0175421237945557</v>
      </c>
      <c r="H10056">
        <v>1.6209392547607422</v>
      </c>
      <c r="I10056">
        <v>90.391143798828125</v>
      </c>
      <c r="J10056">
        <v>0.13599415123462677</v>
      </c>
      <c r="K10056">
        <v>9027</v>
      </c>
      <c r="L10056">
        <v>8483.0169000000005</v>
      </c>
      <c r="M10056">
        <v>0.39660292863845825</v>
      </c>
      <c r="N10056">
        <v>0.22231282293796539</v>
      </c>
      <c r="O10056">
        <v>0.32528761029243469</v>
      </c>
      <c r="P10056">
        <v>0.39660292863845825</v>
      </c>
      <c r="Q10056">
        <v>0.46791824698448181</v>
      </c>
      <c r="R10056">
        <v>0.5708930492401123</v>
      </c>
      <c r="S10056" s="10" t="s">
        <v>38</v>
      </c>
    </row>
    <row r="10057" spans="1:19" hidden="1" x14ac:dyDescent="0.25">
      <c r="A10057" s="10" t="str">
        <f t="shared" si="157"/>
        <v>2017-2026Northern Coast1-in-10Typical Event DayPGE18</v>
      </c>
      <c r="B10057" s="10" t="s">
        <v>54</v>
      </c>
      <c r="C10057" s="10" t="s">
        <v>12</v>
      </c>
      <c r="D10057" s="10" t="s">
        <v>8</v>
      </c>
      <c r="E10057" s="10" t="s">
        <v>1</v>
      </c>
      <c r="F10057">
        <v>18</v>
      </c>
      <c r="G10057">
        <v>2.4536066055297852</v>
      </c>
      <c r="H10057">
        <v>1.8931262493133545</v>
      </c>
      <c r="I10057">
        <v>96.223922729492188</v>
      </c>
      <c r="J10057">
        <v>0.13599415123462677</v>
      </c>
      <c r="K10057">
        <v>9027</v>
      </c>
      <c r="L10057">
        <v>8483.0169000000005</v>
      </c>
      <c r="M10057">
        <v>0.56048035621643066</v>
      </c>
      <c r="N10057">
        <v>0.386190265417099</v>
      </c>
      <c r="O10057">
        <v>0.4891650378704071</v>
      </c>
      <c r="P10057">
        <v>0.56048035621643066</v>
      </c>
      <c r="Q10057">
        <v>0.63179570436477661</v>
      </c>
      <c r="R10057">
        <v>0.73477047681808472</v>
      </c>
      <c r="S10057" s="10" t="s">
        <v>38</v>
      </c>
    </row>
    <row r="10058" spans="1:19" hidden="1" x14ac:dyDescent="0.25">
      <c r="A10058" s="10" t="str">
        <f t="shared" si="157"/>
        <v>2017-2026Northern Coast1-in-2Typical Event DayCAISO19</v>
      </c>
      <c r="B10058" s="10" t="s">
        <v>54</v>
      </c>
      <c r="C10058" s="10" t="s">
        <v>12</v>
      </c>
      <c r="D10058" s="10" t="s">
        <v>8</v>
      </c>
      <c r="E10058" s="10" t="s">
        <v>9</v>
      </c>
      <c r="F10058">
        <v>19</v>
      </c>
      <c r="G10058">
        <v>1.7711457014083862</v>
      </c>
      <c r="H10058">
        <v>1.960735559463501</v>
      </c>
      <c r="I10058">
        <v>83.978302001953125</v>
      </c>
      <c r="J10058">
        <v>0.11742977052927017</v>
      </c>
      <c r="K10058">
        <v>9027</v>
      </c>
      <c r="L10058">
        <v>8483.0169000000005</v>
      </c>
      <c r="M10058">
        <v>-0.18958988785743713</v>
      </c>
      <c r="N10058">
        <v>-0.340087890625</v>
      </c>
      <c r="O10058">
        <v>-0.25117006897926331</v>
      </c>
      <c r="P10058">
        <v>-0.18958988785743713</v>
      </c>
      <c r="Q10058">
        <v>-0.12800972163677216</v>
      </c>
      <c r="R10058">
        <v>-3.9091892540454865E-2</v>
      </c>
      <c r="S10058" s="10" t="s">
        <v>39</v>
      </c>
    </row>
    <row r="10059" spans="1:19" hidden="1" x14ac:dyDescent="0.25">
      <c r="A10059" s="10" t="str">
        <f t="shared" si="157"/>
        <v>2017-2026Northern Coast1-in-10Typical Event DayCAISO19</v>
      </c>
      <c r="B10059" s="10" t="s">
        <v>54</v>
      </c>
      <c r="C10059" s="10" t="s">
        <v>12</v>
      </c>
      <c r="D10059" s="10" t="s">
        <v>8</v>
      </c>
      <c r="E10059" s="10" t="s">
        <v>1</v>
      </c>
      <c r="F10059">
        <v>19</v>
      </c>
      <c r="G10059">
        <v>2.0824313163757324</v>
      </c>
      <c r="H10059">
        <v>2.2912805080413818</v>
      </c>
      <c r="I10059">
        <v>85.514144897460938</v>
      </c>
      <c r="J10059">
        <v>0.11742977052927017</v>
      </c>
      <c r="K10059">
        <v>9027</v>
      </c>
      <c r="L10059">
        <v>8483.0169000000005</v>
      </c>
      <c r="M10059">
        <v>-0.20884910225868225</v>
      </c>
      <c r="N10059">
        <v>-0.35934710502624512</v>
      </c>
      <c r="O10059">
        <v>-0.27042928338050842</v>
      </c>
      <c r="P10059">
        <v>-0.20884910225868225</v>
      </c>
      <c r="Q10059">
        <v>-0.14726893603801727</v>
      </c>
      <c r="R10059">
        <v>-5.8351106941699982E-2</v>
      </c>
      <c r="S10059" s="10" t="s">
        <v>39</v>
      </c>
    </row>
    <row r="10060" spans="1:19" hidden="1" x14ac:dyDescent="0.25">
      <c r="A10060" s="10" t="str">
        <f t="shared" si="157"/>
        <v>2017-2026Northern Coast1-in-10Typical Event DayPGE19</v>
      </c>
      <c r="B10060" s="10" t="s">
        <v>54</v>
      </c>
      <c r="C10060" s="10" t="s">
        <v>12</v>
      </c>
      <c r="D10060" s="10" t="s">
        <v>8</v>
      </c>
      <c r="E10060" s="10" t="s">
        <v>1</v>
      </c>
      <c r="F10060">
        <v>19</v>
      </c>
      <c r="G10060">
        <v>2.4675924777984619</v>
      </c>
      <c r="H10060">
        <v>2.691875696182251</v>
      </c>
      <c r="I10060">
        <v>91.483474731445313</v>
      </c>
      <c r="J10060">
        <v>0.11742977052927017</v>
      </c>
      <c r="K10060">
        <v>9027</v>
      </c>
      <c r="L10060">
        <v>8483.0169000000005</v>
      </c>
      <c r="M10060">
        <v>-0.22428314387798309</v>
      </c>
      <c r="N10060">
        <v>-0.37478113174438477</v>
      </c>
      <c r="O10060">
        <v>-0.28586331009864807</v>
      </c>
      <c r="P10060">
        <v>-0.22428314387798309</v>
      </c>
      <c r="Q10060">
        <v>-0.16270297765731812</v>
      </c>
      <c r="R10060">
        <v>-7.3785148561000824E-2</v>
      </c>
      <c r="S10060" s="10" t="s">
        <v>38</v>
      </c>
    </row>
    <row r="10061" spans="1:19" hidden="1" x14ac:dyDescent="0.25">
      <c r="A10061" s="10" t="str">
        <f t="shared" si="157"/>
        <v>2017-2026Northern Coast1-in-2Typical Event DayPGE19</v>
      </c>
      <c r="B10061" s="10" t="s">
        <v>54</v>
      </c>
      <c r="C10061" s="10" t="s">
        <v>12</v>
      </c>
      <c r="D10061" s="10" t="s">
        <v>8</v>
      </c>
      <c r="E10061" s="10" t="s">
        <v>9</v>
      </c>
      <c r="F10061">
        <v>19</v>
      </c>
      <c r="G10061">
        <v>2.0290422439575195</v>
      </c>
      <c r="H10061">
        <v>2.2321772575378418</v>
      </c>
      <c r="I10061">
        <v>86.449516296386719</v>
      </c>
      <c r="J10061">
        <v>0.11742977052927017</v>
      </c>
      <c r="K10061">
        <v>9027</v>
      </c>
      <c r="L10061">
        <v>8483.0169000000005</v>
      </c>
      <c r="M10061">
        <v>-0.20313499867916107</v>
      </c>
      <c r="N10061">
        <v>-0.35363298654556274</v>
      </c>
      <c r="O10061">
        <v>-0.26471516489982605</v>
      </c>
      <c r="P10061">
        <v>-0.20313499867916107</v>
      </c>
      <c r="Q10061">
        <v>-0.14155483245849609</v>
      </c>
      <c r="R10061">
        <v>-5.2637003362178802E-2</v>
      </c>
      <c r="S10061" s="10" t="s">
        <v>38</v>
      </c>
    </row>
    <row r="10062" spans="1:19" hidden="1" x14ac:dyDescent="0.25">
      <c r="A10062" s="10" t="str">
        <f t="shared" si="157"/>
        <v>2017-2026Northern Coast1-in-10Typical Event DayCAISO20</v>
      </c>
      <c r="B10062" s="10" t="s">
        <v>54</v>
      </c>
      <c r="C10062" s="10" t="s">
        <v>12</v>
      </c>
      <c r="D10062" s="10" t="s">
        <v>8</v>
      </c>
      <c r="E10062" s="10" t="s">
        <v>1</v>
      </c>
      <c r="F10062">
        <v>20</v>
      </c>
      <c r="G10062">
        <v>1.8958549499511719</v>
      </c>
      <c r="H10062">
        <v>2.0942482948303223</v>
      </c>
      <c r="I10062">
        <v>79.618743896484375</v>
      </c>
      <c r="J10062">
        <v>7.6294809579849243E-2</v>
      </c>
      <c r="K10062">
        <v>9027</v>
      </c>
      <c r="L10062">
        <v>8483.0169000000005</v>
      </c>
      <c r="M10062">
        <v>-0.198393315076828</v>
      </c>
      <c r="N10062">
        <v>-0.29617273807525635</v>
      </c>
      <c r="O10062">
        <v>-0.23840230703353882</v>
      </c>
      <c r="P10062">
        <v>-0.198393315076828</v>
      </c>
      <c r="Q10062">
        <v>-0.15838432312011719</v>
      </c>
      <c r="R10062">
        <v>-0.10061388462781906</v>
      </c>
      <c r="S10062" s="10" t="s">
        <v>39</v>
      </c>
    </row>
    <row r="10063" spans="1:19" hidden="1" x14ac:dyDescent="0.25">
      <c r="A10063" s="10" t="str">
        <f t="shared" si="157"/>
        <v>2017-2026Northern Coast1-in-2Typical Event DayCAISO20</v>
      </c>
      <c r="B10063" s="10" t="s">
        <v>54</v>
      </c>
      <c r="C10063" s="10" t="s">
        <v>12</v>
      </c>
      <c r="D10063" s="10" t="s">
        <v>8</v>
      </c>
      <c r="E10063" s="10" t="s">
        <v>9</v>
      </c>
      <c r="F10063">
        <v>20</v>
      </c>
      <c r="G10063">
        <v>1.6124591827392578</v>
      </c>
      <c r="H10063">
        <v>1.7639588117599487</v>
      </c>
      <c r="I10063">
        <v>78.729011535644531</v>
      </c>
      <c r="J10063">
        <v>7.6294809579849243E-2</v>
      </c>
      <c r="K10063">
        <v>9027</v>
      </c>
      <c r="L10063">
        <v>8483.0169000000005</v>
      </c>
      <c r="M10063">
        <v>-0.15149958431720734</v>
      </c>
      <c r="N10063">
        <v>-0.24927900731563568</v>
      </c>
      <c r="O10063">
        <v>-0.19150857627391815</v>
      </c>
      <c r="P10063">
        <v>-0.15149958431720734</v>
      </c>
      <c r="Q10063">
        <v>-0.11149058490991592</v>
      </c>
      <c r="R10063">
        <v>-5.3720157593488693E-2</v>
      </c>
      <c r="S10063" s="10" t="s">
        <v>39</v>
      </c>
    </row>
    <row r="10064" spans="1:19" hidden="1" x14ac:dyDescent="0.25">
      <c r="A10064" s="10" t="str">
        <f t="shared" si="157"/>
        <v>2017-2026Northern Coast1-in-10Typical Event DayPGE20</v>
      </c>
      <c r="B10064" s="10" t="s">
        <v>54</v>
      </c>
      <c r="C10064" s="10" t="s">
        <v>12</v>
      </c>
      <c r="D10064" s="10" t="s">
        <v>8</v>
      </c>
      <c r="E10064" s="10" t="s">
        <v>1</v>
      </c>
      <c r="F10064">
        <v>20</v>
      </c>
      <c r="G10064">
        <v>2.2465074062347412</v>
      </c>
      <c r="H10064">
        <v>2.5028047561645508</v>
      </c>
      <c r="I10064">
        <v>86.376167297363281</v>
      </c>
      <c r="J10064">
        <v>7.6294809579849243E-2</v>
      </c>
      <c r="K10064">
        <v>9027</v>
      </c>
      <c r="L10064">
        <v>8483.0169000000005</v>
      </c>
      <c r="M10064">
        <v>-0.25629732012748718</v>
      </c>
      <c r="N10064">
        <v>-0.35407674312591553</v>
      </c>
      <c r="O10064">
        <v>-0.296306312084198</v>
      </c>
      <c r="P10064">
        <v>-0.25629732012748718</v>
      </c>
      <c r="Q10064">
        <v>-0.21628832817077637</v>
      </c>
      <c r="R10064">
        <v>-0.15851789712905884</v>
      </c>
      <c r="S10064" s="10" t="s">
        <v>38</v>
      </c>
    </row>
    <row r="10065" spans="1:19" hidden="1" x14ac:dyDescent="0.25">
      <c r="A10065" s="10" t="str">
        <f t="shared" si="157"/>
        <v>2017-2026Northern Coast1-in-2Typical Event DayPGE20</v>
      </c>
      <c r="B10065" s="10" t="s">
        <v>54</v>
      </c>
      <c r="C10065" s="10" t="s">
        <v>12</v>
      </c>
      <c r="D10065" s="10" t="s">
        <v>8</v>
      </c>
      <c r="E10065" s="10" t="s">
        <v>9</v>
      </c>
      <c r="F10065">
        <v>20</v>
      </c>
      <c r="G10065">
        <v>1.8472492694854736</v>
      </c>
      <c r="H10065">
        <v>2.0378780364990234</v>
      </c>
      <c r="I10065">
        <v>80.591499328613281</v>
      </c>
      <c r="J10065">
        <v>7.6294809579849243E-2</v>
      </c>
      <c r="K10065">
        <v>9027</v>
      </c>
      <c r="L10065">
        <v>8483.0169000000005</v>
      </c>
      <c r="M10065">
        <v>-0.19062869250774384</v>
      </c>
      <c r="N10065">
        <v>-0.28840813040733337</v>
      </c>
      <c r="O10065">
        <v>-0.23063768446445465</v>
      </c>
      <c r="P10065">
        <v>-0.19062869250774384</v>
      </c>
      <c r="Q10065">
        <v>-0.15061970055103302</v>
      </c>
      <c r="R10065">
        <v>-9.2849262058734894E-2</v>
      </c>
      <c r="S10065" s="10" t="s">
        <v>38</v>
      </c>
    </row>
    <row r="10066" spans="1:19" hidden="1" x14ac:dyDescent="0.25">
      <c r="A10066" s="10" t="str">
        <f t="shared" si="157"/>
        <v>2017-2026Northern Coast1-in-10Typical Event DayCAISO21</v>
      </c>
      <c r="B10066" s="10" t="s">
        <v>54</v>
      </c>
      <c r="C10066" s="10" t="s">
        <v>12</v>
      </c>
      <c r="D10066" s="10" t="s">
        <v>8</v>
      </c>
      <c r="E10066" s="10" t="s">
        <v>1</v>
      </c>
      <c r="F10066">
        <v>21</v>
      </c>
      <c r="G10066">
        <v>1.6469342708587646</v>
      </c>
      <c r="H10066">
        <v>1.7594517469406128</v>
      </c>
      <c r="I10066">
        <v>73.774993896484375</v>
      </c>
      <c r="J10066">
        <v>7.6630406081676483E-2</v>
      </c>
      <c r="K10066">
        <v>9027</v>
      </c>
      <c r="L10066">
        <v>8483.0169000000005</v>
      </c>
      <c r="M10066">
        <v>-0.11251746863126755</v>
      </c>
      <c r="N10066">
        <v>-0.21072699129581451</v>
      </c>
      <c r="O10066">
        <v>-0.1527024507522583</v>
      </c>
      <c r="P10066">
        <v>-0.11251746863126755</v>
      </c>
      <c r="Q10066">
        <v>-7.2332486510276794E-2</v>
      </c>
      <c r="R10066">
        <v>-1.4307940378785133E-2</v>
      </c>
      <c r="S10066" s="10" t="s">
        <v>39</v>
      </c>
    </row>
    <row r="10067" spans="1:19" hidden="1" x14ac:dyDescent="0.25">
      <c r="A10067" s="10" t="str">
        <f t="shared" si="157"/>
        <v>2017-2026Northern Coast1-in-2Typical Event DayCAISO21</v>
      </c>
      <c r="B10067" s="10" t="s">
        <v>54</v>
      </c>
      <c r="C10067" s="10" t="s">
        <v>12</v>
      </c>
      <c r="D10067" s="10" t="s">
        <v>8</v>
      </c>
      <c r="E10067" s="10" t="s">
        <v>9</v>
      </c>
      <c r="F10067">
        <v>21</v>
      </c>
      <c r="G10067">
        <v>1.4007476568222046</v>
      </c>
      <c r="H10067">
        <v>1.4665271043777466</v>
      </c>
      <c r="I10067">
        <v>72.706611633300781</v>
      </c>
      <c r="J10067">
        <v>7.6630406081676483E-2</v>
      </c>
      <c r="K10067">
        <v>9027</v>
      </c>
      <c r="L10067">
        <v>8483.0169000000005</v>
      </c>
      <c r="M10067">
        <v>-6.5779462456703186E-2</v>
      </c>
      <c r="N10067">
        <v>-0.16398899257183075</v>
      </c>
      <c r="O10067">
        <v>-0.10596444457769394</v>
      </c>
      <c r="P10067">
        <v>-6.5779462456703186E-2</v>
      </c>
      <c r="Q10067">
        <v>-2.5594476610422134E-2</v>
      </c>
      <c r="R10067">
        <v>3.2430067658424377E-2</v>
      </c>
      <c r="S10067" s="10" t="s">
        <v>39</v>
      </c>
    </row>
    <row r="10068" spans="1:19" hidden="1" x14ac:dyDescent="0.25">
      <c r="A10068" s="10" t="str">
        <f t="shared" si="157"/>
        <v>2017-2026Northern Coast1-in-2Typical Event DayPGE21</v>
      </c>
      <c r="B10068" s="10" t="s">
        <v>54</v>
      </c>
      <c r="C10068" s="10" t="s">
        <v>12</v>
      </c>
      <c r="D10068" s="10" t="s">
        <v>8</v>
      </c>
      <c r="E10068" s="10" t="s">
        <v>9</v>
      </c>
      <c r="F10068">
        <v>21</v>
      </c>
      <c r="G10068">
        <v>1.6047104597091675</v>
      </c>
      <c r="H10068">
        <v>1.7098257541656494</v>
      </c>
      <c r="I10068">
        <v>73.622161865234375</v>
      </c>
      <c r="J10068">
        <v>7.6630406081676483E-2</v>
      </c>
      <c r="K10068">
        <v>9027</v>
      </c>
      <c r="L10068">
        <v>8483.0169000000005</v>
      </c>
      <c r="M10068">
        <v>-0.10511533915996552</v>
      </c>
      <c r="N10068">
        <v>-0.20332486927509308</v>
      </c>
      <c r="O10068">
        <v>-0.14530032873153687</v>
      </c>
      <c r="P10068">
        <v>-0.10511533915996552</v>
      </c>
      <c r="Q10068">
        <v>-6.4930357038974762E-2</v>
      </c>
      <c r="R10068">
        <v>-6.9058109074831009E-3</v>
      </c>
      <c r="S10068" s="10" t="s">
        <v>38</v>
      </c>
    </row>
    <row r="10069" spans="1:19" hidden="1" x14ac:dyDescent="0.25">
      <c r="A10069" s="10" t="str">
        <f t="shared" si="157"/>
        <v>2017-2026Northern Coast1-in-10Typical Event DayPGE21</v>
      </c>
      <c r="B10069" s="10" t="s">
        <v>54</v>
      </c>
      <c r="C10069" s="10" t="s">
        <v>12</v>
      </c>
      <c r="D10069" s="10" t="s">
        <v>8</v>
      </c>
      <c r="E10069" s="10" t="s">
        <v>1</v>
      </c>
      <c r="F10069">
        <v>21</v>
      </c>
      <c r="G10069">
        <v>1.9515470266342163</v>
      </c>
      <c r="H10069">
        <v>2.1099977493286133</v>
      </c>
      <c r="I10069">
        <v>80.5692138671875</v>
      </c>
      <c r="J10069">
        <v>7.6630406081676483E-2</v>
      </c>
      <c r="K10069">
        <v>9027</v>
      </c>
      <c r="L10069">
        <v>8483.0169000000005</v>
      </c>
      <c r="M10069">
        <v>-0.15845075249671936</v>
      </c>
      <c r="N10069">
        <v>-0.25666028261184692</v>
      </c>
      <c r="O10069">
        <v>-0.19863574206829071</v>
      </c>
      <c r="P10069">
        <v>-0.15845075249671936</v>
      </c>
      <c r="Q10069">
        <v>-0.11826577037572861</v>
      </c>
      <c r="R10069">
        <v>-6.0241222381591797E-2</v>
      </c>
      <c r="S10069" s="10" t="s">
        <v>38</v>
      </c>
    </row>
    <row r="10070" spans="1:19" hidden="1" x14ac:dyDescent="0.25">
      <c r="A10070" s="10" t="str">
        <f t="shared" si="157"/>
        <v>2017-2026Northern Coast1-in-10Typical Event DayCAISO22</v>
      </c>
      <c r="B10070" s="10" t="s">
        <v>54</v>
      </c>
      <c r="C10070" s="10" t="s">
        <v>12</v>
      </c>
      <c r="D10070" s="10" t="s">
        <v>8</v>
      </c>
      <c r="E10070" s="10" t="s">
        <v>1</v>
      </c>
      <c r="F10070">
        <v>22</v>
      </c>
      <c r="G10070">
        <v>1.3724632263183594</v>
      </c>
      <c r="H10070">
        <v>1.4285938739776611</v>
      </c>
      <c r="I10070">
        <v>69.643150329589844</v>
      </c>
      <c r="J10070">
        <v>6.3674606382846832E-2</v>
      </c>
      <c r="K10070">
        <v>9027</v>
      </c>
      <c r="L10070">
        <v>8483.0169000000005</v>
      </c>
      <c r="M10070">
        <v>-5.6130684912204742E-2</v>
      </c>
      <c r="N10070">
        <v>-0.13773606717586517</v>
      </c>
      <c r="O10070">
        <v>-8.9521646499633789E-2</v>
      </c>
      <c r="P10070">
        <v>-5.6130684912204742E-2</v>
      </c>
      <c r="Q10070">
        <v>-2.2739721462130547E-2</v>
      </c>
      <c r="R10070">
        <v>2.5474689900875092E-2</v>
      </c>
      <c r="S10070" s="10" t="s">
        <v>39</v>
      </c>
    </row>
    <row r="10071" spans="1:19" hidden="1" x14ac:dyDescent="0.25">
      <c r="A10071" s="10" t="str">
        <f t="shared" si="157"/>
        <v>2017-2026Northern Coast1-in-2Typical Event DayCAISO22</v>
      </c>
      <c r="B10071" s="10" t="s">
        <v>54</v>
      </c>
      <c r="C10071" s="10" t="s">
        <v>12</v>
      </c>
      <c r="D10071" s="10" t="s">
        <v>8</v>
      </c>
      <c r="E10071" s="10" t="s">
        <v>9</v>
      </c>
      <c r="F10071">
        <v>22</v>
      </c>
      <c r="G10071">
        <v>1.1673049926757812</v>
      </c>
      <c r="H10071">
        <v>1.1777180433273315</v>
      </c>
      <c r="I10071">
        <v>68.570762634277344</v>
      </c>
      <c r="J10071">
        <v>6.3674606382846832E-2</v>
      </c>
      <c r="K10071">
        <v>9027</v>
      </c>
      <c r="L10071">
        <v>8483.0169000000005</v>
      </c>
      <c r="M10071">
        <v>-1.0412992909550667E-2</v>
      </c>
      <c r="N10071">
        <v>-9.2018365859985352E-2</v>
      </c>
      <c r="O10071">
        <v>-4.3803956359624863E-2</v>
      </c>
      <c r="P10071">
        <v>-1.0412992909550667E-2</v>
      </c>
      <c r="Q10071">
        <v>2.2977970540523529E-2</v>
      </c>
      <c r="R10071">
        <v>7.1192383766174316E-2</v>
      </c>
      <c r="S10071" s="10" t="s">
        <v>39</v>
      </c>
    </row>
    <row r="10072" spans="1:19" hidden="1" x14ac:dyDescent="0.25">
      <c r="A10072" s="10" t="str">
        <f t="shared" si="157"/>
        <v>2017-2026Northern Coast1-in-2Typical Event DayPGE22</v>
      </c>
      <c r="B10072" s="10" t="s">
        <v>54</v>
      </c>
      <c r="C10072" s="10" t="s">
        <v>12</v>
      </c>
      <c r="D10072" s="10" t="s">
        <v>8</v>
      </c>
      <c r="E10072" s="10" t="s">
        <v>9</v>
      </c>
      <c r="F10072">
        <v>22</v>
      </c>
      <c r="G10072">
        <v>1.3372762203216553</v>
      </c>
      <c r="H10072">
        <v>1.387934684753418</v>
      </c>
      <c r="I10072">
        <v>68.95977783203125</v>
      </c>
      <c r="J10072">
        <v>6.3674606382846832E-2</v>
      </c>
      <c r="K10072">
        <v>9027</v>
      </c>
      <c r="L10072">
        <v>8483.0169000000005</v>
      </c>
      <c r="M10072">
        <v>-5.0658516585826874E-2</v>
      </c>
      <c r="N10072">
        <v>-0.1322638988494873</v>
      </c>
      <c r="O10072">
        <v>-8.404947817325592E-2</v>
      </c>
      <c r="P10072">
        <v>-5.0658516585826874E-2</v>
      </c>
      <c r="Q10072">
        <v>-1.7267553135752678E-2</v>
      </c>
      <c r="R10072">
        <v>3.094685822725296E-2</v>
      </c>
      <c r="S10072" s="10" t="s">
        <v>38</v>
      </c>
    </row>
    <row r="10073" spans="1:19" hidden="1" x14ac:dyDescent="0.25">
      <c r="A10073" s="10" t="str">
        <f t="shared" si="157"/>
        <v>2017-2026Northern Coast1-in-10Typical Event DayPGE22</v>
      </c>
      <c r="B10073" s="10" t="s">
        <v>54</v>
      </c>
      <c r="C10073" s="10" t="s">
        <v>12</v>
      </c>
      <c r="D10073" s="10" t="s">
        <v>8</v>
      </c>
      <c r="E10073" s="10" t="s">
        <v>1</v>
      </c>
      <c r="F10073">
        <v>22</v>
      </c>
      <c r="G10073">
        <v>1.6263104677200317</v>
      </c>
      <c r="H10073">
        <v>1.7247782945632935</v>
      </c>
      <c r="I10073">
        <v>75.759429931640625</v>
      </c>
      <c r="J10073">
        <v>6.3674606382846832E-2</v>
      </c>
      <c r="K10073">
        <v>9027</v>
      </c>
      <c r="L10073">
        <v>8483.0169000000005</v>
      </c>
      <c r="M10073">
        <v>-9.8467797040939331E-2</v>
      </c>
      <c r="N10073">
        <v>-0.18007317185401917</v>
      </c>
      <c r="O10073">
        <v>-0.13185876607894897</v>
      </c>
      <c r="P10073">
        <v>-9.8467797040939331E-2</v>
      </c>
      <c r="Q10073">
        <v>-6.5076835453510284E-2</v>
      </c>
      <c r="R10073">
        <v>-1.6862422227859497E-2</v>
      </c>
      <c r="S10073" s="10" t="s">
        <v>38</v>
      </c>
    </row>
    <row r="10074" spans="1:19" hidden="1" x14ac:dyDescent="0.25">
      <c r="A10074" s="10" t="str">
        <f t="shared" si="157"/>
        <v>2017-2026Northern Coast1-in-10Typical Event DayCAISO23</v>
      </c>
      <c r="B10074" s="10" t="s">
        <v>54</v>
      </c>
      <c r="C10074" s="10" t="s">
        <v>12</v>
      </c>
      <c r="D10074" s="10" t="s">
        <v>8</v>
      </c>
      <c r="E10074" s="10" t="s">
        <v>1</v>
      </c>
      <c r="F10074">
        <v>23</v>
      </c>
      <c r="G10074">
        <v>1.0678279399871826</v>
      </c>
      <c r="H10074">
        <v>1.105973482131958</v>
      </c>
      <c r="I10074">
        <v>66.558952331542969</v>
      </c>
      <c r="J10074">
        <v>5.8387260884046555E-2</v>
      </c>
      <c r="K10074">
        <v>9027</v>
      </c>
      <c r="L10074">
        <v>8483.0169000000005</v>
      </c>
      <c r="M10074">
        <v>-3.8145497441291809E-2</v>
      </c>
      <c r="N10074">
        <v>-0.112974613904953</v>
      </c>
      <c r="O10074">
        <v>-6.8763777613639832E-2</v>
      </c>
      <c r="P10074">
        <v>-3.8145497441291809E-2</v>
      </c>
      <c r="Q10074">
        <v>-7.5272177346050739E-3</v>
      </c>
      <c r="R10074">
        <v>3.6683615297079086E-2</v>
      </c>
      <c r="S10074" s="10" t="s">
        <v>39</v>
      </c>
    </row>
    <row r="10075" spans="1:19" hidden="1" x14ac:dyDescent="0.25">
      <c r="A10075" s="10" t="str">
        <f t="shared" si="157"/>
        <v>2017-2026Northern Coast1-in-2Typical Event DayCAISO23</v>
      </c>
      <c r="B10075" s="10" t="s">
        <v>54</v>
      </c>
      <c r="C10075" s="10" t="s">
        <v>12</v>
      </c>
      <c r="D10075" s="10" t="s">
        <v>8</v>
      </c>
      <c r="E10075" s="10" t="s">
        <v>9</v>
      </c>
      <c r="F10075">
        <v>23</v>
      </c>
      <c r="G10075">
        <v>0.90820711851119995</v>
      </c>
      <c r="H10075">
        <v>0.9191964864730835</v>
      </c>
      <c r="I10075">
        <v>65.803070068359375</v>
      </c>
      <c r="J10075">
        <v>5.8387260884046555E-2</v>
      </c>
      <c r="K10075">
        <v>9027</v>
      </c>
      <c r="L10075">
        <v>8483.0169000000005</v>
      </c>
      <c r="M10075">
        <v>-1.0989390313625336E-2</v>
      </c>
      <c r="N10075">
        <v>-8.581850677728653E-2</v>
      </c>
      <c r="O10075">
        <v>-4.1607670485973358E-2</v>
      </c>
      <c r="P10075">
        <v>-1.0989390313625336E-2</v>
      </c>
      <c r="Q10075">
        <v>1.9628889858722687E-2</v>
      </c>
      <c r="R10075">
        <v>6.3839726150035858E-2</v>
      </c>
      <c r="S10075" s="10" t="s">
        <v>39</v>
      </c>
    </row>
    <row r="10076" spans="1:19" hidden="1" x14ac:dyDescent="0.25">
      <c r="A10076" s="10" t="str">
        <f t="shared" si="157"/>
        <v>2017-2026Northern Coast1-in-10Typical Event DayPGE23</v>
      </c>
      <c r="B10076" s="10" t="s">
        <v>54</v>
      </c>
      <c r="C10076" s="10" t="s">
        <v>12</v>
      </c>
      <c r="D10076" s="10" t="s">
        <v>8</v>
      </c>
      <c r="E10076" s="10" t="s">
        <v>1</v>
      </c>
      <c r="F10076">
        <v>23</v>
      </c>
      <c r="G10076">
        <v>1.2653306722640991</v>
      </c>
      <c r="H10076">
        <v>1.3324320316314697</v>
      </c>
      <c r="I10076">
        <v>72.0657958984375</v>
      </c>
      <c r="J10076">
        <v>5.8387260884046555E-2</v>
      </c>
      <c r="K10076">
        <v>9027</v>
      </c>
      <c r="L10076">
        <v>8483.0169000000005</v>
      </c>
      <c r="M10076">
        <v>-6.7101307213306427E-2</v>
      </c>
      <c r="N10076">
        <v>-0.14193041622638702</v>
      </c>
      <c r="O10076">
        <v>-9.7719587385654449E-2</v>
      </c>
      <c r="P10076">
        <v>-6.7101307213306427E-2</v>
      </c>
      <c r="Q10076">
        <v>-3.6483027040958405E-2</v>
      </c>
      <c r="R10076">
        <v>7.727806456387043E-3</v>
      </c>
      <c r="S10076" s="10" t="s">
        <v>38</v>
      </c>
    </row>
    <row r="10077" spans="1:19" hidden="1" x14ac:dyDescent="0.25">
      <c r="A10077" s="10" t="str">
        <f t="shared" si="157"/>
        <v>2017-2026Northern Coast1-in-2Typical Event DayPGE23</v>
      </c>
      <c r="B10077" s="10" t="s">
        <v>54</v>
      </c>
      <c r="C10077" s="10" t="s">
        <v>12</v>
      </c>
      <c r="D10077" s="10" t="s">
        <v>8</v>
      </c>
      <c r="E10077" s="10" t="s">
        <v>9</v>
      </c>
      <c r="F10077">
        <v>23</v>
      </c>
      <c r="G10077">
        <v>1.0404511690139771</v>
      </c>
      <c r="H10077">
        <v>1.0752524137496948</v>
      </c>
      <c r="I10077">
        <v>65.692794799804688</v>
      </c>
      <c r="J10077">
        <v>5.8387260884046555E-2</v>
      </c>
      <c r="K10077">
        <v>9027</v>
      </c>
      <c r="L10077">
        <v>8483.0169000000005</v>
      </c>
      <c r="M10077">
        <v>-3.4801255911588669E-2</v>
      </c>
      <c r="N10077">
        <v>-0.10963036864995956</v>
      </c>
      <c r="O10077">
        <v>-6.5419532358646393E-2</v>
      </c>
      <c r="P10077">
        <v>-3.4801255911588669E-2</v>
      </c>
      <c r="Q10077">
        <v>-4.1829762049019337E-3</v>
      </c>
      <c r="R10077">
        <v>4.0027856826782227E-2</v>
      </c>
      <c r="S10077" s="10" t="s">
        <v>38</v>
      </c>
    </row>
    <row r="10078" spans="1:19" hidden="1" x14ac:dyDescent="0.25">
      <c r="A10078" s="10" t="str">
        <f t="shared" si="157"/>
        <v>2017-2026Northern Coast1-in-10Typical Event DayCAISO24</v>
      </c>
      <c r="B10078" s="10" t="s">
        <v>54</v>
      </c>
      <c r="C10078" s="10" t="s">
        <v>12</v>
      </c>
      <c r="D10078" s="10" t="s">
        <v>8</v>
      </c>
      <c r="E10078" s="10" t="s">
        <v>1</v>
      </c>
      <c r="F10078">
        <v>24</v>
      </c>
      <c r="G10078">
        <v>0.81713002920150757</v>
      </c>
      <c r="H10078">
        <v>0.8421025276184082</v>
      </c>
      <c r="I10078">
        <v>64.139144897460938</v>
      </c>
      <c r="J10078">
        <v>4.4309847056865692E-2</v>
      </c>
      <c r="K10078">
        <v>9027</v>
      </c>
      <c r="L10078">
        <v>8483.0169000000005</v>
      </c>
      <c r="M10078">
        <v>-2.497250959277153E-2</v>
      </c>
      <c r="N10078">
        <v>-8.1760011613368988E-2</v>
      </c>
      <c r="O10078">
        <v>-4.820859432220459E-2</v>
      </c>
      <c r="P10078">
        <v>-2.497250959277153E-2</v>
      </c>
      <c r="Q10078">
        <v>-1.7364257946610451E-3</v>
      </c>
      <c r="R10078">
        <v>3.1814988702535629E-2</v>
      </c>
      <c r="S10078" s="10" t="s">
        <v>39</v>
      </c>
    </row>
    <row r="10079" spans="1:19" hidden="1" x14ac:dyDescent="0.25">
      <c r="A10079" s="10" t="str">
        <f t="shared" si="157"/>
        <v>2017-2026Northern Coast1-in-2Typical Event DayCAISO24</v>
      </c>
      <c r="B10079" s="10" t="s">
        <v>54</v>
      </c>
      <c r="C10079" s="10" t="s">
        <v>12</v>
      </c>
      <c r="D10079" s="10" t="s">
        <v>8</v>
      </c>
      <c r="E10079" s="10" t="s">
        <v>9</v>
      </c>
      <c r="F10079">
        <v>24</v>
      </c>
      <c r="G10079">
        <v>0.69498395919799805</v>
      </c>
      <c r="H10079">
        <v>0.70323818922042847</v>
      </c>
      <c r="I10079">
        <v>63.76568603515625</v>
      </c>
      <c r="J10079">
        <v>4.4309847056865692E-2</v>
      </c>
      <c r="K10079">
        <v>9027</v>
      </c>
      <c r="L10079">
        <v>8483.0169000000005</v>
      </c>
      <c r="M10079">
        <v>-8.2542179152369499E-3</v>
      </c>
      <c r="N10079">
        <v>-6.5041720867156982E-2</v>
      </c>
      <c r="O10079">
        <v>-3.1490299850702286E-2</v>
      </c>
      <c r="P10079">
        <v>-8.2542179152369499E-3</v>
      </c>
      <c r="Q10079">
        <v>1.4981865882873535E-2</v>
      </c>
      <c r="R10079">
        <v>4.8533283174037933E-2</v>
      </c>
      <c r="S10079" s="10" t="s">
        <v>39</v>
      </c>
    </row>
    <row r="10080" spans="1:19" hidden="1" x14ac:dyDescent="0.25">
      <c r="A10080" s="10" t="str">
        <f t="shared" si="157"/>
        <v>2017-2026Northern Coast1-in-2Typical Event DayPGE24</v>
      </c>
      <c r="B10080" s="10" t="s">
        <v>54</v>
      </c>
      <c r="C10080" s="10" t="s">
        <v>12</v>
      </c>
      <c r="D10080" s="10" t="s">
        <v>8</v>
      </c>
      <c r="E10080" s="10" t="s">
        <v>9</v>
      </c>
      <c r="F10080">
        <v>24</v>
      </c>
      <c r="G10080">
        <v>0.7961806058883667</v>
      </c>
      <c r="H10080">
        <v>0.81839483976364136</v>
      </c>
      <c r="I10080">
        <v>63.309661865234375</v>
      </c>
      <c r="J10080">
        <v>4.4309847056865692E-2</v>
      </c>
      <c r="K10080">
        <v>9027</v>
      </c>
      <c r="L10080">
        <v>8483.0169000000005</v>
      </c>
      <c r="M10080">
        <v>-2.2214211523532867E-2</v>
      </c>
      <c r="N10080">
        <v>-7.9001709818840027E-2</v>
      </c>
      <c r="O10080">
        <v>-4.5450296252965927E-2</v>
      </c>
      <c r="P10080">
        <v>-2.2214211523532867E-2</v>
      </c>
      <c r="Q10080">
        <v>1.0218722745776176E-3</v>
      </c>
      <c r="R10080">
        <v>3.4573286771774292E-2</v>
      </c>
      <c r="S10080" s="10" t="s">
        <v>38</v>
      </c>
    </row>
    <row r="10081" spans="1:19" hidden="1" x14ac:dyDescent="0.25">
      <c r="A10081" s="10" t="str">
        <f t="shared" si="157"/>
        <v>2017-2026Northern Coast1-in-10Typical Event DayPGE24</v>
      </c>
      <c r="B10081" s="10" t="s">
        <v>54</v>
      </c>
      <c r="C10081" s="10" t="s">
        <v>12</v>
      </c>
      <c r="D10081" s="10" t="s">
        <v>8</v>
      </c>
      <c r="E10081" s="10" t="s">
        <v>1</v>
      </c>
      <c r="F10081">
        <v>24</v>
      </c>
      <c r="G10081">
        <v>0.96826428174972534</v>
      </c>
      <c r="H10081">
        <v>1.0153290033340454</v>
      </c>
      <c r="I10081">
        <v>69.380294799804687</v>
      </c>
      <c r="J10081">
        <v>4.4309847056865692E-2</v>
      </c>
      <c r="K10081">
        <v>9027</v>
      </c>
      <c r="L10081">
        <v>8483.0169000000005</v>
      </c>
      <c r="M10081">
        <v>-4.7064736485481262E-2</v>
      </c>
      <c r="N10081">
        <v>-0.10385223478078842</v>
      </c>
      <c r="O10081">
        <v>-7.0300817489624023E-2</v>
      </c>
      <c r="P10081">
        <v>-4.7064736485481262E-2</v>
      </c>
      <c r="Q10081">
        <v>-2.3828653618693352E-2</v>
      </c>
      <c r="R10081">
        <v>9.7227636724710464E-3</v>
      </c>
      <c r="S10081" s="10" t="s">
        <v>38</v>
      </c>
    </row>
    <row r="10082" spans="1:19" hidden="1" x14ac:dyDescent="0.25">
      <c r="A10082" s="10" t="str">
        <f t="shared" si="157"/>
        <v>2017-2026Other1-in-2August PeakCAISO1</v>
      </c>
      <c r="B10082" s="10" t="s">
        <v>54</v>
      </c>
      <c r="C10082" s="10" t="s">
        <v>13</v>
      </c>
      <c r="D10082" s="10" t="s">
        <v>2</v>
      </c>
      <c r="E10082" s="10" t="s">
        <v>9</v>
      </c>
      <c r="F10082">
        <v>1</v>
      </c>
      <c r="G10082">
        <v>0.76311814785003662</v>
      </c>
      <c r="H10082">
        <v>0.76311814785003662</v>
      </c>
      <c r="I10082">
        <v>71.787696838378906</v>
      </c>
      <c r="J10082">
        <v>0</v>
      </c>
      <c r="K10082">
        <v>34811</v>
      </c>
      <c r="L10082">
        <v>32805.326999999997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 s="10" t="s">
        <v>39</v>
      </c>
    </row>
    <row r="10083" spans="1:19" hidden="1" x14ac:dyDescent="0.25">
      <c r="A10083" s="10" t="str">
        <f t="shared" si="157"/>
        <v>2017-2026Other1-in-10August PeakCAISO1</v>
      </c>
      <c r="B10083" s="10" t="s">
        <v>54</v>
      </c>
      <c r="C10083" s="10" t="s">
        <v>13</v>
      </c>
      <c r="D10083" s="10" t="s">
        <v>2</v>
      </c>
      <c r="E10083" s="10" t="s">
        <v>1</v>
      </c>
      <c r="F10083">
        <v>1</v>
      </c>
      <c r="G10083">
        <v>1.005359411239624</v>
      </c>
      <c r="H10083">
        <v>1.005359411239624</v>
      </c>
      <c r="I10083">
        <v>79.069320678710938</v>
      </c>
      <c r="J10083">
        <v>0</v>
      </c>
      <c r="K10083">
        <v>34811</v>
      </c>
      <c r="L10083">
        <v>32805.326999999997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 s="10" t="s">
        <v>39</v>
      </c>
    </row>
    <row r="10084" spans="1:19" hidden="1" x14ac:dyDescent="0.25">
      <c r="A10084" s="10" t="str">
        <f t="shared" si="157"/>
        <v>2017-2026Other1-in-10August PeakPGE1</v>
      </c>
      <c r="B10084" s="10" t="s">
        <v>54</v>
      </c>
      <c r="C10084" s="10" t="s">
        <v>13</v>
      </c>
      <c r="D10084" s="10" t="s">
        <v>2</v>
      </c>
      <c r="E10084" s="10" t="s">
        <v>1</v>
      </c>
      <c r="F10084">
        <v>1</v>
      </c>
      <c r="G10084">
        <v>1.0451387166976929</v>
      </c>
      <c r="H10084">
        <v>1.0451387166976929</v>
      </c>
      <c r="I10084">
        <v>80.733383178710938</v>
      </c>
      <c r="J10084">
        <v>0</v>
      </c>
      <c r="K10084">
        <v>34811</v>
      </c>
      <c r="L10084">
        <v>32805.326999999997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 s="10" t="s">
        <v>38</v>
      </c>
    </row>
    <row r="10085" spans="1:19" hidden="1" x14ac:dyDescent="0.25">
      <c r="A10085" s="10" t="str">
        <f t="shared" si="157"/>
        <v>2017-2026Other1-in-2August PeakPGE1</v>
      </c>
      <c r="B10085" s="10" t="s">
        <v>54</v>
      </c>
      <c r="C10085" s="10" t="s">
        <v>13</v>
      </c>
      <c r="D10085" s="10" t="s">
        <v>2</v>
      </c>
      <c r="E10085" s="10" t="s">
        <v>9</v>
      </c>
      <c r="F10085">
        <v>1</v>
      </c>
      <c r="G10085">
        <v>0.94585353136062622</v>
      </c>
      <c r="H10085">
        <v>0.94585353136062622</v>
      </c>
      <c r="I10085">
        <v>77.755386352539062</v>
      </c>
      <c r="J10085">
        <v>0</v>
      </c>
      <c r="K10085">
        <v>34811</v>
      </c>
      <c r="L10085">
        <v>32805.326999999997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 s="10" t="s">
        <v>38</v>
      </c>
    </row>
    <row r="10086" spans="1:19" hidden="1" x14ac:dyDescent="0.25">
      <c r="A10086" s="10" t="str">
        <f t="shared" si="157"/>
        <v>2017-2026Other1-in-2August PeakCAISO2</v>
      </c>
      <c r="B10086" s="10" t="s">
        <v>54</v>
      </c>
      <c r="C10086" s="10" t="s">
        <v>13</v>
      </c>
      <c r="D10086" s="10" t="s">
        <v>2</v>
      </c>
      <c r="E10086" s="10" t="s">
        <v>9</v>
      </c>
      <c r="F10086">
        <v>2</v>
      </c>
      <c r="G10086">
        <v>0.65385228395462036</v>
      </c>
      <c r="H10086">
        <v>0.65385228395462036</v>
      </c>
      <c r="I10086">
        <v>70.132072448730469</v>
      </c>
      <c r="J10086">
        <v>0</v>
      </c>
      <c r="K10086">
        <v>34811</v>
      </c>
      <c r="L10086">
        <v>32805.326999999997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 s="10" t="s">
        <v>39</v>
      </c>
    </row>
    <row r="10087" spans="1:19" hidden="1" x14ac:dyDescent="0.25">
      <c r="A10087" s="10" t="str">
        <f t="shared" si="157"/>
        <v>2017-2026Other1-in-10August PeakCAISO2</v>
      </c>
      <c r="B10087" s="10" t="s">
        <v>54</v>
      </c>
      <c r="C10087" s="10" t="s">
        <v>13</v>
      </c>
      <c r="D10087" s="10" t="s">
        <v>2</v>
      </c>
      <c r="E10087" s="10" t="s">
        <v>1</v>
      </c>
      <c r="F10087">
        <v>2</v>
      </c>
      <c r="G10087">
        <v>0.86140865087509155</v>
      </c>
      <c r="H10087">
        <v>0.86140865087509155</v>
      </c>
      <c r="I10087">
        <v>77.619338989257813</v>
      </c>
      <c r="J10087">
        <v>0</v>
      </c>
      <c r="K10087">
        <v>34811</v>
      </c>
      <c r="L10087">
        <v>32805.326999999997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 s="10" t="s">
        <v>39</v>
      </c>
    </row>
    <row r="10088" spans="1:19" hidden="1" x14ac:dyDescent="0.25">
      <c r="A10088" s="10" t="str">
        <f t="shared" si="157"/>
        <v>2017-2026Other1-in-2August PeakPGE2</v>
      </c>
      <c r="B10088" s="10" t="s">
        <v>54</v>
      </c>
      <c r="C10088" s="10" t="s">
        <v>13</v>
      </c>
      <c r="D10088" s="10" t="s">
        <v>2</v>
      </c>
      <c r="E10088" s="10" t="s">
        <v>9</v>
      </c>
      <c r="F10088">
        <v>2</v>
      </c>
      <c r="G10088">
        <v>0.81042301654815674</v>
      </c>
      <c r="H10088">
        <v>0.81042301654815674</v>
      </c>
      <c r="I10088">
        <v>75.774925231933594</v>
      </c>
      <c r="J10088">
        <v>0</v>
      </c>
      <c r="K10088">
        <v>34811</v>
      </c>
      <c r="L10088">
        <v>32805.326999999997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 s="10" t="s">
        <v>38</v>
      </c>
    </row>
    <row r="10089" spans="1:19" hidden="1" x14ac:dyDescent="0.25">
      <c r="A10089" s="10" t="str">
        <f t="shared" si="157"/>
        <v>2017-2026Other1-in-10August PeakPGE2</v>
      </c>
      <c r="B10089" s="10" t="s">
        <v>54</v>
      </c>
      <c r="C10089" s="10" t="s">
        <v>13</v>
      </c>
      <c r="D10089" s="10" t="s">
        <v>2</v>
      </c>
      <c r="E10089" s="10" t="s">
        <v>1</v>
      </c>
      <c r="F10089">
        <v>2</v>
      </c>
      <c r="G10089">
        <v>0.89549213647842407</v>
      </c>
      <c r="H10089">
        <v>0.89549213647842407</v>
      </c>
      <c r="I10089">
        <v>78.882896423339844</v>
      </c>
      <c r="J10089">
        <v>0</v>
      </c>
      <c r="K10089">
        <v>34811</v>
      </c>
      <c r="L10089">
        <v>32805.326999999997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 s="10" t="s">
        <v>38</v>
      </c>
    </row>
    <row r="10090" spans="1:19" hidden="1" x14ac:dyDescent="0.25">
      <c r="A10090" s="10" t="str">
        <f t="shared" si="157"/>
        <v>2017-2026Other1-in-10August PeakCAISO3</v>
      </c>
      <c r="B10090" s="10" t="s">
        <v>54</v>
      </c>
      <c r="C10090" s="10" t="s">
        <v>13</v>
      </c>
      <c r="D10090" s="10" t="s">
        <v>2</v>
      </c>
      <c r="E10090" s="10" t="s">
        <v>1</v>
      </c>
      <c r="F10090">
        <v>3</v>
      </c>
      <c r="G10090">
        <v>0.77138906717300415</v>
      </c>
      <c r="H10090">
        <v>0.77138906717300415</v>
      </c>
      <c r="I10090">
        <v>75.961372375488281</v>
      </c>
      <c r="J10090">
        <v>0</v>
      </c>
      <c r="K10090">
        <v>34811</v>
      </c>
      <c r="L10090">
        <v>32805.326999999997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 s="10" t="s">
        <v>39</v>
      </c>
    </row>
    <row r="10091" spans="1:19" hidden="1" x14ac:dyDescent="0.25">
      <c r="A10091" s="10" t="str">
        <f t="shared" si="157"/>
        <v>2017-2026Other1-in-2August PeakCAISO3</v>
      </c>
      <c r="B10091" s="10" t="s">
        <v>54</v>
      </c>
      <c r="C10091" s="10" t="s">
        <v>13</v>
      </c>
      <c r="D10091" s="10" t="s">
        <v>2</v>
      </c>
      <c r="E10091" s="10" t="s">
        <v>9</v>
      </c>
      <c r="F10091">
        <v>3</v>
      </c>
      <c r="G10091">
        <v>0.58552289009094238</v>
      </c>
      <c r="H10091">
        <v>0.58552289009094238</v>
      </c>
      <c r="I10091">
        <v>68.296119689941406</v>
      </c>
      <c r="J10091">
        <v>0</v>
      </c>
      <c r="K10091">
        <v>34811</v>
      </c>
      <c r="L10091">
        <v>32805.326999999997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 s="10" t="s">
        <v>39</v>
      </c>
    </row>
    <row r="10092" spans="1:19" hidden="1" x14ac:dyDescent="0.25">
      <c r="A10092" s="10" t="str">
        <f t="shared" si="157"/>
        <v>2017-2026Other1-in-2August PeakPGE3</v>
      </c>
      <c r="B10092" s="10" t="s">
        <v>54</v>
      </c>
      <c r="C10092" s="10" t="s">
        <v>13</v>
      </c>
      <c r="D10092" s="10" t="s">
        <v>2</v>
      </c>
      <c r="E10092" s="10" t="s">
        <v>9</v>
      </c>
      <c r="F10092">
        <v>3</v>
      </c>
      <c r="G10092">
        <v>0.72573155164718628</v>
      </c>
      <c r="H10092">
        <v>0.72573155164718628</v>
      </c>
      <c r="I10092">
        <v>74.055770874023437</v>
      </c>
      <c r="J10092">
        <v>0</v>
      </c>
      <c r="K10092">
        <v>34811</v>
      </c>
      <c r="L10092">
        <v>32805.326999999997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 s="10" t="s">
        <v>38</v>
      </c>
    </row>
    <row r="10093" spans="1:19" hidden="1" x14ac:dyDescent="0.25">
      <c r="A10093" s="10" t="str">
        <f t="shared" si="157"/>
        <v>2017-2026Other1-in-10August PeakPGE3</v>
      </c>
      <c r="B10093" s="10" t="s">
        <v>54</v>
      </c>
      <c r="C10093" s="10" t="s">
        <v>13</v>
      </c>
      <c r="D10093" s="10" t="s">
        <v>2</v>
      </c>
      <c r="E10093" s="10" t="s">
        <v>1</v>
      </c>
      <c r="F10093">
        <v>3</v>
      </c>
      <c r="G10093">
        <v>0.80191075801849365</v>
      </c>
      <c r="H10093">
        <v>0.80191075801849365</v>
      </c>
      <c r="I10093">
        <v>77.435348510742187</v>
      </c>
      <c r="J10093">
        <v>0</v>
      </c>
      <c r="K10093">
        <v>34811</v>
      </c>
      <c r="L10093">
        <v>32805.326999999997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 s="10" t="s">
        <v>38</v>
      </c>
    </row>
    <row r="10094" spans="1:19" hidden="1" x14ac:dyDescent="0.25">
      <c r="A10094" s="10" t="str">
        <f t="shared" si="157"/>
        <v>2017-2026Other1-in-2August PeakCAISO4</v>
      </c>
      <c r="B10094" s="10" t="s">
        <v>54</v>
      </c>
      <c r="C10094" s="10" t="s">
        <v>13</v>
      </c>
      <c r="D10094" s="10" t="s">
        <v>2</v>
      </c>
      <c r="E10094" s="10" t="s">
        <v>9</v>
      </c>
      <c r="F10094">
        <v>4</v>
      </c>
      <c r="G10094">
        <v>0.54750317335128784</v>
      </c>
      <c r="H10094">
        <v>0.54750317335128784</v>
      </c>
      <c r="I10094">
        <v>67.099533081054688</v>
      </c>
      <c r="J10094">
        <v>0</v>
      </c>
      <c r="K10094">
        <v>34811</v>
      </c>
      <c r="L10094">
        <v>32805.326999999997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 s="10" t="s">
        <v>39</v>
      </c>
    </row>
    <row r="10095" spans="1:19" hidden="1" x14ac:dyDescent="0.25">
      <c r="A10095" s="10" t="str">
        <f t="shared" si="157"/>
        <v>2017-2026Other1-in-10August PeakCAISO4</v>
      </c>
      <c r="B10095" s="10" t="s">
        <v>54</v>
      </c>
      <c r="C10095" s="10" t="s">
        <v>13</v>
      </c>
      <c r="D10095" s="10" t="s">
        <v>2</v>
      </c>
      <c r="E10095" s="10" t="s">
        <v>1</v>
      </c>
      <c r="F10095">
        <v>4</v>
      </c>
      <c r="G10095">
        <v>0.72130054235458374</v>
      </c>
      <c r="H10095">
        <v>0.72130054235458374</v>
      </c>
      <c r="I10095">
        <v>74.735992431640625</v>
      </c>
      <c r="J10095">
        <v>0</v>
      </c>
      <c r="K10095">
        <v>34811</v>
      </c>
      <c r="L10095">
        <v>32805.326999999997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 s="10" t="s">
        <v>39</v>
      </c>
    </row>
    <row r="10096" spans="1:19" hidden="1" x14ac:dyDescent="0.25">
      <c r="A10096" s="10" t="str">
        <f t="shared" si="157"/>
        <v>2017-2026Other1-in-10August PeakPGE4</v>
      </c>
      <c r="B10096" s="10" t="s">
        <v>54</v>
      </c>
      <c r="C10096" s="10" t="s">
        <v>13</v>
      </c>
      <c r="D10096" s="10" t="s">
        <v>2</v>
      </c>
      <c r="E10096" s="10" t="s">
        <v>1</v>
      </c>
      <c r="F10096">
        <v>4</v>
      </c>
      <c r="G10096">
        <v>0.7498403787612915</v>
      </c>
      <c r="H10096">
        <v>0.7498403787612915</v>
      </c>
      <c r="I10096">
        <v>76.01092529296875</v>
      </c>
      <c r="J10096">
        <v>0</v>
      </c>
      <c r="K10096">
        <v>34811</v>
      </c>
      <c r="L10096">
        <v>32805.326999999997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 s="10" t="s">
        <v>38</v>
      </c>
    </row>
    <row r="10097" spans="1:19" hidden="1" x14ac:dyDescent="0.25">
      <c r="A10097" s="10" t="str">
        <f t="shared" si="157"/>
        <v>2017-2026Other1-in-2August PeakPGE4</v>
      </c>
      <c r="B10097" s="10" t="s">
        <v>54</v>
      </c>
      <c r="C10097" s="10" t="s">
        <v>13</v>
      </c>
      <c r="D10097" s="10" t="s">
        <v>2</v>
      </c>
      <c r="E10097" s="10" t="s">
        <v>9</v>
      </c>
      <c r="F10097">
        <v>4</v>
      </c>
      <c r="G10097">
        <v>0.67860770225524902</v>
      </c>
      <c r="H10097">
        <v>0.67860770225524902</v>
      </c>
      <c r="I10097">
        <v>72.661956787109375</v>
      </c>
      <c r="J10097">
        <v>0</v>
      </c>
      <c r="K10097">
        <v>34811</v>
      </c>
      <c r="L10097">
        <v>32805.326999999997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 s="10" t="s">
        <v>38</v>
      </c>
    </row>
    <row r="10098" spans="1:19" hidden="1" x14ac:dyDescent="0.25">
      <c r="A10098" s="10" t="str">
        <f t="shared" si="157"/>
        <v>2017-2026Other1-in-2August PeakCAISO5</v>
      </c>
      <c r="B10098" s="10" t="s">
        <v>54</v>
      </c>
      <c r="C10098" s="10" t="s">
        <v>13</v>
      </c>
      <c r="D10098" s="10" t="s">
        <v>2</v>
      </c>
      <c r="E10098" s="10" t="s">
        <v>9</v>
      </c>
      <c r="F10098">
        <v>5</v>
      </c>
      <c r="G10098">
        <v>0.53627294301986694</v>
      </c>
      <c r="H10098">
        <v>0.53627294301986694</v>
      </c>
      <c r="I10098">
        <v>65.706344604492188</v>
      </c>
      <c r="J10098">
        <v>0</v>
      </c>
      <c r="K10098">
        <v>34811</v>
      </c>
      <c r="L10098">
        <v>32805.326999999997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 s="10" t="s">
        <v>39</v>
      </c>
    </row>
    <row r="10099" spans="1:19" hidden="1" x14ac:dyDescent="0.25">
      <c r="A10099" s="10" t="str">
        <f t="shared" si="157"/>
        <v>2017-2026Other1-in-10August PeakCAISO5</v>
      </c>
      <c r="B10099" s="10" t="s">
        <v>54</v>
      </c>
      <c r="C10099" s="10" t="s">
        <v>13</v>
      </c>
      <c r="D10099" s="10" t="s">
        <v>2</v>
      </c>
      <c r="E10099" s="10" t="s">
        <v>1</v>
      </c>
      <c r="F10099">
        <v>5</v>
      </c>
      <c r="G10099">
        <v>0.7065054178237915</v>
      </c>
      <c r="H10099">
        <v>0.7065054178237915</v>
      </c>
      <c r="I10099">
        <v>73.155342102050781</v>
      </c>
      <c r="J10099">
        <v>0</v>
      </c>
      <c r="K10099">
        <v>34811</v>
      </c>
      <c r="L10099">
        <v>32805.326999999997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 s="10" t="s">
        <v>39</v>
      </c>
    </row>
    <row r="10100" spans="1:19" hidden="1" x14ac:dyDescent="0.25">
      <c r="A10100" s="10" t="str">
        <f t="shared" si="157"/>
        <v>2017-2026Other1-in-10August PeakPGE5</v>
      </c>
      <c r="B10100" s="10" t="s">
        <v>54</v>
      </c>
      <c r="C10100" s="10" t="s">
        <v>13</v>
      </c>
      <c r="D10100" s="10" t="s">
        <v>2</v>
      </c>
      <c r="E10100" s="10" t="s">
        <v>1</v>
      </c>
      <c r="F10100">
        <v>5</v>
      </c>
      <c r="G10100">
        <v>0.73445981740951538</v>
      </c>
      <c r="H10100">
        <v>0.73445981740951538</v>
      </c>
      <c r="I10100">
        <v>74.661842346191406</v>
      </c>
      <c r="J10100">
        <v>0</v>
      </c>
      <c r="K10100">
        <v>34811</v>
      </c>
      <c r="L10100">
        <v>32805.326999999997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 s="10" t="s">
        <v>38</v>
      </c>
    </row>
    <row r="10101" spans="1:19" hidden="1" x14ac:dyDescent="0.25">
      <c r="A10101" s="10" t="str">
        <f t="shared" si="157"/>
        <v>2017-2026Other1-in-2August PeakPGE5</v>
      </c>
      <c r="B10101" s="10" t="s">
        <v>54</v>
      </c>
      <c r="C10101" s="10" t="s">
        <v>13</v>
      </c>
      <c r="D10101" s="10" t="s">
        <v>2</v>
      </c>
      <c r="E10101" s="10" t="s">
        <v>9</v>
      </c>
      <c r="F10101">
        <v>5</v>
      </c>
      <c r="G10101">
        <v>0.66468828916549683</v>
      </c>
      <c r="H10101">
        <v>0.66468828916549683</v>
      </c>
      <c r="I10101">
        <v>71.037361145019531</v>
      </c>
      <c r="J10101">
        <v>0</v>
      </c>
      <c r="K10101">
        <v>34811</v>
      </c>
      <c r="L10101">
        <v>32805.326999999997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 s="10" t="s">
        <v>38</v>
      </c>
    </row>
    <row r="10102" spans="1:19" hidden="1" x14ac:dyDescent="0.25">
      <c r="A10102" s="10" t="str">
        <f t="shared" si="157"/>
        <v>2017-2026Other1-in-2August PeakCAISO6</v>
      </c>
      <c r="B10102" s="10" t="s">
        <v>54</v>
      </c>
      <c r="C10102" s="10" t="s">
        <v>13</v>
      </c>
      <c r="D10102" s="10" t="s">
        <v>2</v>
      </c>
      <c r="E10102" s="10" t="s">
        <v>9</v>
      </c>
      <c r="F10102">
        <v>6</v>
      </c>
      <c r="G10102">
        <v>0.5570109486579895</v>
      </c>
      <c r="H10102">
        <v>0.5570109486579895</v>
      </c>
      <c r="I10102">
        <v>64.649017333984375</v>
      </c>
      <c r="J10102">
        <v>0</v>
      </c>
      <c r="K10102">
        <v>34811</v>
      </c>
      <c r="L10102">
        <v>32805.326999999997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 s="10" t="s">
        <v>39</v>
      </c>
    </row>
    <row r="10103" spans="1:19" hidden="1" x14ac:dyDescent="0.25">
      <c r="A10103" s="10" t="str">
        <f t="shared" si="157"/>
        <v>2017-2026Other1-in-10August PeakCAISO6</v>
      </c>
      <c r="B10103" s="10" t="s">
        <v>54</v>
      </c>
      <c r="C10103" s="10" t="s">
        <v>13</v>
      </c>
      <c r="D10103" s="10" t="s">
        <v>2</v>
      </c>
      <c r="E10103" s="10" t="s">
        <v>1</v>
      </c>
      <c r="F10103">
        <v>6</v>
      </c>
      <c r="G10103">
        <v>0.7338263988494873</v>
      </c>
      <c r="H10103">
        <v>0.7338263988494873</v>
      </c>
      <c r="I10103">
        <v>72.158821105957031</v>
      </c>
      <c r="J10103">
        <v>0</v>
      </c>
      <c r="K10103">
        <v>34811</v>
      </c>
      <c r="L10103">
        <v>32805.326999999997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 s="10" t="s">
        <v>39</v>
      </c>
    </row>
    <row r="10104" spans="1:19" hidden="1" x14ac:dyDescent="0.25">
      <c r="A10104" s="10" t="str">
        <f t="shared" si="157"/>
        <v>2017-2026Other1-in-10August PeakPGE6</v>
      </c>
      <c r="B10104" s="10" t="s">
        <v>54</v>
      </c>
      <c r="C10104" s="10" t="s">
        <v>13</v>
      </c>
      <c r="D10104" s="10" t="s">
        <v>2</v>
      </c>
      <c r="E10104" s="10" t="s">
        <v>1</v>
      </c>
      <c r="F10104">
        <v>6</v>
      </c>
      <c r="G10104">
        <v>0.76286184787750244</v>
      </c>
      <c r="H10104">
        <v>0.76286184787750244</v>
      </c>
      <c r="I10104">
        <v>73.47760009765625</v>
      </c>
      <c r="J10104">
        <v>0</v>
      </c>
      <c r="K10104">
        <v>34811</v>
      </c>
      <c r="L10104">
        <v>32805.326999999997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 s="10" t="s">
        <v>38</v>
      </c>
    </row>
    <row r="10105" spans="1:19" hidden="1" x14ac:dyDescent="0.25">
      <c r="A10105" s="10" t="str">
        <f t="shared" si="157"/>
        <v>2017-2026Other1-in-2August PeakPGE6</v>
      </c>
      <c r="B10105" s="10" t="s">
        <v>54</v>
      </c>
      <c r="C10105" s="10" t="s">
        <v>13</v>
      </c>
      <c r="D10105" s="10" t="s">
        <v>2</v>
      </c>
      <c r="E10105" s="10" t="s">
        <v>9</v>
      </c>
      <c r="F10105">
        <v>6</v>
      </c>
      <c r="G10105">
        <v>0.69039219617843628</v>
      </c>
      <c r="H10105">
        <v>0.69039219617843628</v>
      </c>
      <c r="I10105">
        <v>69.888267517089844</v>
      </c>
      <c r="J10105">
        <v>0</v>
      </c>
      <c r="K10105">
        <v>34811</v>
      </c>
      <c r="L10105">
        <v>32805.326999999997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 s="10" t="s">
        <v>38</v>
      </c>
    </row>
    <row r="10106" spans="1:19" hidden="1" x14ac:dyDescent="0.25">
      <c r="A10106" s="10" t="str">
        <f t="shared" si="157"/>
        <v>2017-2026Other1-in-2August PeakCAISO7</v>
      </c>
      <c r="B10106" s="10" t="s">
        <v>54</v>
      </c>
      <c r="C10106" s="10" t="s">
        <v>13</v>
      </c>
      <c r="D10106" s="10" t="s">
        <v>2</v>
      </c>
      <c r="E10106" s="10" t="s">
        <v>9</v>
      </c>
      <c r="F10106">
        <v>7</v>
      </c>
      <c r="G10106">
        <v>0.61414599418640137</v>
      </c>
      <c r="H10106">
        <v>0.61414599418640137</v>
      </c>
      <c r="I10106">
        <v>63.827953338623047</v>
      </c>
      <c r="J10106">
        <v>0</v>
      </c>
      <c r="K10106">
        <v>34811</v>
      </c>
      <c r="L10106">
        <v>32805.326999999997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 s="10" t="s">
        <v>39</v>
      </c>
    </row>
    <row r="10107" spans="1:19" hidden="1" x14ac:dyDescent="0.25">
      <c r="A10107" s="10" t="str">
        <f t="shared" si="157"/>
        <v>2017-2026Other1-in-10August PeakCAISO7</v>
      </c>
      <c r="B10107" s="10" t="s">
        <v>54</v>
      </c>
      <c r="C10107" s="10" t="s">
        <v>13</v>
      </c>
      <c r="D10107" s="10" t="s">
        <v>2</v>
      </c>
      <c r="E10107" s="10" t="s">
        <v>1</v>
      </c>
      <c r="F10107">
        <v>7</v>
      </c>
      <c r="G10107">
        <v>0.80909812450408936</v>
      </c>
      <c r="H10107">
        <v>0.80909812450408936</v>
      </c>
      <c r="I10107">
        <v>71.299461364746094</v>
      </c>
      <c r="J10107">
        <v>0</v>
      </c>
      <c r="K10107">
        <v>34811</v>
      </c>
      <c r="L10107">
        <v>32805.326999999997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 s="10" t="s">
        <v>39</v>
      </c>
    </row>
    <row r="10108" spans="1:19" hidden="1" x14ac:dyDescent="0.25">
      <c r="A10108" s="10" t="str">
        <f t="shared" si="157"/>
        <v>2017-2026Other1-in-2August PeakPGE7</v>
      </c>
      <c r="B10108" s="10" t="s">
        <v>54</v>
      </c>
      <c r="C10108" s="10" t="s">
        <v>13</v>
      </c>
      <c r="D10108" s="10" t="s">
        <v>2</v>
      </c>
      <c r="E10108" s="10" t="s">
        <v>9</v>
      </c>
      <c r="F10108">
        <v>7</v>
      </c>
      <c r="G10108">
        <v>0.76120871305465698</v>
      </c>
      <c r="H10108">
        <v>0.76120871305465698</v>
      </c>
      <c r="I10108">
        <v>69.587432861328125</v>
      </c>
      <c r="J10108">
        <v>0</v>
      </c>
      <c r="K10108">
        <v>34811</v>
      </c>
      <c r="L10108">
        <v>32805.326999999997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 s="10" t="s">
        <v>38</v>
      </c>
    </row>
    <row r="10109" spans="1:19" hidden="1" x14ac:dyDescent="0.25">
      <c r="A10109" s="10" t="str">
        <f t="shared" si="157"/>
        <v>2017-2026Other1-in-10August PeakPGE7</v>
      </c>
      <c r="B10109" s="10" t="s">
        <v>54</v>
      </c>
      <c r="C10109" s="10" t="s">
        <v>13</v>
      </c>
      <c r="D10109" s="10" t="s">
        <v>2</v>
      </c>
      <c r="E10109" s="10" t="s">
        <v>1</v>
      </c>
      <c r="F10109">
        <v>7</v>
      </c>
      <c r="G10109">
        <v>0.84111183881759644</v>
      </c>
      <c r="H10109">
        <v>0.84111183881759644</v>
      </c>
      <c r="I10109">
        <v>72.950309753417969</v>
      </c>
      <c r="J10109">
        <v>0</v>
      </c>
      <c r="K10109">
        <v>34811</v>
      </c>
      <c r="L10109">
        <v>32805.326999999997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 s="10" t="s">
        <v>38</v>
      </c>
    </row>
    <row r="10110" spans="1:19" hidden="1" x14ac:dyDescent="0.25">
      <c r="A10110" s="10" t="str">
        <f t="shared" si="157"/>
        <v>2017-2026Other1-in-2August PeakCAISO8</v>
      </c>
      <c r="B10110" s="10" t="s">
        <v>54</v>
      </c>
      <c r="C10110" s="10" t="s">
        <v>13</v>
      </c>
      <c r="D10110" s="10" t="s">
        <v>2</v>
      </c>
      <c r="E10110" s="10" t="s">
        <v>9</v>
      </c>
      <c r="F10110">
        <v>8</v>
      </c>
      <c r="G10110">
        <v>0.64714181423187256</v>
      </c>
      <c r="H10110">
        <v>0.64714181423187256</v>
      </c>
      <c r="I10110">
        <v>65.877197265625</v>
      </c>
      <c r="J10110">
        <v>0</v>
      </c>
      <c r="K10110">
        <v>34811</v>
      </c>
      <c r="L10110">
        <v>32805.326999999997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 s="10" t="s">
        <v>39</v>
      </c>
    </row>
    <row r="10111" spans="1:19" hidden="1" x14ac:dyDescent="0.25">
      <c r="A10111" s="10" t="str">
        <f t="shared" si="157"/>
        <v>2017-2026Other1-in-10August PeakCAISO8</v>
      </c>
      <c r="B10111" s="10" t="s">
        <v>54</v>
      </c>
      <c r="C10111" s="10" t="s">
        <v>13</v>
      </c>
      <c r="D10111" s="10" t="s">
        <v>2</v>
      </c>
      <c r="E10111" s="10" t="s">
        <v>1</v>
      </c>
      <c r="F10111">
        <v>8</v>
      </c>
      <c r="G10111">
        <v>0.85256803035736084</v>
      </c>
      <c r="H10111">
        <v>0.85256803035736084</v>
      </c>
      <c r="I10111">
        <v>74.0302734375</v>
      </c>
      <c r="J10111">
        <v>0</v>
      </c>
      <c r="K10111">
        <v>34811</v>
      </c>
      <c r="L10111">
        <v>32805.326999999997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 s="10" t="s">
        <v>39</v>
      </c>
    </row>
    <row r="10112" spans="1:19" hidden="1" x14ac:dyDescent="0.25">
      <c r="A10112" s="10" t="str">
        <f t="shared" si="157"/>
        <v>2017-2026Other1-in-10August PeakPGE8</v>
      </c>
      <c r="B10112" s="10" t="s">
        <v>54</v>
      </c>
      <c r="C10112" s="10" t="s">
        <v>13</v>
      </c>
      <c r="D10112" s="10" t="s">
        <v>2</v>
      </c>
      <c r="E10112" s="10" t="s">
        <v>1</v>
      </c>
      <c r="F10112">
        <v>8</v>
      </c>
      <c r="G10112">
        <v>0.88630175590515137</v>
      </c>
      <c r="H10112">
        <v>0.88630175590515137</v>
      </c>
      <c r="I10112">
        <v>75.392127990722656</v>
      </c>
      <c r="J10112">
        <v>0</v>
      </c>
      <c r="K10112">
        <v>34811</v>
      </c>
      <c r="L10112">
        <v>32805.326999999997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 s="10" t="s">
        <v>38</v>
      </c>
    </row>
    <row r="10113" spans="1:19" hidden="1" x14ac:dyDescent="0.25">
      <c r="A10113" s="10" t="str">
        <f t="shared" si="157"/>
        <v>2017-2026Other1-in-2August PeakPGE8</v>
      </c>
      <c r="B10113" s="10" t="s">
        <v>54</v>
      </c>
      <c r="C10113" s="10" t="s">
        <v>13</v>
      </c>
      <c r="D10113" s="10" t="s">
        <v>2</v>
      </c>
      <c r="E10113" s="10" t="s">
        <v>9</v>
      </c>
      <c r="F10113">
        <v>8</v>
      </c>
      <c r="G10113">
        <v>0.80210566520690918</v>
      </c>
      <c r="H10113">
        <v>0.80210566520690918</v>
      </c>
      <c r="I10113">
        <v>72.593345642089844</v>
      </c>
      <c r="J10113">
        <v>0</v>
      </c>
      <c r="K10113">
        <v>34811</v>
      </c>
      <c r="L10113">
        <v>32805.326999999997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 s="10" t="s">
        <v>38</v>
      </c>
    </row>
    <row r="10114" spans="1:19" hidden="1" x14ac:dyDescent="0.25">
      <c r="A10114" s="10" t="str">
        <f t="shared" ref="A10114:A10177" si="158">CONCATENATE(B10114,C10114,E10114,D10114,S10114,F10114)</f>
        <v>2017-2026Other1-in-10August PeakCAISO9</v>
      </c>
      <c r="B10114" s="10" t="s">
        <v>54</v>
      </c>
      <c r="C10114" s="10" t="s">
        <v>13</v>
      </c>
      <c r="D10114" s="10" t="s">
        <v>2</v>
      </c>
      <c r="E10114" s="10" t="s">
        <v>1</v>
      </c>
      <c r="F10114">
        <v>9</v>
      </c>
      <c r="G10114">
        <v>0.84706610441207886</v>
      </c>
      <c r="H10114">
        <v>0.84706610441207886</v>
      </c>
      <c r="I10114">
        <v>78.371116638183594</v>
      </c>
      <c r="J10114">
        <v>0</v>
      </c>
      <c r="K10114">
        <v>34811</v>
      </c>
      <c r="L10114">
        <v>32805.326999999997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 s="10" t="s">
        <v>39</v>
      </c>
    </row>
    <row r="10115" spans="1:19" hidden="1" x14ac:dyDescent="0.25">
      <c r="A10115" s="10" t="str">
        <f t="shared" si="158"/>
        <v>2017-2026Other1-in-2August PeakCAISO9</v>
      </c>
      <c r="B10115" s="10" t="s">
        <v>54</v>
      </c>
      <c r="C10115" s="10" t="s">
        <v>13</v>
      </c>
      <c r="D10115" s="10" t="s">
        <v>2</v>
      </c>
      <c r="E10115" s="10" t="s">
        <v>9</v>
      </c>
      <c r="F10115">
        <v>9</v>
      </c>
      <c r="G10115">
        <v>0.64296555519104004</v>
      </c>
      <c r="H10115">
        <v>0.64296555519104004</v>
      </c>
      <c r="I10115">
        <v>69.888946533203125</v>
      </c>
      <c r="J10115">
        <v>0</v>
      </c>
      <c r="K10115">
        <v>34811</v>
      </c>
      <c r="L10115">
        <v>32805.326999999997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 s="10" t="s">
        <v>39</v>
      </c>
    </row>
    <row r="10116" spans="1:19" hidden="1" x14ac:dyDescent="0.25">
      <c r="A10116" s="10" t="str">
        <f t="shared" si="158"/>
        <v>2017-2026Other1-in-10August PeakPGE9</v>
      </c>
      <c r="B10116" s="10" t="s">
        <v>54</v>
      </c>
      <c r="C10116" s="10" t="s">
        <v>13</v>
      </c>
      <c r="D10116" s="10" t="s">
        <v>2</v>
      </c>
      <c r="E10116" s="10" t="s">
        <v>1</v>
      </c>
      <c r="F10116">
        <v>9</v>
      </c>
      <c r="G10116">
        <v>0.88058209419250488</v>
      </c>
      <c r="H10116">
        <v>0.88058209419250488</v>
      </c>
      <c r="I10116">
        <v>81.227790832519531</v>
      </c>
      <c r="J10116">
        <v>0</v>
      </c>
      <c r="K10116">
        <v>34811</v>
      </c>
      <c r="L10116">
        <v>32805.326999999997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 s="10" t="s">
        <v>38</v>
      </c>
    </row>
    <row r="10117" spans="1:19" hidden="1" x14ac:dyDescent="0.25">
      <c r="A10117" s="10" t="str">
        <f t="shared" si="158"/>
        <v>2017-2026Other1-in-2August PeakPGE9</v>
      </c>
      <c r="B10117" s="10" t="s">
        <v>54</v>
      </c>
      <c r="C10117" s="10" t="s">
        <v>13</v>
      </c>
      <c r="D10117" s="10" t="s">
        <v>2</v>
      </c>
      <c r="E10117" s="10" t="s">
        <v>9</v>
      </c>
      <c r="F10117">
        <v>9</v>
      </c>
      <c r="G10117">
        <v>0.79692935943603516</v>
      </c>
      <c r="H10117">
        <v>0.79692935943603516</v>
      </c>
      <c r="I10117">
        <v>77.306770324707031</v>
      </c>
      <c r="J10117">
        <v>0</v>
      </c>
      <c r="K10117">
        <v>34811</v>
      </c>
      <c r="L10117">
        <v>32805.326999999997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 s="10" t="s">
        <v>38</v>
      </c>
    </row>
    <row r="10118" spans="1:19" hidden="1" x14ac:dyDescent="0.25">
      <c r="A10118" s="10" t="str">
        <f t="shared" si="158"/>
        <v>2017-2026Other1-in-10August PeakCAISO10</v>
      </c>
      <c r="B10118" s="10" t="s">
        <v>54</v>
      </c>
      <c r="C10118" s="10" t="s">
        <v>13</v>
      </c>
      <c r="D10118" s="10" t="s">
        <v>2</v>
      </c>
      <c r="E10118" s="10" t="s">
        <v>1</v>
      </c>
      <c r="F10118">
        <v>10</v>
      </c>
      <c r="G10118">
        <v>0.88566756248474121</v>
      </c>
      <c r="H10118">
        <v>0.88566756248474121</v>
      </c>
      <c r="I10118">
        <v>83.46148681640625</v>
      </c>
      <c r="J10118">
        <v>0</v>
      </c>
      <c r="K10118">
        <v>34811</v>
      </c>
      <c r="L10118">
        <v>32805.326999999997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 s="10" t="s">
        <v>39</v>
      </c>
    </row>
    <row r="10119" spans="1:19" hidden="1" x14ac:dyDescent="0.25">
      <c r="A10119" s="10" t="str">
        <f t="shared" si="158"/>
        <v>2017-2026Other1-in-2August PeakCAISO10</v>
      </c>
      <c r="B10119" s="10" t="s">
        <v>54</v>
      </c>
      <c r="C10119" s="10" t="s">
        <v>13</v>
      </c>
      <c r="D10119" s="10" t="s">
        <v>2</v>
      </c>
      <c r="E10119" s="10" t="s">
        <v>9</v>
      </c>
      <c r="F10119">
        <v>10</v>
      </c>
      <c r="G10119">
        <v>0.67226600646972656</v>
      </c>
      <c r="H10119">
        <v>0.67226600646972656</v>
      </c>
      <c r="I10119">
        <v>74.898323059082031</v>
      </c>
      <c r="J10119">
        <v>0</v>
      </c>
      <c r="K10119">
        <v>34811</v>
      </c>
      <c r="L10119">
        <v>32805.326999999997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 s="10" t="s">
        <v>39</v>
      </c>
    </row>
    <row r="10120" spans="1:19" hidden="1" x14ac:dyDescent="0.25">
      <c r="A10120" s="10" t="str">
        <f t="shared" si="158"/>
        <v>2017-2026Other1-in-2August PeakPGE10</v>
      </c>
      <c r="B10120" s="10" t="s">
        <v>54</v>
      </c>
      <c r="C10120" s="10" t="s">
        <v>13</v>
      </c>
      <c r="D10120" s="10" t="s">
        <v>2</v>
      </c>
      <c r="E10120" s="10" t="s">
        <v>9</v>
      </c>
      <c r="F10120">
        <v>10</v>
      </c>
      <c r="G10120">
        <v>0.83324605226516724</v>
      </c>
      <c r="H10120">
        <v>0.83324605226516724</v>
      </c>
      <c r="I10120">
        <v>82.149925231933594</v>
      </c>
      <c r="J10120">
        <v>0</v>
      </c>
      <c r="K10120">
        <v>34811</v>
      </c>
      <c r="L10120">
        <v>32805.326999999997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 s="10" t="s">
        <v>38</v>
      </c>
    </row>
    <row r="10121" spans="1:19" hidden="1" x14ac:dyDescent="0.25">
      <c r="A10121" s="10" t="str">
        <f t="shared" si="158"/>
        <v>2017-2026Other1-in-10August PeakPGE10</v>
      </c>
      <c r="B10121" s="10" t="s">
        <v>54</v>
      </c>
      <c r="C10121" s="10" t="s">
        <v>13</v>
      </c>
      <c r="D10121" s="10" t="s">
        <v>2</v>
      </c>
      <c r="E10121" s="10" t="s">
        <v>1</v>
      </c>
      <c r="F10121">
        <v>10</v>
      </c>
      <c r="G10121">
        <v>0.92071092128753662</v>
      </c>
      <c r="H10121">
        <v>0.92071092128753662</v>
      </c>
      <c r="I10121">
        <v>85.92755126953125</v>
      </c>
      <c r="J10121">
        <v>0</v>
      </c>
      <c r="K10121">
        <v>34811</v>
      </c>
      <c r="L10121">
        <v>32805.326999999997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 s="10" t="s">
        <v>38</v>
      </c>
    </row>
    <row r="10122" spans="1:19" hidden="1" x14ac:dyDescent="0.25">
      <c r="A10122" s="10" t="str">
        <f t="shared" si="158"/>
        <v>2017-2026Other1-in-2August PeakCAISO11</v>
      </c>
      <c r="B10122" s="10" t="s">
        <v>54</v>
      </c>
      <c r="C10122" s="10" t="s">
        <v>13</v>
      </c>
      <c r="D10122" s="10" t="s">
        <v>2</v>
      </c>
      <c r="E10122" s="10" t="s">
        <v>9</v>
      </c>
      <c r="F10122">
        <v>11</v>
      </c>
      <c r="G10122">
        <v>0.7556377649307251</v>
      </c>
      <c r="H10122">
        <v>0.7556377649307251</v>
      </c>
      <c r="I10122">
        <v>80.315071105957031</v>
      </c>
      <c r="J10122">
        <v>0</v>
      </c>
      <c r="K10122">
        <v>34811</v>
      </c>
      <c r="L10122">
        <v>32805.326999999997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 s="10" t="s">
        <v>39</v>
      </c>
    </row>
    <row r="10123" spans="1:19" hidden="1" x14ac:dyDescent="0.25">
      <c r="A10123" s="10" t="str">
        <f t="shared" si="158"/>
        <v>2017-2026Other1-in-10August PeakCAISO11</v>
      </c>
      <c r="B10123" s="10" t="s">
        <v>54</v>
      </c>
      <c r="C10123" s="10" t="s">
        <v>13</v>
      </c>
      <c r="D10123" s="10" t="s">
        <v>2</v>
      </c>
      <c r="E10123" s="10" t="s">
        <v>1</v>
      </c>
      <c r="F10123">
        <v>11</v>
      </c>
      <c r="G10123">
        <v>0.99550455808639526</v>
      </c>
      <c r="H10123">
        <v>0.99550455808639526</v>
      </c>
      <c r="I10123">
        <v>88.526657104492187</v>
      </c>
      <c r="J10123">
        <v>0</v>
      </c>
      <c r="K10123">
        <v>34811</v>
      </c>
      <c r="L10123">
        <v>32805.326999999997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 s="10" t="s">
        <v>39</v>
      </c>
    </row>
    <row r="10124" spans="1:19" hidden="1" x14ac:dyDescent="0.25">
      <c r="A10124" s="10" t="str">
        <f t="shared" si="158"/>
        <v>2017-2026Other1-in-2August PeakPGE11</v>
      </c>
      <c r="B10124" s="10" t="s">
        <v>54</v>
      </c>
      <c r="C10124" s="10" t="s">
        <v>13</v>
      </c>
      <c r="D10124" s="10" t="s">
        <v>2</v>
      </c>
      <c r="E10124" s="10" t="s">
        <v>9</v>
      </c>
      <c r="F10124">
        <v>11</v>
      </c>
      <c r="G10124">
        <v>0.93658196926116943</v>
      </c>
      <c r="H10124">
        <v>0.93658196926116943</v>
      </c>
      <c r="I10124">
        <v>86.665008544921875</v>
      </c>
      <c r="J10124">
        <v>0</v>
      </c>
      <c r="K10124">
        <v>34811</v>
      </c>
      <c r="L10124">
        <v>32805.326999999997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 s="10" t="s">
        <v>38</v>
      </c>
    </row>
    <row r="10125" spans="1:19" hidden="1" x14ac:dyDescent="0.25">
      <c r="A10125" s="10" t="str">
        <f t="shared" si="158"/>
        <v>2017-2026Other1-in-10August PeakPGE11</v>
      </c>
      <c r="B10125" s="10" t="s">
        <v>54</v>
      </c>
      <c r="C10125" s="10" t="s">
        <v>13</v>
      </c>
      <c r="D10125" s="10" t="s">
        <v>2</v>
      </c>
      <c r="E10125" s="10" t="s">
        <v>1</v>
      </c>
      <c r="F10125">
        <v>11</v>
      </c>
      <c r="G10125">
        <v>1.0348938703536987</v>
      </c>
      <c r="H10125">
        <v>1.0348938703536987</v>
      </c>
      <c r="I10125">
        <v>90.170570373535156</v>
      </c>
      <c r="J10125">
        <v>0</v>
      </c>
      <c r="K10125">
        <v>34811</v>
      </c>
      <c r="L10125">
        <v>32805.326999999997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 s="10" t="s">
        <v>38</v>
      </c>
    </row>
    <row r="10126" spans="1:19" hidden="1" x14ac:dyDescent="0.25">
      <c r="A10126" s="10" t="str">
        <f t="shared" si="158"/>
        <v>2017-2026Other1-in-2August PeakCAISO12</v>
      </c>
      <c r="B10126" s="10" t="s">
        <v>54</v>
      </c>
      <c r="C10126" s="10" t="s">
        <v>13</v>
      </c>
      <c r="D10126" s="10" t="s">
        <v>2</v>
      </c>
      <c r="E10126" s="10" t="s">
        <v>9</v>
      </c>
      <c r="F10126">
        <v>12</v>
      </c>
      <c r="G10126">
        <v>0.90538400411605835</v>
      </c>
      <c r="H10126">
        <v>0.90538400411605835</v>
      </c>
      <c r="I10126">
        <v>84.816215515136719</v>
      </c>
      <c r="J10126">
        <v>0</v>
      </c>
      <c r="K10126">
        <v>34811</v>
      </c>
      <c r="L10126">
        <v>32805.326999999997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 s="10" t="s">
        <v>39</v>
      </c>
    </row>
    <row r="10127" spans="1:19" hidden="1" x14ac:dyDescent="0.25">
      <c r="A10127" s="10" t="str">
        <f t="shared" si="158"/>
        <v>2017-2026Other1-in-10August PeakCAISO12</v>
      </c>
      <c r="B10127" s="10" t="s">
        <v>54</v>
      </c>
      <c r="C10127" s="10" t="s">
        <v>13</v>
      </c>
      <c r="D10127" s="10" t="s">
        <v>2</v>
      </c>
      <c r="E10127" s="10" t="s">
        <v>1</v>
      </c>
      <c r="F10127">
        <v>12</v>
      </c>
      <c r="G10127">
        <v>1.1927856206893921</v>
      </c>
      <c r="H10127">
        <v>1.1927856206893921</v>
      </c>
      <c r="I10127">
        <v>93.046630859375</v>
      </c>
      <c r="J10127">
        <v>0</v>
      </c>
      <c r="K10127">
        <v>34811</v>
      </c>
      <c r="L10127">
        <v>32805.326999999997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 s="10" t="s">
        <v>39</v>
      </c>
    </row>
    <row r="10128" spans="1:19" hidden="1" x14ac:dyDescent="0.25">
      <c r="A10128" s="10" t="str">
        <f t="shared" si="158"/>
        <v>2017-2026Other1-in-10August PeakPGE12</v>
      </c>
      <c r="B10128" s="10" t="s">
        <v>54</v>
      </c>
      <c r="C10128" s="10" t="s">
        <v>13</v>
      </c>
      <c r="D10128" s="10" t="s">
        <v>2</v>
      </c>
      <c r="E10128" s="10" t="s">
        <v>1</v>
      </c>
      <c r="F10128">
        <v>12</v>
      </c>
      <c r="G10128">
        <v>1.2399808168411255</v>
      </c>
      <c r="H10128">
        <v>1.2399808168411255</v>
      </c>
      <c r="I10128">
        <v>93.770095825195313</v>
      </c>
      <c r="J10128">
        <v>0</v>
      </c>
      <c r="K10128">
        <v>34811</v>
      </c>
      <c r="L10128">
        <v>32805.326999999997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 s="10" t="s">
        <v>38</v>
      </c>
    </row>
    <row r="10129" spans="1:19" hidden="1" x14ac:dyDescent="0.25">
      <c r="A10129" s="10" t="str">
        <f t="shared" si="158"/>
        <v>2017-2026Other1-in-2August PeakPGE12</v>
      </c>
      <c r="B10129" s="10" t="s">
        <v>54</v>
      </c>
      <c r="C10129" s="10" t="s">
        <v>13</v>
      </c>
      <c r="D10129" s="10" t="s">
        <v>2</v>
      </c>
      <c r="E10129" s="10" t="s">
        <v>9</v>
      </c>
      <c r="F10129">
        <v>12</v>
      </c>
      <c r="G10129">
        <v>1.1221861839294434</v>
      </c>
      <c r="H10129">
        <v>1.1221861839294434</v>
      </c>
      <c r="I10129">
        <v>90.920921325683594</v>
      </c>
      <c r="J10129">
        <v>0</v>
      </c>
      <c r="K10129">
        <v>34811</v>
      </c>
      <c r="L10129">
        <v>32805.326999999997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 s="10" t="s">
        <v>38</v>
      </c>
    </row>
    <row r="10130" spans="1:19" hidden="1" x14ac:dyDescent="0.25">
      <c r="A10130" s="10" t="str">
        <f t="shared" si="158"/>
        <v>2017-2026Other1-in-2August PeakCAISO13</v>
      </c>
      <c r="B10130" s="10" t="s">
        <v>54</v>
      </c>
      <c r="C10130" s="10" t="s">
        <v>13</v>
      </c>
      <c r="D10130" s="10" t="s">
        <v>2</v>
      </c>
      <c r="E10130" s="10" t="s">
        <v>9</v>
      </c>
      <c r="F10130">
        <v>13</v>
      </c>
      <c r="G10130">
        <v>1.1230802536010742</v>
      </c>
      <c r="H10130">
        <v>1.1230802536010742</v>
      </c>
      <c r="I10130">
        <v>88.827880859375</v>
      </c>
      <c r="J10130">
        <v>0</v>
      </c>
      <c r="K10130">
        <v>34811</v>
      </c>
      <c r="L10130">
        <v>32805.326999999997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 s="10" t="s">
        <v>39</v>
      </c>
    </row>
    <row r="10131" spans="1:19" hidden="1" x14ac:dyDescent="0.25">
      <c r="A10131" s="10" t="str">
        <f t="shared" si="158"/>
        <v>2017-2026Other1-in-10August PeakCAISO13</v>
      </c>
      <c r="B10131" s="10" t="s">
        <v>54</v>
      </c>
      <c r="C10131" s="10" t="s">
        <v>13</v>
      </c>
      <c r="D10131" s="10" t="s">
        <v>2</v>
      </c>
      <c r="E10131" s="10" t="s">
        <v>1</v>
      </c>
      <c r="F10131">
        <v>13</v>
      </c>
      <c r="G10131">
        <v>1.4795864820480347</v>
      </c>
      <c r="H10131">
        <v>1.4795864820480347</v>
      </c>
      <c r="I10131">
        <v>97.148529052734375</v>
      </c>
      <c r="J10131">
        <v>0</v>
      </c>
      <c r="K10131">
        <v>34811</v>
      </c>
      <c r="L10131">
        <v>32805.326999999997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 s="10" t="s">
        <v>39</v>
      </c>
    </row>
    <row r="10132" spans="1:19" hidden="1" x14ac:dyDescent="0.25">
      <c r="A10132" s="10" t="str">
        <f t="shared" si="158"/>
        <v>2017-2026Other1-in-2August PeakPGE13</v>
      </c>
      <c r="B10132" s="10" t="s">
        <v>54</v>
      </c>
      <c r="C10132" s="10" t="s">
        <v>13</v>
      </c>
      <c r="D10132" s="10" t="s">
        <v>2</v>
      </c>
      <c r="E10132" s="10" t="s">
        <v>9</v>
      </c>
      <c r="F10132">
        <v>13</v>
      </c>
      <c r="G10132">
        <v>1.3920117616653442</v>
      </c>
      <c r="H10132">
        <v>1.3920117616653442</v>
      </c>
      <c r="I10132">
        <v>94.769821166992188</v>
      </c>
      <c r="J10132">
        <v>0</v>
      </c>
      <c r="K10132">
        <v>34811</v>
      </c>
      <c r="L10132">
        <v>32805.326999999997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 s="10" t="s">
        <v>38</v>
      </c>
    </row>
    <row r="10133" spans="1:19" hidden="1" x14ac:dyDescent="0.25">
      <c r="A10133" s="10" t="str">
        <f t="shared" si="158"/>
        <v>2017-2026Other1-in-10August PeakPGE13</v>
      </c>
      <c r="B10133" s="10" t="s">
        <v>54</v>
      </c>
      <c r="C10133" s="10" t="s">
        <v>13</v>
      </c>
      <c r="D10133" s="10" t="s">
        <v>2</v>
      </c>
      <c r="E10133" s="10" t="s">
        <v>1</v>
      </c>
      <c r="F10133">
        <v>13</v>
      </c>
      <c r="G10133">
        <v>1.5381295680999756</v>
      </c>
      <c r="H10133">
        <v>1.5381295680999756</v>
      </c>
      <c r="I10133">
        <v>97.207649230957031</v>
      </c>
      <c r="J10133">
        <v>0</v>
      </c>
      <c r="K10133">
        <v>34811</v>
      </c>
      <c r="L10133">
        <v>32805.326999999997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 s="10" t="s">
        <v>38</v>
      </c>
    </row>
    <row r="10134" spans="1:19" hidden="1" x14ac:dyDescent="0.25">
      <c r="A10134" s="10" t="str">
        <f t="shared" si="158"/>
        <v>2017-2026Other1-in-2August PeakCAISO14</v>
      </c>
      <c r="B10134" s="10" t="s">
        <v>54</v>
      </c>
      <c r="C10134" s="10" t="s">
        <v>13</v>
      </c>
      <c r="D10134" s="10" t="s">
        <v>2</v>
      </c>
      <c r="E10134" s="10" t="s">
        <v>9</v>
      </c>
      <c r="F10134">
        <v>14</v>
      </c>
      <c r="G10134">
        <v>1.3761935234069824</v>
      </c>
      <c r="H10134">
        <v>1.1711385250091553</v>
      </c>
      <c r="I10134">
        <v>92.263870239257813</v>
      </c>
      <c r="J10134">
        <v>0.10273714363574982</v>
      </c>
      <c r="K10134">
        <v>34811</v>
      </c>
      <c r="L10134">
        <v>32805.326999999997</v>
      </c>
      <c r="M10134">
        <v>0.20505495369434357</v>
      </c>
      <c r="N10134">
        <v>7.3387026786804199E-2</v>
      </c>
      <c r="O10134">
        <v>0.15117959678173065</v>
      </c>
      <c r="P10134">
        <v>0.20505495369434357</v>
      </c>
      <c r="Q10134">
        <v>0.25893032550811768</v>
      </c>
      <c r="R10134">
        <v>0.33672288060188293</v>
      </c>
      <c r="S10134" s="10" t="s">
        <v>39</v>
      </c>
    </row>
    <row r="10135" spans="1:19" hidden="1" x14ac:dyDescent="0.25">
      <c r="A10135" s="10" t="str">
        <f t="shared" si="158"/>
        <v>2017-2026Other1-in-10August PeakCAISO14</v>
      </c>
      <c r="B10135" s="10" t="s">
        <v>54</v>
      </c>
      <c r="C10135" s="10" t="s">
        <v>13</v>
      </c>
      <c r="D10135" s="10" t="s">
        <v>2</v>
      </c>
      <c r="E10135" s="10" t="s">
        <v>1</v>
      </c>
      <c r="F10135">
        <v>14</v>
      </c>
      <c r="G10135">
        <v>1.8130471706390381</v>
      </c>
      <c r="H10135">
        <v>1.468674898147583</v>
      </c>
      <c r="I10135">
        <v>100.37480163574219</v>
      </c>
      <c r="J10135">
        <v>0.10273714363574982</v>
      </c>
      <c r="K10135">
        <v>34811</v>
      </c>
      <c r="L10135">
        <v>32805.326999999997</v>
      </c>
      <c r="M10135">
        <v>0.34437224268913269</v>
      </c>
      <c r="N10135">
        <v>0.21270431578159332</v>
      </c>
      <c r="O10135">
        <v>0.29049688577651978</v>
      </c>
      <c r="P10135">
        <v>0.34437224268913269</v>
      </c>
      <c r="Q10135">
        <v>0.39824759960174561</v>
      </c>
      <c r="R10135">
        <v>0.47604015469551086</v>
      </c>
      <c r="S10135" s="10" t="s">
        <v>39</v>
      </c>
    </row>
    <row r="10136" spans="1:19" hidden="1" x14ac:dyDescent="0.25">
      <c r="A10136" s="10" t="str">
        <f t="shared" si="158"/>
        <v>2017-2026Other1-in-10August PeakPGE14</v>
      </c>
      <c r="B10136" s="10" t="s">
        <v>54</v>
      </c>
      <c r="C10136" s="10" t="s">
        <v>13</v>
      </c>
      <c r="D10136" s="10" t="s">
        <v>2</v>
      </c>
      <c r="E10136" s="10" t="s">
        <v>1</v>
      </c>
      <c r="F10136">
        <v>14</v>
      </c>
      <c r="G10136">
        <v>1.8847843408584595</v>
      </c>
      <c r="H10136">
        <v>1.5237294435501099</v>
      </c>
      <c r="I10136">
        <v>100.84102630615234</v>
      </c>
      <c r="J10136">
        <v>0.10273714363574982</v>
      </c>
      <c r="K10136">
        <v>34811</v>
      </c>
      <c r="L10136">
        <v>32805.326999999997</v>
      </c>
      <c r="M10136">
        <v>0.36105489730834961</v>
      </c>
      <c r="N10136">
        <v>0.22938697040081024</v>
      </c>
      <c r="O10136">
        <v>0.30717954039573669</v>
      </c>
      <c r="P10136">
        <v>0.36105489730834961</v>
      </c>
      <c r="Q10136">
        <v>0.41493025422096252</v>
      </c>
      <c r="R10136">
        <v>0.49272280931472778</v>
      </c>
      <c r="S10136" s="10" t="s">
        <v>38</v>
      </c>
    </row>
    <row r="10137" spans="1:19" hidden="1" x14ac:dyDescent="0.25">
      <c r="A10137" s="10" t="str">
        <f t="shared" si="158"/>
        <v>2017-2026Other1-in-2August PeakPGE14</v>
      </c>
      <c r="B10137" s="10" t="s">
        <v>54</v>
      </c>
      <c r="C10137" s="10" t="s">
        <v>13</v>
      </c>
      <c r="D10137" s="10" t="s">
        <v>2</v>
      </c>
      <c r="E10137" s="10" t="s">
        <v>9</v>
      </c>
      <c r="F10137">
        <v>14</v>
      </c>
      <c r="G10137">
        <v>1.7057353258132935</v>
      </c>
      <c r="H10137">
        <v>1.398761510848999</v>
      </c>
      <c r="I10137">
        <v>97.902366638183594</v>
      </c>
      <c r="J10137">
        <v>0.10273714363574982</v>
      </c>
      <c r="K10137">
        <v>34811</v>
      </c>
      <c r="L10137">
        <v>32805.326999999997</v>
      </c>
      <c r="M10137">
        <v>0.30697381496429443</v>
      </c>
      <c r="N10137">
        <v>0.17530588805675507</v>
      </c>
      <c r="O10137">
        <v>0.25309845805168152</v>
      </c>
      <c r="P10137">
        <v>0.30697381496429443</v>
      </c>
      <c r="Q10137">
        <v>0.36084917187690735</v>
      </c>
      <c r="R10137">
        <v>0.43864172697067261</v>
      </c>
      <c r="S10137" s="10" t="s">
        <v>38</v>
      </c>
    </row>
    <row r="10138" spans="1:19" hidden="1" x14ac:dyDescent="0.25">
      <c r="A10138" s="10" t="str">
        <f t="shared" si="158"/>
        <v>2017-2026Other1-in-2August PeakCAISO15</v>
      </c>
      <c r="B10138" s="10" t="s">
        <v>54</v>
      </c>
      <c r="C10138" s="10" t="s">
        <v>13</v>
      </c>
      <c r="D10138" s="10" t="s">
        <v>2</v>
      </c>
      <c r="E10138" s="10" t="s">
        <v>9</v>
      </c>
      <c r="F10138">
        <v>15</v>
      </c>
      <c r="G10138">
        <v>1.6320532560348511</v>
      </c>
      <c r="H10138">
        <v>1.3325132131576538</v>
      </c>
      <c r="I10138">
        <v>94.999794006347656</v>
      </c>
      <c r="J10138">
        <v>0.1230589896440506</v>
      </c>
      <c r="K10138">
        <v>34811</v>
      </c>
      <c r="L10138">
        <v>32805.326999999997</v>
      </c>
      <c r="M10138">
        <v>0.29954004287719727</v>
      </c>
      <c r="N10138">
        <v>0.14182764291763306</v>
      </c>
      <c r="O10138">
        <v>0.23500791192054749</v>
      </c>
      <c r="P10138">
        <v>0.29954004287719727</v>
      </c>
      <c r="Q10138">
        <v>0.36407217383384705</v>
      </c>
      <c r="R10138">
        <v>0.45725244283676147</v>
      </c>
      <c r="S10138" s="10" t="s">
        <v>39</v>
      </c>
    </row>
    <row r="10139" spans="1:19" hidden="1" x14ac:dyDescent="0.25">
      <c r="A10139" s="10" t="str">
        <f t="shared" si="158"/>
        <v>2017-2026Other1-in-10August PeakCAISO15</v>
      </c>
      <c r="B10139" s="10" t="s">
        <v>54</v>
      </c>
      <c r="C10139" s="10" t="s">
        <v>13</v>
      </c>
      <c r="D10139" s="10" t="s">
        <v>2</v>
      </c>
      <c r="E10139" s="10" t="s">
        <v>1</v>
      </c>
      <c r="F10139">
        <v>15</v>
      </c>
      <c r="G10139">
        <v>2.1501259803771973</v>
      </c>
      <c r="H10139">
        <v>1.6853585243225098</v>
      </c>
      <c r="I10139">
        <v>102.58052062988281</v>
      </c>
      <c r="J10139">
        <v>0.1230589896440506</v>
      </c>
      <c r="K10139">
        <v>34811</v>
      </c>
      <c r="L10139">
        <v>32805.326999999997</v>
      </c>
      <c r="M10139">
        <v>0.46476739645004272</v>
      </c>
      <c r="N10139">
        <v>0.30705499649047852</v>
      </c>
      <c r="O10139">
        <v>0.40023526549339294</v>
      </c>
      <c r="P10139">
        <v>0.46476739645004272</v>
      </c>
      <c r="Q10139">
        <v>0.52929955720901489</v>
      </c>
      <c r="R10139">
        <v>0.62247979640960693</v>
      </c>
      <c r="S10139" s="10" t="s">
        <v>39</v>
      </c>
    </row>
    <row r="10140" spans="1:19" hidden="1" x14ac:dyDescent="0.25">
      <c r="A10140" s="10" t="str">
        <f t="shared" si="158"/>
        <v>2017-2026Other1-in-2August PeakPGE15</v>
      </c>
      <c r="B10140" s="10" t="s">
        <v>54</v>
      </c>
      <c r="C10140" s="10" t="s">
        <v>13</v>
      </c>
      <c r="D10140" s="10" t="s">
        <v>2</v>
      </c>
      <c r="E10140" s="10" t="s">
        <v>9</v>
      </c>
      <c r="F10140">
        <v>15</v>
      </c>
      <c r="G10140">
        <v>2.0228629112243652</v>
      </c>
      <c r="H10140">
        <v>1.6021702289581299</v>
      </c>
      <c r="I10140">
        <v>100.24207305908203</v>
      </c>
      <c r="J10140">
        <v>0.1230589896440506</v>
      </c>
      <c r="K10140">
        <v>34811</v>
      </c>
      <c r="L10140">
        <v>32805.326999999997</v>
      </c>
      <c r="M10140">
        <v>0.42069271206855774</v>
      </c>
      <c r="N10140">
        <v>0.26298031210899353</v>
      </c>
      <c r="O10140">
        <v>0.35616058111190796</v>
      </c>
      <c r="P10140">
        <v>0.42069271206855774</v>
      </c>
      <c r="Q10140">
        <v>0.48522484302520752</v>
      </c>
      <c r="R10140">
        <v>0.57840514183044434</v>
      </c>
      <c r="S10140" s="10" t="s">
        <v>38</v>
      </c>
    </row>
    <row r="10141" spans="1:19" hidden="1" x14ac:dyDescent="0.25">
      <c r="A10141" s="10" t="str">
        <f t="shared" si="158"/>
        <v>2017-2026Other1-in-10August PeakPGE15</v>
      </c>
      <c r="B10141" s="10" t="s">
        <v>54</v>
      </c>
      <c r="C10141" s="10" t="s">
        <v>13</v>
      </c>
      <c r="D10141" s="10" t="s">
        <v>2</v>
      </c>
      <c r="E10141" s="10" t="s">
        <v>1</v>
      </c>
      <c r="F10141">
        <v>15</v>
      </c>
      <c r="G10141">
        <v>2.2352004051208496</v>
      </c>
      <c r="H10141">
        <v>1.7472985982894897</v>
      </c>
      <c r="I10141">
        <v>103.26930999755859</v>
      </c>
      <c r="J10141">
        <v>0.1230589896440506</v>
      </c>
      <c r="K10141">
        <v>34811</v>
      </c>
      <c r="L10141">
        <v>32805.326999999997</v>
      </c>
      <c r="M10141">
        <v>0.48790180683135986</v>
      </c>
      <c r="N10141">
        <v>0.33018940687179565</v>
      </c>
      <c r="O10141">
        <v>0.42336967587471008</v>
      </c>
      <c r="P10141">
        <v>0.48790180683135986</v>
      </c>
      <c r="Q10141">
        <v>0.55243396759033203</v>
      </c>
      <c r="R10141">
        <v>0.64561420679092407</v>
      </c>
      <c r="S10141" s="10" t="s">
        <v>38</v>
      </c>
    </row>
    <row r="10142" spans="1:19" hidden="1" x14ac:dyDescent="0.25">
      <c r="A10142" s="10" t="str">
        <f t="shared" si="158"/>
        <v>2017-2026Other1-in-10August PeakCAISO16</v>
      </c>
      <c r="B10142" s="10" t="s">
        <v>54</v>
      </c>
      <c r="C10142" s="10" t="s">
        <v>13</v>
      </c>
      <c r="D10142" s="10" t="s">
        <v>2</v>
      </c>
      <c r="E10142" s="10" t="s">
        <v>1</v>
      </c>
      <c r="F10142">
        <v>16</v>
      </c>
      <c r="G10142">
        <v>2.5012578964233398</v>
      </c>
      <c r="H10142">
        <v>1.8220884799957275</v>
      </c>
      <c r="I10142">
        <v>103.84523010253906</v>
      </c>
      <c r="J10142">
        <v>0.15615223348140717</v>
      </c>
      <c r="K10142">
        <v>34811</v>
      </c>
      <c r="L10142">
        <v>32805.326999999997</v>
      </c>
      <c r="M10142">
        <v>0.6791694164276123</v>
      </c>
      <c r="N10142">
        <v>0.47904470562934875</v>
      </c>
      <c r="O10142">
        <v>0.59728318452835083</v>
      </c>
      <c r="P10142">
        <v>0.6791694164276123</v>
      </c>
      <c r="Q10142">
        <v>0.76105564832687378</v>
      </c>
      <c r="R10142">
        <v>0.87929409742355347</v>
      </c>
      <c r="S10142" s="10" t="s">
        <v>39</v>
      </c>
    </row>
    <row r="10143" spans="1:19" hidden="1" x14ac:dyDescent="0.25">
      <c r="A10143" s="10" t="str">
        <f t="shared" si="158"/>
        <v>2017-2026Other1-in-2August PeakCAISO16</v>
      </c>
      <c r="B10143" s="10" t="s">
        <v>54</v>
      </c>
      <c r="C10143" s="10" t="s">
        <v>13</v>
      </c>
      <c r="D10143" s="10" t="s">
        <v>2</v>
      </c>
      <c r="E10143" s="10" t="s">
        <v>9</v>
      </c>
      <c r="F10143">
        <v>16</v>
      </c>
      <c r="G10143">
        <v>1.8985799551010132</v>
      </c>
      <c r="H10143">
        <v>1.4399203062057495</v>
      </c>
      <c r="I10143">
        <v>96.461196899414063</v>
      </c>
      <c r="J10143">
        <v>0.15615223348140717</v>
      </c>
      <c r="K10143">
        <v>34811</v>
      </c>
      <c r="L10143">
        <v>32805.326999999997</v>
      </c>
      <c r="M10143">
        <v>0.45865964889526367</v>
      </c>
      <c r="N10143">
        <v>0.25853493809700012</v>
      </c>
      <c r="O10143">
        <v>0.3767734169960022</v>
      </c>
      <c r="P10143">
        <v>0.45865964889526367</v>
      </c>
      <c r="Q10143">
        <v>0.54054588079452515</v>
      </c>
      <c r="R10143">
        <v>0.65878432989120483</v>
      </c>
      <c r="S10143" s="10" t="s">
        <v>39</v>
      </c>
    </row>
    <row r="10144" spans="1:19" hidden="1" x14ac:dyDescent="0.25">
      <c r="A10144" s="10" t="str">
        <f t="shared" si="158"/>
        <v>2017-2026Other1-in-2August PeakPGE16</v>
      </c>
      <c r="B10144" s="10" t="s">
        <v>54</v>
      </c>
      <c r="C10144" s="10" t="s">
        <v>13</v>
      </c>
      <c r="D10144" s="10" t="s">
        <v>2</v>
      </c>
      <c r="E10144" s="10" t="s">
        <v>9</v>
      </c>
      <c r="F10144">
        <v>16</v>
      </c>
      <c r="G10144">
        <v>2.3532118797302246</v>
      </c>
      <c r="H10144">
        <v>1.7340821027755737</v>
      </c>
      <c r="I10144">
        <v>101.74156951904297</v>
      </c>
      <c r="J10144">
        <v>0.15615223348140717</v>
      </c>
      <c r="K10144">
        <v>34811</v>
      </c>
      <c r="L10144">
        <v>32805.326999999997</v>
      </c>
      <c r="M10144">
        <v>0.61912977695465088</v>
      </c>
      <c r="N10144">
        <v>0.41900506615638733</v>
      </c>
      <c r="O10144">
        <v>0.5372435450553894</v>
      </c>
      <c r="P10144">
        <v>0.61912977695465088</v>
      </c>
      <c r="Q10144">
        <v>0.70101600885391235</v>
      </c>
      <c r="R10144">
        <v>0.81925445795059204</v>
      </c>
      <c r="S10144" s="10" t="s">
        <v>38</v>
      </c>
    </row>
    <row r="10145" spans="1:19" hidden="1" x14ac:dyDescent="0.25">
      <c r="A10145" s="10" t="str">
        <f t="shared" si="158"/>
        <v>2017-2026Other1-in-10August PeakPGE16</v>
      </c>
      <c r="B10145" s="10" t="s">
        <v>54</v>
      </c>
      <c r="C10145" s="10" t="s">
        <v>13</v>
      </c>
      <c r="D10145" s="10" t="s">
        <v>2</v>
      </c>
      <c r="E10145" s="10" t="s">
        <v>1</v>
      </c>
      <c r="F10145">
        <v>16</v>
      </c>
      <c r="G10145">
        <v>2.6002256870269775</v>
      </c>
      <c r="H10145">
        <v>1.8973956108093262</v>
      </c>
      <c r="I10145">
        <v>104.45459747314453</v>
      </c>
      <c r="J10145">
        <v>0.15615223348140717</v>
      </c>
      <c r="K10145">
        <v>34811</v>
      </c>
      <c r="L10145">
        <v>32805.326999999997</v>
      </c>
      <c r="M10145">
        <v>0.70283007621765137</v>
      </c>
      <c r="N10145">
        <v>0.50270539522171021</v>
      </c>
      <c r="O10145">
        <v>0.62094384431838989</v>
      </c>
      <c r="P10145">
        <v>0.70283007621765137</v>
      </c>
      <c r="Q10145">
        <v>0.78471630811691284</v>
      </c>
      <c r="R10145">
        <v>0.90295475721359253</v>
      </c>
      <c r="S10145" s="10" t="s">
        <v>38</v>
      </c>
    </row>
    <row r="10146" spans="1:19" hidden="1" x14ac:dyDescent="0.25">
      <c r="A10146" s="10" t="str">
        <f t="shared" si="158"/>
        <v>2017-2026Other1-in-10August PeakCAISO17</v>
      </c>
      <c r="B10146" s="10" t="s">
        <v>54</v>
      </c>
      <c r="C10146" s="10" t="s">
        <v>13</v>
      </c>
      <c r="D10146" s="10" t="s">
        <v>2</v>
      </c>
      <c r="E10146" s="10" t="s">
        <v>1</v>
      </c>
      <c r="F10146">
        <v>17</v>
      </c>
      <c r="G10146">
        <v>2.8102684020996094</v>
      </c>
      <c r="H10146">
        <v>2.0638484954833984</v>
      </c>
      <c r="I10146">
        <v>104.08406066894531</v>
      </c>
      <c r="J10146">
        <v>0.16046801209449768</v>
      </c>
      <c r="K10146">
        <v>34811</v>
      </c>
      <c r="L10146">
        <v>32805.326999999997</v>
      </c>
      <c r="M10146">
        <v>0.74641990661621094</v>
      </c>
      <c r="N10146">
        <v>0.54076409339904785</v>
      </c>
      <c r="O10146">
        <v>0.66227048635482788</v>
      </c>
      <c r="P10146">
        <v>0.74641990661621094</v>
      </c>
      <c r="Q10146">
        <v>0.83056932687759399</v>
      </c>
      <c r="R10146">
        <v>0.95207571983337402</v>
      </c>
      <c r="S10146" s="10" t="s">
        <v>39</v>
      </c>
    </row>
    <row r="10147" spans="1:19" hidden="1" x14ac:dyDescent="0.25">
      <c r="A10147" s="10" t="str">
        <f t="shared" si="158"/>
        <v>2017-2026Other1-in-2August PeakCAISO17</v>
      </c>
      <c r="B10147" s="10" t="s">
        <v>54</v>
      </c>
      <c r="C10147" s="10" t="s">
        <v>13</v>
      </c>
      <c r="D10147" s="10" t="s">
        <v>2</v>
      </c>
      <c r="E10147" s="10" t="s">
        <v>9</v>
      </c>
      <c r="F10147">
        <v>17</v>
      </c>
      <c r="G10147">
        <v>2.1331343650817871</v>
      </c>
      <c r="H10147">
        <v>1.596049427986145</v>
      </c>
      <c r="I10147">
        <v>96.860816955566406</v>
      </c>
      <c r="J10147">
        <v>0.16046801209449768</v>
      </c>
      <c r="K10147">
        <v>34811</v>
      </c>
      <c r="L10147">
        <v>32805.326999999997</v>
      </c>
      <c r="M10147">
        <v>0.53708493709564209</v>
      </c>
      <c r="N10147">
        <v>0.331429123878479</v>
      </c>
      <c r="O10147">
        <v>0.45293551683425903</v>
      </c>
      <c r="P10147">
        <v>0.53708493709564209</v>
      </c>
      <c r="Q10147">
        <v>0.62123435735702515</v>
      </c>
      <c r="R10147">
        <v>0.74274075031280518</v>
      </c>
      <c r="S10147" s="10" t="s">
        <v>39</v>
      </c>
    </row>
    <row r="10148" spans="1:19" hidden="1" x14ac:dyDescent="0.25">
      <c r="A10148" s="10" t="str">
        <f t="shared" si="158"/>
        <v>2017-2026Other1-in-2August PeakPGE17</v>
      </c>
      <c r="B10148" s="10" t="s">
        <v>54</v>
      </c>
      <c r="C10148" s="10" t="s">
        <v>13</v>
      </c>
      <c r="D10148" s="10" t="s">
        <v>2</v>
      </c>
      <c r="E10148" s="10" t="s">
        <v>9</v>
      </c>
      <c r="F10148">
        <v>17</v>
      </c>
      <c r="G10148">
        <v>2.6439323425292969</v>
      </c>
      <c r="H10148">
        <v>1.9556535482406616</v>
      </c>
      <c r="I10148">
        <v>101.80364227294922</v>
      </c>
      <c r="J10148">
        <v>0.16046801209449768</v>
      </c>
      <c r="K10148">
        <v>34811</v>
      </c>
      <c r="L10148">
        <v>32805.326999999997</v>
      </c>
      <c r="M10148">
        <v>0.68827879428863525</v>
      </c>
      <c r="N10148">
        <v>0.48262298107147217</v>
      </c>
      <c r="O10148">
        <v>0.6041293740272522</v>
      </c>
      <c r="P10148">
        <v>0.68827879428863525</v>
      </c>
      <c r="Q10148">
        <v>0.77242821455001831</v>
      </c>
      <c r="R10148">
        <v>0.89393460750579834</v>
      </c>
      <c r="S10148" s="10" t="s">
        <v>38</v>
      </c>
    </row>
    <row r="10149" spans="1:19" hidden="1" x14ac:dyDescent="0.25">
      <c r="A10149" s="10" t="str">
        <f t="shared" si="158"/>
        <v>2017-2026Other1-in-10August PeakPGE17</v>
      </c>
      <c r="B10149" s="10" t="s">
        <v>54</v>
      </c>
      <c r="C10149" s="10" t="s">
        <v>13</v>
      </c>
      <c r="D10149" s="10" t="s">
        <v>2</v>
      </c>
      <c r="E10149" s="10" t="s">
        <v>1</v>
      </c>
      <c r="F10149">
        <v>17</v>
      </c>
      <c r="G10149">
        <v>2.9214627742767334</v>
      </c>
      <c r="H10149">
        <v>2.1461536884307861</v>
      </c>
      <c r="I10149">
        <v>104.85697174072266</v>
      </c>
      <c r="J10149">
        <v>0.16046801209449768</v>
      </c>
      <c r="K10149">
        <v>34811</v>
      </c>
      <c r="L10149">
        <v>32805.326999999997</v>
      </c>
      <c r="M10149">
        <v>0.77530902624130249</v>
      </c>
      <c r="N10149">
        <v>0.5696532130241394</v>
      </c>
      <c r="O10149">
        <v>0.69115960597991943</v>
      </c>
      <c r="P10149">
        <v>0.77530902624130249</v>
      </c>
      <c r="Q10149">
        <v>0.85945844650268555</v>
      </c>
      <c r="R10149">
        <v>0.98096483945846558</v>
      </c>
      <c r="S10149" s="10" t="s">
        <v>38</v>
      </c>
    </row>
    <row r="10150" spans="1:19" hidden="1" x14ac:dyDescent="0.25">
      <c r="A10150" s="10" t="str">
        <f t="shared" si="158"/>
        <v>2017-2026Other1-in-2August PeakCAISO18</v>
      </c>
      <c r="B10150" s="10" t="s">
        <v>54</v>
      </c>
      <c r="C10150" s="10" t="s">
        <v>13</v>
      </c>
      <c r="D10150" s="10" t="s">
        <v>2</v>
      </c>
      <c r="E10150" s="10" t="s">
        <v>9</v>
      </c>
      <c r="F10150">
        <v>18</v>
      </c>
      <c r="G10150">
        <v>2.284400463104248</v>
      </c>
      <c r="H10150">
        <v>1.736615777015686</v>
      </c>
      <c r="I10150">
        <v>96.107551574707031</v>
      </c>
      <c r="J10150">
        <v>0.13599415123462677</v>
      </c>
      <c r="K10150">
        <v>34811</v>
      </c>
      <c r="L10150">
        <v>32805.326999999997</v>
      </c>
      <c r="M10150">
        <v>0.54778468608856201</v>
      </c>
      <c r="N10150">
        <v>0.37349459528923035</v>
      </c>
      <c r="O10150">
        <v>0.47646936774253845</v>
      </c>
      <c r="P10150">
        <v>0.54778468608856201</v>
      </c>
      <c r="Q10150">
        <v>0.61910003423690796</v>
      </c>
      <c r="R10150">
        <v>0.72207480669021606</v>
      </c>
      <c r="S10150" s="10" t="s">
        <v>39</v>
      </c>
    </row>
    <row r="10151" spans="1:19" hidden="1" x14ac:dyDescent="0.25">
      <c r="A10151" s="10" t="str">
        <f t="shared" si="158"/>
        <v>2017-2026Other1-in-10August PeakCAISO18</v>
      </c>
      <c r="B10151" s="10" t="s">
        <v>54</v>
      </c>
      <c r="C10151" s="10" t="s">
        <v>13</v>
      </c>
      <c r="D10151" s="10" t="s">
        <v>2</v>
      </c>
      <c r="E10151" s="10" t="s">
        <v>1</v>
      </c>
      <c r="F10151">
        <v>18</v>
      </c>
      <c r="G10151">
        <v>3.0095517635345459</v>
      </c>
      <c r="H10151">
        <v>2.2432155609130859</v>
      </c>
      <c r="I10151">
        <v>103.47914123535156</v>
      </c>
      <c r="J10151">
        <v>0.13599415123462677</v>
      </c>
      <c r="K10151">
        <v>34811</v>
      </c>
      <c r="L10151">
        <v>32805.326999999997</v>
      </c>
      <c r="M10151">
        <v>0.76633614301681519</v>
      </c>
      <c r="N10151">
        <v>0.59204602241516113</v>
      </c>
      <c r="O10151">
        <v>0.69502079486846924</v>
      </c>
      <c r="P10151">
        <v>0.76633614301681519</v>
      </c>
      <c r="Q10151">
        <v>0.83765149116516113</v>
      </c>
      <c r="R10151">
        <v>0.94062626361846924</v>
      </c>
      <c r="S10151" s="10" t="s">
        <v>39</v>
      </c>
    </row>
    <row r="10152" spans="1:19" hidden="1" x14ac:dyDescent="0.25">
      <c r="A10152" s="10" t="str">
        <f t="shared" si="158"/>
        <v>2017-2026Other1-in-10August PeakPGE18</v>
      </c>
      <c r="B10152" s="10" t="s">
        <v>54</v>
      </c>
      <c r="C10152" s="10" t="s">
        <v>13</v>
      </c>
      <c r="D10152" s="10" t="s">
        <v>2</v>
      </c>
      <c r="E10152" s="10" t="s">
        <v>1</v>
      </c>
      <c r="F10152">
        <v>18</v>
      </c>
      <c r="G10152">
        <v>3.1286313533782959</v>
      </c>
      <c r="H10152">
        <v>2.328826904296875</v>
      </c>
      <c r="I10152">
        <v>104.56492614746094</v>
      </c>
      <c r="J10152">
        <v>0.13599415123462677</v>
      </c>
      <c r="K10152">
        <v>34811</v>
      </c>
      <c r="L10152">
        <v>32805.326999999997</v>
      </c>
      <c r="M10152">
        <v>0.79980432987213135</v>
      </c>
      <c r="N10152">
        <v>0.62551420927047729</v>
      </c>
      <c r="O10152">
        <v>0.7284889817237854</v>
      </c>
      <c r="P10152">
        <v>0.79980432987213135</v>
      </c>
      <c r="Q10152">
        <v>0.87111967802047729</v>
      </c>
      <c r="R10152">
        <v>0.9740944504737854</v>
      </c>
      <c r="S10152" s="10" t="s">
        <v>38</v>
      </c>
    </row>
    <row r="10153" spans="1:19" hidden="1" x14ac:dyDescent="0.25">
      <c r="A10153" s="10" t="str">
        <f t="shared" si="158"/>
        <v>2017-2026Other1-in-2August PeakPGE18</v>
      </c>
      <c r="B10153" s="10" t="s">
        <v>54</v>
      </c>
      <c r="C10153" s="10" t="s">
        <v>13</v>
      </c>
      <c r="D10153" s="10" t="s">
        <v>2</v>
      </c>
      <c r="E10153" s="10" t="s">
        <v>9</v>
      </c>
      <c r="F10153">
        <v>18</v>
      </c>
      <c r="G10153">
        <v>2.8314204216003418</v>
      </c>
      <c r="H10153">
        <v>2.1290645599365234</v>
      </c>
      <c r="I10153">
        <v>101.13797760009766</v>
      </c>
      <c r="J10153">
        <v>0.13599415123462677</v>
      </c>
      <c r="K10153">
        <v>34811</v>
      </c>
      <c r="L10153">
        <v>32805.326999999997</v>
      </c>
      <c r="M10153">
        <v>0.70235580205917358</v>
      </c>
      <c r="N10153">
        <v>0.52806568145751953</v>
      </c>
      <c r="O10153">
        <v>0.63104045391082764</v>
      </c>
      <c r="P10153">
        <v>0.70235580205917358</v>
      </c>
      <c r="Q10153">
        <v>0.77367115020751953</v>
      </c>
      <c r="R10153">
        <v>0.87664592266082764</v>
      </c>
      <c r="S10153" s="10" t="s">
        <v>38</v>
      </c>
    </row>
    <row r="10154" spans="1:19" hidden="1" x14ac:dyDescent="0.25">
      <c r="A10154" s="10" t="str">
        <f t="shared" si="158"/>
        <v>2017-2026Other1-in-2August PeakCAISO19</v>
      </c>
      <c r="B10154" s="10" t="s">
        <v>54</v>
      </c>
      <c r="C10154" s="10" t="s">
        <v>13</v>
      </c>
      <c r="D10154" s="10" t="s">
        <v>2</v>
      </c>
      <c r="E10154" s="10" t="s">
        <v>9</v>
      </c>
      <c r="F10154">
        <v>19</v>
      </c>
      <c r="G10154">
        <v>2.3043527603149414</v>
      </c>
      <c r="H10154">
        <v>2.520033597946167</v>
      </c>
      <c r="I10154">
        <v>93.767349243164063</v>
      </c>
      <c r="J10154">
        <v>0.11742977052927017</v>
      </c>
      <c r="K10154">
        <v>34811</v>
      </c>
      <c r="L10154">
        <v>32805.326999999997</v>
      </c>
      <c r="M10154">
        <v>-0.21568082273006439</v>
      </c>
      <c r="N10154">
        <v>-0.36617881059646606</v>
      </c>
      <c r="O10154">
        <v>-0.27726098895072937</v>
      </c>
      <c r="P10154">
        <v>-0.21568082273006439</v>
      </c>
      <c r="Q10154">
        <v>-0.15410065650939941</v>
      </c>
      <c r="R10154">
        <v>-6.5182827413082123E-2</v>
      </c>
      <c r="S10154" s="10" t="s">
        <v>39</v>
      </c>
    </row>
    <row r="10155" spans="1:19" hidden="1" x14ac:dyDescent="0.25">
      <c r="A10155" s="10" t="str">
        <f t="shared" si="158"/>
        <v>2017-2026Other1-in-10August PeakCAISO19</v>
      </c>
      <c r="B10155" s="10" t="s">
        <v>54</v>
      </c>
      <c r="C10155" s="10" t="s">
        <v>13</v>
      </c>
      <c r="D10155" s="10" t="s">
        <v>2</v>
      </c>
      <c r="E10155" s="10" t="s">
        <v>1</v>
      </c>
      <c r="F10155">
        <v>19</v>
      </c>
      <c r="G10155">
        <v>3.0358376502990723</v>
      </c>
      <c r="H10155">
        <v>3.2841882705688477</v>
      </c>
      <c r="I10155">
        <v>101.1455078125</v>
      </c>
      <c r="J10155">
        <v>0.11742977052927017</v>
      </c>
      <c r="K10155">
        <v>34811</v>
      </c>
      <c r="L10155">
        <v>32805.326999999997</v>
      </c>
      <c r="M10155">
        <v>-0.24835053086280823</v>
      </c>
      <c r="N10155">
        <v>-0.39884853363037109</v>
      </c>
      <c r="O10155">
        <v>-0.3099307119846344</v>
      </c>
      <c r="P10155">
        <v>-0.24835053086280823</v>
      </c>
      <c r="Q10155">
        <v>-0.18677036464214325</v>
      </c>
      <c r="R10155">
        <v>-9.7852535545825958E-2</v>
      </c>
      <c r="S10155" s="10" t="s">
        <v>39</v>
      </c>
    </row>
    <row r="10156" spans="1:19" hidden="1" x14ac:dyDescent="0.25">
      <c r="A10156" s="10" t="str">
        <f t="shared" si="158"/>
        <v>2017-2026Other1-in-2August PeakPGE19</v>
      </c>
      <c r="B10156" s="10" t="s">
        <v>54</v>
      </c>
      <c r="C10156" s="10" t="s">
        <v>13</v>
      </c>
      <c r="D10156" s="10" t="s">
        <v>2</v>
      </c>
      <c r="E10156" s="10" t="s">
        <v>9</v>
      </c>
      <c r="F10156">
        <v>19</v>
      </c>
      <c r="G10156">
        <v>2.8561506271362305</v>
      </c>
      <c r="H10156">
        <v>3.0973565578460693</v>
      </c>
      <c r="I10156">
        <v>98.863929748535156</v>
      </c>
      <c r="J10156">
        <v>0.11742977052927017</v>
      </c>
      <c r="K10156">
        <v>34811</v>
      </c>
      <c r="L10156">
        <v>32805.326999999997</v>
      </c>
      <c r="M10156">
        <v>-0.24120603501796722</v>
      </c>
      <c r="N10156">
        <v>-0.3917040228843689</v>
      </c>
      <c r="O10156">
        <v>-0.3027862012386322</v>
      </c>
      <c r="P10156">
        <v>-0.24120603501796722</v>
      </c>
      <c r="Q10156">
        <v>-0.17962586879730225</v>
      </c>
      <c r="R10156">
        <v>-9.0708039700984955E-2</v>
      </c>
      <c r="S10156" s="10" t="s">
        <v>38</v>
      </c>
    </row>
    <row r="10157" spans="1:19" hidden="1" x14ac:dyDescent="0.25">
      <c r="A10157" s="10" t="str">
        <f t="shared" si="158"/>
        <v>2017-2026Other1-in-10August PeakPGE19</v>
      </c>
      <c r="B10157" s="10" t="s">
        <v>54</v>
      </c>
      <c r="C10157" s="10" t="s">
        <v>13</v>
      </c>
      <c r="D10157" s="10" t="s">
        <v>2</v>
      </c>
      <c r="E10157" s="10" t="s">
        <v>1</v>
      </c>
      <c r="F10157">
        <v>19</v>
      </c>
      <c r="G10157">
        <v>3.1559572219848633</v>
      </c>
      <c r="H10157">
        <v>3.4090073108673096</v>
      </c>
      <c r="I10157">
        <v>102.63004302978516</v>
      </c>
      <c r="J10157">
        <v>0.11742977052927017</v>
      </c>
      <c r="K10157">
        <v>34811</v>
      </c>
      <c r="L10157">
        <v>32805.326999999997</v>
      </c>
      <c r="M10157">
        <v>-0.25304999947547913</v>
      </c>
      <c r="N10157">
        <v>-0.40354800224304199</v>
      </c>
      <c r="O10157">
        <v>-0.3146301805973053</v>
      </c>
      <c r="P10157">
        <v>-0.25304999947547913</v>
      </c>
      <c r="Q10157">
        <v>-0.19146983325481415</v>
      </c>
      <c r="R10157">
        <v>-0.10255200415849686</v>
      </c>
      <c r="S10157" s="10" t="s">
        <v>38</v>
      </c>
    </row>
    <row r="10158" spans="1:19" hidden="1" x14ac:dyDescent="0.25">
      <c r="A10158" s="10" t="str">
        <f t="shared" si="158"/>
        <v>2017-2026Other1-in-2August PeakCAISO20</v>
      </c>
      <c r="B10158" s="10" t="s">
        <v>54</v>
      </c>
      <c r="C10158" s="10" t="s">
        <v>13</v>
      </c>
      <c r="D10158" s="10" t="s">
        <v>2</v>
      </c>
      <c r="E10158" s="10" t="s">
        <v>9</v>
      </c>
      <c r="F10158">
        <v>20</v>
      </c>
      <c r="G10158">
        <v>2.1588401794433594</v>
      </c>
      <c r="H10158">
        <v>2.4070401191711426</v>
      </c>
      <c r="I10158">
        <v>89.442459106445312</v>
      </c>
      <c r="J10158">
        <v>7.6294809579849243E-2</v>
      </c>
      <c r="K10158">
        <v>34811</v>
      </c>
      <c r="L10158">
        <v>32805.326999999997</v>
      </c>
      <c r="M10158">
        <v>-0.24819982051849365</v>
      </c>
      <c r="N10158">
        <v>-0.345979243516922</v>
      </c>
      <c r="O10158">
        <v>-0.28820881247520447</v>
      </c>
      <c r="P10158">
        <v>-0.24819982051849365</v>
      </c>
      <c r="Q10158">
        <v>-0.20819082856178284</v>
      </c>
      <c r="R10158">
        <v>-0.15042039752006531</v>
      </c>
      <c r="S10158" s="10" t="s">
        <v>39</v>
      </c>
    </row>
    <row r="10159" spans="1:19" hidden="1" x14ac:dyDescent="0.25">
      <c r="A10159" s="10" t="str">
        <f t="shared" si="158"/>
        <v>2017-2026Other1-in-10August PeakCAISO20</v>
      </c>
      <c r="B10159" s="10" t="s">
        <v>54</v>
      </c>
      <c r="C10159" s="10" t="s">
        <v>13</v>
      </c>
      <c r="D10159" s="10" t="s">
        <v>2</v>
      </c>
      <c r="E10159" s="10" t="s">
        <v>1</v>
      </c>
      <c r="F10159">
        <v>20</v>
      </c>
      <c r="G10159">
        <v>2.8441343307495117</v>
      </c>
      <c r="H10159">
        <v>3.1926395893096924</v>
      </c>
      <c r="I10159">
        <v>96.1917724609375</v>
      </c>
      <c r="J10159">
        <v>7.6294809579849243E-2</v>
      </c>
      <c r="K10159">
        <v>34811</v>
      </c>
      <c r="L10159">
        <v>32805.326999999997</v>
      </c>
      <c r="M10159">
        <v>-0.3485051691532135</v>
      </c>
      <c r="N10159">
        <v>-0.44628459215164185</v>
      </c>
      <c r="O10159">
        <v>-0.38851416110992432</v>
      </c>
      <c r="P10159">
        <v>-0.3485051691532135</v>
      </c>
      <c r="Q10159">
        <v>-0.30849617719650269</v>
      </c>
      <c r="R10159">
        <v>-0.25072574615478516</v>
      </c>
      <c r="S10159" s="10" t="s">
        <v>39</v>
      </c>
    </row>
    <row r="10160" spans="1:19" hidden="1" x14ac:dyDescent="0.25">
      <c r="A10160" s="10" t="str">
        <f t="shared" si="158"/>
        <v>2017-2026Other1-in-10August PeakPGE20</v>
      </c>
      <c r="B10160" s="10" t="s">
        <v>54</v>
      </c>
      <c r="C10160" s="10" t="s">
        <v>13</v>
      </c>
      <c r="D10160" s="10" t="s">
        <v>2</v>
      </c>
      <c r="E10160" s="10" t="s">
        <v>1</v>
      </c>
      <c r="F10160">
        <v>20</v>
      </c>
      <c r="G10160">
        <v>2.9566686153411865</v>
      </c>
      <c r="H10160">
        <v>3.3212356567382813</v>
      </c>
      <c r="I10160">
        <v>98.239341735839844</v>
      </c>
      <c r="J10160">
        <v>7.6294809579849243E-2</v>
      </c>
      <c r="K10160">
        <v>34811</v>
      </c>
      <c r="L10160">
        <v>32805.326999999997</v>
      </c>
      <c r="M10160">
        <v>-0.36456716060638428</v>
      </c>
      <c r="N10160">
        <v>-0.46234658360481262</v>
      </c>
      <c r="O10160">
        <v>-0.40457615256309509</v>
      </c>
      <c r="P10160">
        <v>-0.36456716060638428</v>
      </c>
      <c r="Q10160">
        <v>-0.32455816864967346</v>
      </c>
      <c r="R10160">
        <v>-0.26678773760795593</v>
      </c>
      <c r="S10160" s="10" t="s">
        <v>38</v>
      </c>
    </row>
    <row r="10161" spans="1:19" hidden="1" x14ac:dyDescent="0.25">
      <c r="A10161" s="10" t="str">
        <f t="shared" si="158"/>
        <v>2017-2026Other1-in-2August PeakPGE20</v>
      </c>
      <c r="B10161" s="10" t="s">
        <v>54</v>
      </c>
      <c r="C10161" s="10" t="s">
        <v>13</v>
      </c>
      <c r="D10161" s="10" t="s">
        <v>2</v>
      </c>
      <c r="E10161" s="10" t="s">
        <v>9</v>
      </c>
      <c r="F10161">
        <v>20</v>
      </c>
      <c r="G10161">
        <v>2.6757936477661133</v>
      </c>
      <c r="H10161">
        <v>2.9992008209228516</v>
      </c>
      <c r="I10161">
        <v>94.740623474121094</v>
      </c>
      <c r="J10161">
        <v>7.6294809579849243E-2</v>
      </c>
      <c r="K10161">
        <v>34811</v>
      </c>
      <c r="L10161">
        <v>32805.326999999997</v>
      </c>
      <c r="M10161">
        <v>-0.32340708374977112</v>
      </c>
      <c r="N10161">
        <v>-0.42118650674819946</v>
      </c>
      <c r="O10161">
        <v>-0.36341607570648193</v>
      </c>
      <c r="P10161">
        <v>-0.32340708374977112</v>
      </c>
      <c r="Q10161">
        <v>-0.2833980917930603</v>
      </c>
      <c r="R10161">
        <v>-0.22562766075134277</v>
      </c>
      <c r="S10161" s="10" t="s">
        <v>38</v>
      </c>
    </row>
    <row r="10162" spans="1:19" hidden="1" x14ac:dyDescent="0.25">
      <c r="A10162" s="10" t="str">
        <f t="shared" si="158"/>
        <v>2017-2026Other1-in-2August PeakCAISO21</v>
      </c>
      <c r="B10162" s="10" t="s">
        <v>54</v>
      </c>
      <c r="C10162" s="10" t="s">
        <v>13</v>
      </c>
      <c r="D10162" s="10" t="s">
        <v>2</v>
      </c>
      <c r="E10162" s="10" t="s">
        <v>9</v>
      </c>
      <c r="F10162">
        <v>21</v>
      </c>
      <c r="G10162">
        <v>1.9389065504074097</v>
      </c>
      <c r="H10162">
        <v>2.0789475440979004</v>
      </c>
      <c r="I10162">
        <v>84.94451904296875</v>
      </c>
      <c r="J10162">
        <v>7.6630406081676483E-2</v>
      </c>
      <c r="K10162">
        <v>34811</v>
      </c>
      <c r="L10162">
        <v>32805.326999999997</v>
      </c>
      <c r="M10162">
        <v>-0.14004100859165192</v>
      </c>
      <c r="N10162">
        <v>-0.23825053870677948</v>
      </c>
      <c r="O10162">
        <v>-0.18022599816322327</v>
      </c>
      <c r="P10162">
        <v>-0.14004100859165192</v>
      </c>
      <c r="Q10162">
        <v>-9.9856026470661163E-2</v>
      </c>
      <c r="R10162">
        <v>-4.1831478476524353E-2</v>
      </c>
      <c r="S10162" s="10" t="s">
        <v>39</v>
      </c>
    </row>
    <row r="10163" spans="1:19" hidden="1" x14ac:dyDescent="0.25">
      <c r="A10163" s="10" t="str">
        <f t="shared" si="158"/>
        <v>2017-2026Other1-in-10August PeakCAISO21</v>
      </c>
      <c r="B10163" s="10" t="s">
        <v>54</v>
      </c>
      <c r="C10163" s="10" t="s">
        <v>13</v>
      </c>
      <c r="D10163" s="10" t="s">
        <v>2</v>
      </c>
      <c r="E10163" s="10" t="s">
        <v>1</v>
      </c>
      <c r="F10163">
        <v>21</v>
      </c>
      <c r="G10163">
        <v>2.5543856620788574</v>
      </c>
      <c r="H10163">
        <v>2.7892441749572754</v>
      </c>
      <c r="I10163">
        <v>89.959678649902344</v>
      </c>
      <c r="J10163">
        <v>7.6630406081676483E-2</v>
      </c>
      <c r="K10163">
        <v>34811</v>
      </c>
      <c r="L10163">
        <v>32805.326999999997</v>
      </c>
      <c r="M10163">
        <v>-0.23485855758190155</v>
      </c>
      <c r="N10163">
        <v>-0.33306807279586792</v>
      </c>
      <c r="O10163">
        <v>-0.2750435471534729</v>
      </c>
      <c r="P10163">
        <v>-0.23485855758190155</v>
      </c>
      <c r="Q10163">
        <v>-0.1946735680103302</v>
      </c>
      <c r="R10163">
        <v>-0.13664902746677399</v>
      </c>
      <c r="S10163" s="10" t="s">
        <v>39</v>
      </c>
    </row>
    <row r="10164" spans="1:19" hidden="1" x14ac:dyDescent="0.25">
      <c r="A10164" s="10" t="str">
        <f t="shared" si="158"/>
        <v>2017-2026Other1-in-10August PeakPGE21</v>
      </c>
      <c r="B10164" s="10" t="s">
        <v>54</v>
      </c>
      <c r="C10164" s="10" t="s">
        <v>13</v>
      </c>
      <c r="D10164" s="10" t="s">
        <v>2</v>
      </c>
      <c r="E10164" s="10" t="s">
        <v>1</v>
      </c>
      <c r="F10164">
        <v>21</v>
      </c>
      <c r="G10164">
        <v>2.6554555892944336</v>
      </c>
      <c r="H10164">
        <v>2.9010202884674072</v>
      </c>
      <c r="I10164">
        <v>92.676994323730469</v>
      </c>
      <c r="J10164">
        <v>7.6630406081676483E-2</v>
      </c>
      <c r="K10164">
        <v>34811</v>
      </c>
      <c r="L10164">
        <v>32805.326999999997</v>
      </c>
      <c r="M10164">
        <v>-0.24556480348110199</v>
      </c>
      <c r="N10164">
        <v>-0.34377431869506836</v>
      </c>
      <c r="O10164">
        <v>-0.28574979305267334</v>
      </c>
      <c r="P10164">
        <v>-0.24556480348110199</v>
      </c>
      <c r="Q10164">
        <v>-0.20537981390953064</v>
      </c>
      <c r="R10164">
        <v>-0.14735527336597443</v>
      </c>
      <c r="S10164" s="10" t="s">
        <v>38</v>
      </c>
    </row>
    <row r="10165" spans="1:19" hidden="1" x14ac:dyDescent="0.25">
      <c r="A10165" s="10" t="str">
        <f t="shared" si="158"/>
        <v>2017-2026Other1-in-2August PeakPGE21</v>
      </c>
      <c r="B10165" s="10" t="s">
        <v>54</v>
      </c>
      <c r="C10165" s="10" t="s">
        <v>13</v>
      </c>
      <c r="D10165" s="10" t="s">
        <v>2</v>
      </c>
      <c r="E10165" s="10" t="s">
        <v>9</v>
      </c>
      <c r="F10165">
        <v>21</v>
      </c>
      <c r="G10165">
        <v>2.4031949043273926</v>
      </c>
      <c r="H10165">
        <v>2.6123871803283691</v>
      </c>
      <c r="I10165">
        <v>89.509262084960938</v>
      </c>
      <c r="J10165">
        <v>7.6630406081676483E-2</v>
      </c>
      <c r="K10165">
        <v>34811</v>
      </c>
      <c r="L10165">
        <v>32805.326999999997</v>
      </c>
      <c r="M10165">
        <v>-0.20919233560562134</v>
      </c>
      <c r="N10165">
        <v>-0.3074018657207489</v>
      </c>
      <c r="O10165">
        <v>-0.24937732517719269</v>
      </c>
      <c r="P10165">
        <v>-0.20919233560562134</v>
      </c>
      <c r="Q10165">
        <v>-0.16900734603404999</v>
      </c>
      <c r="R10165">
        <v>-0.11098280549049377</v>
      </c>
      <c r="S10165" s="10" t="s">
        <v>38</v>
      </c>
    </row>
    <row r="10166" spans="1:19" hidden="1" x14ac:dyDescent="0.25">
      <c r="A10166" s="10" t="str">
        <f t="shared" si="158"/>
        <v>2017-2026Other1-in-10August PeakCAISO22</v>
      </c>
      <c r="B10166" s="10" t="s">
        <v>54</v>
      </c>
      <c r="C10166" s="10" t="s">
        <v>13</v>
      </c>
      <c r="D10166" s="10" t="s">
        <v>2</v>
      </c>
      <c r="E10166" s="10" t="s">
        <v>1</v>
      </c>
      <c r="F10166">
        <v>22</v>
      </c>
      <c r="G10166">
        <v>2.1982216835021973</v>
      </c>
      <c r="H10166">
        <v>2.3614864349365234</v>
      </c>
      <c r="I10166">
        <v>86.179145812988281</v>
      </c>
      <c r="J10166">
        <v>6.3674606382846832E-2</v>
      </c>
      <c r="K10166">
        <v>34811</v>
      </c>
      <c r="L10166">
        <v>32805.326999999997</v>
      </c>
      <c r="M10166">
        <v>-0.16326484084129333</v>
      </c>
      <c r="N10166">
        <v>-0.24487021565437317</v>
      </c>
      <c r="O10166">
        <v>-0.19665580987930298</v>
      </c>
      <c r="P10166">
        <v>-0.16326484084129333</v>
      </c>
      <c r="Q10166">
        <v>-0.12987387180328369</v>
      </c>
      <c r="R10166">
        <v>-8.1659466028213501E-2</v>
      </c>
      <c r="S10166" s="10" t="s">
        <v>39</v>
      </c>
    </row>
    <row r="10167" spans="1:19" hidden="1" x14ac:dyDescent="0.25">
      <c r="A10167" s="10" t="str">
        <f t="shared" si="158"/>
        <v>2017-2026Other1-in-2August PeakCAISO22</v>
      </c>
      <c r="B10167" s="10" t="s">
        <v>54</v>
      </c>
      <c r="C10167" s="10" t="s">
        <v>13</v>
      </c>
      <c r="D10167" s="10" t="s">
        <v>2</v>
      </c>
      <c r="E10167" s="10" t="s">
        <v>9</v>
      </c>
      <c r="F10167">
        <v>22</v>
      </c>
      <c r="G10167">
        <v>1.668560266494751</v>
      </c>
      <c r="H10167">
        <v>1.7409071922302246</v>
      </c>
      <c r="I10167">
        <v>81.332160949707031</v>
      </c>
      <c r="J10167">
        <v>6.3674606382846832E-2</v>
      </c>
      <c r="K10167">
        <v>34811</v>
      </c>
      <c r="L10167">
        <v>32805.326999999997</v>
      </c>
      <c r="M10167">
        <v>-7.2346918284893036E-2</v>
      </c>
      <c r="N10167">
        <v>-0.15395230054855347</v>
      </c>
      <c r="O10167">
        <v>-0.10573787987232208</v>
      </c>
      <c r="P10167">
        <v>-7.2346918284893036E-2</v>
      </c>
      <c r="Q10167">
        <v>-3.8955952972173691E-2</v>
      </c>
      <c r="R10167">
        <v>9.2584574595093727E-3</v>
      </c>
      <c r="S10167" s="10" t="s">
        <v>39</v>
      </c>
    </row>
    <row r="10168" spans="1:19" hidden="1" x14ac:dyDescent="0.25">
      <c r="A10168" s="10" t="str">
        <f t="shared" si="158"/>
        <v>2017-2026Other1-in-2August PeakPGE22</v>
      </c>
      <c r="B10168" s="10" t="s">
        <v>54</v>
      </c>
      <c r="C10168" s="10" t="s">
        <v>13</v>
      </c>
      <c r="D10168" s="10" t="s">
        <v>2</v>
      </c>
      <c r="E10168" s="10" t="s">
        <v>9</v>
      </c>
      <c r="F10168">
        <v>22</v>
      </c>
      <c r="G10168">
        <v>2.0681118965148926</v>
      </c>
      <c r="H10168">
        <v>2.2061405181884766</v>
      </c>
      <c r="I10168">
        <v>85.730819702148438</v>
      </c>
      <c r="J10168">
        <v>6.3674606382846832E-2</v>
      </c>
      <c r="K10168">
        <v>34811</v>
      </c>
      <c r="L10168">
        <v>32805.326999999997</v>
      </c>
      <c r="M10168">
        <v>-0.13802854716777802</v>
      </c>
      <c r="N10168">
        <v>-0.21963392198085785</v>
      </c>
      <c r="O10168">
        <v>-0.17141951620578766</v>
      </c>
      <c r="P10168">
        <v>-0.13802854716777802</v>
      </c>
      <c r="Q10168">
        <v>-0.10463758558034897</v>
      </c>
      <c r="R10168">
        <v>-5.6423172354698181E-2</v>
      </c>
      <c r="S10168" s="10" t="s">
        <v>38</v>
      </c>
    </row>
    <row r="10169" spans="1:19" hidden="1" x14ac:dyDescent="0.25">
      <c r="A10169" s="10" t="str">
        <f t="shared" si="158"/>
        <v>2017-2026Other1-in-10August PeakPGE22</v>
      </c>
      <c r="B10169" s="10" t="s">
        <v>54</v>
      </c>
      <c r="C10169" s="10" t="s">
        <v>13</v>
      </c>
      <c r="D10169" s="10" t="s">
        <v>2</v>
      </c>
      <c r="E10169" s="10" t="s">
        <v>1</v>
      </c>
      <c r="F10169">
        <v>22</v>
      </c>
      <c r="G10169">
        <v>2.2851991653442383</v>
      </c>
      <c r="H10169">
        <v>2.4579658508300781</v>
      </c>
      <c r="I10169">
        <v>88.560554504394531</v>
      </c>
      <c r="J10169">
        <v>6.3674606382846832E-2</v>
      </c>
      <c r="K10169">
        <v>34811</v>
      </c>
      <c r="L10169">
        <v>32805.326999999997</v>
      </c>
      <c r="M10169">
        <v>-0.17276671528816223</v>
      </c>
      <c r="N10169">
        <v>-0.25437209010124207</v>
      </c>
      <c r="O10169">
        <v>-0.20615768432617188</v>
      </c>
      <c r="P10169">
        <v>-0.17276671528816223</v>
      </c>
      <c r="Q10169">
        <v>-0.13937574625015259</v>
      </c>
      <c r="R10169">
        <v>-9.1161340475082397E-2</v>
      </c>
      <c r="S10169" s="10" t="s">
        <v>38</v>
      </c>
    </row>
    <row r="10170" spans="1:19" hidden="1" x14ac:dyDescent="0.25">
      <c r="A10170" s="10" t="str">
        <f t="shared" si="158"/>
        <v>2017-2026Other1-in-2August PeakCAISO23</v>
      </c>
      <c r="B10170" s="10" t="s">
        <v>54</v>
      </c>
      <c r="C10170" s="10" t="s">
        <v>13</v>
      </c>
      <c r="D10170" s="10" t="s">
        <v>2</v>
      </c>
      <c r="E10170" s="10" t="s">
        <v>9</v>
      </c>
      <c r="F10170">
        <v>23</v>
      </c>
      <c r="G10170">
        <v>1.3220925331115723</v>
      </c>
      <c r="H10170">
        <v>1.3770853281021118</v>
      </c>
      <c r="I10170">
        <v>78.389434814453125</v>
      </c>
      <c r="J10170">
        <v>5.8387260884046555E-2</v>
      </c>
      <c r="K10170">
        <v>34811</v>
      </c>
      <c r="L10170">
        <v>32805.326999999997</v>
      </c>
      <c r="M10170">
        <v>-5.4992742836475372E-2</v>
      </c>
      <c r="N10170">
        <v>-0.12982185184955597</v>
      </c>
      <c r="O10170">
        <v>-8.5611023008823395E-2</v>
      </c>
      <c r="P10170">
        <v>-5.4992742836475372E-2</v>
      </c>
      <c r="Q10170">
        <v>-2.437446266412735E-2</v>
      </c>
      <c r="R10170">
        <v>1.9836369901895523E-2</v>
      </c>
      <c r="S10170" s="10" t="s">
        <v>39</v>
      </c>
    </row>
    <row r="10171" spans="1:19" hidden="1" x14ac:dyDescent="0.25">
      <c r="A10171" s="10" t="str">
        <f t="shared" si="158"/>
        <v>2017-2026Other1-in-10August PeakCAISO23</v>
      </c>
      <c r="B10171" s="10" t="s">
        <v>54</v>
      </c>
      <c r="C10171" s="10" t="s">
        <v>13</v>
      </c>
      <c r="D10171" s="10" t="s">
        <v>2</v>
      </c>
      <c r="E10171" s="10" t="s">
        <v>1</v>
      </c>
      <c r="F10171">
        <v>23</v>
      </c>
      <c r="G10171">
        <v>1.7417726516723633</v>
      </c>
      <c r="H10171">
        <v>1.852027416229248</v>
      </c>
      <c r="I10171">
        <v>83.047538757324219</v>
      </c>
      <c r="J10171">
        <v>5.8387260884046555E-2</v>
      </c>
      <c r="K10171">
        <v>34811</v>
      </c>
      <c r="L10171">
        <v>32805.326999999997</v>
      </c>
      <c r="M10171">
        <v>-0.11025472730398178</v>
      </c>
      <c r="N10171">
        <v>-0.18508383631706238</v>
      </c>
      <c r="O10171">
        <v>-0.14087300002574921</v>
      </c>
      <c r="P10171">
        <v>-0.11025472730398178</v>
      </c>
      <c r="Q10171">
        <v>-7.9636447131633759E-2</v>
      </c>
      <c r="R10171">
        <v>-3.5425614565610886E-2</v>
      </c>
      <c r="S10171" s="10" t="s">
        <v>39</v>
      </c>
    </row>
    <row r="10172" spans="1:19" hidden="1" x14ac:dyDescent="0.25">
      <c r="A10172" s="10" t="str">
        <f t="shared" si="158"/>
        <v>2017-2026Other1-in-10August PeakPGE23</v>
      </c>
      <c r="B10172" s="10" t="s">
        <v>54</v>
      </c>
      <c r="C10172" s="10" t="s">
        <v>13</v>
      </c>
      <c r="D10172" s="10" t="s">
        <v>2</v>
      </c>
      <c r="E10172" s="10" t="s">
        <v>1</v>
      </c>
      <c r="F10172">
        <v>23</v>
      </c>
      <c r="G10172">
        <v>1.8106896877288818</v>
      </c>
      <c r="H10172">
        <v>1.9276626110076904</v>
      </c>
      <c r="I10172">
        <v>85.654006958007812</v>
      </c>
      <c r="J10172">
        <v>5.8387260884046555E-2</v>
      </c>
      <c r="K10172">
        <v>34811</v>
      </c>
      <c r="L10172">
        <v>32805.326999999997</v>
      </c>
      <c r="M10172">
        <v>-0.11697287857532501</v>
      </c>
      <c r="N10172">
        <v>-0.19180199503898621</v>
      </c>
      <c r="O10172">
        <v>-0.14759115874767303</v>
      </c>
      <c r="P10172">
        <v>-0.11697287857532501</v>
      </c>
      <c r="Q10172">
        <v>-8.635459840297699E-2</v>
      </c>
      <c r="R10172">
        <v>-4.2143765836954117E-2</v>
      </c>
      <c r="S10172" s="10" t="s">
        <v>38</v>
      </c>
    </row>
    <row r="10173" spans="1:19" hidden="1" x14ac:dyDescent="0.25">
      <c r="A10173" s="10" t="str">
        <f t="shared" si="158"/>
        <v>2017-2026Other1-in-2August PeakPGE23</v>
      </c>
      <c r="B10173" s="10" t="s">
        <v>54</v>
      </c>
      <c r="C10173" s="10" t="s">
        <v>13</v>
      </c>
      <c r="D10173" s="10" t="s">
        <v>2</v>
      </c>
      <c r="E10173" s="10" t="s">
        <v>9</v>
      </c>
      <c r="F10173">
        <v>23</v>
      </c>
      <c r="G10173">
        <v>1.6386793851852417</v>
      </c>
      <c r="H10173">
        <v>1.7339988946914673</v>
      </c>
      <c r="I10173">
        <v>82.806465148925781</v>
      </c>
      <c r="J10173">
        <v>5.8387260884046555E-2</v>
      </c>
      <c r="K10173">
        <v>34811</v>
      </c>
      <c r="L10173">
        <v>32805.326999999997</v>
      </c>
      <c r="M10173">
        <v>-9.5319464802742004E-2</v>
      </c>
      <c r="N10173">
        <v>-0.1701485812664032</v>
      </c>
      <c r="O10173">
        <v>-0.12593774497509003</v>
      </c>
      <c r="P10173">
        <v>-9.5319464802742004E-2</v>
      </c>
      <c r="Q10173">
        <v>-6.4701184630393982E-2</v>
      </c>
      <c r="R10173">
        <v>-2.0490352064371109E-2</v>
      </c>
      <c r="S10173" s="10" t="s">
        <v>38</v>
      </c>
    </row>
    <row r="10174" spans="1:19" hidden="1" x14ac:dyDescent="0.25">
      <c r="A10174" s="10" t="str">
        <f t="shared" si="158"/>
        <v>2017-2026Other1-in-2August PeakCAISO24</v>
      </c>
      <c r="B10174" s="10" t="s">
        <v>54</v>
      </c>
      <c r="C10174" s="10" t="s">
        <v>13</v>
      </c>
      <c r="D10174" s="10" t="s">
        <v>2</v>
      </c>
      <c r="E10174" s="10" t="s">
        <v>9</v>
      </c>
      <c r="F10174">
        <v>24</v>
      </c>
      <c r="G10174">
        <v>1.0229030847549438</v>
      </c>
      <c r="H10174">
        <v>1.0685732364654541</v>
      </c>
      <c r="I10174">
        <v>76.170974731445313</v>
      </c>
      <c r="J10174">
        <v>4.4309847056865692E-2</v>
      </c>
      <c r="K10174">
        <v>34811</v>
      </c>
      <c r="L10174">
        <v>32805.326999999997</v>
      </c>
      <c r="M10174">
        <v>-4.5670114457607269E-2</v>
      </c>
      <c r="N10174">
        <v>-0.10245761275291443</v>
      </c>
      <c r="O10174">
        <v>-6.8906195461750031E-2</v>
      </c>
      <c r="P10174">
        <v>-4.5670114457607269E-2</v>
      </c>
      <c r="Q10174">
        <v>-2.2434031590819359E-2</v>
      </c>
      <c r="R10174">
        <v>1.1117385700345039E-2</v>
      </c>
      <c r="S10174" s="10" t="s">
        <v>39</v>
      </c>
    </row>
    <row r="10175" spans="1:19" hidden="1" x14ac:dyDescent="0.25">
      <c r="A10175" s="10" t="str">
        <f t="shared" si="158"/>
        <v>2017-2026Other1-in-10August PeakCAISO24</v>
      </c>
      <c r="B10175" s="10" t="s">
        <v>54</v>
      </c>
      <c r="C10175" s="10" t="s">
        <v>13</v>
      </c>
      <c r="D10175" s="10" t="s">
        <v>2</v>
      </c>
      <c r="E10175" s="10" t="s">
        <v>1</v>
      </c>
      <c r="F10175">
        <v>24</v>
      </c>
      <c r="G10175">
        <v>1.3476095199584961</v>
      </c>
      <c r="H10175">
        <v>1.4302458763122559</v>
      </c>
      <c r="I10175">
        <v>80.848526000976562</v>
      </c>
      <c r="J10175">
        <v>4.4309847056865692E-2</v>
      </c>
      <c r="K10175">
        <v>34811</v>
      </c>
      <c r="L10175">
        <v>32805.326999999997</v>
      </c>
      <c r="M10175">
        <v>-8.263629674911499E-2</v>
      </c>
      <c r="N10175">
        <v>-0.13942380249500275</v>
      </c>
      <c r="O10175">
        <v>-0.10587237775325775</v>
      </c>
      <c r="P10175">
        <v>-8.263629674911499E-2</v>
      </c>
      <c r="Q10175">
        <v>-5.9400212019681931E-2</v>
      </c>
      <c r="R10175">
        <v>-2.5848796591162682E-2</v>
      </c>
      <c r="S10175" s="10" t="s">
        <v>39</v>
      </c>
    </row>
    <row r="10176" spans="1:19" hidden="1" x14ac:dyDescent="0.25">
      <c r="A10176" s="10" t="str">
        <f t="shared" si="158"/>
        <v>2017-2026Other1-in-2August PeakPGE24</v>
      </c>
      <c r="B10176" s="10" t="s">
        <v>54</v>
      </c>
      <c r="C10176" s="10" t="s">
        <v>13</v>
      </c>
      <c r="D10176" s="10" t="s">
        <v>2</v>
      </c>
      <c r="E10176" s="10" t="s">
        <v>9</v>
      </c>
      <c r="F10176">
        <v>24</v>
      </c>
      <c r="G10176">
        <v>1.2678463459014893</v>
      </c>
      <c r="H10176">
        <v>1.3413511514663696</v>
      </c>
      <c r="I10176">
        <v>80.233100891113281</v>
      </c>
      <c r="J10176">
        <v>4.4309847056865692E-2</v>
      </c>
      <c r="K10176">
        <v>34811</v>
      </c>
      <c r="L10176">
        <v>32805.326999999997</v>
      </c>
      <c r="M10176">
        <v>-7.3504798114299774E-2</v>
      </c>
      <c r="N10176">
        <v>-0.13029229640960693</v>
      </c>
      <c r="O10176">
        <v>-9.6740879118442535E-2</v>
      </c>
      <c r="P10176">
        <v>-7.3504798114299774E-2</v>
      </c>
      <c r="Q10176">
        <v>-5.0268713384866714E-2</v>
      </c>
      <c r="R10176">
        <v>-1.6717297956347466E-2</v>
      </c>
      <c r="S10176" s="10" t="s">
        <v>38</v>
      </c>
    </row>
    <row r="10177" spans="1:19" hidden="1" x14ac:dyDescent="0.25">
      <c r="A10177" s="10" t="str">
        <f t="shared" si="158"/>
        <v>2017-2026Other1-in-10August PeakPGE24</v>
      </c>
      <c r="B10177" s="10" t="s">
        <v>54</v>
      </c>
      <c r="C10177" s="10" t="s">
        <v>13</v>
      </c>
      <c r="D10177" s="10" t="s">
        <v>2</v>
      </c>
      <c r="E10177" s="10" t="s">
        <v>1</v>
      </c>
      <c r="F10177">
        <v>24</v>
      </c>
      <c r="G10177">
        <v>1.400930643081665</v>
      </c>
      <c r="H10177">
        <v>1.4898456335067749</v>
      </c>
      <c r="I10177">
        <v>83.106185913085938</v>
      </c>
      <c r="J10177">
        <v>4.4309847056865692E-2</v>
      </c>
      <c r="K10177">
        <v>34811</v>
      </c>
      <c r="L10177">
        <v>32805.326999999997</v>
      </c>
      <c r="M10177">
        <v>-8.891499787569046E-2</v>
      </c>
      <c r="N10177">
        <v>-0.14570249617099762</v>
      </c>
      <c r="O10177">
        <v>-0.11215107887983322</v>
      </c>
      <c r="P10177">
        <v>-8.891499787569046E-2</v>
      </c>
      <c r="Q10177">
        <v>-6.5678916871547699E-2</v>
      </c>
      <c r="R10177">
        <v>-3.2127499580383301E-2</v>
      </c>
      <c r="S10177" s="10" t="s">
        <v>38</v>
      </c>
    </row>
    <row r="10178" spans="1:19" hidden="1" x14ac:dyDescent="0.25">
      <c r="A10178" s="10" t="str">
        <f t="shared" ref="A10178:A10241" si="159">CONCATENATE(B10178,C10178,E10178,D10178,S10178,F10178)</f>
        <v>2017-2026Other1-in-2July PeakCAISO1</v>
      </c>
      <c r="B10178" s="10" t="s">
        <v>54</v>
      </c>
      <c r="C10178" s="10" t="s">
        <v>13</v>
      </c>
      <c r="D10178" s="10" t="s">
        <v>3</v>
      </c>
      <c r="E10178" s="10" t="s">
        <v>9</v>
      </c>
      <c r="F10178">
        <v>1</v>
      </c>
      <c r="G10178">
        <v>0.94465017318725586</v>
      </c>
      <c r="H10178">
        <v>0.94465017318725586</v>
      </c>
      <c r="I10178">
        <v>78.221702575683594</v>
      </c>
      <c r="J10178">
        <v>0</v>
      </c>
      <c r="K10178">
        <v>34811</v>
      </c>
      <c r="L10178">
        <v>32805.326999999997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 s="10" t="s">
        <v>39</v>
      </c>
    </row>
    <row r="10179" spans="1:19" hidden="1" x14ac:dyDescent="0.25">
      <c r="A10179" s="10" t="str">
        <f t="shared" si="159"/>
        <v>2017-2026Other1-in-10July PeakCAISO1</v>
      </c>
      <c r="B10179" s="10" t="s">
        <v>54</v>
      </c>
      <c r="C10179" s="10" t="s">
        <v>13</v>
      </c>
      <c r="D10179" s="10" t="s">
        <v>3</v>
      </c>
      <c r="E10179" s="10" t="s">
        <v>1</v>
      </c>
      <c r="F10179">
        <v>1</v>
      </c>
      <c r="G10179">
        <v>1.0569216012954712</v>
      </c>
      <c r="H10179">
        <v>1.0569216012954712</v>
      </c>
      <c r="I10179">
        <v>81.907371520996094</v>
      </c>
      <c r="J10179">
        <v>0</v>
      </c>
      <c r="K10179">
        <v>34811</v>
      </c>
      <c r="L10179">
        <v>32805.326999999997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 s="10" t="s">
        <v>39</v>
      </c>
    </row>
    <row r="10180" spans="1:19" hidden="1" x14ac:dyDescent="0.25">
      <c r="A10180" s="10" t="str">
        <f t="shared" si="159"/>
        <v>2017-2026Other1-in-10July PeakPGE1</v>
      </c>
      <c r="B10180" s="10" t="s">
        <v>54</v>
      </c>
      <c r="C10180" s="10" t="s">
        <v>13</v>
      </c>
      <c r="D10180" s="10" t="s">
        <v>3</v>
      </c>
      <c r="E10180" s="10" t="s">
        <v>1</v>
      </c>
      <c r="F10180">
        <v>1</v>
      </c>
      <c r="G10180">
        <v>1.1181566715240479</v>
      </c>
      <c r="H10180">
        <v>1.1181566715240479</v>
      </c>
      <c r="I10180">
        <v>82.929656982421875</v>
      </c>
      <c r="J10180">
        <v>0</v>
      </c>
      <c r="K10180">
        <v>34811</v>
      </c>
      <c r="L10180">
        <v>32805.326999999997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 s="10" t="s">
        <v>38</v>
      </c>
    </row>
    <row r="10181" spans="1:19" hidden="1" x14ac:dyDescent="0.25">
      <c r="A10181" s="10" t="str">
        <f t="shared" si="159"/>
        <v>2017-2026Other1-in-2July PeakPGE1</v>
      </c>
      <c r="B10181" s="10" t="s">
        <v>54</v>
      </c>
      <c r="C10181" s="10" t="s">
        <v>13</v>
      </c>
      <c r="D10181" s="10" t="s">
        <v>3</v>
      </c>
      <c r="E10181" s="10" t="s">
        <v>9</v>
      </c>
      <c r="F10181">
        <v>1</v>
      </c>
      <c r="G10181">
        <v>0.98047751188278198</v>
      </c>
      <c r="H10181">
        <v>0.98047751188278198</v>
      </c>
      <c r="I10181">
        <v>77.231231689453125</v>
      </c>
      <c r="J10181">
        <v>0</v>
      </c>
      <c r="K10181">
        <v>34811</v>
      </c>
      <c r="L10181">
        <v>32805.326999999997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 s="10" t="s">
        <v>38</v>
      </c>
    </row>
    <row r="10182" spans="1:19" hidden="1" x14ac:dyDescent="0.25">
      <c r="A10182" s="10" t="str">
        <f t="shared" si="159"/>
        <v>2017-2026Other1-in-2July PeakCAISO2</v>
      </c>
      <c r="B10182" s="10" t="s">
        <v>54</v>
      </c>
      <c r="C10182" s="10" t="s">
        <v>13</v>
      </c>
      <c r="D10182" s="10" t="s">
        <v>3</v>
      </c>
      <c r="E10182" s="10" t="s">
        <v>9</v>
      </c>
      <c r="F10182">
        <v>2</v>
      </c>
      <c r="G10182">
        <v>0.80939191579818726</v>
      </c>
      <c r="H10182">
        <v>0.80939191579818726</v>
      </c>
      <c r="I10182">
        <v>76.840484619140625</v>
      </c>
      <c r="J10182">
        <v>0</v>
      </c>
      <c r="K10182">
        <v>34811</v>
      </c>
      <c r="L10182">
        <v>32805.326999999997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 s="10" t="s">
        <v>39</v>
      </c>
    </row>
    <row r="10183" spans="1:19" hidden="1" x14ac:dyDescent="0.25">
      <c r="A10183" s="10" t="str">
        <f t="shared" si="159"/>
        <v>2017-2026Other1-in-10July PeakCAISO2</v>
      </c>
      <c r="B10183" s="10" t="s">
        <v>54</v>
      </c>
      <c r="C10183" s="10" t="s">
        <v>13</v>
      </c>
      <c r="D10183" s="10" t="s">
        <v>3</v>
      </c>
      <c r="E10183" s="10" t="s">
        <v>1</v>
      </c>
      <c r="F10183">
        <v>2</v>
      </c>
      <c r="G10183">
        <v>0.90558791160583496</v>
      </c>
      <c r="H10183">
        <v>0.90558791160583496</v>
      </c>
      <c r="I10183">
        <v>78.985176086425781</v>
      </c>
      <c r="J10183">
        <v>0</v>
      </c>
      <c r="K10183">
        <v>34811</v>
      </c>
      <c r="L10183">
        <v>32805.326999999997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 s="10" t="s">
        <v>39</v>
      </c>
    </row>
    <row r="10184" spans="1:19" hidden="1" x14ac:dyDescent="0.25">
      <c r="A10184" s="10" t="str">
        <f t="shared" si="159"/>
        <v>2017-2026Other1-in-10July PeakPGE2</v>
      </c>
      <c r="B10184" s="10" t="s">
        <v>54</v>
      </c>
      <c r="C10184" s="10" t="s">
        <v>13</v>
      </c>
      <c r="D10184" s="10" t="s">
        <v>3</v>
      </c>
      <c r="E10184" s="10" t="s">
        <v>1</v>
      </c>
      <c r="F10184">
        <v>2</v>
      </c>
      <c r="G10184">
        <v>0.95805519819259644</v>
      </c>
      <c r="H10184">
        <v>0.95805519819259644</v>
      </c>
      <c r="I10184">
        <v>81.565635681152344</v>
      </c>
      <c r="J10184">
        <v>0</v>
      </c>
      <c r="K10184">
        <v>34811</v>
      </c>
      <c r="L10184">
        <v>32805.326999999997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 s="10" t="s">
        <v>38</v>
      </c>
    </row>
    <row r="10185" spans="1:19" hidden="1" x14ac:dyDescent="0.25">
      <c r="A10185" s="10" t="str">
        <f t="shared" si="159"/>
        <v>2017-2026Other1-in-2July PeakPGE2</v>
      </c>
      <c r="B10185" s="10" t="s">
        <v>54</v>
      </c>
      <c r="C10185" s="10" t="s">
        <v>13</v>
      </c>
      <c r="D10185" s="10" t="s">
        <v>3</v>
      </c>
      <c r="E10185" s="10" t="s">
        <v>9</v>
      </c>
      <c r="F10185">
        <v>2</v>
      </c>
      <c r="G10185">
        <v>0.84008938074111938</v>
      </c>
      <c r="H10185">
        <v>0.84008938074111938</v>
      </c>
      <c r="I10185">
        <v>75.865753173828125</v>
      </c>
      <c r="J10185">
        <v>0</v>
      </c>
      <c r="K10185">
        <v>34811</v>
      </c>
      <c r="L10185">
        <v>32805.326999999997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 s="10" t="s">
        <v>38</v>
      </c>
    </row>
    <row r="10186" spans="1:19" hidden="1" x14ac:dyDescent="0.25">
      <c r="A10186" s="10" t="str">
        <f t="shared" si="159"/>
        <v>2017-2026Other1-in-10July PeakCAISO3</v>
      </c>
      <c r="B10186" s="10" t="s">
        <v>54</v>
      </c>
      <c r="C10186" s="10" t="s">
        <v>13</v>
      </c>
      <c r="D10186" s="10" t="s">
        <v>3</v>
      </c>
      <c r="E10186" s="10" t="s">
        <v>1</v>
      </c>
      <c r="F10186">
        <v>3</v>
      </c>
      <c r="G10186">
        <v>0.81095147132873535</v>
      </c>
      <c r="H10186">
        <v>0.81095147132873535</v>
      </c>
      <c r="I10186">
        <v>76.707893371582031</v>
      </c>
      <c r="J10186">
        <v>0</v>
      </c>
      <c r="K10186">
        <v>34811</v>
      </c>
      <c r="L10186">
        <v>32805.326999999997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 s="10" t="s">
        <v>39</v>
      </c>
    </row>
    <row r="10187" spans="1:19" hidden="1" x14ac:dyDescent="0.25">
      <c r="A10187" s="10" t="str">
        <f t="shared" si="159"/>
        <v>2017-2026Other1-in-2July PeakCAISO3</v>
      </c>
      <c r="B10187" s="10" t="s">
        <v>54</v>
      </c>
      <c r="C10187" s="10" t="s">
        <v>13</v>
      </c>
      <c r="D10187" s="10" t="s">
        <v>3</v>
      </c>
      <c r="E10187" s="10" t="s">
        <v>9</v>
      </c>
      <c r="F10187">
        <v>3</v>
      </c>
      <c r="G10187">
        <v>0.7248082160949707</v>
      </c>
      <c r="H10187">
        <v>0.7248082160949707</v>
      </c>
      <c r="I10187">
        <v>75.32098388671875</v>
      </c>
      <c r="J10187">
        <v>0</v>
      </c>
      <c r="K10187">
        <v>34811</v>
      </c>
      <c r="L10187">
        <v>32805.326999999997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 s="10" t="s">
        <v>39</v>
      </c>
    </row>
    <row r="10188" spans="1:19" hidden="1" x14ac:dyDescent="0.25">
      <c r="A10188" s="10" t="str">
        <f t="shared" si="159"/>
        <v>2017-2026Other1-in-2July PeakPGE3</v>
      </c>
      <c r="B10188" s="10" t="s">
        <v>54</v>
      </c>
      <c r="C10188" s="10" t="s">
        <v>13</v>
      </c>
      <c r="D10188" s="10" t="s">
        <v>3</v>
      </c>
      <c r="E10188" s="10" t="s">
        <v>9</v>
      </c>
      <c r="F10188">
        <v>3</v>
      </c>
      <c r="G10188">
        <v>0.75229769945144653</v>
      </c>
      <c r="H10188">
        <v>0.75229769945144653</v>
      </c>
      <c r="I10188">
        <v>73.4747314453125</v>
      </c>
      <c r="J10188">
        <v>0</v>
      </c>
      <c r="K10188">
        <v>34811</v>
      </c>
      <c r="L10188">
        <v>32805.326999999997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 s="10" t="s">
        <v>38</v>
      </c>
    </row>
    <row r="10189" spans="1:19" hidden="1" x14ac:dyDescent="0.25">
      <c r="A10189" s="10" t="str">
        <f t="shared" si="159"/>
        <v>2017-2026Other1-in-10July PeakPGE3</v>
      </c>
      <c r="B10189" s="10" t="s">
        <v>54</v>
      </c>
      <c r="C10189" s="10" t="s">
        <v>13</v>
      </c>
      <c r="D10189" s="10" t="s">
        <v>3</v>
      </c>
      <c r="E10189" s="10" t="s">
        <v>1</v>
      </c>
      <c r="F10189">
        <v>3</v>
      </c>
      <c r="G10189">
        <v>0.85793578624725342</v>
      </c>
      <c r="H10189">
        <v>0.85793578624725342</v>
      </c>
      <c r="I10189">
        <v>80.185379028320313</v>
      </c>
      <c r="J10189">
        <v>0</v>
      </c>
      <c r="K10189">
        <v>34811</v>
      </c>
      <c r="L10189">
        <v>32805.326999999997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 s="10" t="s">
        <v>38</v>
      </c>
    </row>
    <row r="10190" spans="1:19" hidden="1" x14ac:dyDescent="0.25">
      <c r="A10190" s="10" t="str">
        <f t="shared" si="159"/>
        <v>2017-2026Other1-in-10July PeakCAISO4</v>
      </c>
      <c r="B10190" s="10" t="s">
        <v>54</v>
      </c>
      <c r="C10190" s="10" t="s">
        <v>13</v>
      </c>
      <c r="D10190" s="10" t="s">
        <v>3</v>
      </c>
      <c r="E10190" s="10" t="s">
        <v>1</v>
      </c>
      <c r="F10190">
        <v>4</v>
      </c>
      <c r="G10190">
        <v>0.75829404592514038</v>
      </c>
      <c r="H10190">
        <v>0.75829404592514038</v>
      </c>
      <c r="I10190">
        <v>75.472030639648438</v>
      </c>
      <c r="J10190">
        <v>0</v>
      </c>
      <c r="K10190">
        <v>34811</v>
      </c>
      <c r="L10190">
        <v>32805.326999999997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 s="10" t="s">
        <v>39</v>
      </c>
    </row>
    <row r="10191" spans="1:19" hidden="1" x14ac:dyDescent="0.25">
      <c r="A10191" s="10" t="str">
        <f t="shared" si="159"/>
        <v>2017-2026Other1-in-2July PeakCAISO4</v>
      </c>
      <c r="B10191" s="10" t="s">
        <v>54</v>
      </c>
      <c r="C10191" s="10" t="s">
        <v>13</v>
      </c>
      <c r="D10191" s="10" t="s">
        <v>3</v>
      </c>
      <c r="E10191" s="10" t="s">
        <v>9</v>
      </c>
      <c r="F10191">
        <v>4</v>
      </c>
      <c r="G10191">
        <v>0.67774432897567749</v>
      </c>
      <c r="H10191">
        <v>0.67774432897567749</v>
      </c>
      <c r="I10191">
        <v>73.978752136230469</v>
      </c>
      <c r="J10191">
        <v>0</v>
      </c>
      <c r="K10191">
        <v>34811</v>
      </c>
      <c r="L10191">
        <v>32805.326999999997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 s="10" t="s">
        <v>39</v>
      </c>
    </row>
    <row r="10192" spans="1:19" hidden="1" x14ac:dyDescent="0.25">
      <c r="A10192" s="10" t="str">
        <f t="shared" si="159"/>
        <v>2017-2026Other1-in-2July PeakPGE4</v>
      </c>
      <c r="B10192" s="10" t="s">
        <v>54</v>
      </c>
      <c r="C10192" s="10" t="s">
        <v>13</v>
      </c>
      <c r="D10192" s="10" t="s">
        <v>3</v>
      </c>
      <c r="E10192" s="10" t="s">
        <v>9</v>
      </c>
      <c r="F10192">
        <v>4</v>
      </c>
      <c r="G10192">
        <v>0.7034488320350647</v>
      </c>
      <c r="H10192">
        <v>0.7034488320350647</v>
      </c>
      <c r="I10192">
        <v>72.015670776367187</v>
      </c>
      <c r="J10192">
        <v>0</v>
      </c>
      <c r="K10192">
        <v>34811</v>
      </c>
      <c r="L10192">
        <v>32805.326999999997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 s="10" t="s">
        <v>38</v>
      </c>
    </row>
    <row r="10193" spans="1:19" hidden="1" x14ac:dyDescent="0.25">
      <c r="A10193" s="10" t="str">
        <f t="shared" si="159"/>
        <v>2017-2026Other1-in-10July PeakPGE4</v>
      </c>
      <c r="B10193" s="10" t="s">
        <v>54</v>
      </c>
      <c r="C10193" s="10" t="s">
        <v>13</v>
      </c>
      <c r="D10193" s="10" t="s">
        <v>3</v>
      </c>
      <c r="E10193" s="10" t="s">
        <v>1</v>
      </c>
      <c r="F10193">
        <v>4</v>
      </c>
      <c r="G10193">
        <v>0.80222749710083008</v>
      </c>
      <c r="H10193">
        <v>0.80222749710083008</v>
      </c>
      <c r="I10193">
        <v>78.492774963378906</v>
      </c>
      <c r="J10193">
        <v>0</v>
      </c>
      <c r="K10193">
        <v>34811</v>
      </c>
      <c r="L10193">
        <v>32805.326999999997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 s="10" t="s">
        <v>38</v>
      </c>
    </row>
    <row r="10194" spans="1:19" hidden="1" x14ac:dyDescent="0.25">
      <c r="A10194" s="10" t="str">
        <f t="shared" si="159"/>
        <v>2017-2026Other1-in-2July PeakCAISO5</v>
      </c>
      <c r="B10194" s="10" t="s">
        <v>54</v>
      </c>
      <c r="C10194" s="10" t="s">
        <v>13</v>
      </c>
      <c r="D10194" s="10" t="s">
        <v>3</v>
      </c>
      <c r="E10194" s="10" t="s">
        <v>9</v>
      </c>
      <c r="F10194">
        <v>5</v>
      </c>
      <c r="G10194">
        <v>0.66384261846542358</v>
      </c>
      <c r="H10194">
        <v>0.66384261846542358</v>
      </c>
      <c r="I10194">
        <v>72.732231140136719</v>
      </c>
      <c r="J10194">
        <v>0</v>
      </c>
      <c r="K10194">
        <v>34811</v>
      </c>
      <c r="L10194">
        <v>32805.326999999997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 s="10" t="s">
        <v>39</v>
      </c>
    </row>
    <row r="10195" spans="1:19" hidden="1" x14ac:dyDescent="0.25">
      <c r="A10195" s="10" t="str">
        <f t="shared" si="159"/>
        <v>2017-2026Other1-in-10July PeakCAISO5</v>
      </c>
      <c r="B10195" s="10" t="s">
        <v>54</v>
      </c>
      <c r="C10195" s="10" t="s">
        <v>13</v>
      </c>
      <c r="D10195" s="10" t="s">
        <v>3</v>
      </c>
      <c r="E10195" s="10" t="s">
        <v>1</v>
      </c>
      <c r="F10195">
        <v>5</v>
      </c>
      <c r="G10195">
        <v>0.74274009466171265</v>
      </c>
      <c r="H10195">
        <v>0.74274009466171265</v>
      </c>
      <c r="I10195">
        <v>74.371620178222656</v>
      </c>
      <c r="J10195">
        <v>0</v>
      </c>
      <c r="K10195">
        <v>34811</v>
      </c>
      <c r="L10195">
        <v>32805.326999999997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 s="10" t="s">
        <v>39</v>
      </c>
    </row>
    <row r="10196" spans="1:19" hidden="1" x14ac:dyDescent="0.25">
      <c r="A10196" s="10" t="str">
        <f t="shared" si="159"/>
        <v>2017-2026Other1-in-10July PeakPGE5</v>
      </c>
      <c r="B10196" s="10" t="s">
        <v>54</v>
      </c>
      <c r="C10196" s="10" t="s">
        <v>13</v>
      </c>
      <c r="D10196" s="10" t="s">
        <v>3</v>
      </c>
      <c r="E10196" s="10" t="s">
        <v>1</v>
      </c>
      <c r="F10196">
        <v>5</v>
      </c>
      <c r="G10196">
        <v>0.78577244281768799</v>
      </c>
      <c r="H10196">
        <v>0.78577244281768799</v>
      </c>
      <c r="I10196">
        <v>77.533454895019531</v>
      </c>
      <c r="J10196">
        <v>0</v>
      </c>
      <c r="K10196">
        <v>34811</v>
      </c>
      <c r="L10196">
        <v>32805.326999999997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 s="10" t="s">
        <v>38</v>
      </c>
    </row>
    <row r="10197" spans="1:19" hidden="1" x14ac:dyDescent="0.25">
      <c r="A10197" s="10" t="str">
        <f t="shared" si="159"/>
        <v>2017-2026Other1-in-2July PeakPGE5</v>
      </c>
      <c r="B10197" s="10" t="s">
        <v>54</v>
      </c>
      <c r="C10197" s="10" t="s">
        <v>13</v>
      </c>
      <c r="D10197" s="10" t="s">
        <v>3</v>
      </c>
      <c r="E10197" s="10" t="s">
        <v>9</v>
      </c>
      <c r="F10197">
        <v>5</v>
      </c>
      <c r="G10197">
        <v>0.68901985883712769</v>
      </c>
      <c r="H10197">
        <v>0.68901985883712769</v>
      </c>
      <c r="I10197">
        <v>70.828392028808594</v>
      </c>
      <c r="J10197">
        <v>0</v>
      </c>
      <c r="K10197">
        <v>34811</v>
      </c>
      <c r="L10197">
        <v>32805.326999999997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 s="10" t="s">
        <v>38</v>
      </c>
    </row>
    <row r="10198" spans="1:19" hidden="1" x14ac:dyDescent="0.25">
      <c r="A10198" s="10" t="str">
        <f t="shared" si="159"/>
        <v>2017-2026Other1-in-2July PeakCAISO6</v>
      </c>
      <c r="B10198" s="10" t="s">
        <v>54</v>
      </c>
      <c r="C10198" s="10" t="s">
        <v>13</v>
      </c>
      <c r="D10198" s="10" t="s">
        <v>3</v>
      </c>
      <c r="E10198" s="10" t="s">
        <v>9</v>
      </c>
      <c r="F10198">
        <v>6</v>
      </c>
      <c r="G10198">
        <v>0.68951380252838135</v>
      </c>
      <c r="H10198">
        <v>0.68951380252838135</v>
      </c>
      <c r="I10198">
        <v>71.958671569824219</v>
      </c>
      <c r="J10198">
        <v>0</v>
      </c>
      <c r="K10198">
        <v>34811</v>
      </c>
      <c r="L10198">
        <v>32805.326999999997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 s="10" t="s">
        <v>39</v>
      </c>
    </row>
    <row r="10199" spans="1:19" hidden="1" x14ac:dyDescent="0.25">
      <c r="A10199" s="10" t="str">
        <f t="shared" si="159"/>
        <v>2017-2026Other1-in-10July PeakCAISO6</v>
      </c>
      <c r="B10199" s="10" t="s">
        <v>54</v>
      </c>
      <c r="C10199" s="10" t="s">
        <v>13</v>
      </c>
      <c r="D10199" s="10" t="s">
        <v>3</v>
      </c>
      <c r="E10199" s="10" t="s">
        <v>1</v>
      </c>
      <c r="F10199">
        <v>6</v>
      </c>
      <c r="G10199">
        <v>0.77146232128143311</v>
      </c>
      <c r="H10199">
        <v>0.77146232128143311</v>
      </c>
      <c r="I10199">
        <v>73.383415222167969</v>
      </c>
      <c r="J10199">
        <v>0</v>
      </c>
      <c r="K10199">
        <v>34811</v>
      </c>
      <c r="L10199">
        <v>32805.326999999997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 s="10" t="s">
        <v>39</v>
      </c>
    </row>
    <row r="10200" spans="1:19" hidden="1" x14ac:dyDescent="0.25">
      <c r="A10200" s="10" t="str">
        <f t="shared" si="159"/>
        <v>2017-2026Other1-in-2July PeakPGE6</v>
      </c>
      <c r="B10200" s="10" t="s">
        <v>54</v>
      </c>
      <c r="C10200" s="10" t="s">
        <v>13</v>
      </c>
      <c r="D10200" s="10" t="s">
        <v>3</v>
      </c>
      <c r="E10200" s="10" t="s">
        <v>9</v>
      </c>
      <c r="F10200">
        <v>6</v>
      </c>
      <c r="G10200">
        <v>0.71566468477249146</v>
      </c>
      <c r="H10200">
        <v>0.71566468477249146</v>
      </c>
      <c r="I10200">
        <v>69.906524658203125</v>
      </c>
      <c r="J10200">
        <v>0</v>
      </c>
      <c r="K10200">
        <v>34811</v>
      </c>
      <c r="L10200">
        <v>32805.326999999997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 s="10" t="s">
        <v>38</v>
      </c>
    </row>
    <row r="10201" spans="1:19" hidden="1" x14ac:dyDescent="0.25">
      <c r="A10201" s="10" t="str">
        <f t="shared" si="159"/>
        <v>2017-2026Other1-in-10July PeakPGE6</v>
      </c>
      <c r="B10201" s="10" t="s">
        <v>54</v>
      </c>
      <c r="C10201" s="10" t="s">
        <v>13</v>
      </c>
      <c r="D10201" s="10" t="s">
        <v>3</v>
      </c>
      <c r="E10201" s="10" t="s">
        <v>1</v>
      </c>
      <c r="F10201">
        <v>6</v>
      </c>
      <c r="G10201">
        <v>0.8161587119102478</v>
      </c>
      <c r="H10201">
        <v>0.8161587119102478</v>
      </c>
      <c r="I10201">
        <v>76.813362121582031</v>
      </c>
      <c r="J10201">
        <v>0</v>
      </c>
      <c r="K10201">
        <v>34811</v>
      </c>
      <c r="L10201">
        <v>32805.326999999997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 s="10" t="s">
        <v>38</v>
      </c>
    </row>
    <row r="10202" spans="1:19" hidden="1" x14ac:dyDescent="0.25">
      <c r="A10202" s="10" t="str">
        <f t="shared" si="159"/>
        <v>2017-2026Other1-in-10July PeakCAISO7</v>
      </c>
      <c r="B10202" s="10" t="s">
        <v>54</v>
      </c>
      <c r="C10202" s="10" t="s">
        <v>13</v>
      </c>
      <c r="D10202" s="10" t="s">
        <v>3</v>
      </c>
      <c r="E10202" s="10" t="s">
        <v>1</v>
      </c>
      <c r="F10202">
        <v>7</v>
      </c>
      <c r="G10202">
        <v>0.85059458017349243</v>
      </c>
      <c r="H10202">
        <v>0.85059458017349243</v>
      </c>
      <c r="I10202">
        <v>73.835037231445313</v>
      </c>
      <c r="J10202">
        <v>0</v>
      </c>
      <c r="K10202">
        <v>34811</v>
      </c>
      <c r="L10202">
        <v>32805.326999999997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 s="10" t="s">
        <v>39</v>
      </c>
    </row>
    <row r="10203" spans="1:19" hidden="1" x14ac:dyDescent="0.25">
      <c r="A10203" s="10" t="str">
        <f t="shared" si="159"/>
        <v>2017-2026Other1-in-2July PeakCAISO7</v>
      </c>
      <c r="B10203" s="10" t="s">
        <v>54</v>
      </c>
      <c r="C10203" s="10" t="s">
        <v>13</v>
      </c>
      <c r="D10203" s="10" t="s">
        <v>3</v>
      </c>
      <c r="E10203" s="10" t="s">
        <v>9</v>
      </c>
      <c r="F10203">
        <v>7</v>
      </c>
      <c r="G10203">
        <v>0.76024019718170166</v>
      </c>
      <c r="H10203">
        <v>0.76024019718170166</v>
      </c>
      <c r="I10203">
        <v>71.829566955566406</v>
      </c>
      <c r="J10203">
        <v>0</v>
      </c>
      <c r="K10203">
        <v>34811</v>
      </c>
      <c r="L10203">
        <v>32805.326999999997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 s="10" t="s">
        <v>39</v>
      </c>
    </row>
    <row r="10204" spans="1:19" hidden="1" x14ac:dyDescent="0.25">
      <c r="A10204" s="10" t="str">
        <f t="shared" si="159"/>
        <v>2017-2026Other1-in-2July PeakPGE7</v>
      </c>
      <c r="B10204" s="10" t="s">
        <v>54</v>
      </c>
      <c r="C10204" s="10" t="s">
        <v>13</v>
      </c>
      <c r="D10204" s="10" t="s">
        <v>3</v>
      </c>
      <c r="E10204" s="10" t="s">
        <v>9</v>
      </c>
      <c r="F10204">
        <v>7</v>
      </c>
      <c r="G10204">
        <v>0.78907352685928345</v>
      </c>
      <c r="H10204">
        <v>0.78907352685928345</v>
      </c>
      <c r="I10204">
        <v>70.479240417480469</v>
      </c>
      <c r="J10204">
        <v>0</v>
      </c>
      <c r="K10204">
        <v>34811</v>
      </c>
      <c r="L10204">
        <v>32805.326999999997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 s="10" t="s">
        <v>38</v>
      </c>
    </row>
    <row r="10205" spans="1:19" hidden="1" x14ac:dyDescent="0.25">
      <c r="A10205" s="10" t="str">
        <f t="shared" si="159"/>
        <v>2017-2026Other1-in-10July PeakPGE7</v>
      </c>
      <c r="B10205" s="10" t="s">
        <v>54</v>
      </c>
      <c r="C10205" s="10" t="s">
        <v>13</v>
      </c>
      <c r="D10205" s="10" t="s">
        <v>3</v>
      </c>
      <c r="E10205" s="10" t="s">
        <v>1</v>
      </c>
      <c r="F10205">
        <v>7</v>
      </c>
      <c r="G10205">
        <v>0.89987564086914063</v>
      </c>
      <c r="H10205">
        <v>0.89987564086914063</v>
      </c>
      <c r="I10205">
        <v>77.002372741699219</v>
      </c>
      <c r="J10205">
        <v>0</v>
      </c>
      <c r="K10205">
        <v>34811</v>
      </c>
      <c r="L10205">
        <v>32805.326999999997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 s="10" t="s">
        <v>38</v>
      </c>
    </row>
    <row r="10206" spans="1:19" hidden="1" x14ac:dyDescent="0.25">
      <c r="A10206" s="10" t="str">
        <f t="shared" si="159"/>
        <v>2017-2026Other1-in-2July PeakCAISO8</v>
      </c>
      <c r="B10206" s="10" t="s">
        <v>54</v>
      </c>
      <c r="C10206" s="10" t="s">
        <v>13</v>
      </c>
      <c r="D10206" s="10" t="s">
        <v>3</v>
      </c>
      <c r="E10206" s="10" t="s">
        <v>9</v>
      </c>
      <c r="F10206">
        <v>8</v>
      </c>
      <c r="G10206">
        <v>0.80108517408370972</v>
      </c>
      <c r="H10206">
        <v>0.80108517408370972</v>
      </c>
      <c r="I10206">
        <v>74.286590576171875</v>
      </c>
      <c r="J10206">
        <v>0</v>
      </c>
      <c r="K10206">
        <v>34811</v>
      </c>
      <c r="L10206">
        <v>32805.326999999997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 s="10" t="s">
        <v>39</v>
      </c>
    </row>
    <row r="10207" spans="1:19" hidden="1" x14ac:dyDescent="0.25">
      <c r="A10207" s="10" t="str">
        <f t="shared" si="159"/>
        <v>2017-2026Other1-in-10July PeakCAISO8</v>
      </c>
      <c r="B10207" s="10" t="s">
        <v>54</v>
      </c>
      <c r="C10207" s="10" t="s">
        <v>13</v>
      </c>
      <c r="D10207" s="10" t="s">
        <v>3</v>
      </c>
      <c r="E10207" s="10" t="s">
        <v>1</v>
      </c>
      <c r="F10207">
        <v>8</v>
      </c>
      <c r="G10207">
        <v>0.89629393815994263</v>
      </c>
      <c r="H10207">
        <v>0.89629393815994263</v>
      </c>
      <c r="I10207">
        <v>77.785888671875</v>
      </c>
      <c r="J10207">
        <v>0</v>
      </c>
      <c r="K10207">
        <v>34811</v>
      </c>
      <c r="L10207">
        <v>32805.326999999997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 s="10" t="s">
        <v>39</v>
      </c>
    </row>
    <row r="10208" spans="1:19" hidden="1" x14ac:dyDescent="0.25">
      <c r="A10208" s="10" t="str">
        <f t="shared" si="159"/>
        <v>2017-2026Other1-in-10July PeakPGE8</v>
      </c>
      <c r="B10208" s="10" t="s">
        <v>54</v>
      </c>
      <c r="C10208" s="10" t="s">
        <v>13</v>
      </c>
      <c r="D10208" s="10" t="s">
        <v>3</v>
      </c>
      <c r="E10208" s="10" t="s">
        <v>1</v>
      </c>
      <c r="F10208">
        <v>8</v>
      </c>
      <c r="G10208">
        <v>0.94822269678115845</v>
      </c>
      <c r="H10208">
        <v>0.94822269678115845</v>
      </c>
      <c r="I10208">
        <v>79.966239929199219</v>
      </c>
      <c r="J10208">
        <v>0</v>
      </c>
      <c r="K10208">
        <v>34811</v>
      </c>
      <c r="L10208">
        <v>32805.326999999997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 s="10" t="s">
        <v>38</v>
      </c>
    </row>
    <row r="10209" spans="1:19" hidden="1" x14ac:dyDescent="0.25">
      <c r="A10209" s="10" t="str">
        <f t="shared" si="159"/>
        <v>2017-2026Other1-in-2July PeakPGE8</v>
      </c>
      <c r="B10209" s="10" t="s">
        <v>54</v>
      </c>
      <c r="C10209" s="10" t="s">
        <v>13</v>
      </c>
      <c r="D10209" s="10" t="s">
        <v>3</v>
      </c>
      <c r="E10209" s="10" t="s">
        <v>9</v>
      </c>
      <c r="F10209">
        <v>8</v>
      </c>
      <c r="G10209">
        <v>0.83146756887435913</v>
      </c>
      <c r="H10209">
        <v>0.83146756887435913</v>
      </c>
      <c r="I10209">
        <v>74.369941711425781</v>
      </c>
      <c r="J10209">
        <v>0</v>
      </c>
      <c r="K10209">
        <v>34811</v>
      </c>
      <c r="L10209">
        <v>32805.326999999997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 s="10" t="s">
        <v>38</v>
      </c>
    </row>
    <row r="10210" spans="1:19" hidden="1" x14ac:dyDescent="0.25">
      <c r="A10210" s="10" t="str">
        <f t="shared" si="159"/>
        <v>2017-2026Other1-in-10July PeakCAISO9</v>
      </c>
      <c r="B10210" s="10" t="s">
        <v>54</v>
      </c>
      <c r="C10210" s="10" t="s">
        <v>13</v>
      </c>
      <c r="D10210" s="10" t="s">
        <v>3</v>
      </c>
      <c r="E10210" s="10" t="s">
        <v>1</v>
      </c>
      <c r="F10210">
        <v>9</v>
      </c>
      <c r="G10210">
        <v>0.89050978422164917</v>
      </c>
      <c r="H10210">
        <v>0.89050978422164917</v>
      </c>
      <c r="I10210">
        <v>82.136520385742188</v>
      </c>
      <c r="J10210">
        <v>0</v>
      </c>
      <c r="K10210">
        <v>34811</v>
      </c>
      <c r="L10210">
        <v>32805.326999999997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 s="10" t="s">
        <v>39</v>
      </c>
    </row>
    <row r="10211" spans="1:19" hidden="1" x14ac:dyDescent="0.25">
      <c r="A10211" s="10" t="str">
        <f t="shared" si="159"/>
        <v>2017-2026Other1-in-2July PeakCAISO9</v>
      </c>
      <c r="B10211" s="10" t="s">
        <v>54</v>
      </c>
      <c r="C10211" s="10" t="s">
        <v>13</v>
      </c>
      <c r="D10211" s="10" t="s">
        <v>3</v>
      </c>
      <c r="E10211" s="10" t="s">
        <v>9</v>
      </c>
      <c r="F10211">
        <v>9</v>
      </c>
      <c r="G10211">
        <v>0.79591542482376099</v>
      </c>
      <c r="H10211">
        <v>0.79591542482376099</v>
      </c>
      <c r="I10211">
        <v>78.442314147949219</v>
      </c>
      <c r="J10211">
        <v>0</v>
      </c>
      <c r="K10211">
        <v>34811</v>
      </c>
      <c r="L10211">
        <v>32805.326999999997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 s="10" t="s">
        <v>39</v>
      </c>
    </row>
    <row r="10212" spans="1:19" hidden="1" x14ac:dyDescent="0.25">
      <c r="A10212" s="10" t="str">
        <f t="shared" si="159"/>
        <v>2017-2026Other1-in-2July PeakPGE9</v>
      </c>
      <c r="B10212" s="10" t="s">
        <v>54</v>
      </c>
      <c r="C10212" s="10" t="s">
        <v>13</v>
      </c>
      <c r="D10212" s="10" t="s">
        <v>3</v>
      </c>
      <c r="E10212" s="10" t="s">
        <v>9</v>
      </c>
      <c r="F10212">
        <v>9</v>
      </c>
      <c r="G10212">
        <v>0.82610177993774414</v>
      </c>
      <c r="H10212">
        <v>0.82610177993774414</v>
      </c>
      <c r="I10212">
        <v>79.6810302734375</v>
      </c>
      <c r="J10212">
        <v>0</v>
      </c>
      <c r="K10212">
        <v>34811</v>
      </c>
      <c r="L10212">
        <v>32805.326999999997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 s="10" t="s">
        <v>38</v>
      </c>
    </row>
    <row r="10213" spans="1:19" hidden="1" x14ac:dyDescent="0.25">
      <c r="A10213" s="10" t="str">
        <f t="shared" si="159"/>
        <v>2017-2026Other1-in-10July PeakPGE9</v>
      </c>
      <c r="B10213" s="10" t="s">
        <v>54</v>
      </c>
      <c r="C10213" s="10" t="s">
        <v>13</v>
      </c>
      <c r="D10213" s="10" t="s">
        <v>3</v>
      </c>
      <c r="E10213" s="10" t="s">
        <v>1</v>
      </c>
      <c r="F10213">
        <v>9</v>
      </c>
      <c r="G10213">
        <v>0.94210344552993774</v>
      </c>
      <c r="H10213">
        <v>0.94210344552993774</v>
      </c>
      <c r="I10213">
        <v>83.893913269042969</v>
      </c>
      <c r="J10213">
        <v>0</v>
      </c>
      <c r="K10213">
        <v>34811</v>
      </c>
      <c r="L10213">
        <v>32805.326999999997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 s="10" t="s">
        <v>38</v>
      </c>
    </row>
    <row r="10214" spans="1:19" hidden="1" x14ac:dyDescent="0.25">
      <c r="A10214" s="10" t="str">
        <f t="shared" si="159"/>
        <v>2017-2026Other1-in-2July PeakCAISO10</v>
      </c>
      <c r="B10214" s="10" t="s">
        <v>54</v>
      </c>
      <c r="C10214" s="10" t="s">
        <v>13</v>
      </c>
      <c r="D10214" s="10" t="s">
        <v>3</v>
      </c>
      <c r="E10214" s="10" t="s">
        <v>9</v>
      </c>
      <c r="F10214">
        <v>10</v>
      </c>
      <c r="G10214">
        <v>0.83218592405319214</v>
      </c>
      <c r="H10214">
        <v>0.83218592405319214</v>
      </c>
      <c r="I10214">
        <v>81.86273193359375</v>
      </c>
      <c r="J10214">
        <v>0</v>
      </c>
      <c r="K10214">
        <v>34811</v>
      </c>
      <c r="L10214">
        <v>32805.326999999997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 s="10" t="s">
        <v>39</v>
      </c>
    </row>
    <row r="10215" spans="1:19" hidden="1" x14ac:dyDescent="0.25">
      <c r="A10215" s="10" t="str">
        <f t="shared" si="159"/>
        <v>2017-2026Other1-in-10July PeakCAISO10</v>
      </c>
      <c r="B10215" s="10" t="s">
        <v>54</v>
      </c>
      <c r="C10215" s="10" t="s">
        <v>13</v>
      </c>
      <c r="D10215" s="10" t="s">
        <v>3</v>
      </c>
      <c r="E10215" s="10" t="s">
        <v>1</v>
      </c>
      <c r="F10215">
        <v>10</v>
      </c>
      <c r="G10215">
        <v>0.93109101057052612</v>
      </c>
      <c r="H10215">
        <v>0.93109101057052612</v>
      </c>
      <c r="I10215">
        <v>86.262863159179688</v>
      </c>
      <c r="J10215">
        <v>0</v>
      </c>
      <c r="K10215">
        <v>34811</v>
      </c>
      <c r="L10215">
        <v>32805.326999999997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 s="10" t="s">
        <v>39</v>
      </c>
    </row>
    <row r="10216" spans="1:19" hidden="1" x14ac:dyDescent="0.25">
      <c r="A10216" s="10" t="str">
        <f t="shared" si="159"/>
        <v>2017-2026Other1-in-10July PeakPGE10</v>
      </c>
      <c r="B10216" s="10" t="s">
        <v>54</v>
      </c>
      <c r="C10216" s="10" t="s">
        <v>13</v>
      </c>
      <c r="D10216" s="10" t="s">
        <v>3</v>
      </c>
      <c r="E10216" s="10" t="s">
        <v>1</v>
      </c>
      <c r="F10216">
        <v>10</v>
      </c>
      <c r="G10216">
        <v>0.98503583669662476</v>
      </c>
      <c r="H10216">
        <v>0.98503583669662476</v>
      </c>
      <c r="I10216">
        <v>87.653038024902344</v>
      </c>
      <c r="J10216">
        <v>0</v>
      </c>
      <c r="K10216">
        <v>34811</v>
      </c>
      <c r="L10216">
        <v>32805.326999999997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 s="10" t="s">
        <v>38</v>
      </c>
    </row>
    <row r="10217" spans="1:19" hidden="1" x14ac:dyDescent="0.25">
      <c r="A10217" s="10" t="str">
        <f t="shared" si="159"/>
        <v>2017-2026Other1-in-2July PeakPGE10</v>
      </c>
      <c r="B10217" s="10" t="s">
        <v>54</v>
      </c>
      <c r="C10217" s="10" t="s">
        <v>13</v>
      </c>
      <c r="D10217" s="10" t="s">
        <v>3</v>
      </c>
      <c r="E10217" s="10" t="s">
        <v>9</v>
      </c>
      <c r="F10217">
        <v>10</v>
      </c>
      <c r="G10217">
        <v>0.86374789476394653</v>
      </c>
      <c r="H10217">
        <v>0.86374789476394653</v>
      </c>
      <c r="I10217">
        <v>84.506187438964844</v>
      </c>
      <c r="J10217">
        <v>0</v>
      </c>
      <c r="K10217">
        <v>34811</v>
      </c>
      <c r="L10217">
        <v>32805.326999999997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 s="10" t="s">
        <v>38</v>
      </c>
    </row>
    <row r="10218" spans="1:19" hidden="1" x14ac:dyDescent="0.25">
      <c r="A10218" s="10" t="str">
        <f t="shared" si="159"/>
        <v>2017-2026Other1-in-2July PeakCAISO11</v>
      </c>
      <c r="B10218" s="10" t="s">
        <v>54</v>
      </c>
      <c r="C10218" s="10" t="s">
        <v>13</v>
      </c>
      <c r="D10218" s="10" t="s">
        <v>3</v>
      </c>
      <c r="E10218" s="10" t="s">
        <v>9</v>
      </c>
      <c r="F10218">
        <v>11</v>
      </c>
      <c r="G10218">
        <v>0.93539035320281982</v>
      </c>
      <c r="H10218">
        <v>0.93539035320281982</v>
      </c>
      <c r="I10218">
        <v>85.908714294433594</v>
      </c>
      <c r="J10218">
        <v>0</v>
      </c>
      <c r="K10218">
        <v>34811</v>
      </c>
      <c r="L10218">
        <v>32805.326999999997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 s="10" t="s">
        <v>39</v>
      </c>
    </row>
    <row r="10219" spans="1:19" hidden="1" x14ac:dyDescent="0.25">
      <c r="A10219" s="10" t="str">
        <f t="shared" si="159"/>
        <v>2017-2026Other1-in-10July PeakCAISO11</v>
      </c>
      <c r="B10219" s="10" t="s">
        <v>54</v>
      </c>
      <c r="C10219" s="10" t="s">
        <v>13</v>
      </c>
      <c r="D10219" s="10" t="s">
        <v>3</v>
      </c>
      <c r="E10219" s="10" t="s">
        <v>1</v>
      </c>
      <c r="F10219">
        <v>11</v>
      </c>
      <c r="G10219">
        <v>1.0465612411499023</v>
      </c>
      <c r="H10219">
        <v>1.0465612411499023</v>
      </c>
      <c r="I10219">
        <v>90.561126708984375</v>
      </c>
      <c r="J10219">
        <v>0</v>
      </c>
      <c r="K10219">
        <v>34811</v>
      </c>
      <c r="L10219">
        <v>32805.326999999997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 s="10" t="s">
        <v>39</v>
      </c>
    </row>
    <row r="10220" spans="1:19" hidden="1" x14ac:dyDescent="0.25">
      <c r="A10220" s="10" t="str">
        <f t="shared" si="159"/>
        <v>2017-2026Other1-in-10July PeakPGE11</v>
      </c>
      <c r="B10220" s="10" t="s">
        <v>54</v>
      </c>
      <c r="C10220" s="10" t="s">
        <v>13</v>
      </c>
      <c r="D10220" s="10" t="s">
        <v>3</v>
      </c>
      <c r="E10220" s="10" t="s">
        <v>1</v>
      </c>
      <c r="F10220">
        <v>11</v>
      </c>
      <c r="G10220">
        <v>1.1071960926055908</v>
      </c>
      <c r="H10220">
        <v>1.1071960926055908</v>
      </c>
      <c r="I10220">
        <v>91.519302368164063</v>
      </c>
      <c r="J10220">
        <v>0</v>
      </c>
      <c r="K10220">
        <v>34811</v>
      </c>
      <c r="L10220">
        <v>32805.326999999997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 s="10" t="s">
        <v>38</v>
      </c>
    </row>
    <row r="10221" spans="1:19" hidden="1" x14ac:dyDescent="0.25">
      <c r="A10221" s="10" t="str">
        <f t="shared" si="159"/>
        <v>2017-2026Other1-in-2July PeakPGE11</v>
      </c>
      <c r="B10221" s="10" t="s">
        <v>54</v>
      </c>
      <c r="C10221" s="10" t="s">
        <v>13</v>
      </c>
      <c r="D10221" s="10" t="s">
        <v>3</v>
      </c>
      <c r="E10221" s="10" t="s">
        <v>9</v>
      </c>
      <c r="F10221">
        <v>11</v>
      </c>
      <c r="G10221">
        <v>0.97086650133132935</v>
      </c>
      <c r="H10221">
        <v>0.97086650133132935</v>
      </c>
      <c r="I10221">
        <v>88.915397644042969</v>
      </c>
      <c r="J10221">
        <v>0</v>
      </c>
      <c r="K10221">
        <v>34811</v>
      </c>
      <c r="L10221">
        <v>32805.326999999997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 s="10" t="s">
        <v>38</v>
      </c>
    </row>
    <row r="10222" spans="1:19" hidden="1" x14ac:dyDescent="0.25">
      <c r="A10222" s="10" t="str">
        <f t="shared" si="159"/>
        <v>2017-2026Other1-in-2July PeakCAISO12</v>
      </c>
      <c r="B10222" s="10" t="s">
        <v>54</v>
      </c>
      <c r="C10222" s="10" t="s">
        <v>13</v>
      </c>
      <c r="D10222" s="10" t="s">
        <v>3</v>
      </c>
      <c r="E10222" s="10" t="s">
        <v>9</v>
      </c>
      <c r="F10222">
        <v>12</v>
      </c>
      <c r="G10222">
        <v>1.1207585334777832</v>
      </c>
      <c r="H10222">
        <v>1.1207585334777832</v>
      </c>
      <c r="I10222">
        <v>89.699859619140625</v>
      </c>
      <c r="J10222">
        <v>0</v>
      </c>
      <c r="K10222">
        <v>34811</v>
      </c>
      <c r="L10222">
        <v>32805.326999999997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 s="10" t="s">
        <v>39</v>
      </c>
    </row>
    <row r="10223" spans="1:19" hidden="1" x14ac:dyDescent="0.25">
      <c r="A10223" s="10" t="str">
        <f t="shared" si="159"/>
        <v>2017-2026Other1-in-10July PeakCAISO12</v>
      </c>
      <c r="B10223" s="10" t="s">
        <v>54</v>
      </c>
      <c r="C10223" s="10" t="s">
        <v>13</v>
      </c>
      <c r="D10223" s="10" t="s">
        <v>3</v>
      </c>
      <c r="E10223" s="10" t="s">
        <v>1</v>
      </c>
      <c r="F10223">
        <v>12</v>
      </c>
      <c r="G10223">
        <v>1.2539603710174561</v>
      </c>
      <c r="H10223">
        <v>1.2539603710174561</v>
      </c>
      <c r="I10223">
        <v>94.481063842773438</v>
      </c>
      <c r="J10223">
        <v>0</v>
      </c>
      <c r="K10223">
        <v>34811</v>
      </c>
      <c r="L10223">
        <v>32805.326999999997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 s="10" t="s">
        <v>39</v>
      </c>
    </row>
    <row r="10224" spans="1:19" hidden="1" x14ac:dyDescent="0.25">
      <c r="A10224" s="10" t="str">
        <f t="shared" si="159"/>
        <v>2017-2026Other1-in-2July PeakPGE12</v>
      </c>
      <c r="B10224" s="10" t="s">
        <v>54</v>
      </c>
      <c r="C10224" s="10" t="s">
        <v>13</v>
      </c>
      <c r="D10224" s="10" t="s">
        <v>3</v>
      </c>
      <c r="E10224" s="10" t="s">
        <v>9</v>
      </c>
      <c r="F10224">
        <v>12</v>
      </c>
      <c r="G10224">
        <v>1.1632649898529053</v>
      </c>
      <c r="H10224">
        <v>1.1632649898529053</v>
      </c>
      <c r="I10224">
        <v>92.915534973144531</v>
      </c>
      <c r="J10224">
        <v>0</v>
      </c>
      <c r="K10224">
        <v>34811</v>
      </c>
      <c r="L10224">
        <v>32805.326999999997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 s="10" t="s">
        <v>38</v>
      </c>
    </row>
    <row r="10225" spans="1:19" hidden="1" x14ac:dyDescent="0.25">
      <c r="A10225" s="10" t="str">
        <f t="shared" si="159"/>
        <v>2017-2026Other1-in-10July PeakPGE12</v>
      </c>
      <c r="B10225" s="10" t="s">
        <v>54</v>
      </c>
      <c r="C10225" s="10" t="s">
        <v>13</v>
      </c>
      <c r="D10225" s="10" t="s">
        <v>3</v>
      </c>
      <c r="E10225" s="10" t="s">
        <v>1</v>
      </c>
      <c r="F10225">
        <v>12</v>
      </c>
      <c r="G10225">
        <v>1.3266112804412842</v>
      </c>
      <c r="H10225">
        <v>1.3266112804412842</v>
      </c>
      <c r="I10225">
        <v>95.793914794921875</v>
      </c>
      <c r="J10225">
        <v>0</v>
      </c>
      <c r="K10225">
        <v>34811</v>
      </c>
      <c r="L10225">
        <v>32805.326999999997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 s="10" t="s">
        <v>38</v>
      </c>
    </row>
    <row r="10226" spans="1:19" hidden="1" x14ac:dyDescent="0.25">
      <c r="A10226" s="10" t="str">
        <f t="shared" si="159"/>
        <v>2017-2026Other1-in-2July PeakCAISO13</v>
      </c>
      <c r="B10226" s="10" t="s">
        <v>54</v>
      </c>
      <c r="C10226" s="10" t="s">
        <v>13</v>
      </c>
      <c r="D10226" s="10" t="s">
        <v>3</v>
      </c>
      <c r="E10226" s="10" t="s">
        <v>9</v>
      </c>
      <c r="F10226">
        <v>13</v>
      </c>
      <c r="G10226">
        <v>1.3902406692504883</v>
      </c>
      <c r="H10226">
        <v>1.3902406692504883</v>
      </c>
      <c r="I10226">
        <v>93.323753356933594</v>
      </c>
      <c r="J10226">
        <v>0</v>
      </c>
      <c r="K10226">
        <v>34811</v>
      </c>
      <c r="L10226">
        <v>32805.326999999997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 s="10" t="s">
        <v>39</v>
      </c>
    </row>
    <row r="10227" spans="1:19" hidden="1" x14ac:dyDescent="0.25">
      <c r="A10227" s="10" t="str">
        <f t="shared" si="159"/>
        <v>2017-2026Other1-in-10July PeakCAISO13</v>
      </c>
      <c r="B10227" s="10" t="s">
        <v>54</v>
      </c>
      <c r="C10227" s="10" t="s">
        <v>13</v>
      </c>
      <c r="D10227" s="10" t="s">
        <v>3</v>
      </c>
      <c r="E10227" s="10" t="s">
        <v>1</v>
      </c>
      <c r="F10227">
        <v>13</v>
      </c>
      <c r="G10227">
        <v>1.5554704666137695</v>
      </c>
      <c r="H10227">
        <v>1.5554704666137695</v>
      </c>
      <c r="I10227">
        <v>98.134376525878906</v>
      </c>
      <c r="J10227">
        <v>0</v>
      </c>
      <c r="K10227">
        <v>34811</v>
      </c>
      <c r="L10227">
        <v>32805.326999999997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 s="10" t="s">
        <v>39</v>
      </c>
    </row>
    <row r="10228" spans="1:19" hidden="1" x14ac:dyDescent="0.25">
      <c r="A10228" s="10" t="str">
        <f t="shared" si="159"/>
        <v>2017-2026Other1-in-2July PeakPGE13</v>
      </c>
      <c r="B10228" s="10" t="s">
        <v>54</v>
      </c>
      <c r="C10228" s="10" t="s">
        <v>13</v>
      </c>
      <c r="D10228" s="10" t="s">
        <v>3</v>
      </c>
      <c r="E10228" s="10" t="s">
        <v>9</v>
      </c>
      <c r="F10228">
        <v>13</v>
      </c>
      <c r="G10228">
        <v>1.4429677724838257</v>
      </c>
      <c r="H10228">
        <v>1.4429677724838257</v>
      </c>
      <c r="I10228">
        <v>96.826026916503906</v>
      </c>
      <c r="J10228">
        <v>0</v>
      </c>
      <c r="K10228">
        <v>34811</v>
      </c>
      <c r="L10228">
        <v>32805.326999999997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 s="10" t="s">
        <v>38</v>
      </c>
    </row>
    <row r="10229" spans="1:19" hidden="1" x14ac:dyDescent="0.25">
      <c r="A10229" s="10" t="str">
        <f t="shared" si="159"/>
        <v>2017-2026Other1-in-10July PeakPGE13</v>
      </c>
      <c r="B10229" s="10" t="s">
        <v>54</v>
      </c>
      <c r="C10229" s="10" t="s">
        <v>13</v>
      </c>
      <c r="D10229" s="10" t="s">
        <v>3</v>
      </c>
      <c r="E10229" s="10" t="s">
        <v>1</v>
      </c>
      <c r="F10229">
        <v>13</v>
      </c>
      <c r="G10229">
        <v>1.64559006690979</v>
      </c>
      <c r="H10229">
        <v>1.64559006690979</v>
      </c>
      <c r="I10229">
        <v>99.479972839355469</v>
      </c>
      <c r="J10229">
        <v>0</v>
      </c>
      <c r="K10229">
        <v>34811</v>
      </c>
      <c r="L10229">
        <v>32805.326999999997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 s="10" t="s">
        <v>38</v>
      </c>
    </row>
    <row r="10230" spans="1:19" hidden="1" x14ac:dyDescent="0.25">
      <c r="A10230" s="10" t="str">
        <f t="shared" si="159"/>
        <v>2017-2026Other1-in-2July PeakCAISO14</v>
      </c>
      <c r="B10230" s="10" t="s">
        <v>54</v>
      </c>
      <c r="C10230" s="10" t="s">
        <v>13</v>
      </c>
      <c r="D10230" s="10" t="s">
        <v>3</v>
      </c>
      <c r="E10230" s="10" t="s">
        <v>9</v>
      </c>
      <c r="F10230">
        <v>14</v>
      </c>
      <c r="G10230">
        <v>1.7035651206970215</v>
      </c>
      <c r="H10230">
        <v>1.4057674407958984</v>
      </c>
      <c r="I10230">
        <v>96.213729858398437</v>
      </c>
      <c r="J10230">
        <v>0.10273714363574982</v>
      </c>
      <c r="K10230">
        <v>34811</v>
      </c>
      <c r="L10230">
        <v>32805.326999999997</v>
      </c>
      <c r="M10230">
        <v>0.29779762029647827</v>
      </c>
      <c r="N10230">
        <v>0.1661296933889389</v>
      </c>
      <c r="O10230">
        <v>0.24392226338386536</v>
      </c>
      <c r="P10230">
        <v>0.29779762029647827</v>
      </c>
      <c r="Q10230">
        <v>0.35167297720909119</v>
      </c>
      <c r="R10230">
        <v>0.42946553230285645</v>
      </c>
      <c r="S10230" s="10" t="s">
        <v>39</v>
      </c>
    </row>
    <row r="10231" spans="1:19" hidden="1" x14ac:dyDescent="0.25">
      <c r="A10231" s="10" t="str">
        <f t="shared" si="159"/>
        <v>2017-2026Other1-in-10July PeakCAISO14</v>
      </c>
      <c r="B10231" s="10" t="s">
        <v>54</v>
      </c>
      <c r="C10231" s="10" t="s">
        <v>13</v>
      </c>
      <c r="D10231" s="10" t="s">
        <v>3</v>
      </c>
      <c r="E10231" s="10" t="s">
        <v>1</v>
      </c>
      <c r="F10231">
        <v>14</v>
      </c>
      <c r="G10231">
        <v>1.9060333967208862</v>
      </c>
      <c r="H10231">
        <v>1.5396491289138794</v>
      </c>
      <c r="I10231">
        <v>100.98834991455078</v>
      </c>
      <c r="J10231">
        <v>0.10273714363574982</v>
      </c>
      <c r="K10231">
        <v>34811</v>
      </c>
      <c r="L10231">
        <v>32805.326999999997</v>
      </c>
      <c r="M10231">
        <v>0.36638423800468445</v>
      </c>
      <c r="N10231">
        <v>0.23471631109714508</v>
      </c>
      <c r="O10231">
        <v>0.31250888109207153</v>
      </c>
      <c r="P10231">
        <v>0.36638423800468445</v>
      </c>
      <c r="Q10231">
        <v>0.42025959491729736</v>
      </c>
      <c r="R10231">
        <v>0.49805215001106262</v>
      </c>
      <c r="S10231" s="10" t="s">
        <v>39</v>
      </c>
    </row>
    <row r="10232" spans="1:19" hidden="1" x14ac:dyDescent="0.25">
      <c r="A10232" s="10" t="str">
        <f t="shared" si="159"/>
        <v>2017-2026Other1-in-10July PeakPGE14</v>
      </c>
      <c r="B10232" s="10" t="s">
        <v>54</v>
      </c>
      <c r="C10232" s="10" t="s">
        <v>13</v>
      </c>
      <c r="D10232" s="10" t="s">
        <v>3</v>
      </c>
      <c r="E10232" s="10" t="s">
        <v>1</v>
      </c>
      <c r="F10232">
        <v>14</v>
      </c>
      <c r="G10232">
        <v>2.0164637565612793</v>
      </c>
      <c r="H10232">
        <v>1.6194419860839844</v>
      </c>
      <c r="I10232">
        <v>102.31918334960937</v>
      </c>
      <c r="J10232">
        <v>0.10273714363574982</v>
      </c>
      <c r="K10232">
        <v>34811</v>
      </c>
      <c r="L10232">
        <v>32805.326999999997</v>
      </c>
      <c r="M10232">
        <v>0.3970218300819397</v>
      </c>
      <c r="N10232">
        <v>0.26535391807556152</v>
      </c>
      <c r="O10232">
        <v>0.34314647316932678</v>
      </c>
      <c r="P10232">
        <v>0.3970218300819397</v>
      </c>
      <c r="Q10232">
        <v>0.45089718699455261</v>
      </c>
      <c r="R10232">
        <v>0.52868974208831787</v>
      </c>
      <c r="S10232" s="10" t="s">
        <v>38</v>
      </c>
    </row>
    <row r="10233" spans="1:19" hidden="1" x14ac:dyDescent="0.25">
      <c r="A10233" s="10" t="str">
        <f t="shared" si="159"/>
        <v>2017-2026Other1-in-2July PeakPGE14</v>
      </c>
      <c r="B10233" s="10" t="s">
        <v>54</v>
      </c>
      <c r="C10233" s="10" t="s">
        <v>13</v>
      </c>
      <c r="D10233" s="10" t="s">
        <v>3</v>
      </c>
      <c r="E10233" s="10" t="s">
        <v>9</v>
      </c>
      <c r="F10233">
        <v>14</v>
      </c>
      <c r="G10233">
        <v>1.768175482749939</v>
      </c>
      <c r="H10233">
        <v>1.4339959621429443</v>
      </c>
      <c r="I10233">
        <v>100.07543182373047</v>
      </c>
      <c r="J10233">
        <v>0.10273714363574982</v>
      </c>
      <c r="K10233">
        <v>34811</v>
      </c>
      <c r="L10233">
        <v>32805.326999999997</v>
      </c>
      <c r="M10233">
        <v>0.33417955040931702</v>
      </c>
      <c r="N10233">
        <v>0.20251162350177765</v>
      </c>
      <c r="O10233">
        <v>0.2803041934967041</v>
      </c>
      <c r="P10233">
        <v>0.33417955040931702</v>
      </c>
      <c r="Q10233">
        <v>0.38805490732192993</v>
      </c>
      <c r="R10233">
        <v>0.46584746241569519</v>
      </c>
      <c r="S10233" s="10" t="s">
        <v>38</v>
      </c>
    </row>
    <row r="10234" spans="1:19" hidden="1" x14ac:dyDescent="0.25">
      <c r="A10234" s="10" t="str">
        <f t="shared" si="159"/>
        <v>2017-2026Other1-in-2July PeakCAISO15</v>
      </c>
      <c r="B10234" s="10" t="s">
        <v>54</v>
      </c>
      <c r="C10234" s="10" t="s">
        <v>13</v>
      </c>
      <c r="D10234" s="10" t="s">
        <v>3</v>
      </c>
      <c r="E10234" s="10" t="s">
        <v>9</v>
      </c>
      <c r="F10234">
        <v>15</v>
      </c>
      <c r="G10234">
        <v>2.0202891826629639</v>
      </c>
      <c r="H10234">
        <v>1.6144285202026367</v>
      </c>
      <c r="I10234">
        <v>98.028549194335938</v>
      </c>
      <c r="J10234">
        <v>0.1230589896440506</v>
      </c>
      <c r="K10234">
        <v>34811</v>
      </c>
      <c r="L10234">
        <v>32805.326999999997</v>
      </c>
      <c r="M10234">
        <v>0.40586060285568237</v>
      </c>
      <c r="N10234">
        <v>0.24814820289611816</v>
      </c>
      <c r="O10234">
        <v>0.34132847189903259</v>
      </c>
      <c r="P10234">
        <v>0.40586060285568237</v>
      </c>
      <c r="Q10234">
        <v>0.47039273381233215</v>
      </c>
      <c r="R10234">
        <v>0.56357300281524658</v>
      </c>
      <c r="S10234" s="10" t="s">
        <v>39</v>
      </c>
    </row>
    <row r="10235" spans="1:19" hidden="1" x14ac:dyDescent="0.25">
      <c r="A10235" s="10" t="str">
        <f t="shared" si="159"/>
        <v>2017-2026Other1-in-10July PeakCAISO15</v>
      </c>
      <c r="B10235" s="10" t="s">
        <v>54</v>
      </c>
      <c r="C10235" s="10" t="s">
        <v>13</v>
      </c>
      <c r="D10235" s="10" t="s">
        <v>3</v>
      </c>
      <c r="E10235" s="10" t="s">
        <v>1</v>
      </c>
      <c r="F10235">
        <v>15</v>
      </c>
      <c r="G10235">
        <v>2.2604000568389893</v>
      </c>
      <c r="H10235">
        <v>1.7667733430862427</v>
      </c>
      <c r="I10235">
        <v>103.31334686279297</v>
      </c>
      <c r="J10235">
        <v>0.1230589896440506</v>
      </c>
      <c r="K10235">
        <v>34811</v>
      </c>
      <c r="L10235">
        <v>32805.326999999997</v>
      </c>
      <c r="M10235">
        <v>0.49362668395042419</v>
      </c>
      <c r="N10235">
        <v>0.33591428399085999</v>
      </c>
      <c r="O10235">
        <v>0.42909455299377441</v>
      </c>
      <c r="P10235">
        <v>0.49362668395042419</v>
      </c>
      <c r="Q10235">
        <v>0.55815881490707397</v>
      </c>
      <c r="R10235">
        <v>0.65133911371231079</v>
      </c>
      <c r="S10235" s="10" t="s">
        <v>39</v>
      </c>
    </row>
    <row r="10236" spans="1:19" hidden="1" x14ac:dyDescent="0.25">
      <c r="A10236" s="10" t="str">
        <f t="shared" si="159"/>
        <v>2017-2026Other1-in-2July PeakPGE15</v>
      </c>
      <c r="B10236" s="10" t="s">
        <v>54</v>
      </c>
      <c r="C10236" s="10" t="s">
        <v>13</v>
      </c>
      <c r="D10236" s="10" t="s">
        <v>3</v>
      </c>
      <c r="E10236" s="10" t="s">
        <v>9</v>
      </c>
      <c r="F10236">
        <v>15</v>
      </c>
      <c r="G10236">
        <v>2.0969119071960449</v>
      </c>
      <c r="H10236">
        <v>1.6484788656234741</v>
      </c>
      <c r="I10236">
        <v>101.91326141357422</v>
      </c>
      <c r="J10236">
        <v>0.1230589896440506</v>
      </c>
      <c r="K10236">
        <v>34811</v>
      </c>
      <c r="L10236">
        <v>32805.326999999997</v>
      </c>
      <c r="M10236">
        <v>0.44843301177024841</v>
      </c>
      <c r="N10236">
        <v>0.2907206118106842</v>
      </c>
      <c r="O10236">
        <v>0.38390088081359863</v>
      </c>
      <c r="P10236">
        <v>0.44843301177024841</v>
      </c>
      <c r="Q10236">
        <v>0.51296514272689819</v>
      </c>
      <c r="R10236">
        <v>0.60614544153213501</v>
      </c>
      <c r="S10236" s="10" t="s">
        <v>38</v>
      </c>
    </row>
    <row r="10237" spans="1:19" hidden="1" x14ac:dyDescent="0.25">
      <c r="A10237" s="10" t="str">
        <f t="shared" si="159"/>
        <v>2017-2026Other1-in-10July PeakPGE15</v>
      </c>
      <c r="B10237" s="10" t="s">
        <v>54</v>
      </c>
      <c r="C10237" s="10" t="s">
        <v>13</v>
      </c>
      <c r="D10237" s="10" t="s">
        <v>3</v>
      </c>
      <c r="E10237" s="10" t="s">
        <v>1</v>
      </c>
      <c r="F10237">
        <v>15</v>
      </c>
      <c r="G10237">
        <v>2.3913614749908447</v>
      </c>
      <c r="H10237">
        <v>1.8608081340789795</v>
      </c>
      <c r="I10237">
        <v>104.53182220458984</v>
      </c>
      <c r="J10237">
        <v>0.1230589896440506</v>
      </c>
      <c r="K10237">
        <v>34811</v>
      </c>
      <c r="L10237">
        <v>32805.326999999997</v>
      </c>
      <c r="M10237">
        <v>0.53055340051651001</v>
      </c>
      <c r="N10237">
        <v>0.3728410005569458</v>
      </c>
      <c r="O10237">
        <v>0.46602126955986023</v>
      </c>
      <c r="P10237">
        <v>0.53055340051651001</v>
      </c>
      <c r="Q10237">
        <v>0.59508556127548218</v>
      </c>
      <c r="R10237">
        <v>0.68826580047607422</v>
      </c>
      <c r="S10237" s="10" t="s">
        <v>38</v>
      </c>
    </row>
    <row r="10238" spans="1:19" hidden="1" x14ac:dyDescent="0.25">
      <c r="A10238" s="10" t="str">
        <f t="shared" si="159"/>
        <v>2017-2026Other1-in-2July PeakCAISO16</v>
      </c>
      <c r="B10238" s="10" t="s">
        <v>54</v>
      </c>
      <c r="C10238" s="10" t="s">
        <v>13</v>
      </c>
      <c r="D10238" s="10" t="s">
        <v>3</v>
      </c>
      <c r="E10238" s="10" t="s">
        <v>9</v>
      </c>
      <c r="F10238">
        <v>16</v>
      </c>
      <c r="G10238">
        <v>2.3502178192138672</v>
      </c>
      <c r="H10238">
        <v>1.7924156188964844</v>
      </c>
      <c r="I10238">
        <v>98.785240173339844</v>
      </c>
      <c r="J10238">
        <v>0.15615223348140717</v>
      </c>
      <c r="K10238">
        <v>34811</v>
      </c>
      <c r="L10238">
        <v>32805.326999999997</v>
      </c>
      <c r="M10238">
        <v>0.55780214071273804</v>
      </c>
      <c r="N10238">
        <v>0.35767742991447449</v>
      </c>
      <c r="O10238">
        <v>0.47591590881347656</v>
      </c>
      <c r="P10238">
        <v>0.55780214071273804</v>
      </c>
      <c r="Q10238">
        <v>0.63968837261199951</v>
      </c>
      <c r="R10238">
        <v>0.7579268217086792</v>
      </c>
      <c r="S10238" s="10" t="s">
        <v>39</v>
      </c>
    </row>
    <row r="10239" spans="1:19" hidden="1" x14ac:dyDescent="0.25">
      <c r="A10239" s="10" t="str">
        <f t="shared" si="159"/>
        <v>2017-2026Other1-in-10July PeakCAISO16</v>
      </c>
      <c r="B10239" s="10" t="s">
        <v>54</v>
      </c>
      <c r="C10239" s="10" t="s">
        <v>13</v>
      </c>
      <c r="D10239" s="10" t="s">
        <v>3</v>
      </c>
      <c r="E10239" s="10" t="s">
        <v>1</v>
      </c>
      <c r="F10239">
        <v>16</v>
      </c>
      <c r="G10239">
        <v>2.6295406818389893</v>
      </c>
      <c r="H10239">
        <v>1.9230351448059082</v>
      </c>
      <c r="I10239">
        <v>104.47373962402344</v>
      </c>
      <c r="J10239">
        <v>0.15615223348140717</v>
      </c>
      <c r="K10239">
        <v>34811</v>
      </c>
      <c r="L10239">
        <v>32805.326999999997</v>
      </c>
      <c r="M10239">
        <v>0.70650559663772583</v>
      </c>
      <c r="N10239">
        <v>0.50638091564178467</v>
      </c>
      <c r="O10239">
        <v>0.62461936473846436</v>
      </c>
      <c r="P10239">
        <v>0.70650559663772583</v>
      </c>
      <c r="Q10239">
        <v>0.7883918285369873</v>
      </c>
      <c r="R10239">
        <v>0.90663027763366699</v>
      </c>
      <c r="S10239" s="10" t="s">
        <v>39</v>
      </c>
    </row>
    <row r="10240" spans="1:19" hidden="1" x14ac:dyDescent="0.25">
      <c r="A10240" s="10" t="str">
        <f t="shared" si="159"/>
        <v>2017-2026Other1-in-2July PeakPGE16</v>
      </c>
      <c r="B10240" s="10" t="s">
        <v>54</v>
      </c>
      <c r="C10240" s="10" t="s">
        <v>13</v>
      </c>
      <c r="D10240" s="10" t="s">
        <v>3</v>
      </c>
      <c r="E10240" s="10" t="s">
        <v>9</v>
      </c>
      <c r="F10240">
        <v>16</v>
      </c>
      <c r="G10240">
        <v>2.4393534660339355</v>
      </c>
      <c r="H10240">
        <v>1.7821266651153564</v>
      </c>
      <c r="I10240">
        <v>103.12884521484375</v>
      </c>
      <c r="J10240">
        <v>0.15615223348140717</v>
      </c>
      <c r="K10240">
        <v>34811</v>
      </c>
      <c r="L10240">
        <v>32805.326999999997</v>
      </c>
      <c r="M10240">
        <v>0.65722686052322388</v>
      </c>
      <c r="N10240">
        <v>0.45710214972496033</v>
      </c>
      <c r="O10240">
        <v>0.5753406286239624</v>
      </c>
      <c r="P10240">
        <v>0.65722686052322388</v>
      </c>
      <c r="Q10240">
        <v>0.73911309242248535</v>
      </c>
      <c r="R10240">
        <v>0.85735154151916504</v>
      </c>
      <c r="S10240" s="10" t="s">
        <v>38</v>
      </c>
    </row>
    <row r="10241" spans="1:19" hidden="1" x14ac:dyDescent="0.25">
      <c r="A10241" s="10" t="str">
        <f t="shared" si="159"/>
        <v>2017-2026Other1-in-10July PeakPGE16</v>
      </c>
      <c r="B10241" s="10" t="s">
        <v>54</v>
      </c>
      <c r="C10241" s="10" t="s">
        <v>13</v>
      </c>
      <c r="D10241" s="10" t="s">
        <v>3</v>
      </c>
      <c r="E10241" s="10" t="s">
        <v>1</v>
      </c>
      <c r="F10241">
        <v>16</v>
      </c>
      <c r="G10241">
        <v>2.7818889617919922</v>
      </c>
      <c r="H10241">
        <v>2.0333089828491211</v>
      </c>
      <c r="I10241">
        <v>105.67446136474609</v>
      </c>
      <c r="J10241">
        <v>0.15615223348140717</v>
      </c>
      <c r="K10241">
        <v>34811</v>
      </c>
      <c r="L10241">
        <v>32805.326999999997</v>
      </c>
      <c r="M10241">
        <v>0.74858003854751587</v>
      </c>
      <c r="N10241">
        <v>0.54845535755157471</v>
      </c>
      <c r="O10241">
        <v>0.66669380664825439</v>
      </c>
      <c r="P10241">
        <v>0.74858003854751587</v>
      </c>
      <c r="Q10241">
        <v>0.83046627044677734</v>
      </c>
      <c r="R10241">
        <v>0.94870471954345703</v>
      </c>
      <c r="S10241" s="10" t="s">
        <v>38</v>
      </c>
    </row>
    <row r="10242" spans="1:19" hidden="1" x14ac:dyDescent="0.25">
      <c r="A10242" s="10" t="str">
        <f t="shared" ref="A10242:A10305" si="160">CONCATENATE(B10242,C10242,E10242,D10242,S10242,F10242)</f>
        <v>2017-2026Other1-in-2July PeakCAISO17</v>
      </c>
      <c r="B10242" s="10" t="s">
        <v>54</v>
      </c>
      <c r="C10242" s="10" t="s">
        <v>13</v>
      </c>
      <c r="D10242" s="10" t="s">
        <v>3</v>
      </c>
      <c r="E10242" s="10" t="s">
        <v>9</v>
      </c>
      <c r="F10242">
        <v>17</v>
      </c>
      <c r="G10242">
        <v>2.6405684947967529</v>
      </c>
      <c r="H10242">
        <v>1.9932196140289307</v>
      </c>
      <c r="I10242">
        <v>98.763214111328125</v>
      </c>
      <c r="J10242">
        <v>0.16046801209449768</v>
      </c>
      <c r="K10242">
        <v>34811</v>
      </c>
      <c r="L10242">
        <v>32805.326999999997</v>
      </c>
      <c r="M10242">
        <v>0.64734894037246704</v>
      </c>
      <c r="N10242">
        <v>0.44169312715530396</v>
      </c>
      <c r="O10242">
        <v>0.56319952011108398</v>
      </c>
      <c r="P10242">
        <v>0.64734894037246704</v>
      </c>
      <c r="Q10242">
        <v>0.7314983606338501</v>
      </c>
      <c r="R10242">
        <v>0.85300475358963013</v>
      </c>
      <c r="S10242" s="10" t="s">
        <v>39</v>
      </c>
    </row>
    <row r="10243" spans="1:19" hidden="1" x14ac:dyDescent="0.25">
      <c r="A10243" s="10" t="str">
        <f t="shared" si="160"/>
        <v>2017-2026Other1-in-10July PeakCAISO17</v>
      </c>
      <c r="B10243" s="10" t="s">
        <v>54</v>
      </c>
      <c r="C10243" s="10" t="s">
        <v>13</v>
      </c>
      <c r="D10243" s="10" t="s">
        <v>3</v>
      </c>
      <c r="E10243" s="10" t="s">
        <v>1</v>
      </c>
      <c r="F10243">
        <v>17</v>
      </c>
      <c r="G10243">
        <v>2.9543993473052979</v>
      </c>
      <c r="H10243">
        <v>2.1726322174072266</v>
      </c>
      <c r="I10243">
        <v>104.92781066894531</v>
      </c>
      <c r="J10243">
        <v>0.16046801209449768</v>
      </c>
      <c r="K10243">
        <v>34811</v>
      </c>
      <c r="L10243">
        <v>32805.326999999997</v>
      </c>
      <c r="M10243">
        <v>0.78176718950271606</v>
      </c>
      <c r="N10243">
        <v>0.57611137628555298</v>
      </c>
      <c r="O10243">
        <v>0.69761776924133301</v>
      </c>
      <c r="P10243">
        <v>0.78176718950271606</v>
      </c>
      <c r="Q10243">
        <v>0.86591660976409912</v>
      </c>
      <c r="R10243">
        <v>0.98742300271987915</v>
      </c>
      <c r="S10243" s="10" t="s">
        <v>39</v>
      </c>
    </row>
    <row r="10244" spans="1:19" hidden="1" x14ac:dyDescent="0.25">
      <c r="A10244" s="10" t="str">
        <f t="shared" si="160"/>
        <v>2017-2026Other1-in-2July PeakPGE17</v>
      </c>
      <c r="B10244" s="10" t="s">
        <v>54</v>
      </c>
      <c r="C10244" s="10" t="s">
        <v>13</v>
      </c>
      <c r="D10244" s="10" t="s">
        <v>3</v>
      </c>
      <c r="E10244" s="10" t="s">
        <v>9</v>
      </c>
      <c r="F10244">
        <v>17</v>
      </c>
      <c r="G10244">
        <v>2.7407162189483643</v>
      </c>
      <c r="H10244">
        <v>2.0110595226287842</v>
      </c>
      <c r="I10244">
        <v>103.69904327392578</v>
      </c>
      <c r="J10244">
        <v>0.16046801209449768</v>
      </c>
      <c r="K10244">
        <v>34811</v>
      </c>
      <c r="L10244">
        <v>32805.326999999997</v>
      </c>
      <c r="M10244">
        <v>0.7296566367149353</v>
      </c>
      <c r="N10244">
        <v>0.52400082349777222</v>
      </c>
      <c r="O10244">
        <v>0.64550721645355225</v>
      </c>
      <c r="P10244">
        <v>0.7296566367149353</v>
      </c>
      <c r="Q10244">
        <v>0.81380605697631836</v>
      </c>
      <c r="R10244">
        <v>0.93531244993209839</v>
      </c>
      <c r="S10244" s="10" t="s">
        <v>38</v>
      </c>
    </row>
    <row r="10245" spans="1:19" hidden="1" x14ac:dyDescent="0.25">
      <c r="A10245" s="10" t="str">
        <f t="shared" si="160"/>
        <v>2017-2026Other1-in-10July PeakPGE17</v>
      </c>
      <c r="B10245" s="10" t="s">
        <v>54</v>
      </c>
      <c r="C10245" s="10" t="s">
        <v>13</v>
      </c>
      <c r="D10245" s="10" t="s">
        <v>3</v>
      </c>
      <c r="E10245" s="10" t="s">
        <v>1</v>
      </c>
      <c r="F10245">
        <v>17</v>
      </c>
      <c r="G10245">
        <v>3.1255691051483154</v>
      </c>
      <c r="H10245">
        <v>2.3017783164978027</v>
      </c>
      <c r="I10245">
        <v>105.93325805664062</v>
      </c>
      <c r="J10245">
        <v>0.16046801209449768</v>
      </c>
      <c r="K10245">
        <v>34811</v>
      </c>
      <c r="L10245">
        <v>32805.326999999997</v>
      </c>
      <c r="M10245">
        <v>0.8237907886505127</v>
      </c>
      <c r="N10245">
        <v>0.61813497543334961</v>
      </c>
      <c r="O10245">
        <v>0.73964136838912964</v>
      </c>
      <c r="P10245">
        <v>0.8237907886505127</v>
      </c>
      <c r="Q10245">
        <v>0.90794020891189575</v>
      </c>
      <c r="R10245">
        <v>1.0294466018676758</v>
      </c>
      <c r="S10245" s="10" t="s">
        <v>38</v>
      </c>
    </row>
    <row r="10246" spans="1:19" hidden="1" x14ac:dyDescent="0.25">
      <c r="A10246" s="10" t="str">
        <f t="shared" si="160"/>
        <v>2017-2026Other1-in-10July PeakCAISO18</v>
      </c>
      <c r="B10246" s="10" t="s">
        <v>54</v>
      </c>
      <c r="C10246" s="10" t="s">
        <v>13</v>
      </c>
      <c r="D10246" s="10" t="s">
        <v>3</v>
      </c>
      <c r="E10246" s="10" t="s">
        <v>1</v>
      </c>
      <c r="F10246">
        <v>18</v>
      </c>
      <c r="G10246">
        <v>3.1639034748077393</v>
      </c>
      <c r="H10246">
        <v>2.3593950271606445</v>
      </c>
      <c r="I10246">
        <v>104.61815643310547</v>
      </c>
      <c r="J10246">
        <v>0.13599415123462677</v>
      </c>
      <c r="K10246">
        <v>34811</v>
      </c>
      <c r="L10246">
        <v>32805.326999999997</v>
      </c>
      <c r="M10246">
        <v>0.80450856685638428</v>
      </c>
      <c r="N10246">
        <v>0.63021844625473022</v>
      </c>
      <c r="O10246">
        <v>0.73319321870803833</v>
      </c>
      <c r="P10246">
        <v>0.80450856685638428</v>
      </c>
      <c r="Q10246">
        <v>0.87582391500473022</v>
      </c>
      <c r="R10246">
        <v>0.97879868745803833</v>
      </c>
      <c r="S10246" s="10" t="s">
        <v>39</v>
      </c>
    </row>
    <row r="10247" spans="1:19" hidden="1" x14ac:dyDescent="0.25">
      <c r="A10247" s="10" t="str">
        <f t="shared" si="160"/>
        <v>2017-2026Other1-in-2July PeakCAISO18</v>
      </c>
      <c r="B10247" s="10" t="s">
        <v>54</v>
      </c>
      <c r="C10247" s="10" t="s">
        <v>13</v>
      </c>
      <c r="D10247" s="10" t="s">
        <v>3</v>
      </c>
      <c r="E10247" s="10" t="s">
        <v>9</v>
      </c>
      <c r="F10247">
        <v>18</v>
      </c>
      <c r="G10247">
        <v>2.8278181552886963</v>
      </c>
      <c r="H10247">
        <v>2.1912009716033936</v>
      </c>
      <c r="I10247">
        <v>97.770339965820313</v>
      </c>
      <c r="J10247">
        <v>0.13599415123462677</v>
      </c>
      <c r="K10247">
        <v>34811</v>
      </c>
      <c r="L10247">
        <v>32805.326999999997</v>
      </c>
      <c r="M10247">
        <v>0.63661712408065796</v>
      </c>
      <c r="N10247">
        <v>0.46232703328132629</v>
      </c>
      <c r="O10247">
        <v>0.56530177593231201</v>
      </c>
      <c r="P10247">
        <v>0.63661712408065796</v>
      </c>
      <c r="Q10247">
        <v>0.70793247222900391</v>
      </c>
      <c r="R10247">
        <v>0.81090724468231201</v>
      </c>
      <c r="S10247" s="10" t="s">
        <v>39</v>
      </c>
    </row>
    <row r="10248" spans="1:19" hidden="1" x14ac:dyDescent="0.25">
      <c r="A10248" s="10" t="str">
        <f t="shared" si="160"/>
        <v>2017-2026Other1-in-2July PeakPGE18</v>
      </c>
      <c r="B10248" s="10" t="s">
        <v>54</v>
      </c>
      <c r="C10248" s="10" t="s">
        <v>13</v>
      </c>
      <c r="D10248" s="10" t="s">
        <v>3</v>
      </c>
      <c r="E10248" s="10" t="s">
        <v>9</v>
      </c>
      <c r="F10248">
        <v>18</v>
      </c>
      <c r="G10248">
        <v>2.9350674152374268</v>
      </c>
      <c r="H10248">
        <v>2.171567440032959</v>
      </c>
      <c r="I10248">
        <v>103.732421875</v>
      </c>
      <c r="J10248">
        <v>0.13599415123462677</v>
      </c>
      <c r="K10248">
        <v>34811</v>
      </c>
      <c r="L10248">
        <v>32805.326999999997</v>
      </c>
      <c r="M10248">
        <v>0.76349985599517822</v>
      </c>
      <c r="N10248">
        <v>0.58920973539352417</v>
      </c>
      <c r="O10248">
        <v>0.69218450784683228</v>
      </c>
      <c r="P10248">
        <v>0.76349985599517822</v>
      </c>
      <c r="Q10248">
        <v>0.83481520414352417</v>
      </c>
      <c r="R10248">
        <v>0.93778997659683228</v>
      </c>
      <c r="S10248" s="10" t="s">
        <v>38</v>
      </c>
    </row>
    <row r="10249" spans="1:19" hidden="1" x14ac:dyDescent="0.25">
      <c r="A10249" s="10" t="str">
        <f t="shared" si="160"/>
        <v>2017-2026Other1-in-10July PeakPGE18</v>
      </c>
      <c r="B10249" s="10" t="s">
        <v>54</v>
      </c>
      <c r="C10249" s="10" t="s">
        <v>13</v>
      </c>
      <c r="D10249" s="10" t="s">
        <v>3</v>
      </c>
      <c r="E10249" s="10" t="s">
        <v>1</v>
      </c>
      <c r="F10249">
        <v>18</v>
      </c>
      <c r="G10249">
        <v>3.3472113609313965</v>
      </c>
      <c r="H10249">
        <v>2.509160041809082</v>
      </c>
      <c r="I10249">
        <v>105.36336517333984</v>
      </c>
      <c r="J10249">
        <v>0.13599415123462677</v>
      </c>
      <c r="K10249">
        <v>34811</v>
      </c>
      <c r="L10249">
        <v>32805.326999999997</v>
      </c>
      <c r="M10249">
        <v>0.83805125951766968</v>
      </c>
      <c r="N10249">
        <v>0.66376113891601563</v>
      </c>
      <c r="O10249">
        <v>0.76673591136932373</v>
      </c>
      <c r="P10249">
        <v>0.83805125951766968</v>
      </c>
      <c r="Q10249">
        <v>0.90936660766601563</v>
      </c>
      <c r="R10249">
        <v>1.0123413801193237</v>
      </c>
      <c r="S10249" s="10" t="s">
        <v>38</v>
      </c>
    </row>
    <row r="10250" spans="1:19" hidden="1" x14ac:dyDescent="0.25">
      <c r="A10250" s="10" t="str">
        <f t="shared" si="160"/>
        <v>2017-2026Other1-in-10July PeakCAISO19</v>
      </c>
      <c r="B10250" s="10" t="s">
        <v>54</v>
      </c>
      <c r="C10250" s="10" t="s">
        <v>13</v>
      </c>
      <c r="D10250" s="10" t="s">
        <v>3</v>
      </c>
      <c r="E10250" s="10" t="s">
        <v>1</v>
      </c>
      <c r="F10250">
        <v>19</v>
      </c>
      <c r="G10250">
        <v>3.191537618637085</v>
      </c>
      <c r="H10250">
        <v>3.445277214050293</v>
      </c>
      <c r="I10250">
        <v>103.33667755126953</v>
      </c>
      <c r="J10250">
        <v>0.11742977052927017</v>
      </c>
      <c r="K10250">
        <v>34811</v>
      </c>
      <c r="L10250">
        <v>32805.326999999997</v>
      </c>
      <c r="M10250">
        <v>-0.25373968482017517</v>
      </c>
      <c r="N10250">
        <v>-0.40423768758773804</v>
      </c>
      <c r="O10250">
        <v>-0.31531986594200134</v>
      </c>
      <c r="P10250">
        <v>-0.25373968482017517</v>
      </c>
      <c r="Q10250">
        <v>-0.19215951859951019</v>
      </c>
      <c r="R10250">
        <v>-0.1032416895031929</v>
      </c>
      <c r="S10250" s="10" t="s">
        <v>39</v>
      </c>
    </row>
    <row r="10251" spans="1:19" hidden="1" x14ac:dyDescent="0.25">
      <c r="A10251" s="10" t="str">
        <f t="shared" si="160"/>
        <v>2017-2026Other1-in-2July PeakCAISO19</v>
      </c>
      <c r="B10251" s="10" t="s">
        <v>54</v>
      </c>
      <c r="C10251" s="10" t="s">
        <v>13</v>
      </c>
      <c r="D10251" s="10" t="s">
        <v>3</v>
      </c>
      <c r="E10251" s="10" t="s">
        <v>9</v>
      </c>
      <c r="F10251">
        <v>19</v>
      </c>
      <c r="G10251">
        <v>2.8525166511535645</v>
      </c>
      <c r="H10251">
        <v>3.0991647243499756</v>
      </c>
      <c r="I10251">
        <v>95.848739624023438</v>
      </c>
      <c r="J10251">
        <v>0.11742977052927017</v>
      </c>
      <c r="K10251">
        <v>34811</v>
      </c>
      <c r="L10251">
        <v>32805.326999999997</v>
      </c>
      <c r="M10251">
        <v>-0.24664804339408875</v>
      </c>
      <c r="N10251">
        <v>-0.39714604616165161</v>
      </c>
      <c r="O10251">
        <v>-0.30822822451591492</v>
      </c>
      <c r="P10251">
        <v>-0.24664804339408875</v>
      </c>
      <c r="Q10251">
        <v>-0.18506787717342377</v>
      </c>
      <c r="R10251">
        <v>-9.6150048077106476E-2</v>
      </c>
      <c r="S10251" s="10" t="s">
        <v>39</v>
      </c>
    </row>
    <row r="10252" spans="1:19" hidden="1" x14ac:dyDescent="0.25">
      <c r="A10252" s="10" t="str">
        <f t="shared" si="160"/>
        <v>2017-2026Other1-in-10July PeakPGE19</v>
      </c>
      <c r="B10252" s="10" t="s">
        <v>54</v>
      </c>
      <c r="C10252" s="10" t="s">
        <v>13</v>
      </c>
      <c r="D10252" s="10" t="s">
        <v>3</v>
      </c>
      <c r="E10252" s="10" t="s">
        <v>1</v>
      </c>
      <c r="F10252">
        <v>19</v>
      </c>
      <c r="G10252">
        <v>3.3764464855194092</v>
      </c>
      <c r="H10252">
        <v>3.6414794921875</v>
      </c>
      <c r="I10252">
        <v>103.69518280029297</v>
      </c>
      <c r="J10252">
        <v>0.11742977052927017</v>
      </c>
      <c r="K10252">
        <v>34811</v>
      </c>
      <c r="L10252">
        <v>32805.326999999997</v>
      </c>
      <c r="M10252">
        <v>-0.26503288745880127</v>
      </c>
      <c r="N10252">
        <v>-0.41553089022636414</v>
      </c>
      <c r="O10252">
        <v>-0.32661306858062744</v>
      </c>
      <c r="P10252">
        <v>-0.26503288745880127</v>
      </c>
      <c r="Q10252">
        <v>-0.20345272123813629</v>
      </c>
      <c r="R10252">
        <v>-0.114534892141819</v>
      </c>
      <c r="S10252" s="10" t="s">
        <v>38</v>
      </c>
    </row>
    <row r="10253" spans="1:19" hidden="1" x14ac:dyDescent="0.25">
      <c r="A10253" s="10" t="str">
        <f t="shared" si="160"/>
        <v>2017-2026Other1-in-2July PeakPGE19</v>
      </c>
      <c r="B10253" s="10" t="s">
        <v>54</v>
      </c>
      <c r="C10253" s="10" t="s">
        <v>13</v>
      </c>
      <c r="D10253" s="10" t="s">
        <v>3</v>
      </c>
      <c r="E10253" s="10" t="s">
        <v>9</v>
      </c>
      <c r="F10253">
        <v>19</v>
      </c>
      <c r="G10253">
        <v>2.9607028961181641</v>
      </c>
      <c r="H10253">
        <v>3.2010948657989502</v>
      </c>
      <c r="I10253">
        <v>102.56642150878906</v>
      </c>
      <c r="J10253">
        <v>0.11742977052927017</v>
      </c>
      <c r="K10253">
        <v>34811</v>
      </c>
      <c r="L10253">
        <v>32805.326999999997</v>
      </c>
      <c r="M10253">
        <v>-0.24039192497730255</v>
      </c>
      <c r="N10253">
        <v>-0.39088991284370422</v>
      </c>
      <c r="O10253">
        <v>-0.30197209119796753</v>
      </c>
      <c r="P10253">
        <v>-0.24039192497730255</v>
      </c>
      <c r="Q10253">
        <v>-0.17881175875663757</v>
      </c>
      <c r="R10253">
        <v>-8.9893929660320282E-2</v>
      </c>
      <c r="S10253" s="10" t="s">
        <v>38</v>
      </c>
    </row>
    <row r="10254" spans="1:19" hidden="1" x14ac:dyDescent="0.25">
      <c r="A10254" s="10" t="str">
        <f t="shared" si="160"/>
        <v>2017-2026Other1-in-10July PeakCAISO20</v>
      </c>
      <c r="B10254" s="10" t="s">
        <v>54</v>
      </c>
      <c r="C10254" s="10" t="s">
        <v>13</v>
      </c>
      <c r="D10254" s="10" t="s">
        <v>3</v>
      </c>
      <c r="E10254" s="10" t="s">
        <v>1</v>
      </c>
      <c r="F10254">
        <v>20</v>
      </c>
      <c r="G10254">
        <v>2.9900021553039551</v>
      </c>
      <c r="H10254">
        <v>3.3586363792419434</v>
      </c>
      <c r="I10254">
        <v>100.30450439453125</v>
      </c>
      <c r="J10254">
        <v>7.6294809579849243E-2</v>
      </c>
      <c r="K10254">
        <v>34811</v>
      </c>
      <c r="L10254">
        <v>32805.326999999997</v>
      </c>
      <c r="M10254">
        <v>-0.36863422393798828</v>
      </c>
      <c r="N10254">
        <v>-0.46641364693641663</v>
      </c>
      <c r="O10254">
        <v>-0.4086432158946991</v>
      </c>
      <c r="P10254">
        <v>-0.36863422393798828</v>
      </c>
      <c r="Q10254">
        <v>-0.32862523198127747</v>
      </c>
      <c r="R10254">
        <v>-0.27085480093955994</v>
      </c>
      <c r="S10254" s="10" t="s">
        <v>39</v>
      </c>
    </row>
    <row r="10255" spans="1:19" hidden="1" x14ac:dyDescent="0.25">
      <c r="A10255" s="10" t="str">
        <f t="shared" si="160"/>
        <v>2017-2026Other1-in-2July PeakCAISO20</v>
      </c>
      <c r="B10255" s="10" t="s">
        <v>54</v>
      </c>
      <c r="C10255" s="10" t="s">
        <v>13</v>
      </c>
      <c r="D10255" s="10" t="s">
        <v>3</v>
      </c>
      <c r="E10255" s="10" t="s">
        <v>9</v>
      </c>
      <c r="F10255">
        <v>20</v>
      </c>
      <c r="G10255">
        <v>2.6723892688751221</v>
      </c>
      <c r="H10255">
        <v>2.9935493469238281</v>
      </c>
      <c r="I10255">
        <v>92.669868469238281</v>
      </c>
      <c r="J10255">
        <v>7.6294809579849243E-2</v>
      </c>
      <c r="K10255">
        <v>34811</v>
      </c>
      <c r="L10255">
        <v>32805.326999999997</v>
      </c>
      <c r="M10255">
        <v>-0.32116016745567322</v>
      </c>
      <c r="N10255">
        <v>-0.41893959045410156</v>
      </c>
      <c r="O10255">
        <v>-0.36116915941238403</v>
      </c>
      <c r="P10255">
        <v>-0.32116016745567322</v>
      </c>
      <c r="Q10255">
        <v>-0.2811511754989624</v>
      </c>
      <c r="R10255">
        <v>-0.22338074445724487</v>
      </c>
      <c r="S10255" s="10" t="s">
        <v>39</v>
      </c>
    </row>
    <row r="10256" spans="1:19" hidden="1" x14ac:dyDescent="0.25">
      <c r="A10256" s="10" t="str">
        <f t="shared" si="160"/>
        <v>2017-2026Other1-in-2July PeakPGE20</v>
      </c>
      <c r="B10256" s="10" t="s">
        <v>54</v>
      </c>
      <c r="C10256" s="10" t="s">
        <v>13</v>
      </c>
      <c r="D10256" s="10" t="s">
        <v>3</v>
      </c>
      <c r="E10256" s="10" t="s">
        <v>9</v>
      </c>
      <c r="F10256">
        <v>20</v>
      </c>
      <c r="G10256">
        <v>2.7737438678741455</v>
      </c>
      <c r="H10256">
        <v>3.1113104820251465</v>
      </c>
      <c r="I10256">
        <v>99.559112548828125</v>
      </c>
      <c r="J10256">
        <v>7.6294809579849243E-2</v>
      </c>
      <c r="K10256">
        <v>34811</v>
      </c>
      <c r="L10256">
        <v>32805.326999999997</v>
      </c>
      <c r="M10256">
        <v>-0.33756661415100098</v>
      </c>
      <c r="N10256">
        <v>-0.43534603714942932</v>
      </c>
      <c r="O10256">
        <v>-0.37757560610771179</v>
      </c>
      <c r="P10256">
        <v>-0.33756661415100098</v>
      </c>
      <c r="Q10256">
        <v>-0.29755762219429016</v>
      </c>
      <c r="R10256">
        <v>-0.23978719115257263</v>
      </c>
      <c r="S10256" s="10" t="s">
        <v>38</v>
      </c>
    </row>
    <row r="10257" spans="1:19" hidden="1" x14ac:dyDescent="0.25">
      <c r="A10257" s="10" t="str">
        <f t="shared" si="160"/>
        <v>2017-2026Other1-in-10July PeakPGE20</v>
      </c>
      <c r="B10257" s="10" t="s">
        <v>54</v>
      </c>
      <c r="C10257" s="10" t="s">
        <v>13</v>
      </c>
      <c r="D10257" s="10" t="s">
        <v>3</v>
      </c>
      <c r="E10257" s="10" t="s">
        <v>1</v>
      </c>
      <c r="F10257">
        <v>20</v>
      </c>
      <c r="G10257">
        <v>3.1632344722747803</v>
      </c>
      <c r="H10257">
        <v>3.5569174289703369</v>
      </c>
      <c r="I10257">
        <v>100.50006866455078</v>
      </c>
      <c r="J10257">
        <v>7.6294809579849243E-2</v>
      </c>
      <c r="K10257">
        <v>34811</v>
      </c>
      <c r="L10257">
        <v>32805.326999999997</v>
      </c>
      <c r="M10257">
        <v>-0.39368301630020142</v>
      </c>
      <c r="N10257">
        <v>-0.49146243929862976</v>
      </c>
      <c r="O10257">
        <v>-0.43369200825691223</v>
      </c>
      <c r="P10257">
        <v>-0.39368301630020142</v>
      </c>
      <c r="Q10257">
        <v>-0.3536740243434906</v>
      </c>
      <c r="R10257">
        <v>-0.29590359330177307</v>
      </c>
      <c r="S10257" s="10" t="s">
        <v>38</v>
      </c>
    </row>
    <row r="10258" spans="1:19" hidden="1" x14ac:dyDescent="0.25">
      <c r="A10258" s="10" t="str">
        <f t="shared" si="160"/>
        <v>2017-2026Other1-in-10July PeakCAISO21</v>
      </c>
      <c r="B10258" s="10" t="s">
        <v>54</v>
      </c>
      <c r="C10258" s="10" t="s">
        <v>13</v>
      </c>
      <c r="D10258" s="10" t="s">
        <v>3</v>
      </c>
      <c r="E10258" s="10" t="s">
        <v>1</v>
      </c>
      <c r="F10258">
        <v>21</v>
      </c>
      <c r="G10258">
        <v>2.6853930950164795</v>
      </c>
      <c r="H10258">
        <v>2.9306683540344238</v>
      </c>
      <c r="I10258">
        <v>94.774627685546875</v>
      </c>
      <c r="J10258">
        <v>7.6630406081676483E-2</v>
      </c>
      <c r="K10258">
        <v>34811</v>
      </c>
      <c r="L10258">
        <v>32805.326999999997</v>
      </c>
      <c r="M10258">
        <v>-0.24527513980865479</v>
      </c>
      <c r="N10258">
        <v>-0.34348466992378235</v>
      </c>
      <c r="O10258">
        <v>-0.28546011447906494</v>
      </c>
      <c r="P10258">
        <v>-0.24527513980865479</v>
      </c>
      <c r="Q10258">
        <v>-0.20509015023708344</v>
      </c>
      <c r="R10258">
        <v>-0.14706560969352722</v>
      </c>
      <c r="S10258" s="10" t="s">
        <v>39</v>
      </c>
    </row>
    <row r="10259" spans="1:19" hidden="1" x14ac:dyDescent="0.25">
      <c r="A10259" s="10" t="str">
        <f t="shared" si="160"/>
        <v>2017-2026Other1-in-2July PeakCAISO21</v>
      </c>
      <c r="B10259" s="10" t="s">
        <v>54</v>
      </c>
      <c r="C10259" s="10" t="s">
        <v>13</v>
      </c>
      <c r="D10259" s="10" t="s">
        <v>3</v>
      </c>
      <c r="E10259" s="10" t="s">
        <v>9</v>
      </c>
      <c r="F10259">
        <v>21</v>
      </c>
      <c r="G10259">
        <v>2.4001374244689941</v>
      </c>
      <c r="H10259">
        <v>2.6101219654083252</v>
      </c>
      <c r="I10259">
        <v>87.968360900878906</v>
      </c>
      <c r="J10259">
        <v>7.6630406081676483E-2</v>
      </c>
      <c r="K10259">
        <v>34811</v>
      </c>
      <c r="L10259">
        <v>32805.326999999997</v>
      </c>
      <c r="M10259">
        <v>-0.20998445153236389</v>
      </c>
      <c r="N10259">
        <v>-0.30819398164749146</v>
      </c>
      <c r="O10259">
        <v>-0.25016942620277405</v>
      </c>
      <c r="P10259">
        <v>-0.20998445153236389</v>
      </c>
      <c r="Q10259">
        <v>-0.16979946196079254</v>
      </c>
      <c r="R10259">
        <v>-0.11177492141723633</v>
      </c>
      <c r="S10259" s="10" t="s">
        <v>39</v>
      </c>
    </row>
    <row r="10260" spans="1:19" hidden="1" x14ac:dyDescent="0.25">
      <c r="A10260" s="10" t="str">
        <f t="shared" si="160"/>
        <v>2017-2026Other1-in-10July PeakPGE21</v>
      </c>
      <c r="B10260" s="10" t="s">
        <v>54</v>
      </c>
      <c r="C10260" s="10" t="s">
        <v>13</v>
      </c>
      <c r="D10260" s="10" t="s">
        <v>3</v>
      </c>
      <c r="E10260" s="10" t="s">
        <v>1</v>
      </c>
      <c r="F10260">
        <v>21</v>
      </c>
      <c r="G10260">
        <v>2.8409774303436279</v>
      </c>
      <c r="H10260">
        <v>3.110224723815918</v>
      </c>
      <c r="I10260">
        <v>95.700508117675781</v>
      </c>
      <c r="J10260">
        <v>7.6630406081676483E-2</v>
      </c>
      <c r="K10260">
        <v>34811</v>
      </c>
      <c r="L10260">
        <v>32805.326999999997</v>
      </c>
      <c r="M10260">
        <v>-0.26924717426300049</v>
      </c>
      <c r="N10260">
        <v>-0.36745670437812805</v>
      </c>
      <c r="O10260">
        <v>-0.30943214893341064</v>
      </c>
      <c r="P10260">
        <v>-0.26924717426300049</v>
      </c>
      <c r="Q10260">
        <v>-0.22906218469142914</v>
      </c>
      <c r="R10260">
        <v>-0.17103764414787292</v>
      </c>
      <c r="S10260" s="10" t="s">
        <v>38</v>
      </c>
    </row>
    <row r="10261" spans="1:19" hidden="1" x14ac:dyDescent="0.25">
      <c r="A10261" s="10" t="str">
        <f t="shared" si="160"/>
        <v>2017-2026Other1-in-2July PeakPGE21</v>
      </c>
      <c r="B10261" s="10" t="s">
        <v>54</v>
      </c>
      <c r="C10261" s="10" t="s">
        <v>13</v>
      </c>
      <c r="D10261" s="10" t="s">
        <v>3</v>
      </c>
      <c r="E10261" s="10" t="s">
        <v>9</v>
      </c>
      <c r="F10261">
        <v>21</v>
      </c>
      <c r="G10261">
        <v>2.491166353225708</v>
      </c>
      <c r="H10261">
        <v>2.7056665420532227</v>
      </c>
      <c r="I10261">
        <v>93.969535827636719</v>
      </c>
      <c r="J10261">
        <v>7.6630406081676483E-2</v>
      </c>
      <c r="K10261">
        <v>34811</v>
      </c>
      <c r="L10261">
        <v>32805.326999999997</v>
      </c>
      <c r="M10261">
        <v>-0.2145003080368042</v>
      </c>
      <c r="N10261">
        <v>-0.31270983815193176</v>
      </c>
      <c r="O10261">
        <v>-0.25468528270721436</v>
      </c>
      <c r="P10261">
        <v>-0.2145003080368042</v>
      </c>
      <c r="Q10261">
        <v>-0.17431531846523285</v>
      </c>
      <c r="R10261">
        <v>-0.11629077792167664</v>
      </c>
      <c r="S10261" s="10" t="s">
        <v>38</v>
      </c>
    </row>
    <row r="10262" spans="1:19" hidden="1" x14ac:dyDescent="0.25">
      <c r="A10262" s="10" t="str">
        <f t="shared" si="160"/>
        <v>2017-2026Other1-in-10July PeakCAISO22</v>
      </c>
      <c r="B10262" s="10" t="s">
        <v>54</v>
      </c>
      <c r="C10262" s="10" t="s">
        <v>13</v>
      </c>
      <c r="D10262" s="10" t="s">
        <v>3</v>
      </c>
      <c r="E10262" s="10" t="s">
        <v>1</v>
      </c>
      <c r="F10262">
        <v>22</v>
      </c>
      <c r="G10262">
        <v>2.310962438583374</v>
      </c>
      <c r="H10262">
        <v>2.4834444522857666</v>
      </c>
      <c r="I10262">
        <v>90.126327514648437</v>
      </c>
      <c r="J10262">
        <v>6.3674606382846832E-2</v>
      </c>
      <c r="K10262">
        <v>34811</v>
      </c>
      <c r="L10262">
        <v>32805.326999999997</v>
      </c>
      <c r="M10262">
        <v>-0.17248198390007019</v>
      </c>
      <c r="N10262">
        <v>-0.25408735871315002</v>
      </c>
      <c r="O10262">
        <v>-0.20587295293807983</v>
      </c>
      <c r="P10262">
        <v>-0.17248198390007019</v>
      </c>
      <c r="Q10262">
        <v>-0.13909101486206055</v>
      </c>
      <c r="R10262">
        <v>-9.0876609086990356E-2</v>
      </c>
      <c r="S10262" s="10" t="s">
        <v>39</v>
      </c>
    </row>
    <row r="10263" spans="1:19" hidden="1" x14ac:dyDescent="0.25">
      <c r="A10263" s="10" t="str">
        <f t="shared" si="160"/>
        <v>2017-2026Other1-in-2July PeakCAISO22</v>
      </c>
      <c r="B10263" s="10" t="s">
        <v>54</v>
      </c>
      <c r="C10263" s="10" t="s">
        <v>13</v>
      </c>
      <c r="D10263" s="10" t="s">
        <v>3</v>
      </c>
      <c r="E10263" s="10" t="s">
        <v>9</v>
      </c>
      <c r="F10263">
        <v>22</v>
      </c>
      <c r="G10263">
        <v>2.0654807090759277</v>
      </c>
      <c r="H10263">
        <v>2.2067794799804687</v>
      </c>
      <c r="I10263">
        <v>83.842361450195313</v>
      </c>
      <c r="J10263">
        <v>6.3674606382846832E-2</v>
      </c>
      <c r="K10263">
        <v>34811</v>
      </c>
      <c r="L10263">
        <v>32805.326999999997</v>
      </c>
      <c r="M10263">
        <v>-0.14129889011383057</v>
      </c>
      <c r="N10263">
        <v>-0.2229042649269104</v>
      </c>
      <c r="O10263">
        <v>-0.17468985915184021</v>
      </c>
      <c r="P10263">
        <v>-0.14129889011383057</v>
      </c>
      <c r="Q10263">
        <v>-0.10790792852640152</v>
      </c>
      <c r="R10263">
        <v>-5.9693515300750732E-2</v>
      </c>
      <c r="S10263" s="10" t="s">
        <v>39</v>
      </c>
    </row>
    <row r="10264" spans="1:19" hidden="1" x14ac:dyDescent="0.25">
      <c r="A10264" s="10" t="str">
        <f t="shared" si="160"/>
        <v>2017-2026Other1-in-10July PeakPGE22</v>
      </c>
      <c r="B10264" s="10" t="s">
        <v>54</v>
      </c>
      <c r="C10264" s="10" t="s">
        <v>13</v>
      </c>
      <c r="D10264" s="10" t="s">
        <v>3</v>
      </c>
      <c r="E10264" s="10" t="s">
        <v>1</v>
      </c>
      <c r="F10264">
        <v>22</v>
      </c>
      <c r="G10264">
        <v>2.4448533058166504</v>
      </c>
      <c r="H10264">
        <v>2.6385626792907715</v>
      </c>
      <c r="I10264">
        <v>91.61907958984375</v>
      </c>
      <c r="J10264">
        <v>6.3674606382846832E-2</v>
      </c>
      <c r="K10264">
        <v>34811</v>
      </c>
      <c r="L10264">
        <v>32805.326999999997</v>
      </c>
      <c r="M10264">
        <v>-0.19370947778224945</v>
      </c>
      <c r="N10264">
        <v>-0.27531486749649048</v>
      </c>
      <c r="O10264">
        <v>-0.22710044682025909</v>
      </c>
      <c r="P10264">
        <v>-0.19370947778224945</v>
      </c>
      <c r="Q10264">
        <v>-0.16031850874423981</v>
      </c>
      <c r="R10264">
        <v>-0.11210410296916962</v>
      </c>
      <c r="S10264" s="10" t="s">
        <v>38</v>
      </c>
    </row>
    <row r="10265" spans="1:19" hidden="1" x14ac:dyDescent="0.25">
      <c r="A10265" s="10" t="str">
        <f t="shared" si="160"/>
        <v>2017-2026Other1-in-2July PeakPGE22</v>
      </c>
      <c r="B10265" s="10" t="s">
        <v>54</v>
      </c>
      <c r="C10265" s="10" t="s">
        <v>13</v>
      </c>
      <c r="D10265" s="10" t="s">
        <v>3</v>
      </c>
      <c r="E10265" s="10" t="s">
        <v>9</v>
      </c>
      <c r="F10265">
        <v>22</v>
      </c>
      <c r="G10265">
        <v>2.1438171863555908</v>
      </c>
      <c r="H10265">
        <v>2.2872076034545898</v>
      </c>
      <c r="I10265">
        <v>89.043563842773438</v>
      </c>
      <c r="J10265">
        <v>6.3674606382846832E-2</v>
      </c>
      <c r="K10265">
        <v>34811</v>
      </c>
      <c r="L10265">
        <v>32805.326999999997</v>
      </c>
      <c r="M10265">
        <v>-0.14339049160480499</v>
      </c>
      <c r="N10265">
        <v>-0.22499586641788483</v>
      </c>
      <c r="O10265">
        <v>-0.17678146064281464</v>
      </c>
      <c r="P10265">
        <v>-0.14339049160480499</v>
      </c>
      <c r="Q10265">
        <v>-0.10999953001737595</v>
      </c>
      <c r="R10265">
        <v>-6.1785116791725159E-2</v>
      </c>
      <c r="S10265" s="10" t="s">
        <v>38</v>
      </c>
    </row>
    <row r="10266" spans="1:19" hidden="1" x14ac:dyDescent="0.25">
      <c r="A10266" s="10" t="str">
        <f t="shared" si="160"/>
        <v>2017-2026Other1-in-2July PeakCAISO23</v>
      </c>
      <c r="B10266" s="10" t="s">
        <v>54</v>
      </c>
      <c r="C10266" s="10" t="s">
        <v>13</v>
      </c>
      <c r="D10266" s="10" t="s">
        <v>3</v>
      </c>
      <c r="E10266" s="10" t="s">
        <v>9</v>
      </c>
      <c r="F10266">
        <v>23</v>
      </c>
      <c r="G10266">
        <v>1.6365945339202881</v>
      </c>
      <c r="H10266">
        <v>1.7325124740600586</v>
      </c>
      <c r="I10266">
        <v>80.923492431640625</v>
      </c>
      <c r="J10266">
        <v>5.8387260884046555E-2</v>
      </c>
      <c r="K10266">
        <v>34811</v>
      </c>
      <c r="L10266">
        <v>32805.326999999997</v>
      </c>
      <c r="M10266">
        <v>-9.5917977392673492E-2</v>
      </c>
      <c r="N10266">
        <v>-0.17074708640575409</v>
      </c>
      <c r="O10266">
        <v>-0.12653625011444092</v>
      </c>
      <c r="P10266">
        <v>-9.5917977392673492E-2</v>
      </c>
      <c r="Q10266">
        <v>-6.529969722032547E-2</v>
      </c>
      <c r="R10266">
        <v>-2.1088864654302597E-2</v>
      </c>
      <c r="S10266" s="10" t="s">
        <v>39</v>
      </c>
    </row>
    <row r="10267" spans="1:19" hidden="1" x14ac:dyDescent="0.25">
      <c r="A10267" s="10" t="str">
        <f t="shared" si="160"/>
        <v>2017-2026Other1-in-10July PeakCAISO23</v>
      </c>
      <c r="B10267" s="10" t="s">
        <v>54</v>
      </c>
      <c r="C10267" s="10" t="s">
        <v>13</v>
      </c>
      <c r="D10267" s="10" t="s">
        <v>3</v>
      </c>
      <c r="E10267" s="10" t="s">
        <v>1</v>
      </c>
      <c r="F10267">
        <v>23</v>
      </c>
      <c r="G10267">
        <v>1.8311033248901367</v>
      </c>
      <c r="H10267">
        <v>1.9495761394500732</v>
      </c>
      <c r="I10267">
        <v>86.724472045898438</v>
      </c>
      <c r="J10267">
        <v>5.8387260884046555E-2</v>
      </c>
      <c r="K10267">
        <v>34811</v>
      </c>
      <c r="L10267">
        <v>32805.326999999997</v>
      </c>
      <c r="M10267">
        <v>-0.11847275495529175</v>
      </c>
      <c r="N10267">
        <v>-0.19330187141895294</v>
      </c>
      <c r="O10267">
        <v>-0.14909103512763977</v>
      </c>
      <c r="P10267">
        <v>-0.11847275495529175</v>
      </c>
      <c r="Q10267">
        <v>-8.7854474782943726E-2</v>
      </c>
      <c r="R10267">
        <v>-4.3643642216920853E-2</v>
      </c>
      <c r="S10267" s="10" t="s">
        <v>39</v>
      </c>
    </row>
    <row r="10268" spans="1:19" hidden="1" x14ac:dyDescent="0.25">
      <c r="A10268" s="10" t="str">
        <f t="shared" si="160"/>
        <v>2017-2026Other1-in-2July PeakPGE23</v>
      </c>
      <c r="B10268" s="10" t="s">
        <v>54</v>
      </c>
      <c r="C10268" s="10" t="s">
        <v>13</v>
      </c>
      <c r="D10268" s="10" t="s">
        <v>3</v>
      </c>
      <c r="E10268" s="10" t="s">
        <v>9</v>
      </c>
      <c r="F10268">
        <v>23</v>
      </c>
      <c r="G10268">
        <v>1.6986649036407471</v>
      </c>
      <c r="H10268">
        <v>1.8009206056594849</v>
      </c>
      <c r="I10268">
        <v>84.779373168945313</v>
      </c>
      <c r="J10268">
        <v>5.8387260884046555E-2</v>
      </c>
      <c r="K10268">
        <v>34811</v>
      </c>
      <c r="L10268">
        <v>32805.326999999997</v>
      </c>
      <c r="M10268">
        <v>-0.1022556945681572</v>
      </c>
      <c r="N10268">
        <v>-0.17708480358123779</v>
      </c>
      <c r="O10268">
        <v>-0.13287396728992462</v>
      </c>
      <c r="P10268">
        <v>-0.1022556945681572</v>
      </c>
      <c r="Q10268">
        <v>-7.1637414395809174E-2</v>
      </c>
      <c r="R10268">
        <v>-2.7426581829786301E-2</v>
      </c>
      <c r="S10268" s="10" t="s">
        <v>38</v>
      </c>
    </row>
    <row r="10269" spans="1:19" hidden="1" x14ac:dyDescent="0.25">
      <c r="A10269" s="10" t="str">
        <f t="shared" si="160"/>
        <v>2017-2026Other1-in-10July PeakPGE23</v>
      </c>
      <c r="B10269" s="10" t="s">
        <v>54</v>
      </c>
      <c r="C10269" s="10" t="s">
        <v>13</v>
      </c>
      <c r="D10269" s="10" t="s">
        <v>3</v>
      </c>
      <c r="E10269" s="10" t="s">
        <v>1</v>
      </c>
      <c r="F10269">
        <v>23</v>
      </c>
      <c r="G10269">
        <v>1.937192440032959</v>
      </c>
      <c r="H10269">
        <v>2.0690441131591797</v>
      </c>
      <c r="I10269">
        <v>87.984382629394531</v>
      </c>
      <c r="J10269">
        <v>5.8387260884046555E-2</v>
      </c>
      <c r="K10269">
        <v>34811</v>
      </c>
      <c r="L10269">
        <v>32805.326999999997</v>
      </c>
      <c r="M10269">
        <v>-0.13185176253318787</v>
      </c>
      <c r="N10269">
        <v>-0.20668087899684906</v>
      </c>
      <c r="O10269">
        <v>-0.16247004270553589</v>
      </c>
      <c r="P10269">
        <v>-0.13185176253318787</v>
      </c>
      <c r="Q10269">
        <v>-0.10123348236083984</v>
      </c>
      <c r="R10269">
        <v>-5.7022649794816971E-2</v>
      </c>
      <c r="S10269" s="10" t="s">
        <v>38</v>
      </c>
    </row>
    <row r="10270" spans="1:19" hidden="1" x14ac:dyDescent="0.25">
      <c r="A10270" s="10" t="str">
        <f t="shared" si="160"/>
        <v>2017-2026Other1-in-10July PeakCAISO24</v>
      </c>
      <c r="B10270" s="10" t="s">
        <v>54</v>
      </c>
      <c r="C10270" s="10" t="s">
        <v>13</v>
      </c>
      <c r="D10270" s="10" t="s">
        <v>3</v>
      </c>
      <c r="E10270" s="10" t="s">
        <v>1</v>
      </c>
      <c r="F10270">
        <v>24</v>
      </c>
      <c r="G10270">
        <v>1.416724681854248</v>
      </c>
      <c r="H10270">
        <v>1.5075036287307739</v>
      </c>
      <c r="I10270">
        <v>84.230224609375</v>
      </c>
      <c r="J10270">
        <v>4.4309847056865692E-2</v>
      </c>
      <c r="K10270">
        <v>34811</v>
      </c>
      <c r="L10270">
        <v>32805.326999999997</v>
      </c>
      <c r="M10270">
        <v>-9.077896922826767E-2</v>
      </c>
      <c r="N10270">
        <v>-0.14756646752357483</v>
      </c>
      <c r="O10270">
        <v>-0.11401505023241043</v>
      </c>
      <c r="P10270">
        <v>-9.077896922826767E-2</v>
      </c>
      <c r="Q10270">
        <v>-6.7542888224124908E-2</v>
      </c>
      <c r="R10270">
        <v>-3.399147093296051E-2</v>
      </c>
      <c r="S10270" s="10" t="s">
        <v>39</v>
      </c>
    </row>
    <row r="10271" spans="1:19" hidden="1" x14ac:dyDescent="0.25">
      <c r="A10271" s="10" t="str">
        <f t="shared" si="160"/>
        <v>2017-2026Other1-in-2July PeakCAISO24</v>
      </c>
      <c r="B10271" s="10" t="s">
        <v>54</v>
      </c>
      <c r="C10271" s="10" t="s">
        <v>13</v>
      </c>
      <c r="D10271" s="10" t="s">
        <v>3</v>
      </c>
      <c r="E10271" s="10" t="s">
        <v>9</v>
      </c>
      <c r="F10271">
        <v>24</v>
      </c>
      <c r="G10271">
        <v>1.2662332057952881</v>
      </c>
      <c r="H10271">
        <v>1.3384720087051392</v>
      </c>
      <c r="I10271">
        <v>78.837745666503906</v>
      </c>
      <c r="J10271">
        <v>4.4309847056865692E-2</v>
      </c>
      <c r="K10271">
        <v>34811</v>
      </c>
      <c r="L10271">
        <v>32805.326999999997</v>
      </c>
      <c r="M10271">
        <v>-7.2238773107528687E-2</v>
      </c>
      <c r="N10271">
        <v>-0.12902627885341644</v>
      </c>
      <c r="O10271">
        <v>-9.5474854111671448E-2</v>
      </c>
      <c r="P10271">
        <v>-7.2238773107528687E-2</v>
      </c>
      <c r="Q10271">
        <v>-4.9002688378095627E-2</v>
      </c>
      <c r="R10271">
        <v>-1.5451272949576378E-2</v>
      </c>
      <c r="S10271" s="10" t="s">
        <v>39</v>
      </c>
    </row>
    <row r="10272" spans="1:19" hidden="1" x14ac:dyDescent="0.25">
      <c r="A10272" s="10" t="str">
        <f t="shared" si="160"/>
        <v>2017-2026Other1-in-10July PeakPGE24</v>
      </c>
      <c r="B10272" s="10" t="s">
        <v>54</v>
      </c>
      <c r="C10272" s="10" t="s">
        <v>13</v>
      </c>
      <c r="D10272" s="10" t="s">
        <v>3</v>
      </c>
      <c r="E10272" s="10" t="s">
        <v>1</v>
      </c>
      <c r="F10272">
        <v>24</v>
      </c>
      <c r="G10272">
        <v>1.4988058805465698</v>
      </c>
      <c r="H10272">
        <v>1.5986624956130981</v>
      </c>
      <c r="I10272">
        <v>85.549179077148438</v>
      </c>
      <c r="J10272">
        <v>4.4309847056865692E-2</v>
      </c>
      <c r="K10272">
        <v>34811</v>
      </c>
      <c r="L10272">
        <v>32805.326999999997</v>
      </c>
      <c r="M10272">
        <v>-9.985661506652832E-2</v>
      </c>
      <c r="N10272">
        <v>-0.15664412081241608</v>
      </c>
      <c r="O10272">
        <v>-0.12309269607067108</v>
      </c>
      <c r="P10272">
        <v>-9.985661506652832E-2</v>
      </c>
      <c r="Q10272">
        <v>-7.6620534062385559E-2</v>
      </c>
      <c r="R10272">
        <v>-4.3069116771221161E-2</v>
      </c>
      <c r="S10272" s="10" t="s">
        <v>38</v>
      </c>
    </row>
    <row r="10273" spans="1:19" hidden="1" x14ac:dyDescent="0.25">
      <c r="A10273" s="10" t="str">
        <f t="shared" si="160"/>
        <v>2017-2026Other1-in-2July PeakPGE24</v>
      </c>
      <c r="B10273" s="10" t="s">
        <v>54</v>
      </c>
      <c r="C10273" s="10" t="s">
        <v>13</v>
      </c>
      <c r="D10273" s="10" t="s">
        <v>3</v>
      </c>
      <c r="E10273" s="10" t="s">
        <v>9</v>
      </c>
      <c r="F10273">
        <v>24</v>
      </c>
      <c r="G10273">
        <v>1.3142571449279785</v>
      </c>
      <c r="H10273">
        <v>1.3935816287994385</v>
      </c>
      <c r="I10273">
        <v>81.755287170410156</v>
      </c>
      <c r="J10273">
        <v>4.4309847056865692E-2</v>
      </c>
      <c r="K10273">
        <v>34811</v>
      </c>
      <c r="L10273">
        <v>32805.326999999997</v>
      </c>
      <c r="M10273">
        <v>-7.9324454069137573E-2</v>
      </c>
      <c r="N10273">
        <v>-0.13611195981502533</v>
      </c>
      <c r="O10273">
        <v>-0.10256053507328033</v>
      </c>
      <c r="P10273">
        <v>-7.9324454069137573E-2</v>
      </c>
      <c r="Q10273">
        <v>-5.6088369339704514E-2</v>
      </c>
      <c r="R10273">
        <v>-2.2536953911185265E-2</v>
      </c>
      <c r="S10273" s="10" t="s">
        <v>38</v>
      </c>
    </row>
    <row r="10274" spans="1:19" hidden="1" x14ac:dyDescent="0.25">
      <c r="A10274" s="10" t="str">
        <f t="shared" si="160"/>
        <v>2017-2026Other1-in-10June PeakCAISO1</v>
      </c>
      <c r="B10274" s="10" t="s">
        <v>54</v>
      </c>
      <c r="C10274" s="10" t="s">
        <v>13</v>
      </c>
      <c r="D10274" s="10" t="s">
        <v>4</v>
      </c>
      <c r="E10274" s="10" t="s">
        <v>1</v>
      </c>
      <c r="F10274">
        <v>1</v>
      </c>
      <c r="G10274">
        <v>0.90266960859298706</v>
      </c>
      <c r="H10274">
        <v>0.90266960859298706</v>
      </c>
      <c r="I10274">
        <v>75.242607116699219</v>
      </c>
      <c r="J10274">
        <v>0</v>
      </c>
      <c r="K10274">
        <v>34811</v>
      </c>
      <c r="L10274">
        <v>32805.326999999997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 s="10" t="s">
        <v>39</v>
      </c>
    </row>
    <row r="10275" spans="1:19" hidden="1" x14ac:dyDescent="0.25">
      <c r="A10275" s="10" t="str">
        <f t="shared" si="160"/>
        <v>2017-2026Other1-in-2June PeakCAISO1</v>
      </c>
      <c r="B10275" s="10" t="s">
        <v>54</v>
      </c>
      <c r="C10275" s="10" t="s">
        <v>13</v>
      </c>
      <c r="D10275" s="10" t="s">
        <v>4</v>
      </c>
      <c r="E10275" s="10" t="s">
        <v>9</v>
      </c>
      <c r="F10275">
        <v>1</v>
      </c>
      <c r="G10275">
        <v>0.92914730310440063</v>
      </c>
      <c r="H10275">
        <v>0.92914730310440063</v>
      </c>
      <c r="I10275">
        <v>76.794746398925781</v>
      </c>
      <c r="J10275">
        <v>0</v>
      </c>
      <c r="K10275">
        <v>34811</v>
      </c>
      <c r="L10275">
        <v>32805.326999999997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 s="10" t="s">
        <v>39</v>
      </c>
    </row>
    <row r="10276" spans="1:19" hidden="1" x14ac:dyDescent="0.25">
      <c r="A10276" s="10" t="str">
        <f t="shared" si="160"/>
        <v>2017-2026Other1-in-2June PeakPGE1</v>
      </c>
      <c r="B10276" s="10" t="s">
        <v>54</v>
      </c>
      <c r="C10276" s="10" t="s">
        <v>13</v>
      </c>
      <c r="D10276" s="10" t="s">
        <v>4</v>
      </c>
      <c r="E10276" s="10" t="s">
        <v>9</v>
      </c>
      <c r="F10276">
        <v>1</v>
      </c>
      <c r="G10276">
        <v>0.98278981447219849</v>
      </c>
      <c r="H10276">
        <v>0.98278981447219849</v>
      </c>
      <c r="I10276">
        <v>78.782936096191406</v>
      </c>
      <c r="J10276">
        <v>0</v>
      </c>
      <c r="K10276">
        <v>34811</v>
      </c>
      <c r="L10276">
        <v>32805.326999999997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 s="10" t="s">
        <v>38</v>
      </c>
    </row>
    <row r="10277" spans="1:19" hidden="1" x14ac:dyDescent="0.25">
      <c r="A10277" s="10" t="str">
        <f t="shared" si="160"/>
        <v>2017-2026Other1-in-10June PeakPGE1</v>
      </c>
      <c r="B10277" s="10" t="s">
        <v>54</v>
      </c>
      <c r="C10277" s="10" t="s">
        <v>13</v>
      </c>
      <c r="D10277" s="10" t="s">
        <v>4</v>
      </c>
      <c r="E10277" s="10" t="s">
        <v>1</v>
      </c>
      <c r="F10277">
        <v>1</v>
      </c>
      <c r="G10277">
        <v>0.98023319244384766</v>
      </c>
      <c r="H10277">
        <v>0.98023319244384766</v>
      </c>
      <c r="I10277">
        <v>77.671653747558594</v>
      </c>
      <c r="J10277">
        <v>0</v>
      </c>
      <c r="K10277">
        <v>34811</v>
      </c>
      <c r="L10277">
        <v>32805.326999999997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 s="10" t="s">
        <v>38</v>
      </c>
    </row>
    <row r="10278" spans="1:19" hidden="1" x14ac:dyDescent="0.25">
      <c r="A10278" s="10" t="str">
        <f t="shared" si="160"/>
        <v>2017-2026Other1-in-10June PeakCAISO2</v>
      </c>
      <c r="B10278" s="10" t="s">
        <v>54</v>
      </c>
      <c r="C10278" s="10" t="s">
        <v>13</v>
      </c>
      <c r="D10278" s="10" t="s">
        <v>4</v>
      </c>
      <c r="E10278" s="10" t="s">
        <v>1</v>
      </c>
      <c r="F10278">
        <v>2</v>
      </c>
      <c r="G10278">
        <v>0.7734222412109375</v>
      </c>
      <c r="H10278">
        <v>0.7734222412109375</v>
      </c>
      <c r="I10278">
        <v>73.691688537597656</v>
      </c>
      <c r="J10278">
        <v>0</v>
      </c>
      <c r="K10278">
        <v>34811</v>
      </c>
      <c r="L10278">
        <v>32805.326999999997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 s="10" t="s">
        <v>39</v>
      </c>
    </row>
    <row r="10279" spans="1:19" hidden="1" x14ac:dyDescent="0.25">
      <c r="A10279" s="10" t="str">
        <f t="shared" si="160"/>
        <v>2017-2026Other1-in-2June PeakCAISO2</v>
      </c>
      <c r="B10279" s="10" t="s">
        <v>54</v>
      </c>
      <c r="C10279" s="10" t="s">
        <v>13</v>
      </c>
      <c r="D10279" s="10" t="s">
        <v>4</v>
      </c>
      <c r="E10279" s="10" t="s">
        <v>9</v>
      </c>
      <c r="F10279">
        <v>2</v>
      </c>
      <c r="G10279">
        <v>0.79610878229141235</v>
      </c>
      <c r="H10279">
        <v>0.79610878229141235</v>
      </c>
      <c r="I10279">
        <v>74.120010375976563</v>
      </c>
      <c r="J10279">
        <v>0</v>
      </c>
      <c r="K10279">
        <v>34811</v>
      </c>
      <c r="L10279">
        <v>32805.326999999997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 s="10" t="s">
        <v>39</v>
      </c>
    </row>
    <row r="10280" spans="1:19" hidden="1" x14ac:dyDescent="0.25">
      <c r="A10280" s="10" t="str">
        <f t="shared" si="160"/>
        <v>2017-2026Other1-in-2June PeakPGE2</v>
      </c>
      <c r="B10280" s="10" t="s">
        <v>54</v>
      </c>
      <c r="C10280" s="10" t="s">
        <v>13</v>
      </c>
      <c r="D10280" s="10" t="s">
        <v>4</v>
      </c>
      <c r="E10280" s="10" t="s">
        <v>9</v>
      </c>
      <c r="F10280">
        <v>2</v>
      </c>
      <c r="G10280">
        <v>0.84207057952880859</v>
      </c>
      <c r="H10280">
        <v>0.84207057952880859</v>
      </c>
      <c r="I10280">
        <v>76.980514526367188</v>
      </c>
      <c r="J10280">
        <v>0</v>
      </c>
      <c r="K10280">
        <v>34811</v>
      </c>
      <c r="L10280">
        <v>32805.326999999997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 s="10" t="s">
        <v>38</v>
      </c>
    </row>
    <row r="10281" spans="1:19" hidden="1" x14ac:dyDescent="0.25">
      <c r="A10281" s="10" t="str">
        <f t="shared" si="160"/>
        <v>2017-2026Other1-in-10June PeakPGE2</v>
      </c>
      <c r="B10281" s="10" t="s">
        <v>54</v>
      </c>
      <c r="C10281" s="10" t="s">
        <v>13</v>
      </c>
      <c r="D10281" s="10" t="s">
        <v>4</v>
      </c>
      <c r="E10281" s="10" t="s">
        <v>1</v>
      </c>
      <c r="F10281">
        <v>2</v>
      </c>
      <c r="G10281">
        <v>0.83988004922866821</v>
      </c>
      <c r="H10281">
        <v>0.83988004922866821</v>
      </c>
      <c r="I10281">
        <v>75.417472839355469</v>
      </c>
      <c r="J10281">
        <v>0</v>
      </c>
      <c r="K10281">
        <v>34811</v>
      </c>
      <c r="L10281">
        <v>32805.326999999997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 s="10" t="s">
        <v>38</v>
      </c>
    </row>
    <row r="10282" spans="1:19" hidden="1" x14ac:dyDescent="0.25">
      <c r="A10282" s="10" t="str">
        <f t="shared" si="160"/>
        <v>2017-2026Other1-in-10June PeakCAISO3</v>
      </c>
      <c r="B10282" s="10" t="s">
        <v>54</v>
      </c>
      <c r="C10282" s="10" t="s">
        <v>13</v>
      </c>
      <c r="D10282" s="10" t="s">
        <v>4</v>
      </c>
      <c r="E10282" s="10" t="s">
        <v>1</v>
      </c>
      <c r="F10282">
        <v>3</v>
      </c>
      <c r="G10282">
        <v>0.69259750843048096</v>
      </c>
      <c r="H10282">
        <v>0.69259750843048096</v>
      </c>
      <c r="I10282">
        <v>72.033843994140625</v>
      </c>
      <c r="J10282">
        <v>0</v>
      </c>
      <c r="K10282">
        <v>34811</v>
      </c>
      <c r="L10282">
        <v>32805.326999999997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 s="10" t="s">
        <v>39</v>
      </c>
    </row>
    <row r="10283" spans="1:19" hidden="1" x14ac:dyDescent="0.25">
      <c r="A10283" s="10" t="str">
        <f t="shared" si="160"/>
        <v>2017-2026Other1-in-2June PeakCAISO3</v>
      </c>
      <c r="B10283" s="10" t="s">
        <v>54</v>
      </c>
      <c r="C10283" s="10" t="s">
        <v>13</v>
      </c>
      <c r="D10283" s="10" t="s">
        <v>4</v>
      </c>
      <c r="E10283" s="10" t="s">
        <v>9</v>
      </c>
      <c r="F10283">
        <v>3</v>
      </c>
      <c r="G10283">
        <v>0.71291321516036987</v>
      </c>
      <c r="H10283">
        <v>0.71291321516036987</v>
      </c>
      <c r="I10283">
        <v>72.474571228027344</v>
      </c>
      <c r="J10283">
        <v>0</v>
      </c>
      <c r="K10283">
        <v>34811</v>
      </c>
      <c r="L10283">
        <v>32805.326999999997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 s="10" t="s">
        <v>39</v>
      </c>
    </row>
    <row r="10284" spans="1:19" hidden="1" x14ac:dyDescent="0.25">
      <c r="A10284" s="10" t="str">
        <f t="shared" si="160"/>
        <v>2017-2026Other1-in-10June PeakPGE3</v>
      </c>
      <c r="B10284" s="10" t="s">
        <v>54</v>
      </c>
      <c r="C10284" s="10" t="s">
        <v>13</v>
      </c>
      <c r="D10284" s="10" t="s">
        <v>4</v>
      </c>
      <c r="E10284" s="10" t="s">
        <v>1</v>
      </c>
      <c r="F10284">
        <v>3</v>
      </c>
      <c r="G10284">
        <v>0.75211030244827271</v>
      </c>
      <c r="H10284">
        <v>0.75211030244827271</v>
      </c>
      <c r="I10284">
        <v>73.714157104492188</v>
      </c>
      <c r="J10284">
        <v>0</v>
      </c>
      <c r="K10284">
        <v>34811</v>
      </c>
      <c r="L10284">
        <v>32805.326999999997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 s="10" t="s">
        <v>38</v>
      </c>
    </row>
    <row r="10285" spans="1:19" hidden="1" x14ac:dyDescent="0.25">
      <c r="A10285" s="10" t="str">
        <f t="shared" si="160"/>
        <v>2017-2026Other1-in-2June PeakPGE3</v>
      </c>
      <c r="B10285" s="10" t="s">
        <v>54</v>
      </c>
      <c r="C10285" s="10" t="s">
        <v>13</v>
      </c>
      <c r="D10285" s="10" t="s">
        <v>4</v>
      </c>
      <c r="E10285" s="10" t="s">
        <v>9</v>
      </c>
      <c r="F10285">
        <v>3</v>
      </c>
      <c r="G10285">
        <v>0.75407189130783081</v>
      </c>
      <c r="H10285">
        <v>0.75407189130783081</v>
      </c>
      <c r="I10285">
        <v>75.021720886230469</v>
      </c>
      <c r="J10285">
        <v>0</v>
      </c>
      <c r="K10285">
        <v>34811</v>
      </c>
      <c r="L10285">
        <v>32805.326999999997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 s="10" t="s">
        <v>38</v>
      </c>
    </row>
    <row r="10286" spans="1:19" hidden="1" x14ac:dyDescent="0.25">
      <c r="A10286" s="10" t="str">
        <f t="shared" si="160"/>
        <v>2017-2026Other1-in-10June PeakCAISO4</v>
      </c>
      <c r="B10286" s="10" t="s">
        <v>54</v>
      </c>
      <c r="C10286" s="10" t="s">
        <v>13</v>
      </c>
      <c r="D10286" s="10" t="s">
        <v>4</v>
      </c>
      <c r="E10286" s="10" t="s">
        <v>1</v>
      </c>
      <c r="F10286">
        <v>4</v>
      </c>
      <c r="G10286">
        <v>0.6476251482963562</v>
      </c>
      <c r="H10286">
        <v>0.6476251482963562</v>
      </c>
      <c r="I10286">
        <v>70.381141662597656</v>
      </c>
      <c r="J10286">
        <v>0</v>
      </c>
      <c r="K10286">
        <v>34811</v>
      </c>
      <c r="L10286">
        <v>32805.326999999997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 s="10" t="s">
        <v>39</v>
      </c>
    </row>
    <row r="10287" spans="1:19" hidden="1" x14ac:dyDescent="0.25">
      <c r="A10287" s="10" t="str">
        <f t="shared" si="160"/>
        <v>2017-2026Other1-in-2June PeakCAISO4</v>
      </c>
      <c r="B10287" s="10" t="s">
        <v>54</v>
      </c>
      <c r="C10287" s="10" t="s">
        <v>13</v>
      </c>
      <c r="D10287" s="10" t="s">
        <v>4</v>
      </c>
      <c r="E10287" s="10" t="s">
        <v>9</v>
      </c>
      <c r="F10287">
        <v>4</v>
      </c>
      <c r="G10287">
        <v>0.66662168502807617</v>
      </c>
      <c r="H10287">
        <v>0.66662168502807617</v>
      </c>
      <c r="I10287">
        <v>70.819671630859375</v>
      </c>
      <c r="J10287">
        <v>0</v>
      </c>
      <c r="K10287">
        <v>34811</v>
      </c>
      <c r="L10287">
        <v>32805.326999999997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 s="10" t="s">
        <v>39</v>
      </c>
    </row>
    <row r="10288" spans="1:19" hidden="1" x14ac:dyDescent="0.25">
      <c r="A10288" s="10" t="str">
        <f t="shared" si="160"/>
        <v>2017-2026Other1-in-2June PeakPGE4</v>
      </c>
      <c r="B10288" s="10" t="s">
        <v>54</v>
      </c>
      <c r="C10288" s="10" t="s">
        <v>13</v>
      </c>
      <c r="D10288" s="10" t="s">
        <v>4</v>
      </c>
      <c r="E10288" s="10" t="s">
        <v>9</v>
      </c>
      <c r="F10288">
        <v>4</v>
      </c>
      <c r="G10288">
        <v>0.70510780811309814</v>
      </c>
      <c r="H10288">
        <v>0.70510780811309814</v>
      </c>
      <c r="I10288">
        <v>73.640060424804688</v>
      </c>
      <c r="J10288">
        <v>0</v>
      </c>
      <c r="K10288">
        <v>34811</v>
      </c>
      <c r="L10288">
        <v>32805.326999999997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 s="10" t="s">
        <v>38</v>
      </c>
    </row>
    <row r="10289" spans="1:19" hidden="1" x14ac:dyDescent="0.25">
      <c r="A10289" s="10" t="str">
        <f t="shared" si="160"/>
        <v>2017-2026Other1-in-10June PeakPGE4</v>
      </c>
      <c r="B10289" s="10" t="s">
        <v>54</v>
      </c>
      <c r="C10289" s="10" t="s">
        <v>13</v>
      </c>
      <c r="D10289" s="10" t="s">
        <v>4</v>
      </c>
      <c r="E10289" s="10" t="s">
        <v>1</v>
      </c>
      <c r="F10289">
        <v>4</v>
      </c>
      <c r="G10289">
        <v>0.70327359437942505</v>
      </c>
      <c r="H10289">
        <v>0.70327359437942505</v>
      </c>
      <c r="I10289">
        <v>71.977066040039063</v>
      </c>
      <c r="J10289">
        <v>0</v>
      </c>
      <c r="K10289">
        <v>34811</v>
      </c>
      <c r="L10289">
        <v>32805.326999999997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 s="10" t="s">
        <v>38</v>
      </c>
    </row>
    <row r="10290" spans="1:19" hidden="1" x14ac:dyDescent="0.25">
      <c r="A10290" s="10" t="str">
        <f t="shared" si="160"/>
        <v>2017-2026Other1-in-2June PeakCAISO5</v>
      </c>
      <c r="B10290" s="10" t="s">
        <v>54</v>
      </c>
      <c r="C10290" s="10" t="s">
        <v>13</v>
      </c>
      <c r="D10290" s="10" t="s">
        <v>4</v>
      </c>
      <c r="E10290" s="10" t="s">
        <v>9</v>
      </c>
      <c r="F10290">
        <v>5</v>
      </c>
      <c r="G10290">
        <v>0.65294814109802246</v>
      </c>
      <c r="H10290">
        <v>0.65294814109802246</v>
      </c>
      <c r="I10290">
        <v>69.305915832519531</v>
      </c>
      <c r="J10290">
        <v>0</v>
      </c>
      <c r="K10290">
        <v>34811</v>
      </c>
      <c r="L10290">
        <v>32805.326999999997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 s="10" t="s">
        <v>39</v>
      </c>
    </row>
    <row r="10291" spans="1:19" hidden="1" x14ac:dyDescent="0.25">
      <c r="A10291" s="10" t="str">
        <f t="shared" si="160"/>
        <v>2017-2026Other1-in-10June PeakCAISO5</v>
      </c>
      <c r="B10291" s="10" t="s">
        <v>54</v>
      </c>
      <c r="C10291" s="10" t="s">
        <v>13</v>
      </c>
      <c r="D10291" s="10" t="s">
        <v>4</v>
      </c>
      <c r="E10291" s="10" t="s">
        <v>1</v>
      </c>
      <c r="F10291">
        <v>5</v>
      </c>
      <c r="G10291">
        <v>0.63434123992919922</v>
      </c>
      <c r="H10291">
        <v>0.63434123992919922</v>
      </c>
      <c r="I10291">
        <v>69.616828918457031</v>
      </c>
      <c r="J10291">
        <v>0</v>
      </c>
      <c r="K10291">
        <v>34811</v>
      </c>
      <c r="L10291">
        <v>32805.326999999997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 s="10" t="s">
        <v>39</v>
      </c>
    </row>
    <row r="10292" spans="1:19" hidden="1" x14ac:dyDescent="0.25">
      <c r="A10292" s="10" t="str">
        <f t="shared" si="160"/>
        <v>2017-2026Other1-in-10June PeakPGE5</v>
      </c>
      <c r="B10292" s="10" t="s">
        <v>54</v>
      </c>
      <c r="C10292" s="10" t="s">
        <v>13</v>
      </c>
      <c r="D10292" s="10" t="s">
        <v>4</v>
      </c>
      <c r="E10292" s="10" t="s">
        <v>1</v>
      </c>
      <c r="F10292">
        <v>5</v>
      </c>
      <c r="G10292">
        <v>0.68884819746017456</v>
      </c>
      <c r="H10292">
        <v>0.68884819746017456</v>
      </c>
      <c r="I10292">
        <v>70.76348876953125</v>
      </c>
      <c r="J10292">
        <v>0</v>
      </c>
      <c r="K10292">
        <v>34811</v>
      </c>
      <c r="L10292">
        <v>32805.326999999997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 s="10" t="s">
        <v>38</v>
      </c>
    </row>
    <row r="10293" spans="1:19" hidden="1" x14ac:dyDescent="0.25">
      <c r="A10293" s="10" t="str">
        <f t="shared" si="160"/>
        <v>2017-2026Other1-in-2June PeakPGE5</v>
      </c>
      <c r="B10293" s="10" t="s">
        <v>54</v>
      </c>
      <c r="C10293" s="10" t="s">
        <v>13</v>
      </c>
      <c r="D10293" s="10" t="s">
        <v>4</v>
      </c>
      <c r="E10293" s="10" t="s">
        <v>9</v>
      </c>
      <c r="F10293">
        <v>5</v>
      </c>
      <c r="G10293">
        <v>0.69064480066299438</v>
      </c>
      <c r="H10293">
        <v>0.69064480066299438</v>
      </c>
      <c r="I10293">
        <v>72.050933837890625</v>
      </c>
      <c r="J10293">
        <v>0</v>
      </c>
      <c r="K10293">
        <v>34811</v>
      </c>
      <c r="L10293">
        <v>32805.326999999997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 s="10" t="s">
        <v>38</v>
      </c>
    </row>
    <row r="10294" spans="1:19" hidden="1" x14ac:dyDescent="0.25">
      <c r="A10294" s="10" t="str">
        <f t="shared" si="160"/>
        <v>2017-2026Other1-in-2June PeakCAISO6</v>
      </c>
      <c r="B10294" s="10" t="s">
        <v>54</v>
      </c>
      <c r="C10294" s="10" t="s">
        <v>13</v>
      </c>
      <c r="D10294" s="10" t="s">
        <v>4</v>
      </c>
      <c r="E10294" s="10" t="s">
        <v>9</v>
      </c>
      <c r="F10294">
        <v>6</v>
      </c>
      <c r="G10294">
        <v>0.67819803953170776</v>
      </c>
      <c r="H10294">
        <v>0.67819803953170776</v>
      </c>
      <c r="I10294">
        <v>68.171119689941406</v>
      </c>
      <c r="J10294">
        <v>0</v>
      </c>
      <c r="K10294">
        <v>34811</v>
      </c>
      <c r="L10294">
        <v>32805.326999999997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 s="10" t="s">
        <v>39</v>
      </c>
    </row>
    <row r="10295" spans="1:19" hidden="1" x14ac:dyDescent="0.25">
      <c r="A10295" s="10" t="str">
        <f t="shared" si="160"/>
        <v>2017-2026Other1-in-10June PeakCAISO6</v>
      </c>
      <c r="B10295" s="10" t="s">
        <v>54</v>
      </c>
      <c r="C10295" s="10" t="s">
        <v>13</v>
      </c>
      <c r="D10295" s="10" t="s">
        <v>4</v>
      </c>
      <c r="E10295" s="10" t="s">
        <v>1</v>
      </c>
      <c r="F10295">
        <v>6</v>
      </c>
      <c r="G10295">
        <v>0.65887159109115601</v>
      </c>
      <c r="H10295">
        <v>0.65887159109115601</v>
      </c>
      <c r="I10295">
        <v>68.5677490234375</v>
      </c>
      <c r="J10295">
        <v>0</v>
      </c>
      <c r="K10295">
        <v>34811</v>
      </c>
      <c r="L10295">
        <v>32805.326999999997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 s="10" t="s">
        <v>39</v>
      </c>
    </row>
    <row r="10296" spans="1:19" hidden="1" x14ac:dyDescent="0.25">
      <c r="A10296" s="10" t="str">
        <f t="shared" si="160"/>
        <v>2017-2026Other1-in-2June PeakPGE6</v>
      </c>
      <c r="B10296" s="10" t="s">
        <v>54</v>
      </c>
      <c r="C10296" s="10" t="s">
        <v>13</v>
      </c>
      <c r="D10296" s="10" t="s">
        <v>4</v>
      </c>
      <c r="E10296" s="10" t="s">
        <v>9</v>
      </c>
      <c r="F10296">
        <v>6</v>
      </c>
      <c r="G10296">
        <v>0.71735244989395142</v>
      </c>
      <c r="H10296">
        <v>0.71735244989395142</v>
      </c>
      <c r="I10296">
        <v>70.756759643554688</v>
      </c>
      <c r="J10296">
        <v>0</v>
      </c>
      <c r="K10296">
        <v>34811</v>
      </c>
      <c r="L10296">
        <v>32805.326999999997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 s="10" t="s">
        <v>38</v>
      </c>
    </row>
    <row r="10297" spans="1:19" hidden="1" x14ac:dyDescent="0.25">
      <c r="A10297" s="10" t="str">
        <f t="shared" si="160"/>
        <v>2017-2026Other1-in-10June PeakPGE6</v>
      </c>
      <c r="B10297" s="10" t="s">
        <v>54</v>
      </c>
      <c r="C10297" s="10" t="s">
        <v>13</v>
      </c>
      <c r="D10297" s="10" t="s">
        <v>4</v>
      </c>
      <c r="E10297" s="10" t="s">
        <v>1</v>
      </c>
      <c r="F10297">
        <v>6</v>
      </c>
      <c r="G10297">
        <v>0.71548640727996826</v>
      </c>
      <c r="H10297">
        <v>0.71548640727996826</v>
      </c>
      <c r="I10297">
        <v>69.700019836425781</v>
      </c>
      <c r="J10297">
        <v>0</v>
      </c>
      <c r="K10297">
        <v>34811</v>
      </c>
      <c r="L10297">
        <v>32805.326999999997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 s="10" t="s">
        <v>38</v>
      </c>
    </row>
    <row r="10298" spans="1:19" hidden="1" x14ac:dyDescent="0.25">
      <c r="A10298" s="10" t="str">
        <f t="shared" si="160"/>
        <v>2017-2026Other1-in-10June PeakCAISO7</v>
      </c>
      <c r="B10298" s="10" t="s">
        <v>54</v>
      </c>
      <c r="C10298" s="10" t="s">
        <v>13</v>
      </c>
      <c r="D10298" s="10" t="s">
        <v>4</v>
      </c>
      <c r="E10298" s="10" t="s">
        <v>1</v>
      </c>
      <c r="F10298">
        <v>7</v>
      </c>
      <c r="G10298">
        <v>0.72645491361618042</v>
      </c>
      <c r="H10298">
        <v>0.72645491361618042</v>
      </c>
      <c r="I10298">
        <v>68.943504333496094</v>
      </c>
      <c r="J10298">
        <v>0</v>
      </c>
      <c r="K10298">
        <v>34811</v>
      </c>
      <c r="L10298">
        <v>32805.326999999997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 s="10" t="s">
        <v>39</v>
      </c>
    </row>
    <row r="10299" spans="1:19" hidden="1" x14ac:dyDescent="0.25">
      <c r="A10299" s="10" t="str">
        <f t="shared" si="160"/>
        <v>2017-2026Other1-in-2June PeakCAISO7</v>
      </c>
      <c r="B10299" s="10" t="s">
        <v>54</v>
      </c>
      <c r="C10299" s="10" t="s">
        <v>13</v>
      </c>
      <c r="D10299" s="10" t="s">
        <v>4</v>
      </c>
      <c r="E10299" s="10" t="s">
        <v>9</v>
      </c>
      <c r="F10299">
        <v>7</v>
      </c>
      <c r="G10299">
        <v>0.74776375293731689</v>
      </c>
      <c r="H10299">
        <v>0.74776375293731689</v>
      </c>
      <c r="I10299">
        <v>68.929695129394531</v>
      </c>
      <c r="J10299">
        <v>0</v>
      </c>
      <c r="K10299">
        <v>34811</v>
      </c>
      <c r="L10299">
        <v>32805.326999999997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 s="10" t="s">
        <v>39</v>
      </c>
    </row>
    <row r="10300" spans="1:19" hidden="1" x14ac:dyDescent="0.25">
      <c r="A10300" s="10" t="str">
        <f t="shared" si="160"/>
        <v>2017-2026Other1-in-10June PeakPGE7</v>
      </c>
      <c r="B10300" s="10" t="s">
        <v>54</v>
      </c>
      <c r="C10300" s="10" t="s">
        <v>13</v>
      </c>
      <c r="D10300" s="10" t="s">
        <v>4</v>
      </c>
      <c r="E10300" s="10" t="s">
        <v>1</v>
      </c>
      <c r="F10300">
        <v>7</v>
      </c>
      <c r="G10300">
        <v>0.78887695074081421</v>
      </c>
      <c r="H10300">
        <v>0.78887695074081421</v>
      </c>
      <c r="I10300">
        <v>70.606719970703125</v>
      </c>
      <c r="J10300">
        <v>0</v>
      </c>
      <c r="K10300">
        <v>34811</v>
      </c>
      <c r="L10300">
        <v>32805.326999999997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 s="10" t="s">
        <v>38</v>
      </c>
    </row>
    <row r="10301" spans="1:19" hidden="1" x14ac:dyDescent="0.25">
      <c r="A10301" s="10" t="str">
        <f t="shared" si="160"/>
        <v>2017-2026Other1-in-2June PeakPGE7</v>
      </c>
      <c r="B10301" s="10" t="s">
        <v>54</v>
      </c>
      <c r="C10301" s="10" t="s">
        <v>13</v>
      </c>
      <c r="D10301" s="10" t="s">
        <v>4</v>
      </c>
      <c r="E10301" s="10" t="s">
        <v>9</v>
      </c>
      <c r="F10301">
        <v>7</v>
      </c>
      <c r="G10301">
        <v>0.79093444347381592</v>
      </c>
      <c r="H10301">
        <v>0.79093444347381592</v>
      </c>
      <c r="I10301">
        <v>71.593666076660156</v>
      </c>
      <c r="J10301">
        <v>0</v>
      </c>
      <c r="K10301">
        <v>34811</v>
      </c>
      <c r="L10301">
        <v>32805.326999999997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 s="10" t="s">
        <v>38</v>
      </c>
    </row>
    <row r="10302" spans="1:19" hidden="1" x14ac:dyDescent="0.25">
      <c r="A10302" s="10" t="str">
        <f t="shared" si="160"/>
        <v>2017-2026Other1-in-10June PeakCAISO8</v>
      </c>
      <c r="B10302" s="10" t="s">
        <v>54</v>
      </c>
      <c r="C10302" s="10" t="s">
        <v>13</v>
      </c>
      <c r="D10302" s="10" t="s">
        <v>4</v>
      </c>
      <c r="E10302" s="10" t="s">
        <v>1</v>
      </c>
      <c r="F10302">
        <v>8</v>
      </c>
      <c r="G10302">
        <v>0.76548469066619873</v>
      </c>
      <c r="H10302">
        <v>0.76548469066619873</v>
      </c>
      <c r="I10302">
        <v>72.749259948730469</v>
      </c>
      <c r="J10302">
        <v>0</v>
      </c>
      <c r="K10302">
        <v>34811</v>
      </c>
      <c r="L10302">
        <v>32805.326999999997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 s="10" t="s">
        <v>39</v>
      </c>
    </row>
    <row r="10303" spans="1:19" hidden="1" x14ac:dyDescent="0.25">
      <c r="A10303" s="10" t="str">
        <f t="shared" si="160"/>
        <v>2017-2026Other1-in-2June PeakCAISO8</v>
      </c>
      <c r="B10303" s="10" t="s">
        <v>54</v>
      </c>
      <c r="C10303" s="10" t="s">
        <v>13</v>
      </c>
      <c r="D10303" s="10" t="s">
        <v>4</v>
      </c>
      <c r="E10303" s="10" t="s">
        <v>9</v>
      </c>
      <c r="F10303">
        <v>8</v>
      </c>
      <c r="G10303">
        <v>0.78793835639953613</v>
      </c>
      <c r="H10303">
        <v>0.78793835639953613</v>
      </c>
      <c r="I10303">
        <v>73.429168701171875</v>
      </c>
      <c r="J10303">
        <v>0</v>
      </c>
      <c r="K10303">
        <v>34811</v>
      </c>
      <c r="L10303">
        <v>32805.326999999997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 s="10" t="s">
        <v>39</v>
      </c>
    </row>
    <row r="10304" spans="1:19" hidden="1" x14ac:dyDescent="0.25">
      <c r="A10304" s="10" t="str">
        <f t="shared" si="160"/>
        <v>2017-2026Other1-in-2June PeakPGE8</v>
      </c>
      <c r="B10304" s="10" t="s">
        <v>54</v>
      </c>
      <c r="C10304" s="10" t="s">
        <v>13</v>
      </c>
      <c r="D10304" s="10" t="s">
        <v>4</v>
      </c>
      <c r="E10304" s="10" t="s">
        <v>9</v>
      </c>
      <c r="F10304">
        <v>8</v>
      </c>
      <c r="G10304">
        <v>0.83342844247817993</v>
      </c>
      <c r="H10304">
        <v>0.83342844247817993</v>
      </c>
      <c r="I10304">
        <v>75.833114624023438</v>
      </c>
      <c r="J10304">
        <v>0</v>
      </c>
      <c r="K10304">
        <v>34811</v>
      </c>
      <c r="L10304">
        <v>32805.326999999997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 s="10" t="s">
        <v>38</v>
      </c>
    </row>
    <row r="10305" spans="1:19" hidden="1" x14ac:dyDescent="0.25">
      <c r="A10305" s="10" t="str">
        <f t="shared" si="160"/>
        <v>2017-2026Other1-in-10June PeakPGE8</v>
      </c>
      <c r="B10305" s="10" t="s">
        <v>54</v>
      </c>
      <c r="C10305" s="10" t="s">
        <v>13</v>
      </c>
      <c r="D10305" s="10" t="s">
        <v>4</v>
      </c>
      <c r="E10305" s="10" t="s">
        <v>1</v>
      </c>
      <c r="F10305">
        <v>8</v>
      </c>
      <c r="G10305">
        <v>0.83126044273376465</v>
      </c>
      <c r="H10305">
        <v>0.83126044273376465</v>
      </c>
      <c r="I10305">
        <v>75.299697875976563</v>
      </c>
      <c r="J10305">
        <v>0</v>
      </c>
      <c r="K10305">
        <v>34811</v>
      </c>
      <c r="L10305">
        <v>32805.326999999997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 s="10" t="s">
        <v>38</v>
      </c>
    </row>
    <row r="10306" spans="1:19" hidden="1" x14ac:dyDescent="0.25">
      <c r="A10306" s="10" t="str">
        <f t="shared" ref="A10306:A10369" si="161">CONCATENATE(B10306,C10306,E10306,D10306,S10306,F10306)</f>
        <v>2017-2026Other1-in-10June PeakCAISO9</v>
      </c>
      <c r="B10306" s="10" t="s">
        <v>54</v>
      </c>
      <c r="C10306" s="10" t="s">
        <v>13</v>
      </c>
      <c r="D10306" s="10" t="s">
        <v>4</v>
      </c>
      <c r="E10306" s="10" t="s">
        <v>1</v>
      </c>
      <c r="F10306">
        <v>9</v>
      </c>
      <c r="G10306">
        <v>0.76054471731185913</v>
      </c>
      <c r="H10306">
        <v>0.76054471731185913</v>
      </c>
      <c r="I10306">
        <v>77.434234619140625</v>
      </c>
      <c r="J10306">
        <v>0</v>
      </c>
      <c r="K10306">
        <v>34811</v>
      </c>
      <c r="L10306">
        <v>32805.326999999997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 s="10" t="s">
        <v>39</v>
      </c>
    </row>
    <row r="10307" spans="1:19" hidden="1" x14ac:dyDescent="0.25">
      <c r="A10307" s="10" t="str">
        <f t="shared" si="161"/>
        <v>2017-2026Other1-in-2June PeakCAISO9</v>
      </c>
      <c r="B10307" s="10" t="s">
        <v>54</v>
      </c>
      <c r="C10307" s="10" t="s">
        <v>13</v>
      </c>
      <c r="D10307" s="10" t="s">
        <v>4</v>
      </c>
      <c r="E10307" s="10" t="s">
        <v>9</v>
      </c>
      <c r="F10307">
        <v>9</v>
      </c>
      <c r="G10307">
        <v>0.78285348415374756</v>
      </c>
      <c r="H10307">
        <v>0.78285348415374756</v>
      </c>
      <c r="I10307">
        <v>78.547027587890625</v>
      </c>
      <c r="J10307">
        <v>0</v>
      </c>
      <c r="K10307">
        <v>34811</v>
      </c>
      <c r="L10307">
        <v>32805.326999999997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 s="10" t="s">
        <v>39</v>
      </c>
    </row>
    <row r="10308" spans="1:19" hidden="1" x14ac:dyDescent="0.25">
      <c r="A10308" s="10" t="str">
        <f t="shared" si="161"/>
        <v>2017-2026Other1-in-2June PeakPGE9</v>
      </c>
      <c r="B10308" s="10" t="s">
        <v>54</v>
      </c>
      <c r="C10308" s="10" t="s">
        <v>13</v>
      </c>
      <c r="D10308" s="10" t="s">
        <v>4</v>
      </c>
      <c r="E10308" s="10" t="s">
        <v>9</v>
      </c>
      <c r="F10308">
        <v>9</v>
      </c>
      <c r="G10308">
        <v>0.82805001735687256</v>
      </c>
      <c r="H10308">
        <v>0.82805001735687256</v>
      </c>
      <c r="I10308">
        <v>80.205307006835938</v>
      </c>
      <c r="J10308">
        <v>0</v>
      </c>
      <c r="K10308">
        <v>34811</v>
      </c>
      <c r="L10308">
        <v>32805.326999999997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 s="10" t="s">
        <v>38</v>
      </c>
    </row>
    <row r="10309" spans="1:19" hidden="1" x14ac:dyDescent="0.25">
      <c r="A10309" s="10" t="str">
        <f t="shared" si="161"/>
        <v>2017-2026Other1-in-10June PeakPGE9</v>
      </c>
      <c r="B10309" s="10" t="s">
        <v>54</v>
      </c>
      <c r="C10309" s="10" t="s">
        <v>13</v>
      </c>
      <c r="D10309" s="10" t="s">
        <v>4</v>
      </c>
      <c r="E10309" s="10" t="s">
        <v>1</v>
      </c>
      <c r="F10309">
        <v>9</v>
      </c>
      <c r="G10309">
        <v>0.82589596509933472</v>
      </c>
      <c r="H10309">
        <v>0.82589596509933472</v>
      </c>
      <c r="I10309">
        <v>80.538688659667969</v>
      </c>
      <c r="J10309">
        <v>0</v>
      </c>
      <c r="K10309">
        <v>34811</v>
      </c>
      <c r="L10309">
        <v>32805.326999999997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 s="10" t="s">
        <v>38</v>
      </c>
    </row>
    <row r="10310" spans="1:19" hidden="1" x14ac:dyDescent="0.25">
      <c r="A10310" s="10" t="str">
        <f t="shared" si="161"/>
        <v>2017-2026Other1-in-2June PeakCAISO10</v>
      </c>
      <c r="B10310" s="10" t="s">
        <v>54</v>
      </c>
      <c r="C10310" s="10" t="s">
        <v>13</v>
      </c>
      <c r="D10310" s="10" t="s">
        <v>4</v>
      </c>
      <c r="E10310" s="10" t="s">
        <v>9</v>
      </c>
      <c r="F10310">
        <v>10</v>
      </c>
      <c r="G10310">
        <v>0.81852871179580688</v>
      </c>
      <c r="H10310">
        <v>0.81852871179580688</v>
      </c>
      <c r="I10310">
        <v>83.225784301757813</v>
      </c>
      <c r="J10310">
        <v>0</v>
      </c>
      <c r="K10310">
        <v>34811</v>
      </c>
      <c r="L10310">
        <v>32805.326999999997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 s="10" t="s">
        <v>39</v>
      </c>
    </row>
    <row r="10311" spans="1:19" hidden="1" x14ac:dyDescent="0.25">
      <c r="A10311" s="10" t="str">
        <f t="shared" si="161"/>
        <v>2017-2026Other1-in-10June PeakCAISO10</v>
      </c>
      <c r="B10311" s="10" t="s">
        <v>54</v>
      </c>
      <c r="C10311" s="10" t="s">
        <v>13</v>
      </c>
      <c r="D10311" s="10" t="s">
        <v>4</v>
      </c>
      <c r="E10311" s="10" t="s">
        <v>1</v>
      </c>
      <c r="F10311">
        <v>10</v>
      </c>
      <c r="G10311">
        <v>0.79520332813262939</v>
      </c>
      <c r="H10311">
        <v>0.79520332813262939</v>
      </c>
      <c r="I10311">
        <v>81.783279418945313</v>
      </c>
      <c r="J10311">
        <v>0</v>
      </c>
      <c r="K10311">
        <v>34811</v>
      </c>
      <c r="L10311">
        <v>32805.326999999997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 s="10" t="s">
        <v>39</v>
      </c>
    </row>
    <row r="10312" spans="1:19" hidden="1" x14ac:dyDescent="0.25">
      <c r="A10312" s="10" t="str">
        <f t="shared" si="161"/>
        <v>2017-2026Other1-in-10June PeakPGE10</v>
      </c>
      <c r="B10312" s="10" t="s">
        <v>54</v>
      </c>
      <c r="C10312" s="10" t="s">
        <v>13</v>
      </c>
      <c r="D10312" s="10" t="s">
        <v>4</v>
      </c>
      <c r="E10312" s="10" t="s">
        <v>1</v>
      </c>
      <c r="F10312">
        <v>10</v>
      </c>
      <c r="G10312">
        <v>0.8635326623916626</v>
      </c>
      <c r="H10312">
        <v>0.8635326623916626</v>
      </c>
      <c r="I10312">
        <v>84.950393676757813</v>
      </c>
      <c r="J10312">
        <v>0</v>
      </c>
      <c r="K10312">
        <v>34811</v>
      </c>
      <c r="L10312">
        <v>32805.326999999997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 s="10" t="s">
        <v>38</v>
      </c>
    </row>
    <row r="10313" spans="1:19" hidden="1" x14ac:dyDescent="0.25">
      <c r="A10313" s="10" t="str">
        <f t="shared" si="161"/>
        <v>2017-2026Other1-in-2June PeakPGE10</v>
      </c>
      <c r="B10313" s="10" t="s">
        <v>54</v>
      </c>
      <c r="C10313" s="10" t="s">
        <v>13</v>
      </c>
      <c r="D10313" s="10" t="s">
        <v>4</v>
      </c>
      <c r="E10313" s="10" t="s">
        <v>9</v>
      </c>
      <c r="F10313">
        <v>10</v>
      </c>
      <c r="G10313">
        <v>0.86578488349914551</v>
      </c>
      <c r="H10313">
        <v>0.86578488349914551</v>
      </c>
      <c r="I10313">
        <v>84.763671875</v>
      </c>
      <c r="J10313">
        <v>0</v>
      </c>
      <c r="K10313">
        <v>34811</v>
      </c>
      <c r="L10313">
        <v>32805.326999999997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 s="10" t="s">
        <v>38</v>
      </c>
    </row>
    <row r="10314" spans="1:19" hidden="1" x14ac:dyDescent="0.25">
      <c r="A10314" s="10" t="str">
        <f t="shared" si="161"/>
        <v>2017-2026Other1-in-2June PeakCAISO11</v>
      </c>
      <c r="B10314" s="10" t="s">
        <v>54</v>
      </c>
      <c r="C10314" s="10" t="s">
        <v>13</v>
      </c>
      <c r="D10314" s="10" t="s">
        <v>4</v>
      </c>
      <c r="E10314" s="10" t="s">
        <v>9</v>
      </c>
      <c r="F10314">
        <v>11</v>
      </c>
      <c r="G10314">
        <v>0.92003941535949707</v>
      </c>
      <c r="H10314">
        <v>0.92003941535949707</v>
      </c>
      <c r="I10314">
        <v>87.585723876953125</v>
      </c>
      <c r="J10314">
        <v>0</v>
      </c>
      <c r="K10314">
        <v>34811</v>
      </c>
      <c r="L10314">
        <v>32805.326999999997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 s="10" t="s">
        <v>39</v>
      </c>
    </row>
    <row r="10315" spans="1:19" hidden="1" x14ac:dyDescent="0.25">
      <c r="A10315" s="10" t="str">
        <f t="shared" si="161"/>
        <v>2017-2026Other1-in-10June PeakCAISO11</v>
      </c>
      <c r="B10315" s="10" t="s">
        <v>54</v>
      </c>
      <c r="C10315" s="10" t="s">
        <v>13</v>
      </c>
      <c r="D10315" s="10" t="s">
        <v>4</v>
      </c>
      <c r="E10315" s="10" t="s">
        <v>1</v>
      </c>
      <c r="F10315">
        <v>11</v>
      </c>
      <c r="G10315">
        <v>0.89382129907608032</v>
      </c>
      <c r="H10315">
        <v>0.89382129907608032</v>
      </c>
      <c r="I10315">
        <v>85.781875610351562</v>
      </c>
      <c r="J10315">
        <v>0</v>
      </c>
      <c r="K10315">
        <v>34811</v>
      </c>
      <c r="L10315">
        <v>32805.326999999997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 s="10" t="s">
        <v>39</v>
      </c>
    </row>
    <row r="10316" spans="1:19" hidden="1" x14ac:dyDescent="0.25">
      <c r="A10316" s="10" t="str">
        <f t="shared" si="161"/>
        <v>2017-2026Other1-in-2June PeakPGE11</v>
      </c>
      <c r="B10316" s="10" t="s">
        <v>54</v>
      </c>
      <c r="C10316" s="10" t="s">
        <v>13</v>
      </c>
      <c r="D10316" s="10" t="s">
        <v>4</v>
      </c>
      <c r="E10316" s="10" t="s">
        <v>9</v>
      </c>
      <c r="F10316">
        <v>11</v>
      </c>
      <c r="G10316">
        <v>0.97315609455108643</v>
      </c>
      <c r="H10316">
        <v>0.97315609455108643</v>
      </c>
      <c r="I10316">
        <v>88.953460693359375</v>
      </c>
      <c r="J10316">
        <v>0</v>
      </c>
      <c r="K10316">
        <v>34811</v>
      </c>
      <c r="L10316">
        <v>32805.326999999997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 s="10" t="s">
        <v>38</v>
      </c>
    </row>
    <row r="10317" spans="1:19" hidden="1" x14ac:dyDescent="0.25">
      <c r="A10317" s="10" t="str">
        <f t="shared" si="161"/>
        <v>2017-2026Other1-in-10June PeakPGE11</v>
      </c>
      <c r="B10317" s="10" t="s">
        <v>54</v>
      </c>
      <c r="C10317" s="10" t="s">
        <v>13</v>
      </c>
      <c r="D10317" s="10" t="s">
        <v>4</v>
      </c>
      <c r="E10317" s="10" t="s">
        <v>1</v>
      </c>
      <c r="F10317">
        <v>11</v>
      </c>
      <c r="G10317">
        <v>0.97062462568283081</v>
      </c>
      <c r="H10317">
        <v>0.97062462568283081</v>
      </c>
      <c r="I10317">
        <v>88.963119506835938</v>
      </c>
      <c r="J10317">
        <v>0</v>
      </c>
      <c r="K10317">
        <v>34811</v>
      </c>
      <c r="L10317">
        <v>32805.326999999997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 s="10" t="s">
        <v>38</v>
      </c>
    </row>
    <row r="10318" spans="1:19" hidden="1" x14ac:dyDescent="0.25">
      <c r="A10318" s="10" t="str">
        <f t="shared" si="161"/>
        <v>2017-2026Other1-in-10June PeakCAISO12</v>
      </c>
      <c r="B10318" s="10" t="s">
        <v>54</v>
      </c>
      <c r="C10318" s="10" t="s">
        <v>13</v>
      </c>
      <c r="D10318" s="10" t="s">
        <v>4</v>
      </c>
      <c r="E10318" s="10" t="s">
        <v>1</v>
      </c>
      <c r="F10318">
        <v>12</v>
      </c>
      <c r="G10318">
        <v>1.0709515810012817</v>
      </c>
      <c r="H10318">
        <v>1.0709515810012817</v>
      </c>
      <c r="I10318">
        <v>89.68408203125</v>
      </c>
      <c r="J10318">
        <v>0</v>
      </c>
      <c r="K10318">
        <v>34811</v>
      </c>
      <c r="L10318">
        <v>32805.326999999997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 s="10" t="s">
        <v>39</v>
      </c>
    </row>
    <row r="10319" spans="1:19" hidden="1" x14ac:dyDescent="0.25">
      <c r="A10319" s="10" t="str">
        <f t="shared" si="161"/>
        <v>2017-2026Other1-in-2June PeakCAISO12</v>
      </c>
      <c r="B10319" s="10" t="s">
        <v>54</v>
      </c>
      <c r="C10319" s="10" t="s">
        <v>13</v>
      </c>
      <c r="D10319" s="10" t="s">
        <v>4</v>
      </c>
      <c r="E10319" s="10" t="s">
        <v>9</v>
      </c>
      <c r="F10319">
        <v>12</v>
      </c>
      <c r="G10319">
        <v>1.1023654937744141</v>
      </c>
      <c r="H10319">
        <v>1.1023654937744141</v>
      </c>
      <c r="I10319">
        <v>91.309188842773438</v>
      </c>
      <c r="J10319">
        <v>0</v>
      </c>
      <c r="K10319">
        <v>34811</v>
      </c>
      <c r="L10319">
        <v>32805.326999999997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 s="10" t="s">
        <v>39</v>
      </c>
    </row>
    <row r="10320" spans="1:19" hidden="1" x14ac:dyDescent="0.25">
      <c r="A10320" s="10" t="str">
        <f t="shared" si="161"/>
        <v>2017-2026Other1-in-2June PeakPGE12</v>
      </c>
      <c r="B10320" s="10" t="s">
        <v>54</v>
      </c>
      <c r="C10320" s="10" t="s">
        <v>13</v>
      </c>
      <c r="D10320" s="10" t="s">
        <v>4</v>
      </c>
      <c r="E10320" s="10" t="s">
        <v>9</v>
      </c>
      <c r="F10320">
        <v>12</v>
      </c>
      <c r="G10320">
        <v>1.1660083532333374</v>
      </c>
      <c r="H10320">
        <v>1.1660083532333374</v>
      </c>
      <c r="I10320">
        <v>92.333076477050781</v>
      </c>
      <c r="J10320">
        <v>0</v>
      </c>
      <c r="K10320">
        <v>34811</v>
      </c>
      <c r="L10320">
        <v>32805.326999999997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 s="10" t="s">
        <v>38</v>
      </c>
    </row>
    <row r="10321" spans="1:19" hidden="1" x14ac:dyDescent="0.25">
      <c r="A10321" s="10" t="str">
        <f t="shared" si="161"/>
        <v>2017-2026Other1-in-10June PeakPGE12</v>
      </c>
      <c r="B10321" s="10" t="s">
        <v>54</v>
      </c>
      <c r="C10321" s="10" t="s">
        <v>13</v>
      </c>
      <c r="D10321" s="10" t="s">
        <v>4</v>
      </c>
      <c r="E10321" s="10" t="s">
        <v>1</v>
      </c>
      <c r="F10321">
        <v>12</v>
      </c>
      <c r="G10321">
        <v>1.1629751920700073</v>
      </c>
      <c r="H10321">
        <v>1.1629751920700073</v>
      </c>
      <c r="I10321">
        <v>92.892745971679688</v>
      </c>
      <c r="J10321">
        <v>0</v>
      </c>
      <c r="K10321">
        <v>34811</v>
      </c>
      <c r="L10321">
        <v>32805.326999999997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 s="10" t="s">
        <v>38</v>
      </c>
    </row>
    <row r="10322" spans="1:19" hidden="1" x14ac:dyDescent="0.25">
      <c r="A10322" s="10" t="str">
        <f t="shared" si="161"/>
        <v>2017-2026Other1-in-10June PeakCAISO13</v>
      </c>
      <c r="B10322" s="10" t="s">
        <v>54</v>
      </c>
      <c r="C10322" s="10" t="s">
        <v>13</v>
      </c>
      <c r="D10322" s="10" t="s">
        <v>4</v>
      </c>
      <c r="E10322" s="10" t="s">
        <v>1</v>
      </c>
      <c r="F10322">
        <v>13</v>
      </c>
      <c r="G10322">
        <v>1.3284579515457153</v>
      </c>
      <c r="H10322">
        <v>1.3284579515457153</v>
      </c>
      <c r="I10322">
        <v>93.174247741699219</v>
      </c>
      <c r="J10322">
        <v>0</v>
      </c>
      <c r="K10322">
        <v>34811</v>
      </c>
      <c r="L10322">
        <v>32805.326999999997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 s="10" t="s">
        <v>39</v>
      </c>
    </row>
    <row r="10323" spans="1:19" hidden="1" x14ac:dyDescent="0.25">
      <c r="A10323" s="10" t="str">
        <f t="shared" si="161"/>
        <v>2017-2026Other1-in-2June PeakCAISO13</v>
      </c>
      <c r="B10323" s="10" t="s">
        <v>54</v>
      </c>
      <c r="C10323" s="10" t="s">
        <v>13</v>
      </c>
      <c r="D10323" s="10" t="s">
        <v>4</v>
      </c>
      <c r="E10323" s="10" t="s">
        <v>9</v>
      </c>
      <c r="F10323">
        <v>13</v>
      </c>
      <c r="G10323">
        <v>1.3674252033233643</v>
      </c>
      <c r="H10323">
        <v>1.3674252033233643</v>
      </c>
      <c r="I10323">
        <v>94.587364196777344</v>
      </c>
      <c r="J10323">
        <v>0</v>
      </c>
      <c r="K10323">
        <v>34811</v>
      </c>
      <c r="L10323">
        <v>32805.326999999997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 s="10" t="s">
        <v>39</v>
      </c>
    </row>
    <row r="10324" spans="1:19" hidden="1" x14ac:dyDescent="0.25">
      <c r="A10324" s="10" t="str">
        <f t="shared" si="161"/>
        <v>2017-2026Other1-in-2June PeakPGE13</v>
      </c>
      <c r="B10324" s="10" t="s">
        <v>54</v>
      </c>
      <c r="C10324" s="10" t="s">
        <v>13</v>
      </c>
      <c r="D10324" s="10" t="s">
        <v>4</v>
      </c>
      <c r="E10324" s="10" t="s">
        <v>9</v>
      </c>
      <c r="F10324">
        <v>13</v>
      </c>
      <c r="G10324">
        <v>1.4463707208633423</v>
      </c>
      <c r="H10324">
        <v>1.4463707208633423</v>
      </c>
      <c r="I10324">
        <v>95.502723693847656</v>
      </c>
      <c r="J10324">
        <v>0</v>
      </c>
      <c r="K10324">
        <v>34811</v>
      </c>
      <c r="L10324">
        <v>32805.326999999997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 s="10" t="s">
        <v>38</v>
      </c>
    </row>
    <row r="10325" spans="1:19" hidden="1" x14ac:dyDescent="0.25">
      <c r="A10325" s="10" t="str">
        <f t="shared" si="161"/>
        <v>2017-2026Other1-in-10June PeakPGE13</v>
      </c>
      <c r="B10325" s="10" t="s">
        <v>54</v>
      </c>
      <c r="C10325" s="10" t="s">
        <v>13</v>
      </c>
      <c r="D10325" s="10" t="s">
        <v>4</v>
      </c>
      <c r="E10325" s="10" t="s">
        <v>1</v>
      </c>
      <c r="F10325">
        <v>13</v>
      </c>
      <c r="G10325">
        <v>1.4426082372665405</v>
      </c>
      <c r="H10325">
        <v>1.4426082372665405</v>
      </c>
      <c r="I10325">
        <v>96.405570983886719</v>
      </c>
      <c r="J10325">
        <v>0</v>
      </c>
      <c r="K10325">
        <v>34811</v>
      </c>
      <c r="L10325">
        <v>32805.326999999997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 s="10" t="s">
        <v>38</v>
      </c>
    </row>
    <row r="10326" spans="1:19" hidden="1" x14ac:dyDescent="0.25">
      <c r="A10326" s="10" t="str">
        <f t="shared" si="161"/>
        <v>2017-2026Other1-in-2June PeakCAISO14</v>
      </c>
      <c r="B10326" s="10" t="s">
        <v>54</v>
      </c>
      <c r="C10326" s="10" t="s">
        <v>13</v>
      </c>
      <c r="D10326" s="10" t="s">
        <v>4</v>
      </c>
      <c r="E10326" s="10" t="s">
        <v>9</v>
      </c>
      <c r="F10326">
        <v>14</v>
      </c>
      <c r="G10326">
        <v>1.6756075620651245</v>
      </c>
      <c r="H10326">
        <v>1.3773419857025146</v>
      </c>
      <c r="I10326">
        <v>97.356552124023438</v>
      </c>
      <c r="J10326">
        <v>0.10273714363574982</v>
      </c>
      <c r="K10326">
        <v>34811</v>
      </c>
      <c r="L10326">
        <v>32805.326999999997</v>
      </c>
      <c r="M10326">
        <v>0.29826554656028748</v>
      </c>
      <c r="N10326">
        <v>0.16659761965274811</v>
      </c>
      <c r="O10326">
        <v>0.24439018964767456</v>
      </c>
      <c r="P10326">
        <v>0.29826554656028748</v>
      </c>
      <c r="Q10326">
        <v>0.35214090347290039</v>
      </c>
      <c r="R10326">
        <v>0.42993345856666565</v>
      </c>
      <c r="S10326" s="10" t="s">
        <v>39</v>
      </c>
    </row>
    <row r="10327" spans="1:19" hidden="1" x14ac:dyDescent="0.25">
      <c r="A10327" s="10" t="str">
        <f t="shared" si="161"/>
        <v>2017-2026Other1-in-10June PeakCAISO14</v>
      </c>
      <c r="B10327" s="10" t="s">
        <v>54</v>
      </c>
      <c r="C10327" s="10" t="s">
        <v>13</v>
      </c>
      <c r="D10327" s="10" t="s">
        <v>4</v>
      </c>
      <c r="E10327" s="10" t="s">
        <v>1</v>
      </c>
      <c r="F10327">
        <v>14</v>
      </c>
      <c r="G10327">
        <v>1.6278581619262695</v>
      </c>
      <c r="H10327">
        <v>1.3486260175704956</v>
      </c>
      <c r="I10327">
        <v>95.975326538085938</v>
      </c>
      <c r="J10327">
        <v>0.10273714363574982</v>
      </c>
      <c r="K10327">
        <v>34811</v>
      </c>
      <c r="L10327">
        <v>32805.326999999997</v>
      </c>
      <c r="M10327">
        <v>0.27923217415809631</v>
      </c>
      <c r="N10327">
        <v>0.14756424725055695</v>
      </c>
      <c r="O10327">
        <v>0.2253568172454834</v>
      </c>
      <c r="P10327">
        <v>0.27923217415809631</v>
      </c>
      <c r="Q10327">
        <v>0.33310753107070923</v>
      </c>
      <c r="R10327">
        <v>0.41090008616447449</v>
      </c>
      <c r="S10327" s="10" t="s">
        <v>39</v>
      </c>
    </row>
    <row r="10328" spans="1:19" hidden="1" x14ac:dyDescent="0.25">
      <c r="A10328" s="10" t="str">
        <f t="shared" si="161"/>
        <v>2017-2026Other1-in-10June PeakPGE14</v>
      </c>
      <c r="B10328" s="10" t="s">
        <v>54</v>
      </c>
      <c r="C10328" s="10" t="s">
        <v>13</v>
      </c>
      <c r="D10328" s="10" t="s">
        <v>4</v>
      </c>
      <c r="E10328" s="10" t="s">
        <v>1</v>
      </c>
      <c r="F10328">
        <v>14</v>
      </c>
      <c r="G10328">
        <v>1.7677350044250488</v>
      </c>
      <c r="H10328">
        <v>1.441298246383667</v>
      </c>
      <c r="I10328">
        <v>99.077384948730469</v>
      </c>
      <c r="J10328">
        <v>0.10273714363574982</v>
      </c>
      <c r="K10328">
        <v>34811</v>
      </c>
      <c r="L10328">
        <v>32805.326999999997</v>
      </c>
      <c r="M10328">
        <v>0.32643681764602661</v>
      </c>
      <c r="N10328">
        <v>0.19476889073848724</v>
      </c>
      <c r="O10328">
        <v>0.2725614607334137</v>
      </c>
      <c r="P10328">
        <v>0.32643681764602661</v>
      </c>
      <c r="Q10328">
        <v>0.38031217455863953</v>
      </c>
      <c r="R10328">
        <v>0.45810472965240479</v>
      </c>
      <c r="S10328" s="10" t="s">
        <v>38</v>
      </c>
    </row>
    <row r="10329" spans="1:19" hidden="1" x14ac:dyDescent="0.25">
      <c r="A10329" s="10" t="str">
        <f t="shared" si="161"/>
        <v>2017-2026Other1-in-2June PeakPGE14</v>
      </c>
      <c r="B10329" s="10" t="s">
        <v>54</v>
      </c>
      <c r="C10329" s="10" t="s">
        <v>13</v>
      </c>
      <c r="D10329" s="10" t="s">
        <v>4</v>
      </c>
      <c r="E10329" s="10" t="s">
        <v>9</v>
      </c>
      <c r="F10329">
        <v>14</v>
      </c>
      <c r="G10329">
        <v>1.7723455429077148</v>
      </c>
      <c r="H10329">
        <v>1.4496004581451416</v>
      </c>
      <c r="I10329">
        <v>98.123649597167969</v>
      </c>
      <c r="J10329">
        <v>0.10273714363574982</v>
      </c>
      <c r="K10329">
        <v>34811</v>
      </c>
      <c r="L10329">
        <v>32805.326999999997</v>
      </c>
      <c r="M10329">
        <v>0.32274514436721802</v>
      </c>
      <c r="N10329">
        <v>0.19107721745967865</v>
      </c>
      <c r="O10329">
        <v>0.2688697874546051</v>
      </c>
      <c r="P10329">
        <v>0.32274514436721802</v>
      </c>
      <c r="Q10329">
        <v>0.37662050127983093</v>
      </c>
      <c r="R10329">
        <v>0.45441305637359619</v>
      </c>
      <c r="S10329" s="10" t="s">
        <v>38</v>
      </c>
    </row>
    <row r="10330" spans="1:19" hidden="1" x14ac:dyDescent="0.25">
      <c r="A10330" s="10" t="str">
        <f t="shared" si="161"/>
        <v>2017-2026Other1-in-2June PeakCAISO15</v>
      </c>
      <c r="B10330" s="10" t="s">
        <v>54</v>
      </c>
      <c r="C10330" s="10" t="s">
        <v>13</v>
      </c>
      <c r="D10330" s="10" t="s">
        <v>4</v>
      </c>
      <c r="E10330" s="10" t="s">
        <v>9</v>
      </c>
      <c r="F10330">
        <v>15</v>
      </c>
      <c r="G10330">
        <v>1.9871337413787842</v>
      </c>
      <c r="H10330">
        <v>1.5810900926589966</v>
      </c>
      <c r="I10330">
        <v>99.272537231445313</v>
      </c>
      <c r="J10330">
        <v>0.1230589896440506</v>
      </c>
      <c r="K10330">
        <v>34811</v>
      </c>
      <c r="L10330">
        <v>32805.326999999997</v>
      </c>
      <c r="M10330">
        <v>0.40604361891746521</v>
      </c>
      <c r="N10330">
        <v>0.248331218957901</v>
      </c>
      <c r="O10330">
        <v>0.34151148796081543</v>
      </c>
      <c r="P10330">
        <v>0.40604361891746521</v>
      </c>
      <c r="Q10330">
        <v>0.47057574987411499</v>
      </c>
      <c r="R10330">
        <v>0.56375604867935181</v>
      </c>
      <c r="S10330" s="10" t="s">
        <v>39</v>
      </c>
    </row>
    <row r="10331" spans="1:19" hidden="1" x14ac:dyDescent="0.25">
      <c r="A10331" s="10" t="str">
        <f t="shared" si="161"/>
        <v>2017-2026Other1-in-10June PeakCAISO15</v>
      </c>
      <c r="B10331" s="10" t="s">
        <v>54</v>
      </c>
      <c r="C10331" s="10" t="s">
        <v>13</v>
      </c>
      <c r="D10331" s="10" t="s">
        <v>4</v>
      </c>
      <c r="E10331" s="10" t="s">
        <v>1</v>
      </c>
      <c r="F10331">
        <v>15</v>
      </c>
      <c r="G10331">
        <v>1.9305069446563721</v>
      </c>
      <c r="H10331">
        <v>1.5433889627456665</v>
      </c>
      <c r="I10331">
        <v>98.310493469238281</v>
      </c>
      <c r="J10331">
        <v>0.1230589896440506</v>
      </c>
      <c r="K10331">
        <v>34811</v>
      </c>
      <c r="L10331">
        <v>32805.326999999997</v>
      </c>
      <c r="M10331">
        <v>0.38711801171302795</v>
      </c>
      <c r="N10331">
        <v>0.22940561175346375</v>
      </c>
      <c r="O10331">
        <v>0.32258588075637817</v>
      </c>
      <c r="P10331">
        <v>0.38711801171302795</v>
      </c>
      <c r="Q10331">
        <v>0.45165014266967773</v>
      </c>
      <c r="R10331">
        <v>0.54483044147491455</v>
      </c>
      <c r="S10331" s="10" t="s">
        <v>39</v>
      </c>
    </row>
    <row r="10332" spans="1:19" hidden="1" x14ac:dyDescent="0.25">
      <c r="A10332" s="10" t="str">
        <f t="shared" si="161"/>
        <v>2017-2026Other1-in-10June PeakPGE15</v>
      </c>
      <c r="B10332" s="10" t="s">
        <v>54</v>
      </c>
      <c r="C10332" s="10" t="s">
        <v>13</v>
      </c>
      <c r="D10332" s="10" t="s">
        <v>4</v>
      </c>
      <c r="E10332" s="10" t="s">
        <v>1</v>
      </c>
      <c r="F10332">
        <v>15</v>
      </c>
      <c r="G10332">
        <v>2.0963895320892334</v>
      </c>
      <c r="H10332">
        <v>1.6529470682144165</v>
      </c>
      <c r="I10332">
        <v>101.31352996826172</v>
      </c>
      <c r="J10332">
        <v>0.1230589896440506</v>
      </c>
      <c r="K10332">
        <v>34811</v>
      </c>
      <c r="L10332">
        <v>32805.326999999997</v>
      </c>
      <c r="M10332">
        <v>0.44344249367713928</v>
      </c>
      <c r="N10332">
        <v>0.28573009371757507</v>
      </c>
      <c r="O10332">
        <v>0.3789103627204895</v>
      </c>
      <c r="P10332">
        <v>0.44344249367713928</v>
      </c>
      <c r="Q10332">
        <v>0.50797462463378906</v>
      </c>
      <c r="R10332">
        <v>0.60115492343902588</v>
      </c>
      <c r="S10332" s="10" t="s">
        <v>38</v>
      </c>
    </row>
    <row r="10333" spans="1:19" hidden="1" x14ac:dyDescent="0.25">
      <c r="A10333" s="10" t="str">
        <f t="shared" si="161"/>
        <v>2017-2026Other1-in-2June PeakPGE15</v>
      </c>
      <c r="B10333" s="10" t="s">
        <v>54</v>
      </c>
      <c r="C10333" s="10" t="s">
        <v>13</v>
      </c>
      <c r="D10333" s="10" t="s">
        <v>4</v>
      </c>
      <c r="E10333" s="10" t="s">
        <v>9</v>
      </c>
      <c r="F10333">
        <v>15</v>
      </c>
      <c r="G10333">
        <v>2.1018571853637695</v>
      </c>
      <c r="H10333">
        <v>1.663861870765686</v>
      </c>
      <c r="I10333">
        <v>100.16812133789062</v>
      </c>
      <c r="J10333">
        <v>0.1230589896440506</v>
      </c>
      <c r="K10333">
        <v>34811</v>
      </c>
      <c r="L10333">
        <v>32805.326999999997</v>
      </c>
      <c r="M10333">
        <v>0.43799534440040588</v>
      </c>
      <c r="N10333">
        <v>0.28028294444084167</v>
      </c>
      <c r="O10333">
        <v>0.3734632134437561</v>
      </c>
      <c r="P10333">
        <v>0.43799534440040588</v>
      </c>
      <c r="Q10333">
        <v>0.50252747535705566</v>
      </c>
      <c r="R10333">
        <v>0.59570777416229248</v>
      </c>
      <c r="S10333" s="10" t="s">
        <v>38</v>
      </c>
    </row>
    <row r="10334" spans="1:19" hidden="1" x14ac:dyDescent="0.25">
      <c r="A10334" s="10" t="str">
        <f t="shared" si="161"/>
        <v>2017-2026Other1-in-10June PeakCAISO16</v>
      </c>
      <c r="B10334" s="10" t="s">
        <v>54</v>
      </c>
      <c r="C10334" s="10" t="s">
        <v>13</v>
      </c>
      <c r="D10334" s="10" t="s">
        <v>4</v>
      </c>
      <c r="E10334" s="10" t="s">
        <v>1</v>
      </c>
      <c r="F10334">
        <v>16</v>
      </c>
      <c r="G10334">
        <v>2.2457733154296875</v>
      </c>
      <c r="H10334">
        <v>1.6775939464569092</v>
      </c>
      <c r="I10334">
        <v>99.861526489257813</v>
      </c>
      <c r="J10334">
        <v>0.15615223348140717</v>
      </c>
      <c r="K10334">
        <v>34811</v>
      </c>
      <c r="L10334">
        <v>32805.326999999997</v>
      </c>
      <c r="M10334">
        <v>0.5681794285774231</v>
      </c>
      <c r="N10334">
        <v>0.36805471777915955</v>
      </c>
      <c r="O10334">
        <v>0.48629319667816162</v>
      </c>
      <c r="P10334">
        <v>0.5681794285774231</v>
      </c>
      <c r="Q10334">
        <v>0.65006566047668457</v>
      </c>
      <c r="R10334">
        <v>0.76830410957336426</v>
      </c>
      <c r="S10334" s="10" t="s">
        <v>39</v>
      </c>
    </row>
    <row r="10335" spans="1:19" hidden="1" x14ac:dyDescent="0.25">
      <c r="A10335" s="10" t="str">
        <f t="shared" si="161"/>
        <v>2017-2026Other1-in-2June PeakCAISO16</v>
      </c>
      <c r="B10335" s="10" t="s">
        <v>54</v>
      </c>
      <c r="C10335" s="10" t="s">
        <v>13</v>
      </c>
      <c r="D10335" s="10" t="s">
        <v>4</v>
      </c>
      <c r="E10335" s="10" t="s">
        <v>9</v>
      </c>
      <c r="F10335">
        <v>16</v>
      </c>
      <c r="G10335">
        <v>2.311647891998291</v>
      </c>
      <c r="H10335">
        <v>1.720152735710144</v>
      </c>
      <c r="I10335">
        <v>100.64072418212891</v>
      </c>
      <c r="J10335">
        <v>0.15615223348140717</v>
      </c>
      <c r="K10335">
        <v>34811</v>
      </c>
      <c r="L10335">
        <v>32805.326999999997</v>
      </c>
      <c r="M10335">
        <v>0.59149515628814697</v>
      </c>
      <c r="N10335">
        <v>0.39137044548988342</v>
      </c>
      <c r="O10335">
        <v>0.5096089243888855</v>
      </c>
      <c r="P10335">
        <v>0.59149515628814697</v>
      </c>
      <c r="Q10335">
        <v>0.67338138818740845</v>
      </c>
      <c r="R10335">
        <v>0.79161983728408813</v>
      </c>
      <c r="S10335" s="10" t="s">
        <v>39</v>
      </c>
    </row>
    <row r="10336" spans="1:19" hidden="1" x14ac:dyDescent="0.25">
      <c r="A10336" s="10" t="str">
        <f t="shared" si="161"/>
        <v>2017-2026Other1-in-2June PeakPGE16</v>
      </c>
      <c r="B10336" s="10" t="s">
        <v>54</v>
      </c>
      <c r="C10336" s="10" t="s">
        <v>13</v>
      </c>
      <c r="D10336" s="10" t="s">
        <v>4</v>
      </c>
      <c r="E10336" s="10" t="s">
        <v>9</v>
      </c>
      <c r="F10336">
        <v>16</v>
      </c>
      <c r="G10336">
        <v>2.4451062679290771</v>
      </c>
      <c r="H10336">
        <v>1.8290467262268066</v>
      </c>
      <c r="I10336">
        <v>101.09419250488281</v>
      </c>
      <c r="J10336">
        <v>0.15615223348140717</v>
      </c>
      <c r="K10336">
        <v>34811</v>
      </c>
      <c r="L10336">
        <v>32805.326999999997</v>
      </c>
      <c r="M10336">
        <v>0.61605960130691528</v>
      </c>
      <c r="N10336">
        <v>0.41593489050865173</v>
      </c>
      <c r="O10336">
        <v>0.53417336940765381</v>
      </c>
      <c r="P10336">
        <v>0.61605960130691528</v>
      </c>
      <c r="Q10336">
        <v>0.69794583320617676</v>
      </c>
      <c r="R10336">
        <v>0.81618428230285645</v>
      </c>
      <c r="S10336" s="10" t="s">
        <v>38</v>
      </c>
    </row>
    <row r="10337" spans="1:19" hidden="1" x14ac:dyDescent="0.25">
      <c r="A10337" s="10" t="str">
        <f t="shared" si="161"/>
        <v>2017-2026Other1-in-10June PeakPGE16</v>
      </c>
      <c r="B10337" s="10" t="s">
        <v>54</v>
      </c>
      <c r="C10337" s="10" t="s">
        <v>13</v>
      </c>
      <c r="D10337" s="10" t="s">
        <v>4</v>
      </c>
      <c r="E10337" s="10" t="s">
        <v>1</v>
      </c>
      <c r="F10337">
        <v>16</v>
      </c>
      <c r="G10337">
        <v>2.4387457370758057</v>
      </c>
      <c r="H10337">
        <v>1.7856969833374023</v>
      </c>
      <c r="I10337">
        <v>102.92923736572266</v>
      </c>
      <c r="J10337">
        <v>0.15615223348140717</v>
      </c>
      <c r="K10337">
        <v>34811</v>
      </c>
      <c r="L10337">
        <v>32805.326999999997</v>
      </c>
      <c r="M10337">
        <v>0.65304875373840332</v>
      </c>
      <c r="N10337">
        <v>0.45292404294013977</v>
      </c>
      <c r="O10337">
        <v>0.57116252183914185</v>
      </c>
      <c r="P10337">
        <v>0.65304875373840332</v>
      </c>
      <c r="Q10337">
        <v>0.73493498563766479</v>
      </c>
      <c r="R10337">
        <v>0.85317343473434448</v>
      </c>
      <c r="S10337" s="10" t="s">
        <v>38</v>
      </c>
    </row>
    <row r="10338" spans="1:19" hidden="1" x14ac:dyDescent="0.25">
      <c r="A10338" s="10" t="str">
        <f t="shared" si="161"/>
        <v>2017-2026Other1-in-10June PeakCAISO17</v>
      </c>
      <c r="B10338" s="10" t="s">
        <v>54</v>
      </c>
      <c r="C10338" s="10" t="s">
        <v>13</v>
      </c>
      <c r="D10338" s="10" t="s">
        <v>4</v>
      </c>
      <c r="E10338" s="10" t="s">
        <v>1</v>
      </c>
      <c r="F10338">
        <v>17</v>
      </c>
      <c r="G10338">
        <v>2.5232207775115967</v>
      </c>
      <c r="H10338">
        <v>1.879670262336731</v>
      </c>
      <c r="I10338">
        <v>99.957801818847656</v>
      </c>
      <c r="J10338">
        <v>0.16046801209449768</v>
      </c>
      <c r="K10338">
        <v>34811</v>
      </c>
      <c r="L10338">
        <v>32805.326999999997</v>
      </c>
      <c r="M10338">
        <v>0.64355051517486572</v>
      </c>
      <c r="N10338">
        <v>0.43789470195770264</v>
      </c>
      <c r="O10338">
        <v>0.55940109491348267</v>
      </c>
      <c r="P10338">
        <v>0.64355051517486572</v>
      </c>
      <c r="Q10338">
        <v>0.72769993543624878</v>
      </c>
      <c r="R10338">
        <v>0.84920632839202881</v>
      </c>
      <c r="S10338" s="10" t="s">
        <v>39</v>
      </c>
    </row>
    <row r="10339" spans="1:19" hidden="1" x14ac:dyDescent="0.25">
      <c r="A10339" s="10" t="str">
        <f t="shared" si="161"/>
        <v>2017-2026Other1-in-2June PeakCAISO17</v>
      </c>
      <c r="B10339" s="10" t="s">
        <v>54</v>
      </c>
      <c r="C10339" s="10" t="s">
        <v>13</v>
      </c>
      <c r="D10339" s="10" t="s">
        <v>4</v>
      </c>
      <c r="E10339" s="10" t="s">
        <v>9</v>
      </c>
      <c r="F10339">
        <v>17</v>
      </c>
      <c r="G10339">
        <v>2.5972335338592529</v>
      </c>
      <c r="H10339">
        <v>1.9257097244262695</v>
      </c>
      <c r="I10339">
        <v>101.13088226318359</v>
      </c>
      <c r="J10339">
        <v>0.16046801209449768</v>
      </c>
      <c r="K10339">
        <v>34811</v>
      </c>
      <c r="L10339">
        <v>32805.326999999997</v>
      </c>
      <c r="M10339">
        <v>0.6715238094329834</v>
      </c>
      <c r="N10339">
        <v>0.46586799621582031</v>
      </c>
      <c r="O10339">
        <v>0.58737438917160034</v>
      </c>
      <c r="P10339">
        <v>0.6715238094329834</v>
      </c>
      <c r="Q10339">
        <v>0.75567322969436646</v>
      </c>
      <c r="R10339">
        <v>0.87717962265014648</v>
      </c>
      <c r="S10339" s="10" t="s">
        <v>39</v>
      </c>
    </row>
    <row r="10340" spans="1:19" hidden="1" x14ac:dyDescent="0.25">
      <c r="A10340" s="10" t="str">
        <f t="shared" si="161"/>
        <v>2017-2026Other1-in-2June PeakPGE17</v>
      </c>
      <c r="B10340" s="10" t="s">
        <v>54</v>
      </c>
      <c r="C10340" s="10" t="s">
        <v>13</v>
      </c>
      <c r="D10340" s="10" t="s">
        <v>4</v>
      </c>
      <c r="E10340" s="10" t="s">
        <v>9</v>
      </c>
      <c r="F10340">
        <v>17</v>
      </c>
      <c r="G10340">
        <v>2.7471797466278076</v>
      </c>
      <c r="H10340">
        <v>2.0483481884002686</v>
      </c>
      <c r="I10340">
        <v>101.29571533203125</v>
      </c>
      <c r="J10340">
        <v>0.16046801209449768</v>
      </c>
      <c r="K10340">
        <v>34811</v>
      </c>
      <c r="L10340">
        <v>32805.326999999997</v>
      </c>
      <c r="M10340">
        <v>0.69883155822753906</v>
      </c>
      <c r="N10340">
        <v>0.49317574501037598</v>
      </c>
      <c r="O10340">
        <v>0.61468213796615601</v>
      </c>
      <c r="P10340">
        <v>0.69883155822753906</v>
      </c>
      <c r="Q10340">
        <v>0.78298097848892212</v>
      </c>
      <c r="R10340">
        <v>0.90448737144470215</v>
      </c>
      <c r="S10340" s="10" t="s">
        <v>38</v>
      </c>
    </row>
    <row r="10341" spans="1:19" hidden="1" x14ac:dyDescent="0.25">
      <c r="A10341" s="10" t="str">
        <f t="shared" si="161"/>
        <v>2017-2026Other1-in-10June PeakPGE17</v>
      </c>
      <c r="B10341" s="10" t="s">
        <v>54</v>
      </c>
      <c r="C10341" s="10" t="s">
        <v>13</v>
      </c>
      <c r="D10341" s="10" t="s">
        <v>4</v>
      </c>
      <c r="E10341" s="10" t="s">
        <v>1</v>
      </c>
      <c r="F10341">
        <v>17</v>
      </c>
      <c r="G10341">
        <v>2.7400333881378174</v>
      </c>
      <c r="H10341">
        <v>2.0134327411651611</v>
      </c>
      <c r="I10341">
        <v>103.47747802734375</v>
      </c>
      <c r="J10341">
        <v>0.16046801209449768</v>
      </c>
      <c r="K10341">
        <v>34811</v>
      </c>
      <c r="L10341">
        <v>32805.326999999997</v>
      </c>
      <c r="M10341">
        <v>0.72660058736801147</v>
      </c>
      <c r="N10341">
        <v>0.52094477415084839</v>
      </c>
      <c r="O10341">
        <v>0.64245116710662842</v>
      </c>
      <c r="P10341">
        <v>0.72660058736801147</v>
      </c>
      <c r="Q10341">
        <v>0.81075000762939453</v>
      </c>
      <c r="R10341">
        <v>0.93225640058517456</v>
      </c>
      <c r="S10341" s="10" t="s">
        <v>38</v>
      </c>
    </row>
    <row r="10342" spans="1:19" hidden="1" x14ac:dyDescent="0.25">
      <c r="A10342" s="10" t="str">
        <f t="shared" si="161"/>
        <v>2017-2026Other1-in-10June PeakCAISO18</v>
      </c>
      <c r="B10342" s="10" t="s">
        <v>54</v>
      </c>
      <c r="C10342" s="10" t="s">
        <v>13</v>
      </c>
      <c r="D10342" s="10" t="s">
        <v>4</v>
      </c>
      <c r="E10342" s="10" t="s">
        <v>1</v>
      </c>
      <c r="F10342">
        <v>18</v>
      </c>
      <c r="G10342">
        <v>2.7021489143371582</v>
      </c>
      <c r="H10342">
        <v>2.0480358600616455</v>
      </c>
      <c r="I10342">
        <v>99.345634460449219</v>
      </c>
      <c r="J10342">
        <v>0.13599415123462677</v>
      </c>
      <c r="K10342">
        <v>34811</v>
      </c>
      <c r="L10342">
        <v>32805.326999999997</v>
      </c>
      <c r="M10342">
        <v>0.65411299467086792</v>
      </c>
      <c r="N10342">
        <v>0.47982290387153625</v>
      </c>
      <c r="O10342">
        <v>0.58279764652252197</v>
      </c>
      <c r="P10342">
        <v>0.65411299467086792</v>
      </c>
      <c r="Q10342">
        <v>0.72542834281921387</v>
      </c>
      <c r="R10342">
        <v>0.82840311527252197</v>
      </c>
      <c r="S10342" s="10" t="s">
        <v>39</v>
      </c>
    </row>
    <row r="10343" spans="1:19" hidden="1" x14ac:dyDescent="0.25">
      <c r="A10343" s="10" t="str">
        <f t="shared" si="161"/>
        <v>2017-2026Other1-in-2June PeakCAISO18</v>
      </c>
      <c r="B10343" s="10" t="s">
        <v>54</v>
      </c>
      <c r="C10343" s="10" t="s">
        <v>13</v>
      </c>
      <c r="D10343" s="10" t="s">
        <v>4</v>
      </c>
      <c r="E10343" s="10" t="s">
        <v>9</v>
      </c>
      <c r="F10343">
        <v>18</v>
      </c>
      <c r="G10343">
        <v>2.7814102172851563</v>
      </c>
      <c r="H10343">
        <v>2.0953223705291748</v>
      </c>
      <c r="I10343">
        <v>100.56800079345703</v>
      </c>
      <c r="J10343">
        <v>0.13599415123462677</v>
      </c>
      <c r="K10343">
        <v>34811</v>
      </c>
      <c r="L10343">
        <v>32805.326999999997</v>
      </c>
      <c r="M10343">
        <v>0.68608784675598145</v>
      </c>
      <c r="N10343">
        <v>0.51179772615432739</v>
      </c>
      <c r="O10343">
        <v>0.6147724986076355</v>
      </c>
      <c r="P10343">
        <v>0.68608784675598145</v>
      </c>
      <c r="Q10343">
        <v>0.75740319490432739</v>
      </c>
      <c r="R10343">
        <v>0.8603779673576355</v>
      </c>
      <c r="S10343" s="10" t="s">
        <v>39</v>
      </c>
    </row>
    <row r="10344" spans="1:19" hidden="1" x14ac:dyDescent="0.25">
      <c r="A10344" s="10" t="str">
        <f t="shared" si="161"/>
        <v>2017-2026Other1-in-2June PeakPGE18</v>
      </c>
      <c r="B10344" s="10" t="s">
        <v>54</v>
      </c>
      <c r="C10344" s="10" t="s">
        <v>13</v>
      </c>
      <c r="D10344" s="10" t="s">
        <v>4</v>
      </c>
      <c r="E10344" s="10" t="s">
        <v>9</v>
      </c>
      <c r="F10344">
        <v>18</v>
      </c>
      <c r="G10344">
        <v>2.9419894218444824</v>
      </c>
      <c r="H10344">
        <v>2.2389070987701416</v>
      </c>
      <c r="I10344">
        <v>100.58249664306641</v>
      </c>
      <c r="J10344">
        <v>0.13599415123462677</v>
      </c>
      <c r="K10344">
        <v>34811</v>
      </c>
      <c r="L10344">
        <v>32805.326999999997</v>
      </c>
      <c r="M10344">
        <v>0.70308232307434082</v>
      </c>
      <c r="N10344">
        <v>0.52879220247268677</v>
      </c>
      <c r="O10344">
        <v>0.63176697492599487</v>
      </c>
      <c r="P10344">
        <v>0.70308232307434082</v>
      </c>
      <c r="Q10344">
        <v>0.77439767122268677</v>
      </c>
      <c r="R10344">
        <v>0.87737244367599487</v>
      </c>
      <c r="S10344" s="10" t="s">
        <v>38</v>
      </c>
    </row>
    <row r="10345" spans="1:19" hidden="1" x14ac:dyDescent="0.25">
      <c r="A10345" s="10" t="str">
        <f t="shared" si="161"/>
        <v>2017-2026Other1-in-10June PeakPGE18</v>
      </c>
      <c r="B10345" s="10" t="s">
        <v>54</v>
      </c>
      <c r="C10345" s="10" t="s">
        <v>13</v>
      </c>
      <c r="D10345" s="10" t="s">
        <v>4</v>
      </c>
      <c r="E10345" s="10" t="s">
        <v>1</v>
      </c>
      <c r="F10345">
        <v>18</v>
      </c>
      <c r="G10345">
        <v>2.9343361854553223</v>
      </c>
      <c r="H10345">
        <v>2.178696870803833</v>
      </c>
      <c r="I10345">
        <v>103.33135223388672</v>
      </c>
      <c r="J10345">
        <v>0.13599415123462677</v>
      </c>
      <c r="K10345">
        <v>34811</v>
      </c>
      <c r="L10345">
        <v>32805.326999999997</v>
      </c>
      <c r="M10345">
        <v>0.75563925504684448</v>
      </c>
      <c r="N10345">
        <v>0.58134913444519043</v>
      </c>
      <c r="O10345">
        <v>0.68432390689849854</v>
      </c>
      <c r="P10345">
        <v>0.75563925504684448</v>
      </c>
      <c r="Q10345">
        <v>0.82695460319519043</v>
      </c>
      <c r="R10345">
        <v>0.92992937564849854</v>
      </c>
      <c r="S10345" s="10" t="s">
        <v>38</v>
      </c>
    </row>
    <row r="10346" spans="1:19" hidden="1" x14ac:dyDescent="0.25">
      <c r="A10346" s="10" t="str">
        <f t="shared" si="161"/>
        <v>2017-2026Other1-in-10June PeakCAISO19</v>
      </c>
      <c r="B10346" s="10" t="s">
        <v>54</v>
      </c>
      <c r="C10346" s="10" t="s">
        <v>13</v>
      </c>
      <c r="D10346" s="10" t="s">
        <v>4</v>
      </c>
      <c r="E10346" s="10" t="s">
        <v>1</v>
      </c>
      <c r="F10346">
        <v>19</v>
      </c>
      <c r="G10346">
        <v>2.7257499694824219</v>
      </c>
      <c r="H10346">
        <v>2.9603385925292969</v>
      </c>
      <c r="I10346">
        <v>97.822990417480469</v>
      </c>
      <c r="J10346">
        <v>0.11742977052927017</v>
      </c>
      <c r="K10346">
        <v>34811</v>
      </c>
      <c r="L10346">
        <v>32805.326999999997</v>
      </c>
      <c r="M10346">
        <v>-0.23458872735500336</v>
      </c>
      <c r="N10346">
        <v>-0.38508671522140503</v>
      </c>
      <c r="O10346">
        <v>-0.29616889357566833</v>
      </c>
      <c r="P10346">
        <v>-0.23458872735500336</v>
      </c>
      <c r="Q10346">
        <v>-0.17300856113433838</v>
      </c>
      <c r="R10346">
        <v>-8.4090732038021088E-2</v>
      </c>
      <c r="S10346" s="10" t="s">
        <v>39</v>
      </c>
    </row>
    <row r="10347" spans="1:19" hidden="1" x14ac:dyDescent="0.25">
      <c r="A10347" s="10" t="str">
        <f t="shared" si="161"/>
        <v>2017-2026Other1-in-2June PeakCAISO19</v>
      </c>
      <c r="B10347" s="10" t="s">
        <v>54</v>
      </c>
      <c r="C10347" s="10" t="s">
        <v>13</v>
      </c>
      <c r="D10347" s="10" t="s">
        <v>4</v>
      </c>
      <c r="E10347" s="10" t="s">
        <v>9</v>
      </c>
      <c r="F10347">
        <v>19</v>
      </c>
      <c r="G10347">
        <v>2.8057034015655518</v>
      </c>
      <c r="H10347">
        <v>3.0425295829772949</v>
      </c>
      <c r="I10347">
        <v>99.27984619140625</v>
      </c>
      <c r="J10347">
        <v>0.11742977052927017</v>
      </c>
      <c r="K10347">
        <v>34811</v>
      </c>
      <c r="L10347">
        <v>32805.326999999997</v>
      </c>
      <c r="M10347">
        <v>-0.23682616651058197</v>
      </c>
      <c r="N10347">
        <v>-0.38732415437698364</v>
      </c>
      <c r="O10347">
        <v>-0.29840633273124695</v>
      </c>
      <c r="P10347">
        <v>-0.23682616651058197</v>
      </c>
      <c r="Q10347">
        <v>-0.17524600028991699</v>
      </c>
      <c r="R10347">
        <v>-8.6328171193599701E-2</v>
      </c>
      <c r="S10347" s="10" t="s">
        <v>39</v>
      </c>
    </row>
    <row r="10348" spans="1:19" hidden="1" x14ac:dyDescent="0.25">
      <c r="A10348" s="10" t="str">
        <f t="shared" si="161"/>
        <v>2017-2026Other1-in-2June PeakPGE19</v>
      </c>
      <c r="B10348" s="10" t="s">
        <v>54</v>
      </c>
      <c r="C10348" s="10" t="s">
        <v>13</v>
      </c>
      <c r="D10348" s="10" t="s">
        <v>4</v>
      </c>
      <c r="E10348" s="10" t="s">
        <v>9</v>
      </c>
      <c r="F10348">
        <v>19</v>
      </c>
      <c r="G10348">
        <v>2.9676852226257324</v>
      </c>
      <c r="H10348">
        <v>3.2163703441619873</v>
      </c>
      <c r="I10348">
        <v>98.631256103515625</v>
      </c>
      <c r="J10348">
        <v>0.11742977052927017</v>
      </c>
      <c r="K10348">
        <v>34811</v>
      </c>
      <c r="L10348">
        <v>32805.326999999997</v>
      </c>
      <c r="M10348">
        <v>-0.24868513643741608</v>
      </c>
      <c r="N10348">
        <v>-0.39918312430381775</v>
      </c>
      <c r="O10348">
        <v>-0.31026530265808105</v>
      </c>
      <c r="P10348">
        <v>-0.24868513643741608</v>
      </c>
      <c r="Q10348">
        <v>-0.1871049702167511</v>
      </c>
      <c r="R10348">
        <v>-9.8187141120433807E-2</v>
      </c>
      <c r="S10348" s="10" t="s">
        <v>38</v>
      </c>
    </row>
    <row r="10349" spans="1:19" hidden="1" x14ac:dyDescent="0.25">
      <c r="A10349" s="10" t="str">
        <f t="shared" si="161"/>
        <v>2017-2026Other1-in-10June PeakPGE19</v>
      </c>
      <c r="B10349" s="10" t="s">
        <v>54</v>
      </c>
      <c r="C10349" s="10" t="s">
        <v>13</v>
      </c>
      <c r="D10349" s="10" t="s">
        <v>4</v>
      </c>
      <c r="E10349" s="10" t="s">
        <v>1</v>
      </c>
      <c r="F10349">
        <v>19</v>
      </c>
      <c r="G10349">
        <v>2.9599652290344238</v>
      </c>
      <c r="H10349">
        <v>3.2009198665618896</v>
      </c>
      <c r="I10349">
        <v>102.23629760742187</v>
      </c>
      <c r="J10349">
        <v>0.11742977052927017</v>
      </c>
      <c r="K10349">
        <v>34811</v>
      </c>
      <c r="L10349">
        <v>32805.326999999997</v>
      </c>
      <c r="M10349">
        <v>-0.24095459282398224</v>
      </c>
      <c r="N10349">
        <v>-0.39145258069038391</v>
      </c>
      <c r="O10349">
        <v>-0.30253475904464722</v>
      </c>
      <c r="P10349">
        <v>-0.24095459282398224</v>
      </c>
      <c r="Q10349">
        <v>-0.17937442660331726</v>
      </c>
      <c r="R10349">
        <v>-9.0456597506999969E-2</v>
      </c>
      <c r="S10349" s="10" t="s">
        <v>38</v>
      </c>
    </row>
    <row r="10350" spans="1:19" hidden="1" x14ac:dyDescent="0.25">
      <c r="A10350" s="10" t="str">
        <f t="shared" si="161"/>
        <v>2017-2026Other1-in-2June PeakCAISO20</v>
      </c>
      <c r="B10350" s="10" t="s">
        <v>54</v>
      </c>
      <c r="C10350" s="10" t="s">
        <v>13</v>
      </c>
      <c r="D10350" s="10" t="s">
        <v>4</v>
      </c>
      <c r="E10350" s="10" t="s">
        <v>9</v>
      </c>
      <c r="F10350">
        <v>20</v>
      </c>
      <c r="G10350">
        <v>2.6285321712493896</v>
      </c>
      <c r="H10350">
        <v>2.944227933883667</v>
      </c>
      <c r="I10350">
        <v>96.485496520996094</v>
      </c>
      <c r="J10350">
        <v>7.6294809579849243E-2</v>
      </c>
      <c r="K10350">
        <v>34811</v>
      </c>
      <c r="L10350">
        <v>32805.326999999997</v>
      </c>
      <c r="M10350">
        <v>-0.31569573283195496</v>
      </c>
      <c r="N10350">
        <v>-0.4134751558303833</v>
      </c>
      <c r="O10350">
        <v>-0.35570472478866577</v>
      </c>
      <c r="P10350">
        <v>-0.31569573283195496</v>
      </c>
      <c r="Q10350">
        <v>-0.27568674087524414</v>
      </c>
      <c r="R10350">
        <v>-0.21791630983352661</v>
      </c>
      <c r="S10350" s="10" t="s">
        <v>39</v>
      </c>
    </row>
    <row r="10351" spans="1:19" hidden="1" x14ac:dyDescent="0.25">
      <c r="A10351" s="10" t="str">
        <f t="shared" si="161"/>
        <v>2017-2026Other1-in-10June PeakCAISO20</v>
      </c>
      <c r="B10351" s="10" t="s">
        <v>54</v>
      </c>
      <c r="C10351" s="10" t="s">
        <v>13</v>
      </c>
      <c r="D10351" s="10" t="s">
        <v>4</v>
      </c>
      <c r="E10351" s="10" t="s">
        <v>1</v>
      </c>
      <c r="F10351">
        <v>20</v>
      </c>
      <c r="G10351">
        <v>2.5536274909973145</v>
      </c>
      <c r="H10351">
        <v>2.8584451675415039</v>
      </c>
      <c r="I10351">
        <v>94.59429931640625</v>
      </c>
      <c r="J10351">
        <v>7.6294809579849243E-2</v>
      </c>
      <c r="K10351">
        <v>34811</v>
      </c>
      <c r="L10351">
        <v>32805.326999999997</v>
      </c>
      <c r="M10351">
        <v>-0.30481773614883423</v>
      </c>
      <c r="N10351">
        <v>-0.40259715914726257</v>
      </c>
      <c r="O10351">
        <v>-0.34482672810554504</v>
      </c>
      <c r="P10351">
        <v>-0.30481773614883423</v>
      </c>
      <c r="Q10351">
        <v>-0.26480874419212341</v>
      </c>
      <c r="R10351">
        <v>-0.20703831315040588</v>
      </c>
      <c r="S10351" s="10" t="s">
        <v>39</v>
      </c>
    </row>
    <row r="10352" spans="1:19" hidden="1" x14ac:dyDescent="0.25">
      <c r="A10352" s="10" t="str">
        <f t="shared" si="161"/>
        <v>2017-2026Other1-in-10June PeakPGE20</v>
      </c>
      <c r="B10352" s="10" t="s">
        <v>54</v>
      </c>
      <c r="C10352" s="10" t="s">
        <v>13</v>
      </c>
      <c r="D10352" s="10" t="s">
        <v>4</v>
      </c>
      <c r="E10352" s="10" t="s">
        <v>1</v>
      </c>
      <c r="F10352">
        <v>20</v>
      </c>
      <c r="G10352">
        <v>2.7730529308319092</v>
      </c>
      <c r="H10352">
        <v>3.1102554798126221</v>
      </c>
      <c r="I10352">
        <v>99.4775390625</v>
      </c>
      <c r="J10352">
        <v>7.6294809579849243E-2</v>
      </c>
      <c r="K10352">
        <v>34811</v>
      </c>
      <c r="L10352">
        <v>32805.326999999997</v>
      </c>
      <c r="M10352">
        <v>-0.33720263838768005</v>
      </c>
      <c r="N10352">
        <v>-0.4349820613861084</v>
      </c>
      <c r="O10352">
        <v>-0.37721163034439087</v>
      </c>
      <c r="P10352">
        <v>-0.33720263838768005</v>
      </c>
      <c r="Q10352">
        <v>-0.29719364643096924</v>
      </c>
      <c r="R10352">
        <v>-0.23942321538925171</v>
      </c>
      <c r="S10352" s="10" t="s">
        <v>38</v>
      </c>
    </row>
    <row r="10353" spans="1:19" hidden="1" x14ac:dyDescent="0.25">
      <c r="A10353" s="10" t="str">
        <f t="shared" si="161"/>
        <v>2017-2026Other1-in-2June PeakPGE20</v>
      </c>
      <c r="B10353" s="10" t="s">
        <v>54</v>
      </c>
      <c r="C10353" s="10" t="s">
        <v>13</v>
      </c>
      <c r="D10353" s="10" t="s">
        <v>4</v>
      </c>
      <c r="E10353" s="10" t="s">
        <v>9</v>
      </c>
      <c r="F10353">
        <v>20</v>
      </c>
      <c r="G10353">
        <v>2.7802853584289551</v>
      </c>
      <c r="H10353">
        <v>3.1179640293121338</v>
      </c>
      <c r="I10353">
        <v>95.159400939941406</v>
      </c>
      <c r="J10353">
        <v>7.6294809579849243E-2</v>
      </c>
      <c r="K10353">
        <v>34811</v>
      </c>
      <c r="L10353">
        <v>32805.326999999997</v>
      </c>
      <c r="M10353">
        <v>-0.33767861127853394</v>
      </c>
      <c r="N10353">
        <v>-0.43545803427696228</v>
      </c>
      <c r="O10353">
        <v>-0.37768760323524475</v>
      </c>
      <c r="P10353">
        <v>-0.33767861127853394</v>
      </c>
      <c r="Q10353">
        <v>-0.29766961932182312</v>
      </c>
      <c r="R10353">
        <v>-0.23989918828010559</v>
      </c>
      <c r="S10353" s="10" t="s">
        <v>38</v>
      </c>
    </row>
    <row r="10354" spans="1:19" hidden="1" x14ac:dyDescent="0.25">
      <c r="A10354" s="10" t="str">
        <f t="shared" si="161"/>
        <v>2017-2026Other1-in-10June PeakCAISO21</v>
      </c>
      <c r="B10354" s="10" t="s">
        <v>54</v>
      </c>
      <c r="C10354" s="10" t="s">
        <v>13</v>
      </c>
      <c r="D10354" s="10" t="s">
        <v>4</v>
      </c>
      <c r="E10354" s="10" t="s">
        <v>1</v>
      </c>
      <c r="F10354">
        <v>21</v>
      </c>
      <c r="G10354">
        <v>2.2934744358062744</v>
      </c>
      <c r="H10354">
        <v>2.4826133251190186</v>
      </c>
      <c r="I10354">
        <v>89.7208251953125</v>
      </c>
      <c r="J10354">
        <v>7.6630406081676483E-2</v>
      </c>
      <c r="K10354">
        <v>34811</v>
      </c>
      <c r="L10354">
        <v>32805.326999999997</v>
      </c>
      <c r="M10354">
        <v>-0.18913881480693817</v>
      </c>
      <c r="N10354">
        <v>-0.28734833002090454</v>
      </c>
      <c r="O10354">
        <v>-0.22932380437850952</v>
      </c>
      <c r="P10354">
        <v>-0.18913881480693817</v>
      </c>
      <c r="Q10354">
        <v>-0.14895382523536682</v>
      </c>
      <c r="R10354">
        <v>-9.0929284691810608E-2</v>
      </c>
      <c r="S10354" s="10" t="s">
        <v>39</v>
      </c>
    </row>
    <row r="10355" spans="1:19" hidden="1" x14ac:dyDescent="0.25">
      <c r="A10355" s="10" t="str">
        <f t="shared" si="161"/>
        <v>2017-2026Other1-in-2June PeakCAISO21</v>
      </c>
      <c r="B10355" s="10" t="s">
        <v>54</v>
      </c>
      <c r="C10355" s="10" t="s">
        <v>13</v>
      </c>
      <c r="D10355" s="10" t="s">
        <v>4</v>
      </c>
      <c r="E10355" s="10" t="s">
        <v>9</v>
      </c>
      <c r="F10355">
        <v>21</v>
      </c>
      <c r="G10355">
        <v>2.360748291015625</v>
      </c>
      <c r="H10355">
        <v>2.5582277774810791</v>
      </c>
      <c r="I10355">
        <v>91.199386596679688</v>
      </c>
      <c r="J10355">
        <v>7.6630406081676483E-2</v>
      </c>
      <c r="K10355">
        <v>34811</v>
      </c>
      <c r="L10355">
        <v>32805.326999999997</v>
      </c>
      <c r="M10355">
        <v>-0.19747941195964813</v>
      </c>
      <c r="N10355">
        <v>-0.2956889271736145</v>
      </c>
      <c r="O10355">
        <v>-0.23766440153121948</v>
      </c>
      <c r="P10355">
        <v>-0.19747941195964813</v>
      </c>
      <c r="Q10355">
        <v>-0.15729442238807678</v>
      </c>
      <c r="R10355">
        <v>-9.9269881844520569E-2</v>
      </c>
      <c r="S10355" s="10" t="s">
        <v>39</v>
      </c>
    </row>
    <row r="10356" spans="1:19" hidden="1" x14ac:dyDescent="0.25">
      <c r="A10356" s="10" t="str">
        <f t="shared" si="161"/>
        <v>2017-2026Other1-in-2June PeakPGE21</v>
      </c>
      <c r="B10356" s="10" t="s">
        <v>54</v>
      </c>
      <c r="C10356" s="10" t="s">
        <v>13</v>
      </c>
      <c r="D10356" s="10" t="s">
        <v>4</v>
      </c>
      <c r="E10356" s="10" t="s">
        <v>9</v>
      </c>
      <c r="F10356">
        <v>21</v>
      </c>
      <c r="G10356">
        <v>2.4970414638519287</v>
      </c>
      <c r="H10356">
        <v>2.7205691337585449</v>
      </c>
      <c r="I10356">
        <v>89.811103820800781</v>
      </c>
      <c r="J10356">
        <v>7.6630406081676483E-2</v>
      </c>
      <c r="K10356">
        <v>34811</v>
      </c>
      <c r="L10356">
        <v>32805.326999999997</v>
      </c>
      <c r="M10356">
        <v>-0.22352765500545502</v>
      </c>
      <c r="N10356">
        <v>-0.32173717021942139</v>
      </c>
      <c r="O10356">
        <v>-0.26371264457702637</v>
      </c>
      <c r="P10356">
        <v>-0.22352765500545502</v>
      </c>
      <c r="Q10356">
        <v>-0.18334266543388367</v>
      </c>
      <c r="R10356">
        <v>-0.12531812489032745</v>
      </c>
      <c r="S10356" s="10" t="s">
        <v>38</v>
      </c>
    </row>
    <row r="10357" spans="1:19" hidden="1" x14ac:dyDescent="0.25">
      <c r="A10357" s="10" t="str">
        <f t="shared" si="161"/>
        <v>2017-2026Other1-in-10June PeakPGE21</v>
      </c>
      <c r="B10357" s="10" t="s">
        <v>54</v>
      </c>
      <c r="C10357" s="10" t="s">
        <v>13</v>
      </c>
      <c r="D10357" s="10" t="s">
        <v>4</v>
      </c>
      <c r="E10357" s="10" t="s">
        <v>1</v>
      </c>
      <c r="F10357">
        <v>21</v>
      </c>
      <c r="G10357">
        <v>2.4905457496643066</v>
      </c>
      <c r="H10357">
        <v>2.7030184268951416</v>
      </c>
      <c r="I10357">
        <v>94.611946105957031</v>
      </c>
      <c r="J10357">
        <v>7.6630406081676483E-2</v>
      </c>
      <c r="K10357">
        <v>34811</v>
      </c>
      <c r="L10357">
        <v>32805.326999999997</v>
      </c>
      <c r="M10357">
        <v>-0.21247263252735138</v>
      </c>
      <c r="N10357">
        <v>-0.31068214774131775</v>
      </c>
      <c r="O10357">
        <v>-0.25265762209892273</v>
      </c>
      <c r="P10357">
        <v>-0.21247263252735138</v>
      </c>
      <c r="Q10357">
        <v>-0.17228764295578003</v>
      </c>
      <c r="R10357">
        <v>-0.11426310241222382</v>
      </c>
      <c r="S10357" s="10" t="s">
        <v>38</v>
      </c>
    </row>
    <row r="10358" spans="1:19" hidden="1" x14ac:dyDescent="0.25">
      <c r="A10358" s="10" t="str">
        <f t="shared" si="161"/>
        <v>2017-2026Other1-in-10June PeakCAISO22</v>
      </c>
      <c r="B10358" s="10" t="s">
        <v>54</v>
      </c>
      <c r="C10358" s="10" t="s">
        <v>13</v>
      </c>
      <c r="D10358" s="10" t="s">
        <v>4</v>
      </c>
      <c r="E10358" s="10" t="s">
        <v>1</v>
      </c>
      <c r="F10358">
        <v>22</v>
      </c>
      <c r="G10358">
        <v>1.9736900329589844</v>
      </c>
      <c r="H10358">
        <v>2.0931329727172852</v>
      </c>
      <c r="I10358">
        <v>85.464935302734375</v>
      </c>
      <c r="J10358">
        <v>6.3674606382846832E-2</v>
      </c>
      <c r="K10358">
        <v>34811</v>
      </c>
      <c r="L10358">
        <v>32805.326999999997</v>
      </c>
      <c r="M10358">
        <v>-0.11944290995597839</v>
      </c>
      <c r="N10358">
        <v>-0.20104828476905823</v>
      </c>
      <c r="O10358">
        <v>-0.15283387899398804</v>
      </c>
      <c r="P10358">
        <v>-0.11944290995597839</v>
      </c>
      <c r="Q10358">
        <v>-8.6051948368549347E-2</v>
      </c>
      <c r="R10358">
        <v>-3.783753514289856E-2</v>
      </c>
      <c r="S10358" s="10" t="s">
        <v>39</v>
      </c>
    </row>
    <row r="10359" spans="1:19" hidden="1" x14ac:dyDescent="0.25">
      <c r="A10359" s="10" t="str">
        <f t="shared" si="161"/>
        <v>2017-2026Other1-in-2June PeakCAISO22</v>
      </c>
      <c r="B10359" s="10" t="s">
        <v>54</v>
      </c>
      <c r="C10359" s="10" t="s">
        <v>13</v>
      </c>
      <c r="D10359" s="10" t="s">
        <v>4</v>
      </c>
      <c r="E10359" s="10" t="s">
        <v>9</v>
      </c>
      <c r="F10359">
        <v>22</v>
      </c>
      <c r="G10359">
        <v>2.0315835475921631</v>
      </c>
      <c r="H10359">
        <v>2.1606583595275879</v>
      </c>
      <c r="I10359">
        <v>86.180419921875</v>
      </c>
      <c r="J10359">
        <v>6.3674606382846832E-2</v>
      </c>
      <c r="K10359">
        <v>34811</v>
      </c>
      <c r="L10359">
        <v>32805.326999999997</v>
      </c>
      <c r="M10359">
        <v>-0.12907470762729645</v>
      </c>
      <c r="N10359">
        <v>-0.21068008244037628</v>
      </c>
      <c r="O10359">
        <v>-0.16246567666530609</v>
      </c>
      <c r="P10359">
        <v>-0.12907470762729645</v>
      </c>
      <c r="Q10359">
        <v>-9.5683746039867401E-2</v>
      </c>
      <c r="R10359">
        <v>-4.7469332814216614E-2</v>
      </c>
      <c r="S10359" s="10" t="s">
        <v>39</v>
      </c>
    </row>
    <row r="10360" spans="1:19" hidden="1" x14ac:dyDescent="0.25">
      <c r="A10360" s="10" t="str">
        <f t="shared" si="161"/>
        <v>2017-2026Other1-in-10June PeakPGE22</v>
      </c>
      <c r="B10360" s="10" t="s">
        <v>54</v>
      </c>
      <c r="C10360" s="10" t="s">
        <v>13</v>
      </c>
      <c r="D10360" s="10" t="s">
        <v>4</v>
      </c>
      <c r="E10360" s="10" t="s">
        <v>1</v>
      </c>
      <c r="F10360">
        <v>22</v>
      </c>
      <c r="G10360">
        <v>2.1432831287384033</v>
      </c>
      <c r="H10360">
        <v>2.2831101417541504</v>
      </c>
      <c r="I10360">
        <v>89.981376647949219</v>
      </c>
      <c r="J10360">
        <v>6.3674606382846832E-2</v>
      </c>
      <c r="K10360">
        <v>34811</v>
      </c>
      <c r="L10360">
        <v>32805.326999999997</v>
      </c>
      <c r="M10360">
        <v>-0.13982695341110229</v>
      </c>
      <c r="N10360">
        <v>-0.22143232822418213</v>
      </c>
      <c r="O10360">
        <v>-0.17321792244911194</v>
      </c>
      <c r="P10360">
        <v>-0.13982695341110229</v>
      </c>
      <c r="Q10360">
        <v>-0.10643599182367325</v>
      </c>
      <c r="R10360">
        <v>-5.8221578598022461E-2</v>
      </c>
      <c r="S10360" s="10" t="s">
        <v>38</v>
      </c>
    </row>
    <row r="10361" spans="1:19" hidden="1" x14ac:dyDescent="0.25">
      <c r="A10361" s="10" t="str">
        <f t="shared" si="161"/>
        <v>2017-2026Other1-in-2June PeakPGE22</v>
      </c>
      <c r="B10361" s="10" t="s">
        <v>54</v>
      </c>
      <c r="C10361" s="10" t="s">
        <v>13</v>
      </c>
      <c r="D10361" s="10" t="s">
        <v>4</v>
      </c>
      <c r="E10361" s="10" t="s">
        <v>9</v>
      </c>
      <c r="F10361">
        <v>22</v>
      </c>
      <c r="G10361">
        <v>2.1488730907440186</v>
      </c>
      <c r="H10361">
        <v>2.3037207126617432</v>
      </c>
      <c r="I10361">
        <v>85.208946228027344</v>
      </c>
      <c r="J10361">
        <v>6.3674606382846832E-2</v>
      </c>
      <c r="K10361">
        <v>34811</v>
      </c>
      <c r="L10361">
        <v>32805.326999999997</v>
      </c>
      <c r="M10361">
        <v>-0.15484754741191864</v>
      </c>
      <c r="N10361">
        <v>-0.23645292222499847</v>
      </c>
      <c r="O10361">
        <v>-0.18823851644992828</v>
      </c>
      <c r="P10361">
        <v>-0.15484754741191864</v>
      </c>
      <c r="Q10361">
        <v>-0.12145658582448959</v>
      </c>
      <c r="R10361">
        <v>-7.3242172598838806E-2</v>
      </c>
      <c r="S10361" s="10" t="s">
        <v>38</v>
      </c>
    </row>
    <row r="10362" spans="1:19" hidden="1" x14ac:dyDescent="0.25">
      <c r="A10362" s="10" t="str">
        <f t="shared" si="161"/>
        <v>2017-2026Other1-in-10June PeakCAISO23</v>
      </c>
      <c r="B10362" s="10" t="s">
        <v>54</v>
      </c>
      <c r="C10362" s="10" t="s">
        <v>13</v>
      </c>
      <c r="D10362" s="10" t="s">
        <v>4</v>
      </c>
      <c r="E10362" s="10" t="s">
        <v>1</v>
      </c>
      <c r="F10362">
        <v>23</v>
      </c>
      <c r="G10362">
        <v>1.5638637542724609</v>
      </c>
      <c r="H10362">
        <v>1.6487772464752197</v>
      </c>
      <c r="I10362">
        <v>82.252891540527344</v>
      </c>
      <c r="J10362">
        <v>5.8387260884046555E-2</v>
      </c>
      <c r="K10362">
        <v>34811</v>
      </c>
      <c r="L10362">
        <v>32805.326999999997</v>
      </c>
      <c r="M10362">
        <v>-8.4913462400436401E-2</v>
      </c>
      <c r="N10362">
        <v>-0.1597425788640976</v>
      </c>
      <c r="O10362">
        <v>-0.11553174257278442</v>
      </c>
      <c r="P10362">
        <v>-8.4913462400436401E-2</v>
      </c>
      <c r="Q10362">
        <v>-5.4295182228088379E-2</v>
      </c>
      <c r="R10362">
        <v>-1.0084348730742931E-2</v>
      </c>
      <c r="S10362" s="10" t="s">
        <v>39</v>
      </c>
    </row>
    <row r="10363" spans="1:19" hidden="1" x14ac:dyDescent="0.25">
      <c r="A10363" s="10" t="str">
        <f t="shared" si="161"/>
        <v>2017-2026Other1-in-2June PeakCAISO23</v>
      </c>
      <c r="B10363" s="10" t="s">
        <v>54</v>
      </c>
      <c r="C10363" s="10" t="s">
        <v>13</v>
      </c>
      <c r="D10363" s="10" t="s">
        <v>4</v>
      </c>
      <c r="E10363" s="10" t="s">
        <v>9</v>
      </c>
      <c r="F10363">
        <v>23</v>
      </c>
      <c r="G10363">
        <v>1.6097359657287598</v>
      </c>
      <c r="H10363">
        <v>1.7007390260696411</v>
      </c>
      <c r="I10363">
        <v>82.867897033691406</v>
      </c>
      <c r="J10363">
        <v>5.8387260884046555E-2</v>
      </c>
      <c r="K10363">
        <v>34811</v>
      </c>
      <c r="L10363">
        <v>32805.326999999997</v>
      </c>
      <c r="M10363">
        <v>-9.100303053855896E-2</v>
      </c>
      <c r="N10363">
        <v>-0.16583214700222015</v>
      </c>
      <c r="O10363">
        <v>-0.12162131071090698</v>
      </c>
      <c r="P10363">
        <v>-9.100303053855896E-2</v>
      </c>
      <c r="Q10363">
        <v>-6.0384750366210938E-2</v>
      </c>
      <c r="R10363">
        <v>-1.6173917800188065E-2</v>
      </c>
      <c r="S10363" s="10" t="s">
        <v>39</v>
      </c>
    </row>
    <row r="10364" spans="1:19" hidden="1" x14ac:dyDescent="0.25">
      <c r="A10364" s="10" t="str">
        <f t="shared" si="161"/>
        <v>2017-2026Other1-in-10June PeakPGE23</v>
      </c>
      <c r="B10364" s="10" t="s">
        <v>54</v>
      </c>
      <c r="C10364" s="10" t="s">
        <v>13</v>
      </c>
      <c r="D10364" s="10" t="s">
        <v>4</v>
      </c>
      <c r="E10364" s="10" t="s">
        <v>1</v>
      </c>
      <c r="F10364">
        <v>23</v>
      </c>
      <c r="G10364">
        <v>1.6982417106628418</v>
      </c>
      <c r="H10364">
        <v>1.7978606224060059</v>
      </c>
      <c r="I10364">
        <v>86.702018737792969</v>
      </c>
      <c r="J10364">
        <v>5.8387260884046555E-2</v>
      </c>
      <c r="K10364">
        <v>34811</v>
      </c>
      <c r="L10364">
        <v>32805.326999999997</v>
      </c>
      <c r="M10364">
        <v>-9.9618926644325256E-2</v>
      </c>
      <c r="N10364">
        <v>-0.17444804310798645</v>
      </c>
      <c r="O10364">
        <v>-0.13023720681667328</v>
      </c>
      <c r="P10364">
        <v>-9.9618926644325256E-2</v>
      </c>
      <c r="Q10364">
        <v>-6.9000646471977234E-2</v>
      </c>
      <c r="R10364">
        <v>-2.4789813905954361E-2</v>
      </c>
      <c r="S10364" s="10" t="s">
        <v>38</v>
      </c>
    </row>
    <row r="10365" spans="1:19" hidden="1" x14ac:dyDescent="0.25">
      <c r="A10365" s="10" t="str">
        <f t="shared" si="161"/>
        <v>2017-2026Other1-in-2June PeakPGE23</v>
      </c>
      <c r="B10365" s="10" t="s">
        <v>54</v>
      </c>
      <c r="C10365" s="10" t="s">
        <v>13</v>
      </c>
      <c r="D10365" s="10" t="s">
        <v>4</v>
      </c>
      <c r="E10365" s="10" t="s">
        <v>9</v>
      </c>
      <c r="F10365">
        <v>23</v>
      </c>
      <c r="G10365">
        <v>1.7026709318161011</v>
      </c>
      <c r="H10365">
        <v>1.8076202869415283</v>
      </c>
      <c r="I10365">
        <v>81.968307495117188</v>
      </c>
      <c r="J10365">
        <v>5.8387260884046555E-2</v>
      </c>
      <c r="K10365">
        <v>34811</v>
      </c>
      <c r="L10365">
        <v>32805.326999999997</v>
      </c>
      <c r="M10365">
        <v>-0.10494934767484665</v>
      </c>
      <c r="N10365">
        <v>-0.17977845668792725</v>
      </c>
      <c r="O10365">
        <v>-0.13556762039661407</v>
      </c>
      <c r="P10365">
        <v>-0.10494934767484665</v>
      </c>
      <c r="Q10365">
        <v>-7.4331067502498627E-2</v>
      </c>
      <c r="R10365">
        <v>-3.0120234936475754E-2</v>
      </c>
      <c r="S10365" s="10" t="s">
        <v>38</v>
      </c>
    </row>
    <row r="10366" spans="1:19" hidden="1" x14ac:dyDescent="0.25">
      <c r="A10366" s="10" t="str">
        <f t="shared" si="161"/>
        <v>2017-2026Other1-in-10June PeakCAISO24</v>
      </c>
      <c r="B10366" s="10" t="s">
        <v>54</v>
      </c>
      <c r="C10366" s="10" t="s">
        <v>13</v>
      </c>
      <c r="D10366" s="10" t="s">
        <v>4</v>
      </c>
      <c r="E10366" s="10" t="s">
        <v>1</v>
      </c>
      <c r="F10366">
        <v>24</v>
      </c>
      <c r="G10366">
        <v>1.2099614143371582</v>
      </c>
      <c r="H10366">
        <v>1.2766987085342407</v>
      </c>
      <c r="I10366">
        <v>79.064895629882813</v>
      </c>
      <c r="J10366">
        <v>4.4309847056865692E-2</v>
      </c>
      <c r="K10366">
        <v>34811</v>
      </c>
      <c r="L10366">
        <v>32805.326999999997</v>
      </c>
      <c r="M10366">
        <v>-6.6737309098243713E-2</v>
      </c>
      <c r="N10366">
        <v>-0.12352480739355087</v>
      </c>
      <c r="O10366">
        <v>-8.9973390102386475E-2</v>
      </c>
      <c r="P10366">
        <v>-6.6737309098243713E-2</v>
      </c>
      <c r="Q10366">
        <v>-4.3501224368810654E-2</v>
      </c>
      <c r="R10366">
        <v>-9.9498089402914047E-3</v>
      </c>
      <c r="S10366" s="10" t="s">
        <v>39</v>
      </c>
    </row>
    <row r="10367" spans="1:19" hidden="1" x14ac:dyDescent="0.25">
      <c r="A10367" s="10" t="str">
        <f t="shared" si="161"/>
        <v>2017-2026Other1-in-2June PeakCAISO24</v>
      </c>
      <c r="B10367" s="10" t="s">
        <v>54</v>
      </c>
      <c r="C10367" s="10" t="s">
        <v>13</v>
      </c>
      <c r="D10367" s="10" t="s">
        <v>4</v>
      </c>
      <c r="E10367" s="10" t="s">
        <v>9</v>
      </c>
      <c r="F10367">
        <v>24</v>
      </c>
      <c r="G10367">
        <v>1.2454527616500854</v>
      </c>
      <c r="H10367">
        <v>1.3163696527481079</v>
      </c>
      <c r="I10367">
        <v>79.770523071289063</v>
      </c>
      <c r="J10367">
        <v>4.4309847056865692E-2</v>
      </c>
      <c r="K10367">
        <v>34811</v>
      </c>
      <c r="L10367">
        <v>32805.326999999997</v>
      </c>
      <c r="M10367">
        <v>-7.0916876196861267E-2</v>
      </c>
      <c r="N10367">
        <v>-0.12770438194274902</v>
      </c>
      <c r="O10367">
        <v>-9.4152957201004028E-2</v>
      </c>
      <c r="P10367">
        <v>-7.0916876196861267E-2</v>
      </c>
      <c r="Q10367">
        <v>-4.7680791467428207E-2</v>
      </c>
      <c r="R10367">
        <v>-1.4129376038908958E-2</v>
      </c>
      <c r="S10367" s="10" t="s">
        <v>39</v>
      </c>
    </row>
    <row r="10368" spans="1:19" hidden="1" x14ac:dyDescent="0.25">
      <c r="A10368" s="10" t="str">
        <f t="shared" si="161"/>
        <v>2017-2026Other1-in-2June PeakPGE24</v>
      </c>
      <c r="B10368" s="10" t="s">
        <v>54</v>
      </c>
      <c r="C10368" s="10" t="s">
        <v>13</v>
      </c>
      <c r="D10368" s="10" t="s">
        <v>4</v>
      </c>
      <c r="E10368" s="10" t="s">
        <v>9</v>
      </c>
      <c r="F10368">
        <v>24</v>
      </c>
      <c r="G10368">
        <v>1.3173565864562988</v>
      </c>
      <c r="H10368">
        <v>1.3957784175872803</v>
      </c>
      <c r="I10368">
        <v>79.178634643554687</v>
      </c>
      <c r="J10368">
        <v>4.4309847056865692E-2</v>
      </c>
      <c r="K10368">
        <v>34811</v>
      </c>
      <c r="L10368">
        <v>32805.326999999997</v>
      </c>
      <c r="M10368">
        <v>-7.8421808779239655E-2</v>
      </c>
      <c r="N10368">
        <v>-0.13520930707454681</v>
      </c>
      <c r="O10368">
        <v>-0.10165788978338242</v>
      </c>
      <c r="P10368">
        <v>-7.8421808779239655E-2</v>
      </c>
      <c r="Q10368">
        <v>-5.5185724049806595E-2</v>
      </c>
      <c r="R10368">
        <v>-2.1634308621287346E-2</v>
      </c>
      <c r="S10368" s="10" t="s">
        <v>38</v>
      </c>
    </row>
    <row r="10369" spans="1:19" hidden="1" x14ac:dyDescent="0.25">
      <c r="A10369" s="10" t="str">
        <f t="shared" si="161"/>
        <v>2017-2026Other1-in-10June PeakPGE24</v>
      </c>
      <c r="B10369" s="10" t="s">
        <v>54</v>
      </c>
      <c r="C10369" s="10" t="s">
        <v>13</v>
      </c>
      <c r="D10369" s="10" t="s">
        <v>4</v>
      </c>
      <c r="E10369" s="10" t="s">
        <v>1</v>
      </c>
      <c r="F10369">
        <v>24</v>
      </c>
      <c r="G10369">
        <v>1.3139296770095825</v>
      </c>
      <c r="H10369">
        <v>1.3934131860733032</v>
      </c>
      <c r="I10369">
        <v>83.59539794921875</v>
      </c>
      <c r="J10369">
        <v>4.4309847056865692E-2</v>
      </c>
      <c r="K10369">
        <v>34811</v>
      </c>
      <c r="L10369">
        <v>32805.326999999997</v>
      </c>
      <c r="M10369">
        <v>-7.9483471810817719E-2</v>
      </c>
      <c r="N10369">
        <v>-0.13627097010612488</v>
      </c>
      <c r="O10369">
        <v>-0.10271955281496048</v>
      </c>
      <c r="P10369">
        <v>-7.9483471810817719E-2</v>
      </c>
      <c r="Q10369">
        <v>-5.6247387081384659E-2</v>
      </c>
      <c r="R10369">
        <v>-2.269597165286541E-2</v>
      </c>
      <c r="S10369" s="10" t="s">
        <v>38</v>
      </c>
    </row>
    <row r="10370" spans="1:19" hidden="1" x14ac:dyDescent="0.25">
      <c r="A10370" s="10" t="str">
        <f t="shared" ref="A10370:A10433" si="162">CONCATENATE(B10370,C10370,E10370,D10370,S10370,F10370)</f>
        <v>2017-2026Other1-in-10May PeakCAISO1</v>
      </c>
      <c r="B10370" s="10" t="s">
        <v>54</v>
      </c>
      <c r="C10370" s="10" t="s">
        <v>13</v>
      </c>
      <c r="D10370" s="10" t="s">
        <v>5</v>
      </c>
      <c r="E10370" s="10" t="s">
        <v>1</v>
      </c>
      <c r="F10370">
        <v>1</v>
      </c>
      <c r="G10370">
        <v>0.79417186975479126</v>
      </c>
      <c r="H10370">
        <v>0.79417186975479126</v>
      </c>
      <c r="I10370">
        <v>72.249183654785156</v>
      </c>
      <c r="J10370">
        <v>0</v>
      </c>
      <c r="K10370">
        <v>34811</v>
      </c>
      <c r="L10370">
        <v>32805.326999999997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 s="10" t="s">
        <v>39</v>
      </c>
    </row>
    <row r="10371" spans="1:19" hidden="1" x14ac:dyDescent="0.25">
      <c r="A10371" s="10" t="str">
        <f t="shared" si="162"/>
        <v>2017-2026Other1-in-2May PeakCAISO1</v>
      </c>
      <c r="B10371" s="10" t="s">
        <v>54</v>
      </c>
      <c r="C10371" s="10" t="s">
        <v>13</v>
      </c>
      <c r="D10371" s="10" t="s">
        <v>5</v>
      </c>
      <c r="E10371" s="10" t="s">
        <v>9</v>
      </c>
      <c r="F10371">
        <v>1</v>
      </c>
      <c r="G10371">
        <v>0.72345513105392456</v>
      </c>
      <c r="H10371">
        <v>0.72345513105392456</v>
      </c>
      <c r="I10371">
        <v>70.924995422363281</v>
      </c>
      <c r="J10371">
        <v>0</v>
      </c>
      <c r="K10371">
        <v>34811</v>
      </c>
      <c r="L10371">
        <v>32805.326999999997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 s="10" t="s">
        <v>39</v>
      </c>
    </row>
    <row r="10372" spans="1:19" hidden="1" x14ac:dyDescent="0.25">
      <c r="A10372" s="10" t="str">
        <f t="shared" si="162"/>
        <v>2017-2026Other1-in-2May PeakPGE1</v>
      </c>
      <c r="B10372" s="10" t="s">
        <v>54</v>
      </c>
      <c r="C10372" s="10" t="s">
        <v>13</v>
      </c>
      <c r="D10372" s="10" t="s">
        <v>5</v>
      </c>
      <c r="E10372" s="10" t="s">
        <v>9</v>
      </c>
      <c r="F10372">
        <v>1</v>
      </c>
      <c r="G10372">
        <v>0.71764403581619263</v>
      </c>
      <c r="H10372">
        <v>0.71764403581619263</v>
      </c>
      <c r="I10372">
        <v>69.667144775390625</v>
      </c>
      <c r="J10372">
        <v>0</v>
      </c>
      <c r="K10372">
        <v>34811</v>
      </c>
      <c r="L10372">
        <v>32805.326999999997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 s="10" t="s">
        <v>38</v>
      </c>
    </row>
    <row r="10373" spans="1:19" hidden="1" x14ac:dyDescent="0.25">
      <c r="A10373" s="10" t="str">
        <f t="shared" si="162"/>
        <v>2017-2026Other1-in-10May PeakPGE1</v>
      </c>
      <c r="B10373" s="10" t="s">
        <v>54</v>
      </c>
      <c r="C10373" s="10" t="s">
        <v>13</v>
      </c>
      <c r="D10373" s="10" t="s">
        <v>5</v>
      </c>
      <c r="E10373" s="10" t="s">
        <v>1</v>
      </c>
      <c r="F10373">
        <v>1</v>
      </c>
      <c r="G10373">
        <v>0.93397819995880127</v>
      </c>
      <c r="H10373">
        <v>0.93397819995880127</v>
      </c>
      <c r="I10373">
        <v>76.895294189453125</v>
      </c>
      <c r="J10373">
        <v>0</v>
      </c>
      <c r="K10373">
        <v>34811</v>
      </c>
      <c r="L10373">
        <v>32805.326999999997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 s="10" t="s">
        <v>38</v>
      </c>
    </row>
    <row r="10374" spans="1:19" hidden="1" x14ac:dyDescent="0.25">
      <c r="A10374" s="10" t="str">
        <f t="shared" si="162"/>
        <v>2017-2026Other1-in-10May PeakCAISO2</v>
      </c>
      <c r="B10374" s="10" t="s">
        <v>54</v>
      </c>
      <c r="C10374" s="10" t="s">
        <v>13</v>
      </c>
      <c r="D10374" s="10" t="s">
        <v>5</v>
      </c>
      <c r="E10374" s="10" t="s">
        <v>1</v>
      </c>
      <c r="F10374">
        <v>2</v>
      </c>
      <c r="G10374">
        <v>0.68045961856842041</v>
      </c>
      <c r="H10374">
        <v>0.68045961856842041</v>
      </c>
      <c r="I10374">
        <v>69.996330261230469</v>
      </c>
      <c r="J10374">
        <v>0</v>
      </c>
      <c r="K10374">
        <v>34811</v>
      </c>
      <c r="L10374">
        <v>32805.326999999997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 s="10" t="s">
        <v>39</v>
      </c>
    </row>
    <row r="10375" spans="1:19" hidden="1" x14ac:dyDescent="0.25">
      <c r="A10375" s="10" t="str">
        <f t="shared" si="162"/>
        <v>2017-2026Other1-in-2May PeakCAISO2</v>
      </c>
      <c r="B10375" s="10" t="s">
        <v>54</v>
      </c>
      <c r="C10375" s="10" t="s">
        <v>13</v>
      </c>
      <c r="D10375" s="10" t="s">
        <v>5</v>
      </c>
      <c r="E10375" s="10" t="s">
        <v>9</v>
      </c>
      <c r="F10375">
        <v>2</v>
      </c>
      <c r="G10375">
        <v>0.61986833810806274</v>
      </c>
      <c r="H10375">
        <v>0.61986833810806274</v>
      </c>
      <c r="I10375">
        <v>68.927200317382812</v>
      </c>
      <c r="J10375">
        <v>0</v>
      </c>
      <c r="K10375">
        <v>34811</v>
      </c>
      <c r="L10375">
        <v>32805.326999999997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 s="10" t="s">
        <v>39</v>
      </c>
    </row>
    <row r="10376" spans="1:19" hidden="1" x14ac:dyDescent="0.25">
      <c r="A10376" s="10" t="str">
        <f t="shared" si="162"/>
        <v>2017-2026Other1-in-10May PeakPGE2</v>
      </c>
      <c r="B10376" s="10" t="s">
        <v>54</v>
      </c>
      <c r="C10376" s="10" t="s">
        <v>13</v>
      </c>
      <c r="D10376" s="10" t="s">
        <v>5</v>
      </c>
      <c r="E10376" s="10" t="s">
        <v>1</v>
      </c>
      <c r="F10376">
        <v>2</v>
      </c>
      <c r="G10376">
        <v>0.80024796724319458</v>
      </c>
      <c r="H10376">
        <v>0.80024796724319458</v>
      </c>
      <c r="I10376">
        <v>74.779243469238281</v>
      </c>
      <c r="J10376">
        <v>0</v>
      </c>
      <c r="K10376">
        <v>34811</v>
      </c>
      <c r="L10376">
        <v>32805.326999999997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 s="10" t="s">
        <v>38</v>
      </c>
    </row>
    <row r="10377" spans="1:19" hidden="1" x14ac:dyDescent="0.25">
      <c r="A10377" s="10" t="str">
        <f t="shared" si="162"/>
        <v>2017-2026Other1-in-2May PeakPGE2</v>
      </c>
      <c r="B10377" s="10" t="s">
        <v>54</v>
      </c>
      <c r="C10377" s="10" t="s">
        <v>13</v>
      </c>
      <c r="D10377" s="10" t="s">
        <v>5</v>
      </c>
      <c r="E10377" s="10" t="s">
        <v>9</v>
      </c>
      <c r="F10377">
        <v>2</v>
      </c>
      <c r="G10377">
        <v>0.61488932371139526</v>
      </c>
      <c r="H10377">
        <v>0.61488932371139526</v>
      </c>
      <c r="I10377">
        <v>67.686866760253906</v>
      </c>
      <c r="J10377">
        <v>0</v>
      </c>
      <c r="K10377">
        <v>34811</v>
      </c>
      <c r="L10377">
        <v>32805.326999999997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 s="10" t="s">
        <v>38</v>
      </c>
    </row>
    <row r="10378" spans="1:19" hidden="1" x14ac:dyDescent="0.25">
      <c r="A10378" s="10" t="str">
        <f t="shared" si="162"/>
        <v>2017-2026Other1-in-2May PeakCAISO3</v>
      </c>
      <c r="B10378" s="10" t="s">
        <v>54</v>
      </c>
      <c r="C10378" s="10" t="s">
        <v>13</v>
      </c>
      <c r="D10378" s="10" t="s">
        <v>5</v>
      </c>
      <c r="E10378" s="10" t="s">
        <v>9</v>
      </c>
      <c r="F10378">
        <v>3</v>
      </c>
      <c r="G10378">
        <v>0.55509042739868164</v>
      </c>
      <c r="H10378">
        <v>0.55509042739868164</v>
      </c>
      <c r="I10378">
        <v>67.375450134277344</v>
      </c>
      <c r="J10378">
        <v>0</v>
      </c>
      <c r="K10378">
        <v>34811</v>
      </c>
      <c r="L10378">
        <v>32805.326999999997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 s="10" t="s">
        <v>39</v>
      </c>
    </row>
    <row r="10379" spans="1:19" hidden="1" x14ac:dyDescent="0.25">
      <c r="A10379" s="10" t="str">
        <f t="shared" si="162"/>
        <v>2017-2026Other1-in-10May PeakCAISO3</v>
      </c>
      <c r="B10379" s="10" t="s">
        <v>54</v>
      </c>
      <c r="C10379" s="10" t="s">
        <v>13</v>
      </c>
      <c r="D10379" s="10" t="s">
        <v>5</v>
      </c>
      <c r="E10379" s="10" t="s">
        <v>1</v>
      </c>
      <c r="F10379">
        <v>3</v>
      </c>
      <c r="G10379">
        <v>0.60934972763061523</v>
      </c>
      <c r="H10379">
        <v>0.60934972763061523</v>
      </c>
      <c r="I10379">
        <v>68.755195617675781</v>
      </c>
      <c r="J10379">
        <v>0</v>
      </c>
      <c r="K10379">
        <v>34811</v>
      </c>
      <c r="L10379">
        <v>32805.326999999997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 s="10" t="s">
        <v>39</v>
      </c>
    </row>
    <row r="10380" spans="1:19" hidden="1" x14ac:dyDescent="0.25">
      <c r="A10380" s="10" t="str">
        <f t="shared" si="162"/>
        <v>2017-2026Other1-in-2May PeakPGE3</v>
      </c>
      <c r="B10380" s="10" t="s">
        <v>54</v>
      </c>
      <c r="C10380" s="10" t="s">
        <v>13</v>
      </c>
      <c r="D10380" s="10" t="s">
        <v>5</v>
      </c>
      <c r="E10380" s="10" t="s">
        <v>9</v>
      </c>
      <c r="F10380">
        <v>3</v>
      </c>
      <c r="G10380">
        <v>0.55063170194625854</v>
      </c>
      <c r="H10380">
        <v>0.55063170194625854</v>
      </c>
      <c r="I10380">
        <v>66.111846923828125</v>
      </c>
      <c r="J10380">
        <v>0</v>
      </c>
      <c r="K10380">
        <v>34811</v>
      </c>
      <c r="L10380">
        <v>32805.326999999997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 s="10" t="s">
        <v>38</v>
      </c>
    </row>
    <row r="10381" spans="1:19" hidden="1" x14ac:dyDescent="0.25">
      <c r="A10381" s="10" t="str">
        <f t="shared" si="162"/>
        <v>2017-2026Other1-in-10May PeakPGE3</v>
      </c>
      <c r="B10381" s="10" t="s">
        <v>54</v>
      </c>
      <c r="C10381" s="10" t="s">
        <v>13</v>
      </c>
      <c r="D10381" s="10" t="s">
        <v>5</v>
      </c>
      <c r="E10381" s="10" t="s">
        <v>1</v>
      </c>
      <c r="F10381">
        <v>3</v>
      </c>
      <c r="G10381">
        <v>0.71661990880966187</v>
      </c>
      <c r="H10381">
        <v>0.71661990880966187</v>
      </c>
      <c r="I10381">
        <v>73.222053527832031</v>
      </c>
      <c r="J10381">
        <v>0</v>
      </c>
      <c r="K10381">
        <v>34811</v>
      </c>
      <c r="L10381">
        <v>32805.326999999997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 s="10" t="s">
        <v>38</v>
      </c>
    </row>
    <row r="10382" spans="1:19" hidden="1" x14ac:dyDescent="0.25">
      <c r="A10382" s="10" t="str">
        <f t="shared" si="162"/>
        <v>2017-2026Other1-in-2May PeakCAISO4</v>
      </c>
      <c r="B10382" s="10" t="s">
        <v>54</v>
      </c>
      <c r="C10382" s="10" t="s">
        <v>13</v>
      </c>
      <c r="D10382" s="10" t="s">
        <v>5</v>
      </c>
      <c r="E10382" s="10" t="s">
        <v>9</v>
      </c>
      <c r="F10382">
        <v>4</v>
      </c>
      <c r="G10382">
        <v>0.51904678344726563</v>
      </c>
      <c r="H10382">
        <v>0.51904678344726563</v>
      </c>
      <c r="I10382">
        <v>65.857101440429688</v>
      </c>
      <c r="J10382">
        <v>0</v>
      </c>
      <c r="K10382">
        <v>34811</v>
      </c>
      <c r="L10382">
        <v>32805.326999999997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 s="10" t="s">
        <v>39</v>
      </c>
    </row>
    <row r="10383" spans="1:19" hidden="1" x14ac:dyDescent="0.25">
      <c r="A10383" s="10" t="str">
        <f t="shared" si="162"/>
        <v>2017-2026Other1-in-10May PeakCAISO4</v>
      </c>
      <c r="B10383" s="10" t="s">
        <v>54</v>
      </c>
      <c r="C10383" s="10" t="s">
        <v>13</v>
      </c>
      <c r="D10383" s="10" t="s">
        <v>5</v>
      </c>
      <c r="E10383" s="10" t="s">
        <v>1</v>
      </c>
      <c r="F10383">
        <v>4</v>
      </c>
      <c r="G10383">
        <v>0.56978285312652588</v>
      </c>
      <c r="H10383">
        <v>0.56978285312652588</v>
      </c>
      <c r="I10383">
        <v>66.711311340332031</v>
      </c>
      <c r="J10383">
        <v>0</v>
      </c>
      <c r="K10383">
        <v>34811</v>
      </c>
      <c r="L10383">
        <v>32805.326999999997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 s="10" t="s">
        <v>39</v>
      </c>
    </row>
    <row r="10384" spans="1:19" hidden="1" x14ac:dyDescent="0.25">
      <c r="A10384" s="10" t="str">
        <f t="shared" si="162"/>
        <v>2017-2026Other1-in-10May PeakPGE4</v>
      </c>
      <c r="B10384" s="10" t="s">
        <v>54</v>
      </c>
      <c r="C10384" s="10" t="s">
        <v>13</v>
      </c>
      <c r="D10384" s="10" t="s">
        <v>5</v>
      </c>
      <c r="E10384" s="10" t="s">
        <v>1</v>
      </c>
      <c r="F10384">
        <v>4</v>
      </c>
      <c r="G10384">
        <v>0.67008769512176514</v>
      </c>
      <c r="H10384">
        <v>0.67008769512176514</v>
      </c>
      <c r="I10384">
        <v>71.6158447265625</v>
      </c>
      <c r="J10384">
        <v>0</v>
      </c>
      <c r="K10384">
        <v>34811</v>
      </c>
      <c r="L10384">
        <v>32805.326999999997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 s="10" t="s">
        <v>38</v>
      </c>
    </row>
    <row r="10385" spans="1:19" hidden="1" x14ac:dyDescent="0.25">
      <c r="A10385" s="10" t="str">
        <f t="shared" si="162"/>
        <v>2017-2026Other1-in-2May PeakPGE4</v>
      </c>
      <c r="B10385" s="10" t="s">
        <v>54</v>
      </c>
      <c r="C10385" s="10" t="s">
        <v>13</v>
      </c>
      <c r="D10385" s="10" t="s">
        <v>5</v>
      </c>
      <c r="E10385" s="10" t="s">
        <v>9</v>
      </c>
      <c r="F10385">
        <v>4</v>
      </c>
      <c r="G10385">
        <v>0.5148775577545166</v>
      </c>
      <c r="H10385">
        <v>0.5148775577545166</v>
      </c>
      <c r="I10385">
        <v>64.322479248046875</v>
      </c>
      <c r="J10385">
        <v>0</v>
      </c>
      <c r="K10385">
        <v>34811</v>
      </c>
      <c r="L10385">
        <v>32805.326999999997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 s="10" t="s">
        <v>38</v>
      </c>
    </row>
    <row r="10386" spans="1:19" hidden="1" x14ac:dyDescent="0.25">
      <c r="A10386" s="10" t="str">
        <f t="shared" si="162"/>
        <v>2017-2026Other1-in-2May PeakCAISO5</v>
      </c>
      <c r="B10386" s="10" t="s">
        <v>54</v>
      </c>
      <c r="C10386" s="10" t="s">
        <v>13</v>
      </c>
      <c r="D10386" s="10" t="s">
        <v>5</v>
      </c>
      <c r="E10386" s="10" t="s">
        <v>9</v>
      </c>
      <c r="F10386">
        <v>5</v>
      </c>
      <c r="G10386">
        <v>0.50840020179748535</v>
      </c>
      <c r="H10386">
        <v>0.50840020179748535</v>
      </c>
      <c r="I10386">
        <v>64.889915466308594</v>
      </c>
      <c r="J10386">
        <v>0</v>
      </c>
      <c r="K10386">
        <v>34811</v>
      </c>
      <c r="L10386">
        <v>32805.326999999997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 s="10" t="s">
        <v>39</v>
      </c>
    </row>
    <row r="10387" spans="1:19" hidden="1" x14ac:dyDescent="0.25">
      <c r="A10387" s="10" t="str">
        <f t="shared" si="162"/>
        <v>2017-2026Other1-in-10May PeakCAISO5</v>
      </c>
      <c r="B10387" s="10" t="s">
        <v>54</v>
      </c>
      <c r="C10387" s="10" t="s">
        <v>13</v>
      </c>
      <c r="D10387" s="10" t="s">
        <v>5</v>
      </c>
      <c r="E10387" s="10" t="s">
        <v>1</v>
      </c>
      <c r="F10387">
        <v>5</v>
      </c>
      <c r="G10387">
        <v>0.55809563398361206</v>
      </c>
      <c r="H10387">
        <v>0.55809563398361206</v>
      </c>
      <c r="I10387">
        <v>65.541191101074219</v>
      </c>
      <c r="J10387">
        <v>0</v>
      </c>
      <c r="K10387">
        <v>34811</v>
      </c>
      <c r="L10387">
        <v>32805.326999999997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 s="10" t="s">
        <v>39</v>
      </c>
    </row>
    <row r="10388" spans="1:19" hidden="1" x14ac:dyDescent="0.25">
      <c r="A10388" s="10" t="str">
        <f t="shared" si="162"/>
        <v>2017-2026Other1-in-10May PeakPGE5</v>
      </c>
      <c r="B10388" s="10" t="s">
        <v>54</v>
      </c>
      <c r="C10388" s="10" t="s">
        <v>13</v>
      </c>
      <c r="D10388" s="10" t="s">
        <v>5</v>
      </c>
      <c r="E10388" s="10" t="s">
        <v>1</v>
      </c>
      <c r="F10388">
        <v>5</v>
      </c>
      <c r="G10388">
        <v>0.65634298324584961</v>
      </c>
      <c r="H10388">
        <v>0.65634298324584961</v>
      </c>
      <c r="I10388">
        <v>70.341285705566406</v>
      </c>
      <c r="J10388">
        <v>0</v>
      </c>
      <c r="K10388">
        <v>34811</v>
      </c>
      <c r="L10388">
        <v>32805.326999999997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 s="10" t="s">
        <v>38</v>
      </c>
    </row>
    <row r="10389" spans="1:19" hidden="1" x14ac:dyDescent="0.25">
      <c r="A10389" s="10" t="str">
        <f t="shared" si="162"/>
        <v>2017-2026Other1-in-2May PeakPGE5</v>
      </c>
      <c r="B10389" s="10" t="s">
        <v>54</v>
      </c>
      <c r="C10389" s="10" t="s">
        <v>13</v>
      </c>
      <c r="D10389" s="10" t="s">
        <v>5</v>
      </c>
      <c r="E10389" s="10" t="s">
        <v>9</v>
      </c>
      <c r="F10389">
        <v>5</v>
      </c>
      <c r="G10389">
        <v>0.50431656837463379</v>
      </c>
      <c r="H10389">
        <v>0.50431656837463379</v>
      </c>
      <c r="I10389">
        <v>63.067264556884766</v>
      </c>
      <c r="J10389">
        <v>0</v>
      </c>
      <c r="K10389">
        <v>34811</v>
      </c>
      <c r="L10389">
        <v>32805.326999999997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 s="10" t="s">
        <v>38</v>
      </c>
    </row>
    <row r="10390" spans="1:19" hidden="1" x14ac:dyDescent="0.25">
      <c r="A10390" s="10" t="str">
        <f t="shared" si="162"/>
        <v>2017-2026Other1-in-2May PeakCAISO6</v>
      </c>
      <c r="B10390" s="10" t="s">
        <v>54</v>
      </c>
      <c r="C10390" s="10" t="s">
        <v>13</v>
      </c>
      <c r="D10390" s="10" t="s">
        <v>5</v>
      </c>
      <c r="E10390" s="10" t="s">
        <v>9</v>
      </c>
      <c r="F10390">
        <v>6</v>
      </c>
      <c r="G10390">
        <v>0.52806037664413452</v>
      </c>
      <c r="H10390">
        <v>0.52806037664413452</v>
      </c>
      <c r="I10390">
        <v>63.621894836425781</v>
      </c>
      <c r="J10390">
        <v>0</v>
      </c>
      <c r="K10390">
        <v>34811</v>
      </c>
      <c r="L10390">
        <v>32805.326999999997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 s="10" t="s">
        <v>39</v>
      </c>
    </row>
    <row r="10391" spans="1:19" hidden="1" x14ac:dyDescent="0.25">
      <c r="A10391" s="10" t="str">
        <f t="shared" si="162"/>
        <v>2017-2026Other1-in-10May PeakCAISO6</v>
      </c>
      <c r="B10391" s="10" t="s">
        <v>54</v>
      </c>
      <c r="C10391" s="10" t="s">
        <v>13</v>
      </c>
      <c r="D10391" s="10" t="s">
        <v>5</v>
      </c>
      <c r="E10391" s="10" t="s">
        <v>1</v>
      </c>
      <c r="F10391">
        <v>6</v>
      </c>
      <c r="G10391">
        <v>0.5796775221824646</v>
      </c>
      <c r="H10391">
        <v>0.5796775221824646</v>
      </c>
      <c r="I10391">
        <v>64.442527770996094</v>
      </c>
      <c r="J10391">
        <v>0</v>
      </c>
      <c r="K10391">
        <v>34811</v>
      </c>
      <c r="L10391">
        <v>32805.326999999997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 s="10" t="s">
        <v>39</v>
      </c>
    </row>
    <row r="10392" spans="1:19" hidden="1" x14ac:dyDescent="0.25">
      <c r="A10392" s="10" t="str">
        <f t="shared" si="162"/>
        <v>2017-2026Other1-in-10May PeakPGE6</v>
      </c>
      <c r="B10392" s="10" t="s">
        <v>54</v>
      </c>
      <c r="C10392" s="10" t="s">
        <v>13</v>
      </c>
      <c r="D10392" s="10" t="s">
        <v>5</v>
      </c>
      <c r="E10392" s="10" t="s">
        <v>1</v>
      </c>
      <c r="F10392">
        <v>6</v>
      </c>
      <c r="G10392">
        <v>0.6817241907119751</v>
      </c>
      <c r="H10392">
        <v>0.6817241907119751</v>
      </c>
      <c r="I10392">
        <v>69.367279052734375</v>
      </c>
      <c r="J10392">
        <v>0</v>
      </c>
      <c r="K10392">
        <v>34811</v>
      </c>
      <c r="L10392">
        <v>32805.326999999997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 s="10" t="s">
        <v>38</v>
      </c>
    </row>
    <row r="10393" spans="1:19" hidden="1" x14ac:dyDescent="0.25">
      <c r="A10393" s="10" t="str">
        <f t="shared" si="162"/>
        <v>2017-2026Other1-in-2May PeakPGE6</v>
      </c>
      <c r="B10393" s="10" t="s">
        <v>54</v>
      </c>
      <c r="C10393" s="10" t="s">
        <v>13</v>
      </c>
      <c r="D10393" s="10" t="s">
        <v>5</v>
      </c>
      <c r="E10393" s="10" t="s">
        <v>9</v>
      </c>
      <c r="F10393">
        <v>6</v>
      </c>
      <c r="G10393">
        <v>0.52381879091262817</v>
      </c>
      <c r="H10393">
        <v>0.52381879091262817</v>
      </c>
      <c r="I10393">
        <v>62.115779876708984</v>
      </c>
      <c r="J10393">
        <v>0</v>
      </c>
      <c r="K10393">
        <v>34811</v>
      </c>
      <c r="L10393">
        <v>32805.326999999997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 s="10" t="s">
        <v>38</v>
      </c>
    </row>
    <row r="10394" spans="1:19" hidden="1" x14ac:dyDescent="0.25">
      <c r="A10394" s="10" t="str">
        <f t="shared" si="162"/>
        <v>2017-2026Other1-in-10May PeakCAISO7</v>
      </c>
      <c r="B10394" s="10" t="s">
        <v>54</v>
      </c>
      <c r="C10394" s="10" t="s">
        <v>13</v>
      </c>
      <c r="D10394" s="10" t="s">
        <v>5</v>
      </c>
      <c r="E10394" s="10" t="s">
        <v>1</v>
      </c>
      <c r="F10394">
        <v>7</v>
      </c>
      <c r="G10394">
        <v>0.63913756608963013</v>
      </c>
      <c r="H10394">
        <v>0.63913756608963013</v>
      </c>
      <c r="I10394">
        <v>64.882392883300781</v>
      </c>
      <c r="J10394">
        <v>0</v>
      </c>
      <c r="K10394">
        <v>34811</v>
      </c>
      <c r="L10394">
        <v>32805.326999999997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 s="10" t="s">
        <v>39</v>
      </c>
    </row>
    <row r="10395" spans="1:19" hidden="1" x14ac:dyDescent="0.25">
      <c r="A10395" s="10" t="str">
        <f t="shared" si="162"/>
        <v>2017-2026Other1-in-2May PeakCAISO7</v>
      </c>
      <c r="B10395" s="10" t="s">
        <v>54</v>
      </c>
      <c r="C10395" s="10" t="s">
        <v>13</v>
      </c>
      <c r="D10395" s="10" t="s">
        <v>5</v>
      </c>
      <c r="E10395" s="10" t="s">
        <v>9</v>
      </c>
      <c r="F10395">
        <v>7</v>
      </c>
      <c r="G10395">
        <v>0.58222579956054688</v>
      </c>
      <c r="H10395">
        <v>0.58222579956054688</v>
      </c>
      <c r="I10395">
        <v>64.073135375976563</v>
      </c>
      <c r="J10395">
        <v>0</v>
      </c>
      <c r="K10395">
        <v>34811</v>
      </c>
      <c r="L10395">
        <v>32805.326999999997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 s="10" t="s">
        <v>39</v>
      </c>
    </row>
    <row r="10396" spans="1:19" hidden="1" x14ac:dyDescent="0.25">
      <c r="A10396" s="10" t="str">
        <f t="shared" si="162"/>
        <v>2017-2026Other1-in-2May PeakPGE7</v>
      </c>
      <c r="B10396" s="10" t="s">
        <v>54</v>
      </c>
      <c r="C10396" s="10" t="s">
        <v>13</v>
      </c>
      <c r="D10396" s="10" t="s">
        <v>5</v>
      </c>
      <c r="E10396" s="10" t="s">
        <v>9</v>
      </c>
      <c r="F10396">
        <v>7</v>
      </c>
      <c r="G10396">
        <v>0.57754909992218018</v>
      </c>
      <c r="H10396">
        <v>0.57754909992218018</v>
      </c>
      <c r="I10396">
        <v>62.732376098632813</v>
      </c>
      <c r="J10396">
        <v>0</v>
      </c>
      <c r="K10396">
        <v>34811</v>
      </c>
      <c r="L10396">
        <v>32805.326999999997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 s="10" t="s">
        <v>38</v>
      </c>
    </row>
    <row r="10397" spans="1:19" hidden="1" x14ac:dyDescent="0.25">
      <c r="A10397" s="10" t="str">
        <f t="shared" si="162"/>
        <v>2017-2026Other1-in-10May PeakPGE7</v>
      </c>
      <c r="B10397" s="10" t="s">
        <v>54</v>
      </c>
      <c r="C10397" s="10" t="s">
        <v>13</v>
      </c>
      <c r="D10397" s="10" t="s">
        <v>5</v>
      </c>
      <c r="E10397" s="10" t="s">
        <v>1</v>
      </c>
      <c r="F10397">
        <v>7</v>
      </c>
      <c r="G10397">
        <v>0.7516515851020813</v>
      </c>
      <c r="H10397">
        <v>0.7516515851020813</v>
      </c>
      <c r="I10397">
        <v>69.966293334960938</v>
      </c>
      <c r="J10397">
        <v>0</v>
      </c>
      <c r="K10397">
        <v>34811</v>
      </c>
      <c r="L10397">
        <v>32805.326999999997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 s="10" t="s">
        <v>38</v>
      </c>
    </row>
    <row r="10398" spans="1:19" hidden="1" x14ac:dyDescent="0.25">
      <c r="A10398" s="10" t="str">
        <f t="shared" si="162"/>
        <v>2017-2026Other1-in-2May PeakCAISO8</v>
      </c>
      <c r="B10398" s="10" t="s">
        <v>54</v>
      </c>
      <c r="C10398" s="10" t="s">
        <v>13</v>
      </c>
      <c r="D10398" s="10" t="s">
        <v>5</v>
      </c>
      <c r="E10398" s="10" t="s">
        <v>9</v>
      </c>
      <c r="F10398">
        <v>8</v>
      </c>
      <c r="G10398">
        <v>0.61350667476654053</v>
      </c>
      <c r="H10398">
        <v>0.61350667476654053</v>
      </c>
      <c r="I10398">
        <v>67.64599609375</v>
      </c>
      <c r="J10398">
        <v>0</v>
      </c>
      <c r="K10398">
        <v>34811</v>
      </c>
      <c r="L10398">
        <v>32805.326999999997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 s="10" t="s">
        <v>39</v>
      </c>
    </row>
    <row r="10399" spans="1:19" hidden="1" x14ac:dyDescent="0.25">
      <c r="A10399" s="10" t="str">
        <f t="shared" si="162"/>
        <v>2017-2026Other1-in-10May PeakCAISO8</v>
      </c>
      <c r="B10399" s="10" t="s">
        <v>54</v>
      </c>
      <c r="C10399" s="10" t="s">
        <v>13</v>
      </c>
      <c r="D10399" s="10" t="s">
        <v>5</v>
      </c>
      <c r="E10399" s="10" t="s">
        <v>1</v>
      </c>
      <c r="F10399">
        <v>8</v>
      </c>
      <c r="G10399">
        <v>0.67347609996795654</v>
      </c>
      <c r="H10399">
        <v>0.67347609996795654</v>
      </c>
      <c r="I10399">
        <v>68.875343322753906</v>
      </c>
      <c r="J10399">
        <v>0</v>
      </c>
      <c r="K10399">
        <v>34811</v>
      </c>
      <c r="L10399">
        <v>32805.326999999997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 s="10" t="s">
        <v>39</v>
      </c>
    </row>
    <row r="10400" spans="1:19" hidden="1" x14ac:dyDescent="0.25">
      <c r="A10400" s="10" t="str">
        <f t="shared" si="162"/>
        <v>2017-2026Other1-in-2May PeakPGE8</v>
      </c>
      <c r="B10400" s="10" t="s">
        <v>54</v>
      </c>
      <c r="C10400" s="10" t="s">
        <v>13</v>
      </c>
      <c r="D10400" s="10" t="s">
        <v>5</v>
      </c>
      <c r="E10400" s="10" t="s">
        <v>9</v>
      </c>
      <c r="F10400">
        <v>8</v>
      </c>
      <c r="G10400">
        <v>0.60857874155044556</v>
      </c>
      <c r="H10400">
        <v>0.60857874155044556</v>
      </c>
      <c r="I10400">
        <v>66.757514953613281</v>
      </c>
      <c r="J10400">
        <v>0</v>
      </c>
      <c r="K10400">
        <v>34811</v>
      </c>
      <c r="L10400">
        <v>32805.326999999997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 s="10" t="s">
        <v>38</v>
      </c>
    </row>
    <row r="10401" spans="1:19" hidden="1" x14ac:dyDescent="0.25">
      <c r="A10401" s="10" t="str">
        <f t="shared" si="162"/>
        <v>2017-2026Other1-in-10May PeakPGE8</v>
      </c>
      <c r="B10401" s="10" t="s">
        <v>54</v>
      </c>
      <c r="C10401" s="10" t="s">
        <v>13</v>
      </c>
      <c r="D10401" s="10" t="s">
        <v>5</v>
      </c>
      <c r="E10401" s="10" t="s">
        <v>1</v>
      </c>
      <c r="F10401">
        <v>8</v>
      </c>
      <c r="G10401">
        <v>0.79203510284423828</v>
      </c>
      <c r="H10401">
        <v>0.79203510284423828</v>
      </c>
      <c r="I10401">
        <v>74.212760925292969</v>
      </c>
      <c r="J10401">
        <v>0</v>
      </c>
      <c r="K10401">
        <v>34811</v>
      </c>
      <c r="L10401">
        <v>32805.326999999997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 s="10" t="s">
        <v>38</v>
      </c>
    </row>
    <row r="10402" spans="1:19" hidden="1" x14ac:dyDescent="0.25">
      <c r="A10402" s="10" t="str">
        <f t="shared" si="162"/>
        <v>2017-2026Other1-in-10May PeakCAISO9</v>
      </c>
      <c r="B10402" s="10" t="s">
        <v>54</v>
      </c>
      <c r="C10402" s="10" t="s">
        <v>13</v>
      </c>
      <c r="D10402" s="10" t="s">
        <v>5</v>
      </c>
      <c r="E10402" s="10" t="s">
        <v>1</v>
      </c>
      <c r="F10402">
        <v>9</v>
      </c>
      <c r="G10402">
        <v>0.66912990808486938</v>
      </c>
      <c r="H10402">
        <v>0.66912990808486938</v>
      </c>
      <c r="I10402">
        <v>73.906524658203125</v>
      </c>
      <c r="J10402">
        <v>0</v>
      </c>
      <c r="K10402">
        <v>34811</v>
      </c>
      <c r="L10402">
        <v>32805.326999999997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 s="10" t="s">
        <v>39</v>
      </c>
    </row>
    <row r="10403" spans="1:19" hidden="1" x14ac:dyDescent="0.25">
      <c r="A10403" s="10" t="str">
        <f t="shared" si="162"/>
        <v>2017-2026Other1-in-2May PeakCAISO9</v>
      </c>
      <c r="B10403" s="10" t="s">
        <v>54</v>
      </c>
      <c r="C10403" s="10" t="s">
        <v>13</v>
      </c>
      <c r="D10403" s="10" t="s">
        <v>5</v>
      </c>
      <c r="E10403" s="10" t="s">
        <v>9</v>
      </c>
      <c r="F10403">
        <v>9</v>
      </c>
      <c r="G10403">
        <v>0.60954749584197998</v>
      </c>
      <c r="H10403">
        <v>0.60954749584197998</v>
      </c>
      <c r="I10403">
        <v>71.506988525390625</v>
      </c>
      <c r="J10403">
        <v>0</v>
      </c>
      <c r="K10403">
        <v>34811</v>
      </c>
      <c r="L10403">
        <v>32805.326999999997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 s="10" t="s">
        <v>39</v>
      </c>
    </row>
    <row r="10404" spans="1:19" hidden="1" x14ac:dyDescent="0.25">
      <c r="A10404" s="10" t="str">
        <f t="shared" si="162"/>
        <v>2017-2026Other1-in-2May PeakPGE9</v>
      </c>
      <c r="B10404" s="10" t="s">
        <v>54</v>
      </c>
      <c r="C10404" s="10" t="s">
        <v>13</v>
      </c>
      <c r="D10404" s="10" t="s">
        <v>5</v>
      </c>
      <c r="E10404" s="10" t="s">
        <v>9</v>
      </c>
      <c r="F10404">
        <v>9</v>
      </c>
      <c r="G10404">
        <v>0.60465133190155029</v>
      </c>
      <c r="H10404">
        <v>0.60465133190155029</v>
      </c>
      <c r="I10404">
        <v>71.647415161132813</v>
      </c>
      <c r="J10404">
        <v>0</v>
      </c>
      <c r="K10404">
        <v>34811</v>
      </c>
      <c r="L10404">
        <v>32805.326999999997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 s="10" t="s">
        <v>38</v>
      </c>
    </row>
    <row r="10405" spans="1:19" hidden="1" x14ac:dyDescent="0.25">
      <c r="A10405" s="10" t="str">
        <f t="shared" si="162"/>
        <v>2017-2026Other1-in-10May PeakPGE9</v>
      </c>
      <c r="B10405" s="10" t="s">
        <v>54</v>
      </c>
      <c r="C10405" s="10" t="s">
        <v>13</v>
      </c>
      <c r="D10405" s="10" t="s">
        <v>5</v>
      </c>
      <c r="E10405" s="10" t="s">
        <v>1</v>
      </c>
      <c r="F10405">
        <v>9</v>
      </c>
      <c r="G10405">
        <v>0.78692376613616943</v>
      </c>
      <c r="H10405">
        <v>0.78692376613616943</v>
      </c>
      <c r="I10405">
        <v>79.363922119140625</v>
      </c>
      <c r="J10405">
        <v>0</v>
      </c>
      <c r="K10405">
        <v>34811</v>
      </c>
      <c r="L10405">
        <v>32805.326999999997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 s="10" t="s">
        <v>38</v>
      </c>
    </row>
    <row r="10406" spans="1:19" hidden="1" x14ac:dyDescent="0.25">
      <c r="A10406" s="10" t="str">
        <f t="shared" si="162"/>
        <v>2017-2026Other1-in-10May PeakCAISO10</v>
      </c>
      <c r="B10406" s="10" t="s">
        <v>54</v>
      </c>
      <c r="C10406" s="10" t="s">
        <v>13</v>
      </c>
      <c r="D10406" s="10" t="s">
        <v>5</v>
      </c>
      <c r="E10406" s="10" t="s">
        <v>1</v>
      </c>
      <c r="F10406">
        <v>10</v>
      </c>
      <c r="G10406">
        <v>0.69962269067764282</v>
      </c>
      <c r="H10406">
        <v>0.69962269067764282</v>
      </c>
      <c r="I10406">
        <v>78.395263671875</v>
      </c>
      <c r="J10406">
        <v>0</v>
      </c>
      <c r="K10406">
        <v>34811</v>
      </c>
      <c r="L10406">
        <v>32805.326999999997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 s="10" t="s">
        <v>39</v>
      </c>
    </row>
    <row r="10407" spans="1:19" hidden="1" x14ac:dyDescent="0.25">
      <c r="A10407" s="10" t="str">
        <f t="shared" si="162"/>
        <v>2017-2026Other1-in-2May PeakCAISO10</v>
      </c>
      <c r="B10407" s="10" t="s">
        <v>54</v>
      </c>
      <c r="C10407" s="10" t="s">
        <v>13</v>
      </c>
      <c r="D10407" s="10" t="s">
        <v>5</v>
      </c>
      <c r="E10407" s="10" t="s">
        <v>9</v>
      </c>
      <c r="F10407">
        <v>10</v>
      </c>
      <c r="G10407">
        <v>0.63732504844665527</v>
      </c>
      <c r="H10407">
        <v>0.63732504844665527</v>
      </c>
      <c r="I10407">
        <v>75.559249877929687</v>
      </c>
      <c r="J10407">
        <v>0</v>
      </c>
      <c r="K10407">
        <v>34811</v>
      </c>
      <c r="L10407">
        <v>32805.326999999997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 s="10" t="s">
        <v>39</v>
      </c>
    </row>
    <row r="10408" spans="1:19" hidden="1" x14ac:dyDescent="0.25">
      <c r="A10408" s="10" t="str">
        <f t="shared" si="162"/>
        <v>2017-2026Other1-in-2May PeakPGE10</v>
      </c>
      <c r="B10408" s="10" t="s">
        <v>54</v>
      </c>
      <c r="C10408" s="10" t="s">
        <v>13</v>
      </c>
      <c r="D10408" s="10" t="s">
        <v>5</v>
      </c>
      <c r="E10408" s="10" t="s">
        <v>9</v>
      </c>
      <c r="F10408">
        <v>10</v>
      </c>
      <c r="G10408">
        <v>0.6322057843208313</v>
      </c>
      <c r="H10408">
        <v>0.6322057843208313</v>
      </c>
      <c r="I10408">
        <v>76.033706665039063</v>
      </c>
      <c r="J10408">
        <v>0</v>
      </c>
      <c r="K10408">
        <v>34811</v>
      </c>
      <c r="L10408">
        <v>32805.326999999997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 s="10" t="s">
        <v>38</v>
      </c>
    </row>
    <row r="10409" spans="1:19" hidden="1" x14ac:dyDescent="0.25">
      <c r="A10409" s="10" t="str">
        <f t="shared" si="162"/>
        <v>2017-2026Other1-in-10May PeakPGE10</v>
      </c>
      <c r="B10409" s="10" t="s">
        <v>54</v>
      </c>
      <c r="C10409" s="10" t="s">
        <v>13</v>
      </c>
      <c r="D10409" s="10" t="s">
        <v>5</v>
      </c>
      <c r="E10409" s="10" t="s">
        <v>1</v>
      </c>
      <c r="F10409">
        <v>10</v>
      </c>
      <c r="G10409">
        <v>0.82278448343276978</v>
      </c>
      <c r="H10409">
        <v>0.82278448343276978</v>
      </c>
      <c r="I10409">
        <v>83.612640380859375</v>
      </c>
      <c r="J10409">
        <v>0</v>
      </c>
      <c r="K10409">
        <v>34811</v>
      </c>
      <c r="L10409">
        <v>32805.326999999997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 s="10" t="s">
        <v>38</v>
      </c>
    </row>
    <row r="10410" spans="1:19" hidden="1" x14ac:dyDescent="0.25">
      <c r="A10410" s="10" t="str">
        <f t="shared" si="162"/>
        <v>2017-2026Other1-in-2May PeakCAISO11</v>
      </c>
      <c r="B10410" s="10" t="s">
        <v>54</v>
      </c>
      <c r="C10410" s="10" t="s">
        <v>13</v>
      </c>
      <c r="D10410" s="10" t="s">
        <v>5</v>
      </c>
      <c r="E10410" s="10" t="s">
        <v>9</v>
      </c>
      <c r="F10410">
        <v>11</v>
      </c>
      <c r="G10410">
        <v>0.71636360883712769</v>
      </c>
      <c r="H10410">
        <v>0.71636360883712769</v>
      </c>
      <c r="I10410">
        <v>79.714340209960938</v>
      </c>
      <c r="J10410">
        <v>0</v>
      </c>
      <c r="K10410">
        <v>34811</v>
      </c>
      <c r="L10410">
        <v>32805.326999999997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 s="10" t="s">
        <v>39</v>
      </c>
    </row>
    <row r="10411" spans="1:19" hidden="1" x14ac:dyDescent="0.25">
      <c r="A10411" s="10" t="str">
        <f t="shared" si="162"/>
        <v>2017-2026Other1-in-10May PeakCAISO11</v>
      </c>
      <c r="B10411" s="10" t="s">
        <v>54</v>
      </c>
      <c r="C10411" s="10" t="s">
        <v>13</v>
      </c>
      <c r="D10411" s="10" t="s">
        <v>5</v>
      </c>
      <c r="E10411" s="10" t="s">
        <v>1</v>
      </c>
      <c r="F10411">
        <v>11</v>
      </c>
      <c r="G10411">
        <v>0.78638714551925659</v>
      </c>
      <c r="H10411">
        <v>0.78638714551925659</v>
      </c>
      <c r="I10411">
        <v>82.831527709960938</v>
      </c>
      <c r="J10411">
        <v>0</v>
      </c>
      <c r="K10411">
        <v>34811</v>
      </c>
      <c r="L10411">
        <v>32805.326999999997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 s="10" t="s">
        <v>39</v>
      </c>
    </row>
    <row r="10412" spans="1:19" hidden="1" x14ac:dyDescent="0.25">
      <c r="A10412" s="10" t="str">
        <f t="shared" si="162"/>
        <v>2017-2026Other1-in-10May PeakPGE11</v>
      </c>
      <c r="B10412" s="10" t="s">
        <v>54</v>
      </c>
      <c r="C10412" s="10" t="s">
        <v>13</v>
      </c>
      <c r="D10412" s="10" t="s">
        <v>5</v>
      </c>
      <c r="E10412" s="10" t="s">
        <v>1</v>
      </c>
      <c r="F10412">
        <v>11</v>
      </c>
      <c r="G10412">
        <v>0.92482298612594604</v>
      </c>
      <c r="H10412">
        <v>0.92482298612594604</v>
      </c>
      <c r="I10412">
        <v>87.616226196289063</v>
      </c>
      <c r="J10412">
        <v>0</v>
      </c>
      <c r="K10412">
        <v>34811</v>
      </c>
      <c r="L10412">
        <v>32805.326999999997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 s="10" t="s">
        <v>38</v>
      </c>
    </row>
    <row r="10413" spans="1:19" hidden="1" x14ac:dyDescent="0.25">
      <c r="A10413" s="10" t="str">
        <f t="shared" si="162"/>
        <v>2017-2026Other1-in-2May PeakPGE11</v>
      </c>
      <c r="B10413" s="10" t="s">
        <v>54</v>
      </c>
      <c r="C10413" s="10" t="s">
        <v>13</v>
      </c>
      <c r="D10413" s="10" t="s">
        <v>5</v>
      </c>
      <c r="E10413" s="10" t="s">
        <v>9</v>
      </c>
      <c r="F10413">
        <v>11</v>
      </c>
      <c r="G10413">
        <v>0.71060943603515625</v>
      </c>
      <c r="H10413">
        <v>0.71060943603515625</v>
      </c>
      <c r="I10413">
        <v>80.220832824707031</v>
      </c>
      <c r="J10413">
        <v>0</v>
      </c>
      <c r="K10413">
        <v>34811</v>
      </c>
      <c r="L10413">
        <v>32805.326999999997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 s="10" t="s">
        <v>38</v>
      </c>
    </row>
    <row r="10414" spans="1:19" hidden="1" x14ac:dyDescent="0.25">
      <c r="A10414" s="10" t="str">
        <f t="shared" si="162"/>
        <v>2017-2026Other1-in-10May PeakCAISO12</v>
      </c>
      <c r="B10414" s="10" t="s">
        <v>54</v>
      </c>
      <c r="C10414" s="10" t="s">
        <v>13</v>
      </c>
      <c r="D10414" s="10" t="s">
        <v>5</v>
      </c>
      <c r="E10414" s="10" t="s">
        <v>1</v>
      </c>
      <c r="F10414">
        <v>12</v>
      </c>
      <c r="G10414">
        <v>0.94222700595855713</v>
      </c>
      <c r="H10414">
        <v>0.94222700595855713</v>
      </c>
      <c r="I10414">
        <v>86.68084716796875</v>
      </c>
      <c r="J10414">
        <v>0</v>
      </c>
      <c r="K10414">
        <v>34811</v>
      </c>
      <c r="L10414">
        <v>32805.326999999997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 s="10" t="s">
        <v>39</v>
      </c>
    </row>
    <row r="10415" spans="1:19" hidden="1" x14ac:dyDescent="0.25">
      <c r="A10415" s="10" t="str">
        <f t="shared" si="162"/>
        <v>2017-2026Other1-in-2May PeakCAISO12</v>
      </c>
      <c r="B10415" s="10" t="s">
        <v>54</v>
      </c>
      <c r="C10415" s="10" t="s">
        <v>13</v>
      </c>
      <c r="D10415" s="10" t="s">
        <v>5</v>
      </c>
      <c r="E10415" s="10" t="s">
        <v>9</v>
      </c>
      <c r="F10415">
        <v>12</v>
      </c>
      <c r="G10415">
        <v>0.85832673311233521</v>
      </c>
      <c r="H10415">
        <v>0.85832673311233521</v>
      </c>
      <c r="I10415">
        <v>83.426704406738281</v>
      </c>
      <c r="J10415">
        <v>0</v>
      </c>
      <c r="K10415">
        <v>34811</v>
      </c>
      <c r="L10415">
        <v>32805.326999999997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 s="10" t="s">
        <v>39</v>
      </c>
    </row>
    <row r="10416" spans="1:19" hidden="1" x14ac:dyDescent="0.25">
      <c r="A10416" s="10" t="str">
        <f t="shared" si="162"/>
        <v>2017-2026Other1-in-2May PeakPGE12</v>
      </c>
      <c r="B10416" s="10" t="s">
        <v>54</v>
      </c>
      <c r="C10416" s="10" t="s">
        <v>13</v>
      </c>
      <c r="D10416" s="10" t="s">
        <v>5</v>
      </c>
      <c r="E10416" s="10" t="s">
        <v>9</v>
      </c>
      <c r="F10416">
        <v>12</v>
      </c>
      <c r="G10416">
        <v>0.85143232345581055</v>
      </c>
      <c r="H10416">
        <v>0.85143232345581055</v>
      </c>
      <c r="I10416">
        <v>84.053436279296875</v>
      </c>
      <c r="J10416">
        <v>0</v>
      </c>
      <c r="K10416">
        <v>34811</v>
      </c>
      <c r="L10416">
        <v>32805.326999999997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 s="10" t="s">
        <v>38</v>
      </c>
    </row>
    <row r="10417" spans="1:19" hidden="1" x14ac:dyDescent="0.25">
      <c r="A10417" s="10" t="str">
        <f t="shared" si="162"/>
        <v>2017-2026Other1-in-10May PeakPGE12</v>
      </c>
      <c r="B10417" s="10" t="s">
        <v>54</v>
      </c>
      <c r="C10417" s="10" t="s">
        <v>13</v>
      </c>
      <c r="D10417" s="10" t="s">
        <v>5</v>
      </c>
      <c r="E10417" s="10" t="s">
        <v>1</v>
      </c>
      <c r="F10417">
        <v>12</v>
      </c>
      <c r="G10417">
        <v>1.1080969572067261</v>
      </c>
      <c r="H10417">
        <v>1.1080969572067261</v>
      </c>
      <c r="I10417">
        <v>91.357437133789063</v>
      </c>
      <c r="J10417">
        <v>0</v>
      </c>
      <c r="K10417">
        <v>34811</v>
      </c>
      <c r="L10417">
        <v>32805.326999999997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 s="10" t="s">
        <v>38</v>
      </c>
    </row>
    <row r="10418" spans="1:19" hidden="1" x14ac:dyDescent="0.25">
      <c r="A10418" s="10" t="str">
        <f t="shared" si="162"/>
        <v>2017-2026Other1-in-2May PeakCAISO13</v>
      </c>
      <c r="B10418" s="10" t="s">
        <v>54</v>
      </c>
      <c r="C10418" s="10" t="s">
        <v>13</v>
      </c>
      <c r="D10418" s="10" t="s">
        <v>5</v>
      </c>
      <c r="E10418" s="10" t="s">
        <v>9</v>
      </c>
      <c r="F10418">
        <v>13</v>
      </c>
      <c r="G10418">
        <v>1.0647082328796387</v>
      </c>
      <c r="H10418">
        <v>1.0647082328796387</v>
      </c>
      <c r="I10418">
        <v>86.607620239257813</v>
      </c>
      <c r="J10418">
        <v>0</v>
      </c>
      <c r="K10418">
        <v>34811</v>
      </c>
      <c r="L10418">
        <v>32805.326999999997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 s="10" t="s">
        <v>39</v>
      </c>
    </row>
    <row r="10419" spans="1:19" hidden="1" x14ac:dyDescent="0.25">
      <c r="A10419" s="10" t="str">
        <f t="shared" si="162"/>
        <v>2017-2026Other1-in-10May PeakCAISO13</v>
      </c>
      <c r="B10419" s="10" t="s">
        <v>54</v>
      </c>
      <c r="C10419" s="10" t="s">
        <v>13</v>
      </c>
      <c r="D10419" s="10" t="s">
        <v>5</v>
      </c>
      <c r="E10419" s="10" t="s">
        <v>1</v>
      </c>
      <c r="F10419">
        <v>13</v>
      </c>
      <c r="G10419">
        <v>1.1687819957733154</v>
      </c>
      <c r="H10419">
        <v>1.1687819957733154</v>
      </c>
      <c r="I10419">
        <v>90.111053466796875</v>
      </c>
      <c r="J10419">
        <v>0</v>
      </c>
      <c r="K10419">
        <v>34811</v>
      </c>
      <c r="L10419">
        <v>32805.326999999997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 s="10" t="s">
        <v>39</v>
      </c>
    </row>
    <row r="10420" spans="1:19" hidden="1" x14ac:dyDescent="0.25">
      <c r="A10420" s="10" t="str">
        <f t="shared" si="162"/>
        <v>2017-2026Other1-in-2May PeakPGE13</v>
      </c>
      <c r="B10420" s="10" t="s">
        <v>54</v>
      </c>
      <c r="C10420" s="10" t="s">
        <v>13</v>
      </c>
      <c r="D10420" s="10" t="s">
        <v>5</v>
      </c>
      <c r="E10420" s="10" t="s">
        <v>9</v>
      </c>
      <c r="F10420">
        <v>13</v>
      </c>
      <c r="G10420">
        <v>1.0561560392379761</v>
      </c>
      <c r="H10420">
        <v>1.0561560392379761</v>
      </c>
      <c r="I10420">
        <v>87.497528076171875</v>
      </c>
      <c r="J10420">
        <v>0</v>
      </c>
      <c r="K10420">
        <v>34811</v>
      </c>
      <c r="L10420">
        <v>32805.326999999997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 s="10" t="s">
        <v>38</v>
      </c>
    </row>
    <row r="10421" spans="1:19" hidden="1" x14ac:dyDescent="0.25">
      <c r="A10421" s="10" t="str">
        <f t="shared" si="162"/>
        <v>2017-2026Other1-in-10May PeakPGE13</v>
      </c>
      <c r="B10421" s="10" t="s">
        <v>54</v>
      </c>
      <c r="C10421" s="10" t="s">
        <v>13</v>
      </c>
      <c r="D10421" s="10" t="s">
        <v>5</v>
      </c>
      <c r="E10421" s="10" t="s">
        <v>1</v>
      </c>
      <c r="F10421">
        <v>13</v>
      </c>
      <c r="G10421">
        <v>1.3745348453521729</v>
      </c>
      <c r="H10421">
        <v>1.3745348453521729</v>
      </c>
      <c r="I10421">
        <v>94.697486877441406</v>
      </c>
      <c r="J10421">
        <v>0</v>
      </c>
      <c r="K10421">
        <v>34811</v>
      </c>
      <c r="L10421">
        <v>32805.326999999997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 s="10" t="s">
        <v>38</v>
      </c>
    </row>
    <row r="10422" spans="1:19" hidden="1" x14ac:dyDescent="0.25">
      <c r="A10422" s="10" t="str">
        <f t="shared" si="162"/>
        <v>2017-2026Other1-in-2May PeakCAISO14</v>
      </c>
      <c r="B10422" s="10" t="s">
        <v>54</v>
      </c>
      <c r="C10422" s="10" t="s">
        <v>13</v>
      </c>
      <c r="D10422" s="10" t="s">
        <v>5</v>
      </c>
      <c r="E10422" s="10" t="s">
        <v>9</v>
      </c>
      <c r="F10422">
        <v>14</v>
      </c>
      <c r="G10422">
        <v>1.3046660423278809</v>
      </c>
      <c r="H10422">
        <v>1.1298694610595703</v>
      </c>
      <c r="I10422">
        <v>89.328079223632813</v>
      </c>
      <c r="J10422">
        <v>0.10273714363574982</v>
      </c>
      <c r="K10422">
        <v>34811</v>
      </c>
      <c r="L10422">
        <v>32805.326999999997</v>
      </c>
      <c r="M10422">
        <v>0.17479656636714935</v>
      </c>
      <c r="N10422">
        <v>4.3128643184900284E-2</v>
      </c>
      <c r="O10422">
        <v>0.12092120945453644</v>
      </c>
      <c r="P10422">
        <v>0.17479656636714935</v>
      </c>
      <c r="Q10422">
        <v>0.22867192327976227</v>
      </c>
      <c r="R10422">
        <v>0.30646449327468872</v>
      </c>
      <c r="S10422" s="10" t="s">
        <v>39</v>
      </c>
    </row>
    <row r="10423" spans="1:19" hidden="1" x14ac:dyDescent="0.25">
      <c r="A10423" s="10" t="str">
        <f t="shared" si="162"/>
        <v>2017-2026Other1-in-10May PeakCAISO14</v>
      </c>
      <c r="B10423" s="10" t="s">
        <v>54</v>
      </c>
      <c r="C10423" s="10" t="s">
        <v>13</v>
      </c>
      <c r="D10423" s="10" t="s">
        <v>5</v>
      </c>
      <c r="E10423" s="10" t="s">
        <v>1</v>
      </c>
      <c r="F10423">
        <v>14</v>
      </c>
      <c r="G10423">
        <v>1.4321953058242798</v>
      </c>
      <c r="H10423">
        <v>1.2106401920318604</v>
      </c>
      <c r="I10423">
        <v>92.854728698730469</v>
      </c>
      <c r="J10423">
        <v>0.10273714363574982</v>
      </c>
      <c r="K10423">
        <v>34811</v>
      </c>
      <c r="L10423">
        <v>32805.326999999997</v>
      </c>
      <c r="M10423">
        <v>0.22155509889125824</v>
      </c>
      <c r="N10423">
        <v>8.9887171983718872E-2</v>
      </c>
      <c r="O10423">
        <v>0.16767974197864532</v>
      </c>
      <c r="P10423">
        <v>0.22155509889125824</v>
      </c>
      <c r="Q10423">
        <v>0.27543047070503235</v>
      </c>
      <c r="R10423">
        <v>0.35322302579879761</v>
      </c>
      <c r="S10423" s="10" t="s">
        <v>39</v>
      </c>
    </row>
    <row r="10424" spans="1:19" hidden="1" x14ac:dyDescent="0.25">
      <c r="A10424" s="10" t="str">
        <f t="shared" si="162"/>
        <v>2017-2026Other1-in-2May PeakPGE14</v>
      </c>
      <c r="B10424" s="10" t="s">
        <v>54</v>
      </c>
      <c r="C10424" s="10" t="s">
        <v>13</v>
      </c>
      <c r="D10424" s="10" t="s">
        <v>5</v>
      </c>
      <c r="E10424" s="10" t="s">
        <v>9</v>
      </c>
      <c r="F10424">
        <v>14</v>
      </c>
      <c r="G10424">
        <v>1.2941864728927612</v>
      </c>
      <c r="H10424">
        <v>1.1154074668884277</v>
      </c>
      <c r="I10424">
        <v>90.364662170410156</v>
      </c>
      <c r="J10424">
        <v>0.10273714363574982</v>
      </c>
      <c r="K10424">
        <v>34811</v>
      </c>
      <c r="L10424">
        <v>32805.326999999997</v>
      </c>
      <c r="M10424">
        <v>0.17877897620201111</v>
      </c>
      <c r="N10424">
        <v>4.7111053019762039E-2</v>
      </c>
      <c r="O10424">
        <v>0.12490361928939819</v>
      </c>
      <c r="P10424">
        <v>0.17877897620201111</v>
      </c>
      <c r="Q10424">
        <v>0.23265433311462402</v>
      </c>
      <c r="R10424">
        <v>0.31044688820838928</v>
      </c>
      <c r="S10424" s="10" t="s">
        <v>38</v>
      </c>
    </row>
    <row r="10425" spans="1:19" hidden="1" x14ac:dyDescent="0.25">
      <c r="A10425" s="10" t="str">
        <f t="shared" si="162"/>
        <v>2017-2026Other1-in-10May PeakPGE14</v>
      </c>
      <c r="B10425" s="10" t="s">
        <v>54</v>
      </c>
      <c r="C10425" s="10" t="s">
        <v>13</v>
      </c>
      <c r="D10425" s="10" t="s">
        <v>5</v>
      </c>
      <c r="E10425" s="10" t="s">
        <v>1</v>
      </c>
      <c r="F10425">
        <v>14</v>
      </c>
      <c r="G10425">
        <v>1.6843194961547852</v>
      </c>
      <c r="H10425">
        <v>1.3855791091918945</v>
      </c>
      <c r="I10425">
        <v>96.849998474121094</v>
      </c>
      <c r="J10425">
        <v>0.10273714363574982</v>
      </c>
      <c r="K10425">
        <v>34811</v>
      </c>
      <c r="L10425">
        <v>32805.326999999997</v>
      </c>
      <c r="M10425">
        <v>0.29874038696289063</v>
      </c>
      <c r="N10425">
        <v>0.16707246005535126</v>
      </c>
      <c r="O10425">
        <v>0.24486503005027771</v>
      </c>
      <c r="P10425">
        <v>0.29874038696289063</v>
      </c>
      <c r="Q10425">
        <v>0.35261574387550354</v>
      </c>
      <c r="R10425">
        <v>0.4304082989692688</v>
      </c>
      <c r="S10425" s="10" t="s">
        <v>38</v>
      </c>
    </row>
    <row r="10426" spans="1:19" hidden="1" x14ac:dyDescent="0.25">
      <c r="A10426" s="10" t="str">
        <f t="shared" si="162"/>
        <v>2017-2026Other1-in-10May PeakCAISO15</v>
      </c>
      <c r="B10426" s="10" t="s">
        <v>54</v>
      </c>
      <c r="C10426" s="10" t="s">
        <v>13</v>
      </c>
      <c r="D10426" s="10" t="s">
        <v>5</v>
      </c>
      <c r="E10426" s="10" t="s">
        <v>1</v>
      </c>
      <c r="F10426">
        <v>15</v>
      </c>
      <c r="G10426">
        <v>1.6984667778015137</v>
      </c>
      <c r="H10426">
        <v>1.3839902877807617</v>
      </c>
      <c r="I10426">
        <v>94.996383666992188</v>
      </c>
      <c r="J10426">
        <v>0.1230589896440506</v>
      </c>
      <c r="K10426">
        <v>34811</v>
      </c>
      <c r="L10426">
        <v>32805.326999999997</v>
      </c>
      <c r="M10426">
        <v>0.31447654962539673</v>
      </c>
      <c r="N10426">
        <v>0.15676414966583252</v>
      </c>
      <c r="O10426">
        <v>0.24994441866874695</v>
      </c>
      <c r="P10426">
        <v>0.31447654962539673</v>
      </c>
      <c r="Q10426">
        <v>0.37900868058204651</v>
      </c>
      <c r="R10426">
        <v>0.47218894958496094</v>
      </c>
      <c r="S10426" s="10" t="s">
        <v>39</v>
      </c>
    </row>
    <row r="10427" spans="1:19" hidden="1" x14ac:dyDescent="0.25">
      <c r="A10427" s="10" t="str">
        <f t="shared" si="162"/>
        <v>2017-2026Other1-in-2May PeakCAISO15</v>
      </c>
      <c r="B10427" s="10" t="s">
        <v>54</v>
      </c>
      <c r="C10427" s="10" t="s">
        <v>13</v>
      </c>
      <c r="D10427" s="10" t="s">
        <v>5</v>
      </c>
      <c r="E10427" s="10" t="s">
        <v>9</v>
      </c>
      <c r="F10427">
        <v>15</v>
      </c>
      <c r="G10427">
        <v>1.5472275018692017</v>
      </c>
      <c r="H10427">
        <v>1.2904378175735474</v>
      </c>
      <c r="I10427">
        <v>91.31195068359375</v>
      </c>
      <c r="J10427">
        <v>0.1230589896440506</v>
      </c>
      <c r="K10427">
        <v>34811</v>
      </c>
      <c r="L10427">
        <v>32805.326999999997</v>
      </c>
      <c r="M10427">
        <v>0.25678971409797668</v>
      </c>
      <c r="N10427">
        <v>9.9077314138412476E-2</v>
      </c>
      <c r="O10427">
        <v>0.1922575831413269</v>
      </c>
      <c r="P10427">
        <v>0.25678971409797668</v>
      </c>
      <c r="Q10427">
        <v>0.32132184505462646</v>
      </c>
      <c r="R10427">
        <v>0.41450211405754089</v>
      </c>
      <c r="S10427" s="10" t="s">
        <v>39</v>
      </c>
    </row>
    <row r="10428" spans="1:19" hidden="1" x14ac:dyDescent="0.25">
      <c r="A10428" s="10" t="str">
        <f t="shared" si="162"/>
        <v>2017-2026Other1-in-2May PeakPGE15</v>
      </c>
      <c r="B10428" s="10" t="s">
        <v>54</v>
      </c>
      <c r="C10428" s="10" t="s">
        <v>13</v>
      </c>
      <c r="D10428" s="10" t="s">
        <v>5</v>
      </c>
      <c r="E10428" s="10" t="s">
        <v>9</v>
      </c>
      <c r="F10428">
        <v>15</v>
      </c>
      <c r="G10428">
        <v>1.5347994565963745</v>
      </c>
      <c r="H10428">
        <v>1.2751080989837646</v>
      </c>
      <c r="I10428">
        <v>92.245208740234375</v>
      </c>
      <c r="J10428">
        <v>0.1230589896440506</v>
      </c>
      <c r="K10428">
        <v>34811</v>
      </c>
      <c r="L10428">
        <v>32805.326999999997</v>
      </c>
      <c r="M10428">
        <v>0.25969135761260986</v>
      </c>
      <c r="N10428">
        <v>0.10197895765304565</v>
      </c>
      <c r="O10428">
        <v>0.19515922665596008</v>
      </c>
      <c r="P10428">
        <v>0.25969135761260986</v>
      </c>
      <c r="Q10428">
        <v>0.32422348856925964</v>
      </c>
      <c r="R10428">
        <v>0.41740375757217407</v>
      </c>
      <c r="S10428" s="10" t="s">
        <v>38</v>
      </c>
    </row>
    <row r="10429" spans="1:19" hidden="1" x14ac:dyDescent="0.25">
      <c r="A10429" s="10" t="str">
        <f t="shared" si="162"/>
        <v>2017-2026Other1-in-10May PeakPGE15</v>
      </c>
      <c r="B10429" s="10" t="s">
        <v>54</v>
      </c>
      <c r="C10429" s="10" t="s">
        <v>13</v>
      </c>
      <c r="D10429" s="10" t="s">
        <v>5</v>
      </c>
      <c r="E10429" s="10" t="s">
        <v>1</v>
      </c>
      <c r="F10429">
        <v>15</v>
      </c>
      <c r="G10429">
        <v>1.9974654912948608</v>
      </c>
      <c r="H10429">
        <v>1.5936775207519531</v>
      </c>
      <c r="I10429">
        <v>98.401458740234375</v>
      </c>
      <c r="J10429">
        <v>0.1230589896440506</v>
      </c>
      <c r="K10429">
        <v>34811</v>
      </c>
      <c r="L10429">
        <v>32805.326999999997</v>
      </c>
      <c r="M10429">
        <v>0.40378803014755249</v>
      </c>
      <c r="N10429">
        <v>0.24607563018798828</v>
      </c>
      <c r="O10429">
        <v>0.33925589919090271</v>
      </c>
      <c r="P10429">
        <v>0.40378803014755249</v>
      </c>
      <c r="Q10429">
        <v>0.46832016110420227</v>
      </c>
      <c r="R10429">
        <v>0.5615004301071167</v>
      </c>
      <c r="S10429" s="10" t="s">
        <v>38</v>
      </c>
    </row>
    <row r="10430" spans="1:19" hidden="1" x14ac:dyDescent="0.25">
      <c r="A10430" s="10" t="str">
        <f t="shared" si="162"/>
        <v>2017-2026Other1-in-10May PeakCAISO16</v>
      </c>
      <c r="B10430" s="10" t="s">
        <v>54</v>
      </c>
      <c r="C10430" s="10" t="s">
        <v>13</v>
      </c>
      <c r="D10430" s="10" t="s">
        <v>5</v>
      </c>
      <c r="E10430" s="10" t="s">
        <v>1</v>
      </c>
      <c r="F10430">
        <v>16</v>
      </c>
      <c r="G10430">
        <v>1.975839376449585</v>
      </c>
      <c r="H10430">
        <v>1.5154967308044434</v>
      </c>
      <c r="I10430">
        <v>96.117179870605469</v>
      </c>
      <c r="J10430">
        <v>0.15615223348140717</v>
      </c>
      <c r="K10430">
        <v>34811</v>
      </c>
      <c r="L10430">
        <v>32805.326999999997</v>
      </c>
      <c r="M10430">
        <v>0.46034267544746399</v>
      </c>
      <c r="N10430">
        <v>0.26021796464920044</v>
      </c>
      <c r="O10430">
        <v>0.37845644354820251</v>
      </c>
      <c r="P10430">
        <v>0.46034267544746399</v>
      </c>
      <c r="Q10430">
        <v>0.54222887754440308</v>
      </c>
      <c r="R10430">
        <v>0.66046738624572754</v>
      </c>
      <c r="S10430" s="10" t="s">
        <v>39</v>
      </c>
    </row>
    <row r="10431" spans="1:19" hidden="1" x14ac:dyDescent="0.25">
      <c r="A10431" s="10" t="str">
        <f t="shared" si="162"/>
        <v>2017-2026Other1-in-2May PeakCAISO16</v>
      </c>
      <c r="B10431" s="10" t="s">
        <v>54</v>
      </c>
      <c r="C10431" s="10" t="s">
        <v>13</v>
      </c>
      <c r="D10431" s="10" t="s">
        <v>5</v>
      </c>
      <c r="E10431" s="10" t="s">
        <v>9</v>
      </c>
      <c r="F10431">
        <v>16</v>
      </c>
      <c r="G10431">
        <v>1.7999014854431152</v>
      </c>
      <c r="H10431">
        <v>1.4436463117599487</v>
      </c>
      <c r="I10431">
        <v>92.033485412597656</v>
      </c>
      <c r="J10431">
        <v>0.15615223348140717</v>
      </c>
      <c r="K10431">
        <v>34811</v>
      </c>
      <c r="L10431">
        <v>32805.326999999997</v>
      </c>
      <c r="M10431">
        <v>0.35625520348548889</v>
      </c>
      <c r="N10431">
        <v>0.15613050758838654</v>
      </c>
      <c r="O10431">
        <v>0.27436897158622742</v>
      </c>
      <c r="P10431">
        <v>0.35625520348548889</v>
      </c>
      <c r="Q10431">
        <v>0.43814143538475037</v>
      </c>
      <c r="R10431">
        <v>0.55637991428375244</v>
      </c>
      <c r="S10431" s="10" t="s">
        <v>39</v>
      </c>
    </row>
    <row r="10432" spans="1:19" hidden="1" x14ac:dyDescent="0.25">
      <c r="A10432" s="10" t="str">
        <f t="shared" si="162"/>
        <v>2017-2026Other1-in-2May PeakPGE16</v>
      </c>
      <c r="B10432" s="10" t="s">
        <v>54</v>
      </c>
      <c r="C10432" s="10" t="s">
        <v>13</v>
      </c>
      <c r="D10432" s="10" t="s">
        <v>5</v>
      </c>
      <c r="E10432" s="10" t="s">
        <v>9</v>
      </c>
      <c r="F10432">
        <v>16</v>
      </c>
      <c r="G10432">
        <v>1.785443902015686</v>
      </c>
      <c r="H10432">
        <v>1.4039567708969116</v>
      </c>
      <c r="I10432">
        <v>93.345527648925781</v>
      </c>
      <c r="J10432">
        <v>0.15615223348140717</v>
      </c>
      <c r="K10432">
        <v>34811</v>
      </c>
      <c r="L10432">
        <v>32805.326999999997</v>
      </c>
      <c r="M10432">
        <v>0.3814871609210968</v>
      </c>
      <c r="N10432">
        <v>0.18136246502399445</v>
      </c>
      <c r="O10432">
        <v>0.29960092902183533</v>
      </c>
      <c r="P10432">
        <v>0.3814871609210968</v>
      </c>
      <c r="Q10432">
        <v>0.46337339282035828</v>
      </c>
      <c r="R10432">
        <v>0.58161187171936035</v>
      </c>
      <c r="S10432" s="10" t="s">
        <v>38</v>
      </c>
    </row>
    <row r="10433" spans="1:19" hidden="1" x14ac:dyDescent="0.25">
      <c r="A10433" s="10" t="str">
        <f t="shared" si="162"/>
        <v>2017-2026Other1-in-10May PeakPGE16</v>
      </c>
      <c r="B10433" s="10" t="s">
        <v>54</v>
      </c>
      <c r="C10433" s="10" t="s">
        <v>13</v>
      </c>
      <c r="D10433" s="10" t="s">
        <v>5</v>
      </c>
      <c r="E10433" s="10" t="s">
        <v>1</v>
      </c>
      <c r="F10433">
        <v>16</v>
      </c>
      <c r="G10433">
        <v>2.3236668109893799</v>
      </c>
      <c r="H10433">
        <v>1.7645901441574097</v>
      </c>
      <c r="I10433">
        <v>98.994110107421875</v>
      </c>
      <c r="J10433">
        <v>0.15615223348140717</v>
      </c>
      <c r="K10433">
        <v>34811</v>
      </c>
      <c r="L10433">
        <v>32805.326999999997</v>
      </c>
      <c r="M10433">
        <v>0.55907666683197021</v>
      </c>
      <c r="N10433">
        <v>0.35895195603370667</v>
      </c>
      <c r="O10433">
        <v>0.47719043493270874</v>
      </c>
      <c r="P10433">
        <v>0.55907666683197021</v>
      </c>
      <c r="Q10433">
        <v>0.64096289873123169</v>
      </c>
      <c r="R10433">
        <v>0.75920134782791138</v>
      </c>
      <c r="S10433" s="10" t="s">
        <v>38</v>
      </c>
    </row>
    <row r="10434" spans="1:19" hidden="1" x14ac:dyDescent="0.25">
      <c r="A10434" s="10" t="str">
        <f t="shared" ref="A10434:A10497" si="163">CONCATENATE(B10434,C10434,E10434,D10434,S10434,F10434)</f>
        <v>2017-2026Other1-in-10May PeakCAISO17</v>
      </c>
      <c r="B10434" s="10" t="s">
        <v>54</v>
      </c>
      <c r="C10434" s="10" t="s">
        <v>13</v>
      </c>
      <c r="D10434" s="10" t="s">
        <v>5</v>
      </c>
      <c r="E10434" s="10" t="s">
        <v>1</v>
      </c>
      <c r="F10434">
        <v>17</v>
      </c>
      <c r="G10434">
        <v>2.2199385166168213</v>
      </c>
      <c r="H10434">
        <v>1.6746929883956909</v>
      </c>
      <c r="I10434">
        <v>96.38018798828125</v>
      </c>
      <c r="J10434">
        <v>0.16046801209449768</v>
      </c>
      <c r="K10434">
        <v>34811</v>
      </c>
      <c r="L10434">
        <v>32805.326999999997</v>
      </c>
      <c r="M10434">
        <v>0.54524552822113037</v>
      </c>
      <c r="N10434">
        <v>0.33958971500396729</v>
      </c>
      <c r="O10434">
        <v>0.46109610795974731</v>
      </c>
      <c r="P10434">
        <v>0.54524552822113037</v>
      </c>
      <c r="Q10434">
        <v>0.62939494848251343</v>
      </c>
      <c r="R10434">
        <v>0.75090134143829346</v>
      </c>
      <c r="S10434" s="10" t="s">
        <v>39</v>
      </c>
    </row>
    <row r="10435" spans="1:19" hidden="1" x14ac:dyDescent="0.25">
      <c r="A10435" s="10" t="str">
        <f t="shared" si="163"/>
        <v>2017-2026Other1-in-2May PeakCAISO17</v>
      </c>
      <c r="B10435" s="10" t="s">
        <v>54</v>
      </c>
      <c r="C10435" s="10" t="s">
        <v>13</v>
      </c>
      <c r="D10435" s="10" t="s">
        <v>5</v>
      </c>
      <c r="E10435" s="10" t="s">
        <v>9</v>
      </c>
      <c r="F10435">
        <v>17</v>
      </c>
      <c r="G10435">
        <v>2.0222649574279785</v>
      </c>
      <c r="H10435">
        <v>1.5660774707794189</v>
      </c>
      <c r="I10435">
        <v>92.166496276855469</v>
      </c>
      <c r="J10435">
        <v>0.16046801209449768</v>
      </c>
      <c r="K10435">
        <v>34811</v>
      </c>
      <c r="L10435">
        <v>32805.326999999997</v>
      </c>
      <c r="M10435">
        <v>0.45618751645088196</v>
      </c>
      <c r="N10435">
        <v>0.25053170323371887</v>
      </c>
      <c r="O10435">
        <v>0.3720380961894989</v>
      </c>
      <c r="P10435">
        <v>0.45618751645088196</v>
      </c>
      <c r="Q10435">
        <v>0.5403369665145874</v>
      </c>
      <c r="R10435">
        <v>0.66184329986572266</v>
      </c>
      <c r="S10435" s="10" t="s">
        <v>39</v>
      </c>
    </row>
    <row r="10436" spans="1:19" hidden="1" x14ac:dyDescent="0.25">
      <c r="A10436" s="10" t="str">
        <f t="shared" si="163"/>
        <v>2017-2026Other1-in-10May PeakPGE17</v>
      </c>
      <c r="B10436" s="10" t="s">
        <v>54</v>
      </c>
      <c r="C10436" s="10" t="s">
        <v>13</v>
      </c>
      <c r="D10436" s="10" t="s">
        <v>5</v>
      </c>
      <c r="E10436" s="10" t="s">
        <v>1</v>
      </c>
      <c r="F10436">
        <v>17</v>
      </c>
      <c r="G10436">
        <v>2.6107373237609863</v>
      </c>
      <c r="H10436">
        <v>1.9645125865936279</v>
      </c>
      <c r="I10436">
        <v>99.054954528808594</v>
      </c>
      <c r="J10436">
        <v>0.16046801209449768</v>
      </c>
      <c r="K10436">
        <v>34811</v>
      </c>
      <c r="L10436">
        <v>32805.326999999997</v>
      </c>
      <c r="M10436">
        <v>0.64622479677200317</v>
      </c>
      <c r="N10436">
        <v>0.44056898355484009</v>
      </c>
      <c r="O10436">
        <v>0.56207537651062012</v>
      </c>
      <c r="P10436">
        <v>0.64622479677200317</v>
      </c>
      <c r="Q10436">
        <v>0.73037421703338623</v>
      </c>
      <c r="R10436">
        <v>0.85188060998916626</v>
      </c>
      <c r="S10436" s="10" t="s">
        <v>38</v>
      </c>
    </row>
    <row r="10437" spans="1:19" hidden="1" x14ac:dyDescent="0.25">
      <c r="A10437" s="10" t="str">
        <f t="shared" si="163"/>
        <v>2017-2026Other1-in-2May PeakPGE17</v>
      </c>
      <c r="B10437" s="10" t="s">
        <v>54</v>
      </c>
      <c r="C10437" s="10" t="s">
        <v>13</v>
      </c>
      <c r="D10437" s="10" t="s">
        <v>5</v>
      </c>
      <c r="E10437" s="10" t="s">
        <v>9</v>
      </c>
      <c r="F10437">
        <v>17</v>
      </c>
      <c r="G10437">
        <v>2.00602126121521</v>
      </c>
      <c r="H10437">
        <v>1.529323935508728</v>
      </c>
      <c r="I10437">
        <v>93.916275024414063</v>
      </c>
      <c r="J10437">
        <v>0.16046801209449768</v>
      </c>
      <c r="K10437">
        <v>34811</v>
      </c>
      <c r="L10437">
        <v>32805.326999999997</v>
      </c>
      <c r="M10437">
        <v>0.47669735550880432</v>
      </c>
      <c r="N10437">
        <v>0.27104154229164124</v>
      </c>
      <c r="O10437">
        <v>0.39254793524742126</v>
      </c>
      <c r="P10437">
        <v>0.47669735550880432</v>
      </c>
      <c r="Q10437">
        <v>0.56084680557250977</v>
      </c>
      <c r="R10437">
        <v>0.68235313892364502</v>
      </c>
      <c r="S10437" s="10" t="s">
        <v>38</v>
      </c>
    </row>
    <row r="10438" spans="1:19" hidden="1" x14ac:dyDescent="0.25">
      <c r="A10438" s="10" t="str">
        <f t="shared" si="163"/>
        <v>2017-2026Other1-in-2May PeakCAISO18</v>
      </c>
      <c r="B10438" s="10" t="s">
        <v>54</v>
      </c>
      <c r="C10438" s="10" t="s">
        <v>13</v>
      </c>
      <c r="D10438" s="10" t="s">
        <v>5</v>
      </c>
      <c r="E10438" s="10" t="s">
        <v>9</v>
      </c>
      <c r="F10438">
        <v>18</v>
      </c>
      <c r="G10438">
        <v>2.1656689643859863</v>
      </c>
      <c r="H10438">
        <v>1.7208092212677002</v>
      </c>
      <c r="I10438">
        <v>91.441383361816406</v>
      </c>
      <c r="J10438">
        <v>0.13599415123462677</v>
      </c>
      <c r="K10438">
        <v>34811</v>
      </c>
      <c r="L10438">
        <v>32805.326999999997</v>
      </c>
      <c r="M10438">
        <v>0.44485980272293091</v>
      </c>
      <c r="N10438">
        <v>0.27056971192359924</v>
      </c>
      <c r="O10438">
        <v>0.37354448437690735</v>
      </c>
      <c r="P10438">
        <v>0.44485980272293091</v>
      </c>
      <c r="Q10438">
        <v>0.51617515087127686</v>
      </c>
      <c r="R10438">
        <v>0.61914992332458496</v>
      </c>
      <c r="S10438" s="10" t="s">
        <v>39</v>
      </c>
    </row>
    <row r="10439" spans="1:19" hidden="1" x14ac:dyDescent="0.25">
      <c r="A10439" s="10" t="str">
        <f t="shared" si="163"/>
        <v>2017-2026Other1-in-10May PeakCAISO18</v>
      </c>
      <c r="B10439" s="10" t="s">
        <v>54</v>
      </c>
      <c r="C10439" s="10" t="s">
        <v>13</v>
      </c>
      <c r="D10439" s="10" t="s">
        <v>5</v>
      </c>
      <c r="E10439" s="10" t="s">
        <v>1</v>
      </c>
      <c r="F10439">
        <v>18</v>
      </c>
      <c r="G10439">
        <v>2.3773601055145264</v>
      </c>
      <c r="H10439">
        <v>1.8260689973831177</v>
      </c>
      <c r="I10439">
        <v>95.789726257324219</v>
      </c>
      <c r="J10439">
        <v>0.13599415123462677</v>
      </c>
      <c r="K10439">
        <v>34811</v>
      </c>
      <c r="L10439">
        <v>32805.326999999997</v>
      </c>
      <c r="M10439">
        <v>0.55129110813140869</v>
      </c>
      <c r="N10439">
        <v>0.37700101733207703</v>
      </c>
      <c r="O10439">
        <v>0.47997578978538513</v>
      </c>
      <c r="P10439">
        <v>0.55129110813140869</v>
      </c>
      <c r="Q10439">
        <v>0.62260645627975464</v>
      </c>
      <c r="R10439">
        <v>0.72558122873306274</v>
      </c>
      <c r="S10439" s="10" t="s">
        <v>39</v>
      </c>
    </row>
    <row r="10440" spans="1:19" hidden="1" x14ac:dyDescent="0.25">
      <c r="A10440" s="10" t="str">
        <f t="shared" si="163"/>
        <v>2017-2026Other1-in-2May PeakPGE18</v>
      </c>
      <c r="B10440" s="10" t="s">
        <v>54</v>
      </c>
      <c r="C10440" s="10" t="s">
        <v>13</v>
      </c>
      <c r="D10440" s="10" t="s">
        <v>5</v>
      </c>
      <c r="E10440" s="10" t="s">
        <v>9</v>
      </c>
      <c r="F10440">
        <v>18</v>
      </c>
      <c r="G10440">
        <v>2.1482734680175781</v>
      </c>
      <c r="H10440">
        <v>1.6646478176116943</v>
      </c>
      <c r="I10440">
        <v>93.531944274902344</v>
      </c>
      <c r="J10440">
        <v>0.13599415123462677</v>
      </c>
      <c r="K10440">
        <v>34811</v>
      </c>
      <c r="L10440">
        <v>32805.326999999997</v>
      </c>
      <c r="M10440">
        <v>0.48362571001052856</v>
      </c>
      <c r="N10440">
        <v>0.3093356192111969</v>
      </c>
      <c r="O10440">
        <v>0.412310391664505</v>
      </c>
      <c r="P10440">
        <v>0.48362571001052856</v>
      </c>
      <c r="Q10440">
        <v>0.55494105815887451</v>
      </c>
      <c r="R10440">
        <v>0.65791583061218262</v>
      </c>
      <c r="S10440" s="10" t="s">
        <v>38</v>
      </c>
    </row>
    <row r="10441" spans="1:19" hidden="1" x14ac:dyDescent="0.25">
      <c r="A10441" s="10" t="str">
        <f t="shared" si="163"/>
        <v>2017-2026Other1-in-10May PeakPGE18</v>
      </c>
      <c r="B10441" s="10" t="s">
        <v>54</v>
      </c>
      <c r="C10441" s="10" t="s">
        <v>13</v>
      </c>
      <c r="D10441" s="10" t="s">
        <v>5</v>
      </c>
      <c r="E10441" s="10" t="s">
        <v>1</v>
      </c>
      <c r="F10441">
        <v>18</v>
      </c>
      <c r="G10441">
        <v>2.7958714962005615</v>
      </c>
      <c r="H10441">
        <v>2.1503257751464844</v>
      </c>
      <c r="I10441">
        <v>98.401664733886719</v>
      </c>
      <c r="J10441">
        <v>0.13599415123462677</v>
      </c>
      <c r="K10441">
        <v>34811</v>
      </c>
      <c r="L10441">
        <v>32805.326999999997</v>
      </c>
      <c r="M10441">
        <v>0.64554578065872192</v>
      </c>
      <c r="N10441">
        <v>0.47125568985939026</v>
      </c>
      <c r="O10441">
        <v>0.57423043251037598</v>
      </c>
      <c r="P10441">
        <v>0.64554578065872192</v>
      </c>
      <c r="Q10441">
        <v>0.71686112880706787</v>
      </c>
      <c r="R10441">
        <v>0.81983590126037598</v>
      </c>
      <c r="S10441" s="10" t="s">
        <v>38</v>
      </c>
    </row>
    <row r="10442" spans="1:19" hidden="1" x14ac:dyDescent="0.25">
      <c r="A10442" s="10" t="str">
        <f t="shared" si="163"/>
        <v>2017-2026Other1-in-10May PeakCAISO19</v>
      </c>
      <c r="B10442" s="10" t="s">
        <v>54</v>
      </c>
      <c r="C10442" s="10" t="s">
        <v>13</v>
      </c>
      <c r="D10442" s="10" t="s">
        <v>5</v>
      </c>
      <c r="E10442" s="10" t="s">
        <v>1</v>
      </c>
      <c r="F10442">
        <v>19</v>
      </c>
      <c r="G10442">
        <v>2.3981244564056396</v>
      </c>
      <c r="H10442">
        <v>2.6199426651000977</v>
      </c>
      <c r="I10442">
        <v>93.660964965820313</v>
      </c>
      <c r="J10442">
        <v>0.11742977052927017</v>
      </c>
      <c r="K10442">
        <v>34811</v>
      </c>
      <c r="L10442">
        <v>32805.326999999997</v>
      </c>
      <c r="M10442">
        <v>-0.22181829810142517</v>
      </c>
      <c r="N10442">
        <v>-0.37231630086898804</v>
      </c>
      <c r="O10442">
        <v>-0.28339847922325134</v>
      </c>
      <c r="P10442">
        <v>-0.22181829810142517</v>
      </c>
      <c r="Q10442">
        <v>-0.16023813188076019</v>
      </c>
      <c r="R10442">
        <v>-7.1320302784442902E-2</v>
      </c>
      <c r="S10442" s="10" t="s">
        <v>39</v>
      </c>
    </row>
    <row r="10443" spans="1:19" hidden="1" x14ac:dyDescent="0.25">
      <c r="A10443" s="10" t="str">
        <f t="shared" si="163"/>
        <v>2017-2026Other1-in-2May PeakCAISO19</v>
      </c>
      <c r="B10443" s="10" t="s">
        <v>54</v>
      </c>
      <c r="C10443" s="10" t="s">
        <v>13</v>
      </c>
      <c r="D10443" s="10" t="s">
        <v>5</v>
      </c>
      <c r="E10443" s="10" t="s">
        <v>9</v>
      </c>
      <c r="F10443">
        <v>19</v>
      </c>
      <c r="G10443">
        <v>2.184584379196167</v>
      </c>
      <c r="H10443">
        <v>2.4007525444030762</v>
      </c>
      <c r="I10443">
        <v>89.458869934082031</v>
      </c>
      <c r="J10443">
        <v>0.11742977052927017</v>
      </c>
      <c r="K10443">
        <v>34811</v>
      </c>
      <c r="L10443">
        <v>32805.326999999997</v>
      </c>
      <c r="M10443">
        <v>-0.21616820991039276</v>
      </c>
      <c r="N10443">
        <v>-0.36666619777679443</v>
      </c>
      <c r="O10443">
        <v>-0.27774837613105774</v>
      </c>
      <c r="P10443">
        <v>-0.21616820991039276</v>
      </c>
      <c r="Q10443">
        <v>-0.15458804368972778</v>
      </c>
      <c r="R10443">
        <v>-6.5670214593410492E-2</v>
      </c>
      <c r="S10443" s="10" t="s">
        <v>39</v>
      </c>
    </row>
    <row r="10444" spans="1:19" hidden="1" x14ac:dyDescent="0.25">
      <c r="A10444" s="10" t="str">
        <f t="shared" si="163"/>
        <v>2017-2026Other1-in-10May PeakPGE19</v>
      </c>
      <c r="B10444" s="10" t="s">
        <v>54</v>
      </c>
      <c r="C10444" s="10" t="s">
        <v>13</v>
      </c>
      <c r="D10444" s="10" t="s">
        <v>5</v>
      </c>
      <c r="E10444" s="10" t="s">
        <v>1</v>
      </c>
      <c r="F10444">
        <v>19</v>
      </c>
      <c r="G10444">
        <v>2.8202910423278809</v>
      </c>
      <c r="H10444">
        <v>3.0634210109710693</v>
      </c>
      <c r="I10444">
        <v>96.585212707519531</v>
      </c>
      <c r="J10444">
        <v>0.11742977052927017</v>
      </c>
      <c r="K10444">
        <v>34811</v>
      </c>
      <c r="L10444">
        <v>32805.326999999997</v>
      </c>
      <c r="M10444">
        <v>-0.2431299239397049</v>
      </c>
      <c r="N10444">
        <v>-0.39362791180610657</v>
      </c>
      <c r="O10444">
        <v>-0.30471009016036987</v>
      </c>
      <c r="P10444">
        <v>-0.2431299239397049</v>
      </c>
      <c r="Q10444">
        <v>-0.18154975771903992</v>
      </c>
      <c r="R10444">
        <v>-9.2631928622722626E-2</v>
      </c>
      <c r="S10444" s="10" t="s">
        <v>38</v>
      </c>
    </row>
    <row r="10445" spans="1:19" hidden="1" x14ac:dyDescent="0.25">
      <c r="A10445" s="10" t="str">
        <f t="shared" si="163"/>
        <v>2017-2026Other1-in-2May PeakPGE19</v>
      </c>
      <c r="B10445" s="10" t="s">
        <v>54</v>
      </c>
      <c r="C10445" s="10" t="s">
        <v>13</v>
      </c>
      <c r="D10445" s="10" t="s">
        <v>5</v>
      </c>
      <c r="E10445" s="10" t="s">
        <v>9</v>
      </c>
      <c r="F10445">
        <v>19</v>
      </c>
      <c r="G10445">
        <v>2.167036771774292</v>
      </c>
      <c r="H10445">
        <v>2.3777551651000977</v>
      </c>
      <c r="I10445">
        <v>91.683319091796875</v>
      </c>
      <c r="J10445">
        <v>0.11742977052927017</v>
      </c>
      <c r="K10445">
        <v>34811</v>
      </c>
      <c r="L10445">
        <v>32805.326999999997</v>
      </c>
      <c r="M10445">
        <v>-0.21071840822696686</v>
      </c>
      <c r="N10445">
        <v>-0.36121639609336853</v>
      </c>
      <c r="O10445">
        <v>-0.27229857444763184</v>
      </c>
      <c r="P10445">
        <v>-0.21071840822696686</v>
      </c>
      <c r="Q10445">
        <v>-0.14913824200630188</v>
      </c>
      <c r="R10445">
        <v>-6.0220412909984589E-2</v>
      </c>
      <c r="S10445" s="10" t="s">
        <v>38</v>
      </c>
    </row>
    <row r="10446" spans="1:19" hidden="1" x14ac:dyDescent="0.25">
      <c r="A10446" s="10" t="str">
        <f t="shared" si="163"/>
        <v>2017-2026Other1-in-2May PeakCAISO20</v>
      </c>
      <c r="B10446" s="10" t="s">
        <v>54</v>
      </c>
      <c r="C10446" s="10" t="s">
        <v>13</v>
      </c>
      <c r="D10446" s="10" t="s">
        <v>5</v>
      </c>
      <c r="E10446" s="10" t="s">
        <v>9</v>
      </c>
      <c r="F10446">
        <v>20</v>
      </c>
      <c r="G10446">
        <v>2.0466346740722656</v>
      </c>
      <c r="H10446">
        <v>2.2766311168670654</v>
      </c>
      <c r="I10446">
        <v>86.115776062011719</v>
      </c>
      <c r="J10446">
        <v>7.6294809579849243E-2</v>
      </c>
      <c r="K10446">
        <v>34811</v>
      </c>
      <c r="L10446">
        <v>32805.326999999997</v>
      </c>
      <c r="M10446">
        <v>-0.229996457695961</v>
      </c>
      <c r="N10446">
        <v>-0.32777589559555054</v>
      </c>
      <c r="O10446">
        <v>-0.27000546455383301</v>
      </c>
      <c r="P10446">
        <v>-0.229996457695961</v>
      </c>
      <c r="Q10446">
        <v>-0.18998746573925018</v>
      </c>
      <c r="R10446">
        <v>-0.13221703469753265</v>
      </c>
      <c r="S10446" s="10" t="s">
        <v>39</v>
      </c>
    </row>
    <row r="10447" spans="1:19" hidden="1" x14ac:dyDescent="0.25">
      <c r="A10447" s="10" t="str">
        <f t="shared" si="163"/>
        <v>2017-2026Other1-in-10May PeakCAISO20</v>
      </c>
      <c r="B10447" s="10" t="s">
        <v>54</v>
      </c>
      <c r="C10447" s="10" t="s">
        <v>13</v>
      </c>
      <c r="D10447" s="10" t="s">
        <v>5</v>
      </c>
      <c r="E10447" s="10" t="s">
        <v>1</v>
      </c>
      <c r="F10447">
        <v>20</v>
      </c>
      <c r="G10447">
        <v>2.2466905117034912</v>
      </c>
      <c r="H10447">
        <v>2.5070021152496338</v>
      </c>
      <c r="I10447">
        <v>89.782875061035156</v>
      </c>
      <c r="J10447">
        <v>7.6294809579849243E-2</v>
      </c>
      <c r="K10447">
        <v>34811</v>
      </c>
      <c r="L10447">
        <v>32805.326999999997</v>
      </c>
      <c r="M10447">
        <v>-0.26031157374382019</v>
      </c>
      <c r="N10447">
        <v>-0.35809099674224854</v>
      </c>
      <c r="O10447">
        <v>-0.30032056570053101</v>
      </c>
      <c r="P10447">
        <v>-0.26031157374382019</v>
      </c>
      <c r="Q10447">
        <v>-0.22030258178710938</v>
      </c>
      <c r="R10447">
        <v>-0.16253215074539185</v>
      </c>
      <c r="S10447" s="10" t="s">
        <v>39</v>
      </c>
    </row>
    <row r="10448" spans="1:19" hidden="1" x14ac:dyDescent="0.25">
      <c r="A10448" s="10" t="str">
        <f t="shared" si="163"/>
        <v>2017-2026Other1-in-10May PeakPGE20</v>
      </c>
      <c r="B10448" s="10" t="s">
        <v>54</v>
      </c>
      <c r="C10448" s="10" t="s">
        <v>13</v>
      </c>
      <c r="D10448" s="10" t="s">
        <v>5</v>
      </c>
      <c r="E10448" s="10" t="s">
        <v>1</v>
      </c>
      <c r="F10448">
        <v>20</v>
      </c>
      <c r="G10448">
        <v>2.6421985626220703</v>
      </c>
      <c r="H10448">
        <v>2.9594776630401611</v>
      </c>
      <c r="I10448">
        <v>92.851264953613281</v>
      </c>
      <c r="J10448">
        <v>7.6294809579849243E-2</v>
      </c>
      <c r="K10448">
        <v>34811</v>
      </c>
      <c r="L10448">
        <v>32805.326999999997</v>
      </c>
      <c r="M10448">
        <v>-0.31727904081344604</v>
      </c>
      <c r="N10448">
        <v>-0.41505846381187439</v>
      </c>
      <c r="O10448">
        <v>-0.35728803277015686</v>
      </c>
      <c r="P10448">
        <v>-0.31727904081344604</v>
      </c>
      <c r="Q10448">
        <v>-0.27727004885673523</v>
      </c>
      <c r="R10448">
        <v>-0.2194996178150177</v>
      </c>
      <c r="S10448" s="10" t="s">
        <v>38</v>
      </c>
    </row>
    <row r="10449" spans="1:19" hidden="1" x14ac:dyDescent="0.25">
      <c r="A10449" s="10" t="str">
        <f t="shared" si="163"/>
        <v>2017-2026Other1-in-2May PeakPGE20</v>
      </c>
      <c r="B10449" s="10" t="s">
        <v>54</v>
      </c>
      <c r="C10449" s="10" t="s">
        <v>13</v>
      </c>
      <c r="D10449" s="10" t="s">
        <v>5</v>
      </c>
      <c r="E10449" s="10" t="s">
        <v>9</v>
      </c>
      <c r="F10449">
        <v>20</v>
      </c>
      <c r="G10449">
        <v>2.0301952362060547</v>
      </c>
      <c r="H10449">
        <v>2.2587065696716309</v>
      </c>
      <c r="I10449">
        <v>88.135284423828125</v>
      </c>
      <c r="J10449">
        <v>7.6294809579849243E-2</v>
      </c>
      <c r="K10449">
        <v>34811</v>
      </c>
      <c r="L10449">
        <v>32805.326999999997</v>
      </c>
      <c r="M10449">
        <v>-0.22851134836673737</v>
      </c>
      <c r="N10449">
        <v>-0.3262907862663269</v>
      </c>
      <c r="O10449">
        <v>-0.26852035522460938</v>
      </c>
      <c r="P10449">
        <v>-0.22851134836673737</v>
      </c>
      <c r="Q10449">
        <v>-0.18850235641002655</v>
      </c>
      <c r="R10449">
        <v>-0.13073192536830902</v>
      </c>
      <c r="S10449" s="10" t="s">
        <v>38</v>
      </c>
    </row>
    <row r="10450" spans="1:19" hidden="1" x14ac:dyDescent="0.25">
      <c r="A10450" s="10" t="str">
        <f t="shared" si="163"/>
        <v>2017-2026Other1-in-2May PeakCAISO21</v>
      </c>
      <c r="B10450" s="10" t="s">
        <v>54</v>
      </c>
      <c r="C10450" s="10" t="s">
        <v>13</v>
      </c>
      <c r="D10450" s="10" t="s">
        <v>5</v>
      </c>
      <c r="E10450" s="10" t="s">
        <v>9</v>
      </c>
      <c r="F10450">
        <v>21</v>
      </c>
      <c r="G10450">
        <v>1.8381321430206299</v>
      </c>
      <c r="H10450">
        <v>1.9671932458877563</v>
      </c>
      <c r="I10450">
        <v>81.265007019042969</v>
      </c>
      <c r="J10450">
        <v>7.6630406081676483E-2</v>
      </c>
      <c r="K10450">
        <v>34811</v>
      </c>
      <c r="L10450">
        <v>32805.326999999997</v>
      </c>
      <c r="M10450">
        <v>-0.12906111776828766</v>
      </c>
      <c r="N10450">
        <v>-0.22727064788341522</v>
      </c>
      <c r="O10450">
        <v>-0.16924610733985901</v>
      </c>
      <c r="P10450">
        <v>-0.12906111776828766</v>
      </c>
      <c r="Q10450">
        <v>-8.8876135647296906E-2</v>
      </c>
      <c r="R10450">
        <v>-3.0851589515805244E-2</v>
      </c>
      <c r="S10450" s="10" t="s">
        <v>39</v>
      </c>
    </row>
    <row r="10451" spans="1:19" hidden="1" x14ac:dyDescent="0.25">
      <c r="A10451" s="10" t="str">
        <f t="shared" si="163"/>
        <v>2017-2026Other1-in-10May PeakCAISO21</v>
      </c>
      <c r="B10451" s="10" t="s">
        <v>54</v>
      </c>
      <c r="C10451" s="10" t="s">
        <v>13</v>
      </c>
      <c r="D10451" s="10" t="s">
        <v>5</v>
      </c>
      <c r="E10451" s="10" t="s">
        <v>1</v>
      </c>
      <c r="F10451">
        <v>21</v>
      </c>
      <c r="G10451">
        <v>2.0178070068359375</v>
      </c>
      <c r="H10451">
        <v>2.1707584857940674</v>
      </c>
      <c r="I10451">
        <v>84.902877807617188</v>
      </c>
      <c r="J10451">
        <v>7.6630406081676483E-2</v>
      </c>
      <c r="K10451">
        <v>34811</v>
      </c>
      <c r="L10451">
        <v>32805.326999999997</v>
      </c>
      <c r="M10451">
        <v>-0.15295141935348511</v>
      </c>
      <c r="N10451">
        <v>-0.25116094946861267</v>
      </c>
      <c r="O10451">
        <v>-0.19313640892505646</v>
      </c>
      <c r="P10451">
        <v>-0.15295141935348511</v>
      </c>
      <c r="Q10451">
        <v>-0.11276643723249435</v>
      </c>
      <c r="R10451">
        <v>-5.4741889238357544E-2</v>
      </c>
      <c r="S10451" s="10" t="s">
        <v>39</v>
      </c>
    </row>
    <row r="10452" spans="1:19" hidden="1" x14ac:dyDescent="0.25">
      <c r="A10452" s="10" t="str">
        <f t="shared" si="163"/>
        <v>2017-2026Other1-in-10May PeakPGE21</v>
      </c>
      <c r="B10452" s="10" t="s">
        <v>54</v>
      </c>
      <c r="C10452" s="10" t="s">
        <v>13</v>
      </c>
      <c r="D10452" s="10" t="s">
        <v>5</v>
      </c>
      <c r="E10452" s="10" t="s">
        <v>1</v>
      </c>
      <c r="F10452">
        <v>21</v>
      </c>
      <c r="G10452">
        <v>2.3730225563049316</v>
      </c>
      <c r="H10452">
        <v>2.5789971351623535</v>
      </c>
      <c r="I10452">
        <v>87.972137451171875</v>
      </c>
      <c r="J10452">
        <v>7.6630406081676483E-2</v>
      </c>
      <c r="K10452">
        <v>34811</v>
      </c>
      <c r="L10452">
        <v>32805.326999999997</v>
      </c>
      <c r="M10452">
        <v>-0.20597453415393829</v>
      </c>
      <c r="N10452">
        <v>-0.30418404936790466</v>
      </c>
      <c r="O10452">
        <v>-0.24615952372550964</v>
      </c>
      <c r="P10452">
        <v>-0.20597453415393829</v>
      </c>
      <c r="Q10452">
        <v>-0.16578954458236694</v>
      </c>
      <c r="R10452">
        <v>-0.10776500403881073</v>
      </c>
      <c r="S10452" s="10" t="s">
        <v>38</v>
      </c>
    </row>
    <row r="10453" spans="1:19" hidden="1" x14ac:dyDescent="0.25">
      <c r="A10453" s="10" t="str">
        <f t="shared" si="163"/>
        <v>2017-2026Other1-in-2May PeakPGE21</v>
      </c>
      <c r="B10453" s="10" t="s">
        <v>54</v>
      </c>
      <c r="C10453" s="10" t="s">
        <v>13</v>
      </c>
      <c r="D10453" s="10" t="s">
        <v>5</v>
      </c>
      <c r="E10453" s="10" t="s">
        <v>9</v>
      </c>
      <c r="F10453">
        <v>21</v>
      </c>
      <c r="G10453">
        <v>1.8233674764633179</v>
      </c>
      <c r="H10453">
        <v>1.9467021226882935</v>
      </c>
      <c r="I10453">
        <v>83.206039428710938</v>
      </c>
      <c r="J10453">
        <v>7.6630406081676483E-2</v>
      </c>
      <c r="K10453">
        <v>34811</v>
      </c>
      <c r="L10453">
        <v>32805.326999999997</v>
      </c>
      <c r="M10453">
        <v>-0.12333468347787857</v>
      </c>
      <c r="N10453">
        <v>-0.22154420614242554</v>
      </c>
      <c r="O10453">
        <v>-0.16351966559886932</v>
      </c>
      <c r="P10453">
        <v>-0.12333468347787857</v>
      </c>
      <c r="Q10453">
        <v>-8.3149701356887817E-2</v>
      </c>
      <c r="R10453">
        <v>-2.5125155225396156E-2</v>
      </c>
      <c r="S10453" s="10" t="s">
        <v>38</v>
      </c>
    </row>
    <row r="10454" spans="1:19" hidden="1" x14ac:dyDescent="0.25">
      <c r="A10454" s="10" t="str">
        <f t="shared" si="163"/>
        <v>2017-2026Other1-in-2May PeakCAISO22</v>
      </c>
      <c r="B10454" s="10" t="s">
        <v>54</v>
      </c>
      <c r="C10454" s="10" t="s">
        <v>13</v>
      </c>
      <c r="D10454" s="10" t="s">
        <v>5</v>
      </c>
      <c r="E10454" s="10" t="s">
        <v>9</v>
      </c>
      <c r="F10454">
        <v>22</v>
      </c>
      <c r="G10454">
        <v>1.5818370580673218</v>
      </c>
      <c r="H10454">
        <v>1.64593505859375</v>
      </c>
      <c r="I10454">
        <v>77.778228759765625</v>
      </c>
      <c r="J10454">
        <v>6.3674606382846832E-2</v>
      </c>
      <c r="K10454">
        <v>34811</v>
      </c>
      <c r="L10454">
        <v>32805.326999999997</v>
      </c>
      <c r="M10454">
        <v>-6.4097963273525238E-2</v>
      </c>
      <c r="N10454">
        <v>-0.14570334553718567</v>
      </c>
      <c r="O10454">
        <v>-9.7488924860954285E-2</v>
      </c>
      <c r="P10454">
        <v>-6.4097963273525238E-2</v>
      </c>
      <c r="Q10454">
        <v>-3.0706999823451042E-2</v>
      </c>
      <c r="R10454">
        <v>1.7507411539554596E-2</v>
      </c>
      <c r="S10454" s="10" t="s">
        <v>39</v>
      </c>
    </row>
    <row r="10455" spans="1:19" hidden="1" x14ac:dyDescent="0.25">
      <c r="A10455" s="10" t="str">
        <f t="shared" si="163"/>
        <v>2017-2026Other1-in-10May PeakCAISO22</v>
      </c>
      <c r="B10455" s="10" t="s">
        <v>54</v>
      </c>
      <c r="C10455" s="10" t="s">
        <v>13</v>
      </c>
      <c r="D10455" s="10" t="s">
        <v>5</v>
      </c>
      <c r="E10455" s="10" t="s">
        <v>1</v>
      </c>
      <c r="F10455">
        <v>22</v>
      </c>
      <c r="G10455">
        <v>1.7364593744277954</v>
      </c>
      <c r="H10455">
        <v>1.8234056234359741</v>
      </c>
      <c r="I10455">
        <v>80.790855407714844</v>
      </c>
      <c r="J10455">
        <v>6.3674606382846832E-2</v>
      </c>
      <c r="K10455">
        <v>34811</v>
      </c>
      <c r="L10455">
        <v>32805.326999999997</v>
      </c>
      <c r="M10455">
        <v>-8.6946293711662292E-2</v>
      </c>
      <c r="N10455">
        <v>-0.16855166852474213</v>
      </c>
      <c r="O10455">
        <v>-0.12033725529909134</v>
      </c>
      <c r="P10455">
        <v>-8.6946293711662292E-2</v>
      </c>
      <c r="Q10455">
        <v>-5.3555328398942947E-2</v>
      </c>
      <c r="R10455">
        <v>-5.3409179672598839E-3</v>
      </c>
      <c r="S10455" s="10" t="s">
        <v>39</v>
      </c>
    </row>
    <row r="10456" spans="1:19" hidden="1" x14ac:dyDescent="0.25">
      <c r="A10456" s="10" t="str">
        <f t="shared" si="163"/>
        <v>2017-2026Other1-in-10May PeakPGE22</v>
      </c>
      <c r="B10456" s="10" t="s">
        <v>54</v>
      </c>
      <c r="C10456" s="10" t="s">
        <v>13</v>
      </c>
      <c r="D10456" s="10" t="s">
        <v>5</v>
      </c>
      <c r="E10456" s="10" t="s">
        <v>1</v>
      </c>
      <c r="F10456">
        <v>22</v>
      </c>
      <c r="G10456">
        <v>2.0421464443206787</v>
      </c>
      <c r="H10456">
        <v>2.1783156394958496</v>
      </c>
      <c r="I10456">
        <v>84.180610656738281</v>
      </c>
      <c r="J10456">
        <v>6.3674606382846832E-2</v>
      </c>
      <c r="K10456">
        <v>34811</v>
      </c>
      <c r="L10456">
        <v>32805.326999999997</v>
      </c>
      <c r="M10456">
        <v>-0.1361691951751709</v>
      </c>
      <c r="N10456">
        <v>-0.21777456998825073</v>
      </c>
      <c r="O10456">
        <v>-0.16956016421318054</v>
      </c>
      <c r="P10456">
        <v>-0.1361691951751709</v>
      </c>
      <c r="Q10456">
        <v>-0.10277823358774185</v>
      </c>
      <c r="R10456">
        <v>-5.4563820362091064E-2</v>
      </c>
      <c r="S10456" s="10" t="s">
        <v>38</v>
      </c>
    </row>
    <row r="10457" spans="1:19" hidden="1" x14ac:dyDescent="0.25">
      <c r="A10457" s="10" t="str">
        <f t="shared" si="163"/>
        <v>2017-2026Other1-in-2May PeakPGE22</v>
      </c>
      <c r="B10457" s="10" t="s">
        <v>54</v>
      </c>
      <c r="C10457" s="10" t="s">
        <v>13</v>
      </c>
      <c r="D10457" s="10" t="s">
        <v>5</v>
      </c>
      <c r="E10457" s="10" t="s">
        <v>9</v>
      </c>
      <c r="F10457">
        <v>22</v>
      </c>
      <c r="G10457">
        <v>1.5691310167312622</v>
      </c>
      <c r="H10457">
        <v>1.6282368898391724</v>
      </c>
      <c r="I10457">
        <v>79.013542175292969</v>
      </c>
      <c r="J10457">
        <v>6.3674606382846832E-2</v>
      </c>
      <c r="K10457">
        <v>34811</v>
      </c>
      <c r="L10457">
        <v>32805.326999999997</v>
      </c>
      <c r="M10457">
        <v>-5.9105847030878067E-2</v>
      </c>
      <c r="N10457">
        <v>-0.1407112181186676</v>
      </c>
      <c r="O10457">
        <v>-9.2496812343597412E-2</v>
      </c>
      <c r="P10457">
        <v>-5.9105847030878067E-2</v>
      </c>
      <c r="Q10457">
        <v>-2.5714883580803871E-2</v>
      </c>
      <c r="R10457">
        <v>2.2499527782201767E-2</v>
      </c>
      <c r="S10457" s="10" t="s">
        <v>38</v>
      </c>
    </row>
    <row r="10458" spans="1:19" hidden="1" x14ac:dyDescent="0.25">
      <c r="A10458" s="10" t="str">
        <f t="shared" si="163"/>
        <v>2017-2026Other1-in-10May PeakCAISO23</v>
      </c>
      <c r="B10458" s="10" t="s">
        <v>54</v>
      </c>
      <c r="C10458" s="10" t="s">
        <v>13</v>
      </c>
      <c r="D10458" s="10" t="s">
        <v>5</v>
      </c>
      <c r="E10458" s="10" t="s">
        <v>1</v>
      </c>
      <c r="F10458">
        <v>23</v>
      </c>
      <c r="G10458">
        <v>1.3758928775787354</v>
      </c>
      <c r="H10458">
        <v>1.4388309717178345</v>
      </c>
      <c r="I10458">
        <v>77.857452392578125</v>
      </c>
      <c r="J10458">
        <v>5.8387260884046555E-2</v>
      </c>
      <c r="K10458">
        <v>34811</v>
      </c>
      <c r="L10458">
        <v>32805.326999999997</v>
      </c>
      <c r="M10458">
        <v>-6.293807178735733E-2</v>
      </c>
      <c r="N10458">
        <v>-0.13776718080043793</v>
      </c>
      <c r="O10458">
        <v>-9.3556351959705353E-2</v>
      </c>
      <c r="P10458">
        <v>-6.293807178735733E-2</v>
      </c>
      <c r="Q10458">
        <v>-3.2319791615009308E-2</v>
      </c>
      <c r="R10458">
        <v>1.189104188233614E-2</v>
      </c>
      <c r="S10458" s="10" t="s">
        <v>39</v>
      </c>
    </row>
    <row r="10459" spans="1:19" hidden="1" x14ac:dyDescent="0.25">
      <c r="A10459" s="10" t="str">
        <f t="shared" si="163"/>
        <v>2017-2026Other1-in-2May PeakCAISO23</v>
      </c>
      <c r="B10459" s="10" t="s">
        <v>54</v>
      </c>
      <c r="C10459" s="10" t="s">
        <v>13</v>
      </c>
      <c r="D10459" s="10" t="s">
        <v>5</v>
      </c>
      <c r="E10459" s="10" t="s">
        <v>9</v>
      </c>
      <c r="F10459">
        <v>23</v>
      </c>
      <c r="G10459">
        <v>1.2533769607543945</v>
      </c>
      <c r="H10459">
        <v>1.3013123273849487</v>
      </c>
      <c r="I10459">
        <v>74.828102111816406</v>
      </c>
      <c r="J10459">
        <v>5.8387260884046555E-2</v>
      </c>
      <c r="K10459">
        <v>34811</v>
      </c>
      <c r="L10459">
        <v>32805.326999999997</v>
      </c>
      <c r="M10459">
        <v>-4.7935336828231812E-2</v>
      </c>
      <c r="N10459">
        <v>-0.12276445329189301</v>
      </c>
      <c r="O10459">
        <v>-7.8553617000579834E-2</v>
      </c>
      <c r="P10459">
        <v>-4.7935336828231812E-2</v>
      </c>
      <c r="Q10459">
        <v>-1.7317056655883789E-2</v>
      </c>
      <c r="R10459">
        <v>2.6893775910139084E-2</v>
      </c>
      <c r="S10459" s="10" t="s">
        <v>39</v>
      </c>
    </row>
    <row r="10460" spans="1:19" hidden="1" x14ac:dyDescent="0.25">
      <c r="A10460" s="10" t="str">
        <f t="shared" si="163"/>
        <v>2017-2026Other1-in-10May PeakPGE23</v>
      </c>
      <c r="B10460" s="10" t="s">
        <v>54</v>
      </c>
      <c r="C10460" s="10" t="s">
        <v>13</v>
      </c>
      <c r="D10460" s="10" t="s">
        <v>5</v>
      </c>
      <c r="E10460" s="10" t="s">
        <v>1</v>
      </c>
      <c r="F10460">
        <v>23</v>
      </c>
      <c r="G10460">
        <v>1.6181055307388306</v>
      </c>
      <c r="H10460">
        <v>1.7114518880844116</v>
      </c>
      <c r="I10460">
        <v>81.161331176757812</v>
      </c>
      <c r="J10460">
        <v>5.8387260884046555E-2</v>
      </c>
      <c r="K10460">
        <v>34811</v>
      </c>
      <c r="L10460">
        <v>32805.326999999997</v>
      </c>
      <c r="M10460">
        <v>-9.3346312642097473E-2</v>
      </c>
      <c r="N10460">
        <v>-0.16817542910575867</v>
      </c>
      <c r="O10460">
        <v>-0.1239645928144455</v>
      </c>
      <c r="P10460">
        <v>-9.3346312642097473E-2</v>
      </c>
      <c r="Q10460">
        <v>-6.2728032469749451E-2</v>
      </c>
      <c r="R10460">
        <v>-1.8517199903726578E-2</v>
      </c>
      <c r="S10460" s="10" t="s">
        <v>38</v>
      </c>
    </row>
    <row r="10461" spans="1:19" hidden="1" x14ac:dyDescent="0.25">
      <c r="A10461" s="10" t="str">
        <f t="shared" si="163"/>
        <v>2017-2026Other1-in-2May PeakPGE23</v>
      </c>
      <c r="B10461" s="10" t="s">
        <v>54</v>
      </c>
      <c r="C10461" s="10" t="s">
        <v>13</v>
      </c>
      <c r="D10461" s="10" t="s">
        <v>5</v>
      </c>
      <c r="E10461" s="10" t="s">
        <v>9</v>
      </c>
      <c r="F10461">
        <v>23</v>
      </c>
      <c r="G10461">
        <v>1.2433093786239624</v>
      </c>
      <c r="H10461">
        <v>1.2901082038879395</v>
      </c>
      <c r="I10461">
        <v>75.355697631835938</v>
      </c>
      <c r="J10461">
        <v>5.8387260884046555E-2</v>
      </c>
      <c r="K10461">
        <v>34811</v>
      </c>
      <c r="L10461">
        <v>32805.326999999997</v>
      </c>
      <c r="M10461">
        <v>-4.6798773109912872E-2</v>
      </c>
      <c r="N10461">
        <v>-0.12162788957357407</v>
      </c>
      <c r="O10461">
        <v>-7.7417053282260895E-2</v>
      </c>
      <c r="P10461">
        <v>-4.6798773109912872E-2</v>
      </c>
      <c r="Q10461">
        <v>-1.618049293756485E-2</v>
      </c>
      <c r="R10461">
        <v>2.8030339628458023E-2</v>
      </c>
      <c r="S10461" s="10" t="s">
        <v>38</v>
      </c>
    </row>
    <row r="10462" spans="1:19" hidden="1" x14ac:dyDescent="0.25">
      <c r="A10462" s="10" t="str">
        <f t="shared" si="163"/>
        <v>2017-2026Other1-in-2May PeakCAISO24</v>
      </c>
      <c r="B10462" s="10" t="s">
        <v>54</v>
      </c>
      <c r="C10462" s="10" t="s">
        <v>13</v>
      </c>
      <c r="D10462" s="10" t="s">
        <v>5</v>
      </c>
      <c r="E10462" s="10" t="s">
        <v>9</v>
      </c>
      <c r="F10462">
        <v>24</v>
      </c>
      <c r="G10462">
        <v>0.96973782777786255</v>
      </c>
      <c r="H10462">
        <v>1.0079470872879028</v>
      </c>
      <c r="I10462">
        <v>72.220535278320312</v>
      </c>
      <c r="J10462">
        <v>4.4309847056865692E-2</v>
      </c>
      <c r="K10462">
        <v>34811</v>
      </c>
      <c r="L10462">
        <v>32805.326999999997</v>
      </c>
      <c r="M10462">
        <v>-3.8209244608879089E-2</v>
      </c>
      <c r="N10462">
        <v>-9.4996742904186249E-2</v>
      </c>
      <c r="O10462">
        <v>-6.1445329338312149E-2</v>
      </c>
      <c r="P10462">
        <v>-3.8209244608879089E-2</v>
      </c>
      <c r="Q10462">
        <v>-1.4973160810768604E-2</v>
      </c>
      <c r="R10462">
        <v>1.8578255549073219E-2</v>
      </c>
      <c r="S10462" s="10" t="s">
        <v>39</v>
      </c>
    </row>
    <row r="10463" spans="1:19" hidden="1" x14ac:dyDescent="0.25">
      <c r="A10463" s="10" t="str">
        <f t="shared" si="163"/>
        <v>2017-2026Other1-in-10May PeakCAISO24</v>
      </c>
      <c r="B10463" s="10" t="s">
        <v>54</v>
      </c>
      <c r="C10463" s="10" t="s">
        <v>13</v>
      </c>
      <c r="D10463" s="10" t="s">
        <v>5</v>
      </c>
      <c r="E10463" s="10" t="s">
        <v>1</v>
      </c>
      <c r="F10463">
        <v>24</v>
      </c>
      <c r="G10463">
        <v>1.0645283460617065</v>
      </c>
      <c r="H10463">
        <v>1.1143647432327271</v>
      </c>
      <c r="I10463">
        <v>75.245925903320313</v>
      </c>
      <c r="J10463">
        <v>4.4309847056865692E-2</v>
      </c>
      <c r="K10463">
        <v>34811</v>
      </c>
      <c r="L10463">
        <v>32805.326999999997</v>
      </c>
      <c r="M10463">
        <v>-4.9836345016956329E-2</v>
      </c>
      <c r="N10463">
        <v>-0.10662384331226349</v>
      </c>
      <c r="O10463">
        <v>-7.3072426021099091E-2</v>
      </c>
      <c r="P10463">
        <v>-4.9836345016956329E-2</v>
      </c>
      <c r="Q10463">
        <v>-2.6600262150168419E-2</v>
      </c>
      <c r="R10463">
        <v>6.9511551409959793E-3</v>
      </c>
      <c r="S10463" s="10" t="s">
        <v>39</v>
      </c>
    </row>
    <row r="10464" spans="1:19" hidden="1" x14ac:dyDescent="0.25">
      <c r="A10464" s="10" t="str">
        <f t="shared" si="163"/>
        <v>2017-2026Other1-in-2May PeakPGE24</v>
      </c>
      <c r="B10464" s="10" t="s">
        <v>54</v>
      </c>
      <c r="C10464" s="10" t="s">
        <v>13</v>
      </c>
      <c r="D10464" s="10" t="s">
        <v>5</v>
      </c>
      <c r="E10464" s="10" t="s">
        <v>9</v>
      </c>
      <c r="F10464">
        <v>24</v>
      </c>
      <c r="G10464">
        <v>0.9619484543800354</v>
      </c>
      <c r="H10464">
        <v>0.99995553493499756</v>
      </c>
      <c r="I10464">
        <v>72.7193603515625</v>
      </c>
      <c r="J10464">
        <v>4.4309847056865692E-2</v>
      </c>
      <c r="K10464">
        <v>34811</v>
      </c>
      <c r="L10464">
        <v>32805.326999999997</v>
      </c>
      <c r="M10464">
        <v>-3.8007065653800964E-2</v>
      </c>
      <c r="N10464">
        <v>-9.4794563949108124E-2</v>
      </c>
      <c r="O10464">
        <v>-6.1243150383234024E-2</v>
      </c>
      <c r="P10464">
        <v>-3.8007065653800964E-2</v>
      </c>
      <c r="Q10464">
        <v>-1.4770981855690479E-2</v>
      </c>
      <c r="R10464">
        <v>1.8780434504151344E-2</v>
      </c>
      <c r="S10464" s="10" t="s">
        <v>38</v>
      </c>
    </row>
    <row r="10465" spans="1:19" hidden="1" x14ac:dyDescent="0.25">
      <c r="A10465" s="10" t="str">
        <f t="shared" si="163"/>
        <v>2017-2026Other1-in-10May PeakPGE24</v>
      </c>
      <c r="B10465" s="10" t="s">
        <v>54</v>
      </c>
      <c r="C10465" s="10" t="s">
        <v>13</v>
      </c>
      <c r="D10465" s="10" t="s">
        <v>5</v>
      </c>
      <c r="E10465" s="10" t="s">
        <v>1</v>
      </c>
      <c r="F10465">
        <v>24</v>
      </c>
      <c r="G10465">
        <v>1.2519283294677734</v>
      </c>
      <c r="H10465">
        <v>1.3227380514144897</v>
      </c>
      <c r="I10465">
        <v>78.337478637695313</v>
      </c>
      <c r="J10465">
        <v>4.4309847056865692E-2</v>
      </c>
      <c r="K10465">
        <v>34811</v>
      </c>
      <c r="L10465">
        <v>32805.326999999997</v>
      </c>
      <c r="M10465">
        <v>-7.0809774100780487E-2</v>
      </c>
      <c r="N10465">
        <v>-0.12759727239608765</v>
      </c>
      <c r="O10465">
        <v>-9.4045855104923248E-2</v>
      </c>
      <c r="P10465">
        <v>-7.0809774100780487E-2</v>
      </c>
      <c r="Q10465">
        <v>-4.7573689371347427E-2</v>
      </c>
      <c r="R10465">
        <v>-1.4022273942828178E-2</v>
      </c>
      <c r="S10465" s="10" t="s">
        <v>38</v>
      </c>
    </row>
    <row r="10466" spans="1:19" hidden="1" x14ac:dyDescent="0.25">
      <c r="A10466" s="10" t="str">
        <f t="shared" si="163"/>
        <v>2017-2026Other1-in-2October PeakCAISO1</v>
      </c>
      <c r="B10466" s="10" t="s">
        <v>54</v>
      </c>
      <c r="C10466" s="10" t="s">
        <v>13</v>
      </c>
      <c r="D10466" s="10" t="s">
        <v>6</v>
      </c>
      <c r="E10466" s="10" t="s">
        <v>9</v>
      </c>
      <c r="F10466">
        <v>1</v>
      </c>
      <c r="G10466">
        <v>0.54789227247238159</v>
      </c>
      <c r="H10466">
        <v>0.54789227247238159</v>
      </c>
      <c r="I10466">
        <v>63.880878448486328</v>
      </c>
      <c r="J10466">
        <v>0</v>
      </c>
      <c r="K10466">
        <v>34811</v>
      </c>
      <c r="L10466">
        <v>32805.326999999997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 s="10" t="s">
        <v>39</v>
      </c>
    </row>
    <row r="10467" spans="1:19" hidden="1" x14ac:dyDescent="0.25">
      <c r="A10467" s="10" t="str">
        <f t="shared" si="163"/>
        <v>2017-2026Other1-in-10October PeakCAISO1</v>
      </c>
      <c r="B10467" s="10" t="s">
        <v>54</v>
      </c>
      <c r="C10467" s="10" t="s">
        <v>13</v>
      </c>
      <c r="D10467" s="10" t="s">
        <v>6</v>
      </c>
      <c r="E10467" s="10" t="s">
        <v>1</v>
      </c>
      <c r="F10467">
        <v>1</v>
      </c>
      <c r="G10467">
        <v>0.71421116590499878</v>
      </c>
      <c r="H10467">
        <v>0.71421116590499878</v>
      </c>
      <c r="I10467">
        <v>70.263267517089844</v>
      </c>
      <c r="J10467">
        <v>0</v>
      </c>
      <c r="K10467">
        <v>34811</v>
      </c>
      <c r="L10467">
        <v>32805.326999999997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 s="10" t="s">
        <v>39</v>
      </c>
    </row>
    <row r="10468" spans="1:19" hidden="1" x14ac:dyDescent="0.25">
      <c r="A10468" s="10" t="str">
        <f t="shared" si="163"/>
        <v>2017-2026Other1-in-10October PeakPGE1</v>
      </c>
      <c r="B10468" s="10" t="s">
        <v>54</v>
      </c>
      <c r="C10468" s="10" t="s">
        <v>13</v>
      </c>
      <c r="D10468" s="10" t="s">
        <v>6</v>
      </c>
      <c r="E10468" s="10" t="s">
        <v>1</v>
      </c>
      <c r="F10468">
        <v>1</v>
      </c>
      <c r="G10468">
        <v>0.74389553070068359</v>
      </c>
      <c r="H10468">
        <v>0.74389553070068359</v>
      </c>
      <c r="I10468">
        <v>70.026321411132812</v>
      </c>
      <c r="J10468">
        <v>0</v>
      </c>
      <c r="K10468">
        <v>34811</v>
      </c>
      <c r="L10468">
        <v>32805.326999999997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 s="10" t="s">
        <v>38</v>
      </c>
    </row>
    <row r="10469" spans="1:19" hidden="1" x14ac:dyDescent="0.25">
      <c r="A10469" s="10" t="str">
        <f t="shared" si="163"/>
        <v>2017-2026Other1-in-2October PeakPGE1</v>
      </c>
      <c r="B10469" s="10" t="s">
        <v>54</v>
      </c>
      <c r="C10469" s="10" t="s">
        <v>13</v>
      </c>
      <c r="D10469" s="10" t="s">
        <v>6</v>
      </c>
      <c r="E10469" s="10" t="s">
        <v>9</v>
      </c>
      <c r="F10469">
        <v>1</v>
      </c>
      <c r="G10469">
        <v>0.55410522222518921</v>
      </c>
      <c r="H10469">
        <v>0.55410522222518921</v>
      </c>
      <c r="I10469">
        <v>65.835174560546875</v>
      </c>
      <c r="J10469">
        <v>0</v>
      </c>
      <c r="K10469">
        <v>34811</v>
      </c>
      <c r="L10469">
        <v>32805.326999999997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 s="10" t="s">
        <v>38</v>
      </c>
    </row>
    <row r="10470" spans="1:19" hidden="1" x14ac:dyDescent="0.25">
      <c r="A10470" s="10" t="str">
        <f t="shared" si="163"/>
        <v>2017-2026Other1-in-10October PeakCAISO2</v>
      </c>
      <c r="B10470" s="10" t="s">
        <v>54</v>
      </c>
      <c r="C10470" s="10" t="s">
        <v>13</v>
      </c>
      <c r="D10470" s="10" t="s">
        <v>6</v>
      </c>
      <c r="E10470" s="10" t="s">
        <v>1</v>
      </c>
      <c r="F10470">
        <v>2</v>
      </c>
      <c r="G10470">
        <v>0.61194795370101929</v>
      </c>
      <c r="H10470">
        <v>0.61194795370101929</v>
      </c>
      <c r="I10470">
        <v>68.564735412597656</v>
      </c>
      <c r="J10470">
        <v>0</v>
      </c>
      <c r="K10470">
        <v>34811</v>
      </c>
      <c r="L10470">
        <v>32805.326999999997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 s="10" t="s">
        <v>39</v>
      </c>
    </row>
    <row r="10471" spans="1:19" hidden="1" x14ac:dyDescent="0.25">
      <c r="A10471" s="10" t="str">
        <f t="shared" si="163"/>
        <v>2017-2026Other1-in-2October PeakCAISO2</v>
      </c>
      <c r="B10471" s="10" t="s">
        <v>54</v>
      </c>
      <c r="C10471" s="10" t="s">
        <v>13</v>
      </c>
      <c r="D10471" s="10" t="s">
        <v>6</v>
      </c>
      <c r="E10471" s="10" t="s">
        <v>9</v>
      </c>
      <c r="F10471">
        <v>2</v>
      </c>
      <c r="G10471">
        <v>0.46944320201873779</v>
      </c>
      <c r="H10471">
        <v>0.46944320201873779</v>
      </c>
      <c r="I10471">
        <v>62.033992767333984</v>
      </c>
      <c r="J10471">
        <v>0</v>
      </c>
      <c r="K10471">
        <v>34811</v>
      </c>
      <c r="L10471">
        <v>32805.326999999997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 s="10" t="s">
        <v>39</v>
      </c>
    </row>
    <row r="10472" spans="1:19" hidden="1" x14ac:dyDescent="0.25">
      <c r="A10472" s="10" t="str">
        <f t="shared" si="163"/>
        <v>2017-2026Other1-in-10October PeakPGE2</v>
      </c>
      <c r="B10472" s="10" t="s">
        <v>54</v>
      </c>
      <c r="C10472" s="10" t="s">
        <v>13</v>
      </c>
      <c r="D10472" s="10" t="s">
        <v>6</v>
      </c>
      <c r="E10472" s="10" t="s">
        <v>1</v>
      </c>
      <c r="F10472">
        <v>2</v>
      </c>
      <c r="G10472">
        <v>0.63738203048706055</v>
      </c>
      <c r="H10472">
        <v>0.63738203048706055</v>
      </c>
      <c r="I10472">
        <v>68.322273254394531</v>
      </c>
      <c r="J10472">
        <v>0</v>
      </c>
      <c r="K10472">
        <v>34811</v>
      </c>
      <c r="L10472">
        <v>32805.326999999997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 s="10" t="s">
        <v>38</v>
      </c>
    </row>
    <row r="10473" spans="1:19" hidden="1" x14ac:dyDescent="0.25">
      <c r="A10473" s="10" t="str">
        <f t="shared" si="163"/>
        <v>2017-2026Other1-in-2October PeakPGE2</v>
      </c>
      <c r="B10473" s="10" t="s">
        <v>54</v>
      </c>
      <c r="C10473" s="10" t="s">
        <v>13</v>
      </c>
      <c r="D10473" s="10" t="s">
        <v>6</v>
      </c>
      <c r="E10473" s="10" t="s">
        <v>9</v>
      </c>
      <c r="F10473">
        <v>2</v>
      </c>
      <c r="G10473">
        <v>0.47476655244827271</v>
      </c>
      <c r="H10473">
        <v>0.47476655244827271</v>
      </c>
      <c r="I10473">
        <v>64.249031066894531</v>
      </c>
      <c r="J10473">
        <v>0</v>
      </c>
      <c r="K10473">
        <v>34811</v>
      </c>
      <c r="L10473">
        <v>32805.326999999997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 s="10" t="s">
        <v>38</v>
      </c>
    </row>
    <row r="10474" spans="1:19" hidden="1" x14ac:dyDescent="0.25">
      <c r="A10474" s="10" t="str">
        <f t="shared" si="163"/>
        <v>2017-2026Other1-in-2October PeakCAISO3</v>
      </c>
      <c r="B10474" s="10" t="s">
        <v>54</v>
      </c>
      <c r="C10474" s="10" t="s">
        <v>13</v>
      </c>
      <c r="D10474" s="10" t="s">
        <v>6</v>
      </c>
      <c r="E10474" s="10" t="s">
        <v>9</v>
      </c>
      <c r="F10474">
        <v>3</v>
      </c>
      <c r="G10474">
        <v>0.42038509249687195</v>
      </c>
      <c r="H10474">
        <v>0.42038509249687195</v>
      </c>
      <c r="I10474">
        <v>60.8045654296875</v>
      </c>
      <c r="J10474">
        <v>0</v>
      </c>
      <c r="K10474">
        <v>34811</v>
      </c>
      <c r="L10474">
        <v>32805.326999999997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 s="10" t="s">
        <v>39</v>
      </c>
    </row>
    <row r="10475" spans="1:19" hidden="1" x14ac:dyDescent="0.25">
      <c r="A10475" s="10" t="str">
        <f t="shared" si="163"/>
        <v>2017-2026Other1-in-10October PeakCAISO3</v>
      </c>
      <c r="B10475" s="10" t="s">
        <v>54</v>
      </c>
      <c r="C10475" s="10" t="s">
        <v>13</v>
      </c>
      <c r="D10475" s="10" t="s">
        <v>6</v>
      </c>
      <c r="E10475" s="10" t="s">
        <v>1</v>
      </c>
      <c r="F10475">
        <v>3</v>
      </c>
      <c r="G10475">
        <v>0.54799771308898926</v>
      </c>
      <c r="H10475">
        <v>0.54799771308898926</v>
      </c>
      <c r="I10475">
        <v>67.333259582519531</v>
      </c>
      <c r="J10475">
        <v>0</v>
      </c>
      <c r="K10475">
        <v>34811</v>
      </c>
      <c r="L10475">
        <v>32805.326999999997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 s="10" t="s">
        <v>39</v>
      </c>
    </row>
    <row r="10476" spans="1:19" hidden="1" x14ac:dyDescent="0.25">
      <c r="A10476" s="10" t="str">
        <f t="shared" si="163"/>
        <v>2017-2026Other1-in-2October PeakPGE3</v>
      </c>
      <c r="B10476" s="10" t="s">
        <v>54</v>
      </c>
      <c r="C10476" s="10" t="s">
        <v>13</v>
      </c>
      <c r="D10476" s="10" t="s">
        <v>6</v>
      </c>
      <c r="E10476" s="10" t="s">
        <v>9</v>
      </c>
      <c r="F10476">
        <v>3</v>
      </c>
      <c r="G10476">
        <v>0.42515215277671814</v>
      </c>
      <c r="H10476">
        <v>0.42515215277671814</v>
      </c>
      <c r="I10476">
        <v>63.377353668212891</v>
      </c>
      <c r="J10476">
        <v>0</v>
      </c>
      <c r="K10476">
        <v>34811</v>
      </c>
      <c r="L10476">
        <v>32805.326999999997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 s="10" t="s">
        <v>38</v>
      </c>
    </row>
    <row r="10477" spans="1:19" hidden="1" x14ac:dyDescent="0.25">
      <c r="A10477" s="10" t="str">
        <f t="shared" si="163"/>
        <v>2017-2026Other1-in-10October PeakPGE3</v>
      </c>
      <c r="B10477" s="10" t="s">
        <v>54</v>
      </c>
      <c r="C10477" s="10" t="s">
        <v>13</v>
      </c>
      <c r="D10477" s="10" t="s">
        <v>6</v>
      </c>
      <c r="E10477" s="10" t="s">
        <v>1</v>
      </c>
      <c r="F10477">
        <v>3</v>
      </c>
      <c r="G10477">
        <v>0.57077383995056152</v>
      </c>
      <c r="H10477">
        <v>0.57077383995056152</v>
      </c>
      <c r="I10477">
        <v>66.994819641113281</v>
      </c>
      <c r="J10477">
        <v>0</v>
      </c>
      <c r="K10477">
        <v>34811</v>
      </c>
      <c r="L10477">
        <v>32805.326999999997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 s="10" t="s">
        <v>38</v>
      </c>
    </row>
    <row r="10478" spans="1:19" hidden="1" x14ac:dyDescent="0.25">
      <c r="A10478" s="10" t="str">
        <f t="shared" si="163"/>
        <v>2017-2026Other1-in-2October PeakCAISO4</v>
      </c>
      <c r="B10478" s="10" t="s">
        <v>54</v>
      </c>
      <c r="C10478" s="10" t="s">
        <v>13</v>
      </c>
      <c r="D10478" s="10" t="s">
        <v>6</v>
      </c>
      <c r="E10478" s="10" t="s">
        <v>9</v>
      </c>
      <c r="F10478">
        <v>4</v>
      </c>
      <c r="G10478">
        <v>0.39308825135231018</v>
      </c>
      <c r="H10478">
        <v>0.39308825135231018</v>
      </c>
      <c r="I10478">
        <v>59.592521667480469</v>
      </c>
      <c r="J10478">
        <v>0</v>
      </c>
      <c r="K10478">
        <v>34811</v>
      </c>
      <c r="L10478">
        <v>32805.326999999997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 s="10" t="s">
        <v>39</v>
      </c>
    </row>
    <row r="10479" spans="1:19" hidden="1" x14ac:dyDescent="0.25">
      <c r="A10479" s="10" t="str">
        <f t="shared" si="163"/>
        <v>2017-2026Other1-in-10October PeakCAISO4</v>
      </c>
      <c r="B10479" s="10" t="s">
        <v>54</v>
      </c>
      <c r="C10479" s="10" t="s">
        <v>13</v>
      </c>
      <c r="D10479" s="10" t="s">
        <v>6</v>
      </c>
      <c r="E10479" s="10" t="s">
        <v>1</v>
      </c>
      <c r="F10479">
        <v>4</v>
      </c>
      <c r="G10479">
        <v>0.51241463422775269</v>
      </c>
      <c r="H10479">
        <v>0.51241463422775269</v>
      </c>
      <c r="I10479">
        <v>65.70867919921875</v>
      </c>
      <c r="J10479">
        <v>0</v>
      </c>
      <c r="K10479">
        <v>34811</v>
      </c>
      <c r="L10479">
        <v>32805.326999999997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 s="10" t="s">
        <v>39</v>
      </c>
    </row>
    <row r="10480" spans="1:19" hidden="1" x14ac:dyDescent="0.25">
      <c r="A10480" s="10" t="str">
        <f t="shared" si="163"/>
        <v>2017-2026Other1-in-2October PeakPGE4</v>
      </c>
      <c r="B10480" s="10" t="s">
        <v>54</v>
      </c>
      <c r="C10480" s="10" t="s">
        <v>13</v>
      </c>
      <c r="D10480" s="10" t="s">
        <v>6</v>
      </c>
      <c r="E10480" s="10" t="s">
        <v>9</v>
      </c>
      <c r="F10480">
        <v>4</v>
      </c>
      <c r="G10480">
        <v>0.39754578471183777</v>
      </c>
      <c r="H10480">
        <v>0.39754578471183777</v>
      </c>
      <c r="I10480">
        <v>62.230567932128906</v>
      </c>
      <c r="J10480">
        <v>0</v>
      </c>
      <c r="K10480">
        <v>34811</v>
      </c>
      <c r="L10480">
        <v>32805.326999999997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 s="10" t="s">
        <v>38</v>
      </c>
    </row>
    <row r="10481" spans="1:19" hidden="1" x14ac:dyDescent="0.25">
      <c r="A10481" s="10" t="str">
        <f t="shared" si="163"/>
        <v>2017-2026Other1-in-10October PeakPGE4</v>
      </c>
      <c r="B10481" s="10" t="s">
        <v>54</v>
      </c>
      <c r="C10481" s="10" t="s">
        <v>13</v>
      </c>
      <c r="D10481" s="10" t="s">
        <v>6</v>
      </c>
      <c r="E10481" s="10" t="s">
        <v>1</v>
      </c>
      <c r="F10481">
        <v>4</v>
      </c>
      <c r="G10481">
        <v>0.53371185064315796</v>
      </c>
      <c r="H10481">
        <v>0.53371185064315796</v>
      </c>
      <c r="I10481">
        <v>65.6898193359375</v>
      </c>
      <c r="J10481">
        <v>0</v>
      </c>
      <c r="K10481">
        <v>34811</v>
      </c>
      <c r="L10481">
        <v>32805.326999999997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 s="10" t="s">
        <v>38</v>
      </c>
    </row>
    <row r="10482" spans="1:19" hidden="1" x14ac:dyDescent="0.25">
      <c r="A10482" s="10" t="str">
        <f t="shared" si="163"/>
        <v>2017-2026Other1-in-2October PeakCAISO5</v>
      </c>
      <c r="B10482" s="10" t="s">
        <v>54</v>
      </c>
      <c r="C10482" s="10" t="s">
        <v>13</v>
      </c>
      <c r="D10482" s="10" t="s">
        <v>6</v>
      </c>
      <c r="E10482" s="10" t="s">
        <v>9</v>
      </c>
      <c r="F10482">
        <v>5</v>
      </c>
      <c r="G10482">
        <v>0.38502532243728638</v>
      </c>
      <c r="H10482">
        <v>0.38502532243728638</v>
      </c>
      <c r="I10482">
        <v>58.930225372314453</v>
      </c>
      <c r="J10482">
        <v>0</v>
      </c>
      <c r="K10482">
        <v>34811</v>
      </c>
      <c r="L10482">
        <v>32805.326999999997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 s="10" t="s">
        <v>39</v>
      </c>
    </row>
    <row r="10483" spans="1:19" hidden="1" x14ac:dyDescent="0.25">
      <c r="A10483" s="10" t="str">
        <f t="shared" si="163"/>
        <v>2017-2026Other1-in-10October PeakCAISO5</v>
      </c>
      <c r="B10483" s="10" t="s">
        <v>54</v>
      </c>
      <c r="C10483" s="10" t="s">
        <v>13</v>
      </c>
      <c r="D10483" s="10" t="s">
        <v>6</v>
      </c>
      <c r="E10483" s="10" t="s">
        <v>1</v>
      </c>
      <c r="F10483">
        <v>5</v>
      </c>
      <c r="G10483">
        <v>0.50190407037734985</v>
      </c>
      <c r="H10483">
        <v>0.50190407037734985</v>
      </c>
      <c r="I10483">
        <v>64.6971435546875</v>
      </c>
      <c r="J10483">
        <v>0</v>
      </c>
      <c r="K10483">
        <v>34811</v>
      </c>
      <c r="L10483">
        <v>32805.326999999997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 s="10" t="s">
        <v>39</v>
      </c>
    </row>
    <row r="10484" spans="1:19" hidden="1" x14ac:dyDescent="0.25">
      <c r="A10484" s="10" t="str">
        <f t="shared" si="163"/>
        <v>2017-2026Other1-in-10October PeakPGE5</v>
      </c>
      <c r="B10484" s="10" t="s">
        <v>54</v>
      </c>
      <c r="C10484" s="10" t="s">
        <v>13</v>
      </c>
      <c r="D10484" s="10" t="s">
        <v>6</v>
      </c>
      <c r="E10484" s="10" t="s">
        <v>1</v>
      </c>
      <c r="F10484">
        <v>5</v>
      </c>
      <c r="G10484">
        <v>0.52276450395584106</v>
      </c>
      <c r="H10484">
        <v>0.52276450395584106</v>
      </c>
      <c r="I10484">
        <v>64.650588989257813</v>
      </c>
      <c r="J10484">
        <v>0</v>
      </c>
      <c r="K10484">
        <v>34811</v>
      </c>
      <c r="L10484">
        <v>32805.326999999997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 s="10" t="s">
        <v>38</v>
      </c>
    </row>
    <row r="10485" spans="1:19" hidden="1" x14ac:dyDescent="0.25">
      <c r="A10485" s="10" t="str">
        <f t="shared" si="163"/>
        <v>2017-2026Other1-in-2October PeakPGE5</v>
      </c>
      <c r="B10485" s="10" t="s">
        <v>54</v>
      </c>
      <c r="C10485" s="10" t="s">
        <v>13</v>
      </c>
      <c r="D10485" s="10" t="s">
        <v>6</v>
      </c>
      <c r="E10485" s="10" t="s">
        <v>9</v>
      </c>
      <c r="F10485">
        <v>5</v>
      </c>
      <c r="G10485">
        <v>0.38939142227172852</v>
      </c>
      <c r="H10485">
        <v>0.38939142227172852</v>
      </c>
      <c r="I10485">
        <v>61.285507202148437</v>
      </c>
      <c r="J10485">
        <v>0</v>
      </c>
      <c r="K10485">
        <v>34811</v>
      </c>
      <c r="L10485">
        <v>32805.326999999997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 s="10" t="s">
        <v>38</v>
      </c>
    </row>
    <row r="10486" spans="1:19" hidden="1" x14ac:dyDescent="0.25">
      <c r="A10486" s="10" t="str">
        <f t="shared" si="163"/>
        <v>2017-2026Other1-in-10October PeakCAISO6</v>
      </c>
      <c r="B10486" s="10" t="s">
        <v>54</v>
      </c>
      <c r="C10486" s="10" t="s">
        <v>13</v>
      </c>
      <c r="D10486" s="10" t="s">
        <v>6</v>
      </c>
      <c r="E10486" s="10" t="s">
        <v>1</v>
      </c>
      <c r="F10486">
        <v>6</v>
      </c>
      <c r="G10486">
        <v>0.52131301164627075</v>
      </c>
      <c r="H10486">
        <v>0.52131301164627075</v>
      </c>
      <c r="I10486">
        <v>63.702445983886719</v>
      </c>
      <c r="J10486">
        <v>0</v>
      </c>
      <c r="K10486">
        <v>34811</v>
      </c>
      <c r="L10486">
        <v>32805.326999999997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 s="10" t="s">
        <v>39</v>
      </c>
    </row>
    <row r="10487" spans="1:19" hidden="1" x14ac:dyDescent="0.25">
      <c r="A10487" s="10" t="str">
        <f t="shared" si="163"/>
        <v>2017-2026Other1-in-2October PeakCAISO6</v>
      </c>
      <c r="B10487" s="10" t="s">
        <v>54</v>
      </c>
      <c r="C10487" s="10" t="s">
        <v>13</v>
      </c>
      <c r="D10487" s="10" t="s">
        <v>6</v>
      </c>
      <c r="E10487" s="10" t="s">
        <v>9</v>
      </c>
      <c r="F10487">
        <v>6</v>
      </c>
      <c r="G10487">
        <v>0.39991450309753418</v>
      </c>
      <c r="H10487">
        <v>0.39991450309753418</v>
      </c>
      <c r="I10487">
        <v>58.143539428710937</v>
      </c>
      <c r="J10487">
        <v>0</v>
      </c>
      <c r="K10487">
        <v>34811</v>
      </c>
      <c r="L10487">
        <v>32805.326999999997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 s="10" t="s">
        <v>39</v>
      </c>
    </row>
    <row r="10488" spans="1:19" hidden="1" x14ac:dyDescent="0.25">
      <c r="A10488" s="10" t="str">
        <f t="shared" si="163"/>
        <v>2017-2026Other1-in-10October PeakPGE6</v>
      </c>
      <c r="B10488" s="10" t="s">
        <v>54</v>
      </c>
      <c r="C10488" s="10" t="s">
        <v>13</v>
      </c>
      <c r="D10488" s="10" t="s">
        <v>6</v>
      </c>
      <c r="E10488" s="10" t="s">
        <v>1</v>
      </c>
      <c r="F10488">
        <v>6</v>
      </c>
      <c r="G10488">
        <v>0.5429801344871521</v>
      </c>
      <c r="H10488">
        <v>0.5429801344871521</v>
      </c>
      <c r="I10488">
        <v>63.337467193603516</v>
      </c>
      <c r="J10488">
        <v>0</v>
      </c>
      <c r="K10488">
        <v>34811</v>
      </c>
      <c r="L10488">
        <v>32805.326999999997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 s="10" t="s">
        <v>38</v>
      </c>
    </row>
    <row r="10489" spans="1:19" hidden="1" x14ac:dyDescent="0.25">
      <c r="A10489" s="10" t="str">
        <f t="shared" si="163"/>
        <v>2017-2026Other1-in-2October PeakPGE6</v>
      </c>
      <c r="B10489" s="10" t="s">
        <v>54</v>
      </c>
      <c r="C10489" s="10" t="s">
        <v>13</v>
      </c>
      <c r="D10489" s="10" t="s">
        <v>6</v>
      </c>
      <c r="E10489" s="10" t="s">
        <v>9</v>
      </c>
      <c r="F10489">
        <v>6</v>
      </c>
      <c r="G10489">
        <v>0.40444943308830261</v>
      </c>
      <c r="H10489">
        <v>0.40444943308830261</v>
      </c>
      <c r="I10489">
        <v>60.243595123291016</v>
      </c>
      <c r="J10489">
        <v>0</v>
      </c>
      <c r="K10489">
        <v>34811</v>
      </c>
      <c r="L10489">
        <v>32805.326999999997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 s="10" t="s">
        <v>38</v>
      </c>
    </row>
    <row r="10490" spans="1:19" hidden="1" x14ac:dyDescent="0.25">
      <c r="A10490" s="10" t="str">
        <f t="shared" si="163"/>
        <v>2017-2026Other1-in-2October PeakCAISO7</v>
      </c>
      <c r="B10490" s="10" t="s">
        <v>54</v>
      </c>
      <c r="C10490" s="10" t="s">
        <v>13</v>
      </c>
      <c r="D10490" s="10" t="s">
        <v>6</v>
      </c>
      <c r="E10490" s="10" t="s">
        <v>9</v>
      </c>
      <c r="F10490">
        <v>7</v>
      </c>
      <c r="G10490">
        <v>0.44093546271324158</v>
      </c>
      <c r="H10490">
        <v>0.44093546271324158</v>
      </c>
      <c r="I10490">
        <v>57.383754730224609</v>
      </c>
      <c r="J10490">
        <v>0</v>
      </c>
      <c r="K10490">
        <v>34811</v>
      </c>
      <c r="L10490">
        <v>32805.326999999997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 s="10" t="s">
        <v>39</v>
      </c>
    </row>
    <row r="10491" spans="1:19" hidden="1" x14ac:dyDescent="0.25">
      <c r="A10491" s="10" t="str">
        <f t="shared" si="163"/>
        <v>2017-2026Other1-in-10October PeakCAISO7</v>
      </c>
      <c r="B10491" s="10" t="s">
        <v>54</v>
      </c>
      <c r="C10491" s="10" t="s">
        <v>13</v>
      </c>
      <c r="D10491" s="10" t="s">
        <v>6</v>
      </c>
      <c r="E10491" s="10" t="s">
        <v>1</v>
      </c>
      <c r="F10491">
        <v>7</v>
      </c>
      <c r="G10491">
        <v>0.57478636503219604</v>
      </c>
      <c r="H10491">
        <v>0.57478636503219604</v>
      </c>
      <c r="I10491">
        <v>62.789779663085938</v>
      </c>
      <c r="J10491">
        <v>0</v>
      </c>
      <c r="K10491">
        <v>34811</v>
      </c>
      <c r="L10491">
        <v>32805.326999999997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 s="10" t="s">
        <v>39</v>
      </c>
    </row>
    <row r="10492" spans="1:19" hidden="1" x14ac:dyDescent="0.25">
      <c r="A10492" s="10" t="str">
        <f t="shared" si="163"/>
        <v>2017-2026Other1-in-2October PeakPGE7</v>
      </c>
      <c r="B10492" s="10" t="s">
        <v>54</v>
      </c>
      <c r="C10492" s="10" t="s">
        <v>13</v>
      </c>
      <c r="D10492" s="10" t="s">
        <v>6</v>
      </c>
      <c r="E10492" s="10" t="s">
        <v>9</v>
      </c>
      <c r="F10492">
        <v>7</v>
      </c>
      <c r="G10492">
        <v>0.44593554735183716</v>
      </c>
      <c r="H10492">
        <v>0.44593554735183716</v>
      </c>
      <c r="I10492">
        <v>59.660160064697266</v>
      </c>
      <c r="J10492">
        <v>0</v>
      </c>
      <c r="K10492">
        <v>34811</v>
      </c>
      <c r="L10492">
        <v>32805.326999999997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 s="10" t="s">
        <v>38</v>
      </c>
    </row>
    <row r="10493" spans="1:19" hidden="1" x14ac:dyDescent="0.25">
      <c r="A10493" s="10" t="str">
        <f t="shared" si="163"/>
        <v>2017-2026Other1-in-10October PeakPGE7</v>
      </c>
      <c r="B10493" s="10" t="s">
        <v>54</v>
      </c>
      <c r="C10493" s="10" t="s">
        <v>13</v>
      </c>
      <c r="D10493" s="10" t="s">
        <v>6</v>
      </c>
      <c r="E10493" s="10" t="s">
        <v>1</v>
      </c>
      <c r="F10493">
        <v>7</v>
      </c>
      <c r="G10493">
        <v>0.59867590665817261</v>
      </c>
      <c r="H10493">
        <v>0.59867590665817261</v>
      </c>
      <c r="I10493">
        <v>62.805343627929688</v>
      </c>
      <c r="J10493">
        <v>0</v>
      </c>
      <c r="K10493">
        <v>34811</v>
      </c>
      <c r="L10493">
        <v>32805.326999999997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 s="10" t="s">
        <v>38</v>
      </c>
    </row>
    <row r="10494" spans="1:19" hidden="1" x14ac:dyDescent="0.25">
      <c r="A10494" s="10" t="str">
        <f t="shared" si="163"/>
        <v>2017-2026Other1-in-10October PeakCAISO8</v>
      </c>
      <c r="B10494" s="10" t="s">
        <v>54</v>
      </c>
      <c r="C10494" s="10" t="s">
        <v>13</v>
      </c>
      <c r="D10494" s="10" t="s">
        <v>6</v>
      </c>
      <c r="E10494" s="10" t="s">
        <v>1</v>
      </c>
      <c r="F10494">
        <v>8</v>
      </c>
      <c r="G10494">
        <v>0.60566753149032593</v>
      </c>
      <c r="H10494">
        <v>0.60566753149032593</v>
      </c>
      <c r="I10494">
        <v>63.796581268310547</v>
      </c>
      <c r="J10494">
        <v>0</v>
      </c>
      <c r="K10494">
        <v>34811</v>
      </c>
      <c r="L10494">
        <v>32805.326999999997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 s="10" t="s">
        <v>39</v>
      </c>
    </row>
    <row r="10495" spans="1:19" hidden="1" x14ac:dyDescent="0.25">
      <c r="A10495" s="10" t="str">
        <f t="shared" si="163"/>
        <v>2017-2026Other1-in-2October PeakCAISO8</v>
      </c>
      <c r="B10495" s="10" t="s">
        <v>54</v>
      </c>
      <c r="C10495" s="10" t="s">
        <v>13</v>
      </c>
      <c r="D10495" s="10" t="s">
        <v>6</v>
      </c>
      <c r="E10495" s="10" t="s">
        <v>9</v>
      </c>
      <c r="F10495">
        <v>8</v>
      </c>
      <c r="G10495">
        <v>0.46462532877922058</v>
      </c>
      <c r="H10495">
        <v>0.46462532877922058</v>
      </c>
      <c r="I10495">
        <v>57.690837860107422</v>
      </c>
      <c r="J10495">
        <v>0</v>
      </c>
      <c r="K10495">
        <v>34811</v>
      </c>
      <c r="L10495">
        <v>32805.326999999997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 s="10" t="s">
        <v>39</v>
      </c>
    </row>
    <row r="10496" spans="1:19" hidden="1" x14ac:dyDescent="0.25">
      <c r="A10496" s="10" t="str">
        <f t="shared" si="163"/>
        <v>2017-2026Other1-in-2October PeakPGE8</v>
      </c>
      <c r="B10496" s="10" t="s">
        <v>54</v>
      </c>
      <c r="C10496" s="10" t="s">
        <v>13</v>
      </c>
      <c r="D10496" s="10" t="s">
        <v>6</v>
      </c>
      <c r="E10496" s="10" t="s">
        <v>9</v>
      </c>
      <c r="F10496">
        <v>8</v>
      </c>
      <c r="G10496">
        <v>0.46989405155181885</v>
      </c>
      <c r="H10496">
        <v>0.46989405155181885</v>
      </c>
      <c r="I10496">
        <v>59.782894134521484</v>
      </c>
      <c r="J10496">
        <v>0</v>
      </c>
      <c r="K10496">
        <v>34811</v>
      </c>
      <c r="L10496">
        <v>32805.326999999997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 s="10" t="s">
        <v>38</v>
      </c>
    </row>
    <row r="10497" spans="1:19" hidden="1" x14ac:dyDescent="0.25">
      <c r="A10497" s="10" t="str">
        <f t="shared" si="163"/>
        <v>2017-2026Other1-in-10October PeakPGE8</v>
      </c>
      <c r="B10497" s="10" t="s">
        <v>54</v>
      </c>
      <c r="C10497" s="10" t="s">
        <v>13</v>
      </c>
      <c r="D10497" s="10" t="s">
        <v>6</v>
      </c>
      <c r="E10497" s="10" t="s">
        <v>1</v>
      </c>
      <c r="F10497">
        <v>8</v>
      </c>
      <c r="G10497">
        <v>0.63084059953689575</v>
      </c>
      <c r="H10497">
        <v>0.63084059953689575</v>
      </c>
      <c r="I10497">
        <v>63.453578948974609</v>
      </c>
      <c r="J10497">
        <v>0</v>
      </c>
      <c r="K10497">
        <v>34811</v>
      </c>
      <c r="L10497">
        <v>32805.326999999997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 s="10" t="s">
        <v>38</v>
      </c>
    </row>
    <row r="10498" spans="1:19" hidden="1" x14ac:dyDescent="0.25">
      <c r="A10498" s="10" t="str">
        <f t="shared" ref="A10498:A10561" si="164">CONCATENATE(B10498,C10498,E10498,D10498,S10498,F10498)</f>
        <v>2017-2026Other1-in-10October PeakCAISO9</v>
      </c>
      <c r="B10498" s="10" t="s">
        <v>54</v>
      </c>
      <c r="C10498" s="10" t="s">
        <v>13</v>
      </c>
      <c r="D10498" s="10" t="s">
        <v>6</v>
      </c>
      <c r="E10498" s="10" t="s">
        <v>1</v>
      </c>
      <c r="F10498">
        <v>9</v>
      </c>
      <c r="G10498">
        <v>0.60175895690917969</v>
      </c>
      <c r="H10498">
        <v>0.60175895690917969</v>
      </c>
      <c r="I10498">
        <v>68.147254943847656</v>
      </c>
      <c r="J10498">
        <v>0</v>
      </c>
      <c r="K10498">
        <v>34811</v>
      </c>
      <c r="L10498">
        <v>32805.326999999997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 s="10" t="s">
        <v>39</v>
      </c>
    </row>
    <row r="10499" spans="1:19" hidden="1" x14ac:dyDescent="0.25">
      <c r="A10499" s="10" t="str">
        <f t="shared" si="164"/>
        <v>2017-2026Other1-in-2October PeakCAISO9</v>
      </c>
      <c r="B10499" s="10" t="s">
        <v>54</v>
      </c>
      <c r="C10499" s="10" t="s">
        <v>13</v>
      </c>
      <c r="D10499" s="10" t="s">
        <v>6</v>
      </c>
      <c r="E10499" s="10" t="s">
        <v>9</v>
      </c>
      <c r="F10499">
        <v>9</v>
      </c>
      <c r="G10499">
        <v>0.46162691712379456</v>
      </c>
      <c r="H10499">
        <v>0.46162691712379456</v>
      </c>
      <c r="I10499">
        <v>62.671005249023437</v>
      </c>
      <c r="J10499">
        <v>0</v>
      </c>
      <c r="K10499">
        <v>34811</v>
      </c>
      <c r="L10499">
        <v>32805.326999999997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 s="10" t="s">
        <v>39</v>
      </c>
    </row>
    <row r="10500" spans="1:19" hidden="1" x14ac:dyDescent="0.25">
      <c r="A10500" s="10" t="str">
        <f t="shared" si="164"/>
        <v>2017-2026Other1-in-10October PeakPGE9</v>
      </c>
      <c r="B10500" s="10" t="s">
        <v>54</v>
      </c>
      <c r="C10500" s="10" t="s">
        <v>13</v>
      </c>
      <c r="D10500" s="10" t="s">
        <v>6</v>
      </c>
      <c r="E10500" s="10" t="s">
        <v>1</v>
      </c>
      <c r="F10500">
        <v>9</v>
      </c>
      <c r="G10500">
        <v>0.6267695426940918</v>
      </c>
      <c r="H10500">
        <v>0.6267695426940918</v>
      </c>
      <c r="I10500">
        <v>68.905014038085938</v>
      </c>
      <c r="J10500">
        <v>0</v>
      </c>
      <c r="K10500">
        <v>34811</v>
      </c>
      <c r="L10500">
        <v>32805.326999999997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 s="10" t="s">
        <v>38</v>
      </c>
    </row>
    <row r="10501" spans="1:19" hidden="1" x14ac:dyDescent="0.25">
      <c r="A10501" s="10" t="str">
        <f t="shared" si="164"/>
        <v>2017-2026Other1-in-2October PeakPGE9</v>
      </c>
      <c r="B10501" s="10" t="s">
        <v>54</v>
      </c>
      <c r="C10501" s="10" t="s">
        <v>13</v>
      </c>
      <c r="D10501" s="10" t="s">
        <v>6</v>
      </c>
      <c r="E10501" s="10" t="s">
        <v>9</v>
      </c>
      <c r="F10501">
        <v>9</v>
      </c>
      <c r="G10501">
        <v>0.46686163544654846</v>
      </c>
      <c r="H10501">
        <v>0.46686163544654846</v>
      </c>
      <c r="I10501">
        <v>63.634113311767578</v>
      </c>
      <c r="J10501">
        <v>0</v>
      </c>
      <c r="K10501">
        <v>34811</v>
      </c>
      <c r="L10501">
        <v>32805.326999999997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 s="10" t="s">
        <v>38</v>
      </c>
    </row>
    <row r="10502" spans="1:19" hidden="1" x14ac:dyDescent="0.25">
      <c r="A10502" s="10" t="str">
        <f t="shared" si="164"/>
        <v>2017-2026Other1-in-10October PeakCAISO10</v>
      </c>
      <c r="B10502" s="10" t="s">
        <v>54</v>
      </c>
      <c r="C10502" s="10" t="s">
        <v>13</v>
      </c>
      <c r="D10502" s="10" t="s">
        <v>6</v>
      </c>
      <c r="E10502" s="10" t="s">
        <v>1</v>
      </c>
      <c r="F10502">
        <v>10</v>
      </c>
      <c r="G10502">
        <v>0.62918156385421753</v>
      </c>
      <c r="H10502">
        <v>0.62918156385421753</v>
      </c>
      <c r="I10502">
        <v>73.612411499023437</v>
      </c>
      <c r="J10502">
        <v>0</v>
      </c>
      <c r="K10502">
        <v>34811</v>
      </c>
      <c r="L10502">
        <v>32805.326999999997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 s="10" t="s">
        <v>39</v>
      </c>
    </row>
    <row r="10503" spans="1:19" hidden="1" x14ac:dyDescent="0.25">
      <c r="A10503" s="10" t="str">
        <f t="shared" si="164"/>
        <v>2017-2026Other1-in-2October PeakCAISO10</v>
      </c>
      <c r="B10503" s="10" t="s">
        <v>54</v>
      </c>
      <c r="C10503" s="10" t="s">
        <v>13</v>
      </c>
      <c r="D10503" s="10" t="s">
        <v>6</v>
      </c>
      <c r="E10503" s="10" t="s">
        <v>9</v>
      </c>
      <c r="F10503">
        <v>10</v>
      </c>
      <c r="G10503">
        <v>0.4826636016368866</v>
      </c>
      <c r="H10503">
        <v>0.4826636016368866</v>
      </c>
      <c r="I10503">
        <v>69.229667663574219</v>
      </c>
      <c r="J10503">
        <v>0</v>
      </c>
      <c r="K10503">
        <v>34811</v>
      </c>
      <c r="L10503">
        <v>32805.326999999997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 s="10" t="s">
        <v>39</v>
      </c>
    </row>
    <row r="10504" spans="1:19" hidden="1" x14ac:dyDescent="0.25">
      <c r="A10504" s="10" t="str">
        <f t="shared" si="164"/>
        <v>2017-2026Other1-in-10October PeakPGE10</v>
      </c>
      <c r="B10504" s="10" t="s">
        <v>54</v>
      </c>
      <c r="C10504" s="10" t="s">
        <v>13</v>
      </c>
      <c r="D10504" s="10" t="s">
        <v>6</v>
      </c>
      <c r="E10504" s="10" t="s">
        <v>1</v>
      </c>
      <c r="F10504">
        <v>10</v>
      </c>
      <c r="G10504">
        <v>0.65533190965652466</v>
      </c>
      <c r="H10504">
        <v>0.65533190965652466</v>
      </c>
      <c r="I10504">
        <v>74.556381225585937</v>
      </c>
      <c r="J10504">
        <v>0</v>
      </c>
      <c r="K10504">
        <v>34811</v>
      </c>
      <c r="L10504">
        <v>32805.326999999997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 s="10" t="s">
        <v>38</v>
      </c>
    </row>
    <row r="10505" spans="1:19" hidden="1" x14ac:dyDescent="0.25">
      <c r="A10505" s="10" t="str">
        <f t="shared" si="164"/>
        <v>2017-2026Other1-in-2October PeakPGE10</v>
      </c>
      <c r="B10505" s="10" t="s">
        <v>54</v>
      </c>
      <c r="C10505" s="10" t="s">
        <v>13</v>
      </c>
      <c r="D10505" s="10" t="s">
        <v>6</v>
      </c>
      <c r="E10505" s="10" t="s">
        <v>9</v>
      </c>
      <c r="F10505">
        <v>10</v>
      </c>
      <c r="G10505">
        <v>0.488136887550354</v>
      </c>
      <c r="H10505">
        <v>0.488136887550354</v>
      </c>
      <c r="I10505">
        <v>68.468971252441406</v>
      </c>
      <c r="J10505">
        <v>0</v>
      </c>
      <c r="K10505">
        <v>34811</v>
      </c>
      <c r="L10505">
        <v>32805.326999999997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 s="10" t="s">
        <v>38</v>
      </c>
    </row>
    <row r="10506" spans="1:19" hidden="1" x14ac:dyDescent="0.25">
      <c r="A10506" s="10" t="str">
        <f t="shared" si="164"/>
        <v>2017-2026Other1-in-10October PeakCAISO11</v>
      </c>
      <c r="B10506" s="10" t="s">
        <v>54</v>
      </c>
      <c r="C10506" s="10" t="s">
        <v>13</v>
      </c>
      <c r="D10506" s="10" t="s">
        <v>6</v>
      </c>
      <c r="E10506" s="10" t="s">
        <v>1</v>
      </c>
      <c r="F10506">
        <v>11</v>
      </c>
      <c r="G10506">
        <v>0.70721018314361572</v>
      </c>
      <c r="H10506">
        <v>0.70721018314361572</v>
      </c>
      <c r="I10506">
        <v>78.760444641113281</v>
      </c>
      <c r="J10506">
        <v>0</v>
      </c>
      <c r="K10506">
        <v>34811</v>
      </c>
      <c r="L10506">
        <v>32805.326999999997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 s="10" t="s">
        <v>39</v>
      </c>
    </row>
    <row r="10507" spans="1:19" hidden="1" x14ac:dyDescent="0.25">
      <c r="A10507" s="10" t="str">
        <f t="shared" si="164"/>
        <v>2017-2026Other1-in-2October PeakCAISO11</v>
      </c>
      <c r="B10507" s="10" t="s">
        <v>54</v>
      </c>
      <c r="C10507" s="10" t="s">
        <v>13</v>
      </c>
      <c r="D10507" s="10" t="s">
        <v>6</v>
      </c>
      <c r="E10507" s="10" t="s">
        <v>9</v>
      </c>
      <c r="F10507">
        <v>11</v>
      </c>
      <c r="G10507">
        <v>0.54252165555953979</v>
      </c>
      <c r="H10507">
        <v>0.54252165555953979</v>
      </c>
      <c r="I10507">
        <v>74.600143432617187</v>
      </c>
      <c r="J10507">
        <v>0</v>
      </c>
      <c r="K10507">
        <v>34811</v>
      </c>
      <c r="L10507">
        <v>32805.326999999997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 s="10" t="s">
        <v>39</v>
      </c>
    </row>
    <row r="10508" spans="1:19" hidden="1" x14ac:dyDescent="0.25">
      <c r="A10508" s="10" t="str">
        <f t="shared" si="164"/>
        <v>2017-2026Other1-in-2October PeakPGE11</v>
      </c>
      <c r="B10508" s="10" t="s">
        <v>54</v>
      </c>
      <c r="C10508" s="10" t="s">
        <v>13</v>
      </c>
      <c r="D10508" s="10" t="s">
        <v>6</v>
      </c>
      <c r="E10508" s="10" t="s">
        <v>9</v>
      </c>
      <c r="F10508">
        <v>11</v>
      </c>
      <c r="G10508">
        <v>0.54867368936538696</v>
      </c>
      <c r="H10508">
        <v>0.54867368936538696</v>
      </c>
      <c r="I10508">
        <v>72.96844482421875</v>
      </c>
      <c r="J10508">
        <v>0</v>
      </c>
      <c r="K10508">
        <v>34811</v>
      </c>
      <c r="L10508">
        <v>32805.326999999997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 s="10" t="s">
        <v>38</v>
      </c>
    </row>
    <row r="10509" spans="1:19" hidden="1" x14ac:dyDescent="0.25">
      <c r="A10509" s="10" t="str">
        <f t="shared" si="164"/>
        <v>2017-2026Other1-in-10October PeakPGE11</v>
      </c>
      <c r="B10509" s="10" t="s">
        <v>54</v>
      </c>
      <c r="C10509" s="10" t="s">
        <v>13</v>
      </c>
      <c r="D10509" s="10" t="s">
        <v>6</v>
      </c>
      <c r="E10509" s="10" t="s">
        <v>1</v>
      </c>
      <c r="F10509">
        <v>11</v>
      </c>
      <c r="G10509">
        <v>0.73660361766815186</v>
      </c>
      <c r="H10509">
        <v>0.73660361766815186</v>
      </c>
      <c r="I10509">
        <v>80.438606262207031</v>
      </c>
      <c r="J10509">
        <v>0</v>
      </c>
      <c r="K10509">
        <v>34811</v>
      </c>
      <c r="L10509">
        <v>32805.326999999997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 s="10" t="s">
        <v>38</v>
      </c>
    </row>
    <row r="10510" spans="1:19" hidden="1" x14ac:dyDescent="0.25">
      <c r="A10510" s="10" t="str">
        <f t="shared" si="164"/>
        <v>2017-2026Other1-in-10October PeakCAISO12</v>
      </c>
      <c r="B10510" s="10" t="s">
        <v>54</v>
      </c>
      <c r="C10510" s="10" t="s">
        <v>13</v>
      </c>
      <c r="D10510" s="10" t="s">
        <v>6</v>
      </c>
      <c r="E10510" s="10" t="s">
        <v>1</v>
      </c>
      <c r="F10510">
        <v>12</v>
      </c>
      <c r="G10510">
        <v>0.84735941886901855</v>
      </c>
      <c r="H10510">
        <v>0.84735941886901855</v>
      </c>
      <c r="I10510">
        <v>83.327590942382812</v>
      </c>
      <c r="J10510">
        <v>0</v>
      </c>
      <c r="K10510">
        <v>34811</v>
      </c>
      <c r="L10510">
        <v>32805.326999999997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 s="10" t="s">
        <v>39</v>
      </c>
    </row>
    <row r="10511" spans="1:19" hidden="1" x14ac:dyDescent="0.25">
      <c r="A10511" s="10" t="str">
        <f t="shared" si="164"/>
        <v>2017-2026Other1-in-2October PeakCAISO12</v>
      </c>
      <c r="B10511" s="10" t="s">
        <v>54</v>
      </c>
      <c r="C10511" s="10" t="s">
        <v>13</v>
      </c>
      <c r="D10511" s="10" t="s">
        <v>6</v>
      </c>
      <c r="E10511" s="10" t="s">
        <v>9</v>
      </c>
      <c r="F10511">
        <v>12</v>
      </c>
      <c r="G10511">
        <v>0.65003424882888794</v>
      </c>
      <c r="H10511">
        <v>0.65003424882888794</v>
      </c>
      <c r="I10511">
        <v>79.1103515625</v>
      </c>
      <c r="J10511">
        <v>0</v>
      </c>
      <c r="K10511">
        <v>34811</v>
      </c>
      <c r="L10511">
        <v>32805.326999999997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 s="10" t="s">
        <v>39</v>
      </c>
    </row>
    <row r="10512" spans="1:19" hidden="1" x14ac:dyDescent="0.25">
      <c r="A10512" s="10" t="str">
        <f t="shared" si="164"/>
        <v>2017-2026Other1-in-10October PeakPGE12</v>
      </c>
      <c r="B10512" s="10" t="s">
        <v>54</v>
      </c>
      <c r="C10512" s="10" t="s">
        <v>13</v>
      </c>
      <c r="D10512" s="10" t="s">
        <v>6</v>
      </c>
      <c r="E10512" s="10" t="s">
        <v>1</v>
      </c>
      <c r="F10512">
        <v>12</v>
      </c>
      <c r="G10512">
        <v>0.88257777690887451</v>
      </c>
      <c r="H10512">
        <v>0.88257777690887451</v>
      </c>
      <c r="I10512">
        <v>85.583839416503906</v>
      </c>
      <c r="J10512">
        <v>0</v>
      </c>
      <c r="K10512">
        <v>34811</v>
      </c>
      <c r="L10512">
        <v>32805.326999999997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 s="10" t="s">
        <v>38</v>
      </c>
    </row>
    <row r="10513" spans="1:19" hidden="1" x14ac:dyDescent="0.25">
      <c r="A10513" s="10" t="str">
        <f t="shared" si="164"/>
        <v>2017-2026Other1-in-2October PeakPGE12</v>
      </c>
      <c r="B10513" s="10" t="s">
        <v>54</v>
      </c>
      <c r="C10513" s="10" t="s">
        <v>13</v>
      </c>
      <c r="D10513" s="10" t="s">
        <v>6</v>
      </c>
      <c r="E10513" s="10" t="s">
        <v>9</v>
      </c>
      <c r="F10513">
        <v>12</v>
      </c>
      <c r="G10513">
        <v>0.65740543603897095</v>
      </c>
      <c r="H10513">
        <v>0.65740543603897095</v>
      </c>
      <c r="I10513">
        <v>77.114173889160156</v>
      </c>
      <c r="J10513">
        <v>0</v>
      </c>
      <c r="K10513">
        <v>34811</v>
      </c>
      <c r="L10513">
        <v>32805.326999999997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 s="10" t="s">
        <v>38</v>
      </c>
    </row>
    <row r="10514" spans="1:19" hidden="1" x14ac:dyDescent="0.25">
      <c r="A10514" s="10" t="str">
        <f t="shared" si="164"/>
        <v>2017-2026Other1-in-10October PeakCAISO13</v>
      </c>
      <c r="B10514" s="10" t="s">
        <v>54</v>
      </c>
      <c r="C10514" s="10" t="s">
        <v>13</v>
      </c>
      <c r="D10514" s="10" t="s">
        <v>6</v>
      </c>
      <c r="E10514" s="10" t="s">
        <v>1</v>
      </c>
      <c r="F10514">
        <v>13</v>
      </c>
      <c r="G10514">
        <v>1.0511038303375244</v>
      </c>
      <c r="H10514">
        <v>1.0511038303375244</v>
      </c>
      <c r="I10514">
        <v>87.539642333984375</v>
      </c>
      <c r="J10514">
        <v>0</v>
      </c>
      <c r="K10514">
        <v>34811</v>
      </c>
      <c r="L10514">
        <v>32805.326999999997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 s="10" t="s">
        <v>39</v>
      </c>
    </row>
    <row r="10515" spans="1:19" hidden="1" x14ac:dyDescent="0.25">
      <c r="A10515" s="10" t="str">
        <f t="shared" si="164"/>
        <v>2017-2026Other1-in-2October PeakCAISO13</v>
      </c>
      <c r="B10515" s="10" t="s">
        <v>54</v>
      </c>
      <c r="C10515" s="10" t="s">
        <v>13</v>
      </c>
      <c r="D10515" s="10" t="s">
        <v>6</v>
      </c>
      <c r="E10515" s="10" t="s">
        <v>9</v>
      </c>
      <c r="F10515">
        <v>13</v>
      </c>
      <c r="G10515">
        <v>0.80633252859115601</v>
      </c>
      <c r="H10515">
        <v>0.80633252859115601</v>
      </c>
      <c r="I10515">
        <v>82.985572814941406</v>
      </c>
      <c r="J10515">
        <v>0</v>
      </c>
      <c r="K10515">
        <v>34811</v>
      </c>
      <c r="L10515">
        <v>32805.326999999997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 s="10" t="s">
        <v>39</v>
      </c>
    </row>
    <row r="10516" spans="1:19" hidden="1" x14ac:dyDescent="0.25">
      <c r="A10516" s="10" t="str">
        <f t="shared" si="164"/>
        <v>2017-2026Other1-in-2October PeakPGE13</v>
      </c>
      <c r="B10516" s="10" t="s">
        <v>54</v>
      </c>
      <c r="C10516" s="10" t="s">
        <v>13</v>
      </c>
      <c r="D10516" s="10" t="s">
        <v>6</v>
      </c>
      <c r="E10516" s="10" t="s">
        <v>9</v>
      </c>
      <c r="F10516">
        <v>13</v>
      </c>
      <c r="G10516">
        <v>0.8154761791229248</v>
      </c>
      <c r="H10516">
        <v>0.8154761791229248</v>
      </c>
      <c r="I10516">
        <v>81.085525512695312</v>
      </c>
      <c r="J10516">
        <v>0</v>
      </c>
      <c r="K10516">
        <v>34811</v>
      </c>
      <c r="L10516">
        <v>32805.326999999997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 s="10" t="s">
        <v>38</v>
      </c>
    </row>
    <row r="10517" spans="1:19" hidden="1" x14ac:dyDescent="0.25">
      <c r="A10517" s="10" t="str">
        <f t="shared" si="164"/>
        <v>2017-2026Other1-in-10October PeakPGE13</v>
      </c>
      <c r="B10517" s="10" t="s">
        <v>54</v>
      </c>
      <c r="C10517" s="10" t="s">
        <v>13</v>
      </c>
      <c r="D10517" s="10" t="s">
        <v>6</v>
      </c>
      <c r="E10517" s="10" t="s">
        <v>1</v>
      </c>
      <c r="F10517">
        <v>13</v>
      </c>
      <c r="G10517">
        <v>1.0947903394699097</v>
      </c>
      <c r="H10517">
        <v>1.0947903394699097</v>
      </c>
      <c r="I10517">
        <v>89.776618957519531</v>
      </c>
      <c r="J10517">
        <v>0</v>
      </c>
      <c r="K10517">
        <v>34811</v>
      </c>
      <c r="L10517">
        <v>32805.326999999997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 s="10" t="s">
        <v>38</v>
      </c>
    </row>
    <row r="10518" spans="1:19" hidden="1" x14ac:dyDescent="0.25">
      <c r="A10518" s="10" t="str">
        <f t="shared" si="164"/>
        <v>2017-2026Other1-in-2October PeakCAISO14</v>
      </c>
      <c r="B10518" s="10" t="s">
        <v>54</v>
      </c>
      <c r="C10518" s="10" t="s">
        <v>13</v>
      </c>
      <c r="D10518" s="10" t="s">
        <v>6</v>
      </c>
      <c r="E10518" s="10" t="s">
        <v>9</v>
      </c>
      <c r="F10518">
        <v>14</v>
      </c>
      <c r="G10518">
        <v>0.98805910348892212</v>
      </c>
      <c r="H10518">
        <v>0.90151327848434448</v>
      </c>
      <c r="I10518">
        <v>85.502059936523438</v>
      </c>
      <c r="J10518">
        <v>0.10273714363574982</v>
      </c>
      <c r="K10518">
        <v>34811</v>
      </c>
      <c r="L10518">
        <v>32805.326999999997</v>
      </c>
      <c r="M10518">
        <v>8.6545847356319427E-2</v>
      </c>
      <c r="N10518">
        <v>-4.5122075825929642E-2</v>
      </c>
      <c r="O10518">
        <v>3.2670490443706512E-2</v>
      </c>
      <c r="P10518">
        <v>8.6545847356319427E-2</v>
      </c>
      <c r="Q10518">
        <v>0.14042121171951294</v>
      </c>
      <c r="R10518">
        <v>0.2182137668132782</v>
      </c>
      <c r="S10518" s="10" t="s">
        <v>39</v>
      </c>
    </row>
    <row r="10519" spans="1:19" hidden="1" x14ac:dyDescent="0.25">
      <c r="A10519" s="10" t="str">
        <f t="shared" si="164"/>
        <v>2017-2026Other1-in-10October PeakCAISO14</v>
      </c>
      <c r="B10519" s="10" t="s">
        <v>54</v>
      </c>
      <c r="C10519" s="10" t="s">
        <v>13</v>
      </c>
      <c r="D10519" s="10" t="s">
        <v>6</v>
      </c>
      <c r="E10519" s="10" t="s">
        <v>1</v>
      </c>
      <c r="F10519">
        <v>14</v>
      </c>
      <c r="G10519">
        <v>1.2879955768585205</v>
      </c>
      <c r="H10519">
        <v>1.1108232736587524</v>
      </c>
      <c r="I10519">
        <v>90.45086669921875</v>
      </c>
      <c r="J10519">
        <v>0.10273714363574982</v>
      </c>
      <c r="K10519">
        <v>34811</v>
      </c>
      <c r="L10519">
        <v>32805.326999999997</v>
      </c>
      <c r="M10519">
        <v>0.17717231810092926</v>
      </c>
      <c r="N10519">
        <v>4.5504394918680191E-2</v>
      </c>
      <c r="O10519">
        <v>0.12329696118831635</v>
      </c>
      <c r="P10519">
        <v>0.17717231810092926</v>
      </c>
      <c r="Q10519">
        <v>0.23104767501354218</v>
      </c>
      <c r="R10519">
        <v>0.30884024500846863</v>
      </c>
      <c r="S10519" s="10" t="s">
        <v>39</v>
      </c>
    </row>
    <row r="10520" spans="1:19" hidden="1" x14ac:dyDescent="0.25">
      <c r="A10520" s="10" t="str">
        <f t="shared" si="164"/>
        <v>2017-2026Other1-in-2October PeakPGE14</v>
      </c>
      <c r="B10520" s="10" t="s">
        <v>54</v>
      </c>
      <c r="C10520" s="10" t="s">
        <v>13</v>
      </c>
      <c r="D10520" s="10" t="s">
        <v>6</v>
      </c>
      <c r="E10520" s="10" t="s">
        <v>9</v>
      </c>
      <c r="F10520">
        <v>14</v>
      </c>
      <c r="G10520">
        <v>0.9992634654045105</v>
      </c>
      <c r="H10520">
        <v>0.91897463798522949</v>
      </c>
      <c r="I10520">
        <v>83.875640869140625</v>
      </c>
      <c r="J10520">
        <v>0.10273714363574982</v>
      </c>
      <c r="K10520">
        <v>34811</v>
      </c>
      <c r="L10520">
        <v>32805.326999999997</v>
      </c>
      <c r="M10520">
        <v>8.0288834869861603E-2</v>
      </c>
      <c r="N10520">
        <v>-5.1379088312387466E-2</v>
      </c>
      <c r="O10520">
        <v>2.6413476094603539E-2</v>
      </c>
      <c r="P10520">
        <v>8.0288834869861603E-2</v>
      </c>
      <c r="Q10520">
        <v>0.13416419923305511</v>
      </c>
      <c r="R10520">
        <v>0.21195675432682037</v>
      </c>
      <c r="S10520" s="10" t="s">
        <v>38</v>
      </c>
    </row>
    <row r="10521" spans="1:19" hidden="1" x14ac:dyDescent="0.25">
      <c r="A10521" s="10" t="str">
        <f t="shared" si="164"/>
        <v>2017-2026Other1-in-10October PeakPGE14</v>
      </c>
      <c r="B10521" s="10" t="s">
        <v>54</v>
      </c>
      <c r="C10521" s="10" t="s">
        <v>13</v>
      </c>
      <c r="D10521" s="10" t="s">
        <v>6</v>
      </c>
      <c r="E10521" s="10" t="s">
        <v>1</v>
      </c>
      <c r="F10521">
        <v>14</v>
      </c>
      <c r="G10521">
        <v>1.3415279388427734</v>
      </c>
      <c r="H10521">
        <v>1.1400213241577148</v>
      </c>
      <c r="I10521">
        <v>92.705101013183594</v>
      </c>
      <c r="J10521">
        <v>0.10273714363574982</v>
      </c>
      <c r="K10521">
        <v>34811</v>
      </c>
      <c r="L10521">
        <v>32805.326999999997</v>
      </c>
      <c r="M10521">
        <v>0.20150658488273621</v>
      </c>
      <c r="N10521">
        <v>6.9838657975196838E-2</v>
      </c>
      <c r="O10521">
        <v>0.14763122797012329</v>
      </c>
      <c r="P10521">
        <v>0.20150658488273621</v>
      </c>
      <c r="Q10521">
        <v>0.25538194179534912</v>
      </c>
      <c r="R10521">
        <v>0.33317449688911438</v>
      </c>
      <c r="S10521" s="10" t="s">
        <v>38</v>
      </c>
    </row>
    <row r="10522" spans="1:19" hidden="1" x14ac:dyDescent="0.25">
      <c r="A10522" s="10" t="str">
        <f t="shared" si="164"/>
        <v>2017-2026Other1-in-2October PeakCAISO15</v>
      </c>
      <c r="B10522" s="10" t="s">
        <v>54</v>
      </c>
      <c r="C10522" s="10" t="s">
        <v>13</v>
      </c>
      <c r="D10522" s="10" t="s">
        <v>6</v>
      </c>
      <c r="E10522" s="10" t="s">
        <v>9</v>
      </c>
      <c r="F10522">
        <v>15</v>
      </c>
      <c r="G10522">
        <v>1.1717574596405029</v>
      </c>
      <c r="H10522">
        <v>1.0228372812271118</v>
      </c>
      <c r="I10522">
        <v>87.653297424316406</v>
      </c>
      <c r="J10522">
        <v>0.1230589896440506</v>
      </c>
      <c r="K10522">
        <v>34811</v>
      </c>
      <c r="L10522">
        <v>32805.326999999997</v>
      </c>
      <c r="M10522">
        <v>0.14892019331455231</v>
      </c>
      <c r="N10522">
        <v>-8.7922075763344765E-3</v>
      </c>
      <c r="O10522">
        <v>8.4388062357902527E-2</v>
      </c>
      <c r="P10522">
        <v>0.14892019331455231</v>
      </c>
      <c r="Q10522">
        <v>0.21345232427120209</v>
      </c>
      <c r="R10522">
        <v>0.30663260817527771</v>
      </c>
      <c r="S10522" s="10" t="s">
        <v>39</v>
      </c>
    </row>
    <row r="10523" spans="1:19" hidden="1" x14ac:dyDescent="0.25">
      <c r="A10523" s="10" t="str">
        <f t="shared" si="164"/>
        <v>2017-2026Other1-in-10October PeakCAISO15</v>
      </c>
      <c r="B10523" s="10" t="s">
        <v>54</v>
      </c>
      <c r="C10523" s="10" t="s">
        <v>13</v>
      </c>
      <c r="D10523" s="10" t="s">
        <v>6</v>
      </c>
      <c r="E10523" s="10" t="s">
        <v>1</v>
      </c>
      <c r="F10523">
        <v>15</v>
      </c>
      <c r="G10523">
        <v>1.527457594871521</v>
      </c>
      <c r="H10523">
        <v>1.2644413709640503</v>
      </c>
      <c r="I10523">
        <v>92.907379150390625</v>
      </c>
      <c r="J10523">
        <v>0.1230589896440506</v>
      </c>
      <c r="K10523">
        <v>34811</v>
      </c>
      <c r="L10523">
        <v>32805.326999999997</v>
      </c>
      <c r="M10523">
        <v>0.2630162239074707</v>
      </c>
      <c r="N10523">
        <v>0.10530382394790649</v>
      </c>
      <c r="O10523">
        <v>0.19848409295082092</v>
      </c>
      <c r="P10523">
        <v>0.2630162239074707</v>
      </c>
      <c r="Q10523">
        <v>0.32754835486412048</v>
      </c>
      <c r="R10523">
        <v>0.42072862386703491</v>
      </c>
      <c r="S10523" s="10" t="s">
        <v>39</v>
      </c>
    </row>
    <row r="10524" spans="1:19" hidden="1" x14ac:dyDescent="0.25">
      <c r="A10524" s="10" t="str">
        <f t="shared" si="164"/>
        <v>2017-2026Other1-in-2October PeakPGE15</v>
      </c>
      <c r="B10524" s="10" t="s">
        <v>54</v>
      </c>
      <c r="C10524" s="10" t="s">
        <v>13</v>
      </c>
      <c r="D10524" s="10" t="s">
        <v>6</v>
      </c>
      <c r="E10524" s="10" t="s">
        <v>9</v>
      </c>
      <c r="F10524">
        <v>15</v>
      </c>
      <c r="G10524">
        <v>1.1850448846817017</v>
      </c>
      <c r="H10524">
        <v>1.0452839136123657</v>
      </c>
      <c r="I10524">
        <v>85.708396911621094</v>
      </c>
      <c r="J10524">
        <v>0.1230589896440506</v>
      </c>
      <c r="K10524">
        <v>34811</v>
      </c>
      <c r="L10524">
        <v>32805.326999999997</v>
      </c>
      <c r="M10524">
        <v>0.13976098597049713</v>
      </c>
      <c r="N10524">
        <v>-1.7951415851712227E-2</v>
      </c>
      <c r="O10524">
        <v>7.5228855013847351E-2</v>
      </c>
      <c r="P10524">
        <v>0.13976098597049713</v>
      </c>
      <c r="Q10524">
        <v>0.20429311692714691</v>
      </c>
      <c r="R10524">
        <v>0.29747340083122253</v>
      </c>
      <c r="S10524" s="10" t="s">
        <v>38</v>
      </c>
    </row>
    <row r="10525" spans="1:19" hidden="1" x14ac:dyDescent="0.25">
      <c r="A10525" s="10" t="str">
        <f t="shared" si="164"/>
        <v>2017-2026Other1-in-10October PeakPGE15</v>
      </c>
      <c r="B10525" s="10" t="s">
        <v>54</v>
      </c>
      <c r="C10525" s="10" t="s">
        <v>13</v>
      </c>
      <c r="D10525" s="10" t="s">
        <v>6</v>
      </c>
      <c r="E10525" s="10" t="s">
        <v>1</v>
      </c>
      <c r="F10525">
        <v>15</v>
      </c>
      <c r="G10525">
        <v>1.5909426212310791</v>
      </c>
      <c r="H10525">
        <v>1.2985113859176636</v>
      </c>
      <c r="I10525">
        <v>95.233551025390625</v>
      </c>
      <c r="J10525">
        <v>0.1230589896440506</v>
      </c>
      <c r="K10525">
        <v>34811</v>
      </c>
      <c r="L10525">
        <v>32805.326999999997</v>
      </c>
      <c r="M10525">
        <v>0.29243123531341553</v>
      </c>
      <c r="N10525">
        <v>0.13471883535385132</v>
      </c>
      <c r="O10525">
        <v>0.22789910435676575</v>
      </c>
      <c r="P10525">
        <v>0.29243123531341553</v>
      </c>
      <c r="Q10525">
        <v>0.35696336627006531</v>
      </c>
      <c r="R10525">
        <v>0.45014363527297974</v>
      </c>
      <c r="S10525" s="10" t="s">
        <v>38</v>
      </c>
    </row>
    <row r="10526" spans="1:19" hidden="1" x14ac:dyDescent="0.25">
      <c r="A10526" s="10" t="str">
        <f t="shared" si="164"/>
        <v>2017-2026Other1-in-2October PeakCAISO16</v>
      </c>
      <c r="B10526" s="10" t="s">
        <v>54</v>
      </c>
      <c r="C10526" s="10" t="s">
        <v>13</v>
      </c>
      <c r="D10526" s="10" t="s">
        <v>6</v>
      </c>
      <c r="E10526" s="10" t="s">
        <v>9</v>
      </c>
      <c r="F10526">
        <v>16</v>
      </c>
      <c r="G10526">
        <v>1.3631143569946289</v>
      </c>
      <c r="H10526">
        <v>1.1149493455886841</v>
      </c>
      <c r="I10526">
        <v>89.185340881347656</v>
      </c>
      <c r="J10526">
        <v>0.15615223348140717</v>
      </c>
      <c r="K10526">
        <v>34811</v>
      </c>
      <c r="L10526">
        <v>32805.326999999997</v>
      </c>
      <c r="M10526">
        <v>0.24816498160362244</v>
      </c>
      <c r="N10526">
        <v>4.8040278255939484E-2</v>
      </c>
      <c r="O10526">
        <v>0.16627874970436096</v>
      </c>
      <c r="P10526">
        <v>0.24816498160362244</v>
      </c>
      <c r="Q10526">
        <v>0.33005121350288391</v>
      </c>
      <c r="R10526">
        <v>0.44828969240188599</v>
      </c>
      <c r="S10526" s="10" t="s">
        <v>39</v>
      </c>
    </row>
    <row r="10527" spans="1:19" hidden="1" x14ac:dyDescent="0.25">
      <c r="A10527" s="10" t="str">
        <f t="shared" si="164"/>
        <v>2017-2026Other1-in-10October PeakCAISO16</v>
      </c>
      <c r="B10527" s="10" t="s">
        <v>54</v>
      </c>
      <c r="C10527" s="10" t="s">
        <v>13</v>
      </c>
      <c r="D10527" s="10" t="s">
        <v>6</v>
      </c>
      <c r="E10527" s="10" t="s">
        <v>1</v>
      </c>
      <c r="F10527">
        <v>16</v>
      </c>
      <c r="G10527">
        <v>1.7769030332565308</v>
      </c>
      <c r="H10527">
        <v>1.3797620534896851</v>
      </c>
      <c r="I10527">
        <v>94.137001037597656</v>
      </c>
      <c r="J10527">
        <v>0.15615223348140717</v>
      </c>
      <c r="K10527">
        <v>34811</v>
      </c>
      <c r="L10527">
        <v>32805.326999999997</v>
      </c>
      <c r="M10527">
        <v>0.3971409797668457</v>
      </c>
      <c r="N10527">
        <v>0.19701628386974335</v>
      </c>
      <c r="O10527">
        <v>0.31525474786758423</v>
      </c>
      <c r="P10527">
        <v>0.3971409797668457</v>
      </c>
      <c r="Q10527">
        <v>0.47902721166610718</v>
      </c>
      <c r="R10527">
        <v>0.59726566076278687</v>
      </c>
      <c r="S10527" s="10" t="s">
        <v>39</v>
      </c>
    </row>
    <row r="10528" spans="1:19" hidden="1" x14ac:dyDescent="0.25">
      <c r="A10528" s="10" t="str">
        <f t="shared" si="164"/>
        <v>2017-2026Other1-in-10October PeakPGE16</v>
      </c>
      <c r="B10528" s="10" t="s">
        <v>54</v>
      </c>
      <c r="C10528" s="10" t="s">
        <v>13</v>
      </c>
      <c r="D10528" s="10" t="s">
        <v>6</v>
      </c>
      <c r="E10528" s="10" t="s">
        <v>1</v>
      </c>
      <c r="F10528">
        <v>16</v>
      </c>
      <c r="G10528">
        <v>1.8507556915283203</v>
      </c>
      <c r="H10528">
        <v>1.3925938606262207</v>
      </c>
      <c r="I10528">
        <v>96.695976257324219</v>
      </c>
      <c r="J10528">
        <v>0.15615223348140717</v>
      </c>
      <c r="K10528">
        <v>34811</v>
      </c>
      <c r="L10528">
        <v>32805.326999999997</v>
      </c>
      <c r="M10528">
        <v>0.45816189050674438</v>
      </c>
      <c r="N10528">
        <v>0.25803717970848083</v>
      </c>
      <c r="O10528">
        <v>0.37627565860748291</v>
      </c>
      <c r="P10528">
        <v>0.45816189050674438</v>
      </c>
      <c r="Q10528">
        <v>0.54004812240600586</v>
      </c>
      <c r="R10528">
        <v>0.65828657150268555</v>
      </c>
      <c r="S10528" s="10" t="s">
        <v>38</v>
      </c>
    </row>
    <row r="10529" spans="1:19" hidden="1" x14ac:dyDescent="0.25">
      <c r="A10529" s="10" t="str">
        <f t="shared" si="164"/>
        <v>2017-2026Other1-in-2October PeakPGE16</v>
      </c>
      <c r="B10529" s="10" t="s">
        <v>54</v>
      </c>
      <c r="C10529" s="10" t="s">
        <v>13</v>
      </c>
      <c r="D10529" s="10" t="s">
        <v>6</v>
      </c>
      <c r="E10529" s="10" t="s">
        <v>9</v>
      </c>
      <c r="F10529">
        <v>16</v>
      </c>
      <c r="G10529">
        <v>1.3785717487335205</v>
      </c>
      <c r="H10529">
        <v>1.1834841966629028</v>
      </c>
      <c r="I10529">
        <v>86.51593017578125</v>
      </c>
      <c r="J10529">
        <v>0.15615223348140717</v>
      </c>
      <c r="K10529">
        <v>34811</v>
      </c>
      <c r="L10529">
        <v>32805.326999999997</v>
      </c>
      <c r="M10529">
        <v>0.19508756697177887</v>
      </c>
      <c r="N10529">
        <v>-5.0371354445815086E-3</v>
      </c>
      <c r="O10529">
        <v>0.1132013350725174</v>
      </c>
      <c r="P10529">
        <v>0.19508756697177887</v>
      </c>
      <c r="Q10529">
        <v>0.27697378396987915</v>
      </c>
      <c r="R10529">
        <v>0.39521226286888123</v>
      </c>
      <c r="S10529" s="10" t="s">
        <v>38</v>
      </c>
    </row>
    <row r="10530" spans="1:19" hidden="1" x14ac:dyDescent="0.25">
      <c r="A10530" s="10" t="str">
        <f t="shared" si="164"/>
        <v>2017-2026Other1-in-2October PeakCAISO17</v>
      </c>
      <c r="B10530" s="10" t="s">
        <v>54</v>
      </c>
      <c r="C10530" s="10" t="s">
        <v>13</v>
      </c>
      <c r="D10530" s="10" t="s">
        <v>6</v>
      </c>
      <c r="E10530" s="10" t="s">
        <v>9</v>
      </c>
      <c r="F10530">
        <v>17</v>
      </c>
      <c r="G10530">
        <v>1.5315163135528564</v>
      </c>
      <c r="H10530">
        <v>1.1948628425598145</v>
      </c>
      <c r="I10530">
        <v>89.355323791503906</v>
      </c>
      <c r="J10530">
        <v>0.16046801209449768</v>
      </c>
      <c r="K10530">
        <v>34811</v>
      </c>
      <c r="L10530">
        <v>32805.326999999997</v>
      </c>
      <c r="M10530">
        <v>0.33665341138839722</v>
      </c>
      <c r="N10530">
        <v>0.13099761307239532</v>
      </c>
      <c r="O10530">
        <v>0.25250399112701416</v>
      </c>
      <c r="P10530">
        <v>0.33665341138839722</v>
      </c>
      <c r="Q10530">
        <v>0.42080283164978027</v>
      </c>
      <c r="R10530">
        <v>0.5423092246055603</v>
      </c>
      <c r="S10530" s="10" t="s">
        <v>39</v>
      </c>
    </row>
    <row r="10531" spans="1:19" hidden="1" x14ac:dyDescent="0.25">
      <c r="A10531" s="10" t="str">
        <f t="shared" si="164"/>
        <v>2017-2026Other1-in-10October PeakCAISO17</v>
      </c>
      <c r="B10531" s="10" t="s">
        <v>54</v>
      </c>
      <c r="C10531" s="10" t="s">
        <v>13</v>
      </c>
      <c r="D10531" s="10" t="s">
        <v>6</v>
      </c>
      <c r="E10531" s="10" t="s">
        <v>1</v>
      </c>
      <c r="F10531">
        <v>17</v>
      </c>
      <c r="G10531">
        <v>1.9964252710342407</v>
      </c>
      <c r="H10531">
        <v>1.5180208683013916</v>
      </c>
      <c r="I10531">
        <v>94.165939331054688</v>
      </c>
      <c r="J10531">
        <v>0.16046801209449768</v>
      </c>
      <c r="K10531">
        <v>34811</v>
      </c>
      <c r="L10531">
        <v>32805.326999999997</v>
      </c>
      <c r="M10531">
        <v>0.47840443253517151</v>
      </c>
      <c r="N10531">
        <v>0.27274861931800842</v>
      </c>
      <c r="O10531">
        <v>0.39425501227378845</v>
      </c>
      <c r="P10531">
        <v>0.47840443253517151</v>
      </c>
      <c r="Q10531">
        <v>0.56255388259887695</v>
      </c>
      <c r="R10531">
        <v>0.68406021595001221</v>
      </c>
      <c r="S10531" s="10" t="s">
        <v>39</v>
      </c>
    </row>
    <row r="10532" spans="1:19" hidden="1" x14ac:dyDescent="0.25">
      <c r="A10532" s="10" t="str">
        <f t="shared" si="164"/>
        <v>2017-2026Other1-in-2October PeakPGE17</v>
      </c>
      <c r="B10532" s="10" t="s">
        <v>54</v>
      </c>
      <c r="C10532" s="10" t="s">
        <v>13</v>
      </c>
      <c r="D10532" s="10" t="s">
        <v>6</v>
      </c>
      <c r="E10532" s="10" t="s">
        <v>9</v>
      </c>
      <c r="F10532">
        <v>17</v>
      </c>
      <c r="G10532">
        <v>1.548883318901062</v>
      </c>
      <c r="H10532">
        <v>1.2522397041320801</v>
      </c>
      <c r="I10532">
        <v>86.12261962890625</v>
      </c>
      <c r="J10532">
        <v>0.16046801209449768</v>
      </c>
      <c r="K10532">
        <v>34811</v>
      </c>
      <c r="L10532">
        <v>32805.326999999997</v>
      </c>
      <c r="M10532">
        <v>0.29664367437362671</v>
      </c>
      <c r="N10532">
        <v>9.098786860704422E-2</v>
      </c>
      <c r="O10532">
        <v>0.21249425411224365</v>
      </c>
      <c r="P10532">
        <v>0.29664367437362671</v>
      </c>
      <c r="Q10532">
        <v>0.38079309463500977</v>
      </c>
      <c r="R10532">
        <v>0.50229948759078979</v>
      </c>
      <c r="S10532" s="10" t="s">
        <v>38</v>
      </c>
    </row>
    <row r="10533" spans="1:19" hidden="1" x14ac:dyDescent="0.25">
      <c r="A10533" s="10" t="str">
        <f t="shared" si="164"/>
        <v>2017-2026Other1-in-10October PeakPGE17</v>
      </c>
      <c r="B10533" s="10" t="s">
        <v>54</v>
      </c>
      <c r="C10533" s="10" t="s">
        <v>13</v>
      </c>
      <c r="D10533" s="10" t="s">
        <v>6</v>
      </c>
      <c r="E10533" s="10" t="s">
        <v>1</v>
      </c>
      <c r="F10533">
        <v>17</v>
      </c>
      <c r="G10533">
        <v>2.0794017314910889</v>
      </c>
      <c r="H10533">
        <v>1.5494993925094604</v>
      </c>
      <c r="I10533">
        <v>96.997810363769531</v>
      </c>
      <c r="J10533">
        <v>0.16046801209449768</v>
      </c>
      <c r="K10533">
        <v>34811</v>
      </c>
      <c r="L10533">
        <v>32805.326999999997</v>
      </c>
      <c r="M10533">
        <v>0.52990233898162842</v>
      </c>
      <c r="N10533">
        <v>0.32424652576446533</v>
      </c>
      <c r="O10533">
        <v>0.44575291872024536</v>
      </c>
      <c r="P10533">
        <v>0.52990233898162842</v>
      </c>
      <c r="Q10533">
        <v>0.61405175924301147</v>
      </c>
      <c r="R10533">
        <v>0.7355581521987915</v>
      </c>
      <c r="S10533" s="10" t="s">
        <v>38</v>
      </c>
    </row>
    <row r="10534" spans="1:19" hidden="1" x14ac:dyDescent="0.25">
      <c r="A10534" s="10" t="str">
        <f t="shared" si="164"/>
        <v>2017-2026Other1-in-10October PeakCAISO18</v>
      </c>
      <c r="B10534" s="10" t="s">
        <v>54</v>
      </c>
      <c r="C10534" s="10" t="s">
        <v>13</v>
      </c>
      <c r="D10534" s="10" t="s">
        <v>6</v>
      </c>
      <c r="E10534" s="10" t="s">
        <v>1</v>
      </c>
      <c r="F10534">
        <v>18</v>
      </c>
      <c r="G10534">
        <v>2.1379969120025635</v>
      </c>
      <c r="H10534">
        <v>1.6708358526229858</v>
      </c>
      <c r="I10534">
        <v>92.73876953125</v>
      </c>
      <c r="J10534">
        <v>0.13599415123462677</v>
      </c>
      <c r="K10534">
        <v>34811</v>
      </c>
      <c r="L10534">
        <v>32805.326999999997</v>
      </c>
      <c r="M10534">
        <v>0.46716108918190002</v>
      </c>
      <c r="N10534">
        <v>0.29287099838256836</v>
      </c>
      <c r="O10534">
        <v>0.39584577083587646</v>
      </c>
      <c r="P10534">
        <v>0.46716108918190002</v>
      </c>
      <c r="Q10534">
        <v>0.53847640752792358</v>
      </c>
      <c r="R10534">
        <v>0.64145117998123169</v>
      </c>
      <c r="S10534" s="10" t="s">
        <v>39</v>
      </c>
    </row>
    <row r="10535" spans="1:19" hidden="1" x14ac:dyDescent="0.25">
      <c r="A10535" s="10" t="str">
        <f t="shared" si="164"/>
        <v>2017-2026Other1-in-2October PeakCAISO18</v>
      </c>
      <c r="B10535" s="10" t="s">
        <v>54</v>
      </c>
      <c r="C10535" s="10" t="s">
        <v>13</v>
      </c>
      <c r="D10535" s="10" t="s">
        <v>6</v>
      </c>
      <c r="E10535" s="10" t="s">
        <v>9</v>
      </c>
      <c r="F10535">
        <v>18</v>
      </c>
      <c r="G10535">
        <v>1.6401201486587524</v>
      </c>
      <c r="H10535">
        <v>1.3181924819946289</v>
      </c>
      <c r="I10535">
        <v>87.925910949707031</v>
      </c>
      <c r="J10535">
        <v>0.13599415123462677</v>
      </c>
      <c r="K10535">
        <v>34811</v>
      </c>
      <c r="L10535">
        <v>32805.326999999997</v>
      </c>
      <c r="M10535">
        <v>0.32192769646644592</v>
      </c>
      <c r="N10535">
        <v>0.14763759076595306</v>
      </c>
      <c r="O10535">
        <v>0.25061237812042236</v>
      </c>
      <c r="P10535">
        <v>0.32192769646644592</v>
      </c>
      <c r="Q10535">
        <v>0.39324301481246948</v>
      </c>
      <c r="R10535">
        <v>0.49621778726577759</v>
      </c>
      <c r="S10535" s="10" t="s">
        <v>39</v>
      </c>
    </row>
    <row r="10536" spans="1:19" hidden="1" x14ac:dyDescent="0.25">
      <c r="A10536" s="10" t="str">
        <f t="shared" si="164"/>
        <v>2017-2026Other1-in-10October PeakPGE18</v>
      </c>
      <c r="B10536" s="10" t="s">
        <v>54</v>
      </c>
      <c r="C10536" s="10" t="s">
        <v>13</v>
      </c>
      <c r="D10536" s="10" t="s">
        <v>6</v>
      </c>
      <c r="E10536" s="10" t="s">
        <v>1</v>
      </c>
      <c r="F10536">
        <v>18</v>
      </c>
      <c r="G10536">
        <v>2.2268574237823486</v>
      </c>
      <c r="H10536">
        <v>1.688194751739502</v>
      </c>
      <c r="I10536">
        <v>95.946136474609375</v>
      </c>
      <c r="J10536">
        <v>0.13599415123462677</v>
      </c>
      <c r="K10536">
        <v>34811</v>
      </c>
      <c r="L10536">
        <v>32805.326999999997</v>
      </c>
      <c r="M10536">
        <v>0.53866273164749146</v>
      </c>
      <c r="N10536">
        <v>0.36437264084815979</v>
      </c>
      <c r="O10536">
        <v>0.4673474133014679</v>
      </c>
      <c r="P10536">
        <v>0.53866273164749146</v>
      </c>
      <c r="Q10536">
        <v>0.6099780797958374</v>
      </c>
      <c r="R10536">
        <v>0.71295285224914551</v>
      </c>
      <c r="S10536" s="10" t="s">
        <v>38</v>
      </c>
    </row>
    <row r="10537" spans="1:19" hidden="1" x14ac:dyDescent="0.25">
      <c r="A10537" s="10" t="str">
        <f t="shared" si="164"/>
        <v>2017-2026Other1-in-2October PeakPGE18</v>
      </c>
      <c r="B10537" s="10" t="s">
        <v>54</v>
      </c>
      <c r="C10537" s="10" t="s">
        <v>13</v>
      </c>
      <c r="D10537" s="10" t="s">
        <v>6</v>
      </c>
      <c r="E10537" s="10" t="s">
        <v>9</v>
      </c>
      <c r="F10537">
        <v>18</v>
      </c>
      <c r="G10537">
        <v>1.6587187051773071</v>
      </c>
      <c r="H10537">
        <v>1.4081923961639404</v>
      </c>
      <c r="I10537">
        <v>84.147468566894531</v>
      </c>
      <c r="J10537">
        <v>0.13599415123462677</v>
      </c>
      <c r="K10537">
        <v>34811</v>
      </c>
      <c r="L10537">
        <v>32805.326999999997</v>
      </c>
      <c r="M10537">
        <v>0.25052627921104431</v>
      </c>
      <c r="N10537">
        <v>7.6236173510551453E-2</v>
      </c>
      <c r="O10537">
        <v>0.17921094596385956</v>
      </c>
      <c r="P10537">
        <v>0.25052627921104431</v>
      </c>
      <c r="Q10537">
        <v>0.32184159755706787</v>
      </c>
      <c r="R10537">
        <v>0.42481637001037598</v>
      </c>
      <c r="S10537" s="10" t="s">
        <v>38</v>
      </c>
    </row>
    <row r="10538" spans="1:19" hidden="1" x14ac:dyDescent="0.25">
      <c r="A10538" s="10" t="str">
        <f t="shared" si="164"/>
        <v>2017-2026Other1-in-2October PeakCAISO19</v>
      </c>
      <c r="B10538" s="10" t="s">
        <v>54</v>
      </c>
      <c r="C10538" s="10" t="s">
        <v>13</v>
      </c>
      <c r="D10538" s="10" t="s">
        <v>6</v>
      </c>
      <c r="E10538" s="10" t="s">
        <v>9</v>
      </c>
      <c r="F10538">
        <v>19</v>
      </c>
      <c r="G10538">
        <v>1.6544451713562012</v>
      </c>
      <c r="H10538">
        <v>1.8499060869216919</v>
      </c>
      <c r="I10538">
        <v>83.090240478515625</v>
      </c>
      <c r="J10538">
        <v>0.11742977052927017</v>
      </c>
      <c r="K10538">
        <v>34811</v>
      </c>
      <c r="L10538">
        <v>32805.326999999997</v>
      </c>
      <c r="M10538">
        <v>-0.19546091556549072</v>
      </c>
      <c r="N10538">
        <v>-0.34595891833305359</v>
      </c>
      <c r="O10538">
        <v>-0.25704109668731689</v>
      </c>
      <c r="P10538">
        <v>-0.19546091556549072</v>
      </c>
      <c r="Q10538">
        <v>-0.13388074934482574</v>
      </c>
      <c r="R10538">
        <v>-4.4962920248508453E-2</v>
      </c>
      <c r="S10538" s="10" t="s">
        <v>39</v>
      </c>
    </row>
    <row r="10539" spans="1:19" hidden="1" x14ac:dyDescent="0.25">
      <c r="A10539" s="10" t="str">
        <f t="shared" si="164"/>
        <v>2017-2026Other1-in-10October PeakCAISO19</v>
      </c>
      <c r="B10539" s="10" t="s">
        <v>54</v>
      </c>
      <c r="C10539" s="10" t="s">
        <v>13</v>
      </c>
      <c r="D10539" s="10" t="s">
        <v>6</v>
      </c>
      <c r="E10539" s="10" t="s">
        <v>1</v>
      </c>
      <c r="F10539">
        <v>19</v>
      </c>
      <c r="G10539">
        <v>2.1566705703735352</v>
      </c>
      <c r="H10539">
        <v>2.3733513355255127</v>
      </c>
      <c r="I10539">
        <v>88.649284362792969</v>
      </c>
      <c r="J10539">
        <v>0.11742977052927017</v>
      </c>
      <c r="K10539">
        <v>34811</v>
      </c>
      <c r="L10539">
        <v>32805.326999999997</v>
      </c>
      <c r="M10539">
        <v>-0.21668073534965515</v>
      </c>
      <c r="N10539">
        <v>-0.36717873811721802</v>
      </c>
      <c r="O10539">
        <v>-0.27826091647148132</v>
      </c>
      <c r="P10539">
        <v>-0.21668073534965515</v>
      </c>
      <c r="Q10539">
        <v>-0.15510056912899017</v>
      </c>
      <c r="R10539">
        <v>-6.6182740032672882E-2</v>
      </c>
      <c r="S10539" s="10" t="s">
        <v>39</v>
      </c>
    </row>
    <row r="10540" spans="1:19" hidden="1" x14ac:dyDescent="0.25">
      <c r="A10540" s="10" t="str">
        <f t="shared" si="164"/>
        <v>2017-2026Other1-in-2October PeakPGE19</v>
      </c>
      <c r="B10540" s="10" t="s">
        <v>54</v>
      </c>
      <c r="C10540" s="10" t="s">
        <v>13</v>
      </c>
      <c r="D10540" s="10" t="s">
        <v>6</v>
      </c>
      <c r="E10540" s="10" t="s">
        <v>9</v>
      </c>
      <c r="F10540">
        <v>19</v>
      </c>
      <c r="G10540">
        <v>1.6732062101364136</v>
      </c>
      <c r="H10540">
        <v>1.8755863904953003</v>
      </c>
      <c r="I10540">
        <v>79.992660522460938</v>
      </c>
      <c r="J10540">
        <v>0.11742977052927017</v>
      </c>
      <c r="K10540">
        <v>34811</v>
      </c>
      <c r="L10540">
        <v>32805.326999999997</v>
      </c>
      <c r="M10540">
        <v>-0.20238019526004791</v>
      </c>
      <c r="N10540">
        <v>-0.35287818312644958</v>
      </c>
      <c r="O10540">
        <v>-0.26396036148071289</v>
      </c>
      <c r="P10540">
        <v>-0.20238019526004791</v>
      </c>
      <c r="Q10540">
        <v>-0.14080002903938293</v>
      </c>
      <c r="R10540">
        <v>-5.1882199943065643E-2</v>
      </c>
      <c r="S10540" s="10" t="s">
        <v>38</v>
      </c>
    </row>
    <row r="10541" spans="1:19" hidden="1" x14ac:dyDescent="0.25">
      <c r="A10541" s="10" t="str">
        <f t="shared" si="164"/>
        <v>2017-2026Other1-in-10October PeakPGE19</v>
      </c>
      <c r="B10541" s="10" t="s">
        <v>54</v>
      </c>
      <c r="C10541" s="10" t="s">
        <v>13</v>
      </c>
      <c r="D10541" s="10" t="s">
        <v>6</v>
      </c>
      <c r="E10541" s="10" t="s">
        <v>1</v>
      </c>
      <c r="F10541">
        <v>19</v>
      </c>
      <c r="G10541">
        <v>2.2463071346282959</v>
      </c>
      <c r="H10541">
        <v>2.4644808769226074</v>
      </c>
      <c r="I10541">
        <v>91.013572692871094</v>
      </c>
      <c r="J10541">
        <v>0.11742977052927017</v>
      </c>
      <c r="K10541">
        <v>34811</v>
      </c>
      <c r="L10541">
        <v>32805.326999999997</v>
      </c>
      <c r="M10541">
        <v>-0.21817365288734436</v>
      </c>
      <c r="N10541">
        <v>-0.36867165565490723</v>
      </c>
      <c r="O10541">
        <v>-0.27975383400917053</v>
      </c>
      <c r="P10541">
        <v>-0.21817365288734436</v>
      </c>
      <c r="Q10541">
        <v>-0.15659348666667938</v>
      </c>
      <c r="R10541">
        <v>-6.7675657570362091E-2</v>
      </c>
      <c r="S10541" s="10" t="s">
        <v>38</v>
      </c>
    </row>
    <row r="10542" spans="1:19" hidden="1" x14ac:dyDescent="0.25">
      <c r="A10542" s="10" t="str">
        <f t="shared" si="164"/>
        <v>2017-2026Other1-in-10October PeakCAISO20</v>
      </c>
      <c r="B10542" s="10" t="s">
        <v>54</v>
      </c>
      <c r="C10542" s="10" t="s">
        <v>13</v>
      </c>
      <c r="D10542" s="10" t="s">
        <v>6</v>
      </c>
      <c r="E10542" s="10" t="s">
        <v>1</v>
      </c>
      <c r="F10542">
        <v>20</v>
      </c>
      <c r="G10542">
        <v>2.0204837322235107</v>
      </c>
      <c r="H10542">
        <v>2.2485647201538086</v>
      </c>
      <c r="I10542">
        <v>83.624992370605469</v>
      </c>
      <c r="J10542">
        <v>7.6294809579849243E-2</v>
      </c>
      <c r="K10542">
        <v>34811</v>
      </c>
      <c r="L10542">
        <v>32805.326999999997</v>
      </c>
      <c r="M10542">
        <v>-0.22808091342449188</v>
      </c>
      <c r="N10542">
        <v>-0.32586035132408142</v>
      </c>
      <c r="O10542">
        <v>-0.26808992028236389</v>
      </c>
      <c r="P10542">
        <v>-0.22808091342449188</v>
      </c>
      <c r="Q10542">
        <v>-0.18807192146778107</v>
      </c>
      <c r="R10542">
        <v>-0.13030149042606354</v>
      </c>
      <c r="S10542" s="10" t="s">
        <v>39</v>
      </c>
    </row>
    <row r="10543" spans="1:19" hidden="1" x14ac:dyDescent="0.25">
      <c r="A10543" s="10" t="str">
        <f t="shared" si="164"/>
        <v>2017-2026Other1-in-2October PeakCAISO20</v>
      </c>
      <c r="B10543" s="10" t="s">
        <v>54</v>
      </c>
      <c r="C10543" s="10" t="s">
        <v>13</v>
      </c>
      <c r="D10543" s="10" t="s">
        <v>6</v>
      </c>
      <c r="E10543" s="10" t="s">
        <v>9</v>
      </c>
      <c r="F10543">
        <v>20</v>
      </c>
      <c r="G10543">
        <v>1.5499721765518188</v>
      </c>
      <c r="H10543">
        <v>1.709905743598938</v>
      </c>
      <c r="I10543">
        <v>77.400543212890625</v>
      </c>
      <c r="J10543">
        <v>7.6294809579849243E-2</v>
      </c>
      <c r="K10543">
        <v>34811</v>
      </c>
      <c r="L10543">
        <v>32805.326999999997</v>
      </c>
      <c r="M10543">
        <v>-0.15993353724479675</v>
      </c>
      <c r="N10543">
        <v>-0.2577129602432251</v>
      </c>
      <c r="O10543">
        <v>-0.19994252920150757</v>
      </c>
      <c r="P10543">
        <v>-0.15993353724479675</v>
      </c>
      <c r="Q10543">
        <v>-0.11992453783750534</v>
      </c>
      <c r="R10543">
        <v>-6.215411052107811E-2</v>
      </c>
      <c r="S10543" s="10" t="s">
        <v>39</v>
      </c>
    </row>
    <row r="10544" spans="1:19" hidden="1" x14ac:dyDescent="0.25">
      <c r="A10544" s="10" t="str">
        <f t="shared" si="164"/>
        <v>2017-2026Other1-in-10October PeakPGE20</v>
      </c>
      <c r="B10544" s="10" t="s">
        <v>54</v>
      </c>
      <c r="C10544" s="10" t="s">
        <v>13</v>
      </c>
      <c r="D10544" s="10" t="s">
        <v>6</v>
      </c>
      <c r="E10544" s="10" t="s">
        <v>1</v>
      </c>
      <c r="F10544">
        <v>20</v>
      </c>
      <c r="G10544">
        <v>2.1044600009918213</v>
      </c>
      <c r="H10544">
        <v>2.3463621139526367</v>
      </c>
      <c r="I10544">
        <v>84.916023254394531</v>
      </c>
      <c r="J10544">
        <v>7.6294809579849243E-2</v>
      </c>
      <c r="K10544">
        <v>34811</v>
      </c>
      <c r="L10544">
        <v>32805.326999999997</v>
      </c>
      <c r="M10544">
        <v>-0.24190217256546021</v>
      </c>
      <c r="N10544">
        <v>-0.33968159556388855</v>
      </c>
      <c r="O10544">
        <v>-0.28191116452217102</v>
      </c>
      <c r="P10544">
        <v>-0.24190217256546021</v>
      </c>
      <c r="Q10544">
        <v>-0.20189318060874939</v>
      </c>
      <c r="R10544">
        <v>-0.14412274956703186</v>
      </c>
      <c r="S10544" s="10" t="s">
        <v>38</v>
      </c>
    </row>
    <row r="10545" spans="1:19" hidden="1" x14ac:dyDescent="0.25">
      <c r="A10545" s="10" t="str">
        <f t="shared" si="164"/>
        <v>2017-2026Other1-in-2October PeakPGE20</v>
      </c>
      <c r="B10545" s="10" t="s">
        <v>54</v>
      </c>
      <c r="C10545" s="10" t="s">
        <v>13</v>
      </c>
      <c r="D10545" s="10" t="s">
        <v>6</v>
      </c>
      <c r="E10545" s="10" t="s">
        <v>9</v>
      </c>
      <c r="F10545">
        <v>20</v>
      </c>
      <c r="G10545">
        <v>1.5675485134124756</v>
      </c>
      <c r="H10545">
        <v>1.7278637886047363</v>
      </c>
      <c r="I10545">
        <v>75.466278076171875</v>
      </c>
      <c r="J10545">
        <v>7.6294809579849243E-2</v>
      </c>
      <c r="K10545">
        <v>34811</v>
      </c>
      <c r="L10545">
        <v>32805.326999999997</v>
      </c>
      <c r="M10545">
        <v>-0.16031531989574432</v>
      </c>
      <c r="N10545">
        <v>-0.25809475779533386</v>
      </c>
      <c r="O10545">
        <v>-0.20032431185245514</v>
      </c>
      <c r="P10545">
        <v>-0.16031531989574432</v>
      </c>
      <c r="Q10545">
        <v>-0.12030632048845291</v>
      </c>
      <c r="R10545">
        <v>-6.2535889446735382E-2</v>
      </c>
      <c r="S10545" s="10" t="s">
        <v>38</v>
      </c>
    </row>
    <row r="10546" spans="1:19" hidden="1" x14ac:dyDescent="0.25">
      <c r="A10546" s="10" t="str">
        <f t="shared" si="164"/>
        <v>2017-2026Other1-in-2October PeakCAISO21</v>
      </c>
      <c r="B10546" s="10" t="s">
        <v>54</v>
      </c>
      <c r="C10546" s="10" t="s">
        <v>13</v>
      </c>
      <c r="D10546" s="10" t="s">
        <v>6</v>
      </c>
      <c r="E10546" s="10" t="s">
        <v>9</v>
      </c>
      <c r="F10546">
        <v>21</v>
      </c>
      <c r="G10546">
        <v>1.392067551612854</v>
      </c>
      <c r="H10546">
        <v>1.4645538330078125</v>
      </c>
      <c r="I10546">
        <v>73.363876342773438</v>
      </c>
      <c r="J10546">
        <v>7.6630406081676483E-2</v>
      </c>
      <c r="K10546">
        <v>34811</v>
      </c>
      <c r="L10546">
        <v>32805.326999999997</v>
      </c>
      <c r="M10546">
        <v>-7.2486266493797302E-2</v>
      </c>
      <c r="N10546">
        <v>-0.17069579660892487</v>
      </c>
      <c r="O10546">
        <v>-0.11267124861478806</v>
      </c>
      <c r="P10546">
        <v>-7.2486266493797302E-2</v>
      </c>
      <c r="Q10546">
        <v>-3.2301280647516251E-2</v>
      </c>
      <c r="R10546">
        <v>2.5723261758685112E-2</v>
      </c>
      <c r="S10546" s="10" t="s">
        <v>39</v>
      </c>
    </row>
    <row r="10547" spans="1:19" hidden="1" x14ac:dyDescent="0.25">
      <c r="A10547" s="10" t="str">
        <f t="shared" si="164"/>
        <v>2017-2026Other1-in-10October PeakCAISO21</v>
      </c>
      <c r="B10547" s="10" t="s">
        <v>54</v>
      </c>
      <c r="C10547" s="10" t="s">
        <v>13</v>
      </c>
      <c r="D10547" s="10" t="s">
        <v>6</v>
      </c>
      <c r="E10547" s="10" t="s">
        <v>1</v>
      </c>
      <c r="F10547">
        <v>21</v>
      </c>
      <c r="G10547">
        <v>1.8146451711654663</v>
      </c>
      <c r="H10547">
        <v>1.9444271326065063</v>
      </c>
      <c r="I10547">
        <v>79.8310546875</v>
      </c>
      <c r="J10547">
        <v>7.6630406081676483E-2</v>
      </c>
      <c r="K10547">
        <v>34811</v>
      </c>
      <c r="L10547">
        <v>32805.326999999997</v>
      </c>
      <c r="M10547">
        <v>-0.12978199124336243</v>
      </c>
      <c r="N10547">
        <v>-0.22799152135848999</v>
      </c>
      <c r="O10547">
        <v>-0.16996698081493378</v>
      </c>
      <c r="P10547">
        <v>-0.12978199124336243</v>
      </c>
      <c r="Q10547">
        <v>-8.9597009122371674E-2</v>
      </c>
      <c r="R10547">
        <v>-3.1572461128234863E-2</v>
      </c>
      <c r="S10547" s="10" t="s">
        <v>39</v>
      </c>
    </row>
    <row r="10548" spans="1:19" hidden="1" x14ac:dyDescent="0.25">
      <c r="A10548" s="10" t="str">
        <f t="shared" si="164"/>
        <v>2017-2026Other1-in-2October PeakPGE21</v>
      </c>
      <c r="B10548" s="10" t="s">
        <v>54</v>
      </c>
      <c r="C10548" s="10" t="s">
        <v>13</v>
      </c>
      <c r="D10548" s="10" t="s">
        <v>6</v>
      </c>
      <c r="E10548" s="10" t="s">
        <v>9</v>
      </c>
      <c r="F10548">
        <v>21</v>
      </c>
      <c r="G10548">
        <v>1.4078532457351685</v>
      </c>
      <c r="H10548">
        <v>1.4841859340667725</v>
      </c>
      <c r="I10548">
        <v>71.722564697265625</v>
      </c>
      <c r="J10548">
        <v>7.6630406081676483E-2</v>
      </c>
      <c r="K10548">
        <v>34811</v>
      </c>
      <c r="L10548">
        <v>32805.326999999997</v>
      </c>
      <c r="M10548">
        <v>-7.6332710683345795E-2</v>
      </c>
      <c r="N10548">
        <v>-0.17454223334789276</v>
      </c>
      <c r="O10548">
        <v>-0.11651769280433655</v>
      </c>
      <c r="P10548">
        <v>-7.6332710683345795E-2</v>
      </c>
      <c r="Q10548">
        <v>-3.6147724837064743E-2</v>
      </c>
      <c r="R10548">
        <v>2.187681756913662E-2</v>
      </c>
      <c r="S10548" s="10" t="s">
        <v>38</v>
      </c>
    </row>
    <row r="10549" spans="1:19" hidden="1" x14ac:dyDescent="0.25">
      <c r="A10549" s="10" t="str">
        <f t="shared" si="164"/>
        <v>2017-2026Other1-in-10October PeakPGE21</v>
      </c>
      <c r="B10549" s="10" t="s">
        <v>54</v>
      </c>
      <c r="C10549" s="10" t="s">
        <v>13</v>
      </c>
      <c r="D10549" s="10" t="s">
        <v>6</v>
      </c>
      <c r="E10549" s="10" t="s">
        <v>1</v>
      </c>
      <c r="F10549">
        <v>21</v>
      </c>
      <c r="G10549">
        <v>1.890066385269165</v>
      </c>
      <c r="H10549">
        <v>2.032975435256958</v>
      </c>
      <c r="I10549">
        <v>80.548385620117187</v>
      </c>
      <c r="J10549">
        <v>7.6630406081676483E-2</v>
      </c>
      <c r="K10549">
        <v>34811</v>
      </c>
      <c r="L10549">
        <v>32805.326999999997</v>
      </c>
      <c r="M10549">
        <v>-0.142908975481987</v>
      </c>
      <c r="N10549">
        <v>-0.24111850559711456</v>
      </c>
      <c r="O10549">
        <v>-0.18309396505355835</v>
      </c>
      <c r="P10549">
        <v>-0.142908975481987</v>
      </c>
      <c r="Q10549">
        <v>-0.10272399336099625</v>
      </c>
      <c r="R10549">
        <v>-4.4699445366859436E-2</v>
      </c>
      <c r="S10549" s="10" t="s">
        <v>38</v>
      </c>
    </row>
    <row r="10550" spans="1:19" hidden="1" x14ac:dyDescent="0.25">
      <c r="A10550" s="10" t="str">
        <f t="shared" si="164"/>
        <v>2017-2026Other1-in-2October PeakCAISO22</v>
      </c>
      <c r="B10550" s="10" t="s">
        <v>54</v>
      </c>
      <c r="C10550" s="10" t="s">
        <v>13</v>
      </c>
      <c r="D10550" s="10" t="s">
        <v>6</v>
      </c>
      <c r="E10550" s="10" t="s">
        <v>9</v>
      </c>
      <c r="F10550">
        <v>22</v>
      </c>
      <c r="G10550">
        <v>1.1979682445526123</v>
      </c>
      <c r="H10550">
        <v>1.2109836339950562</v>
      </c>
      <c r="I10550">
        <v>70.277915954589844</v>
      </c>
      <c r="J10550">
        <v>6.3674606382846832E-2</v>
      </c>
      <c r="K10550">
        <v>34811</v>
      </c>
      <c r="L10550">
        <v>32805.326999999997</v>
      </c>
      <c r="M10550">
        <v>-1.3015364296734333E-2</v>
      </c>
      <c r="N10550">
        <v>-9.4620741903781891E-2</v>
      </c>
      <c r="O10550">
        <v>-4.6406328678131104E-2</v>
      </c>
      <c r="P10550">
        <v>-1.3015364296734333E-2</v>
      </c>
      <c r="Q10550">
        <v>2.0375600084662437E-2</v>
      </c>
      <c r="R10550">
        <v>6.8590007722377777E-2</v>
      </c>
      <c r="S10550" s="10" t="s">
        <v>39</v>
      </c>
    </row>
    <row r="10551" spans="1:19" hidden="1" x14ac:dyDescent="0.25">
      <c r="A10551" s="10" t="str">
        <f t="shared" si="164"/>
        <v>2017-2026Other1-in-10October PeakCAISO22</v>
      </c>
      <c r="B10551" s="10" t="s">
        <v>54</v>
      </c>
      <c r="C10551" s="10" t="s">
        <v>13</v>
      </c>
      <c r="D10551" s="10" t="s">
        <v>6</v>
      </c>
      <c r="E10551" s="10" t="s">
        <v>1</v>
      </c>
      <c r="F10551">
        <v>22</v>
      </c>
      <c r="G10551">
        <v>1.5616250038146973</v>
      </c>
      <c r="H10551">
        <v>1.62659752368927</v>
      </c>
      <c r="I10551">
        <v>76.660850524902344</v>
      </c>
      <c r="J10551">
        <v>6.3674606382846832E-2</v>
      </c>
      <c r="K10551">
        <v>34811</v>
      </c>
      <c r="L10551">
        <v>32805.326999999997</v>
      </c>
      <c r="M10551">
        <v>-6.4972490072250366E-2</v>
      </c>
      <c r="N10551">
        <v>-0.1465778648853302</v>
      </c>
      <c r="O10551">
        <v>-9.8363451659679413E-2</v>
      </c>
      <c r="P10551">
        <v>-6.4972490072250366E-2</v>
      </c>
      <c r="Q10551">
        <v>-3.1581524759531021E-2</v>
      </c>
      <c r="R10551">
        <v>1.6632884740829468E-2</v>
      </c>
      <c r="S10551" s="10" t="s">
        <v>39</v>
      </c>
    </row>
    <row r="10552" spans="1:19" hidden="1" x14ac:dyDescent="0.25">
      <c r="A10552" s="10" t="str">
        <f t="shared" si="164"/>
        <v>2017-2026Other1-in-2October PeakPGE22</v>
      </c>
      <c r="B10552" s="10" t="s">
        <v>54</v>
      </c>
      <c r="C10552" s="10" t="s">
        <v>13</v>
      </c>
      <c r="D10552" s="10" t="s">
        <v>6</v>
      </c>
      <c r="E10552" s="10" t="s">
        <v>9</v>
      </c>
      <c r="F10552">
        <v>22</v>
      </c>
      <c r="G10552">
        <v>1.2115529775619507</v>
      </c>
      <c r="H10552">
        <v>1.2279558181762695</v>
      </c>
      <c r="I10552">
        <v>69.185806274414063</v>
      </c>
      <c r="J10552">
        <v>6.3674606382846832E-2</v>
      </c>
      <c r="K10552">
        <v>34811</v>
      </c>
      <c r="L10552">
        <v>32805.326999999997</v>
      </c>
      <c r="M10552">
        <v>-1.6402887180447578E-2</v>
      </c>
      <c r="N10552">
        <v>-9.8008260130882263E-2</v>
      </c>
      <c r="O10552">
        <v>-4.9793850630521774E-2</v>
      </c>
      <c r="P10552">
        <v>-1.6402887180447578E-2</v>
      </c>
      <c r="Q10552">
        <v>1.6988076269626617E-2</v>
      </c>
      <c r="R10552">
        <v>6.5202489495277405E-2</v>
      </c>
      <c r="S10552" s="10" t="s">
        <v>38</v>
      </c>
    </row>
    <row r="10553" spans="1:19" hidden="1" x14ac:dyDescent="0.25">
      <c r="A10553" s="10" t="str">
        <f t="shared" si="164"/>
        <v>2017-2026Other1-in-10October PeakPGE22</v>
      </c>
      <c r="B10553" s="10" t="s">
        <v>54</v>
      </c>
      <c r="C10553" s="10" t="s">
        <v>13</v>
      </c>
      <c r="D10553" s="10" t="s">
        <v>6</v>
      </c>
      <c r="E10553" s="10" t="s">
        <v>1</v>
      </c>
      <c r="F10553">
        <v>22</v>
      </c>
      <c r="G10553">
        <v>1.6265300512313843</v>
      </c>
      <c r="H10553">
        <v>1.703902006149292</v>
      </c>
      <c r="I10553">
        <v>77.404869079589844</v>
      </c>
      <c r="J10553">
        <v>6.3674606382846832E-2</v>
      </c>
      <c r="K10553">
        <v>34811</v>
      </c>
      <c r="L10553">
        <v>32805.326999999997</v>
      </c>
      <c r="M10553">
        <v>-7.7371940016746521E-2</v>
      </c>
      <c r="N10553">
        <v>-0.15897731482982635</v>
      </c>
      <c r="O10553">
        <v>-0.11076290160417557</v>
      </c>
      <c r="P10553">
        <v>-7.7371940016746521E-2</v>
      </c>
      <c r="Q10553">
        <v>-4.3980974704027176E-2</v>
      </c>
      <c r="R10553">
        <v>4.2334357276558876E-3</v>
      </c>
      <c r="S10553" s="10" t="s">
        <v>38</v>
      </c>
    </row>
    <row r="10554" spans="1:19" hidden="1" x14ac:dyDescent="0.25">
      <c r="A10554" s="10" t="str">
        <f t="shared" si="164"/>
        <v>2017-2026Other1-in-2October PeakCAISO23</v>
      </c>
      <c r="B10554" s="10" t="s">
        <v>54</v>
      </c>
      <c r="C10554" s="10" t="s">
        <v>13</v>
      </c>
      <c r="D10554" s="10" t="s">
        <v>6</v>
      </c>
      <c r="E10554" s="10" t="s">
        <v>9</v>
      </c>
      <c r="F10554">
        <v>23</v>
      </c>
      <c r="G10554">
        <v>0.94921648502349854</v>
      </c>
      <c r="H10554">
        <v>0.96189504861831665</v>
      </c>
      <c r="I10554">
        <v>68.254524230957031</v>
      </c>
      <c r="J10554">
        <v>5.8387260884046555E-2</v>
      </c>
      <c r="K10554">
        <v>34811</v>
      </c>
      <c r="L10554">
        <v>32805.326999999997</v>
      </c>
      <c r="M10554">
        <v>-1.267856452614069E-2</v>
      </c>
      <c r="N10554">
        <v>-8.7507680058479309E-2</v>
      </c>
      <c r="O10554">
        <v>-4.3296843767166138E-2</v>
      </c>
      <c r="P10554">
        <v>-1.267856452614069E-2</v>
      </c>
      <c r="Q10554">
        <v>1.7939714714884758E-2</v>
      </c>
      <c r="R10554">
        <v>6.215054914355278E-2</v>
      </c>
      <c r="S10554" s="10" t="s">
        <v>39</v>
      </c>
    </row>
    <row r="10555" spans="1:19" hidden="1" x14ac:dyDescent="0.25">
      <c r="A10555" s="10" t="str">
        <f t="shared" si="164"/>
        <v>2017-2026Other1-in-10October PeakCAISO23</v>
      </c>
      <c r="B10555" s="10" t="s">
        <v>54</v>
      </c>
      <c r="C10555" s="10" t="s">
        <v>13</v>
      </c>
      <c r="D10555" s="10" t="s">
        <v>6</v>
      </c>
      <c r="E10555" s="10" t="s">
        <v>1</v>
      </c>
      <c r="F10555">
        <v>23</v>
      </c>
      <c r="G10555">
        <v>1.2373617887496948</v>
      </c>
      <c r="H10555">
        <v>1.284520149230957</v>
      </c>
      <c r="I10555">
        <v>74.135452270507813</v>
      </c>
      <c r="J10555">
        <v>5.8387260884046555E-2</v>
      </c>
      <c r="K10555">
        <v>34811</v>
      </c>
      <c r="L10555">
        <v>32805.326999999997</v>
      </c>
      <c r="M10555">
        <v>-4.7158367931842804E-2</v>
      </c>
      <c r="N10555">
        <v>-0.121987484395504</v>
      </c>
      <c r="O10555">
        <v>-7.7776648104190826E-2</v>
      </c>
      <c r="P10555">
        <v>-4.7158367931842804E-2</v>
      </c>
      <c r="Q10555">
        <v>-1.6540087759494781E-2</v>
      </c>
      <c r="R10555">
        <v>2.7670744806528091E-2</v>
      </c>
      <c r="S10555" s="10" t="s">
        <v>39</v>
      </c>
    </row>
    <row r="10556" spans="1:19" hidden="1" x14ac:dyDescent="0.25">
      <c r="A10556" s="10" t="str">
        <f t="shared" si="164"/>
        <v>2017-2026Other1-in-10October PeakPGE23</v>
      </c>
      <c r="B10556" s="10" t="s">
        <v>54</v>
      </c>
      <c r="C10556" s="10" t="s">
        <v>13</v>
      </c>
      <c r="D10556" s="10" t="s">
        <v>6</v>
      </c>
      <c r="E10556" s="10" t="s">
        <v>1</v>
      </c>
      <c r="F10556">
        <v>23</v>
      </c>
      <c r="G10556">
        <v>1.2887897491455078</v>
      </c>
      <c r="H10556">
        <v>1.3435914516448975</v>
      </c>
      <c r="I10556">
        <v>74.812599182128906</v>
      </c>
      <c r="J10556">
        <v>5.8387260884046555E-2</v>
      </c>
      <c r="K10556">
        <v>34811</v>
      </c>
      <c r="L10556">
        <v>32805.326999999997</v>
      </c>
      <c r="M10556">
        <v>-5.480169877409935E-2</v>
      </c>
      <c r="N10556">
        <v>-0.12963081896305084</v>
      </c>
      <c r="O10556">
        <v>-8.5419975221157074E-2</v>
      </c>
      <c r="P10556">
        <v>-5.480169877409935E-2</v>
      </c>
      <c r="Q10556">
        <v>-2.4183418601751328E-2</v>
      </c>
      <c r="R10556">
        <v>2.0027413964271545E-2</v>
      </c>
      <c r="S10556" s="10" t="s">
        <v>38</v>
      </c>
    </row>
    <row r="10557" spans="1:19" hidden="1" x14ac:dyDescent="0.25">
      <c r="A10557" s="10" t="str">
        <f t="shared" si="164"/>
        <v>2017-2026Other1-in-2October PeakPGE23</v>
      </c>
      <c r="B10557" s="10" t="s">
        <v>54</v>
      </c>
      <c r="C10557" s="10" t="s">
        <v>13</v>
      </c>
      <c r="D10557" s="10" t="s">
        <v>6</v>
      </c>
      <c r="E10557" s="10" t="s">
        <v>9</v>
      </c>
      <c r="F10557">
        <v>23</v>
      </c>
      <c r="G10557">
        <v>0.95998036861419678</v>
      </c>
      <c r="H10557">
        <v>0.97390139102935791</v>
      </c>
      <c r="I10557">
        <v>67.130500793457031</v>
      </c>
      <c r="J10557">
        <v>5.8387260884046555E-2</v>
      </c>
      <c r="K10557">
        <v>34811</v>
      </c>
      <c r="L10557">
        <v>32805.326999999997</v>
      </c>
      <c r="M10557">
        <v>-1.3920995406806469E-2</v>
      </c>
      <c r="N10557">
        <v>-8.8750109076499939E-2</v>
      </c>
      <c r="O10557">
        <v>-4.4539276510477066E-2</v>
      </c>
      <c r="P10557">
        <v>-1.3920995406806469E-2</v>
      </c>
      <c r="Q10557">
        <v>1.6697283834218979E-2</v>
      </c>
      <c r="R10557">
        <v>6.0908116400241852E-2</v>
      </c>
      <c r="S10557" s="10" t="s">
        <v>38</v>
      </c>
    </row>
    <row r="10558" spans="1:19" hidden="1" x14ac:dyDescent="0.25">
      <c r="A10558" s="10" t="str">
        <f t="shared" si="164"/>
        <v>2017-2026Other1-in-2October PeakCAISO24</v>
      </c>
      <c r="B10558" s="10" t="s">
        <v>54</v>
      </c>
      <c r="C10558" s="10" t="s">
        <v>13</v>
      </c>
      <c r="D10558" s="10" t="s">
        <v>6</v>
      </c>
      <c r="E10558" s="10" t="s">
        <v>9</v>
      </c>
      <c r="F10558">
        <v>24</v>
      </c>
      <c r="G10558">
        <v>0.73440885543823242</v>
      </c>
      <c r="H10558">
        <v>0.74584639072418213</v>
      </c>
      <c r="I10558">
        <v>66.027153015136719</v>
      </c>
      <c r="J10558">
        <v>4.4309847056865692E-2</v>
      </c>
      <c r="K10558">
        <v>34811</v>
      </c>
      <c r="L10558">
        <v>32805.326999999997</v>
      </c>
      <c r="M10558">
        <v>-1.1437542736530304E-2</v>
      </c>
      <c r="N10558">
        <v>-6.8225041031837463E-2</v>
      </c>
      <c r="O10558">
        <v>-3.4673627465963364E-2</v>
      </c>
      <c r="P10558">
        <v>-1.1437542736530304E-2</v>
      </c>
      <c r="Q10558">
        <v>1.1798541061580181E-2</v>
      </c>
      <c r="R10558">
        <v>4.5349955558776855E-2</v>
      </c>
      <c r="S10558" s="10" t="s">
        <v>39</v>
      </c>
    </row>
    <row r="10559" spans="1:19" hidden="1" x14ac:dyDescent="0.25">
      <c r="A10559" s="10" t="str">
        <f t="shared" si="164"/>
        <v>2017-2026Other1-in-10October PeakCAISO24</v>
      </c>
      <c r="B10559" s="10" t="s">
        <v>54</v>
      </c>
      <c r="C10559" s="10" t="s">
        <v>13</v>
      </c>
      <c r="D10559" s="10" t="s">
        <v>6</v>
      </c>
      <c r="E10559" s="10" t="s">
        <v>1</v>
      </c>
      <c r="F10559">
        <v>24</v>
      </c>
      <c r="G10559">
        <v>0.95734691619873047</v>
      </c>
      <c r="H10559">
        <v>0.99455636739730835</v>
      </c>
      <c r="I10559">
        <v>72.060104370117188</v>
      </c>
      <c r="J10559">
        <v>4.4309847056865692E-2</v>
      </c>
      <c r="K10559">
        <v>34811</v>
      </c>
      <c r="L10559">
        <v>32805.326999999997</v>
      </c>
      <c r="M10559">
        <v>-3.7209447473287582E-2</v>
      </c>
      <c r="N10559">
        <v>-9.399694949388504E-2</v>
      </c>
      <c r="O10559">
        <v>-6.0445532202720642E-2</v>
      </c>
      <c r="P10559">
        <v>-3.7209447473287582E-2</v>
      </c>
      <c r="Q10559">
        <v>-1.3973363675177097E-2</v>
      </c>
      <c r="R10559">
        <v>1.9578052684664726E-2</v>
      </c>
      <c r="S10559" s="10" t="s">
        <v>39</v>
      </c>
    </row>
    <row r="10560" spans="1:19" hidden="1" x14ac:dyDescent="0.25">
      <c r="A10560" s="10" t="str">
        <f t="shared" si="164"/>
        <v>2017-2026Other1-in-10October PeakPGE24</v>
      </c>
      <c r="B10560" s="10" t="s">
        <v>54</v>
      </c>
      <c r="C10560" s="10" t="s">
        <v>13</v>
      </c>
      <c r="D10560" s="10" t="s">
        <v>6</v>
      </c>
      <c r="E10560" s="10" t="s">
        <v>1</v>
      </c>
      <c r="F10560">
        <v>24</v>
      </c>
      <c r="G10560">
        <v>0.99713665246963501</v>
      </c>
      <c r="H10560">
        <v>1.0393573045730591</v>
      </c>
      <c r="I10560">
        <v>71.9271240234375</v>
      </c>
      <c r="J10560">
        <v>4.4309847056865692E-2</v>
      </c>
      <c r="K10560">
        <v>34811</v>
      </c>
      <c r="L10560">
        <v>32805.326999999997</v>
      </c>
      <c r="M10560">
        <v>-4.2220655828714371E-2</v>
      </c>
      <c r="N10560">
        <v>-9.9008157849311829E-2</v>
      </c>
      <c r="O10560">
        <v>-6.545674055814743E-2</v>
      </c>
      <c r="P10560">
        <v>-4.2220655828714371E-2</v>
      </c>
      <c r="Q10560">
        <v>-1.898457296192646E-2</v>
      </c>
      <c r="R10560">
        <v>1.4566844329237938E-2</v>
      </c>
      <c r="S10560" s="10" t="s">
        <v>38</v>
      </c>
    </row>
    <row r="10561" spans="1:19" hidden="1" x14ac:dyDescent="0.25">
      <c r="A10561" s="10" t="str">
        <f t="shared" si="164"/>
        <v>2017-2026Other1-in-2October PeakPGE24</v>
      </c>
      <c r="B10561" s="10" t="s">
        <v>54</v>
      </c>
      <c r="C10561" s="10" t="s">
        <v>13</v>
      </c>
      <c r="D10561" s="10" t="s">
        <v>6</v>
      </c>
      <c r="E10561" s="10" t="s">
        <v>9</v>
      </c>
      <c r="F10561">
        <v>24</v>
      </c>
      <c r="G10561">
        <v>0.74273687601089478</v>
      </c>
      <c r="H10561">
        <v>0.753989577293396</v>
      </c>
      <c r="I10561">
        <v>65.480339050292969</v>
      </c>
      <c r="J10561">
        <v>4.4309847056865692E-2</v>
      </c>
      <c r="K10561">
        <v>34811</v>
      </c>
      <c r="L10561">
        <v>32805.326999999997</v>
      </c>
      <c r="M10561">
        <v>-1.1252729222178459E-2</v>
      </c>
      <c r="N10561">
        <v>-6.8040229380130768E-2</v>
      </c>
      <c r="O10561">
        <v>-3.448881208896637E-2</v>
      </c>
      <c r="P10561">
        <v>-1.1252729222178459E-2</v>
      </c>
      <c r="Q10561">
        <v>1.1983354575932026E-2</v>
      </c>
      <c r="R10561">
        <v>4.5534770935773849E-2</v>
      </c>
      <c r="S10561" s="10" t="s">
        <v>38</v>
      </c>
    </row>
    <row r="10562" spans="1:19" hidden="1" x14ac:dyDescent="0.25">
      <c r="A10562" s="10" t="str">
        <f t="shared" ref="A10562:A10625" si="165">CONCATENATE(B10562,C10562,E10562,D10562,S10562,F10562)</f>
        <v>2017-2026Other1-in-10September PeakCAISO1</v>
      </c>
      <c r="B10562" s="10" t="s">
        <v>54</v>
      </c>
      <c r="C10562" s="10" t="s">
        <v>13</v>
      </c>
      <c r="D10562" s="10" t="s">
        <v>7</v>
      </c>
      <c r="E10562" s="10" t="s">
        <v>1</v>
      </c>
      <c r="F10562">
        <v>1</v>
      </c>
      <c r="G10562">
        <v>0.81406348943710327</v>
      </c>
      <c r="H10562">
        <v>0.81406348943710327</v>
      </c>
      <c r="I10562">
        <v>73.255752563476562</v>
      </c>
      <c r="J10562">
        <v>0</v>
      </c>
      <c r="K10562">
        <v>34811</v>
      </c>
      <c r="L10562">
        <v>32805.326999999997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 s="10" t="s">
        <v>39</v>
      </c>
    </row>
    <row r="10563" spans="1:19" hidden="1" x14ac:dyDescent="0.25">
      <c r="A10563" s="10" t="str">
        <f t="shared" si="165"/>
        <v>2017-2026Other1-in-2September PeakCAISO1</v>
      </c>
      <c r="B10563" s="10" t="s">
        <v>54</v>
      </c>
      <c r="C10563" s="10" t="s">
        <v>13</v>
      </c>
      <c r="D10563" s="10" t="s">
        <v>7</v>
      </c>
      <c r="E10563" s="10" t="s">
        <v>9</v>
      </c>
      <c r="F10563">
        <v>1</v>
      </c>
      <c r="G10563">
        <v>0.73124849796295166</v>
      </c>
      <c r="H10563">
        <v>0.73124849796295166</v>
      </c>
      <c r="I10563">
        <v>71.338088989257812</v>
      </c>
      <c r="J10563">
        <v>0</v>
      </c>
      <c r="K10563">
        <v>34811</v>
      </c>
      <c r="L10563">
        <v>32805.326999999997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 s="10" t="s">
        <v>39</v>
      </c>
    </row>
    <row r="10564" spans="1:19" hidden="1" x14ac:dyDescent="0.25">
      <c r="A10564" s="10" t="str">
        <f t="shared" si="165"/>
        <v>2017-2026Other1-in-2September PeakPGE1</v>
      </c>
      <c r="B10564" s="10" t="s">
        <v>54</v>
      </c>
      <c r="C10564" s="10" t="s">
        <v>13</v>
      </c>
      <c r="D10564" s="10" t="s">
        <v>7</v>
      </c>
      <c r="E10564" s="10" t="s">
        <v>9</v>
      </c>
      <c r="F10564">
        <v>1</v>
      </c>
      <c r="G10564">
        <v>0.87957626581192017</v>
      </c>
      <c r="H10564">
        <v>0.87957626581192017</v>
      </c>
      <c r="I10564">
        <v>75.052230834960938</v>
      </c>
      <c r="J10564">
        <v>0</v>
      </c>
      <c r="K10564">
        <v>34811</v>
      </c>
      <c r="L10564">
        <v>32805.326999999997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 s="10" t="s">
        <v>38</v>
      </c>
    </row>
    <row r="10565" spans="1:19" hidden="1" x14ac:dyDescent="0.25">
      <c r="A10565" s="10" t="str">
        <f t="shared" si="165"/>
        <v>2017-2026Other1-in-10September PeakPGE1</v>
      </c>
      <c r="B10565" s="10" t="s">
        <v>54</v>
      </c>
      <c r="C10565" s="10" t="s">
        <v>13</v>
      </c>
      <c r="D10565" s="10" t="s">
        <v>7</v>
      </c>
      <c r="E10565" s="10" t="s">
        <v>1</v>
      </c>
      <c r="F10565">
        <v>1</v>
      </c>
      <c r="G10565">
        <v>0.88811755180358887</v>
      </c>
      <c r="H10565">
        <v>0.88811755180358887</v>
      </c>
      <c r="I10565">
        <v>75.166999816894531</v>
      </c>
      <c r="J10565">
        <v>0</v>
      </c>
      <c r="K10565">
        <v>34811</v>
      </c>
      <c r="L10565">
        <v>32805.326999999997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 s="10" t="s">
        <v>38</v>
      </c>
    </row>
    <row r="10566" spans="1:19" hidden="1" x14ac:dyDescent="0.25">
      <c r="A10566" s="10" t="str">
        <f t="shared" si="165"/>
        <v>2017-2026Other1-in-2September PeakCAISO2</v>
      </c>
      <c r="B10566" s="10" t="s">
        <v>54</v>
      </c>
      <c r="C10566" s="10" t="s">
        <v>13</v>
      </c>
      <c r="D10566" s="10" t="s">
        <v>7</v>
      </c>
      <c r="E10566" s="10" t="s">
        <v>9</v>
      </c>
      <c r="F10566">
        <v>2</v>
      </c>
      <c r="G10566">
        <v>0.62654578685760498</v>
      </c>
      <c r="H10566">
        <v>0.62654578685760498</v>
      </c>
      <c r="I10566">
        <v>70.016845703125</v>
      </c>
      <c r="J10566">
        <v>0</v>
      </c>
      <c r="K10566">
        <v>34811</v>
      </c>
      <c r="L10566">
        <v>32805.326999999997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 s="10" t="s">
        <v>39</v>
      </c>
    </row>
    <row r="10567" spans="1:19" hidden="1" x14ac:dyDescent="0.25">
      <c r="A10567" s="10" t="str">
        <f t="shared" si="165"/>
        <v>2017-2026Other1-in-10September PeakCAISO2</v>
      </c>
      <c r="B10567" s="10" t="s">
        <v>54</v>
      </c>
      <c r="C10567" s="10" t="s">
        <v>13</v>
      </c>
      <c r="D10567" s="10" t="s">
        <v>7</v>
      </c>
      <c r="E10567" s="10" t="s">
        <v>1</v>
      </c>
      <c r="F10567">
        <v>2</v>
      </c>
      <c r="G10567">
        <v>0.69750308990478516</v>
      </c>
      <c r="H10567">
        <v>0.69750308990478516</v>
      </c>
      <c r="I10567">
        <v>71.473396301269531</v>
      </c>
      <c r="J10567">
        <v>0</v>
      </c>
      <c r="K10567">
        <v>34811</v>
      </c>
      <c r="L10567">
        <v>32805.326999999997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 s="10" t="s">
        <v>39</v>
      </c>
    </row>
    <row r="10568" spans="1:19" hidden="1" x14ac:dyDescent="0.25">
      <c r="A10568" s="10" t="str">
        <f t="shared" si="165"/>
        <v>2017-2026Other1-in-2September PeakPGE2</v>
      </c>
      <c r="B10568" s="10" t="s">
        <v>54</v>
      </c>
      <c r="C10568" s="10" t="s">
        <v>13</v>
      </c>
      <c r="D10568" s="10" t="s">
        <v>7</v>
      </c>
      <c r="E10568" s="10" t="s">
        <v>9</v>
      </c>
      <c r="F10568">
        <v>2</v>
      </c>
      <c r="G10568">
        <v>0.7536354660987854</v>
      </c>
      <c r="H10568">
        <v>0.7536354660987854</v>
      </c>
      <c r="I10568">
        <v>73.304656982421875</v>
      </c>
      <c r="J10568">
        <v>0</v>
      </c>
      <c r="K10568">
        <v>34811</v>
      </c>
      <c r="L10568">
        <v>32805.326999999997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 s="10" t="s">
        <v>38</v>
      </c>
    </row>
    <row r="10569" spans="1:19" hidden="1" x14ac:dyDescent="0.25">
      <c r="A10569" s="10" t="str">
        <f t="shared" si="165"/>
        <v>2017-2026Other1-in-10September PeakPGE2</v>
      </c>
      <c r="B10569" s="10" t="s">
        <v>54</v>
      </c>
      <c r="C10569" s="10" t="s">
        <v>13</v>
      </c>
      <c r="D10569" s="10" t="s">
        <v>7</v>
      </c>
      <c r="E10569" s="10" t="s">
        <v>1</v>
      </c>
      <c r="F10569">
        <v>2</v>
      </c>
      <c r="G10569">
        <v>0.76095384359359741</v>
      </c>
      <c r="H10569">
        <v>0.76095384359359741</v>
      </c>
      <c r="I10569">
        <v>73.588249206542969</v>
      </c>
      <c r="J10569">
        <v>0</v>
      </c>
      <c r="K10569">
        <v>34811</v>
      </c>
      <c r="L10569">
        <v>32805.326999999997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 s="10" t="s">
        <v>38</v>
      </c>
    </row>
    <row r="10570" spans="1:19" hidden="1" x14ac:dyDescent="0.25">
      <c r="A10570" s="10" t="str">
        <f t="shared" si="165"/>
        <v>2017-2026Other1-in-10September PeakCAISO3</v>
      </c>
      <c r="B10570" s="10" t="s">
        <v>54</v>
      </c>
      <c r="C10570" s="10" t="s">
        <v>13</v>
      </c>
      <c r="D10570" s="10" t="s">
        <v>7</v>
      </c>
      <c r="E10570" s="10" t="s">
        <v>1</v>
      </c>
      <c r="F10570">
        <v>3</v>
      </c>
      <c r="G10570">
        <v>0.62461209297180176</v>
      </c>
      <c r="H10570">
        <v>0.62461209297180176</v>
      </c>
      <c r="I10570">
        <v>69.539237976074219</v>
      </c>
      <c r="J10570">
        <v>0</v>
      </c>
      <c r="K10570">
        <v>34811</v>
      </c>
      <c r="L10570">
        <v>32805.326999999997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 s="10" t="s">
        <v>39</v>
      </c>
    </row>
    <row r="10571" spans="1:19" hidden="1" x14ac:dyDescent="0.25">
      <c r="A10571" s="10" t="str">
        <f t="shared" si="165"/>
        <v>2017-2026Other1-in-2September PeakCAISO3</v>
      </c>
      <c r="B10571" s="10" t="s">
        <v>54</v>
      </c>
      <c r="C10571" s="10" t="s">
        <v>13</v>
      </c>
      <c r="D10571" s="10" t="s">
        <v>7</v>
      </c>
      <c r="E10571" s="10" t="s">
        <v>9</v>
      </c>
      <c r="F10571">
        <v>3</v>
      </c>
      <c r="G10571">
        <v>0.5610700249671936</v>
      </c>
      <c r="H10571">
        <v>0.5610700249671936</v>
      </c>
      <c r="I10571">
        <v>68.368698120117188</v>
      </c>
      <c r="J10571">
        <v>0</v>
      </c>
      <c r="K10571">
        <v>34811</v>
      </c>
      <c r="L10571">
        <v>32805.326999999997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 s="10" t="s">
        <v>39</v>
      </c>
    </row>
    <row r="10572" spans="1:19" hidden="1" x14ac:dyDescent="0.25">
      <c r="A10572" s="10" t="str">
        <f t="shared" si="165"/>
        <v>2017-2026Other1-in-10September PeakPGE3</v>
      </c>
      <c r="B10572" s="10" t="s">
        <v>54</v>
      </c>
      <c r="C10572" s="10" t="s">
        <v>13</v>
      </c>
      <c r="D10572" s="10" t="s">
        <v>7</v>
      </c>
      <c r="E10572" s="10" t="s">
        <v>1</v>
      </c>
      <c r="F10572">
        <v>3</v>
      </c>
      <c r="G10572">
        <v>0.68143206834793091</v>
      </c>
      <c r="H10572">
        <v>0.68143206834793091</v>
      </c>
      <c r="I10572">
        <v>71.91265869140625</v>
      </c>
      <c r="J10572">
        <v>0</v>
      </c>
      <c r="K10572">
        <v>34811</v>
      </c>
      <c r="L10572">
        <v>32805.326999999997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 s="10" t="s">
        <v>38</v>
      </c>
    </row>
    <row r="10573" spans="1:19" hidden="1" x14ac:dyDescent="0.25">
      <c r="A10573" s="10" t="str">
        <f t="shared" si="165"/>
        <v>2017-2026Other1-in-2September PeakPGE3</v>
      </c>
      <c r="B10573" s="10" t="s">
        <v>54</v>
      </c>
      <c r="C10573" s="10" t="s">
        <v>13</v>
      </c>
      <c r="D10573" s="10" t="s">
        <v>7</v>
      </c>
      <c r="E10573" s="10" t="s">
        <v>9</v>
      </c>
      <c r="F10573">
        <v>3</v>
      </c>
      <c r="G10573">
        <v>0.67487853765487671</v>
      </c>
      <c r="H10573">
        <v>0.67487853765487671</v>
      </c>
      <c r="I10573">
        <v>71.716697692871094</v>
      </c>
      <c r="J10573">
        <v>0</v>
      </c>
      <c r="K10573">
        <v>34811</v>
      </c>
      <c r="L10573">
        <v>32805.326999999997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 s="10" t="s">
        <v>38</v>
      </c>
    </row>
    <row r="10574" spans="1:19" hidden="1" x14ac:dyDescent="0.25">
      <c r="A10574" s="10" t="str">
        <f t="shared" si="165"/>
        <v>2017-2026Other1-in-2September PeakCAISO4</v>
      </c>
      <c r="B10574" s="10" t="s">
        <v>54</v>
      </c>
      <c r="C10574" s="10" t="s">
        <v>13</v>
      </c>
      <c r="D10574" s="10" t="s">
        <v>7</v>
      </c>
      <c r="E10574" s="10" t="s">
        <v>9</v>
      </c>
      <c r="F10574">
        <v>4</v>
      </c>
      <c r="G10574">
        <v>0.52463811635971069</v>
      </c>
      <c r="H10574">
        <v>0.52463811635971069</v>
      </c>
      <c r="I10574">
        <v>66.807388305664062</v>
      </c>
      <c r="J10574">
        <v>0</v>
      </c>
      <c r="K10574">
        <v>34811</v>
      </c>
      <c r="L10574">
        <v>32805.326999999997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 s="10" t="s">
        <v>39</v>
      </c>
    </row>
    <row r="10575" spans="1:19" hidden="1" x14ac:dyDescent="0.25">
      <c r="A10575" s="10" t="str">
        <f t="shared" si="165"/>
        <v>2017-2026Other1-in-10September PeakCAISO4</v>
      </c>
      <c r="B10575" s="10" t="s">
        <v>54</v>
      </c>
      <c r="C10575" s="10" t="s">
        <v>13</v>
      </c>
      <c r="D10575" s="10" t="s">
        <v>7</v>
      </c>
      <c r="E10575" s="10" t="s">
        <v>1</v>
      </c>
      <c r="F10575">
        <v>4</v>
      </c>
      <c r="G10575">
        <v>0.58405423164367676</v>
      </c>
      <c r="H10575">
        <v>0.58405423164367676</v>
      </c>
      <c r="I10575">
        <v>68.024116516113281</v>
      </c>
      <c r="J10575">
        <v>0</v>
      </c>
      <c r="K10575">
        <v>34811</v>
      </c>
      <c r="L10575">
        <v>32805.326999999997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 s="10" t="s">
        <v>39</v>
      </c>
    </row>
    <row r="10576" spans="1:19" hidden="1" x14ac:dyDescent="0.25">
      <c r="A10576" s="10" t="str">
        <f t="shared" si="165"/>
        <v>2017-2026Other1-in-2September PeakPGE4</v>
      </c>
      <c r="B10576" s="10" t="s">
        <v>54</v>
      </c>
      <c r="C10576" s="10" t="s">
        <v>13</v>
      </c>
      <c r="D10576" s="10" t="s">
        <v>7</v>
      </c>
      <c r="E10576" s="10" t="s">
        <v>9</v>
      </c>
      <c r="F10576">
        <v>4</v>
      </c>
      <c r="G10576">
        <v>0.63105672597885132</v>
      </c>
      <c r="H10576">
        <v>0.63105672597885132</v>
      </c>
      <c r="I10576">
        <v>70.219284057617188</v>
      </c>
      <c r="J10576">
        <v>0</v>
      </c>
      <c r="K10576">
        <v>34811</v>
      </c>
      <c r="L10576">
        <v>32805.326999999997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 s="10" t="s">
        <v>38</v>
      </c>
    </row>
    <row r="10577" spans="1:19" hidden="1" x14ac:dyDescent="0.25">
      <c r="A10577" s="10" t="str">
        <f t="shared" si="165"/>
        <v>2017-2026Other1-in-10September PeakPGE4</v>
      </c>
      <c r="B10577" s="10" t="s">
        <v>54</v>
      </c>
      <c r="C10577" s="10" t="s">
        <v>13</v>
      </c>
      <c r="D10577" s="10" t="s">
        <v>7</v>
      </c>
      <c r="E10577" s="10" t="s">
        <v>1</v>
      </c>
      <c r="F10577">
        <v>4</v>
      </c>
      <c r="G10577">
        <v>0.637184739112854</v>
      </c>
      <c r="H10577">
        <v>0.637184739112854</v>
      </c>
      <c r="I10577">
        <v>70.642257690429688</v>
      </c>
      <c r="J10577">
        <v>0</v>
      </c>
      <c r="K10577">
        <v>34811</v>
      </c>
      <c r="L10577">
        <v>32805.326999999997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 s="10" t="s">
        <v>38</v>
      </c>
    </row>
    <row r="10578" spans="1:19" hidden="1" x14ac:dyDescent="0.25">
      <c r="A10578" s="10" t="str">
        <f t="shared" si="165"/>
        <v>2017-2026Other1-in-10September PeakCAISO5</v>
      </c>
      <c r="B10578" s="10" t="s">
        <v>54</v>
      </c>
      <c r="C10578" s="10" t="s">
        <v>13</v>
      </c>
      <c r="D10578" s="10" t="s">
        <v>7</v>
      </c>
      <c r="E10578" s="10" t="s">
        <v>1</v>
      </c>
      <c r="F10578">
        <v>5</v>
      </c>
      <c r="G10578">
        <v>0.57207423448562622</v>
      </c>
      <c r="H10578">
        <v>0.57207423448562622</v>
      </c>
      <c r="I10578">
        <v>66.735626220703125</v>
      </c>
      <c r="J10578">
        <v>0</v>
      </c>
      <c r="K10578">
        <v>34811</v>
      </c>
      <c r="L10578">
        <v>32805.326999999997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 s="10" t="s">
        <v>39</v>
      </c>
    </row>
    <row r="10579" spans="1:19" hidden="1" x14ac:dyDescent="0.25">
      <c r="A10579" s="10" t="str">
        <f t="shared" si="165"/>
        <v>2017-2026Other1-in-2September PeakCAISO5</v>
      </c>
      <c r="B10579" s="10" t="s">
        <v>54</v>
      </c>
      <c r="C10579" s="10" t="s">
        <v>13</v>
      </c>
      <c r="D10579" s="10" t="s">
        <v>7</v>
      </c>
      <c r="E10579" s="10" t="s">
        <v>9</v>
      </c>
      <c r="F10579">
        <v>5</v>
      </c>
      <c r="G10579">
        <v>0.51387691497802734</v>
      </c>
      <c r="H10579">
        <v>0.51387691497802734</v>
      </c>
      <c r="I10579">
        <v>65.874343872070313</v>
      </c>
      <c r="J10579">
        <v>0</v>
      </c>
      <c r="K10579">
        <v>34811</v>
      </c>
      <c r="L10579">
        <v>32805.326999999997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 s="10" t="s">
        <v>39</v>
      </c>
    </row>
    <row r="10580" spans="1:19" hidden="1" x14ac:dyDescent="0.25">
      <c r="A10580" s="10" t="str">
        <f t="shared" si="165"/>
        <v>2017-2026Other1-in-10September PeakPGE5</v>
      </c>
      <c r="B10580" s="10" t="s">
        <v>54</v>
      </c>
      <c r="C10580" s="10" t="s">
        <v>13</v>
      </c>
      <c r="D10580" s="10" t="s">
        <v>7</v>
      </c>
      <c r="E10580" s="10" t="s">
        <v>1</v>
      </c>
      <c r="F10580">
        <v>5</v>
      </c>
      <c r="G10580">
        <v>0.62411493062973022</v>
      </c>
      <c r="H10580">
        <v>0.62411493062973022</v>
      </c>
      <c r="I10580">
        <v>69.747467041015625</v>
      </c>
      <c r="J10580">
        <v>0</v>
      </c>
      <c r="K10580">
        <v>34811</v>
      </c>
      <c r="L10580">
        <v>32805.326999999997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 s="10" t="s">
        <v>38</v>
      </c>
    </row>
    <row r="10581" spans="1:19" hidden="1" x14ac:dyDescent="0.25">
      <c r="A10581" s="10" t="str">
        <f t="shared" si="165"/>
        <v>2017-2026Other1-in-2September PeakPGE5</v>
      </c>
      <c r="B10581" s="10" t="s">
        <v>54</v>
      </c>
      <c r="C10581" s="10" t="s">
        <v>13</v>
      </c>
      <c r="D10581" s="10" t="s">
        <v>7</v>
      </c>
      <c r="E10581" s="10" t="s">
        <v>9</v>
      </c>
      <c r="F10581">
        <v>5</v>
      </c>
      <c r="G10581">
        <v>0.61811262369155884</v>
      </c>
      <c r="H10581">
        <v>0.61811262369155884</v>
      </c>
      <c r="I10581">
        <v>69.089134216308594</v>
      </c>
      <c r="J10581">
        <v>0</v>
      </c>
      <c r="K10581">
        <v>34811</v>
      </c>
      <c r="L10581">
        <v>32805.326999999997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 s="10" t="s">
        <v>38</v>
      </c>
    </row>
    <row r="10582" spans="1:19" hidden="1" x14ac:dyDescent="0.25">
      <c r="A10582" s="10" t="str">
        <f t="shared" si="165"/>
        <v>2017-2026Other1-in-10September PeakCAISO6</v>
      </c>
      <c r="B10582" s="10" t="s">
        <v>54</v>
      </c>
      <c r="C10582" s="10" t="s">
        <v>13</v>
      </c>
      <c r="D10582" s="10" t="s">
        <v>7</v>
      </c>
      <c r="E10582" s="10" t="s">
        <v>1</v>
      </c>
      <c r="F10582">
        <v>6</v>
      </c>
      <c r="G10582">
        <v>0.59419673681259155</v>
      </c>
      <c r="H10582">
        <v>0.59419673681259155</v>
      </c>
      <c r="I10582">
        <v>65.819854736328125</v>
      </c>
      <c r="J10582">
        <v>0</v>
      </c>
      <c r="K10582">
        <v>34811</v>
      </c>
      <c r="L10582">
        <v>32805.326999999997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 s="10" t="s">
        <v>39</v>
      </c>
    </row>
    <row r="10583" spans="1:19" hidden="1" x14ac:dyDescent="0.25">
      <c r="A10583" s="10" t="str">
        <f t="shared" si="165"/>
        <v>2017-2026Other1-in-2September PeakCAISO6</v>
      </c>
      <c r="B10583" s="10" t="s">
        <v>54</v>
      </c>
      <c r="C10583" s="10" t="s">
        <v>13</v>
      </c>
      <c r="D10583" s="10" t="s">
        <v>7</v>
      </c>
      <c r="E10583" s="10" t="s">
        <v>9</v>
      </c>
      <c r="F10583">
        <v>6</v>
      </c>
      <c r="G10583">
        <v>0.5337488055229187</v>
      </c>
      <c r="H10583">
        <v>0.5337488055229187</v>
      </c>
      <c r="I10583">
        <v>64.882225036621094</v>
      </c>
      <c r="J10583">
        <v>0</v>
      </c>
      <c r="K10583">
        <v>34811</v>
      </c>
      <c r="L10583">
        <v>32805.326999999997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 s="10" t="s">
        <v>39</v>
      </c>
    </row>
    <row r="10584" spans="1:19" hidden="1" x14ac:dyDescent="0.25">
      <c r="A10584" s="10" t="str">
        <f t="shared" si="165"/>
        <v>2017-2026Other1-in-2September PeakPGE6</v>
      </c>
      <c r="B10584" s="10" t="s">
        <v>54</v>
      </c>
      <c r="C10584" s="10" t="s">
        <v>13</v>
      </c>
      <c r="D10584" s="10" t="s">
        <v>7</v>
      </c>
      <c r="E10584" s="10" t="s">
        <v>9</v>
      </c>
      <c r="F10584">
        <v>6</v>
      </c>
      <c r="G10584">
        <v>0.64201539754867554</v>
      </c>
      <c r="H10584">
        <v>0.64201539754867554</v>
      </c>
      <c r="I10584">
        <v>68.321243286132812</v>
      </c>
      <c r="J10584">
        <v>0</v>
      </c>
      <c r="K10584">
        <v>34811</v>
      </c>
      <c r="L10584">
        <v>32805.326999999997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 s="10" t="s">
        <v>38</v>
      </c>
    </row>
    <row r="10585" spans="1:19" hidden="1" x14ac:dyDescent="0.25">
      <c r="A10585" s="10" t="str">
        <f t="shared" si="165"/>
        <v>2017-2026Other1-in-10September PeakPGE6</v>
      </c>
      <c r="B10585" s="10" t="s">
        <v>54</v>
      </c>
      <c r="C10585" s="10" t="s">
        <v>13</v>
      </c>
      <c r="D10585" s="10" t="s">
        <v>7</v>
      </c>
      <c r="E10585" s="10" t="s">
        <v>1</v>
      </c>
      <c r="F10585">
        <v>6</v>
      </c>
      <c r="G10585">
        <v>0.64824986457824707</v>
      </c>
      <c r="H10585">
        <v>0.64824986457824707</v>
      </c>
      <c r="I10585">
        <v>68.912254333496094</v>
      </c>
      <c r="J10585">
        <v>0</v>
      </c>
      <c r="K10585">
        <v>34811</v>
      </c>
      <c r="L10585">
        <v>32805.326999999997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 s="10" t="s">
        <v>38</v>
      </c>
    </row>
    <row r="10586" spans="1:19" hidden="1" x14ac:dyDescent="0.25">
      <c r="A10586" s="10" t="str">
        <f t="shared" si="165"/>
        <v>2017-2026Other1-in-10September PeakCAISO7</v>
      </c>
      <c r="B10586" s="10" t="s">
        <v>54</v>
      </c>
      <c r="C10586" s="10" t="s">
        <v>13</v>
      </c>
      <c r="D10586" s="10" t="s">
        <v>7</v>
      </c>
      <c r="E10586" s="10" t="s">
        <v>1</v>
      </c>
      <c r="F10586">
        <v>7</v>
      </c>
      <c r="G10586">
        <v>0.65514606237411499</v>
      </c>
      <c r="H10586">
        <v>0.65514606237411499</v>
      </c>
      <c r="I10586">
        <v>65.0177001953125</v>
      </c>
      <c r="J10586">
        <v>0</v>
      </c>
      <c r="K10586">
        <v>34811</v>
      </c>
      <c r="L10586">
        <v>32805.326999999997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 s="10" t="s">
        <v>39</v>
      </c>
    </row>
    <row r="10587" spans="1:19" hidden="1" x14ac:dyDescent="0.25">
      <c r="A10587" s="10" t="str">
        <f t="shared" si="165"/>
        <v>2017-2026Other1-in-2September PeakCAISO7</v>
      </c>
      <c r="B10587" s="10" t="s">
        <v>54</v>
      </c>
      <c r="C10587" s="10" t="s">
        <v>13</v>
      </c>
      <c r="D10587" s="10" t="s">
        <v>7</v>
      </c>
      <c r="E10587" s="10" t="s">
        <v>9</v>
      </c>
      <c r="F10587">
        <v>7</v>
      </c>
      <c r="G10587">
        <v>0.58849775791168213</v>
      </c>
      <c r="H10587">
        <v>0.58849775791168213</v>
      </c>
      <c r="I10587">
        <v>64.257675170898437</v>
      </c>
      <c r="J10587">
        <v>0</v>
      </c>
      <c r="K10587">
        <v>34811</v>
      </c>
      <c r="L10587">
        <v>32805.326999999997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 s="10" t="s">
        <v>39</v>
      </c>
    </row>
    <row r="10588" spans="1:19" hidden="1" x14ac:dyDescent="0.25">
      <c r="A10588" s="10" t="str">
        <f t="shared" si="165"/>
        <v>2017-2026Other1-in-2September PeakPGE7</v>
      </c>
      <c r="B10588" s="10" t="s">
        <v>54</v>
      </c>
      <c r="C10588" s="10" t="s">
        <v>13</v>
      </c>
      <c r="D10588" s="10" t="s">
        <v>7</v>
      </c>
      <c r="E10588" s="10" t="s">
        <v>9</v>
      </c>
      <c r="F10588">
        <v>7</v>
      </c>
      <c r="G10588">
        <v>0.70786970853805542</v>
      </c>
      <c r="H10588">
        <v>0.70786970853805542</v>
      </c>
      <c r="I10588">
        <v>67.568641662597656</v>
      </c>
      <c r="J10588">
        <v>0</v>
      </c>
      <c r="K10588">
        <v>34811</v>
      </c>
      <c r="L10588">
        <v>32805.326999999997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 s="10" t="s">
        <v>38</v>
      </c>
    </row>
    <row r="10589" spans="1:19" hidden="1" x14ac:dyDescent="0.25">
      <c r="A10589" s="10" t="str">
        <f t="shared" si="165"/>
        <v>2017-2026Other1-in-10September PeakPGE7</v>
      </c>
      <c r="B10589" s="10" t="s">
        <v>54</v>
      </c>
      <c r="C10589" s="10" t="s">
        <v>13</v>
      </c>
      <c r="D10589" s="10" t="s">
        <v>7</v>
      </c>
      <c r="E10589" s="10" t="s">
        <v>1</v>
      </c>
      <c r="F10589">
        <v>7</v>
      </c>
      <c r="G10589">
        <v>0.71474367380142212</v>
      </c>
      <c r="H10589">
        <v>0.71474367380142212</v>
      </c>
      <c r="I10589">
        <v>67.922393798828125</v>
      </c>
      <c r="J10589">
        <v>0</v>
      </c>
      <c r="K10589">
        <v>34811</v>
      </c>
      <c r="L10589">
        <v>32805.326999999997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 s="10" t="s">
        <v>38</v>
      </c>
    </row>
    <row r="10590" spans="1:19" hidden="1" x14ac:dyDescent="0.25">
      <c r="A10590" s="10" t="str">
        <f t="shared" si="165"/>
        <v>2017-2026Other1-in-2September PeakCAISO8</v>
      </c>
      <c r="B10590" s="10" t="s">
        <v>54</v>
      </c>
      <c r="C10590" s="10" t="s">
        <v>13</v>
      </c>
      <c r="D10590" s="10" t="s">
        <v>7</v>
      </c>
      <c r="E10590" s="10" t="s">
        <v>9</v>
      </c>
      <c r="F10590">
        <v>8</v>
      </c>
      <c r="G10590">
        <v>0.62011557817459106</v>
      </c>
      <c r="H10590">
        <v>0.62011557817459106</v>
      </c>
      <c r="I10590">
        <v>65.421875</v>
      </c>
      <c r="J10590">
        <v>0</v>
      </c>
      <c r="K10590">
        <v>34811</v>
      </c>
      <c r="L10590">
        <v>32805.326999999997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 s="10" t="s">
        <v>39</v>
      </c>
    </row>
    <row r="10591" spans="1:19" hidden="1" x14ac:dyDescent="0.25">
      <c r="A10591" s="10" t="str">
        <f t="shared" si="165"/>
        <v>2017-2026Other1-in-10September PeakCAISO8</v>
      </c>
      <c r="B10591" s="10" t="s">
        <v>54</v>
      </c>
      <c r="C10591" s="10" t="s">
        <v>13</v>
      </c>
      <c r="D10591" s="10" t="s">
        <v>7</v>
      </c>
      <c r="E10591" s="10" t="s">
        <v>1</v>
      </c>
      <c r="F10591">
        <v>8</v>
      </c>
      <c r="G10591">
        <v>0.69034469127655029</v>
      </c>
      <c r="H10591">
        <v>0.69034469127655029</v>
      </c>
      <c r="I10591">
        <v>66.696807861328125</v>
      </c>
      <c r="J10591">
        <v>0</v>
      </c>
      <c r="K10591">
        <v>34811</v>
      </c>
      <c r="L10591">
        <v>32805.326999999997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 s="10" t="s">
        <v>39</v>
      </c>
    </row>
    <row r="10592" spans="1:19" hidden="1" x14ac:dyDescent="0.25">
      <c r="A10592" s="10" t="str">
        <f t="shared" si="165"/>
        <v>2017-2026Other1-in-10September PeakPGE8</v>
      </c>
      <c r="B10592" s="10" t="s">
        <v>54</v>
      </c>
      <c r="C10592" s="10" t="s">
        <v>13</v>
      </c>
      <c r="D10592" s="10" t="s">
        <v>7</v>
      </c>
      <c r="E10592" s="10" t="s">
        <v>1</v>
      </c>
      <c r="F10592">
        <v>8</v>
      </c>
      <c r="G10592">
        <v>0.75314420461654663</v>
      </c>
      <c r="H10592">
        <v>0.75314420461654663</v>
      </c>
      <c r="I10592">
        <v>69.248504638671875</v>
      </c>
      <c r="J10592">
        <v>0</v>
      </c>
      <c r="K10592">
        <v>34811</v>
      </c>
      <c r="L10592">
        <v>32805.326999999997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 s="10" t="s">
        <v>38</v>
      </c>
    </row>
    <row r="10593" spans="1:19" hidden="1" x14ac:dyDescent="0.25">
      <c r="A10593" s="10" t="str">
        <f t="shared" si="165"/>
        <v>2017-2026Other1-in-2September PeakPGE8</v>
      </c>
      <c r="B10593" s="10" t="s">
        <v>54</v>
      </c>
      <c r="C10593" s="10" t="s">
        <v>13</v>
      </c>
      <c r="D10593" s="10" t="s">
        <v>7</v>
      </c>
      <c r="E10593" s="10" t="s">
        <v>9</v>
      </c>
      <c r="F10593">
        <v>8</v>
      </c>
      <c r="G10593">
        <v>0.74590098857879639</v>
      </c>
      <c r="H10593">
        <v>0.74590098857879639</v>
      </c>
      <c r="I10593">
        <v>69.37933349609375</v>
      </c>
      <c r="J10593">
        <v>0</v>
      </c>
      <c r="K10593">
        <v>34811</v>
      </c>
      <c r="L10593">
        <v>32805.326999999997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 s="10" t="s">
        <v>38</v>
      </c>
    </row>
    <row r="10594" spans="1:19" hidden="1" x14ac:dyDescent="0.25">
      <c r="A10594" s="10" t="str">
        <f t="shared" si="165"/>
        <v>2017-2026Other1-in-2September PeakCAISO9</v>
      </c>
      <c r="B10594" s="10" t="s">
        <v>54</v>
      </c>
      <c r="C10594" s="10" t="s">
        <v>13</v>
      </c>
      <c r="D10594" s="10" t="s">
        <v>7</v>
      </c>
      <c r="E10594" s="10" t="s">
        <v>9</v>
      </c>
      <c r="F10594">
        <v>9</v>
      </c>
      <c r="G10594">
        <v>0.61611378192901611</v>
      </c>
      <c r="H10594">
        <v>0.61611378192901611</v>
      </c>
      <c r="I10594">
        <v>69.400550842285156</v>
      </c>
      <c r="J10594">
        <v>0</v>
      </c>
      <c r="K10594">
        <v>34811</v>
      </c>
      <c r="L10594">
        <v>32805.326999999997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 s="10" t="s">
        <v>39</v>
      </c>
    </row>
    <row r="10595" spans="1:19" hidden="1" x14ac:dyDescent="0.25">
      <c r="A10595" s="10" t="str">
        <f t="shared" si="165"/>
        <v>2017-2026Other1-in-10September PeakCAISO9</v>
      </c>
      <c r="B10595" s="10" t="s">
        <v>54</v>
      </c>
      <c r="C10595" s="10" t="s">
        <v>13</v>
      </c>
      <c r="D10595" s="10" t="s">
        <v>7</v>
      </c>
      <c r="E10595" s="10" t="s">
        <v>1</v>
      </c>
      <c r="F10595">
        <v>9</v>
      </c>
      <c r="G10595">
        <v>0.6858896017074585</v>
      </c>
      <c r="H10595">
        <v>0.6858896017074585</v>
      </c>
      <c r="I10595">
        <v>71.69732666015625</v>
      </c>
      <c r="J10595">
        <v>0</v>
      </c>
      <c r="K10595">
        <v>34811</v>
      </c>
      <c r="L10595">
        <v>32805.326999999997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 s="10" t="s">
        <v>39</v>
      </c>
    </row>
    <row r="10596" spans="1:19" hidden="1" x14ac:dyDescent="0.25">
      <c r="A10596" s="10" t="str">
        <f t="shared" si="165"/>
        <v>2017-2026Other1-in-2September PeakPGE9</v>
      </c>
      <c r="B10596" s="10" t="s">
        <v>54</v>
      </c>
      <c r="C10596" s="10" t="s">
        <v>13</v>
      </c>
      <c r="D10596" s="10" t="s">
        <v>7</v>
      </c>
      <c r="E10596" s="10" t="s">
        <v>9</v>
      </c>
      <c r="F10596">
        <v>9</v>
      </c>
      <c r="G10596">
        <v>0.74108737707138062</v>
      </c>
      <c r="H10596">
        <v>0.74108737707138062</v>
      </c>
      <c r="I10596">
        <v>74.487091064453125</v>
      </c>
      <c r="J10596">
        <v>0</v>
      </c>
      <c r="K10596">
        <v>34811</v>
      </c>
      <c r="L10596">
        <v>32805.326999999997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 s="10" t="s">
        <v>38</v>
      </c>
    </row>
    <row r="10597" spans="1:19" hidden="1" x14ac:dyDescent="0.25">
      <c r="A10597" s="10" t="str">
        <f t="shared" si="165"/>
        <v>2017-2026Other1-in-10September PeakPGE9</v>
      </c>
      <c r="B10597" s="10" t="s">
        <v>54</v>
      </c>
      <c r="C10597" s="10" t="s">
        <v>13</v>
      </c>
      <c r="D10597" s="10" t="s">
        <v>7</v>
      </c>
      <c r="E10597" s="10" t="s">
        <v>1</v>
      </c>
      <c r="F10597">
        <v>9</v>
      </c>
      <c r="G10597">
        <v>0.74828392267227173</v>
      </c>
      <c r="H10597">
        <v>0.74828392267227173</v>
      </c>
      <c r="I10597">
        <v>74.917198181152344</v>
      </c>
      <c r="J10597">
        <v>0</v>
      </c>
      <c r="K10597">
        <v>34811</v>
      </c>
      <c r="L10597">
        <v>32805.326999999997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 s="10" t="s">
        <v>38</v>
      </c>
    </row>
    <row r="10598" spans="1:19" hidden="1" x14ac:dyDescent="0.25">
      <c r="A10598" s="10" t="str">
        <f t="shared" si="165"/>
        <v>2017-2026Other1-in-2September PeakCAISO10</v>
      </c>
      <c r="B10598" s="10" t="s">
        <v>54</v>
      </c>
      <c r="C10598" s="10" t="s">
        <v>13</v>
      </c>
      <c r="D10598" s="10" t="s">
        <v>7</v>
      </c>
      <c r="E10598" s="10" t="s">
        <v>9</v>
      </c>
      <c r="F10598">
        <v>10</v>
      </c>
      <c r="G10598">
        <v>0.64419054985046387</v>
      </c>
      <c r="H10598">
        <v>0.64419054985046387</v>
      </c>
      <c r="I10598">
        <v>73.958999633789063</v>
      </c>
      <c r="J10598">
        <v>0</v>
      </c>
      <c r="K10598">
        <v>34811</v>
      </c>
      <c r="L10598">
        <v>32805.326999999997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 s="10" t="s">
        <v>39</v>
      </c>
    </row>
    <row r="10599" spans="1:19" hidden="1" x14ac:dyDescent="0.25">
      <c r="A10599" s="10" t="str">
        <f t="shared" si="165"/>
        <v>2017-2026Other1-in-10September PeakCAISO10</v>
      </c>
      <c r="B10599" s="10" t="s">
        <v>54</v>
      </c>
      <c r="C10599" s="10" t="s">
        <v>13</v>
      </c>
      <c r="D10599" s="10" t="s">
        <v>7</v>
      </c>
      <c r="E10599" s="10" t="s">
        <v>1</v>
      </c>
      <c r="F10599">
        <v>10</v>
      </c>
      <c r="G10599">
        <v>0.71714609861373901</v>
      </c>
      <c r="H10599">
        <v>0.71714609861373901</v>
      </c>
      <c r="I10599">
        <v>77.356819152832031</v>
      </c>
      <c r="J10599">
        <v>0</v>
      </c>
      <c r="K10599">
        <v>34811</v>
      </c>
      <c r="L10599">
        <v>32805.326999999997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 s="10" t="s">
        <v>39</v>
      </c>
    </row>
    <row r="10600" spans="1:19" hidden="1" x14ac:dyDescent="0.25">
      <c r="A10600" s="10" t="str">
        <f t="shared" si="165"/>
        <v>2017-2026Other1-in-10September PeakPGE10</v>
      </c>
      <c r="B10600" s="10" t="s">
        <v>54</v>
      </c>
      <c r="C10600" s="10" t="s">
        <v>13</v>
      </c>
      <c r="D10600" s="10" t="s">
        <v>7</v>
      </c>
      <c r="E10600" s="10" t="s">
        <v>1</v>
      </c>
      <c r="F10600">
        <v>10</v>
      </c>
      <c r="G10600">
        <v>0.78238373994827271</v>
      </c>
      <c r="H10600">
        <v>0.78238373994827271</v>
      </c>
      <c r="I10600">
        <v>80.5865478515625</v>
      </c>
      <c r="J10600">
        <v>0</v>
      </c>
      <c r="K10600">
        <v>34811</v>
      </c>
      <c r="L10600">
        <v>32805.326999999997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 s="10" t="s">
        <v>38</v>
      </c>
    </row>
    <row r="10601" spans="1:19" hidden="1" x14ac:dyDescent="0.25">
      <c r="A10601" s="10" t="str">
        <f t="shared" si="165"/>
        <v>2017-2026Other1-in-2September PeakPGE10</v>
      </c>
      <c r="B10601" s="10" t="s">
        <v>54</v>
      </c>
      <c r="C10601" s="10" t="s">
        <v>13</v>
      </c>
      <c r="D10601" s="10" t="s">
        <v>7</v>
      </c>
      <c r="E10601" s="10" t="s">
        <v>9</v>
      </c>
      <c r="F10601">
        <v>10</v>
      </c>
      <c r="G10601">
        <v>0.77485930919647217</v>
      </c>
      <c r="H10601">
        <v>0.77485930919647217</v>
      </c>
      <c r="I10601">
        <v>79.734634399414063</v>
      </c>
      <c r="J10601">
        <v>0</v>
      </c>
      <c r="K10601">
        <v>34811</v>
      </c>
      <c r="L10601">
        <v>32805.326999999997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 s="10" t="s">
        <v>38</v>
      </c>
    </row>
    <row r="10602" spans="1:19" hidden="1" x14ac:dyDescent="0.25">
      <c r="A10602" s="10" t="str">
        <f t="shared" si="165"/>
        <v>2017-2026Other1-in-2September PeakCAISO11</v>
      </c>
      <c r="B10602" s="10" t="s">
        <v>54</v>
      </c>
      <c r="C10602" s="10" t="s">
        <v>13</v>
      </c>
      <c r="D10602" s="10" t="s">
        <v>7</v>
      </c>
      <c r="E10602" s="10" t="s">
        <v>9</v>
      </c>
      <c r="F10602">
        <v>11</v>
      </c>
      <c r="G10602">
        <v>0.72408050298690796</v>
      </c>
      <c r="H10602">
        <v>0.72408050298690796</v>
      </c>
      <c r="I10602">
        <v>78.318855285644531</v>
      </c>
      <c r="J10602">
        <v>0</v>
      </c>
      <c r="K10602">
        <v>34811</v>
      </c>
      <c r="L10602">
        <v>32805.326999999997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 s="10" t="s">
        <v>39</v>
      </c>
    </row>
    <row r="10603" spans="1:19" hidden="1" x14ac:dyDescent="0.25">
      <c r="A10603" s="10" t="str">
        <f t="shared" si="165"/>
        <v>2017-2026Other1-in-10September PeakCAISO11</v>
      </c>
      <c r="B10603" s="10" t="s">
        <v>54</v>
      </c>
      <c r="C10603" s="10" t="s">
        <v>13</v>
      </c>
      <c r="D10603" s="10" t="s">
        <v>7</v>
      </c>
      <c r="E10603" s="10" t="s">
        <v>1</v>
      </c>
      <c r="F10603">
        <v>11</v>
      </c>
      <c r="G10603">
        <v>0.80608373880386353</v>
      </c>
      <c r="H10603">
        <v>0.80608373880386353</v>
      </c>
      <c r="I10603">
        <v>82.834152221679687</v>
      </c>
      <c r="J10603">
        <v>0</v>
      </c>
      <c r="K10603">
        <v>34811</v>
      </c>
      <c r="L10603">
        <v>32805.326999999997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 s="10" t="s">
        <v>39</v>
      </c>
    </row>
    <row r="10604" spans="1:19" hidden="1" x14ac:dyDescent="0.25">
      <c r="A10604" s="10" t="str">
        <f t="shared" si="165"/>
        <v>2017-2026Other1-in-2September PeakPGE11</v>
      </c>
      <c r="B10604" s="10" t="s">
        <v>54</v>
      </c>
      <c r="C10604" s="10" t="s">
        <v>13</v>
      </c>
      <c r="D10604" s="10" t="s">
        <v>7</v>
      </c>
      <c r="E10604" s="10" t="s">
        <v>9</v>
      </c>
      <c r="F10604">
        <v>11</v>
      </c>
      <c r="G10604">
        <v>0.87095433473587036</v>
      </c>
      <c r="H10604">
        <v>0.87095433473587036</v>
      </c>
      <c r="I10604">
        <v>84.984992980957031</v>
      </c>
      <c r="J10604">
        <v>0</v>
      </c>
      <c r="K10604">
        <v>34811</v>
      </c>
      <c r="L10604">
        <v>32805.326999999997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 s="10" t="s">
        <v>38</v>
      </c>
    </row>
    <row r="10605" spans="1:19" hidden="1" x14ac:dyDescent="0.25">
      <c r="A10605" s="10" t="str">
        <f t="shared" si="165"/>
        <v>2017-2026Other1-in-10September PeakPGE11</v>
      </c>
      <c r="B10605" s="10" t="s">
        <v>54</v>
      </c>
      <c r="C10605" s="10" t="s">
        <v>13</v>
      </c>
      <c r="D10605" s="10" t="s">
        <v>7</v>
      </c>
      <c r="E10605" s="10" t="s">
        <v>1</v>
      </c>
      <c r="F10605">
        <v>11</v>
      </c>
      <c r="G10605">
        <v>0.87941193580627441</v>
      </c>
      <c r="H10605">
        <v>0.87941193580627441</v>
      </c>
      <c r="I10605">
        <v>85.191238403320313</v>
      </c>
      <c r="J10605">
        <v>0</v>
      </c>
      <c r="K10605">
        <v>34811</v>
      </c>
      <c r="L10605">
        <v>32805.326999999997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 s="10" t="s">
        <v>38</v>
      </c>
    </row>
    <row r="10606" spans="1:19" hidden="1" x14ac:dyDescent="0.25">
      <c r="A10606" s="10" t="str">
        <f t="shared" si="165"/>
        <v>2017-2026Other1-in-2September PeakCAISO12</v>
      </c>
      <c r="B10606" s="10" t="s">
        <v>54</v>
      </c>
      <c r="C10606" s="10" t="s">
        <v>13</v>
      </c>
      <c r="D10606" s="10" t="s">
        <v>7</v>
      </c>
      <c r="E10606" s="10" t="s">
        <v>9</v>
      </c>
      <c r="F10606">
        <v>12</v>
      </c>
      <c r="G10606">
        <v>0.86757296323776245</v>
      </c>
      <c r="H10606">
        <v>0.86757296323776245</v>
      </c>
      <c r="I10606">
        <v>82.555023193359375</v>
      </c>
      <c r="J10606">
        <v>0</v>
      </c>
      <c r="K10606">
        <v>34811</v>
      </c>
      <c r="L10606">
        <v>32805.326999999997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 s="10" t="s">
        <v>39</v>
      </c>
    </row>
    <row r="10607" spans="1:19" hidden="1" x14ac:dyDescent="0.25">
      <c r="A10607" s="10" t="str">
        <f t="shared" si="165"/>
        <v>2017-2026Other1-in-10September PeakCAISO12</v>
      </c>
      <c r="B10607" s="10" t="s">
        <v>54</v>
      </c>
      <c r="C10607" s="10" t="s">
        <v>13</v>
      </c>
      <c r="D10607" s="10" t="s">
        <v>7</v>
      </c>
      <c r="E10607" s="10" t="s">
        <v>1</v>
      </c>
      <c r="F10607">
        <v>12</v>
      </c>
      <c r="G10607">
        <v>0.96582692861557007</v>
      </c>
      <c r="H10607">
        <v>0.96582692861557007</v>
      </c>
      <c r="I10607">
        <v>87.341827392578125</v>
      </c>
      <c r="J10607">
        <v>0</v>
      </c>
      <c r="K10607">
        <v>34811</v>
      </c>
      <c r="L10607">
        <v>32805.326999999997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 s="10" t="s">
        <v>39</v>
      </c>
    </row>
    <row r="10608" spans="1:19" hidden="1" x14ac:dyDescent="0.25">
      <c r="A10608" s="10" t="str">
        <f t="shared" si="165"/>
        <v>2017-2026Other1-in-10September PeakPGE12</v>
      </c>
      <c r="B10608" s="10" t="s">
        <v>54</v>
      </c>
      <c r="C10608" s="10" t="s">
        <v>13</v>
      </c>
      <c r="D10608" s="10" t="s">
        <v>7</v>
      </c>
      <c r="E10608" s="10" t="s">
        <v>1</v>
      </c>
      <c r="F10608">
        <v>12</v>
      </c>
      <c r="G10608">
        <v>1.0536867380142212</v>
      </c>
      <c r="H10608">
        <v>1.0536867380142212</v>
      </c>
      <c r="I10608">
        <v>89.222160339355469</v>
      </c>
      <c r="J10608">
        <v>0</v>
      </c>
      <c r="K10608">
        <v>34811</v>
      </c>
      <c r="L10608">
        <v>32805.326999999997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 s="10" t="s">
        <v>38</v>
      </c>
    </row>
    <row r="10609" spans="1:19" hidden="1" x14ac:dyDescent="0.25">
      <c r="A10609" s="10" t="str">
        <f t="shared" si="165"/>
        <v>2017-2026Other1-in-2September PeakPGE12</v>
      </c>
      <c r="B10609" s="10" t="s">
        <v>54</v>
      </c>
      <c r="C10609" s="10" t="s">
        <v>13</v>
      </c>
      <c r="D10609" s="10" t="s">
        <v>7</v>
      </c>
      <c r="E10609" s="10" t="s">
        <v>9</v>
      </c>
      <c r="F10609">
        <v>12</v>
      </c>
      <c r="G10609">
        <v>1.0435529947280884</v>
      </c>
      <c r="H10609">
        <v>1.0435529947280884</v>
      </c>
      <c r="I10609">
        <v>89.355514526367188</v>
      </c>
      <c r="J10609">
        <v>0</v>
      </c>
      <c r="K10609">
        <v>34811</v>
      </c>
      <c r="L10609">
        <v>32805.326999999997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 s="10" t="s">
        <v>38</v>
      </c>
    </row>
    <row r="10610" spans="1:19" hidden="1" x14ac:dyDescent="0.25">
      <c r="A10610" s="10" t="str">
        <f t="shared" si="165"/>
        <v>2017-2026Other1-in-10September PeakCAISO13</v>
      </c>
      <c r="B10610" s="10" t="s">
        <v>54</v>
      </c>
      <c r="C10610" s="10" t="s">
        <v>13</v>
      </c>
      <c r="D10610" s="10" t="s">
        <v>7</v>
      </c>
      <c r="E10610" s="10" t="s">
        <v>1</v>
      </c>
      <c r="F10610">
        <v>13</v>
      </c>
      <c r="G10610">
        <v>1.1980564594268799</v>
      </c>
      <c r="H10610">
        <v>1.1980564594268799</v>
      </c>
      <c r="I10610">
        <v>91.279533386230469</v>
      </c>
      <c r="J10610">
        <v>0</v>
      </c>
      <c r="K10610">
        <v>34811</v>
      </c>
      <c r="L10610">
        <v>32805.326999999997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 s="10" t="s">
        <v>39</v>
      </c>
    </row>
    <row r="10611" spans="1:19" hidden="1" x14ac:dyDescent="0.25">
      <c r="A10611" s="10" t="str">
        <f t="shared" si="165"/>
        <v>2017-2026Other1-in-2September PeakCAISO13</v>
      </c>
      <c r="B10611" s="10" t="s">
        <v>54</v>
      </c>
      <c r="C10611" s="10" t="s">
        <v>13</v>
      </c>
      <c r="D10611" s="10" t="s">
        <v>7</v>
      </c>
      <c r="E10611" s="10" t="s">
        <v>9</v>
      </c>
      <c r="F10611">
        <v>13</v>
      </c>
      <c r="G10611">
        <v>1.076177716255188</v>
      </c>
      <c r="H10611">
        <v>1.076177716255188</v>
      </c>
      <c r="I10611">
        <v>86.761619567871094</v>
      </c>
      <c r="J10611">
        <v>0</v>
      </c>
      <c r="K10611">
        <v>34811</v>
      </c>
      <c r="L10611">
        <v>32805.326999999997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 s="10" t="s">
        <v>39</v>
      </c>
    </row>
    <row r="10612" spans="1:19" hidden="1" x14ac:dyDescent="0.25">
      <c r="A10612" s="10" t="str">
        <f t="shared" si="165"/>
        <v>2017-2026Other1-in-2September PeakPGE13</v>
      </c>
      <c r="B10612" s="10" t="s">
        <v>54</v>
      </c>
      <c r="C10612" s="10" t="s">
        <v>13</v>
      </c>
      <c r="D10612" s="10" t="s">
        <v>7</v>
      </c>
      <c r="E10612" s="10" t="s">
        <v>9</v>
      </c>
      <c r="F10612">
        <v>13</v>
      </c>
      <c r="G10612">
        <v>1.2944715023040771</v>
      </c>
      <c r="H10612">
        <v>1.2944715023040771</v>
      </c>
      <c r="I10612">
        <v>92.969886779785156</v>
      </c>
      <c r="J10612">
        <v>0</v>
      </c>
      <c r="K10612">
        <v>34811</v>
      </c>
      <c r="L10612">
        <v>32805.326999999997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 s="10" t="s">
        <v>38</v>
      </c>
    </row>
    <row r="10613" spans="1:19" hidden="1" x14ac:dyDescent="0.25">
      <c r="A10613" s="10" t="str">
        <f t="shared" si="165"/>
        <v>2017-2026Other1-in-10September PeakPGE13</v>
      </c>
      <c r="B10613" s="10" t="s">
        <v>54</v>
      </c>
      <c r="C10613" s="10" t="s">
        <v>13</v>
      </c>
      <c r="D10613" s="10" t="s">
        <v>7</v>
      </c>
      <c r="E10613" s="10" t="s">
        <v>1</v>
      </c>
      <c r="F10613">
        <v>13</v>
      </c>
      <c r="G10613">
        <v>1.3070417642593384</v>
      </c>
      <c r="H10613">
        <v>1.3070417642593384</v>
      </c>
      <c r="I10613">
        <v>93.233551025390625</v>
      </c>
      <c r="J10613">
        <v>0</v>
      </c>
      <c r="K10613">
        <v>34811</v>
      </c>
      <c r="L10613">
        <v>32805.326999999997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 s="10" t="s">
        <v>38</v>
      </c>
    </row>
    <row r="10614" spans="1:19" hidden="1" x14ac:dyDescent="0.25">
      <c r="A10614" s="10" t="str">
        <f t="shared" si="165"/>
        <v>2017-2026Other1-in-10September PeakCAISO14</v>
      </c>
      <c r="B10614" s="10" t="s">
        <v>54</v>
      </c>
      <c r="C10614" s="10" t="s">
        <v>13</v>
      </c>
      <c r="D10614" s="10" t="s">
        <v>7</v>
      </c>
      <c r="E10614" s="10" t="s">
        <v>1</v>
      </c>
      <c r="F10614">
        <v>14</v>
      </c>
      <c r="G10614">
        <v>1.4680675268173218</v>
      </c>
      <c r="H10614">
        <v>1.2297219038009644</v>
      </c>
      <c r="I10614">
        <v>94.457206726074219</v>
      </c>
      <c r="J10614">
        <v>0.10273714363574982</v>
      </c>
      <c r="K10614">
        <v>34811</v>
      </c>
      <c r="L10614">
        <v>32805.326999999997</v>
      </c>
      <c r="M10614">
        <v>0.23834565281867981</v>
      </c>
      <c r="N10614">
        <v>0.10667772591114044</v>
      </c>
      <c r="O10614">
        <v>0.18447029590606689</v>
      </c>
      <c r="P10614">
        <v>0.23834565281867981</v>
      </c>
      <c r="Q10614">
        <v>0.29222100973129272</v>
      </c>
      <c r="R10614">
        <v>0.37001356482505798</v>
      </c>
      <c r="S10614" s="10" t="s">
        <v>39</v>
      </c>
    </row>
    <row r="10615" spans="1:19" hidden="1" x14ac:dyDescent="0.25">
      <c r="A10615" s="10" t="str">
        <f t="shared" si="165"/>
        <v>2017-2026Other1-in-2September PeakCAISO14</v>
      </c>
      <c r="B10615" s="10" t="s">
        <v>54</v>
      </c>
      <c r="C10615" s="10" t="s">
        <v>13</v>
      </c>
      <c r="D10615" s="10" t="s">
        <v>7</v>
      </c>
      <c r="E10615" s="10" t="s">
        <v>9</v>
      </c>
      <c r="F10615">
        <v>14</v>
      </c>
      <c r="G10615">
        <v>1.3187203407287598</v>
      </c>
      <c r="H10615">
        <v>1.138461709022522</v>
      </c>
      <c r="I10615">
        <v>90.092689514160156</v>
      </c>
      <c r="J10615">
        <v>0.10273714363574982</v>
      </c>
      <c r="K10615">
        <v>34811</v>
      </c>
      <c r="L10615">
        <v>32805.326999999997</v>
      </c>
      <c r="M10615">
        <v>0.18025863170623779</v>
      </c>
      <c r="N10615">
        <v>4.8590708523988724E-2</v>
      </c>
      <c r="O10615">
        <v>0.12638327479362488</v>
      </c>
      <c r="P10615">
        <v>0.18025863170623779</v>
      </c>
      <c r="Q10615">
        <v>0.23413398861885071</v>
      </c>
      <c r="R10615">
        <v>0.31192654371261597</v>
      </c>
      <c r="S10615" s="10" t="s">
        <v>39</v>
      </c>
    </row>
    <row r="10616" spans="1:19" hidden="1" x14ac:dyDescent="0.25">
      <c r="A10616" s="10" t="str">
        <f t="shared" si="165"/>
        <v>2017-2026Other1-in-10September PeakPGE14</v>
      </c>
      <c r="B10616" s="10" t="s">
        <v>54</v>
      </c>
      <c r="C10616" s="10" t="s">
        <v>13</v>
      </c>
      <c r="D10616" s="10" t="s">
        <v>7</v>
      </c>
      <c r="E10616" s="10" t="s">
        <v>1</v>
      </c>
      <c r="F10616">
        <v>14</v>
      </c>
      <c r="G10616">
        <v>1.601615309715271</v>
      </c>
      <c r="H10616">
        <v>1.3255809545516968</v>
      </c>
      <c r="I10616">
        <v>96.254219055175781</v>
      </c>
      <c r="J10616">
        <v>0.10273714363574982</v>
      </c>
      <c r="K10616">
        <v>34811</v>
      </c>
      <c r="L10616">
        <v>32805.326999999997</v>
      </c>
      <c r="M10616">
        <v>0.27603432536125183</v>
      </c>
      <c r="N10616">
        <v>0.14436639845371246</v>
      </c>
      <c r="O10616">
        <v>0.22215896844863892</v>
      </c>
      <c r="P10616">
        <v>0.27603432536125183</v>
      </c>
      <c r="Q10616">
        <v>0.32990968227386475</v>
      </c>
      <c r="R10616">
        <v>0.40770223736763</v>
      </c>
      <c r="S10616" s="10" t="s">
        <v>38</v>
      </c>
    </row>
    <row r="10617" spans="1:19" hidden="1" x14ac:dyDescent="0.25">
      <c r="A10617" s="10" t="str">
        <f t="shared" si="165"/>
        <v>2017-2026Other1-in-2September PeakPGE14</v>
      </c>
      <c r="B10617" s="10" t="s">
        <v>54</v>
      </c>
      <c r="C10617" s="10" t="s">
        <v>13</v>
      </c>
      <c r="D10617" s="10" t="s">
        <v>7</v>
      </c>
      <c r="E10617" s="10" t="s">
        <v>9</v>
      </c>
      <c r="F10617">
        <v>14</v>
      </c>
      <c r="G10617">
        <v>1.5862120389938354</v>
      </c>
      <c r="H10617">
        <v>1.3125673532485962</v>
      </c>
      <c r="I10617">
        <v>96.284820556640625</v>
      </c>
      <c r="J10617">
        <v>0.10273714363574982</v>
      </c>
      <c r="K10617">
        <v>34811</v>
      </c>
      <c r="L10617">
        <v>32805.326999999997</v>
      </c>
      <c r="M10617">
        <v>0.27364465594291687</v>
      </c>
      <c r="N10617">
        <v>0.1419767290353775</v>
      </c>
      <c r="O10617">
        <v>0.21976929903030396</v>
      </c>
      <c r="P10617">
        <v>0.27364465594291687</v>
      </c>
      <c r="Q10617">
        <v>0.32752001285552979</v>
      </c>
      <c r="R10617">
        <v>0.40531256794929504</v>
      </c>
      <c r="S10617" s="10" t="s">
        <v>38</v>
      </c>
    </row>
    <row r="10618" spans="1:19" hidden="1" x14ac:dyDescent="0.25">
      <c r="A10618" s="10" t="str">
        <f t="shared" si="165"/>
        <v>2017-2026Other1-in-2September PeakCAISO15</v>
      </c>
      <c r="B10618" s="10" t="s">
        <v>54</v>
      </c>
      <c r="C10618" s="10" t="s">
        <v>13</v>
      </c>
      <c r="D10618" s="10" t="s">
        <v>7</v>
      </c>
      <c r="E10618" s="10" t="s">
        <v>9</v>
      </c>
      <c r="F10618">
        <v>15</v>
      </c>
      <c r="G10618">
        <v>1.5638947486877441</v>
      </c>
      <c r="H10618">
        <v>1.2963626384735107</v>
      </c>
      <c r="I10618">
        <v>92.558563232421875</v>
      </c>
      <c r="J10618">
        <v>0.1230589896440506</v>
      </c>
      <c r="K10618">
        <v>34811</v>
      </c>
      <c r="L10618">
        <v>32805.326999999997</v>
      </c>
      <c r="M10618">
        <v>0.2675321102142334</v>
      </c>
      <c r="N10618">
        <v>0.10981971025466919</v>
      </c>
      <c r="O10618">
        <v>0.20299997925758362</v>
      </c>
      <c r="P10618">
        <v>0.2675321102142334</v>
      </c>
      <c r="Q10618">
        <v>0.33206424117088318</v>
      </c>
      <c r="R10618">
        <v>0.42524451017379761</v>
      </c>
      <c r="S10618" s="10" t="s">
        <v>39</v>
      </c>
    </row>
    <row r="10619" spans="1:19" hidden="1" x14ac:dyDescent="0.25">
      <c r="A10619" s="10" t="str">
        <f t="shared" si="165"/>
        <v>2017-2026Other1-in-10September PeakCAISO15</v>
      </c>
      <c r="B10619" s="10" t="s">
        <v>54</v>
      </c>
      <c r="C10619" s="10" t="s">
        <v>13</v>
      </c>
      <c r="D10619" s="10" t="s">
        <v>7</v>
      </c>
      <c r="E10619" s="10" t="s">
        <v>1</v>
      </c>
      <c r="F10619">
        <v>15</v>
      </c>
      <c r="G10619">
        <v>1.7410082817077637</v>
      </c>
      <c r="H10619">
        <v>1.4064799547195435</v>
      </c>
      <c r="I10619">
        <v>96.62890625</v>
      </c>
      <c r="J10619">
        <v>0.1230589896440506</v>
      </c>
      <c r="K10619">
        <v>34811</v>
      </c>
      <c r="L10619">
        <v>32805.326999999997</v>
      </c>
      <c r="M10619">
        <v>0.3345283567905426</v>
      </c>
      <c r="N10619">
        <v>0.17681595683097839</v>
      </c>
      <c r="O10619">
        <v>0.26999622583389282</v>
      </c>
      <c r="P10619">
        <v>0.3345283567905426</v>
      </c>
      <c r="Q10619">
        <v>0.39906048774719238</v>
      </c>
      <c r="R10619">
        <v>0.49224075675010681</v>
      </c>
      <c r="S10619" s="10" t="s">
        <v>39</v>
      </c>
    </row>
    <row r="10620" spans="1:19" hidden="1" x14ac:dyDescent="0.25">
      <c r="A10620" s="10" t="str">
        <f t="shared" si="165"/>
        <v>2017-2026Other1-in-2September PeakPGE15</v>
      </c>
      <c r="B10620" s="10" t="s">
        <v>54</v>
      </c>
      <c r="C10620" s="10" t="s">
        <v>13</v>
      </c>
      <c r="D10620" s="10" t="s">
        <v>7</v>
      </c>
      <c r="E10620" s="10" t="s">
        <v>9</v>
      </c>
      <c r="F10620">
        <v>15</v>
      </c>
      <c r="G10620">
        <v>1.8811179399490356</v>
      </c>
      <c r="H10620">
        <v>1.5021942853927612</v>
      </c>
      <c r="I10620">
        <v>98.558013916015625</v>
      </c>
      <c r="J10620">
        <v>0.1230589896440506</v>
      </c>
      <c r="K10620">
        <v>34811</v>
      </c>
      <c r="L10620">
        <v>32805.326999999997</v>
      </c>
      <c r="M10620">
        <v>0.3789236843585968</v>
      </c>
      <c r="N10620">
        <v>0.22121128439903259</v>
      </c>
      <c r="O10620">
        <v>0.31439155340194702</v>
      </c>
      <c r="P10620">
        <v>0.3789236843585968</v>
      </c>
      <c r="Q10620">
        <v>0.44345581531524658</v>
      </c>
      <c r="R10620">
        <v>0.5366361141204834</v>
      </c>
      <c r="S10620" s="10" t="s">
        <v>38</v>
      </c>
    </row>
    <row r="10621" spans="1:19" hidden="1" x14ac:dyDescent="0.25">
      <c r="A10621" s="10" t="str">
        <f t="shared" si="165"/>
        <v>2017-2026Other1-in-10September PeakPGE15</v>
      </c>
      <c r="B10621" s="10" t="s">
        <v>54</v>
      </c>
      <c r="C10621" s="10" t="s">
        <v>13</v>
      </c>
      <c r="D10621" s="10" t="s">
        <v>7</v>
      </c>
      <c r="E10621" s="10" t="s">
        <v>1</v>
      </c>
      <c r="F10621">
        <v>15</v>
      </c>
      <c r="G10621">
        <v>1.8993849754333496</v>
      </c>
      <c r="H10621">
        <v>1.5153813362121582</v>
      </c>
      <c r="I10621">
        <v>98.731613159179688</v>
      </c>
      <c r="J10621">
        <v>0.1230589896440506</v>
      </c>
      <c r="K10621">
        <v>34811</v>
      </c>
      <c r="L10621">
        <v>32805.326999999997</v>
      </c>
      <c r="M10621">
        <v>0.38400360941886902</v>
      </c>
      <c r="N10621">
        <v>0.22629120945930481</v>
      </c>
      <c r="O10621">
        <v>0.31947147846221924</v>
      </c>
      <c r="P10621">
        <v>0.38400360941886902</v>
      </c>
      <c r="Q10621">
        <v>0.4485357403755188</v>
      </c>
      <c r="R10621">
        <v>0.54171603918075562</v>
      </c>
      <c r="S10621" s="10" t="s">
        <v>38</v>
      </c>
    </row>
    <row r="10622" spans="1:19" hidden="1" x14ac:dyDescent="0.25">
      <c r="A10622" s="10" t="str">
        <f t="shared" si="165"/>
        <v>2017-2026Other1-in-10September PeakCAISO16</v>
      </c>
      <c r="B10622" s="10" t="s">
        <v>54</v>
      </c>
      <c r="C10622" s="10" t="s">
        <v>13</v>
      </c>
      <c r="D10622" s="10" t="s">
        <v>7</v>
      </c>
      <c r="E10622" s="10" t="s">
        <v>1</v>
      </c>
      <c r="F10622">
        <v>16</v>
      </c>
      <c r="G10622">
        <v>2.0253281593322754</v>
      </c>
      <c r="H10622">
        <v>1.5198502540588379</v>
      </c>
      <c r="I10622">
        <v>98.036384582519531</v>
      </c>
      <c r="J10622">
        <v>0.15615223348140717</v>
      </c>
      <c r="K10622">
        <v>34811</v>
      </c>
      <c r="L10622">
        <v>32805.326999999997</v>
      </c>
      <c r="M10622">
        <v>0.50547796487808228</v>
      </c>
      <c r="N10622">
        <v>0.30535325407981873</v>
      </c>
      <c r="O10622">
        <v>0.4235917329788208</v>
      </c>
      <c r="P10622">
        <v>0.50547796487808228</v>
      </c>
      <c r="Q10622">
        <v>0.58736419677734375</v>
      </c>
      <c r="R10622">
        <v>0.70560264587402344</v>
      </c>
      <c r="S10622" s="10" t="s">
        <v>39</v>
      </c>
    </row>
    <row r="10623" spans="1:19" hidden="1" x14ac:dyDescent="0.25">
      <c r="A10623" s="10" t="str">
        <f t="shared" si="165"/>
        <v>2017-2026Other1-in-2September PeakCAISO16</v>
      </c>
      <c r="B10623" s="10" t="s">
        <v>54</v>
      </c>
      <c r="C10623" s="10" t="s">
        <v>13</v>
      </c>
      <c r="D10623" s="10" t="s">
        <v>7</v>
      </c>
      <c r="E10623" s="10" t="s">
        <v>9</v>
      </c>
      <c r="F10623">
        <v>16</v>
      </c>
      <c r="G10623">
        <v>1.8192906379699707</v>
      </c>
      <c r="H10623">
        <v>1.4183933734893799</v>
      </c>
      <c r="I10623">
        <v>94.097373962402344</v>
      </c>
      <c r="J10623">
        <v>0.15615223348140717</v>
      </c>
      <c r="K10623">
        <v>34811</v>
      </c>
      <c r="L10623">
        <v>32805.326999999997</v>
      </c>
      <c r="M10623">
        <v>0.40089720487594604</v>
      </c>
      <c r="N10623">
        <v>0.20077250897884369</v>
      </c>
      <c r="O10623">
        <v>0.31901097297668457</v>
      </c>
      <c r="P10623">
        <v>0.40089720487594604</v>
      </c>
      <c r="Q10623">
        <v>0.48278343677520752</v>
      </c>
      <c r="R10623">
        <v>0.60102188587188721</v>
      </c>
      <c r="S10623" s="10" t="s">
        <v>39</v>
      </c>
    </row>
    <row r="10624" spans="1:19" hidden="1" x14ac:dyDescent="0.25">
      <c r="A10624" s="10" t="str">
        <f t="shared" si="165"/>
        <v>2017-2026Other1-in-10September PeakPGE16</v>
      </c>
      <c r="B10624" s="10" t="s">
        <v>54</v>
      </c>
      <c r="C10624" s="10" t="s">
        <v>13</v>
      </c>
      <c r="D10624" s="10" t="s">
        <v>7</v>
      </c>
      <c r="E10624" s="10" t="s">
        <v>1</v>
      </c>
      <c r="F10624">
        <v>16</v>
      </c>
      <c r="G10624">
        <v>2.209568977355957</v>
      </c>
      <c r="H10624">
        <v>1.6441471576690674</v>
      </c>
      <c r="I10624">
        <v>99.925514221191406</v>
      </c>
      <c r="J10624">
        <v>0.15615223348140717</v>
      </c>
      <c r="K10624">
        <v>34811</v>
      </c>
      <c r="L10624">
        <v>32805.326999999997</v>
      </c>
      <c r="M10624">
        <v>0.56542181968688965</v>
      </c>
      <c r="N10624">
        <v>0.3652971088886261</v>
      </c>
      <c r="O10624">
        <v>0.48353558778762817</v>
      </c>
      <c r="P10624">
        <v>0.56542181968688965</v>
      </c>
      <c r="Q10624">
        <v>0.64730805158615112</v>
      </c>
      <c r="R10624">
        <v>0.76554650068283081</v>
      </c>
      <c r="S10624" s="10" t="s">
        <v>38</v>
      </c>
    </row>
    <row r="10625" spans="1:19" hidden="1" x14ac:dyDescent="0.25">
      <c r="A10625" s="10" t="str">
        <f t="shared" si="165"/>
        <v>2017-2026Other1-in-2September PeakPGE16</v>
      </c>
      <c r="B10625" s="10" t="s">
        <v>54</v>
      </c>
      <c r="C10625" s="10" t="s">
        <v>13</v>
      </c>
      <c r="D10625" s="10" t="s">
        <v>7</v>
      </c>
      <c r="E10625" s="10" t="s">
        <v>9</v>
      </c>
      <c r="F10625">
        <v>16</v>
      </c>
      <c r="G10625">
        <v>2.1883189678192139</v>
      </c>
      <c r="H10625">
        <v>1.6306500434875488</v>
      </c>
      <c r="I10625">
        <v>99.668197631835938</v>
      </c>
      <c r="J10625">
        <v>0.15615223348140717</v>
      </c>
      <c r="K10625">
        <v>34811</v>
      </c>
      <c r="L10625">
        <v>32805.326999999997</v>
      </c>
      <c r="M10625">
        <v>0.55766898393630981</v>
      </c>
      <c r="N10625">
        <v>0.35754427313804626</v>
      </c>
      <c r="O10625">
        <v>0.47578275203704834</v>
      </c>
      <c r="P10625">
        <v>0.55766898393630981</v>
      </c>
      <c r="Q10625">
        <v>0.63955521583557129</v>
      </c>
      <c r="R10625">
        <v>0.75779366493225098</v>
      </c>
      <c r="S10625" s="10" t="s">
        <v>38</v>
      </c>
    </row>
    <row r="10626" spans="1:19" hidden="1" x14ac:dyDescent="0.25">
      <c r="A10626" s="10" t="str">
        <f t="shared" ref="A10626:A10689" si="166">CONCATENATE(B10626,C10626,E10626,D10626,S10626,F10626)</f>
        <v>2017-2026Other1-in-10September PeakCAISO17</v>
      </c>
      <c r="B10626" s="10" t="s">
        <v>54</v>
      </c>
      <c r="C10626" s="10" t="s">
        <v>13</v>
      </c>
      <c r="D10626" s="10" t="s">
        <v>7</v>
      </c>
      <c r="E10626" s="10" t="s">
        <v>1</v>
      </c>
      <c r="F10626">
        <v>17</v>
      </c>
      <c r="G10626">
        <v>2.2755413055419922</v>
      </c>
      <c r="H10626">
        <v>1.6937124729156494</v>
      </c>
      <c r="I10626">
        <v>98.43408203125</v>
      </c>
      <c r="J10626">
        <v>0.16046801209449768</v>
      </c>
      <c r="K10626">
        <v>34811</v>
      </c>
      <c r="L10626">
        <v>32805.326999999997</v>
      </c>
      <c r="M10626">
        <v>0.58182889223098755</v>
      </c>
      <c r="N10626">
        <v>0.37617307901382446</v>
      </c>
      <c r="O10626">
        <v>0.49767947196960449</v>
      </c>
      <c r="P10626">
        <v>0.58182889223098755</v>
      </c>
      <c r="Q10626">
        <v>0.66597831249237061</v>
      </c>
      <c r="R10626">
        <v>0.78748470544815063</v>
      </c>
      <c r="S10626" s="10" t="s">
        <v>39</v>
      </c>
    </row>
    <row r="10627" spans="1:19" hidden="1" x14ac:dyDescent="0.25">
      <c r="A10627" s="10" t="str">
        <f t="shared" si="166"/>
        <v>2017-2026Other1-in-2September PeakCAISO17</v>
      </c>
      <c r="B10627" s="10" t="s">
        <v>54</v>
      </c>
      <c r="C10627" s="10" t="s">
        <v>13</v>
      </c>
      <c r="D10627" s="10" t="s">
        <v>7</v>
      </c>
      <c r="E10627" s="10" t="s">
        <v>9</v>
      </c>
      <c r="F10627">
        <v>17</v>
      </c>
      <c r="G10627">
        <v>2.0440495014190674</v>
      </c>
      <c r="H10627">
        <v>1.552821159362793</v>
      </c>
      <c r="I10627">
        <v>94.530921936035156</v>
      </c>
      <c r="J10627">
        <v>0.16046801209449768</v>
      </c>
      <c r="K10627">
        <v>34811</v>
      </c>
      <c r="L10627">
        <v>32805.326999999997</v>
      </c>
      <c r="M10627">
        <v>0.49122828245162964</v>
      </c>
      <c r="N10627">
        <v>0.28557246923446655</v>
      </c>
      <c r="O10627">
        <v>0.40707886219024658</v>
      </c>
      <c r="P10627">
        <v>0.49122828245162964</v>
      </c>
      <c r="Q10627">
        <v>0.5753777027130127</v>
      </c>
      <c r="R10627">
        <v>0.69688409566879272</v>
      </c>
      <c r="S10627" s="10" t="s">
        <v>39</v>
      </c>
    </row>
    <row r="10628" spans="1:19" hidden="1" x14ac:dyDescent="0.25">
      <c r="A10628" s="10" t="str">
        <f t="shared" si="166"/>
        <v>2017-2026Other1-in-2September PeakPGE17</v>
      </c>
      <c r="B10628" s="10" t="s">
        <v>54</v>
      </c>
      <c r="C10628" s="10" t="s">
        <v>13</v>
      </c>
      <c r="D10628" s="10" t="s">
        <v>7</v>
      </c>
      <c r="E10628" s="10" t="s">
        <v>9</v>
      </c>
      <c r="F10628">
        <v>17</v>
      </c>
      <c r="G10628">
        <v>2.4586682319641113</v>
      </c>
      <c r="H10628">
        <v>1.8275113105773926</v>
      </c>
      <c r="I10628">
        <v>99.838829040527344</v>
      </c>
      <c r="J10628">
        <v>0.16046801209449768</v>
      </c>
      <c r="K10628">
        <v>34811</v>
      </c>
      <c r="L10628">
        <v>32805.326999999997</v>
      </c>
      <c r="M10628">
        <v>0.63115692138671875</v>
      </c>
      <c r="N10628">
        <v>0.42550110816955566</v>
      </c>
      <c r="O10628">
        <v>0.54700750112533569</v>
      </c>
      <c r="P10628">
        <v>0.63115692138671875</v>
      </c>
      <c r="Q10628">
        <v>0.71530634164810181</v>
      </c>
      <c r="R10628">
        <v>0.83681273460388184</v>
      </c>
      <c r="S10628" s="10" t="s">
        <v>38</v>
      </c>
    </row>
    <row r="10629" spans="1:19" hidden="1" x14ac:dyDescent="0.25">
      <c r="A10629" s="10" t="str">
        <f t="shared" si="166"/>
        <v>2017-2026Other1-in-10September PeakPGE17</v>
      </c>
      <c r="B10629" s="10" t="s">
        <v>54</v>
      </c>
      <c r="C10629" s="10" t="s">
        <v>13</v>
      </c>
      <c r="D10629" s="10" t="s">
        <v>7</v>
      </c>
      <c r="E10629" s="10" t="s">
        <v>1</v>
      </c>
      <c r="F10629">
        <v>17</v>
      </c>
      <c r="G10629">
        <v>2.4825437068939209</v>
      </c>
      <c r="H10629">
        <v>1.8450953960418701</v>
      </c>
      <c r="I10629">
        <v>100.01144409179687</v>
      </c>
      <c r="J10629">
        <v>0.16046801209449768</v>
      </c>
      <c r="K10629">
        <v>34811</v>
      </c>
      <c r="L10629">
        <v>32805.326999999997</v>
      </c>
      <c r="M10629">
        <v>0.63744837045669556</v>
      </c>
      <c r="N10629">
        <v>0.43179255723953247</v>
      </c>
      <c r="O10629">
        <v>0.5532989501953125</v>
      </c>
      <c r="P10629">
        <v>0.63744837045669556</v>
      </c>
      <c r="Q10629">
        <v>0.72159779071807861</v>
      </c>
      <c r="R10629">
        <v>0.84310418367385864</v>
      </c>
      <c r="S10629" s="10" t="s">
        <v>38</v>
      </c>
    </row>
    <row r="10630" spans="1:19" hidden="1" x14ac:dyDescent="0.25">
      <c r="A10630" s="10" t="str">
        <f t="shared" si="166"/>
        <v>2017-2026Other1-in-2September PeakCAISO18</v>
      </c>
      <c r="B10630" s="10" t="s">
        <v>54</v>
      </c>
      <c r="C10630" s="10" t="s">
        <v>13</v>
      </c>
      <c r="D10630" s="10" t="s">
        <v>7</v>
      </c>
      <c r="E10630" s="10" t="s">
        <v>9</v>
      </c>
      <c r="F10630">
        <v>18</v>
      </c>
      <c r="G10630">
        <v>2.1889984607696533</v>
      </c>
      <c r="H10630">
        <v>1.7009532451629639</v>
      </c>
      <c r="I10630">
        <v>93.541267395019531</v>
      </c>
      <c r="J10630">
        <v>0.13599415123462677</v>
      </c>
      <c r="K10630">
        <v>34811</v>
      </c>
      <c r="L10630">
        <v>32805.326999999997</v>
      </c>
      <c r="M10630">
        <v>0.48804527521133423</v>
      </c>
      <c r="N10630">
        <v>0.31375518441200256</v>
      </c>
      <c r="O10630">
        <v>0.41672995686531067</v>
      </c>
      <c r="P10630">
        <v>0.48804527521133423</v>
      </c>
      <c r="Q10630">
        <v>0.55936062335968018</v>
      </c>
      <c r="R10630">
        <v>0.66233539581298828</v>
      </c>
      <c r="S10630" s="10" t="s">
        <v>39</v>
      </c>
    </row>
    <row r="10631" spans="1:19" hidden="1" x14ac:dyDescent="0.25">
      <c r="A10631" s="10" t="str">
        <f t="shared" si="166"/>
        <v>2017-2026Other1-in-10September PeakCAISO18</v>
      </c>
      <c r="B10631" s="10" t="s">
        <v>54</v>
      </c>
      <c r="C10631" s="10" t="s">
        <v>13</v>
      </c>
      <c r="D10631" s="10" t="s">
        <v>7</v>
      </c>
      <c r="E10631" s="10" t="s">
        <v>1</v>
      </c>
      <c r="F10631">
        <v>18</v>
      </c>
      <c r="G10631">
        <v>2.4369058609008789</v>
      </c>
      <c r="H10631">
        <v>1.854550838470459</v>
      </c>
      <c r="I10631">
        <v>97.070877075195313</v>
      </c>
      <c r="J10631">
        <v>0.13599415123462677</v>
      </c>
      <c r="K10631">
        <v>34811</v>
      </c>
      <c r="L10631">
        <v>32805.326999999997</v>
      </c>
      <c r="M10631">
        <v>0.58235496282577515</v>
      </c>
      <c r="N10631">
        <v>0.40806487202644348</v>
      </c>
      <c r="O10631">
        <v>0.5110396146774292</v>
      </c>
      <c r="P10631">
        <v>0.58235496282577515</v>
      </c>
      <c r="Q10631">
        <v>0.65367031097412109</v>
      </c>
      <c r="R10631">
        <v>0.7566450834274292</v>
      </c>
      <c r="S10631" s="10" t="s">
        <v>39</v>
      </c>
    </row>
    <row r="10632" spans="1:19" hidden="1" x14ac:dyDescent="0.25">
      <c r="A10632" s="10" t="str">
        <f t="shared" si="166"/>
        <v>2017-2026Other1-in-2September PeakPGE18</v>
      </c>
      <c r="B10632" s="10" t="s">
        <v>54</v>
      </c>
      <c r="C10632" s="10" t="s">
        <v>13</v>
      </c>
      <c r="D10632" s="10" t="s">
        <v>7</v>
      </c>
      <c r="E10632" s="10" t="s">
        <v>9</v>
      </c>
      <c r="F10632">
        <v>18</v>
      </c>
      <c r="G10632">
        <v>2.6330187320709229</v>
      </c>
      <c r="H10632">
        <v>1.9923744201660156</v>
      </c>
      <c r="I10632">
        <v>99.022407531738281</v>
      </c>
      <c r="J10632">
        <v>0.13599415123462677</v>
      </c>
      <c r="K10632">
        <v>34811</v>
      </c>
      <c r="L10632">
        <v>32805.326999999997</v>
      </c>
      <c r="M10632">
        <v>0.64064431190490723</v>
      </c>
      <c r="N10632">
        <v>0.46635422110557556</v>
      </c>
      <c r="O10632">
        <v>0.56932896375656128</v>
      </c>
      <c r="P10632">
        <v>0.64064431190490723</v>
      </c>
      <c r="Q10632">
        <v>0.71195966005325317</v>
      </c>
      <c r="R10632">
        <v>0.81493443250656128</v>
      </c>
      <c r="S10632" s="10" t="s">
        <v>38</v>
      </c>
    </row>
    <row r="10633" spans="1:19" hidden="1" x14ac:dyDescent="0.25">
      <c r="A10633" s="10" t="str">
        <f t="shared" si="166"/>
        <v>2017-2026Other1-in-10September PeakPGE18</v>
      </c>
      <c r="B10633" s="10" t="s">
        <v>54</v>
      </c>
      <c r="C10633" s="10" t="s">
        <v>13</v>
      </c>
      <c r="D10633" s="10" t="s">
        <v>7</v>
      </c>
      <c r="E10633" s="10" t="s">
        <v>1</v>
      </c>
      <c r="F10633">
        <v>18</v>
      </c>
      <c r="G10633">
        <v>2.6585872173309326</v>
      </c>
      <c r="H10633">
        <v>2.0112361907958984</v>
      </c>
      <c r="I10633">
        <v>99.230842590332031</v>
      </c>
      <c r="J10633">
        <v>0.13599415123462677</v>
      </c>
      <c r="K10633">
        <v>34811</v>
      </c>
      <c r="L10633">
        <v>32805.326999999997</v>
      </c>
      <c r="M10633">
        <v>0.64735108613967896</v>
      </c>
      <c r="N10633">
        <v>0.47306099534034729</v>
      </c>
      <c r="O10633">
        <v>0.57603573799133301</v>
      </c>
      <c r="P10633">
        <v>0.64735108613967896</v>
      </c>
      <c r="Q10633">
        <v>0.7186664342880249</v>
      </c>
      <c r="R10633">
        <v>0.82164120674133301</v>
      </c>
      <c r="S10633" s="10" t="s">
        <v>38</v>
      </c>
    </row>
    <row r="10634" spans="1:19" hidden="1" x14ac:dyDescent="0.25">
      <c r="A10634" s="10" t="str">
        <f t="shared" si="166"/>
        <v>2017-2026Other1-in-10September PeakCAISO19</v>
      </c>
      <c r="B10634" s="10" t="s">
        <v>54</v>
      </c>
      <c r="C10634" s="10" t="s">
        <v>13</v>
      </c>
      <c r="D10634" s="10" t="s">
        <v>7</v>
      </c>
      <c r="E10634" s="10" t="s">
        <v>1</v>
      </c>
      <c r="F10634">
        <v>19</v>
      </c>
      <c r="G10634">
        <v>2.4581902027130127</v>
      </c>
      <c r="H10634">
        <v>2.6840648651123047</v>
      </c>
      <c r="I10634">
        <v>93.768135070800781</v>
      </c>
      <c r="J10634">
        <v>0.11742977052927017</v>
      </c>
      <c r="K10634">
        <v>34811</v>
      </c>
      <c r="L10634">
        <v>32805.326999999997</v>
      </c>
      <c r="M10634">
        <v>-0.22587467730045319</v>
      </c>
      <c r="N10634">
        <v>-0.37637266516685486</v>
      </c>
      <c r="O10634">
        <v>-0.28745484352111816</v>
      </c>
      <c r="P10634">
        <v>-0.22587467730045319</v>
      </c>
      <c r="Q10634">
        <v>-0.16429451107978821</v>
      </c>
      <c r="R10634">
        <v>-7.5376681983470917E-2</v>
      </c>
      <c r="S10634" s="10" t="s">
        <v>39</v>
      </c>
    </row>
    <row r="10635" spans="1:19" hidden="1" x14ac:dyDescent="0.25">
      <c r="A10635" s="10" t="str">
        <f t="shared" si="166"/>
        <v>2017-2026Other1-in-2September PeakCAISO19</v>
      </c>
      <c r="B10635" s="10" t="s">
        <v>54</v>
      </c>
      <c r="C10635" s="10" t="s">
        <v>13</v>
      </c>
      <c r="D10635" s="10" t="s">
        <v>7</v>
      </c>
      <c r="E10635" s="10" t="s">
        <v>9</v>
      </c>
      <c r="F10635">
        <v>19</v>
      </c>
      <c r="G10635">
        <v>2.2081174850463867</v>
      </c>
      <c r="H10635">
        <v>2.4230506420135498</v>
      </c>
      <c r="I10635">
        <v>90.989410400390625</v>
      </c>
      <c r="J10635">
        <v>0.11742977052927017</v>
      </c>
      <c r="K10635">
        <v>34811</v>
      </c>
      <c r="L10635">
        <v>32805.326999999997</v>
      </c>
      <c r="M10635">
        <v>-0.21493306756019592</v>
      </c>
      <c r="N10635">
        <v>-0.36543107032775879</v>
      </c>
      <c r="O10635">
        <v>-0.27651324868202209</v>
      </c>
      <c r="P10635">
        <v>-0.21493306756019592</v>
      </c>
      <c r="Q10635">
        <v>-0.15335290133953094</v>
      </c>
      <c r="R10635">
        <v>-6.4435072243213654E-2</v>
      </c>
      <c r="S10635" s="10" t="s">
        <v>39</v>
      </c>
    </row>
    <row r="10636" spans="1:19" hidden="1" x14ac:dyDescent="0.25">
      <c r="A10636" s="10" t="str">
        <f t="shared" si="166"/>
        <v>2017-2026Other1-in-10September PeakPGE19</v>
      </c>
      <c r="B10636" s="10" t="s">
        <v>54</v>
      </c>
      <c r="C10636" s="10" t="s">
        <v>13</v>
      </c>
      <c r="D10636" s="10" t="s">
        <v>7</v>
      </c>
      <c r="E10636" s="10" t="s">
        <v>1</v>
      </c>
      <c r="F10636">
        <v>19</v>
      </c>
      <c r="G10636">
        <v>2.6818077564239502</v>
      </c>
      <c r="H10636">
        <v>2.9168610572814941</v>
      </c>
      <c r="I10636">
        <v>96.364341735839844</v>
      </c>
      <c r="J10636">
        <v>0.11742977052927017</v>
      </c>
      <c r="K10636">
        <v>34811</v>
      </c>
      <c r="L10636">
        <v>32805.326999999997</v>
      </c>
      <c r="M10636">
        <v>-0.2350534051656723</v>
      </c>
      <c r="N10636">
        <v>-0.38555139303207397</v>
      </c>
      <c r="O10636">
        <v>-0.29663357138633728</v>
      </c>
      <c r="P10636">
        <v>-0.2350534051656723</v>
      </c>
      <c r="Q10636">
        <v>-0.17347323894500732</v>
      </c>
      <c r="R10636">
        <v>-8.4555409848690033E-2</v>
      </c>
      <c r="S10636" s="10" t="s">
        <v>38</v>
      </c>
    </row>
    <row r="10637" spans="1:19" hidden="1" x14ac:dyDescent="0.25">
      <c r="A10637" s="10" t="str">
        <f t="shared" si="166"/>
        <v>2017-2026Other1-in-2September PeakPGE19</v>
      </c>
      <c r="B10637" s="10" t="s">
        <v>54</v>
      </c>
      <c r="C10637" s="10" t="s">
        <v>13</v>
      </c>
      <c r="D10637" s="10" t="s">
        <v>7</v>
      </c>
      <c r="E10637" s="10" t="s">
        <v>9</v>
      </c>
      <c r="F10637">
        <v>19</v>
      </c>
      <c r="G10637">
        <v>2.6560158729553223</v>
      </c>
      <c r="H10637">
        <v>2.8899228572845459</v>
      </c>
      <c r="I10637">
        <v>96.109786987304688</v>
      </c>
      <c r="J10637">
        <v>0.11742977052927017</v>
      </c>
      <c r="K10637">
        <v>34811</v>
      </c>
      <c r="L10637">
        <v>32805.326999999997</v>
      </c>
      <c r="M10637">
        <v>-0.23390695452690125</v>
      </c>
      <c r="N10637">
        <v>-0.38440495729446411</v>
      </c>
      <c r="O10637">
        <v>-0.29548713564872742</v>
      </c>
      <c r="P10637">
        <v>-0.23390695452690125</v>
      </c>
      <c r="Q10637">
        <v>-0.17232678830623627</v>
      </c>
      <c r="R10637">
        <v>-8.3408959209918976E-2</v>
      </c>
      <c r="S10637" s="10" t="s">
        <v>38</v>
      </c>
    </row>
    <row r="10638" spans="1:19" hidden="1" x14ac:dyDescent="0.25">
      <c r="A10638" s="10" t="str">
        <f t="shared" si="166"/>
        <v>2017-2026Other1-in-10September PeakCAISO20</v>
      </c>
      <c r="B10638" s="10" t="s">
        <v>54</v>
      </c>
      <c r="C10638" s="10" t="s">
        <v>13</v>
      </c>
      <c r="D10638" s="10" t="s">
        <v>7</v>
      </c>
      <c r="E10638" s="10" t="s">
        <v>1</v>
      </c>
      <c r="F10638">
        <v>20</v>
      </c>
      <c r="G10638">
        <v>2.3029632568359375</v>
      </c>
      <c r="H10638">
        <v>2.5727677345275879</v>
      </c>
      <c r="I10638">
        <v>88.088836669921875</v>
      </c>
      <c r="J10638">
        <v>7.6294809579849243E-2</v>
      </c>
      <c r="K10638">
        <v>34811</v>
      </c>
      <c r="L10638">
        <v>32805.326999999997</v>
      </c>
      <c r="M10638">
        <v>-0.26980435848236084</v>
      </c>
      <c r="N10638">
        <v>-0.36758378148078918</v>
      </c>
      <c r="O10638">
        <v>-0.30981335043907166</v>
      </c>
      <c r="P10638">
        <v>-0.26980435848236084</v>
      </c>
      <c r="Q10638">
        <v>-0.22979536652565002</v>
      </c>
      <c r="R10638">
        <v>-0.1720249354839325</v>
      </c>
      <c r="S10638" s="10" t="s">
        <v>39</v>
      </c>
    </row>
    <row r="10639" spans="1:19" hidden="1" x14ac:dyDescent="0.25">
      <c r="A10639" s="10" t="str">
        <f t="shared" si="166"/>
        <v>2017-2026Other1-in-2September PeakCAISO20</v>
      </c>
      <c r="B10639" s="10" t="s">
        <v>54</v>
      </c>
      <c r="C10639" s="10" t="s">
        <v>13</v>
      </c>
      <c r="D10639" s="10" t="s">
        <v>7</v>
      </c>
      <c r="E10639" s="10" t="s">
        <v>9</v>
      </c>
      <c r="F10639">
        <v>20</v>
      </c>
      <c r="G10639">
        <v>2.0686817169189453</v>
      </c>
      <c r="H10639">
        <v>2.3033082485198975</v>
      </c>
      <c r="I10639">
        <v>86.216461181640625</v>
      </c>
      <c r="J10639">
        <v>7.6294809579849243E-2</v>
      </c>
      <c r="K10639">
        <v>34811</v>
      </c>
      <c r="L10639">
        <v>32805.326999999997</v>
      </c>
      <c r="M10639">
        <v>-0.23462656140327454</v>
      </c>
      <c r="N10639">
        <v>-0.33240598440170288</v>
      </c>
      <c r="O10639">
        <v>-0.27463555335998535</v>
      </c>
      <c r="P10639">
        <v>-0.23462656140327454</v>
      </c>
      <c r="Q10639">
        <v>-0.19461756944656372</v>
      </c>
      <c r="R10639">
        <v>-0.13684713840484619</v>
      </c>
      <c r="S10639" s="10" t="s">
        <v>39</v>
      </c>
    </row>
    <row r="10640" spans="1:19" hidden="1" x14ac:dyDescent="0.25">
      <c r="A10640" s="10" t="str">
        <f t="shared" si="166"/>
        <v>2017-2026Other1-in-2September PeakPGE20</v>
      </c>
      <c r="B10640" s="10" t="s">
        <v>54</v>
      </c>
      <c r="C10640" s="10" t="s">
        <v>13</v>
      </c>
      <c r="D10640" s="10" t="s">
        <v>7</v>
      </c>
      <c r="E10640" s="10" t="s">
        <v>9</v>
      </c>
      <c r="F10640">
        <v>20</v>
      </c>
      <c r="G10640">
        <v>2.4882969856262207</v>
      </c>
      <c r="H10640">
        <v>2.7849621772766113</v>
      </c>
      <c r="I10640">
        <v>90.609466552734375</v>
      </c>
      <c r="J10640">
        <v>7.6294809579849243E-2</v>
      </c>
      <c r="K10640">
        <v>34811</v>
      </c>
      <c r="L10640">
        <v>32805.326999999997</v>
      </c>
      <c r="M10640">
        <v>-0.29666507244110107</v>
      </c>
      <c r="N10640">
        <v>-0.39444449543952942</v>
      </c>
      <c r="O10640">
        <v>-0.33667406439781189</v>
      </c>
      <c r="P10640">
        <v>-0.29666507244110107</v>
      </c>
      <c r="Q10640">
        <v>-0.25665608048439026</v>
      </c>
      <c r="R10640">
        <v>-0.19888564944267273</v>
      </c>
      <c r="S10640" s="10" t="s">
        <v>38</v>
      </c>
    </row>
    <row r="10641" spans="1:19" hidden="1" x14ac:dyDescent="0.25">
      <c r="A10641" s="10" t="str">
        <f t="shared" si="166"/>
        <v>2017-2026Other1-in-10September PeakPGE20</v>
      </c>
      <c r="B10641" s="10" t="s">
        <v>54</v>
      </c>
      <c r="C10641" s="10" t="s">
        <v>13</v>
      </c>
      <c r="D10641" s="10" t="s">
        <v>7</v>
      </c>
      <c r="E10641" s="10" t="s">
        <v>1</v>
      </c>
      <c r="F10641">
        <v>20</v>
      </c>
      <c r="G10641">
        <v>2.5124602317810059</v>
      </c>
      <c r="H10641">
        <v>2.8123884201049805</v>
      </c>
      <c r="I10641">
        <v>91.543479919433594</v>
      </c>
      <c r="J10641">
        <v>7.6294809579849243E-2</v>
      </c>
      <c r="K10641">
        <v>34811</v>
      </c>
      <c r="L10641">
        <v>32805.326999999997</v>
      </c>
      <c r="M10641">
        <v>-0.29992830753326416</v>
      </c>
      <c r="N10641">
        <v>-0.3977077305316925</v>
      </c>
      <c r="O10641">
        <v>-0.33993729948997498</v>
      </c>
      <c r="P10641">
        <v>-0.29992830753326416</v>
      </c>
      <c r="Q10641">
        <v>-0.25991931557655334</v>
      </c>
      <c r="R10641">
        <v>-0.20214888453483582</v>
      </c>
      <c r="S10641" s="10" t="s">
        <v>38</v>
      </c>
    </row>
    <row r="10642" spans="1:19" hidden="1" x14ac:dyDescent="0.25">
      <c r="A10642" s="10" t="str">
        <f t="shared" si="166"/>
        <v>2017-2026Other1-in-10September PeakCAISO21</v>
      </c>
      <c r="B10642" s="10" t="s">
        <v>54</v>
      </c>
      <c r="C10642" s="10" t="s">
        <v>13</v>
      </c>
      <c r="D10642" s="10" t="s">
        <v>7</v>
      </c>
      <c r="E10642" s="10" t="s">
        <v>1</v>
      </c>
      <c r="F10642">
        <v>21</v>
      </c>
      <c r="G10642">
        <v>2.0683469772338867</v>
      </c>
      <c r="H10642">
        <v>2.2341790199279785</v>
      </c>
      <c r="I10642">
        <v>83.497116088867188</v>
      </c>
      <c r="J10642">
        <v>7.6630406081676483E-2</v>
      </c>
      <c r="K10642">
        <v>34811</v>
      </c>
      <c r="L10642">
        <v>32805.326999999997</v>
      </c>
      <c r="M10642">
        <v>-0.16583208739757538</v>
      </c>
      <c r="N10642">
        <v>-0.26404160261154175</v>
      </c>
      <c r="O10642">
        <v>-0.20601707696914673</v>
      </c>
      <c r="P10642">
        <v>-0.16583208739757538</v>
      </c>
      <c r="Q10642">
        <v>-0.12564709782600403</v>
      </c>
      <c r="R10642">
        <v>-6.7622557282447815E-2</v>
      </c>
      <c r="S10642" s="10" t="s">
        <v>39</v>
      </c>
    </row>
    <row r="10643" spans="1:19" hidden="1" x14ac:dyDescent="0.25">
      <c r="A10643" s="10" t="str">
        <f t="shared" si="166"/>
        <v>2017-2026Other1-in-2September PeakCAISO21</v>
      </c>
      <c r="B10643" s="10" t="s">
        <v>54</v>
      </c>
      <c r="C10643" s="10" t="s">
        <v>13</v>
      </c>
      <c r="D10643" s="10" t="s">
        <v>7</v>
      </c>
      <c r="E10643" s="10" t="s">
        <v>9</v>
      </c>
      <c r="F10643">
        <v>21</v>
      </c>
      <c r="G10643">
        <v>1.8579331636428833</v>
      </c>
      <c r="H10643">
        <v>1.9898227453231812</v>
      </c>
      <c r="I10643">
        <v>82.081703186035156</v>
      </c>
      <c r="J10643">
        <v>7.6630406081676483E-2</v>
      </c>
      <c r="K10643">
        <v>34811</v>
      </c>
      <c r="L10643">
        <v>32805.326999999997</v>
      </c>
      <c r="M10643">
        <v>-0.13188959658145905</v>
      </c>
      <c r="N10643">
        <v>-0.23009912669658661</v>
      </c>
      <c r="O10643">
        <v>-0.1720745861530304</v>
      </c>
      <c r="P10643">
        <v>-0.13188959658145905</v>
      </c>
      <c r="Q10643">
        <v>-9.1704614460468292E-2</v>
      </c>
      <c r="R10643">
        <v>-3.3680066466331482E-2</v>
      </c>
      <c r="S10643" s="10" t="s">
        <v>39</v>
      </c>
    </row>
    <row r="10644" spans="1:19" hidden="1" x14ac:dyDescent="0.25">
      <c r="A10644" s="10" t="str">
        <f t="shared" si="166"/>
        <v>2017-2026Other1-in-10September PeakPGE21</v>
      </c>
      <c r="B10644" s="10" t="s">
        <v>54</v>
      </c>
      <c r="C10644" s="10" t="s">
        <v>13</v>
      </c>
      <c r="D10644" s="10" t="s">
        <v>7</v>
      </c>
      <c r="E10644" s="10" t="s">
        <v>1</v>
      </c>
      <c r="F10644">
        <v>21</v>
      </c>
      <c r="G10644">
        <v>2.2565011978149414</v>
      </c>
      <c r="H10644">
        <v>2.4458451271057129</v>
      </c>
      <c r="I10644">
        <v>87.175857543945313</v>
      </c>
      <c r="J10644">
        <v>7.6630406081676483E-2</v>
      </c>
      <c r="K10644">
        <v>34811</v>
      </c>
      <c r="L10644">
        <v>32805.326999999997</v>
      </c>
      <c r="M10644">
        <v>-0.18934392929077148</v>
      </c>
      <c r="N10644">
        <v>-0.28755345940589905</v>
      </c>
      <c r="O10644">
        <v>-0.22952891886234283</v>
      </c>
      <c r="P10644">
        <v>-0.18934392929077148</v>
      </c>
      <c r="Q10644">
        <v>-0.14915893971920013</v>
      </c>
      <c r="R10644">
        <v>-9.1134399175643921E-2</v>
      </c>
      <c r="S10644" s="10" t="s">
        <v>38</v>
      </c>
    </row>
    <row r="10645" spans="1:19" hidden="1" x14ac:dyDescent="0.25">
      <c r="A10645" s="10" t="str">
        <f t="shared" si="166"/>
        <v>2017-2026Other1-in-2September PeakPGE21</v>
      </c>
      <c r="B10645" s="10" t="s">
        <v>54</v>
      </c>
      <c r="C10645" s="10" t="s">
        <v>13</v>
      </c>
      <c r="D10645" s="10" t="s">
        <v>7</v>
      </c>
      <c r="E10645" s="10" t="s">
        <v>9</v>
      </c>
      <c r="F10645">
        <v>21</v>
      </c>
      <c r="G10645">
        <v>2.2347996234893799</v>
      </c>
      <c r="H10645">
        <v>2.4238026142120361</v>
      </c>
      <c r="I10645">
        <v>85.822364807128906</v>
      </c>
      <c r="J10645">
        <v>7.6630406081676483E-2</v>
      </c>
      <c r="K10645">
        <v>34811</v>
      </c>
      <c r="L10645">
        <v>32805.326999999997</v>
      </c>
      <c r="M10645">
        <v>-0.18900300562381744</v>
      </c>
      <c r="N10645">
        <v>-0.28721252083778381</v>
      </c>
      <c r="O10645">
        <v>-0.22918799519538879</v>
      </c>
      <c r="P10645">
        <v>-0.18900300562381744</v>
      </c>
      <c r="Q10645">
        <v>-0.14881801605224609</v>
      </c>
      <c r="R10645">
        <v>-9.079347550868988E-2</v>
      </c>
      <c r="S10645" s="10" t="s">
        <v>38</v>
      </c>
    </row>
    <row r="10646" spans="1:19" hidden="1" x14ac:dyDescent="0.25">
      <c r="A10646" s="10" t="str">
        <f t="shared" si="166"/>
        <v>2017-2026Other1-in-2September PeakCAISO22</v>
      </c>
      <c r="B10646" s="10" t="s">
        <v>54</v>
      </c>
      <c r="C10646" s="10" t="s">
        <v>13</v>
      </c>
      <c r="D10646" s="10" t="s">
        <v>7</v>
      </c>
      <c r="E10646" s="10" t="s">
        <v>9</v>
      </c>
      <c r="F10646">
        <v>22</v>
      </c>
      <c r="G10646">
        <v>1.5988771915435791</v>
      </c>
      <c r="H10646">
        <v>1.6653107404708862</v>
      </c>
      <c r="I10646">
        <v>78.533134460449219</v>
      </c>
      <c r="J10646">
        <v>6.3674606382846832E-2</v>
      </c>
      <c r="K10646">
        <v>34811</v>
      </c>
      <c r="L10646">
        <v>32805.326999999997</v>
      </c>
      <c r="M10646">
        <v>-6.6433556377887726E-2</v>
      </c>
      <c r="N10646">
        <v>-0.14803893864154816</v>
      </c>
      <c r="O10646">
        <v>-9.9824517965316772E-2</v>
      </c>
      <c r="P10646">
        <v>-6.6433556377887726E-2</v>
      </c>
      <c r="Q10646">
        <v>-3.3042591065168381E-2</v>
      </c>
      <c r="R10646">
        <v>1.5171819366514683E-2</v>
      </c>
      <c r="S10646" s="10" t="s">
        <v>39</v>
      </c>
    </row>
    <row r="10647" spans="1:19" hidden="1" x14ac:dyDescent="0.25">
      <c r="A10647" s="10" t="str">
        <f t="shared" si="166"/>
        <v>2017-2026Other1-in-10September PeakCAISO22</v>
      </c>
      <c r="B10647" s="10" t="s">
        <v>54</v>
      </c>
      <c r="C10647" s="10" t="s">
        <v>13</v>
      </c>
      <c r="D10647" s="10" t="s">
        <v>7</v>
      </c>
      <c r="E10647" s="10" t="s">
        <v>1</v>
      </c>
      <c r="F10647">
        <v>22</v>
      </c>
      <c r="G10647">
        <v>1.7799525260925293</v>
      </c>
      <c r="H10647">
        <v>1.8773612976074219</v>
      </c>
      <c r="I10647">
        <v>80.45159912109375</v>
      </c>
      <c r="J10647">
        <v>6.3674606382846832E-2</v>
      </c>
      <c r="K10647">
        <v>34811</v>
      </c>
      <c r="L10647">
        <v>32805.326999999997</v>
      </c>
      <c r="M10647">
        <v>-9.7408801317214966E-2</v>
      </c>
      <c r="N10647">
        <v>-0.1790141761302948</v>
      </c>
      <c r="O10647">
        <v>-0.13079977035522461</v>
      </c>
      <c r="P10647">
        <v>-9.7408801317214966E-2</v>
      </c>
      <c r="Q10647">
        <v>-6.4017839729785919E-2</v>
      </c>
      <c r="R10647">
        <v>-1.5803426504135132E-2</v>
      </c>
      <c r="S10647" s="10" t="s">
        <v>39</v>
      </c>
    </row>
    <row r="10648" spans="1:19" hidden="1" x14ac:dyDescent="0.25">
      <c r="A10648" s="10" t="str">
        <f t="shared" si="166"/>
        <v>2017-2026Other1-in-10September PeakPGE22</v>
      </c>
      <c r="B10648" s="10" t="s">
        <v>54</v>
      </c>
      <c r="C10648" s="10" t="s">
        <v>13</v>
      </c>
      <c r="D10648" s="10" t="s">
        <v>7</v>
      </c>
      <c r="E10648" s="10" t="s">
        <v>1</v>
      </c>
      <c r="F10648">
        <v>22</v>
      </c>
      <c r="G10648">
        <v>1.9418720006942749</v>
      </c>
      <c r="H10648">
        <v>2.0609612464904785</v>
      </c>
      <c r="I10648">
        <v>83.72967529296875</v>
      </c>
      <c r="J10648">
        <v>6.3674606382846832E-2</v>
      </c>
      <c r="K10648">
        <v>34811</v>
      </c>
      <c r="L10648">
        <v>32805.326999999997</v>
      </c>
      <c r="M10648">
        <v>-0.11908932775259018</v>
      </c>
      <c r="N10648">
        <v>-0.20069471001625061</v>
      </c>
      <c r="O10648">
        <v>-0.15248028934001923</v>
      </c>
      <c r="P10648">
        <v>-0.11908932775259018</v>
      </c>
      <c r="Q10648">
        <v>-8.5698366165161133E-2</v>
      </c>
      <c r="R10648">
        <v>-3.7483952939510345E-2</v>
      </c>
      <c r="S10648" s="10" t="s">
        <v>38</v>
      </c>
    </row>
    <row r="10649" spans="1:19" hidden="1" x14ac:dyDescent="0.25">
      <c r="A10649" s="10" t="str">
        <f t="shared" si="166"/>
        <v>2017-2026Other1-in-2September PeakPGE22</v>
      </c>
      <c r="B10649" s="10" t="s">
        <v>54</v>
      </c>
      <c r="C10649" s="10" t="s">
        <v>13</v>
      </c>
      <c r="D10649" s="10" t="s">
        <v>7</v>
      </c>
      <c r="E10649" s="10" t="s">
        <v>9</v>
      </c>
      <c r="F10649">
        <v>22</v>
      </c>
      <c r="G10649">
        <v>1.9231963157653809</v>
      </c>
      <c r="H10649">
        <v>2.0432941913604736</v>
      </c>
      <c r="I10649">
        <v>82.317497253417969</v>
      </c>
      <c r="J10649">
        <v>6.3674606382846832E-2</v>
      </c>
      <c r="K10649">
        <v>34811</v>
      </c>
      <c r="L10649">
        <v>32805.326999999997</v>
      </c>
      <c r="M10649">
        <v>-0.12009797245264053</v>
      </c>
      <c r="N10649">
        <v>-0.20170335471630096</v>
      </c>
      <c r="O10649">
        <v>-0.15348893404006958</v>
      </c>
      <c r="P10649">
        <v>-0.12009797245264053</v>
      </c>
      <c r="Q10649">
        <v>-8.6707010865211487E-2</v>
      </c>
      <c r="R10649">
        <v>-3.8492597639560699E-2</v>
      </c>
      <c r="S10649" s="10" t="s">
        <v>38</v>
      </c>
    </row>
    <row r="10650" spans="1:19" hidden="1" x14ac:dyDescent="0.25">
      <c r="A10650" s="10" t="str">
        <f t="shared" si="166"/>
        <v>2017-2026Other1-in-2September PeakCAISO23</v>
      </c>
      <c r="B10650" s="10" t="s">
        <v>54</v>
      </c>
      <c r="C10650" s="10" t="s">
        <v>13</v>
      </c>
      <c r="D10650" s="10" t="s">
        <v>7</v>
      </c>
      <c r="E10650" s="10" t="s">
        <v>9</v>
      </c>
      <c r="F10650">
        <v>23</v>
      </c>
      <c r="G10650">
        <v>1.2668788433074951</v>
      </c>
      <c r="H10650">
        <v>1.3165930509567261</v>
      </c>
      <c r="I10650">
        <v>75.626655578613281</v>
      </c>
      <c r="J10650">
        <v>5.8387260884046555E-2</v>
      </c>
      <c r="K10650">
        <v>34811</v>
      </c>
      <c r="L10650">
        <v>32805.326999999997</v>
      </c>
      <c r="M10650">
        <v>-4.971420019865036E-2</v>
      </c>
      <c r="N10650">
        <v>-0.12454331666231155</v>
      </c>
      <c r="O10650">
        <v>-8.0332480370998383E-2</v>
      </c>
      <c r="P10650">
        <v>-4.971420019865036E-2</v>
      </c>
      <c r="Q10650">
        <v>-1.9095920026302338E-2</v>
      </c>
      <c r="R10650">
        <v>2.5114912539720535E-2</v>
      </c>
      <c r="S10650" s="10" t="s">
        <v>39</v>
      </c>
    </row>
    <row r="10651" spans="1:19" hidden="1" x14ac:dyDescent="0.25">
      <c r="A10651" s="10" t="str">
        <f t="shared" si="166"/>
        <v>2017-2026Other1-in-10September PeakCAISO23</v>
      </c>
      <c r="B10651" s="10" t="s">
        <v>54</v>
      </c>
      <c r="C10651" s="10" t="s">
        <v>13</v>
      </c>
      <c r="D10651" s="10" t="s">
        <v>7</v>
      </c>
      <c r="E10651" s="10" t="s">
        <v>1</v>
      </c>
      <c r="F10651">
        <v>23</v>
      </c>
      <c r="G10651">
        <v>1.4103548526763916</v>
      </c>
      <c r="H10651">
        <v>1.478816032409668</v>
      </c>
      <c r="I10651">
        <v>77.687431335449219</v>
      </c>
      <c r="J10651">
        <v>5.8387260884046555E-2</v>
      </c>
      <c r="K10651">
        <v>34811</v>
      </c>
      <c r="L10651">
        <v>32805.326999999997</v>
      </c>
      <c r="M10651">
        <v>-6.8461216986179352E-2</v>
      </c>
      <c r="N10651">
        <v>-0.14329032599925995</v>
      </c>
      <c r="O10651">
        <v>-9.9079497158527374E-2</v>
      </c>
      <c r="P10651">
        <v>-6.8461216986179352E-2</v>
      </c>
      <c r="Q10651">
        <v>-3.7842936813831329E-2</v>
      </c>
      <c r="R10651">
        <v>6.3678966835141182E-3</v>
      </c>
      <c r="S10651" s="10" t="s">
        <v>39</v>
      </c>
    </row>
    <row r="10652" spans="1:19" hidden="1" x14ac:dyDescent="0.25">
      <c r="A10652" s="10" t="str">
        <f t="shared" si="166"/>
        <v>2017-2026Other1-in-2September PeakPGE23</v>
      </c>
      <c r="B10652" s="10" t="s">
        <v>54</v>
      </c>
      <c r="C10652" s="10" t="s">
        <v>13</v>
      </c>
      <c r="D10652" s="10" t="s">
        <v>7</v>
      </c>
      <c r="E10652" s="10" t="s">
        <v>9</v>
      </c>
      <c r="F10652">
        <v>23</v>
      </c>
      <c r="G10652">
        <v>1.5238548517227173</v>
      </c>
      <c r="H10652">
        <v>1.6063275337219238</v>
      </c>
      <c r="I10652">
        <v>79.679534912109375</v>
      </c>
      <c r="J10652">
        <v>5.8387260884046555E-2</v>
      </c>
      <c r="K10652">
        <v>34811</v>
      </c>
      <c r="L10652">
        <v>32805.326999999997</v>
      </c>
      <c r="M10652">
        <v>-8.2472629845142365E-2</v>
      </c>
      <c r="N10652">
        <v>-0.15730173885822296</v>
      </c>
      <c r="O10652">
        <v>-0.11309091001749039</v>
      </c>
      <c r="P10652">
        <v>-8.2472629845142365E-2</v>
      </c>
      <c r="Q10652">
        <v>-5.1854349672794342E-2</v>
      </c>
      <c r="R10652">
        <v>-7.6435161754488945E-3</v>
      </c>
      <c r="S10652" s="10" t="s">
        <v>38</v>
      </c>
    </row>
    <row r="10653" spans="1:19" hidden="1" x14ac:dyDescent="0.25">
      <c r="A10653" s="10" t="str">
        <f t="shared" si="166"/>
        <v>2017-2026Other1-in-10September PeakPGE23</v>
      </c>
      <c r="B10653" s="10" t="s">
        <v>54</v>
      </c>
      <c r="C10653" s="10" t="s">
        <v>13</v>
      </c>
      <c r="D10653" s="10" t="s">
        <v>7</v>
      </c>
      <c r="E10653" s="10" t="s">
        <v>1</v>
      </c>
      <c r="F10653">
        <v>23</v>
      </c>
      <c r="G10653">
        <v>1.5386525392532349</v>
      </c>
      <c r="H10653">
        <v>1.6222115755081177</v>
      </c>
      <c r="I10653">
        <v>80.515419006347656</v>
      </c>
      <c r="J10653">
        <v>5.8387260884046555E-2</v>
      </c>
      <c r="K10653">
        <v>34811</v>
      </c>
      <c r="L10653">
        <v>32805.326999999997</v>
      </c>
      <c r="M10653">
        <v>-8.3559021353721619E-2</v>
      </c>
      <c r="N10653">
        <v>-0.15838813781738281</v>
      </c>
      <c r="O10653">
        <v>-0.11417730152606964</v>
      </c>
      <c r="P10653">
        <v>-8.3559021353721619E-2</v>
      </c>
      <c r="Q10653">
        <v>-5.2940741181373596E-2</v>
      </c>
      <c r="R10653">
        <v>-8.7299076840281487E-3</v>
      </c>
      <c r="S10653" s="10" t="s">
        <v>38</v>
      </c>
    </row>
    <row r="10654" spans="1:19" hidden="1" x14ac:dyDescent="0.25">
      <c r="A10654" s="10" t="str">
        <f t="shared" si="166"/>
        <v>2017-2026Other1-in-10September PeakCAISO24</v>
      </c>
      <c r="B10654" s="10" t="s">
        <v>54</v>
      </c>
      <c r="C10654" s="10" t="s">
        <v>13</v>
      </c>
      <c r="D10654" s="10" t="s">
        <v>7</v>
      </c>
      <c r="E10654" s="10" t="s">
        <v>1</v>
      </c>
      <c r="F10654">
        <v>24</v>
      </c>
      <c r="G10654">
        <v>1.0911915302276611</v>
      </c>
      <c r="H10654">
        <v>1.1441943645477295</v>
      </c>
      <c r="I10654">
        <v>75.359817504882813</v>
      </c>
      <c r="J10654">
        <v>4.4309847056865692E-2</v>
      </c>
      <c r="K10654">
        <v>34811</v>
      </c>
      <c r="L10654">
        <v>32805.326999999997</v>
      </c>
      <c r="M10654">
        <v>-5.3002793341875076E-2</v>
      </c>
      <c r="N10654">
        <v>-0.10979029536247253</v>
      </c>
      <c r="O10654">
        <v>-7.6238878071308136E-2</v>
      </c>
      <c r="P10654">
        <v>-5.3002793341875076E-2</v>
      </c>
      <c r="Q10654">
        <v>-2.9766710475087166E-2</v>
      </c>
      <c r="R10654">
        <v>3.7847065832465887E-3</v>
      </c>
      <c r="S10654" s="10" t="s">
        <v>39</v>
      </c>
    </row>
    <row r="10655" spans="1:19" hidden="1" x14ac:dyDescent="0.25">
      <c r="A10655" s="10" t="str">
        <f t="shared" si="166"/>
        <v>2017-2026Other1-in-2September PeakCAISO24</v>
      </c>
      <c r="B10655" s="10" t="s">
        <v>54</v>
      </c>
      <c r="C10655" s="10" t="s">
        <v>13</v>
      </c>
      <c r="D10655" s="10" t="s">
        <v>7</v>
      </c>
      <c r="E10655" s="10" t="s">
        <v>9</v>
      </c>
      <c r="F10655">
        <v>24</v>
      </c>
      <c r="G10655">
        <v>0.98018413782119751</v>
      </c>
      <c r="H10655">
        <v>1.0201742649078369</v>
      </c>
      <c r="I10655">
        <v>73.054161071777344</v>
      </c>
      <c r="J10655">
        <v>4.4309847056865692E-2</v>
      </c>
      <c r="K10655">
        <v>34811</v>
      </c>
      <c r="L10655">
        <v>32805.326999999997</v>
      </c>
      <c r="M10655">
        <v>-3.9990175515413284E-2</v>
      </c>
      <c r="N10655">
        <v>-9.6777677536010742E-2</v>
      </c>
      <c r="O10655">
        <v>-6.3226260244846344E-2</v>
      </c>
      <c r="P10655">
        <v>-3.9990175515413284E-2</v>
      </c>
      <c r="Q10655">
        <v>-1.6754092648625374E-2</v>
      </c>
      <c r="R10655">
        <v>1.6797324642539024E-2</v>
      </c>
      <c r="S10655" s="10" t="s">
        <v>39</v>
      </c>
    </row>
    <row r="10656" spans="1:19" hidden="1" x14ac:dyDescent="0.25">
      <c r="A10656" s="10" t="str">
        <f t="shared" si="166"/>
        <v>2017-2026Other1-in-10September PeakPGE24</v>
      </c>
      <c r="B10656" s="10" t="s">
        <v>54</v>
      </c>
      <c r="C10656" s="10" t="s">
        <v>13</v>
      </c>
      <c r="D10656" s="10" t="s">
        <v>7</v>
      </c>
      <c r="E10656" s="10" t="s">
        <v>1</v>
      </c>
      <c r="F10656">
        <v>24</v>
      </c>
      <c r="G10656">
        <v>1.1904555559158325</v>
      </c>
      <c r="H10656">
        <v>1.2549424171447754</v>
      </c>
      <c r="I10656">
        <v>78.074806213378906</v>
      </c>
      <c r="J10656">
        <v>4.4309847056865692E-2</v>
      </c>
      <c r="K10656">
        <v>34811</v>
      </c>
      <c r="L10656">
        <v>32805.326999999997</v>
      </c>
      <c r="M10656">
        <v>-6.4486891031265259E-2</v>
      </c>
      <c r="N10656">
        <v>-0.12127438932657242</v>
      </c>
      <c r="O10656">
        <v>-8.772297203540802E-2</v>
      </c>
      <c r="P10656">
        <v>-6.4486891031265259E-2</v>
      </c>
      <c r="Q10656">
        <v>-4.1250806301832199E-2</v>
      </c>
      <c r="R10656">
        <v>-7.6993908733129501E-3</v>
      </c>
      <c r="S10656" s="10" t="s">
        <v>38</v>
      </c>
    </row>
    <row r="10657" spans="1:19" hidden="1" x14ac:dyDescent="0.25">
      <c r="A10657" s="10" t="str">
        <f t="shared" si="166"/>
        <v>2017-2026Other1-in-2September PeakPGE24</v>
      </c>
      <c r="B10657" s="10" t="s">
        <v>54</v>
      </c>
      <c r="C10657" s="10" t="s">
        <v>13</v>
      </c>
      <c r="D10657" s="10" t="s">
        <v>7</v>
      </c>
      <c r="E10657" s="10" t="s">
        <v>9</v>
      </c>
      <c r="F10657">
        <v>24</v>
      </c>
      <c r="G10657">
        <v>1.1790064573287964</v>
      </c>
      <c r="H10657">
        <v>1.2420570850372314</v>
      </c>
      <c r="I10657">
        <v>77.004714965820313</v>
      </c>
      <c r="J10657">
        <v>4.4309847056865692E-2</v>
      </c>
      <c r="K10657">
        <v>34811</v>
      </c>
      <c r="L10657">
        <v>32805.326999999997</v>
      </c>
      <c r="M10657">
        <v>-6.3050583004951477E-2</v>
      </c>
      <c r="N10657">
        <v>-0.11983808130025864</v>
      </c>
      <c r="O10657">
        <v>-8.6286664009094238E-2</v>
      </c>
      <c r="P10657">
        <v>-6.3050583004951477E-2</v>
      </c>
      <c r="Q10657">
        <v>-3.9814498275518417E-2</v>
      </c>
      <c r="R10657">
        <v>-6.2630828469991684E-3</v>
      </c>
      <c r="S10657" s="10" t="s">
        <v>38</v>
      </c>
    </row>
    <row r="10658" spans="1:19" hidden="1" x14ac:dyDescent="0.25">
      <c r="A10658" s="10" t="str">
        <f t="shared" si="166"/>
        <v>2017-2026Other1-in-2Typical Event DayCAISO1</v>
      </c>
      <c r="B10658" s="10" t="s">
        <v>54</v>
      </c>
      <c r="C10658" s="10" t="s">
        <v>13</v>
      </c>
      <c r="D10658" s="10" t="s">
        <v>8</v>
      </c>
      <c r="E10658" s="10" t="s">
        <v>9</v>
      </c>
      <c r="F10658">
        <v>1</v>
      </c>
      <c r="G10658">
        <v>0.842041015625</v>
      </c>
      <c r="H10658">
        <v>0.842041015625</v>
      </c>
      <c r="I10658">
        <v>74.535560607910156</v>
      </c>
      <c r="J10658">
        <v>0</v>
      </c>
      <c r="K10658">
        <v>34811</v>
      </c>
      <c r="L10658">
        <v>32805.326999999997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 s="10" t="s">
        <v>39</v>
      </c>
    </row>
    <row r="10659" spans="1:19" hidden="1" x14ac:dyDescent="0.25">
      <c r="A10659" s="10" t="str">
        <f t="shared" si="166"/>
        <v>2017-2026Other1-in-10Typical Event DayCAISO1</v>
      </c>
      <c r="B10659" s="10" t="s">
        <v>54</v>
      </c>
      <c r="C10659" s="10" t="s">
        <v>13</v>
      </c>
      <c r="D10659" s="10" t="s">
        <v>8</v>
      </c>
      <c r="E10659" s="10" t="s">
        <v>1</v>
      </c>
      <c r="F10659">
        <v>1</v>
      </c>
      <c r="G10659">
        <v>0.94475358724594116</v>
      </c>
      <c r="H10659">
        <v>0.94475358724594116</v>
      </c>
      <c r="I10659">
        <v>77.368766784667969</v>
      </c>
      <c r="J10659">
        <v>0</v>
      </c>
      <c r="K10659">
        <v>34811</v>
      </c>
      <c r="L10659">
        <v>32805.326999999997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 s="10" t="s">
        <v>39</v>
      </c>
    </row>
    <row r="10660" spans="1:19" hidden="1" x14ac:dyDescent="0.25">
      <c r="A10660" s="10" t="str">
        <f t="shared" si="166"/>
        <v>2017-2026Other1-in-10Typical Event DayPGE1</v>
      </c>
      <c r="B10660" s="10" t="s">
        <v>54</v>
      </c>
      <c r="C10660" s="10" t="s">
        <v>13</v>
      </c>
      <c r="D10660" s="10" t="s">
        <v>8</v>
      </c>
      <c r="E10660" s="10" t="s">
        <v>1</v>
      </c>
      <c r="F10660">
        <v>1</v>
      </c>
      <c r="G10660">
        <v>1.0079115629196167</v>
      </c>
      <c r="H10660">
        <v>1.0079115629196167</v>
      </c>
      <c r="I10660">
        <v>79.125419616699219</v>
      </c>
      <c r="J10660">
        <v>0</v>
      </c>
      <c r="K10660">
        <v>34811</v>
      </c>
      <c r="L10660">
        <v>32805.326999999997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 s="10" t="s">
        <v>38</v>
      </c>
    </row>
    <row r="10661" spans="1:19" hidden="1" x14ac:dyDescent="0.25">
      <c r="A10661" s="10" t="str">
        <f t="shared" si="166"/>
        <v>2017-2026Other1-in-2Typical Event DayPGE1</v>
      </c>
      <c r="B10661" s="10" t="s">
        <v>54</v>
      </c>
      <c r="C10661" s="10" t="s">
        <v>13</v>
      </c>
      <c r="D10661" s="10" t="s">
        <v>8</v>
      </c>
      <c r="E10661" s="10" t="s">
        <v>9</v>
      </c>
      <c r="F10661">
        <v>1</v>
      </c>
      <c r="G10661">
        <v>0.9471743106842041</v>
      </c>
      <c r="H10661">
        <v>0.9471743106842041</v>
      </c>
      <c r="I10661">
        <v>77.2054443359375</v>
      </c>
      <c r="J10661">
        <v>0</v>
      </c>
      <c r="K10661">
        <v>34811</v>
      </c>
      <c r="L10661">
        <v>32805.326999999997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 s="10" t="s">
        <v>38</v>
      </c>
    </row>
    <row r="10662" spans="1:19" hidden="1" x14ac:dyDescent="0.25">
      <c r="A10662" s="10" t="str">
        <f t="shared" si="166"/>
        <v>2017-2026Other1-in-10Typical Event DayCAISO2</v>
      </c>
      <c r="B10662" s="10" t="s">
        <v>54</v>
      </c>
      <c r="C10662" s="10" t="s">
        <v>13</v>
      </c>
      <c r="D10662" s="10" t="s">
        <v>8</v>
      </c>
      <c r="E10662" s="10" t="s">
        <v>1</v>
      </c>
      <c r="F10662">
        <v>2</v>
      </c>
      <c r="G10662">
        <v>0.80948054790496826</v>
      </c>
      <c r="H10662">
        <v>0.80948054790496826</v>
      </c>
      <c r="I10662">
        <v>75.442398071289063</v>
      </c>
      <c r="J10662">
        <v>0</v>
      </c>
      <c r="K10662">
        <v>34811</v>
      </c>
      <c r="L10662">
        <v>32805.326999999997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 s="10" t="s">
        <v>39</v>
      </c>
    </row>
    <row r="10663" spans="1:19" hidden="1" x14ac:dyDescent="0.25">
      <c r="A10663" s="10" t="str">
        <f t="shared" si="166"/>
        <v>2017-2026Other1-in-2Typical Event DayCAISO2</v>
      </c>
      <c r="B10663" s="10" t="s">
        <v>54</v>
      </c>
      <c r="C10663" s="10" t="s">
        <v>13</v>
      </c>
      <c r="D10663" s="10" t="s">
        <v>8</v>
      </c>
      <c r="E10663" s="10" t="s">
        <v>9</v>
      </c>
      <c r="F10663">
        <v>2</v>
      </c>
      <c r="G10663">
        <v>0.72147464752197266</v>
      </c>
      <c r="H10663">
        <v>0.72147464752197266</v>
      </c>
      <c r="I10663">
        <v>72.777351379394531</v>
      </c>
      <c r="J10663">
        <v>0</v>
      </c>
      <c r="K10663">
        <v>34811</v>
      </c>
      <c r="L10663">
        <v>32805.326999999997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 s="10" t="s">
        <v>39</v>
      </c>
    </row>
    <row r="10664" spans="1:19" hidden="1" x14ac:dyDescent="0.25">
      <c r="A10664" s="10" t="str">
        <f t="shared" si="166"/>
        <v>2017-2026Other1-in-2Typical Event DayPGE2</v>
      </c>
      <c r="B10664" s="10" t="s">
        <v>54</v>
      </c>
      <c r="C10664" s="10" t="s">
        <v>13</v>
      </c>
      <c r="D10664" s="10" t="s">
        <v>8</v>
      </c>
      <c r="E10664" s="10" t="s">
        <v>9</v>
      </c>
      <c r="F10664">
        <v>2</v>
      </c>
      <c r="G10664">
        <v>0.81155461072921753</v>
      </c>
      <c r="H10664">
        <v>0.81155461072921753</v>
      </c>
      <c r="I10664">
        <v>75.481460571289063</v>
      </c>
      <c r="J10664">
        <v>0</v>
      </c>
      <c r="K10664">
        <v>34811</v>
      </c>
      <c r="L10664">
        <v>32805.326999999997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 s="10" t="s">
        <v>38</v>
      </c>
    </row>
    <row r="10665" spans="1:19" hidden="1" x14ac:dyDescent="0.25">
      <c r="A10665" s="10" t="str">
        <f t="shared" si="166"/>
        <v>2017-2026Other1-in-10Typical Event DayPGE2</v>
      </c>
      <c r="B10665" s="10" t="s">
        <v>54</v>
      </c>
      <c r="C10665" s="10" t="s">
        <v>13</v>
      </c>
      <c r="D10665" s="10" t="s">
        <v>8</v>
      </c>
      <c r="E10665" s="10" t="s">
        <v>1</v>
      </c>
      <c r="F10665">
        <v>2</v>
      </c>
      <c r="G10665">
        <v>0.86359530687332153</v>
      </c>
      <c r="H10665">
        <v>0.86359530687332153</v>
      </c>
      <c r="I10665">
        <v>77.363563537597656</v>
      </c>
      <c r="J10665">
        <v>0</v>
      </c>
      <c r="K10665">
        <v>34811</v>
      </c>
      <c r="L10665">
        <v>32805.326999999997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 s="10" t="s">
        <v>38</v>
      </c>
    </row>
    <row r="10666" spans="1:19" hidden="1" x14ac:dyDescent="0.25">
      <c r="A10666" s="10" t="str">
        <f t="shared" si="166"/>
        <v>2017-2026Other1-in-10Typical Event DayCAISO3</v>
      </c>
      <c r="B10666" s="10" t="s">
        <v>54</v>
      </c>
      <c r="C10666" s="10" t="s">
        <v>13</v>
      </c>
      <c r="D10666" s="10" t="s">
        <v>8</v>
      </c>
      <c r="E10666" s="10" t="s">
        <v>1</v>
      </c>
      <c r="F10666">
        <v>3</v>
      </c>
      <c r="G10666">
        <v>0.72488760948181152</v>
      </c>
      <c r="H10666">
        <v>0.72488760948181152</v>
      </c>
      <c r="I10666">
        <v>73.560585021972656</v>
      </c>
      <c r="J10666">
        <v>0</v>
      </c>
      <c r="K10666">
        <v>34811</v>
      </c>
      <c r="L10666">
        <v>32805.326999999997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 s="10" t="s">
        <v>39</v>
      </c>
    </row>
    <row r="10667" spans="1:19" hidden="1" x14ac:dyDescent="0.25">
      <c r="A10667" s="10" t="str">
        <f t="shared" si="166"/>
        <v>2017-2026Other1-in-2Typical Event DayCAISO3</v>
      </c>
      <c r="B10667" s="10" t="s">
        <v>54</v>
      </c>
      <c r="C10667" s="10" t="s">
        <v>13</v>
      </c>
      <c r="D10667" s="10" t="s">
        <v>8</v>
      </c>
      <c r="E10667" s="10" t="s">
        <v>9</v>
      </c>
      <c r="F10667">
        <v>3</v>
      </c>
      <c r="G10667">
        <v>0.64607858657836914</v>
      </c>
      <c r="H10667">
        <v>0.64607858657836914</v>
      </c>
      <c r="I10667">
        <v>71.115089416503906</v>
      </c>
      <c r="J10667">
        <v>0</v>
      </c>
      <c r="K10667">
        <v>34811</v>
      </c>
      <c r="L10667">
        <v>32805.326999999997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 s="10" t="s">
        <v>39</v>
      </c>
    </row>
    <row r="10668" spans="1:19" hidden="1" x14ac:dyDescent="0.25">
      <c r="A10668" s="10" t="str">
        <f t="shared" si="166"/>
        <v>2017-2026Other1-in-10Typical Event DayPGE3</v>
      </c>
      <c r="B10668" s="10" t="s">
        <v>54</v>
      </c>
      <c r="C10668" s="10" t="s">
        <v>13</v>
      </c>
      <c r="D10668" s="10" t="s">
        <v>8</v>
      </c>
      <c r="E10668" s="10" t="s">
        <v>1</v>
      </c>
      <c r="F10668">
        <v>3</v>
      </c>
      <c r="G10668">
        <v>0.77334725856781006</v>
      </c>
      <c r="H10668">
        <v>0.77334725856781006</v>
      </c>
      <c r="I10668">
        <v>75.8118896484375</v>
      </c>
      <c r="J10668">
        <v>0</v>
      </c>
      <c r="K10668">
        <v>34811</v>
      </c>
      <c r="L10668">
        <v>32805.326999999997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 s="10" t="s">
        <v>38</v>
      </c>
    </row>
    <row r="10669" spans="1:19" hidden="1" x14ac:dyDescent="0.25">
      <c r="A10669" s="10" t="str">
        <f t="shared" si="166"/>
        <v>2017-2026Other1-in-2Typical Event DayPGE3</v>
      </c>
      <c r="B10669" s="10" t="s">
        <v>54</v>
      </c>
      <c r="C10669" s="10" t="s">
        <v>13</v>
      </c>
      <c r="D10669" s="10" t="s">
        <v>8</v>
      </c>
      <c r="E10669" s="10" t="s">
        <v>9</v>
      </c>
      <c r="F10669">
        <v>3</v>
      </c>
      <c r="G10669">
        <v>0.72674494981765747</v>
      </c>
      <c r="H10669">
        <v>0.72674494981765747</v>
      </c>
      <c r="I10669">
        <v>73.567230224609375</v>
      </c>
      <c r="J10669">
        <v>0</v>
      </c>
      <c r="K10669">
        <v>34811</v>
      </c>
      <c r="L10669">
        <v>32805.326999999997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 s="10" t="s">
        <v>38</v>
      </c>
    </row>
    <row r="10670" spans="1:19" hidden="1" x14ac:dyDescent="0.25">
      <c r="A10670" s="10" t="str">
        <f t="shared" si="166"/>
        <v>2017-2026Other1-in-10Typical Event DayCAISO4</v>
      </c>
      <c r="B10670" s="10" t="s">
        <v>54</v>
      </c>
      <c r="C10670" s="10" t="s">
        <v>13</v>
      </c>
      <c r="D10670" s="10" t="s">
        <v>8</v>
      </c>
      <c r="E10670" s="10" t="s">
        <v>1</v>
      </c>
      <c r="F10670">
        <v>4</v>
      </c>
      <c r="G10670">
        <v>0.67781853675842285</v>
      </c>
      <c r="H10670">
        <v>0.67781853675842285</v>
      </c>
      <c r="I10670">
        <v>72.1533203125</v>
      </c>
      <c r="J10670">
        <v>0</v>
      </c>
      <c r="K10670">
        <v>34811</v>
      </c>
      <c r="L10670">
        <v>32805.326999999997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 s="10" t="s">
        <v>39</v>
      </c>
    </row>
    <row r="10671" spans="1:19" hidden="1" x14ac:dyDescent="0.25">
      <c r="A10671" s="10" t="str">
        <f t="shared" si="166"/>
        <v>2017-2026Other1-in-2Typical Event DayCAISO4</v>
      </c>
      <c r="B10671" s="10" t="s">
        <v>54</v>
      </c>
      <c r="C10671" s="10" t="s">
        <v>13</v>
      </c>
      <c r="D10671" s="10" t="s">
        <v>8</v>
      </c>
      <c r="E10671" s="10" t="s">
        <v>9</v>
      </c>
      <c r="F10671">
        <v>4</v>
      </c>
      <c r="G10671">
        <v>0.60412681102752686</v>
      </c>
      <c r="H10671">
        <v>0.60412681102752686</v>
      </c>
      <c r="I10671">
        <v>69.676338195800781</v>
      </c>
      <c r="J10671">
        <v>0</v>
      </c>
      <c r="K10671">
        <v>34811</v>
      </c>
      <c r="L10671">
        <v>32805.326999999997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 s="10" t="s">
        <v>39</v>
      </c>
    </row>
    <row r="10672" spans="1:19" hidden="1" x14ac:dyDescent="0.25">
      <c r="A10672" s="10" t="str">
        <f t="shared" si="166"/>
        <v>2017-2026Other1-in-10Typical Event DayPGE4</v>
      </c>
      <c r="B10672" s="10" t="s">
        <v>54</v>
      </c>
      <c r="C10672" s="10" t="s">
        <v>13</v>
      </c>
      <c r="D10672" s="10" t="s">
        <v>8</v>
      </c>
      <c r="E10672" s="10" t="s">
        <v>1</v>
      </c>
      <c r="F10672">
        <v>4</v>
      </c>
      <c r="G10672">
        <v>0.72313159704208374</v>
      </c>
      <c r="H10672">
        <v>0.72313159704208374</v>
      </c>
      <c r="I10672">
        <v>74.280754089355469</v>
      </c>
      <c r="J10672">
        <v>0</v>
      </c>
      <c r="K10672">
        <v>34811</v>
      </c>
      <c r="L10672">
        <v>32805.326999999997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 s="10" t="s">
        <v>38</v>
      </c>
    </row>
    <row r="10673" spans="1:19" hidden="1" x14ac:dyDescent="0.25">
      <c r="A10673" s="10" t="str">
        <f t="shared" si="166"/>
        <v>2017-2026Other1-in-2Typical Event DayPGE4</v>
      </c>
      <c r="B10673" s="10" t="s">
        <v>54</v>
      </c>
      <c r="C10673" s="10" t="s">
        <v>13</v>
      </c>
      <c r="D10673" s="10" t="s">
        <v>8</v>
      </c>
      <c r="E10673" s="10" t="s">
        <v>9</v>
      </c>
      <c r="F10673">
        <v>4</v>
      </c>
      <c r="G10673">
        <v>0.67955529689788818</v>
      </c>
      <c r="H10673">
        <v>0.67955529689788818</v>
      </c>
      <c r="I10673">
        <v>72.134246826171875</v>
      </c>
      <c r="J10673">
        <v>0</v>
      </c>
      <c r="K10673">
        <v>34811</v>
      </c>
      <c r="L10673">
        <v>32805.326999999997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 s="10" t="s">
        <v>38</v>
      </c>
    </row>
    <row r="10674" spans="1:19" hidden="1" x14ac:dyDescent="0.25">
      <c r="A10674" s="10" t="str">
        <f t="shared" si="166"/>
        <v>2017-2026Other1-in-2Typical Event DayCAISO5</v>
      </c>
      <c r="B10674" s="10" t="s">
        <v>54</v>
      </c>
      <c r="C10674" s="10" t="s">
        <v>13</v>
      </c>
      <c r="D10674" s="10" t="s">
        <v>8</v>
      </c>
      <c r="E10674" s="10" t="s">
        <v>9</v>
      </c>
      <c r="F10674">
        <v>5</v>
      </c>
      <c r="G10674">
        <v>0.5917351245880127</v>
      </c>
      <c r="H10674">
        <v>0.5917351245880127</v>
      </c>
      <c r="I10674">
        <v>68.404708862304688</v>
      </c>
      <c r="J10674">
        <v>0</v>
      </c>
      <c r="K10674">
        <v>34811</v>
      </c>
      <c r="L10674">
        <v>32805.326999999997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 s="10" t="s">
        <v>39</v>
      </c>
    </row>
    <row r="10675" spans="1:19" hidden="1" x14ac:dyDescent="0.25">
      <c r="A10675" s="10" t="str">
        <f t="shared" si="166"/>
        <v>2017-2026Other1-in-10Typical Event DayCAISO5</v>
      </c>
      <c r="B10675" s="10" t="s">
        <v>54</v>
      </c>
      <c r="C10675" s="10" t="s">
        <v>13</v>
      </c>
      <c r="D10675" s="10" t="s">
        <v>8</v>
      </c>
      <c r="E10675" s="10" t="s">
        <v>1</v>
      </c>
      <c r="F10675">
        <v>5</v>
      </c>
      <c r="G10675">
        <v>0.66391533613204956</v>
      </c>
      <c r="H10675">
        <v>0.66391533613204956</v>
      </c>
      <c r="I10675">
        <v>70.969856262207031</v>
      </c>
      <c r="J10675">
        <v>0</v>
      </c>
      <c r="K10675">
        <v>34811</v>
      </c>
      <c r="L10675">
        <v>32805.326999999997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 s="10" t="s">
        <v>39</v>
      </c>
    </row>
    <row r="10676" spans="1:19" hidden="1" x14ac:dyDescent="0.25">
      <c r="A10676" s="10" t="str">
        <f t="shared" si="166"/>
        <v>2017-2026Other1-in-2Typical Event DayPGE5</v>
      </c>
      <c r="B10676" s="10" t="s">
        <v>54</v>
      </c>
      <c r="C10676" s="10" t="s">
        <v>13</v>
      </c>
      <c r="D10676" s="10" t="s">
        <v>8</v>
      </c>
      <c r="E10676" s="10" t="s">
        <v>9</v>
      </c>
      <c r="F10676">
        <v>5</v>
      </c>
      <c r="G10676">
        <v>0.66561645269393921</v>
      </c>
      <c r="H10676">
        <v>0.66561645269393921</v>
      </c>
      <c r="I10676">
        <v>70.751457214355469</v>
      </c>
      <c r="J10676">
        <v>0</v>
      </c>
      <c r="K10676">
        <v>34811</v>
      </c>
      <c r="L10676">
        <v>32805.326999999997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 s="10" t="s">
        <v>38</v>
      </c>
    </row>
    <row r="10677" spans="1:19" hidden="1" x14ac:dyDescent="0.25">
      <c r="A10677" s="10" t="str">
        <f t="shared" si="166"/>
        <v>2017-2026Other1-in-10Typical Event DayPGE5</v>
      </c>
      <c r="B10677" s="10" t="s">
        <v>54</v>
      </c>
      <c r="C10677" s="10" t="s">
        <v>13</v>
      </c>
      <c r="D10677" s="10" t="s">
        <v>8</v>
      </c>
      <c r="E10677" s="10" t="s">
        <v>1</v>
      </c>
      <c r="F10677">
        <v>5</v>
      </c>
      <c r="G10677">
        <v>0.70829886198043823</v>
      </c>
      <c r="H10677">
        <v>0.70829886198043823</v>
      </c>
      <c r="I10677">
        <v>73.176559448242188</v>
      </c>
      <c r="J10677">
        <v>0</v>
      </c>
      <c r="K10677">
        <v>34811</v>
      </c>
      <c r="L10677">
        <v>32805.326999999997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 s="10" t="s">
        <v>38</v>
      </c>
    </row>
    <row r="10678" spans="1:19" hidden="1" x14ac:dyDescent="0.25">
      <c r="A10678" s="10" t="str">
        <f t="shared" si="166"/>
        <v>2017-2026Other1-in-2Typical Event DayCAISO6</v>
      </c>
      <c r="B10678" s="10" t="s">
        <v>54</v>
      </c>
      <c r="C10678" s="10" t="s">
        <v>13</v>
      </c>
      <c r="D10678" s="10" t="s">
        <v>8</v>
      </c>
      <c r="E10678" s="10" t="s">
        <v>9</v>
      </c>
      <c r="F10678">
        <v>6</v>
      </c>
      <c r="G10678">
        <v>0.61461788415908813</v>
      </c>
      <c r="H10678">
        <v>0.61461788415908813</v>
      </c>
      <c r="I10678">
        <v>67.415260314941406</v>
      </c>
      <c r="J10678">
        <v>0</v>
      </c>
      <c r="K10678">
        <v>34811</v>
      </c>
      <c r="L10678">
        <v>32805.326999999997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 s="10" t="s">
        <v>39</v>
      </c>
    </row>
    <row r="10679" spans="1:19" hidden="1" x14ac:dyDescent="0.25">
      <c r="A10679" s="10" t="str">
        <f t="shared" si="166"/>
        <v>2017-2026Other1-in-10Typical Event DayCAISO6</v>
      </c>
      <c r="B10679" s="10" t="s">
        <v>54</v>
      </c>
      <c r="C10679" s="10" t="s">
        <v>13</v>
      </c>
      <c r="D10679" s="10" t="s">
        <v>8</v>
      </c>
      <c r="E10679" s="10" t="s">
        <v>1</v>
      </c>
      <c r="F10679">
        <v>6</v>
      </c>
      <c r="G10679">
        <v>0.68958932161331177</v>
      </c>
      <c r="H10679">
        <v>0.68958932161331177</v>
      </c>
      <c r="I10679">
        <v>69.982460021972656</v>
      </c>
      <c r="J10679">
        <v>0</v>
      </c>
      <c r="K10679">
        <v>34811</v>
      </c>
      <c r="L10679">
        <v>32805.326999999997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 s="10" t="s">
        <v>39</v>
      </c>
    </row>
    <row r="10680" spans="1:19" hidden="1" x14ac:dyDescent="0.25">
      <c r="A10680" s="10" t="str">
        <f t="shared" si="166"/>
        <v>2017-2026Other1-in-10Typical Event DayPGE6</v>
      </c>
      <c r="B10680" s="10" t="s">
        <v>54</v>
      </c>
      <c r="C10680" s="10" t="s">
        <v>13</v>
      </c>
      <c r="D10680" s="10" t="s">
        <v>8</v>
      </c>
      <c r="E10680" s="10" t="s">
        <v>1</v>
      </c>
      <c r="F10680">
        <v>6</v>
      </c>
      <c r="G10680">
        <v>0.73568922281265259</v>
      </c>
      <c r="H10680">
        <v>0.73568922281265259</v>
      </c>
      <c r="I10680">
        <v>72.225807189941406</v>
      </c>
      <c r="J10680">
        <v>0</v>
      </c>
      <c r="K10680">
        <v>34811</v>
      </c>
      <c r="L10680">
        <v>32805.326999999997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 s="10" t="s">
        <v>38</v>
      </c>
    </row>
    <row r="10681" spans="1:19" hidden="1" x14ac:dyDescent="0.25">
      <c r="A10681" s="10" t="str">
        <f t="shared" si="166"/>
        <v>2017-2026Other1-in-2Typical Event DayPGE6</v>
      </c>
      <c r="B10681" s="10" t="s">
        <v>54</v>
      </c>
      <c r="C10681" s="10" t="s">
        <v>13</v>
      </c>
      <c r="D10681" s="10" t="s">
        <v>8</v>
      </c>
      <c r="E10681" s="10" t="s">
        <v>9</v>
      </c>
      <c r="F10681">
        <v>6</v>
      </c>
      <c r="G10681">
        <v>0.69135624170303345</v>
      </c>
      <c r="H10681">
        <v>0.69135624170303345</v>
      </c>
      <c r="I10681">
        <v>69.71820068359375</v>
      </c>
      <c r="J10681">
        <v>0</v>
      </c>
      <c r="K10681">
        <v>34811</v>
      </c>
      <c r="L10681">
        <v>32805.326999999997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 s="10" t="s">
        <v>38</v>
      </c>
    </row>
    <row r="10682" spans="1:19" hidden="1" x14ac:dyDescent="0.25">
      <c r="A10682" s="10" t="str">
        <f t="shared" si="166"/>
        <v>2017-2026Other1-in-2Typical Event DayCAISO7</v>
      </c>
      <c r="B10682" s="10" t="s">
        <v>54</v>
      </c>
      <c r="C10682" s="10" t="s">
        <v>13</v>
      </c>
      <c r="D10682" s="10" t="s">
        <v>8</v>
      </c>
      <c r="E10682" s="10" t="s">
        <v>9</v>
      </c>
      <c r="F10682">
        <v>7</v>
      </c>
      <c r="G10682">
        <v>0.67766189575195313</v>
      </c>
      <c r="H10682">
        <v>0.67766189575195313</v>
      </c>
      <c r="I10682">
        <v>67.211219787597656</v>
      </c>
      <c r="J10682">
        <v>0</v>
      </c>
      <c r="K10682">
        <v>34811</v>
      </c>
      <c r="L10682">
        <v>32805.326999999997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 s="10" t="s">
        <v>39</v>
      </c>
    </row>
    <row r="10683" spans="1:19" hidden="1" x14ac:dyDescent="0.25">
      <c r="A10683" s="10" t="str">
        <f t="shared" si="166"/>
        <v>2017-2026Other1-in-10Typical Event DayCAISO7</v>
      </c>
      <c r="B10683" s="10" t="s">
        <v>54</v>
      </c>
      <c r="C10683" s="10" t="s">
        <v>13</v>
      </c>
      <c r="D10683" s="10" t="s">
        <v>8</v>
      </c>
      <c r="E10683" s="10" t="s">
        <v>1</v>
      </c>
      <c r="F10683">
        <v>7</v>
      </c>
      <c r="G10683">
        <v>0.76032346487045288</v>
      </c>
      <c r="H10683">
        <v>0.76032346487045288</v>
      </c>
      <c r="I10683">
        <v>69.77392578125</v>
      </c>
      <c r="J10683">
        <v>0</v>
      </c>
      <c r="K10683">
        <v>34811</v>
      </c>
      <c r="L10683">
        <v>32805.326999999997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 s="10" t="s">
        <v>39</v>
      </c>
    </row>
    <row r="10684" spans="1:19" hidden="1" x14ac:dyDescent="0.25">
      <c r="A10684" s="10" t="str">
        <f t="shared" si="166"/>
        <v>2017-2026Other1-in-10Typical Event DayPGE7</v>
      </c>
      <c r="B10684" s="10" t="s">
        <v>54</v>
      </c>
      <c r="C10684" s="10" t="s">
        <v>13</v>
      </c>
      <c r="D10684" s="10" t="s">
        <v>8</v>
      </c>
      <c r="E10684" s="10" t="s">
        <v>1</v>
      </c>
      <c r="F10684">
        <v>7</v>
      </c>
      <c r="G10684">
        <v>0.81115204095840454</v>
      </c>
      <c r="H10684">
        <v>0.81115204095840454</v>
      </c>
      <c r="I10684">
        <v>72.120452880859375</v>
      </c>
      <c r="J10684">
        <v>0</v>
      </c>
      <c r="K10684">
        <v>34811</v>
      </c>
      <c r="L10684">
        <v>32805.326999999997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 s="10" t="s">
        <v>38</v>
      </c>
    </row>
    <row r="10685" spans="1:19" hidden="1" x14ac:dyDescent="0.25">
      <c r="A10685" s="10" t="str">
        <f t="shared" si="166"/>
        <v>2017-2026Other1-in-2Typical Event DayPGE7</v>
      </c>
      <c r="B10685" s="10" t="s">
        <v>54</v>
      </c>
      <c r="C10685" s="10" t="s">
        <v>13</v>
      </c>
      <c r="D10685" s="10" t="s">
        <v>8</v>
      </c>
      <c r="E10685" s="10" t="s">
        <v>9</v>
      </c>
      <c r="F10685">
        <v>7</v>
      </c>
      <c r="G10685">
        <v>0.76227164268493652</v>
      </c>
      <c r="H10685">
        <v>0.76227164268493652</v>
      </c>
      <c r="I10685">
        <v>69.807243347167969</v>
      </c>
      <c r="J10685">
        <v>0</v>
      </c>
      <c r="K10685">
        <v>34811</v>
      </c>
      <c r="L10685">
        <v>32805.326999999997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 s="10" t="s">
        <v>38</v>
      </c>
    </row>
    <row r="10686" spans="1:19" hidden="1" x14ac:dyDescent="0.25">
      <c r="A10686" s="10" t="str">
        <f t="shared" si="166"/>
        <v>2017-2026Other1-in-10Typical Event DayCAISO8</v>
      </c>
      <c r="B10686" s="10" t="s">
        <v>54</v>
      </c>
      <c r="C10686" s="10" t="s">
        <v>13</v>
      </c>
      <c r="D10686" s="10" t="s">
        <v>8</v>
      </c>
      <c r="E10686" s="10" t="s">
        <v>1</v>
      </c>
      <c r="F10686">
        <v>8</v>
      </c>
      <c r="G10686">
        <v>0.80117291212081909</v>
      </c>
      <c r="H10686">
        <v>0.80117291212081909</v>
      </c>
      <c r="I10686">
        <v>72.815559387207031</v>
      </c>
      <c r="J10686">
        <v>0</v>
      </c>
      <c r="K10686">
        <v>34811</v>
      </c>
      <c r="L10686">
        <v>32805.326999999997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 s="10" t="s">
        <v>39</v>
      </c>
    </row>
    <row r="10687" spans="1:19" hidden="1" x14ac:dyDescent="0.25">
      <c r="A10687" s="10" t="str">
        <f t="shared" si="166"/>
        <v>2017-2026Other1-in-2Typical Event DayCAISO8</v>
      </c>
      <c r="B10687" s="10" t="s">
        <v>54</v>
      </c>
      <c r="C10687" s="10" t="s">
        <v>13</v>
      </c>
      <c r="D10687" s="10" t="s">
        <v>8</v>
      </c>
      <c r="E10687" s="10" t="s">
        <v>9</v>
      </c>
      <c r="F10687">
        <v>8</v>
      </c>
      <c r="G10687">
        <v>0.71407020092010498</v>
      </c>
      <c r="H10687">
        <v>0.71407020092010498</v>
      </c>
      <c r="I10687">
        <v>69.753707885742188</v>
      </c>
      <c r="J10687">
        <v>0</v>
      </c>
      <c r="K10687">
        <v>34811</v>
      </c>
      <c r="L10687">
        <v>32805.326999999997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 s="10" t="s">
        <v>39</v>
      </c>
    </row>
    <row r="10688" spans="1:19" hidden="1" x14ac:dyDescent="0.25">
      <c r="A10688" s="10" t="str">
        <f t="shared" si="166"/>
        <v>2017-2026Other1-in-10Typical Event DayPGE8</v>
      </c>
      <c r="B10688" s="10" t="s">
        <v>54</v>
      </c>
      <c r="C10688" s="10" t="s">
        <v>13</v>
      </c>
      <c r="D10688" s="10" t="s">
        <v>8</v>
      </c>
      <c r="E10688" s="10" t="s">
        <v>1</v>
      </c>
      <c r="F10688">
        <v>8</v>
      </c>
      <c r="G10688">
        <v>0.85473233461380005</v>
      </c>
      <c r="H10688">
        <v>0.85473233461380005</v>
      </c>
      <c r="I10688">
        <v>74.976646423339844</v>
      </c>
      <c r="J10688">
        <v>0</v>
      </c>
      <c r="K10688">
        <v>34811</v>
      </c>
      <c r="L10688">
        <v>32805.326999999997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 s="10" t="s">
        <v>38</v>
      </c>
    </row>
    <row r="10689" spans="1:19" hidden="1" x14ac:dyDescent="0.25">
      <c r="A10689" s="10" t="str">
        <f t="shared" si="166"/>
        <v>2017-2026Other1-in-2Typical Event DayPGE8</v>
      </c>
      <c r="B10689" s="10" t="s">
        <v>54</v>
      </c>
      <c r="C10689" s="10" t="s">
        <v>13</v>
      </c>
      <c r="D10689" s="10" t="s">
        <v>8</v>
      </c>
      <c r="E10689" s="10" t="s">
        <v>9</v>
      </c>
      <c r="F10689">
        <v>8</v>
      </c>
      <c r="G10689">
        <v>0.80322569608688354</v>
      </c>
      <c r="H10689">
        <v>0.80322569608688354</v>
      </c>
      <c r="I10689">
        <v>73.043937683105469</v>
      </c>
      <c r="J10689">
        <v>0</v>
      </c>
      <c r="K10689">
        <v>34811</v>
      </c>
      <c r="L10689">
        <v>32805.326999999997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 s="10" t="s">
        <v>38</v>
      </c>
    </row>
    <row r="10690" spans="1:19" hidden="1" x14ac:dyDescent="0.25">
      <c r="A10690" s="10" t="str">
        <f t="shared" ref="A10690:A10753" si="167">CONCATENATE(B10690,C10690,E10690,D10690,S10690,F10690)</f>
        <v>2017-2026Other1-in-10Typical Event DayCAISO9</v>
      </c>
      <c r="B10690" s="10" t="s">
        <v>54</v>
      </c>
      <c r="C10690" s="10" t="s">
        <v>13</v>
      </c>
      <c r="D10690" s="10" t="s">
        <v>8</v>
      </c>
      <c r="E10690" s="10" t="s">
        <v>1</v>
      </c>
      <c r="F10690">
        <v>9</v>
      </c>
      <c r="G10690">
        <v>0.79600262641906738</v>
      </c>
      <c r="H10690">
        <v>0.79600262641906738</v>
      </c>
      <c r="I10690">
        <v>77.409797668457031</v>
      </c>
      <c r="J10690">
        <v>0</v>
      </c>
      <c r="K10690">
        <v>34811</v>
      </c>
      <c r="L10690">
        <v>32805.326999999997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 s="10" t="s">
        <v>39</v>
      </c>
    </row>
    <row r="10691" spans="1:19" hidden="1" x14ac:dyDescent="0.25">
      <c r="A10691" s="10" t="str">
        <f t="shared" si="167"/>
        <v>2017-2026Other1-in-2Typical Event DayCAISO9</v>
      </c>
      <c r="B10691" s="10" t="s">
        <v>54</v>
      </c>
      <c r="C10691" s="10" t="s">
        <v>13</v>
      </c>
      <c r="D10691" s="10" t="s">
        <v>8</v>
      </c>
      <c r="E10691" s="10" t="s">
        <v>9</v>
      </c>
      <c r="F10691">
        <v>9</v>
      </c>
      <c r="G10691">
        <v>0.70946204662322998</v>
      </c>
      <c r="H10691">
        <v>0.70946204662322998</v>
      </c>
      <c r="I10691">
        <v>74.069709777832031</v>
      </c>
      <c r="J10691">
        <v>0</v>
      </c>
      <c r="K10691">
        <v>34811</v>
      </c>
      <c r="L10691">
        <v>32805.326999999997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 s="10" t="s">
        <v>39</v>
      </c>
    </row>
    <row r="10692" spans="1:19" hidden="1" x14ac:dyDescent="0.25">
      <c r="A10692" s="10" t="str">
        <f t="shared" si="167"/>
        <v>2017-2026Other1-in-2Typical Event DayPGE9</v>
      </c>
      <c r="B10692" s="10" t="s">
        <v>54</v>
      </c>
      <c r="C10692" s="10" t="s">
        <v>13</v>
      </c>
      <c r="D10692" s="10" t="s">
        <v>8</v>
      </c>
      <c r="E10692" s="10" t="s">
        <v>9</v>
      </c>
      <c r="F10692">
        <v>9</v>
      </c>
      <c r="G10692">
        <v>0.7980421781539917</v>
      </c>
      <c r="H10692">
        <v>0.7980421781539917</v>
      </c>
      <c r="I10692">
        <v>77.920051574707031</v>
      </c>
      <c r="J10692">
        <v>0</v>
      </c>
      <c r="K10692">
        <v>34811</v>
      </c>
      <c r="L10692">
        <v>32805.326999999997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 s="10" t="s">
        <v>38</v>
      </c>
    </row>
    <row r="10693" spans="1:19" hidden="1" x14ac:dyDescent="0.25">
      <c r="A10693" s="10" t="str">
        <f t="shared" si="167"/>
        <v>2017-2026Other1-in-10Typical Event DayPGE9</v>
      </c>
      <c r="B10693" s="10" t="s">
        <v>54</v>
      </c>
      <c r="C10693" s="10" t="s">
        <v>13</v>
      </c>
      <c r="D10693" s="10" t="s">
        <v>8</v>
      </c>
      <c r="E10693" s="10" t="s">
        <v>1</v>
      </c>
      <c r="F10693">
        <v>9</v>
      </c>
      <c r="G10693">
        <v>0.84921640157699585</v>
      </c>
      <c r="H10693">
        <v>0.84921640157699585</v>
      </c>
      <c r="I10693">
        <v>80.144393920898438</v>
      </c>
      <c r="J10693">
        <v>0</v>
      </c>
      <c r="K10693">
        <v>34811</v>
      </c>
      <c r="L10693">
        <v>32805.326999999997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 s="10" t="s">
        <v>38</v>
      </c>
    </row>
    <row r="10694" spans="1:19" hidden="1" x14ac:dyDescent="0.25">
      <c r="A10694" s="10" t="str">
        <f t="shared" si="167"/>
        <v>2017-2026Other1-in-10Typical Event DayCAISO10</v>
      </c>
      <c r="B10694" s="10" t="s">
        <v>54</v>
      </c>
      <c r="C10694" s="10" t="s">
        <v>13</v>
      </c>
      <c r="D10694" s="10" t="s">
        <v>8</v>
      </c>
      <c r="E10694" s="10" t="s">
        <v>1</v>
      </c>
      <c r="F10694">
        <v>10</v>
      </c>
      <c r="G10694">
        <v>0.83227705955505371</v>
      </c>
      <c r="H10694">
        <v>0.83227705955505371</v>
      </c>
      <c r="I10694">
        <v>82.216110229492188</v>
      </c>
      <c r="J10694">
        <v>0</v>
      </c>
      <c r="K10694">
        <v>34811</v>
      </c>
      <c r="L10694">
        <v>32805.326999999997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 s="10" t="s">
        <v>39</v>
      </c>
    </row>
    <row r="10695" spans="1:19" hidden="1" x14ac:dyDescent="0.25">
      <c r="A10695" s="10" t="str">
        <f t="shared" si="167"/>
        <v>2017-2026Other1-in-2Typical Event DayCAISO10</v>
      </c>
      <c r="B10695" s="10" t="s">
        <v>54</v>
      </c>
      <c r="C10695" s="10" t="s">
        <v>13</v>
      </c>
      <c r="D10695" s="10" t="s">
        <v>8</v>
      </c>
      <c r="E10695" s="10" t="s">
        <v>9</v>
      </c>
      <c r="F10695">
        <v>10</v>
      </c>
      <c r="G10695">
        <v>0.74179279804229736</v>
      </c>
      <c r="H10695">
        <v>0.74179279804229736</v>
      </c>
      <c r="I10695">
        <v>78.486457824707031</v>
      </c>
      <c r="J10695">
        <v>0</v>
      </c>
      <c r="K10695">
        <v>34811</v>
      </c>
      <c r="L10695">
        <v>32805.326999999997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 s="10" t="s">
        <v>39</v>
      </c>
    </row>
    <row r="10696" spans="1:19" hidden="1" x14ac:dyDescent="0.25">
      <c r="A10696" s="10" t="str">
        <f t="shared" si="167"/>
        <v>2017-2026Other1-in-10Typical Event DayPGE10</v>
      </c>
      <c r="B10696" s="10" t="s">
        <v>54</v>
      </c>
      <c r="C10696" s="10" t="s">
        <v>13</v>
      </c>
      <c r="D10696" s="10" t="s">
        <v>8</v>
      </c>
      <c r="E10696" s="10" t="s">
        <v>1</v>
      </c>
      <c r="F10696">
        <v>10</v>
      </c>
      <c r="G10696">
        <v>0.88791584968566895</v>
      </c>
      <c r="H10696">
        <v>0.88791584968566895</v>
      </c>
      <c r="I10696">
        <v>84.779380798339844</v>
      </c>
      <c r="J10696">
        <v>0</v>
      </c>
      <c r="K10696">
        <v>34811</v>
      </c>
      <c r="L10696">
        <v>32805.326999999997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 s="10" t="s">
        <v>38</v>
      </c>
    </row>
    <row r="10697" spans="1:19" hidden="1" x14ac:dyDescent="0.25">
      <c r="A10697" s="10" t="str">
        <f t="shared" si="167"/>
        <v>2017-2026Other1-in-2Typical Event DayPGE10</v>
      </c>
      <c r="B10697" s="10" t="s">
        <v>54</v>
      </c>
      <c r="C10697" s="10" t="s">
        <v>13</v>
      </c>
      <c r="D10697" s="10" t="s">
        <v>8</v>
      </c>
      <c r="E10697" s="10" t="s">
        <v>9</v>
      </c>
      <c r="F10697">
        <v>10</v>
      </c>
      <c r="G10697">
        <v>0.83440959453582764</v>
      </c>
      <c r="H10697">
        <v>0.83440959453582764</v>
      </c>
      <c r="I10697">
        <v>82.788604736328125</v>
      </c>
      <c r="J10697">
        <v>0</v>
      </c>
      <c r="K10697">
        <v>34811</v>
      </c>
      <c r="L10697">
        <v>32805.326999999997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 s="10" t="s">
        <v>38</v>
      </c>
    </row>
    <row r="10698" spans="1:19" hidden="1" x14ac:dyDescent="0.25">
      <c r="A10698" s="10" t="str">
        <f t="shared" si="167"/>
        <v>2017-2026Other1-in-2Typical Event DayCAISO11</v>
      </c>
      <c r="B10698" s="10" t="s">
        <v>54</v>
      </c>
      <c r="C10698" s="10" t="s">
        <v>13</v>
      </c>
      <c r="D10698" s="10" t="s">
        <v>8</v>
      </c>
      <c r="E10698" s="10" t="s">
        <v>9</v>
      </c>
      <c r="F10698">
        <v>11</v>
      </c>
      <c r="G10698">
        <v>0.83378696441650391</v>
      </c>
      <c r="H10698">
        <v>0.83378696441650391</v>
      </c>
      <c r="I10698">
        <v>83.032089233398438</v>
      </c>
      <c r="J10698">
        <v>0</v>
      </c>
      <c r="K10698">
        <v>34811</v>
      </c>
      <c r="L10698">
        <v>32805.326999999997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 s="10" t="s">
        <v>39</v>
      </c>
    </row>
    <row r="10699" spans="1:19" hidden="1" x14ac:dyDescent="0.25">
      <c r="A10699" s="10" t="str">
        <f t="shared" si="167"/>
        <v>2017-2026Other1-in-10Typical Event DayCAISO11</v>
      </c>
      <c r="B10699" s="10" t="s">
        <v>54</v>
      </c>
      <c r="C10699" s="10" t="s">
        <v>13</v>
      </c>
      <c r="D10699" s="10" t="s">
        <v>8</v>
      </c>
      <c r="E10699" s="10" t="s">
        <v>1</v>
      </c>
      <c r="F10699">
        <v>11</v>
      </c>
      <c r="G10699">
        <v>0.93549281358718872</v>
      </c>
      <c r="H10699">
        <v>0.93549281358718872</v>
      </c>
      <c r="I10699">
        <v>86.925949096679688</v>
      </c>
      <c r="J10699">
        <v>0</v>
      </c>
      <c r="K10699">
        <v>34811</v>
      </c>
      <c r="L10699">
        <v>32805.326999999997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 s="10" t="s">
        <v>39</v>
      </c>
    </row>
    <row r="10700" spans="1:19" hidden="1" x14ac:dyDescent="0.25">
      <c r="A10700" s="10" t="str">
        <f t="shared" si="167"/>
        <v>2017-2026Other1-in-2Typical Event DayPGE11</v>
      </c>
      <c r="B10700" s="10" t="s">
        <v>54</v>
      </c>
      <c r="C10700" s="10" t="s">
        <v>13</v>
      </c>
      <c r="D10700" s="10" t="s">
        <v>8</v>
      </c>
      <c r="E10700" s="10" t="s">
        <v>9</v>
      </c>
      <c r="F10700">
        <v>11</v>
      </c>
      <c r="G10700">
        <v>0.93788975477218628</v>
      </c>
      <c r="H10700">
        <v>0.93788975477218628</v>
      </c>
      <c r="I10700">
        <v>87.379714965820313</v>
      </c>
      <c r="J10700">
        <v>0</v>
      </c>
      <c r="K10700">
        <v>34811</v>
      </c>
      <c r="L10700">
        <v>32805.326999999997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 s="10" t="s">
        <v>38</v>
      </c>
    </row>
    <row r="10701" spans="1:19" hidden="1" x14ac:dyDescent="0.25">
      <c r="A10701" s="10" t="str">
        <f t="shared" si="167"/>
        <v>2017-2026Other1-in-10Typical Event DayPGE11</v>
      </c>
      <c r="B10701" s="10" t="s">
        <v>54</v>
      </c>
      <c r="C10701" s="10" t="s">
        <v>13</v>
      </c>
      <c r="D10701" s="10" t="s">
        <v>8</v>
      </c>
      <c r="E10701" s="10" t="s">
        <v>1</v>
      </c>
      <c r="F10701">
        <v>11</v>
      </c>
      <c r="G10701">
        <v>0.99803167581558228</v>
      </c>
      <c r="H10701">
        <v>0.99803167581558228</v>
      </c>
      <c r="I10701">
        <v>88.9610595703125</v>
      </c>
      <c r="J10701">
        <v>0</v>
      </c>
      <c r="K10701">
        <v>34811</v>
      </c>
      <c r="L10701">
        <v>32805.326999999997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 s="10" t="s">
        <v>38</v>
      </c>
    </row>
    <row r="10702" spans="1:19" hidden="1" x14ac:dyDescent="0.25">
      <c r="A10702" s="10" t="str">
        <f t="shared" si="167"/>
        <v>2017-2026Other1-in-2Typical Event DayCAISO12</v>
      </c>
      <c r="B10702" s="10" t="s">
        <v>54</v>
      </c>
      <c r="C10702" s="10" t="s">
        <v>13</v>
      </c>
      <c r="D10702" s="10" t="s">
        <v>8</v>
      </c>
      <c r="E10702" s="10" t="s">
        <v>9</v>
      </c>
      <c r="F10702">
        <v>12</v>
      </c>
      <c r="G10702">
        <v>0.99902021884918213</v>
      </c>
      <c r="H10702">
        <v>0.99902021884918213</v>
      </c>
      <c r="I10702">
        <v>87.095069885253906</v>
      </c>
      <c r="J10702">
        <v>0</v>
      </c>
      <c r="K10702">
        <v>34811</v>
      </c>
      <c r="L10702">
        <v>32805.326999999997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 s="10" t="s">
        <v>39</v>
      </c>
    </row>
    <row r="10703" spans="1:19" hidden="1" x14ac:dyDescent="0.25">
      <c r="A10703" s="10" t="str">
        <f t="shared" si="167"/>
        <v>2017-2026Other1-in-10Typical Event DayCAISO12</v>
      </c>
      <c r="B10703" s="10" t="s">
        <v>54</v>
      </c>
      <c r="C10703" s="10" t="s">
        <v>13</v>
      </c>
      <c r="D10703" s="10" t="s">
        <v>8</v>
      </c>
      <c r="E10703" s="10" t="s">
        <v>1</v>
      </c>
      <c r="F10703">
        <v>12</v>
      </c>
      <c r="G10703">
        <v>1.120881199836731</v>
      </c>
      <c r="H10703">
        <v>1.120881199836731</v>
      </c>
      <c r="I10703">
        <v>91.138404846191406</v>
      </c>
      <c r="J10703">
        <v>0</v>
      </c>
      <c r="K10703">
        <v>34811</v>
      </c>
      <c r="L10703">
        <v>32805.326999999997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 s="10" t="s">
        <v>39</v>
      </c>
    </row>
    <row r="10704" spans="1:19" hidden="1" x14ac:dyDescent="0.25">
      <c r="A10704" s="10" t="str">
        <f t="shared" si="167"/>
        <v>2017-2026Other1-in-10Typical Event DayPGE12</v>
      </c>
      <c r="B10704" s="10" t="s">
        <v>54</v>
      </c>
      <c r="C10704" s="10" t="s">
        <v>13</v>
      </c>
      <c r="D10704" s="10" t="s">
        <v>8</v>
      </c>
      <c r="E10704" s="10" t="s">
        <v>1</v>
      </c>
      <c r="F10704">
        <v>12</v>
      </c>
      <c r="G10704">
        <v>1.1958135366439819</v>
      </c>
      <c r="H10704">
        <v>1.1958135366439819</v>
      </c>
      <c r="I10704">
        <v>92.919731140136719</v>
      </c>
      <c r="J10704">
        <v>0</v>
      </c>
      <c r="K10704">
        <v>34811</v>
      </c>
      <c r="L10704">
        <v>32805.326999999997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 s="10" t="s">
        <v>38</v>
      </c>
    </row>
    <row r="10705" spans="1:19" hidden="1" x14ac:dyDescent="0.25">
      <c r="A10705" s="10" t="str">
        <f t="shared" si="167"/>
        <v>2017-2026Other1-in-2Typical Event DayPGE12</v>
      </c>
      <c r="B10705" s="10" t="s">
        <v>54</v>
      </c>
      <c r="C10705" s="10" t="s">
        <v>13</v>
      </c>
      <c r="D10705" s="10" t="s">
        <v>8</v>
      </c>
      <c r="E10705" s="10" t="s">
        <v>9</v>
      </c>
      <c r="F10705">
        <v>12</v>
      </c>
      <c r="G10705">
        <v>1.1237531900405884</v>
      </c>
      <c r="H10705">
        <v>1.1237531900405884</v>
      </c>
      <c r="I10705">
        <v>91.381263732910156</v>
      </c>
      <c r="J10705">
        <v>0</v>
      </c>
      <c r="K10705">
        <v>34811</v>
      </c>
      <c r="L10705">
        <v>32805.326999999997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 s="10" t="s">
        <v>38</v>
      </c>
    </row>
    <row r="10706" spans="1:19" hidden="1" x14ac:dyDescent="0.25">
      <c r="A10706" s="10" t="str">
        <f t="shared" si="167"/>
        <v>2017-2026Other1-in-2Typical Event DayCAISO13</v>
      </c>
      <c r="B10706" s="10" t="s">
        <v>54</v>
      </c>
      <c r="C10706" s="10" t="s">
        <v>13</v>
      </c>
      <c r="D10706" s="10" t="s">
        <v>8</v>
      </c>
      <c r="E10706" s="10" t="s">
        <v>9</v>
      </c>
      <c r="F10706">
        <v>13</v>
      </c>
      <c r="G10706">
        <v>1.2392308712005615</v>
      </c>
      <c r="H10706">
        <v>1.2392308712005615</v>
      </c>
      <c r="I10706">
        <v>90.875152587890625</v>
      </c>
      <c r="J10706">
        <v>0</v>
      </c>
      <c r="K10706">
        <v>34811</v>
      </c>
      <c r="L10706">
        <v>32805.326999999997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 s="10" t="s">
        <v>39</v>
      </c>
    </row>
    <row r="10707" spans="1:19" hidden="1" x14ac:dyDescent="0.25">
      <c r="A10707" s="10" t="str">
        <f t="shared" si="167"/>
        <v>2017-2026Other1-in-10Typical Event DayCAISO13</v>
      </c>
      <c r="B10707" s="10" t="s">
        <v>54</v>
      </c>
      <c r="C10707" s="10" t="s">
        <v>13</v>
      </c>
      <c r="D10707" s="10" t="s">
        <v>8</v>
      </c>
      <c r="E10707" s="10" t="s">
        <v>1</v>
      </c>
      <c r="F10707">
        <v>13</v>
      </c>
      <c r="G10707">
        <v>1.3903930187225342</v>
      </c>
      <c r="H10707">
        <v>1.3903930187225342</v>
      </c>
      <c r="I10707">
        <v>94.934173583984375</v>
      </c>
      <c r="J10707">
        <v>0</v>
      </c>
      <c r="K10707">
        <v>34811</v>
      </c>
      <c r="L10707">
        <v>32805.326999999997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 s="10" t="s">
        <v>39</v>
      </c>
    </row>
    <row r="10708" spans="1:19" hidden="1" x14ac:dyDescent="0.25">
      <c r="A10708" s="10" t="str">
        <f t="shared" si="167"/>
        <v>2017-2026Other1-in-2Typical Event DayPGE13</v>
      </c>
      <c r="B10708" s="10" t="s">
        <v>54</v>
      </c>
      <c r="C10708" s="10" t="s">
        <v>13</v>
      </c>
      <c r="D10708" s="10" t="s">
        <v>8</v>
      </c>
      <c r="E10708" s="10" t="s">
        <v>9</v>
      </c>
      <c r="F10708">
        <v>13</v>
      </c>
      <c r="G10708">
        <v>1.3939554691314697</v>
      </c>
      <c r="H10708">
        <v>1.3939554691314697</v>
      </c>
      <c r="I10708">
        <v>95.017112731933594</v>
      </c>
      <c r="J10708">
        <v>0</v>
      </c>
      <c r="K10708">
        <v>34811</v>
      </c>
      <c r="L10708">
        <v>32805.326999999997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 s="10" t="s">
        <v>38</v>
      </c>
    </row>
    <row r="10709" spans="1:19" hidden="1" x14ac:dyDescent="0.25">
      <c r="A10709" s="10" t="str">
        <f t="shared" si="167"/>
        <v>2017-2026Other1-in-10Typical Event DayPGE13</v>
      </c>
      <c r="B10709" s="10" t="s">
        <v>54</v>
      </c>
      <c r="C10709" s="10" t="s">
        <v>13</v>
      </c>
      <c r="D10709" s="10" t="s">
        <v>8</v>
      </c>
      <c r="E10709" s="10" t="s">
        <v>1</v>
      </c>
      <c r="F10709">
        <v>13</v>
      </c>
      <c r="G10709">
        <v>1.4833425283432007</v>
      </c>
      <c r="H10709">
        <v>1.4833425283432007</v>
      </c>
      <c r="I10709">
        <v>96.581687927246094</v>
      </c>
      <c r="J10709">
        <v>0</v>
      </c>
      <c r="K10709">
        <v>34811</v>
      </c>
      <c r="L10709">
        <v>32805.326999999997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 s="10" t="s">
        <v>38</v>
      </c>
    </row>
    <row r="10710" spans="1:19" hidden="1" x14ac:dyDescent="0.25">
      <c r="A10710" s="10" t="str">
        <f t="shared" si="167"/>
        <v>2017-2026Other1-in-2Typical Event DayCAISO14</v>
      </c>
      <c r="B10710" s="10" t="s">
        <v>54</v>
      </c>
      <c r="C10710" s="10" t="s">
        <v>13</v>
      </c>
      <c r="D10710" s="10" t="s">
        <v>8</v>
      </c>
      <c r="E10710" s="10" t="s">
        <v>9</v>
      </c>
      <c r="F10710">
        <v>14</v>
      </c>
      <c r="G10710">
        <v>1.5185216665267944</v>
      </c>
      <c r="H10710">
        <v>1.2731773853302002</v>
      </c>
      <c r="I10710">
        <v>93.981712341308594</v>
      </c>
      <c r="J10710">
        <v>0.10273714363574982</v>
      </c>
      <c r="K10710">
        <v>34811</v>
      </c>
      <c r="L10710">
        <v>32805.326999999997</v>
      </c>
      <c r="M10710">
        <v>0.24534422159194946</v>
      </c>
      <c r="N10710">
        <v>0.1136762946844101</v>
      </c>
      <c r="O10710">
        <v>0.19146886467933655</v>
      </c>
      <c r="P10710">
        <v>0.24534422159194946</v>
      </c>
      <c r="Q10710">
        <v>0.29921957850456238</v>
      </c>
      <c r="R10710">
        <v>0.37701213359832764</v>
      </c>
      <c r="S10710" s="10" t="s">
        <v>39</v>
      </c>
    </row>
    <row r="10711" spans="1:19" hidden="1" x14ac:dyDescent="0.25">
      <c r="A10711" s="10" t="str">
        <f t="shared" si="167"/>
        <v>2017-2026Other1-in-10Typical Event DayCAISO14</v>
      </c>
      <c r="B10711" s="10" t="s">
        <v>54</v>
      </c>
      <c r="C10711" s="10" t="s">
        <v>13</v>
      </c>
      <c r="D10711" s="10" t="s">
        <v>8</v>
      </c>
      <c r="E10711" s="10" t="s">
        <v>1</v>
      </c>
      <c r="F10711">
        <v>14</v>
      </c>
      <c r="G10711">
        <v>1.7037516832351685</v>
      </c>
      <c r="H10711">
        <v>1.3966680765151978</v>
      </c>
      <c r="I10711">
        <v>97.948921203613281</v>
      </c>
      <c r="J10711">
        <v>0.10273714363574982</v>
      </c>
      <c r="K10711">
        <v>34811</v>
      </c>
      <c r="L10711">
        <v>32805.326999999997</v>
      </c>
      <c r="M10711">
        <v>0.30708357691764832</v>
      </c>
      <c r="N10711">
        <v>0.17541565001010895</v>
      </c>
      <c r="O10711">
        <v>0.2532082200050354</v>
      </c>
      <c r="P10711">
        <v>0.30708357691764832</v>
      </c>
      <c r="Q10711">
        <v>0.36095893383026123</v>
      </c>
      <c r="R10711">
        <v>0.43875148892402649</v>
      </c>
      <c r="S10711" s="10" t="s">
        <v>39</v>
      </c>
    </row>
    <row r="10712" spans="1:19" hidden="1" x14ac:dyDescent="0.25">
      <c r="A10712" s="10" t="str">
        <f t="shared" si="167"/>
        <v>2017-2026Other1-in-10Typical Event DayPGE14</v>
      </c>
      <c r="B10712" s="10" t="s">
        <v>54</v>
      </c>
      <c r="C10712" s="10" t="s">
        <v>13</v>
      </c>
      <c r="D10712" s="10" t="s">
        <v>8</v>
      </c>
      <c r="E10712" s="10" t="s">
        <v>1</v>
      </c>
      <c r="F10712">
        <v>14</v>
      </c>
      <c r="G10712">
        <v>1.8176497220993042</v>
      </c>
      <c r="H10712">
        <v>1.4775127172470093</v>
      </c>
      <c r="I10712">
        <v>99.622955322265625</v>
      </c>
      <c r="J10712">
        <v>0.10273714363574982</v>
      </c>
      <c r="K10712">
        <v>34811</v>
      </c>
      <c r="L10712">
        <v>32805.326999999997</v>
      </c>
      <c r="M10712">
        <v>0.34013700485229492</v>
      </c>
      <c r="N10712">
        <v>0.20846907794475555</v>
      </c>
      <c r="O10712">
        <v>0.28626164793968201</v>
      </c>
      <c r="P10712">
        <v>0.34013700485229492</v>
      </c>
      <c r="Q10712">
        <v>0.39401236176490784</v>
      </c>
      <c r="R10712">
        <v>0.4718049168586731</v>
      </c>
      <c r="S10712" s="10" t="s">
        <v>38</v>
      </c>
    </row>
    <row r="10713" spans="1:19" hidden="1" x14ac:dyDescent="0.25">
      <c r="A10713" s="10" t="str">
        <f t="shared" si="167"/>
        <v>2017-2026Other1-in-2Typical Event DayPGE14</v>
      </c>
      <c r="B10713" s="10" t="s">
        <v>54</v>
      </c>
      <c r="C10713" s="10" t="s">
        <v>13</v>
      </c>
      <c r="D10713" s="10" t="s">
        <v>8</v>
      </c>
      <c r="E10713" s="10" t="s">
        <v>9</v>
      </c>
      <c r="F10713">
        <v>14</v>
      </c>
      <c r="G10713">
        <v>1.7081171274185181</v>
      </c>
      <c r="H10713">
        <v>1.3987313508987427</v>
      </c>
      <c r="I10713">
        <v>98.096565246582031</v>
      </c>
      <c r="J10713">
        <v>0.10273714363574982</v>
      </c>
      <c r="K10713">
        <v>34811</v>
      </c>
      <c r="L10713">
        <v>32805.326999999997</v>
      </c>
      <c r="M10713">
        <v>0.30938577651977539</v>
      </c>
      <c r="N10713">
        <v>0.17771784961223602</v>
      </c>
      <c r="O10713">
        <v>0.25551041960716248</v>
      </c>
      <c r="P10713">
        <v>0.30938577651977539</v>
      </c>
      <c r="Q10713">
        <v>0.36326113343238831</v>
      </c>
      <c r="R10713">
        <v>0.44105368852615356</v>
      </c>
      <c r="S10713" s="10" t="s">
        <v>38</v>
      </c>
    </row>
    <row r="10714" spans="1:19" hidden="1" x14ac:dyDescent="0.25">
      <c r="A10714" s="10" t="str">
        <f t="shared" si="167"/>
        <v>2017-2026Other1-in-2Typical Event DayCAISO15</v>
      </c>
      <c r="B10714" s="10" t="s">
        <v>54</v>
      </c>
      <c r="C10714" s="10" t="s">
        <v>13</v>
      </c>
      <c r="D10714" s="10" t="s">
        <v>8</v>
      </c>
      <c r="E10714" s="10" t="s">
        <v>9</v>
      </c>
      <c r="F10714">
        <v>15</v>
      </c>
      <c r="G10714">
        <v>1.8008426427841187</v>
      </c>
      <c r="H10714">
        <v>1.4560985565185547</v>
      </c>
      <c r="I10714">
        <v>96.214859008789063</v>
      </c>
      <c r="J10714">
        <v>0.1230589896440506</v>
      </c>
      <c r="K10714">
        <v>34811</v>
      </c>
      <c r="L10714">
        <v>32805.326999999997</v>
      </c>
      <c r="M10714">
        <v>0.34474408626556396</v>
      </c>
      <c r="N10714">
        <v>0.18703168630599976</v>
      </c>
      <c r="O10714">
        <v>0.28021195530891418</v>
      </c>
      <c r="P10714">
        <v>0.34474408626556396</v>
      </c>
      <c r="Q10714">
        <v>0.40927621722221375</v>
      </c>
      <c r="R10714">
        <v>0.50245648622512817</v>
      </c>
      <c r="S10714" s="10" t="s">
        <v>39</v>
      </c>
    </row>
    <row r="10715" spans="1:19" hidden="1" x14ac:dyDescent="0.25">
      <c r="A10715" s="10" t="str">
        <f t="shared" si="167"/>
        <v>2017-2026Other1-in-10Typical Event DayCAISO15</v>
      </c>
      <c r="B10715" s="10" t="s">
        <v>54</v>
      </c>
      <c r="C10715" s="10" t="s">
        <v>13</v>
      </c>
      <c r="D10715" s="10" t="s">
        <v>8</v>
      </c>
      <c r="E10715" s="10" t="s">
        <v>1</v>
      </c>
      <c r="F10715">
        <v>15</v>
      </c>
      <c r="G10715">
        <v>2.0205104351043701</v>
      </c>
      <c r="H10715">
        <v>1.6005003452301025</v>
      </c>
      <c r="I10715">
        <v>100.20831298828125</v>
      </c>
      <c r="J10715">
        <v>0.1230589896440506</v>
      </c>
      <c r="K10715">
        <v>34811</v>
      </c>
      <c r="L10715">
        <v>32805.326999999997</v>
      </c>
      <c r="M10715">
        <v>0.4200100302696228</v>
      </c>
      <c r="N10715">
        <v>0.26229763031005859</v>
      </c>
      <c r="O10715">
        <v>0.35547789931297302</v>
      </c>
      <c r="P10715">
        <v>0.4200100302696228</v>
      </c>
      <c r="Q10715">
        <v>0.48454216122627258</v>
      </c>
      <c r="R10715">
        <v>0.57772243022918701</v>
      </c>
      <c r="S10715" s="10" t="s">
        <v>39</v>
      </c>
    </row>
    <row r="10716" spans="1:19" hidden="1" x14ac:dyDescent="0.25">
      <c r="A10716" s="10" t="str">
        <f t="shared" si="167"/>
        <v>2017-2026Other1-in-2Typical Event DayPGE15</v>
      </c>
      <c r="B10716" s="10" t="s">
        <v>54</v>
      </c>
      <c r="C10716" s="10" t="s">
        <v>13</v>
      </c>
      <c r="D10716" s="10" t="s">
        <v>8</v>
      </c>
      <c r="E10716" s="10" t="s">
        <v>9</v>
      </c>
      <c r="F10716">
        <v>15</v>
      </c>
      <c r="G10716">
        <v>2.0256874561309814</v>
      </c>
      <c r="H10716">
        <v>1.6041762828826904</v>
      </c>
      <c r="I10716">
        <v>100.22036743164062</v>
      </c>
      <c r="J10716">
        <v>0.1230589896440506</v>
      </c>
      <c r="K10716">
        <v>34811</v>
      </c>
      <c r="L10716">
        <v>32805.326999999997</v>
      </c>
      <c r="M10716">
        <v>0.42151123285293579</v>
      </c>
      <c r="N10716">
        <v>0.26379883289337158</v>
      </c>
      <c r="O10716">
        <v>0.35697910189628601</v>
      </c>
      <c r="P10716">
        <v>0.42151123285293579</v>
      </c>
      <c r="Q10716">
        <v>0.48604336380958557</v>
      </c>
      <c r="R10716">
        <v>0.5792236328125</v>
      </c>
      <c r="S10716" s="10" t="s">
        <v>38</v>
      </c>
    </row>
    <row r="10717" spans="1:19" hidden="1" x14ac:dyDescent="0.25">
      <c r="A10717" s="10" t="str">
        <f t="shared" si="167"/>
        <v>2017-2026Other1-in-10Typical Event DayPGE15</v>
      </c>
      <c r="B10717" s="10" t="s">
        <v>54</v>
      </c>
      <c r="C10717" s="10" t="s">
        <v>13</v>
      </c>
      <c r="D10717" s="10" t="s">
        <v>8</v>
      </c>
      <c r="E10717" s="10" t="s">
        <v>1</v>
      </c>
      <c r="F10717">
        <v>15</v>
      </c>
      <c r="G10717">
        <v>2.1555840969085693</v>
      </c>
      <c r="H10717">
        <v>1.6941087245941162</v>
      </c>
      <c r="I10717">
        <v>101.96157073974609</v>
      </c>
      <c r="J10717">
        <v>0.1230589896440506</v>
      </c>
      <c r="K10717">
        <v>34811</v>
      </c>
      <c r="L10717">
        <v>32805.326999999997</v>
      </c>
      <c r="M10717">
        <v>0.46147534251213074</v>
      </c>
      <c r="N10717">
        <v>0.30376294255256653</v>
      </c>
      <c r="O10717">
        <v>0.39694321155548096</v>
      </c>
      <c r="P10717">
        <v>0.46147534251213074</v>
      </c>
      <c r="Q10717">
        <v>0.52600747346878052</v>
      </c>
      <c r="R10717">
        <v>0.61918777227401733</v>
      </c>
      <c r="S10717" s="10" t="s">
        <v>38</v>
      </c>
    </row>
    <row r="10718" spans="1:19" hidden="1" x14ac:dyDescent="0.25">
      <c r="A10718" s="10" t="str">
        <f t="shared" si="167"/>
        <v>2017-2026Other1-in-10Typical Event DayCAISO16</v>
      </c>
      <c r="B10718" s="10" t="s">
        <v>54</v>
      </c>
      <c r="C10718" s="10" t="s">
        <v>13</v>
      </c>
      <c r="D10718" s="10" t="s">
        <v>8</v>
      </c>
      <c r="E10718" s="10" t="s">
        <v>1</v>
      </c>
      <c r="F10718">
        <v>16</v>
      </c>
      <c r="G10718">
        <v>2.3504753112792969</v>
      </c>
      <c r="H10718">
        <v>1.7356421947479248</v>
      </c>
      <c r="I10718">
        <v>101.55422210693359</v>
      </c>
      <c r="J10718">
        <v>0.15615223348140717</v>
      </c>
      <c r="K10718">
        <v>34811</v>
      </c>
      <c r="L10718">
        <v>32805.326999999997</v>
      </c>
      <c r="M10718">
        <v>0.61483311653137207</v>
      </c>
      <c r="N10718">
        <v>0.41470840573310852</v>
      </c>
      <c r="O10718">
        <v>0.5329468846321106</v>
      </c>
      <c r="P10718">
        <v>0.61483311653137207</v>
      </c>
      <c r="Q10718">
        <v>0.69671934843063354</v>
      </c>
      <c r="R10718">
        <v>0.81495779752731323</v>
      </c>
      <c r="S10718" s="10" t="s">
        <v>39</v>
      </c>
    </row>
    <row r="10719" spans="1:19" hidden="1" x14ac:dyDescent="0.25">
      <c r="A10719" s="10" t="str">
        <f t="shared" si="167"/>
        <v>2017-2026Other1-in-2Typical Event DayCAISO16</v>
      </c>
      <c r="B10719" s="10" t="s">
        <v>54</v>
      </c>
      <c r="C10719" s="10" t="s">
        <v>13</v>
      </c>
      <c r="D10719" s="10" t="s">
        <v>8</v>
      </c>
      <c r="E10719" s="10" t="s">
        <v>9</v>
      </c>
      <c r="F10719">
        <v>16</v>
      </c>
      <c r="G10719">
        <v>2.0949339866638184</v>
      </c>
      <c r="H10719">
        <v>1.5927205085754395</v>
      </c>
      <c r="I10719">
        <v>97.496131896972656</v>
      </c>
      <c r="J10719">
        <v>0.15615223348140717</v>
      </c>
      <c r="K10719">
        <v>34811</v>
      </c>
      <c r="L10719">
        <v>32805.326999999997</v>
      </c>
      <c r="M10719">
        <v>0.50221347808837891</v>
      </c>
      <c r="N10719">
        <v>0.30208876729011536</v>
      </c>
      <c r="O10719">
        <v>0.42032724618911743</v>
      </c>
      <c r="P10719">
        <v>0.50221347808837891</v>
      </c>
      <c r="Q10719">
        <v>0.58409970998764038</v>
      </c>
      <c r="R10719">
        <v>0.70233815908432007</v>
      </c>
      <c r="S10719" s="10" t="s">
        <v>39</v>
      </c>
    </row>
    <row r="10720" spans="1:19" hidden="1" x14ac:dyDescent="0.25">
      <c r="A10720" s="10" t="str">
        <f t="shared" si="167"/>
        <v>2017-2026Other1-in-2Typical Event DayPGE16</v>
      </c>
      <c r="B10720" s="10" t="s">
        <v>54</v>
      </c>
      <c r="C10720" s="10" t="s">
        <v>13</v>
      </c>
      <c r="D10720" s="10" t="s">
        <v>8</v>
      </c>
      <c r="E10720" s="10" t="s">
        <v>9</v>
      </c>
      <c r="F10720">
        <v>16</v>
      </c>
      <c r="G10720">
        <v>2.3564977645874023</v>
      </c>
      <c r="H10720">
        <v>1.743976354598999</v>
      </c>
      <c r="I10720">
        <v>101.408203125</v>
      </c>
      <c r="J10720">
        <v>0.15615223348140717</v>
      </c>
      <c r="K10720">
        <v>34811</v>
      </c>
      <c r="L10720">
        <v>32805.326999999997</v>
      </c>
      <c r="M10720">
        <v>0.61252135038375854</v>
      </c>
      <c r="N10720">
        <v>0.412396639585495</v>
      </c>
      <c r="O10720">
        <v>0.53063511848449707</v>
      </c>
      <c r="P10720">
        <v>0.61252135038375854</v>
      </c>
      <c r="Q10720">
        <v>0.69440758228302002</v>
      </c>
      <c r="R10720">
        <v>0.81264603137969971</v>
      </c>
      <c r="S10720" s="10" t="s">
        <v>38</v>
      </c>
    </row>
    <row r="10721" spans="1:19" hidden="1" x14ac:dyDescent="0.25">
      <c r="A10721" s="10" t="str">
        <f t="shared" si="167"/>
        <v>2017-2026Other1-in-10Typical Event DayPGE16</v>
      </c>
      <c r="B10721" s="10" t="s">
        <v>54</v>
      </c>
      <c r="C10721" s="10" t="s">
        <v>13</v>
      </c>
      <c r="D10721" s="10" t="s">
        <v>8</v>
      </c>
      <c r="E10721" s="10" t="s">
        <v>1</v>
      </c>
      <c r="F10721">
        <v>16</v>
      </c>
      <c r="G10721">
        <v>2.5076074600219727</v>
      </c>
      <c r="H10721">
        <v>1.8401374816894531</v>
      </c>
      <c r="I10721">
        <v>103.24594879150391</v>
      </c>
      <c r="J10721">
        <v>0.15615223348140717</v>
      </c>
      <c r="K10721">
        <v>34811</v>
      </c>
      <c r="L10721">
        <v>32805.326999999997</v>
      </c>
      <c r="M10721">
        <v>0.66747003793716431</v>
      </c>
      <c r="N10721">
        <v>0.46734532713890076</v>
      </c>
      <c r="O10721">
        <v>0.58558380603790283</v>
      </c>
      <c r="P10721">
        <v>0.66747003793716431</v>
      </c>
      <c r="Q10721">
        <v>0.74935626983642578</v>
      </c>
      <c r="R10721">
        <v>0.86759471893310547</v>
      </c>
      <c r="S10721" s="10" t="s">
        <v>38</v>
      </c>
    </row>
    <row r="10722" spans="1:19" hidden="1" x14ac:dyDescent="0.25">
      <c r="A10722" s="10" t="str">
        <f t="shared" si="167"/>
        <v>2017-2026Other1-in-10Typical Event DayCAISO17</v>
      </c>
      <c r="B10722" s="10" t="s">
        <v>54</v>
      </c>
      <c r="C10722" s="10" t="s">
        <v>13</v>
      </c>
      <c r="D10722" s="10" t="s">
        <v>8</v>
      </c>
      <c r="E10722" s="10" t="s">
        <v>1</v>
      </c>
      <c r="F10722">
        <v>17</v>
      </c>
      <c r="G10722">
        <v>2.6408576965332031</v>
      </c>
      <c r="H10722">
        <v>1.9524660110473633</v>
      </c>
      <c r="I10722">
        <v>101.85093688964844</v>
      </c>
      <c r="J10722">
        <v>0.16046801209449768</v>
      </c>
      <c r="K10722">
        <v>34811</v>
      </c>
      <c r="L10722">
        <v>32805.326999999997</v>
      </c>
      <c r="M10722">
        <v>0.68839162588119507</v>
      </c>
      <c r="N10722">
        <v>0.48273581266403198</v>
      </c>
      <c r="O10722">
        <v>0.60424220561981201</v>
      </c>
      <c r="P10722">
        <v>0.68839162588119507</v>
      </c>
      <c r="Q10722">
        <v>0.77254104614257813</v>
      </c>
      <c r="R10722">
        <v>0.89404743909835815</v>
      </c>
      <c r="S10722" s="10" t="s">
        <v>39</v>
      </c>
    </row>
    <row r="10723" spans="1:19" hidden="1" x14ac:dyDescent="0.25">
      <c r="A10723" s="10" t="str">
        <f t="shared" si="167"/>
        <v>2017-2026Other1-in-2Typical Event DayCAISO17</v>
      </c>
      <c r="B10723" s="10" t="s">
        <v>54</v>
      </c>
      <c r="C10723" s="10" t="s">
        <v>13</v>
      </c>
      <c r="D10723" s="10" t="s">
        <v>8</v>
      </c>
      <c r="E10723" s="10" t="s">
        <v>9</v>
      </c>
      <c r="F10723">
        <v>17</v>
      </c>
      <c r="G10723">
        <v>2.3537464141845703</v>
      </c>
      <c r="H10723">
        <v>1.7669498920440674</v>
      </c>
      <c r="I10723">
        <v>97.821456909179688</v>
      </c>
      <c r="J10723">
        <v>0.16046801209449768</v>
      </c>
      <c r="K10723">
        <v>34811</v>
      </c>
      <c r="L10723">
        <v>32805.326999999997</v>
      </c>
      <c r="M10723">
        <v>0.58679646253585815</v>
      </c>
      <c r="N10723">
        <v>0.38114064931869507</v>
      </c>
      <c r="O10723">
        <v>0.5026470422744751</v>
      </c>
      <c r="P10723">
        <v>0.58679646253585815</v>
      </c>
      <c r="Q10723">
        <v>0.67094588279724121</v>
      </c>
      <c r="R10723">
        <v>0.79245227575302124</v>
      </c>
      <c r="S10723" s="10" t="s">
        <v>39</v>
      </c>
    </row>
    <row r="10724" spans="1:19" hidden="1" x14ac:dyDescent="0.25">
      <c r="A10724" s="10" t="str">
        <f t="shared" si="167"/>
        <v>2017-2026Other1-in-2Typical Event DayPGE17</v>
      </c>
      <c r="B10724" s="10" t="s">
        <v>54</v>
      </c>
      <c r="C10724" s="10" t="s">
        <v>13</v>
      </c>
      <c r="D10724" s="10" t="s">
        <v>8</v>
      </c>
      <c r="E10724" s="10" t="s">
        <v>9</v>
      </c>
      <c r="F10724">
        <v>17</v>
      </c>
      <c r="G10724">
        <v>2.6476242542266846</v>
      </c>
      <c r="H10724">
        <v>1.9606432914733887</v>
      </c>
      <c r="I10724">
        <v>101.65930938720703</v>
      </c>
      <c r="J10724">
        <v>0.16046801209449768</v>
      </c>
      <c r="K10724">
        <v>34811</v>
      </c>
      <c r="L10724">
        <v>32805.326999999997</v>
      </c>
      <c r="M10724">
        <v>0.68698102235794067</v>
      </c>
      <c r="N10724">
        <v>0.48132520914077759</v>
      </c>
      <c r="O10724">
        <v>0.60283160209655762</v>
      </c>
      <c r="P10724">
        <v>0.68698102235794067</v>
      </c>
      <c r="Q10724">
        <v>0.77113044261932373</v>
      </c>
      <c r="R10724">
        <v>0.89263683557510376</v>
      </c>
      <c r="S10724" s="10" t="s">
        <v>38</v>
      </c>
    </row>
    <row r="10725" spans="1:19" hidden="1" x14ac:dyDescent="0.25">
      <c r="A10725" s="10" t="str">
        <f t="shared" si="167"/>
        <v>2017-2026Other1-in-10Typical Event DayPGE17</v>
      </c>
      <c r="B10725" s="10" t="s">
        <v>54</v>
      </c>
      <c r="C10725" s="10" t="s">
        <v>13</v>
      </c>
      <c r="D10725" s="10" t="s">
        <v>8</v>
      </c>
      <c r="E10725" s="10" t="s">
        <v>1</v>
      </c>
      <c r="F10725">
        <v>17</v>
      </c>
      <c r="G10725">
        <v>2.8174023628234863</v>
      </c>
      <c r="H10725">
        <v>2.0766150951385498</v>
      </c>
      <c r="I10725">
        <v>103.56978607177734</v>
      </c>
      <c r="J10725">
        <v>0.16046801209449768</v>
      </c>
      <c r="K10725">
        <v>34811</v>
      </c>
      <c r="L10725">
        <v>32805.326999999997</v>
      </c>
      <c r="M10725">
        <v>0.74078720808029175</v>
      </c>
      <c r="N10725">
        <v>0.53513139486312866</v>
      </c>
      <c r="O10725">
        <v>0.65663778781890869</v>
      </c>
      <c r="P10725">
        <v>0.74078720808029175</v>
      </c>
      <c r="Q10725">
        <v>0.8249366283416748</v>
      </c>
      <c r="R10725">
        <v>0.94644302129745483</v>
      </c>
      <c r="S10725" s="10" t="s">
        <v>38</v>
      </c>
    </row>
    <row r="10726" spans="1:19" hidden="1" x14ac:dyDescent="0.25">
      <c r="A10726" s="10" t="str">
        <f t="shared" si="167"/>
        <v>2017-2026Other1-in-2Typical Event DayCAISO18</v>
      </c>
      <c r="B10726" s="10" t="s">
        <v>54</v>
      </c>
      <c r="C10726" s="10" t="s">
        <v>13</v>
      </c>
      <c r="D10726" s="10" t="s">
        <v>8</v>
      </c>
      <c r="E10726" s="10" t="s">
        <v>9</v>
      </c>
      <c r="F10726">
        <v>18</v>
      </c>
      <c r="G10726">
        <v>2.5206565856933594</v>
      </c>
      <c r="H10726">
        <v>1.9310228824615479</v>
      </c>
      <c r="I10726">
        <v>96.996788024902344</v>
      </c>
      <c r="J10726">
        <v>0.13599415123462677</v>
      </c>
      <c r="K10726">
        <v>34811</v>
      </c>
      <c r="L10726">
        <v>32805.326999999997</v>
      </c>
      <c r="M10726">
        <v>0.58963370323181152</v>
      </c>
      <c r="N10726">
        <v>0.41534361243247986</v>
      </c>
      <c r="O10726">
        <v>0.51831835508346558</v>
      </c>
      <c r="P10726">
        <v>0.58963370323181152</v>
      </c>
      <c r="Q10726">
        <v>0.66094905138015747</v>
      </c>
      <c r="R10726">
        <v>0.76392382383346558</v>
      </c>
      <c r="S10726" s="10" t="s">
        <v>39</v>
      </c>
    </row>
    <row r="10727" spans="1:19" hidden="1" x14ac:dyDescent="0.25">
      <c r="A10727" s="10" t="str">
        <f t="shared" si="167"/>
        <v>2017-2026Other1-in-10Typical Event DayCAISO18</v>
      </c>
      <c r="B10727" s="10" t="s">
        <v>54</v>
      </c>
      <c r="C10727" s="10" t="s">
        <v>13</v>
      </c>
      <c r="D10727" s="10" t="s">
        <v>8</v>
      </c>
      <c r="E10727" s="10" t="s">
        <v>1</v>
      </c>
      <c r="F10727">
        <v>18</v>
      </c>
      <c r="G10727">
        <v>2.8281278610229492</v>
      </c>
      <c r="H10727">
        <v>2.1262998580932617</v>
      </c>
      <c r="I10727">
        <v>101.12844848632812</v>
      </c>
      <c r="J10727">
        <v>0.13599415123462677</v>
      </c>
      <c r="K10727">
        <v>34811</v>
      </c>
      <c r="L10727">
        <v>32805.326999999997</v>
      </c>
      <c r="M10727">
        <v>0.70182812213897705</v>
      </c>
      <c r="N10727">
        <v>0.527538001537323</v>
      </c>
      <c r="O10727">
        <v>0.6305127739906311</v>
      </c>
      <c r="P10727">
        <v>0.70182812213897705</v>
      </c>
      <c r="Q10727">
        <v>0.773143470287323</v>
      </c>
      <c r="R10727">
        <v>0.8761182427406311</v>
      </c>
      <c r="S10727" s="10" t="s">
        <v>39</v>
      </c>
    </row>
    <row r="10728" spans="1:19" hidden="1" x14ac:dyDescent="0.25">
      <c r="A10728" s="10" t="str">
        <f t="shared" si="167"/>
        <v>2017-2026Other1-in-10Typical Event DayPGE18</v>
      </c>
      <c r="B10728" s="10" t="s">
        <v>54</v>
      </c>
      <c r="C10728" s="10" t="s">
        <v>13</v>
      </c>
      <c r="D10728" s="10" t="s">
        <v>8</v>
      </c>
      <c r="E10728" s="10" t="s">
        <v>1</v>
      </c>
      <c r="F10728">
        <v>18</v>
      </c>
      <c r="G10728">
        <v>3.0171916484832764</v>
      </c>
      <c r="H10728">
        <v>2.2569801807403564</v>
      </c>
      <c r="I10728">
        <v>103.12261962890625</v>
      </c>
      <c r="J10728">
        <v>0.13599415123462677</v>
      </c>
      <c r="K10728">
        <v>34811</v>
      </c>
      <c r="L10728">
        <v>32805.326999999997</v>
      </c>
      <c r="M10728">
        <v>0.7602115273475647</v>
      </c>
      <c r="N10728">
        <v>0.58592140674591064</v>
      </c>
      <c r="O10728">
        <v>0.68889617919921875</v>
      </c>
      <c r="P10728">
        <v>0.7602115273475647</v>
      </c>
      <c r="Q10728">
        <v>0.83152687549591064</v>
      </c>
      <c r="R10728">
        <v>0.93450164794921875</v>
      </c>
      <c r="S10728" s="10" t="s">
        <v>38</v>
      </c>
    </row>
    <row r="10729" spans="1:19" hidden="1" x14ac:dyDescent="0.25">
      <c r="A10729" s="10" t="str">
        <f t="shared" si="167"/>
        <v>2017-2026Other1-in-2Typical Event DayPGE18</v>
      </c>
      <c r="B10729" s="10" t="s">
        <v>54</v>
      </c>
      <c r="C10729" s="10" t="s">
        <v>13</v>
      </c>
      <c r="D10729" s="10" t="s">
        <v>8</v>
      </c>
      <c r="E10729" s="10" t="s">
        <v>9</v>
      </c>
      <c r="F10729">
        <v>18</v>
      </c>
      <c r="G10729">
        <v>2.835374116897583</v>
      </c>
      <c r="H10729">
        <v>2.1329784393310547</v>
      </c>
      <c r="I10729">
        <v>101.11882781982422</v>
      </c>
      <c r="J10729">
        <v>0.13599415123462677</v>
      </c>
      <c r="K10729">
        <v>34811</v>
      </c>
      <c r="L10729">
        <v>32805.326999999997</v>
      </c>
      <c r="M10729">
        <v>0.70239555835723877</v>
      </c>
      <c r="N10729">
        <v>0.52810543775558472</v>
      </c>
      <c r="O10729">
        <v>0.63108021020889282</v>
      </c>
      <c r="P10729">
        <v>0.70239555835723877</v>
      </c>
      <c r="Q10729">
        <v>0.77371090650558472</v>
      </c>
      <c r="R10729">
        <v>0.87668567895889282</v>
      </c>
      <c r="S10729" s="10" t="s">
        <v>38</v>
      </c>
    </row>
    <row r="10730" spans="1:19" hidden="1" x14ac:dyDescent="0.25">
      <c r="A10730" s="10" t="str">
        <f t="shared" si="167"/>
        <v>2017-2026Other1-in-10Typical Event DayCAISO19</v>
      </c>
      <c r="B10730" s="10" t="s">
        <v>54</v>
      </c>
      <c r="C10730" s="10" t="s">
        <v>13</v>
      </c>
      <c r="D10730" s="10" t="s">
        <v>8</v>
      </c>
      <c r="E10730" s="10" t="s">
        <v>1</v>
      </c>
      <c r="F10730">
        <v>19</v>
      </c>
      <c r="G10730">
        <v>2.8528289794921875</v>
      </c>
      <c r="H10730">
        <v>3.0934674739837646</v>
      </c>
      <c r="I10730">
        <v>99.018333435058594</v>
      </c>
      <c r="J10730">
        <v>0.11742977052927017</v>
      </c>
      <c r="K10730">
        <v>34811</v>
      </c>
      <c r="L10730">
        <v>32805.326999999997</v>
      </c>
      <c r="M10730">
        <v>-0.24063841998577118</v>
      </c>
      <c r="N10730">
        <v>-0.39113640785217285</v>
      </c>
      <c r="O10730">
        <v>-0.30221858620643616</v>
      </c>
      <c r="P10730">
        <v>-0.24063841998577118</v>
      </c>
      <c r="Q10730">
        <v>-0.1790582537651062</v>
      </c>
      <c r="R10730">
        <v>-9.014042466878891E-2</v>
      </c>
      <c r="S10730" s="10" t="s">
        <v>39</v>
      </c>
    </row>
    <row r="10731" spans="1:19" hidden="1" x14ac:dyDescent="0.25">
      <c r="A10731" s="10" t="str">
        <f t="shared" si="167"/>
        <v>2017-2026Other1-in-2Typical Event DayCAISO19</v>
      </c>
      <c r="B10731" s="10" t="s">
        <v>54</v>
      </c>
      <c r="C10731" s="10" t="s">
        <v>13</v>
      </c>
      <c r="D10731" s="10" t="s">
        <v>8</v>
      </c>
      <c r="E10731" s="10" t="s">
        <v>9</v>
      </c>
      <c r="F10731">
        <v>19</v>
      </c>
      <c r="G10731">
        <v>2.5426723957061768</v>
      </c>
      <c r="H10731">
        <v>2.7711944580078125</v>
      </c>
      <c r="I10731">
        <v>94.971336364746094</v>
      </c>
      <c r="J10731">
        <v>0.11742977052927017</v>
      </c>
      <c r="K10731">
        <v>34811</v>
      </c>
      <c r="L10731">
        <v>32805.326999999997</v>
      </c>
      <c r="M10731">
        <v>-0.22852203249931335</v>
      </c>
      <c r="N10731">
        <v>-0.37902003526687622</v>
      </c>
      <c r="O10731">
        <v>-0.29010221362113953</v>
      </c>
      <c r="P10731">
        <v>-0.22852203249931335</v>
      </c>
      <c r="Q10731">
        <v>-0.16694186627864838</v>
      </c>
      <c r="R10731">
        <v>-7.8024037182331085E-2</v>
      </c>
      <c r="S10731" s="10" t="s">
        <v>39</v>
      </c>
    </row>
    <row r="10732" spans="1:19" hidden="1" x14ac:dyDescent="0.25">
      <c r="A10732" s="10" t="str">
        <f t="shared" si="167"/>
        <v>2017-2026Other1-in-10Typical Event DayPGE19</v>
      </c>
      <c r="B10732" s="10" t="s">
        <v>54</v>
      </c>
      <c r="C10732" s="10" t="s">
        <v>13</v>
      </c>
      <c r="D10732" s="10" t="s">
        <v>8</v>
      </c>
      <c r="E10732" s="10" t="s">
        <v>1</v>
      </c>
      <c r="F10732">
        <v>19</v>
      </c>
      <c r="G10732">
        <v>3.0435442924499512</v>
      </c>
      <c r="H10732">
        <v>3.2920670509338379</v>
      </c>
      <c r="I10732">
        <v>101.23146820068359</v>
      </c>
      <c r="J10732">
        <v>0.11742977052927017</v>
      </c>
      <c r="K10732">
        <v>34811</v>
      </c>
      <c r="L10732">
        <v>32805.326999999997</v>
      </c>
      <c r="M10732">
        <v>-0.24852274358272552</v>
      </c>
      <c r="N10732">
        <v>-0.3990207314491272</v>
      </c>
      <c r="O10732">
        <v>-0.3101029098033905</v>
      </c>
      <c r="P10732">
        <v>-0.24852274358272552</v>
      </c>
      <c r="Q10732">
        <v>-0.18694257736206055</v>
      </c>
      <c r="R10732">
        <v>-9.8024748265743256E-2</v>
      </c>
      <c r="S10732" s="10" t="s">
        <v>38</v>
      </c>
    </row>
    <row r="10733" spans="1:19" hidden="1" x14ac:dyDescent="0.25">
      <c r="A10733" s="10" t="str">
        <f t="shared" si="167"/>
        <v>2017-2026Other1-in-2Typical Event DayPGE19</v>
      </c>
      <c r="B10733" s="10" t="s">
        <v>54</v>
      </c>
      <c r="C10733" s="10" t="s">
        <v>13</v>
      </c>
      <c r="D10733" s="10" t="s">
        <v>8</v>
      </c>
      <c r="E10733" s="10" t="s">
        <v>9</v>
      </c>
      <c r="F10733">
        <v>19</v>
      </c>
      <c r="G10733">
        <v>2.8601388931274414</v>
      </c>
      <c r="H10733">
        <v>3.1011862754821777</v>
      </c>
      <c r="I10733">
        <v>99.0428466796875</v>
      </c>
      <c r="J10733">
        <v>0.11742977052927017</v>
      </c>
      <c r="K10733">
        <v>34811</v>
      </c>
      <c r="L10733">
        <v>32805.326999999997</v>
      </c>
      <c r="M10733">
        <v>-0.24104748666286469</v>
      </c>
      <c r="N10733">
        <v>-0.39154547452926636</v>
      </c>
      <c r="O10733">
        <v>-0.30262765288352966</v>
      </c>
      <c r="P10733">
        <v>-0.24104748666286469</v>
      </c>
      <c r="Q10733">
        <v>-0.17946732044219971</v>
      </c>
      <c r="R10733">
        <v>-9.0549491345882416E-2</v>
      </c>
      <c r="S10733" s="10" t="s">
        <v>38</v>
      </c>
    </row>
    <row r="10734" spans="1:19" hidden="1" x14ac:dyDescent="0.25">
      <c r="A10734" s="10" t="str">
        <f t="shared" si="167"/>
        <v>2017-2026Other1-in-10Typical Event DayCAISO20</v>
      </c>
      <c r="B10734" s="10" t="s">
        <v>54</v>
      </c>
      <c r="C10734" s="10" t="s">
        <v>13</v>
      </c>
      <c r="D10734" s="10" t="s">
        <v>8</v>
      </c>
      <c r="E10734" s="10" t="s">
        <v>1</v>
      </c>
      <c r="F10734">
        <v>20</v>
      </c>
      <c r="G10734">
        <v>2.6726820468902588</v>
      </c>
      <c r="H10734">
        <v>2.9956223964691162</v>
      </c>
      <c r="I10734">
        <v>94.794853210449219</v>
      </c>
      <c r="J10734">
        <v>7.6294809579849243E-2</v>
      </c>
      <c r="K10734">
        <v>34811</v>
      </c>
      <c r="L10734">
        <v>32805.326999999997</v>
      </c>
      <c r="M10734">
        <v>-0.3229404091835022</v>
      </c>
      <c r="N10734">
        <v>-0.42071983218193054</v>
      </c>
      <c r="O10734">
        <v>-0.36294940114021301</v>
      </c>
      <c r="P10734">
        <v>-0.3229404091835022</v>
      </c>
      <c r="Q10734">
        <v>-0.28293141722679138</v>
      </c>
      <c r="R10734">
        <v>-0.22516098618507385</v>
      </c>
      <c r="S10734" s="10" t="s">
        <v>39</v>
      </c>
    </row>
    <row r="10735" spans="1:19" hidden="1" x14ac:dyDescent="0.25">
      <c r="A10735" s="10" t="str">
        <f t="shared" si="167"/>
        <v>2017-2026Other1-in-2Typical Event DayCAISO20</v>
      </c>
      <c r="B10735" s="10" t="s">
        <v>54</v>
      </c>
      <c r="C10735" s="10" t="s">
        <v>13</v>
      </c>
      <c r="D10735" s="10" t="s">
        <v>8</v>
      </c>
      <c r="E10735" s="10" t="s">
        <v>9</v>
      </c>
      <c r="F10735">
        <v>20</v>
      </c>
      <c r="G10735">
        <v>2.3821108341217041</v>
      </c>
      <c r="H10735">
        <v>2.6620314121246338</v>
      </c>
      <c r="I10735">
        <v>91.203567504882813</v>
      </c>
      <c r="J10735">
        <v>7.6294809579849243E-2</v>
      </c>
      <c r="K10735">
        <v>34811</v>
      </c>
      <c r="L10735">
        <v>32805.326999999997</v>
      </c>
      <c r="M10735">
        <v>-0.27992057800292969</v>
      </c>
      <c r="N10735">
        <v>-0.37770000100135803</v>
      </c>
      <c r="O10735">
        <v>-0.3199295699596405</v>
      </c>
      <c r="P10735">
        <v>-0.27992057800292969</v>
      </c>
      <c r="Q10735">
        <v>-0.23991158604621887</v>
      </c>
      <c r="R10735">
        <v>-0.18214115500450134</v>
      </c>
      <c r="S10735" s="10" t="s">
        <v>39</v>
      </c>
    </row>
    <row r="10736" spans="1:19" hidden="1" x14ac:dyDescent="0.25">
      <c r="A10736" s="10" t="str">
        <f t="shared" si="167"/>
        <v>2017-2026Other1-in-10Typical Event DayPGE20</v>
      </c>
      <c r="B10736" s="10" t="s">
        <v>54</v>
      </c>
      <c r="C10736" s="10" t="s">
        <v>13</v>
      </c>
      <c r="D10736" s="10" t="s">
        <v>8</v>
      </c>
      <c r="E10736" s="10" t="s">
        <v>1</v>
      </c>
      <c r="F10736">
        <v>20</v>
      </c>
      <c r="G10736">
        <v>2.8513541221618652</v>
      </c>
      <c r="H10736">
        <v>3.2001993656158447</v>
      </c>
      <c r="I10736">
        <v>97.440109252929688</v>
      </c>
      <c r="J10736">
        <v>7.6294809579849243E-2</v>
      </c>
      <c r="K10736">
        <v>34811</v>
      </c>
      <c r="L10736">
        <v>32805.326999999997</v>
      </c>
      <c r="M10736">
        <v>-0.34884533286094666</v>
      </c>
      <c r="N10736">
        <v>-0.446624755859375</v>
      </c>
      <c r="O10736">
        <v>-0.38885432481765747</v>
      </c>
      <c r="P10736">
        <v>-0.34884533286094666</v>
      </c>
      <c r="Q10736">
        <v>-0.30883634090423584</v>
      </c>
      <c r="R10736">
        <v>-0.25106590986251831</v>
      </c>
      <c r="S10736" s="10" t="s">
        <v>38</v>
      </c>
    </row>
    <row r="10737" spans="1:19" hidden="1" x14ac:dyDescent="0.25">
      <c r="A10737" s="10" t="str">
        <f t="shared" si="167"/>
        <v>2017-2026Other1-in-2Typical Event DayPGE20</v>
      </c>
      <c r="B10737" s="10" t="s">
        <v>54</v>
      </c>
      <c r="C10737" s="10" t="s">
        <v>13</v>
      </c>
      <c r="D10737" s="10" t="s">
        <v>8</v>
      </c>
      <c r="E10737" s="10" t="s">
        <v>9</v>
      </c>
      <c r="F10737">
        <v>20</v>
      </c>
      <c r="G10737">
        <v>2.679530143737793</v>
      </c>
      <c r="H10737">
        <v>3.003359317779541</v>
      </c>
      <c r="I10737">
        <v>95.01715087890625</v>
      </c>
      <c r="J10737">
        <v>7.6294809579849243E-2</v>
      </c>
      <c r="K10737">
        <v>34811</v>
      </c>
      <c r="L10737">
        <v>32805.326999999997</v>
      </c>
      <c r="M10737">
        <v>-0.3238292932510376</v>
      </c>
      <c r="N10737">
        <v>-0.42160871624946594</v>
      </c>
      <c r="O10737">
        <v>-0.36383828520774841</v>
      </c>
      <c r="P10737">
        <v>-0.3238292932510376</v>
      </c>
      <c r="Q10737">
        <v>-0.28382030129432678</v>
      </c>
      <c r="R10737">
        <v>-0.22604987025260925</v>
      </c>
      <c r="S10737" s="10" t="s">
        <v>38</v>
      </c>
    </row>
    <row r="10738" spans="1:19" hidden="1" x14ac:dyDescent="0.25">
      <c r="A10738" s="10" t="str">
        <f t="shared" si="167"/>
        <v>2017-2026Other1-in-2Typical Event DayCAISO21</v>
      </c>
      <c r="B10738" s="10" t="s">
        <v>54</v>
      </c>
      <c r="C10738" s="10" t="s">
        <v>13</v>
      </c>
      <c r="D10738" s="10" t="s">
        <v>8</v>
      </c>
      <c r="E10738" s="10" t="s">
        <v>9</v>
      </c>
      <c r="F10738">
        <v>21</v>
      </c>
      <c r="G10738">
        <v>2.1394312381744385</v>
      </c>
      <c r="H10738">
        <v>2.3092799186706543</v>
      </c>
      <c r="I10738">
        <v>86.548492431640625</v>
      </c>
      <c r="J10738">
        <v>7.6630406081676483E-2</v>
      </c>
      <c r="K10738">
        <v>34811</v>
      </c>
      <c r="L10738">
        <v>32805.326999999997</v>
      </c>
      <c r="M10738">
        <v>-0.16984862089157104</v>
      </c>
      <c r="N10738">
        <v>-0.26805815100669861</v>
      </c>
      <c r="O10738">
        <v>-0.2100336104631424</v>
      </c>
      <c r="P10738">
        <v>-0.16984862089157104</v>
      </c>
      <c r="Q10738">
        <v>-0.12966363131999969</v>
      </c>
      <c r="R10738">
        <v>-7.1639090776443481E-2</v>
      </c>
      <c r="S10738" s="10" t="s">
        <v>39</v>
      </c>
    </row>
    <row r="10739" spans="1:19" hidden="1" x14ac:dyDescent="0.25">
      <c r="A10739" s="10" t="str">
        <f t="shared" si="167"/>
        <v>2017-2026Other1-in-10Typical Event DayCAISO21</v>
      </c>
      <c r="B10739" s="10" t="s">
        <v>54</v>
      </c>
      <c r="C10739" s="10" t="s">
        <v>13</v>
      </c>
      <c r="D10739" s="10" t="s">
        <v>8</v>
      </c>
      <c r="E10739" s="10" t="s">
        <v>1</v>
      </c>
      <c r="F10739">
        <v>21</v>
      </c>
      <c r="G10739">
        <v>2.4004004001617432</v>
      </c>
      <c r="H10739">
        <v>2.6091766357421875</v>
      </c>
      <c r="I10739">
        <v>89.488059997558594</v>
      </c>
      <c r="J10739">
        <v>7.6630406081676483E-2</v>
      </c>
      <c r="K10739">
        <v>34811</v>
      </c>
      <c r="L10739">
        <v>32805.326999999997</v>
      </c>
      <c r="M10739">
        <v>-0.20877620577812195</v>
      </c>
      <c r="N10739">
        <v>-0.30698573589324951</v>
      </c>
      <c r="O10739">
        <v>-0.2489611953496933</v>
      </c>
      <c r="P10739">
        <v>-0.20877620577812195</v>
      </c>
      <c r="Q10739">
        <v>-0.1685912162065506</v>
      </c>
      <c r="R10739">
        <v>-0.11056667566299438</v>
      </c>
      <c r="S10739" s="10" t="s">
        <v>39</v>
      </c>
    </row>
    <row r="10740" spans="1:19" hidden="1" x14ac:dyDescent="0.25">
      <c r="A10740" s="10" t="str">
        <f t="shared" si="167"/>
        <v>2017-2026Other1-in-10Typical Event DayPGE21</v>
      </c>
      <c r="B10740" s="10" t="s">
        <v>54</v>
      </c>
      <c r="C10740" s="10" t="s">
        <v>13</v>
      </c>
      <c r="D10740" s="10" t="s">
        <v>8</v>
      </c>
      <c r="E10740" s="10" t="s">
        <v>1</v>
      </c>
      <c r="F10740">
        <v>21</v>
      </c>
      <c r="G10740">
        <v>2.5608701705932617</v>
      </c>
      <c r="H10740">
        <v>2.790027379989624</v>
      </c>
      <c r="I10740">
        <v>92.541328430175781</v>
      </c>
      <c r="J10740">
        <v>7.6630406081676483E-2</v>
      </c>
      <c r="K10740">
        <v>34811</v>
      </c>
      <c r="L10740">
        <v>32805.326999999997</v>
      </c>
      <c r="M10740">
        <v>-0.22915717959403992</v>
      </c>
      <c r="N10740">
        <v>-0.32736670970916748</v>
      </c>
      <c r="O10740">
        <v>-0.26934215426445007</v>
      </c>
      <c r="P10740">
        <v>-0.22915717959403992</v>
      </c>
      <c r="Q10740">
        <v>-0.18897219002246857</v>
      </c>
      <c r="R10740">
        <v>-0.13094764947891235</v>
      </c>
      <c r="S10740" s="10" t="s">
        <v>38</v>
      </c>
    </row>
    <row r="10741" spans="1:19" hidden="1" x14ac:dyDescent="0.25">
      <c r="A10741" s="10" t="str">
        <f t="shared" si="167"/>
        <v>2017-2026Other1-in-2Typical Event DayPGE21</v>
      </c>
      <c r="B10741" s="10" t="s">
        <v>54</v>
      </c>
      <c r="C10741" s="10" t="s">
        <v>13</v>
      </c>
      <c r="D10741" s="10" t="s">
        <v>8</v>
      </c>
      <c r="E10741" s="10" t="s">
        <v>9</v>
      </c>
      <c r="F10741">
        <v>21</v>
      </c>
      <c r="G10741">
        <v>2.4065506458282471</v>
      </c>
      <c r="H10741">
        <v>2.6156063079833984</v>
      </c>
      <c r="I10741">
        <v>89.778068542480469</v>
      </c>
      <c r="J10741">
        <v>7.6630406081676483E-2</v>
      </c>
      <c r="K10741">
        <v>34811</v>
      </c>
      <c r="L10741">
        <v>32805.326999999997</v>
      </c>
      <c r="M10741">
        <v>-0.20905576646327972</v>
      </c>
      <c r="N10741">
        <v>-0.30726528167724609</v>
      </c>
      <c r="O10741">
        <v>-0.24924075603485107</v>
      </c>
      <c r="P10741">
        <v>-0.20905576646327972</v>
      </c>
      <c r="Q10741">
        <v>-0.16887077689170837</v>
      </c>
      <c r="R10741">
        <v>-0.11084623634815216</v>
      </c>
      <c r="S10741" s="10" t="s">
        <v>38</v>
      </c>
    </row>
    <row r="10742" spans="1:19" hidden="1" x14ac:dyDescent="0.25">
      <c r="A10742" s="10" t="str">
        <f t="shared" si="167"/>
        <v>2017-2026Other1-in-10Typical Event DayCAISO22</v>
      </c>
      <c r="B10742" s="10" t="s">
        <v>54</v>
      </c>
      <c r="C10742" s="10" t="s">
        <v>13</v>
      </c>
      <c r="D10742" s="10" t="s">
        <v>8</v>
      </c>
      <c r="E10742" s="10" t="s">
        <v>1</v>
      </c>
      <c r="F10742">
        <v>22</v>
      </c>
      <c r="G10742">
        <v>2.0657069683074951</v>
      </c>
      <c r="H10742">
        <v>2.2038567066192627</v>
      </c>
      <c r="I10742">
        <v>85.555503845214844</v>
      </c>
      <c r="J10742">
        <v>6.3674606382846832E-2</v>
      </c>
      <c r="K10742">
        <v>34811</v>
      </c>
      <c r="L10742">
        <v>32805.326999999997</v>
      </c>
      <c r="M10742">
        <v>-0.1381496787071228</v>
      </c>
      <c r="N10742">
        <v>-0.21975505352020264</v>
      </c>
      <c r="O10742">
        <v>-0.17154064774513245</v>
      </c>
      <c r="P10742">
        <v>-0.1381496787071228</v>
      </c>
      <c r="Q10742">
        <v>-0.10475871711969376</v>
      </c>
      <c r="R10742">
        <v>-5.6544303894042969E-2</v>
      </c>
      <c r="S10742" s="10" t="s">
        <v>39</v>
      </c>
    </row>
    <row r="10743" spans="1:19" hidden="1" x14ac:dyDescent="0.25">
      <c r="A10743" s="10" t="str">
        <f t="shared" si="167"/>
        <v>2017-2026Other1-in-2Typical Event DayCAISO22</v>
      </c>
      <c r="B10743" s="10" t="s">
        <v>54</v>
      </c>
      <c r="C10743" s="10" t="s">
        <v>13</v>
      </c>
      <c r="D10743" s="10" t="s">
        <v>8</v>
      </c>
      <c r="E10743" s="10" t="s">
        <v>9</v>
      </c>
      <c r="F10743">
        <v>22</v>
      </c>
      <c r="G10743">
        <v>1.8411253690719604</v>
      </c>
      <c r="H10743">
        <v>1.9434138536453247</v>
      </c>
      <c r="I10743">
        <v>82.472015380859375</v>
      </c>
      <c r="J10743">
        <v>6.3674606382846832E-2</v>
      </c>
      <c r="K10743">
        <v>34811</v>
      </c>
      <c r="L10743">
        <v>32805.326999999997</v>
      </c>
      <c r="M10743">
        <v>-0.10228852927684784</v>
      </c>
      <c r="N10743">
        <v>-0.18389390408992767</v>
      </c>
      <c r="O10743">
        <v>-0.13567949831485748</v>
      </c>
      <c r="P10743">
        <v>-0.10228852927684784</v>
      </c>
      <c r="Q10743">
        <v>-6.8897567689418793E-2</v>
      </c>
      <c r="R10743">
        <v>-2.0683154463768005E-2</v>
      </c>
      <c r="S10743" s="10" t="s">
        <v>39</v>
      </c>
    </row>
    <row r="10744" spans="1:19" hidden="1" x14ac:dyDescent="0.25">
      <c r="A10744" s="10" t="str">
        <f t="shared" si="167"/>
        <v>2017-2026Other1-in-2Typical Event DayPGE22</v>
      </c>
      <c r="B10744" s="10" t="s">
        <v>54</v>
      </c>
      <c r="C10744" s="10" t="s">
        <v>13</v>
      </c>
      <c r="D10744" s="10" t="s">
        <v>8</v>
      </c>
      <c r="E10744" s="10" t="s">
        <v>9</v>
      </c>
      <c r="F10744">
        <v>22</v>
      </c>
      <c r="G10744">
        <v>2.0709996223449707</v>
      </c>
      <c r="H10744">
        <v>2.2100906372070312</v>
      </c>
      <c r="I10744">
        <v>85.575210571289062</v>
      </c>
      <c r="J10744">
        <v>6.3674606382846832E-2</v>
      </c>
      <c r="K10744">
        <v>34811</v>
      </c>
      <c r="L10744">
        <v>32805.326999999997</v>
      </c>
      <c r="M10744">
        <v>-0.13909107446670532</v>
      </c>
      <c r="N10744">
        <v>-0.22069644927978516</v>
      </c>
      <c r="O10744">
        <v>-0.17248204350471497</v>
      </c>
      <c r="P10744">
        <v>-0.13909107446670532</v>
      </c>
      <c r="Q10744">
        <v>-0.10570011287927628</v>
      </c>
      <c r="R10744">
        <v>-5.7485699653625488E-2</v>
      </c>
      <c r="S10744" s="10" t="s">
        <v>38</v>
      </c>
    </row>
    <row r="10745" spans="1:19" hidden="1" x14ac:dyDescent="0.25">
      <c r="A10745" s="10" t="str">
        <f t="shared" si="167"/>
        <v>2017-2026Other1-in-10Typical Event DayPGE22</v>
      </c>
      <c r="B10745" s="10" t="s">
        <v>54</v>
      </c>
      <c r="C10745" s="10" t="s">
        <v>13</v>
      </c>
      <c r="D10745" s="10" t="s">
        <v>8</v>
      </c>
      <c r="E10745" s="10" t="s">
        <v>1</v>
      </c>
      <c r="F10745">
        <v>22</v>
      </c>
      <c r="G10745">
        <v>2.2038018703460693</v>
      </c>
      <c r="H10745">
        <v>2.3601500988006592</v>
      </c>
      <c r="I10745">
        <v>88.472671508789063</v>
      </c>
      <c r="J10745">
        <v>6.3674606382846832E-2</v>
      </c>
      <c r="K10745">
        <v>34811</v>
      </c>
      <c r="L10745">
        <v>32805.326999999997</v>
      </c>
      <c r="M10745">
        <v>-0.15634816884994507</v>
      </c>
      <c r="N10745">
        <v>-0.2379535436630249</v>
      </c>
      <c r="O10745">
        <v>-0.18973913788795471</v>
      </c>
      <c r="P10745">
        <v>-0.15634816884994507</v>
      </c>
      <c r="Q10745">
        <v>-0.12295720726251602</v>
      </c>
      <c r="R10745">
        <v>-7.4742794036865234E-2</v>
      </c>
      <c r="S10745" s="10" t="s">
        <v>38</v>
      </c>
    </row>
    <row r="10746" spans="1:19" hidden="1" x14ac:dyDescent="0.25">
      <c r="A10746" s="10" t="str">
        <f t="shared" si="167"/>
        <v>2017-2026Other1-in-10Typical Event DayCAISO23</v>
      </c>
      <c r="B10746" s="10" t="s">
        <v>54</v>
      </c>
      <c r="C10746" s="10" t="s">
        <v>13</v>
      </c>
      <c r="D10746" s="10" t="s">
        <v>8</v>
      </c>
      <c r="E10746" s="10" t="s">
        <v>1</v>
      </c>
      <c r="F10746">
        <v>23</v>
      </c>
      <c r="G10746">
        <v>1.6367738246917725</v>
      </c>
      <c r="H10746">
        <v>1.7322993278503418</v>
      </c>
      <c r="I10746">
        <v>82.428085327148437</v>
      </c>
      <c r="J10746">
        <v>5.8387260884046555E-2</v>
      </c>
      <c r="K10746">
        <v>34811</v>
      </c>
      <c r="L10746">
        <v>32805.326999999997</v>
      </c>
      <c r="M10746">
        <v>-9.5525562763214111E-2</v>
      </c>
      <c r="N10746">
        <v>-0.17035467922687531</v>
      </c>
      <c r="O10746">
        <v>-0.12614384293556213</v>
      </c>
      <c r="P10746">
        <v>-9.5525562763214111E-2</v>
      </c>
      <c r="Q10746">
        <v>-6.4907282590866089E-2</v>
      </c>
      <c r="R10746">
        <v>-2.0696450024843216E-2</v>
      </c>
      <c r="S10746" s="10" t="s">
        <v>39</v>
      </c>
    </row>
    <row r="10747" spans="1:19" hidden="1" x14ac:dyDescent="0.25">
      <c r="A10747" s="10" t="str">
        <f t="shared" si="167"/>
        <v>2017-2026Other1-in-2Typical Event DayCAISO23</v>
      </c>
      <c r="B10747" s="10" t="s">
        <v>54</v>
      </c>
      <c r="C10747" s="10" t="s">
        <v>13</v>
      </c>
      <c r="D10747" s="10" t="s">
        <v>8</v>
      </c>
      <c r="E10747" s="10" t="s">
        <v>9</v>
      </c>
      <c r="F10747">
        <v>23</v>
      </c>
      <c r="G10747">
        <v>1.4588254690170288</v>
      </c>
      <c r="H10747">
        <v>1.531732439994812</v>
      </c>
      <c r="I10747">
        <v>79.451873779296875</v>
      </c>
      <c r="J10747">
        <v>5.8387260884046555E-2</v>
      </c>
      <c r="K10747">
        <v>34811</v>
      </c>
      <c r="L10747">
        <v>32805.326999999997</v>
      </c>
      <c r="M10747">
        <v>-7.2906985878944397E-2</v>
      </c>
      <c r="N10747">
        <v>-0.14773610234260559</v>
      </c>
      <c r="O10747">
        <v>-0.10352526605129242</v>
      </c>
      <c r="P10747">
        <v>-7.2906985878944397E-2</v>
      </c>
      <c r="Q10747">
        <v>-4.2288705706596375E-2</v>
      </c>
      <c r="R10747">
        <v>1.9221276743337512E-3</v>
      </c>
      <c r="S10747" s="10" t="s">
        <v>39</v>
      </c>
    </row>
    <row r="10748" spans="1:19" hidden="1" x14ac:dyDescent="0.25">
      <c r="A10748" s="10" t="str">
        <f t="shared" si="167"/>
        <v>2017-2026Other1-in-10Typical Event DayPGE23</v>
      </c>
      <c r="B10748" s="10" t="s">
        <v>54</v>
      </c>
      <c r="C10748" s="10" t="s">
        <v>13</v>
      </c>
      <c r="D10748" s="10" t="s">
        <v>8</v>
      </c>
      <c r="E10748" s="10" t="s">
        <v>1</v>
      </c>
      <c r="F10748">
        <v>23</v>
      </c>
      <c r="G10748">
        <v>1.7461941242218018</v>
      </c>
      <c r="H10748">
        <v>1.8541947603225708</v>
      </c>
      <c r="I10748">
        <v>85.213958740234375</v>
      </c>
      <c r="J10748">
        <v>5.8387260884046555E-2</v>
      </c>
      <c r="K10748">
        <v>34811</v>
      </c>
      <c r="L10748">
        <v>32805.326999999997</v>
      </c>
      <c r="M10748">
        <v>-0.10800067335367203</v>
      </c>
      <c r="N10748">
        <v>-0.18282978236675262</v>
      </c>
      <c r="O10748">
        <v>-0.13861894607543945</v>
      </c>
      <c r="P10748">
        <v>-0.10800067335367203</v>
      </c>
      <c r="Q10748">
        <v>-7.7382393181324005E-2</v>
      </c>
      <c r="R10748">
        <v>-3.3171560615301132E-2</v>
      </c>
      <c r="S10748" s="10" t="s">
        <v>38</v>
      </c>
    </row>
    <row r="10749" spans="1:19" hidden="1" x14ac:dyDescent="0.25">
      <c r="A10749" s="10" t="str">
        <f t="shared" si="167"/>
        <v>2017-2026Other1-in-2Typical Event DayPGE23</v>
      </c>
      <c r="B10749" s="10" t="s">
        <v>54</v>
      </c>
      <c r="C10749" s="10" t="s">
        <v>13</v>
      </c>
      <c r="D10749" s="10" t="s">
        <v>8</v>
      </c>
      <c r="E10749" s="10" t="s">
        <v>9</v>
      </c>
      <c r="F10749">
        <v>23</v>
      </c>
      <c r="G10749">
        <v>1.6409676074981689</v>
      </c>
      <c r="H10749">
        <v>1.7372168302536011</v>
      </c>
      <c r="I10749">
        <v>82.308418273925781</v>
      </c>
      <c r="J10749">
        <v>5.8387260884046555E-2</v>
      </c>
      <c r="K10749">
        <v>34811</v>
      </c>
      <c r="L10749">
        <v>32805.326999999997</v>
      </c>
      <c r="M10749">
        <v>-9.6249260008335114E-2</v>
      </c>
      <c r="N10749">
        <v>-0.17107836902141571</v>
      </c>
      <c r="O10749">
        <v>-0.12686753273010254</v>
      </c>
      <c r="P10749">
        <v>-9.6249260008335114E-2</v>
      </c>
      <c r="Q10749">
        <v>-6.5630979835987091E-2</v>
      </c>
      <c r="R10749">
        <v>-2.1420147269964218E-2</v>
      </c>
      <c r="S10749" s="10" t="s">
        <v>38</v>
      </c>
    </row>
    <row r="10750" spans="1:19" hidden="1" x14ac:dyDescent="0.25">
      <c r="A10750" s="10" t="str">
        <f t="shared" si="167"/>
        <v>2017-2026Other1-in-2Typical Event DayCAISO24</v>
      </c>
      <c r="B10750" s="10" t="s">
        <v>54</v>
      </c>
      <c r="C10750" s="10" t="s">
        <v>13</v>
      </c>
      <c r="D10750" s="10" t="s">
        <v>8</v>
      </c>
      <c r="E10750" s="10" t="s">
        <v>9</v>
      </c>
      <c r="F10750">
        <v>24</v>
      </c>
      <c r="G10750">
        <v>1.1286933422088623</v>
      </c>
      <c r="H10750">
        <v>1.1858973503112793</v>
      </c>
      <c r="I10750">
        <v>76.958351135253906</v>
      </c>
      <c r="J10750">
        <v>4.4309847056865692E-2</v>
      </c>
      <c r="K10750">
        <v>34811</v>
      </c>
      <c r="L10750">
        <v>32805.326999999997</v>
      </c>
      <c r="M10750">
        <v>-5.7203985750675201E-2</v>
      </c>
      <c r="N10750">
        <v>-0.11399148404598236</v>
      </c>
      <c r="O10750">
        <v>-8.0440066754817963E-2</v>
      </c>
      <c r="P10750">
        <v>-5.7203985750675201E-2</v>
      </c>
      <c r="Q10750">
        <v>-3.3967901021242142E-2</v>
      </c>
      <c r="R10750">
        <v>-4.164857673458755E-4</v>
      </c>
      <c r="S10750" s="10" t="s">
        <v>39</v>
      </c>
    </row>
    <row r="10751" spans="1:19" hidden="1" x14ac:dyDescent="0.25">
      <c r="A10751" s="10" t="str">
        <f t="shared" si="167"/>
        <v>2017-2026Other1-in-10Typical Event DayCAISO24</v>
      </c>
      <c r="B10751" s="10" t="s">
        <v>54</v>
      </c>
      <c r="C10751" s="10" t="s">
        <v>13</v>
      </c>
      <c r="D10751" s="10" t="s">
        <v>8</v>
      </c>
      <c r="E10751" s="10" t="s">
        <v>1</v>
      </c>
      <c r="F10751">
        <v>24</v>
      </c>
      <c r="G10751">
        <v>1.2663719654083252</v>
      </c>
      <c r="H10751">
        <v>1.3396608829498291</v>
      </c>
      <c r="I10751">
        <v>79.875862121582031</v>
      </c>
      <c r="J10751">
        <v>4.4309847056865692E-2</v>
      </c>
      <c r="K10751">
        <v>34811</v>
      </c>
      <c r="L10751">
        <v>32805.326999999997</v>
      </c>
      <c r="M10751">
        <v>-7.3288857936859131E-2</v>
      </c>
      <c r="N10751">
        <v>-0.13007636368274689</v>
      </c>
      <c r="O10751">
        <v>-9.6524938941001892E-2</v>
      </c>
      <c r="P10751">
        <v>-7.3288857936859131E-2</v>
      </c>
      <c r="Q10751">
        <v>-5.0052773207426071E-2</v>
      </c>
      <c r="R10751">
        <v>-1.6501357778906822E-2</v>
      </c>
      <c r="S10751" s="10" t="s">
        <v>39</v>
      </c>
    </row>
    <row r="10752" spans="1:19" hidden="1" x14ac:dyDescent="0.25">
      <c r="A10752" s="10" t="str">
        <f t="shared" si="167"/>
        <v>2017-2026Other1-in-2Typical Event DayPGE24</v>
      </c>
      <c r="B10752" s="10" t="s">
        <v>54</v>
      </c>
      <c r="C10752" s="10" t="s">
        <v>13</v>
      </c>
      <c r="D10752" s="10" t="s">
        <v>8</v>
      </c>
      <c r="E10752" s="10" t="s">
        <v>9</v>
      </c>
      <c r="F10752">
        <v>24</v>
      </c>
      <c r="G10752">
        <v>1.2696167230606079</v>
      </c>
      <c r="H10752">
        <v>1.3431921005249023</v>
      </c>
      <c r="I10752">
        <v>79.542938232421875</v>
      </c>
      <c r="J10752">
        <v>4.4309847056865692E-2</v>
      </c>
      <c r="K10752">
        <v>34811</v>
      </c>
      <c r="L10752">
        <v>32805.326999999997</v>
      </c>
      <c r="M10752">
        <v>-7.3575392365455627E-2</v>
      </c>
      <c r="N10752">
        <v>-0.13036289811134338</v>
      </c>
      <c r="O10752">
        <v>-9.6811473369598389E-2</v>
      </c>
      <c r="P10752">
        <v>-7.3575392365455627E-2</v>
      </c>
      <c r="Q10752">
        <v>-5.0339307636022568E-2</v>
      </c>
      <c r="R10752">
        <v>-1.6787892207503319E-2</v>
      </c>
      <c r="S10752" s="10" t="s">
        <v>38</v>
      </c>
    </row>
    <row r="10753" spans="1:19" hidden="1" x14ac:dyDescent="0.25">
      <c r="A10753" s="10" t="str">
        <f t="shared" si="167"/>
        <v>2017-2026Other1-in-10Typical Event DayPGE24</v>
      </c>
      <c r="B10753" s="10" t="s">
        <v>54</v>
      </c>
      <c r="C10753" s="10" t="s">
        <v>13</v>
      </c>
      <c r="D10753" s="10" t="s">
        <v>8</v>
      </c>
      <c r="E10753" s="10" t="s">
        <v>1</v>
      </c>
      <c r="F10753">
        <v>24</v>
      </c>
      <c r="G10753">
        <v>1.3510304689407349</v>
      </c>
      <c r="H10753">
        <v>1.4342160224914551</v>
      </c>
      <c r="I10753">
        <v>82.581390380859375</v>
      </c>
      <c r="J10753">
        <v>4.4309847056865692E-2</v>
      </c>
      <c r="K10753">
        <v>34811</v>
      </c>
      <c r="L10753">
        <v>32805.326999999997</v>
      </c>
      <c r="M10753">
        <v>-8.3185508847236633E-2</v>
      </c>
      <c r="N10753">
        <v>-0.13997301459312439</v>
      </c>
      <c r="O10753">
        <v>-0.10642158985137939</v>
      </c>
      <c r="P10753">
        <v>-8.3185508847236633E-2</v>
      </c>
      <c r="Q10753">
        <v>-5.9949424117803574E-2</v>
      </c>
      <c r="R10753">
        <v>-2.6398008689284325E-2</v>
      </c>
      <c r="S10753" s="10" t="s">
        <v>38</v>
      </c>
    </row>
    <row r="10754" spans="1:19" hidden="1" x14ac:dyDescent="0.25">
      <c r="A10754" s="10" t="str">
        <f t="shared" ref="A10754:A10817" si="168">CONCATENATE(B10754,C10754,E10754,D10754,S10754,F10754)</f>
        <v>2017-2026Sierra1-in-10August PeakCAISO1</v>
      </c>
      <c r="B10754" s="10" t="s">
        <v>54</v>
      </c>
      <c r="C10754" s="10" t="s">
        <v>14</v>
      </c>
      <c r="D10754" s="10" t="s">
        <v>2</v>
      </c>
      <c r="E10754" s="10" t="s">
        <v>1</v>
      </c>
      <c r="F10754">
        <v>1</v>
      </c>
      <c r="G10754">
        <v>1.1154129505157471</v>
      </c>
      <c r="H10754">
        <v>1.1154129505157471</v>
      </c>
      <c r="I10754">
        <v>74.592971801757813</v>
      </c>
      <c r="J10754">
        <v>0</v>
      </c>
      <c r="K10754">
        <v>18182</v>
      </c>
      <c r="L10754">
        <v>16834.373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 s="10" t="s">
        <v>39</v>
      </c>
    </row>
    <row r="10755" spans="1:19" hidden="1" x14ac:dyDescent="0.25">
      <c r="A10755" s="10" t="str">
        <f t="shared" si="168"/>
        <v>2017-2026Sierra1-in-2August PeakCAISO1</v>
      </c>
      <c r="B10755" t="s">
        <v>54</v>
      </c>
      <c r="C10755" t="s">
        <v>14</v>
      </c>
      <c r="D10755" t="s">
        <v>2</v>
      </c>
      <c r="E10755" t="s">
        <v>9</v>
      </c>
      <c r="F10755">
        <v>1</v>
      </c>
      <c r="G10755">
        <v>0.80386531352996826</v>
      </c>
      <c r="H10755">
        <v>0.80386531352996826</v>
      </c>
      <c r="I10755">
        <v>65.518661499023438</v>
      </c>
      <c r="J10755">
        <v>0</v>
      </c>
      <c r="K10755">
        <v>18182</v>
      </c>
      <c r="L10755">
        <v>16834.373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 t="s">
        <v>39</v>
      </c>
    </row>
    <row r="10756" spans="1:19" hidden="1" x14ac:dyDescent="0.25">
      <c r="A10756" s="10" t="str">
        <f t="shared" si="168"/>
        <v>2017-2026Sierra1-in-2August PeakPGE1</v>
      </c>
      <c r="B10756" t="s">
        <v>54</v>
      </c>
      <c r="C10756" t="s">
        <v>14</v>
      </c>
      <c r="D10756" t="s">
        <v>2</v>
      </c>
      <c r="E10756" t="s">
        <v>9</v>
      </c>
      <c r="F10756">
        <v>1</v>
      </c>
      <c r="G10756">
        <v>1.0189903974533081</v>
      </c>
      <c r="H10756">
        <v>1.0189903974533081</v>
      </c>
      <c r="I10756">
        <v>72.961341857910156</v>
      </c>
      <c r="J10756">
        <v>0</v>
      </c>
      <c r="K10756">
        <v>18182</v>
      </c>
      <c r="L10756">
        <v>16834.373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 t="s">
        <v>38</v>
      </c>
    </row>
    <row r="10757" spans="1:19" hidden="1" x14ac:dyDescent="0.25">
      <c r="A10757" s="10" t="str">
        <f t="shared" si="168"/>
        <v>2017-2026Sierra1-in-10August PeakPGE1</v>
      </c>
      <c r="B10757" t="s">
        <v>54</v>
      </c>
      <c r="C10757" t="s">
        <v>14</v>
      </c>
      <c r="D10757" t="s">
        <v>2</v>
      </c>
      <c r="E10757" t="s">
        <v>1</v>
      </c>
      <c r="F10757">
        <v>1</v>
      </c>
      <c r="G10757">
        <v>1.1160742044448853</v>
      </c>
      <c r="H10757">
        <v>1.1160742044448853</v>
      </c>
      <c r="I10757">
        <v>74.427932739257813</v>
      </c>
      <c r="J10757">
        <v>0</v>
      </c>
      <c r="K10757">
        <v>18182</v>
      </c>
      <c r="L10757">
        <v>16834.373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 t="s">
        <v>38</v>
      </c>
    </row>
    <row r="10758" spans="1:19" hidden="1" x14ac:dyDescent="0.25">
      <c r="A10758" s="10" t="str">
        <f t="shared" si="168"/>
        <v>2017-2026Sierra1-in-10August PeakCAISO2</v>
      </c>
      <c r="B10758" t="s">
        <v>54</v>
      </c>
      <c r="C10758" t="s">
        <v>14</v>
      </c>
      <c r="D10758" t="s">
        <v>2</v>
      </c>
      <c r="E10758" t="s">
        <v>1</v>
      </c>
      <c r="F10758">
        <v>2</v>
      </c>
      <c r="G10758">
        <v>0.96476638317108154</v>
      </c>
      <c r="H10758">
        <v>0.96476638317108154</v>
      </c>
      <c r="I10758">
        <v>73.503700256347656</v>
      </c>
      <c r="J10758">
        <v>0</v>
      </c>
      <c r="K10758">
        <v>18182</v>
      </c>
      <c r="L10758">
        <v>16834.373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 t="s">
        <v>39</v>
      </c>
    </row>
    <row r="10759" spans="1:19" hidden="1" x14ac:dyDescent="0.25">
      <c r="A10759" s="10" t="str">
        <f t="shared" si="168"/>
        <v>2017-2026Sierra1-in-2August PeakCAISO2</v>
      </c>
      <c r="B10759" t="s">
        <v>54</v>
      </c>
      <c r="C10759" t="s">
        <v>14</v>
      </c>
      <c r="D10759" t="s">
        <v>2</v>
      </c>
      <c r="E10759" t="s">
        <v>9</v>
      </c>
      <c r="F10759">
        <v>2</v>
      </c>
      <c r="G10759">
        <v>0.69529604911804199</v>
      </c>
      <c r="H10759">
        <v>0.69529604911804199</v>
      </c>
      <c r="I10759">
        <v>64.383804321289062</v>
      </c>
      <c r="J10759">
        <v>0</v>
      </c>
      <c r="K10759">
        <v>18182</v>
      </c>
      <c r="L10759">
        <v>16834.373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 t="s">
        <v>39</v>
      </c>
    </row>
    <row r="10760" spans="1:19" hidden="1" x14ac:dyDescent="0.25">
      <c r="A10760" s="10" t="str">
        <f t="shared" si="168"/>
        <v>2017-2026Sierra1-in-10August PeakPGE2</v>
      </c>
      <c r="B10760" t="s">
        <v>54</v>
      </c>
      <c r="C10760" t="s">
        <v>14</v>
      </c>
      <c r="D10760" t="s">
        <v>2</v>
      </c>
      <c r="E10760" t="s">
        <v>1</v>
      </c>
      <c r="F10760">
        <v>2</v>
      </c>
      <c r="G10760">
        <v>0.96533828973770142</v>
      </c>
      <c r="H10760">
        <v>0.96533828973770142</v>
      </c>
      <c r="I10760">
        <v>73.156806945800781</v>
      </c>
      <c r="J10760">
        <v>0</v>
      </c>
      <c r="K10760">
        <v>18182</v>
      </c>
      <c r="L10760">
        <v>16834.373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 t="s">
        <v>38</v>
      </c>
    </row>
    <row r="10761" spans="1:19" hidden="1" x14ac:dyDescent="0.25">
      <c r="A10761" s="10" t="str">
        <f t="shared" si="168"/>
        <v>2017-2026Sierra1-in-2August PeakPGE2</v>
      </c>
      <c r="B10761" t="s">
        <v>54</v>
      </c>
      <c r="C10761" t="s">
        <v>14</v>
      </c>
      <c r="D10761" t="s">
        <v>2</v>
      </c>
      <c r="E10761" t="s">
        <v>9</v>
      </c>
      <c r="F10761">
        <v>2</v>
      </c>
      <c r="G10761">
        <v>0.8813665509223938</v>
      </c>
      <c r="H10761">
        <v>0.8813665509223938</v>
      </c>
      <c r="I10761">
        <v>72.157363891601563</v>
      </c>
      <c r="J10761">
        <v>0</v>
      </c>
      <c r="K10761">
        <v>18182</v>
      </c>
      <c r="L10761">
        <v>16834.373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 t="s">
        <v>38</v>
      </c>
    </row>
    <row r="10762" spans="1:19" hidden="1" x14ac:dyDescent="0.25">
      <c r="A10762" s="10" t="str">
        <f t="shared" si="168"/>
        <v>2017-2026Sierra1-in-10August PeakCAISO3</v>
      </c>
      <c r="B10762" t="s">
        <v>54</v>
      </c>
      <c r="C10762" t="s">
        <v>14</v>
      </c>
      <c r="D10762" t="s">
        <v>2</v>
      </c>
      <c r="E10762" t="s">
        <v>1</v>
      </c>
      <c r="F10762">
        <v>3</v>
      </c>
      <c r="G10762">
        <v>0.8725433349609375</v>
      </c>
      <c r="H10762">
        <v>0.8725433349609375</v>
      </c>
      <c r="I10762">
        <v>72.086433410644531</v>
      </c>
      <c r="J10762">
        <v>0</v>
      </c>
      <c r="K10762">
        <v>18182</v>
      </c>
      <c r="L10762">
        <v>16834.373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 t="s">
        <v>39</v>
      </c>
    </row>
    <row r="10763" spans="1:19" hidden="1" x14ac:dyDescent="0.25">
      <c r="A10763" s="10" t="str">
        <f t="shared" si="168"/>
        <v>2017-2026Sierra1-in-2August PeakCAISO3</v>
      </c>
      <c r="B10763" t="s">
        <v>54</v>
      </c>
      <c r="C10763" t="s">
        <v>14</v>
      </c>
      <c r="D10763" t="s">
        <v>2</v>
      </c>
      <c r="E10763" t="s">
        <v>9</v>
      </c>
      <c r="F10763">
        <v>3</v>
      </c>
      <c r="G10763">
        <v>0.62883198261260986</v>
      </c>
      <c r="H10763">
        <v>0.62883198261260986</v>
      </c>
      <c r="I10763">
        <v>62.875389099121094</v>
      </c>
      <c r="J10763">
        <v>0</v>
      </c>
      <c r="K10763">
        <v>18182</v>
      </c>
      <c r="L10763">
        <v>16834.373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 t="s">
        <v>39</v>
      </c>
    </row>
    <row r="10764" spans="1:19" hidden="1" x14ac:dyDescent="0.25">
      <c r="A10764" s="10" t="str">
        <f t="shared" si="168"/>
        <v>2017-2026Sierra1-in-10August PeakPGE3</v>
      </c>
      <c r="B10764" t="s">
        <v>54</v>
      </c>
      <c r="C10764" t="s">
        <v>14</v>
      </c>
      <c r="D10764" t="s">
        <v>2</v>
      </c>
      <c r="E10764" t="s">
        <v>1</v>
      </c>
      <c r="F10764">
        <v>3</v>
      </c>
      <c r="G10764">
        <v>0.87306058406829834</v>
      </c>
      <c r="H10764">
        <v>0.87306058406829834</v>
      </c>
      <c r="I10764">
        <v>72.330223083496094</v>
      </c>
      <c r="J10764">
        <v>0</v>
      </c>
      <c r="K10764">
        <v>18182</v>
      </c>
      <c r="L10764">
        <v>16834.373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  <c r="S10764" t="s">
        <v>38</v>
      </c>
    </row>
    <row r="10765" spans="1:19" hidden="1" x14ac:dyDescent="0.25">
      <c r="A10765" s="10" t="str">
        <f t="shared" si="168"/>
        <v>2017-2026Sierra1-in-2August PeakPGE3</v>
      </c>
      <c r="B10765" t="s">
        <v>54</v>
      </c>
      <c r="C10765" t="s">
        <v>14</v>
      </c>
      <c r="D10765" t="s">
        <v>2</v>
      </c>
      <c r="E10765" t="s">
        <v>9</v>
      </c>
      <c r="F10765">
        <v>3</v>
      </c>
      <c r="G10765">
        <v>0.79711580276489258</v>
      </c>
      <c r="H10765">
        <v>0.79711580276489258</v>
      </c>
      <c r="I10765">
        <v>70.36224365234375</v>
      </c>
      <c r="J10765">
        <v>0</v>
      </c>
      <c r="K10765">
        <v>18182</v>
      </c>
      <c r="L10765">
        <v>16834.373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 t="s">
        <v>38</v>
      </c>
    </row>
    <row r="10766" spans="1:19" hidden="1" x14ac:dyDescent="0.25">
      <c r="A10766" s="10" t="str">
        <f t="shared" si="168"/>
        <v>2017-2026Sierra1-in-2August PeakCAISO4</v>
      </c>
      <c r="B10766" t="s">
        <v>54</v>
      </c>
      <c r="C10766" t="s">
        <v>14</v>
      </c>
      <c r="D10766" t="s">
        <v>2</v>
      </c>
      <c r="E10766" t="s">
        <v>9</v>
      </c>
      <c r="F10766">
        <v>4</v>
      </c>
      <c r="G10766">
        <v>0.59375160932540894</v>
      </c>
      <c r="H10766">
        <v>0.59375160932540894</v>
      </c>
      <c r="I10766">
        <v>62.999950408935547</v>
      </c>
      <c r="J10766">
        <v>0</v>
      </c>
      <c r="K10766">
        <v>18182</v>
      </c>
      <c r="L10766">
        <v>16834.373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 t="s">
        <v>39</v>
      </c>
    </row>
    <row r="10767" spans="1:19" hidden="1" x14ac:dyDescent="0.25">
      <c r="A10767" s="10" t="str">
        <f t="shared" si="168"/>
        <v>2017-2026Sierra1-in-10August PeakCAISO4</v>
      </c>
      <c r="B10767" t="s">
        <v>54</v>
      </c>
      <c r="C10767" t="s">
        <v>14</v>
      </c>
      <c r="D10767" t="s">
        <v>2</v>
      </c>
      <c r="E10767" t="s">
        <v>1</v>
      </c>
      <c r="F10767">
        <v>4</v>
      </c>
      <c r="G10767">
        <v>0.82386714220046997</v>
      </c>
      <c r="H10767">
        <v>0.82386714220046997</v>
      </c>
      <c r="I10767">
        <v>71.052139282226563</v>
      </c>
      <c r="J10767">
        <v>0</v>
      </c>
      <c r="K10767">
        <v>18182</v>
      </c>
      <c r="L10767">
        <v>16834.373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 t="s">
        <v>39</v>
      </c>
    </row>
    <row r="10768" spans="1:19" hidden="1" x14ac:dyDescent="0.25">
      <c r="A10768" s="10" t="str">
        <f t="shared" si="168"/>
        <v>2017-2026Sierra1-in-2August PeakPGE4</v>
      </c>
      <c r="B10768" t="s">
        <v>54</v>
      </c>
      <c r="C10768" t="s">
        <v>14</v>
      </c>
      <c r="D10768" t="s">
        <v>2</v>
      </c>
      <c r="E10768" t="s">
        <v>9</v>
      </c>
      <c r="F10768">
        <v>4</v>
      </c>
      <c r="G10768">
        <v>0.75264745950698853</v>
      </c>
      <c r="H10768">
        <v>0.75264745950698853</v>
      </c>
      <c r="I10768">
        <v>69.102386474609375</v>
      </c>
      <c r="J10768">
        <v>0</v>
      </c>
      <c r="K10768">
        <v>18182</v>
      </c>
      <c r="L10768">
        <v>16834.373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 t="s">
        <v>38</v>
      </c>
    </row>
    <row r="10769" spans="1:19" hidden="1" x14ac:dyDescent="0.25">
      <c r="A10769" s="10" t="str">
        <f t="shared" si="168"/>
        <v>2017-2026Sierra1-in-10August PeakPGE4</v>
      </c>
      <c r="B10769" t="s">
        <v>54</v>
      </c>
      <c r="C10769" t="s">
        <v>14</v>
      </c>
      <c r="D10769" t="s">
        <v>2</v>
      </c>
      <c r="E10769" t="s">
        <v>1</v>
      </c>
      <c r="F10769">
        <v>4</v>
      </c>
      <c r="G10769">
        <v>0.82435554265975952</v>
      </c>
      <c r="H10769">
        <v>0.82435554265975952</v>
      </c>
      <c r="I10769">
        <v>72.071784973144531</v>
      </c>
      <c r="J10769">
        <v>0</v>
      </c>
      <c r="K10769">
        <v>18182</v>
      </c>
      <c r="L10769">
        <v>16834.373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 t="s">
        <v>38</v>
      </c>
    </row>
    <row r="10770" spans="1:19" hidden="1" x14ac:dyDescent="0.25">
      <c r="A10770" s="10" t="str">
        <f t="shared" si="168"/>
        <v>2017-2026Sierra1-in-2August PeakCAISO5</v>
      </c>
      <c r="B10770" t="s">
        <v>54</v>
      </c>
      <c r="C10770" t="s">
        <v>14</v>
      </c>
      <c r="D10770" t="s">
        <v>2</v>
      </c>
      <c r="E10770" t="s">
        <v>9</v>
      </c>
      <c r="F10770">
        <v>5</v>
      </c>
      <c r="G10770">
        <v>0.58431988954544067</v>
      </c>
      <c r="H10770">
        <v>0.58431988954544067</v>
      </c>
      <c r="I10770">
        <v>62.377822875976563</v>
      </c>
      <c r="J10770">
        <v>0</v>
      </c>
      <c r="K10770">
        <v>18182</v>
      </c>
      <c r="L10770">
        <v>16834.373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 t="s">
        <v>39</v>
      </c>
    </row>
    <row r="10771" spans="1:19" hidden="1" x14ac:dyDescent="0.25">
      <c r="A10771" s="10" t="str">
        <f t="shared" si="168"/>
        <v>2017-2026Sierra1-in-10August PeakCAISO5</v>
      </c>
      <c r="B10771" t="s">
        <v>54</v>
      </c>
      <c r="C10771" t="s">
        <v>14</v>
      </c>
      <c r="D10771" t="s">
        <v>2</v>
      </c>
      <c r="E10771" t="s">
        <v>1</v>
      </c>
      <c r="F10771">
        <v>5</v>
      </c>
      <c r="G10771">
        <v>0.81078004837036133</v>
      </c>
      <c r="H10771">
        <v>0.81078004837036133</v>
      </c>
      <c r="I10771">
        <v>69.524406433105469</v>
      </c>
      <c r="J10771">
        <v>0</v>
      </c>
      <c r="K10771">
        <v>18182</v>
      </c>
      <c r="L10771">
        <v>16834.373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 t="s">
        <v>39</v>
      </c>
    </row>
    <row r="10772" spans="1:19" hidden="1" x14ac:dyDescent="0.25">
      <c r="A10772" s="10" t="str">
        <f t="shared" si="168"/>
        <v>2017-2026Sierra1-in-10August PeakPGE5</v>
      </c>
      <c r="B10772" t="s">
        <v>54</v>
      </c>
      <c r="C10772" t="s">
        <v>14</v>
      </c>
      <c r="D10772" t="s">
        <v>2</v>
      </c>
      <c r="E10772" t="s">
        <v>1</v>
      </c>
      <c r="F10772">
        <v>5</v>
      </c>
      <c r="G10772">
        <v>0.81126070022583008</v>
      </c>
      <c r="H10772">
        <v>0.81126070022583008</v>
      </c>
      <c r="I10772">
        <v>71.618339538574219</v>
      </c>
      <c r="J10772">
        <v>0</v>
      </c>
      <c r="K10772">
        <v>18182</v>
      </c>
      <c r="L10772">
        <v>16834.373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 t="s">
        <v>38</v>
      </c>
    </row>
    <row r="10773" spans="1:19" hidden="1" x14ac:dyDescent="0.25">
      <c r="A10773" s="10" t="str">
        <f t="shared" si="168"/>
        <v>2017-2026Sierra1-in-2August PeakPGE5</v>
      </c>
      <c r="B10773" t="s">
        <v>54</v>
      </c>
      <c r="C10773" t="s">
        <v>14</v>
      </c>
      <c r="D10773" t="s">
        <v>2</v>
      </c>
      <c r="E10773" t="s">
        <v>9</v>
      </c>
      <c r="F10773">
        <v>5</v>
      </c>
      <c r="G10773">
        <v>0.74069172143936157</v>
      </c>
      <c r="H10773">
        <v>0.74069172143936157</v>
      </c>
      <c r="I10773">
        <v>68.066215515136719</v>
      </c>
      <c r="J10773">
        <v>0</v>
      </c>
      <c r="K10773">
        <v>18182</v>
      </c>
      <c r="L10773">
        <v>16834.373</v>
      </c>
      <c r="M10773">
        <v>0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 t="s">
        <v>38</v>
      </c>
    </row>
    <row r="10774" spans="1:19" hidden="1" x14ac:dyDescent="0.25">
      <c r="A10774" s="10" t="str">
        <f t="shared" si="168"/>
        <v>2017-2026Sierra1-in-2August PeakCAISO6</v>
      </c>
      <c r="B10774" t="s">
        <v>54</v>
      </c>
      <c r="C10774" t="s">
        <v>14</v>
      </c>
      <c r="D10774" t="s">
        <v>2</v>
      </c>
      <c r="E10774" t="s">
        <v>9</v>
      </c>
      <c r="F10774">
        <v>6</v>
      </c>
      <c r="G10774">
        <v>0.62321114540100098</v>
      </c>
      <c r="H10774">
        <v>0.62321114540100098</v>
      </c>
      <c r="I10774">
        <v>61.080802917480469</v>
      </c>
      <c r="J10774">
        <v>0</v>
      </c>
      <c r="K10774">
        <v>18182</v>
      </c>
      <c r="L10774">
        <v>16834.373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 t="s">
        <v>39</v>
      </c>
    </row>
    <row r="10775" spans="1:19" hidden="1" x14ac:dyDescent="0.25">
      <c r="A10775" s="10" t="str">
        <f t="shared" si="168"/>
        <v>2017-2026Sierra1-in-10August PeakCAISO6</v>
      </c>
      <c r="B10775" t="s">
        <v>54</v>
      </c>
      <c r="C10775" t="s">
        <v>14</v>
      </c>
      <c r="D10775" t="s">
        <v>2</v>
      </c>
      <c r="E10775" t="s">
        <v>1</v>
      </c>
      <c r="F10775">
        <v>6</v>
      </c>
      <c r="G10775">
        <v>0.86474412679672241</v>
      </c>
      <c r="H10775">
        <v>0.86474412679672241</v>
      </c>
      <c r="I10775">
        <v>69.523971557617188</v>
      </c>
      <c r="J10775">
        <v>0</v>
      </c>
      <c r="K10775">
        <v>18182</v>
      </c>
      <c r="L10775">
        <v>16834.373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 t="s">
        <v>39</v>
      </c>
    </row>
    <row r="10776" spans="1:19" hidden="1" x14ac:dyDescent="0.25">
      <c r="A10776" s="10" t="str">
        <f t="shared" si="168"/>
        <v>2017-2026Sierra1-in-10August PeakPGE6</v>
      </c>
      <c r="B10776" t="s">
        <v>54</v>
      </c>
      <c r="C10776" t="s">
        <v>14</v>
      </c>
      <c r="D10776" t="s">
        <v>2</v>
      </c>
      <c r="E10776" t="s">
        <v>1</v>
      </c>
      <c r="F10776">
        <v>6</v>
      </c>
      <c r="G10776">
        <v>0.86525672674179077</v>
      </c>
      <c r="H10776">
        <v>0.86525672674179077</v>
      </c>
      <c r="I10776">
        <v>70.882484436035156</v>
      </c>
      <c r="J10776">
        <v>0</v>
      </c>
      <c r="K10776">
        <v>18182</v>
      </c>
      <c r="L10776">
        <v>16834.373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 t="s">
        <v>38</v>
      </c>
    </row>
    <row r="10777" spans="1:19" hidden="1" x14ac:dyDescent="0.25">
      <c r="A10777" s="10" t="str">
        <f t="shared" si="168"/>
        <v>2017-2026Sierra1-in-2August PeakPGE6</v>
      </c>
      <c r="B10777" t="s">
        <v>54</v>
      </c>
      <c r="C10777" t="s">
        <v>14</v>
      </c>
      <c r="D10777" t="s">
        <v>2</v>
      </c>
      <c r="E10777" t="s">
        <v>9</v>
      </c>
      <c r="F10777">
        <v>6</v>
      </c>
      <c r="G10777">
        <v>0.78999078273773193</v>
      </c>
      <c r="H10777">
        <v>0.78999078273773193</v>
      </c>
      <c r="I10777">
        <v>67.33551025390625</v>
      </c>
      <c r="J10777">
        <v>0</v>
      </c>
      <c r="K10777">
        <v>18182</v>
      </c>
      <c r="L10777">
        <v>16834.373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 t="s">
        <v>38</v>
      </c>
    </row>
    <row r="10778" spans="1:19" hidden="1" x14ac:dyDescent="0.25">
      <c r="A10778" s="10" t="str">
        <f t="shared" si="168"/>
        <v>2017-2026Sierra1-in-2August PeakCAISO7</v>
      </c>
      <c r="B10778" t="s">
        <v>54</v>
      </c>
      <c r="C10778" t="s">
        <v>14</v>
      </c>
      <c r="D10778" t="s">
        <v>2</v>
      </c>
      <c r="E10778" t="s">
        <v>9</v>
      </c>
      <c r="F10778">
        <v>7</v>
      </c>
      <c r="G10778">
        <v>0.71482980251312256</v>
      </c>
      <c r="H10778">
        <v>0.71482980251312256</v>
      </c>
      <c r="I10778">
        <v>60.632530212402344</v>
      </c>
      <c r="J10778">
        <v>0</v>
      </c>
      <c r="K10778">
        <v>18182</v>
      </c>
      <c r="L10778">
        <v>16834.373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 t="s">
        <v>39</v>
      </c>
    </row>
    <row r="10779" spans="1:19" hidden="1" x14ac:dyDescent="0.25">
      <c r="A10779" s="10" t="str">
        <f t="shared" si="168"/>
        <v>2017-2026Sierra1-in-10August PeakCAISO7</v>
      </c>
      <c r="B10779" t="s">
        <v>54</v>
      </c>
      <c r="C10779" t="s">
        <v>14</v>
      </c>
      <c r="D10779" t="s">
        <v>2</v>
      </c>
      <c r="E10779" t="s">
        <v>1</v>
      </c>
      <c r="F10779">
        <v>7</v>
      </c>
      <c r="G10779">
        <v>0.99187064170837402</v>
      </c>
      <c r="H10779">
        <v>0.99187064170837402</v>
      </c>
      <c r="I10779">
        <v>69.778236389160156</v>
      </c>
      <c r="J10779">
        <v>0</v>
      </c>
      <c r="K10779">
        <v>18182</v>
      </c>
      <c r="L10779">
        <v>16834.373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 t="s">
        <v>39</v>
      </c>
    </row>
    <row r="10780" spans="1:19" hidden="1" x14ac:dyDescent="0.25">
      <c r="A10780" s="10" t="str">
        <f t="shared" si="168"/>
        <v>2017-2026Sierra1-in-2August PeakPGE7</v>
      </c>
      <c r="B10780" t="s">
        <v>54</v>
      </c>
      <c r="C10780" t="s">
        <v>14</v>
      </c>
      <c r="D10780" t="s">
        <v>2</v>
      </c>
      <c r="E10780" t="s">
        <v>9</v>
      </c>
      <c r="F10780">
        <v>7</v>
      </c>
      <c r="G10780">
        <v>0.90612781047821045</v>
      </c>
      <c r="H10780">
        <v>0.90612781047821045</v>
      </c>
      <c r="I10780">
        <v>67.350067138671875</v>
      </c>
      <c r="J10780">
        <v>0</v>
      </c>
      <c r="K10780">
        <v>18182</v>
      </c>
      <c r="L10780">
        <v>16834.373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 t="s">
        <v>38</v>
      </c>
    </row>
    <row r="10781" spans="1:19" hidden="1" x14ac:dyDescent="0.25">
      <c r="A10781" s="10" t="str">
        <f t="shared" si="168"/>
        <v>2017-2026Sierra1-in-10August PeakPGE7</v>
      </c>
      <c r="B10781" t="s">
        <v>54</v>
      </c>
      <c r="C10781" t="s">
        <v>14</v>
      </c>
      <c r="D10781" t="s">
        <v>2</v>
      </c>
      <c r="E10781" t="s">
        <v>1</v>
      </c>
      <c r="F10781">
        <v>7</v>
      </c>
      <c r="G10781">
        <v>0.99245864152908325</v>
      </c>
      <c r="H10781">
        <v>0.99245864152908325</v>
      </c>
      <c r="I10781">
        <v>70.484947204589844</v>
      </c>
      <c r="J10781">
        <v>0</v>
      </c>
      <c r="K10781">
        <v>18182</v>
      </c>
      <c r="L10781">
        <v>16834.373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 t="s">
        <v>38</v>
      </c>
    </row>
    <row r="10782" spans="1:19" hidden="1" x14ac:dyDescent="0.25">
      <c r="A10782" s="10" t="str">
        <f t="shared" si="168"/>
        <v>2017-2026Sierra1-in-10August PeakCAISO8</v>
      </c>
      <c r="B10782" t="s">
        <v>54</v>
      </c>
      <c r="C10782" t="s">
        <v>14</v>
      </c>
      <c r="D10782" t="s">
        <v>2</v>
      </c>
      <c r="E10782" t="s">
        <v>1</v>
      </c>
      <c r="F10782">
        <v>8</v>
      </c>
      <c r="G10782">
        <v>1.0520173311233521</v>
      </c>
      <c r="H10782">
        <v>1.0520173311233521</v>
      </c>
      <c r="I10782">
        <v>74.195999145507813</v>
      </c>
      <c r="J10782">
        <v>0</v>
      </c>
      <c r="K10782">
        <v>18182</v>
      </c>
      <c r="L10782">
        <v>16834.373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 t="s">
        <v>39</v>
      </c>
    </row>
    <row r="10783" spans="1:19" hidden="1" x14ac:dyDescent="0.25">
      <c r="A10783" s="10" t="str">
        <f t="shared" si="168"/>
        <v>2017-2026Sierra1-in-2August PeakCAISO8</v>
      </c>
      <c r="B10783" t="s">
        <v>54</v>
      </c>
      <c r="C10783" t="s">
        <v>14</v>
      </c>
      <c r="D10783" t="s">
        <v>2</v>
      </c>
      <c r="E10783" t="s">
        <v>9</v>
      </c>
      <c r="F10783">
        <v>8</v>
      </c>
      <c r="G10783">
        <v>0.75817680358886719</v>
      </c>
      <c r="H10783">
        <v>0.75817680358886719</v>
      </c>
      <c r="I10783">
        <v>64.141502380371094</v>
      </c>
      <c r="J10783">
        <v>0</v>
      </c>
      <c r="K10783">
        <v>18182</v>
      </c>
      <c r="L10783">
        <v>16834.373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 t="s">
        <v>39</v>
      </c>
    </row>
    <row r="10784" spans="1:19" hidden="1" x14ac:dyDescent="0.25">
      <c r="A10784" s="10" t="str">
        <f t="shared" si="168"/>
        <v>2017-2026Sierra1-in-2August PeakPGE8</v>
      </c>
      <c r="B10784" t="s">
        <v>54</v>
      </c>
      <c r="C10784" t="s">
        <v>14</v>
      </c>
      <c r="D10784" t="s">
        <v>2</v>
      </c>
      <c r="E10784" t="s">
        <v>9</v>
      </c>
      <c r="F10784">
        <v>8</v>
      </c>
      <c r="G10784">
        <v>0.9610750675201416</v>
      </c>
      <c r="H10784">
        <v>0.9610750675201416</v>
      </c>
      <c r="I10784">
        <v>71.584587097167969</v>
      </c>
      <c r="J10784">
        <v>0</v>
      </c>
      <c r="K10784">
        <v>18182</v>
      </c>
      <c r="L10784">
        <v>16834.373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 t="s">
        <v>38</v>
      </c>
    </row>
    <row r="10785" spans="1:19" hidden="1" x14ac:dyDescent="0.25">
      <c r="A10785" s="10" t="str">
        <f t="shared" si="168"/>
        <v>2017-2026Sierra1-in-10August PeakPGE8</v>
      </c>
      <c r="B10785" t="s">
        <v>54</v>
      </c>
      <c r="C10785" t="s">
        <v>14</v>
      </c>
      <c r="D10785" t="s">
        <v>2</v>
      </c>
      <c r="E10785" t="s">
        <v>1</v>
      </c>
      <c r="F10785">
        <v>8</v>
      </c>
      <c r="G10785">
        <v>1.0526409149169922</v>
      </c>
      <c r="H10785">
        <v>1.0526409149169922</v>
      </c>
      <c r="I10785">
        <v>73.284751892089844</v>
      </c>
      <c r="J10785">
        <v>0</v>
      </c>
      <c r="K10785">
        <v>18182</v>
      </c>
      <c r="L10785">
        <v>16834.373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 t="s">
        <v>38</v>
      </c>
    </row>
    <row r="10786" spans="1:19" hidden="1" x14ac:dyDescent="0.25">
      <c r="A10786" s="10" t="str">
        <f t="shared" si="168"/>
        <v>2017-2026Sierra1-in-10August PeakCAISO9</v>
      </c>
      <c r="B10786" t="s">
        <v>54</v>
      </c>
      <c r="C10786" t="s">
        <v>14</v>
      </c>
      <c r="D10786" t="s">
        <v>2</v>
      </c>
      <c r="E10786" t="s">
        <v>1</v>
      </c>
      <c r="F10786">
        <v>9</v>
      </c>
      <c r="G10786">
        <v>1.0585485696792603</v>
      </c>
      <c r="H10786">
        <v>1.0585485696792603</v>
      </c>
      <c r="I10786">
        <v>80.579536437988281</v>
      </c>
      <c r="J10786">
        <v>0</v>
      </c>
      <c r="K10786">
        <v>18182</v>
      </c>
      <c r="L10786">
        <v>16834.373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 t="s">
        <v>39</v>
      </c>
    </row>
    <row r="10787" spans="1:19" hidden="1" x14ac:dyDescent="0.25">
      <c r="A10787" s="10" t="str">
        <f t="shared" si="168"/>
        <v>2017-2026Sierra1-in-2August PeakCAISO9</v>
      </c>
      <c r="B10787" t="s">
        <v>54</v>
      </c>
      <c r="C10787" t="s">
        <v>14</v>
      </c>
      <c r="D10787" t="s">
        <v>2</v>
      </c>
      <c r="E10787" t="s">
        <v>9</v>
      </c>
      <c r="F10787">
        <v>9</v>
      </c>
      <c r="G10787">
        <v>0.76288378238677979</v>
      </c>
      <c r="H10787">
        <v>0.76288378238677979</v>
      </c>
      <c r="I10787">
        <v>71.248748779296875</v>
      </c>
      <c r="J10787">
        <v>0</v>
      </c>
      <c r="K10787">
        <v>18182</v>
      </c>
      <c r="L10787">
        <v>16834.373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 t="s">
        <v>39</v>
      </c>
    </row>
    <row r="10788" spans="1:19" hidden="1" x14ac:dyDescent="0.25">
      <c r="A10788" s="10" t="str">
        <f t="shared" si="168"/>
        <v>2017-2026Sierra1-in-10August PeakPGE9</v>
      </c>
      <c r="B10788" t="s">
        <v>54</v>
      </c>
      <c r="C10788" t="s">
        <v>14</v>
      </c>
      <c r="D10788" t="s">
        <v>2</v>
      </c>
      <c r="E10788" t="s">
        <v>1</v>
      </c>
      <c r="F10788">
        <v>9</v>
      </c>
      <c r="G10788">
        <v>1.059175968170166</v>
      </c>
      <c r="H10788">
        <v>1.059175968170166</v>
      </c>
      <c r="I10788">
        <v>79.954437255859375</v>
      </c>
      <c r="J10788">
        <v>0</v>
      </c>
      <c r="K10788">
        <v>18182</v>
      </c>
      <c r="L10788">
        <v>16834.373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 t="s">
        <v>38</v>
      </c>
    </row>
    <row r="10789" spans="1:19" hidden="1" x14ac:dyDescent="0.25">
      <c r="A10789" s="10" t="str">
        <f t="shared" si="168"/>
        <v>2017-2026Sierra1-in-2August PeakPGE9</v>
      </c>
      <c r="B10789" t="s">
        <v>54</v>
      </c>
      <c r="C10789" t="s">
        <v>14</v>
      </c>
      <c r="D10789" t="s">
        <v>2</v>
      </c>
      <c r="E10789" t="s">
        <v>9</v>
      </c>
      <c r="F10789">
        <v>9</v>
      </c>
      <c r="G10789">
        <v>0.96704167127609253</v>
      </c>
      <c r="H10789">
        <v>0.96704167127609253</v>
      </c>
      <c r="I10789">
        <v>77.999122619628906</v>
      </c>
      <c r="J10789">
        <v>0</v>
      </c>
      <c r="K10789">
        <v>18182</v>
      </c>
      <c r="L10789">
        <v>16834.373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 t="s">
        <v>38</v>
      </c>
    </row>
    <row r="10790" spans="1:19" hidden="1" x14ac:dyDescent="0.25">
      <c r="A10790" s="10" t="str">
        <f t="shared" si="168"/>
        <v>2017-2026Sierra1-in-10August PeakCAISO10</v>
      </c>
      <c r="B10790" t="s">
        <v>54</v>
      </c>
      <c r="C10790" t="s">
        <v>14</v>
      </c>
      <c r="D10790" t="s">
        <v>2</v>
      </c>
      <c r="E10790" t="s">
        <v>1</v>
      </c>
      <c r="F10790">
        <v>10</v>
      </c>
      <c r="G10790">
        <v>1.0892564058303833</v>
      </c>
      <c r="H10790">
        <v>1.0892564058303833</v>
      </c>
      <c r="I10790">
        <v>86.137847900390625</v>
      </c>
      <c r="J10790">
        <v>0</v>
      </c>
      <c r="K10790">
        <v>18182</v>
      </c>
      <c r="L10790">
        <v>16834.373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 t="s">
        <v>39</v>
      </c>
    </row>
    <row r="10791" spans="1:19" hidden="1" x14ac:dyDescent="0.25">
      <c r="A10791" s="10" t="str">
        <f t="shared" si="168"/>
        <v>2017-2026Sierra1-in-2August PeakCAISO10</v>
      </c>
      <c r="B10791" t="s">
        <v>54</v>
      </c>
      <c r="C10791" t="s">
        <v>14</v>
      </c>
      <c r="D10791" t="s">
        <v>2</v>
      </c>
      <c r="E10791" t="s">
        <v>9</v>
      </c>
      <c r="F10791">
        <v>10</v>
      </c>
      <c r="G10791">
        <v>0.7850145697593689</v>
      </c>
      <c r="H10791">
        <v>0.7850145697593689</v>
      </c>
      <c r="I10791">
        <v>77.853622436523438</v>
      </c>
      <c r="J10791">
        <v>0</v>
      </c>
      <c r="K10791">
        <v>18182</v>
      </c>
      <c r="L10791">
        <v>16834.373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 t="s">
        <v>39</v>
      </c>
    </row>
    <row r="10792" spans="1:19" hidden="1" x14ac:dyDescent="0.25">
      <c r="A10792" s="10" t="str">
        <f t="shared" si="168"/>
        <v>2017-2026Sierra1-in-2August PeakPGE10</v>
      </c>
      <c r="B10792" t="s">
        <v>54</v>
      </c>
      <c r="C10792" t="s">
        <v>14</v>
      </c>
      <c r="D10792" t="s">
        <v>2</v>
      </c>
      <c r="E10792" t="s">
        <v>9</v>
      </c>
      <c r="F10792">
        <v>10</v>
      </c>
      <c r="G10792">
        <v>0.99509495496749878</v>
      </c>
      <c r="H10792">
        <v>0.99509495496749878</v>
      </c>
      <c r="I10792">
        <v>83.779266357421875</v>
      </c>
      <c r="J10792">
        <v>0</v>
      </c>
      <c r="K10792">
        <v>18182</v>
      </c>
      <c r="L10792">
        <v>16834.373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 t="s">
        <v>38</v>
      </c>
    </row>
    <row r="10793" spans="1:19" hidden="1" x14ac:dyDescent="0.25">
      <c r="A10793" s="10" t="str">
        <f t="shared" si="168"/>
        <v>2017-2026Sierra1-in-10August PeakPGE10</v>
      </c>
      <c r="B10793" t="s">
        <v>54</v>
      </c>
      <c r="C10793" t="s">
        <v>14</v>
      </c>
      <c r="D10793" t="s">
        <v>2</v>
      </c>
      <c r="E10793" t="s">
        <v>1</v>
      </c>
      <c r="F10793">
        <v>10</v>
      </c>
      <c r="G10793">
        <v>1.0899020433425903</v>
      </c>
      <c r="H10793">
        <v>1.0899020433425903</v>
      </c>
      <c r="I10793">
        <v>86.06256103515625</v>
      </c>
      <c r="J10793">
        <v>0</v>
      </c>
      <c r="K10793">
        <v>18182</v>
      </c>
      <c r="L10793">
        <v>16834.373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 t="s">
        <v>38</v>
      </c>
    </row>
    <row r="10794" spans="1:19" hidden="1" x14ac:dyDescent="0.25">
      <c r="A10794" s="10" t="str">
        <f t="shared" si="168"/>
        <v>2017-2026Sierra1-in-2August PeakCAISO11</v>
      </c>
      <c r="B10794" t="s">
        <v>54</v>
      </c>
      <c r="C10794" t="s">
        <v>14</v>
      </c>
      <c r="D10794" t="s">
        <v>2</v>
      </c>
      <c r="E10794" t="s">
        <v>9</v>
      </c>
      <c r="F10794">
        <v>11</v>
      </c>
      <c r="G10794">
        <v>0.85616391897201538</v>
      </c>
      <c r="H10794">
        <v>0.85616391897201538</v>
      </c>
      <c r="I10794">
        <v>83.973472595214844</v>
      </c>
      <c r="J10794">
        <v>0</v>
      </c>
      <c r="K10794">
        <v>18182</v>
      </c>
      <c r="L10794">
        <v>16834.373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 t="s">
        <v>39</v>
      </c>
    </row>
    <row r="10795" spans="1:19" hidden="1" x14ac:dyDescent="0.25">
      <c r="A10795" s="10" t="str">
        <f t="shared" si="168"/>
        <v>2017-2026Sierra1-in-10August PeakCAISO11</v>
      </c>
      <c r="B10795" t="s">
        <v>54</v>
      </c>
      <c r="C10795" t="s">
        <v>14</v>
      </c>
      <c r="D10795" t="s">
        <v>2</v>
      </c>
      <c r="E10795" t="s">
        <v>1</v>
      </c>
      <c r="F10795">
        <v>11</v>
      </c>
      <c r="G10795">
        <v>1.1879805326461792</v>
      </c>
      <c r="H10795">
        <v>1.1879805326461792</v>
      </c>
      <c r="I10795">
        <v>91.082870483398437</v>
      </c>
      <c r="J10795">
        <v>0</v>
      </c>
      <c r="K10795">
        <v>18182</v>
      </c>
      <c r="L10795">
        <v>16834.373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 t="s">
        <v>39</v>
      </c>
    </row>
    <row r="10796" spans="1:19" hidden="1" x14ac:dyDescent="0.25">
      <c r="A10796" s="10" t="str">
        <f t="shared" si="168"/>
        <v>2017-2026Sierra1-in-10August PeakPGE11</v>
      </c>
      <c r="B10796" t="s">
        <v>54</v>
      </c>
      <c r="C10796" t="s">
        <v>14</v>
      </c>
      <c r="D10796" t="s">
        <v>2</v>
      </c>
      <c r="E10796" t="s">
        <v>1</v>
      </c>
      <c r="F10796">
        <v>11</v>
      </c>
      <c r="G10796">
        <v>1.1886847019195557</v>
      </c>
      <c r="H10796">
        <v>1.1886847019195557</v>
      </c>
      <c r="I10796">
        <v>91.693702697753906</v>
      </c>
      <c r="J10796">
        <v>0</v>
      </c>
      <c r="K10796">
        <v>18182</v>
      </c>
      <c r="L10796">
        <v>16834.373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 t="s">
        <v>38</v>
      </c>
    </row>
    <row r="10797" spans="1:19" hidden="1" x14ac:dyDescent="0.25">
      <c r="A10797" s="10" t="str">
        <f t="shared" si="168"/>
        <v>2017-2026Sierra1-in-2August PeakPGE11</v>
      </c>
      <c r="B10797" t="s">
        <v>54</v>
      </c>
      <c r="C10797" t="s">
        <v>14</v>
      </c>
      <c r="D10797" t="s">
        <v>2</v>
      </c>
      <c r="E10797" t="s">
        <v>9</v>
      </c>
      <c r="F10797">
        <v>11</v>
      </c>
      <c r="G10797">
        <v>1.0852848291397095</v>
      </c>
      <c r="H10797">
        <v>1.0852848291397095</v>
      </c>
      <c r="I10797">
        <v>88.788681030273438</v>
      </c>
      <c r="J10797">
        <v>0</v>
      </c>
      <c r="K10797">
        <v>18182</v>
      </c>
      <c r="L10797">
        <v>16834.373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 t="s">
        <v>38</v>
      </c>
    </row>
    <row r="10798" spans="1:19" hidden="1" x14ac:dyDescent="0.25">
      <c r="A10798" s="10" t="str">
        <f t="shared" si="168"/>
        <v>2017-2026Sierra1-in-10August PeakCAISO12</v>
      </c>
      <c r="B10798" t="s">
        <v>54</v>
      </c>
      <c r="C10798" t="s">
        <v>14</v>
      </c>
      <c r="D10798" t="s">
        <v>2</v>
      </c>
      <c r="E10798" t="s">
        <v>1</v>
      </c>
      <c r="F10798">
        <v>12</v>
      </c>
      <c r="G10798">
        <v>1.396056056022644</v>
      </c>
      <c r="H10798">
        <v>1.396056056022644</v>
      </c>
      <c r="I10798">
        <v>94.070579528808594</v>
      </c>
      <c r="J10798">
        <v>0</v>
      </c>
      <c r="K10798">
        <v>18182</v>
      </c>
      <c r="L10798">
        <v>16834.373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 t="s">
        <v>39</v>
      </c>
    </row>
    <row r="10799" spans="1:19" hidden="1" x14ac:dyDescent="0.25">
      <c r="A10799" s="10" t="str">
        <f t="shared" si="168"/>
        <v>2017-2026Sierra1-in-2August PeakCAISO12</v>
      </c>
      <c r="B10799" t="s">
        <v>54</v>
      </c>
      <c r="C10799" t="s">
        <v>14</v>
      </c>
      <c r="D10799" t="s">
        <v>2</v>
      </c>
      <c r="E10799" t="s">
        <v>9</v>
      </c>
      <c r="F10799">
        <v>12</v>
      </c>
      <c r="G10799">
        <v>1.0061216354370117</v>
      </c>
      <c r="H10799">
        <v>1.0061216354370117</v>
      </c>
      <c r="I10799">
        <v>87.253013610839844</v>
      </c>
      <c r="J10799">
        <v>0</v>
      </c>
      <c r="K10799">
        <v>18182</v>
      </c>
      <c r="L10799">
        <v>16834.373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 t="s">
        <v>39</v>
      </c>
    </row>
    <row r="10800" spans="1:19" hidden="1" x14ac:dyDescent="0.25">
      <c r="A10800" s="10" t="str">
        <f t="shared" si="168"/>
        <v>2017-2026Sierra1-in-10August PeakPGE12</v>
      </c>
      <c r="B10800" t="s">
        <v>54</v>
      </c>
      <c r="C10800" t="s">
        <v>14</v>
      </c>
      <c r="D10800" t="s">
        <v>2</v>
      </c>
      <c r="E10800" t="s">
        <v>1</v>
      </c>
      <c r="F10800">
        <v>12</v>
      </c>
      <c r="G10800">
        <v>1.3968836069107056</v>
      </c>
      <c r="H10800">
        <v>1.3968836069107056</v>
      </c>
      <c r="I10800">
        <v>94.710121154785156</v>
      </c>
      <c r="J10800">
        <v>0</v>
      </c>
      <c r="K10800">
        <v>18182</v>
      </c>
      <c r="L10800">
        <v>16834.373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 t="s">
        <v>38</v>
      </c>
    </row>
    <row r="10801" spans="1:19" hidden="1" x14ac:dyDescent="0.25">
      <c r="A10801" s="10" t="str">
        <f t="shared" si="168"/>
        <v>2017-2026Sierra1-in-2August PeakPGE12</v>
      </c>
      <c r="B10801" t="s">
        <v>54</v>
      </c>
      <c r="C10801" t="s">
        <v>14</v>
      </c>
      <c r="D10801" t="s">
        <v>2</v>
      </c>
      <c r="E10801" t="s">
        <v>9</v>
      </c>
      <c r="F10801">
        <v>12</v>
      </c>
      <c r="G10801">
        <v>1.2753732204437256</v>
      </c>
      <c r="H10801">
        <v>1.2753732204437256</v>
      </c>
      <c r="I10801">
        <v>91.747268676757813</v>
      </c>
      <c r="J10801">
        <v>0</v>
      </c>
      <c r="K10801">
        <v>18182</v>
      </c>
      <c r="L10801">
        <v>16834.373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 t="s">
        <v>38</v>
      </c>
    </row>
    <row r="10802" spans="1:19" hidden="1" x14ac:dyDescent="0.25">
      <c r="A10802" s="10" t="str">
        <f t="shared" si="168"/>
        <v>2017-2026Sierra1-in-10August PeakCAISO13</v>
      </c>
      <c r="B10802" t="s">
        <v>54</v>
      </c>
      <c r="C10802" t="s">
        <v>14</v>
      </c>
      <c r="D10802" t="s">
        <v>2</v>
      </c>
      <c r="E10802" t="s">
        <v>1</v>
      </c>
      <c r="F10802">
        <v>13</v>
      </c>
      <c r="G10802">
        <v>1.6744935512542725</v>
      </c>
      <c r="H10802">
        <v>1.6744935512542725</v>
      </c>
      <c r="I10802">
        <v>96.618461608886719</v>
      </c>
      <c r="J10802">
        <v>0</v>
      </c>
      <c r="K10802">
        <v>18182</v>
      </c>
      <c r="L10802">
        <v>16834.373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 t="s">
        <v>39</v>
      </c>
    </row>
    <row r="10803" spans="1:19" hidden="1" x14ac:dyDescent="0.25">
      <c r="A10803" s="10" t="str">
        <f t="shared" si="168"/>
        <v>2017-2026Sierra1-in-2August PeakCAISO13</v>
      </c>
      <c r="B10803" t="s">
        <v>54</v>
      </c>
      <c r="C10803" t="s">
        <v>14</v>
      </c>
      <c r="D10803" t="s">
        <v>2</v>
      </c>
      <c r="E10803" t="s">
        <v>9</v>
      </c>
      <c r="F10803">
        <v>13</v>
      </c>
      <c r="G10803">
        <v>1.2067883014678955</v>
      </c>
      <c r="H10803">
        <v>1.2067883014678955</v>
      </c>
      <c r="I10803">
        <v>89.769866943359375</v>
      </c>
      <c r="J10803">
        <v>0</v>
      </c>
      <c r="K10803">
        <v>18182</v>
      </c>
      <c r="L10803">
        <v>16834.373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 t="s">
        <v>39</v>
      </c>
    </row>
    <row r="10804" spans="1:19" hidden="1" x14ac:dyDescent="0.25">
      <c r="A10804" s="10" t="str">
        <f t="shared" si="168"/>
        <v>2017-2026Sierra1-in-10August PeakPGE13</v>
      </c>
      <c r="B10804" t="s">
        <v>54</v>
      </c>
      <c r="C10804" t="s">
        <v>14</v>
      </c>
      <c r="D10804" t="s">
        <v>2</v>
      </c>
      <c r="E10804" t="s">
        <v>1</v>
      </c>
      <c r="F10804">
        <v>13</v>
      </c>
      <c r="G10804">
        <v>1.6754860877990723</v>
      </c>
      <c r="H10804">
        <v>1.6754860877990723</v>
      </c>
      <c r="I10804">
        <v>95.290878295898437</v>
      </c>
      <c r="J10804">
        <v>0</v>
      </c>
      <c r="K10804">
        <v>18182</v>
      </c>
      <c r="L10804">
        <v>16834.373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 t="s">
        <v>38</v>
      </c>
    </row>
    <row r="10805" spans="1:19" hidden="1" x14ac:dyDescent="0.25">
      <c r="A10805" s="10" t="str">
        <f t="shared" si="168"/>
        <v>2017-2026Sierra1-in-2August PeakPGE13</v>
      </c>
      <c r="B10805" t="s">
        <v>54</v>
      </c>
      <c r="C10805" t="s">
        <v>14</v>
      </c>
      <c r="D10805" t="s">
        <v>2</v>
      </c>
      <c r="E10805" t="s">
        <v>9</v>
      </c>
      <c r="F10805">
        <v>13</v>
      </c>
      <c r="G10805">
        <v>1.5297409296035767</v>
      </c>
      <c r="H10805">
        <v>1.5297409296035767</v>
      </c>
      <c r="I10805">
        <v>93.851997375488281</v>
      </c>
      <c r="J10805">
        <v>0</v>
      </c>
      <c r="K10805">
        <v>18182</v>
      </c>
      <c r="L10805">
        <v>16834.373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 t="s">
        <v>38</v>
      </c>
    </row>
    <row r="10806" spans="1:19" hidden="1" x14ac:dyDescent="0.25">
      <c r="A10806" s="10" t="str">
        <f t="shared" si="168"/>
        <v>2017-2026Sierra1-in-2August PeakCAISO14</v>
      </c>
      <c r="B10806" t="s">
        <v>54</v>
      </c>
      <c r="C10806" t="s">
        <v>14</v>
      </c>
      <c r="D10806" t="s">
        <v>2</v>
      </c>
      <c r="E10806" t="s">
        <v>9</v>
      </c>
      <c r="F10806">
        <v>14</v>
      </c>
      <c r="G10806">
        <v>1.4267749786376953</v>
      </c>
      <c r="H10806">
        <v>1.2426868677139282</v>
      </c>
      <c r="I10806">
        <v>91.588897705078125</v>
      </c>
      <c r="J10806">
        <v>0.10273714363574982</v>
      </c>
      <c r="K10806">
        <v>18182</v>
      </c>
      <c r="L10806">
        <v>16834.373</v>
      </c>
      <c r="M10806">
        <v>0.18408814072608948</v>
      </c>
      <c r="N10806">
        <v>5.2420217543840408E-2</v>
      </c>
      <c r="O10806">
        <v>0.13021278381347656</v>
      </c>
      <c r="P10806">
        <v>0.18408814072608948</v>
      </c>
      <c r="Q10806">
        <v>0.23796349763870239</v>
      </c>
      <c r="R10806">
        <v>0.31575605273246765</v>
      </c>
      <c r="S10806" t="s">
        <v>39</v>
      </c>
    </row>
    <row r="10807" spans="1:19" hidden="1" x14ac:dyDescent="0.25">
      <c r="A10807" s="10" t="str">
        <f t="shared" si="168"/>
        <v>2017-2026Sierra1-in-10August PeakCAISO14</v>
      </c>
      <c r="B10807" t="s">
        <v>54</v>
      </c>
      <c r="C10807" t="s">
        <v>14</v>
      </c>
      <c r="D10807" t="s">
        <v>2</v>
      </c>
      <c r="E10807" t="s">
        <v>1</v>
      </c>
      <c r="F10807">
        <v>14</v>
      </c>
      <c r="G10807">
        <v>1.979738712310791</v>
      </c>
      <c r="H10807">
        <v>1.6626920700073242</v>
      </c>
      <c r="I10807">
        <v>98.596336364746094</v>
      </c>
      <c r="J10807">
        <v>0.10273714363574982</v>
      </c>
      <c r="K10807">
        <v>18182</v>
      </c>
      <c r="L10807">
        <v>16834.373</v>
      </c>
      <c r="M10807">
        <v>0.31704667210578918</v>
      </c>
      <c r="N10807">
        <v>0.18537874519824982</v>
      </c>
      <c r="O10807">
        <v>0.26317131519317627</v>
      </c>
      <c r="P10807">
        <v>0.31704667210578918</v>
      </c>
      <c r="Q10807">
        <v>0.3709220290184021</v>
      </c>
      <c r="R10807">
        <v>0.44871458411216736</v>
      </c>
      <c r="S10807" t="s">
        <v>39</v>
      </c>
    </row>
    <row r="10808" spans="1:19" hidden="1" x14ac:dyDescent="0.25">
      <c r="A10808" s="10" t="str">
        <f t="shared" si="168"/>
        <v>2017-2026Sierra1-in-2August PeakPGE14</v>
      </c>
      <c r="B10808" t="s">
        <v>54</v>
      </c>
      <c r="C10808" t="s">
        <v>14</v>
      </c>
      <c r="D10808" t="s">
        <v>2</v>
      </c>
      <c r="E10808" t="s">
        <v>9</v>
      </c>
      <c r="F10808">
        <v>14</v>
      </c>
      <c r="G10808">
        <v>1.8085989952087402</v>
      </c>
      <c r="H10808">
        <v>1.5432488918304443</v>
      </c>
      <c r="I10808">
        <v>94.819046020507813</v>
      </c>
      <c r="J10808">
        <v>0.10273714363574982</v>
      </c>
      <c r="K10808">
        <v>18182</v>
      </c>
      <c r="L10808">
        <v>16834.373</v>
      </c>
      <c r="M10808">
        <v>0.2653501033782959</v>
      </c>
      <c r="N10808">
        <v>0.13368217647075653</v>
      </c>
      <c r="O10808">
        <v>0.21147474646568298</v>
      </c>
      <c r="P10808">
        <v>0.2653501033782959</v>
      </c>
      <c r="Q10808">
        <v>0.31922546029090881</v>
      </c>
      <c r="R10808">
        <v>0.39701801538467407</v>
      </c>
      <c r="S10808" t="s">
        <v>38</v>
      </c>
    </row>
    <row r="10809" spans="1:19" hidden="1" x14ac:dyDescent="0.25">
      <c r="A10809" s="10" t="str">
        <f t="shared" si="168"/>
        <v>2017-2026Sierra1-in-10August PeakPGE14</v>
      </c>
      <c r="B10809" t="s">
        <v>54</v>
      </c>
      <c r="C10809" t="s">
        <v>14</v>
      </c>
      <c r="D10809" t="s">
        <v>2</v>
      </c>
      <c r="E10809" t="s">
        <v>1</v>
      </c>
      <c r="F10809">
        <v>14</v>
      </c>
      <c r="G10809">
        <v>1.9809123277664185</v>
      </c>
      <c r="H10809">
        <v>1.6791417598724365</v>
      </c>
      <c r="I10809">
        <v>96.657363891601563</v>
      </c>
      <c r="J10809">
        <v>0.10273714363574982</v>
      </c>
      <c r="K10809">
        <v>18182</v>
      </c>
      <c r="L10809">
        <v>16834.373</v>
      </c>
      <c r="M10809">
        <v>0.30177053809165955</v>
      </c>
      <c r="N10809">
        <v>0.17010261118412018</v>
      </c>
      <c r="O10809">
        <v>0.24789518117904663</v>
      </c>
      <c r="P10809">
        <v>0.30177053809165955</v>
      </c>
      <c r="Q10809">
        <v>0.35564589500427246</v>
      </c>
      <c r="R10809">
        <v>0.43343845009803772</v>
      </c>
      <c r="S10809" t="s">
        <v>38</v>
      </c>
    </row>
    <row r="10810" spans="1:19" hidden="1" x14ac:dyDescent="0.25">
      <c r="A10810" s="10" t="str">
        <f t="shared" si="168"/>
        <v>2017-2026Sierra1-in-2August PeakCAISO15</v>
      </c>
      <c r="B10810" t="s">
        <v>54</v>
      </c>
      <c r="C10810" t="s">
        <v>14</v>
      </c>
      <c r="D10810" t="s">
        <v>2</v>
      </c>
      <c r="E10810" t="s">
        <v>9</v>
      </c>
      <c r="F10810">
        <v>15</v>
      </c>
      <c r="G10810">
        <v>1.6437846422195435</v>
      </c>
      <c r="H10810">
        <v>1.3594913482666016</v>
      </c>
      <c r="I10810">
        <v>93.320045471191406</v>
      </c>
      <c r="J10810">
        <v>0.1230589896440506</v>
      </c>
      <c r="K10810">
        <v>18182</v>
      </c>
      <c r="L10810">
        <v>16834.373</v>
      </c>
      <c r="M10810">
        <v>0.28429323434829712</v>
      </c>
      <c r="N10810">
        <v>0.12658083438873291</v>
      </c>
      <c r="O10810">
        <v>0.21976110339164734</v>
      </c>
      <c r="P10810">
        <v>0.28429323434829712</v>
      </c>
      <c r="Q10810">
        <v>0.3488253653049469</v>
      </c>
      <c r="R10810">
        <v>0.44200563430786133</v>
      </c>
      <c r="S10810" t="s">
        <v>39</v>
      </c>
    </row>
    <row r="10811" spans="1:19" hidden="1" x14ac:dyDescent="0.25">
      <c r="A10811" s="10" t="str">
        <f t="shared" si="168"/>
        <v>2017-2026Sierra1-in-10August PeakCAISO15</v>
      </c>
      <c r="B10811" t="s">
        <v>54</v>
      </c>
      <c r="C10811" t="s">
        <v>14</v>
      </c>
      <c r="D10811" t="s">
        <v>2</v>
      </c>
      <c r="E10811" t="s">
        <v>1</v>
      </c>
      <c r="F10811">
        <v>15</v>
      </c>
      <c r="G10811">
        <v>2.2808530330657959</v>
      </c>
      <c r="H10811">
        <v>1.8197892904281616</v>
      </c>
      <c r="I10811">
        <v>100.37261199951172</v>
      </c>
      <c r="J10811">
        <v>0.1230589896440506</v>
      </c>
      <c r="K10811">
        <v>18182</v>
      </c>
      <c r="L10811">
        <v>16834.373</v>
      </c>
      <c r="M10811">
        <v>0.46106377243995667</v>
      </c>
      <c r="N10811">
        <v>0.30335137248039246</v>
      </c>
      <c r="O10811">
        <v>0.39653164148330688</v>
      </c>
      <c r="P10811">
        <v>0.46106377243995667</v>
      </c>
      <c r="Q10811">
        <v>0.52559590339660645</v>
      </c>
      <c r="R10811">
        <v>0.61877620220184326</v>
      </c>
      <c r="S10811" t="s">
        <v>39</v>
      </c>
    </row>
    <row r="10812" spans="1:19" hidden="1" x14ac:dyDescent="0.25">
      <c r="A10812" s="10" t="str">
        <f t="shared" si="168"/>
        <v>2017-2026Sierra1-in-2August PeakPGE15</v>
      </c>
      <c r="B10812" t="s">
        <v>54</v>
      </c>
      <c r="C10812" t="s">
        <v>14</v>
      </c>
      <c r="D10812" t="s">
        <v>2</v>
      </c>
      <c r="E10812" t="s">
        <v>9</v>
      </c>
      <c r="F10812">
        <v>15</v>
      </c>
      <c r="G10812">
        <v>2.0836832523345947</v>
      </c>
      <c r="H10812">
        <v>1.6969485282897949</v>
      </c>
      <c r="I10812">
        <v>95.899383544921875</v>
      </c>
      <c r="J10812">
        <v>0.1230589896440506</v>
      </c>
      <c r="K10812">
        <v>18182</v>
      </c>
      <c r="L10812">
        <v>16834.373</v>
      </c>
      <c r="M10812">
        <v>0.38673478364944458</v>
      </c>
      <c r="N10812">
        <v>0.22902238368988037</v>
      </c>
      <c r="O10812">
        <v>0.3222026526927948</v>
      </c>
      <c r="P10812">
        <v>0.38673478364944458</v>
      </c>
      <c r="Q10812">
        <v>0.45126691460609436</v>
      </c>
      <c r="R10812">
        <v>0.54444718360900879</v>
      </c>
      <c r="S10812" t="s">
        <v>38</v>
      </c>
    </row>
    <row r="10813" spans="1:19" hidden="1" x14ac:dyDescent="0.25">
      <c r="A10813" s="10" t="str">
        <f t="shared" si="168"/>
        <v>2017-2026Sierra1-in-10August PeakPGE15</v>
      </c>
      <c r="B10813" t="s">
        <v>54</v>
      </c>
      <c r="C10813" t="s">
        <v>14</v>
      </c>
      <c r="D10813" t="s">
        <v>2</v>
      </c>
      <c r="E10813" t="s">
        <v>1</v>
      </c>
      <c r="F10813">
        <v>15</v>
      </c>
      <c r="G10813">
        <v>2.2822051048278809</v>
      </c>
      <c r="H10813">
        <v>1.8320900201797485</v>
      </c>
      <c r="I10813">
        <v>99.194969177246094</v>
      </c>
      <c r="J10813">
        <v>0.1230589896440506</v>
      </c>
      <c r="K10813">
        <v>18182</v>
      </c>
      <c r="L10813">
        <v>16834.373</v>
      </c>
      <c r="M10813">
        <v>0.45011511445045471</v>
      </c>
      <c r="N10813">
        <v>0.2924027144908905</v>
      </c>
      <c r="O10813">
        <v>0.38558298349380493</v>
      </c>
      <c r="P10813">
        <v>0.45011511445045471</v>
      </c>
      <c r="Q10813">
        <v>0.51464724540710449</v>
      </c>
      <c r="R10813">
        <v>0.60782754421234131</v>
      </c>
      <c r="S10813" t="s">
        <v>38</v>
      </c>
    </row>
    <row r="10814" spans="1:19" hidden="1" x14ac:dyDescent="0.25">
      <c r="A10814" s="10" t="str">
        <f t="shared" si="168"/>
        <v>2017-2026Sierra1-in-2August PeakCAISO16</v>
      </c>
      <c r="B10814" t="s">
        <v>54</v>
      </c>
      <c r="C10814" t="s">
        <v>14</v>
      </c>
      <c r="D10814" t="s">
        <v>2</v>
      </c>
      <c r="E10814" t="s">
        <v>9</v>
      </c>
      <c r="F10814">
        <v>16</v>
      </c>
      <c r="G10814">
        <v>1.9126580953598022</v>
      </c>
      <c r="H10814">
        <v>1.5103635787963867</v>
      </c>
      <c r="I10814">
        <v>93.966629028320313</v>
      </c>
      <c r="J10814">
        <v>0.15615223348140717</v>
      </c>
      <c r="K10814">
        <v>18182</v>
      </c>
      <c r="L10814">
        <v>16834.373</v>
      </c>
      <c r="M10814">
        <v>0.40229454636573792</v>
      </c>
      <c r="N10814">
        <v>0.20216985046863556</v>
      </c>
      <c r="O10814">
        <v>0.32040831446647644</v>
      </c>
      <c r="P10814">
        <v>0.40229454636573792</v>
      </c>
      <c r="Q10814">
        <v>0.48418077826499939</v>
      </c>
      <c r="R10814">
        <v>0.60241925716400146</v>
      </c>
      <c r="S10814" t="s">
        <v>39</v>
      </c>
    </row>
    <row r="10815" spans="1:19" hidden="1" x14ac:dyDescent="0.25">
      <c r="A10815" s="10" t="str">
        <f t="shared" si="168"/>
        <v>2017-2026Sierra1-in-10August PeakCAISO16</v>
      </c>
      <c r="B10815" t="s">
        <v>54</v>
      </c>
      <c r="C10815" t="s">
        <v>14</v>
      </c>
      <c r="D10815" t="s">
        <v>2</v>
      </c>
      <c r="E10815" t="s">
        <v>1</v>
      </c>
      <c r="F10815">
        <v>16</v>
      </c>
      <c r="G10815">
        <v>2.6539316177368164</v>
      </c>
      <c r="H10815">
        <v>2.025700569152832</v>
      </c>
      <c r="I10815">
        <v>101.23017120361328</v>
      </c>
      <c r="J10815">
        <v>0.15615223348140717</v>
      </c>
      <c r="K10815">
        <v>18182</v>
      </c>
      <c r="L10815">
        <v>16834.373</v>
      </c>
      <c r="M10815">
        <v>0.62823116779327393</v>
      </c>
      <c r="N10815">
        <v>0.42810645699501038</v>
      </c>
      <c r="O10815">
        <v>0.54634493589401245</v>
      </c>
      <c r="P10815">
        <v>0.62823116779327393</v>
      </c>
      <c r="Q10815">
        <v>0.7101173996925354</v>
      </c>
      <c r="R10815">
        <v>0.82835584878921509</v>
      </c>
      <c r="S10815" t="s">
        <v>39</v>
      </c>
    </row>
    <row r="10816" spans="1:19" hidden="1" x14ac:dyDescent="0.25">
      <c r="A10816" s="10" t="str">
        <f t="shared" si="168"/>
        <v>2017-2026Sierra1-in-2August PeakPGE16</v>
      </c>
      <c r="B10816" t="s">
        <v>54</v>
      </c>
      <c r="C10816" t="s">
        <v>14</v>
      </c>
      <c r="D10816" t="s">
        <v>2</v>
      </c>
      <c r="E10816" t="s">
        <v>9</v>
      </c>
      <c r="F10816">
        <v>16</v>
      </c>
      <c r="G10816">
        <v>2.4245109558105469</v>
      </c>
      <c r="H10816">
        <v>1.9037661552429199</v>
      </c>
      <c r="I10816">
        <v>97.243850708007813</v>
      </c>
      <c r="J10816">
        <v>0.15615223348140717</v>
      </c>
      <c r="K10816">
        <v>18182</v>
      </c>
      <c r="L10816">
        <v>16834.373</v>
      </c>
      <c r="M10816">
        <v>0.52074486017227173</v>
      </c>
      <c r="N10816">
        <v>0.32062014937400818</v>
      </c>
      <c r="O10816">
        <v>0.43885862827301025</v>
      </c>
      <c r="P10816">
        <v>0.52074486017227173</v>
      </c>
      <c r="Q10816">
        <v>0.6026310920715332</v>
      </c>
      <c r="R10816">
        <v>0.72086954116821289</v>
      </c>
      <c r="S10816" t="s">
        <v>38</v>
      </c>
    </row>
    <row r="10817" spans="1:19" hidden="1" x14ac:dyDescent="0.25">
      <c r="A10817" s="10" t="str">
        <f t="shared" si="168"/>
        <v>2017-2026Sierra1-in-10August PeakPGE16</v>
      </c>
      <c r="B10817" t="s">
        <v>54</v>
      </c>
      <c r="C10817" t="s">
        <v>14</v>
      </c>
      <c r="D10817" t="s">
        <v>2</v>
      </c>
      <c r="E10817" t="s">
        <v>1</v>
      </c>
      <c r="F10817">
        <v>16</v>
      </c>
      <c r="G10817">
        <v>2.6555049419403076</v>
      </c>
      <c r="H10817">
        <v>2.0231330394744873</v>
      </c>
      <c r="I10817">
        <v>101.41394805908203</v>
      </c>
      <c r="J10817">
        <v>0.15615223348140717</v>
      </c>
      <c r="K10817">
        <v>18182</v>
      </c>
      <c r="L10817">
        <v>16834.373</v>
      </c>
      <c r="M10817">
        <v>0.63237196207046509</v>
      </c>
      <c r="N10817">
        <v>0.43224725127220154</v>
      </c>
      <c r="O10817">
        <v>0.55048573017120361</v>
      </c>
      <c r="P10817">
        <v>0.63237196207046509</v>
      </c>
      <c r="Q10817">
        <v>0.71425819396972656</v>
      </c>
      <c r="R10817">
        <v>0.83249664306640625</v>
      </c>
      <c r="S10817" t="s">
        <v>38</v>
      </c>
    </row>
    <row r="10818" spans="1:19" hidden="1" x14ac:dyDescent="0.25">
      <c r="A10818" s="10" t="str">
        <f t="shared" ref="A10818:A10881" si="169">CONCATENATE(B10818,C10818,E10818,D10818,S10818,F10818)</f>
        <v>2017-2026Sierra1-in-10August PeakCAISO17</v>
      </c>
      <c r="B10818" t="s">
        <v>54</v>
      </c>
      <c r="C10818" t="s">
        <v>14</v>
      </c>
      <c r="D10818" t="s">
        <v>2</v>
      </c>
      <c r="E10818" t="s">
        <v>1</v>
      </c>
      <c r="F10818">
        <v>17</v>
      </c>
      <c r="G10818">
        <v>3.0193161964416504</v>
      </c>
      <c r="H10818">
        <v>2.34096360206604</v>
      </c>
      <c r="I10818">
        <v>101.97688293457031</v>
      </c>
      <c r="J10818">
        <v>0.16046801209449768</v>
      </c>
      <c r="K10818">
        <v>18182</v>
      </c>
      <c r="L10818">
        <v>16834.373</v>
      </c>
      <c r="M10818">
        <v>0.67835253477096558</v>
      </c>
      <c r="N10818">
        <v>0.47269672155380249</v>
      </c>
      <c r="O10818">
        <v>0.59420311450958252</v>
      </c>
      <c r="P10818">
        <v>0.67835253477096558</v>
      </c>
      <c r="Q10818">
        <v>0.76250195503234863</v>
      </c>
      <c r="R10818">
        <v>0.88400834798812866</v>
      </c>
      <c r="S10818" t="s">
        <v>39</v>
      </c>
    </row>
    <row r="10819" spans="1:19" hidden="1" x14ac:dyDescent="0.25">
      <c r="A10819" s="10" t="str">
        <f t="shared" si="169"/>
        <v>2017-2026Sierra1-in-2August PeakCAISO17</v>
      </c>
      <c r="B10819" t="s">
        <v>54</v>
      </c>
      <c r="C10819" t="s">
        <v>14</v>
      </c>
      <c r="D10819" t="s">
        <v>2</v>
      </c>
      <c r="E10819" t="s">
        <v>9</v>
      </c>
      <c r="F10819">
        <v>17</v>
      </c>
      <c r="G10819">
        <v>2.1759865283966064</v>
      </c>
      <c r="H10819">
        <v>1.7152717113494873</v>
      </c>
      <c r="I10819">
        <v>93.999488830566406</v>
      </c>
      <c r="J10819">
        <v>0.16046801209449768</v>
      </c>
      <c r="K10819">
        <v>18182</v>
      </c>
      <c r="L10819">
        <v>16834.373</v>
      </c>
      <c r="M10819">
        <v>0.46071475744247437</v>
      </c>
      <c r="N10819">
        <v>0.25505894422531128</v>
      </c>
      <c r="O10819">
        <v>0.37656533718109131</v>
      </c>
      <c r="P10819">
        <v>0.46071475744247437</v>
      </c>
      <c r="Q10819">
        <v>0.54486417770385742</v>
      </c>
      <c r="R10819">
        <v>0.66637057065963745</v>
      </c>
      <c r="S10819" t="s">
        <v>39</v>
      </c>
    </row>
    <row r="10820" spans="1:19" hidden="1" x14ac:dyDescent="0.25">
      <c r="A10820" s="10" t="str">
        <f t="shared" si="169"/>
        <v>2017-2026Sierra1-in-2August PeakPGE17</v>
      </c>
      <c r="B10820" t="s">
        <v>54</v>
      </c>
      <c r="C10820" t="s">
        <v>14</v>
      </c>
      <c r="D10820" t="s">
        <v>2</v>
      </c>
      <c r="E10820" t="s">
        <v>9</v>
      </c>
      <c r="F10820">
        <v>17</v>
      </c>
      <c r="G10820">
        <v>2.7583096027374268</v>
      </c>
      <c r="H10820">
        <v>2.1515064239501953</v>
      </c>
      <c r="I10820">
        <v>99.183303833007812</v>
      </c>
      <c r="J10820">
        <v>0.16046801209449768</v>
      </c>
      <c r="K10820">
        <v>18182</v>
      </c>
      <c r="L10820">
        <v>16834.373</v>
      </c>
      <c r="M10820">
        <v>0.60680305957794189</v>
      </c>
      <c r="N10820">
        <v>0.40114724636077881</v>
      </c>
      <c r="O10820">
        <v>0.52265363931655884</v>
      </c>
      <c r="P10820">
        <v>0.60680305957794189</v>
      </c>
      <c r="Q10820">
        <v>0.69095247983932495</v>
      </c>
      <c r="R10820">
        <v>0.81245887279510498</v>
      </c>
      <c r="S10820" t="s">
        <v>38</v>
      </c>
    </row>
    <row r="10821" spans="1:19" hidden="1" x14ac:dyDescent="0.25">
      <c r="A10821" s="10" t="str">
        <f t="shared" si="169"/>
        <v>2017-2026Sierra1-in-10August PeakPGE17</v>
      </c>
      <c r="B10821" t="s">
        <v>54</v>
      </c>
      <c r="C10821" t="s">
        <v>14</v>
      </c>
      <c r="D10821" t="s">
        <v>2</v>
      </c>
      <c r="E10821" t="s">
        <v>1</v>
      </c>
      <c r="F10821">
        <v>17</v>
      </c>
      <c r="G10821">
        <v>3.0211060047149658</v>
      </c>
      <c r="H10821">
        <v>2.3424615859985352</v>
      </c>
      <c r="I10821">
        <v>101.98065948486328</v>
      </c>
      <c r="J10821">
        <v>0.16046801209449768</v>
      </c>
      <c r="K10821">
        <v>18182</v>
      </c>
      <c r="L10821">
        <v>16834.373</v>
      </c>
      <c r="M10821">
        <v>0.67864453792572021</v>
      </c>
      <c r="N10821">
        <v>0.47298872470855713</v>
      </c>
      <c r="O10821">
        <v>0.59449511766433716</v>
      </c>
      <c r="P10821">
        <v>0.67864453792572021</v>
      </c>
      <c r="Q10821">
        <v>0.76279395818710327</v>
      </c>
      <c r="R10821">
        <v>0.8843003511428833</v>
      </c>
      <c r="S10821" t="s">
        <v>38</v>
      </c>
    </row>
    <row r="10822" spans="1:19" hidden="1" x14ac:dyDescent="0.25">
      <c r="A10822" s="10" t="str">
        <f t="shared" si="169"/>
        <v>2017-2026Sierra1-in-2August PeakCAISO18</v>
      </c>
      <c r="B10822" t="s">
        <v>54</v>
      </c>
      <c r="C10822" t="s">
        <v>14</v>
      </c>
      <c r="D10822" t="s">
        <v>2</v>
      </c>
      <c r="E10822" t="s">
        <v>9</v>
      </c>
      <c r="F10822">
        <v>18</v>
      </c>
      <c r="G10822">
        <v>2.3863251209259033</v>
      </c>
      <c r="H10822">
        <v>1.9205596446990967</v>
      </c>
      <c r="I10822">
        <v>93.296485900878906</v>
      </c>
      <c r="J10822">
        <v>0.13599415123462677</v>
      </c>
      <c r="K10822">
        <v>18182</v>
      </c>
      <c r="L10822">
        <v>16834.373</v>
      </c>
      <c r="M10822">
        <v>0.46576541662216187</v>
      </c>
      <c r="N10822">
        <v>0.2914753258228302</v>
      </c>
      <c r="O10822">
        <v>0.39445009827613831</v>
      </c>
      <c r="P10822">
        <v>0.46576541662216187</v>
      </c>
      <c r="Q10822">
        <v>0.53708076477050781</v>
      </c>
      <c r="R10822">
        <v>0.64005553722381592</v>
      </c>
      <c r="S10822" t="s">
        <v>39</v>
      </c>
    </row>
    <row r="10823" spans="1:19" hidden="1" x14ac:dyDescent="0.25">
      <c r="A10823" s="10" t="str">
        <f t="shared" si="169"/>
        <v>2017-2026Sierra1-in-10August PeakCAISO18</v>
      </c>
      <c r="B10823" t="s">
        <v>54</v>
      </c>
      <c r="C10823" t="s">
        <v>14</v>
      </c>
      <c r="D10823" t="s">
        <v>2</v>
      </c>
      <c r="E10823" t="s">
        <v>1</v>
      </c>
      <c r="F10823">
        <v>18</v>
      </c>
      <c r="G10823">
        <v>3.3111741542816162</v>
      </c>
      <c r="H10823">
        <v>2.6079888343811035</v>
      </c>
      <c r="I10823">
        <v>101.76590728759766</v>
      </c>
      <c r="J10823">
        <v>0.13599415123462677</v>
      </c>
      <c r="K10823">
        <v>18182</v>
      </c>
      <c r="L10823">
        <v>16834.373</v>
      </c>
      <c r="M10823">
        <v>0.70318543910980225</v>
      </c>
      <c r="N10823">
        <v>0.52889531850814819</v>
      </c>
      <c r="O10823">
        <v>0.6318700909614563</v>
      </c>
      <c r="P10823">
        <v>0.70318543910980225</v>
      </c>
      <c r="Q10823">
        <v>0.77450078725814819</v>
      </c>
      <c r="R10823">
        <v>0.8774755597114563</v>
      </c>
      <c r="S10823" t="s">
        <v>39</v>
      </c>
    </row>
    <row r="10824" spans="1:19" hidden="1" x14ac:dyDescent="0.25">
      <c r="A10824" s="10" t="str">
        <f t="shared" si="169"/>
        <v>2017-2026Sierra1-in-2August PeakPGE18</v>
      </c>
      <c r="B10824" t="s">
        <v>54</v>
      </c>
      <c r="C10824" t="s">
        <v>14</v>
      </c>
      <c r="D10824" t="s">
        <v>2</v>
      </c>
      <c r="E10824" t="s">
        <v>9</v>
      </c>
      <c r="F10824">
        <v>18</v>
      </c>
      <c r="G10824">
        <v>3.024937629699707</v>
      </c>
      <c r="H10824">
        <v>2.391324520111084</v>
      </c>
      <c r="I10824">
        <v>99.350578308105469</v>
      </c>
      <c r="J10824">
        <v>0.13599415123462677</v>
      </c>
      <c r="K10824">
        <v>18182</v>
      </c>
      <c r="L10824">
        <v>16834.373</v>
      </c>
      <c r="M10824">
        <v>0.63361310958862305</v>
      </c>
      <c r="N10824">
        <v>0.45932301878929138</v>
      </c>
      <c r="O10824">
        <v>0.5622977614402771</v>
      </c>
      <c r="P10824">
        <v>0.63361310958862305</v>
      </c>
      <c r="Q10824">
        <v>0.70492845773696899</v>
      </c>
      <c r="R10824">
        <v>0.8079032301902771</v>
      </c>
      <c r="S10824" t="s">
        <v>38</v>
      </c>
    </row>
    <row r="10825" spans="1:19" hidden="1" x14ac:dyDescent="0.25">
      <c r="A10825" s="10" t="str">
        <f t="shared" si="169"/>
        <v>2017-2026Sierra1-in-10August PeakPGE18</v>
      </c>
      <c r="B10825" t="s">
        <v>54</v>
      </c>
      <c r="C10825" t="s">
        <v>14</v>
      </c>
      <c r="D10825" t="s">
        <v>2</v>
      </c>
      <c r="E10825" t="s">
        <v>1</v>
      </c>
      <c r="F10825">
        <v>18</v>
      </c>
      <c r="G10825">
        <v>3.3131370544433594</v>
      </c>
      <c r="H10825">
        <v>2.6052491664886475</v>
      </c>
      <c r="I10825">
        <v>102.00509643554687</v>
      </c>
      <c r="J10825">
        <v>0.13599415123462677</v>
      </c>
      <c r="K10825">
        <v>18182</v>
      </c>
      <c r="L10825">
        <v>16834.373</v>
      </c>
      <c r="M10825">
        <v>0.70788788795471191</v>
      </c>
      <c r="N10825">
        <v>0.53359776735305786</v>
      </c>
      <c r="O10825">
        <v>0.63657253980636597</v>
      </c>
      <c r="P10825">
        <v>0.70788788795471191</v>
      </c>
      <c r="Q10825">
        <v>0.77920323610305786</v>
      </c>
      <c r="R10825">
        <v>0.88217800855636597</v>
      </c>
      <c r="S10825" t="s">
        <v>38</v>
      </c>
    </row>
    <row r="10826" spans="1:19" hidden="1" x14ac:dyDescent="0.25">
      <c r="A10826" s="10" t="str">
        <f t="shared" si="169"/>
        <v>2017-2026Sierra1-in-2August PeakCAISO19</v>
      </c>
      <c r="B10826" t="s">
        <v>54</v>
      </c>
      <c r="C10826" t="s">
        <v>14</v>
      </c>
      <c r="D10826" t="s">
        <v>2</v>
      </c>
      <c r="E10826" t="s">
        <v>9</v>
      </c>
      <c r="F10826">
        <v>19</v>
      </c>
      <c r="G10826">
        <v>2.4591844081878662</v>
      </c>
      <c r="H10826">
        <v>2.6693894863128662</v>
      </c>
      <c r="I10826">
        <v>91.127777099609375</v>
      </c>
      <c r="J10826">
        <v>0.11742977052927017</v>
      </c>
      <c r="K10826">
        <v>18182</v>
      </c>
      <c r="L10826">
        <v>16834.373</v>
      </c>
      <c r="M10826">
        <v>-0.21020501852035522</v>
      </c>
      <c r="N10826">
        <v>-0.36070302128791809</v>
      </c>
      <c r="O10826">
        <v>-0.2717851996421814</v>
      </c>
      <c r="P10826">
        <v>-0.21020501852035522</v>
      </c>
      <c r="Q10826">
        <v>-0.14862485229969025</v>
      </c>
      <c r="R10826">
        <v>-5.9707023203372955E-2</v>
      </c>
      <c r="S10826" t="s">
        <v>39</v>
      </c>
    </row>
    <row r="10827" spans="1:19" hidden="1" x14ac:dyDescent="0.25">
      <c r="A10827" s="10" t="str">
        <f t="shared" si="169"/>
        <v>2017-2026Sierra1-in-10August PeakCAISO19</v>
      </c>
      <c r="B10827" t="s">
        <v>54</v>
      </c>
      <c r="C10827" t="s">
        <v>14</v>
      </c>
      <c r="D10827" t="s">
        <v>2</v>
      </c>
      <c r="E10827" t="s">
        <v>1</v>
      </c>
      <c r="F10827">
        <v>19</v>
      </c>
      <c r="G10827">
        <v>3.4122707843780518</v>
      </c>
      <c r="H10827">
        <v>3.6556341648101807</v>
      </c>
      <c r="I10827">
        <v>99.26446533203125</v>
      </c>
      <c r="J10827">
        <v>0.11742977052927017</v>
      </c>
      <c r="K10827">
        <v>18182</v>
      </c>
      <c r="L10827">
        <v>16834.373</v>
      </c>
      <c r="M10827">
        <v>-0.24336330592632294</v>
      </c>
      <c r="N10827">
        <v>-0.39386129379272461</v>
      </c>
      <c r="O10827">
        <v>-0.30494347214698792</v>
      </c>
      <c r="P10827">
        <v>-0.24336330592632294</v>
      </c>
      <c r="Q10827">
        <v>-0.18178313970565796</v>
      </c>
      <c r="R10827">
        <v>-9.2865310609340668E-2</v>
      </c>
      <c r="S10827" t="s">
        <v>39</v>
      </c>
    </row>
    <row r="10828" spans="1:19" hidden="1" x14ac:dyDescent="0.25">
      <c r="A10828" s="10" t="str">
        <f t="shared" si="169"/>
        <v>2017-2026Sierra1-in-10August PeakPGE19</v>
      </c>
      <c r="B10828" t="s">
        <v>54</v>
      </c>
      <c r="C10828" t="s">
        <v>14</v>
      </c>
      <c r="D10828" t="s">
        <v>2</v>
      </c>
      <c r="E10828" t="s">
        <v>1</v>
      </c>
      <c r="F10828">
        <v>19</v>
      </c>
      <c r="G10828">
        <v>3.4142935276031494</v>
      </c>
      <c r="H10828">
        <v>3.657428503036499</v>
      </c>
      <c r="I10828">
        <v>99.447265625</v>
      </c>
      <c r="J10828">
        <v>0.11742977052927017</v>
      </c>
      <c r="K10828">
        <v>18182</v>
      </c>
      <c r="L10828">
        <v>16834.373</v>
      </c>
      <c r="M10828">
        <v>-0.2431349903345108</v>
      </c>
      <c r="N10828">
        <v>-0.39363297820091248</v>
      </c>
      <c r="O10828">
        <v>-0.30471515655517578</v>
      </c>
      <c r="P10828">
        <v>-0.2431349903345108</v>
      </c>
      <c r="Q10828">
        <v>-0.18155482411384583</v>
      </c>
      <c r="R10828">
        <v>-9.2636995017528534E-2</v>
      </c>
      <c r="S10828" t="s">
        <v>38</v>
      </c>
    </row>
    <row r="10829" spans="1:19" hidden="1" x14ac:dyDescent="0.25">
      <c r="A10829" s="10" t="str">
        <f t="shared" si="169"/>
        <v>2017-2026Sierra1-in-2August PeakPGE19</v>
      </c>
      <c r="B10829" t="s">
        <v>54</v>
      </c>
      <c r="C10829" t="s">
        <v>14</v>
      </c>
      <c r="D10829" t="s">
        <v>2</v>
      </c>
      <c r="E10829" t="s">
        <v>9</v>
      </c>
      <c r="F10829">
        <v>19</v>
      </c>
      <c r="G10829">
        <v>3.1172950267791748</v>
      </c>
      <c r="H10829">
        <v>3.348996639251709</v>
      </c>
      <c r="I10829">
        <v>97.392822265625</v>
      </c>
      <c r="J10829">
        <v>0.11742977052927017</v>
      </c>
      <c r="K10829">
        <v>18182</v>
      </c>
      <c r="L10829">
        <v>16834.373</v>
      </c>
      <c r="M10829">
        <v>-0.23170170187950134</v>
      </c>
      <c r="N10829">
        <v>-0.38219970464706421</v>
      </c>
      <c r="O10829">
        <v>-0.29328188300132751</v>
      </c>
      <c r="P10829">
        <v>-0.23170170187950134</v>
      </c>
      <c r="Q10829">
        <v>-0.17012153565883636</v>
      </c>
      <c r="R10829">
        <v>-8.1203706562519073E-2</v>
      </c>
      <c r="S10829" t="s">
        <v>38</v>
      </c>
    </row>
    <row r="10830" spans="1:19" hidden="1" x14ac:dyDescent="0.25">
      <c r="A10830" s="10" t="str">
        <f t="shared" si="169"/>
        <v>2017-2026Sierra1-in-10August PeakCAISO20</v>
      </c>
      <c r="B10830" t="s">
        <v>54</v>
      </c>
      <c r="C10830" t="s">
        <v>14</v>
      </c>
      <c r="D10830" t="s">
        <v>2</v>
      </c>
      <c r="E10830" t="s">
        <v>1</v>
      </c>
      <c r="F10830">
        <v>20</v>
      </c>
      <c r="G10830">
        <v>3.2447507381439209</v>
      </c>
      <c r="H10830">
        <v>3.5754940509796143</v>
      </c>
      <c r="I10830">
        <v>91.873863220214844</v>
      </c>
      <c r="J10830">
        <v>7.6294809579849243E-2</v>
      </c>
      <c r="K10830">
        <v>18182</v>
      </c>
      <c r="L10830">
        <v>16834.373</v>
      </c>
      <c r="M10830">
        <v>-0.33074328303337097</v>
      </c>
      <c r="N10830">
        <v>-0.42852270603179932</v>
      </c>
      <c r="O10830">
        <v>-0.37075227499008179</v>
      </c>
      <c r="P10830">
        <v>-0.33074328303337097</v>
      </c>
      <c r="Q10830">
        <v>-0.29073429107666016</v>
      </c>
      <c r="R10830">
        <v>-0.23296386003494263</v>
      </c>
      <c r="S10830" t="s">
        <v>39</v>
      </c>
    </row>
    <row r="10831" spans="1:19" hidden="1" x14ac:dyDescent="0.25">
      <c r="A10831" s="10" t="str">
        <f t="shared" si="169"/>
        <v>2017-2026Sierra1-in-2August PeakCAISO20</v>
      </c>
      <c r="B10831" t="s">
        <v>54</v>
      </c>
      <c r="C10831" t="s">
        <v>14</v>
      </c>
      <c r="D10831" t="s">
        <v>2</v>
      </c>
      <c r="E10831" t="s">
        <v>9</v>
      </c>
      <c r="F10831">
        <v>20</v>
      </c>
      <c r="G10831">
        <v>2.3384547233581543</v>
      </c>
      <c r="H10831">
        <v>2.5647420883178711</v>
      </c>
      <c r="I10831">
        <v>83.814247131347656</v>
      </c>
      <c r="J10831">
        <v>7.6294809579849243E-2</v>
      </c>
      <c r="K10831">
        <v>18182</v>
      </c>
      <c r="L10831">
        <v>16834.373</v>
      </c>
      <c r="M10831">
        <v>-0.22628733515739441</v>
      </c>
      <c r="N10831">
        <v>-0.32406675815582275</v>
      </c>
      <c r="O10831">
        <v>-0.26629632711410522</v>
      </c>
      <c r="P10831">
        <v>-0.22628733515739441</v>
      </c>
      <c r="Q10831">
        <v>-0.18627834320068359</v>
      </c>
      <c r="R10831">
        <v>-0.12850791215896606</v>
      </c>
      <c r="S10831" t="s">
        <v>39</v>
      </c>
    </row>
    <row r="10832" spans="1:19" hidden="1" x14ac:dyDescent="0.25">
      <c r="A10832" s="10" t="str">
        <f t="shared" si="169"/>
        <v>2017-2026Sierra1-in-10August PeakPGE20</v>
      </c>
      <c r="B10832" t="s">
        <v>54</v>
      </c>
      <c r="C10832" t="s">
        <v>14</v>
      </c>
      <c r="D10832" t="s">
        <v>2</v>
      </c>
      <c r="E10832" t="s">
        <v>1</v>
      </c>
      <c r="F10832">
        <v>20</v>
      </c>
      <c r="G10832">
        <v>3.2466742992401123</v>
      </c>
      <c r="H10832">
        <v>3.5778756141662598</v>
      </c>
      <c r="I10832">
        <v>91.671272277832031</v>
      </c>
      <c r="J10832">
        <v>7.6294809579849243E-2</v>
      </c>
      <c r="K10832">
        <v>18182</v>
      </c>
      <c r="L10832">
        <v>16834.373</v>
      </c>
      <c r="M10832">
        <v>-0.33120140433311462</v>
      </c>
      <c r="N10832">
        <v>-0.42898082733154297</v>
      </c>
      <c r="O10832">
        <v>-0.37121039628982544</v>
      </c>
      <c r="P10832">
        <v>-0.33120140433311462</v>
      </c>
      <c r="Q10832">
        <v>-0.29119241237640381</v>
      </c>
      <c r="R10832">
        <v>-0.23342198133468628</v>
      </c>
      <c r="S10832" t="s">
        <v>38</v>
      </c>
    </row>
    <row r="10833" spans="1:19" hidden="1" x14ac:dyDescent="0.25">
      <c r="A10833" s="10" t="str">
        <f t="shared" si="169"/>
        <v>2017-2026Sierra1-in-2August PeakPGE20</v>
      </c>
      <c r="B10833" t="s">
        <v>54</v>
      </c>
      <c r="C10833" t="s">
        <v>14</v>
      </c>
      <c r="D10833" t="s">
        <v>2</v>
      </c>
      <c r="E10833" t="s">
        <v>9</v>
      </c>
      <c r="F10833">
        <v>20</v>
      </c>
      <c r="G10833">
        <v>2.9642562866210937</v>
      </c>
      <c r="H10833">
        <v>3.2623856067657471</v>
      </c>
      <c r="I10833">
        <v>90.66668701171875</v>
      </c>
      <c r="J10833">
        <v>7.6294809579849243E-2</v>
      </c>
      <c r="K10833">
        <v>18182</v>
      </c>
      <c r="L10833">
        <v>16834.373</v>
      </c>
      <c r="M10833">
        <v>-0.29812934994697571</v>
      </c>
      <c r="N10833">
        <v>-0.39590877294540405</v>
      </c>
      <c r="O10833">
        <v>-0.33813834190368652</v>
      </c>
      <c r="P10833">
        <v>-0.29812934994697571</v>
      </c>
      <c r="Q10833">
        <v>-0.25812035799026489</v>
      </c>
      <c r="R10833">
        <v>-0.20034992694854736</v>
      </c>
      <c r="S10833" t="s">
        <v>38</v>
      </c>
    </row>
    <row r="10834" spans="1:19" hidden="1" x14ac:dyDescent="0.25">
      <c r="A10834" s="10" t="str">
        <f t="shared" si="169"/>
        <v>2017-2026Sierra1-in-2August PeakCAISO21</v>
      </c>
      <c r="B10834" t="s">
        <v>54</v>
      </c>
      <c r="C10834" t="s">
        <v>14</v>
      </c>
      <c r="D10834" t="s">
        <v>2</v>
      </c>
      <c r="E10834" t="s">
        <v>9</v>
      </c>
      <c r="F10834">
        <v>21</v>
      </c>
      <c r="G10834">
        <v>2.0955414772033691</v>
      </c>
      <c r="H10834">
        <v>2.2310647964477539</v>
      </c>
      <c r="I10834">
        <v>76.831565856933594</v>
      </c>
      <c r="J10834">
        <v>7.6630406081676483E-2</v>
      </c>
      <c r="K10834">
        <v>18182</v>
      </c>
      <c r="L10834">
        <v>16834.373</v>
      </c>
      <c r="M10834">
        <v>-0.13552325963973999</v>
      </c>
      <c r="N10834">
        <v>-0.23373278975486755</v>
      </c>
      <c r="O10834">
        <v>-0.17570824921131134</v>
      </c>
      <c r="P10834">
        <v>-0.13552325963973999</v>
      </c>
      <c r="Q10834">
        <v>-9.5338277518749237E-2</v>
      </c>
      <c r="R10834">
        <v>-3.7313729524612427E-2</v>
      </c>
      <c r="S10834" t="s">
        <v>39</v>
      </c>
    </row>
    <row r="10835" spans="1:19" hidden="1" x14ac:dyDescent="0.25">
      <c r="A10835" s="10" t="str">
        <f t="shared" si="169"/>
        <v>2017-2026Sierra1-in-10August PeakCAISO21</v>
      </c>
      <c r="B10835" t="s">
        <v>54</v>
      </c>
      <c r="C10835" t="s">
        <v>14</v>
      </c>
      <c r="D10835" t="s">
        <v>2</v>
      </c>
      <c r="E10835" t="s">
        <v>1</v>
      </c>
      <c r="F10835">
        <v>21</v>
      </c>
      <c r="G10835">
        <v>2.90769362449646</v>
      </c>
      <c r="H10835">
        <v>3.1367480754852295</v>
      </c>
      <c r="I10835">
        <v>84.268592834472656</v>
      </c>
      <c r="J10835">
        <v>7.6630406081676483E-2</v>
      </c>
      <c r="K10835">
        <v>18182</v>
      </c>
      <c r="L10835">
        <v>16834.373</v>
      </c>
      <c r="M10835">
        <v>-0.22905449569225311</v>
      </c>
      <c r="N10835">
        <v>-0.32726401090621948</v>
      </c>
      <c r="O10835">
        <v>-0.26923948526382446</v>
      </c>
      <c r="P10835">
        <v>-0.22905449569225311</v>
      </c>
      <c r="Q10835">
        <v>-0.18886950612068176</v>
      </c>
      <c r="R10835">
        <v>-0.13084496557712555</v>
      </c>
      <c r="S10835" t="s">
        <v>39</v>
      </c>
    </row>
    <row r="10836" spans="1:19" hidden="1" x14ac:dyDescent="0.25">
      <c r="A10836" s="10" t="str">
        <f t="shared" si="169"/>
        <v>2017-2026Sierra1-in-10August PeakPGE21</v>
      </c>
      <c r="B10836" t="s">
        <v>54</v>
      </c>
      <c r="C10836" t="s">
        <v>14</v>
      </c>
      <c r="D10836" t="s">
        <v>2</v>
      </c>
      <c r="E10836" t="s">
        <v>1</v>
      </c>
      <c r="F10836">
        <v>21</v>
      </c>
      <c r="G10836">
        <v>2.9094173908233643</v>
      </c>
      <c r="H10836">
        <v>3.1381144523620605</v>
      </c>
      <c r="I10836">
        <v>84.57257080078125</v>
      </c>
      <c r="J10836">
        <v>7.6630406081676483E-2</v>
      </c>
      <c r="K10836">
        <v>18182</v>
      </c>
      <c r="L10836">
        <v>16834.373</v>
      </c>
      <c r="M10836">
        <v>-0.22869700193405151</v>
      </c>
      <c r="N10836">
        <v>-0.32690653204917908</v>
      </c>
      <c r="O10836">
        <v>-0.26888197660446167</v>
      </c>
      <c r="P10836">
        <v>-0.22869700193405151</v>
      </c>
      <c r="Q10836">
        <v>-0.18851201236248016</v>
      </c>
      <c r="R10836">
        <v>-0.13048747181892395</v>
      </c>
      <c r="S10836" t="s">
        <v>38</v>
      </c>
    </row>
    <row r="10837" spans="1:19" hidden="1" x14ac:dyDescent="0.25">
      <c r="A10837" s="10" t="str">
        <f t="shared" si="169"/>
        <v>2017-2026Sierra1-in-2August PeakPGE21</v>
      </c>
      <c r="B10837" t="s">
        <v>54</v>
      </c>
      <c r="C10837" t="s">
        <v>14</v>
      </c>
      <c r="D10837" t="s">
        <v>2</v>
      </c>
      <c r="E10837" t="s">
        <v>9</v>
      </c>
      <c r="F10837">
        <v>21</v>
      </c>
      <c r="G10837">
        <v>2.6563363075256348</v>
      </c>
      <c r="H10837">
        <v>2.8510491847991943</v>
      </c>
      <c r="I10837">
        <v>84.171829223632813</v>
      </c>
      <c r="J10837">
        <v>7.6630406081676483E-2</v>
      </c>
      <c r="K10837">
        <v>18182</v>
      </c>
      <c r="L10837">
        <v>16834.373</v>
      </c>
      <c r="M10837">
        <v>-0.19471283257007599</v>
      </c>
      <c r="N10837">
        <v>-0.29292234778404236</v>
      </c>
      <c r="O10837">
        <v>-0.23489782214164734</v>
      </c>
      <c r="P10837">
        <v>-0.19471283257007599</v>
      </c>
      <c r="Q10837">
        <v>-0.15452784299850464</v>
      </c>
      <c r="R10837">
        <v>-9.6503302454948425E-2</v>
      </c>
      <c r="S10837" t="s">
        <v>38</v>
      </c>
    </row>
    <row r="10838" spans="1:19" hidden="1" x14ac:dyDescent="0.25">
      <c r="A10838" s="10" t="str">
        <f t="shared" si="169"/>
        <v>2017-2026Sierra1-in-2August PeakCAISO22</v>
      </c>
      <c r="B10838" t="s">
        <v>54</v>
      </c>
      <c r="C10838" t="s">
        <v>14</v>
      </c>
      <c r="D10838" t="s">
        <v>2</v>
      </c>
      <c r="E10838" t="s">
        <v>9</v>
      </c>
      <c r="F10838">
        <v>22</v>
      </c>
      <c r="G10838">
        <v>1.7943712472915649</v>
      </c>
      <c r="H10838">
        <v>1.8707159757614136</v>
      </c>
      <c r="I10838">
        <v>72.742294311523438</v>
      </c>
      <c r="J10838">
        <v>6.3674606382846832E-2</v>
      </c>
      <c r="K10838">
        <v>18182</v>
      </c>
      <c r="L10838">
        <v>16834.373</v>
      </c>
      <c r="M10838">
        <v>-7.634473592042923E-2</v>
      </c>
      <c r="N10838">
        <v>-0.15795011818408966</v>
      </c>
      <c r="O10838">
        <v>-0.10973569750785828</v>
      </c>
      <c r="P10838">
        <v>-7.634473592042923E-2</v>
      </c>
      <c r="Q10838">
        <v>-4.2953770607709885E-2</v>
      </c>
      <c r="R10838">
        <v>5.2606398239731789E-3</v>
      </c>
      <c r="S10838" t="s">
        <v>39</v>
      </c>
    </row>
    <row r="10839" spans="1:19" hidden="1" x14ac:dyDescent="0.25">
      <c r="A10839" s="10" t="str">
        <f t="shared" si="169"/>
        <v>2017-2026Sierra1-in-10August PeakCAISO22</v>
      </c>
      <c r="B10839" t="s">
        <v>54</v>
      </c>
      <c r="C10839" t="s">
        <v>14</v>
      </c>
      <c r="D10839" t="s">
        <v>2</v>
      </c>
      <c r="E10839" t="s">
        <v>1</v>
      </c>
      <c r="F10839">
        <v>22</v>
      </c>
      <c r="G10839">
        <v>2.4898014068603516</v>
      </c>
      <c r="H10839">
        <v>2.6540665626525879</v>
      </c>
      <c r="I10839">
        <v>79.908157348632813</v>
      </c>
      <c r="J10839">
        <v>6.3674606382846832E-2</v>
      </c>
      <c r="K10839">
        <v>18182</v>
      </c>
      <c r="L10839">
        <v>16834.373</v>
      </c>
      <c r="M10839">
        <v>-0.16426503658294678</v>
      </c>
      <c r="N10839">
        <v>-0.24587041139602661</v>
      </c>
      <c r="O10839">
        <v>-0.19765600562095642</v>
      </c>
      <c r="P10839">
        <v>-0.16426503658294678</v>
      </c>
      <c r="Q10839">
        <v>-0.13087406754493713</v>
      </c>
      <c r="R10839">
        <v>-8.2659661769866943E-2</v>
      </c>
      <c r="S10839" t="s">
        <v>39</v>
      </c>
    </row>
    <row r="10840" spans="1:19" hidden="1" x14ac:dyDescent="0.25">
      <c r="A10840" s="10" t="str">
        <f t="shared" si="169"/>
        <v>2017-2026Sierra1-in-2August PeakPGE22</v>
      </c>
      <c r="B10840" t="s">
        <v>54</v>
      </c>
      <c r="C10840" t="s">
        <v>14</v>
      </c>
      <c r="D10840" t="s">
        <v>2</v>
      </c>
      <c r="E10840" t="s">
        <v>9</v>
      </c>
      <c r="F10840">
        <v>22</v>
      </c>
      <c r="G10840">
        <v>2.274569034576416</v>
      </c>
      <c r="H10840">
        <v>2.4030156135559082</v>
      </c>
      <c r="I10840">
        <v>80.296371459960938</v>
      </c>
      <c r="J10840">
        <v>6.3674606382846832E-2</v>
      </c>
      <c r="K10840">
        <v>18182</v>
      </c>
      <c r="L10840">
        <v>16834.373</v>
      </c>
      <c r="M10840">
        <v>-0.12844645977020264</v>
      </c>
      <c r="N10840">
        <v>-0.21005183458328247</v>
      </c>
      <c r="O10840">
        <v>-0.16183742880821228</v>
      </c>
      <c r="P10840">
        <v>-0.12844645977020264</v>
      </c>
      <c r="Q10840">
        <v>-9.505549818277359E-2</v>
      </c>
      <c r="R10840">
        <v>-4.6841084957122803E-2</v>
      </c>
      <c r="S10840" t="s">
        <v>38</v>
      </c>
    </row>
    <row r="10841" spans="1:19" hidden="1" x14ac:dyDescent="0.25">
      <c r="A10841" s="10" t="str">
        <f t="shared" si="169"/>
        <v>2017-2026Sierra1-in-10August PeakPGE22</v>
      </c>
      <c r="B10841" t="s">
        <v>54</v>
      </c>
      <c r="C10841" t="s">
        <v>14</v>
      </c>
      <c r="D10841" t="s">
        <v>2</v>
      </c>
      <c r="E10841" t="s">
        <v>1</v>
      </c>
      <c r="F10841">
        <v>22</v>
      </c>
      <c r="G10841">
        <v>2.4912772178649902</v>
      </c>
      <c r="H10841">
        <v>2.6556649208068848</v>
      </c>
      <c r="I10841">
        <v>79.992713928222656</v>
      </c>
      <c r="J10841">
        <v>6.3674606382846832E-2</v>
      </c>
      <c r="K10841">
        <v>18182</v>
      </c>
      <c r="L10841">
        <v>16834.373</v>
      </c>
      <c r="M10841">
        <v>-0.16438770294189453</v>
      </c>
      <c r="N10841">
        <v>-0.24599307775497437</v>
      </c>
      <c r="O10841">
        <v>-0.19777867197990417</v>
      </c>
      <c r="P10841">
        <v>-0.16438770294189453</v>
      </c>
      <c r="Q10841">
        <v>-0.13099673390388489</v>
      </c>
      <c r="R10841">
        <v>-8.2782328128814697E-2</v>
      </c>
      <c r="S10841" t="s">
        <v>38</v>
      </c>
    </row>
    <row r="10842" spans="1:19" hidden="1" x14ac:dyDescent="0.25">
      <c r="A10842" s="10" t="str">
        <f t="shared" si="169"/>
        <v>2017-2026Sierra1-in-2August PeakCAISO23</v>
      </c>
      <c r="B10842" t="s">
        <v>54</v>
      </c>
      <c r="C10842" t="s">
        <v>14</v>
      </c>
      <c r="D10842" t="s">
        <v>2</v>
      </c>
      <c r="E10842" t="s">
        <v>9</v>
      </c>
      <c r="F10842">
        <v>23</v>
      </c>
      <c r="G10842">
        <v>1.421717643737793</v>
      </c>
      <c r="H10842">
        <v>1.4722350835800171</v>
      </c>
      <c r="I10842">
        <v>70.624832153320312</v>
      </c>
      <c r="J10842">
        <v>5.8387260884046555E-2</v>
      </c>
      <c r="K10842">
        <v>18182</v>
      </c>
      <c r="L10842">
        <v>16834.373</v>
      </c>
      <c r="M10842">
        <v>-5.0517402589321136E-2</v>
      </c>
      <c r="N10842">
        <v>-0.12534651160240173</v>
      </c>
      <c r="O10842">
        <v>-8.1135682761669159E-2</v>
      </c>
      <c r="P10842">
        <v>-5.0517402589321136E-2</v>
      </c>
      <c r="Q10842">
        <v>-1.9899122416973114E-2</v>
      </c>
      <c r="R10842">
        <v>2.4311710149049759E-2</v>
      </c>
      <c r="S10842" t="s">
        <v>39</v>
      </c>
    </row>
    <row r="10843" spans="1:19" hidden="1" x14ac:dyDescent="0.25">
      <c r="A10843" s="10" t="str">
        <f t="shared" si="169"/>
        <v>2017-2026Sierra1-in-10August PeakCAISO23</v>
      </c>
      <c r="B10843" t="s">
        <v>54</v>
      </c>
      <c r="C10843" t="s">
        <v>14</v>
      </c>
      <c r="D10843" t="s">
        <v>2</v>
      </c>
      <c r="E10843" t="s">
        <v>1</v>
      </c>
      <c r="F10843">
        <v>23</v>
      </c>
      <c r="G10843">
        <v>1.9727213382720947</v>
      </c>
      <c r="H10843">
        <v>2.0788884162902832</v>
      </c>
      <c r="I10843">
        <v>77.1610107421875</v>
      </c>
      <c r="J10843">
        <v>5.8387260884046555E-2</v>
      </c>
      <c r="K10843">
        <v>18182</v>
      </c>
      <c r="L10843">
        <v>16834.373</v>
      </c>
      <c r="M10843">
        <v>-0.10616713762283325</v>
      </c>
      <c r="N10843">
        <v>-0.18099625408649445</v>
      </c>
      <c r="O10843">
        <v>-0.13678541779518127</v>
      </c>
      <c r="P10843">
        <v>-0.10616713762283325</v>
      </c>
      <c r="Q10843">
        <v>-7.5548857450485229E-2</v>
      </c>
      <c r="R10843">
        <v>-3.1338024884462357E-2</v>
      </c>
      <c r="S10843" t="s">
        <v>39</v>
      </c>
    </row>
    <row r="10844" spans="1:19" hidden="1" x14ac:dyDescent="0.25">
      <c r="A10844" s="10" t="str">
        <f t="shared" si="169"/>
        <v>2017-2026Sierra1-in-10August PeakPGE23</v>
      </c>
      <c r="B10844" t="s">
        <v>54</v>
      </c>
      <c r="C10844" t="s">
        <v>14</v>
      </c>
      <c r="D10844" t="s">
        <v>2</v>
      </c>
      <c r="E10844" t="s">
        <v>1</v>
      </c>
      <c r="F10844">
        <v>23</v>
      </c>
      <c r="G10844">
        <v>1.9738907814025879</v>
      </c>
      <c r="H10844">
        <v>2.0791008472442627</v>
      </c>
      <c r="I10844">
        <v>78.112083435058594</v>
      </c>
      <c r="J10844">
        <v>5.8387260884046555E-2</v>
      </c>
      <c r="K10844">
        <v>18182</v>
      </c>
      <c r="L10844">
        <v>16834.373</v>
      </c>
      <c r="M10844">
        <v>-0.1052100658416748</v>
      </c>
      <c r="N10844">
        <v>-0.180039182305336</v>
      </c>
      <c r="O10844">
        <v>-0.13582834601402283</v>
      </c>
      <c r="P10844">
        <v>-0.1052100658416748</v>
      </c>
      <c r="Q10844">
        <v>-7.4591785669326782E-2</v>
      </c>
      <c r="R10844">
        <v>-3.0380953103303909E-2</v>
      </c>
      <c r="S10844" t="s">
        <v>38</v>
      </c>
    </row>
    <row r="10845" spans="1:19" hidden="1" x14ac:dyDescent="0.25">
      <c r="A10845" s="10" t="str">
        <f t="shared" si="169"/>
        <v>2017-2026Sierra1-in-2August PeakPGE23</v>
      </c>
      <c r="B10845" t="s">
        <v>54</v>
      </c>
      <c r="C10845" t="s">
        <v>14</v>
      </c>
      <c r="D10845" t="s">
        <v>2</v>
      </c>
      <c r="E10845" t="s">
        <v>9</v>
      </c>
      <c r="F10845">
        <v>23</v>
      </c>
      <c r="G10845">
        <v>1.8021882772445679</v>
      </c>
      <c r="H10845">
        <v>1.8886176347732544</v>
      </c>
      <c r="I10845">
        <v>77.221199035644531</v>
      </c>
      <c r="J10845">
        <v>5.8387260884046555E-2</v>
      </c>
      <c r="K10845">
        <v>18182</v>
      </c>
      <c r="L10845">
        <v>16834.373</v>
      </c>
      <c r="M10845">
        <v>-8.6429327726364136E-2</v>
      </c>
      <c r="N10845">
        <v>-0.16125844419002533</v>
      </c>
      <c r="O10845">
        <v>-0.11704760789871216</v>
      </c>
      <c r="P10845">
        <v>-8.6429327726364136E-2</v>
      </c>
      <c r="Q10845">
        <v>-5.5811047554016113E-2</v>
      </c>
      <c r="R10845">
        <v>-1.1600214056670666E-2</v>
      </c>
      <c r="S10845" t="s">
        <v>38</v>
      </c>
    </row>
    <row r="10846" spans="1:19" hidden="1" x14ac:dyDescent="0.25">
      <c r="A10846" s="10" t="str">
        <f t="shared" si="169"/>
        <v>2017-2026Sierra1-in-2August PeakCAISO24</v>
      </c>
      <c r="B10846" t="s">
        <v>54</v>
      </c>
      <c r="C10846" t="s">
        <v>14</v>
      </c>
      <c r="D10846" t="s">
        <v>2</v>
      </c>
      <c r="E10846" t="s">
        <v>9</v>
      </c>
      <c r="F10846">
        <v>24</v>
      </c>
      <c r="G10846">
        <v>1.1017000675201416</v>
      </c>
      <c r="H10846">
        <v>1.1377553939819336</v>
      </c>
      <c r="I10846">
        <v>68.694412231445312</v>
      </c>
      <c r="J10846">
        <v>4.4309847056865692E-2</v>
      </c>
      <c r="K10846">
        <v>18182</v>
      </c>
      <c r="L10846">
        <v>16834.373</v>
      </c>
      <c r="M10846">
        <v>-3.6055352538824081E-2</v>
      </c>
      <c r="N10846">
        <v>-9.2842854559421539E-2</v>
      </c>
      <c r="O10846">
        <v>-5.9291437268257141E-2</v>
      </c>
      <c r="P10846">
        <v>-3.6055352538824081E-2</v>
      </c>
      <c r="Q10846">
        <v>-1.2819268740713596E-2</v>
      </c>
      <c r="R10846">
        <v>2.0732147619128227E-2</v>
      </c>
      <c r="S10846" t="s">
        <v>39</v>
      </c>
    </row>
    <row r="10847" spans="1:19" hidden="1" x14ac:dyDescent="0.25">
      <c r="A10847" s="10" t="str">
        <f t="shared" si="169"/>
        <v>2017-2026Sierra1-in-10August PeakCAISO24</v>
      </c>
      <c r="B10847" t="s">
        <v>54</v>
      </c>
      <c r="C10847" t="s">
        <v>14</v>
      </c>
      <c r="D10847" t="s">
        <v>2</v>
      </c>
      <c r="E10847" t="s">
        <v>1</v>
      </c>
      <c r="F10847">
        <v>24</v>
      </c>
      <c r="G10847">
        <v>1.528677225112915</v>
      </c>
      <c r="H10847">
        <v>1.6037286520004272</v>
      </c>
      <c r="I10847">
        <v>75.899299621582031</v>
      </c>
      <c r="J10847">
        <v>4.4309847056865692E-2</v>
      </c>
      <c r="K10847">
        <v>18182</v>
      </c>
      <c r="L10847">
        <v>16834.373</v>
      </c>
      <c r="M10847">
        <v>-7.5051426887512207E-2</v>
      </c>
      <c r="N10847">
        <v>-0.13183893263339996</v>
      </c>
      <c r="O10847">
        <v>-9.8287507891654968E-2</v>
      </c>
      <c r="P10847">
        <v>-7.5051426887512207E-2</v>
      </c>
      <c r="Q10847">
        <v>-5.1815342158079147E-2</v>
      </c>
      <c r="R10847">
        <v>-1.8263926729559898E-2</v>
      </c>
      <c r="S10847" t="s">
        <v>39</v>
      </c>
    </row>
    <row r="10848" spans="1:19" hidden="1" x14ac:dyDescent="0.25">
      <c r="A10848" s="10" t="str">
        <f t="shared" si="169"/>
        <v>2017-2026Sierra1-in-2August PeakPGE24</v>
      </c>
      <c r="B10848" t="s">
        <v>54</v>
      </c>
      <c r="C10848" t="s">
        <v>14</v>
      </c>
      <c r="D10848" t="s">
        <v>2</v>
      </c>
      <c r="E10848" t="s">
        <v>9</v>
      </c>
      <c r="F10848">
        <v>24</v>
      </c>
      <c r="G10848">
        <v>1.3965297937393188</v>
      </c>
      <c r="H10848">
        <v>1.4598287343978882</v>
      </c>
      <c r="I10848">
        <v>75.3001708984375</v>
      </c>
      <c r="J10848">
        <v>4.4309847056865692E-2</v>
      </c>
      <c r="K10848">
        <v>18182</v>
      </c>
      <c r="L10848">
        <v>16834.373</v>
      </c>
      <c r="M10848">
        <v>-6.3298918306827545E-2</v>
      </c>
      <c r="N10848">
        <v>-0.1200864166021347</v>
      </c>
      <c r="O10848">
        <v>-8.6534999310970306E-2</v>
      </c>
      <c r="P10848">
        <v>-6.3298918306827545E-2</v>
      </c>
      <c r="Q10848">
        <v>-4.0062833577394485E-2</v>
      </c>
      <c r="R10848">
        <v>-6.5114181488752365E-3</v>
      </c>
      <c r="S10848" t="s">
        <v>38</v>
      </c>
    </row>
    <row r="10849" spans="1:19" hidden="1" x14ac:dyDescent="0.25">
      <c r="A10849" s="10" t="str">
        <f t="shared" si="169"/>
        <v>2017-2026Sierra1-in-10August PeakPGE24</v>
      </c>
      <c r="B10849" t="s">
        <v>54</v>
      </c>
      <c r="C10849" t="s">
        <v>14</v>
      </c>
      <c r="D10849" t="s">
        <v>2</v>
      </c>
      <c r="E10849" t="s">
        <v>1</v>
      </c>
      <c r="F10849">
        <v>24</v>
      </c>
      <c r="G10849">
        <v>1.5295833349227905</v>
      </c>
      <c r="H10849">
        <v>1.6048452854156494</v>
      </c>
      <c r="I10849">
        <v>76.351325988769531</v>
      </c>
      <c r="J10849">
        <v>4.4309847056865692E-2</v>
      </c>
      <c r="K10849">
        <v>18182</v>
      </c>
      <c r="L10849">
        <v>16834.373</v>
      </c>
      <c r="M10849">
        <v>-7.5261913239955902E-2</v>
      </c>
      <c r="N10849">
        <v>-0.13204941153526306</v>
      </c>
      <c r="O10849">
        <v>-9.8497994244098663E-2</v>
      </c>
      <c r="P10849">
        <v>-7.5261913239955902E-2</v>
      </c>
      <c r="Q10849">
        <v>-5.2025828510522842E-2</v>
      </c>
      <c r="R10849">
        <v>-1.8474413082003593E-2</v>
      </c>
      <c r="S10849" t="s">
        <v>38</v>
      </c>
    </row>
    <row r="10850" spans="1:19" hidden="1" x14ac:dyDescent="0.25">
      <c r="A10850" s="10" t="str">
        <f t="shared" si="169"/>
        <v>2017-2026Sierra1-in-2July PeakCAISO1</v>
      </c>
      <c r="B10850" t="s">
        <v>54</v>
      </c>
      <c r="C10850" t="s">
        <v>14</v>
      </c>
      <c r="D10850" t="s">
        <v>3</v>
      </c>
      <c r="E10850" t="s">
        <v>9</v>
      </c>
      <c r="F10850">
        <v>1</v>
      </c>
      <c r="G10850">
        <v>0.99645084142684937</v>
      </c>
      <c r="H10850">
        <v>0.99645084142684937</v>
      </c>
      <c r="I10850">
        <v>72.253593444824219</v>
      </c>
      <c r="J10850">
        <v>0</v>
      </c>
      <c r="K10850">
        <v>18182</v>
      </c>
      <c r="L10850">
        <v>16834.373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 t="s">
        <v>39</v>
      </c>
    </row>
    <row r="10851" spans="1:19" hidden="1" x14ac:dyDescent="0.25">
      <c r="A10851" s="10" t="str">
        <f t="shared" si="169"/>
        <v>2017-2026Sierra1-in-10July PeakCAISO1</v>
      </c>
      <c r="B10851" t="s">
        <v>54</v>
      </c>
      <c r="C10851" t="s">
        <v>14</v>
      </c>
      <c r="D10851" t="s">
        <v>3</v>
      </c>
      <c r="E10851" t="s">
        <v>1</v>
      </c>
      <c r="F10851">
        <v>1</v>
      </c>
      <c r="G10851">
        <v>1.1316230297088623</v>
      </c>
      <c r="H10851">
        <v>1.1316230297088623</v>
      </c>
      <c r="I10851">
        <v>74.988014221191406</v>
      </c>
      <c r="J10851">
        <v>0</v>
      </c>
      <c r="K10851">
        <v>18182</v>
      </c>
      <c r="L10851">
        <v>16834.373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 t="s">
        <v>39</v>
      </c>
    </row>
    <row r="10852" spans="1:19" hidden="1" x14ac:dyDescent="0.25">
      <c r="A10852" s="10" t="str">
        <f t="shared" si="169"/>
        <v>2017-2026Sierra1-in-2July PeakPGE1</v>
      </c>
      <c r="B10852" t="s">
        <v>54</v>
      </c>
      <c r="C10852" t="s">
        <v>14</v>
      </c>
      <c r="D10852" t="s">
        <v>3</v>
      </c>
      <c r="E10852" t="s">
        <v>9</v>
      </c>
      <c r="F10852">
        <v>1</v>
      </c>
      <c r="G10852">
        <v>1.0400196313858032</v>
      </c>
      <c r="H10852">
        <v>1.0400196313858032</v>
      </c>
      <c r="I10852">
        <v>69.613517761230469</v>
      </c>
      <c r="J10852">
        <v>0</v>
      </c>
      <c r="K10852">
        <v>18182</v>
      </c>
      <c r="L10852">
        <v>16834.373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 t="s">
        <v>38</v>
      </c>
    </row>
    <row r="10853" spans="1:19" hidden="1" x14ac:dyDescent="0.25">
      <c r="A10853" s="10" t="str">
        <f t="shared" si="169"/>
        <v>2017-2026Sierra1-in-10July PeakPGE1</v>
      </c>
      <c r="B10853" t="s">
        <v>54</v>
      </c>
      <c r="C10853" t="s">
        <v>14</v>
      </c>
      <c r="D10853" t="s">
        <v>3</v>
      </c>
      <c r="E10853" t="s">
        <v>1</v>
      </c>
      <c r="F10853">
        <v>1</v>
      </c>
      <c r="G10853">
        <v>1.1827908754348755</v>
      </c>
      <c r="H10853">
        <v>1.1827908754348755</v>
      </c>
      <c r="I10853">
        <v>76.426475524902344</v>
      </c>
      <c r="J10853">
        <v>0</v>
      </c>
      <c r="K10853">
        <v>18182</v>
      </c>
      <c r="L10853">
        <v>16834.373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 t="s">
        <v>38</v>
      </c>
    </row>
    <row r="10854" spans="1:19" hidden="1" x14ac:dyDescent="0.25">
      <c r="A10854" s="10" t="str">
        <f t="shared" si="169"/>
        <v>2017-2026Sierra1-in-2July PeakCAISO2</v>
      </c>
      <c r="B10854" t="s">
        <v>54</v>
      </c>
      <c r="C10854" t="s">
        <v>14</v>
      </c>
      <c r="D10854" t="s">
        <v>3</v>
      </c>
      <c r="E10854" t="s">
        <v>9</v>
      </c>
      <c r="F10854">
        <v>2</v>
      </c>
      <c r="G10854">
        <v>0.86187112331390381</v>
      </c>
      <c r="H10854">
        <v>0.86187112331390381</v>
      </c>
      <c r="I10854">
        <v>71.31988525390625</v>
      </c>
      <c r="J10854">
        <v>0</v>
      </c>
      <c r="K10854">
        <v>18182</v>
      </c>
      <c r="L10854">
        <v>16834.373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 t="s">
        <v>39</v>
      </c>
    </row>
    <row r="10855" spans="1:19" hidden="1" x14ac:dyDescent="0.25">
      <c r="A10855" s="10" t="str">
        <f t="shared" si="169"/>
        <v>2017-2026Sierra1-in-10July PeakCAISO2</v>
      </c>
      <c r="B10855" t="s">
        <v>54</v>
      </c>
      <c r="C10855" t="s">
        <v>14</v>
      </c>
      <c r="D10855" t="s">
        <v>3</v>
      </c>
      <c r="E10855" t="s">
        <v>1</v>
      </c>
      <c r="F10855">
        <v>2</v>
      </c>
      <c r="G10855">
        <v>0.97878706455230713</v>
      </c>
      <c r="H10855">
        <v>0.97878706455230713</v>
      </c>
      <c r="I10855">
        <v>72.413345336914063</v>
      </c>
      <c r="J10855">
        <v>0</v>
      </c>
      <c r="K10855">
        <v>18182</v>
      </c>
      <c r="L10855">
        <v>16834.373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 t="s">
        <v>39</v>
      </c>
    </row>
    <row r="10856" spans="1:19" hidden="1" x14ac:dyDescent="0.25">
      <c r="A10856" s="10" t="str">
        <f t="shared" si="169"/>
        <v>2017-2026Sierra1-in-10July PeakPGE2</v>
      </c>
      <c r="B10856" t="s">
        <v>54</v>
      </c>
      <c r="C10856" t="s">
        <v>14</v>
      </c>
      <c r="D10856" t="s">
        <v>3</v>
      </c>
      <c r="E10856" t="s">
        <v>1</v>
      </c>
      <c r="F10856">
        <v>2</v>
      </c>
      <c r="G10856">
        <v>1.0230443477630615</v>
      </c>
      <c r="H10856">
        <v>1.0230443477630615</v>
      </c>
      <c r="I10856">
        <v>75.423202514648438</v>
      </c>
      <c r="J10856">
        <v>0</v>
      </c>
      <c r="K10856">
        <v>18182</v>
      </c>
      <c r="L10856">
        <v>16834.373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 t="s">
        <v>38</v>
      </c>
    </row>
    <row r="10857" spans="1:19" hidden="1" x14ac:dyDescent="0.25">
      <c r="A10857" s="10" t="str">
        <f t="shared" si="169"/>
        <v>2017-2026Sierra1-in-2July PeakPGE2</v>
      </c>
      <c r="B10857" t="s">
        <v>54</v>
      </c>
      <c r="C10857" t="s">
        <v>14</v>
      </c>
      <c r="D10857" t="s">
        <v>3</v>
      </c>
      <c r="E10857" t="s">
        <v>9</v>
      </c>
      <c r="F10857">
        <v>2</v>
      </c>
      <c r="G10857">
        <v>0.89955562353134155</v>
      </c>
      <c r="H10857">
        <v>0.89955562353134155</v>
      </c>
      <c r="I10857">
        <v>68.978683471679688</v>
      </c>
      <c r="J10857">
        <v>0</v>
      </c>
      <c r="K10857">
        <v>18182</v>
      </c>
      <c r="L10857">
        <v>16834.373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 t="s">
        <v>38</v>
      </c>
    </row>
    <row r="10858" spans="1:19" hidden="1" x14ac:dyDescent="0.25">
      <c r="A10858" s="10" t="str">
        <f t="shared" si="169"/>
        <v>2017-2026Sierra1-in-10July PeakCAISO3</v>
      </c>
      <c r="B10858" t="s">
        <v>54</v>
      </c>
      <c r="C10858" t="s">
        <v>14</v>
      </c>
      <c r="D10858" t="s">
        <v>3</v>
      </c>
      <c r="E10858" t="s">
        <v>1</v>
      </c>
      <c r="F10858">
        <v>3</v>
      </c>
      <c r="G10858">
        <v>0.88522380590438843</v>
      </c>
      <c r="H10858">
        <v>0.88522380590438843</v>
      </c>
      <c r="I10858">
        <v>71.594322204589844</v>
      </c>
      <c r="J10858">
        <v>0</v>
      </c>
      <c r="K10858">
        <v>18182</v>
      </c>
      <c r="L10858">
        <v>16834.373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 t="s">
        <v>39</v>
      </c>
    </row>
    <row r="10859" spans="1:19" hidden="1" x14ac:dyDescent="0.25">
      <c r="A10859" s="10" t="str">
        <f t="shared" si="169"/>
        <v>2017-2026Sierra1-in-2July PeakCAISO3</v>
      </c>
      <c r="B10859" t="s">
        <v>54</v>
      </c>
      <c r="C10859" t="s">
        <v>14</v>
      </c>
      <c r="D10859" t="s">
        <v>3</v>
      </c>
      <c r="E10859" t="s">
        <v>9</v>
      </c>
      <c r="F10859">
        <v>3</v>
      </c>
      <c r="G10859">
        <v>0.77948397397994995</v>
      </c>
      <c r="H10859">
        <v>0.77948397397994995</v>
      </c>
      <c r="I10859">
        <v>70.303443908691406</v>
      </c>
      <c r="J10859">
        <v>0</v>
      </c>
      <c r="K10859">
        <v>18182</v>
      </c>
      <c r="L10859">
        <v>16834.373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 t="s">
        <v>39</v>
      </c>
    </row>
    <row r="10860" spans="1:19" hidden="1" x14ac:dyDescent="0.25">
      <c r="A10860" s="10" t="str">
        <f t="shared" si="169"/>
        <v>2017-2026Sierra1-in-2July PeakPGE3</v>
      </c>
      <c r="B10860" t="s">
        <v>54</v>
      </c>
      <c r="C10860" t="s">
        <v>14</v>
      </c>
      <c r="D10860" t="s">
        <v>3</v>
      </c>
      <c r="E10860" t="s">
        <v>9</v>
      </c>
      <c r="F10860">
        <v>3</v>
      </c>
      <c r="G10860">
        <v>0.81356614828109741</v>
      </c>
      <c r="H10860">
        <v>0.81356614828109741</v>
      </c>
      <c r="I10860">
        <v>67.705177307128906</v>
      </c>
      <c r="J10860">
        <v>0</v>
      </c>
      <c r="K10860">
        <v>18182</v>
      </c>
      <c r="L10860">
        <v>16834.373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 t="s">
        <v>38</v>
      </c>
    </row>
    <row r="10861" spans="1:19" hidden="1" x14ac:dyDescent="0.25">
      <c r="A10861" s="10" t="str">
        <f t="shared" si="169"/>
        <v>2017-2026Sierra1-in-10July PeakPGE3</v>
      </c>
      <c r="B10861" t="s">
        <v>54</v>
      </c>
      <c r="C10861" t="s">
        <v>14</v>
      </c>
      <c r="D10861" t="s">
        <v>3</v>
      </c>
      <c r="E10861" t="s">
        <v>1</v>
      </c>
      <c r="F10861">
        <v>3</v>
      </c>
      <c r="G10861">
        <v>0.92525047063827515</v>
      </c>
      <c r="H10861">
        <v>0.92525047063827515</v>
      </c>
      <c r="I10861">
        <v>74.346641540527344</v>
      </c>
      <c r="J10861">
        <v>0</v>
      </c>
      <c r="K10861">
        <v>18182</v>
      </c>
      <c r="L10861">
        <v>16834.373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 t="s">
        <v>38</v>
      </c>
    </row>
    <row r="10862" spans="1:19" hidden="1" x14ac:dyDescent="0.25">
      <c r="A10862" s="10" t="str">
        <f t="shared" si="169"/>
        <v>2017-2026Sierra1-in-10July PeakCAISO4</v>
      </c>
      <c r="B10862" t="s">
        <v>54</v>
      </c>
      <c r="C10862" t="s">
        <v>14</v>
      </c>
      <c r="D10862" t="s">
        <v>3</v>
      </c>
      <c r="E10862" t="s">
        <v>1</v>
      </c>
      <c r="F10862">
        <v>4</v>
      </c>
      <c r="G10862">
        <v>0.83584022521972656</v>
      </c>
      <c r="H10862">
        <v>0.83584022521972656</v>
      </c>
      <c r="I10862">
        <v>71.0064697265625</v>
      </c>
      <c r="J10862">
        <v>0</v>
      </c>
      <c r="K10862">
        <v>18182</v>
      </c>
      <c r="L10862">
        <v>16834.373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 t="s">
        <v>39</v>
      </c>
    </row>
    <row r="10863" spans="1:19" hidden="1" x14ac:dyDescent="0.25">
      <c r="A10863" s="10" t="str">
        <f t="shared" si="169"/>
        <v>2017-2026Sierra1-in-2July PeakCAISO4</v>
      </c>
      <c r="B10863" t="s">
        <v>54</v>
      </c>
      <c r="C10863" t="s">
        <v>14</v>
      </c>
      <c r="D10863" t="s">
        <v>3</v>
      </c>
      <c r="E10863" t="s">
        <v>9</v>
      </c>
      <c r="F10863">
        <v>4</v>
      </c>
      <c r="G10863">
        <v>0.73599922657012939</v>
      </c>
      <c r="H10863">
        <v>0.73599922657012939</v>
      </c>
      <c r="I10863">
        <v>69.275711059570313</v>
      </c>
      <c r="J10863">
        <v>0</v>
      </c>
      <c r="K10863">
        <v>18182</v>
      </c>
      <c r="L10863">
        <v>16834.373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 t="s">
        <v>39</v>
      </c>
    </row>
    <row r="10864" spans="1:19" hidden="1" x14ac:dyDescent="0.25">
      <c r="A10864" s="10" t="str">
        <f t="shared" si="169"/>
        <v>2017-2026Sierra1-in-2July PeakPGE4</v>
      </c>
      <c r="B10864" t="s">
        <v>54</v>
      </c>
      <c r="C10864" t="s">
        <v>14</v>
      </c>
      <c r="D10864" t="s">
        <v>3</v>
      </c>
      <c r="E10864" t="s">
        <v>9</v>
      </c>
      <c r="F10864">
        <v>4</v>
      </c>
      <c r="G10864">
        <v>0.76818007230758667</v>
      </c>
      <c r="H10864">
        <v>0.76818007230758667</v>
      </c>
      <c r="I10864">
        <v>67.018196105957031</v>
      </c>
      <c r="J10864">
        <v>0</v>
      </c>
      <c r="K10864">
        <v>18182</v>
      </c>
      <c r="L10864">
        <v>16834.373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0</v>
      </c>
      <c r="S10864" t="s">
        <v>38</v>
      </c>
    </row>
    <row r="10865" spans="1:19" hidden="1" x14ac:dyDescent="0.25">
      <c r="A10865" s="10" t="str">
        <f t="shared" si="169"/>
        <v>2017-2026Sierra1-in-10July PeakPGE4</v>
      </c>
      <c r="B10865" t="s">
        <v>54</v>
      </c>
      <c r="C10865" t="s">
        <v>14</v>
      </c>
      <c r="D10865" t="s">
        <v>3</v>
      </c>
      <c r="E10865" t="s">
        <v>1</v>
      </c>
      <c r="F10865">
        <v>4</v>
      </c>
      <c r="G10865">
        <v>0.87363392114639282</v>
      </c>
      <c r="H10865">
        <v>0.87363392114639282</v>
      </c>
      <c r="I10865">
        <v>73.453346252441406</v>
      </c>
      <c r="J10865">
        <v>0</v>
      </c>
      <c r="K10865">
        <v>18182</v>
      </c>
      <c r="L10865">
        <v>16834.373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 t="s">
        <v>38</v>
      </c>
    </row>
    <row r="10866" spans="1:19" hidden="1" x14ac:dyDescent="0.25">
      <c r="A10866" s="10" t="str">
        <f t="shared" si="169"/>
        <v>2017-2026Sierra1-in-10July PeakCAISO5</v>
      </c>
      <c r="B10866" t="s">
        <v>54</v>
      </c>
      <c r="C10866" t="s">
        <v>14</v>
      </c>
      <c r="D10866" t="s">
        <v>3</v>
      </c>
      <c r="E10866" t="s">
        <v>1</v>
      </c>
      <c r="F10866">
        <v>5</v>
      </c>
      <c r="G10866">
        <v>0.82256293296813965</v>
      </c>
      <c r="H10866">
        <v>0.82256293296813965</v>
      </c>
      <c r="I10866">
        <v>70.107025146484375</v>
      </c>
      <c r="J10866">
        <v>0</v>
      </c>
      <c r="K10866">
        <v>18182</v>
      </c>
      <c r="L10866">
        <v>16834.373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 t="s">
        <v>39</v>
      </c>
    </row>
    <row r="10867" spans="1:19" hidden="1" x14ac:dyDescent="0.25">
      <c r="A10867" s="10" t="str">
        <f t="shared" si="169"/>
        <v>2017-2026Sierra1-in-2July PeakCAISO5</v>
      </c>
      <c r="B10867" t="s">
        <v>54</v>
      </c>
      <c r="C10867" t="s">
        <v>14</v>
      </c>
      <c r="D10867" t="s">
        <v>3</v>
      </c>
      <c r="E10867" t="s">
        <v>9</v>
      </c>
      <c r="F10867">
        <v>5</v>
      </c>
      <c r="G10867">
        <v>0.72430795431137085</v>
      </c>
      <c r="H10867">
        <v>0.72430795431137085</v>
      </c>
      <c r="I10867">
        <v>68.553024291992188</v>
      </c>
      <c r="J10867">
        <v>0</v>
      </c>
      <c r="K10867">
        <v>18182</v>
      </c>
      <c r="L10867">
        <v>16834.373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 t="s">
        <v>39</v>
      </c>
    </row>
    <row r="10868" spans="1:19" hidden="1" x14ac:dyDescent="0.25">
      <c r="A10868" s="10" t="str">
        <f t="shared" si="169"/>
        <v>2017-2026Sierra1-in-2July PeakPGE5</v>
      </c>
      <c r="B10868" t="s">
        <v>54</v>
      </c>
      <c r="C10868" t="s">
        <v>14</v>
      </c>
      <c r="D10868" t="s">
        <v>3</v>
      </c>
      <c r="E10868" t="s">
        <v>9</v>
      </c>
      <c r="F10868">
        <v>5</v>
      </c>
      <c r="G10868">
        <v>0.7559775710105896</v>
      </c>
      <c r="H10868">
        <v>0.7559775710105896</v>
      </c>
      <c r="I10868">
        <v>66.513076782226562</v>
      </c>
      <c r="J10868">
        <v>0</v>
      </c>
      <c r="K10868">
        <v>18182</v>
      </c>
      <c r="L10868">
        <v>16834.373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 t="s">
        <v>38</v>
      </c>
    </row>
    <row r="10869" spans="1:19" hidden="1" x14ac:dyDescent="0.25">
      <c r="A10869" s="10" t="str">
        <f t="shared" si="169"/>
        <v>2017-2026Sierra1-in-10July PeakPGE5</v>
      </c>
      <c r="B10869" t="s">
        <v>54</v>
      </c>
      <c r="C10869" t="s">
        <v>14</v>
      </c>
      <c r="D10869" t="s">
        <v>3</v>
      </c>
      <c r="E10869" t="s">
        <v>1</v>
      </c>
      <c r="F10869">
        <v>5</v>
      </c>
      <c r="G10869">
        <v>0.85975629091262817</v>
      </c>
      <c r="H10869">
        <v>0.85975629091262817</v>
      </c>
      <c r="I10869">
        <v>72.550682067871094</v>
      </c>
      <c r="J10869">
        <v>0</v>
      </c>
      <c r="K10869">
        <v>18182</v>
      </c>
      <c r="L10869">
        <v>16834.373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 t="s">
        <v>38</v>
      </c>
    </row>
    <row r="10870" spans="1:19" hidden="1" x14ac:dyDescent="0.25">
      <c r="A10870" s="10" t="str">
        <f t="shared" si="169"/>
        <v>2017-2026Sierra1-in-2July PeakCAISO6</v>
      </c>
      <c r="B10870" t="s">
        <v>54</v>
      </c>
      <c r="C10870" t="s">
        <v>14</v>
      </c>
      <c r="D10870" t="s">
        <v>3</v>
      </c>
      <c r="E10870" t="s">
        <v>9</v>
      </c>
      <c r="F10870">
        <v>6</v>
      </c>
      <c r="G10870">
        <v>0.77251654863357544</v>
      </c>
      <c r="H10870">
        <v>0.77251654863357544</v>
      </c>
      <c r="I10870">
        <v>68.092071533203125</v>
      </c>
      <c r="J10870">
        <v>0</v>
      </c>
      <c r="K10870">
        <v>18182</v>
      </c>
      <c r="L10870">
        <v>16834.373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 t="s">
        <v>39</v>
      </c>
    </row>
    <row r="10871" spans="1:19" hidden="1" x14ac:dyDescent="0.25">
      <c r="A10871" s="10" t="str">
        <f t="shared" si="169"/>
        <v>2017-2026Sierra1-in-10July PeakCAISO6</v>
      </c>
      <c r="B10871" t="s">
        <v>54</v>
      </c>
      <c r="C10871" t="s">
        <v>14</v>
      </c>
      <c r="D10871" t="s">
        <v>3</v>
      </c>
      <c r="E10871" t="s">
        <v>1</v>
      </c>
      <c r="F10871">
        <v>6</v>
      </c>
      <c r="G10871">
        <v>0.87731122970581055</v>
      </c>
      <c r="H10871">
        <v>0.87731122970581055</v>
      </c>
      <c r="I10871">
        <v>69.603736877441406</v>
      </c>
      <c r="J10871">
        <v>0</v>
      </c>
      <c r="K10871">
        <v>18182</v>
      </c>
      <c r="L10871">
        <v>16834.373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 t="s">
        <v>39</v>
      </c>
    </row>
    <row r="10872" spans="1:19" hidden="1" x14ac:dyDescent="0.25">
      <c r="A10872" s="10" t="str">
        <f t="shared" si="169"/>
        <v>2017-2026Sierra1-in-2July PeakPGE6</v>
      </c>
      <c r="B10872" t="s">
        <v>54</v>
      </c>
      <c r="C10872" t="s">
        <v>14</v>
      </c>
      <c r="D10872" t="s">
        <v>3</v>
      </c>
      <c r="E10872" t="s">
        <v>9</v>
      </c>
      <c r="F10872">
        <v>6</v>
      </c>
      <c r="G10872">
        <v>0.80629408359527588</v>
      </c>
      <c r="H10872">
        <v>0.80629408359527588</v>
      </c>
      <c r="I10872">
        <v>65.878219604492187</v>
      </c>
      <c r="J10872">
        <v>0</v>
      </c>
      <c r="K10872">
        <v>18182</v>
      </c>
      <c r="L10872">
        <v>16834.373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 t="s">
        <v>38</v>
      </c>
    </row>
    <row r="10873" spans="1:19" hidden="1" x14ac:dyDescent="0.25">
      <c r="A10873" s="10" t="str">
        <f t="shared" si="169"/>
        <v>2017-2026Sierra1-in-10July PeakPGE6</v>
      </c>
      <c r="B10873" t="s">
        <v>54</v>
      </c>
      <c r="C10873" t="s">
        <v>14</v>
      </c>
      <c r="D10873" t="s">
        <v>3</v>
      </c>
      <c r="E10873" t="s">
        <v>1</v>
      </c>
      <c r="F10873">
        <v>6</v>
      </c>
      <c r="G10873">
        <v>0.9169800877571106</v>
      </c>
      <c r="H10873">
        <v>0.9169800877571106</v>
      </c>
      <c r="I10873">
        <v>71.322288513183594</v>
      </c>
      <c r="J10873">
        <v>0</v>
      </c>
      <c r="K10873">
        <v>18182</v>
      </c>
      <c r="L10873">
        <v>16834.373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 t="s">
        <v>38</v>
      </c>
    </row>
    <row r="10874" spans="1:19" hidden="1" x14ac:dyDescent="0.25">
      <c r="A10874" s="10" t="str">
        <f t="shared" si="169"/>
        <v>2017-2026Sierra1-in-10July PeakCAISO7</v>
      </c>
      <c r="B10874" t="s">
        <v>54</v>
      </c>
      <c r="C10874" t="s">
        <v>14</v>
      </c>
      <c r="D10874" t="s">
        <v>3</v>
      </c>
      <c r="E10874" t="s">
        <v>1</v>
      </c>
      <c r="F10874">
        <v>7</v>
      </c>
      <c r="G10874">
        <v>1.0062853097915649</v>
      </c>
      <c r="H10874">
        <v>1.0062853097915649</v>
      </c>
      <c r="I10874">
        <v>70.983489990234375</v>
      </c>
      <c r="J10874">
        <v>0</v>
      </c>
      <c r="K10874">
        <v>18182</v>
      </c>
      <c r="L10874">
        <v>16834.373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 t="s">
        <v>39</v>
      </c>
    </row>
    <row r="10875" spans="1:19" hidden="1" x14ac:dyDescent="0.25">
      <c r="A10875" s="10" t="str">
        <f t="shared" si="169"/>
        <v>2017-2026Sierra1-in-2July PeakCAISO7</v>
      </c>
      <c r="B10875" t="s">
        <v>54</v>
      </c>
      <c r="C10875" t="s">
        <v>14</v>
      </c>
      <c r="D10875" t="s">
        <v>3</v>
      </c>
      <c r="E10875" t="s">
        <v>9</v>
      </c>
      <c r="F10875">
        <v>7</v>
      </c>
      <c r="G10875">
        <v>0.88608467578887939</v>
      </c>
      <c r="H10875">
        <v>0.88608467578887939</v>
      </c>
      <c r="I10875">
        <v>68.658340454101563</v>
      </c>
      <c r="J10875">
        <v>0</v>
      </c>
      <c r="K10875">
        <v>18182</v>
      </c>
      <c r="L10875">
        <v>16834.373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 t="s">
        <v>39</v>
      </c>
    </row>
    <row r="10876" spans="1:19" hidden="1" x14ac:dyDescent="0.25">
      <c r="A10876" s="10" t="str">
        <f t="shared" si="169"/>
        <v>2017-2026Sierra1-in-10July PeakPGE7</v>
      </c>
      <c r="B10876" t="s">
        <v>54</v>
      </c>
      <c r="C10876" t="s">
        <v>14</v>
      </c>
      <c r="D10876" t="s">
        <v>3</v>
      </c>
      <c r="E10876" t="s">
        <v>1</v>
      </c>
      <c r="F10876">
        <v>7</v>
      </c>
      <c r="G10876">
        <v>1.051785945892334</v>
      </c>
      <c r="H10876">
        <v>1.051785945892334</v>
      </c>
      <c r="I10876">
        <v>72.13714599609375</v>
      </c>
      <c r="J10876">
        <v>0</v>
      </c>
      <c r="K10876">
        <v>18182</v>
      </c>
      <c r="L10876">
        <v>16834.373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 t="s">
        <v>38</v>
      </c>
    </row>
    <row r="10877" spans="1:19" hidden="1" x14ac:dyDescent="0.25">
      <c r="A10877" s="10" t="str">
        <f t="shared" si="169"/>
        <v>2017-2026Sierra1-in-2July PeakPGE7</v>
      </c>
      <c r="B10877" t="s">
        <v>54</v>
      </c>
      <c r="C10877" t="s">
        <v>14</v>
      </c>
      <c r="D10877" t="s">
        <v>3</v>
      </c>
      <c r="E10877" t="s">
        <v>9</v>
      </c>
      <c r="F10877">
        <v>7</v>
      </c>
      <c r="G10877">
        <v>0.92482787370681763</v>
      </c>
      <c r="H10877">
        <v>0.92482787370681763</v>
      </c>
      <c r="I10877">
        <v>66.972198486328125</v>
      </c>
      <c r="J10877">
        <v>0</v>
      </c>
      <c r="K10877">
        <v>18182</v>
      </c>
      <c r="L10877">
        <v>16834.373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 t="s">
        <v>38</v>
      </c>
    </row>
    <row r="10878" spans="1:19" hidden="1" x14ac:dyDescent="0.25">
      <c r="A10878" s="10" t="str">
        <f t="shared" si="169"/>
        <v>2017-2026Sierra1-in-2July PeakCAISO8</v>
      </c>
      <c r="B10878" t="s">
        <v>54</v>
      </c>
      <c r="C10878" t="s">
        <v>14</v>
      </c>
      <c r="D10878" t="s">
        <v>3</v>
      </c>
      <c r="E10878" t="s">
        <v>9</v>
      </c>
      <c r="F10878">
        <v>8</v>
      </c>
      <c r="G10878">
        <v>0.93981653451919556</v>
      </c>
      <c r="H10878">
        <v>0.93981653451919556</v>
      </c>
      <c r="I10878">
        <v>72.895706176757813</v>
      </c>
      <c r="J10878">
        <v>0</v>
      </c>
      <c r="K10878">
        <v>18182</v>
      </c>
      <c r="L10878">
        <v>16834.373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 t="s">
        <v>39</v>
      </c>
    </row>
    <row r="10879" spans="1:19" hidden="1" x14ac:dyDescent="0.25">
      <c r="A10879" s="10" t="str">
        <f t="shared" si="169"/>
        <v>2017-2026Sierra1-in-10July PeakCAISO8</v>
      </c>
      <c r="B10879" t="s">
        <v>54</v>
      </c>
      <c r="C10879" t="s">
        <v>14</v>
      </c>
      <c r="D10879" t="s">
        <v>3</v>
      </c>
      <c r="E10879" t="s">
        <v>1</v>
      </c>
      <c r="F10879">
        <v>8</v>
      </c>
      <c r="G10879">
        <v>1.0673060417175293</v>
      </c>
      <c r="H10879">
        <v>1.0673060417175293</v>
      </c>
      <c r="I10879">
        <v>75.901313781738281</v>
      </c>
      <c r="J10879">
        <v>0</v>
      </c>
      <c r="K10879">
        <v>18182</v>
      </c>
      <c r="L10879">
        <v>16834.373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 t="s">
        <v>39</v>
      </c>
    </row>
    <row r="10880" spans="1:19" hidden="1" x14ac:dyDescent="0.25">
      <c r="A10880" s="10" t="str">
        <f t="shared" si="169"/>
        <v>2017-2026Sierra1-in-2July PeakPGE8</v>
      </c>
      <c r="B10880" t="s">
        <v>54</v>
      </c>
      <c r="C10880" t="s">
        <v>14</v>
      </c>
      <c r="D10880" t="s">
        <v>3</v>
      </c>
      <c r="E10880" t="s">
        <v>9</v>
      </c>
      <c r="F10880">
        <v>8</v>
      </c>
      <c r="G10880">
        <v>0.98090904951095581</v>
      </c>
      <c r="H10880">
        <v>0.98090904951095581</v>
      </c>
      <c r="I10880">
        <v>72.480705261230469</v>
      </c>
      <c r="J10880">
        <v>0</v>
      </c>
      <c r="K10880">
        <v>18182</v>
      </c>
      <c r="L10880">
        <v>16834.373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 t="s">
        <v>38</v>
      </c>
    </row>
    <row r="10881" spans="1:19" hidden="1" x14ac:dyDescent="0.25">
      <c r="A10881" s="10" t="str">
        <f t="shared" si="169"/>
        <v>2017-2026Sierra1-in-10July PeakPGE8</v>
      </c>
      <c r="B10881" t="s">
        <v>54</v>
      </c>
      <c r="C10881" t="s">
        <v>14</v>
      </c>
      <c r="D10881" t="s">
        <v>3</v>
      </c>
      <c r="E10881" t="s">
        <v>1</v>
      </c>
      <c r="F10881">
        <v>8</v>
      </c>
      <c r="G10881">
        <v>1.1155657768249512</v>
      </c>
      <c r="H10881">
        <v>1.1155657768249512</v>
      </c>
      <c r="I10881">
        <v>76.627777099609375</v>
      </c>
      <c r="J10881">
        <v>0</v>
      </c>
      <c r="K10881">
        <v>18182</v>
      </c>
      <c r="L10881">
        <v>16834.373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 t="s">
        <v>38</v>
      </c>
    </row>
    <row r="10882" spans="1:19" hidden="1" x14ac:dyDescent="0.25">
      <c r="A10882" s="10" t="str">
        <f t="shared" ref="A10882:A10945" si="170">CONCATENATE(B10882,C10882,E10882,D10882,S10882,F10882)</f>
        <v>2017-2026Sierra1-in-2July PeakCAISO9</v>
      </c>
      <c r="B10882" t="s">
        <v>54</v>
      </c>
      <c r="C10882" t="s">
        <v>14</v>
      </c>
      <c r="D10882" t="s">
        <v>3</v>
      </c>
      <c r="E10882" t="s">
        <v>9</v>
      </c>
      <c r="F10882">
        <v>9</v>
      </c>
      <c r="G10882">
        <v>0.94565117359161377</v>
      </c>
      <c r="H10882">
        <v>0.94565117359161377</v>
      </c>
      <c r="I10882">
        <v>77.90985107421875</v>
      </c>
      <c r="J10882">
        <v>0</v>
      </c>
      <c r="K10882">
        <v>18182</v>
      </c>
      <c r="L10882">
        <v>16834.373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 t="s">
        <v>39</v>
      </c>
    </row>
    <row r="10883" spans="1:19" hidden="1" x14ac:dyDescent="0.25">
      <c r="A10883" s="10" t="str">
        <f t="shared" si="170"/>
        <v>2017-2026Sierra1-in-10July PeakCAISO9</v>
      </c>
      <c r="B10883" t="s">
        <v>54</v>
      </c>
      <c r="C10883" t="s">
        <v>14</v>
      </c>
      <c r="D10883" t="s">
        <v>3</v>
      </c>
      <c r="E10883" t="s">
        <v>1</v>
      </c>
      <c r="F10883">
        <v>9</v>
      </c>
      <c r="G10883">
        <v>1.0739321708679199</v>
      </c>
      <c r="H10883">
        <v>1.0739321708679199</v>
      </c>
      <c r="I10883">
        <v>80.772605895996094</v>
      </c>
      <c r="J10883">
        <v>0</v>
      </c>
      <c r="K10883">
        <v>18182</v>
      </c>
      <c r="L10883">
        <v>16834.373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 t="s">
        <v>39</v>
      </c>
    </row>
    <row r="10884" spans="1:19" hidden="1" x14ac:dyDescent="0.25">
      <c r="A10884" s="10" t="str">
        <f t="shared" si="170"/>
        <v>2017-2026Sierra1-in-10July PeakPGE9</v>
      </c>
      <c r="B10884" t="s">
        <v>54</v>
      </c>
      <c r="C10884" t="s">
        <v>14</v>
      </c>
      <c r="D10884" t="s">
        <v>3</v>
      </c>
      <c r="E10884" t="s">
        <v>1</v>
      </c>
      <c r="F10884">
        <v>9</v>
      </c>
      <c r="G10884">
        <v>1.1224914789199829</v>
      </c>
      <c r="H10884">
        <v>1.1224914789199829</v>
      </c>
      <c r="I10884">
        <v>82.026313781738281</v>
      </c>
      <c r="J10884">
        <v>0</v>
      </c>
      <c r="K10884">
        <v>18182</v>
      </c>
      <c r="L10884">
        <v>16834.373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 t="s">
        <v>38</v>
      </c>
    </row>
    <row r="10885" spans="1:19" hidden="1" x14ac:dyDescent="0.25">
      <c r="A10885" s="10" t="str">
        <f t="shared" si="170"/>
        <v>2017-2026Sierra1-in-2July PeakPGE9</v>
      </c>
      <c r="B10885" t="s">
        <v>54</v>
      </c>
      <c r="C10885" t="s">
        <v>14</v>
      </c>
      <c r="D10885" t="s">
        <v>3</v>
      </c>
      <c r="E10885" t="s">
        <v>9</v>
      </c>
      <c r="F10885">
        <v>9</v>
      </c>
      <c r="G10885">
        <v>0.9869987964630127</v>
      </c>
      <c r="H10885">
        <v>0.9869987964630127</v>
      </c>
      <c r="I10885">
        <v>79.614730834960938</v>
      </c>
      <c r="J10885">
        <v>0</v>
      </c>
      <c r="K10885">
        <v>18182</v>
      </c>
      <c r="L10885">
        <v>16834.373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 t="s">
        <v>38</v>
      </c>
    </row>
    <row r="10886" spans="1:19" hidden="1" x14ac:dyDescent="0.25">
      <c r="A10886" s="10" t="str">
        <f t="shared" si="170"/>
        <v>2017-2026Sierra1-in-10July PeakCAISO10</v>
      </c>
      <c r="B10886" t="s">
        <v>54</v>
      </c>
      <c r="C10886" t="s">
        <v>14</v>
      </c>
      <c r="D10886" t="s">
        <v>3</v>
      </c>
      <c r="E10886" t="s">
        <v>1</v>
      </c>
      <c r="F10886">
        <v>10</v>
      </c>
      <c r="G10886">
        <v>1.1050862073898315</v>
      </c>
      <c r="H10886">
        <v>1.1050862073898315</v>
      </c>
      <c r="I10886">
        <v>85.783454895019531</v>
      </c>
      <c r="J10886">
        <v>0</v>
      </c>
      <c r="K10886">
        <v>18182</v>
      </c>
      <c r="L10886">
        <v>16834.373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 t="s">
        <v>39</v>
      </c>
    </row>
    <row r="10887" spans="1:19" hidden="1" x14ac:dyDescent="0.25">
      <c r="A10887" s="10" t="str">
        <f t="shared" si="170"/>
        <v>2017-2026Sierra1-in-2July PeakCAISO10</v>
      </c>
      <c r="B10887" t="s">
        <v>54</v>
      </c>
      <c r="C10887" t="s">
        <v>14</v>
      </c>
      <c r="D10887" t="s">
        <v>3</v>
      </c>
      <c r="E10887" t="s">
        <v>9</v>
      </c>
      <c r="F10887">
        <v>10</v>
      </c>
      <c r="G10887">
        <v>0.97308391332626343</v>
      </c>
      <c r="H10887">
        <v>0.97308391332626343</v>
      </c>
      <c r="I10887">
        <v>82.740264892578125</v>
      </c>
      <c r="J10887">
        <v>0</v>
      </c>
      <c r="K10887">
        <v>18182</v>
      </c>
      <c r="L10887">
        <v>16834.373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 t="s">
        <v>39</v>
      </c>
    </row>
    <row r="10888" spans="1:19" hidden="1" x14ac:dyDescent="0.25">
      <c r="A10888" s="10" t="str">
        <f t="shared" si="170"/>
        <v>2017-2026Sierra1-in-10July PeakPGE10</v>
      </c>
      <c r="B10888" t="s">
        <v>54</v>
      </c>
      <c r="C10888" t="s">
        <v>14</v>
      </c>
      <c r="D10888" t="s">
        <v>3</v>
      </c>
      <c r="E10888" t="s">
        <v>1</v>
      </c>
      <c r="F10888">
        <v>10</v>
      </c>
      <c r="G10888">
        <v>1.1550543308258057</v>
      </c>
      <c r="H10888">
        <v>1.1550543308258057</v>
      </c>
      <c r="I10888">
        <v>87.444183349609375</v>
      </c>
      <c r="J10888">
        <v>0</v>
      </c>
      <c r="K10888">
        <v>18182</v>
      </c>
      <c r="L10888">
        <v>16834.373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 t="s">
        <v>38</v>
      </c>
    </row>
    <row r="10889" spans="1:19" hidden="1" x14ac:dyDescent="0.25">
      <c r="A10889" s="10" t="str">
        <f t="shared" si="170"/>
        <v>2017-2026Sierra1-in-2July PeakPGE10</v>
      </c>
      <c r="B10889" t="s">
        <v>54</v>
      </c>
      <c r="C10889" t="s">
        <v>14</v>
      </c>
      <c r="D10889" t="s">
        <v>3</v>
      </c>
      <c r="E10889" t="s">
        <v>9</v>
      </c>
      <c r="F10889">
        <v>10</v>
      </c>
      <c r="G10889">
        <v>1.0156310796737671</v>
      </c>
      <c r="H10889">
        <v>1.0156310796737671</v>
      </c>
      <c r="I10889">
        <v>85.886894226074219</v>
      </c>
      <c r="J10889">
        <v>0</v>
      </c>
      <c r="K10889">
        <v>18182</v>
      </c>
      <c r="L10889">
        <v>16834.373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 t="s">
        <v>38</v>
      </c>
    </row>
    <row r="10890" spans="1:19" hidden="1" x14ac:dyDescent="0.25">
      <c r="A10890" s="10" t="str">
        <f t="shared" si="170"/>
        <v>2017-2026Sierra1-in-10July PeakCAISO11</v>
      </c>
      <c r="B10890" t="s">
        <v>54</v>
      </c>
      <c r="C10890" t="s">
        <v>14</v>
      </c>
      <c r="D10890" t="s">
        <v>3</v>
      </c>
      <c r="E10890" t="s">
        <v>1</v>
      </c>
      <c r="F10890">
        <v>11</v>
      </c>
      <c r="G10890">
        <v>1.2052451372146606</v>
      </c>
      <c r="H10890">
        <v>1.2052451372146606</v>
      </c>
      <c r="I10890">
        <v>91.60589599609375</v>
      </c>
      <c r="J10890">
        <v>0</v>
      </c>
      <c r="K10890">
        <v>18182</v>
      </c>
      <c r="L10890">
        <v>16834.373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 t="s">
        <v>39</v>
      </c>
    </row>
    <row r="10891" spans="1:19" hidden="1" x14ac:dyDescent="0.25">
      <c r="A10891" s="10" t="str">
        <f t="shared" si="170"/>
        <v>2017-2026Sierra1-in-2July PeakCAISO11</v>
      </c>
      <c r="B10891" t="s">
        <v>54</v>
      </c>
      <c r="C10891" t="s">
        <v>14</v>
      </c>
      <c r="D10891" t="s">
        <v>3</v>
      </c>
      <c r="E10891" t="s">
        <v>9</v>
      </c>
      <c r="F10891">
        <v>11</v>
      </c>
      <c r="G10891">
        <v>1.0612788200378418</v>
      </c>
      <c r="H10891">
        <v>1.0612788200378418</v>
      </c>
      <c r="I10891">
        <v>86.745452880859375</v>
      </c>
      <c r="J10891">
        <v>0</v>
      </c>
      <c r="K10891">
        <v>18182</v>
      </c>
      <c r="L10891">
        <v>16834.373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 t="s">
        <v>39</v>
      </c>
    </row>
    <row r="10892" spans="1:19" hidden="1" x14ac:dyDescent="0.25">
      <c r="A10892" s="10" t="str">
        <f t="shared" si="170"/>
        <v>2017-2026Sierra1-in-2July PeakPGE11</v>
      </c>
      <c r="B10892" t="s">
        <v>54</v>
      </c>
      <c r="C10892" t="s">
        <v>14</v>
      </c>
      <c r="D10892" t="s">
        <v>3</v>
      </c>
      <c r="E10892" t="s">
        <v>9</v>
      </c>
      <c r="F10892">
        <v>11</v>
      </c>
      <c r="G10892">
        <v>1.1076822280883789</v>
      </c>
      <c r="H10892">
        <v>1.1076822280883789</v>
      </c>
      <c r="I10892">
        <v>90.838035583496094</v>
      </c>
      <c r="J10892">
        <v>0</v>
      </c>
      <c r="K10892">
        <v>18182</v>
      </c>
      <c r="L10892">
        <v>16834.373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 t="s">
        <v>38</v>
      </c>
    </row>
    <row r="10893" spans="1:19" hidden="1" x14ac:dyDescent="0.25">
      <c r="A10893" s="10" t="str">
        <f t="shared" si="170"/>
        <v>2017-2026Sierra1-in-10July PeakPGE11</v>
      </c>
      <c r="B10893" t="s">
        <v>54</v>
      </c>
      <c r="C10893" t="s">
        <v>14</v>
      </c>
      <c r="D10893" t="s">
        <v>3</v>
      </c>
      <c r="E10893" t="s">
        <v>1</v>
      </c>
      <c r="F10893">
        <v>11</v>
      </c>
      <c r="G10893">
        <v>1.2597420215606689</v>
      </c>
      <c r="H10893">
        <v>1.2597420215606689</v>
      </c>
      <c r="I10893">
        <v>92.257186889648438</v>
      </c>
      <c r="J10893">
        <v>0</v>
      </c>
      <c r="K10893">
        <v>18182</v>
      </c>
      <c r="L10893">
        <v>16834.373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 t="s">
        <v>38</v>
      </c>
    </row>
    <row r="10894" spans="1:19" hidden="1" x14ac:dyDescent="0.25">
      <c r="A10894" s="10" t="str">
        <f t="shared" si="170"/>
        <v>2017-2026Sierra1-in-2July PeakCAISO12</v>
      </c>
      <c r="B10894" t="s">
        <v>54</v>
      </c>
      <c r="C10894" t="s">
        <v>14</v>
      </c>
      <c r="D10894" t="s">
        <v>3</v>
      </c>
      <c r="E10894" t="s">
        <v>9</v>
      </c>
      <c r="F10894">
        <v>12</v>
      </c>
      <c r="G10894">
        <v>1.2471625804901123</v>
      </c>
      <c r="H10894">
        <v>1.2471625804901123</v>
      </c>
      <c r="I10894">
        <v>89.823890686035156</v>
      </c>
      <c r="J10894">
        <v>0</v>
      </c>
      <c r="K10894">
        <v>18182</v>
      </c>
      <c r="L10894">
        <v>16834.373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 t="s">
        <v>39</v>
      </c>
    </row>
    <row r="10895" spans="1:19" hidden="1" x14ac:dyDescent="0.25">
      <c r="A10895" s="10" t="str">
        <f t="shared" si="170"/>
        <v>2017-2026Sierra1-in-10July PeakCAISO12</v>
      </c>
      <c r="B10895" t="s">
        <v>54</v>
      </c>
      <c r="C10895" t="s">
        <v>14</v>
      </c>
      <c r="D10895" t="s">
        <v>3</v>
      </c>
      <c r="E10895" t="s">
        <v>1</v>
      </c>
      <c r="F10895">
        <v>12</v>
      </c>
      <c r="G10895">
        <v>1.4163446426391602</v>
      </c>
      <c r="H10895">
        <v>1.4163446426391602</v>
      </c>
      <c r="I10895">
        <v>95.201766967773438</v>
      </c>
      <c r="J10895">
        <v>0</v>
      </c>
      <c r="K10895">
        <v>18182</v>
      </c>
      <c r="L10895">
        <v>16834.373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 t="s">
        <v>39</v>
      </c>
    </row>
    <row r="10896" spans="1:19" hidden="1" x14ac:dyDescent="0.25">
      <c r="A10896" s="10" t="str">
        <f t="shared" si="170"/>
        <v>2017-2026Sierra1-in-2July PeakPGE12</v>
      </c>
      <c r="B10896" t="s">
        <v>54</v>
      </c>
      <c r="C10896" t="s">
        <v>14</v>
      </c>
      <c r="D10896" t="s">
        <v>3</v>
      </c>
      <c r="E10896" t="s">
        <v>9</v>
      </c>
      <c r="F10896">
        <v>12</v>
      </c>
      <c r="G10896">
        <v>1.3016934394836426</v>
      </c>
      <c r="H10896">
        <v>1.3016934394836426</v>
      </c>
      <c r="I10896">
        <v>93.804161071777344</v>
      </c>
      <c r="J10896">
        <v>0</v>
      </c>
      <c r="K10896">
        <v>18182</v>
      </c>
      <c r="L10896">
        <v>16834.373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 t="s">
        <v>38</v>
      </c>
    </row>
    <row r="10897" spans="1:19" hidden="1" x14ac:dyDescent="0.25">
      <c r="A10897" s="10" t="str">
        <f t="shared" si="170"/>
        <v>2017-2026Sierra1-in-10July PeakPGE12</v>
      </c>
      <c r="B10897" t="s">
        <v>54</v>
      </c>
      <c r="C10897" t="s">
        <v>14</v>
      </c>
      <c r="D10897" t="s">
        <v>3</v>
      </c>
      <c r="E10897" t="s">
        <v>1</v>
      </c>
      <c r="F10897">
        <v>12</v>
      </c>
      <c r="G10897">
        <v>1.4803866147994995</v>
      </c>
      <c r="H10897">
        <v>1.4803866147994995</v>
      </c>
      <c r="I10897">
        <v>95.327651977539063</v>
      </c>
      <c r="J10897">
        <v>0</v>
      </c>
      <c r="K10897">
        <v>18182</v>
      </c>
      <c r="L10897">
        <v>16834.373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 t="s">
        <v>38</v>
      </c>
    </row>
    <row r="10898" spans="1:19" hidden="1" x14ac:dyDescent="0.25">
      <c r="A10898" s="10" t="str">
        <f t="shared" si="170"/>
        <v>2017-2026Sierra1-in-2July PeakCAISO13</v>
      </c>
      <c r="B10898" t="s">
        <v>54</v>
      </c>
      <c r="C10898" t="s">
        <v>14</v>
      </c>
      <c r="D10898" t="s">
        <v>3</v>
      </c>
      <c r="E10898" t="s">
        <v>9</v>
      </c>
      <c r="F10898">
        <v>13</v>
      </c>
      <c r="G10898">
        <v>1.4959037303924561</v>
      </c>
      <c r="H10898">
        <v>1.4959037303924561</v>
      </c>
      <c r="I10898">
        <v>92.105331420898437</v>
      </c>
      <c r="J10898">
        <v>0</v>
      </c>
      <c r="K10898">
        <v>18182</v>
      </c>
      <c r="L10898">
        <v>16834.373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 t="s">
        <v>39</v>
      </c>
    </row>
    <row r="10899" spans="1:19" hidden="1" x14ac:dyDescent="0.25">
      <c r="A10899" s="10" t="str">
        <f t="shared" si="170"/>
        <v>2017-2026Sierra1-in-10July PeakCAISO13</v>
      </c>
      <c r="B10899" t="s">
        <v>54</v>
      </c>
      <c r="C10899" t="s">
        <v>14</v>
      </c>
      <c r="D10899" t="s">
        <v>3</v>
      </c>
      <c r="E10899" t="s">
        <v>1</v>
      </c>
      <c r="F10899">
        <v>13</v>
      </c>
      <c r="G10899">
        <v>1.6988285779953003</v>
      </c>
      <c r="H10899">
        <v>1.6988285779953003</v>
      </c>
      <c r="I10899">
        <v>97.510917663574219</v>
      </c>
      <c r="J10899">
        <v>0</v>
      </c>
      <c r="K10899">
        <v>18182</v>
      </c>
      <c r="L10899">
        <v>16834.373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 t="s">
        <v>39</v>
      </c>
    </row>
    <row r="10900" spans="1:19" hidden="1" x14ac:dyDescent="0.25">
      <c r="A10900" s="10" t="str">
        <f t="shared" si="170"/>
        <v>2017-2026Sierra1-in-2July PeakPGE13</v>
      </c>
      <c r="B10900" t="s">
        <v>54</v>
      </c>
      <c r="C10900" t="s">
        <v>14</v>
      </c>
      <c r="D10900" t="s">
        <v>3</v>
      </c>
      <c r="E10900" t="s">
        <v>9</v>
      </c>
      <c r="F10900">
        <v>13</v>
      </c>
      <c r="G10900">
        <v>1.5613106489181519</v>
      </c>
      <c r="H10900">
        <v>1.5613106489181519</v>
      </c>
      <c r="I10900">
        <v>95.865188598632812</v>
      </c>
      <c r="J10900">
        <v>0</v>
      </c>
      <c r="K10900">
        <v>18182</v>
      </c>
      <c r="L10900">
        <v>16834.373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 t="s">
        <v>38</v>
      </c>
    </row>
    <row r="10901" spans="1:19" hidden="1" x14ac:dyDescent="0.25">
      <c r="A10901" s="10" t="str">
        <f t="shared" si="170"/>
        <v>2017-2026Sierra1-in-10July PeakPGE13</v>
      </c>
      <c r="B10901" t="s">
        <v>54</v>
      </c>
      <c r="C10901" t="s">
        <v>14</v>
      </c>
      <c r="D10901" t="s">
        <v>3</v>
      </c>
      <c r="E10901" t="s">
        <v>1</v>
      </c>
      <c r="F10901">
        <v>13</v>
      </c>
      <c r="G10901">
        <v>1.7756434679031372</v>
      </c>
      <c r="H10901">
        <v>1.7756434679031372</v>
      </c>
      <c r="I10901">
        <v>97.802215576171875</v>
      </c>
      <c r="J10901">
        <v>0</v>
      </c>
      <c r="K10901">
        <v>18182</v>
      </c>
      <c r="L10901">
        <v>16834.373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 t="s">
        <v>38</v>
      </c>
    </row>
    <row r="10902" spans="1:19" hidden="1" x14ac:dyDescent="0.25">
      <c r="A10902" s="10" t="str">
        <f t="shared" si="170"/>
        <v>2017-2026Sierra1-in-2July PeakCAISO14</v>
      </c>
      <c r="B10902" t="s">
        <v>54</v>
      </c>
      <c r="C10902" t="s">
        <v>14</v>
      </c>
      <c r="D10902" t="s">
        <v>3</v>
      </c>
      <c r="E10902" t="s">
        <v>9</v>
      </c>
      <c r="F10902">
        <v>14</v>
      </c>
      <c r="G10902">
        <v>1.7685936689376831</v>
      </c>
      <c r="H10902">
        <v>1.5093411207199097</v>
      </c>
      <c r="I10902">
        <v>94.456336975097656</v>
      </c>
      <c r="J10902">
        <v>0.10273714363574982</v>
      </c>
      <c r="K10902">
        <v>18182</v>
      </c>
      <c r="L10902">
        <v>16834.373</v>
      </c>
      <c r="M10902">
        <v>0.25925257802009583</v>
      </c>
      <c r="N10902">
        <v>0.12758465111255646</v>
      </c>
      <c r="O10902">
        <v>0.20537722110748291</v>
      </c>
      <c r="P10902">
        <v>0.25925257802009583</v>
      </c>
      <c r="Q10902">
        <v>0.31312793493270874</v>
      </c>
      <c r="R10902">
        <v>0.390920490026474</v>
      </c>
      <c r="S10902" t="s">
        <v>39</v>
      </c>
    </row>
    <row r="10903" spans="1:19" hidden="1" x14ac:dyDescent="0.25">
      <c r="A10903" s="10" t="str">
        <f t="shared" si="170"/>
        <v>2017-2026Sierra1-in-10July PeakCAISO14</v>
      </c>
      <c r="B10903" t="s">
        <v>54</v>
      </c>
      <c r="C10903" t="s">
        <v>14</v>
      </c>
      <c r="D10903" t="s">
        <v>3</v>
      </c>
      <c r="E10903" t="s">
        <v>1</v>
      </c>
      <c r="F10903">
        <v>14</v>
      </c>
      <c r="G10903">
        <v>2.0085098743438721</v>
      </c>
      <c r="H10903">
        <v>1.6781682968139648</v>
      </c>
      <c r="I10903">
        <v>99.740211486816406</v>
      </c>
      <c r="J10903">
        <v>0.10273714363574982</v>
      </c>
      <c r="K10903">
        <v>18182</v>
      </c>
      <c r="L10903">
        <v>16834.373</v>
      </c>
      <c r="M10903">
        <v>0.330341637134552</v>
      </c>
      <c r="N10903">
        <v>0.19867371022701263</v>
      </c>
      <c r="O10903">
        <v>0.27646628022193909</v>
      </c>
      <c r="P10903">
        <v>0.330341637134552</v>
      </c>
      <c r="Q10903">
        <v>0.38421699404716492</v>
      </c>
      <c r="R10903">
        <v>0.46200954914093018</v>
      </c>
      <c r="S10903" t="s">
        <v>39</v>
      </c>
    </row>
    <row r="10904" spans="1:19" hidden="1" x14ac:dyDescent="0.25">
      <c r="A10904" s="10" t="str">
        <f t="shared" si="170"/>
        <v>2017-2026Sierra1-in-2July PeakPGE14</v>
      </c>
      <c r="B10904" t="s">
        <v>54</v>
      </c>
      <c r="C10904" t="s">
        <v>14</v>
      </c>
      <c r="D10904" t="s">
        <v>3</v>
      </c>
      <c r="E10904" t="s">
        <v>9</v>
      </c>
      <c r="F10904">
        <v>14</v>
      </c>
      <c r="G10904">
        <v>1.8459236621856689</v>
      </c>
      <c r="H10904">
        <v>1.5539548397064209</v>
      </c>
      <c r="I10904">
        <v>98.075210571289062</v>
      </c>
      <c r="J10904">
        <v>0.10273714363574982</v>
      </c>
      <c r="K10904">
        <v>18182</v>
      </c>
      <c r="L10904">
        <v>16834.373</v>
      </c>
      <c r="M10904">
        <v>0.29196885228157043</v>
      </c>
      <c r="N10904">
        <v>0.16030092537403107</v>
      </c>
      <c r="O10904">
        <v>0.23809349536895752</v>
      </c>
      <c r="P10904">
        <v>0.29196885228157043</v>
      </c>
      <c r="Q10904">
        <v>0.34584420919418335</v>
      </c>
      <c r="R10904">
        <v>0.42363676428794861</v>
      </c>
      <c r="S10904" t="s">
        <v>38</v>
      </c>
    </row>
    <row r="10905" spans="1:19" hidden="1" x14ac:dyDescent="0.25">
      <c r="A10905" s="10" t="str">
        <f t="shared" si="170"/>
        <v>2017-2026Sierra1-in-10July PeakPGE14</v>
      </c>
      <c r="B10905" t="s">
        <v>54</v>
      </c>
      <c r="C10905" t="s">
        <v>14</v>
      </c>
      <c r="D10905" t="s">
        <v>3</v>
      </c>
      <c r="E10905" t="s">
        <v>1</v>
      </c>
      <c r="F10905">
        <v>14</v>
      </c>
      <c r="G10905">
        <v>2.0993273258209229</v>
      </c>
      <c r="H10905">
        <v>1.7538505792617798</v>
      </c>
      <c r="I10905">
        <v>100.01036071777344</v>
      </c>
      <c r="J10905">
        <v>0.10273714363574982</v>
      </c>
      <c r="K10905">
        <v>18182</v>
      </c>
      <c r="L10905">
        <v>16834.373</v>
      </c>
      <c r="M10905">
        <v>0.34547671675682068</v>
      </c>
      <c r="N10905">
        <v>0.21380878984928131</v>
      </c>
      <c r="O10905">
        <v>0.29160135984420776</v>
      </c>
      <c r="P10905">
        <v>0.34547671675682068</v>
      </c>
      <c r="Q10905">
        <v>0.39935207366943359</v>
      </c>
      <c r="R10905">
        <v>0.47714462876319885</v>
      </c>
      <c r="S10905" t="s">
        <v>38</v>
      </c>
    </row>
    <row r="10906" spans="1:19" hidden="1" x14ac:dyDescent="0.25">
      <c r="A10906" s="10" t="str">
        <f t="shared" si="170"/>
        <v>2017-2026Sierra1-in-2July PeakCAISO15</v>
      </c>
      <c r="B10906" t="s">
        <v>54</v>
      </c>
      <c r="C10906" t="s">
        <v>14</v>
      </c>
      <c r="D10906" t="s">
        <v>3</v>
      </c>
      <c r="E10906" t="s">
        <v>9</v>
      </c>
      <c r="F10906">
        <v>15</v>
      </c>
      <c r="G10906">
        <v>2.0375931262969971</v>
      </c>
      <c r="H10906">
        <v>1.6631650924682617</v>
      </c>
      <c r="I10906">
        <v>95.120758056640625</v>
      </c>
      <c r="J10906">
        <v>0.1230589896440506</v>
      </c>
      <c r="K10906">
        <v>18182</v>
      </c>
      <c r="L10906">
        <v>16834.373</v>
      </c>
      <c r="M10906">
        <v>0.37442806363105774</v>
      </c>
      <c r="N10906">
        <v>0.21671566367149353</v>
      </c>
      <c r="O10906">
        <v>0.30989593267440796</v>
      </c>
      <c r="P10906">
        <v>0.37442806363105774</v>
      </c>
      <c r="Q10906">
        <v>0.43896019458770752</v>
      </c>
      <c r="R10906">
        <v>0.53214049339294434</v>
      </c>
      <c r="S10906" t="s">
        <v>39</v>
      </c>
    </row>
    <row r="10907" spans="1:19" hidden="1" x14ac:dyDescent="0.25">
      <c r="A10907" s="10" t="str">
        <f t="shared" si="170"/>
        <v>2017-2026Sierra1-in-10July PeakCAISO15</v>
      </c>
      <c r="B10907" t="s">
        <v>54</v>
      </c>
      <c r="C10907" t="s">
        <v>14</v>
      </c>
      <c r="D10907" t="s">
        <v>3</v>
      </c>
      <c r="E10907" t="s">
        <v>1</v>
      </c>
      <c r="F10907">
        <v>15</v>
      </c>
      <c r="G10907">
        <v>2.314000129699707</v>
      </c>
      <c r="H10907">
        <v>1.8402047157287598</v>
      </c>
      <c r="I10907">
        <v>101.09635925292969</v>
      </c>
      <c r="J10907">
        <v>0.1230589896440506</v>
      </c>
      <c r="K10907">
        <v>18182</v>
      </c>
      <c r="L10907">
        <v>16834.373</v>
      </c>
      <c r="M10907">
        <v>0.47379541397094727</v>
      </c>
      <c r="N10907">
        <v>0.31608301401138306</v>
      </c>
      <c r="O10907">
        <v>0.40926328301429749</v>
      </c>
      <c r="P10907">
        <v>0.47379541397094727</v>
      </c>
      <c r="Q10907">
        <v>0.53832757472991943</v>
      </c>
      <c r="R10907">
        <v>0.63150781393051147</v>
      </c>
      <c r="S10907" t="s">
        <v>39</v>
      </c>
    </row>
    <row r="10908" spans="1:19" hidden="1" x14ac:dyDescent="0.25">
      <c r="A10908" s="10" t="str">
        <f t="shared" si="170"/>
        <v>2017-2026Sierra1-in-10July PeakPGE15</v>
      </c>
      <c r="B10908" t="s">
        <v>54</v>
      </c>
      <c r="C10908" t="s">
        <v>14</v>
      </c>
      <c r="D10908" t="s">
        <v>3</v>
      </c>
      <c r="E10908" t="s">
        <v>1</v>
      </c>
      <c r="F10908">
        <v>15</v>
      </c>
      <c r="G10908">
        <v>2.418630838394165</v>
      </c>
      <c r="H10908">
        <v>1.9185065031051636</v>
      </c>
      <c r="I10908">
        <v>101.90836334228516</v>
      </c>
      <c r="J10908">
        <v>0.1230589896440506</v>
      </c>
      <c r="K10908">
        <v>18182</v>
      </c>
      <c r="L10908">
        <v>16834.373</v>
      </c>
      <c r="M10908">
        <v>0.50012433528900146</v>
      </c>
      <c r="N10908">
        <v>0.34241193532943726</v>
      </c>
      <c r="O10908">
        <v>0.43559220433235168</v>
      </c>
      <c r="P10908">
        <v>0.50012433528900146</v>
      </c>
      <c r="Q10908">
        <v>0.56465649604797363</v>
      </c>
      <c r="R10908">
        <v>0.65783673524856567</v>
      </c>
      <c r="S10908" t="s">
        <v>38</v>
      </c>
    </row>
    <row r="10909" spans="1:19" hidden="1" x14ac:dyDescent="0.25">
      <c r="A10909" s="10" t="str">
        <f t="shared" si="170"/>
        <v>2017-2026Sierra1-in-2July PeakPGE15</v>
      </c>
      <c r="B10909" t="s">
        <v>54</v>
      </c>
      <c r="C10909" t="s">
        <v>14</v>
      </c>
      <c r="D10909" t="s">
        <v>3</v>
      </c>
      <c r="E10909" t="s">
        <v>9</v>
      </c>
      <c r="F10909">
        <v>15</v>
      </c>
      <c r="G10909">
        <v>2.1266849040985107</v>
      </c>
      <c r="H10909">
        <v>1.7007906436920166</v>
      </c>
      <c r="I10909">
        <v>99.766921997070313</v>
      </c>
      <c r="J10909">
        <v>0.1230589896440506</v>
      </c>
      <c r="K10909">
        <v>18182</v>
      </c>
      <c r="L10909">
        <v>16834.373</v>
      </c>
      <c r="M10909">
        <v>0.42589429020881653</v>
      </c>
      <c r="N10909">
        <v>0.26818189024925232</v>
      </c>
      <c r="O10909">
        <v>0.36136215925216675</v>
      </c>
      <c r="P10909">
        <v>0.42589429020881653</v>
      </c>
      <c r="Q10909">
        <v>0.49042642116546631</v>
      </c>
      <c r="R10909">
        <v>0.58360671997070313</v>
      </c>
      <c r="S10909" t="s">
        <v>38</v>
      </c>
    </row>
    <row r="10910" spans="1:19" hidden="1" x14ac:dyDescent="0.25">
      <c r="A10910" s="10" t="str">
        <f t="shared" si="170"/>
        <v>2017-2026Sierra1-in-2July PeakCAISO16</v>
      </c>
      <c r="B10910" t="s">
        <v>54</v>
      </c>
      <c r="C10910" t="s">
        <v>14</v>
      </c>
      <c r="D10910" t="s">
        <v>3</v>
      </c>
      <c r="E10910" t="s">
        <v>9</v>
      </c>
      <c r="F10910">
        <v>16</v>
      </c>
      <c r="G10910">
        <v>2.3708817958831787</v>
      </c>
      <c r="H10910">
        <v>1.8820221424102783</v>
      </c>
      <c r="I10910">
        <v>95.940757751464844</v>
      </c>
      <c r="J10910">
        <v>0.15615223348140717</v>
      </c>
      <c r="K10910">
        <v>18182</v>
      </c>
      <c r="L10910">
        <v>16834.373</v>
      </c>
      <c r="M10910">
        <v>0.48885965347290039</v>
      </c>
      <c r="N10910">
        <v>0.28873494267463684</v>
      </c>
      <c r="O10910">
        <v>0.40697342157363892</v>
      </c>
      <c r="P10910">
        <v>0.48885965347290039</v>
      </c>
      <c r="Q10910">
        <v>0.57074588537216187</v>
      </c>
      <c r="R10910">
        <v>0.68898433446884155</v>
      </c>
      <c r="S10910" t="s">
        <v>39</v>
      </c>
    </row>
    <row r="10911" spans="1:19" hidden="1" x14ac:dyDescent="0.25">
      <c r="A10911" s="10" t="str">
        <f t="shared" si="170"/>
        <v>2017-2026Sierra1-in-10July PeakCAISO16</v>
      </c>
      <c r="B10911" t="s">
        <v>54</v>
      </c>
      <c r="C10911" t="s">
        <v>14</v>
      </c>
      <c r="D10911" t="s">
        <v>3</v>
      </c>
      <c r="E10911" t="s">
        <v>1</v>
      </c>
      <c r="F10911">
        <v>16</v>
      </c>
      <c r="G10911">
        <v>2.6925005912780762</v>
      </c>
      <c r="H10911">
        <v>2.0522582530975342</v>
      </c>
      <c r="I10911">
        <v>101.61465454101562</v>
      </c>
      <c r="J10911">
        <v>0.15615223348140717</v>
      </c>
      <c r="K10911">
        <v>18182</v>
      </c>
      <c r="L10911">
        <v>16834.373</v>
      </c>
      <c r="M10911">
        <v>0.64024227857589722</v>
      </c>
      <c r="N10911">
        <v>0.44011756777763367</v>
      </c>
      <c r="O10911">
        <v>0.55835604667663574</v>
      </c>
      <c r="P10911">
        <v>0.64024227857589722</v>
      </c>
      <c r="Q10911">
        <v>0.72212851047515869</v>
      </c>
      <c r="R10911">
        <v>0.84036695957183838</v>
      </c>
      <c r="S10911" t="s">
        <v>39</v>
      </c>
    </row>
    <row r="10912" spans="1:19" hidden="1" x14ac:dyDescent="0.25">
      <c r="A10912" s="10" t="str">
        <f t="shared" si="170"/>
        <v>2017-2026Sierra1-in-2July PeakPGE16</v>
      </c>
      <c r="B10912" t="s">
        <v>54</v>
      </c>
      <c r="C10912" t="s">
        <v>14</v>
      </c>
      <c r="D10912" t="s">
        <v>3</v>
      </c>
      <c r="E10912" t="s">
        <v>9</v>
      </c>
      <c r="F10912">
        <v>16</v>
      </c>
      <c r="G10912">
        <v>2.4745464324951172</v>
      </c>
      <c r="H10912">
        <v>1.8706830739974976</v>
      </c>
      <c r="I10912">
        <v>100.90694427490234</v>
      </c>
      <c r="J10912">
        <v>0.15615223348140717</v>
      </c>
      <c r="K10912">
        <v>18182</v>
      </c>
      <c r="L10912">
        <v>16834.373</v>
      </c>
      <c r="M10912">
        <v>0.60386335849761963</v>
      </c>
      <c r="N10912">
        <v>0.40373864769935608</v>
      </c>
      <c r="O10912">
        <v>0.52197712659835815</v>
      </c>
      <c r="P10912">
        <v>0.60386335849761963</v>
      </c>
      <c r="Q10912">
        <v>0.6857495903968811</v>
      </c>
      <c r="R10912">
        <v>0.80398803949356079</v>
      </c>
      <c r="S10912" t="s">
        <v>38</v>
      </c>
    </row>
    <row r="10913" spans="1:19" hidden="1" x14ac:dyDescent="0.25">
      <c r="A10913" s="10" t="str">
        <f t="shared" si="170"/>
        <v>2017-2026Sierra1-in-10July PeakPGE16</v>
      </c>
      <c r="B10913" t="s">
        <v>54</v>
      </c>
      <c r="C10913" t="s">
        <v>14</v>
      </c>
      <c r="D10913" t="s">
        <v>3</v>
      </c>
      <c r="E10913" t="s">
        <v>1</v>
      </c>
      <c r="F10913">
        <v>16</v>
      </c>
      <c r="G10913">
        <v>2.8142457008361816</v>
      </c>
      <c r="H10913">
        <v>2.1434597969055176</v>
      </c>
      <c r="I10913">
        <v>102.49809265136719</v>
      </c>
      <c r="J10913">
        <v>0.15615223348140717</v>
      </c>
      <c r="K10913">
        <v>18182</v>
      </c>
      <c r="L10913">
        <v>16834.373</v>
      </c>
      <c r="M10913">
        <v>0.67078584432601929</v>
      </c>
      <c r="N10913">
        <v>0.47066113352775574</v>
      </c>
      <c r="O10913">
        <v>0.58889961242675781</v>
      </c>
      <c r="P10913">
        <v>0.67078584432601929</v>
      </c>
      <c r="Q10913">
        <v>0.75267207622528076</v>
      </c>
      <c r="R10913">
        <v>0.87091052532196045</v>
      </c>
      <c r="S10913" t="s">
        <v>38</v>
      </c>
    </row>
    <row r="10914" spans="1:19" hidden="1" x14ac:dyDescent="0.25">
      <c r="A10914" s="10" t="str">
        <f t="shared" si="170"/>
        <v>2017-2026Sierra1-in-2July PeakCAISO17</v>
      </c>
      <c r="B10914" t="s">
        <v>54</v>
      </c>
      <c r="C10914" t="s">
        <v>14</v>
      </c>
      <c r="D10914" t="s">
        <v>3</v>
      </c>
      <c r="E10914" t="s">
        <v>9</v>
      </c>
      <c r="F10914">
        <v>17</v>
      </c>
      <c r="G10914">
        <v>2.6972970962524414</v>
      </c>
      <c r="H10914">
        <v>2.1391463279724121</v>
      </c>
      <c r="I10914">
        <v>96.057731628417969</v>
      </c>
      <c r="J10914">
        <v>0.16046801209449768</v>
      </c>
      <c r="K10914">
        <v>18182</v>
      </c>
      <c r="L10914">
        <v>16834.373</v>
      </c>
      <c r="M10914">
        <v>0.5581507682800293</v>
      </c>
      <c r="N10914">
        <v>0.35249495506286621</v>
      </c>
      <c r="O10914">
        <v>0.47400134801864624</v>
      </c>
      <c r="P10914">
        <v>0.5581507682800293</v>
      </c>
      <c r="Q10914">
        <v>0.64230018854141235</v>
      </c>
      <c r="R10914">
        <v>0.76380658149719238</v>
      </c>
      <c r="S10914" t="s">
        <v>39</v>
      </c>
    </row>
    <row r="10915" spans="1:19" hidden="1" x14ac:dyDescent="0.25">
      <c r="A10915" s="10" t="str">
        <f t="shared" si="170"/>
        <v>2017-2026Sierra1-in-10July PeakCAISO17</v>
      </c>
      <c r="B10915" t="s">
        <v>54</v>
      </c>
      <c r="C10915" t="s">
        <v>14</v>
      </c>
      <c r="D10915" t="s">
        <v>3</v>
      </c>
      <c r="E10915" t="s">
        <v>1</v>
      </c>
      <c r="F10915">
        <v>17</v>
      </c>
      <c r="G10915">
        <v>3.0631952285766602</v>
      </c>
      <c r="H10915">
        <v>2.3762991428375244</v>
      </c>
      <c r="I10915">
        <v>102.1766357421875</v>
      </c>
      <c r="J10915">
        <v>0.16046801209449768</v>
      </c>
      <c r="K10915">
        <v>18182</v>
      </c>
      <c r="L10915">
        <v>16834.373</v>
      </c>
      <c r="M10915">
        <v>0.68689614534378052</v>
      </c>
      <c r="N10915">
        <v>0.48124033212661743</v>
      </c>
      <c r="O10915">
        <v>0.60274672508239746</v>
      </c>
      <c r="P10915">
        <v>0.68689614534378052</v>
      </c>
      <c r="Q10915">
        <v>0.77104556560516357</v>
      </c>
      <c r="R10915">
        <v>0.8925519585609436</v>
      </c>
      <c r="S10915" t="s">
        <v>39</v>
      </c>
    </row>
    <row r="10916" spans="1:19" hidden="1" x14ac:dyDescent="0.25">
      <c r="A10916" s="10" t="str">
        <f t="shared" si="170"/>
        <v>2017-2026Sierra1-in-10July PeakPGE17</v>
      </c>
      <c r="B10916" t="s">
        <v>54</v>
      </c>
      <c r="C10916" t="s">
        <v>14</v>
      </c>
      <c r="D10916" t="s">
        <v>3</v>
      </c>
      <c r="E10916" t="s">
        <v>1</v>
      </c>
      <c r="F10916">
        <v>17</v>
      </c>
      <c r="G10916">
        <v>3.2017018795013428</v>
      </c>
      <c r="H10916">
        <v>2.4828543663024902</v>
      </c>
      <c r="I10916">
        <v>103.19309234619141</v>
      </c>
      <c r="J10916">
        <v>0.16046801209449768</v>
      </c>
      <c r="K10916">
        <v>18182</v>
      </c>
      <c r="L10916">
        <v>16834.373</v>
      </c>
      <c r="M10916">
        <v>0.71884757280349731</v>
      </c>
      <c r="N10916">
        <v>0.51319175958633423</v>
      </c>
      <c r="O10916">
        <v>0.63469815254211426</v>
      </c>
      <c r="P10916">
        <v>0.71884757280349731</v>
      </c>
      <c r="Q10916">
        <v>0.80299699306488037</v>
      </c>
      <c r="R10916">
        <v>0.9245033860206604</v>
      </c>
      <c r="S10916" t="s">
        <v>38</v>
      </c>
    </row>
    <row r="10917" spans="1:19" hidden="1" x14ac:dyDescent="0.25">
      <c r="A10917" s="10" t="str">
        <f t="shared" si="170"/>
        <v>2017-2026Sierra1-in-2July PeakPGE17</v>
      </c>
      <c r="B10917" t="s">
        <v>54</v>
      </c>
      <c r="C10917" t="s">
        <v>14</v>
      </c>
      <c r="D10917" t="s">
        <v>3</v>
      </c>
      <c r="E10917" t="s">
        <v>9</v>
      </c>
      <c r="F10917">
        <v>17</v>
      </c>
      <c r="G10917">
        <v>2.8152337074279785</v>
      </c>
      <c r="H10917">
        <v>2.1691708564758301</v>
      </c>
      <c r="I10917">
        <v>101.62452697753906</v>
      </c>
      <c r="J10917">
        <v>0.16046801209449768</v>
      </c>
      <c r="K10917">
        <v>18182</v>
      </c>
      <c r="L10917">
        <v>16834.373</v>
      </c>
      <c r="M10917">
        <v>0.64606297016143799</v>
      </c>
      <c r="N10917">
        <v>0.4404071569442749</v>
      </c>
      <c r="O10917">
        <v>0.56191354990005493</v>
      </c>
      <c r="P10917">
        <v>0.64606297016143799</v>
      </c>
      <c r="Q10917">
        <v>0.73021239042282104</v>
      </c>
      <c r="R10917">
        <v>0.85171878337860107</v>
      </c>
      <c r="S10917" t="s">
        <v>38</v>
      </c>
    </row>
    <row r="10918" spans="1:19" hidden="1" x14ac:dyDescent="0.25">
      <c r="A10918" s="10" t="str">
        <f t="shared" si="170"/>
        <v>2017-2026Sierra1-in-10July PeakCAISO18</v>
      </c>
      <c r="B10918" t="s">
        <v>54</v>
      </c>
      <c r="C10918" t="s">
        <v>14</v>
      </c>
      <c r="D10918" t="s">
        <v>3</v>
      </c>
      <c r="E10918" t="s">
        <v>1</v>
      </c>
      <c r="F10918">
        <v>18</v>
      </c>
      <c r="G10918">
        <v>3.3592946529388428</v>
      </c>
      <c r="H10918">
        <v>2.6483829021453857</v>
      </c>
      <c r="I10918">
        <v>101.96278381347656</v>
      </c>
      <c r="J10918">
        <v>0.13599415123462677</v>
      </c>
      <c r="K10918">
        <v>18182</v>
      </c>
      <c r="L10918">
        <v>16834.373</v>
      </c>
      <c r="M10918">
        <v>0.71091169118881226</v>
      </c>
      <c r="N10918">
        <v>0.5366215705871582</v>
      </c>
      <c r="O10918">
        <v>0.63959634304046631</v>
      </c>
      <c r="P10918">
        <v>0.71091169118881226</v>
      </c>
      <c r="Q10918">
        <v>0.7822270393371582</v>
      </c>
      <c r="R10918">
        <v>0.88520181179046631</v>
      </c>
      <c r="S10918" t="s">
        <v>39</v>
      </c>
    </row>
    <row r="10919" spans="1:19" hidden="1" x14ac:dyDescent="0.25">
      <c r="A10919" s="10" t="str">
        <f t="shared" si="170"/>
        <v>2017-2026Sierra1-in-2July PeakCAISO18</v>
      </c>
      <c r="B10919" t="s">
        <v>54</v>
      </c>
      <c r="C10919" t="s">
        <v>14</v>
      </c>
      <c r="D10919" t="s">
        <v>3</v>
      </c>
      <c r="E10919" t="s">
        <v>9</v>
      </c>
      <c r="F10919">
        <v>18</v>
      </c>
      <c r="G10919">
        <v>2.9580276012420654</v>
      </c>
      <c r="H10919">
        <v>2.4021339416503906</v>
      </c>
      <c r="I10919">
        <v>95.547859191894531</v>
      </c>
      <c r="J10919">
        <v>0.13599415123462677</v>
      </c>
      <c r="K10919">
        <v>18182</v>
      </c>
      <c r="L10919">
        <v>16834.373</v>
      </c>
      <c r="M10919">
        <v>0.55589377880096436</v>
      </c>
      <c r="N10919">
        <v>0.38160368800163269</v>
      </c>
      <c r="O10919">
        <v>0.4845784604549408</v>
      </c>
      <c r="P10919">
        <v>0.55589377880096436</v>
      </c>
      <c r="Q10919">
        <v>0.6272091269493103</v>
      </c>
      <c r="R10919">
        <v>0.73018389940261841</v>
      </c>
      <c r="S10919" t="s">
        <v>39</v>
      </c>
    </row>
    <row r="10920" spans="1:19" hidden="1" x14ac:dyDescent="0.25">
      <c r="A10920" s="10" t="str">
        <f t="shared" si="170"/>
        <v>2017-2026Sierra1-in-10July PeakPGE18</v>
      </c>
      <c r="B10920" t="s">
        <v>54</v>
      </c>
      <c r="C10920" t="s">
        <v>14</v>
      </c>
      <c r="D10920" t="s">
        <v>3</v>
      </c>
      <c r="E10920" t="s">
        <v>1</v>
      </c>
      <c r="F10920">
        <v>18</v>
      </c>
      <c r="G10920">
        <v>3.5111899375915527</v>
      </c>
      <c r="H10920">
        <v>2.7720317840576172</v>
      </c>
      <c r="I10920">
        <v>102.78753662109375</v>
      </c>
      <c r="J10920">
        <v>0.13599415123462677</v>
      </c>
      <c r="K10920">
        <v>18182</v>
      </c>
      <c r="L10920">
        <v>16834.373</v>
      </c>
      <c r="M10920">
        <v>0.7391582727432251</v>
      </c>
      <c r="N10920">
        <v>0.56486815214157104</v>
      </c>
      <c r="O10920">
        <v>0.66784292459487915</v>
      </c>
      <c r="P10920">
        <v>0.7391582727432251</v>
      </c>
      <c r="Q10920">
        <v>0.81047362089157104</v>
      </c>
      <c r="R10920">
        <v>0.91344839334487915</v>
      </c>
      <c r="S10920" t="s">
        <v>38</v>
      </c>
    </row>
    <row r="10921" spans="1:19" hidden="1" x14ac:dyDescent="0.25">
      <c r="A10921" s="10" t="str">
        <f t="shared" si="170"/>
        <v>2017-2026Sierra1-in-2July PeakPGE18</v>
      </c>
      <c r="B10921" t="s">
        <v>54</v>
      </c>
      <c r="C10921" t="s">
        <v>14</v>
      </c>
      <c r="D10921" t="s">
        <v>3</v>
      </c>
      <c r="E10921" t="s">
        <v>9</v>
      </c>
      <c r="F10921">
        <v>18</v>
      </c>
      <c r="G10921">
        <v>3.0873644351959229</v>
      </c>
      <c r="H10921">
        <v>2.4035637378692627</v>
      </c>
      <c r="I10921">
        <v>101.72223663330078</v>
      </c>
      <c r="J10921">
        <v>0.13599415123462677</v>
      </c>
      <c r="K10921">
        <v>18182</v>
      </c>
      <c r="L10921">
        <v>16834.373</v>
      </c>
      <c r="M10921">
        <v>0.68380069732666016</v>
      </c>
      <c r="N10921">
        <v>0.5095105767250061</v>
      </c>
      <c r="O10921">
        <v>0.61248534917831421</v>
      </c>
      <c r="P10921">
        <v>0.68380069732666016</v>
      </c>
      <c r="Q10921">
        <v>0.7551160454750061</v>
      </c>
      <c r="R10921">
        <v>0.85809081792831421</v>
      </c>
      <c r="S10921" t="s">
        <v>38</v>
      </c>
    </row>
    <row r="10922" spans="1:19" hidden="1" x14ac:dyDescent="0.25">
      <c r="A10922" s="10" t="str">
        <f t="shared" si="170"/>
        <v>2017-2026Sierra1-in-10July PeakCAISO19</v>
      </c>
      <c r="B10922" t="s">
        <v>54</v>
      </c>
      <c r="C10922" t="s">
        <v>14</v>
      </c>
      <c r="D10922" t="s">
        <v>3</v>
      </c>
      <c r="E10922" t="s">
        <v>1</v>
      </c>
      <c r="F10922">
        <v>19</v>
      </c>
      <c r="G10922">
        <v>3.4618604183197021</v>
      </c>
      <c r="H10922">
        <v>3.7036869525909424</v>
      </c>
      <c r="I10922">
        <v>101.08305358886719</v>
      </c>
      <c r="J10922">
        <v>0.11742977052927017</v>
      </c>
      <c r="K10922">
        <v>18182</v>
      </c>
      <c r="L10922">
        <v>16834.373</v>
      </c>
      <c r="M10922">
        <v>-0.24182653427124023</v>
      </c>
      <c r="N10922">
        <v>-0.3923245370388031</v>
      </c>
      <c r="O10922">
        <v>-0.30340671539306641</v>
      </c>
      <c r="P10922">
        <v>-0.24182653427124023</v>
      </c>
      <c r="Q10922">
        <v>-0.18024636805057526</v>
      </c>
      <c r="R10922">
        <v>-9.1328538954257965E-2</v>
      </c>
      <c r="S10922" t="s">
        <v>39</v>
      </c>
    </row>
    <row r="10923" spans="1:19" hidden="1" x14ac:dyDescent="0.25">
      <c r="A10923" s="10" t="str">
        <f t="shared" si="170"/>
        <v>2017-2026Sierra1-in-2July PeakCAISO19</v>
      </c>
      <c r="B10923" t="s">
        <v>54</v>
      </c>
      <c r="C10923" t="s">
        <v>14</v>
      </c>
      <c r="D10923" t="s">
        <v>3</v>
      </c>
      <c r="E10923" t="s">
        <v>9</v>
      </c>
      <c r="F10923">
        <v>19</v>
      </c>
      <c r="G10923">
        <v>3.0483417510986328</v>
      </c>
      <c r="H10923">
        <v>3.2843737602233887</v>
      </c>
      <c r="I10923">
        <v>93.353294372558594</v>
      </c>
      <c r="J10923">
        <v>0.11742977052927017</v>
      </c>
      <c r="K10923">
        <v>18182</v>
      </c>
      <c r="L10923">
        <v>16834.373</v>
      </c>
      <c r="M10923">
        <v>-0.23603208363056183</v>
      </c>
      <c r="N10923">
        <v>-0.3865300714969635</v>
      </c>
      <c r="O10923">
        <v>-0.29761224985122681</v>
      </c>
      <c r="P10923">
        <v>-0.23603208363056183</v>
      </c>
      <c r="Q10923">
        <v>-0.17445191740989685</v>
      </c>
      <c r="R10923">
        <v>-8.5534088313579559E-2</v>
      </c>
      <c r="S10923" t="s">
        <v>39</v>
      </c>
    </row>
    <row r="10924" spans="1:19" hidden="1" x14ac:dyDescent="0.25">
      <c r="A10924" s="10" t="str">
        <f t="shared" si="170"/>
        <v>2017-2026Sierra1-in-10July PeakPGE19</v>
      </c>
      <c r="B10924" t="s">
        <v>54</v>
      </c>
      <c r="C10924" t="s">
        <v>14</v>
      </c>
      <c r="D10924" t="s">
        <v>3</v>
      </c>
      <c r="E10924" t="s">
        <v>1</v>
      </c>
      <c r="F10924">
        <v>19</v>
      </c>
      <c r="G10924">
        <v>3.6183934211730957</v>
      </c>
      <c r="H10924">
        <v>3.8675878047943115</v>
      </c>
      <c r="I10924">
        <v>101.48724365234375</v>
      </c>
      <c r="J10924">
        <v>0.11742977052927017</v>
      </c>
      <c r="K10924">
        <v>18182</v>
      </c>
      <c r="L10924">
        <v>16834.373</v>
      </c>
      <c r="M10924">
        <v>-0.2491944283246994</v>
      </c>
      <c r="N10924">
        <v>-0.39969241619110107</v>
      </c>
      <c r="O10924">
        <v>-0.31077459454536438</v>
      </c>
      <c r="P10924">
        <v>-0.2491944283246994</v>
      </c>
      <c r="Q10924">
        <v>-0.18761426210403442</v>
      </c>
      <c r="R10924">
        <v>-9.8696433007717133E-2</v>
      </c>
      <c r="S10924" t="s">
        <v>38</v>
      </c>
    </row>
    <row r="10925" spans="1:19" hidden="1" x14ac:dyDescent="0.25">
      <c r="A10925" s="10" t="str">
        <f t="shared" si="170"/>
        <v>2017-2026Sierra1-in-2July PeakPGE19</v>
      </c>
      <c r="B10925" t="s">
        <v>54</v>
      </c>
      <c r="C10925" t="s">
        <v>14</v>
      </c>
      <c r="D10925" t="s">
        <v>3</v>
      </c>
      <c r="E10925" t="s">
        <v>9</v>
      </c>
      <c r="F10925">
        <v>19</v>
      </c>
      <c r="G10925">
        <v>3.1816275119781494</v>
      </c>
      <c r="H10925">
        <v>3.4106636047363281</v>
      </c>
      <c r="I10925">
        <v>100.3753662109375</v>
      </c>
      <c r="J10925">
        <v>0.11742977052927017</v>
      </c>
      <c r="K10925">
        <v>18182</v>
      </c>
      <c r="L10925">
        <v>16834.373</v>
      </c>
      <c r="M10925">
        <v>-0.22903621196746826</v>
      </c>
      <c r="N10925">
        <v>-0.37953421473503113</v>
      </c>
      <c r="O10925">
        <v>-0.29061639308929443</v>
      </c>
      <c r="P10925">
        <v>-0.22903621196746826</v>
      </c>
      <c r="Q10925">
        <v>-0.16745604574680328</v>
      </c>
      <c r="R10925">
        <v>-7.8538216650485992E-2</v>
      </c>
      <c r="S10925" t="s">
        <v>38</v>
      </c>
    </row>
    <row r="10926" spans="1:19" hidden="1" x14ac:dyDescent="0.25">
      <c r="A10926" s="10" t="str">
        <f t="shared" si="170"/>
        <v>2017-2026Sierra1-in-2July PeakCAISO20</v>
      </c>
      <c r="B10926" t="s">
        <v>54</v>
      </c>
      <c r="C10926" t="s">
        <v>14</v>
      </c>
      <c r="D10926" t="s">
        <v>3</v>
      </c>
      <c r="E10926" t="s">
        <v>9</v>
      </c>
      <c r="F10926">
        <v>20</v>
      </c>
      <c r="G10926">
        <v>2.8986883163452148</v>
      </c>
      <c r="H10926">
        <v>3.1876380443572998</v>
      </c>
      <c r="I10926">
        <v>87.979156494140625</v>
      </c>
      <c r="J10926">
        <v>7.6294809579849243E-2</v>
      </c>
      <c r="K10926">
        <v>18182</v>
      </c>
      <c r="L10926">
        <v>16834.373</v>
      </c>
      <c r="M10926">
        <v>-0.28894972801208496</v>
      </c>
      <c r="N10926">
        <v>-0.38672915101051331</v>
      </c>
      <c r="O10926">
        <v>-0.32895871996879578</v>
      </c>
      <c r="P10926">
        <v>-0.28894972801208496</v>
      </c>
      <c r="Q10926">
        <v>-0.24894073605537415</v>
      </c>
      <c r="R10926">
        <v>-0.19117030501365662</v>
      </c>
      <c r="S10926" t="s">
        <v>39</v>
      </c>
    </row>
    <row r="10927" spans="1:19" hidden="1" x14ac:dyDescent="0.25">
      <c r="A10927" s="10" t="str">
        <f t="shared" si="170"/>
        <v>2017-2026Sierra1-in-10July PeakCAISO20</v>
      </c>
      <c r="B10927" t="s">
        <v>54</v>
      </c>
      <c r="C10927" t="s">
        <v>14</v>
      </c>
      <c r="D10927" t="s">
        <v>3</v>
      </c>
      <c r="E10927" t="s">
        <v>1</v>
      </c>
      <c r="F10927">
        <v>20</v>
      </c>
      <c r="G10927">
        <v>3.2919058799743652</v>
      </c>
      <c r="H10927">
        <v>3.6268410682678223</v>
      </c>
      <c r="I10927">
        <v>95.436790466308594</v>
      </c>
      <c r="J10927">
        <v>7.6294809579849243E-2</v>
      </c>
      <c r="K10927">
        <v>18182</v>
      </c>
      <c r="L10927">
        <v>16834.373</v>
      </c>
      <c r="M10927">
        <v>-0.33493506908416748</v>
      </c>
      <c r="N10927">
        <v>-0.43271449208259583</v>
      </c>
      <c r="O10927">
        <v>-0.3749440610408783</v>
      </c>
      <c r="P10927">
        <v>-0.33493506908416748</v>
      </c>
      <c r="Q10927">
        <v>-0.29492607712745667</v>
      </c>
      <c r="R10927">
        <v>-0.23715564608573914</v>
      </c>
      <c r="S10927" t="s">
        <v>39</v>
      </c>
    </row>
    <row r="10928" spans="1:19" hidden="1" x14ac:dyDescent="0.25">
      <c r="A10928" s="10" t="str">
        <f t="shared" si="170"/>
        <v>2017-2026Sierra1-in-2July PeakPGE20</v>
      </c>
      <c r="B10928" t="s">
        <v>54</v>
      </c>
      <c r="C10928" t="s">
        <v>14</v>
      </c>
      <c r="D10928" t="s">
        <v>3</v>
      </c>
      <c r="E10928" t="s">
        <v>9</v>
      </c>
      <c r="F10928">
        <v>20</v>
      </c>
      <c r="G10928">
        <v>3.0254306793212891</v>
      </c>
      <c r="H10928">
        <v>3.3309659957885742</v>
      </c>
      <c r="I10928">
        <v>94.052421569824219</v>
      </c>
      <c r="J10928">
        <v>7.6294809579849243E-2</v>
      </c>
      <c r="K10928">
        <v>18182</v>
      </c>
      <c r="L10928">
        <v>16834.373</v>
      </c>
      <c r="M10928">
        <v>-0.30553534626960754</v>
      </c>
      <c r="N10928">
        <v>-0.40331476926803589</v>
      </c>
      <c r="O10928">
        <v>-0.34554433822631836</v>
      </c>
      <c r="P10928">
        <v>-0.30553534626960754</v>
      </c>
      <c r="Q10928">
        <v>-0.26552635431289673</v>
      </c>
      <c r="R10928">
        <v>-0.2077559232711792</v>
      </c>
      <c r="S10928" t="s">
        <v>38</v>
      </c>
    </row>
    <row r="10929" spans="1:19" hidden="1" x14ac:dyDescent="0.25">
      <c r="A10929" s="10" t="str">
        <f t="shared" si="170"/>
        <v>2017-2026Sierra1-in-10July PeakPGE20</v>
      </c>
      <c r="B10929" t="s">
        <v>54</v>
      </c>
      <c r="C10929" t="s">
        <v>14</v>
      </c>
      <c r="D10929" t="s">
        <v>3</v>
      </c>
      <c r="E10929" t="s">
        <v>1</v>
      </c>
      <c r="F10929">
        <v>20</v>
      </c>
      <c r="G10929">
        <v>3.4407541751861572</v>
      </c>
      <c r="H10929">
        <v>3.7926969528198242</v>
      </c>
      <c r="I10929">
        <v>95.973518371582031</v>
      </c>
      <c r="J10929">
        <v>7.6294809579849243E-2</v>
      </c>
      <c r="K10929">
        <v>18182</v>
      </c>
      <c r="L10929">
        <v>16834.373</v>
      </c>
      <c r="M10929">
        <v>-0.35194271802902222</v>
      </c>
      <c r="N10929">
        <v>-0.44972214102745056</v>
      </c>
      <c r="O10929">
        <v>-0.39195170998573303</v>
      </c>
      <c r="P10929">
        <v>-0.35194271802902222</v>
      </c>
      <c r="Q10929">
        <v>-0.3119337260723114</v>
      </c>
      <c r="R10929">
        <v>-0.25416329503059387</v>
      </c>
      <c r="S10929" t="s">
        <v>38</v>
      </c>
    </row>
    <row r="10930" spans="1:19" hidden="1" x14ac:dyDescent="0.25">
      <c r="A10930" s="10" t="str">
        <f t="shared" si="170"/>
        <v>2017-2026Sierra1-in-2July PeakCAISO21</v>
      </c>
      <c r="B10930" t="s">
        <v>54</v>
      </c>
      <c r="C10930" t="s">
        <v>14</v>
      </c>
      <c r="D10930" t="s">
        <v>3</v>
      </c>
      <c r="E10930" t="s">
        <v>9</v>
      </c>
      <c r="F10930">
        <v>21</v>
      </c>
      <c r="G10930">
        <v>2.5975794792175293</v>
      </c>
      <c r="H10930">
        <v>2.7896802425384521</v>
      </c>
      <c r="I10930">
        <v>81.012451171875</v>
      </c>
      <c r="J10930">
        <v>7.6630406081676483E-2</v>
      </c>
      <c r="K10930">
        <v>18182</v>
      </c>
      <c r="L10930">
        <v>16834.373</v>
      </c>
      <c r="M10930">
        <v>-0.19210070371627808</v>
      </c>
      <c r="N10930">
        <v>-0.29031023383140564</v>
      </c>
      <c r="O10930">
        <v>-0.23228569328784943</v>
      </c>
      <c r="P10930">
        <v>-0.19210070371627808</v>
      </c>
      <c r="Q10930">
        <v>-0.15191571414470673</v>
      </c>
      <c r="R10930">
        <v>-9.3891173601150513E-2</v>
      </c>
      <c r="S10930" t="s">
        <v>39</v>
      </c>
    </row>
    <row r="10931" spans="1:19" hidden="1" x14ac:dyDescent="0.25">
      <c r="A10931" s="10" t="str">
        <f t="shared" si="170"/>
        <v>2017-2026Sierra1-in-10July PeakCAISO21</v>
      </c>
      <c r="B10931" t="s">
        <v>54</v>
      </c>
      <c r="C10931" t="s">
        <v>14</v>
      </c>
      <c r="D10931" t="s">
        <v>3</v>
      </c>
      <c r="E10931" t="s">
        <v>1</v>
      </c>
      <c r="F10931">
        <v>21</v>
      </c>
      <c r="G10931">
        <v>2.9499504566192627</v>
      </c>
      <c r="H10931">
        <v>3.1785914897918701</v>
      </c>
      <c r="I10931">
        <v>86.678253173828125</v>
      </c>
      <c r="J10931">
        <v>7.6630406081676483E-2</v>
      </c>
      <c r="K10931">
        <v>18182</v>
      </c>
      <c r="L10931">
        <v>16834.373</v>
      </c>
      <c r="M10931">
        <v>-0.22864104807376862</v>
      </c>
      <c r="N10931">
        <v>-0.32685056328773499</v>
      </c>
      <c r="O10931">
        <v>-0.26882603764533997</v>
      </c>
      <c r="P10931">
        <v>-0.22864104807376862</v>
      </c>
      <c r="Q10931">
        <v>-0.18845605850219727</v>
      </c>
      <c r="R10931">
        <v>-0.13043151795864105</v>
      </c>
      <c r="S10931" t="s">
        <v>39</v>
      </c>
    </row>
    <row r="10932" spans="1:19" hidden="1" x14ac:dyDescent="0.25">
      <c r="A10932" s="10" t="str">
        <f t="shared" si="170"/>
        <v>2017-2026Sierra1-in-10July PeakPGE21</v>
      </c>
      <c r="B10932" t="s">
        <v>54</v>
      </c>
      <c r="C10932" t="s">
        <v>14</v>
      </c>
      <c r="D10932" t="s">
        <v>3</v>
      </c>
      <c r="E10932" t="s">
        <v>1</v>
      </c>
      <c r="F10932">
        <v>21</v>
      </c>
      <c r="G10932">
        <v>3.0833365917205811</v>
      </c>
      <c r="H10932">
        <v>3.3271322250366211</v>
      </c>
      <c r="I10932">
        <v>87.809417724609375</v>
      </c>
      <c r="J10932">
        <v>7.6630406081676483E-2</v>
      </c>
      <c r="K10932">
        <v>18182</v>
      </c>
      <c r="L10932">
        <v>16834.373</v>
      </c>
      <c r="M10932">
        <v>-0.24379560351371765</v>
      </c>
      <c r="N10932">
        <v>-0.34200513362884521</v>
      </c>
      <c r="O10932">
        <v>-0.28398057818412781</v>
      </c>
      <c r="P10932">
        <v>-0.24379560351371765</v>
      </c>
      <c r="Q10932">
        <v>-0.2036106139421463</v>
      </c>
      <c r="R10932">
        <v>-0.14558607339859009</v>
      </c>
      <c r="S10932" t="s">
        <v>38</v>
      </c>
    </row>
    <row r="10933" spans="1:19" hidden="1" x14ac:dyDescent="0.25">
      <c r="A10933" s="10" t="str">
        <f t="shared" si="170"/>
        <v>2017-2026Sierra1-in-2July PeakPGE21</v>
      </c>
      <c r="B10933" t="s">
        <v>54</v>
      </c>
      <c r="C10933" t="s">
        <v>14</v>
      </c>
      <c r="D10933" t="s">
        <v>3</v>
      </c>
      <c r="E10933" t="s">
        <v>9</v>
      </c>
      <c r="F10933">
        <v>21</v>
      </c>
      <c r="G10933">
        <v>2.711155891418457</v>
      </c>
      <c r="H10933">
        <v>2.9102885723114014</v>
      </c>
      <c r="I10933">
        <v>85.973907470703125</v>
      </c>
      <c r="J10933">
        <v>7.6630406081676483E-2</v>
      </c>
      <c r="K10933">
        <v>18182</v>
      </c>
      <c r="L10933">
        <v>16834.373</v>
      </c>
      <c r="M10933">
        <v>-0.19913271069526672</v>
      </c>
      <c r="N10933">
        <v>-0.29734224081039429</v>
      </c>
      <c r="O10933">
        <v>-0.23931770026683807</v>
      </c>
      <c r="P10933">
        <v>-0.19913271069526672</v>
      </c>
      <c r="Q10933">
        <v>-0.15894772112369537</v>
      </c>
      <c r="R10933">
        <v>-0.10092318058013916</v>
      </c>
      <c r="S10933" t="s">
        <v>38</v>
      </c>
    </row>
    <row r="10934" spans="1:19" hidden="1" x14ac:dyDescent="0.25">
      <c r="A10934" s="10" t="str">
        <f t="shared" si="170"/>
        <v>2017-2026Sierra1-in-10July PeakCAISO22</v>
      </c>
      <c r="B10934" t="s">
        <v>54</v>
      </c>
      <c r="C10934" t="s">
        <v>14</v>
      </c>
      <c r="D10934" t="s">
        <v>3</v>
      </c>
      <c r="E10934" t="s">
        <v>1</v>
      </c>
      <c r="F10934">
        <v>22</v>
      </c>
      <c r="G10934">
        <v>2.5259850025177002</v>
      </c>
      <c r="H10934">
        <v>2.6910638809204102</v>
      </c>
      <c r="I10934">
        <v>81.34368896484375</v>
      </c>
      <c r="J10934">
        <v>6.3674606382846832E-2</v>
      </c>
      <c r="K10934">
        <v>18182</v>
      </c>
      <c r="L10934">
        <v>16834.373</v>
      </c>
      <c r="M10934">
        <v>-0.16507886350154877</v>
      </c>
      <c r="N10934">
        <v>-0.2466842383146286</v>
      </c>
      <c r="O10934">
        <v>-0.19846983253955841</v>
      </c>
      <c r="P10934">
        <v>-0.16507886350154877</v>
      </c>
      <c r="Q10934">
        <v>-0.13168789446353912</v>
      </c>
      <c r="R10934">
        <v>-8.3473488688468933E-2</v>
      </c>
      <c r="S10934" t="s">
        <v>39</v>
      </c>
    </row>
    <row r="10935" spans="1:19" hidden="1" x14ac:dyDescent="0.25">
      <c r="A10935" s="10" t="str">
        <f t="shared" si="170"/>
        <v>2017-2026Sierra1-in-2July PeakCAISO22</v>
      </c>
      <c r="B10935" t="s">
        <v>54</v>
      </c>
      <c r="C10935" t="s">
        <v>14</v>
      </c>
      <c r="D10935" t="s">
        <v>3</v>
      </c>
      <c r="E10935" t="s">
        <v>9</v>
      </c>
      <c r="F10935">
        <v>22</v>
      </c>
      <c r="G10935">
        <v>2.2242565155029297</v>
      </c>
      <c r="H10935">
        <v>2.3534717559814453</v>
      </c>
      <c r="I10935">
        <v>76.932571411132813</v>
      </c>
      <c r="J10935">
        <v>6.3674606382846832E-2</v>
      </c>
      <c r="K10935">
        <v>18182</v>
      </c>
      <c r="L10935">
        <v>16834.373</v>
      </c>
      <c r="M10935">
        <v>-0.12921518087387085</v>
      </c>
      <c r="N10935">
        <v>-0.21082055568695068</v>
      </c>
      <c r="O10935">
        <v>-0.16260614991188049</v>
      </c>
      <c r="P10935">
        <v>-0.12921518087387085</v>
      </c>
      <c r="Q10935">
        <v>-9.5824219286441803E-2</v>
      </c>
      <c r="R10935">
        <v>-4.7609806060791016E-2</v>
      </c>
      <c r="S10935" t="s">
        <v>39</v>
      </c>
    </row>
    <row r="10936" spans="1:19" hidden="1" x14ac:dyDescent="0.25">
      <c r="A10936" s="10" t="str">
        <f t="shared" si="170"/>
        <v>2017-2026Sierra1-in-10July PeakPGE22</v>
      </c>
      <c r="B10936" t="s">
        <v>54</v>
      </c>
      <c r="C10936" t="s">
        <v>14</v>
      </c>
      <c r="D10936" t="s">
        <v>3</v>
      </c>
      <c r="E10936" t="s">
        <v>1</v>
      </c>
      <c r="F10936">
        <v>22</v>
      </c>
      <c r="G10936">
        <v>2.6402010917663574</v>
      </c>
      <c r="H10936">
        <v>2.8188226222991943</v>
      </c>
      <c r="I10936">
        <v>82.658546447753906</v>
      </c>
      <c r="J10936">
        <v>6.3674606382846832E-2</v>
      </c>
      <c r="K10936">
        <v>18182</v>
      </c>
      <c r="L10936">
        <v>16834.373</v>
      </c>
      <c r="M10936">
        <v>-0.17862150073051453</v>
      </c>
      <c r="N10936">
        <v>-0.26022687554359436</v>
      </c>
      <c r="O10936">
        <v>-0.21201246976852417</v>
      </c>
      <c r="P10936">
        <v>-0.17862150073051453</v>
      </c>
      <c r="Q10936">
        <v>-0.14523053169250488</v>
      </c>
      <c r="R10936">
        <v>-9.7016125917434692E-2</v>
      </c>
      <c r="S10936" t="s">
        <v>38</v>
      </c>
    </row>
    <row r="10937" spans="1:19" hidden="1" x14ac:dyDescent="0.25">
      <c r="A10937" s="10" t="str">
        <f t="shared" si="170"/>
        <v>2017-2026Sierra1-in-2July PeakPGE22</v>
      </c>
      <c r="B10937" t="s">
        <v>54</v>
      </c>
      <c r="C10937" t="s">
        <v>14</v>
      </c>
      <c r="D10937" t="s">
        <v>3</v>
      </c>
      <c r="E10937" t="s">
        <v>9</v>
      </c>
      <c r="F10937">
        <v>22</v>
      </c>
      <c r="G10937">
        <v>2.3215100765228271</v>
      </c>
      <c r="H10937">
        <v>2.4605803489685059</v>
      </c>
      <c r="I10937">
        <v>79.795341491699219</v>
      </c>
      <c r="J10937">
        <v>6.3674606382846832E-2</v>
      </c>
      <c r="K10937">
        <v>18182</v>
      </c>
      <c r="L10937">
        <v>16834.373</v>
      </c>
      <c r="M10937">
        <v>-0.1390703022480011</v>
      </c>
      <c r="N10937">
        <v>-0.22067567706108093</v>
      </c>
      <c r="O10937">
        <v>-0.17246127128601074</v>
      </c>
      <c r="P10937">
        <v>-0.1390703022480011</v>
      </c>
      <c r="Q10937">
        <v>-0.10567934066057205</v>
      </c>
      <c r="R10937">
        <v>-5.7464927434921265E-2</v>
      </c>
      <c r="S10937" t="s">
        <v>38</v>
      </c>
    </row>
    <row r="10938" spans="1:19" hidden="1" x14ac:dyDescent="0.25">
      <c r="A10938" s="10" t="str">
        <f t="shared" si="170"/>
        <v>2017-2026Sierra1-in-2July PeakCAISO23</v>
      </c>
      <c r="B10938" t="s">
        <v>54</v>
      </c>
      <c r="C10938" t="s">
        <v>14</v>
      </c>
      <c r="D10938" t="s">
        <v>3</v>
      </c>
      <c r="E10938" t="s">
        <v>9</v>
      </c>
      <c r="F10938">
        <v>23</v>
      </c>
      <c r="G10938">
        <v>1.7623246908187866</v>
      </c>
      <c r="H10938">
        <v>1.8465919494628906</v>
      </c>
      <c r="I10938">
        <v>74.145011901855469</v>
      </c>
      <c r="J10938">
        <v>5.8387260884046555E-2</v>
      </c>
      <c r="K10938">
        <v>18182</v>
      </c>
      <c r="L10938">
        <v>16834.373</v>
      </c>
      <c r="M10938">
        <v>-8.4267266094684601E-2</v>
      </c>
      <c r="N10938">
        <v>-0.1590963751077652</v>
      </c>
      <c r="O10938">
        <v>-0.11488554626703262</v>
      </c>
      <c r="P10938">
        <v>-8.4267266094684601E-2</v>
      </c>
      <c r="Q10938">
        <v>-5.3648985922336578E-2</v>
      </c>
      <c r="R10938">
        <v>-9.4381524249911308E-3</v>
      </c>
      <c r="S10938" t="s">
        <v>39</v>
      </c>
    </row>
    <row r="10939" spans="1:19" hidden="1" x14ac:dyDescent="0.25">
      <c r="A10939" s="10" t="str">
        <f t="shared" si="170"/>
        <v>2017-2026Sierra1-in-10July PeakCAISO23</v>
      </c>
      <c r="B10939" t="s">
        <v>54</v>
      </c>
      <c r="C10939" t="s">
        <v>14</v>
      </c>
      <c r="D10939" t="s">
        <v>3</v>
      </c>
      <c r="E10939" t="s">
        <v>1</v>
      </c>
      <c r="F10939">
        <v>23</v>
      </c>
      <c r="G10939">
        <v>2.0013904571533203</v>
      </c>
      <c r="H10939">
        <v>2.1088600158691406</v>
      </c>
      <c r="I10939">
        <v>78.690521240234375</v>
      </c>
      <c r="J10939">
        <v>5.8387260884046555E-2</v>
      </c>
      <c r="K10939">
        <v>18182</v>
      </c>
      <c r="L10939">
        <v>16834.373</v>
      </c>
      <c r="M10939">
        <v>-0.10746943950653076</v>
      </c>
      <c r="N10939">
        <v>-0.18229855597019196</v>
      </c>
      <c r="O10939">
        <v>-0.13808771967887878</v>
      </c>
      <c r="P10939">
        <v>-0.10746943950653076</v>
      </c>
      <c r="Q10939">
        <v>-7.6851159334182739E-2</v>
      </c>
      <c r="R10939">
        <v>-3.2640326768159866E-2</v>
      </c>
      <c r="S10939" t="s">
        <v>39</v>
      </c>
    </row>
    <row r="10940" spans="1:19" hidden="1" x14ac:dyDescent="0.25">
      <c r="A10940" s="10" t="str">
        <f t="shared" si="170"/>
        <v>2017-2026Sierra1-in-2July PeakPGE23</v>
      </c>
      <c r="B10940" t="s">
        <v>54</v>
      </c>
      <c r="C10940" t="s">
        <v>14</v>
      </c>
      <c r="D10940" t="s">
        <v>3</v>
      </c>
      <c r="E10940" t="s">
        <v>9</v>
      </c>
      <c r="F10940">
        <v>23</v>
      </c>
      <c r="G10940">
        <v>1.8393806219100952</v>
      </c>
      <c r="H10940">
        <v>1.931876540184021</v>
      </c>
      <c r="I10940">
        <v>76.442001342773438</v>
      </c>
      <c r="J10940">
        <v>5.8387260884046555E-2</v>
      </c>
      <c r="K10940">
        <v>18182</v>
      </c>
      <c r="L10940">
        <v>16834.373</v>
      </c>
      <c r="M10940">
        <v>-9.2495948076248169E-2</v>
      </c>
      <c r="N10940">
        <v>-0.16732506453990936</v>
      </c>
      <c r="O10940">
        <v>-0.12311422824859619</v>
      </c>
      <c r="P10940">
        <v>-9.2495948076248169E-2</v>
      </c>
      <c r="Q10940">
        <v>-6.1877667903900146E-2</v>
      </c>
      <c r="R10940">
        <v>-1.7666835337877274E-2</v>
      </c>
      <c r="S10940" t="s">
        <v>38</v>
      </c>
    </row>
    <row r="10941" spans="1:19" hidden="1" x14ac:dyDescent="0.25">
      <c r="A10941" s="10" t="str">
        <f t="shared" si="170"/>
        <v>2017-2026Sierra1-in-10July PeakPGE23</v>
      </c>
      <c r="B10941" t="s">
        <v>54</v>
      </c>
      <c r="C10941" t="s">
        <v>14</v>
      </c>
      <c r="D10941" t="s">
        <v>3</v>
      </c>
      <c r="E10941" t="s">
        <v>1</v>
      </c>
      <c r="F10941">
        <v>23</v>
      </c>
      <c r="G10941">
        <v>2.091886043548584</v>
      </c>
      <c r="H10941">
        <v>2.2090282440185547</v>
      </c>
      <c r="I10941">
        <v>79.140274047851563</v>
      </c>
      <c r="J10941">
        <v>5.8387260884046555E-2</v>
      </c>
      <c r="K10941">
        <v>18182</v>
      </c>
      <c r="L10941">
        <v>16834.373</v>
      </c>
      <c r="M10941">
        <v>-0.11714217811822891</v>
      </c>
      <c r="N10941">
        <v>-0.19197128713130951</v>
      </c>
      <c r="O10941">
        <v>-0.14776045083999634</v>
      </c>
      <c r="P10941">
        <v>-0.11714217811822891</v>
      </c>
      <c r="Q10941">
        <v>-8.652389794588089E-2</v>
      </c>
      <c r="R10941">
        <v>-4.2313065379858017E-2</v>
      </c>
      <c r="S10941" t="s">
        <v>38</v>
      </c>
    </row>
    <row r="10942" spans="1:19" hidden="1" x14ac:dyDescent="0.25">
      <c r="A10942" s="10" t="str">
        <f t="shared" si="170"/>
        <v>2017-2026Sierra1-in-10July PeakCAISO24</v>
      </c>
      <c r="B10942" t="s">
        <v>54</v>
      </c>
      <c r="C10942" t="s">
        <v>14</v>
      </c>
      <c r="D10942" t="s">
        <v>3</v>
      </c>
      <c r="E10942" t="s">
        <v>1</v>
      </c>
      <c r="F10942">
        <v>24</v>
      </c>
      <c r="G10942">
        <v>1.5508930683135986</v>
      </c>
      <c r="H10942">
        <v>1.6280138492584229</v>
      </c>
      <c r="I10942">
        <v>76.913764953613281</v>
      </c>
      <c r="J10942">
        <v>4.4309847056865692E-2</v>
      </c>
      <c r="K10942">
        <v>18182</v>
      </c>
      <c r="L10942">
        <v>16834.373</v>
      </c>
      <c r="M10942">
        <v>-7.7120758593082428E-2</v>
      </c>
      <c r="N10942">
        <v>-0.13390825688838959</v>
      </c>
      <c r="O10942">
        <v>-0.10035683959722519</v>
      </c>
      <c r="P10942">
        <v>-7.7120758593082428E-2</v>
      </c>
      <c r="Q10942">
        <v>-5.3884673863649368E-2</v>
      </c>
      <c r="R10942">
        <v>-2.0333258435130119E-2</v>
      </c>
      <c r="S10942" t="s">
        <v>39</v>
      </c>
    </row>
    <row r="10943" spans="1:19" hidden="1" x14ac:dyDescent="0.25">
      <c r="A10943" s="10" t="str">
        <f t="shared" si="170"/>
        <v>2017-2026Sierra1-in-2July PeakCAISO24</v>
      </c>
      <c r="B10943" t="s">
        <v>54</v>
      </c>
      <c r="C10943" t="s">
        <v>14</v>
      </c>
      <c r="D10943" t="s">
        <v>3</v>
      </c>
      <c r="E10943" t="s">
        <v>9</v>
      </c>
      <c r="F10943">
        <v>24</v>
      </c>
      <c r="G10943">
        <v>1.3656392097473145</v>
      </c>
      <c r="H10943">
        <v>1.4248700141906738</v>
      </c>
      <c r="I10943">
        <v>72.162864685058594</v>
      </c>
      <c r="J10943">
        <v>4.4309847056865692E-2</v>
      </c>
      <c r="K10943">
        <v>18182</v>
      </c>
      <c r="L10943">
        <v>16834.373</v>
      </c>
      <c r="M10943">
        <v>-5.9230826795101166E-2</v>
      </c>
      <c r="N10943">
        <v>-0.11601832509040833</v>
      </c>
      <c r="O10943">
        <v>-8.2466907799243927E-2</v>
      </c>
      <c r="P10943">
        <v>-5.9230826795101166E-2</v>
      </c>
      <c r="Q10943">
        <v>-3.5994742065668106E-2</v>
      </c>
      <c r="R10943">
        <v>-2.4433268699795008E-3</v>
      </c>
      <c r="S10943" t="s">
        <v>39</v>
      </c>
    </row>
    <row r="10944" spans="1:19" hidden="1" x14ac:dyDescent="0.25">
      <c r="A10944" s="10" t="str">
        <f t="shared" si="170"/>
        <v>2017-2026Sierra1-in-2July PeakPGE24</v>
      </c>
      <c r="B10944" t="s">
        <v>54</v>
      </c>
      <c r="C10944" t="s">
        <v>14</v>
      </c>
      <c r="D10944" t="s">
        <v>3</v>
      </c>
      <c r="E10944" t="s">
        <v>9</v>
      </c>
      <c r="F10944">
        <v>24</v>
      </c>
      <c r="G10944">
        <v>1.4253504276275635</v>
      </c>
      <c r="H10944">
        <v>1.4915037155151367</v>
      </c>
      <c r="I10944">
        <v>74.2822265625</v>
      </c>
      <c r="J10944">
        <v>4.4309847056865692E-2</v>
      </c>
      <c r="K10944">
        <v>18182</v>
      </c>
      <c r="L10944">
        <v>16834.373</v>
      </c>
      <c r="M10944">
        <v>-6.6153265535831451E-2</v>
      </c>
      <c r="N10944">
        <v>-0.12294076383113861</v>
      </c>
      <c r="O10944">
        <v>-8.9389346539974213E-2</v>
      </c>
      <c r="P10944">
        <v>-6.6153265535831451E-2</v>
      </c>
      <c r="Q10944">
        <v>-4.2917180806398392E-2</v>
      </c>
      <c r="R10944">
        <v>-9.3657653778791428E-3</v>
      </c>
      <c r="S10944" t="s">
        <v>38</v>
      </c>
    </row>
    <row r="10945" spans="1:19" hidden="1" x14ac:dyDescent="0.25">
      <c r="A10945" s="10" t="str">
        <f t="shared" si="170"/>
        <v>2017-2026Sierra1-in-10July PeakPGE24</v>
      </c>
      <c r="B10945" t="s">
        <v>54</v>
      </c>
      <c r="C10945" t="s">
        <v>14</v>
      </c>
      <c r="D10945" t="s">
        <v>3</v>
      </c>
      <c r="E10945" t="s">
        <v>1</v>
      </c>
      <c r="F10945">
        <v>24</v>
      </c>
      <c r="G10945">
        <v>1.6210188865661621</v>
      </c>
      <c r="H10945">
        <v>1.7043329477310181</v>
      </c>
      <c r="I10945">
        <v>77.694786071777344</v>
      </c>
      <c r="J10945">
        <v>4.4309847056865692E-2</v>
      </c>
      <c r="K10945">
        <v>18182</v>
      </c>
      <c r="L10945">
        <v>16834.373</v>
      </c>
      <c r="M10945">
        <v>-8.3314098417758942E-2</v>
      </c>
      <c r="N10945">
        <v>-0.1401015967130661</v>
      </c>
      <c r="O10945">
        <v>-0.1065501794219017</v>
      </c>
      <c r="P10945">
        <v>-8.3314098417758942E-2</v>
      </c>
      <c r="Q10945">
        <v>-6.0078013688325882E-2</v>
      </c>
      <c r="R10945">
        <v>-2.6526598259806633E-2</v>
      </c>
      <c r="S10945" t="s">
        <v>38</v>
      </c>
    </row>
    <row r="10946" spans="1:19" hidden="1" x14ac:dyDescent="0.25">
      <c r="A10946" s="10" t="str">
        <f t="shared" ref="A10946:A11009" si="171">CONCATENATE(B10946,C10946,E10946,D10946,S10946,F10946)</f>
        <v>2017-2026Sierra1-in-2June PeakCAISO1</v>
      </c>
      <c r="B10946" t="s">
        <v>54</v>
      </c>
      <c r="C10946" t="s">
        <v>14</v>
      </c>
      <c r="D10946" t="s">
        <v>4</v>
      </c>
      <c r="E10946" t="s">
        <v>9</v>
      </c>
      <c r="F10946">
        <v>1</v>
      </c>
      <c r="G10946">
        <v>0.9705541729927063</v>
      </c>
      <c r="H10946">
        <v>0.9705541729927063</v>
      </c>
      <c r="I10946">
        <v>70.2296142578125</v>
      </c>
      <c r="J10946">
        <v>0</v>
      </c>
      <c r="K10946">
        <v>18182</v>
      </c>
      <c r="L10946">
        <v>16834.373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 t="s">
        <v>39</v>
      </c>
    </row>
    <row r="10947" spans="1:19" hidden="1" x14ac:dyDescent="0.25">
      <c r="A10947" s="10" t="str">
        <f t="shared" si="171"/>
        <v>2017-2026Sierra1-in-10June PeakCAISO1</v>
      </c>
      <c r="B10947" t="s">
        <v>54</v>
      </c>
      <c r="C10947" t="s">
        <v>14</v>
      </c>
      <c r="D10947" t="s">
        <v>4</v>
      </c>
      <c r="E10947" t="s">
        <v>1</v>
      </c>
      <c r="F10947">
        <v>1</v>
      </c>
      <c r="G10947">
        <v>0.94272291660308838</v>
      </c>
      <c r="H10947">
        <v>0.94272291660308838</v>
      </c>
      <c r="I10947">
        <v>68.307594299316406</v>
      </c>
      <c r="J10947">
        <v>0</v>
      </c>
      <c r="K10947">
        <v>18182</v>
      </c>
      <c r="L10947">
        <v>16834.373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 t="s">
        <v>39</v>
      </c>
    </row>
    <row r="10948" spans="1:19" hidden="1" x14ac:dyDescent="0.25">
      <c r="A10948" s="10" t="str">
        <f t="shared" si="171"/>
        <v>2017-2026Sierra1-in-10June PeakPGE1</v>
      </c>
      <c r="B10948" t="s">
        <v>54</v>
      </c>
      <c r="C10948" t="s">
        <v>14</v>
      </c>
      <c r="D10948" t="s">
        <v>4</v>
      </c>
      <c r="E10948" t="s">
        <v>1</v>
      </c>
      <c r="F10948">
        <v>1</v>
      </c>
      <c r="G10948">
        <v>0.99731707572937012</v>
      </c>
      <c r="H10948">
        <v>0.99731707572937012</v>
      </c>
      <c r="I10948">
        <v>69.234275817871094</v>
      </c>
      <c r="J10948">
        <v>0</v>
      </c>
      <c r="K10948">
        <v>18182</v>
      </c>
      <c r="L10948">
        <v>16834.373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 t="s">
        <v>38</v>
      </c>
    </row>
    <row r="10949" spans="1:19" hidden="1" x14ac:dyDescent="0.25">
      <c r="A10949" s="10" t="str">
        <f t="shared" si="171"/>
        <v>2017-2026Sierra1-in-2June PeakPGE1</v>
      </c>
      <c r="B10949" t="s">
        <v>54</v>
      </c>
      <c r="C10949" t="s">
        <v>14</v>
      </c>
      <c r="D10949" t="s">
        <v>4</v>
      </c>
      <c r="E10949" t="s">
        <v>9</v>
      </c>
      <c r="F10949">
        <v>1</v>
      </c>
      <c r="G10949">
        <v>1.0553525686264038</v>
      </c>
      <c r="H10949">
        <v>1.0553525686264038</v>
      </c>
      <c r="I10949">
        <v>72.771934509277344</v>
      </c>
      <c r="J10949">
        <v>0</v>
      </c>
      <c r="K10949">
        <v>18182</v>
      </c>
      <c r="L10949">
        <v>16834.373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 t="s">
        <v>38</v>
      </c>
    </row>
    <row r="10950" spans="1:19" hidden="1" x14ac:dyDescent="0.25">
      <c r="A10950" s="10" t="str">
        <f t="shared" si="171"/>
        <v>2017-2026Sierra1-in-10June PeakCAISO2</v>
      </c>
      <c r="B10950" t="s">
        <v>54</v>
      </c>
      <c r="C10950" t="s">
        <v>14</v>
      </c>
      <c r="D10950" t="s">
        <v>4</v>
      </c>
      <c r="E10950" t="s">
        <v>1</v>
      </c>
      <c r="F10950">
        <v>2</v>
      </c>
      <c r="G10950">
        <v>0.81539970636367798</v>
      </c>
      <c r="H10950">
        <v>0.81539970636367798</v>
      </c>
      <c r="I10950">
        <v>67.739028930664062</v>
      </c>
      <c r="J10950">
        <v>0</v>
      </c>
      <c r="K10950">
        <v>18182</v>
      </c>
      <c r="L10950">
        <v>16834.373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 t="s">
        <v>39</v>
      </c>
    </row>
    <row r="10951" spans="1:19" hidden="1" x14ac:dyDescent="0.25">
      <c r="A10951" s="10" t="str">
        <f t="shared" si="171"/>
        <v>2017-2026Sierra1-in-2June PeakCAISO2</v>
      </c>
      <c r="B10951" t="s">
        <v>54</v>
      </c>
      <c r="C10951" t="s">
        <v>14</v>
      </c>
      <c r="D10951" t="s">
        <v>4</v>
      </c>
      <c r="E10951" t="s">
        <v>9</v>
      </c>
      <c r="F10951">
        <v>2</v>
      </c>
      <c r="G10951">
        <v>0.83947205543518066</v>
      </c>
      <c r="H10951">
        <v>0.83947205543518066</v>
      </c>
      <c r="I10951">
        <v>68.497032165527344</v>
      </c>
      <c r="J10951">
        <v>0</v>
      </c>
      <c r="K10951">
        <v>18182</v>
      </c>
      <c r="L10951">
        <v>16834.373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 t="s">
        <v>39</v>
      </c>
    </row>
    <row r="10952" spans="1:19" hidden="1" x14ac:dyDescent="0.25">
      <c r="A10952" s="10" t="str">
        <f t="shared" si="171"/>
        <v>2017-2026Sierra1-in-2June PeakPGE2</v>
      </c>
      <c r="B10952" t="s">
        <v>54</v>
      </c>
      <c r="C10952" t="s">
        <v>14</v>
      </c>
      <c r="D10952" t="s">
        <v>4</v>
      </c>
      <c r="E10952" t="s">
        <v>9</v>
      </c>
      <c r="F10952">
        <v>2</v>
      </c>
      <c r="G10952">
        <v>0.91281771659851074</v>
      </c>
      <c r="H10952">
        <v>0.91281771659851074</v>
      </c>
      <c r="I10952">
        <v>72.002220153808594</v>
      </c>
      <c r="J10952">
        <v>0</v>
      </c>
      <c r="K10952">
        <v>18182</v>
      </c>
      <c r="L10952">
        <v>16834.373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 t="s">
        <v>38</v>
      </c>
    </row>
    <row r="10953" spans="1:19" hidden="1" x14ac:dyDescent="0.25">
      <c r="A10953" s="10" t="str">
        <f t="shared" si="171"/>
        <v>2017-2026Sierra1-in-10June PeakPGE2</v>
      </c>
      <c r="B10953" t="s">
        <v>54</v>
      </c>
      <c r="C10953" t="s">
        <v>14</v>
      </c>
      <c r="D10953" t="s">
        <v>4</v>
      </c>
      <c r="E10953" t="s">
        <v>1</v>
      </c>
      <c r="F10953">
        <v>2</v>
      </c>
      <c r="G10953">
        <v>0.86262041330337524</v>
      </c>
      <c r="H10953">
        <v>0.86262041330337524</v>
      </c>
      <c r="I10953">
        <v>67.928390502929688</v>
      </c>
      <c r="J10953">
        <v>0</v>
      </c>
      <c r="K10953">
        <v>18182</v>
      </c>
      <c r="L10953">
        <v>16834.373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 t="s">
        <v>38</v>
      </c>
    </row>
    <row r="10954" spans="1:19" hidden="1" x14ac:dyDescent="0.25">
      <c r="A10954" s="10" t="str">
        <f t="shared" si="171"/>
        <v>2017-2026Sierra1-in-2June PeakCAISO3</v>
      </c>
      <c r="B10954" t="s">
        <v>54</v>
      </c>
      <c r="C10954" t="s">
        <v>14</v>
      </c>
      <c r="D10954" t="s">
        <v>4</v>
      </c>
      <c r="E10954" t="s">
        <v>9</v>
      </c>
      <c r="F10954">
        <v>3</v>
      </c>
      <c r="G10954">
        <v>0.75922602415084839</v>
      </c>
      <c r="H10954">
        <v>0.75922602415084839</v>
      </c>
      <c r="I10954">
        <v>67.30859375</v>
      </c>
      <c r="J10954">
        <v>0</v>
      </c>
      <c r="K10954">
        <v>18182</v>
      </c>
      <c r="L10954">
        <v>16834.373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 t="s">
        <v>39</v>
      </c>
    </row>
    <row r="10955" spans="1:19" hidden="1" x14ac:dyDescent="0.25">
      <c r="A10955" s="10" t="str">
        <f t="shared" si="171"/>
        <v>2017-2026Sierra1-in-10June PeakCAISO3</v>
      </c>
      <c r="B10955" t="s">
        <v>54</v>
      </c>
      <c r="C10955" t="s">
        <v>14</v>
      </c>
      <c r="D10955" t="s">
        <v>4</v>
      </c>
      <c r="E10955" t="s">
        <v>1</v>
      </c>
      <c r="F10955">
        <v>3</v>
      </c>
      <c r="G10955">
        <v>0.73745477199554443</v>
      </c>
      <c r="H10955">
        <v>0.73745477199554443</v>
      </c>
      <c r="I10955">
        <v>67.253150939941406</v>
      </c>
      <c r="J10955">
        <v>0</v>
      </c>
      <c r="K10955">
        <v>18182</v>
      </c>
      <c r="L10955">
        <v>16834.373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 t="s">
        <v>39</v>
      </c>
    </row>
    <row r="10956" spans="1:19" hidden="1" x14ac:dyDescent="0.25">
      <c r="A10956" s="10" t="str">
        <f t="shared" si="171"/>
        <v>2017-2026Sierra1-in-2June PeakPGE3</v>
      </c>
      <c r="B10956" t="s">
        <v>54</v>
      </c>
      <c r="C10956" t="s">
        <v>14</v>
      </c>
      <c r="D10956" t="s">
        <v>4</v>
      </c>
      <c r="E10956" t="s">
        <v>9</v>
      </c>
      <c r="F10956">
        <v>3</v>
      </c>
      <c r="G10956">
        <v>0.82556051015853882</v>
      </c>
      <c r="H10956">
        <v>0.82556051015853882</v>
      </c>
      <c r="I10956">
        <v>70.678932189941406</v>
      </c>
      <c r="J10956">
        <v>0</v>
      </c>
      <c r="K10956">
        <v>18182</v>
      </c>
      <c r="L10956">
        <v>16834.373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 t="s">
        <v>38</v>
      </c>
    </row>
    <row r="10957" spans="1:19" hidden="1" x14ac:dyDescent="0.25">
      <c r="A10957" s="10" t="str">
        <f t="shared" si="171"/>
        <v>2017-2026Sierra1-in-10June PeakPGE3</v>
      </c>
      <c r="B10957" t="s">
        <v>54</v>
      </c>
      <c r="C10957" t="s">
        <v>14</v>
      </c>
      <c r="D10957" t="s">
        <v>4</v>
      </c>
      <c r="E10957" t="s">
        <v>1</v>
      </c>
      <c r="F10957">
        <v>3</v>
      </c>
      <c r="G10957">
        <v>0.78016161918640137</v>
      </c>
      <c r="H10957">
        <v>0.78016161918640137</v>
      </c>
      <c r="I10957">
        <v>66.96551513671875</v>
      </c>
      <c r="J10957">
        <v>0</v>
      </c>
      <c r="K10957">
        <v>18182</v>
      </c>
      <c r="L10957">
        <v>16834.373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 t="s">
        <v>38</v>
      </c>
    </row>
    <row r="10958" spans="1:19" hidden="1" x14ac:dyDescent="0.25">
      <c r="A10958" s="10" t="str">
        <f t="shared" si="171"/>
        <v>2017-2026Sierra1-in-10June PeakCAISO4</v>
      </c>
      <c r="B10958" t="s">
        <v>54</v>
      </c>
      <c r="C10958" t="s">
        <v>14</v>
      </c>
      <c r="D10958" t="s">
        <v>4</v>
      </c>
      <c r="E10958" t="s">
        <v>1</v>
      </c>
      <c r="F10958">
        <v>4</v>
      </c>
      <c r="G10958">
        <v>0.69631469249725342</v>
      </c>
      <c r="H10958">
        <v>0.69631469249725342</v>
      </c>
      <c r="I10958">
        <v>66.525733947753906</v>
      </c>
      <c r="J10958">
        <v>0</v>
      </c>
      <c r="K10958">
        <v>18182</v>
      </c>
      <c r="L10958">
        <v>16834.373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 t="s">
        <v>39</v>
      </c>
    </row>
    <row r="10959" spans="1:19" hidden="1" x14ac:dyDescent="0.25">
      <c r="A10959" s="10" t="str">
        <f t="shared" si="171"/>
        <v>2017-2026Sierra1-in-2June PeakCAISO4</v>
      </c>
      <c r="B10959" t="s">
        <v>54</v>
      </c>
      <c r="C10959" t="s">
        <v>14</v>
      </c>
      <c r="D10959" t="s">
        <v>4</v>
      </c>
      <c r="E10959" t="s">
        <v>9</v>
      </c>
      <c r="F10959">
        <v>4</v>
      </c>
      <c r="G10959">
        <v>0.71687144041061401</v>
      </c>
      <c r="H10959">
        <v>0.71687144041061401</v>
      </c>
      <c r="I10959">
        <v>66.998023986816406</v>
      </c>
      <c r="J10959">
        <v>0</v>
      </c>
      <c r="K10959">
        <v>18182</v>
      </c>
      <c r="L10959">
        <v>16834.373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 t="s">
        <v>39</v>
      </c>
    </row>
    <row r="10960" spans="1:19" hidden="1" x14ac:dyDescent="0.25">
      <c r="A10960" s="10" t="str">
        <f t="shared" si="171"/>
        <v>2017-2026Sierra1-in-10June PeakPGE4</v>
      </c>
      <c r="B10960" t="s">
        <v>54</v>
      </c>
      <c r="C10960" t="s">
        <v>14</v>
      </c>
      <c r="D10960" t="s">
        <v>4</v>
      </c>
      <c r="E10960" t="s">
        <v>1</v>
      </c>
      <c r="F10960">
        <v>4</v>
      </c>
      <c r="G10960">
        <v>0.73663908243179321</v>
      </c>
      <c r="H10960">
        <v>0.73663908243179321</v>
      </c>
      <c r="I10960">
        <v>66.343368530273438</v>
      </c>
      <c r="J10960">
        <v>0</v>
      </c>
      <c r="K10960">
        <v>18182</v>
      </c>
      <c r="L10960">
        <v>16834.373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 t="s">
        <v>38</v>
      </c>
    </row>
    <row r="10961" spans="1:19" hidden="1" x14ac:dyDescent="0.25">
      <c r="A10961" s="10" t="str">
        <f t="shared" si="171"/>
        <v>2017-2026Sierra1-in-2June PeakPGE4</v>
      </c>
      <c r="B10961" t="s">
        <v>54</v>
      </c>
      <c r="C10961" t="s">
        <v>14</v>
      </c>
      <c r="D10961" t="s">
        <v>4</v>
      </c>
      <c r="E10961" t="s">
        <v>9</v>
      </c>
      <c r="F10961">
        <v>4</v>
      </c>
      <c r="G10961">
        <v>0.77950531244277954</v>
      </c>
      <c r="H10961">
        <v>0.77950531244277954</v>
      </c>
      <c r="I10961">
        <v>69.97265625</v>
      </c>
      <c r="J10961">
        <v>0</v>
      </c>
      <c r="K10961">
        <v>18182</v>
      </c>
      <c r="L10961">
        <v>16834.373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 t="s">
        <v>38</v>
      </c>
    </row>
    <row r="10962" spans="1:19" hidden="1" x14ac:dyDescent="0.25">
      <c r="A10962" s="10" t="str">
        <f t="shared" si="171"/>
        <v>2017-2026Sierra1-in-10June PeakCAISO5</v>
      </c>
      <c r="B10962" t="s">
        <v>54</v>
      </c>
      <c r="C10962" t="s">
        <v>14</v>
      </c>
      <c r="D10962" t="s">
        <v>4</v>
      </c>
      <c r="E10962" t="s">
        <v>1</v>
      </c>
      <c r="F10962">
        <v>5</v>
      </c>
      <c r="G10962">
        <v>0.6852537989616394</v>
      </c>
      <c r="H10962">
        <v>0.6852537989616394</v>
      </c>
      <c r="I10962">
        <v>65.988609313964844</v>
      </c>
      <c r="J10962">
        <v>0</v>
      </c>
      <c r="K10962">
        <v>18182</v>
      </c>
      <c r="L10962">
        <v>16834.373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 t="s">
        <v>39</v>
      </c>
    </row>
    <row r="10963" spans="1:19" hidden="1" x14ac:dyDescent="0.25">
      <c r="A10963" s="10" t="str">
        <f t="shared" si="171"/>
        <v>2017-2026Sierra1-in-2June PeakCAISO5</v>
      </c>
      <c r="B10963" t="s">
        <v>54</v>
      </c>
      <c r="C10963" t="s">
        <v>14</v>
      </c>
      <c r="D10963" t="s">
        <v>4</v>
      </c>
      <c r="E10963" t="s">
        <v>9</v>
      </c>
      <c r="F10963">
        <v>5</v>
      </c>
      <c r="G10963">
        <v>0.70548397302627563</v>
      </c>
      <c r="H10963">
        <v>0.70548397302627563</v>
      </c>
      <c r="I10963">
        <v>66.158737182617188</v>
      </c>
      <c r="J10963">
        <v>0</v>
      </c>
      <c r="K10963">
        <v>18182</v>
      </c>
      <c r="L10963">
        <v>16834.373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 t="s">
        <v>39</v>
      </c>
    </row>
    <row r="10964" spans="1:19" hidden="1" x14ac:dyDescent="0.25">
      <c r="A10964" s="10" t="str">
        <f t="shared" si="171"/>
        <v>2017-2026Sierra1-in-2June PeakPGE5</v>
      </c>
      <c r="B10964" t="s">
        <v>54</v>
      </c>
      <c r="C10964" t="s">
        <v>14</v>
      </c>
      <c r="D10964" t="s">
        <v>4</v>
      </c>
      <c r="E10964" t="s">
        <v>9</v>
      </c>
      <c r="F10964">
        <v>5</v>
      </c>
      <c r="G10964">
        <v>0.76712292432785034</v>
      </c>
      <c r="H10964">
        <v>0.76712292432785034</v>
      </c>
      <c r="I10964">
        <v>69.027610778808594</v>
      </c>
      <c r="J10964">
        <v>0</v>
      </c>
      <c r="K10964">
        <v>18182</v>
      </c>
      <c r="L10964">
        <v>16834.373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 t="s">
        <v>38</v>
      </c>
    </row>
    <row r="10965" spans="1:19" hidden="1" x14ac:dyDescent="0.25">
      <c r="A10965" s="10" t="str">
        <f t="shared" si="171"/>
        <v>2017-2026Sierra1-in-10June PeakPGE5</v>
      </c>
      <c r="B10965" t="s">
        <v>54</v>
      </c>
      <c r="C10965" t="s">
        <v>14</v>
      </c>
      <c r="D10965" t="s">
        <v>4</v>
      </c>
      <c r="E10965" t="s">
        <v>1</v>
      </c>
      <c r="F10965">
        <v>5</v>
      </c>
      <c r="G10965">
        <v>0.72493761777877808</v>
      </c>
      <c r="H10965">
        <v>0.72493761777877808</v>
      </c>
      <c r="I10965">
        <v>66.084930419921875</v>
      </c>
      <c r="J10965">
        <v>0</v>
      </c>
      <c r="K10965">
        <v>18182</v>
      </c>
      <c r="L10965">
        <v>16834.373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 t="s">
        <v>38</v>
      </c>
    </row>
    <row r="10966" spans="1:19" hidden="1" x14ac:dyDescent="0.25">
      <c r="A10966" s="10" t="str">
        <f t="shared" si="171"/>
        <v>2017-2026Sierra1-in-10June PeakCAISO6</v>
      </c>
      <c r="B10966" t="s">
        <v>54</v>
      </c>
      <c r="C10966" t="s">
        <v>14</v>
      </c>
      <c r="D10966" t="s">
        <v>4</v>
      </c>
      <c r="E10966" t="s">
        <v>1</v>
      </c>
      <c r="F10966">
        <v>6</v>
      </c>
      <c r="G10966">
        <v>0.73086303472518921</v>
      </c>
      <c r="H10966">
        <v>0.73086303472518921</v>
      </c>
      <c r="I10966">
        <v>65.077903747558594</v>
      </c>
      <c r="J10966">
        <v>0</v>
      </c>
      <c r="K10966">
        <v>18182</v>
      </c>
      <c r="L10966">
        <v>16834.373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 t="s">
        <v>39</v>
      </c>
    </row>
    <row r="10967" spans="1:19" hidden="1" x14ac:dyDescent="0.25">
      <c r="A10967" s="10" t="str">
        <f t="shared" si="171"/>
        <v>2017-2026Sierra1-in-2June PeakCAISO6</v>
      </c>
      <c r="B10967" t="s">
        <v>54</v>
      </c>
      <c r="C10967" t="s">
        <v>14</v>
      </c>
      <c r="D10967" t="s">
        <v>4</v>
      </c>
      <c r="E10967" t="s">
        <v>9</v>
      </c>
      <c r="F10967">
        <v>6</v>
      </c>
      <c r="G10967">
        <v>0.75243967771530151</v>
      </c>
      <c r="H10967">
        <v>0.75243967771530151</v>
      </c>
      <c r="I10967">
        <v>65.126296997070313</v>
      </c>
      <c r="J10967">
        <v>0</v>
      </c>
      <c r="K10967">
        <v>18182</v>
      </c>
      <c r="L10967">
        <v>16834.373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 t="s">
        <v>39</v>
      </c>
    </row>
    <row r="10968" spans="1:19" hidden="1" x14ac:dyDescent="0.25">
      <c r="A10968" s="10" t="str">
        <f t="shared" si="171"/>
        <v>2017-2026Sierra1-in-2June PeakPGE6</v>
      </c>
      <c r="B10968" t="s">
        <v>54</v>
      </c>
      <c r="C10968" t="s">
        <v>14</v>
      </c>
      <c r="D10968" t="s">
        <v>4</v>
      </c>
      <c r="E10968" t="s">
        <v>9</v>
      </c>
      <c r="F10968">
        <v>6</v>
      </c>
      <c r="G10968">
        <v>0.81818121671676636</v>
      </c>
      <c r="H10968">
        <v>0.81818121671676636</v>
      </c>
      <c r="I10968">
        <v>68.003173828125</v>
      </c>
      <c r="J10968">
        <v>0</v>
      </c>
      <c r="K10968">
        <v>18182</v>
      </c>
      <c r="L10968">
        <v>16834.373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 t="s">
        <v>38</v>
      </c>
    </row>
    <row r="10969" spans="1:19" hidden="1" x14ac:dyDescent="0.25">
      <c r="A10969" s="10" t="str">
        <f t="shared" si="171"/>
        <v>2017-2026Sierra1-in-10June PeakPGE6</v>
      </c>
      <c r="B10969" t="s">
        <v>54</v>
      </c>
      <c r="C10969" t="s">
        <v>14</v>
      </c>
      <c r="D10969" t="s">
        <v>4</v>
      </c>
      <c r="E10969" t="s">
        <v>1</v>
      </c>
      <c r="F10969">
        <v>6</v>
      </c>
      <c r="G10969">
        <v>0.77318811416625977</v>
      </c>
      <c r="H10969">
        <v>0.77318811416625977</v>
      </c>
      <c r="I10969">
        <v>65.693489074707031</v>
      </c>
      <c r="J10969">
        <v>0</v>
      </c>
      <c r="K10969">
        <v>18182</v>
      </c>
      <c r="L10969">
        <v>16834.373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 t="s">
        <v>38</v>
      </c>
    </row>
    <row r="10970" spans="1:19" hidden="1" x14ac:dyDescent="0.25">
      <c r="A10970" s="10" t="str">
        <f t="shared" si="171"/>
        <v>2017-2026Sierra1-in-2June PeakCAISO7</v>
      </c>
      <c r="B10970" t="s">
        <v>54</v>
      </c>
      <c r="C10970" t="s">
        <v>14</v>
      </c>
      <c r="D10970" t="s">
        <v>4</v>
      </c>
      <c r="E10970" t="s">
        <v>9</v>
      </c>
      <c r="F10970">
        <v>7</v>
      </c>
      <c r="G10970">
        <v>0.86305630207061768</v>
      </c>
      <c r="H10970">
        <v>0.86305630207061768</v>
      </c>
      <c r="I10970">
        <v>65.939292907714844</v>
      </c>
      <c r="J10970">
        <v>0</v>
      </c>
      <c r="K10970">
        <v>18182</v>
      </c>
      <c r="L10970">
        <v>16834.373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 t="s">
        <v>39</v>
      </c>
    </row>
    <row r="10971" spans="1:19" hidden="1" x14ac:dyDescent="0.25">
      <c r="A10971" s="10" t="str">
        <f t="shared" si="171"/>
        <v>2017-2026Sierra1-in-10June PeakCAISO7</v>
      </c>
      <c r="B10971" t="s">
        <v>54</v>
      </c>
      <c r="C10971" t="s">
        <v>14</v>
      </c>
      <c r="D10971" t="s">
        <v>4</v>
      </c>
      <c r="E10971" t="s">
        <v>1</v>
      </c>
      <c r="F10971">
        <v>7</v>
      </c>
      <c r="G10971">
        <v>0.83830767869949341</v>
      </c>
      <c r="H10971">
        <v>0.83830767869949341</v>
      </c>
      <c r="I10971">
        <v>65.916732788085937</v>
      </c>
      <c r="J10971">
        <v>0</v>
      </c>
      <c r="K10971">
        <v>18182</v>
      </c>
      <c r="L10971">
        <v>16834.373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 t="s">
        <v>39</v>
      </c>
    </row>
    <row r="10972" spans="1:19" hidden="1" x14ac:dyDescent="0.25">
      <c r="A10972" s="10" t="str">
        <f t="shared" si="171"/>
        <v>2017-2026Sierra1-in-2June PeakPGE7</v>
      </c>
      <c r="B10972" t="s">
        <v>54</v>
      </c>
      <c r="C10972" t="s">
        <v>14</v>
      </c>
      <c r="D10972" t="s">
        <v>4</v>
      </c>
      <c r="E10972" t="s">
        <v>9</v>
      </c>
      <c r="F10972">
        <v>7</v>
      </c>
      <c r="G10972">
        <v>0.93846255540847778</v>
      </c>
      <c r="H10972">
        <v>0.93846255540847778</v>
      </c>
      <c r="I10972">
        <v>68.9251708984375</v>
      </c>
      <c r="J10972">
        <v>0</v>
      </c>
      <c r="K10972">
        <v>18182</v>
      </c>
      <c r="L10972">
        <v>16834.373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 t="s">
        <v>38</v>
      </c>
    </row>
    <row r="10973" spans="1:19" hidden="1" x14ac:dyDescent="0.25">
      <c r="A10973" s="10" t="str">
        <f t="shared" si="171"/>
        <v>2017-2026Sierra1-in-10June PeakPGE7</v>
      </c>
      <c r="B10973" t="s">
        <v>54</v>
      </c>
      <c r="C10973" t="s">
        <v>14</v>
      </c>
      <c r="D10973" t="s">
        <v>4</v>
      </c>
      <c r="E10973" t="s">
        <v>1</v>
      </c>
      <c r="F10973">
        <v>7</v>
      </c>
      <c r="G10973">
        <v>0.88685500621795654</v>
      </c>
      <c r="H10973">
        <v>0.88685500621795654</v>
      </c>
      <c r="I10973">
        <v>66.677032470703125</v>
      </c>
      <c r="J10973">
        <v>0</v>
      </c>
      <c r="K10973">
        <v>18182</v>
      </c>
      <c r="L10973">
        <v>16834.373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 t="s">
        <v>38</v>
      </c>
    </row>
    <row r="10974" spans="1:19" hidden="1" x14ac:dyDescent="0.25">
      <c r="A10974" s="10" t="str">
        <f t="shared" si="171"/>
        <v>2017-2026Sierra1-in-10June PeakCAISO8</v>
      </c>
      <c r="B10974" t="s">
        <v>54</v>
      </c>
      <c r="C10974" t="s">
        <v>14</v>
      </c>
      <c r="D10974" t="s">
        <v>4</v>
      </c>
      <c r="E10974" t="s">
        <v>1</v>
      </c>
      <c r="F10974">
        <v>8</v>
      </c>
      <c r="G10974">
        <v>0.88914227485656738</v>
      </c>
      <c r="H10974">
        <v>0.88914227485656738</v>
      </c>
      <c r="I10974">
        <v>71.314849853515625</v>
      </c>
      <c r="J10974">
        <v>0</v>
      </c>
      <c r="K10974">
        <v>18182</v>
      </c>
      <c r="L10974">
        <v>16834.373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 t="s">
        <v>39</v>
      </c>
    </row>
    <row r="10975" spans="1:19" hidden="1" x14ac:dyDescent="0.25">
      <c r="A10975" s="10" t="str">
        <f t="shared" si="171"/>
        <v>2017-2026Sierra1-in-2June PeakCAISO8</v>
      </c>
      <c r="B10975" t="s">
        <v>54</v>
      </c>
      <c r="C10975" t="s">
        <v>14</v>
      </c>
      <c r="D10975" t="s">
        <v>4</v>
      </c>
      <c r="E10975" t="s">
        <v>9</v>
      </c>
      <c r="F10975">
        <v>8</v>
      </c>
      <c r="G10975">
        <v>0.91539168357849121</v>
      </c>
      <c r="H10975">
        <v>0.91539168357849121</v>
      </c>
      <c r="I10975">
        <v>71.988685607910156</v>
      </c>
      <c r="J10975">
        <v>0</v>
      </c>
      <c r="K10975">
        <v>18182</v>
      </c>
      <c r="L10975">
        <v>16834.373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 t="s">
        <v>39</v>
      </c>
    </row>
    <row r="10976" spans="1:19" hidden="1" x14ac:dyDescent="0.25">
      <c r="A10976" s="10" t="str">
        <f t="shared" si="171"/>
        <v>2017-2026Sierra1-in-2June PeakPGE8</v>
      </c>
      <c r="B10976" t="s">
        <v>54</v>
      </c>
      <c r="C10976" t="s">
        <v>14</v>
      </c>
      <c r="D10976" t="s">
        <v>4</v>
      </c>
      <c r="E10976" t="s">
        <v>9</v>
      </c>
      <c r="F10976">
        <v>8</v>
      </c>
      <c r="G10976">
        <v>0.99537056684494019</v>
      </c>
      <c r="H10976">
        <v>0.99537056684494019</v>
      </c>
      <c r="I10976">
        <v>74.055854797363281</v>
      </c>
      <c r="J10976">
        <v>0</v>
      </c>
      <c r="K10976">
        <v>18182</v>
      </c>
      <c r="L10976">
        <v>16834.373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 t="s">
        <v>38</v>
      </c>
    </row>
    <row r="10977" spans="1:19" hidden="1" x14ac:dyDescent="0.25">
      <c r="A10977" s="10" t="str">
        <f t="shared" si="171"/>
        <v>2017-2026Sierra1-in-10June PeakPGE8</v>
      </c>
      <c r="B10977" t="s">
        <v>54</v>
      </c>
      <c r="C10977" t="s">
        <v>14</v>
      </c>
      <c r="D10977" t="s">
        <v>4</v>
      </c>
      <c r="E10977" t="s">
        <v>1</v>
      </c>
      <c r="F10977">
        <v>8</v>
      </c>
      <c r="G10977">
        <v>0.94063353538513184</v>
      </c>
      <c r="H10977">
        <v>0.94063353538513184</v>
      </c>
      <c r="I10977">
        <v>72.458610534667969</v>
      </c>
      <c r="J10977">
        <v>0</v>
      </c>
      <c r="K10977">
        <v>18182</v>
      </c>
      <c r="L10977">
        <v>16834.373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 t="s">
        <v>38</v>
      </c>
    </row>
    <row r="10978" spans="1:19" hidden="1" x14ac:dyDescent="0.25">
      <c r="A10978" s="10" t="str">
        <f t="shared" si="171"/>
        <v>2017-2026Sierra1-in-10June PeakCAISO9</v>
      </c>
      <c r="B10978" t="s">
        <v>54</v>
      </c>
      <c r="C10978" t="s">
        <v>14</v>
      </c>
      <c r="D10978" t="s">
        <v>4</v>
      </c>
      <c r="E10978" t="s">
        <v>1</v>
      </c>
      <c r="F10978">
        <v>9</v>
      </c>
      <c r="G10978">
        <v>0.89466232061386108</v>
      </c>
      <c r="H10978">
        <v>0.89466232061386108</v>
      </c>
      <c r="I10978">
        <v>77.706871032714844</v>
      </c>
      <c r="J10978">
        <v>0</v>
      </c>
      <c r="K10978">
        <v>18182</v>
      </c>
      <c r="L10978">
        <v>16834.373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 t="s">
        <v>39</v>
      </c>
    </row>
    <row r="10979" spans="1:19" hidden="1" x14ac:dyDescent="0.25">
      <c r="A10979" s="10" t="str">
        <f t="shared" si="171"/>
        <v>2017-2026Sierra1-in-2June PeakCAISO9</v>
      </c>
      <c r="B10979" t="s">
        <v>54</v>
      </c>
      <c r="C10979" t="s">
        <v>14</v>
      </c>
      <c r="D10979" t="s">
        <v>4</v>
      </c>
      <c r="E10979" t="s">
        <v>9</v>
      </c>
      <c r="F10979">
        <v>9</v>
      </c>
      <c r="G10979">
        <v>0.92107468843460083</v>
      </c>
      <c r="H10979">
        <v>0.92107468843460083</v>
      </c>
      <c r="I10979">
        <v>78.670120239257813</v>
      </c>
      <c r="J10979">
        <v>0</v>
      </c>
      <c r="K10979">
        <v>18182</v>
      </c>
      <c r="L10979">
        <v>16834.373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 t="s">
        <v>39</v>
      </c>
    </row>
    <row r="10980" spans="1:19" hidden="1" x14ac:dyDescent="0.25">
      <c r="A10980" s="10" t="str">
        <f t="shared" si="171"/>
        <v>2017-2026Sierra1-in-10June PeakPGE9</v>
      </c>
      <c r="B10980" t="s">
        <v>54</v>
      </c>
      <c r="C10980" t="s">
        <v>14</v>
      </c>
      <c r="D10980" t="s">
        <v>4</v>
      </c>
      <c r="E10980" t="s">
        <v>1</v>
      </c>
      <c r="F10980">
        <v>9</v>
      </c>
      <c r="G10980">
        <v>0.94647324085235596</v>
      </c>
      <c r="H10980">
        <v>0.94647324085235596</v>
      </c>
      <c r="I10980">
        <v>79.527793884277344</v>
      </c>
      <c r="J10980">
        <v>0</v>
      </c>
      <c r="K10980">
        <v>18182</v>
      </c>
      <c r="L10980">
        <v>16834.373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 t="s">
        <v>38</v>
      </c>
    </row>
    <row r="10981" spans="1:19" hidden="1" x14ac:dyDescent="0.25">
      <c r="A10981" s="10" t="str">
        <f t="shared" si="171"/>
        <v>2017-2026Sierra1-in-2June PeakPGE9</v>
      </c>
      <c r="B10981" t="s">
        <v>54</v>
      </c>
      <c r="C10981" t="s">
        <v>14</v>
      </c>
      <c r="D10981" t="s">
        <v>4</v>
      </c>
      <c r="E10981" t="s">
        <v>9</v>
      </c>
      <c r="F10981">
        <v>9</v>
      </c>
      <c r="G10981">
        <v>1.0015500783920288</v>
      </c>
      <c r="H10981">
        <v>1.0015500783920288</v>
      </c>
      <c r="I10981">
        <v>80.262710571289063</v>
      </c>
      <c r="J10981">
        <v>0</v>
      </c>
      <c r="K10981">
        <v>18182</v>
      </c>
      <c r="L10981">
        <v>16834.373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 t="s">
        <v>38</v>
      </c>
    </row>
    <row r="10982" spans="1:19" hidden="1" x14ac:dyDescent="0.25">
      <c r="A10982" s="10" t="str">
        <f t="shared" si="171"/>
        <v>2017-2026Sierra1-in-2June PeakCAISO10</v>
      </c>
      <c r="B10982" t="s">
        <v>54</v>
      </c>
      <c r="C10982" t="s">
        <v>14</v>
      </c>
      <c r="D10982" t="s">
        <v>4</v>
      </c>
      <c r="E10982" t="s">
        <v>9</v>
      </c>
      <c r="F10982">
        <v>10</v>
      </c>
      <c r="G10982">
        <v>0.94779449701309204</v>
      </c>
      <c r="H10982">
        <v>0.94779449701309204</v>
      </c>
      <c r="I10982">
        <v>83.655586242675781</v>
      </c>
      <c r="J10982">
        <v>0</v>
      </c>
      <c r="K10982">
        <v>18182</v>
      </c>
      <c r="L10982">
        <v>16834.373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 t="s">
        <v>39</v>
      </c>
    </row>
    <row r="10983" spans="1:19" hidden="1" x14ac:dyDescent="0.25">
      <c r="A10983" s="10" t="str">
        <f t="shared" si="171"/>
        <v>2017-2026Sierra1-in-10June PeakCAISO10</v>
      </c>
      <c r="B10983" t="s">
        <v>54</v>
      </c>
      <c r="C10983" t="s">
        <v>14</v>
      </c>
      <c r="D10983" t="s">
        <v>4</v>
      </c>
      <c r="E10983" t="s">
        <v>1</v>
      </c>
      <c r="F10983">
        <v>10</v>
      </c>
      <c r="G10983">
        <v>0.92061591148376465</v>
      </c>
      <c r="H10983">
        <v>0.92061591148376465</v>
      </c>
      <c r="I10983">
        <v>82.734138488769531</v>
      </c>
      <c r="J10983">
        <v>0</v>
      </c>
      <c r="K10983">
        <v>18182</v>
      </c>
      <c r="L10983">
        <v>16834.373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 t="s">
        <v>39</v>
      </c>
    </row>
    <row r="10984" spans="1:19" hidden="1" x14ac:dyDescent="0.25">
      <c r="A10984" s="10" t="str">
        <f t="shared" si="171"/>
        <v>2017-2026Sierra1-in-2June PeakPGE10</v>
      </c>
      <c r="B10984" t="s">
        <v>54</v>
      </c>
      <c r="C10984" t="s">
        <v>14</v>
      </c>
      <c r="D10984" t="s">
        <v>4</v>
      </c>
      <c r="E10984" t="s">
        <v>9</v>
      </c>
      <c r="F10984">
        <v>10</v>
      </c>
      <c r="G10984">
        <v>1.030604362487793</v>
      </c>
      <c r="H10984">
        <v>1.030604362487793</v>
      </c>
      <c r="I10984">
        <v>85.095458984375</v>
      </c>
      <c r="J10984">
        <v>0</v>
      </c>
      <c r="K10984">
        <v>18182</v>
      </c>
      <c r="L10984">
        <v>16834.373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 t="s">
        <v>38</v>
      </c>
    </row>
    <row r="10985" spans="1:19" hidden="1" x14ac:dyDescent="0.25">
      <c r="A10985" s="10" t="str">
        <f t="shared" si="171"/>
        <v>2017-2026Sierra1-in-10June PeakPGE10</v>
      </c>
      <c r="B10985" t="s">
        <v>54</v>
      </c>
      <c r="C10985" t="s">
        <v>14</v>
      </c>
      <c r="D10985" t="s">
        <v>4</v>
      </c>
      <c r="E10985" t="s">
        <v>1</v>
      </c>
      <c r="F10985">
        <v>10</v>
      </c>
      <c r="G10985">
        <v>0.97392982244491577</v>
      </c>
      <c r="H10985">
        <v>0.97392982244491577</v>
      </c>
      <c r="I10985">
        <v>85.178207397460938</v>
      </c>
      <c r="J10985">
        <v>0</v>
      </c>
      <c r="K10985">
        <v>18182</v>
      </c>
      <c r="L10985">
        <v>16834.373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 t="s">
        <v>38</v>
      </c>
    </row>
    <row r="10986" spans="1:19" hidden="1" x14ac:dyDescent="0.25">
      <c r="A10986" s="10" t="str">
        <f t="shared" si="171"/>
        <v>2017-2026Sierra1-in-10June PeakCAISO11</v>
      </c>
      <c r="B10986" t="s">
        <v>54</v>
      </c>
      <c r="C10986" t="s">
        <v>14</v>
      </c>
      <c r="D10986" t="s">
        <v>4</v>
      </c>
      <c r="E10986" t="s">
        <v>1</v>
      </c>
      <c r="F10986">
        <v>11</v>
      </c>
      <c r="G10986">
        <v>1.0040555000305176</v>
      </c>
      <c r="H10986">
        <v>1.0040555000305176</v>
      </c>
      <c r="I10986">
        <v>86.669288635253906</v>
      </c>
      <c r="J10986">
        <v>0</v>
      </c>
      <c r="K10986">
        <v>18182</v>
      </c>
      <c r="L10986">
        <v>16834.373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 t="s">
        <v>39</v>
      </c>
    </row>
    <row r="10987" spans="1:19" hidden="1" x14ac:dyDescent="0.25">
      <c r="A10987" s="10" t="str">
        <f t="shared" si="171"/>
        <v>2017-2026Sierra1-in-2June PeakCAISO11</v>
      </c>
      <c r="B10987" t="s">
        <v>54</v>
      </c>
      <c r="C10987" t="s">
        <v>14</v>
      </c>
      <c r="D10987" t="s">
        <v>4</v>
      </c>
      <c r="E10987" t="s">
        <v>9</v>
      </c>
      <c r="F10987">
        <v>11</v>
      </c>
      <c r="G10987">
        <v>1.0336973667144775</v>
      </c>
      <c r="H10987">
        <v>1.0336973667144775</v>
      </c>
      <c r="I10987">
        <v>87.579460144042969</v>
      </c>
      <c r="J10987">
        <v>0</v>
      </c>
      <c r="K10987">
        <v>18182</v>
      </c>
      <c r="L10987">
        <v>16834.373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 t="s">
        <v>39</v>
      </c>
    </row>
    <row r="10988" spans="1:19" hidden="1" x14ac:dyDescent="0.25">
      <c r="A10988" s="10" t="str">
        <f t="shared" si="171"/>
        <v>2017-2026Sierra1-in-2June PeakPGE11</v>
      </c>
      <c r="B10988" t="s">
        <v>54</v>
      </c>
      <c r="C10988" t="s">
        <v>14</v>
      </c>
      <c r="D10988" t="s">
        <v>4</v>
      </c>
      <c r="E10988" t="s">
        <v>9</v>
      </c>
      <c r="F10988">
        <v>11</v>
      </c>
      <c r="G10988">
        <v>1.1240127086639404</v>
      </c>
      <c r="H10988">
        <v>1.1240127086639404</v>
      </c>
      <c r="I10988">
        <v>89.020751953125</v>
      </c>
      <c r="J10988">
        <v>0</v>
      </c>
      <c r="K10988">
        <v>18182</v>
      </c>
      <c r="L10988">
        <v>16834.373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 t="s">
        <v>38</v>
      </c>
    </row>
    <row r="10989" spans="1:19" hidden="1" x14ac:dyDescent="0.25">
      <c r="A10989" s="10" t="str">
        <f t="shared" si="171"/>
        <v>2017-2026Sierra1-in-10June PeakPGE11</v>
      </c>
      <c r="B10989" t="s">
        <v>54</v>
      </c>
      <c r="C10989" t="s">
        <v>14</v>
      </c>
      <c r="D10989" t="s">
        <v>4</v>
      </c>
      <c r="E10989" t="s">
        <v>1</v>
      </c>
      <c r="F10989">
        <v>11</v>
      </c>
      <c r="G10989">
        <v>1.0622014999389648</v>
      </c>
      <c r="H10989">
        <v>1.0622014999389648</v>
      </c>
      <c r="I10989">
        <v>89.157066345214844</v>
      </c>
      <c r="J10989">
        <v>0</v>
      </c>
      <c r="K10989">
        <v>18182</v>
      </c>
      <c r="L10989">
        <v>16834.373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 t="s">
        <v>38</v>
      </c>
    </row>
    <row r="10990" spans="1:19" hidden="1" x14ac:dyDescent="0.25">
      <c r="A10990" s="10" t="str">
        <f t="shared" si="171"/>
        <v>2017-2026Sierra1-in-2June PeakCAISO12</v>
      </c>
      <c r="B10990" t="s">
        <v>54</v>
      </c>
      <c r="C10990" t="s">
        <v>14</v>
      </c>
      <c r="D10990" t="s">
        <v>4</v>
      </c>
      <c r="E10990" t="s">
        <v>9</v>
      </c>
      <c r="F10990">
        <v>12</v>
      </c>
      <c r="G10990">
        <v>1.2147501707077026</v>
      </c>
      <c r="H10990">
        <v>1.2147501707077026</v>
      </c>
      <c r="I10990">
        <v>90.563461303710938</v>
      </c>
      <c r="J10990">
        <v>0</v>
      </c>
      <c r="K10990">
        <v>18182</v>
      </c>
      <c r="L10990">
        <v>16834.373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 t="s">
        <v>39</v>
      </c>
    </row>
    <row r="10991" spans="1:19" hidden="1" x14ac:dyDescent="0.25">
      <c r="A10991" s="10" t="str">
        <f t="shared" si="171"/>
        <v>2017-2026Sierra1-in-10June PeakCAISO12</v>
      </c>
      <c r="B10991" t="s">
        <v>54</v>
      </c>
      <c r="C10991" t="s">
        <v>14</v>
      </c>
      <c r="D10991" t="s">
        <v>4</v>
      </c>
      <c r="E10991" t="s">
        <v>1</v>
      </c>
      <c r="F10991">
        <v>12</v>
      </c>
      <c r="G10991">
        <v>1.1799165010452271</v>
      </c>
      <c r="H10991">
        <v>1.1799165010452271</v>
      </c>
      <c r="I10991">
        <v>89.705436706542969</v>
      </c>
      <c r="J10991">
        <v>0</v>
      </c>
      <c r="K10991">
        <v>18182</v>
      </c>
      <c r="L10991">
        <v>16834.373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 t="s">
        <v>39</v>
      </c>
    </row>
    <row r="10992" spans="1:19" hidden="1" x14ac:dyDescent="0.25">
      <c r="A10992" s="10" t="str">
        <f t="shared" si="171"/>
        <v>2017-2026Sierra1-in-2June PeakPGE12</v>
      </c>
      <c r="B10992" t="s">
        <v>54</v>
      </c>
      <c r="C10992" t="s">
        <v>14</v>
      </c>
      <c r="D10992" t="s">
        <v>4</v>
      </c>
      <c r="E10992" t="s">
        <v>9</v>
      </c>
      <c r="F10992">
        <v>12</v>
      </c>
      <c r="G10992">
        <v>1.3208842277526855</v>
      </c>
      <c r="H10992">
        <v>1.3208842277526855</v>
      </c>
      <c r="I10992">
        <v>91.887725830078125</v>
      </c>
      <c r="J10992">
        <v>0</v>
      </c>
      <c r="K10992">
        <v>18182</v>
      </c>
      <c r="L10992">
        <v>16834.373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 t="s">
        <v>38</v>
      </c>
    </row>
    <row r="10993" spans="1:19" hidden="1" x14ac:dyDescent="0.25">
      <c r="A10993" s="10" t="str">
        <f t="shared" si="171"/>
        <v>2017-2026Sierra1-in-10June PeakPGE12</v>
      </c>
      <c r="B10993" t="s">
        <v>54</v>
      </c>
      <c r="C10993" t="s">
        <v>14</v>
      </c>
      <c r="D10993" t="s">
        <v>4</v>
      </c>
      <c r="E10993" t="s">
        <v>1</v>
      </c>
      <c r="F10993">
        <v>12</v>
      </c>
      <c r="G10993">
        <v>1.2482467889785767</v>
      </c>
      <c r="H10993">
        <v>1.2482467889785767</v>
      </c>
      <c r="I10993">
        <v>91.82806396484375</v>
      </c>
      <c r="J10993">
        <v>0</v>
      </c>
      <c r="K10993">
        <v>18182</v>
      </c>
      <c r="L10993">
        <v>16834.373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 t="s">
        <v>38</v>
      </c>
    </row>
    <row r="10994" spans="1:19" hidden="1" x14ac:dyDescent="0.25">
      <c r="A10994" s="10" t="str">
        <f t="shared" si="171"/>
        <v>2017-2026Sierra1-in-10June PeakCAISO13</v>
      </c>
      <c r="B10994" t="s">
        <v>54</v>
      </c>
      <c r="C10994" t="s">
        <v>14</v>
      </c>
      <c r="D10994" t="s">
        <v>4</v>
      </c>
      <c r="E10994" t="s">
        <v>1</v>
      </c>
      <c r="F10994">
        <v>13</v>
      </c>
      <c r="G10994">
        <v>1.4152457714080811</v>
      </c>
      <c r="H10994">
        <v>1.4152457714080811</v>
      </c>
      <c r="I10994">
        <v>91.638168334960938</v>
      </c>
      <c r="J10994">
        <v>0</v>
      </c>
      <c r="K10994">
        <v>18182</v>
      </c>
      <c r="L10994">
        <v>16834.373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 t="s">
        <v>39</v>
      </c>
    </row>
    <row r="10995" spans="1:19" hidden="1" x14ac:dyDescent="0.25">
      <c r="A10995" s="10" t="str">
        <f t="shared" si="171"/>
        <v>2017-2026Sierra1-in-2June PeakCAISO13</v>
      </c>
      <c r="B10995" t="s">
        <v>54</v>
      </c>
      <c r="C10995" t="s">
        <v>14</v>
      </c>
      <c r="D10995" t="s">
        <v>4</v>
      </c>
      <c r="E10995" t="s">
        <v>9</v>
      </c>
      <c r="F10995">
        <v>13</v>
      </c>
      <c r="G10995">
        <v>1.4570268392562866</v>
      </c>
      <c r="H10995">
        <v>1.4570268392562866</v>
      </c>
      <c r="I10995">
        <v>92.452049255371094</v>
      </c>
      <c r="J10995">
        <v>0</v>
      </c>
      <c r="K10995">
        <v>18182</v>
      </c>
      <c r="L10995">
        <v>16834.373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 t="s">
        <v>39</v>
      </c>
    </row>
    <row r="10996" spans="1:19" hidden="1" x14ac:dyDescent="0.25">
      <c r="A10996" s="10" t="str">
        <f t="shared" si="171"/>
        <v>2017-2026Sierra1-in-2June PeakPGE13</v>
      </c>
      <c r="B10996" t="s">
        <v>54</v>
      </c>
      <c r="C10996" t="s">
        <v>14</v>
      </c>
      <c r="D10996" t="s">
        <v>4</v>
      </c>
      <c r="E10996" t="s">
        <v>9</v>
      </c>
      <c r="F10996">
        <v>13</v>
      </c>
      <c r="G10996">
        <v>1.5843290090560913</v>
      </c>
      <c r="H10996">
        <v>1.5843290090560913</v>
      </c>
      <c r="I10996">
        <v>94.079902648925781</v>
      </c>
      <c r="J10996">
        <v>0</v>
      </c>
      <c r="K10996">
        <v>18182</v>
      </c>
      <c r="L10996">
        <v>16834.373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 t="s">
        <v>38</v>
      </c>
    </row>
    <row r="10997" spans="1:19" hidden="1" x14ac:dyDescent="0.25">
      <c r="A10997" s="10" t="str">
        <f t="shared" si="171"/>
        <v>2017-2026Sierra1-in-10June PeakPGE13</v>
      </c>
      <c r="B10997" t="s">
        <v>54</v>
      </c>
      <c r="C10997" t="s">
        <v>14</v>
      </c>
      <c r="D10997" t="s">
        <v>4</v>
      </c>
      <c r="E10997" t="s">
        <v>1</v>
      </c>
      <c r="F10997">
        <v>13</v>
      </c>
      <c r="G10997">
        <v>1.4972041845321655</v>
      </c>
      <c r="H10997">
        <v>1.4972041845321655</v>
      </c>
      <c r="I10997">
        <v>93.783363342285156</v>
      </c>
      <c r="J10997">
        <v>0</v>
      </c>
      <c r="K10997">
        <v>18182</v>
      </c>
      <c r="L10997">
        <v>16834.373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 t="s">
        <v>38</v>
      </c>
    </row>
    <row r="10998" spans="1:19" hidden="1" x14ac:dyDescent="0.25">
      <c r="A10998" s="10" t="str">
        <f t="shared" si="171"/>
        <v>2017-2026Sierra1-in-10June PeakCAISO14</v>
      </c>
      <c r="B10998" t="s">
        <v>54</v>
      </c>
      <c r="C10998" t="s">
        <v>14</v>
      </c>
      <c r="D10998" t="s">
        <v>4</v>
      </c>
      <c r="E10998" t="s">
        <v>1</v>
      </c>
      <c r="F10998">
        <v>14</v>
      </c>
      <c r="G10998">
        <v>1.6732324361801147</v>
      </c>
      <c r="H10998">
        <v>1.4400001764297485</v>
      </c>
      <c r="I10998">
        <v>93.289901733398438</v>
      </c>
      <c r="J10998">
        <v>0.10273714363574982</v>
      </c>
      <c r="K10998">
        <v>18182</v>
      </c>
      <c r="L10998">
        <v>16834.373</v>
      </c>
      <c r="M10998">
        <v>0.23323230445384979</v>
      </c>
      <c r="N10998">
        <v>0.10156437754631042</v>
      </c>
      <c r="O10998">
        <v>0.17935694754123688</v>
      </c>
      <c r="P10998">
        <v>0.23323230445384979</v>
      </c>
      <c r="Q10998">
        <v>0.2871076762676239</v>
      </c>
      <c r="R10998">
        <v>0.36490023136138916</v>
      </c>
      <c r="S10998" t="s">
        <v>39</v>
      </c>
    </row>
    <row r="10999" spans="1:19" hidden="1" x14ac:dyDescent="0.25">
      <c r="A10999" s="10" t="str">
        <f t="shared" si="171"/>
        <v>2017-2026Sierra1-in-2June PeakCAISO14</v>
      </c>
      <c r="B10999" t="s">
        <v>54</v>
      </c>
      <c r="C10999" t="s">
        <v>14</v>
      </c>
      <c r="D10999" t="s">
        <v>4</v>
      </c>
      <c r="E10999" t="s">
        <v>9</v>
      </c>
      <c r="F10999">
        <v>14</v>
      </c>
      <c r="G10999">
        <v>1.7226297855377197</v>
      </c>
      <c r="H10999">
        <v>1.4740051031112671</v>
      </c>
      <c r="I10999">
        <v>94.389045715332031</v>
      </c>
      <c r="J10999">
        <v>0.10273714363574982</v>
      </c>
      <c r="K10999">
        <v>18182</v>
      </c>
      <c r="L10999">
        <v>16834.373</v>
      </c>
      <c r="M10999">
        <v>0.24862468242645264</v>
      </c>
      <c r="N10999">
        <v>0.11695675551891327</v>
      </c>
      <c r="O10999">
        <v>0.19474932551383972</v>
      </c>
      <c r="P10999">
        <v>0.24862468242645264</v>
      </c>
      <c r="Q10999">
        <v>0.30250003933906555</v>
      </c>
      <c r="R10999">
        <v>0.38029259443283081</v>
      </c>
      <c r="S10999" t="s">
        <v>39</v>
      </c>
    </row>
    <row r="11000" spans="1:19" hidden="1" x14ac:dyDescent="0.25">
      <c r="A11000" s="10" t="str">
        <f t="shared" si="171"/>
        <v>2017-2026Sierra1-in-10June PeakPGE14</v>
      </c>
      <c r="B11000" t="s">
        <v>54</v>
      </c>
      <c r="C11000" t="s">
        <v>14</v>
      </c>
      <c r="D11000" t="s">
        <v>4</v>
      </c>
      <c r="E11000" t="s">
        <v>1</v>
      </c>
      <c r="F11000">
        <v>14</v>
      </c>
      <c r="G11000">
        <v>1.7701311111450195</v>
      </c>
      <c r="H11000">
        <v>1.5063579082489014</v>
      </c>
      <c r="I11000">
        <v>95.670074462890625</v>
      </c>
      <c r="J11000">
        <v>0.10273714363574982</v>
      </c>
      <c r="K11000">
        <v>18182</v>
      </c>
      <c r="L11000">
        <v>16834.373</v>
      </c>
      <c r="M11000">
        <v>0.26377317309379578</v>
      </c>
      <c r="N11000">
        <v>0.13210524618625641</v>
      </c>
      <c r="O11000">
        <v>0.20989781618118286</v>
      </c>
      <c r="P11000">
        <v>0.26377317309379578</v>
      </c>
      <c r="Q11000">
        <v>0.31764853000640869</v>
      </c>
      <c r="R11000">
        <v>0.39544108510017395</v>
      </c>
      <c r="S11000" t="s">
        <v>38</v>
      </c>
    </row>
    <row r="11001" spans="1:19" hidden="1" x14ac:dyDescent="0.25">
      <c r="A11001" s="10" t="str">
        <f t="shared" si="171"/>
        <v>2017-2026Sierra1-in-2June PeakPGE14</v>
      </c>
      <c r="B11001" t="s">
        <v>54</v>
      </c>
      <c r="C11001" t="s">
        <v>14</v>
      </c>
      <c r="D11001" t="s">
        <v>4</v>
      </c>
      <c r="E11001" t="s">
        <v>9</v>
      </c>
      <c r="F11001">
        <v>14</v>
      </c>
      <c r="G11001">
        <v>1.8731380701065063</v>
      </c>
      <c r="H11001">
        <v>1.5889121294021606</v>
      </c>
      <c r="I11001">
        <v>96.155044555664063</v>
      </c>
      <c r="J11001">
        <v>0.10273714363574982</v>
      </c>
      <c r="K11001">
        <v>18182</v>
      </c>
      <c r="L11001">
        <v>16834.373</v>
      </c>
      <c r="M11001">
        <v>0.28422591090202332</v>
      </c>
      <c r="N11001">
        <v>0.15255798399448395</v>
      </c>
      <c r="O11001">
        <v>0.2303505539894104</v>
      </c>
      <c r="P11001">
        <v>0.28422591090202332</v>
      </c>
      <c r="Q11001">
        <v>0.33810126781463623</v>
      </c>
      <c r="R11001">
        <v>0.41589382290840149</v>
      </c>
      <c r="S11001" t="s">
        <v>38</v>
      </c>
    </row>
    <row r="11002" spans="1:19" hidden="1" x14ac:dyDescent="0.25">
      <c r="A11002" s="10" t="str">
        <f t="shared" si="171"/>
        <v>2017-2026Sierra1-in-10June PeakCAISO15</v>
      </c>
      <c r="B11002" t="s">
        <v>54</v>
      </c>
      <c r="C11002" t="s">
        <v>14</v>
      </c>
      <c r="D11002" t="s">
        <v>4</v>
      </c>
      <c r="E11002" t="s">
        <v>1</v>
      </c>
      <c r="F11002">
        <v>15</v>
      </c>
      <c r="G11002">
        <v>1.9277276992797852</v>
      </c>
      <c r="H11002">
        <v>1.5755740404129028</v>
      </c>
      <c r="I11002">
        <v>95.170074462890625</v>
      </c>
      <c r="J11002">
        <v>0.1230589896440506</v>
      </c>
      <c r="K11002">
        <v>18182</v>
      </c>
      <c r="L11002">
        <v>16834.373</v>
      </c>
      <c r="M11002">
        <v>0.35215362906455994</v>
      </c>
      <c r="N11002">
        <v>0.19444122910499573</v>
      </c>
      <c r="O11002">
        <v>0.28762149810791016</v>
      </c>
      <c r="P11002">
        <v>0.35215362906455994</v>
      </c>
      <c r="Q11002">
        <v>0.41668576002120972</v>
      </c>
      <c r="R11002">
        <v>0.50986605882644653</v>
      </c>
      <c r="S11002" t="s">
        <v>39</v>
      </c>
    </row>
    <row r="11003" spans="1:19" hidden="1" x14ac:dyDescent="0.25">
      <c r="A11003" s="10" t="str">
        <f t="shared" si="171"/>
        <v>2017-2026Sierra1-in-2June PeakCAISO15</v>
      </c>
      <c r="B11003" t="s">
        <v>54</v>
      </c>
      <c r="C11003" t="s">
        <v>14</v>
      </c>
      <c r="D11003" t="s">
        <v>4</v>
      </c>
      <c r="E11003" t="s">
        <v>9</v>
      </c>
      <c r="F11003">
        <v>15</v>
      </c>
      <c r="G11003">
        <v>1.9846383333206177</v>
      </c>
      <c r="H11003">
        <v>1.6133683919906616</v>
      </c>
      <c r="I11003">
        <v>96.179901123046875</v>
      </c>
      <c r="J11003">
        <v>0.1230589896440506</v>
      </c>
      <c r="K11003">
        <v>18182</v>
      </c>
      <c r="L11003">
        <v>16834.373</v>
      </c>
      <c r="M11003">
        <v>0.37126994132995605</v>
      </c>
      <c r="N11003">
        <v>0.21355754137039185</v>
      </c>
      <c r="O11003">
        <v>0.30673781037330627</v>
      </c>
      <c r="P11003">
        <v>0.37126994132995605</v>
      </c>
      <c r="Q11003">
        <v>0.43580207228660583</v>
      </c>
      <c r="R11003">
        <v>0.52898234128952026</v>
      </c>
      <c r="S11003" t="s">
        <v>39</v>
      </c>
    </row>
    <row r="11004" spans="1:19" hidden="1" x14ac:dyDescent="0.25">
      <c r="A11004" s="10" t="str">
        <f t="shared" si="171"/>
        <v>2017-2026Sierra1-in-10June PeakPGE15</v>
      </c>
      <c r="B11004" t="s">
        <v>54</v>
      </c>
      <c r="C11004" t="s">
        <v>14</v>
      </c>
      <c r="D11004" t="s">
        <v>4</v>
      </c>
      <c r="E11004" t="s">
        <v>1</v>
      </c>
      <c r="F11004">
        <v>15</v>
      </c>
      <c r="G11004">
        <v>2.0393645763397217</v>
      </c>
      <c r="H11004">
        <v>1.64760422706604</v>
      </c>
      <c r="I11004">
        <v>97.561508178710938</v>
      </c>
      <c r="J11004">
        <v>0.1230589896440506</v>
      </c>
      <c r="K11004">
        <v>18182</v>
      </c>
      <c r="L11004">
        <v>16834.373</v>
      </c>
      <c r="M11004">
        <v>0.39176040887832642</v>
      </c>
      <c r="N11004">
        <v>0.23404800891876221</v>
      </c>
      <c r="O11004">
        <v>0.32722827792167664</v>
      </c>
      <c r="P11004">
        <v>0.39176040887832642</v>
      </c>
      <c r="Q11004">
        <v>0.4562925398349762</v>
      </c>
      <c r="R11004">
        <v>0.54947280883789063</v>
      </c>
      <c r="S11004" t="s">
        <v>38</v>
      </c>
    </row>
    <row r="11005" spans="1:19" hidden="1" x14ac:dyDescent="0.25">
      <c r="A11005" s="10" t="str">
        <f t="shared" si="171"/>
        <v>2017-2026Sierra1-in-2June PeakPGE15</v>
      </c>
      <c r="B11005" t="s">
        <v>54</v>
      </c>
      <c r="C11005" t="s">
        <v>14</v>
      </c>
      <c r="D11005" t="s">
        <v>4</v>
      </c>
      <c r="E11005" t="s">
        <v>9</v>
      </c>
      <c r="F11005">
        <v>15</v>
      </c>
      <c r="G11005">
        <v>2.1580386161804199</v>
      </c>
      <c r="H11005">
        <v>1.7407156229019165</v>
      </c>
      <c r="I11005">
        <v>97.819488525390625</v>
      </c>
      <c r="J11005">
        <v>0.1230589896440506</v>
      </c>
      <c r="K11005">
        <v>18182</v>
      </c>
      <c r="L11005">
        <v>16834.373</v>
      </c>
      <c r="M11005">
        <v>0.41732296347618103</v>
      </c>
      <c r="N11005">
        <v>0.25961056351661682</v>
      </c>
      <c r="O11005">
        <v>0.35279083251953125</v>
      </c>
      <c r="P11005">
        <v>0.41732296347618103</v>
      </c>
      <c r="Q11005">
        <v>0.48185509443283081</v>
      </c>
      <c r="R11005">
        <v>0.57503539323806763</v>
      </c>
      <c r="S11005" t="s">
        <v>38</v>
      </c>
    </row>
    <row r="11006" spans="1:19" hidden="1" x14ac:dyDescent="0.25">
      <c r="A11006" s="10" t="str">
        <f t="shared" si="171"/>
        <v>2017-2026Sierra1-in-10June PeakCAISO16</v>
      </c>
      <c r="B11006" t="s">
        <v>54</v>
      </c>
      <c r="C11006" t="s">
        <v>14</v>
      </c>
      <c r="D11006" t="s">
        <v>4</v>
      </c>
      <c r="E11006" t="s">
        <v>1</v>
      </c>
      <c r="F11006">
        <v>16</v>
      </c>
      <c r="G11006">
        <v>2.2430455684661865</v>
      </c>
      <c r="H11006">
        <v>1.7547519207000732</v>
      </c>
      <c r="I11006">
        <v>96.511215209960938</v>
      </c>
      <c r="J11006">
        <v>0.15615223348140717</v>
      </c>
      <c r="K11006">
        <v>18182</v>
      </c>
      <c r="L11006">
        <v>16834.373</v>
      </c>
      <c r="M11006">
        <v>0.48829370737075806</v>
      </c>
      <c r="N11006">
        <v>0.28816899657249451</v>
      </c>
      <c r="O11006">
        <v>0.40640747547149658</v>
      </c>
      <c r="P11006">
        <v>0.48829370737075806</v>
      </c>
      <c r="Q11006">
        <v>0.57017993927001953</v>
      </c>
      <c r="R11006">
        <v>0.68841838836669922</v>
      </c>
      <c r="S11006" t="s">
        <v>39</v>
      </c>
    </row>
    <row r="11007" spans="1:19" hidden="1" x14ac:dyDescent="0.25">
      <c r="A11007" s="10" t="str">
        <f t="shared" si="171"/>
        <v>2017-2026Sierra1-in-2June PeakCAISO16</v>
      </c>
      <c r="B11007" t="s">
        <v>54</v>
      </c>
      <c r="C11007" t="s">
        <v>14</v>
      </c>
      <c r="D11007" t="s">
        <v>4</v>
      </c>
      <c r="E11007" t="s">
        <v>9</v>
      </c>
      <c r="F11007">
        <v>16</v>
      </c>
      <c r="G11007">
        <v>2.30926513671875</v>
      </c>
      <c r="H11007">
        <v>1.8011651039123535</v>
      </c>
      <c r="I11007">
        <v>97.149322509765625</v>
      </c>
      <c r="J11007">
        <v>0.15615223348140717</v>
      </c>
      <c r="K11007">
        <v>18182</v>
      </c>
      <c r="L11007">
        <v>16834.373</v>
      </c>
      <c r="M11007">
        <v>0.50810009241104126</v>
      </c>
      <c r="N11007">
        <v>0.30797538161277771</v>
      </c>
      <c r="O11007">
        <v>0.42621386051177979</v>
      </c>
      <c r="P11007">
        <v>0.50810009241104126</v>
      </c>
      <c r="Q11007">
        <v>0.58998632431030273</v>
      </c>
      <c r="R11007">
        <v>0.70822477340698242</v>
      </c>
      <c r="S11007" t="s">
        <v>39</v>
      </c>
    </row>
    <row r="11008" spans="1:19" hidden="1" x14ac:dyDescent="0.25">
      <c r="A11008" s="10" t="str">
        <f t="shared" si="171"/>
        <v>2017-2026Sierra1-in-2June PeakPGE16</v>
      </c>
      <c r="B11008" t="s">
        <v>54</v>
      </c>
      <c r="C11008" t="s">
        <v>14</v>
      </c>
      <c r="D11008" t="s">
        <v>4</v>
      </c>
      <c r="E11008" t="s">
        <v>9</v>
      </c>
      <c r="F11008">
        <v>16</v>
      </c>
      <c r="G11008">
        <v>2.511028528213501</v>
      </c>
      <c r="H11008">
        <v>1.9423680305480957</v>
      </c>
      <c r="I11008">
        <v>99.069442749023438</v>
      </c>
      <c r="J11008">
        <v>0.15615223348140717</v>
      </c>
      <c r="K11008">
        <v>18182</v>
      </c>
      <c r="L11008">
        <v>16834.373</v>
      </c>
      <c r="M11008">
        <v>0.56866049766540527</v>
      </c>
      <c r="N11008">
        <v>0.36853578686714172</v>
      </c>
      <c r="O11008">
        <v>0.4867742657661438</v>
      </c>
      <c r="P11008">
        <v>0.56866049766540527</v>
      </c>
      <c r="Q11008">
        <v>0.65054672956466675</v>
      </c>
      <c r="R11008">
        <v>0.76878517866134644</v>
      </c>
      <c r="S11008" t="s">
        <v>38</v>
      </c>
    </row>
    <row r="11009" spans="1:19" hidden="1" x14ac:dyDescent="0.25">
      <c r="A11009" s="10" t="str">
        <f t="shared" si="171"/>
        <v>2017-2026Sierra1-in-10June PeakPGE16</v>
      </c>
      <c r="B11009" t="s">
        <v>54</v>
      </c>
      <c r="C11009" t="s">
        <v>14</v>
      </c>
      <c r="D11009" t="s">
        <v>4</v>
      </c>
      <c r="E11009" t="s">
        <v>1</v>
      </c>
      <c r="F11009">
        <v>16</v>
      </c>
      <c r="G11009">
        <v>2.3729429244995117</v>
      </c>
      <c r="H11009">
        <v>1.8194897174835205</v>
      </c>
      <c r="I11009">
        <v>98.991950988769531</v>
      </c>
      <c r="J11009">
        <v>0.15615223348140717</v>
      </c>
      <c r="K11009">
        <v>18182</v>
      </c>
      <c r="L11009">
        <v>16834.373</v>
      </c>
      <c r="M11009">
        <v>0.55345320701599121</v>
      </c>
      <c r="N11009">
        <v>0.35332849621772766</v>
      </c>
      <c r="O11009">
        <v>0.47156697511672974</v>
      </c>
      <c r="P11009">
        <v>0.55345320701599121</v>
      </c>
      <c r="Q11009">
        <v>0.63533943891525269</v>
      </c>
      <c r="R11009">
        <v>0.75357788801193237</v>
      </c>
      <c r="S11009" t="s">
        <v>38</v>
      </c>
    </row>
    <row r="11010" spans="1:19" hidden="1" x14ac:dyDescent="0.25">
      <c r="A11010" s="10" t="str">
        <f t="shared" ref="A11010:A11073" si="172">CONCATENATE(B11010,C11010,E11010,D11010,S11010,F11010)</f>
        <v>2017-2026Sierra1-in-10June PeakCAISO17</v>
      </c>
      <c r="B11010" t="s">
        <v>54</v>
      </c>
      <c r="C11010" t="s">
        <v>14</v>
      </c>
      <c r="D11010" t="s">
        <v>4</v>
      </c>
      <c r="E11010" t="s">
        <v>1</v>
      </c>
      <c r="F11010">
        <v>17</v>
      </c>
      <c r="G11010">
        <v>2.5518608093261719</v>
      </c>
      <c r="H11010">
        <v>2.0024042129516602</v>
      </c>
      <c r="I11010">
        <v>96.91534423828125</v>
      </c>
      <c r="J11010">
        <v>0.16046801209449768</v>
      </c>
      <c r="K11010">
        <v>18182</v>
      </c>
      <c r="L11010">
        <v>16834.373</v>
      </c>
      <c r="M11010">
        <v>0.54945647716522217</v>
      </c>
      <c r="N11010">
        <v>0.34380066394805908</v>
      </c>
      <c r="O11010">
        <v>0.46530705690383911</v>
      </c>
      <c r="P11010">
        <v>0.54945647716522217</v>
      </c>
      <c r="Q11010">
        <v>0.63360589742660522</v>
      </c>
      <c r="R11010">
        <v>0.75511229038238525</v>
      </c>
      <c r="S11010" t="s">
        <v>39</v>
      </c>
    </row>
    <row r="11011" spans="1:19" hidden="1" x14ac:dyDescent="0.25">
      <c r="A11011" s="10" t="str">
        <f t="shared" si="172"/>
        <v>2017-2026Sierra1-in-2June PeakCAISO17</v>
      </c>
      <c r="B11011" t="s">
        <v>54</v>
      </c>
      <c r="C11011" t="s">
        <v>14</v>
      </c>
      <c r="D11011" t="s">
        <v>4</v>
      </c>
      <c r="E11011" t="s">
        <v>9</v>
      </c>
      <c r="F11011">
        <v>17</v>
      </c>
      <c r="G11011">
        <v>2.627197265625</v>
      </c>
      <c r="H11011">
        <v>2.0547711849212646</v>
      </c>
      <c r="I11011">
        <v>97.901176452636719</v>
      </c>
      <c r="J11011">
        <v>0.16046801209449768</v>
      </c>
      <c r="K11011">
        <v>18182</v>
      </c>
      <c r="L11011">
        <v>16834.373</v>
      </c>
      <c r="M11011">
        <v>0.57242614030838013</v>
      </c>
      <c r="N11011">
        <v>0.36677032709121704</v>
      </c>
      <c r="O11011">
        <v>0.48827672004699707</v>
      </c>
      <c r="P11011">
        <v>0.57242614030838013</v>
      </c>
      <c r="Q11011">
        <v>0.65657556056976318</v>
      </c>
      <c r="R11011">
        <v>0.77808195352554321</v>
      </c>
      <c r="S11011" t="s">
        <v>39</v>
      </c>
    </row>
    <row r="11012" spans="1:19" hidden="1" x14ac:dyDescent="0.25">
      <c r="A11012" s="10" t="str">
        <f t="shared" si="172"/>
        <v>2017-2026Sierra1-in-2June PeakPGE17</v>
      </c>
      <c r="B11012" t="s">
        <v>54</v>
      </c>
      <c r="C11012" t="s">
        <v>14</v>
      </c>
      <c r="D11012" t="s">
        <v>4</v>
      </c>
      <c r="E11012" t="s">
        <v>9</v>
      </c>
      <c r="F11012">
        <v>17</v>
      </c>
      <c r="G11012">
        <v>2.8567385673522949</v>
      </c>
      <c r="H11012">
        <v>2.232426643371582</v>
      </c>
      <c r="I11012">
        <v>99.503150939941406</v>
      </c>
      <c r="J11012">
        <v>0.16046801209449768</v>
      </c>
      <c r="K11012">
        <v>18182</v>
      </c>
      <c r="L11012">
        <v>16834.373</v>
      </c>
      <c r="M11012">
        <v>0.62431198358535767</v>
      </c>
      <c r="N11012">
        <v>0.41865617036819458</v>
      </c>
      <c r="O11012">
        <v>0.54016256332397461</v>
      </c>
      <c r="P11012">
        <v>0.62431198358535767</v>
      </c>
      <c r="Q11012">
        <v>0.70846140384674072</v>
      </c>
      <c r="R11012">
        <v>0.82996779680252075</v>
      </c>
      <c r="S11012" t="s">
        <v>38</v>
      </c>
    </row>
    <row r="11013" spans="1:19" hidden="1" x14ac:dyDescent="0.25">
      <c r="A11013" s="10" t="str">
        <f t="shared" si="172"/>
        <v>2017-2026Sierra1-in-10June PeakPGE17</v>
      </c>
      <c r="B11013" t="s">
        <v>54</v>
      </c>
      <c r="C11013" t="s">
        <v>14</v>
      </c>
      <c r="D11013" t="s">
        <v>4</v>
      </c>
      <c r="E11013" t="s">
        <v>1</v>
      </c>
      <c r="F11013">
        <v>17</v>
      </c>
      <c r="G11013">
        <v>2.6996419429779053</v>
      </c>
      <c r="H11013">
        <v>2.0960514545440674</v>
      </c>
      <c r="I11013">
        <v>99.552070617675781</v>
      </c>
      <c r="J11013">
        <v>0.16046801209449768</v>
      </c>
      <c r="K11013">
        <v>18182</v>
      </c>
      <c r="L11013">
        <v>16834.373</v>
      </c>
      <c r="M11013">
        <v>0.60359042882919312</v>
      </c>
      <c r="N11013">
        <v>0.39793461561203003</v>
      </c>
      <c r="O11013">
        <v>0.51944100856781006</v>
      </c>
      <c r="P11013">
        <v>0.60359042882919312</v>
      </c>
      <c r="Q11013">
        <v>0.68773984909057617</v>
      </c>
      <c r="R11013">
        <v>0.8092462420463562</v>
      </c>
      <c r="S11013" t="s">
        <v>38</v>
      </c>
    </row>
    <row r="11014" spans="1:19" hidden="1" x14ac:dyDescent="0.25">
      <c r="A11014" s="10" t="str">
        <f t="shared" si="172"/>
        <v>2017-2026Sierra1-in-10June PeakCAISO18</v>
      </c>
      <c r="B11014" t="s">
        <v>54</v>
      </c>
      <c r="C11014" t="s">
        <v>14</v>
      </c>
      <c r="D11014" t="s">
        <v>4</v>
      </c>
      <c r="E11014" t="s">
        <v>1</v>
      </c>
      <c r="F11014">
        <v>18</v>
      </c>
      <c r="G11014">
        <v>2.7985329627990723</v>
      </c>
      <c r="H11014">
        <v>2.2353053092956543</v>
      </c>
      <c r="I11014">
        <v>96.631027221679688</v>
      </c>
      <c r="J11014">
        <v>0.13599415123462677</v>
      </c>
      <c r="K11014">
        <v>18182</v>
      </c>
      <c r="L11014">
        <v>16834.373</v>
      </c>
      <c r="M11014">
        <v>0.56322765350341797</v>
      </c>
      <c r="N11014">
        <v>0.3889375627040863</v>
      </c>
      <c r="O11014">
        <v>0.49191233515739441</v>
      </c>
      <c r="P11014">
        <v>0.56322765350341797</v>
      </c>
      <c r="Q11014">
        <v>0.63454300165176392</v>
      </c>
      <c r="R11014">
        <v>0.73751777410507202</v>
      </c>
      <c r="S11014" t="s">
        <v>39</v>
      </c>
    </row>
    <row r="11015" spans="1:19" hidden="1" x14ac:dyDescent="0.25">
      <c r="A11015" s="10" t="str">
        <f t="shared" si="172"/>
        <v>2017-2026Sierra1-in-2June PeakCAISO18</v>
      </c>
      <c r="B11015" t="s">
        <v>54</v>
      </c>
      <c r="C11015" t="s">
        <v>14</v>
      </c>
      <c r="D11015" t="s">
        <v>4</v>
      </c>
      <c r="E11015" t="s">
        <v>9</v>
      </c>
      <c r="F11015">
        <v>18</v>
      </c>
      <c r="G11015">
        <v>2.8811516761779785</v>
      </c>
      <c r="H11015">
        <v>2.2854602336883545</v>
      </c>
      <c r="I11015">
        <v>97.980613708496094</v>
      </c>
      <c r="J11015">
        <v>0.13599415123462677</v>
      </c>
      <c r="K11015">
        <v>18182</v>
      </c>
      <c r="L11015">
        <v>16834.373</v>
      </c>
      <c r="M11015">
        <v>0.59569138288497925</v>
      </c>
      <c r="N11015">
        <v>0.42140129208564758</v>
      </c>
      <c r="O11015">
        <v>0.5243760347366333</v>
      </c>
      <c r="P11015">
        <v>0.59569138288497925</v>
      </c>
      <c r="Q11015">
        <v>0.6670067310333252</v>
      </c>
      <c r="R11015">
        <v>0.7699815034866333</v>
      </c>
      <c r="S11015" t="s">
        <v>39</v>
      </c>
    </row>
    <row r="11016" spans="1:19" hidden="1" x14ac:dyDescent="0.25">
      <c r="A11016" s="10" t="str">
        <f t="shared" si="172"/>
        <v>2017-2026Sierra1-in-10June PeakPGE18</v>
      </c>
      <c r="B11016" t="s">
        <v>54</v>
      </c>
      <c r="C11016" t="s">
        <v>14</v>
      </c>
      <c r="D11016" t="s">
        <v>4</v>
      </c>
      <c r="E11016" t="s">
        <v>1</v>
      </c>
      <c r="F11016">
        <v>18</v>
      </c>
      <c r="G11016">
        <v>2.9605989456176758</v>
      </c>
      <c r="H11016">
        <v>2.3264002799987793</v>
      </c>
      <c r="I11016">
        <v>99.662490844726563</v>
      </c>
      <c r="J11016">
        <v>0.13599415123462677</v>
      </c>
      <c r="K11016">
        <v>18182</v>
      </c>
      <c r="L11016">
        <v>16834.373</v>
      </c>
      <c r="M11016">
        <v>0.63419866561889648</v>
      </c>
      <c r="N11016">
        <v>0.45990857481956482</v>
      </c>
      <c r="O11016">
        <v>0.56288331747055054</v>
      </c>
      <c r="P11016">
        <v>0.63419866561889648</v>
      </c>
      <c r="Q11016">
        <v>0.70551401376724243</v>
      </c>
      <c r="R11016">
        <v>0.80848878622055054</v>
      </c>
      <c r="S11016" t="s">
        <v>38</v>
      </c>
    </row>
    <row r="11017" spans="1:19" hidden="1" x14ac:dyDescent="0.25">
      <c r="A11017" s="10" t="str">
        <f t="shared" si="172"/>
        <v>2017-2026Sierra1-in-2June PeakPGE18</v>
      </c>
      <c r="B11017" t="s">
        <v>54</v>
      </c>
      <c r="C11017" t="s">
        <v>14</v>
      </c>
      <c r="D11017" t="s">
        <v>4</v>
      </c>
      <c r="E11017" t="s">
        <v>9</v>
      </c>
      <c r="F11017">
        <v>18</v>
      </c>
      <c r="G11017">
        <v>3.1328811645507813</v>
      </c>
      <c r="H11017">
        <v>2.4912128448486328</v>
      </c>
      <c r="I11017">
        <v>99.303443908691406</v>
      </c>
      <c r="J11017">
        <v>0.13599415123462677</v>
      </c>
      <c r="K11017">
        <v>18182</v>
      </c>
      <c r="L11017">
        <v>16834.373</v>
      </c>
      <c r="M11017">
        <v>0.64166820049285889</v>
      </c>
      <c r="N11017">
        <v>0.46737810969352722</v>
      </c>
      <c r="O11017">
        <v>0.57035285234451294</v>
      </c>
      <c r="P11017">
        <v>0.64166820049285889</v>
      </c>
      <c r="Q11017">
        <v>0.71298354864120483</v>
      </c>
      <c r="R11017">
        <v>0.81595832109451294</v>
      </c>
      <c r="S11017" t="s">
        <v>38</v>
      </c>
    </row>
    <row r="11018" spans="1:19" hidden="1" x14ac:dyDescent="0.25">
      <c r="A11018" s="10" t="str">
        <f t="shared" si="172"/>
        <v>2017-2026Sierra1-in-10June PeakCAISO19</v>
      </c>
      <c r="B11018" t="s">
        <v>54</v>
      </c>
      <c r="C11018" t="s">
        <v>14</v>
      </c>
      <c r="D11018" t="s">
        <v>4</v>
      </c>
      <c r="E11018" t="s">
        <v>1</v>
      </c>
      <c r="F11018">
        <v>19</v>
      </c>
      <c r="G11018">
        <v>2.8839774131774902</v>
      </c>
      <c r="H11018">
        <v>3.107386589050293</v>
      </c>
      <c r="I11018">
        <v>95.377731323242188</v>
      </c>
      <c r="J11018">
        <v>0.11742977052927017</v>
      </c>
      <c r="K11018">
        <v>18182</v>
      </c>
      <c r="L11018">
        <v>16834.373</v>
      </c>
      <c r="M11018">
        <v>-0.2234092652797699</v>
      </c>
      <c r="N11018">
        <v>-0.37390726804733276</v>
      </c>
      <c r="O11018">
        <v>-0.28498944640159607</v>
      </c>
      <c r="P11018">
        <v>-0.2234092652797699</v>
      </c>
      <c r="Q11018">
        <v>-0.16182909905910492</v>
      </c>
      <c r="R11018">
        <v>-7.2911269962787628E-2</v>
      </c>
      <c r="S11018" t="s">
        <v>39</v>
      </c>
    </row>
    <row r="11019" spans="1:19" hidden="1" x14ac:dyDescent="0.25">
      <c r="A11019" s="10" t="str">
        <f t="shared" si="172"/>
        <v>2017-2026Sierra1-in-2June PeakCAISO19</v>
      </c>
      <c r="B11019" t="s">
        <v>54</v>
      </c>
      <c r="C11019" t="s">
        <v>14</v>
      </c>
      <c r="D11019" t="s">
        <v>4</v>
      </c>
      <c r="E11019" t="s">
        <v>9</v>
      </c>
      <c r="F11019">
        <v>19</v>
      </c>
      <c r="G11019">
        <v>2.9691188335418701</v>
      </c>
      <c r="H11019">
        <v>3.194849967956543</v>
      </c>
      <c r="I11019">
        <v>96.477760314941406</v>
      </c>
      <c r="J11019">
        <v>0.11742977052927017</v>
      </c>
      <c r="K11019">
        <v>18182</v>
      </c>
      <c r="L11019">
        <v>16834.373</v>
      </c>
      <c r="M11019">
        <v>-0.22573123872280121</v>
      </c>
      <c r="N11019">
        <v>-0.37622922658920288</v>
      </c>
      <c r="O11019">
        <v>-0.28731140494346619</v>
      </c>
      <c r="P11019">
        <v>-0.22573123872280121</v>
      </c>
      <c r="Q11019">
        <v>-0.16415107250213623</v>
      </c>
      <c r="R11019">
        <v>-7.5233243405818939E-2</v>
      </c>
      <c r="S11019" t="s">
        <v>39</v>
      </c>
    </row>
    <row r="11020" spans="1:19" hidden="1" x14ac:dyDescent="0.25">
      <c r="A11020" s="10" t="str">
        <f t="shared" si="172"/>
        <v>2017-2026Sierra1-in-2June PeakPGE19</v>
      </c>
      <c r="B11020" t="s">
        <v>54</v>
      </c>
      <c r="C11020" t="s">
        <v>14</v>
      </c>
      <c r="D11020" t="s">
        <v>4</v>
      </c>
      <c r="E11020" t="s">
        <v>9</v>
      </c>
      <c r="F11020">
        <v>19</v>
      </c>
      <c r="G11020">
        <v>3.2285342216491699</v>
      </c>
      <c r="H11020">
        <v>3.4647204875946045</v>
      </c>
      <c r="I11020">
        <v>97.9119873046875</v>
      </c>
      <c r="J11020">
        <v>0.11742977052927017</v>
      </c>
      <c r="K11020">
        <v>18182</v>
      </c>
      <c r="L11020">
        <v>16834.373</v>
      </c>
      <c r="M11020">
        <v>-0.23618622124195099</v>
      </c>
      <c r="N11020">
        <v>-0.38668420910835266</v>
      </c>
      <c r="O11020">
        <v>-0.29776638746261597</v>
      </c>
      <c r="P11020">
        <v>-0.23618622124195099</v>
      </c>
      <c r="Q11020">
        <v>-0.17460605502128601</v>
      </c>
      <c r="R11020">
        <v>-8.5688225924968719E-2</v>
      </c>
      <c r="S11020" t="s">
        <v>38</v>
      </c>
    </row>
    <row r="11021" spans="1:19" hidden="1" x14ac:dyDescent="0.25">
      <c r="A11021" s="10" t="str">
        <f t="shared" si="172"/>
        <v>2017-2026Sierra1-in-10June PeakPGE19</v>
      </c>
      <c r="B11021" t="s">
        <v>54</v>
      </c>
      <c r="C11021" t="s">
        <v>14</v>
      </c>
      <c r="D11021" t="s">
        <v>4</v>
      </c>
      <c r="E11021" t="s">
        <v>1</v>
      </c>
      <c r="F11021">
        <v>19</v>
      </c>
      <c r="G11021">
        <v>3.0509917736053467</v>
      </c>
      <c r="H11021">
        <v>3.2764737606048584</v>
      </c>
      <c r="I11021">
        <v>98.685493469238281</v>
      </c>
      <c r="J11021">
        <v>0.11742977052927017</v>
      </c>
      <c r="K11021">
        <v>18182</v>
      </c>
      <c r="L11021">
        <v>16834.373</v>
      </c>
      <c r="M11021">
        <v>-0.22548204660415649</v>
      </c>
      <c r="N11021">
        <v>-0.37598004937171936</v>
      </c>
      <c r="O11021">
        <v>-0.28706222772598267</v>
      </c>
      <c r="P11021">
        <v>-0.22548204660415649</v>
      </c>
      <c r="Q11021">
        <v>-0.16390188038349152</v>
      </c>
      <c r="R11021">
        <v>-7.4984051287174225E-2</v>
      </c>
      <c r="S11021" t="s">
        <v>38</v>
      </c>
    </row>
    <row r="11022" spans="1:19" hidden="1" x14ac:dyDescent="0.25">
      <c r="A11022" s="10" t="str">
        <f t="shared" si="172"/>
        <v>2017-2026Sierra1-in-2June PeakCAISO20</v>
      </c>
      <c r="B11022" t="s">
        <v>54</v>
      </c>
      <c r="C11022" t="s">
        <v>14</v>
      </c>
      <c r="D11022" t="s">
        <v>4</v>
      </c>
      <c r="E11022" t="s">
        <v>9</v>
      </c>
      <c r="F11022">
        <v>20</v>
      </c>
      <c r="G11022">
        <v>2.8233547210693359</v>
      </c>
      <c r="H11022">
        <v>3.1049532890319824</v>
      </c>
      <c r="I11022">
        <v>90.158058166503906</v>
      </c>
      <c r="J11022">
        <v>7.6294809579849243E-2</v>
      </c>
      <c r="K11022">
        <v>18182</v>
      </c>
      <c r="L11022">
        <v>16834.373</v>
      </c>
      <c r="M11022">
        <v>-0.28159859776496887</v>
      </c>
      <c r="N11022">
        <v>-0.37937802076339722</v>
      </c>
      <c r="O11022">
        <v>-0.32160758972167969</v>
      </c>
      <c r="P11022">
        <v>-0.28159859776496887</v>
      </c>
      <c r="Q11022">
        <v>-0.24158960580825806</v>
      </c>
      <c r="R11022">
        <v>-0.18381917476654053</v>
      </c>
      <c r="S11022" t="s">
        <v>39</v>
      </c>
    </row>
    <row r="11023" spans="1:19" hidden="1" x14ac:dyDescent="0.25">
      <c r="A11023" s="10" t="str">
        <f t="shared" si="172"/>
        <v>2017-2026Sierra1-in-10June PeakCAISO20</v>
      </c>
      <c r="B11023" t="s">
        <v>54</v>
      </c>
      <c r="C11023" t="s">
        <v>14</v>
      </c>
      <c r="D11023" t="s">
        <v>4</v>
      </c>
      <c r="E11023" t="s">
        <v>1</v>
      </c>
      <c r="F11023">
        <v>20</v>
      </c>
      <c r="G11023">
        <v>2.7423932552337646</v>
      </c>
      <c r="H11023">
        <v>3.0139002799987793</v>
      </c>
      <c r="I11023">
        <v>90.401176452636719</v>
      </c>
      <c r="J11023">
        <v>7.6294809579849243E-2</v>
      </c>
      <c r="K11023">
        <v>18182</v>
      </c>
      <c r="L11023">
        <v>16834.373</v>
      </c>
      <c r="M11023">
        <v>-0.27150699496269226</v>
      </c>
      <c r="N11023">
        <v>-0.36928641796112061</v>
      </c>
      <c r="O11023">
        <v>-0.31151598691940308</v>
      </c>
      <c r="P11023">
        <v>-0.27150699496269226</v>
      </c>
      <c r="Q11023">
        <v>-0.23149800300598145</v>
      </c>
      <c r="R11023">
        <v>-0.17372757196426392</v>
      </c>
      <c r="S11023" t="s">
        <v>39</v>
      </c>
    </row>
    <row r="11024" spans="1:19" hidden="1" x14ac:dyDescent="0.25">
      <c r="A11024" s="10" t="str">
        <f t="shared" si="172"/>
        <v>2017-2026Sierra1-in-2June PeakPGE20</v>
      </c>
      <c r="B11024" t="s">
        <v>54</v>
      </c>
      <c r="C11024" t="s">
        <v>14</v>
      </c>
      <c r="D11024" t="s">
        <v>4</v>
      </c>
      <c r="E11024" t="s">
        <v>9</v>
      </c>
      <c r="F11024">
        <v>20</v>
      </c>
      <c r="G11024">
        <v>3.0700345039367676</v>
      </c>
      <c r="H11024">
        <v>3.3794565200805664</v>
      </c>
      <c r="I11024">
        <v>92.023277282714844</v>
      </c>
      <c r="J11024">
        <v>7.6294809579849243E-2</v>
      </c>
      <c r="K11024">
        <v>18182</v>
      </c>
      <c r="L11024">
        <v>16834.373</v>
      </c>
      <c r="M11024">
        <v>-0.30942195653915405</v>
      </c>
      <c r="N11024">
        <v>-0.4072013795375824</v>
      </c>
      <c r="O11024">
        <v>-0.34943094849586487</v>
      </c>
      <c r="P11024">
        <v>-0.30942195653915405</v>
      </c>
      <c r="Q11024">
        <v>-0.26941296458244324</v>
      </c>
      <c r="R11024">
        <v>-0.21164253354072571</v>
      </c>
      <c r="S11024" t="s">
        <v>38</v>
      </c>
    </row>
    <row r="11025" spans="1:19" hidden="1" x14ac:dyDescent="0.25">
      <c r="A11025" s="10" t="str">
        <f t="shared" si="172"/>
        <v>2017-2026Sierra1-in-10June PeakPGE20</v>
      </c>
      <c r="B11025" t="s">
        <v>54</v>
      </c>
      <c r="C11025" t="s">
        <v>14</v>
      </c>
      <c r="D11025" t="s">
        <v>4</v>
      </c>
      <c r="E11025" t="s">
        <v>1</v>
      </c>
      <c r="F11025">
        <v>20</v>
      </c>
      <c r="G11025">
        <v>2.9012084007263184</v>
      </c>
      <c r="H11025">
        <v>3.1919896602630615</v>
      </c>
      <c r="I11025">
        <v>92.29437255859375</v>
      </c>
      <c r="J11025">
        <v>7.6294809579849243E-2</v>
      </c>
      <c r="K11025">
        <v>18182</v>
      </c>
      <c r="L11025">
        <v>16834.373</v>
      </c>
      <c r="M11025">
        <v>-0.29078119993209839</v>
      </c>
      <c r="N11025">
        <v>-0.38856062293052673</v>
      </c>
      <c r="O11025">
        <v>-0.3307901918888092</v>
      </c>
      <c r="P11025">
        <v>-0.29078119993209839</v>
      </c>
      <c r="Q11025">
        <v>-0.25077220797538757</v>
      </c>
      <c r="R11025">
        <v>-0.19300177693367004</v>
      </c>
      <c r="S11025" t="s">
        <v>38</v>
      </c>
    </row>
    <row r="11026" spans="1:19" hidden="1" x14ac:dyDescent="0.25">
      <c r="A11026" s="10" t="str">
        <f t="shared" si="172"/>
        <v>2017-2026Sierra1-in-2June PeakCAISO21</v>
      </c>
      <c r="B11026" t="s">
        <v>54</v>
      </c>
      <c r="C11026" t="s">
        <v>14</v>
      </c>
      <c r="D11026" t="s">
        <v>4</v>
      </c>
      <c r="E11026" t="s">
        <v>9</v>
      </c>
      <c r="F11026">
        <v>21</v>
      </c>
      <c r="G11026">
        <v>2.5300712585449219</v>
      </c>
      <c r="H11026">
        <v>2.7119259834289551</v>
      </c>
      <c r="I11026">
        <v>82.330963134765625</v>
      </c>
      <c r="J11026">
        <v>7.6630406081676483E-2</v>
      </c>
      <c r="K11026">
        <v>18182</v>
      </c>
      <c r="L11026">
        <v>16834.373</v>
      </c>
      <c r="M11026">
        <v>-0.18185469508171082</v>
      </c>
      <c r="N11026">
        <v>-0.28006422519683838</v>
      </c>
      <c r="O11026">
        <v>-0.22203968465328217</v>
      </c>
      <c r="P11026">
        <v>-0.18185469508171082</v>
      </c>
      <c r="Q11026">
        <v>-0.14166970551013947</v>
      </c>
      <c r="R11026">
        <v>-8.3645164966583252E-2</v>
      </c>
      <c r="S11026" t="s">
        <v>39</v>
      </c>
    </row>
    <row r="11027" spans="1:19" hidden="1" x14ac:dyDescent="0.25">
      <c r="A11027" s="10" t="str">
        <f t="shared" si="172"/>
        <v>2017-2026Sierra1-in-10June PeakCAISO21</v>
      </c>
      <c r="B11027" t="s">
        <v>54</v>
      </c>
      <c r="C11027" t="s">
        <v>14</v>
      </c>
      <c r="D11027" t="s">
        <v>4</v>
      </c>
      <c r="E11027" t="s">
        <v>1</v>
      </c>
      <c r="F11027">
        <v>21</v>
      </c>
      <c r="G11027">
        <v>2.4575197696685791</v>
      </c>
      <c r="H11027">
        <v>2.6309585571289063</v>
      </c>
      <c r="I11027">
        <v>81.510078430175781</v>
      </c>
      <c r="J11027">
        <v>7.6630406081676483E-2</v>
      </c>
      <c r="K11027">
        <v>18182</v>
      </c>
      <c r="L11027">
        <v>16834.373</v>
      </c>
      <c r="M11027">
        <v>-0.17343880236148834</v>
      </c>
      <c r="N11027">
        <v>-0.27164831757545471</v>
      </c>
      <c r="O11027">
        <v>-0.21362379193305969</v>
      </c>
      <c r="P11027">
        <v>-0.17343880236148834</v>
      </c>
      <c r="Q11027">
        <v>-0.13325381278991699</v>
      </c>
      <c r="R11027">
        <v>-7.5229272246360779E-2</v>
      </c>
      <c r="S11027" t="s">
        <v>39</v>
      </c>
    </row>
    <row r="11028" spans="1:19" hidden="1" x14ac:dyDescent="0.25">
      <c r="A11028" s="10" t="str">
        <f t="shared" si="172"/>
        <v>2017-2026Sierra1-in-10June PeakPGE21</v>
      </c>
      <c r="B11028" t="s">
        <v>54</v>
      </c>
      <c r="C11028" t="s">
        <v>14</v>
      </c>
      <c r="D11028" t="s">
        <v>4</v>
      </c>
      <c r="E11028" t="s">
        <v>1</v>
      </c>
      <c r="F11028">
        <v>21</v>
      </c>
      <c r="G11028">
        <v>2.5998375415802002</v>
      </c>
      <c r="H11028">
        <v>2.7880263328552246</v>
      </c>
      <c r="I11028">
        <v>83.935760498046875</v>
      </c>
      <c r="J11028">
        <v>7.6630406081676483E-2</v>
      </c>
      <c r="K11028">
        <v>18182</v>
      </c>
      <c r="L11028">
        <v>16834.373</v>
      </c>
      <c r="M11028">
        <v>-0.18818880617618561</v>
      </c>
      <c r="N11028">
        <v>-0.28639832139015198</v>
      </c>
      <c r="O11028">
        <v>-0.22837379574775696</v>
      </c>
      <c r="P11028">
        <v>-0.18818880617618561</v>
      </c>
      <c r="Q11028">
        <v>-0.14800381660461426</v>
      </c>
      <c r="R11028">
        <v>-8.9979276061058044E-2</v>
      </c>
      <c r="S11028" t="s">
        <v>38</v>
      </c>
    </row>
    <row r="11029" spans="1:19" hidden="1" x14ac:dyDescent="0.25">
      <c r="A11029" s="10" t="str">
        <f t="shared" si="172"/>
        <v>2017-2026Sierra1-in-2June PeakPGE21</v>
      </c>
      <c r="B11029" t="s">
        <v>54</v>
      </c>
      <c r="C11029" t="s">
        <v>14</v>
      </c>
      <c r="D11029" t="s">
        <v>4</v>
      </c>
      <c r="E11029" t="s">
        <v>9</v>
      </c>
      <c r="F11029">
        <v>21</v>
      </c>
      <c r="G11029">
        <v>2.7511265277862549</v>
      </c>
      <c r="H11029">
        <v>2.9585726261138916</v>
      </c>
      <c r="I11029">
        <v>84.003013610839844</v>
      </c>
      <c r="J11029">
        <v>7.6630406081676483E-2</v>
      </c>
      <c r="K11029">
        <v>18182</v>
      </c>
      <c r="L11029">
        <v>16834.373</v>
      </c>
      <c r="M11029">
        <v>-0.20744605362415314</v>
      </c>
      <c r="N11029">
        <v>-0.30565556883811951</v>
      </c>
      <c r="O11029">
        <v>-0.24763104319572449</v>
      </c>
      <c r="P11029">
        <v>-0.20744605362415314</v>
      </c>
      <c r="Q11029">
        <v>-0.16726106405258179</v>
      </c>
      <c r="R11029">
        <v>-0.10923652350902557</v>
      </c>
      <c r="S11029" t="s">
        <v>38</v>
      </c>
    </row>
    <row r="11030" spans="1:19" hidden="1" x14ac:dyDescent="0.25">
      <c r="A11030" s="10" t="str">
        <f t="shared" si="172"/>
        <v>2017-2026Sierra1-in-2June PeakCAISO22</v>
      </c>
      <c r="B11030" t="s">
        <v>54</v>
      </c>
      <c r="C11030" t="s">
        <v>14</v>
      </c>
      <c r="D11030" t="s">
        <v>4</v>
      </c>
      <c r="E11030" t="s">
        <v>9</v>
      </c>
      <c r="F11030">
        <v>22</v>
      </c>
      <c r="G11030">
        <v>2.1664505004882812</v>
      </c>
      <c r="H11030">
        <v>2.2898006439208984</v>
      </c>
      <c r="I11030">
        <v>76.62139892578125</v>
      </c>
      <c r="J11030">
        <v>6.3674606382846832E-2</v>
      </c>
      <c r="K11030">
        <v>18182</v>
      </c>
      <c r="L11030">
        <v>16834.373</v>
      </c>
      <c r="M11030">
        <v>-0.12335024774074554</v>
      </c>
      <c r="N11030">
        <v>-0.20495562255382538</v>
      </c>
      <c r="O11030">
        <v>-0.15674121677875519</v>
      </c>
      <c r="P11030">
        <v>-0.12335024774074554</v>
      </c>
      <c r="Q11030">
        <v>-8.9959286153316498E-2</v>
      </c>
      <c r="R11030">
        <v>-4.174487292766571E-2</v>
      </c>
      <c r="S11030" t="s">
        <v>39</v>
      </c>
    </row>
    <row r="11031" spans="1:19" hidden="1" x14ac:dyDescent="0.25">
      <c r="A11031" s="10" t="str">
        <f t="shared" si="172"/>
        <v>2017-2026Sierra1-in-10June PeakCAISO22</v>
      </c>
      <c r="B11031" t="s">
        <v>54</v>
      </c>
      <c r="C11031" t="s">
        <v>14</v>
      </c>
      <c r="D11031" t="s">
        <v>4</v>
      </c>
      <c r="E11031" t="s">
        <v>1</v>
      </c>
      <c r="F11031">
        <v>22</v>
      </c>
      <c r="G11031">
        <v>2.1043262481689453</v>
      </c>
      <c r="H11031">
        <v>2.2181797027587891</v>
      </c>
      <c r="I11031">
        <v>76.334793090820313</v>
      </c>
      <c r="J11031">
        <v>6.3674606382846832E-2</v>
      </c>
      <c r="K11031">
        <v>18182</v>
      </c>
      <c r="L11031">
        <v>16834.373</v>
      </c>
      <c r="M11031">
        <v>-0.1138533353805542</v>
      </c>
      <c r="N11031">
        <v>-0.19545871019363403</v>
      </c>
      <c r="O11031">
        <v>-0.14724430441856384</v>
      </c>
      <c r="P11031">
        <v>-0.1138533353805542</v>
      </c>
      <c r="Q11031">
        <v>-8.0462373793125153E-2</v>
      </c>
      <c r="R11031">
        <v>-3.2247960567474365E-2</v>
      </c>
      <c r="S11031" t="s">
        <v>39</v>
      </c>
    </row>
    <row r="11032" spans="1:19" hidden="1" x14ac:dyDescent="0.25">
      <c r="A11032" s="10" t="str">
        <f t="shared" si="172"/>
        <v>2017-2026Sierra1-in-10June PeakPGE22</v>
      </c>
      <c r="B11032" t="s">
        <v>54</v>
      </c>
      <c r="C11032" t="s">
        <v>14</v>
      </c>
      <c r="D11032" t="s">
        <v>4</v>
      </c>
      <c r="E11032" t="s">
        <v>1</v>
      </c>
      <c r="F11032">
        <v>22</v>
      </c>
      <c r="G11032">
        <v>2.2261900901794434</v>
      </c>
      <c r="H11032">
        <v>2.3536107540130615</v>
      </c>
      <c r="I11032">
        <v>78.489349365234375</v>
      </c>
      <c r="J11032">
        <v>6.3674606382846832E-2</v>
      </c>
      <c r="K11032">
        <v>18182</v>
      </c>
      <c r="L11032">
        <v>16834.373</v>
      </c>
      <c r="M11032">
        <v>-0.12742072343826294</v>
      </c>
      <c r="N11032">
        <v>-0.20902609825134277</v>
      </c>
      <c r="O11032">
        <v>-0.16081169247627258</v>
      </c>
      <c r="P11032">
        <v>-0.12742072343826294</v>
      </c>
      <c r="Q11032">
        <v>-9.4029761850833893E-2</v>
      </c>
      <c r="R11032">
        <v>-4.5815348625183105E-2</v>
      </c>
      <c r="S11032" t="s">
        <v>38</v>
      </c>
    </row>
    <row r="11033" spans="1:19" hidden="1" x14ac:dyDescent="0.25">
      <c r="A11033" s="10" t="str">
        <f t="shared" si="172"/>
        <v>2017-2026Sierra1-in-2June PeakPGE22</v>
      </c>
      <c r="B11033" t="s">
        <v>54</v>
      </c>
      <c r="C11033" t="s">
        <v>14</v>
      </c>
      <c r="D11033" t="s">
        <v>4</v>
      </c>
      <c r="E11033" t="s">
        <v>9</v>
      </c>
      <c r="F11033">
        <v>22</v>
      </c>
      <c r="G11033">
        <v>2.3557357788085937</v>
      </c>
      <c r="H11033">
        <v>2.5028409957885742</v>
      </c>
      <c r="I11033">
        <v>78.40057373046875</v>
      </c>
      <c r="J11033">
        <v>6.3674606382846832E-2</v>
      </c>
      <c r="K11033">
        <v>18182</v>
      </c>
      <c r="L11033">
        <v>16834.373</v>
      </c>
      <c r="M11033">
        <v>-0.14710518717765808</v>
      </c>
      <c r="N11033">
        <v>-0.22871056199073792</v>
      </c>
      <c r="O11033">
        <v>-0.18049615621566772</v>
      </c>
      <c r="P11033">
        <v>-0.14710518717765808</v>
      </c>
      <c r="Q11033">
        <v>-0.11371422559022903</v>
      </c>
      <c r="R11033">
        <v>-6.5499812364578247E-2</v>
      </c>
      <c r="S11033" t="s">
        <v>38</v>
      </c>
    </row>
    <row r="11034" spans="1:19" hidden="1" x14ac:dyDescent="0.25">
      <c r="A11034" s="10" t="str">
        <f t="shared" si="172"/>
        <v>2017-2026Sierra1-in-2June PeakCAISO23</v>
      </c>
      <c r="B11034" t="s">
        <v>54</v>
      </c>
      <c r="C11034" t="s">
        <v>14</v>
      </c>
      <c r="D11034" t="s">
        <v>4</v>
      </c>
      <c r="E11034" t="s">
        <v>9</v>
      </c>
      <c r="F11034">
        <v>23</v>
      </c>
      <c r="G11034">
        <v>1.7165237665176392</v>
      </c>
      <c r="H11034">
        <v>1.7968006134033203</v>
      </c>
      <c r="I11034">
        <v>74.187210083007812</v>
      </c>
      <c r="J11034">
        <v>5.8387260884046555E-2</v>
      </c>
      <c r="K11034">
        <v>18182</v>
      </c>
      <c r="L11034">
        <v>16834.373</v>
      </c>
      <c r="M11034">
        <v>-8.0276884138584137E-2</v>
      </c>
      <c r="N11034">
        <v>-0.15510599315166473</v>
      </c>
      <c r="O11034">
        <v>-0.11089516431093216</v>
      </c>
      <c r="P11034">
        <v>-8.0276884138584137E-2</v>
      </c>
      <c r="Q11034">
        <v>-4.9658603966236115E-2</v>
      </c>
      <c r="R11034">
        <v>-5.447770468890667E-3</v>
      </c>
      <c r="S11034" t="s">
        <v>39</v>
      </c>
    </row>
    <row r="11035" spans="1:19" hidden="1" x14ac:dyDescent="0.25">
      <c r="A11035" s="10" t="str">
        <f t="shared" si="172"/>
        <v>2017-2026Sierra1-in-10June PeakCAISO23</v>
      </c>
      <c r="B11035" t="s">
        <v>54</v>
      </c>
      <c r="C11035" t="s">
        <v>14</v>
      </c>
      <c r="D11035" t="s">
        <v>4</v>
      </c>
      <c r="E11035" t="s">
        <v>1</v>
      </c>
      <c r="F11035">
        <v>23</v>
      </c>
      <c r="G11035">
        <v>1.6673014163970947</v>
      </c>
      <c r="H11035">
        <v>1.7429238557815552</v>
      </c>
      <c r="I11035">
        <v>73.143081665039063</v>
      </c>
      <c r="J11035">
        <v>5.8387260884046555E-2</v>
      </c>
      <c r="K11035">
        <v>18182</v>
      </c>
      <c r="L11035">
        <v>16834.373</v>
      </c>
      <c r="M11035">
        <v>-7.5622454285621643E-2</v>
      </c>
      <c r="N11035">
        <v>-0.15045157074928284</v>
      </c>
      <c r="O11035">
        <v>-0.10624073445796967</v>
      </c>
      <c r="P11035">
        <v>-7.5622454285621643E-2</v>
      </c>
      <c r="Q11035">
        <v>-4.5004174113273621E-2</v>
      </c>
      <c r="R11035">
        <v>-7.9334073234349489E-4</v>
      </c>
      <c r="S11035" t="s">
        <v>39</v>
      </c>
    </row>
    <row r="11036" spans="1:19" hidden="1" x14ac:dyDescent="0.25">
      <c r="A11036" s="10" t="str">
        <f t="shared" si="172"/>
        <v>2017-2026Sierra1-in-10June PeakPGE23</v>
      </c>
      <c r="B11036" t="s">
        <v>54</v>
      </c>
      <c r="C11036" t="s">
        <v>14</v>
      </c>
      <c r="D11036" t="s">
        <v>4</v>
      </c>
      <c r="E11036" t="s">
        <v>1</v>
      </c>
      <c r="F11036">
        <v>23</v>
      </c>
      <c r="G11036">
        <v>1.7638567686080933</v>
      </c>
      <c r="H11036">
        <v>1.8484551906585693</v>
      </c>
      <c r="I11036">
        <v>75.448493957519531</v>
      </c>
      <c r="J11036">
        <v>5.8387260884046555E-2</v>
      </c>
      <c r="K11036">
        <v>18182</v>
      </c>
      <c r="L11036">
        <v>16834.373</v>
      </c>
      <c r="M11036">
        <v>-8.459848165512085E-2</v>
      </c>
      <c r="N11036">
        <v>-0.15942759811878204</v>
      </c>
      <c r="O11036">
        <v>-0.11521676182746887</v>
      </c>
      <c r="P11036">
        <v>-8.459848165512085E-2</v>
      </c>
      <c r="Q11036">
        <v>-5.3980201482772827E-2</v>
      </c>
      <c r="R11036">
        <v>-9.7693679854273796E-3</v>
      </c>
      <c r="S11036" t="s">
        <v>38</v>
      </c>
    </row>
    <row r="11037" spans="1:19" hidden="1" x14ac:dyDescent="0.25">
      <c r="A11037" s="10" t="str">
        <f t="shared" si="172"/>
        <v>2017-2026Sierra1-in-2June PeakPGE23</v>
      </c>
      <c r="B11037" t="s">
        <v>54</v>
      </c>
      <c r="C11037" t="s">
        <v>14</v>
      </c>
      <c r="D11037" t="s">
        <v>4</v>
      </c>
      <c r="E11037" t="s">
        <v>9</v>
      </c>
      <c r="F11037">
        <v>23</v>
      </c>
      <c r="G11037">
        <v>1.8664984703063965</v>
      </c>
      <c r="H11037">
        <v>1.9622282981872559</v>
      </c>
      <c r="I11037">
        <v>75.378990173339844</v>
      </c>
      <c r="J11037">
        <v>5.8387260884046555E-2</v>
      </c>
      <c r="K11037">
        <v>18182</v>
      </c>
      <c r="L11037">
        <v>16834.373</v>
      </c>
      <c r="M11037">
        <v>-9.5729842782020569E-2</v>
      </c>
      <c r="N11037">
        <v>-0.17055895924568176</v>
      </c>
      <c r="O11037">
        <v>-0.12634812295436859</v>
      </c>
      <c r="P11037">
        <v>-9.5729842782020569E-2</v>
      </c>
      <c r="Q11037">
        <v>-6.5111562609672546E-2</v>
      </c>
      <c r="R11037">
        <v>-2.0900730043649673E-2</v>
      </c>
      <c r="S11037" t="s">
        <v>38</v>
      </c>
    </row>
    <row r="11038" spans="1:19" hidden="1" x14ac:dyDescent="0.25">
      <c r="A11038" s="10" t="str">
        <f t="shared" si="172"/>
        <v>2017-2026Sierra1-in-10June PeakCAISO24</v>
      </c>
      <c r="B11038" t="s">
        <v>54</v>
      </c>
      <c r="C11038" t="s">
        <v>14</v>
      </c>
      <c r="D11038" t="s">
        <v>4</v>
      </c>
      <c r="E11038" t="s">
        <v>1</v>
      </c>
      <c r="F11038">
        <v>24</v>
      </c>
      <c r="G11038">
        <v>1.2920049428939819</v>
      </c>
      <c r="H11038">
        <v>1.3452274799346924</v>
      </c>
      <c r="I11038">
        <v>71.288322448730469</v>
      </c>
      <c r="J11038">
        <v>4.4309847056865692E-2</v>
      </c>
      <c r="K11038">
        <v>18182</v>
      </c>
      <c r="L11038">
        <v>16834.373</v>
      </c>
      <c r="M11038">
        <v>-5.3222522139549255E-2</v>
      </c>
      <c r="N11038">
        <v>-0.11001002043485641</v>
      </c>
      <c r="O11038">
        <v>-7.6458603143692017E-2</v>
      </c>
      <c r="P11038">
        <v>-5.3222522139549255E-2</v>
      </c>
      <c r="Q11038">
        <v>-2.9986439272761345E-2</v>
      </c>
      <c r="R11038">
        <v>3.5649777855724096E-3</v>
      </c>
      <c r="S11038" t="s">
        <v>39</v>
      </c>
    </row>
    <row r="11039" spans="1:19" hidden="1" x14ac:dyDescent="0.25">
      <c r="A11039" s="10" t="str">
        <f t="shared" si="172"/>
        <v>2017-2026Sierra1-in-2June PeakCAISO24</v>
      </c>
      <c r="B11039" t="s">
        <v>54</v>
      </c>
      <c r="C11039" t="s">
        <v>14</v>
      </c>
      <c r="D11039" t="s">
        <v>4</v>
      </c>
      <c r="E11039" t="s">
        <v>9</v>
      </c>
      <c r="F11039">
        <v>24</v>
      </c>
      <c r="G11039">
        <v>1.3301477432250977</v>
      </c>
      <c r="H11039">
        <v>1.387081503868103</v>
      </c>
      <c r="I11039">
        <v>72.392601013183594</v>
      </c>
      <c r="J11039">
        <v>4.4309847056865692E-2</v>
      </c>
      <c r="K11039">
        <v>18182</v>
      </c>
      <c r="L11039">
        <v>16834.373</v>
      </c>
      <c r="M11039">
        <v>-5.6933760643005371E-2</v>
      </c>
      <c r="N11039">
        <v>-0.11372125893831253</v>
      </c>
      <c r="O11039">
        <v>-8.0169841647148132E-2</v>
      </c>
      <c r="P11039">
        <v>-5.6933760643005371E-2</v>
      </c>
      <c r="Q11039">
        <v>-3.3697675913572311E-2</v>
      </c>
      <c r="R11039">
        <v>-1.4626065967604518E-4</v>
      </c>
      <c r="S11039" t="s">
        <v>39</v>
      </c>
    </row>
    <row r="11040" spans="1:19" hidden="1" x14ac:dyDescent="0.25">
      <c r="A11040" s="10" t="str">
        <f t="shared" si="172"/>
        <v>2017-2026Sierra1-in-10June PeakPGE24</v>
      </c>
      <c r="B11040" t="s">
        <v>54</v>
      </c>
      <c r="C11040" t="s">
        <v>14</v>
      </c>
      <c r="D11040" t="s">
        <v>4</v>
      </c>
      <c r="E11040" t="s">
        <v>1</v>
      </c>
      <c r="F11040">
        <v>24</v>
      </c>
      <c r="G11040">
        <v>1.3668264150619507</v>
      </c>
      <c r="H11040">
        <v>1.4275201559066772</v>
      </c>
      <c r="I11040">
        <v>74.023712158203125</v>
      </c>
      <c r="J11040">
        <v>4.4309847056865692E-2</v>
      </c>
      <c r="K11040">
        <v>18182</v>
      </c>
      <c r="L11040">
        <v>16834.373</v>
      </c>
      <c r="M11040">
        <v>-6.0693725943565369E-2</v>
      </c>
      <c r="N11040">
        <v>-0.11748122423887253</v>
      </c>
      <c r="O11040">
        <v>-8.392980694770813E-2</v>
      </c>
      <c r="P11040">
        <v>-6.0693725943565369E-2</v>
      </c>
      <c r="Q11040">
        <v>-3.7457641214132309E-2</v>
      </c>
      <c r="R11040">
        <v>-3.9062260184437037E-3</v>
      </c>
      <c r="S11040" t="s">
        <v>38</v>
      </c>
    </row>
    <row r="11041" spans="1:19" hidden="1" x14ac:dyDescent="0.25">
      <c r="A11041" s="10" t="str">
        <f t="shared" si="172"/>
        <v>2017-2026Sierra1-in-2June PeakPGE24</v>
      </c>
      <c r="B11041" t="s">
        <v>54</v>
      </c>
      <c r="C11041" t="s">
        <v>14</v>
      </c>
      <c r="D11041" t="s">
        <v>4</v>
      </c>
      <c r="E11041" t="s">
        <v>9</v>
      </c>
      <c r="F11041">
        <v>24</v>
      </c>
      <c r="G11041">
        <v>1.4463642835617065</v>
      </c>
      <c r="H11041">
        <v>1.513530969619751</v>
      </c>
      <c r="I11041">
        <v>73.565109252929687</v>
      </c>
      <c r="J11041">
        <v>4.4309847056865692E-2</v>
      </c>
      <c r="K11041">
        <v>18182</v>
      </c>
      <c r="L11041">
        <v>16834.373</v>
      </c>
      <c r="M11041">
        <v>-6.716667115688324E-2</v>
      </c>
      <c r="N11041">
        <v>-0.1239541694521904</v>
      </c>
      <c r="O11041">
        <v>-9.0402752161026001E-2</v>
      </c>
      <c r="P11041">
        <v>-6.716667115688324E-2</v>
      </c>
      <c r="Q11041">
        <v>-4.393058642745018E-2</v>
      </c>
      <c r="R11041">
        <v>-1.0379170998930931E-2</v>
      </c>
      <c r="S11041" t="s">
        <v>38</v>
      </c>
    </row>
    <row r="11042" spans="1:19" hidden="1" x14ac:dyDescent="0.25">
      <c r="A11042" s="10" t="str">
        <f t="shared" si="172"/>
        <v>2017-2026Sierra1-in-2May PeakCAISO1</v>
      </c>
      <c r="B11042" t="s">
        <v>54</v>
      </c>
      <c r="C11042" t="s">
        <v>14</v>
      </c>
      <c r="D11042" t="s">
        <v>5</v>
      </c>
      <c r="E11042" t="s">
        <v>9</v>
      </c>
      <c r="F11042">
        <v>1</v>
      </c>
      <c r="G11042">
        <v>0.75465661287307739</v>
      </c>
      <c r="H11042">
        <v>0.75465661287307739</v>
      </c>
      <c r="I11042">
        <v>64.965988159179688</v>
      </c>
      <c r="J11042">
        <v>0</v>
      </c>
      <c r="K11042">
        <v>18182</v>
      </c>
      <c r="L11042">
        <v>16834.373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 t="s">
        <v>39</v>
      </c>
    </row>
    <row r="11043" spans="1:19" hidden="1" x14ac:dyDescent="0.25">
      <c r="A11043" s="10" t="str">
        <f t="shared" si="172"/>
        <v>2017-2026Sierra1-in-10May PeakCAISO1</v>
      </c>
      <c r="B11043" t="s">
        <v>54</v>
      </c>
      <c r="C11043" t="s">
        <v>14</v>
      </c>
      <c r="D11043" t="s">
        <v>5</v>
      </c>
      <c r="E11043" t="s">
        <v>1</v>
      </c>
      <c r="F11043">
        <v>1</v>
      </c>
      <c r="G11043">
        <v>0.80862909555435181</v>
      </c>
      <c r="H11043">
        <v>0.80862909555435181</v>
      </c>
      <c r="I11043">
        <v>66.870590209960938</v>
      </c>
      <c r="J11043">
        <v>0</v>
      </c>
      <c r="K11043">
        <v>18182</v>
      </c>
      <c r="L11043">
        <v>16834.373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 t="s">
        <v>39</v>
      </c>
    </row>
    <row r="11044" spans="1:19" hidden="1" x14ac:dyDescent="0.25">
      <c r="A11044" s="10" t="str">
        <f t="shared" si="172"/>
        <v>2017-2026Sierra1-in-2May PeakPGE1</v>
      </c>
      <c r="B11044" t="s">
        <v>54</v>
      </c>
      <c r="C11044" t="s">
        <v>14</v>
      </c>
      <c r="D11044" t="s">
        <v>5</v>
      </c>
      <c r="E11044" t="s">
        <v>9</v>
      </c>
      <c r="F11044">
        <v>1</v>
      </c>
      <c r="G11044">
        <v>0.69340664148330688</v>
      </c>
      <c r="H11044">
        <v>0.69340664148330688</v>
      </c>
      <c r="I11044">
        <v>62.580619812011719</v>
      </c>
      <c r="J11044">
        <v>0</v>
      </c>
      <c r="K11044">
        <v>18182</v>
      </c>
      <c r="L11044">
        <v>16834.373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 t="s">
        <v>38</v>
      </c>
    </row>
    <row r="11045" spans="1:19" hidden="1" x14ac:dyDescent="0.25">
      <c r="A11045" s="10" t="str">
        <f t="shared" si="172"/>
        <v>2017-2026Sierra1-in-10May PeakPGE1</v>
      </c>
      <c r="B11045" t="s">
        <v>54</v>
      </c>
      <c r="C11045" t="s">
        <v>14</v>
      </c>
      <c r="D11045" t="s">
        <v>5</v>
      </c>
      <c r="E11045" t="s">
        <v>1</v>
      </c>
      <c r="F11045">
        <v>1</v>
      </c>
      <c r="G11045">
        <v>0.95057427883148193</v>
      </c>
      <c r="H11045">
        <v>0.95057427883148193</v>
      </c>
      <c r="I11045">
        <v>70.768081665039062</v>
      </c>
      <c r="J11045">
        <v>0</v>
      </c>
      <c r="K11045">
        <v>18182</v>
      </c>
      <c r="L11045">
        <v>16834.373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 t="s">
        <v>38</v>
      </c>
    </row>
    <row r="11046" spans="1:19" hidden="1" x14ac:dyDescent="0.25">
      <c r="A11046" s="10" t="str">
        <f t="shared" si="172"/>
        <v>2017-2026Sierra1-in-10May PeakCAISO2</v>
      </c>
      <c r="B11046" t="s">
        <v>54</v>
      </c>
      <c r="C11046" t="s">
        <v>14</v>
      </c>
      <c r="D11046" t="s">
        <v>5</v>
      </c>
      <c r="E11046" t="s">
        <v>1</v>
      </c>
      <c r="F11046">
        <v>2</v>
      </c>
      <c r="G11046">
        <v>0.69941645860671997</v>
      </c>
      <c r="H11046">
        <v>0.69941645860671997</v>
      </c>
      <c r="I11046">
        <v>66.043586730957031</v>
      </c>
      <c r="J11046">
        <v>0</v>
      </c>
      <c r="K11046">
        <v>18182</v>
      </c>
      <c r="L11046">
        <v>16834.373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 t="s">
        <v>39</v>
      </c>
    </row>
    <row r="11047" spans="1:19" hidden="1" x14ac:dyDescent="0.25">
      <c r="A11047" s="10" t="str">
        <f t="shared" si="172"/>
        <v>2017-2026Sierra1-in-2May PeakCAISO2</v>
      </c>
      <c r="B11047" t="s">
        <v>54</v>
      </c>
      <c r="C11047" t="s">
        <v>14</v>
      </c>
      <c r="D11047" t="s">
        <v>5</v>
      </c>
      <c r="E11047" t="s">
        <v>9</v>
      </c>
      <c r="F11047">
        <v>2</v>
      </c>
      <c r="G11047">
        <v>0.6527334451675415</v>
      </c>
      <c r="H11047">
        <v>0.6527334451675415</v>
      </c>
      <c r="I11047">
        <v>64.092399597167969</v>
      </c>
      <c r="J11047">
        <v>0</v>
      </c>
      <c r="K11047">
        <v>18182</v>
      </c>
      <c r="L11047">
        <v>16834.373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 t="s">
        <v>39</v>
      </c>
    </row>
    <row r="11048" spans="1:19" hidden="1" x14ac:dyDescent="0.25">
      <c r="A11048" s="10" t="str">
        <f t="shared" si="172"/>
        <v>2017-2026Sierra1-in-10May PeakPGE2</v>
      </c>
      <c r="B11048" t="s">
        <v>54</v>
      </c>
      <c r="C11048" t="s">
        <v>14</v>
      </c>
      <c r="D11048" t="s">
        <v>5</v>
      </c>
      <c r="E11048" t="s">
        <v>1</v>
      </c>
      <c r="F11048">
        <v>2</v>
      </c>
      <c r="G11048">
        <v>0.82219064235687256</v>
      </c>
      <c r="H11048">
        <v>0.82219064235687256</v>
      </c>
      <c r="I11048">
        <v>69.927932739257813</v>
      </c>
      <c r="J11048">
        <v>0</v>
      </c>
      <c r="K11048">
        <v>18182</v>
      </c>
      <c r="L11048">
        <v>16834.373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 t="s">
        <v>38</v>
      </c>
    </row>
    <row r="11049" spans="1:19" hidden="1" x14ac:dyDescent="0.25">
      <c r="A11049" s="10" t="str">
        <f t="shared" si="172"/>
        <v>2017-2026Sierra1-in-2May PeakPGE2</v>
      </c>
      <c r="B11049" t="s">
        <v>54</v>
      </c>
      <c r="C11049" t="s">
        <v>14</v>
      </c>
      <c r="D11049" t="s">
        <v>5</v>
      </c>
      <c r="E11049" t="s">
        <v>9</v>
      </c>
      <c r="F11049">
        <v>2</v>
      </c>
      <c r="G11049">
        <v>0.59975582361221313</v>
      </c>
      <c r="H11049">
        <v>0.59975582361221313</v>
      </c>
      <c r="I11049">
        <v>61.833446502685547</v>
      </c>
      <c r="J11049">
        <v>0</v>
      </c>
      <c r="K11049">
        <v>18182</v>
      </c>
      <c r="L11049">
        <v>16834.373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 t="s">
        <v>38</v>
      </c>
    </row>
    <row r="11050" spans="1:19" hidden="1" x14ac:dyDescent="0.25">
      <c r="A11050" s="10" t="str">
        <f t="shared" si="172"/>
        <v>2017-2026Sierra1-in-2May PeakCAISO3</v>
      </c>
      <c r="B11050" t="s">
        <v>54</v>
      </c>
      <c r="C11050" t="s">
        <v>14</v>
      </c>
      <c r="D11050" t="s">
        <v>5</v>
      </c>
      <c r="E11050" t="s">
        <v>9</v>
      </c>
      <c r="F11050">
        <v>3</v>
      </c>
      <c r="G11050">
        <v>0.59033793210983276</v>
      </c>
      <c r="H11050">
        <v>0.59033793210983276</v>
      </c>
      <c r="I11050">
        <v>63.419960021972656</v>
      </c>
      <c r="J11050">
        <v>0</v>
      </c>
      <c r="K11050">
        <v>18182</v>
      </c>
      <c r="L11050">
        <v>16834.373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 t="s">
        <v>39</v>
      </c>
    </row>
    <row r="11051" spans="1:19" hidden="1" x14ac:dyDescent="0.25">
      <c r="A11051" s="10" t="str">
        <f t="shared" si="172"/>
        <v>2017-2026Sierra1-in-10May PeakCAISO3</v>
      </c>
      <c r="B11051" t="s">
        <v>54</v>
      </c>
      <c r="C11051" t="s">
        <v>14</v>
      </c>
      <c r="D11051" t="s">
        <v>5</v>
      </c>
      <c r="E11051" t="s">
        <v>1</v>
      </c>
      <c r="F11051">
        <v>3</v>
      </c>
      <c r="G11051">
        <v>0.63255846500396729</v>
      </c>
      <c r="H11051">
        <v>0.63255846500396729</v>
      </c>
      <c r="I11051">
        <v>64.423759460449219</v>
      </c>
      <c r="J11051">
        <v>0</v>
      </c>
      <c r="K11051">
        <v>18182</v>
      </c>
      <c r="L11051">
        <v>16834.373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 t="s">
        <v>39</v>
      </c>
    </row>
    <row r="11052" spans="1:19" hidden="1" x14ac:dyDescent="0.25">
      <c r="A11052" s="10" t="str">
        <f t="shared" si="172"/>
        <v>2017-2026Sierra1-in-10May PeakPGE3</v>
      </c>
      <c r="B11052" t="s">
        <v>54</v>
      </c>
      <c r="C11052" t="s">
        <v>14</v>
      </c>
      <c r="D11052" t="s">
        <v>5</v>
      </c>
      <c r="E11052" t="s">
        <v>1</v>
      </c>
      <c r="F11052">
        <v>3</v>
      </c>
      <c r="G11052">
        <v>0.74359661340713501</v>
      </c>
      <c r="H11052">
        <v>0.74359661340713501</v>
      </c>
      <c r="I11052">
        <v>68.606513977050781</v>
      </c>
      <c r="J11052">
        <v>0</v>
      </c>
      <c r="K11052">
        <v>18182</v>
      </c>
      <c r="L11052">
        <v>16834.373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 t="s">
        <v>38</v>
      </c>
    </row>
    <row r="11053" spans="1:19" hidden="1" x14ac:dyDescent="0.25">
      <c r="A11053" s="10" t="str">
        <f t="shared" si="172"/>
        <v>2017-2026Sierra1-in-2May PeakPGE3</v>
      </c>
      <c r="B11053" t="s">
        <v>54</v>
      </c>
      <c r="C11053" t="s">
        <v>14</v>
      </c>
      <c r="D11053" t="s">
        <v>5</v>
      </c>
      <c r="E11053" t="s">
        <v>9</v>
      </c>
      <c r="F11053">
        <v>3</v>
      </c>
      <c r="G11053">
        <v>0.54242449998855591</v>
      </c>
      <c r="H11053">
        <v>0.54242449998855591</v>
      </c>
      <c r="I11053">
        <v>60.875301361083984</v>
      </c>
      <c r="J11053">
        <v>0</v>
      </c>
      <c r="K11053">
        <v>18182</v>
      </c>
      <c r="L11053">
        <v>16834.373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 t="s">
        <v>38</v>
      </c>
    </row>
    <row r="11054" spans="1:19" hidden="1" x14ac:dyDescent="0.25">
      <c r="A11054" s="10" t="str">
        <f t="shared" si="172"/>
        <v>2017-2026Sierra1-in-10May PeakCAISO4</v>
      </c>
      <c r="B11054" t="s">
        <v>54</v>
      </c>
      <c r="C11054" t="s">
        <v>14</v>
      </c>
      <c r="D11054" t="s">
        <v>5</v>
      </c>
      <c r="E11054" t="s">
        <v>1</v>
      </c>
      <c r="F11054">
        <v>4</v>
      </c>
      <c r="G11054">
        <v>0.59727025032043457</v>
      </c>
      <c r="H11054">
        <v>0.59727025032043457</v>
      </c>
      <c r="I11054">
        <v>62.407299041748047</v>
      </c>
      <c r="J11054">
        <v>0</v>
      </c>
      <c r="K11054">
        <v>18182</v>
      </c>
      <c r="L11054">
        <v>16834.373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 t="s">
        <v>39</v>
      </c>
    </row>
    <row r="11055" spans="1:19" hidden="1" x14ac:dyDescent="0.25">
      <c r="A11055" s="10" t="str">
        <f t="shared" si="172"/>
        <v>2017-2026Sierra1-in-2May PeakCAISO4</v>
      </c>
      <c r="B11055" t="s">
        <v>54</v>
      </c>
      <c r="C11055" t="s">
        <v>14</v>
      </c>
      <c r="D11055" t="s">
        <v>5</v>
      </c>
      <c r="E11055" t="s">
        <v>9</v>
      </c>
      <c r="F11055">
        <v>4</v>
      </c>
      <c r="G11055">
        <v>0.55740499496459961</v>
      </c>
      <c r="H11055">
        <v>0.55740499496459961</v>
      </c>
      <c r="I11055">
        <v>62.668106079101563</v>
      </c>
      <c r="J11055">
        <v>0</v>
      </c>
      <c r="K11055">
        <v>18182</v>
      </c>
      <c r="L11055">
        <v>16834.373</v>
      </c>
      <c r="M11055">
        <v>0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 t="s">
        <v>39</v>
      </c>
    </row>
    <row r="11056" spans="1:19" hidden="1" x14ac:dyDescent="0.25">
      <c r="A11056" s="10" t="str">
        <f t="shared" si="172"/>
        <v>2017-2026Sierra1-in-10May PeakPGE4</v>
      </c>
      <c r="B11056" t="s">
        <v>54</v>
      </c>
      <c r="C11056" t="s">
        <v>14</v>
      </c>
      <c r="D11056" t="s">
        <v>5</v>
      </c>
      <c r="E11056" t="s">
        <v>1</v>
      </c>
      <c r="F11056">
        <v>4</v>
      </c>
      <c r="G11056">
        <v>0.70211386680603027</v>
      </c>
      <c r="H11056">
        <v>0.70211386680603027</v>
      </c>
      <c r="I11056">
        <v>67.199073791503906</v>
      </c>
      <c r="J11056">
        <v>0</v>
      </c>
      <c r="K11056">
        <v>18182</v>
      </c>
      <c r="L11056">
        <v>16834.373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 t="s">
        <v>38</v>
      </c>
    </row>
    <row r="11057" spans="1:19" hidden="1" x14ac:dyDescent="0.25">
      <c r="A11057" s="10" t="str">
        <f t="shared" si="172"/>
        <v>2017-2026Sierra1-in-2May PeakPGE4</v>
      </c>
      <c r="B11057" t="s">
        <v>54</v>
      </c>
      <c r="C11057" t="s">
        <v>14</v>
      </c>
      <c r="D11057" t="s">
        <v>5</v>
      </c>
      <c r="E11057" t="s">
        <v>9</v>
      </c>
      <c r="F11057">
        <v>4</v>
      </c>
      <c r="G11057">
        <v>0.51216453313827515</v>
      </c>
      <c r="H11057">
        <v>0.51216453313827515</v>
      </c>
      <c r="I11057">
        <v>59.962715148925781</v>
      </c>
      <c r="J11057">
        <v>0</v>
      </c>
      <c r="K11057">
        <v>18182</v>
      </c>
      <c r="L11057">
        <v>16834.373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 t="s">
        <v>38</v>
      </c>
    </row>
    <row r="11058" spans="1:19" hidden="1" x14ac:dyDescent="0.25">
      <c r="A11058" s="10" t="str">
        <f t="shared" si="172"/>
        <v>2017-2026Sierra1-in-2May PeakCAISO5</v>
      </c>
      <c r="B11058" t="s">
        <v>54</v>
      </c>
      <c r="C11058" t="s">
        <v>14</v>
      </c>
      <c r="D11058" t="s">
        <v>5</v>
      </c>
      <c r="E11058" t="s">
        <v>9</v>
      </c>
      <c r="F11058">
        <v>5</v>
      </c>
      <c r="G11058">
        <v>0.54855066537857056</v>
      </c>
      <c r="H11058">
        <v>0.54855066537857056</v>
      </c>
      <c r="I11058">
        <v>62.215126037597656</v>
      </c>
      <c r="J11058">
        <v>0</v>
      </c>
      <c r="K11058">
        <v>18182</v>
      </c>
      <c r="L11058">
        <v>16834.373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 t="s">
        <v>39</v>
      </c>
    </row>
    <row r="11059" spans="1:19" hidden="1" x14ac:dyDescent="0.25">
      <c r="A11059" s="10" t="str">
        <f t="shared" si="172"/>
        <v>2017-2026Sierra1-in-10May PeakCAISO5</v>
      </c>
      <c r="B11059" t="s">
        <v>54</v>
      </c>
      <c r="C11059" t="s">
        <v>14</v>
      </c>
      <c r="D11059" t="s">
        <v>5</v>
      </c>
      <c r="E11059" t="s">
        <v>1</v>
      </c>
      <c r="F11059">
        <v>5</v>
      </c>
      <c r="G11059">
        <v>0.58778262138366699</v>
      </c>
      <c r="H11059">
        <v>0.58778262138366699</v>
      </c>
      <c r="I11059">
        <v>61.921836853027344</v>
      </c>
      <c r="J11059">
        <v>0</v>
      </c>
      <c r="K11059">
        <v>18182</v>
      </c>
      <c r="L11059">
        <v>16834.373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 t="s">
        <v>39</v>
      </c>
    </row>
    <row r="11060" spans="1:19" hidden="1" x14ac:dyDescent="0.25">
      <c r="A11060" s="10" t="str">
        <f t="shared" si="172"/>
        <v>2017-2026Sierra1-in-10May PeakPGE5</v>
      </c>
      <c r="B11060" t="s">
        <v>54</v>
      </c>
      <c r="C11060" t="s">
        <v>14</v>
      </c>
      <c r="D11060" t="s">
        <v>5</v>
      </c>
      <c r="E11060" t="s">
        <v>1</v>
      </c>
      <c r="F11060">
        <v>5</v>
      </c>
      <c r="G11060">
        <v>0.69096082448959351</v>
      </c>
      <c r="H11060">
        <v>0.69096082448959351</v>
      </c>
      <c r="I11060">
        <v>66.002593994140625</v>
      </c>
      <c r="J11060">
        <v>0</v>
      </c>
      <c r="K11060">
        <v>18182</v>
      </c>
      <c r="L11060">
        <v>16834.373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 t="s">
        <v>38</v>
      </c>
    </row>
    <row r="11061" spans="1:19" hidden="1" x14ac:dyDescent="0.25">
      <c r="A11061" s="10" t="str">
        <f t="shared" si="172"/>
        <v>2017-2026Sierra1-in-2May PeakPGE5</v>
      </c>
      <c r="B11061" t="s">
        <v>54</v>
      </c>
      <c r="C11061" t="s">
        <v>14</v>
      </c>
      <c r="D11061" t="s">
        <v>5</v>
      </c>
      <c r="E11061" t="s">
        <v>9</v>
      </c>
      <c r="F11061">
        <v>5</v>
      </c>
      <c r="G11061">
        <v>0.5040287971496582</v>
      </c>
      <c r="H11061">
        <v>0.5040287971496582</v>
      </c>
      <c r="I11061">
        <v>59.279006958007813</v>
      </c>
      <c r="J11061">
        <v>0</v>
      </c>
      <c r="K11061">
        <v>18182</v>
      </c>
      <c r="L11061">
        <v>16834.373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 t="s">
        <v>38</v>
      </c>
    </row>
    <row r="11062" spans="1:19" hidden="1" x14ac:dyDescent="0.25">
      <c r="A11062" s="10" t="str">
        <f t="shared" si="172"/>
        <v>2017-2026Sierra1-in-10May PeakCAISO6</v>
      </c>
      <c r="B11062" t="s">
        <v>54</v>
      </c>
      <c r="C11062" t="s">
        <v>14</v>
      </c>
      <c r="D11062" t="s">
        <v>5</v>
      </c>
      <c r="E11062" t="s">
        <v>1</v>
      </c>
      <c r="F11062">
        <v>6</v>
      </c>
      <c r="G11062">
        <v>0.62690436840057373</v>
      </c>
      <c r="H11062">
        <v>0.62690436840057373</v>
      </c>
      <c r="I11062">
        <v>60.616905212402344</v>
      </c>
      <c r="J11062">
        <v>0</v>
      </c>
      <c r="K11062">
        <v>18182</v>
      </c>
      <c r="L11062">
        <v>16834.373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 t="s">
        <v>39</v>
      </c>
    </row>
    <row r="11063" spans="1:19" hidden="1" x14ac:dyDescent="0.25">
      <c r="A11063" s="10" t="str">
        <f t="shared" si="172"/>
        <v>2017-2026Sierra1-in-2May PeakCAISO6</v>
      </c>
      <c r="B11063" t="s">
        <v>54</v>
      </c>
      <c r="C11063" t="s">
        <v>14</v>
      </c>
      <c r="D11063" t="s">
        <v>5</v>
      </c>
      <c r="E11063" t="s">
        <v>9</v>
      </c>
      <c r="F11063">
        <v>6</v>
      </c>
      <c r="G11063">
        <v>0.58506119251251221</v>
      </c>
      <c r="H11063">
        <v>0.58506119251251221</v>
      </c>
      <c r="I11063">
        <v>60.758834838867188</v>
      </c>
      <c r="J11063">
        <v>0</v>
      </c>
      <c r="K11063">
        <v>18182</v>
      </c>
      <c r="L11063">
        <v>16834.373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 t="s">
        <v>39</v>
      </c>
    </row>
    <row r="11064" spans="1:19" hidden="1" x14ac:dyDescent="0.25">
      <c r="A11064" s="10" t="str">
        <f t="shared" si="172"/>
        <v>2017-2026Sierra1-in-2May PeakPGE6</v>
      </c>
      <c r="B11064" t="s">
        <v>54</v>
      </c>
      <c r="C11064" t="s">
        <v>14</v>
      </c>
      <c r="D11064" t="s">
        <v>5</v>
      </c>
      <c r="E11064" t="s">
        <v>9</v>
      </c>
      <c r="F11064">
        <v>6</v>
      </c>
      <c r="G11064">
        <v>0.53757601976394653</v>
      </c>
      <c r="H11064">
        <v>0.53757601976394653</v>
      </c>
      <c r="I11064">
        <v>58.496589660644531</v>
      </c>
      <c r="J11064">
        <v>0</v>
      </c>
      <c r="K11064">
        <v>18182</v>
      </c>
      <c r="L11064">
        <v>16834.373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 t="s">
        <v>38</v>
      </c>
    </row>
    <row r="11065" spans="1:19" hidden="1" x14ac:dyDescent="0.25">
      <c r="A11065" s="10" t="str">
        <f t="shared" si="172"/>
        <v>2017-2026Sierra1-in-10May PeakPGE6</v>
      </c>
      <c r="B11065" t="s">
        <v>54</v>
      </c>
      <c r="C11065" t="s">
        <v>14</v>
      </c>
      <c r="D11065" t="s">
        <v>5</v>
      </c>
      <c r="E11065" t="s">
        <v>1</v>
      </c>
      <c r="F11065">
        <v>6</v>
      </c>
      <c r="G11065">
        <v>0.73694992065429688</v>
      </c>
      <c r="H11065">
        <v>0.73694992065429688</v>
      </c>
      <c r="I11065">
        <v>64.661933898925781</v>
      </c>
      <c r="J11065">
        <v>0</v>
      </c>
      <c r="K11065">
        <v>18182</v>
      </c>
      <c r="L11065">
        <v>16834.373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 t="s">
        <v>38</v>
      </c>
    </row>
    <row r="11066" spans="1:19" hidden="1" x14ac:dyDescent="0.25">
      <c r="A11066" s="10" t="str">
        <f t="shared" si="172"/>
        <v>2017-2026Sierra1-in-10May PeakCAISO7</v>
      </c>
      <c r="B11066" t="s">
        <v>54</v>
      </c>
      <c r="C11066" t="s">
        <v>14</v>
      </c>
      <c r="D11066" t="s">
        <v>5</v>
      </c>
      <c r="E11066" t="s">
        <v>1</v>
      </c>
      <c r="F11066">
        <v>7</v>
      </c>
      <c r="G11066">
        <v>0.71906596422195435</v>
      </c>
      <c r="H11066">
        <v>0.71906596422195435</v>
      </c>
      <c r="I11066">
        <v>61.107028961181641</v>
      </c>
      <c r="J11066">
        <v>0</v>
      </c>
      <c r="K11066">
        <v>18182</v>
      </c>
      <c r="L11066">
        <v>16834.373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 t="s">
        <v>39</v>
      </c>
    </row>
    <row r="11067" spans="1:19" hidden="1" x14ac:dyDescent="0.25">
      <c r="A11067" s="10" t="str">
        <f t="shared" si="172"/>
        <v>2017-2026Sierra1-in-2May PeakCAISO7</v>
      </c>
      <c r="B11067" t="s">
        <v>54</v>
      </c>
      <c r="C11067" t="s">
        <v>14</v>
      </c>
      <c r="D11067" t="s">
        <v>5</v>
      </c>
      <c r="E11067" t="s">
        <v>9</v>
      </c>
      <c r="F11067">
        <v>7</v>
      </c>
      <c r="G11067">
        <v>0.67107141017913818</v>
      </c>
      <c r="H11067">
        <v>0.67107141017913818</v>
      </c>
      <c r="I11067">
        <v>61.628665924072266</v>
      </c>
      <c r="J11067">
        <v>0</v>
      </c>
      <c r="K11067">
        <v>18182</v>
      </c>
      <c r="L11067">
        <v>16834.373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 t="s">
        <v>39</v>
      </c>
    </row>
    <row r="11068" spans="1:19" hidden="1" x14ac:dyDescent="0.25">
      <c r="A11068" s="10" t="str">
        <f t="shared" si="172"/>
        <v>2017-2026Sierra1-in-2May PeakPGE7</v>
      </c>
      <c r="B11068" t="s">
        <v>54</v>
      </c>
      <c r="C11068" t="s">
        <v>14</v>
      </c>
      <c r="D11068" t="s">
        <v>5</v>
      </c>
      <c r="E11068" t="s">
        <v>9</v>
      </c>
      <c r="F11068">
        <v>7</v>
      </c>
      <c r="G11068">
        <v>0.61660546064376831</v>
      </c>
      <c r="H11068">
        <v>0.61660546064376831</v>
      </c>
      <c r="I11068">
        <v>59.877712249755859</v>
      </c>
      <c r="J11068">
        <v>0</v>
      </c>
      <c r="K11068">
        <v>18182</v>
      </c>
      <c r="L11068">
        <v>16834.373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 t="s">
        <v>38</v>
      </c>
    </row>
    <row r="11069" spans="1:19" hidden="1" x14ac:dyDescent="0.25">
      <c r="A11069" s="10" t="str">
        <f t="shared" si="172"/>
        <v>2017-2026Sierra1-in-10May PeakPGE7</v>
      </c>
      <c r="B11069" t="s">
        <v>54</v>
      </c>
      <c r="C11069" t="s">
        <v>14</v>
      </c>
      <c r="D11069" t="s">
        <v>5</v>
      </c>
      <c r="E11069" t="s">
        <v>1</v>
      </c>
      <c r="F11069">
        <v>7</v>
      </c>
      <c r="G11069">
        <v>0.84528940916061401</v>
      </c>
      <c r="H11069">
        <v>0.84528940916061401</v>
      </c>
      <c r="I11069">
        <v>64.950935363769531</v>
      </c>
      <c r="J11069">
        <v>0</v>
      </c>
      <c r="K11069">
        <v>18182</v>
      </c>
      <c r="L11069">
        <v>16834.373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 t="s">
        <v>38</v>
      </c>
    </row>
    <row r="11070" spans="1:19" hidden="1" x14ac:dyDescent="0.25">
      <c r="A11070" s="10" t="str">
        <f t="shared" si="172"/>
        <v>2017-2026Sierra1-in-2May PeakCAISO8</v>
      </c>
      <c r="B11070" t="s">
        <v>54</v>
      </c>
      <c r="C11070" t="s">
        <v>14</v>
      </c>
      <c r="D11070" t="s">
        <v>5</v>
      </c>
      <c r="E11070" t="s">
        <v>9</v>
      </c>
      <c r="F11070">
        <v>8</v>
      </c>
      <c r="G11070">
        <v>0.71176493167877197</v>
      </c>
      <c r="H11070">
        <v>0.71176493167877197</v>
      </c>
      <c r="I11070">
        <v>67.234489440917969</v>
      </c>
      <c r="J11070">
        <v>0</v>
      </c>
      <c r="K11070">
        <v>18182</v>
      </c>
      <c r="L11070">
        <v>16834.373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 t="s">
        <v>39</v>
      </c>
    </row>
    <row r="11071" spans="1:19" hidden="1" x14ac:dyDescent="0.25">
      <c r="A11071" s="10" t="str">
        <f t="shared" si="172"/>
        <v>2017-2026Sierra1-in-10May PeakCAISO8</v>
      </c>
      <c r="B11071" t="s">
        <v>54</v>
      </c>
      <c r="C11071" t="s">
        <v>14</v>
      </c>
      <c r="D11071" t="s">
        <v>5</v>
      </c>
      <c r="E11071" t="s">
        <v>1</v>
      </c>
      <c r="F11071">
        <v>8</v>
      </c>
      <c r="G11071">
        <v>0.76266980171203613</v>
      </c>
      <c r="H11071">
        <v>0.76266980171203613</v>
      </c>
      <c r="I11071">
        <v>66.837814331054687</v>
      </c>
      <c r="J11071">
        <v>0</v>
      </c>
      <c r="K11071">
        <v>18182</v>
      </c>
      <c r="L11071">
        <v>16834.373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 t="s">
        <v>39</v>
      </c>
    </row>
    <row r="11072" spans="1:19" hidden="1" x14ac:dyDescent="0.25">
      <c r="A11072" s="10" t="str">
        <f t="shared" si="172"/>
        <v>2017-2026Sierra1-in-2May PeakPGE8</v>
      </c>
      <c r="B11072" t="s">
        <v>54</v>
      </c>
      <c r="C11072" t="s">
        <v>14</v>
      </c>
      <c r="D11072" t="s">
        <v>5</v>
      </c>
      <c r="E11072" t="s">
        <v>9</v>
      </c>
      <c r="F11072">
        <v>8</v>
      </c>
      <c r="G11072">
        <v>0.65399616956710815</v>
      </c>
      <c r="H11072">
        <v>0.65399616956710815</v>
      </c>
      <c r="I11072">
        <v>65.418663024902344</v>
      </c>
      <c r="J11072">
        <v>0</v>
      </c>
      <c r="K11072">
        <v>18182</v>
      </c>
      <c r="L11072">
        <v>16834.373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 t="s">
        <v>38</v>
      </c>
    </row>
    <row r="11073" spans="1:19" hidden="1" x14ac:dyDescent="0.25">
      <c r="A11073" s="10" t="str">
        <f t="shared" si="172"/>
        <v>2017-2026Sierra1-in-10May PeakPGE8</v>
      </c>
      <c r="B11073" t="s">
        <v>54</v>
      </c>
      <c r="C11073" t="s">
        <v>14</v>
      </c>
      <c r="D11073" t="s">
        <v>5</v>
      </c>
      <c r="E11073" t="s">
        <v>1</v>
      </c>
      <c r="F11073">
        <v>8</v>
      </c>
      <c r="G11073">
        <v>0.89654743671417236</v>
      </c>
      <c r="H11073">
        <v>0.89654743671417236</v>
      </c>
      <c r="I11073">
        <v>70.949615478515625</v>
      </c>
      <c r="J11073">
        <v>0</v>
      </c>
      <c r="K11073">
        <v>18182</v>
      </c>
      <c r="L11073">
        <v>16834.373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 t="s">
        <v>38</v>
      </c>
    </row>
    <row r="11074" spans="1:19" hidden="1" x14ac:dyDescent="0.25">
      <c r="A11074" s="10" t="str">
        <f t="shared" ref="A11074:A11137" si="173">CONCATENATE(B11074,C11074,E11074,D11074,S11074,F11074)</f>
        <v>2017-2026Sierra1-in-2May PeakCAISO9</v>
      </c>
      <c r="B11074" t="s">
        <v>54</v>
      </c>
      <c r="C11074" t="s">
        <v>14</v>
      </c>
      <c r="D11074" t="s">
        <v>5</v>
      </c>
      <c r="E11074" t="s">
        <v>9</v>
      </c>
      <c r="F11074">
        <v>9</v>
      </c>
      <c r="G11074">
        <v>0.71618372201919556</v>
      </c>
      <c r="H11074">
        <v>0.71618372201919556</v>
      </c>
      <c r="I11074">
        <v>72.69134521484375</v>
      </c>
      <c r="J11074">
        <v>0</v>
      </c>
      <c r="K11074">
        <v>18182</v>
      </c>
      <c r="L11074">
        <v>16834.373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 t="s">
        <v>39</v>
      </c>
    </row>
    <row r="11075" spans="1:19" hidden="1" x14ac:dyDescent="0.25">
      <c r="A11075" s="10" t="str">
        <f t="shared" si="173"/>
        <v>2017-2026Sierra1-in-10May PeakCAISO9</v>
      </c>
      <c r="B11075" t="s">
        <v>54</v>
      </c>
      <c r="C11075" t="s">
        <v>14</v>
      </c>
      <c r="D11075" t="s">
        <v>5</v>
      </c>
      <c r="E11075" t="s">
        <v>1</v>
      </c>
      <c r="F11075">
        <v>9</v>
      </c>
      <c r="G11075">
        <v>0.76740467548370361</v>
      </c>
      <c r="H11075">
        <v>0.76740467548370361</v>
      </c>
      <c r="I11075">
        <v>74.231246948242187</v>
      </c>
      <c r="J11075">
        <v>0</v>
      </c>
      <c r="K11075">
        <v>18182</v>
      </c>
      <c r="L11075">
        <v>16834.373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 t="s">
        <v>39</v>
      </c>
    </row>
    <row r="11076" spans="1:19" hidden="1" x14ac:dyDescent="0.25">
      <c r="A11076" s="10" t="str">
        <f t="shared" si="173"/>
        <v>2017-2026Sierra1-in-10May PeakPGE9</v>
      </c>
      <c r="B11076" t="s">
        <v>54</v>
      </c>
      <c r="C11076" t="s">
        <v>14</v>
      </c>
      <c r="D11076" t="s">
        <v>5</v>
      </c>
      <c r="E11076" t="s">
        <v>1</v>
      </c>
      <c r="F11076">
        <v>9</v>
      </c>
      <c r="G11076">
        <v>0.90211343765258789</v>
      </c>
      <c r="H11076">
        <v>0.90211343765258789</v>
      </c>
      <c r="I11076">
        <v>78.253776550292969</v>
      </c>
      <c r="J11076">
        <v>0</v>
      </c>
      <c r="K11076">
        <v>18182</v>
      </c>
      <c r="L11076">
        <v>16834.373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 t="s">
        <v>38</v>
      </c>
    </row>
    <row r="11077" spans="1:19" hidden="1" x14ac:dyDescent="0.25">
      <c r="A11077" s="10" t="str">
        <f t="shared" si="173"/>
        <v>2017-2026Sierra1-in-2May PeakPGE9</v>
      </c>
      <c r="B11077" t="s">
        <v>54</v>
      </c>
      <c r="C11077" t="s">
        <v>14</v>
      </c>
      <c r="D11077" t="s">
        <v>5</v>
      </c>
      <c r="E11077" t="s">
        <v>9</v>
      </c>
      <c r="F11077">
        <v>9</v>
      </c>
      <c r="G11077">
        <v>0.65805631875991821</v>
      </c>
      <c r="H11077">
        <v>0.65805631875991821</v>
      </c>
      <c r="I11077">
        <v>71.869392395019531</v>
      </c>
      <c r="J11077">
        <v>0</v>
      </c>
      <c r="K11077">
        <v>18182</v>
      </c>
      <c r="L11077">
        <v>16834.373</v>
      </c>
      <c r="M11077">
        <v>0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 t="s">
        <v>38</v>
      </c>
    </row>
    <row r="11078" spans="1:19" hidden="1" x14ac:dyDescent="0.25">
      <c r="A11078" s="10" t="str">
        <f t="shared" si="173"/>
        <v>2017-2026Sierra1-in-10May PeakCAISO10</v>
      </c>
      <c r="B11078" t="s">
        <v>54</v>
      </c>
      <c r="C11078" t="s">
        <v>14</v>
      </c>
      <c r="D11078" t="s">
        <v>5</v>
      </c>
      <c r="E11078" t="s">
        <v>1</v>
      </c>
      <c r="F11078">
        <v>10</v>
      </c>
      <c r="G11078">
        <v>0.78966659307479858</v>
      </c>
      <c r="H11078">
        <v>0.78966659307479858</v>
      </c>
      <c r="I11078">
        <v>79.466239929199219</v>
      </c>
      <c r="J11078">
        <v>0</v>
      </c>
      <c r="K11078">
        <v>18182</v>
      </c>
      <c r="L11078">
        <v>16834.373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 t="s">
        <v>39</v>
      </c>
    </row>
    <row r="11079" spans="1:19" hidden="1" x14ac:dyDescent="0.25">
      <c r="A11079" s="10" t="str">
        <f t="shared" si="173"/>
        <v>2017-2026Sierra1-in-2May PeakCAISO10</v>
      </c>
      <c r="B11079" t="s">
        <v>54</v>
      </c>
      <c r="C11079" t="s">
        <v>14</v>
      </c>
      <c r="D11079" t="s">
        <v>5</v>
      </c>
      <c r="E11079" t="s">
        <v>9</v>
      </c>
      <c r="F11079">
        <v>10</v>
      </c>
      <c r="G11079">
        <v>0.73695981502532959</v>
      </c>
      <c r="H11079">
        <v>0.73695981502532959</v>
      </c>
      <c r="I11079">
        <v>78.054634094238281</v>
      </c>
      <c r="J11079">
        <v>0</v>
      </c>
      <c r="K11079">
        <v>18182</v>
      </c>
      <c r="L11079">
        <v>16834.373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 t="s">
        <v>39</v>
      </c>
    </row>
    <row r="11080" spans="1:19" hidden="1" x14ac:dyDescent="0.25">
      <c r="A11080" s="10" t="str">
        <f t="shared" si="173"/>
        <v>2017-2026Sierra1-in-10May PeakPGE10</v>
      </c>
      <c r="B11080" t="s">
        <v>54</v>
      </c>
      <c r="C11080" t="s">
        <v>14</v>
      </c>
      <c r="D11080" t="s">
        <v>5</v>
      </c>
      <c r="E11080" t="s">
        <v>1</v>
      </c>
      <c r="F11080">
        <v>10</v>
      </c>
      <c r="G11080">
        <v>0.92828315496444702</v>
      </c>
      <c r="H11080">
        <v>0.92828315496444702</v>
      </c>
      <c r="I11080">
        <v>83.75946044921875</v>
      </c>
      <c r="J11080">
        <v>0</v>
      </c>
      <c r="K11080">
        <v>18182</v>
      </c>
      <c r="L11080">
        <v>16834.373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 t="s">
        <v>38</v>
      </c>
    </row>
    <row r="11081" spans="1:19" hidden="1" x14ac:dyDescent="0.25">
      <c r="A11081" s="10" t="str">
        <f t="shared" si="173"/>
        <v>2017-2026Sierra1-in-2May PeakPGE10</v>
      </c>
      <c r="B11081" t="s">
        <v>54</v>
      </c>
      <c r="C11081" t="s">
        <v>14</v>
      </c>
      <c r="D11081" t="s">
        <v>5</v>
      </c>
      <c r="E11081" t="s">
        <v>9</v>
      </c>
      <c r="F11081">
        <v>10</v>
      </c>
      <c r="G11081">
        <v>0.67714613676071167</v>
      </c>
      <c r="H11081">
        <v>0.67714613676071167</v>
      </c>
      <c r="I11081">
        <v>77.289535522460938</v>
      </c>
      <c r="J11081">
        <v>0</v>
      </c>
      <c r="K11081">
        <v>18182</v>
      </c>
      <c r="L11081">
        <v>16834.373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 t="s">
        <v>38</v>
      </c>
    </row>
    <row r="11082" spans="1:19" hidden="1" x14ac:dyDescent="0.25">
      <c r="A11082" s="10" t="str">
        <f t="shared" si="173"/>
        <v>2017-2026Sierra1-in-10May PeakCAISO11</v>
      </c>
      <c r="B11082" t="s">
        <v>54</v>
      </c>
      <c r="C11082" t="s">
        <v>14</v>
      </c>
      <c r="D11082" t="s">
        <v>5</v>
      </c>
      <c r="E11082" t="s">
        <v>1</v>
      </c>
      <c r="F11082">
        <v>11</v>
      </c>
      <c r="G11082">
        <v>0.86123764514923096</v>
      </c>
      <c r="H11082">
        <v>0.86123764514923096</v>
      </c>
      <c r="I11082">
        <v>83.382118225097656</v>
      </c>
      <c r="J11082">
        <v>0</v>
      </c>
      <c r="K11082">
        <v>18182</v>
      </c>
      <c r="L11082">
        <v>16834.373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 t="s">
        <v>39</v>
      </c>
    </row>
    <row r="11083" spans="1:19" hidden="1" x14ac:dyDescent="0.25">
      <c r="A11083" s="10" t="str">
        <f t="shared" si="173"/>
        <v>2017-2026Sierra1-in-2May PeakCAISO11</v>
      </c>
      <c r="B11083" t="s">
        <v>54</v>
      </c>
      <c r="C11083" t="s">
        <v>14</v>
      </c>
      <c r="D11083" t="s">
        <v>5</v>
      </c>
      <c r="E11083" t="s">
        <v>9</v>
      </c>
      <c r="F11083">
        <v>11</v>
      </c>
      <c r="G11083">
        <v>0.80375373363494873</v>
      </c>
      <c r="H11083">
        <v>0.80375373363494873</v>
      </c>
      <c r="I11083">
        <v>81.543800354003906</v>
      </c>
      <c r="J11083">
        <v>0</v>
      </c>
      <c r="K11083">
        <v>18182</v>
      </c>
      <c r="L11083">
        <v>16834.373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 t="s">
        <v>39</v>
      </c>
    </row>
    <row r="11084" spans="1:19" hidden="1" x14ac:dyDescent="0.25">
      <c r="A11084" s="10" t="str">
        <f t="shared" si="173"/>
        <v>2017-2026Sierra1-in-10May PeakPGE11</v>
      </c>
      <c r="B11084" t="s">
        <v>54</v>
      </c>
      <c r="C11084" t="s">
        <v>14</v>
      </c>
      <c r="D11084" t="s">
        <v>5</v>
      </c>
      <c r="E11084" t="s">
        <v>1</v>
      </c>
      <c r="F11084">
        <v>11</v>
      </c>
      <c r="G11084">
        <v>1.0124176740646362</v>
      </c>
      <c r="H11084">
        <v>1.0124176740646362</v>
      </c>
      <c r="I11084">
        <v>87.38629150390625</v>
      </c>
      <c r="J11084">
        <v>0</v>
      </c>
      <c r="K11084">
        <v>18182</v>
      </c>
      <c r="L11084">
        <v>16834.373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 t="s">
        <v>38</v>
      </c>
    </row>
    <row r="11085" spans="1:19" hidden="1" x14ac:dyDescent="0.25">
      <c r="A11085" s="10" t="str">
        <f t="shared" si="173"/>
        <v>2017-2026Sierra1-in-2May PeakPGE11</v>
      </c>
      <c r="B11085" t="s">
        <v>54</v>
      </c>
      <c r="C11085" t="s">
        <v>14</v>
      </c>
      <c r="D11085" t="s">
        <v>5</v>
      </c>
      <c r="E11085" t="s">
        <v>9</v>
      </c>
      <c r="F11085">
        <v>11</v>
      </c>
      <c r="G11085">
        <v>0.73851889371871948</v>
      </c>
      <c r="H11085">
        <v>0.73851889371871948</v>
      </c>
      <c r="I11085">
        <v>80.436119079589844</v>
      </c>
      <c r="J11085">
        <v>0</v>
      </c>
      <c r="K11085">
        <v>18182</v>
      </c>
      <c r="L11085">
        <v>16834.373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 t="s">
        <v>38</v>
      </c>
    </row>
    <row r="11086" spans="1:19" hidden="1" x14ac:dyDescent="0.25">
      <c r="A11086" s="10" t="str">
        <f t="shared" si="173"/>
        <v>2017-2026Sierra1-in-10May PeakCAISO12</v>
      </c>
      <c r="B11086" t="s">
        <v>54</v>
      </c>
      <c r="C11086" t="s">
        <v>14</v>
      </c>
      <c r="D11086" t="s">
        <v>5</v>
      </c>
      <c r="E11086" t="s">
        <v>1</v>
      </c>
      <c r="F11086">
        <v>12</v>
      </c>
      <c r="G11086">
        <v>1.0120840072631836</v>
      </c>
      <c r="H11086">
        <v>1.0120840072631836</v>
      </c>
      <c r="I11086">
        <v>85.955856323242188</v>
      </c>
      <c r="J11086">
        <v>0</v>
      </c>
      <c r="K11086">
        <v>18182</v>
      </c>
      <c r="L11086">
        <v>16834.373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 t="s">
        <v>39</v>
      </c>
    </row>
    <row r="11087" spans="1:19" hidden="1" x14ac:dyDescent="0.25">
      <c r="A11087" s="10" t="str">
        <f t="shared" si="173"/>
        <v>2017-2026Sierra1-in-2May PeakCAISO12</v>
      </c>
      <c r="B11087" t="s">
        <v>54</v>
      </c>
      <c r="C11087" t="s">
        <v>14</v>
      </c>
      <c r="D11087" t="s">
        <v>5</v>
      </c>
      <c r="E11087" t="s">
        <v>9</v>
      </c>
      <c r="F11087">
        <v>12</v>
      </c>
      <c r="G11087">
        <v>0.94453173875808716</v>
      </c>
      <c r="H11087">
        <v>0.94453173875808716</v>
      </c>
      <c r="I11087">
        <v>83.380683898925781</v>
      </c>
      <c r="J11087">
        <v>0</v>
      </c>
      <c r="K11087">
        <v>18182</v>
      </c>
      <c r="L11087">
        <v>16834.373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 t="s">
        <v>39</v>
      </c>
    </row>
    <row r="11088" spans="1:19" hidden="1" x14ac:dyDescent="0.25">
      <c r="A11088" s="10" t="str">
        <f t="shared" si="173"/>
        <v>2017-2026Sierra1-in-10May PeakPGE12</v>
      </c>
      <c r="B11088" t="s">
        <v>54</v>
      </c>
      <c r="C11088" t="s">
        <v>14</v>
      </c>
      <c r="D11088" t="s">
        <v>5</v>
      </c>
      <c r="E11088" t="s">
        <v>1</v>
      </c>
      <c r="F11088">
        <v>12</v>
      </c>
      <c r="G11088">
        <v>1.1897432804107666</v>
      </c>
      <c r="H11088">
        <v>1.1897432804107666</v>
      </c>
      <c r="I11088">
        <v>90.01641845703125</v>
      </c>
      <c r="J11088">
        <v>0</v>
      </c>
      <c r="K11088">
        <v>18182</v>
      </c>
      <c r="L11088">
        <v>16834.373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 t="s">
        <v>38</v>
      </c>
    </row>
    <row r="11089" spans="1:19" hidden="1" x14ac:dyDescent="0.25">
      <c r="A11089" s="10" t="str">
        <f t="shared" si="173"/>
        <v>2017-2026Sierra1-in-2May PeakPGE12</v>
      </c>
      <c r="B11089" t="s">
        <v>54</v>
      </c>
      <c r="C11089" t="s">
        <v>14</v>
      </c>
      <c r="D11089" t="s">
        <v>5</v>
      </c>
      <c r="E11089" t="s">
        <v>9</v>
      </c>
      <c r="F11089">
        <v>12</v>
      </c>
      <c r="G11089">
        <v>0.8678709864616394</v>
      </c>
      <c r="H11089">
        <v>0.8678709864616394</v>
      </c>
      <c r="I11089">
        <v>82.290855407714844</v>
      </c>
      <c r="J11089">
        <v>0</v>
      </c>
      <c r="K11089">
        <v>18182</v>
      </c>
      <c r="L11089">
        <v>16834.373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 t="s">
        <v>38</v>
      </c>
    </row>
    <row r="11090" spans="1:19" hidden="1" x14ac:dyDescent="0.25">
      <c r="A11090" s="10" t="str">
        <f t="shared" si="173"/>
        <v>2017-2026Sierra1-in-10May PeakCAISO13</v>
      </c>
      <c r="B11090" t="s">
        <v>54</v>
      </c>
      <c r="C11090" t="s">
        <v>14</v>
      </c>
      <c r="D11090" t="s">
        <v>5</v>
      </c>
      <c r="E11090" t="s">
        <v>1</v>
      </c>
      <c r="F11090">
        <v>13</v>
      </c>
      <c r="G11090">
        <v>1.2139397859573364</v>
      </c>
      <c r="H11090">
        <v>1.2139397859573364</v>
      </c>
      <c r="I11090">
        <v>88.388168334960937</v>
      </c>
      <c r="J11090">
        <v>0</v>
      </c>
      <c r="K11090">
        <v>18182</v>
      </c>
      <c r="L11090">
        <v>16834.373</v>
      </c>
      <c r="M11090">
        <v>0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 t="s">
        <v>39</v>
      </c>
    </row>
    <row r="11091" spans="1:19" hidden="1" x14ac:dyDescent="0.25">
      <c r="A11091" s="10" t="str">
        <f t="shared" si="173"/>
        <v>2017-2026Sierra1-in-2May PeakCAISO13</v>
      </c>
      <c r="B11091" t="s">
        <v>54</v>
      </c>
      <c r="C11091" t="s">
        <v>14</v>
      </c>
      <c r="D11091" t="s">
        <v>5</v>
      </c>
      <c r="E11091" t="s">
        <v>9</v>
      </c>
      <c r="F11091">
        <v>13</v>
      </c>
      <c r="G11091">
        <v>1.1329145431518555</v>
      </c>
      <c r="H11091">
        <v>1.1329145431518555</v>
      </c>
      <c r="I11091">
        <v>85.426681518554688</v>
      </c>
      <c r="J11091">
        <v>0</v>
      </c>
      <c r="K11091">
        <v>18182</v>
      </c>
      <c r="L11091">
        <v>16834.373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 t="s">
        <v>39</v>
      </c>
    </row>
    <row r="11092" spans="1:19" hidden="1" x14ac:dyDescent="0.25">
      <c r="A11092" s="10" t="str">
        <f t="shared" si="173"/>
        <v>2017-2026Sierra1-in-10May PeakPGE13</v>
      </c>
      <c r="B11092" t="s">
        <v>54</v>
      </c>
      <c r="C11092" t="s">
        <v>14</v>
      </c>
      <c r="D11092" t="s">
        <v>5</v>
      </c>
      <c r="E11092" t="s">
        <v>1</v>
      </c>
      <c r="F11092">
        <v>13</v>
      </c>
      <c r="G11092">
        <v>1.427032470703125</v>
      </c>
      <c r="H11092">
        <v>1.427032470703125</v>
      </c>
      <c r="I11092">
        <v>91.538444519042969</v>
      </c>
      <c r="J11092">
        <v>0</v>
      </c>
      <c r="K11092">
        <v>18182</v>
      </c>
      <c r="L11092">
        <v>16834.373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 t="s">
        <v>38</v>
      </c>
    </row>
    <row r="11093" spans="1:19" hidden="1" x14ac:dyDescent="0.25">
      <c r="A11093" s="10" t="str">
        <f t="shared" si="173"/>
        <v>2017-2026Sierra1-in-2May PeakPGE13</v>
      </c>
      <c r="B11093" t="s">
        <v>54</v>
      </c>
      <c r="C11093" t="s">
        <v>14</v>
      </c>
      <c r="D11093" t="s">
        <v>5</v>
      </c>
      <c r="E11093" t="s">
        <v>9</v>
      </c>
      <c r="F11093">
        <v>13</v>
      </c>
      <c r="G11093">
        <v>1.0409641265869141</v>
      </c>
      <c r="H11093">
        <v>1.0409641265869141</v>
      </c>
      <c r="I11093">
        <v>84.614585876464844</v>
      </c>
      <c r="J11093">
        <v>0</v>
      </c>
      <c r="K11093">
        <v>18182</v>
      </c>
      <c r="L11093">
        <v>16834.373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 t="s">
        <v>38</v>
      </c>
    </row>
    <row r="11094" spans="1:19" hidden="1" x14ac:dyDescent="0.25">
      <c r="A11094" s="10" t="str">
        <f t="shared" si="173"/>
        <v>2017-2026Sierra1-in-10May PeakCAISO14</v>
      </c>
      <c r="B11094" t="s">
        <v>54</v>
      </c>
      <c r="C11094" t="s">
        <v>14</v>
      </c>
      <c r="D11094" t="s">
        <v>5</v>
      </c>
      <c r="E11094" t="s">
        <v>1</v>
      </c>
      <c r="F11094">
        <v>14</v>
      </c>
      <c r="G11094">
        <v>1.4352301359176636</v>
      </c>
      <c r="H11094">
        <v>1.257230281829834</v>
      </c>
      <c r="I11094">
        <v>90.364173889160156</v>
      </c>
      <c r="J11094">
        <v>0.10273714363574982</v>
      </c>
      <c r="K11094">
        <v>18182</v>
      </c>
      <c r="L11094">
        <v>16834.373</v>
      </c>
      <c r="M11094">
        <v>0.17799980938434601</v>
      </c>
      <c r="N11094">
        <v>4.6331886202096939E-2</v>
      </c>
      <c r="O11094">
        <v>0.12412445247173309</v>
      </c>
      <c r="P11094">
        <v>0.17799980938434601</v>
      </c>
      <c r="Q11094">
        <v>0.23187516629695892</v>
      </c>
      <c r="R11094">
        <v>0.30966773629188538</v>
      </c>
      <c r="S11094" t="s">
        <v>39</v>
      </c>
    </row>
    <row r="11095" spans="1:19" hidden="1" x14ac:dyDescent="0.25">
      <c r="A11095" s="10" t="str">
        <f t="shared" si="173"/>
        <v>2017-2026Sierra1-in-2May PeakCAISO14</v>
      </c>
      <c r="B11095" t="s">
        <v>54</v>
      </c>
      <c r="C11095" t="s">
        <v>14</v>
      </c>
      <c r="D11095" t="s">
        <v>5</v>
      </c>
      <c r="E11095" t="s">
        <v>9</v>
      </c>
      <c r="F11095">
        <v>14</v>
      </c>
      <c r="G11095">
        <v>1.3394347429275513</v>
      </c>
      <c r="H11095">
        <v>1.1965733766555786</v>
      </c>
      <c r="I11095">
        <v>87.41912841796875</v>
      </c>
      <c r="J11095">
        <v>0.10273714363574982</v>
      </c>
      <c r="K11095">
        <v>18182</v>
      </c>
      <c r="L11095">
        <v>16834.373</v>
      </c>
      <c r="M11095">
        <v>0.14286135137081146</v>
      </c>
      <c r="N11095">
        <v>1.1193428188562393E-2</v>
      </c>
      <c r="O11095">
        <v>8.8985994458198547E-2</v>
      </c>
      <c r="P11095">
        <v>0.14286135137081146</v>
      </c>
      <c r="Q11095">
        <v>0.19673670828342438</v>
      </c>
      <c r="R11095">
        <v>0.27452927827835083</v>
      </c>
      <c r="S11095" t="s">
        <v>39</v>
      </c>
    </row>
    <row r="11096" spans="1:19" hidden="1" x14ac:dyDescent="0.25">
      <c r="A11096" s="10" t="str">
        <f t="shared" si="173"/>
        <v>2017-2026Sierra1-in-10May PeakPGE14</v>
      </c>
      <c r="B11096" t="s">
        <v>54</v>
      </c>
      <c r="C11096" t="s">
        <v>14</v>
      </c>
      <c r="D11096" t="s">
        <v>5</v>
      </c>
      <c r="E11096" t="s">
        <v>1</v>
      </c>
      <c r="F11096">
        <v>14</v>
      </c>
      <c r="G11096">
        <v>1.687167763710022</v>
      </c>
      <c r="H11096">
        <v>1.4511986970901489</v>
      </c>
      <c r="I11096">
        <v>93.058151245117188</v>
      </c>
      <c r="J11096">
        <v>0.10273714363574982</v>
      </c>
      <c r="K11096">
        <v>18182</v>
      </c>
      <c r="L11096">
        <v>16834.373</v>
      </c>
      <c r="M11096">
        <v>0.23596911132335663</v>
      </c>
      <c r="N11096">
        <v>0.10430118441581726</v>
      </c>
      <c r="O11096">
        <v>0.18209375441074371</v>
      </c>
      <c r="P11096">
        <v>0.23596911132335663</v>
      </c>
      <c r="Q11096">
        <v>0.28984448313713074</v>
      </c>
      <c r="R11096">
        <v>0.367637038230896</v>
      </c>
      <c r="S11096" t="s">
        <v>38</v>
      </c>
    </row>
    <row r="11097" spans="1:19" hidden="1" x14ac:dyDescent="0.25">
      <c r="A11097" s="10" t="str">
        <f t="shared" si="173"/>
        <v>2017-2026Sierra1-in-2May PeakPGE14</v>
      </c>
      <c r="B11097" t="s">
        <v>54</v>
      </c>
      <c r="C11097" t="s">
        <v>14</v>
      </c>
      <c r="D11097" t="s">
        <v>5</v>
      </c>
      <c r="E11097" t="s">
        <v>9</v>
      </c>
      <c r="F11097">
        <v>14</v>
      </c>
      <c r="G11097">
        <v>1.2307226657867432</v>
      </c>
      <c r="H11097">
        <v>1.1111531257629395</v>
      </c>
      <c r="I11097">
        <v>86.496612548828125</v>
      </c>
      <c r="J11097">
        <v>0.10273714363574982</v>
      </c>
      <c r="K11097">
        <v>18182</v>
      </c>
      <c r="L11097">
        <v>16834.373</v>
      </c>
      <c r="M11097">
        <v>0.1195695549249649</v>
      </c>
      <c r="N11097">
        <v>-1.2098368257284164E-2</v>
      </c>
      <c r="O11097">
        <v>6.569419801235199E-2</v>
      </c>
      <c r="P11097">
        <v>0.1195695549249649</v>
      </c>
      <c r="Q11097">
        <v>0.17344491183757782</v>
      </c>
      <c r="R11097">
        <v>0.25123748183250427</v>
      </c>
      <c r="S11097" t="s">
        <v>38</v>
      </c>
    </row>
    <row r="11098" spans="1:19" hidden="1" x14ac:dyDescent="0.25">
      <c r="A11098" s="10" t="str">
        <f t="shared" si="173"/>
        <v>2017-2026Sierra1-in-2May PeakCAISO15</v>
      </c>
      <c r="B11098" t="s">
        <v>54</v>
      </c>
      <c r="C11098" t="s">
        <v>14</v>
      </c>
      <c r="D11098" t="s">
        <v>5</v>
      </c>
      <c r="E11098" t="s">
        <v>9</v>
      </c>
      <c r="F11098">
        <v>15</v>
      </c>
      <c r="G11098">
        <v>1.543160080909729</v>
      </c>
      <c r="H11098">
        <v>1.3130114078521729</v>
      </c>
      <c r="I11098">
        <v>88.947273254394531</v>
      </c>
      <c r="J11098">
        <v>0.1230589896440506</v>
      </c>
      <c r="K11098">
        <v>18182</v>
      </c>
      <c r="L11098">
        <v>16834.373</v>
      </c>
      <c r="M11098">
        <v>0.23014865815639496</v>
      </c>
      <c r="N11098">
        <v>7.243625819683075E-2</v>
      </c>
      <c r="O11098">
        <v>0.16561652719974518</v>
      </c>
      <c r="P11098">
        <v>0.23014865815639496</v>
      </c>
      <c r="Q11098">
        <v>0.29468080401420593</v>
      </c>
      <c r="R11098">
        <v>0.38786107301712036</v>
      </c>
      <c r="S11098" t="s">
        <v>39</v>
      </c>
    </row>
    <row r="11099" spans="1:19" hidden="1" x14ac:dyDescent="0.25">
      <c r="A11099" s="10" t="str">
        <f t="shared" si="173"/>
        <v>2017-2026Sierra1-in-10May PeakCAISO15</v>
      </c>
      <c r="B11099" t="s">
        <v>54</v>
      </c>
      <c r="C11099" t="s">
        <v>14</v>
      </c>
      <c r="D11099" t="s">
        <v>5</v>
      </c>
      <c r="E11099" t="s">
        <v>1</v>
      </c>
      <c r="F11099">
        <v>15</v>
      </c>
      <c r="G11099">
        <v>1.6535258293151855</v>
      </c>
      <c r="H11099">
        <v>1.3803318738937378</v>
      </c>
      <c r="I11099">
        <v>91.686027526855469</v>
      </c>
      <c r="J11099">
        <v>0.1230589896440506</v>
      </c>
      <c r="K11099">
        <v>18182</v>
      </c>
      <c r="L11099">
        <v>16834.373</v>
      </c>
      <c r="M11099">
        <v>0.27319395542144775</v>
      </c>
      <c r="N11099">
        <v>0.11548155546188354</v>
      </c>
      <c r="O11099">
        <v>0.20866182446479797</v>
      </c>
      <c r="P11099">
        <v>0.27319395542144775</v>
      </c>
      <c r="Q11099">
        <v>0.33772608637809753</v>
      </c>
      <c r="R11099">
        <v>0.43090635538101196</v>
      </c>
      <c r="S11099" t="s">
        <v>39</v>
      </c>
    </row>
    <row r="11100" spans="1:19" hidden="1" x14ac:dyDescent="0.25">
      <c r="A11100" s="10" t="str">
        <f t="shared" si="173"/>
        <v>2017-2026Sierra1-in-2May PeakPGE15</v>
      </c>
      <c r="B11100" t="s">
        <v>54</v>
      </c>
      <c r="C11100" t="s">
        <v>14</v>
      </c>
      <c r="D11100" t="s">
        <v>5</v>
      </c>
      <c r="E11100" t="s">
        <v>9</v>
      </c>
      <c r="F11100">
        <v>15</v>
      </c>
      <c r="G11100">
        <v>1.4179130792617798</v>
      </c>
      <c r="H11100">
        <v>1.2205699682235718</v>
      </c>
      <c r="I11100">
        <v>87.876762390136719</v>
      </c>
      <c r="J11100">
        <v>0.1230589896440506</v>
      </c>
      <c r="K11100">
        <v>18182</v>
      </c>
      <c r="L11100">
        <v>16834.373</v>
      </c>
      <c r="M11100">
        <v>0.19734309613704681</v>
      </c>
      <c r="N11100">
        <v>3.9630696177482605E-2</v>
      </c>
      <c r="O11100">
        <v>0.13281096518039703</v>
      </c>
      <c r="P11100">
        <v>0.19734309613704681</v>
      </c>
      <c r="Q11100">
        <v>0.26187524199485779</v>
      </c>
      <c r="R11100">
        <v>0.35505551099777222</v>
      </c>
      <c r="S11100" t="s">
        <v>38</v>
      </c>
    </row>
    <row r="11101" spans="1:19" hidden="1" x14ac:dyDescent="0.25">
      <c r="A11101" s="10" t="str">
        <f t="shared" si="173"/>
        <v>2017-2026Sierra1-in-10May PeakPGE15</v>
      </c>
      <c r="B11101" t="s">
        <v>54</v>
      </c>
      <c r="C11101" t="s">
        <v>14</v>
      </c>
      <c r="D11101" t="s">
        <v>5</v>
      </c>
      <c r="E11101" t="s">
        <v>1</v>
      </c>
      <c r="F11101">
        <v>15</v>
      </c>
      <c r="G11101">
        <v>1.9437825679779053</v>
      </c>
      <c r="H11101">
        <v>1.5930154323577881</v>
      </c>
      <c r="I11101">
        <v>94.402587890625</v>
      </c>
      <c r="J11101">
        <v>0.1230589896440506</v>
      </c>
      <c r="K11101">
        <v>18182</v>
      </c>
      <c r="L11101">
        <v>16834.373</v>
      </c>
      <c r="M11101">
        <v>0.3507671058177948</v>
      </c>
      <c r="N11101">
        <v>0.19305470585823059</v>
      </c>
      <c r="O11101">
        <v>0.28623497486114502</v>
      </c>
      <c r="P11101">
        <v>0.3507671058177948</v>
      </c>
      <c r="Q11101">
        <v>0.41529923677444458</v>
      </c>
      <c r="R11101">
        <v>0.5084795355796814</v>
      </c>
      <c r="S11101" t="s">
        <v>38</v>
      </c>
    </row>
    <row r="11102" spans="1:19" hidden="1" x14ac:dyDescent="0.25">
      <c r="A11102" s="10" t="str">
        <f t="shared" si="173"/>
        <v>2017-2026Sierra1-in-10May PeakCAISO16</v>
      </c>
      <c r="B11102" t="s">
        <v>54</v>
      </c>
      <c r="C11102" t="s">
        <v>14</v>
      </c>
      <c r="D11102" t="s">
        <v>5</v>
      </c>
      <c r="E11102" t="s">
        <v>1</v>
      </c>
      <c r="F11102">
        <v>16</v>
      </c>
      <c r="G11102">
        <v>1.9239926338195801</v>
      </c>
      <c r="H11102">
        <v>1.5514883995056152</v>
      </c>
      <c r="I11102">
        <v>92.515884399414063</v>
      </c>
      <c r="J11102">
        <v>0.15615223348140717</v>
      </c>
      <c r="K11102">
        <v>18182</v>
      </c>
      <c r="L11102">
        <v>16834.373</v>
      </c>
      <c r="M11102">
        <v>0.37250420451164246</v>
      </c>
      <c r="N11102">
        <v>0.1723795086145401</v>
      </c>
      <c r="O11102">
        <v>0.29061797261238098</v>
      </c>
      <c r="P11102">
        <v>0.37250420451164246</v>
      </c>
      <c r="Q11102">
        <v>0.45439043641090393</v>
      </c>
      <c r="R11102">
        <v>0.57262891530990601</v>
      </c>
      <c r="S11102" t="s">
        <v>39</v>
      </c>
    </row>
    <row r="11103" spans="1:19" hidden="1" x14ac:dyDescent="0.25">
      <c r="A11103" s="10" t="str">
        <f t="shared" si="173"/>
        <v>2017-2026Sierra1-in-2May PeakCAISO16</v>
      </c>
      <c r="B11103" t="s">
        <v>54</v>
      </c>
      <c r="C11103" t="s">
        <v>14</v>
      </c>
      <c r="D11103" t="s">
        <v>5</v>
      </c>
      <c r="E11103" t="s">
        <v>9</v>
      </c>
      <c r="F11103">
        <v>16</v>
      </c>
      <c r="G11103">
        <v>1.795574426651001</v>
      </c>
      <c r="H11103">
        <v>1.4825689792633057</v>
      </c>
      <c r="I11103">
        <v>90.294540405273438</v>
      </c>
      <c r="J11103">
        <v>0.15615223348140717</v>
      </c>
      <c r="K11103">
        <v>18182</v>
      </c>
      <c r="L11103">
        <v>16834.373</v>
      </c>
      <c r="M11103">
        <v>0.3130054771900177</v>
      </c>
      <c r="N11103">
        <v>0.11288077384233475</v>
      </c>
      <c r="O11103">
        <v>0.23111924529075623</v>
      </c>
      <c r="P11103">
        <v>0.3130054771900177</v>
      </c>
      <c r="Q11103">
        <v>0.39489170908927917</v>
      </c>
      <c r="R11103">
        <v>0.51313018798828125</v>
      </c>
      <c r="S11103" t="s">
        <v>39</v>
      </c>
    </row>
    <row r="11104" spans="1:19" hidden="1" x14ac:dyDescent="0.25">
      <c r="A11104" s="10" t="str">
        <f t="shared" si="173"/>
        <v>2017-2026Sierra1-in-2May PeakPGE16</v>
      </c>
      <c r="B11104" t="s">
        <v>54</v>
      </c>
      <c r="C11104" t="s">
        <v>14</v>
      </c>
      <c r="D11104" t="s">
        <v>5</v>
      </c>
      <c r="E11104" t="s">
        <v>9</v>
      </c>
      <c r="F11104">
        <v>16</v>
      </c>
      <c r="G11104">
        <v>1.6498408317565918</v>
      </c>
      <c r="H11104">
        <v>1.3801361322402954</v>
      </c>
      <c r="I11104">
        <v>88.943466186523438</v>
      </c>
      <c r="J11104">
        <v>0.15615223348140717</v>
      </c>
      <c r="K11104">
        <v>18182</v>
      </c>
      <c r="L11104">
        <v>16834.373</v>
      </c>
      <c r="M11104">
        <v>0.26970472931861877</v>
      </c>
      <c r="N11104">
        <v>6.9580025970935822E-2</v>
      </c>
      <c r="O11104">
        <v>0.1878184974193573</v>
      </c>
      <c r="P11104">
        <v>0.26970472931861877</v>
      </c>
      <c r="Q11104">
        <v>0.35159096121788025</v>
      </c>
      <c r="R11104">
        <v>0.46982944011688232</v>
      </c>
      <c r="S11104" t="s">
        <v>38</v>
      </c>
    </row>
    <row r="11105" spans="1:19" hidden="1" x14ac:dyDescent="0.25">
      <c r="A11105" s="10" t="str">
        <f t="shared" si="173"/>
        <v>2017-2026Sierra1-in-10May PeakPGE16</v>
      </c>
      <c r="B11105" t="s">
        <v>54</v>
      </c>
      <c r="C11105" t="s">
        <v>14</v>
      </c>
      <c r="D11105" t="s">
        <v>5</v>
      </c>
      <c r="E11105" t="s">
        <v>1</v>
      </c>
      <c r="F11105">
        <v>16</v>
      </c>
      <c r="G11105">
        <v>2.2617266178131104</v>
      </c>
      <c r="H11105">
        <v>1.8004285097122192</v>
      </c>
      <c r="I11105">
        <v>95.14459228515625</v>
      </c>
      <c r="J11105">
        <v>0.15615223348140717</v>
      </c>
      <c r="K11105">
        <v>18182</v>
      </c>
      <c r="L11105">
        <v>16834.373</v>
      </c>
      <c r="M11105">
        <v>0.46129810810089111</v>
      </c>
      <c r="N11105">
        <v>0.26117339730262756</v>
      </c>
      <c r="O11105">
        <v>0.37941187620162964</v>
      </c>
      <c r="P11105">
        <v>0.46129810810089111</v>
      </c>
      <c r="Q11105">
        <v>0.54318434000015259</v>
      </c>
      <c r="R11105">
        <v>0.66142278909683228</v>
      </c>
      <c r="S11105" t="s">
        <v>38</v>
      </c>
    </row>
    <row r="11106" spans="1:19" hidden="1" x14ac:dyDescent="0.25">
      <c r="A11106" s="10" t="str">
        <f t="shared" si="173"/>
        <v>2017-2026Sierra1-in-2May PeakCAISO17</v>
      </c>
      <c r="B11106" t="s">
        <v>54</v>
      </c>
      <c r="C11106" t="s">
        <v>14</v>
      </c>
      <c r="D11106" t="s">
        <v>5</v>
      </c>
      <c r="E11106" t="s">
        <v>9</v>
      </c>
      <c r="F11106">
        <v>17</v>
      </c>
      <c r="G11106">
        <v>2.042783260345459</v>
      </c>
      <c r="H11106">
        <v>1.6459397077560425</v>
      </c>
      <c r="I11106">
        <v>90.455230712890625</v>
      </c>
      <c r="J11106">
        <v>0.16046801209449768</v>
      </c>
      <c r="K11106">
        <v>18182</v>
      </c>
      <c r="L11106">
        <v>16834.373</v>
      </c>
      <c r="M11106">
        <v>0.39684358239173889</v>
      </c>
      <c r="N11106">
        <v>0.191187784075737</v>
      </c>
      <c r="O11106">
        <v>0.31269416213035583</v>
      </c>
      <c r="P11106">
        <v>0.39684358239173889</v>
      </c>
      <c r="Q11106">
        <v>0.48099300265312195</v>
      </c>
      <c r="R11106">
        <v>0.60249936580657959</v>
      </c>
      <c r="S11106" t="s">
        <v>39</v>
      </c>
    </row>
    <row r="11107" spans="1:19" hidden="1" x14ac:dyDescent="0.25">
      <c r="A11107" s="10" t="str">
        <f t="shared" si="173"/>
        <v>2017-2026Sierra1-in-10May PeakCAISO17</v>
      </c>
      <c r="B11107" t="s">
        <v>54</v>
      </c>
      <c r="C11107" t="s">
        <v>14</v>
      </c>
      <c r="D11107" t="s">
        <v>5</v>
      </c>
      <c r="E11107" t="s">
        <v>1</v>
      </c>
      <c r="F11107">
        <v>17</v>
      </c>
      <c r="G11107">
        <v>2.1888816356658936</v>
      </c>
      <c r="H11107">
        <v>1.7409356832504272</v>
      </c>
      <c r="I11107">
        <v>92.874885559082031</v>
      </c>
      <c r="J11107">
        <v>0.16046801209449768</v>
      </c>
      <c r="K11107">
        <v>18182</v>
      </c>
      <c r="L11107">
        <v>16834.373</v>
      </c>
      <c r="M11107">
        <v>0.44794595241546631</v>
      </c>
      <c r="N11107">
        <v>0.24229015409946442</v>
      </c>
      <c r="O11107">
        <v>0.36379653215408325</v>
      </c>
      <c r="P11107">
        <v>0.44794595241546631</v>
      </c>
      <c r="Q11107">
        <v>0.53209537267684937</v>
      </c>
      <c r="R11107">
        <v>0.65360176563262939</v>
      </c>
      <c r="S11107" t="s">
        <v>39</v>
      </c>
    </row>
    <row r="11108" spans="1:19" hidden="1" x14ac:dyDescent="0.25">
      <c r="A11108" s="10" t="str">
        <f t="shared" si="173"/>
        <v>2017-2026Sierra1-in-10May PeakPGE17</v>
      </c>
      <c r="B11108" t="s">
        <v>54</v>
      </c>
      <c r="C11108" t="s">
        <v>14</v>
      </c>
      <c r="D11108" t="s">
        <v>5</v>
      </c>
      <c r="E11108" t="s">
        <v>1</v>
      </c>
      <c r="F11108">
        <v>17</v>
      </c>
      <c r="G11108">
        <v>2.5731136798858643</v>
      </c>
      <c r="H11108">
        <v>2.0414493083953857</v>
      </c>
      <c r="I11108">
        <v>95.313735961914063</v>
      </c>
      <c r="J11108">
        <v>0.16046801209449768</v>
      </c>
      <c r="K11108">
        <v>18182</v>
      </c>
      <c r="L11108">
        <v>16834.373</v>
      </c>
      <c r="M11108">
        <v>0.53166431188583374</v>
      </c>
      <c r="N11108">
        <v>0.32600849866867065</v>
      </c>
      <c r="O11108">
        <v>0.44751489162445068</v>
      </c>
      <c r="P11108">
        <v>0.53166431188583374</v>
      </c>
      <c r="Q11108">
        <v>0.6158137321472168</v>
      </c>
      <c r="R11108">
        <v>0.73732012510299683</v>
      </c>
      <c r="S11108" t="s">
        <v>38</v>
      </c>
    </row>
    <row r="11109" spans="1:19" hidden="1" x14ac:dyDescent="0.25">
      <c r="A11109" s="10" t="str">
        <f t="shared" si="173"/>
        <v>2017-2026Sierra1-in-2May PeakPGE17</v>
      </c>
      <c r="B11109" t="s">
        <v>54</v>
      </c>
      <c r="C11109" t="s">
        <v>14</v>
      </c>
      <c r="D11109" t="s">
        <v>5</v>
      </c>
      <c r="E11109" t="s">
        <v>9</v>
      </c>
      <c r="F11109">
        <v>17</v>
      </c>
      <c r="G11109">
        <v>1.8769854307174683</v>
      </c>
      <c r="H11109">
        <v>1.5093710422515869</v>
      </c>
      <c r="I11109">
        <v>89.936882019042969</v>
      </c>
      <c r="J11109">
        <v>0.16046801209449768</v>
      </c>
      <c r="K11109">
        <v>18182</v>
      </c>
      <c r="L11109">
        <v>16834.373</v>
      </c>
      <c r="M11109">
        <v>0.36761444807052612</v>
      </c>
      <c r="N11109">
        <v>0.16195864975452423</v>
      </c>
      <c r="O11109">
        <v>0.28346502780914307</v>
      </c>
      <c r="P11109">
        <v>0.36761444807052612</v>
      </c>
      <c r="Q11109">
        <v>0.45176386833190918</v>
      </c>
      <c r="R11109">
        <v>0.57327026128768921</v>
      </c>
      <c r="S11109" t="s">
        <v>38</v>
      </c>
    </row>
    <row r="11110" spans="1:19" hidden="1" x14ac:dyDescent="0.25">
      <c r="A11110" s="10" t="str">
        <f t="shared" si="173"/>
        <v>2017-2026Sierra1-in-2May PeakCAISO18</v>
      </c>
      <c r="B11110" t="s">
        <v>54</v>
      </c>
      <c r="C11110" t="s">
        <v>14</v>
      </c>
      <c r="D11110" t="s">
        <v>5</v>
      </c>
      <c r="E11110" t="s">
        <v>9</v>
      </c>
      <c r="F11110">
        <v>18</v>
      </c>
      <c r="G11110">
        <v>2.240246057510376</v>
      </c>
      <c r="H11110">
        <v>1.8548760414123535</v>
      </c>
      <c r="I11110">
        <v>89.698623657226562</v>
      </c>
      <c r="J11110">
        <v>0.13599415123462677</v>
      </c>
      <c r="K11110">
        <v>18182</v>
      </c>
      <c r="L11110">
        <v>16834.373</v>
      </c>
      <c r="M11110">
        <v>0.38537004590034485</v>
      </c>
      <c r="N11110">
        <v>0.21107994019985199</v>
      </c>
      <c r="O11110">
        <v>0.31405472755432129</v>
      </c>
      <c r="P11110">
        <v>0.38537004590034485</v>
      </c>
      <c r="Q11110">
        <v>0.45668536424636841</v>
      </c>
      <c r="R11110">
        <v>0.55966013669967651</v>
      </c>
      <c r="S11110" t="s">
        <v>39</v>
      </c>
    </row>
    <row r="11111" spans="1:19" hidden="1" x14ac:dyDescent="0.25">
      <c r="A11111" s="10" t="str">
        <f t="shared" si="173"/>
        <v>2017-2026Sierra1-in-10May PeakCAISO18</v>
      </c>
      <c r="B11111" t="s">
        <v>54</v>
      </c>
      <c r="C11111" t="s">
        <v>14</v>
      </c>
      <c r="D11111" t="s">
        <v>5</v>
      </c>
      <c r="E11111" t="s">
        <v>1</v>
      </c>
      <c r="F11111">
        <v>18</v>
      </c>
      <c r="G11111">
        <v>2.4004669189453125</v>
      </c>
      <c r="H11111">
        <v>1.9448574781417847</v>
      </c>
      <c r="I11111">
        <v>92.699592590332031</v>
      </c>
      <c r="J11111">
        <v>0.13599415123462677</v>
      </c>
      <c r="K11111">
        <v>18182</v>
      </c>
      <c r="L11111">
        <v>16834.373</v>
      </c>
      <c r="M11111">
        <v>0.45560941100120544</v>
      </c>
      <c r="N11111">
        <v>0.28131932020187378</v>
      </c>
      <c r="O11111">
        <v>0.38429409265518188</v>
      </c>
      <c r="P11111">
        <v>0.45560941100120544</v>
      </c>
      <c r="Q11111">
        <v>0.526924729347229</v>
      </c>
      <c r="R11111">
        <v>0.62989950180053711</v>
      </c>
      <c r="S11111" t="s">
        <v>39</v>
      </c>
    </row>
    <row r="11112" spans="1:19" hidden="1" x14ac:dyDescent="0.25">
      <c r="A11112" s="10" t="str">
        <f t="shared" si="173"/>
        <v>2017-2026Sierra1-in-10May PeakPGE18</v>
      </c>
      <c r="B11112" t="s">
        <v>54</v>
      </c>
      <c r="C11112" t="s">
        <v>14</v>
      </c>
      <c r="D11112" t="s">
        <v>5</v>
      </c>
      <c r="E11112" t="s">
        <v>1</v>
      </c>
      <c r="F11112">
        <v>18</v>
      </c>
      <c r="G11112">
        <v>2.8218400478363037</v>
      </c>
      <c r="H11112">
        <v>2.2802629470825195</v>
      </c>
      <c r="I11112">
        <v>95.388450622558594</v>
      </c>
      <c r="J11112">
        <v>0.13599415123462677</v>
      </c>
      <c r="K11112">
        <v>18182</v>
      </c>
      <c r="L11112">
        <v>16834.373</v>
      </c>
      <c r="M11112">
        <v>0.5415770411491394</v>
      </c>
      <c r="N11112">
        <v>0.36728695034980774</v>
      </c>
      <c r="O11112">
        <v>0.47026172280311584</v>
      </c>
      <c r="P11112">
        <v>0.5415770411491394</v>
      </c>
      <c r="Q11112">
        <v>0.61289238929748535</v>
      </c>
      <c r="R11112">
        <v>0.71586716175079346</v>
      </c>
      <c r="S11112" t="s">
        <v>38</v>
      </c>
    </row>
    <row r="11113" spans="1:19" hidden="1" x14ac:dyDescent="0.25">
      <c r="A11113" s="10" t="str">
        <f t="shared" si="173"/>
        <v>2017-2026Sierra1-in-2May PeakPGE18</v>
      </c>
      <c r="B11113" t="s">
        <v>54</v>
      </c>
      <c r="C11113" t="s">
        <v>14</v>
      </c>
      <c r="D11113" t="s">
        <v>5</v>
      </c>
      <c r="E11113" t="s">
        <v>9</v>
      </c>
      <c r="F11113">
        <v>18</v>
      </c>
      <c r="G11113">
        <v>2.0584216117858887</v>
      </c>
      <c r="H11113">
        <v>1.6769511699676514</v>
      </c>
      <c r="I11113">
        <v>90.287445068359375</v>
      </c>
      <c r="J11113">
        <v>0.13599415123462677</v>
      </c>
      <c r="K11113">
        <v>18182</v>
      </c>
      <c r="L11113">
        <v>16834.373</v>
      </c>
      <c r="M11113">
        <v>0.38147038221359253</v>
      </c>
      <c r="N11113">
        <v>0.20718027651309967</v>
      </c>
      <c r="O11113">
        <v>0.31015506386756897</v>
      </c>
      <c r="P11113">
        <v>0.38147038221359253</v>
      </c>
      <c r="Q11113">
        <v>0.45278570055961609</v>
      </c>
      <c r="R11113">
        <v>0.55576050281524658</v>
      </c>
      <c r="S11113" t="s">
        <v>38</v>
      </c>
    </row>
    <row r="11114" spans="1:19" hidden="1" x14ac:dyDescent="0.25">
      <c r="A11114" s="10" t="str">
        <f t="shared" si="173"/>
        <v>2017-2026Sierra1-in-10May PeakCAISO19</v>
      </c>
      <c r="B11114" t="s">
        <v>54</v>
      </c>
      <c r="C11114" t="s">
        <v>14</v>
      </c>
      <c r="D11114" t="s">
        <v>5</v>
      </c>
      <c r="E11114" t="s">
        <v>1</v>
      </c>
      <c r="F11114">
        <v>19</v>
      </c>
      <c r="G11114">
        <v>2.4737577438354492</v>
      </c>
      <c r="H11114">
        <v>2.6850423812866211</v>
      </c>
      <c r="I11114">
        <v>90.888008117675781</v>
      </c>
      <c r="J11114">
        <v>0.11742977052927017</v>
      </c>
      <c r="K11114">
        <v>18182</v>
      </c>
      <c r="L11114">
        <v>16834.373</v>
      </c>
      <c r="M11114">
        <v>-0.21128462255001068</v>
      </c>
      <c r="N11114">
        <v>-0.36178261041641235</v>
      </c>
      <c r="O11114">
        <v>-0.27286478877067566</v>
      </c>
      <c r="P11114">
        <v>-0.21128462255001068</v>
      </c>
      <c r="Q11114">
        <v>-0.1497044563293457</v>
      </c>
      <c r="R11114">
        <v>-6.0786627233028412E-2</v>
      </c>
      <c r="S11114" t="s">
        <v>39</v>
      </c>
    </row>
    <row r="11115" spans="1:19" hidden="1" x14ac:dyDescent="0.25">
      <c r="A11115" s="10" t="str">
        <f t="shared" si="173"/>
        <v>2017-2026Sierra1-in-2May PeakCAISO19</v>
      </c>
      <c r="B11115" t="s">
        <v>54</v>
      </c>
      <c r="C11115" t="s">
        <v>14</v>
      </c>
      <c r="D11115" t="s">
        <v>5</v>
      </c>
      <c r="E11115" t="s">
        <v>9</v>
      </c>
      <c r="F11115">
        <v>19</v>
      </c>
      <c r="G11115">
        <v>2.3086450099945068</v>
      </c>
      <c r="H11115">
        <v>2.5163173675537109</v>
      </c>
      <c r="I11115">
        <v>88.30389404296875</v>
      </c>
      <c r="J11115">
        <v>0.11742977052927017</v>
      </c>
      <c r="K11115">
        <v>18182</v>
      </c>
      <c r="L11115">
        <v>16834.373</v>
      </c>
      <c r="M11115">
        <v>-0.20767244696617126</v>
      </c>
      <c r="N11115">
        <v>-0.35817044973373413</v>
      </c>
      <c r="O11115">
        <v>-0.26925262808799744</v>
      </c>
      <c r="P11115">
        <v>-0.20767244696617126</v>
      </c>
      <c r="Q11115">
        <v>-0.14609228074550629</v>
      </c>
      <c r="R11115">
        <v>-5.7174451649188995E-2</v>
      </c>
      <c r="S11115" t="s">
        <v>39</v>
      </c>
    </row>
    <row r="11116" spans="1:19" hidden="1" x14ac:dyDescent="0.25">
      <c r="A11116" s="10" t="str">
        <f t="shared" si="173"/>
        <v>2017-2026Sierra1-in-10May PeakPGE19</v>
      </c>
      <c r="B11116" t="s">
        <v>54</v>
      </c>
      <c r="C11116" t="s">
        <v>14</v>
      </c>
      <c r="D11116" t="s">
        <v>5</v>
      </c>
      <c r="E11116" t="s">
        <v>1</v>
      </c>
      <c r="F11116">
        <v>19</v>
      </c>
      <c r="G11116">
        <v>2.9079964160919189</v>
      </c>
      <c r="H11116">
        <v>3.1357276439666748</v>
      </c>
      <c r="I11116">
        <v>93.825447082519531</v>
      </c>
      <c r="J11116">
        <v>0.11742977052927017</v>
      </c>
      <c r="K11116">
        <v>18182</v>
      </c>
      <c r="L11116">
        <v>16834.373</v>
      </c>
      <c r="M11116">
        <v>-0.22773116827011108</v>
      </c>
      <c r="N11116">
        <v>-0.37822917103767395</v>
      </c>
      <c r="O11116">
        <v>-0.28931134939193726</v>
      </c>
      <c r="P11116">
        <v>-0.22773116827011108</v>
      </c>
      <c r="Q11116">
        <v>-0.16615100204944611</v>
      </c>
      <c r="R11116">
        <v>-7.7233172953128815E-2</v>
      </c>
      <c r="S11116" t="s">
        <v>38</v>
      </c>
    </row>
    <row r="11117" spans="1:19" hidden="1" x14ac:dyDescent="0.25">
      <c r="A11117" s="10" t="str">
        <f t="shared" si="173"/>
        <v>2017-2026Sierra1-in-2May PeakPGE19</v>
      </c>
      <c r="B11117" t="s">
        <v>54</v>
      </c>
      <c r="C11117" t="s">
        <v>14</v>
      </c>
      <c r="D11117" t="s">
        <v>5</v>
      </c>
      <c r="E11117" t="s">
        <v>9</v>
      </c>
      <c r="F11117">
        <v>19</v>
      </c>
      <c r="G11117">
        <v>2.1212692260742187</v>
      </c>
      <c r="H11117">
        <v>2.3177189826965332</v>
      </c>
      <c r="I11117">
        <v>89.120155334472656</v>
      </c>
      <c r="J11117">
        <v>0.11742977052927017</v>
      </c>
      <c r="K11117">
        <v>18182</v>
      </c>
      <c r="L11117">
        <v>16834.373</v>
      </c>
      <c r="M11117">
        <v>-0.19644974172115326</v>
      </c>
      <c r="N11117">
        <v>-0.34694772958755493</v>
      </c>
      <c r="O11117">
        <v>-0.25802990794181824</v>
      </c>
      <c r="P11117">
        <v>-0.19644974172115326</v>
      </c>
      <c r="Q11117">
        <v>-0.13486957550048828</v>
      </c>
      <c r="R11117">
        <v>-4.595174640417099E-2</v>
      </c>
      <c r="S11117" t="s">
        <v>38</v>
      </c>
    </row>
    <row r="11118" spans="1:19" hidden="1" x14ac:dyDescent="0.25">
      <c r="A11118" s="10" t="str">
        <f t="shared" si="173"/>
        <v>2017-2026Sierra1-in-2May PeakCAISO20</v>
      </c>
      <c r="B11118" t="s">
        <v>54</v>
      </c>
      <c r="C11118" t="s">
        <v>14</v>
      </c>
      <c r="D11118" t="s">
        <v>5</v>
      </c>
      <c r="E11118" t="s">
        <v>9</v>
      </c>
      <c r="F11118">
        <v>20</v>
      </c>
      <c r="G11118">
        <v>2.1953058242797852</v>
      </c>
      <c r="H11118">
        <v>2.4029653072357178</v>
      </c>
      <c r="I11118">
        <v>83.9420166015625</v>
      </c>
      <c r="J11118">
        <v>7.6294809579849243E-2</v>
      </c>
      <c r="K11118">
        <v>18182</v>
      </c>
      <c r="L11118">
        <v>16834.373</v>
      </c>
      <c r="M11118">
        <v>-0.20765943825244904</v>
      </c>
      <c r="N11118">
        <v>-0.30543887615203857</v>
      </c>
      <c r="O11118">
        <v>-0.24766843020915985</v>
      </c>
      <c r="P11118">
        <v>-0.20765943825244904</v>
      </c>
      <c r="Q11118">
        <v>-0.16765044629573822</v>
      </c>
      <c r="R11118">
        <v>-0.10988000780344009</v>
      </c>
      <c r="S11118" t="s">
        <v>39</v>
      </c>
    </row>
    <row r="11119" spans="1:19" hidden="1" x14ac:dyDescent="0.25">
      <c r="A11119" s="10" t="str">
        <f t="shared" si="173"/>
        <v>2017-2026Sierra1-in-10May PeakCAISO20</v>
      </c>
      <c r="B11119" t="s">
        <v>54</v>
      </c>
      <c r="C11119" t="s">
        <v>14</v>
      </c>
      <c r="D11119" t="s">
        <v>5</v>
      </c>
      <c r="E11119" t="s">
        <v>1</v>
      </c>
      <c r="F11119">
        <v>20</v>
      </c>
      <c r="G11119">
        <v>2.3523125648498535</v>
      </c>
      <c r="H11119">
        <v>2.5800485610961914</v>
      </c>
      <c r="I11119">
        <v>82.805625915527344</v>
      </c>
      <c r="J11119">
        <v>7.6294809579849243E-2</v>
      </c>
      <c r="K11119">
        <v>18182</v>
      </c>
      <c r="L11119">
        <v>16834.373</v>
      </c>
      <c r="M11119">
        <v>-0.22773610055446625</v>
      </c>
      <c r="N11119">
        <v>-0.32551553845405579</v>
      </c>
      <c r="O11119">
        <v>-0.26774510741233826</v>
      </c>
      <c r="P11119">
        <v>-0.22773610055446625</v>
      </c>
      <c r="Q11119">
        <v>-0.18772710859775543</v>
      </c>
      <c r="R11119">
        <v>-0.1299566775560379</v>
      </c>
      <c r="S11119" t="s">
        <v>39</v>
      </c>
    </row>
    <row r="11120" spans="1:19" hidden="1" x14ac:dyDescent="0.25">
      <c r="A11120" s="10" t="str">
        <f t="shared" si="173"/>
        <v>2017-2026Sierra1-in-10May PeakPGE20</v>
      </c>
      <c r="B11120" t="s">
        <v>54</v>
      </c>
      <c r="C11120" t="s">
        <v>14</v>
      </c>
      <c r="D11120" t="s">
        <v>5</v>
      </c>
      <c r="E11120" t="s">
        <v>1</v>
      </c>
      <c r="F11120">
        <v>20</v>
      </c>
      <c r="G11120">
        <v>2.765233039855957</v>
      </c>
      <c r="H11120">
        <v>3.0398337841033936</v>
      </c>
      <c r="I11120">
        <v>86.095039367675781</v>
      </c>
      <c r="J11120">
        <v>7.6294809579849243E-2</v>
      </c>
      <c r="K11120">
        <v>18182</v>
      </c>
      <c r="L11120">
        <v>16834.373</v>
      </c>
      <c r="M11120">
        <v>-0.27460065484046936</v>
      </c>
      <c r="N11120">
        <v>-0.37238007783889771</v>
      </c>
      <c r="O11120">
        <v>-0.31460964679718018</v>
      </c>
      <c r="P11120">
        <v>-0.27460065484046936</v>
      </c>
      <c r="Q11120">
        <v>-0.23459166288375854</v>
      </c>
      <c r="R11120">
        <v>-0.17682123184204102</v>
      </c>
      <c r="S11120" t="s">
        <v>38</v>
      </c>
    </row>
    <row r="11121" spans="1:19" hidden="1" x14ac:dyDescent="0.25">
      <c r="A11121" s="10" t="str">
        <f t="shared" si="173"/>
        <v>2017-2026Sierra1-in-2May PeakPGE20</v>
      </c>
      <c r="B11121" t="s">
        <v>54</v>
      </c>
      <c r="C11121" t="s">
        <v>14</v>
      </c>
      <c r="D11121" t="s">
        <v>5</v>
      </c>
      <c r="E11121" t="s">
        <v>9</v>
      </c>
      <c r="F11121">
        <v>20</v>
      </c>
      <c r="G11121">
        <v>2.0171289443969727</v>
      </c>
      <c r="H11121">
        <v>2.2059061527252197</v>
      </c>
      <c r="I11121">
        <v>82.347038269042969</v>
      </c>
      <c r="J11121">
        <v>7.6294809579849243E-2</v>
      </c>
      <c r="K11121">
        <v>18182</v>
      </c>
      <c r="L11121">
        <v>16834.373</v>
      </c>
      <c r="M11121">
        <v>-0.18877714872360229</v>
      </c>
      <c r="N11121">
        <v>-0.28655657172203064</v>
      </c>
      <c r="O11121">
        <v>-0.22878614068031311</v>
      </c>
      <c r="P11121">
        <v>-0.18877714872360229</v>
      </c>
      <c r="Q11121">
        <v>-0.14876815676689148</v>
      </c>
      <c r="R11121">
        <v>-9.0997718274593353E-2</v>
      </c>
      <c r="S11121" t="s">
        <v>38</v>
      </c>
    </row>
    <row r="11122" spans="1:19" hidden="1" x14ac:dyDescent="0.25">
      <c r="A11122" s="10" t="str">
        <f t="shared" si="173"/>
        <v>2017-2026Sierra1-in-10May PeakCAISO21</v>
      </c>
      <c r="B11122" t="s">
        <v>54</v>
      </c>
      <c r="C11122" t="s">
        <v>14</v>
      </c>
      <c r="D11122" t="s">
        <v>5</v>
      </c>
      <c r="E11122" t="s">
        <v>1</v>
      </c>
      <c r="F11122">
        <v>21</v>
      </c>
      <c r="G11122">
        <v>2.1079597473144531</v>
      </c>
      <c r="H11122">
        <v>2.2476282119750977</v>
      </c>
      <c r="I11122">
        <v>75.64581298828125</v>
      </c>
      <c r="J11122">
        <v>7.6630406081676483E-2</v>
      </c>
      <c r="K11122">
        <v>18182</v>
      </c>
      <c r="L11122">
        <v>16834.373</v>
      </c>
      <c r="M11122">
        <v>-0.13966844975948334</v>
      </c>
      <c r="N11122">
        <v>-0.2378779798746109</v>
      </c>
      <c r="O11122">
        <v>-0.17985343933105469</v>
      </c>
      <c r="P11122">
        <v>-0.13966844975948334</v>
      </c>
      <c r="Q11122">
        <v>-9.9483467638492584E-2</v>
      </c>
      <c r="R11122">
        <v>-4.1458919644355774E-2</v>
      </c>
      <c r="S11122" t="s">
        <v>39</v>
      </c>
    </row>
    <row r="11123" spans="1:19" hidden="1" x14ac:dyDescent="0.25">
      <c r="A11123" s="10" t="str">
        <f t="shared" si="173"/>
        <v>2017-2026Sierra1-in-2May PeakCAISO21</v>
      </c>
      <c r="B11123" t="s">
        <v>54</v>
      </c>
      <c r="C11123" t="s">
        <v>14</v>
      </c>
      <c r="D11123" t="s">
        <v>5</v>
      </c>
      <c r="E11123" t="s">
        <v>9</v>
      </c>
      <c r="F11123">
        <v>21</v>
      </c>
      <c r="G11123">
        <v>1.9672626256942749</v>
      </c>
      <c r="H11123">
        <v>2.0834107398986816</v>
      </c>
      <c r="I11123">
        <v>76.796310424804688</v>
      </c>
      <c r="J11123">
        <v>7.6630406081676483E-2</v>
      </c>
      <c r="K11123">
        <v>18182</v>
      </c>
      <c r="L11123">
        <v>16834.373</v>
      </c>
      <c r="M11123">
        <v>-0.11614806950092316</v>
      </c>
      <c r="N11123">
        <v>-0.21435759961605072</v>
      </c>
      <c r="O11123">
        <v>-0.15633305907249451</v>
      </c>
      <c r="P11123">
        <v>-0.11614806950092316</v>
      </c>
      <c r="Q11123">
        <v>-7.5963087379932404E-2</v>
      </c>
      <c r="R11123">
        <v>-1.7938541248440742E-2</v>
      </c>
      <c r="S11123" t="s">
        <v>39</v>
      </c>
    </row>
    <row r="11124" spans="1:19" hidden="1" x14ac:dyDescent="0.25">
      <c r="A11124" s="10" t="str">
        <f t="shared" si="173"/>
        <v>2017-2026Sierra1-in-2May PeakPGE21</v>
      </c>
      <c r="B11124" t="s">
        <v>54</v>
      </c>
      <c r="C11124" t="s">
        <v>14</v>
      </c>
      <c r="D11124" t="s">
        <v>5</v>
      </c>
      <c r="E11124" t="s">
        <v>9</v>
      </c>
      <c r="F11124">
        <v>21</v>
      </c>
      <c r="G11124">
        <v>1.8075942993164063</v>
      </c>
      <c r="H11124">
        <v>1.9074205160140991</v>
      </c>
      <c r="I11124">
        <v>75.199913024902344</v>
      </c>
      <c r="J11124">
        <v>7.6630406081676483E-2</v>
      </c>
      <c r="K11124">
        <v>18182</v>
      </c>
      <c r="L11124">
        <v>16834.373</v>
      </c>
      <c r="M11124">
        <v>-9.9826224148273468E-2</v>
      </c>
      <c r="N11124">
        <v>-0.19803574681282043</v>
      </c>
      <c r="O11124">
        <v>-0.14001120626926422</v>
      </c>
      <c r="P11124">
        <v>-9.9826224148273468E-2</v>
      </c>
      <c r="Q11124">
        <v>-5.9641238301992416E-2</v>
      </c>
      <c r="R11124">
        <v>-1.6166956629604101E-3</v>
      </c>
      <c r="S11124" t="s">
        <v>38</v>
      </c>
    </row>
    <row r="11125" spans="1:19" hidden="1" x14ac:dyDescent="0.25">
      <c r="A11125" s="10" t="str">
        <f t="shared" si="173"/>
        <v>2017-2026Sierra1-in-10May PeakPGE21</v>
      </c>
      <c r="B11125" t="s">
        <v>54</v>
      </c>
      <c r="C11125" t="s">
        <v>14</v>
      </c>
      <c r="D11125" t="s">
        <v>5</v>
      </c>
      <c r="E11125" t="s">
        <v>1</v>
      </c>
      <c r="F11125">
        <v>21</v>
      </c>
      <c r="G11125">
        <v>2.4779870510101318</v>
      </c>
      <c r="H11125">
        <v>2.6577343940734863</v>
      </c>
      <c r="I11125">
        <v>79.684814453125</v>
      </c>
      <c r="J11125">
        <v>7.6630406081676483E-2</v>
      </c>
      <c r="K11125">
        <v>18182</v>
      </c>
      <c r="L11125">
        <v>16834.373</v>
      </c>
      <c r="M11125">
        <v>-0.17974725365638733</v>
      </c>
      <c r="N11125">
        <v>-0.27795678377151489</v>
      </c>
      <c r="O11125">
        <v>-0.21993224322795868</v>
      </c>
      <c r="P11125">
        <v>-0.17974725365638733</v>
      </c>
      <c r="Q11125">
        <v>-0.13956226408481598</v>
      </c>
      <c r="R11125">
        <v>-8.1537723541259766E-2</v>
      </c>
      <c r="S11125" t="s">
        <v>38</v>
      </c>
    </row>
    <row r="11126" spans="1:19" hidden="1" x14ac:dyDescent="0.25">
      <c r="A11126" s="10" t="str">
        <f t="shared" si="173"/>
        <v>2017-2026Sierra1-in-2May PeakCAISO22</v>
      </c>
      <c r="B11126" t="s">
        <v>54</v>
      </c>
      <c r="C11126" t="s">
        <v>14</v>
      </c>
      <c r="D11126" t="s">
        <v>5</v>
      </c>
      <c r="E11126" t="s">
        <v>9</v>
      </c>
      <c r="F11126">
        <v>22</v>
      </c>
      <c r="G11126">
        <v>1.6845285892486572</v>
      </c>
      <c r="H11126">
        <v>1.7410819530487061</v>
      </c>
      <c r="I11126">
        <v>72.851768493652344</v>
      </c>
      <c r="J11126">
        <v>6.3674606382846832E-2</v>
      </c>
      <c r="K11126">
        <v>18182</v>
      </c>
      <c r="L11126">
        <v>16834.373</v>
      </c>
      <c r="M11126">
        <v>-5.6553345173597336E-2</v>
      </c>
      <c r="N11126">
        <v>-0.13815872371196747</v>
      </c>
      <c r="O11126">
        <v>-8.9944310486316681E-2</v>
      </c>
      <c r="P11126">
        <v>-5.6553345173597336E-2</v>
      </c>
      <c r="Q11126">
        <v>-2.316238172352314E-2</v>
      </c>
      <c r="R11126">
        <v>2.5052029639482498E-2</v>
      </c>
      <c r="S11126" t="s">
        <v>39</v>
      </c>
    </row>
    <row r="11127" spans="1:19" hidden="1" x14ac:dyDescent="0.25">
      <c r="A11127" s="10" t="str">
        <f t="shared" si="173"/>
        <v>2017-2026Sierra1-in-10May PeakCAISO22</v>
      </c>
      <c r="B11127" t="s">
        <v>54</v>
      </c>
      <c r="C11127" t="s">
        <v>14</v>
      </c>
      <c r="D11127" t="s">
        <v>5</v>
      </c>
      <c r="E11127" t="s">
        <v>1</v>
      </c>
      <c r="F11127">
        <v>22</v>
      </c>
      <c r="G11127">
        <v>1.8050048351287842</v>
      </c>
      <c r="H11127">
        <v>1.8865232467651367</v>
      </c>
      <c r="I11127">
        <v>71.548103332519531</v>
      </c>
      <c r="J11127">
        <v>6.3674606382846832E-2</v>
      </c>
      <c r="K11127">
        <v>18182</v>
      </c>
      <c r="L11127">
        <v>16834.373</v>
      </c>
      <c r="M11127">
        <v>-8.1518389284610748E-2</v>
      </c>
      <c r="N11127">
        <v>-0.16312377154827118</v>
      </c>
      <c r="O11127">
        <v>-0.11490935087203979</v>
      </c>
      <c r="P11127">
        <v>-8.1518389284610748E-2</v>
      </c>
      <c r="Q11127">
        <v>-4.8127423971891403E-2</v>
      </c>
      <c r="R11127">
        <v>8.6986256064847112E-5</v>
      </c>
      <c r="S11127" t="s">
        <v>39</v>
      </c>
    </row>
    <row r="11128" spans="1:19" hidden="1" x14ac:dyDescent="0.25">
      <c r="A11128" s="10" t="str">
        <f t="shared" si="173"/>
        <v>2017-2026Sierra1-in-10May PeakPGE22</v>
      </c>
      <c r="B11128" t="s">
        <v>54</v>
      </c>
      <c r="C11128" t="s">
        <v>14</v>
      </c>
      <c r="D11128" t="s">
        <v>5</v>
      </c>
      <c r="E11128" t="s">
        <v>1</v>
      </c>
      <c r="F11128">
        <v>22</v>
      </c>
      <c r="G11128">
        <v>2.121851921081543</v>
      </c>
      <c r="H11128">
        <v>2.2397820949554443</v>
      </c>
      <c r="I11128">
        <v>75.630790710449219</v>
      </c>
      <c r="J11128">
        <v>6.3674606382846832E-2</v>
      </c>
      <c r="K11128">
        <v>18182</v>
      </c>
      <c r="L11128">
        <v>16834.373</v>
      </c>
      <c r="M11128">
        <v>-0.11793013662099838</v>
      </c>
      <c r="N11128">
        <v>-0.19953551888465881</v>
      </c>
      <c r="O11128">
        <v>-0.15132109820842743</v>
      </c>
      <c r="P11128">
        <v>-0.11793013662099838</v>
      </c>
      <c r="Q11128">
        <v>-8.4539175033569336E-2</v>
      </c>
      <c r="R11128">
        <v>-3.6324761807918549E-2</v>
      </c>
      <c r="S11128" t="s">
        <v>38</v>
      </c>
    </row>
    <row r="11129" spans="1:19" hidden="1" x14ac:dyDescent="0.25">
      <c r="A11129" s="10" t="str">
        <f t="shared" si="173"/>
        <v>2017-2026Sierra1-in-2May PeakPGE22</v>
      </c>
      <c r="B11129" t="s">
        <v>54</v>
      </c>
      <c r="C11129" t="s">
        <v>14</v>
      </c>
      <c r="D11129" t="s">
        <v>5</v>
      </c>
      <c r="E11129" t="s">
        <v>9</v>
      </c>
      <c r="F11129">
        <v>22</v>
      </c>
      <c r="G11129">
        <v>1.5478076934814453</v>
      </c>
      <c r="H11129">
        <v>1.5913060903549194</v>
      </c>
      <c r="I11129">
        <v>70.698036193847656</v>
      </c>
      <c r="J11129">
        <v>6.3674606382846832E-2</v>
      </c>
      <c r="K11129">
        <v>18182</v>
      </c>
      <c r="L11129">
        <v>16834.373</v>
      </c>
      <c r="M11129">
        <v>-4.3498370796442032E-2</v>
      </c>
      <c r="N11129">
        <v>-0.12510374188423157</v>
      </c>
      <c r="O11129">
        <v>-7.6889336109161377E-2</v>
      </c>
      <c r="P11129">
        <v>-4.3498370796442032E-2</v>
      </c>
      <c r="Q11129">
        <v>-1.0107407346367836E-2</v>
      </c>
      <c r="R11129">
        <v>3.8107004016637802E-2</v>
      </c>
      <c r="S11129" t="s">
        <v>38</v>
      </c>
    </row>
    <row r="11130" spans="1:19" hidden="1" x14ac:dyDescent="0.25">
      <c r="A11130" s="10" t="str">
        <f t="shared" si="173"/>
        <v>2017-2026Sierra1-in-10May PeakCAISO23</v>
      </c>
      <c r="B11130" t="s">
        <v>54</v>
      </c>
      <c r="C11130" t="s">
        <v>14</v>
      </c>
      <c r="D11130" t="s">
        <v>5</v>
      </c>
      <c r="E11130" t="s">
        <v>1</v>
      </c>
      <c r="F11130">
        <v>23</v>
      </c>
      <c r="G11130">
        <v>1.430142879486084</v>
      </c>
      <c r="H11130">
        <v>1.483211874961853</v>
      </c>
      <c r="I11130">
        <v>69.111083984375</v>
      </c>
      <c r="J11130">
        <v>5.8387260884046555E-2</v>
      </c>
      <c r="K11130">
        <v>18182</v>
      </c>
      <c r="L11130">
        <v>16834.373</v>
      </c>
      <c r="M11130">
        <v>-5.3069032728672028E-2</v>
      </c>
      <c r="N11130">
        <v>-0.12789814174175262</v>
      </c>
      <c r="O11130">
        <v>-8.368731290102005E-2</v>
      </c>
      <c r="P11130">
        <v>-5.3069032728672028E-2</v>
      </c>
      <c r="Q11130">
        <v>-2.2450752556324005E-2</v>
      </c>
      <c r="R11130">
        <v>2.1760080009698868E-2</v>
      </c>
      <c r="S11130" t="s">
        <v>39</v>
      </c>
    </row>
    <row r="11131" spans="1:19" hidden="1" x14ac:dyDescent="0.25">
      <c r="A11131" s="10" t="str">
        <f t="shared" si="173"/>
        <v>2017-2026Sierra1-in-2May PeakCAISO23</v>
      </c>
      <c r="B11131" t="s">
        <v>54</v>
      </c>
      <c r="C11131" t="s">
        <v>14</v>
      </c>
      <c r="D11131" t="s">
        <v>5</v>
      </c>
      <c r="E11131" t="s">
        <v>9</v>
      </c>
      <c r="F11131">
        <v>23</v>
      </c>
      <c r="G11131">
        <v>1.3346869945526123</v>
      </c>
      <c r="H11131">
        <v>1.3746204376220703</v>
      </c>
      <c r="I11131">
        <v>70.239479064941406</v>
      </c>
      <c r="J11131">
        <v>5.8387260884046555E-2</v>
      </c>
      <c r="K11131">
        <v>18182</v>
      </c>
      <c r="L11131">
        <v>16834.373</v>
      </c>
      <c r="M11131">
        <v>-3.9933428168296814E-2</v>
      </c>
      <c r="N11131">
        <v>-0.11476254463195801</v>
      </c>
      <c r="O11131">
        <v>-7.0551708340644836E-2</v>
      </c>
      <c r="P11131">
        <v>-3.9933428168296814E-2</v>
      </c>
      <c r="Q11131">
        <v>-9.3151489272713661E-3</v>
      </c>
      <c r="R11131">
        <v>3.4895684570074081E-2</v>
      </c>
      <c r="S11131" t="s">
        <v>39</v>
      </c>
    </row>
    <row r="11132" spans="1:19" hidden="1" x14ac:dyDescent="0.25">
      <c r="A11132" s="10" t="str">
        <f t="shared" si="173"/>
        <v>2017-2026Sierra1-in-2May PeakPGE23</v>
      </c>
      <c r="B11132" t="s">
        <v>54</v>
      </c>
      <c r="C11132" t="s">
        <v>14</v>
      </c>
      <c r="D11132" t="s">
        <v>5</v>
      </c>
      <c r="E11132" t="s">
        <v>9</v>
      </c>
      <c r="F11132">
        <v>23</v>
      </c>
      <c r="G11132">
        <v>1.2263602018356323</v>
      </c>
      <c r="H11132">
        <v>1.2577040195465088</v>
      </c>
      <c r="I11132">
        <v>67.8597412109375</v>
      </c>
      <c r="J11132">
        <v>5.8387260884046555E-2</v>
      </c>
      <c r="K11132">
        <v>18182</v>
      </c>
      <c r="L11132">
        <v>16834.373</v>
      </c>
      <c r="M11132">
        <v>-3.1343836337327957E-2</v>
      </c>
      <c r="N11132">
        <v>-0.10617294907569885</v>
      </c>
      <c r="O11132">
        <v>-6.196211650967598E-2</v>
      </c>
      <c r="P11132">
        <v>-3.1343836337327957E-2</v>
      </c>
      <c r="Q11132">
        <v>-7.2555674705654383E-4</v>
      </c>
      <c r="R11132">
        <v>4.3485276401042938E-2</v>
      </c>
      <c r="S11132" t="s">
        <v>38</v>
      </c>
    </row>
    <row r="11133" spans="1:19" hidden="1" x14ac:dyDescent="0.25">
      <c r="A11133" s="10" t="str">
        <f t="shared" si="173"/>
        <v>2017-2026Sierra1-in-10May PeakPGE23</v>
      </c>
      <c r="B11133" t="s">
        <v>54</v>
      </c>
      <c r="C11133" t="s">
        <v>14</v>
      </c>
      <c r="D11133" t="s">
        <v>5</v>
      </c>
      <c r="E11133" t="s">
        <v>1</v>
      </c>
      <c r="F11133">
        <v>23</v>
      </c>
      <c r="G11133">
        <v>1.6811873912811279</v>
      </c>
      <c r="H11133">
        <v>1.7574669122695923</v>
      </c>
      <c r="I11133">
        <v>73.396331787109375</v>
      </c>
      <c r="J11133">
        <v>5.8387260884046555E-2</v>
      </c>
      <c r="K11133">
        <v>18182</v>
      </c>
      <c r="L11133">
        <v>16834.373</v>
      </c>
      <c r="M11133">
        <v>-7.6279476284980774E-2</v>
      </c>
      <c r="N11133">
        <v>-0.15110859274864197</v>
      </c>
      <c r="O11133">
        <v>-0.1068977564573288</v>
      </c>
      <c r="P11133">
        <v>-7.6279476284980774E-2</v>
      </c>
      <c r="Q11133">
        <v>-4.5661196112632751E-2</v>
      </c>
      <c r="R11133">
        <v>-1.4503627317026258E-3</v>
      </c>
      <c r="S11133" t="s">
        <v>38</v>
      </c>
    </row>
    <row r="11134" spans="1:19" hidden="1" x14ac:dyDescent="0.25">
      <c r="A11134" s="10" t="str">
        <f t="shared" si="173"/>
        <v>2017-2026Sierra1-in-10May PeakCAISO24</v>
      </c>
      <c r="B11134" t="s">
        <v>54</v>
      </c>
      <c r="C11134" t="s">
        <v>14</v>
      </c>
      <c r="D11134" t="s">
        <v>5</v>
      </c>
      <c r="E11134" t="s">
        <v>1</v>
      </c>
      <c r="F11134">
        <v>24</v>
      </c>
      <c r="G11134">
        <v>1.1082289218902588</v>
      </c>
      <c r="H11134">
        <v>1.1444532871246338</v>
      </c>
      <c r="I11134">
        <v>67.321624755859375</v>
      </c>
      <c r="J11134">
        <v>4.4309847056865692E-2</v>
      </c>
      <c r="K11134">
        <v>18182</v>
      </c>
      <c r="L11134">
        <v>16834.373</v>
      </c>
      <c r="M11134">
        <v>-3.6224380135536194E-2</v>
      </c>
      <c r="N11134">
        <v>-9.3011878430843353E-2</v>
      </c>
      <c r="O11134">
        <v>-5.9460464864969254E-2</v>
      </c>
      <c r="P11134">
        <v>-3.6224380135536194E-2</v>
      </c>
      <c r="Q11134">
        <v>-1.2988296337425709E-2</v>
      </c>
      <c r="R11134">
        <v>2.0563120022416115E-2</v>
      </c>
      <c r="S11134" t="s">
        <v>39</v>
      </c>
    </row>
    <row r="11135" spans="1:19" hidden="1" x14ac:dyDescent="0.25">
      <c r="A11135" s="10" t="str">
        <f t="shared" si="173"/>
        <v>2017-2026Sierra1-in-2May PeakCAISO24</v>
      </c>
      <c r="B11135" t="s">
        <v>54</v>
      </c>
      <c r="C11135" t="s">
        <v>14</v>
      </c>
      <c r="D11135" t="s">
        <v>5</v>
      </c>
      <c r="E11135" t="s">
        <v>9</v>
      </c>
      <c r="F11135">
        <v>24</v>
      </c>
      <c r="G11135">
        <v>1.0342594385147095</v>
      </c>
      <c r="H11135">
        <v>1.063653826713562</v>
      </c>
      <c r="I11135">
        <v>68.067039489746094</v>
      </c>
      <c r="J11135">
        <v>4.4309847056865692E-2</v>
      </c>
      <c r="K11135">
        <v>18182</v>
      </c>
      <c r="L11135">
        <v>16834.373</v>
      </c>
      <c r="M11135">
        <v>-2.9394390061497688E-2</v>
      </c>
      <c r="N11135">
        <v>-8.6181886494159698E-2</v>
      </c>
      <c r="O11135">
        <v>-5.2630472928285599E-2</v>
      </c>
      <c r="P11135">
        <v>-2.9394390061497688E-2</v>
      </c>
      <c r="Q11135">
        <v>-6.1583062633872032E-3</v>
      </c>
      <c r="R11135">
        <v>2.739311009645462E-2</v>
      </c>
      <c r="S11135" t="s">
        <v>39</v>
      </c>
    </row>
    <row r="11136" spans="1:19" hidden="1" x14ac:dyDescent="0.25">
      <c r="A11136" s="10" t="str">
        <f t="shared" si="173"/>
        <v>2017-2026Sierra1-in-2May PeakPGE24</v>
      </c>
      <c r="B11136" t="s">
        <v>54</v>
      </c>
      <c r="C11136" t="s">
        <v>14</v>
      </c>
      <c r="D11136" t="s">
        <v>5</v>
      </c>
      <c r="E11136" t="s">
        <v>9</v>
      </c>
      <c r="F11136">
        <v>24</v>
      </c>
      <c r="G11136">
        <v>0.95031613111495972</v>
      </c>
      <c r="H11136">
        <v>0.97251874208450317</v>
      </c>
      <c r="I11136">
        <v>65.984283447265625</v>
      </c>
      <c r="J11136">
        <v>4.4309847056865692E-2</v>
      </c>
      <c r="K11136">
        <v>18182</v>
      </c>
      <c r="L11136">
        <v>16834.373</v>
      </c>
      <c r="M11136">
        <v>-2.2202596068382263E-2</v>
      </c>
      <c r="N11136">
        <v>-7.8990094363689423E-2</v>
      </c>
      <c r="O11136">
        <v>-4.5438680797815323E-2</v>
      </c>
      <c r="P11136">
        <v>-2.2202596068382263E-2</v>
      </c>
      <c r="Q11136">
        <v>1.0334877297282219E-3</v>
      </c>
      <c r="R11136">
        <v>3.4584902226924896E-2</v>
      </c>
      <c r="S11136" t="s">
        <v>38</v>
      </c>
    </row>
    <row r="11137" spans="1:19" hidden="1" x14ac:dyDescent="0.25">
      <c r="A11137" s="10" t="str">
        <f t="shared" si="173"/>
        <v>2017-2026Sierra1-in-10May PeakPGE24</v>
      </c>
      <c r="B11137" t="s">
        <v>54</v>
      </c>
      <c r="C11137" t="s">
        <v>14</v>
      </c>
      <c r="D11137" t="s">
        <v>5</v>
      </c>
      <c r="E11137" t="s">
        <v>1</v>
      </c>
      <c r="F11137">
        <v>24</v>
      </c>
      <c r="G11137">
        <v>1.3027652502059937</v>
      </c>
      <c r="H11137">
        <v>1.3565055131912231</v>
      </c>
      <c r="I11137">
        <v>70.920303344726563</v>
      </c>
      <c r="J11137">
        <v>4.4309847056865692E-2</v>
      </c>
      <c r="K11137">
        <v>18182</v>
      </c>
      <c r="L11137">
        <v>16834.373</v>
      </c>
      <c r="M11137">
        <v>-5.3740222007036209E-2</v>
      </c>
      <c r="N11137">
        <v>-0.11052772402763367</v>
      </c>
      <c r="O11137">
        <v>-7.6976306736469269E-2</v>
      </c>
      <c r="P11137">
        <v>-5.3740222007036209E-2</v>
      </c>
      <c r="Q11137">
        <v>-3.0504139140248299E-2</v>
      </c>
      <c r="R11137">
        <v>3.0472779180854559E-3</v>
      </c>
      <c r="S11137" t="s">
        <v>38</v>
      </c>
    </row>
    <row r="11138" spans="1:19" hidden="1" x14ac:dyDescent="0.25">
      <c r="A11138" s="10" t="str">
        <f t="shared" ref="A11138:A11201" si="174">CONCATENATE(B11138,C11138,E11138,D11138,S11138,F11138)</f>
        <v>2017-2026Sierra1-in-2October PeakCAISO1</v>
      </c>
      <c r="B11138" t="s">
        <v>54</v>
      </c>
      <c r="C11138" t="s">
        <v>14</v>
      </c>
      <c r="D11138" t="s">
        <v>6</v>
      </c>
      <c r="E11138" t="s">
        <v>9</v>
      </c>
      <c r="F11138">
        <v>1</v>
      </c>
      <c r="G11138">
        <v>0.54215681552886963</v>
      </c>
      <c r="H11138">
        <v>0.54215681552886963</v>
      </c>
      <c r="I11138">
        <v>59.813343048095703</v>
      </c>
      <c r="J11138">
        <v>0</v>
      </c>
      <c r="K11138">
        <v>18182</v>
      </c>
      <c r="L11138">
        <v>16834.373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 t="s">
        <v>39</v>
      </c>
    </row>
    <row r="11139" spans="1:19" hidden="1" x14ac:dyDescent="0.25">
      <c r="A11139" s="10" t="str">
        <f t="shared" si="174"/>
        <v>2017-2026Sierra1-in-10October PeakCAISO1</v>
      </c>
      <c r="B11139" t="s">
        <v>54</v>
      </c>
      <c r="C11139" t="s">
        <v>14</v>
      </c>
      <c r="D11139" t="s">
        <v>6</v>
      </c>
      <c r="E11139" t="s">
        <v>1</v>
      </c>
      <c r="F11139">
        <v>1</v>
      </c>
      <c r="G11139">
        <v>0.79380989074707031</v>
      </c>
      <c r="H11139">
        <v>0.79380989074707031</v>
      </c>
      <c r="I11139">
        <v>66.845405578613281</v>
      </c>
      <c r="J11139">
        <v>0</v>
      </c>
      <c r="K11139">
        <v>18182</v>
      </c>
      <c r="L11139">
        <v>16834.373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 t="s">
        <v>39</v>
      </c>
    </row>
    <row r="11140" spans="1:19" hidden="1" x14ac:dyDescent="0.25">
      <c r="A11140" s="10" t="str">
        <f t="shared" si="174"/>
        <v>2017-2026Sierra1-in-10October PeakPGE1</v>
      </c>
      <c r="B11140" t="s">
        <v>54</v>
      </c>
      <c r="C11140" t="s">
        <v>14</v>
      </c>
      <c r="D11140" t="s">
        <v>6</v>
      </c>
      <c r="E11140" t="s">
        <v>1</v>
      </c>
      <c r="F11140">
        <v>1</v>
      </c>
      <c r="G11140">
        <v>0.79208415746688843</v>
      </c>
      <c r="H11140">
        <v>0.79208415746688843</v>
      </c>
      <c r="I11140">
        <v>65.255622863769531</v>
      </c>
      <c r="J11140">
        <v>0</v>
      </c>
      <c r="K11140">
        <v>18182</v>
      </c>
      <c r="L11140">
        <v>16834.373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 t="s">
        <v>38</v>
      </c>
    </row>
    <row r="11141" spans="1:19" hidden="1" x14ac:dyDescent="0.25">
      <c r="A11141" s="10" t="str">
        <f t="shared" si="174"/>
        <v>2017-2026Sierra1-in-2October PeakPGE1</v>
      </c>
      <c r="B11141" t="s">
        <v>54</v>
      </c>
      <c r="C11141" t="s">
        <v>14</v>
      </c>
      <c r="D11141" t="s">
        <v>6</v>
      </c>
      <c r="E11141" t="s">
        <v>9</v>
      </c>
      <c r="F11141">
        <v>1</v>
      </c>
      <c r="G11141">
        <v>0.54137349128723145</v>
      </c>
      <c r="H11141">
        <v>0.54137349128723145</v>
      </c>
      <c r="I11141">
        <v>63.345340728759766</v>
      </c>
      <c r="J11141">
        <v>0</v>
      </c>
      <c r="K11141">
        <v>18182</v>
      </c>
      <c r="L11141">
        <v>16834.373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 t="s">
        <v>38</v>
      </c>
    </row>
    <row r="11142" spans="1:19" hidden="1" x14ac:dyDescent="0.25">
      <c r="A11142" s="10" t="str">
        <f t="shared" si="174"/>
        <v>2017-2026Sierra1-in-2October PeakCAISO2</v>
      </c>
      <c r="B11142" t="s">
        <v>54</v>
      </c>
      <c r="C11142" t="s">
        <v>14</v>
      </c>
      <c r="D11142" t="s">
        <v>6</v>
      </c>
      <c r="E11142" t="s">
        <v>9</v>
      </c>
      <c r="F11142">
        <v>2</v>
      </c>
      <c r="G11142">
        <v>0.46893364191055298</v>
      </c>
      <c r="H11142">
        <v>0.46893364191055298</v>
      </c>
      <c r="I11142">
        <v>58.735343933105469</v>
      </c>
      <c r="J11142">
        <v>0</v>
      </c>
      <c r="K11142">
        <v>18182</v>
      </c>
      <c r="L11142">
        <v>16834.373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 t="s">
        <v>39</v>
      </c>
    </row>
    <row r="11143" spans="1:19" hidden="1" x14ac:dyDescent="0.25">
      <c r="A11143" s="10" t="str">
        <f t="shared" si="174"/>
        <v>2017-2026Sierra1-in-10October PeakCAISO2</v>
      </c>
      <c r="B11143" t="s">
        <v>54</v>
      </c>
      <c r="C11143" t="s">
        <v>14</v>
      </c>
      <c r="D11143" t="s">
        <v>6</v>
      </c>
      <c r="E11143" t="s">
        <v>1</v>
      </c>
      <c r="F11143">
        <v>2</v>
      </c>
      <c r="G11143">
        <v>0.68659871816635132</v>
      </c>
      <c r="H11143">
        <v>0.68659871816635132</v>
      </c>
      <c r="I11143">
        <v>64.905555725097656</v>
      </c>
      <c r="J11143">
        <v>0</v>
      </c>
      <c r="K11143">
        <v>18182</v>
      </c>
      <c r="L11143">
        <v>16834.373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 t="s">
        <v>39</v>
      </c>
    </row>
    <row r="11144" spans="1:19" hidden="1" x14ac:dyDescent="0.25">
      <c r="A11144" s="10" t="str">
        <f t="shared" si="174"/>
        <v>2017-2026Sierra1-in-10October PeakPGE2</v>
      </c>
      <c r="B11144" t="s">
        <v>54</v>
      </c>
      <c r="C11144" t="s">
        <v>14</v>
      </c>
      <c r="D11144" t="s">
        <v>6</v>
      </c>
      <c r="E11144" t="s">
        <v>1</v>
      </c>
      <c r="F11144">
        <v>2</v>
      </c>
      <c r="G11144">
        <v>0.68510603904724121</v>
      </c>
      <c r="H11144">
        <v>0.68510603904724121</v>
      </c>
      <c r="I11144">
        <v>63.968040466308594</v>
      </c>
      <c r="J11144">
        <v>0</v>
      </c>
      <c r="K11144">
        <v>18182</v>
      </c>
      <c r="L11144">
        <v>16834.373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 t="s">
        <v>38</v>
      </c>
    </row>
    <row r="11145" spans="1:19" hidden="1" x14ac:dyDescent="0.25">
      <c r="A11145" s="10" t="str">
        <f t="shared" si="174"/>
        <v>2017-2026Sierra1-in-2October PeakPGE2</v>
      </c>
      <c r="B11145" t="s">
        <v>54</v>
      </c>
      <c r="C11145" t="s">
        <v>14</v>
      </c>
      <c r="D11145" t="s">
        <v>6</v>
      </c>
      <c r="E11145" t="s">
        <v>9</v>
      </c>
      <c r="F11145">
        <v>2</v>
      </c>
      <c r="G11145">
        <v>0.46825611591339111</v>
      </c>
      <c r="H11145">
        <v>0.46825611591339111</v>
      </c>
      <c r="I11145">
        <v>63.020172119140625</v>
      </c>
      <c r="J11145">
        <v>0</v>
      </c>
      <c r="K11145">
        <v>18182</v>
      </c>
      <c r="L11145">
        <v>16834.373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 t="s">
        <v>38</v>
      </c>
    </row>
    <row r="11146" spans="1:19" hidden="1" x14ac:dyDescent="0.25">
      <c r="A11146" s="10" t="str">
        <f t="shared" si="174"/>
        <v>2017-2026Sierra1-in-10October PeakCAISO3</v>
      </c>
      <c r="B11146" t="s">
        <v>54</v>
      </c>
      <c r="C11146" t="s">
        <v>14</v>
      </c>
      <c r="D11146" t="s">
        <v>6</v>
      </c>
      <c r="E11146" t="s">
        <v>1</v>
      </c>
      <c r="F11146">
        <v>3</v>
      </c>
      <c r="G11146">
        <v>0.62096601724624634</v>
      </c>
      <c r="H11146">
        <v>0.62096601724624634</v>
      </c>
      <c r="I11146">
        <v>65.143402099609375</v>
      </c>
      <c r="J11146">
        <v>0</v>
      </c>
      <c r="K11146">
        <v>18182</v>
      </c>
      <c r="L11146">
        <v>16834.373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 t="s">
        <v>39</v>
      </c>
    </row>
    <row r="11147" spans="1:19" hidden="1" x14ac:dyDescent="0.25">
      <c r="A11147" s="10" t="str">
        <f t="shared" si="174"/>
        <v>2017-2026Sierra1-in-2October PeakCAISO3</v>
      </c>
      <c r="B11147" t="s">
        <v>54</v>
      </c>
      <c r="C11147" t="s">
        <v>14</v>
      </c>
      <c r="D11147" t="s">
        <v>6</v>
      </c>
      <c r="E11147" t="s">
        <v>9</v>
      </c>
      <c r="F11147">
        <v>3</v>
      </c>
      <c r="G11147">
        <v>0.42410776019096375</v>
      </c>
      <c r="H11147">
        <v>0.42410776019096375</v>
      </c>
      <c r="I11147">
        <v>58.090633392333984</v>
      </c>
      <c r="J11147">
        <v>0</v>
      </c>
      <c r="K11147">
        <v>18182</v>
      </c>
      <c r="L11147">
        <v>16834.373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 t="s">
        <v>39</v>
      </c>
    </row>
    <row r="11148" spans="1:19" hidden="1" x14ac:dyDescent="0.25">
      <c r="A11148" s="10" t="str">
        <f t="shared" si="174"/>
        <v>2017-2026Sierra1-in-10October PeakPGE3</v>
      </c>
      <c r="B11148" t="s">
        <v>54</v>
      </c>
      <c r="C11148" t="s">
        <v>14</v>
      </c>
      <c r="D11148" t="s">
        <v>6</v>
      </c>
      <c r="E11148" t="s">
        <v>1</v>
      </c>
      <c r="F11148">
        <v>3</v>
      </c>
      <c r="G11148">
        <v>0.61961603164672852</v>
      </c>
      <c r="H11148">
        <v>0.61961603164672852</v>
      </c>
      <c r="I11148">
        <v>63.500038146972656</v>
      </c>
      <c r="J11148">
        <v>0</v>
      </c>
      <c r="K11148">
        <v>18182</v>
      </c>
      <c r="L11148">
        <v>16834.373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 t="s">
        <v>38</v>
      </c>
    </row>
    <row r="11149" spans="1:19" hidden="1" x14ac:dyDescent="0.25">
      <c r="A11149" s="10" t="str">
        <f t="shared" si="174"/>
        <v>2017-2026Sierra1-in-2October PeakPGE3</v>
      </c>
      <c r="B11149" t="s">
        <v>54</v>
      </c>
      <c r="C11149" t="s">
        <v>14</v>
      </c>
      <c r="D11149" t="s">
        <v>6</v>
      </c>
      <c r="E11149" t="s">
        <v>9</v>
      </c>
      <c r="F11149">
        <v>3</v>
      </c>
      <c r="G11149">
        <v>0.42349502444267273</v>
      </c>
      <c r="H11149">
        <v>0.42349502444267273</v>
      </c>
      <c r="I11149">
        <v>61.377777099609375</v>
      </c>
      <c r="J11149">
        <v>0</v>
      </c>
      <c r="K11149">
        <v>18182</v>
      </c>
      <c r="L11149">
        <v>16834.373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 t="s">
        <v>38</v>
      </c>
    </row>
    <row r="11150" spans="1:19" hidden="1" x14ac:dyDescent="0.25">
      <c r="A11150" s="10" t="str">
        <f t="shared" si="174"/>
        <v>2017-2026Sierra1-in-10October PeakCAISO4</v>
      </c>
      <c r="B11150" t="s">
        <v>54</v>
      </c>
      <c r="C11150" t="s">
        <v>14</v>
      </c>
      <c r="D11150" t="s">
        <v>6</v>
      </c>
      <c r="E11150" t="s">
        <v>1</v>
      </c>
      <c r="F11150">
        <v>4</v>
      </c>
      <c r="G11150">
        <v>0.58632445335388184</v>
      </c>
      <c r="H11150">
        <v>0.58632445335388184</v>
      </c>
      <c r="I11150">
        <v>65.119941711425781</v>
      </c>
      <c r="J11150">
        <v>0</v>
      </c>
      <c r="K11150">
        <v>18182</v>
      </c>
      <c r="L11150">
        <v>16834.373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 t="s">
        <v>39</v>
      </c>
    </row>
    <row r="11151" spans="1:19" hidden="1" x14ac:dyDescent="0.25">
      <c r="A11151" s="10" t="str">
        <f t="shared" si="174"/>
        <v>2017-2026Sierra1-in-2October PeakCAISO4</v>
      </c>
      <c r="B11151" t="s">
        <v>54</v>
      </c>
      <c r="C11151" t="s">
        <v>14</v>
      </c>
      <c r="D11151" t="s">
        <v>6</v>
      </c>
      <c r="E11151" t="s">
        <v>9</v>
      </c>
      <c r="F11151">
        <v>4</v>
      </c>
      <c r="G11151">
        <v>0.4004482626914978</v>
      </c>
      <c r="H11151">
        <v>0.4004482626914978</v>
      </c>
      <c r="I11151">
        <v>57.413486480712891</v>
      </c>
      <c r="J11151">
        <v>0</v>
      </c>
      <c r="K11151">
        <v>18182</v>
      </c>
      <c r="L11151">
        <v>16834.373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 t="s">
        <v>39</v>
      </c>
    </row>
    <row r="11152" spans="1:19" hidden="1" x14ac:dyDescent="0.25">
      <c r="A11152" s="10" t="str">
        <f t="shared" si="174"/>
        <v>2017-2026Sierra1-in-10October PeakPGE4</v>
      </c>
      <c r="B11152" t="s">
        <v>54</v>
      </c>
      <c r="C11152" t="s">
        <v>14</v>
      </c>
      <c r="D11152" t="s">
        <v>6</v>
      </c>
      <c r="E11152" t="s">
        <v>1</v>
      </c>
      <c r="F11152">
        <v>4</v>
      </c>
      <c r="G11152">
        <v>0.58504980802536011</v>
      </c>
      <c r="H11152">
        <v>0.58504980802536011</v>
      </c>
      <c r="I11152">
        <v>63.307865142822266</v>
      </c>
      <c r="J11152">
        <v>0</v>
      </c>
      <c r="K11152">
        <v>18182</v>
      </c>
      <c r="L11152">
        <v>16834.373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 t="s">
        <v>38</v>
      </c>
    </row>
    <row r="11153" spans="1:19" hidden="1" x14ac:dyDescent="0.25">
      <c r="A11153" s="10" t="str">
        <f t="shared" si="174"/>
        <v>2017-2026Sierra1-in-2October PeakPGE4</v>
      </c>
      <c r="B11153" t="s">
        <v>54</v>
      </c>
      <c r="C11153" t="s">
        <v>14</v>
      </c>
      <c r="D11153" t="s">
        <v>6</v>
      </c>
      <c r="E11153" t="s">
        <v>9</v>
      </c>
      <c r="F11153">
        <v>4</v>
      </c>
      <c r="G11153">
        <v>0.39986968040466309</v>
      </c>
      <c r="H11153">
        <v>0.39986968040466309</v>
      </c>
      <c r="I11153">
        <v>58.938365936279297</v>
      </c>
      <c r="J11153">
        <v>0</v>
      </c>
      <c r="K11153">
        <v>18182</v>
      </c>
      <c r="L11153">
        <v>16834.373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 t="s">
        <v>38</v>
      </c>
    </row>
    <row r="11154" spans="1:19" hidden="1" x14ac:dyDescent="0.25">
      <c r="A11154" s="10" t="str">
        <f t="shared" si="174"/>
        <v>2017-2026Sierra1-in-2October PeakCAISO5</v>
      </c>
      <c r="B11154" t="s">
        <v>54</v>
      </c>
      <c r="C11154" t="s">
        <v>14</v>
      </c>
      <c r="D11154" t="s">
        <v>6</v>
      </c>
      <c r="E11154" t="s">
        <v>9</v>
      </c>
      <c r="F11154">
        <v>5</v>
      </c>
      <c r="G11154">
        <v>0.39408716559410095</v>
      </c>
      <c r="H11154">
        <v>0.39408716559410095</v>
      </c>
      <c r="I11154">
        <v>56.744777679443359</v>
      </c>
      <c r="J11154">
        <v>0</v>
      </c>
      <c r="K11154">
        <v>18182</v>
      </c>
      <c r="L11154">
        <v>16834.373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 t="s">
        <v>39</v>
      </c>
    </row>
    <row r="11155" spans="1:19" hidden="1" x14ac:dyDescent="0.25">
      <c r="A11155" s="10" t="str">
        <f t="shared" si="174"/>
        <v>2017-2026Sierra1-in-10October PeakCAISO5</v>
      </c>
      <c r="B11155" t="s">
        <v>54</v>
      </c>
      <c r="C11155" t="s">
        <v>14</v>
      </c>
      <c r="D11155" t="s">
        <v>6</v>
      </c>
      <c r="E11155" t="s">
        <v>1</v>
      </c>
      <c r="F11155">
        <v>5</v>
      </c>
      <c r="G11155">
        <v>0.57701075077056885</v>
      </c>
      <c r="H11155">
        <v>0.57701075077056885</v>
      </c>
      <c r="I11155">
        <v>64.699378967285156</v>
      </c>
      <c r="J11155">
        <v>0</v>
      </c>
      <c r="K11155">
        <v>18182</v>
      </c>
      <c r="L11155">
        <v>16834.373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 t="s">
        <v>39</v>
      </c>
    </row>
    <row r="11156" spans="1:19" hidden="1" x14ac:dyDescent="0.25">
      <c r="A11156" s="10" t="str">
        <f t="shared" si="174"/>
        <v>2017-2026Sierra1-in-2October PeakPGE5</v>
      </c>
      <c r="B11156" t="s">
        <v>54</v>
      </c>
      <c r="C11156" t="s">
        <v>14</v>
      </c>
      <c r="D11156" t="s">
        <v>6</v>
      </c>
      <c r="E11156" t="s">
        <v>9</v>
      </c>
      <c r="F11156">
        <v>5</v>
      </c>
      <c r="G11156">
        <v>0.39351779222488403</v>
      </c>
      <c r="H11156">
        <v>0.39351779222488403</v>
      </c>
      <c r="I11156">
        <v>57.354221343994141</v>
      </c>
      <c r="J11156">
        <v>0</v>
      </c>
      <c r="K11156">
        <v>18182</v>
      </c>
      <c r="L11156">
        <v>16834.373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 t="s">
        <v>38</v>
      </c>
    </row>
    <row r="11157" spans="1:19" hidden="1" x14ac:dyDescent="0.25">
      <c r="A11157" s="10" t="str">
        <f t="shared" si="174"/>
        <v>2017-2026Sierra1-in-10October PeakPGE5</v>
      </c>
      <c r="B11157" t="s">
        <v>54</v>
      </c>
      <c r="C11157" t="s">
        <v>14</v>
      </c>
      <c r="D11157" t="s">
        <v>6</v>
      </c>
      <c r="E11157" t="s">
        <v>1</v>
      </c>
      <c r="F11157">
        <v>5</v>
      </c>
      <c r="G11157">
        <v>0.57575631141662598</v>
      </c>
      <c r="H11157">
        <v>0.57575631141662598</v>
      </c>
      <c r="I11157">
        <v>62.460575103759766</v>
      </c>
      <c r="J11157">
        <v>0</v>
      </c>
      <c r="K11157">
        <v>18182</v>
      </c>
      <c r="L11157">
        <v>16834.373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 t="s">
        <v>38</v>
      </c>
    </row>
    <row r="11158" spans="1:19" hidden="1" x14ac:dyDescent="0.25">
      <c r="A11158" s="10" t="str">
        <f t="shared" si="174"/>
        <v>2017-2026Sierra1-in-10October PeakCAISO6</v>
      </c>
      <c r="B11158" t="s">
        <v>54</v>
      </c>
      <c r="C11158" t="s">
        <v>14</v>
      </c>
      <c r="D11158" t="s">
        <v>6</v>
      </c>
      <c r="E11158" t="s">
        <v>1</v>
      </c>
      <c r="F11158">
        <v>6</v>
      </c>
      <c r="G11158">
        <v>0.61541551351547241</v>
      </c>
      <c r="H11158">
        <v>0.61541551351547241</v>
      </c>
      <c r="I11158">
        <v>63.954063415527344</v>
      </c>
      <c r="J11158">
        <v>0</v>
      </c>
      <c r="K11158">
        <v>18182</v>
      </c>
      <c r="L11158">
        <v>16834.373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 t="s">
        <v>39</v>
      </c>
    </row>
    <row r="11159" spans="1:19" hidden="1" x14ac:dyDescent="0.25">
      <c r="A11159" s="10" t="str">
        <f t="shared" si="174"/>
        <v>2017-2026Sierra1-in-2October PeakCAISO6</v>
      </c>
      <c r="B11159" t="s">
        <v>54</v>
      </c>
      <c r="C11159" t="s">
        <v>14</v>
      </c>
      <c r="D11159" t="s">
        <v>6</v>
      </c>
      <c r="E11159" t="s">
        <v>9</v>
      </c>
      <c r="F11159">
        <v>6</v>
      </c>
      <c r="G11159">
        <v>0.42031687498092651</v>
      </c>
      <c r="H11159">
        <v>0.42031687498092651</v>
      </c>
      <c r="I11159">
        <v>56.051654815673828</v>
      </c>
      <c r="J11159">
        <v>0</v>
      </c>
      <c r="K11159">
        <v>18182</v>
      </c>
      <c r="L11159">
        <v>16834.373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 t="s">
        <v>39</v>
      </c>
    </row>
    <row r="11160" spans="1:19" hidden="1" x14ac:dyDescent="0.25">
      <c r="A11160" s="10" t="str">
        <f t="shared" si="174"/>
        <v>2017-2026Sierra1-in-2October PeakPGE6</v>
      </c>
      <c r="B11160" t="s">
        <v>54</v>
      </c>
      <c r="C11160" t="s">
        <v>14</v>
      </c>
      <c r="D11160" t="s">
        <v>6</v>
      </c>
      <c r="E11160" t="s">
        <v>9</v>
      </c>
      <c r="F11160">
        <v>6</v>
      </c>
      <c r="G11160">
        <v>0.41970959305763245</v>
      </c>
      <c r="H11160">
        <v>0.41970959305763245</v>
      </c>
      <c r="I11160">
        <v>56.527614593505859</v>
      </c>
      <c r="J11160">
        <v>0</v>
      </c>
      <c r="K11160">
        <v>18182</v>
      </c>
      <c r="L11160">
        <v>16834.373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 t="s">
        <v>38</v>
      </c>
    </row>
    <row r="11161" spans="1:19" hidden="1" x14ac:dyDescent="0.25">
      <c r="A11161" s="10" t="str">
        <f t="shared" si="174"/>
        <v>2017-2026Sierra1-in-10October PeakPGE6</v>
      </c>
      <c r="B11161" t="s">
        <v>54</v>
      </c>
      <c r="C11161" t="s">
        <v>14</v>
      </c>
      <c r="D11161" t="s">
        <v>6</v>
      </c>
      <c r="E11161" t="s">
        <v>1</v>
      </c>
      <c r="F11161">
        <v>6</v>
      </c>
      <c r="G11161">
        <v>0.61407762765884399</v>
      </c>
      <c r="H11161">
        <v>0.61407762765884399</v>
      </c>
      <c r="I11161">
        <v>61.669696807861328</v>
      </c>
      <c r="J11161">
        <v>0</v>
      </c>
      <c r="K11161">
        <v>18182</v>
      </c>
      <c r="L11161">
        <v>16834.373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 t="s">
        <v>38</v>
      </c>
    </row>
    <row r="11162" spans="1:19" hidden="1" x14ac:dyDescent="0.25">
      <c r="A11162" s="10" t="str">
        <f t="shared" si="174"/>
        <v>2017-2026Sierra1-in-2October PeakCAISO7</v>
      </c>
      <c r="B11162" t="s">
        <v>54</v>
      </c>
      <c r="C11162" t="s">
        <v>14</v>
      </c>
      <c r="D11162" t="s">
        <v>6</v>
      </c>
      <c r="E11162" t="s">
        <v>9</v>
      </c>
      <c r="F11162">
        <v>7</v>
      </c>
      <c r="G11162">
        <v>0.48210793733596802</v>
      </c>
      <c r="H11162">
        <v>0.48210793733596802</v>
      </c>
      <c r="I11162">
        <v>55.770675659179688</v>
      </c>
      <c r="J11162">
        <v>0</v>
      </c>
      <c r="K11162">
        <v>18182</v>
      </c>
      <c r="L11162">
        <v>16834.373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 t="s">
        <v>39</v>
      </c>
    </row>
    <row r="11163" spans="1:19" hidden="1" x14ac:dyDescent="0.25">
      <c r="A11163" s="10" t="str">
        <f t="shared" si="174"/>
        <v>2017-2026Sierra1-in-10October PeakCAISO7</v>
      </c>
      <c r="B11163" t="s">
        <v>54</v>
      </c>
      <c r="C11163" t="s">
        <v>14</v>
      </c>
      <c r="D11163" t="s">
        <v>6</v>
      </c>
      <c r="E11163" t="s">
        <v>1</v>
      </c>
      <c r="F11163">
        <v>7</v>
      </c>
      <c r="G11163">
        <v>0.70588809251785278</v>
      </c>
      <c r="H11163">
        <v>0.70588809251785278</v>
      </c>
      <c r="I11163">
        <v>63.018939971923828</v>
      </c>
      <c r="J11163">
        <v>0</v>
      </c>
      <c r="K11163">
        <v>18182</v>
      </c>
      <c r="L11163">
        <v>16834.373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 t="s">
        <v>39</v>
      </c>
    </row>
    <row r="11164" spans="1:19" hidden="1" x14ac:dyDescent="0.25">
      <c r="A11164" s="10" t="str">
        <f t="shared" si="174"/>
        <v>2017-2026Sierra1-in-10October PeakPGE7</v>
      </c>
      <c r="B11164" t="s">
        <v>54</v>
      </c>
      <c r="C11164" t="s">
        <v>14</v>
      </c>
      <c r="D11164" t="s">
        <v>6</v>
      </c>
      <c r="E11164" t="s">
        <v>1</v>
      </c>
      <c r="F11164">
        <v>7</v>
      </c>
      <c r="G11164">
        <v>0.70435357093811035</v>
      </c>
      <c r="H11164">
        <v>0.70435357093811035</v>
      </c>
      <c r="I11164">
        <v>60.642429351806641</v>
      </c>
      <c r="J11164">
        <v>0</v>
      </c>
      <c r="K11164">
        <v>18182</v>
      </c>
      <c r="L11164">
        <v>16834.373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 t="s">
        <v>38</v>
      </c>
    </row>
    <row r="11165" spans="1:19" hidden="1" x14ac:dyDescent="0.25">
      <c r="A11165" s="10" t="str">
        <f t="shared" si="174"/>
        <v>2017-2026Sierra1-in-2October PeakPGE7</v>
      </c>
      <c r="B11165" t="s">
        <v>54</v>
      </c>
      <c r="C11165" t="s">
        <v>14</v>
      </c>
      <c r="D11165" t="s">
        <v>6</v>
      </c>
      <c r="E11165" t="s">
        <v>9</v>
      </c>
      <c r="F11165">
        <v>7</v>
      </c>
      <c r="G11165">
        <v>0.48141136765480042</v>
      </c>
      <c r="H11165">
        <v>0.48141136765480042</v>
      </c>
      <c r="I11165">
        <v>55.930366516113281</v>
      </c>
      <c r="J11165">
        <v>0</v>
      </c>
      <c r="K11165">
        <v>18182</v>
      </c>
      <c r="L11165">
        <v>16834.373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 t="s">
        <v>38</v>
      </c>
    </row>
    <row r="11166" spans="1:19" hidden="1" x14ac:dyDescent="0.25">
      <c r="A11166" s="10" t="str">
        <f t="shared" si="174"/>
        <v>2017-2026Sierra1-in-2October PeakCAISO8</v>
      </c>
      <c r="B11166" t="s">
        <v>54</v>
      </c>
      <c r="C11166" t="s">
        <v>14</v>
      </c>
      <c r="D11166" t="s">
        <v>6</v>
      </c>
      <c r="E11166" t="s">
        <v>9</v>
      </c>
      <c r="F11166">
        <v>8</v>
      </c>
      <c r="G11166">
        <v>0.51134276390075684</v>
      </c>
      <c r="H11166">
        <v>0.51134276390075684</v>
      </c>
      <c r="I11166">
        <v>56.031990051269531</v>
      </c>
      <c r="J11166">
        <v>0</v>
      </c>
      <c r="K11166">
        <v>18182</v>
      </c>
      <c r="L11166">
        <v>16834.373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 t="s">
        <v>39</v>
      </c>
    </row>
    <row r="11167" spans="1:19" hidden="1" x14ac:dyDescent="0.25">
      <c r="A11167" s="10" t="str">
        <f t="shared" si="174"/>
        <v>2017-2026Sierra1-in-10October PeakCAISO8</v>
      </c>
      <c r="B11167" t="s">
        <v>54</v>
      </c>
      <c r="C11167" t="s">
        <v>14</v>
      </c>
      <c r="D11167" t="s">
        <v>6</v>
      </c>
      <c r="E11167" t="s">
        <v>1</v>
      </c>
      <c r="F11167">
        <v>8</v>
      </c>
      <c r="G11167">
        <v>0.74869287014007568</v>
      </c>
      <c r="H11167">
        <v>0.74869287014007568</v>
      </c>
      <c r="I11167">
        <v>63.704128265380859</v>
      </c>
      <c r="J11167">
        <v>0</v>
      </c>
      <c r="K11167">
        <v>18182</v>
      </c>
      <c r="L11167">
        <v>16834.373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 t="s">
        <v>39</v>
      </c>
    </row>
    <row r="11168" spans="1:19" hidden="1" x14ac:dyDescent="0.25">
      <c r="A11168" s="10" t="str">
        <f t="shared" si="174"/>
        <v>2017-2026Sierra1-in-2October PeakPGE8</v>
      </c>
      <c r="B11168" t="s">
        <v>54</v>
      </c>
      <c r="C11168" t="s">
        <v>14</v>
      </c>
      <c r="D11168" t="s">
        <v>6</v>
      </c>
      <c r="E11168" t="s">
        <v>9</v>
      </c>
      <c r="F11168">
        <v>8</v>
      </c>
      <c r="G11168">
        <v>0.51060396432876587</v>
      </c>
      <c r="H11168">
        <v>0.51060396432876587</v>
      </c>
      <c r="I11168">
        <v>56.566196441650391</v>
      </c>
      <c r="J11168">
        <v>0</v>
      </c>
      <c r="K11168">
        <v>18182</v>
      </c>
      <c r="L11168">
        <v>16834.373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 t="s">
        <v>38</v>
      </c>
    </row>
    <row r="11169" spans="1:19" hidden="1" x14ac:dyDescent="0.25">
      <c r="A11169" s="10" t="str">
        <f t="shared" si="174"/>
        <v>2017-2026Sierra1-in-10October PeakPGE8</v>
      </c>
      <c r="B11169" t="s">
        <v>54</v>
      </c>
      <c r="C11169" t="s">
        <v>14</v>
      </c>
      <c r="D11169" t="s">
        <v>6</v>
      </c>
      <c r="E11169" t="s">
        <v>1</v>
      </c>
      <c r="F11169">
        <v>8</v>
      </c>
      <c r="G11169">
        <v>0.74706524610519409</v>
      </c>
      <c r="H11169">
        <v>0.74706524610519409</v>
      </c>
      <c r="I11169">
        <v>61.457305908203125</v>
      </c>
      <c r="J11169">
        <v>0</v>
      </c>
      <c r="K11169">
        <v>18182</v>
      </c>
      <c r="L11169">
        <v>16834.373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 t="s">
        <v>38</v>
      </c>
    </row>
    <row r="11170" spans="1:19" hidden="1" x14ac:dyDescent="0.25">
      <c r="A11170" s="10" t="str">
        <f t="shared" si="174"/>
        <v>2017-2026Sierra1-in-10October PeakCAISO9</v>
      </c>
      <c r="B11170" t="s">
        <v>54</v>
      </c>
      <c r="C11170" t="s">
        <v>14</v>
      </c>
      <c r="D11170" t="s">
        <v>6</v>
      </c>
      <c r="E11170" t="s">
        <v>1</v>
      </c>
      <c r="F11170">
        <v>9</v>
      </c>
      <c r="G11170">
        <v>0.7533409595489502</v>
      </c>
      <c r="H11170">
        <v>0.7533409595489502</v>
      </c>
      <c r="I11170">
        <v>68.91937255859375</v>
      </c>
      <c r="J11170">
        <v>0</v>
      </c>
      <c r="K11170">
        <v>18182</v>
      </c>
      <c r="L11170">
        <v>16834.373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 t="s">
        <v>39</v>
      </c>
    </row>
    <row r="11171" spans="1:19" hidden="1" x14ac:dyDescent="0.25">
      <c r="A11171" s="10" t="str">
        <f t="shared" si="174"/>
        <v>2017-2026Sierra1-in-2October PeakCAISO9</v>
      </c>
      <c r="B11171" t="s">
        <v>54</v>
      </c>
      <c r="C11171" t="s">
        <v>14</v>
      </c>
      <c r="D11171" t="s">
        <v>6</v>
      </c>
      <c r="E11171" t="s">
        <v>9</v>
      </c>
      <c r="F11171">
        <v>9</v>
      </c>
      <c r="G11171">
        <v>0.51451730728149414</v>
      </c>
      <c r="H11171">
        <v>0.51451730728149414</v>
      </c>
      <c r="I11171">
        <v>62.089401245117188</v>
      </c>
      <c r="J11171">
        <v>0</v>
      </c>
      <c r="K11171">
        <v>18182</v>
      </c>
      <c r="L11171">
        <v>16834.373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 t="s">
        <v>39</v>
      </c>
    </row>
    <row r="11172" spans="1:19" hidden="1" x14ac:dyDescent="0.25">
      <c r="A11172" s="10" t="str">
        <f t="shared" si="174"/>
        <v>2017-2026Sierra1-in-2October PeakPGE9</v>
      </c>
      <c r="B11172" t="s">
        <v>54</v>
      </c>
      <c r="C11172" t="s">
        <v>14</v>
      </c>
      <c r="D11172" t="s">
        <v>6</v>
      </c>
      <c r="E11172" t="s">
        <v>9</v>
      </c>
      <c r="F11172">
        <v>9</v>
      </c>
      <c r="G11172">
        <v>0.51377391815185547</v>
      </c>
      <c r="H11172">
        <v>0.51377391815185547</v>
      </c>
      <c r="I11172">
        <v>61.826606750488281</v>
      </c>
      <c r="J11172">
        <v>0</v>
      </c>
      <c r="K11172">
        <v>18182</v>
      </c>
      <c r="L11172">
        <v>16834.373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 t="s">
        <v>38</v>
      </c>
    </row>
    <row r="11173" spans="1:19" hidden="1" x14ac:dyDescent="0.25">
      <c r="A11173" s="10" t="str">
        <f t="shared" si="174"/>
        <v>2017-2026Sierra1-in-10October PeakPGE9</v>
      </c>
      <c r="B11173" t="s">
        <v>54</v>
      </c>
      <c r="C11173" t="s">
        <v>14</v>
      </c>
      <c r="D11173" t="s">
        <v>6</v>
      </c>
      <c r="E11173" t="s">
        <v>1</v>
      </c>
      <c r="F11173">
        <v>9</v>
      </c>
      <c r="G11173">
        <v>0.75170326232910156</v>
      </c>
      <c r="H11173">
        <v>0.75170326232910156</v>
      </c>
      <c r="I11173">
        <v>68.4127197265625</v>
      </c>
      <c r="J11173">
        <v>0</v>
      </c>
      <c r="K11173">
        <v>18182</v>
      </c>
      <c r="L11173">
        <v>16834.373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 t="s">
        <v>38</v>
      </c>
    </row>
    <row r="11174" spans="1:19" hidden="1" x14ac:dyDescent="0.25">
      <c r="A11174" s="10" t="str">
        <f t="shared" si="174"/>
        <v>2017-2026Sierra1-in-10October PeakCAISO10</v>
      </c>
      <c r="B11174" t="s">
        <v>54</v>
      </c>
      <c r="C11174" t="s">
        <v>14</v>
      </c>
      <c r="D11174" t="s">
        <v>6</v>
      </c>
      <c r="E11174" t="s">
        <v>1</v>
      </c>
      <c r="F11174">
        <v>10</v>
      </c>
      <c r="G11174">
        <v>0.77519494295120239</v>
      </c>
      <c r="H11174">
        <v>0.77519494295120239</v>
      </c>
      <c r="I11174">
        <v>76.350326538085937</v>
      </c>
      <c r="J11174">
        <v>0</v>
      </c>
      <c r="K11174">
        <v>18182</v>
      </c>
      <c r="L11174">
        <v>16834.373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 t="s">
        <v>39</v>
      </c>
    </row>
    <row r="11175" spans="1:19" hidden="1" x14ac:dyDescent="0.25">
      <c r="A11175" s="10" t="str">
        <f t="shared" si="174"/>
        <v>2017-2026Sierra1-in-2October PeakCAISO10</v>
      </c>
      <c r="B11175" t="s">
        <v>54</v>
      </c>
      <c r="C11175" t="s">
        <v>14</v>
      </c>
      <c r="D11175" t="s">
        <v>6</v>
      </c>
      <c r="E11175" t="s">
        <v>9</v>
      </c>
      <c r="F11175">
        <v>10</v>
      </c>
      <c r="G11175">
        <v>0.52944314479827881</v>
      </c>
      <c r="H11175">
        <v>0.52944314479827881</v>
      </c>
      <c r="I11175">
        <v>70.346939086914062</v>
      </c>
      <c r="J11175">
        <v>0</v>
      </c>
      <c r="K11175">
        <v>18182</v>
      </c>
      <c r="L11175">
        <v>16834.373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 t="s">
        <v>39</v>
      </c>
    </row>
    <row r="11176" spans="1:19" hidden="1" x14ac:dyDescent="0.25">
      <c r="A11176" s="10" t="str">
        <f t="shared" si="174"/>
        <v>2017-2026Sierra1-in-2October PeakPGE10</v>
      </c>
      <c r="B11176" t="s">
        <v>54</v>
      </c>
      <c r="C11176" t="s">
        <v>14</v>
      </c>
      <c r="D11176" t="s">
        <v>6</v>
      </c>
      <c r="E11176" t="s">
        <v>9</v>
      </c>
      <c r="F11176">
        <v>10</v>
      </c>
      <c r="G11176">
        <v>0.52867817878723145</v>
      </c>
      <c r="H11176">
        <v>0.52867817878723145</v>
      </c>
      <c r="I11176">
        <v>69.052703857421875</v>
      </c>
      <c r="J11176">
        <v>0</v>
      </c>
      <c r="K11176">
        <v>18182</v>
      </c>
      <c r="L11176">
        <v>16834.373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 t="s">
        <v>38</v>
      </c>
    </row>
    <row r="11177" spans="1:19" hidden="1" x14ac:dyDescent="0.25">
      <c r="A11177" s="10" t="str">
        <f t="shared" si="174"/>
        <v>2017-2026Sierra1-in-10October PeakPGE10</v>
      </c>
      <c r="B11177" t="s">
        <v>54</v>
      </c>
      <c r="C11177" t="s">
        <v>14</v>
      </c>
      <c r="D11177" t="s">
        <v>6</v>
      </c>
      <c r="E11177" t="s">
        <v>1</v>
      </c>
      <c r="F11177">
        <v>10</v>
      </c>
      <c r="G11177">
        <v>0.773509681224823</v>
      </c>
      <c r="H11177">
        <v>0.773509681224823</v>
      </c>
      <c r="I11177">
        <v>76.847915649414063</v>
      </c>
      <c r="J11177">
        <v>0</v>
      </c>
      <c r="K11177">
        <v>18182</v>
      </c>
      <c r="L11177">
        <v>16834.373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 t="s">
        <v>38</v>
      </c>
    </row>
    <row r="11178" spans="1:19" hidden="1" x14ac:dyDescent="0.25">
      <c r="A11178" s="10" t="str">
        <f t="shared" si="174"/>
        <v>2017-2026Sierra1-in-2October PeakCAISO11</v>
      </c>
      <c r="B11178" t="s">
        <v>54</v>
      </c>
      <c r="C11178" t="s">
        <v>14</v>
      </c>
      <c r="D11178" t="s">
        <v>6</v>
      </c>
      <c r="E11178" t="s">
        <v>9</v>
      </c>
      <c r="F11178">
        <v>11</v>
      </c>
      <c r="G11178">
        <v>0.57742893695831299</v>
      </c>
      <c r="H11178">
        <v>0.57742893695831299</v>
      </c>
      <c r="I11178">
        <v>76.124183654785156</v>
      </c>
      <c r="J11178">
        <v>0</v>
      </c>
      <c r="K11178">
        <v>18182</v>
      </c>
      <c r="L11178">
        <v>16834.373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 t="s">
        <v>39</v>
      </c>
    </row>
    <row r="11179" spans="1:19" hidden="1" x14ac:dyDescent="0.25">
      <c r="A11179" s="10" t="str">
        <f t="shared" si="174"/>
        <v>2017-2026Sierra1-in-10October PeakCAISO11</v>
      </c>
      <c r="B11179" t="s">
        <v>54</v>
      </c>
      <c r="C11179" t="s">
        <v>14</v>
      </c>
      <c r="D11179" t="s">
        <v>6</v>
      </c>
      <c r="E11179" t="s">
        <v>1</v>
      </c>
      <c r="F11179">
        <v>11</v>
      </c>
      <c r="G11179">
        <v>0.84545433521270752</v>
      </c>
      <c r="H11179">
        <v>0.84545433521270752</v>
      </c>
      <c r="I11179">
        <v>82.113014221191406</v>
      </c>
      <c r="J11179">
        <v>0</v>
      </c>
      <c r="K11179">
        <v>18182</v>
      </c>
      <c r="L11179">
        <v>16834.373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 t="s">
        <v>39</v>
      </c>
    </row>
    <row r="11180" spans="1:19" hidden="1" x14ac:dyDescent="0.25">
      <c r="A11180" s="10" t="str">
        <f t="shared" si="174"/>
        <v>2017-2026Sierra1-in-10October PeakPGE11</v>
      </c>
      <c r="B11180" t="s">
        <v>54</v>
      </c>
      <c r="C11180" t="s">
        <v>14</v>
      </c>
      <c r="D11180" t="s">
        <v>6</v>
      </c>
      <c r="E11180" t="s">
        <v>1</v>
      </c>
      <c r="F11180">
        <v>11</v>
      </c>
      <c r="G11180">
        <v>0.8436163067817688</v>
      </c>
      <c r="H11180">
        <v>0.8436163067817688</v>
      </c>
      <c r="I11180">
        <v>84.02886962890625</v>
      </c>
      <c r="J11180">
        <v>0</v>
      </c>
      <c r="K11180">
        <v>18182</v>
      </c>
      <c r="L11180">
        <v>16834.373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 t="s">
        <v>38</v>
      </c>
    </row>
    <row r="11181" spans="1:19" hidden="1" x14ac:dyDescent="0.25">
      <c r="A11181" s="10" t="str">
        <f t="shared" si="174"/>
        <v>2017-2026Sierra1-in-2October PeakPGE11</v>
      </c>
      <c r="B11181" t="s">
        <v>54</v>
      </c>
      <c r="C11181" t="s">
        <v>14</v>
      </c>
      <c r="D11181" t="s">
        <v>6</v>
      </c>
      <c r="E11181" t="s">
        <v>9</v>
      </c>
      <c r="F11181">
        <v>11</v>
      </c>
      <c r="G11181">
        <v>0.57659465074539185</v>
      </c>
      <c r="H11181">
        <v>0.57659465074539185</v>
      </c>
      <c r="I11181">
        <v>74.886390686035156</v>
      </c>
      <c r="J11181">
        <v>0</v>
      </c>
      <c r="K11181">
        <v>18182</v>
      </c>
      <c r="L11181">
        <v>16834.373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 t="s">
        <v>38</v>
      </c>
    </row>
    <row r="11182" spans="1:19" hidden="1" x14ac:dyDescent="0.25">
      <c r="A11182" s="10" t="str">
        <f t="shared" si="174"/>
        <v>2017-2026Sierra1-in-2October PeakCAISO12</v>
      </c>
      <c r="B11182" t="s">
        <v>54</v>
      </c>
      <c r="C11182" t="s">
        <v>14</v>
      </c>
      <c r="D11182" t="s">
        <v>6</v>
      </c>
      <c r="E11182" t="s">
        <v>9</v>
      </c>
      <c r="F11182">
        <v>12</v>
      </c>
      <c r="G11182">
        <v>0.67856597900390625</v>
      </c>
      <c r="H11182">
        <v>0.67856597900390625</v>
      </c>
      <c r="I11182">
        <v>80.226600646972656</v>
      </c>
      <c r="J11182">
        <v>0</v>
      </c>
      <c r="K11182">
        <v>18182</v>
      </c>
      <c r="L11182">
        <v>16834.373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 t="s">
        <v>39</v>
      </c>
    </row>
    <row r="11183" spans="1:19" hidden="1" x14ac:dyDescent="0.25">
      <c r="A11183" s="10" t="str">
        <f t="shared" si="174"/>
        <v>2017-2026Sierra1-in-10October PeakCAISO12</v>
      </c>
      <c r="B11183" t="s">
        <v>54</v>
      </c>
      <c r="C11183" t="s">
        <v>14</v>
      </c>
      <c r="D11183" t="s">
        <v>6</v>
      </c>
      <c r="E11183" t="s">
        <v>1</v>
      </c>
      <c r="F11183">
        <v>12</v>
      </c>
      <c r="G11183">
        <v>0.99353617429733276</v>
      </c>
      <c r="H11183">
        <v>0.99353617429733276</v>
      </c>
      <c r="I11183">
        <v>85.641136169433594</v>
      </c>
      <c r="J11183">
        <v>0</v>
      </c>
      <c r="K11183">
        <v>18182</v>
      </c>
      <c r="L11183">
        <v>16834.373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 t="s">
        <v>39</v>
      </c>
    </row>
    <row r="11184" spans="1:19" hidden="1" x14ac:dyDescent="0.25">
      <c r="A11184" s="10" t="str">
        <f t="shared" si="174"/>
        <v>2017-2026Sierra1-in-10October PeakPGE12</v>
      </c>
      <c r="B11184" t="s">
        <v>54</v>
      </c>
      <c r="C11184" t="s">
        <v>14</v>
      </c>
      <c r="D11184" t="s">
        <v>6</v>
      </c>
      <c r="E11184" t="s">
        <v>1</v>
      </c>
      <c r="F11184">
        <v>12</v>
      </c>
      <c r="G11184">
        <v>0.99137628078460693</v>
      </c>
      <c r="H11184">
        <v>0.99137628078460693</v>
      </c>
      <c r="I11184">
        <v>88.094139099121094</v>
      </c>
      <c r="J11184">
        <v>0</v>
      </c>
      <c r="K11184">
        <v>18182</v>
      </c>
      <c r="L11184">
        <v>16834.373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 t="s">
        <v>38</v>
      </c>
    </row>
    <row r="11185" spans="1:19" hidden="1" x14ac:dyDescent="0.25">
      <c r="A11185" s="10" t="str">
        <f t="shared" si="174"/>
        <v>2017-2026Sierra1-in-2October PeakPGE12</v>
      </c>
      <c r="B11185" t="s">
        <v>54</v>
      </c>
      <c r="C11185" t="s">
        <v>14</v>
      </c>
      <c r="D11185" t="s">
        <v>6</v>
      </c>
      <c r="E11185" t="s">
        <v>9</v>
      </c>
      <c r="F11185">
        <v>12</v>
      </c>
      <c r="G11185">
        <v>0.67758560180664063</v>
      </c>
      <c r="H11185">
        <v>0.67758560180664063</v>
      </c>
      <c r="I11185">
        <v>78.361946105957031</v>
      </c>
      <c r="J11185">
        <v>0</v>
      </c>
      <c r="K11185">
        <v>18182</v>
      </c>
      <c r="L11185">
        <v>16834.373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 t="s">
        <v>38</v>
      </c>
    </row>
    <row r="11186" spans="1:19" hidden="1" x14ac:dyDescent="0.25">
      <c r="A11186" s="10" t="str">
        <f t="shared" si="174"/>
        <v>2017-2026Sierra1-in-10October PeakCAISO13</v>
      </c>
      <c r="B11186" t="s">
        <v>54</v>
      </c>
      <c r="C11186" t="s">
        <v>14</v>
      </c>
      <c r="D11186" t="s">
        <v>6</v>
      </c>
      <c r="E11186" t="s">
        <v>1</v>
      </c>
      <c r="F11186">
        <v>13</v>
      </c>
      <c r="G11186">
        <v>1.1916927099227905</v>
      </c>
      <c r="H11186">
        <v>1.1916927099227905</v>
      </c>
      <c r="I11186">
        <v>88.00714111328125</v>
      </c>
      <c r="J11186">
        <v>0</v>
      </c>
      <c r="K11186">
        <v>18182</v>
      </c>
      <c r="L11186">
        <v>16834.373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 t="s">
        <v>39</v>
      </c>
    </row>
    <row r="11187" spans="1:19" hidden="1" x14ac:dyDescent="0.25">
      <c r="A11187" s="10" t="str">
        <f t="shared" si="174"/>
        <v>2017-2026Sierra1-in-2October PeakCAISO13</v>
      </c>
      <c r="B11187" t="s">
        <v>54</v>
      </c>
      <c r="C11187" t="s">
        <v>14</v>
      </c>
      <c r="D11187" t="s">
        <v>6</v>
      </c>
      <c r="E11187" t="s">
        <v>9</v>
      </c>
      <c r="F11187">
        <v>13</v>
      </c>
      <c r="G11187">
        <v>0.8139030933380127</v>
      </c>
      <c r="H11187">
        <v>0.8139030933380127</v>
      </c>
      <c r="I11187">
        <v>83.166893005371094</v>
      </c>
      <c r="J11187">
        <v>0</v>
      </c>
      <c r="K11187">
        <v>18182</v>
      </c>
      <c r="L11187">
        <v>16834.373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 t="s">
        <v>39</v>
      </c>
    </row>
    <row r="11188" spans="1:19" hidden="1" x14ac:dyDescent="0.25">
      <c r="A11188" s="10" t="str">
        <f t="shared" si="174"/>
        <v>2017-2026Sierra1-in-2October PeakPGE13</v>
      </c>
      <c r="B11188" t="s">
        <v>54</v>
      </c>
      <c r="C11188" t="s">
        <v>14</v>
      </c>
      <c r="D11188" t="s">
        <v>6</v>
      </c>
      <c r="E11188" t="s">
        <v>9</v>
      </c>
      <c r="F11188">
        <v>13</v>
      </c>
      <c r="G11188">
        <v>0.81272715330123901</v>
      </c>
      <c r="H11188">
        <v>0.81272715330123901</v>
      </c>
      <c r="I11188">
        <v>80.9013671875</v>
      </c>
      <c r="J11188">
        <v>0</v>
      </c>
      <c r="K11188">
        <v>18182</v>
      </c>
      <c r="L11188">
        <v>16834.373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 t="s">
        <v>38</v>
      </c>
    </row>
    <row r="11189" spans="1:19" hidden="1" x14ac:dyDescent="0.25">
      <c r="A11189" s="10" t="str">
        <f t="shared" si="174"/>
        <v>2017-2026Sierra1-in-10October PeakPGE13</v>
      </c>
      <c r="B11189" t="s">
        <v>54</v>
      </c>
      <c r="C11189" t="s">
        <v>14</v>
      </c>
      <c r="D11189" t="s">
        <v>6</v>
      </c>
      <c r="E11189" t="s">
        <v>1</v>
      </c>
      <c r="F11189">
        <v>13</v>
      </c>
      <c r="G11189">
        <v>1.1891020536422729</v>
      </c>
      <c r="H11189">
        <v>1.1891020536422729</v>
      </c>
      <c r="I11189">
        <v>90.219993591308594</v>
      </c>
      <c r="J11189">
        <v>0</v>
      </c>
      <c r="K11189">
        <v>18182</v>
      </c>
      <c r="L11189">
        <v>16834.373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 t="s">
        <v>38</v>
      </c>
    </row>
    <row r="11190" spans="1:19" hidden="1" x14ac:dyDescent="0.25">
      <c r="A11190" s="10" t="str">
        <f t="shared" si="174"/>
        <v>2017-2026Sierra1-in-10October PeakCAISO14</v>
      </c>
      <c r="B11190" t="s">
        <v>54</v>
      </c>
      <c r="C11190" t="s">
        <v>14</v>
      </c>
      <c r="D11190" t="s">
        <v>6</v>
      </c>
      <c r="E11190" t="s">
        <v>1</v>
      </c>
      <c r="F11190">
        <v>14</v>
      </c>
      <c r="G11190">
        <v>1.4089276790618896</v>
      </c>
      <c r="H11190">
        <v>1.2394778728485107</v>
      </c>
      <c r="I11190">
        <v>89.642410278320313</v>
      </c>
      <c r="J11190">
        <v>0.10273714363574982</v>
      </c>
      <c r="K11190">
        <v>18182</v>
      </c>
      <c r="L11190">
        <v>16834.373</v>
      </c>
      <c r="M11190">
        <v>0.16944986581802368</v>
      </c>
      <c r="N11190">
        <v>3.7781942635774612E-2</v>
      </c>
      <c r="O11190">
        <v>0.11557450890541077</v>
      </c>
      <c r="P11190">
        <v>0.16944986581802368</v>
      </c>
      <c r="Q11190">
        <v>0.2233252227306366</v>
      </c>
      <c r="R11190">
        <v>0.30111777782440186</v>
      </c>
      <c r="S11190" t="s">
        <v>39</v>
      </c>
    </row>
    <row r="11191" spans="1:19" hidden="1" x14ac:dyDescent="0.25">
      <c r="A11191" s="10" t="str">
        <f t="shared" si="174"/>
        <v>2017-2026Sierra1-in-2October PeakCAISO14</v>
      </c>
      <c r="B11191" t="s">
        <v>54</v>
      </c>
      <c r="C11191" t="s">
        <v>14</v>
      </c>
      <c r="D11191" t="s">
        <v>6</v>
      </c>
      <c r="E11191" t="s">
        <v>9</v>
      </c>
      <c r="F11191">
        <v>14</v>
      </c>
      <c r="G11191">
        <v>0.96227031946182251</v>
      </c>
      <c r="H11191">
        <v>0.89449083805084229</v>
      </c>
      <c r="I11191">
        <v>84.626434326171875</v>
      </c>
      <c r="J11191">
        <v>0.10273714363574982</v>
      </c>
      <c r="K11191">
        <v>18182</v>
      </c>
      <c r="L11191">
        <v>16834.373</v>
      </c>
      <c r="M11191">
        <v>6.7779496312141418E-2</v>
      </c>
      <c r="N11191">
        <v>-6.3888430595397949E-2</v>
      </c>
      <c r="O11191">
        <v>1.3904138468205929E-2</v>
      </c>
      <c r="P11191">
        <v>6.7779496312141418E-2</v>
      </c>
      <c r="Q11191">
        <v>0.12165485322475433</v>
      </c>
      <c r="R11191">
        <v>0.19944742321968079</v>
      </c>
      <c r="S11191" t="s">
        <v>39</v>
      </c>
    </row>
    <row r="11192" spans="1:19" hidden="1" x14ac:dyDescent="0.25">
      <c r="A11192" s="10" t="str">
        <f t="shared" si="174"/>
        <v>2017-2026Sierra1-in-2October PeakPGE14</v>
      </c>
      <c r="B11192" t="s">
        <v>54</v>
      </c>
      <c r="C11192" t="s">
        <v>14</v>
      </c>
      <c r="D11192" t="s">
        <v>6</v>
      </c>
      <c r="E11192" t="s">
        <v>9</v>
      </c>
      <c r="F11192">
        <v>14</v>
      </c>
      <c r="G11192">
        <v>0.96088004112243652</v>
      </c>
      <c r="H11192">
        <v>0.90813350677490234</v>
      </c>
      <c r="I11192">
        <v>82.406929016113281</v>
      </c>
      <c r="J11192">
        <v>0.10273714363574982</v>
      </c>
      <c r="K11192">
        <v>18182</v>
      </c>
      <c r="L11192">
        <v>16834.373</v>
      </c>
      <c r="M11192">
        <v>5.274650827050209E-2</v>
      </c>
      <c r="N11192">
        <v>-7.8921414911746979E-2</v>
      </c>
      <c r="O11192">
        <v>-1.1288498062640429E-3</v>
      </c>
      <c r="P11192">
        <v>5.274650827050209E-2</v>
      </c>
      <c r="Q11192">
        <v>0.1066218689084053</v>
      </c>
      <c r="R11192">
        <v>0.18441443145275116</v>
      </c>
      <c r="S11192" t="s">
        <v>38</v>
      </c>
    </row>
    <row r="11193" spans="1:19" hidden="1" x14ac:dyDescent="0.25">
      <c r="A11193" s="10" t="str">
        <f t="shared" si="174"/>
        <v>2017-2026Sierra1-in-10October PeakPGE14</v>
      </c>
      <c r="B11193" t="s">
        <v>54</v>
      </c>
      <c r="C11193" t="s">
        <v>14</v>
      </c>
      <c r="D11193" t="s">
        <v>6</v>
      </c>
      <c r="E11193" t="s">
        <v>1</v>
      </c>
      <c r="F11193">
        <v>14</v>
      </c>
      <c r="G11193">
        <v>1.4058647155761719</v>
      </c>
      <c r="H11193">
        <v>1.2250843048095703</v>
      </c>
      <c r="I11193">
        <v>91.525856018066406</v>
      </c>
      <c r="J11193">
        <v>0.10273714363574982</v>
      </c>
      <c r="K11193">
        <v>18182</v>
      </c>
      <c r="L11193">
        <v>16834.373</v>
      </c>
      <c r="M11193">
        <v>0.18078039586544037</v>
      </c>
      <c r="N11193">
        <v>4.9112472683191299E-2</v>
      </c>
      <c r="O11193">
        <v>0.12690503895282745</v>
      </c>
      <c r="P11193">
        <v>0.18078039586544037</v>
      </c>
      <c r="Q11193">
        <v>0.23465575277805328</v>
      </c>
      <c r="R11193">
        <v>0.31244832277297974</v>
      </c>
      <c r="S11193" t="s">
        <v>38</v>
      </c>
    </row>
    <row r="11194" spans="1:19" hidden="1" x14ac:dyDescent="0.25">
      <c r="A11194" s="10" t="str">
        <f t="shared" si="174"/>
        <v>2017-2026Sierra1-in-10October PeakCAISO15</v>
      </c>
      <c r="B11194" t="s">
        <v>54</v>
      </c>
      <c r="C11194" t="s">
        <v>14</v>
      </c>
      <c r="D11194" t="s">
        <v>6</v>
      </c>
      <c r="E11194" t="s">
        <v>1</v>
      </c>
      <c r="F11194">
        <v>15</v>
      </c>
      <c r="G11194">
        <v>1.6232227087020874</v>
      </c>
      <c r="H11194">
        <v>1.3604079484939575</v>
      </c>
      <c r="I11194">
        <v>91.023002624511719</v>
      </c>
      <c r="J11194">
        <v>0.1230589896440506</v>
      </c>
      <c r="K11194">
        <v>18182</v>
      </c>
      <c r="L11194">
        <v>16834.373</v>
      </c>
      <c r="M11194">
        <v>0.26281476020812988</v>
      </c>
      <c r="N11194">
        <v>0.10510236024856567</v>
      </c>
      <c r="O11194">
        <v>0.1982826292514801</v>
      </c>
      <c r="P11194">
        <v>0.26281476020812988</v>
      </c>
      <c r="Q11194">
        <v>0.32734689116477966</v>
      </c>
      <c r="R11194">
        <v>0.42052716016769409</v>
      </c>
      <c r="S11194" t="s">
        <v>39</v>
      </c>
    </row>
    <row r="11195" spans="1:19" hidden="1" x14ac:dyDescent="0.25">
      <c r="A11195" s="10" t="str">
        <f t="shared" si="174"/>
        <v>2017-2026Sierra1-in-2October PeakCAISO15</v>
      </c>
      <c r="B11195" t="s">
        <v>54</v>
      </c>
      <c r="C11195" t="s">
        <v>14</v>
      </c>
      <c r="D11195" t="s">
        <v>6</v>
      </c>
      <c r="E11195" t="s">
        <v>9</v>
      </c>
      <c r="F11195">
        <v>15</v>
      </c>
      <c r="G11195">
        <v>1.1086297035217285</v>
      </c>
      <c r="H11195">
        <v>0.99150955677032471</v>
      </c>
      <c r="I11195">
        <v>84.992439270019531</v>
      </c>
      <c r="J11195">
        <v>0.1230589896440506</v>
      </c>
      <c r="K11195">
        <v>18182</v>
      </c>
      <c r="L11195">
        <v>16834.373</v>
      </c>
      <c r="M11195">
        <v>0.117120161652565</v>
      </c>
      <c r="N11195">
        <v>-4.0592238306999207E-2</v>
      </c>
      <c r="O11195">
        <v>5.2588026970624924E-2</v>
      </c>
      <c r="P11195">
        <v>0.117120161652565</v>
      </c>
      <c r="Q11195">
        <v>0.18165229260921478</v>
      </c>
      <c r="R11195">
        <v>0.27483257651329041</v>
      </c>
      <c r="S11195" t="s">
        <v>39</v>
      </c>
    </row>
    <row r="11196" spans="1:19" hidden="1" x14ac:dyDescent="0.25">
      <c r="A11196" s="10" t="str">
        <f t="shared" si="174"/>
        <v>2017-2026Sierra1-in-10October PeakPGE15</v>
      </c>
      <c r="B11196" t="s">
        <v>54</v>
      </c>
      <c r="C11196" t="s">
        <v>14</v>
      </c>
      <c r="D11196" t="s">
        <v>6</v>
      </c>
      <c r="E11196" t="s">
        <v>1</v>
      </c>
      <c r="F11196">
        <v>15</v>
      </c>
      <c r="G11196">
        <v>1.6196938753128052</v>
      </c>
      <c r="H11196">
        <v>1.3466709852218628</v>
      </c>
      <c r="I11196">
        <v>92.6014404296875</v>
      </c>
      <c r="J11196">
        <v>0.1230589896440506</v>
      </c>
      <c r="K11196">
        <v>18182</v>
      </c>
      <c r="L11196">
        <v>16834.373</v>
      </c>
      <c r="M11196">
        <v>0.27302289009094238</v>
      </c>
      <c r="N11196">
        <v>0.11531049013137817</v>
      </c>
      <c r="O11196">
        <v>0.2084907591342926</v>
      </c>
      <c r="P11196">
        <v>0.27302289009094238</v>
      </c>
      <c r="Q11196">
        <v>0.33755502104759216</v>
      </c>
      <c r="R11196">
        <v>0.43073529005050659</v>
      </c>
      <c r="S11196" t="s">
        <v>38</v>
      </c>
    </row>
    <row r="11197" spans="1:19" hidden="1" x14ac:dyDescent="0.25">
      <c r="A11197" s="10" t="str">
        <f t="shared" si="174"/>
        <v>2017-2026Sierra1-in-2October PeakPGE15</v>
      </c>
      <c r="B11197" t="s">
        <v>54</v>
      </c>
      <c r="C11197" t="s">
        <v>14</v>
      </c>
      <c r="D11197" t="s">
        <v>6</v>
      </c>
      <c r="E11197" t="s">
        <v>9</v>
      </c>
      <c r="F11197">
        <v>15</v>
      </c>
      <c r="G11197">
        <v>1.1070280075073242</v>
      </c>
      <c r="H11197">
        <v>1.0011029243469238</v>
      </c>
      <c r="I11197">
        <v>83.441642761230469</v>
      </c>
      <c r="J11197">
        <v>0.1230589896440506</v>
      </c>
      <c r="K11197">
        <v>18182</v>
      </c>
      <c r="L11197">
        <v>16834.373</v>
      </c>
      <c r="M11197">
        <v>0.10592512041330338</v>
      </c>
      <c r="N11197">
        <v>-5.1787279546260834E-2</v>
      </c>
      <c r="O11197">
        <v>4.1392985731363297E-2</v>
      </c>
      <c r="P11197">
        <v>0.10592512041330338</v>
      </c>
      <c r="Q11197">
        <v>0.17045725882053375</v>
      </c>
      <c r="R11197">
        <v>0.26363751292228699</v>
      </c>
      <c r="S11197" t="s">
        <v>38</v>
      </c>
    </row>
    <row r="11198" spans="1:19" hidden="1" x14ac:dyDescent="0.25">
      <c r="A11198" s="10" t="str">
        <f t="shared" si="174"/>
        <v>2017-2026Sierra1-in-2October PeakCAISO16</v>
      </c>
      <c r="B11198" t="s">
        <v>54</v>
      </c>
      <c r="C11198" t="s">
        <v>14</v>
      </c>
      <c r="D11198" t="s">
        <v>6</v>
      </c>
      <c r="E11198" t="s">
        <v>9</v>
      </c>
      <c r="F11198">
        <v>16</v>
      </c>
      <c r="G11198">
        <v>1.2899680137634277</v>
      </c>
      <c r="H11198">
        <v>1.1258977651596069</v>
      </c>
      <c r="I11198">
        <v>85.585441589355469</v>
      </c>
      <c r="J11198">
        <v>0.15615223348140717</v>
      </c>
      <c r="K11198">
        <v>18182</v>
      </c>
      <c r="L11198">
        <v>16834.373</v>
      </c>
      <c r="M11198">
        <v>0.16407023370265961</v>
      </c>
      <c r="N11198">
        <v>-3.6054469645023346E-2</v>
      </c>
      <c r="O11198">
        <v>8.2184001803398132E-2</v>
      </c>
      <c r="P11198">
        <v>0.16407023370265961</v>
      </c>
      <c r="Q11198">
        <v>0.24595646560192108</v>
      </c>
      <c r="R11198">
        <v>0.36419492959976196</v>
      </c>
      <c r="S11198" t="s">
        <v>39</v>
      </c>
    </row>
    <row r="11199" spans="1:19" hidden="1" x14ac:dyDescent="0.25">
      <c r="A11199" s="10" t="str">
        <f t="shared" si="174"/>
        <v>2017-2026Sierra1-in-10October PeakCAISO16</v>
      </c>
      <c r="B11199" t="s">
        <v>54</v>
      </c>
      <c r="C11199" t="s">
        <v>14</v>
      </c>
      <c r="D11199" t="s">
        <v>6</v>
      </c>
      <c r="E11199" t="s">
        <v>1</v>
      </c>
      <c r="F11199">
        <v>16</v>
      </c>
      <c r="G11199">
        <v>1.88873291015625</v>
      </c>
      <c r="H11199">
        <v>1.5348345041275024</v>
      </c>
      <c r="I11199">
        <v>91.78802490234375</v>
      </c>
      <c r="J11199">
        <v>0.15615223348140717</v>
      </c>
      <c r="K11199">
        <v>18182</v>
      </c>
      <c r="L11199">
        <v>16834.373</v>
      </c>
      <c r="M11199">
        <v>0.35389843583106995</v>
      </c>
      <c r="N11199">
        <v>0.15377373993396759</v>
      </c>
      <c r="O11199">
        <v>0.27201220393180847</v>
      </c>
      <c r="P11199">
        <v>0.35389843583106995</v>
      </c>
      <c r="Q11199">
        <v>0.43578466773033142</v>
      </c>
      <c r="R11199">
        <v>0.5540231466293335</v>
      </c>
      <c r="S11199" t="s">
        <v>39</v>
      </c>
    </row>
    <row r="11200" spans="1:19" hidden="1" x14ac:dyDescent="0.25">
      <c r="A11200" s="10" t="str">
        <f t="shared" si="174"/>
        <v>2017-2026Sierra1-in-10October PeakPGE16</v>
      </c>
      <c r="B11200" t="s">
        <v>54</v>
      </c>
      <c r="C11200" t="s">
        <v>14</v>
      </c>
      <c r="D11200" t="s">
        <v>6</v>
      </c>
      <c r="E11200" t="s">
        <v>1</v>
      </c>
      <c r="F11200">
        <v>16</v>
      </c>
      <c r="G11200">
        <v>1.8846268653869629</v>
      </c>
      <c r="H11200">
        <v>1.4881714582443237</v>
      </c>
      <c r="I11200">
        <v>93.822738647460938</v>
      </c>
      <c r="J11200">
        <v>0.15615223348140717</v>
      </c>
      <c r="K11200">
        <v>18182</v>
      </c>
      <c r="L11200">
        <v>16834.373</v>
      </c>
      <c r="M11200">
        <v>0.39645537734031677</v>
      </c>
      <c r="N11200">
        <v>0.19633068144321442</v>
      </c>
      <c r="O11200">
        <v>0.3145691454410553</v>
      </c>
      <c r="P11200">
        <v>0.39645537734031677</v>
      </c>
      <c r="Q11200">
        <v>0.47834160923957825</v>
      </c>
      <c r="R11200">
        <v>0.59658008813858032</v>
      </c>
      <c r="S11200" t="s">
        <v>38</v>
      </c>
    </row>
    <row r="11201" spans="1:19" hidden="1" x14ac:dyDescent="0.25">
      <c r="A11201" s="10" t="str">
        <f t="shared" si="174"/>
        <v>2017-2026Sierra1-in-2October PeakPGE16</v>
      </c>
      <c r="B11201" t="s">
        <v>54</v>
      </c>
      <c r="C11201" t="s">
        <v>14</v>
      </c>
      <c r="D11201" t="s">
        <v>6</v>
      </c>
      <c r="E11201" t="s">
        <v>9</v>
      </c>
      <c r="F11201">
        <v>16</v>
      </c>
      <c r="G11201">
        <v>1.2881042957305908</v>
      </c>
      <c r="H11201">
        <v>1.1612910032272339</v>
      </c>
      <c r="I11201">
        <v>83.821792602539062</v>
      </c>
      <c r="J11201">
        <v>0.15615223348140717</v>
      </c>
      <c r="K11201">
        <v>18182</v>
      </c>
      <c r="L11201">
        <v>16834.373</v>
      </c>
      <c r="M11201">
        <v>0.12681329250335693</v>
      </c>
      <c r="N11201">
        <v>-7.3311410844326019E-2</v>
      </c>
      <c r="O11201">
        <v>4.4927060604095459E-2</v>
      </c>
      <c r="P11201">
        <v>0.12681329250335693</v>
      </c>
      <c r="Q11201">
        <v>0.20869952440261841</v>
      </c>
      <c r="R11201">
        <v>0.32693800330162048</v>
      </c>
      <c r="S11201" t="s">
        <v>38</v>
      </c>
    </row>
    <row r="11202" spans="1:19" hidden="1" x14ac:dyDescent="0.25">
      <c r="A11202" s="10" t="str">
        <f t="shared" ref="A11202:A11265" si="175">CONCATENATE(B11202,C11202,E11202,D11202,S11202,F11202)</f>
        <v>2017-2026Sierra1-in-10October PeakCAISO17</v>
      </c>
      <c r="B11202" t="s">
        <v>54</v>
      </c>
      <c r="C11202" t="s">
        <v>14</v>
      </c>
      <c r="D11202" t="s">
        <v>6</v>
      </c>
      <c r="E11202" t="s">
        <v>1</v>
      </c>
      <c r="F11202">
        <v>17</v>
      </c>
      <c r="G11202">
        <v>2.1487674713134766</v>
      </c>
      <c r="H11202">
        <v>1.722001314163208</v>
      </c>
      <c r="I11202">
        <v>91.656906127929688</v>
      </c>
      <c r="J11202">
        <v>0.16046801209449768</v>
      </c>
      <c r="K11202">
        <v>18182</v>
      </c>
      <c r="L11202">
        <v>16834.373</v>
      </c>
      <c r="M11202">
        <v>0.42676618695259094</v>
      </c>
      <c r="N11202">
        <v>0.22111038863658905</v>
      </c>
      <c r="O11202">
        <v>0.34261676669120789</v>
      </c>
      <c r="P11202">
        <v>0.42676618695259094</v>
      </c>
      <c r="Q11202">
        <v>0.51091563701629639</v>
      </c>
      <c r="R11202">
        <v>0.63242197036743164</v>
      </c>
      <c r="S11202" t="s">
        <v>39</v>
      </c>
    </row>
    <row r="11203" spans="1:19" hidden="1" x14ac:dyDescent="0.25">
      <c r="A11203" s="10" t="str">
        <f t="shared" si="175"/>
        <v>2017-2026Sierra1-in-2October PeakCAISO17</v>
      </c>
      <c r="B11203" t="s">
        <v>54</v>
      </c>
      <c r="C11203" t="s">
        <v>14</v>
      </c>
      <c r="D11203" t="s">
        <v>6</v>
      </c>
      <c r="E11203" t="s">
        <v>9</v>
      </c>
      <c r="F11203">
        <v>17</v>
      </c>
      <c r="G11203">
        <v>1.4675666093826294</v>
      </c>
      <c r="H11203">
        <v>1.2154557704925537</v>
      </c>
      <c r="I11203">
        <v>85.301589965820313</v>
      </c>
      <c r="J11203">
        <v>0.16046801209449768</v>
      </c>
      <c r="K11203">
        <v>18182</v>
      </c>
      <c r="L11203">
        <v>16834.373</v>
      </c>
      <c r="M11203">
        <v>0.25211086869239807</v>
      </c>
      <c r="N11203">
        <v>4.6455062925815582E-2</v>
      </c>
      <c r="O11203">
        <v>0.16796144843101501</v>
      </c>
      <c r="P11203">
        <v>0.25211086869239807</v>
      </c>
      <c r="Q11203">
        <v>0.33626028895378113</v>
      </c>
      <c r="R11203">
        <v>0.45776668190956116</v>
      </c>
      <c r="S11203" t="s">
        <v>39</v>
      </c>
    </row>
    <row r="11204" spans="1:19" hidden="1" x14ac:dyDescent="0.25">
      <c r="A11204" s="10" t="str">
        <f t="shared" si="175"/>
        <v>2017-2026Sierra1-in-2October PeakPGE17</v>
      </c>
      <c r="B11204" t="s">
        <v>54</v>
      </c>
      <c r="C11204" t="s">
        <v>14</v>
      </c>
      <c r="D11204" t="s">
        <v>6</v>
      </c>
      <c r="E11204" t="s">
        <v>9</v>
      </c>
      <c r="F11204">
        <v>17</v>
      </c>
      <c r="G11204">
        <v>1.4654462337493896</v>
      </c>
      <c r="H11204">
        <v>1.2432718276977539</v>
      </c>
      <c r="I11204">
        <v>83.005523681640625</v>
      </c>
      <c r="J11204">
        <v>0.16046801209449768</v>
      </c>
      <c r="K11204">
        <v>18182</v>
      </c>
      <c r="L11204">
        <v>16834.373</v>
      </c>
      <c r="M11204">
        <v>0.22217445075511932</v>
      </c>
      <c r="N11204">
        <v>1.6518646851181984E-2</v>
      </c>
      <c r="O11204">
        <v>0.13802503049373627</v>
      </c>
      <c r="P11204">
        <v>0.22217445075511932</v>
      </c>
      <c r="Q11204">
        <v>0.30632388591766357</v>
      </c>
      <c r="R11204">
        <v>0.42783024907112122</v>
      </c>
      <c r="S11204" t="s">
        <v>38</v>
      </c>
    </row>
    <row r="11205" spans="1:19" hidden="1" x14ac:dyDescent="0.25">
      <c r="A11205" s="10" t="str">
        <f t="shared" si="175"/>
        <v>2017-2026Sierra1-in-10October PeakPGE17</v>
      </c>
      <c r="B11205" t="s">
        <v>54</v>
      </c>
      <c r="C11205" t="s">
        <v>14</v>
      </c>
      <c r="D11205" t="s">
        <v>6</v>
      </c>
      <c r="E11205" t="s">
        <v>1</v>
      </c>
      <c r="F11205">
        <v>17</v>
      </c>
      <c r="G11205">
        <v>2.1440961360931396</v>
      </c>
      <c r="H11205">
        <v>1.6883178949356079</v>
      </c>
      <c r="I11205">
        <v>93.952880859375</v>
      </c>
      <c r="J11205">
        <v>0.16046801209449768</v>
      </c>
      <c r="K11205">
        <v>18182</v>
      </c>
      <c r="L11205">
        <v>16834.373</v>
      </c>
      <c r="M11205">
        <v>0.45577824115753174</v>
      </c>
      <c r="N11205">
        <v>0.25012242794036865</v>
      </c>
      <c r="O11205">
        <v>0.37162882089614868</v>
      </c>
      <c r="P11205">
        <v>0.45577824115753174</v>
      </c>
      <c r="Q11205">
        <v>0.53992766141891479</v>
      </c>
      <c r="R11205">
        <v>0.66143405437469482</v>
      </c>
      <c r="S11205" t="s">
        <v>38</v>
      </c>
    </row>
    <row r="11206" spans="1:19" hidden="1" x14ac:dyDescent="0.25">
      <c r="A11206" s="10" t="str">
        <f t="shared" si="175"/>
        <v>2017-2026Sierra1-in-2October PeakCAISO18</v>
      </c>
      <c r="B11206" t="s">
        <v>54</v>
      </c>
      <c r="C11206" t="s">
        <v>14</v>
      </c>
      <c r="D11206" t="s">
        <v>6</v>
      </c>
      <c r="E11206" t="s">
        <v>9</v>
      </c>
      <c r="F11206">
        <v>18</v>
      </c>
      <c r="G11206">
        <v>1.6094268560409546</v>
      </c>
      <c r="H11206">
        <v>1.3967695236206055</v>
      </c>
      <c r="I11206">
        <v>83.354156494140625</v>
      </c>
      <c r="J11206">
        <v>0.13599415123462677</v>
      </c>
      <c r="K11206">
        <v>18182</v>
      </c>
      <c r="L11206">
        <v>16834.373</v>
      </c>
      <c r="M11206">
        <v>0.2126573771238327</v>
      </c>
      <c r="N11206">
        <v>3.8367271423339844E-2</v>
      </c>
      <c r="O11206">
        <v>0.14134204387664795</v>
      </c>
      <c r="P11206">
        <v>0.2126573771238327</v>
      </c>
      <c r="Q11206">
        <v>0.28397271037101746</v>
      </c>
      <c r="R11206">
        <v>0.38694748282432556</v>
      </c>
      <c r="S11206" t="s">
        <v>39</v>
      </c>
    </row>
    <row r="11207" spans="1:19" hidden="1" x14ac:dyDescent="0.25">
      <c r="A11207" s="10" t="str">
        <f t="shared" si="175"/>
        <v>2017-2026Sierra1-in-10October PeakCAISO18</v>
      </c>
      <c r="B11207" t="s">
        <v>54</v>
      </c>
      <c r="C11207" t="s">
        <v>14</v>
      </c>
      <c r="D11207" t="s">
        <v>6</v>
      </c>
      <c r="E11207" t="s">
        <v>1</v>
      </c>
      <c r="F11207">
        <v>18</v>
      </c>
      <c r="G11207">
        <v>2.3564751148223877</v>
      </c>
      <c r="H11207">
        <v>1.9613869190216064</v>
      </c>
      <c r="I11207">
        <v>89.702926635742187</v>
      </c>
      <c r="J11207">
        <v>0.13599415123462677</v>
      </c>
      <c r="K11207">
        <v>18182</v>
      </c>
      <c r="L11207">
        <v>16834.373</v>
      </c>
      <c r="M11207">
        <v>0.39508822560310364</v>
      </c>
      <c r="N11207">
        <v>0.22079811990261078</v>
      </c>
      <c r="O11207">
        <v>0.32377290725708008</v>
      </c>
      <c r="P11207">
        <v>0.39508822560310364</v>
      </c>
      <c r="Q11207">
        <v>0.4664035439491272</v>
      </c>
      <c r="R11207">
        <v>0.5693783164024353</v>
      </c>
      <c r="S11207" t="s">
        <v>39</v>
      </c>
    </row>
    <row r="11208" spans="1:19" hidden="1" x14ac:dyDescent="0.25">
      <c r="A11208" s="10" t="str">
        <f t="shared" si="175"/>
        <v>2017-2026Sierra1-in-2October PeakPGE18</v>
      </c>
      <c r="B11208" t="s">
        <v>54</v>
      </c>
      <c r="C11208" t="s">
        <v>14</v>
      </c>
      <c r="D11208" t="s">
        <v>6</v>
      </c>
      <c r="E11208" t="s">
        <v>9</v>
      </c>
      <c r="F11208">
        <v>18</v>
      </c>
      <c r="G11208">
        <v>1.6071015596389771</v>
      </c>
      <c r="H11208">
        <v>1.449094295501709</v>
      </c>
      <c r="I11208">
        <v>80.484817504882813</v>
      </c>
      <c r="J11208">
        <v>0.13599415123462677</v>
      </c>
      <c r="K11208">
        <v>18182</v>
      </c>
      <c r="L11208">
        <v>16834.373</v>
      </c>
      <c r="M11208">
        <v>0.15800723433494568</v>
      </c>
      <c r="N11208">
        <v>-1.6282869502902031E-2</v>
      </c>
      <c r="O11208">
        <v>8.6691901087760925E-2</v>
      </c>
      <c r="P11208">
        <v>0.15800723433494568</v>
      </c>
      <c r="Q11208">
        <v>0.22932256758213043</v>
      </c>
      <c r="R11208">
        <v>0.33229732513427734</v>
      </c>
      <c r="S11208" t="s">
        <v>38</v>
      </c>
    </row>
    <row r="11209" spans="1:19" hidden="1" x14ac:dyDescent="0.25">
      <c r="A11209" s="10" t="str">
        <f t="shared" si="175"/>
        <v>2017-2026Sierra1-in-10October PeakPGE18</v>
      </c>
      <c r="B11209" t="s">
        <v>54</v>
      </c>
      <c r="C11209" t="s">
        <v>14</v>
      </c>
      <c r="D11209" t="s">
        <v>6</v>
      </c>
      <c r="E11209" t="s">
        <v>1</v>
      </c>
      <c r="F11209">
        <v>18</v>
      </c>
      <c r="G11209">
        <v>2.3513522148132324</v>
      </c>
      <c r="H11209">
        <v>1.9059336185455322</v>
      </c>
      <c r="I11209">
        <v>92.377197265625</v>
      </c>
      <c r="J11209">
        <v>0.13599415123462677</v>
      </c>
      <c r="K11209">
        <v>18182</v>
      </c>
      <c r="L11209">
        <v>16834.373</v>
      </c>
      <c r="M11209">
        <v>0.44541856646537781</v>
      </c>
      <c r="N11209">
        <v>0.27112847566604614</v>
      </c>
      <c r="O11209">
        <v>0.37410324811935425</v>
      </c>
      <c r="P11209">
        <v>0.44541856646537781</v>
      </c>
      <c r="Q11209">
        <v>0.51673388481140137</v>
      </c>
      <c r="R11209">
        <v>0.61970865726470947</v>
      </c>
      <c r="S11209" t="s">
        <v>38</v>
      </c>
    </row>
    <row r="11210" spans="1:19" hidden="1" x14ac:dyDescent="0.25">
      <c r="A11210" s="10" t="str">
        <f t="shared" si="175"/>
        <v>2017-2026Sierra1-in-2October PeakCAISO19</v>
      </c>
      <c r="B11210" t="s">
        <v>54</v>
      </c>
      <c r="C11210" t="s">
        <v>14</v>
      </c>
      <c r="D11210" t="s">
        <v>6</v>
      </c>
      <c r="E11210" t="s">
        <v>9</v>
      </c>
      <c r="F11210">
        <v>19</v>
      </c>
      <c r="G11210">
        <v>1.6585657596588135</v>
      </c>
      <c r="H11210">
        <v>1.8608490228652954</v>
      </c>
      <c r="I11210">
        <v>75.09796142578125</v>
      </c>
      <c r="J11210">
        <v>0.11742977052927017</v>
      </c>
      <c r="K11210">
        <v>18182</v>
      </c>
      <c r="L11210">
        <v>16834.373</v>
      </c>
      <c r="M11210">
        <v>-0.20228321850299835</v>
      </c>
      <c r="N11210">
        <v>-0.35278120636940002</v>
      </c>
      <c r="O11210">
        <v>-0.26386338472366333</v>
      </c>
      <c r="P11210">
        <v>-0.20228321850299835</v>
      </c>
      <c r="Q11210">
        <v>-0.14070305228233337</v>
      </c>
      <c r="R11210">
        <v>-5.1785223186016083E-2</v>
      </c>
      <c r="S11210" t="s">
        <v>39</v>
      </c>
    </row>
    <row r="11211" spans="1:19" hidden="1" x14ac:dyDescent="0.25">
      <c r="A11211" s="10" t="str">
        <f t="shared" si="175"/>
        <v>2017-2026Sierra1-in-10October PeakCAISO19</v>
      </c>
      <c r="B11211" t="s">
        <v>54</v>
      </c>
      <c r="C11211" t="s">
        <v>14</v>
      </c>
      <c r="D11211" t="s">
        <v>6</v>
      </c>
      <c r="E11211" t="s">
        <v>1</v>
      </c>
      <c r="F11211">
        <v>19</v>
      </c>
      <c r="G11211">
        <v>2.4284229278564453</v>
      </c>
      <c r="H11211">
        <v>2.653226375579834</v>
      </c>
      <c r="I11211">
        <v>83.466972351074219</v>
      </c>
      <c r="J11211">
        <v>0.11742977052927017</v>
      </c>
      <c r="K11211">
        <v>18182</v>
      </c>
      <c r="L11211">
        <v>16834.373</v>
      </c>
      <c r="M11211">
        <v>-0.22480344772338867</v>
      </c>
      <c r="N11211">
        <v>-0.37530145049095154</v>
      </c>
      <c r="O11211">
        <v>-0.28638362884521484</v>
      </c>
      <c r="P11211">
        <v>-0.22480344772338867</v>
      </c>
      <c r="Q11211">
        <v>-0.16322328150272369</v>
      </c>
      <c r="R11211">
        <v>-7.4305452406406403E-2</v>
      </c>
      <c r="S11211" t="s">
        <v>39</v>
      </c>
    </row>
    <row r="11212" spans="1:19" hidden="1" x14ac:dyDescent="0.25">
      <c r="A11212" s="10" t="str">
        <f t="shared" si="175"/>
        <v>2017-2026Sierra1-in-2October PeakPGE19</v>
      </c>
      <c r="B11212" t="s">
        <v>54</v>
      </c>
      <c r="C11212" t="s">
        <v>14</v>
      </c>
      <c r="D11212" t="s">
        <v>6</v>
      </c>
      <c r="E11212" t="s">
        <v>9</v>
      </c>
      <c r="F11212">
        <v>19</v>
      </c>
      <c r="G11212">
        <v>1.6561694145202637</v>
      </c>
      <c r="H11212">
        <v>1.859644889831543</v>
      </c>
      <c r="I11212">
        <v>74.075447082519531</v>
      </c>
      <c r="J11212">
        <v>0.11742977052927017</v>
      </c>
      <c r="K11212">
        <v>18182</v>
      </c>
      <c r="L11212">
        <v>16834.373</v>
      </c>
      <c r="M11212">
        <v>-0.20347550511360168</v>
      </c>
      <c r="N11212">
        <v>-0.35397350788116455</v>
      </c>
      <c r="O11212">
        <v>-0.26505568623542786</v>
      </c>
      <c r="P11212">
        <v>-0.20347550511360168</v>
      </c>
      <c r="Q11212">
        <v>-0.14189533889293671</v>
      </c>
      <c r="R11212">
        <v>-5.2977509796619415E-2</v>
      </c>
      <c r="S11212" t="s">
        <v>38</v>
      </c>
    </row>
    <row r="11213" spans="1:19" hidden="1" x14ac:dyDescent="0.25">
      <c r="A11213" s="10" t="str">
        <f t="shared" si="175"/>
        <v>2017-2026Sierra1-in-10October PeakPGE19</v>
      </c>
      <c r="B11213" t="s">
        <v>54</v>
      </c>
      <c r="C11213" t="s">
        <v>14</v>
      </c>
      <c r="D11213" t="s">
        <v>6</v>
      </c>
      <c r="E11213" t="s">
        <v>1</v>
      </c>
      <c r="F11213">
        <v>19</v>
      </c>
      <c r="G11213">
        <v>2.4231436252593994</v>
      </c>
      <c r="H11213">
        <v>2.6471848487854004</v>
      </c>
      <c r="I11213">
        <v>84.097999572753906</v>
      </c>
      <c r="J11213">
        <v>0.11742977052927017</v>
      </c>
      <c r="K11213">
        <v>18182</v>
      </c>
      <c r="L11213">
        <v>16834.373</v>
      </c>
      <c r="M11213">
        <v>-0.22404132783412933</v>
      </c>
      <c r="N11213">
        <v>-0.37453931570053101</v>
      </c>
      <c r="O11213">
        <v>-0.28562149405479431</v>
      </c>
      <c r="P11213">
        <v>-0.22404132783412933</v>
      </c>
      <c r="Q11213">
        <v>-0.16246116161346436</v>
      </c>
      <c r="R11213">
        <v>-7.3543332517147064E-2</v>
      </c>
      <c r="S11213" t="s">
        <v>38</v>
      </c>
    </row>
    <row r="11214" spans="1:19" hidden="1" x14ac:dyDescent="0.25">
      <c r="A11214" s="10" t="str">
        <f t="shared" si="175"/>
        <v>2017-2026Sierra1-in-2October PeakCAISO20</v>
      </c>
      <c r="B11214" t="s">
        <v>54</v>
      </c>
      <c r="C11214" t="s">
        <v>14</v>
      </c>
      <c r="D11214" t="s">
        <v>6</v>
      </c>
      <c r="E11214" t="s">
        <v>9</v>
      </c>
      <c r="F11214">
        <v>20</v>
      </c>
      <c r="G11214">
        <v>1.5771411657333374</v>
      </c>
      <c r="H11214">
        <v>1.7166690826416016</v>
      </c>
      <c r="I11214">
        <v>68.019027709960937</v>
      </c>
      <c r="J11214">
        <v>7.6294809579849243E-2</v>
      </c>
      <c r="K11214">
        <v>18182</v>
      </c>
      <c r="L11214">
        <v>16834.373</v>
      </c>
      <c r="M11214">
        <v>-0.13952797651290894</v>
      </c>
      <c r="N11214">
        <v>-0.23730739951133728</v>
      </c>
      <c r="O11214">
        <v>-0.17953696846961975</v>
      </c>
      <c r="P11214">
        <v>-0.13952797651290894</v>
      </c>
      <c r="Q11214">
        <v>-9.9518977105617523E-2</v>
      </c>
      <c r="R11214">
        <v>-4.1748549789190292E-2</v>
      </c>
      <c r="S11214" t="s">
        <v>39</v>
      </c>
    </row>
    <row r="11215" spans="1:19" hidden="1" x14ac:dyDescent="0.25">
      <c r="A11215" s="10" t="str">
        <f t="shared" si="175"/>
        <v>2017-2026Sierra1-in-10October PeakCAISO20</v>
      </c>
      <c r="B11215" t="s">
        <v>54</v>
      </c>
      <c r="C11215" t="s">
        <v>14</v>
      </c>
      <c r="D11215" t="s">
        <v>6</v>
      </c>
      <c r="E11215" t="s">
        <v>1</v>
      </c>
      <c r="F11215">
        <v>20</v>
      </c>
      <c r="G11215">
        <v>2.3092033863067627</v>
      </c>
      <c r="H11215">
        <v>2.5321354866027832</v>
      </c>
      <c r="I11215">
        <v>76.329727172851562</v>
      </c>
      <c r="J11215">
        <v>7.6294809579849243E-2</v>
      </c>
      <c r="K11215">
        <v>18182</v>
      </c>
      <c r="L11215">
        <v>16834.373</v>
      </c>
      <c r="M11215">
        <v>-0.22293210029602051</v>
      </c>
      <c r="N11215">
        <v>-0.32071152329444885</v>
      </c>
      <c r="O11215">
        <v>-0.26294109225273132</v>
      </c>
      <c r="P11215">
        <v>-0.22293210029602051</v>
      </c>
      <c r="Q11215">
        <v>-0.18292310833930969</v>
      </c>
      <c r="R11215">
        <v>-0.12515267729759216</v>
      </c>
      <c r="S11215" t="s">
        <v>39</v>
      </c>
    </row>
    <row r="11216" spans="1:19" hidden="1" x14ac:dyDescent="0.25">
      <c r="A11216" s="10" t="str">
        <f t="shared" si="175"/>
        <v>2017-2026Sierra1-in-10October PeakPGE20</v>
      </c>
      <c r="B11216" t="s">
        <v>54</v>
      </c>
      <c r="C11216" t="s">
        <v>14</v>
      </c>
      <c r="D11216" t="s">
        <v>6</v>
      </c>
      <c r="E11216" t="s">
        <v>1</v>
      </c>
      <c r="F11216">
        <v>20</v>
      </c>
      <c r="G11216">
        <v>2.3041832447052002</v>
      </c>
      <c r="H11216">
        <v>2.5287179946899414</v>
      </c>
      <c r="I11216">
        <v>75.727218627929688</v>
      </c>
      <c r="J11216">
        <v>7.6294809579849243E-2</v>
      </c>
      <c r="K11216">
        <v>18182</v>
      </c>
      <c r="L11216">
        <v>16834.373</v>
      </c>
      <c r="M11216">
        <v>-0.22453466057777405</v>
      </c>
      <c r="N11216">
        <v>-0.32231408357620239</v>
      </c>
      <c r="O11216">
        <v>-0.26454365253448486</v>
      </c>
      <c r="P11216">
        <v>-0.22453466057777405</v>
      </c>
      <c r="Q11216">
        <v>-0.18452566862106323</v>
      </c>
      <c r="R11216">
        <v>-0.1267552375793457</v>
      </c>
      <c r="S11216" t="s">
        <v>38</v>
      </c>
    </row>
    <row r="11217" spans="1:19" hidden="1" x14ac:dyDescent="0.25">
      <c r="A11217" s="10" t="str">
        <f t="shared" si="175"/>
        <v>2017-2026Sierra1-in-2October PeakPGE20</v>
      </c>
      <c r="B11217" t="s">
        <v>54</v>
      </c>
      <c r="C11217" t="s">
        <v>14</v>
      </c>
      <c r="D11217" t="s">
        <v>6</v>
      </c>
      <c r="E11217" t="s">
        <v>9</v>
      </c>
      <c r="F11217">
        <v>20</v>
      </c>
      <c r="G11217">
        <v>1.5748624801635742</v>
      </c>
      <c r="H11217">
        <v>1.7118356227874756</v>
      </c>
      <c r="I11217">
        <v>68.610206604003906</v>
      </c>
      <c r="J11217">
        <v>7.6294809579849243E-2</v>
      </c>
      <c r="K11217">
        <v>18182</v>
      </c>
      <c r="L11217">
        <v>16834.373</v>
      </c>
      <c r="M11217">
        <v>-0.13697311282157898</v>
      </c>
      <c r="N11217">
        <v>-0.23475253582000732</v>
      </c>
      <c r="O11217">
        <v>-0.17698210477828979</v>
      </c>
      <c r="P11217">
        <v>-0.13697311282157898</v>
      </c>
      <c r="Q11217">
        <v>-9.6964113414287567E-2</v>
      </c>
      <c r="R11217">
        <v>-3.9193686097860336E-2</v>
      </c>
      <c r="S11217" t="s">
        <v>38</v>
      </c>
    </row>
    <row r="11218" spans="1:19" hidden="1" x14ac:dyDescent="0.25">
      <c r="A11218" s="10" t="str">
        <f t="shared" si="175"/>
        <v>2017-2026Sierra1-in-10October PeakCAISO21</v>
      </c>
      <c r="B11218" t="s">
        <v>54</v>
      </c>
      <c r="C11218" t="s">
        <v>14</v>
      </c>
      <c r="D11218" t="s">
        <v>6</v>
      </c>
      <c r="E11218" t="s">
        <v>1</v>
      </c>
      <c r="F11218">
        <v>21</v>
      </c>
      <c r="G11218">
        <v>2.0693285465240479</v>
      </c>
      <c r="H11218">
        <v>2.2098715305328369</v>
      </c>
      <c r="I11218">
        <v>72.387954711914063</v>
      </c>
      <c r="J11218">
        <v>7.6630406081676483E-2</v>
      </c>
      <c r="K11218">
        <v>18182</v>
      </c>
      <c r="L11218">
        <v>16834.373</v>
      </c>
      <c r="M11218">
        <v>-0.14054308831691742</v>
      </c>
      <c r="N11218">
        <v>-0.23875261843204498</v>
      </c>
      <c r="O11218">
        <v>-0.18072807788848877</v>
      </c>
      <c r="P11218">
        <v>-0.14054308831691742</v>
      </c>
      <c r="Q11218">
        <v>-0.10035810619592667</v>
      </c>
      <c r="R11218">
        <v>-4.2333558201789856E-2</v>
      </c>
      <c r="S11218" t="s">
        <v>39</v>
      </c>
    </row>
    <row r="11219" spans="1:19" hidden="1" x14ac:dyDescent="0.25">
      <c r="A11219" s="10" t="str">
        <f t="shared" si="175"/>
        <v>2017-2026Sierra1-in-2October PeakCAISO21</v>
      </c>
      <c r="B11219" t="s">
        <v>54</v>
      </c>
      <c r="C11219" t="s">
        <v>14</v>
      </c>
      <c r="D11219" t="s">
        <v>6</v>
      </c>
      <c r="E11219" t="s">
        <v>9</v>
      </c>
      <c r="F11219">
        <v>21</v>
      </c>
      <c r="G11219">
        <v>1.4133114814758301</v>
      </c>
      <c r="H11219">
        <v>1.4835423231124878</v>
      </c>
      <c r="I11219">
        <v>64.450462341308594</v>
      </c>
      <c r="J11219">
        <v>7.6630406081676483E-2</v>
      </c>
      <c r="K11219">
        <v>18182</v>
      </c>
      <c r="L11219">
        <v>16834.373</v>
      </c>
      <c r="M11219">
        <v>-7.0230856537818909E-2</v>
      </c>
      <c r="N11219">
        <v>-0.16844038665294647</v>
      </c>
      <c r="O11219">
        <v>-0.11041583865880966</v>
      </c>
      <c r="P11219">
        <v>-7.0230856537818909E-2</v>
      </c>
      <c r="Q11219">
        <v>-3.0045870691537857E-2</v>
      </c>
      <c r="R11219">
        <v>2.7978671714663506E-2</v>
      </c>
      <c r="S11219" t="s">
        <v>39</v>
      </c>
    </row>
    <row r="11220" spans="1:19" hidden="1" x14ac:dyDescent="0.25">
      <c r="A11220" s="10" t="str">
        <f t="shared" si="175"/>
        <v>2017-2026Sierra1-in-2October PeakPGE21</v>
      </c>
      <c r="B11220" t="s">
        <v>54</v>
      </c>
      <c r="C11220" t="s">
        <v>14</v>
      </c>
      <c r="D11220" t="s">
        <v>6</v>
      </c>
      <c r="E11220" t="s">
        <v>9</v>
      </c>
      <c r="F11220">
        <v>21</v>
      </c>
      <c r="G11220">
        <v>1.4112694263458252</v>
      </c>
      <c r="H11220">
        <v>1.4770629405975342</v>
      </c>
      <c r="I11220">
        <v>65.233345031738281</v>
      </c>
      <c r="J11220">
        <v>7.6630406081676483E-2</v>
      </c>
      <c r="K11220">
        <v>18182</v>
      </c>
      <c r="L11220">
        <v>16834.373</v>
      </c>
      <c r="M11220">
        <v>-6.5793566405773163E-2</v>
      </c>
      <c r="N11220">
        <v>-0.16400308907032013</v>
      </c>
      <c r="O11220">
        <v>-0.10597854852676392</v>
      </c>
      <c r="P11220">
        <v>-6.5793566405773163E-2</v>
      </c>
      <c r="Q11220">
        <v>-2.5608580559492111E-2</v>
      </c>
      <c r="R11220">
        <v>3.2415963709354401E-2</v>
      </c>
      <c r="S11220" t="s">
        <v>38</v>
      </c>
    </row>
    <row r="11221" spans="1:19" hidden="1" x14ac:dyDescent="0.25">
      <c r="A11221" s="10" t="str">
        <f t="shared" si="175"/>
        <v>2017-2026Sierra1-in-10October PeakPGE21</v>
      </c>
      <c r="B11221" t="s">
        <v>54</v>
      </c>
      <c r="C11221" t="s">
        <v>14</v>
      </c>
      <c r="D11221" t="s">
        <v>6</v>
      </c>
      <c r="E11221" t="s">
        <v>1</v>
      </c>
      <c r="F11221">
        <v>21</v>
      </c>
      <c r="G11221">
        <v>2.0648300647735596</v>
      </c>
      <c r="H11221">
        <v>2.2091972827911377</v>
      </c>
      <c r="I11221">
        <v>71.450927734375</v>
      </c>
      <c r="J11221">
        <v>7.6630406081676483E-2</v>
      </c>
      <c r="K11221">
        <v>18182</v>
      </c>
      <c r="L11221">
        <v>16834.373</v>
      </c>
      <c r="M11221">
        <v>-0.14436714351177216</v>
      </c>
      <c r="N11221">
        <v>-0.24257667362689972</v>
      </c>
      <c r="O11221">
        <v>-0.18455213308334351</v>
      </c>
      <c r="P11221">
        <v>-0.14436714351177216</v>
      </c>
      <c r="Q11221">
        <v>-0.1041821613907814</v>
      </c>
      <c r="R11221">
        <v>-4.6157613396644592E-2</v>
      </c>
      <c r="S11221" t="s">
        <v>38</v>
      </c>
    </row>
    <row r="11222" spans="1:19" hidden="1" x14ac:dyDescent="0.25">
      <c r="A11222" s="10" t="str">
        <f t="shared" si="175"/>
        <v>2017-2026Sierra1-in-2October PeakCAISO22</v>
      </c>
      <c r="B11222" t="s">
        <v>54</v>
      </c>
      <c r="C11222" t="s">
        <v>14</v>
      </c>
      <c r="D11222" t="s">
        <v>6</v>
      </c>
      <c r="E11222" t="s">
        <v>9</v>
      </c>
      <c r="F11222">
        <v>22</v>
      </c>
      <c r="G11222">
        <v>1.210191011428833</v>
      </c>
      <c r="H11222">
        <v>1.2253191471099854</v>
      </c>
      <c r="I11222">
        <v>62.321731567382813</v>
      </c>
      <c r="J11222">
        <v>6.3674606382846832E-2</v>
      </c>
      <c r="K11222">
        <v>18182</v>
      </c>
      <c r="L11222">
        <v>16834.373</v>
      </c>
      <c r="M11222">
        <v>-1.5128140337765217E-2</v>
      </c>
      <c r="N11222">
        <v>-9.6733517944812775E-2</v>
      </c>
      <c r="O11222">
        <v>-4.8519104719161987E-2</v>
      </c>
      <c r="P11222">
        <v>-1.5128140337765217E-2</v>
      </c>
      <c r="Q11222">
        <v>1.8262824043631554E-2</v>
      </c>
      <c r="R11222">
        <v>6.6477231681346893E-2</v>
      </c>
      <c r="S11222" t="s">
        <v>39</v>
      </c>
    </row>
    <row r="11223" spans="1:19" hidden="1" x14ac:dyDescent="0.25">
      <c r="A11223" s="10" t="str">
        <f t="shared" si="175"/>
        <v>2017-2026Sierra1-in-10October PeakCAISO22</v>
      </c>
      <c r="B11223" t="s">
        <v>54</v>
      </c>
      <c r="C11223" t="s">
        <v>14</v>
      </c>
      <c r="D11223" t="s">
        <v>6</v>
      </c>
      <c r="E11223" t="s">
        <v>1</v>
      </c>
      <c r="F11223">
        <v>22</v>
      </c>
      <c r="G11223">
        <v>1.771925687789917</v>
      </c>
      <c r="H11223">
        <v>1.8516291379928589</v>
      </c>
      <c r="I11223">
        <v>69.91339111328125</v>
      </c>
      <c r="J11223">
        <v>6.3674606382846832E-2</v>
      </c>
      <c r="K11223">
        <v>18182</v>
      </c>
      <c r="L11223">
        <v>16834.373</v>
      </c>
      <c r="M11223">
        <v>-7.9703472554683685E-2</v>
      </c>
      <c r="N11223">
        <v>-0.16130885481834412</v>
      </c>
      <c r="O11223">
        <v>-0.11309443414211273</v>
      </c>
      <c r="P11223">
        <v>-7.9703472554683685E-2</v>
      </c>
      <c r="Q11223">
        <v>-4.631250724196434E-2</v>
      </c>
      <c r="R11223">
        <v>1.9019029568880796E-3</v>
      </c>
      <c r="S11223" t="s">
        <v>39</v>
      </c>
    </row>
    <row r="11224" spans="1:19" hidden="1" x14ac:dyDescent="0.25">
      <c r="A11224" s="10" t="str">
        <f t="shared" si="175"/>
        <v>2017-2026Sierra1-in-10October PeakPGE22</v>
      </c>
      <c r="B11224" t="s">
        <v>54</v>
      </c>
      <c r="C11224" t="s">
        <v>14</v>
      </c>
      <c r="D11224" t="s">
        <v>6</v>
      </c>
      <c r="E11224" t="s">
        <v>1</v>
      </c>
      <c r="F11224">
        <v>22</v>
      </c>
      <c r="G11224">
        <v>1.7680736780166626</v>
      </c>
      <c r="H11224">
        <v>1.8517346382141113</v>
      </c>
      <c r="I11224">
        <v>69.171340942382812</v>
      </c>
      <c r="J11224">
        <v>6.3674606382846832E-2</v>
      </c>
      <c r="K11224">
        <v>18182</v>
      </c>
      <c r="L11224">
        <v>16834.373</v>
      </c>
      <c r="M11224">
        <v>-8.3660900592803955E-2</v>
      </c>
      <c r="N11224">
        <v>-0.16526627540588379</v>
      </c>
      <c r="O11224">
        <v>-0.117051862180233</v>
      </c>
      <c r="P11224">
        <v>-8.3660900592803955E-2</v>
      </c>
      <c r="Q11224">
        <v>-5.026993528008461E-2</v>
      </c>
      <c r="R11224">
        <v>-2.0555250812321901E-3</v>
      </c>
      <c r="S11224" t="s">
        <v>38</v>
      </c>
    </row>
    <row r="11225" spans="1:19" hidden="1" x14ac:dyDescent="0.25">
      <c r="A11225" s="10" t="str">
        <f t="shared" si="175"/>
        <v>2017-2026Sierra1-in-2October PeakPGE22</v>
      </c>
      <c r="B11225" t="s">
        <v>54</v>
      </c>
      <c r="C11225" t="s">
        <v>14</v>
      </c>
      <c r="D11225" t="s">
        <v>6</v>
      </c>
      <c r="E11225" t="s">
        <v>9</v>
      </c>
      <c r="F11225">
        <v>22</v>
      </c>
      <c r="G11225">
        <v>1.2084424495697021</v>
      </c>
      <c r="H11225">
        <v>1.2186172008514404</v>
      </c>
      <c r="I11225">
        <v>63.062786102294922</v>
      </c>
      <c r="J11225">
        <v>6.3674606382846832E-2</v>
      </c>
      <c r="K11225">
        <v>18182</v>
      </c>
      <c r="L11225">
        <v>16834.373</v>
      </c>
      <c r="M11225">
        <v>-1.0174796916544437E-2</v>
      </c>
      <c r="N11225">
        <v>-9.1780170798301697E-2</v>
      </c>
      <c r="O11225">
        <v>-4.3565761297941208E-2</v>
      </c>
      <c r="P11225">
        <v>-1.0174796916544437E-2</v>
      </c>
      <c r="Q11225">
        <v>2.3216167464852333E-2</v>
      </c>
      <c r="R11225">
        <v>7.1430578827857971E-2</v>
      </c>
      <c r="S11225" t="s">
        <v>38</v>
      </c>
    </row>
    <row r="11226" spans="1:19" hidden="1" x14ac:dyDescent="0.25">
      <c r="A11226" s="10" t="str">
        <f t="shared" si="175"/>
        <v>2017-2026Sierra1-in-2October PeakCAISO23</v>
      </c>
      <c r="B11226" t="s">
        <v>54</v>
      </c>
      <c r="C11226" t="s">
        <v>14</v>
      </c>
      <c r="D11226" t="s">
        <v>6</v>
      </c>
      <c r="E11226" t="s">
        <v>9</v>
      </c>
      <c r="F11226">
        <v>23</v>
      </c>
      <c r="G11226">
        <v>0.95885950326919556</v>
      </c>
      <c r="H11226">
        <v>0.96562618017196655</v>
      </c>
      <c r="I11226">
        <v>61.751270294189453</v>
      </c>
      <c r="J11226">
        <v>5.8387260884046555E-2</v>
      </c>
      <c r="K11226">
        <v>18182</v>
      </c>
      <c r="L11226">
        <v>16834.373</v>
      </c>
      <c r="M11226">
        <v>-6.7666675895452499E-3</v>
      </c>
      <c r="N11226">
        <v>-8.1595778465270996E-2</v>
      </c>
      <c r="O11226">
        <v>-3.7384945899248123E-2</v>
      </c>
      <c r="P11226">
        <v>-6.7666675895452499E-3</v>
      </c>
      <c r="Q11226">
        <v>2.3851612582802773E-2</v>
      </c>
      <c r="R11226">
        <v>6.8062447011470795E-2</v>
      </c>
      <c r="S11226" t="s">
        <v>39</v>
      </c>
    </row>
    <row r="11227" spans="1:19" hidden="1" x14ac:dyDescent="0.25">
      <c r="A11227" s="10" t="str">
        <f t="shared" si="175"/>
        <v>2017-2026Sierra1-in-10October PeakCAISO23</v>
      </c>
      <c r="B11227" t="s">
        <v>54</v>
      </c>
      <c r="C11227" t="s">
        <v>14</v>
      </c>
      <c r="D11227" t="s">
        <v>6</v>
      </c>
      <c r="E11227" t="s">
        <v>1</v>
      </c>
      <c r="F11227">
        <v>23</v>
      </c>
      <c r="G11227">
        <v>1.4039336442947388</v>
      </c>
      <c r="H11227">
        <v>1.4540297985076904</v>
      </c>
      <c r="I11227">
        <v>68.156387329101563</v>
      </c>
      <c r="J11227">
        <v>5.8387260884046555E-2</v>
      </c>
      <c r="K11227">
        <v>18182</v>
      </c>
      <c r="L11227">
        <v>16834.373</v>
      </c>
      <c r="M11227">
        <v>-5.0096124410629272E-2</v>
      </c>
      <c r="N11227">
        <v>-0.12492524087429047</v>
      </c>
      <c r="O11227">
        <v>-8.0714404582977295E-2</v>
      </c>
      <c r="P11227">
        <v>-5.0096124410629272E-2</v>
      </c>
      <c r="Q11227">
        <v>-1.947784423828125E-2</v>
      </c>
      <c r="R11227">
        <v>2.4732988327741623E-2</v>
      </c>
      <c r="S11227" t="s">
        <v>39</v>
      </c>
    </row>
    <row r="11228" spans="1:19" hidden="1" x14ac:dyDescent="0.25">
      <c r="A11228" s="10" t="str">
        <f t="shared" si="175"/>
        <v>2017-2026Sierra1-in-2October PeakPGE23</v>
      </c>
      <c r="B11228" t="s">
        <v>54</v>
      </c>
      <c r="C11228" t="s">
        <v>14</v>
      </c>
      <c r="D11228" t="s">
        <v>6</v>
      </c>
      <c r="E11228" t="s">
        <v>9</v>
      </c>
      <c r="F11228">
        <v>23</v>
      </c>
      <c r="G11228">
        <v>0.95747411251068115</v>
      </c>
      <c r="H11228">
        <v>0.96231186389923096</v>
      </c>
      <c r="I11228">
        <v>62.172763824462891</v>
      </c>
      <c r="J11228">
        <v>5.8387260884046555E-2</v>
      </c>
      <c r="K11228">
        <v>18182</v>
      </c>
      <c r="L11228">
        <v>16834.373</v>
      </c>
      <c r="M11228">
        <v>-4.8377392813563347E-3</v>
      </c>
      <c r="N11228">
        <v>-7.9666852951049805E-2</v>
      </c>
      <c r="O11228">
        <v>-3.5456020385026932E-2</v>
      </c>
      <c r="P11228">
        <v>-4.8377392813563347E-3</v>
      </c>
      <c r="Q11228">
        <v>2.5780539959669113E-2</v>
      </c>
      <c r="R11228">
        <v>6.9991372525691986E-2</v>
      </c>
      <c r="S11228" t="s">
        <v>38</v>
      </c>
    </row>
    <row r="11229" spans="1:19" hidden="1" x14ac:dyDescent="0.25">
      <c r="A11229" s="10" t="str">
        <f t="shared" si="175"/>
        <v>2017-2026Sierra1-in-10October PeakPGE23</v>
      </c>
      <c r="B11229" t="s">
        <v>54</v>
      </c>
      <c r="C11229" t="s">
        <v>14</v>
      </c>
      <c r="D11229" t="s">
        <v>6</v>
      </c>
      <c r="E11229" t="s">
        <v>1</v>
      </c>
      <c r="F11229">
        <v>23</v>
      </c>
      <c r="G11229">
        <v>1.4008815288543701</v>
      </c>
      <c r="H11229">
        <v>1.4524742364883423</v>
      </c>
      <c r="I11229">
        <v>67.625312805175781</v>
      </c>
      <c r="J11229">
        <v>5.8387260884046555E-2</v>
      </c>
      <c r="K11229">
        <v>18182</v>
      </c>
      <c r="L11229">
        <v>16834.373</v>
      </c>
      <c r="M11229">
        <v>-5.1592744886875153E-2</v>
      </c>
      <c r="N11229">
        <v>-0.12642185389995575</v>
      </c>
      <c r="O11229">
        <v>-8.2211025059223175E-2</v>
      </c>
      <c r="P11229">
        <v>-5.1592744886875153E-2</v>
      </c>
      <c r="Q11229">
        <v>-2.097446471452713E-2</v>
      </c>
      <c r="R11229">
        <v>2.3236367851495743E-2</v>
      </c>
      <c r="S11229" t="s">
        <v>38</v>
      </c>
    </row>
    <row r="11230" spans="1:19" hidden="1" x14ac:dyDescent="0.25">
      <c r="A11230" s="10" t="str">
        <f t="shared" si="175"/>
        <v>2017-2026Sierra1-in-2October PeakCAISO24</v>
      </c>
      <c r="B11230" t="s">
        <v>54</v>
      </c>
      <c r="C11230" t="s">
        <v>14</v>
      </c>
      <c r="D11230" t="s">
        <v>6</v>
      </c>
      <c r="E11230" t="s">
        <v>9</v>
      </c>
      <c r="F11230">
        <v>24</v>
      </c>
      <c r="G11230">
        <v>0.74302768707275391</v>
      </c>
      <c r="H11230">
        <v>0.74526280164718628</v>
      </c>
      <c r="I11230">
        <v>60.588264465332031</v>
      </c>
      <c r="J11230">
        <v>4.4309847056865692E-2</v>
      </c>
      <c r="K11230">
        <v>18182</v>
      </c>
      <c r="L11230">
        <v>16834.373</v>
      </c>
      <c r="M11230">
        <v>-2.2351066581904888E-3</v>
      </c>
      <c r="N11230">
        <v>-5.9022605419158936E-2</v>
      </c>
      <c r="O11230">
        <v>-2.5471189990639687E-2</v>
      </c>
      <c r="P11230">
        <v>-2.2351066581904888E-3</v>
      </c>
      <c r="Q11230">
        <v>2.1000977605581284E-2</v>
      </c>
      <c r="R11230">
        <v>5.4552394896745682E-2</v>
      </c>
      <c r="S11230" t="s">
        <v>39</v>
      </c>
    </row>
    <row r="11231" spans="1:19" hidden="1" x14ac:dyDescent="0.25">
      <c r="A11231" s="10" t="str">
        <f t="shared" si="175"/>
        <v>2017-2026Sierra1-in-10October PeakCAISO24</v>
      </c>
      <c r="B11231" t="s">
        <v>54</v>
      </c>
      <c r="C11231" t="s">
        <v>14</v>
      </c>
      <c r="D11231" t="s">
        <v>6</v>
      </c>
      <c r="E11231" t="s">
        <v>1</v>
      </c>
      <c r="F11231">
        <v>24</v>
      </c>
      <c r="G11231">
        <v>1.0879191160202026</v>
      </c>
      <c r="H11231">
        <v>1.1215145587921143</v>
      </c>
      <c r="I11231">
        <v>66.336387634277344</v>
      </c>
      <c r="J11231">
        <v>4.4309847056865692E-2</v>
      </c>
      <c r="K11231">
        <v>18182</v>
      </c>
      <c r="L11231">
        <v>16834.373</v>
      </c>
      <c r="M11231">
        <v>-3.3595431596040726E-2</v>
      </c>
      <c r="N11231">
        <v>-9.0382933616638184E-2</v>
      </c>
      <c r="O11231">
        <v>-5.6831516325473785E-2</v>
      </c>
      <c r="P11231">
        <v>-3.3595431596040726E-2</v>
      </c>
      <c r="Q11231">
        <v>-1.0359347797930241E-2</v>
      </c>
      <c r="R11231">
        <v>2.3192068561911583E-2</v>
      </c>
      <c r="S11231" t="s">
        <v>39</v>
      </c>
    </row>
    <row r="11232" spans="1:19" hidden="1" x14ac:dyDescent="0.25">
      <c r="A11232" s="10" t="str">
        <f t="shared" si="175"/>
        <v>2017-2026Sierra1-in-2October PeakPGE24</v>
      </c>
      <c r="B11232" t="s">
        <v>54</v>
      </c>
      <c r="C11232" t="s">
        <v>14</v>
      </c>
      <c r="D11232" t="s">
        <v>6</v>
      </c>
      <c r="E11232" t="s">
        <v>9</v>
      </c>
      <c r="F11232">
        <v>24</v>
      </c>
      <c r="G11232">
        <v>0.74195414781570435</v>
      </c>
      <c r="H11232">
        <v>0.74347323179244995</v>
      </c>
      <c r="I11232">
        <v>61.300613403320313</v>
      </c>
      <c r="J11232">
        <v>4.4309847056865692E-2</v>
      </c>
      <c r="K11232">
        <v>18182</v>
      </c>
      <c r="L11232">
        <v>16834.373</v>
      </c>
      <c r="M11232">
        <v>-1.5190857229754329E-3</v>
      </c>
      <c r="N11232">
        <v>-5.8306585997343063E-2</v>
      </c>
      <c r="O11232">
        <v>-2.4755168706178665E-2</v>
      </c>
      <c r="P11232">
        <v>-1.5190857229754329E-3</v>
      </c>
      <c r="Q11232">
        <v>2.1716998890042305E-2</v>
      </c>
      <c r="R11232">
        <v>5.5268414318561554E-2</v>
      </c>
      <c r="S11232" t="s">
        <v>38</v>
      </c>
    </row>
    <row r="11233" spans="1:19" hidden="1" x14ac:dyDescent="0.25">
      <c r="A11233" s="10" t="str">
        <f t="shared" si="175"/>
        <v>2017-2026Sierra1-in-10October PeakPGE24</v>
      </c>
      <c r="B11233" t="s">
        <v>54</v>
      </c>
      <c r="C11233" t="s">
        <v>14</v>
      </c>
      <c r="D11233" t="s">
        <v>6</v>
      </c>
      <c r="E11233" t="s">
        <v>1</v>
      </c>
      <c r="F11233">
        <v>24</v>
      </c>
      <c r="G11233">
        <v>1.0855540037155151</v>
      </c>
      <c r="H11233">
        <v>1.1196122169494629</v>
      </c>
      <c r="I11233">
        <v>66.145561218261719</v>
      </c>
      <c r="J11233">
        <v>4.4309847056865692E-2</v>
      </c>
      <c r="K11233">
        <v>18182</v>
      </c>
      <c r="L11233">
        <v>16834.373</v>
      </c>
      <c r="M11233">
        <v>-3.4058220684528351E-2</v>
      </c>
      <c r="N11233">
        <v>-9.084571897983551E-2</v>
      </c>
      <c r="O11233">
        <v>-5.7294305413961411E-2</v>
      </c>
      <c r="P11233">
        <v>-3.4058220684528351E-2</v>
      </c>
      <c r="Q11233">
        <v>-1.0822136886417866E-2</v>
      </c>
      <c r="R11233">
        <v>2.2729279473423958E-2</v>
      </c>
      <c r="S11233" t="s">
        <v>38</v>
      </c>
    </row>
    <row r="11234" spans="1:19" hidden="1" x14ac:dyDescent="0.25">
      <c r="A11234" s="10" t="str">
        <f t="shared" si="175"/>
        <v>2017-2026Sierra1-in-2September PeakCAISO1</v>
      </c>
      <c r="B11234" t="s">
        <v>54</v>
      </c>
      <c r="C11234" t="s">
        <v>14</v>
      </c>
      <c r="D11234" t="s">
        <v>7</v>
      </c>
      <c r="E11234" t="s">
        <v>9</v>
      </c>
      <c r="F11234">
        <v>1</v>
      </c>
      <c r="G11234">
        <v>0.77197688817977905</v>
      </c>
      <c r="H11234">
        <v>0.77197688817977905</v>
      </c>
      <c r="I11234">
        <v>65.55859375</v>
      </c>
      <c r="J11234">
        <v>0</v>
      </c>
      <c r="K11234">
        <v>18182</v>
      </c>
      <c r="L11234">
        <v>16834.373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 t="s">
        <v>39</v>
      </c>
    </row>
    <row r="11235" spans="1:19" hidden="1" x14ac:dyDescent="0.25">
      <c r="A11235" s="10" t="str">
        <f t="shared" si="175"/>
        <v>2017-2026Sierra1-in-10September PeakCAISO1</v>
      </c>
      <c r="B11235" t="s">
        <v>54</v>
      </c>
      <c r="C11235" t="s">
        <v>14</v>
      </c>
      <c r="D11235" t="s">
        <v>7</v>
      </c>
      <c r="E11235" t="s">
        <v>1</v>
      </c>
      <c r="F11235">
        <v>1</v>
      </c>
      <c r="G11235">
        <v>0.87085193395614624</v>
      </c>
      <c r="H11235">
        <v>0.87085193395614624</v>
      </c>
      <c r="I11235">
        <v>66.879096984863281</v>
      </c>
      <c r="J11235">
        <v>0</v>
      </c>
      <c r="K11235">
        <v>18182</v>
      </c>
      <c r="L11235">
        <v>16834.373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 t="s">
        <v>39</v>
      </c>
    </row>
    <row r="11236" spans="1:19" hidden="1" x14ac:dyDescent="0.25">
      <c r="A11236" s="10" t="str">
        <f t="shared" si="175"/>
        <v>2017-2026Sierra1-in-2September PeakPGE1</v>
      </c>
      <c r="B11236" t="s">
        <v>54</v>
      </c>
      <c r="C11236" t="s">
        <v>14</v>
      </c>
      <c r="D11236" t="s">
        <v>7</v>
      </c>
      <c r="E11236" t="s">
        <v>9</v>
      </c>
      <c r="F11236">
        <v>1</v>
      </c>
      <c r="G11236">
        <v>0.92874681949615479</v>
      </c>
      <c r="H11236">
        <v>0.92874681949615479</v>
      </c>
      <c r="I11236">
        <v>69.239494323730469</v>
      </c>
      <c r="J11236">
        <v>0</v>
      </c>
      <c r="K11236">
        <v>18182</v>
      </c>
      <c r="L11236">
        <v>16834.373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 t="s">
        <v>38</v>
      </c>
    </row>
    <row r="11237" spans="1:19" hidden="1" x14ac:dyDescent="0.25">
      <c r="A11237" s="10" t="str">
        <f t="shared" si="175"/>
        <v>2017-2026Sierra1-in-10September PeakPGE1</v>
      </c>
      <c r="B11237" t="s">
        <v>54</v>
      </c>
      <c r="C11237" t="s">
        <v>14</v>
      </c>
      <c r="D11237" t="s">
        <v>7</v>
      </c>
      <c r="E11237" t="s">
        <v>1</v>
      </c>
      <c r="F11237">
        <v>1</v>
      </c>
      <c r="G11237">
        <v>0.93183439970016479</v>
      </c>
      <c r="H11237">
        <v>0.93183439970016479</v>
      </c>
      <c r="I11237">
        <v>70.125831604003906</v>
      </c>
      <c r="J11237">
        <v>0</v>
      </c>
      <c r="K11237">
        <v>18182</v>
      </c>
      <c r="L11237">
        <v>16834.373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 t="s">
        <v>38</v>
      </c>
    </row>
    <row r="11238" spans="1:19" hidden="1" x14ac:dyDescent="0.25">
      <c r="A11238" s="10" t="str">
        <f t="shared" si="175"/>
        <v>2017-2026Sierra1-in-2September PeakCAISO2</v>
      </c>
      <c r="B11238" t="s">
        <v>54</v>
      </c>
      <c r="C11238" t="s">
        <v>14</v>
      </c>
      <c r="D11238" t="s">
        <v>7</v>
      </c>
      <c r="E11238" t="s">
        <v>9</v>
      </c>
      <c r="F11238">
        <v>2</v>
      </c>
      <c r="G11238">
        <v>0.66771441698074341</v>
      </c>
      <c r="H11238">
        <v>0.66771441698074341</v>
      </c>
      <c r="I11238">
        <v>64.537467956542969</v>
      </c>
      <c r="J11238">
        <v>0</v>
      </c>
      <c r="K11238">
        <v>18182</v>
      </c>
      <c r="L11238">
        <v>16834.373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 t="s">
        <v>39</v>
      </c>
    </row>
    <row r="11239" spans="1:19" hidden="1" x14ac:dyDescent="0.25">
      <c r="A11239" s="10" t="str">
        <f t="shared" si="175"/>
        <v>2017-2026Sierra1-in-10September PeakCAISO2</v>
      </c>
      <c r="B11239" t="s">
        <v>54</v>
      </c>
      <c r="C11239" t="s">
        <v>14</v>
      </c>
      <c r="D11239" t="s">
        <v>7</v>
      </c>
      <c r="E11239" t="s">
        <v>1</v>
      </c>
      <c r="F11239">
        <v>2</v>
      </c>
      <c r="G11239">
        <v>0.75323551893234253</v>
      </c>
      <c r="H11239">
        <v>0.75323551893234253</v>
      </c>
      <c r="I11239">
        <v>65.971244812011719</v>
      </c>
      <c r="J11239">
        <v>0</v>
      </c>
      <c r="K11239">
        <v>18182</v>
      </c>
      <c r="L11239">
        <v>16834.373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 t="s">
        <v>39</v>
      </c>
    </row>
    <row r="11240" spans="1:19" hidden="1" x14ac:dyDescent="0.25">
      <c r="A11240" s="10" t="str">
        <f t="shared" si="175"/>
        <v>2017-2026Sierra1-in-10September PeakPGE2</v>
      </c>
      <c r="B11240" t="s">
        <v>54</v>
      </c>
      <c r="C11240" t="s">
        <v>14</v>
      </c>
      <c r="D11240" t="s">
        <v>7</v>
      </c>
      <c r="E11240" t="s">
        <v>1</v>
      </c>
      <c r="F11240">
        <v>2</v>
      </c>
      <c r="G11240">
        <v>0.80598175525665283</v>
      </c>
      <c r="H11240">
        <v>0.80598175525665283</v>
      </c>
      <c r="I11240">
        <v>68.7701416015625</v>
      </c>
      <c r="J11240">
        <v>0</v>
      </c>
      <c r="K11240">
        <v>18182</v>
      </c>
      <c r="L11240">
        <v>16834.373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 t="s">
        <v>38</v>
      </c>
    </row>
    <row r="11241" spans="1:19" hidden="1" x14ac:dyDescent="0.25">
      <c r="A11241" s="10" t="str">
        <f t="shared" si="175"/>
        <v>2017-2026Sierra1-in-2September PeakPGE2</v>
      </c>
      <c r="B11241" t="s">
        <v>54</v>
      </c>
      <c r="C11241" t="s">
        <v>14</v>
      </c>
      <c r="D11241" t="s">
        <v>7</v>
      </c>
      <c r="E11241" t="s">
        <v>9</v>
      </c>
      <c r="F11241">
        <v>2</v>
      </c>
      <c r="G11241">
        <v>0.80331116914749146</v>
      </c>
      <c r="H11241">
        <v>0.80331116914749146</v>
      </c>
      <c r="I11241">
        <v>68.498954772949219</v>
      </c>
      <c r="J11241">
        <v>0</v>
      </c>
      <c r="K11241">
        <v>18182</v>
      </c>
      <c r="L11241">
        <v>16834.373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 t="s">
        <v>38</v>
      </c>
    </row>
    <row r="11242" spans="1:19" hidden="1" x14ac:dyDescent="0.25">
      <c r="A11242" s="10" t="str">
        <f t="shared" si="175"/>
        <v>2017-2026Sierra1-in-10September PeakCAISO3</v>
      </c>
      <c r="B11242" t="s">
        <v>54</v>
      </c>
      <c r="C11242" t="s">
        <v>14</v>
      </c>
      <c r="D11242" t="s">
        <v>7</v>
      </c>
      <c r="E11242" t="s">
        <v>1</v>
      </c>
      <c r="F11242">
        <v>3</v>
      </c>
      <c r="G11242">
        <v>0.68123292922973633</v>
      </c>
      <c r="H11242">
        <v>0.68123292922973633</v>
      </c>
      <c r="I11242">
        <v>64.954345703125</v>
      </c>
      <c r="J11242">
        <v>0</v>
      </c>
      <c r="K11242">
        <v>18182</v>
      </c>
      <c r="L11242">
        <v>16834.373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 t="s">
        <v>39</v>
      </c>
    </row>
    <row r="11243" spans="1:19" hidden="1" x14ac:dyDescent="0.25">
      <c r="A11243" s="10" t="str">
        <f t="shared" si="175"/>
        <v>2017-2026Sierra1-in-2September PeakCAISO3</v>
      </c>
      <c r="B11243" t="s">
        <v>54</v>
      </c>
      <c r="C11243" t="s">
        <v>14</v>
      </c>
      <c r="D11243" t="s">
        <v>7</v>
      </c>
      <c r="E11243" t="s">
        <v>9</v>
      </c>
      <c r="F11243">
        <v>3</v>
      </c>
      <c r="G11243">
        <v>0.60388690233230591</v>
      </c>
      <c r="H11243">
        <v>0.60388690233230591</v>
      </c>
      <c r="I11243">
        <v>63.316612243652344</v>
      </c>
      <c r="J11243">
        <v>0</v>
      </c>
      <c r="K11243">
        <v>18182</v>
      </c>
      <c r="L11243">
        <v>16834.373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 t="s">
        <v>39</v>
      </c>
    </row>
    <row r="11244" spans="1:19" hidden="1" x14ac:dyDescent="0.25">
      <c r="A11244" s="10" t="str">
        <f t="shared" si="175"/>
        <v>2017-2026Sierra1-in-10September PeakPGE3</v>
      </c>
      <c r="B11244" t="s">
        <v>54</v>
      </c>
      <c r="C11244" t="s">
        <v>14</v>
      </c>
      <c r="D11244" t="s">
        <v>7</v>
      </c>
      <c r="E11244" t="s">
        <v>1</v>
      </c>
      <c r="F11244">
        <v>3</v>
      </c>
      <c r="G11244">
        <v>0.72893708944320679</v>
      </c>
      <c r="H11244">
        <v>0.72893708944320679</v>
      </c>
      <c r="I11244">
        <v>67.610870361328125</v>
      </c>
      <c r="J11244">
        <v>0</v>
      </c>
      <c r="K11244">
        <v>18182</v>
      </c>
      <c r="L11244">
        <v>16834.373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 t="s">
        <v>38</v>
      </c>
    </row>
    <row r="11245" spans="1:19" hidden="1" x14ac:dyDescent="0.25">
      <c r="A11245" s="10" t="str">
        <f t="shared" si="175"/>
        <v>2017-2026Sierra1-in-2September PeakPGE3</v>
      </c>
      <c r="B11245" t="s">
        <v>54</v>
      </c>
      <c r="C11245" t="s">
        <v>14</v>
      </c>
      <c r="D11245" t="s">
        <v>7</v>
      </c>
      <c r="E11245" t="s">
        <v>9</v>
      </c>
      <c r="F11245">
        <v>3</v>
      </c>
      <c r="G11245">
        <v>0.72652179002761841</v>
      </c>
      <c r="H11245">
        <v>0.72652179002761841</v>
      </c>
      <c r="I11245">
        <v>67.346244812011719</v>
      </c>
      <c r="J11245">
        <v>0</v>
      </c>
      <c r="K11245">
        <v>18182</v>
      </c>
      <c r="L11245">
        <v>16834.373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 t="s">
        <v>38</v>
      </c>
    </row>
    <row r="11246" spans="1:19" hidden="1" x14ac:dyDescent="0.25">
      <c r="A11246" s="10" t="str">
        <f t="shared" si="175"/>
        <v>2017-2026Sierra1-in-2September PeakCAISO4</v>
      </c>
      <c r="B11246" t="s">
        <v>54</v>
      </c>
      <c r="C11246" t="s">
        <v>14</v>
      </c>
      <c r="D11246" t="s">
        <v>7</v>
      </c>
      <c r="E11246" t="s">
        <v>9</v>
      </c>
      <c r="F11246">
        <v>4</v>
      </c>
      <c r="G11246">
        <v>0.57019811868667603</v>
      </c>
      <c r="H11246">
        <v>0.57019811868667603</v>
      </c>
      <c r="I11246">
        <v>62.537029266357422</v>
      </c>
      <c r="J11246">
        <v>0</v>
      </c>
      <c r="K11246">
        <v>18182</v>
      </c>
      <c r="L11246">
        <v>16834.373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 t="s">
        <v>39</v>
      </c>
    </row>
    <row r="11247" spans="1:19" hidden="1" x14ac:dyDescent="0.25">
      <c r="A11247" s="10" t="str">
        <f t="shared" si="175"/>
        <v>2017-2026Sierra1-in-10September PeakCAISO4</v>
      </c>
      <c r="B11247" t="s">
        <v>54</v>
      </c>
      <c r="C11247" t="s">
        <v>14</v>
      </c>
      <c r="D11247" t="s">
        <v>7</v>
      </c>
      <c r="E11247" t="s">
        <v>1</v>
      </c>
      <c r="F11247">
        <v>4</v>
      </c>
      <c r="G11247">
        <v>0.64322930574417114</v>
      </c>
      <c r="H11247">
        <v>0.64322930574417114</v>
      </c>
      <c r="I11247">
        <v>63.89892578125</v>
      </c>
      <c r="J11247">
        <v>0</v>
      </c>
      <c r="K11247">
        <v>18182</v>
      </c>
      <c r="L11247">
        <v>16834.373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 t="s">
        <v>39</v>
      </c>
    </row>
    <row r="11248" spans="1:19" hidden="1" x14ac:dyDescent="0.25">
      <c r="A11248" s="10" t="str">
        <f t="shared" si="175"/>
        <v>2017-2026Sierra1-in-10September PeakPGE4</v>
      </c>
      <c r="B11248" t="s">
        <v>54</v>
      </c>
      <c r="C11248" t="s">
        <v>14</v>
      </c>
      <c r="D11248" t="s">
        <v>7</v>
      </c>
      <c r="E11248" t="s">
        <v>1</v>
      </c>
      <c r="F11248">
        <v>4</v>
      </c>
      <c r="G11248">
        <v>0.68827217817306519</v>
      </c>
      <c r="H11248">
        <v>0.68827217817306519</v>
      </c>
      <c r="I11248">
        <v>67.066703796386719</v>
      </c>
      <c r="J11248">
        <v>0</v>
      </c>
      <c r="K11248">
        <v>18182</v>
      </c>
      <c r="L11248">
        <v>16834.373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 t="s">
        <v>38</v>
      </c>
    </row>
    <row r="11249" spans="1:19" hidden="1" x14ac:dyDescent="0.25">
      <c r="A11249" s="10" t="str">
        <f t="shared" si="175"/>
        <v>2017-2026Sierra1-in-2September PeakPGE4</v>
      </c>
      <c r="B11249" t="s">
        <v>54</v>
      </c>
      <c r="C11249" t="s">
        <v>14</v>
      </c>
      <c r="D11249" t="s">
        <v>7</v>
      </c>
      <c r="E11249" t="s">
        <v>9</v>
      </c>
      <c r="F11249">
        <v>4</v>
      </c>
      <c r="G11249">
        <v>0.68599164485931396</v>
      </c>
      <c r="H11249">
        <v>0.68599164485931396</v>
      </c>
      <c r="I11249">
        <v>66.5732421875</v>
      </c>
      <c r="J11249">
        <v>0</v>
      </c>
      <c r="K11249">
        <v>18182</v>
      </c>
      <c r="L11249">
        <v>16834.373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 t="s">
        <v>38</v>
      </c>
    </row>
    <row r="11250" spans="1:19" hidden="1" x14ac:dyDescent="0.25">
      <c r="A11250" s="10" t="str">
        <f t="shared" si="175"/>
        <v>2017-2026Sierra1-in-2September PeakCAISO5</v>
      </c>
      <c r="B11250" t="s">
        <v>54</v>
      </c>
      <c r="C11250" t="s">
        <v>14</v>
      </c>
      <c r="D11250" t="s">
        <v>7</v>
      </c>
      <c r="E11250" t="s">
        <v>9</v>
      </c>
      <c r="F11250">
        <v>5</v>
      </c>
      <c r="G11250">
        <v>0.56114059686660767</v>
      </c>
      <c r="H11250">
        <v>0.56114059686660767</v>
      </c>
      <c r="I11250">
        <v>62.202487945556641</v>
      </c>
      <c r="J11250">
        <v>0</v>
      </c>
      <c r="K11250">
        <v>18182</v>
      </c>
      <c r="L11250">
        <v>16834.373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 t="s">
        <v>39</v>
      </c>
    </row>
    <row r="11251" spans="1:19" hidden="1" x14ac:dyDescent="0.25">
      <c r="A11251" s="10" t="str">
        <f t="shared" si="175"/>
        <v>2017-2026Sierra1-in-10September PeakCAISO5</v>
      </c>
      <c r="B11251" t="s">
        <v>54</v>
      </c>
      <c r="C11251" t="s">
        <v>14</v>
      </c>
      <c r="D11251" t="s">
        <v>7</v>
      </c>
      <c r="E11251" t="s">
        <v>1</v>
      </c>
      <c r="F11251">
        <v>5</v>
      </c>
      <c r="G11251">
        <v>0.63301163911819458</v>
      </c>
      <c r="H11251">
        <v>0.63301163911819458</v>
      </c>
      <c r="I11251">
        <v>64.375480651855469</v>
      </c>
      <c r="J11251">
        <v>0</v>
      </c>
      <c r="K11251">
        <v>18182</v>
      </c>
      <c r="L11251">
        <v>16834.373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 t="s">
        <v>39</v>
      </c>
    </row>
    <row r="11252" spans="1:19" hidden="1" x14ac:dyDescent="0.25">
      <c r="A11252" s="10" t="str">
        <f t="shared" si="175"/>
        <v>2017-2026Sierra1-in-10September PeakPGE5</v>
      </c>
      <c r="B11252" t="s">
        <v>54</v>
      </c>
      <c r="C11252" t="s">
        <v>14</v>
      </c>
      <c r="D11252" t="s">
        <v>7</v>
      </c>
      <c r="E11252" t="s">
        <v>1</v>
      </c>
      <c r="F11252">
        <v>5</v>
      </c>
      <c r="G11252">
        <v>0.67733901739120483</v>
      </c>
      <c r="H11252">
        <v>0.67733901739120483</v>
      </c>
      <c r="I11252">
        <v>66.324676513671875</v>
      </c>
      <c r="J11252">
        <v>0</v>
      </c>
      <c r="K11252">
        <v>18182</v>
      </c>
      <c r="L11252">
        <v>16834.373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 t="s">
        <v>38</v>
      </c>
    </row>
    <row r="11253" spans="1:19" hidden="1" x14ac:dyDescent="0.25">
      <c r="A11253" s="10" t="str">
        <f t="shared" si="175"/>
        <v>2017-2026Sierra1-in-2September PeakPGE5</v>
      </c>
      <c r="B11253" t="s">
        <v>54</v>
      </c>
      <c r="C11253" t="s">
        <v>14</v>
      </c>
      <c r="D11253" t="s">
        <v>7</v>
      </c>
      <c r="E11253" t="s">
        <v>9</v>
      </c>
      <c r="F11253">
        <v>5</v>
      </c>
      <c r="G11253">
        <v>0.67509472370147705</v>
      </c>
      <c r="H11253">
        <v>0.67509472370147705</v>
      </c>
      <c r="I11253">
        <v>65.45623779296875</v>
      </c>
      <c r="J11253">
        <v>0</v>
      </c>
      <c r="K11253">
        <v>18182</v>
      </c>
      <c r="L11253">
        <v>16834.373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 t="s">
        <v>38</v>
      </c>
    </row>
    <row r="11254" spans="1:19" hidden="1" x14ac:dyDescent="0.25">
      <c r="A11254" s="10" t="str">
        <f t="shared" si="175"/>
        <v>2017-2026Sierra1-in-2September PeakCAISO6</v>
      </c>
      <c r="B11254" t="s">
        <v>54</v>
      </c>
      <c r="C11254" t="s">
        <v>14</v>
      </c>
      <c r="D11254" t="s">
        <v>7</v>
      </c>
      <c r="E11254" t="s">
        <v>9</v>
      </c>
      <c r="F11254">
        <v>6</v>
      </c>
      <c r="G11254">
        <v>0.59848904609680176</v>
      </c>
      <c r="H11254">
        <v>0.59848904609680176</v>
      </c>
      <c r="I11254">
        <v>61.457195281982422</v>
      </c>
      <c r="J11254">
        <v>0</v>
      </c>
      <c r="K11254">
        <v>18182</v>
      </c>
      <c r="L11254">
        <v>16834.373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 t="s">
        <v>39</v>
      </c>
    </row>
    <row r="11255" spans="1:19" hidden="1" x14ac:dyDescent="0.25">
      <c r="A11255" s="10" t="str">
        <f t="shared" si="175"/>
        <v>2017-2026Sierra1-in-10September PeakCAISO6</v>
      </c>
      <c r="B11255" t="s">
        <v>54</v>
      </c>
      <c r="C11255" t="s">
        <v>14</v>
      </c>
      <c r="D11255" t="s">
        <v>7</v>
      </c>
      <c r="E11255" t="s">
        <v>1</v>
      </c>
      <c r="F11255">
        <v>6</v>
      </c>
      <c r="G11255">
        <v>0.67514371871948242</v>
      </c>
      <c r="H11255">
        <v>0.67514371871948242</v>
      </c>
      <c r="I11255">
        <v>64.123649597167969</v>
      </c>
      <c r="J11255">
        <v>0</v>
      </c>
      <c r="K11255">
        <v>18182</v>
      </c>
      <c r="L11255">
        <v>16834.373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 t="s">
        <v>39</v>
      </c>
    </row>
    <row r="11256" spans="1:19" hidden="1" x14ac:dyDescent="0.25">
      <c r="A11256" s="10" t="str">
        <f t="shared" si="175"/>
        <v>2017-2026Sierra1-in-2September PeakPGE6</v>
      </c>
      <c r="B11256" t="s">
        <v>54</v>
      </c>
      <c r="C11256" t="s">
        <v>14</v>
      </c>
      <c r="D11256" t="s">
        <v>7</v>
      </c>
      <c r="E11256" t="s">
        <v>9</v>
      </c>
      <c r="F11256">
        <v>6</v>
      </c>
      <c r="G11256">
        <v>0.72002780437469482</v>
      </c>
      <c r="H11256">
        <v>0.72002780437469482</v>
      </c>
      <c r="I11256">
        <v>64.733970642089844</v>
      </c>
      <c r="J11256">
        <v>0</v>
      </c>
      <c r="K11256">
        <v>18182</v>
      </c>
      <c r="L11256">
        <v>16834.373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 t="s">
        <v>38</v>
      </c>
    </row>
    <row r="11257" spans="1:19" hidden="1" x14ac:dyDescent="0.25">
      <c r="A11257" s="10" t="str">
        <f t="shared" si="175"/>
        <v>2017-2026Sierra1-in-10September PeakPGE6</v>
      </c>
      <c r="B11257" t="s">
        <v>54</v>
      </c>
      <c r="C11257" t="s">
        <v>14</v>
      </c>
      <c r="D11257" t="s">
        <v>7</v>
      </c>
      <c r="E11257" t="s">
        <v>1</v>
      </c>
      <c r="F11257">
        <v>6</v>
      </c>
      <c r="G11257">
        <v>0.72242146730422974</v>
      </c>
      <c r="H11257">
        <v>0.72242146730422974</v>
      </c>
      <c r="I11257">
        <v>65.691703796386719</v>
      </c>
      <c r="J11257">
        <v>0</v>
      </c>
      <c r="K11257">
        <v>18182</v>
      </c>
      <c r="L11257">
        <v>16834.373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 t="s">
        <v>38</v>
      </c>
    </row>
    <row r="11258" spans="1:19" hidden="1" x14ac:dyDescent="0.25">
      <c r="A11258" s="10" t="str">
        <f t="shared" si="175"/>
        <v>2017-2026Sierra1-in-10September PeakCAISO7</v>
      </c>
      <c r="B11258" t="s">
        <v>54</v>
      </c>
      <c r="C11258" t="s">
        <v>14</v>
      </c>
      <c r="D11258" t="s">
        <v>7</v>
      </c>
      <c r="E11258" t="s">
        <v>1</v>
      </c>
      <c r="F11258">
        <v>7</v>
      </c>
      <c r="G11258">
        <v>0.77439701557159424</v>
      </c>
      <c r="H11258">
        <v>0.77439701557159424</v>
      </c>
      <c r="I11258">
        <v>63.717670440673828</v>
      </c>
      <c r="J11258">
        <v>0</v>
      </c>
      <c r="K11258">
        <v>18182</v>
      </c>
      <c r="L11258">
        <v>16834.373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 t="s">
        <v>39</v>
      </c>
    </row>
    <row r="11259" spans="1:19" hidden="1" x14ac:dyDescent="0.25">
      <c r="A11259" s="10" t="str">
        <f t="shared" si="175"/>
        <v>2017-2026Sierra1-in-2September PeakCAISO7</v>
      </c>
      <c r="B11259" t="s">
        <v>54</v>
      </c>
      <c r="C11259" t="s">
        <v>14</v>
      </c>
      <c r="D11259" t="s">
        <v>7</v>
      </c>
      <c r="E11259" t="s">
        <v>9</v>
      </c>
      <c r="F11259">
        <v>7</v>
      </c>
      <c r="G11259">
        <v>0.6864733099937439</v>
      </c>
      <c r="H11259">
        <v>0.6864733099937439</v>
      </c>
      <c r="I11259">
        <v>61.265483856201172</v>
      </c>
      <c r="J11259">
        <v>0</v>
      </c>
      <c r="K11259">
        <v>18182</v>
      </c>
      <c r="L11259">
        <v>16834.373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 t="s">
        <v>39</v>
      </c>
    </row>
    <row r="11260" spans="1:19" hidden="1" x14ac:dyDescent="0.25">
      <c r="A11260" s="10" t="str">
        <f t="shared" si="175"/>
        <v>2017-2026Sierra1-in-2September PeakPGE7</v>
      </c>
      <c r="B11260" t="s">
        <v>54</v>
      </c>
      <c r="C11260" t="s">
        <v>14</v>
      </c>
      <c r="D11260" t="s">
        <v>7</v>
      </c>
      <c r="E11260" t="s">
        <v>9</v>
      </c>
      <c r="F11260">
        <v>7</v>
      </c>
      <c r="G11260">
        <v>0.82587951421737671</v>
      </c>
      <c r="H11260">
        <v>0.82587951421737671</v>
      </c>
      <c r="I11260">
        <v>64.438430786132813</v>
      </c>
      <c r="J11260">
        <v>0</v>
      </c>
      <c r="K11260">
        <v>18182</v>
      </c>
      <c r="L11260">
        <v>16834.373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 t="s">
        <v>38</v>
      </c>
    </row>
    <row r="11261" spans="1:19" hidden="1" x14ac:dyDescent="0.25">
      <c r="A11261" s="10" t="str">
        <f t="shared" si="175"/>
        <v>2017-2026Sierra1-in-10September PeakPGE7</v>
      </c>
      <c r="B11261" t="s">
        <v>54</v>
      </c>
      <c r="C11261" t="s">
        <v>14</v>
      </c>
      <c r="D11261" t="s">
        <v>7</v>
      </c>
      <c r="E11261" t="s">
        <v>1</v>
      </c>
      <c r="F11261">
        <v>7</v>
      </c>
      <c r="G11261">
        <v>0.82862508296966553</v>
      </c>
      <c r="H11261">
        <v>0.82862508296966553</v>
      </c>
      <c r="I11261">
        <v>64.380096435546875</v>
      </c>
      <c r="J11261">
        <v>0</v>
      </c>
      <c r="K11261">
        <v>18182</v>
      </c>
      <c r="L11261">
        <v>16834.373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 t="s">
        <v>38</v>
      </c>
    </row>
    <row r="11262" spans="1:19" hidden="1" x14ac:dyDescent="0.25">
      <c r="A11262" s="10" t="str">
        <f t="shared" si="175"/>
        <v>2017-2026Sierra1-in-10September PeakCAISO8</v>
      </c>
      <c r="B11262" t="s">
        <v>54</v>
      </c>
      <c r="C11262" t="s">
        <v>14</v>
      </c>
      <c r="D11262" t="s">
        <v>7</v>
      </c>
      <c r="E11262" t="s">
        <v>1</v>
      </c>
      <c r="F11262">
        <v>8</v>
      </c>
      <c r="G11262">
        <v>0.82135617733001709</v>
      </c>
      <c r="H11262">
        <v>0.82135617733001709</v>
      </c>
      <c r="I11262">
        <v>65.758087158203125</v>
      </c>
      <c r="J11262">
        <v>0</v>
      </c>
      <c r="K11262">
        <v>18182</v>
      </c>
      <c r="L11262">
        <v>16834.373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 t="s">
        <v>39</v>
      </c>
    </row>
    <row r="11263" spans="1:19" hidden="1" x14ac:dyDescent="0.25">
      <c r="A11263" s="10" t="str">
        <f t="shared" si="175"/>
        <v>2017-2026Sierra1-in-2September PeakCAISO8</v>
      </c>
      <c r="B11263" t="s">
        <v>54</v>
      </c>
      <c r="C11263" t="s">
        <v>14</v>
      </c>
      <c r="D11263" t="s">
        <v>7</v>
      </c>
      <c r="E11263" t="s">
        <v>9</v>
      </c>
      <c r="F11263">
        <v>8</v>
      </c>
      <c r="G11263">
        <v>0.72810077667236328</v>
      </c>
      <c r="H11263">
        <v>0.72810077667236328</v>
      </c>
      <c r="I11263">
        <v>63.696460723876953</v>
      </c>
      <c r="J11263">
        <v>0</v>
      </c>
      <c r="K11263">
        <v>18182</v>
      </c>
      <c r="L11263">
        <v>16834.373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 t="s">
        <v>39</v>
      </c>
    </row>
    <row r="11264" spans="1:19" hidden="1" x14ac:dyDescent="0.25">
      <c r="A11264" s="10" t="str">
        <f t="shared" si="175"/>
        <v>2017-2026Sierra1-in-10September PeakPGE8</v>
      </c>
      <c r="B11264" t="s">
        <v>54</v>
      </c>
      <c r="C11264" t="s">
        <v>14</v>
      </c>
      <c r="D11264" t="s">
        <v>7</v>
      </c>
      <c r="E11264" t="s">
        <v>1</v>
      </c>
      <c r="F11264">
        <v>8</v>
      </c>
      <c r="G11264">
        <v>0.87887263298034668</v>
      </c>
      <c r="H11264">
        <v>0.87887263298034668</v>
      </c>
      <c r="I11264">
        <v>66.238655090332031</v>
      </c>
      <c r="J11264">
        <v>0</v>
      </c>
      <c r="K11264">
        <v>18182</v>
      </c>
      <c r="L11264">
        <v>16834.373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 t="s">
        <v>38</v>
      </c>
    </row>
    <row r="11265" spans="1:19" hidden="1" x14ac:dyDescent="0.25">
      <c r="A11265" s="10" t="str">
        <f t="shared" si="175"/>
        <v>2017-2026Sierra1-in-2September PeakPGE8</v>
      </c>
      <c r="B11265" t="s">
        <v>54</v>
      </c>
      <c r="C11265" t="s">
        <v>14</v>
      </c>
      <c r="D11265" t="s">
        <v>7</v>
      </c>
      <c r="E11265" t="s">
        <v>9</v>
      </c>
      <c r="F11265">
        <v>8</v>
      </c>
      <c r="G11265">
        <v>0.87596052885055542</v>
      </c>
      <c r="H11265">
        <v>0.87596052885055542</v>
      </c>
      <c r="I11265">
        <v>67.217117309570313</v>
      </c>
      <c r="J11265">
        <v>0</v>
      </c>
      <c r="K11265">
        <v>18182</v>
      </c>
      <c r="L11265">
        <v>16834.373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 t="s">
        <v>38</v>
      </c>
    </row>
    <row r="11266" spans="1:19" hidden="1" x14ac:dyDescent="0.25">
      <c r="A11266" s="10" t="str">
        <f t="shared" ref="A11266:A11329" si="176">CONCATENATE(B11266,C11266,E11266,D11266,S11266,F11266)</f>
        <v>2017-2026Sierra1-in-2September PeakCAISO9</v>
      </c>
      <c r="B11266" t="s">
        <v>54</v>
      </c>
      <c r="C11266" t="s">
        <v>14</v>
      </c>
      <c r="D11266" t="s">
        <v>7</v>
      </c>
      <c r="E11266" t="s">
        <v>9</v>
      </c>
      <c r="F11266">
        <v>9</v>
      </c>
      <c r="G11266">
        <v>0.73262101411819458</v>
      </c>
      <c r="H11266">
        <v>0.73262101411819458</v>
      </c>
      <c r="I11266">
        <v>70.763282775878906</v>
      </c>
      <c r="J11266">
        <v>0</v>
      </c>
      <c r="K11266">
        <v>18182</v>
      </c>
      <c r="L11266">
        <v>16834.373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 t="s">
        <v>39</v>
      </c>
    </row>
    <row r="11267" spans="1:19" hidden="1" x14ac:dyDescent="0.25">
      <c r="A11267" s="10" t="str">
        <f t="shared" si="176"/>
        <v>2017-2026Sierra1-in-10September PeakCAISO9</v>
      </c>
      <c r="B11267" t="s">
        <v>54</v>
      </c>
      <c r="C11267" t="s">
        <v>14</v>
      </c>
      <c r="D11267" t="s">
        <v>7</v>
      </c>
      <c r="E11267" t="s">
        <v>1</v>
      </c>
      <c r="F11267">
        <v>9</v>
      </c>
      <c r="G11267">
        <v>0.82645535469055176</v>
      </c>
      <c r="H11267">
        <v>0.82645535469055176</v>
      </c>
      <c r="I11267">
        <v>72.289604187011719</v>
      </c>
      <c r="J11267">
        <v>0</v>
      </c>
      <c r="K11267">
        <v>18182</v>
      </c>
      <c r="L11267">
        <v>16834.373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 t="s">
        <v>39</v>
      </c>
    </row>
    <row r="11268" spans="1:19" hidden="1" x14ac:dyDescent="0.25">
      <c r="A11268" s="10" t="str">
        <f t="shared" si="176"/>
        <v>2017-2026Sierra1-in-10September PeakPGE9</v>
      </c>
      <c r="B11268" t="s">
        <v>54</v>
      </c>
      <c r="C11268" t="s">
        <v>14</v>
      </c>
      <c r="D11268" t="s">
        <v>7</v>
      </c>
      <c r="E11268" t="s">
        <v>1</v>
      </c>
      <c r="F11268">
        <v>9</v>
      </c>
      <c r="G11268">
        <v>0.88432890176773071</v>
      </c>
      <c r="H11268">
        <v>0.88432890176773071</v>
      </c>
      <c r="I11268">
        <v>73.233070373535156</v>
      </c>
      <c r="J11268">
        <v>0</v>
      </c>
      <c r="K11268">
        <v>18182</v>
      </c>
      <c r="L11268">
        <v>16834.373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 t="s">
        <v>38</v>
      </c>
    </row>
    <row r="11269" spans="1:19" hidden="1" x14ac:dyDescent="0.25">
      <c r="A11269" s="10" t="str">
        <f t="shared" si="176"/>
        <v>2017-2026Sierra1-in-2September PeakPGE9</v>
      </c>
      <c r="B11269" t="s">
        <v>54</v>
      </c>
      <c r="C11269" t="s">
        <v>14</v>
      </c>
      <c r="D11269" t="s">
        <v>7</v>
      </c>
      <c r="E11269" t="s">
        <v>9</v>
      </c>
      <c r="F11269">
        <v>9</v>
      </c>
      <c r="G11269">
        <v>0.88139873743057251</v>
      </c>
      <c r="H11269">
        <v>0.88139873743057251</v>
      </c>
      <c r="I11269">
        <v>74.207748413085938</v>
      </c>
      <c r="J11269">
        <v>0</v>
      </c>
      <c r="K11269">
        <v>18182</v>
      </c>
      <c r="L11269">
        <v>16834.373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 t="s">
        <v>38</v>
      </c>
    </row>
    <row r="11270" spans="1:19" hidden="1" x14ac:dyDescent="0.25">
      <c r="A11270" s="10" t="str">
        <f t="shared" si="176"/>
        <v>2017-2026Sierra1-in-10September PeakCAISO10</v>
      </c>
      <c r="B11270" t="s">
        <v>54</v>
      </c>
      <c r="C11270" t="s">
        <v>14</v>
      </c>
      <c r="D11270" t="s">
        <v>7</v>
      </c>
      <c r="E11270" t="s">
        <v>1</v>
      </c>
      <c r="F11270">
        <v>10</v>
      </c>
      <c r="G11270">
        <v>0.85043030977249146</v>
      </c>
      <c r="H11270">
        <v>0.85043030977249146</v>
      </c>
      <c r="I11270">
        <v>79.598846435546875</v>
      </c>
      <c r="J11270">
        <v>0</v>
      </c>
      <c r="K11270">
        <v>18182</v>
      </c>
      <c r="L11270">
        <v>16834.373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 t="s">
        <v>39</v>
      </c>
    </row>
    <row r="11271" spans="1:19" hidden="1" x14ac:dyDescent="0.25">
      <c r="A11271" s="10" t="str">
        <f t="shared" si="176"/>
        <v>2017-2026Sierra1-in-2September PeakCAISO10</v>
      </c>
      <c r="B11271" t="s">
        <v>54</v>
      </c>
      <c r="C11271" t="s">
        <v>14</v>
      </c>
      <c r="D11271" t="s">
        <v>7</v>
      </c>
      <c r="E11271" t="s">
        <v>9</v>
      </c>
      <c r="F11271">
        <v>10</v>
      </c>
      <c r="G11271">
        <v>0.75387388467788696</v>
      </c>
      <c r="H11271">
        <v>0.75387388467788696</v>
      </c>
      <c r="I11271">
        <v>77.528404235839844</v>
      </c>
      <c r="J11271">
        <v>0</v>
      </c>
      <c r="K11271">
        <v>18182</v>
      </c>
      <c r="L11271">
        <v>16834.373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 t="s">
        <v>39</v>
      </c>
    </row>
    <row r="11272" spans="1:19" hidden="1" x14ac:dyDescent="0.25">
      <c r="A11272" s="10" t="str">
        <f t="shared" si="176"/>
        <v>2017-2026Sierra1-in-2September PeakPGE10</v>
      </c>
      <c r="B11272" t="s">
        <v>54</v>
      </c>
      <c r="C11272" t="s">
        <v>14</v>
      </c>
      <c r="D11272" t="s">
        <v>7</v>
      </c>
      <c r="E11272" t="s">
        <v>9</v>
      </c>
      <c r="F11272">
        <v>10</v>
      </c>
      <c r="G11272">
        <v>0.90696758031845093</v>
      </c>
      <c r="H11272">
        <v>0.90696758031845093</v>
      </c>
      <c r="I11272">
        <v>80.929161071777344</v>
      </c>
      <c r="J11272">
        <v>0</v>
      </c>
      <c r="K11272">
        <v>18182</v>
      </c>
      <c r="L11272">
        <v>16834.373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 t="s">
        <v>38</v>
      </c>
    </row>
    <row r="11273" spans="1:19" hidden="1" x14ac:dyDescent="0.25">
      <c r="A11273" s="10" t="str">
        <f t="shared" si="176"/>
        <v>2017-2026Sierra1-in-10September PeakPGE10</v>
      </c>
      <c r="B11273" t="s">
        <v>54</v>
      </c>
      <c r="C11273" t="s">
        <v>14</v>
      </c>
      <c r="D11273" t="s">
        <v>7</v>
      </c>
      <c r="E11273" t="s">
        <v>1</v>
      </c>
      <c r="F11273">
        <v>10</v>
      </c>
      <c r="G11273">
        <v>0.90998274087905884</v>
      </c>
      <c r="H11273">
        <v>0.90998274087905884</v>
      </c>
      <c r="I11273">
        <v>81.551795959472656</v>
      </c>
      <c r="J11273">
        <v>0</v>
      </c>
      <c r="K11273">
        <v>18182</v>
      </c>
      <c r="L11273">
        <v>16834.373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 t="s">
        <v>38</v>
      </c>
    </row>
    <row r="11274" spans="1:19" hidden="1" x14ac:dyDescent="0.25">
      <c r="A11274" s="10" t="str">
        <f t="shared" si="176"/>
        <v>2017-2026Sierra1-in-10September PeakCAISO11</v>
      </c>
      <c r="B11274" t="s">
        <v>54</v>
      </c>
      <c r="C11274" t="s">
        <v>14</v>
      </c>
      <c r="D11274" t="s">
        <v>7</v>
      </c>
      <c r="E11274" t="s">
        <v>1</v>
      </c>
      <c r="F11274">
        <v>11</v>
      </c>
      <c r="G11274">
        <v>0.9275086522102356</v>
      </c>
      <c r="H11274">
        <v>0.9275086522102356</v>
      </c>
      <c r="I11274">
        <v>85.6392822265625</v>
      </c>
      <c r="J11274">
        <v>0</v>
      </c>
      <c r="K11274">
        <v>18182</v>
      </c>
      <c r="L11274">
        <v>16834.373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 t="s">
        <v>39</v>
      </c>
    </row>
    <row r="11275" spans="1:19" hidden="1" x14ac:dyDescent="0.25">
      <c r="A11275" s="10" t="str">
        <f t="shared" si="176"/>
        <v>2017-2026Sierra1-in-2September PeakCAISO11</v>
      </c>
      <c r="B11275" t="s">
        <v>54</v>
      </c>
      <c r="C11275" t="s">
        <v>14</v>
      </c>
      <c r="D11275" t="s">
        <v>7</v>
      </c>
      <c r="E11275" t="s">
        <v>9</v>
      </c>
      <c r="F11275">
        <v>11</v>
      </c>
      <c r="G11275">
        <v>0.82220083475112915</v>
      </c>
      <c r="H11275">
        <v>0.82220083475112915</v>
      </c>
      <c r="I11275">
        <v>82.897819519042969</v>
      </c>
      <c r="J11275">
        <v>0</v>
      </c>
      <c r="K11275">
        <v>18182</v>
      </c>
      <c r="L11275">
        <v>16834.373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 t="s">
        <v>39</v>
      </c>
    </row>
    <row r="11276" spans="1:19" hidden="1" x14ac:dyDescent="0.25">
      <c r="A11276" s="10" t="str">
        <f t="shared" si="176"/>
        <v>2017-2026Sierra1-in-2September PeakPGE11</v>
      </c>
      <c r="B11276" t="s">
        <v>54</v>
      </c>
      <c r="C11276" t="s">
        <v>14</v>
      </c>
      <c r="D11276" t="s">
        <v>7</v>
      </c>
      <c r="E11276" t="s">
        <v>9</v>
      </c>
      <c r="F11276">
        <v>11</v>
      </c>
      <c r="G11276">
        <v>0.98917007446289063</v>
      </c>
      <c r="H11276">
        <v>0.98917007446289063</v>
      </c>
      <c r="I11276">
        <v>86.773162841796875</v>
      </c>
      <c r="J11276">
        <v>0</v>
      </c>
      <c r="K11276">
        <v>18182</v>
      </c>
      <c r="L11276">
        <v>16834.373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 t="s">
        <v>38</v>
      </c>
    </row>
    <row r="11277" spans="1:19" hidden="1" x14ac:dyDescent="0.25">
      <c r="A11277" s="10" t="str">
        <f t="shared" si="176"/>
        <v>2017-2026Sierra1-in-10September PeakPGE11</v>
      </c>
      <c r="B11277" t="s">
        <v>54</v>
      </c>
      <c r="C11277" t="s">
        <v>14</v>
      </c>
      <c r="D11277" t="s">
        <v>7</v>
      </c>
      <c r="E11277" t="s">
        <v>1</v>
      </c>
      <c r="F11277">
        <v>11</v>
      </c>
      <c r="G11277">
        <v>0.9924585223197937</v>
      </c>
      <c r="H11277">
        <v>0.9924585223197937</v>
      </c>
      <c r="I11277">
        <v>86.697502136230469</v>
      </c>
      <c r="J11277">
        <v>0</v>
      </c>
      <c r="K11277">
        <v>18182</v>
      </c>
      <c r="L11277">
        <v>16834.373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 t="s">
        <v>38</v>
      </c>
    </row>
    <row r="11278" spans="1:19" hidden="1" x14ac:dyDescent="0.25">
      <c r="A11278" s="10" t="str">
        <f t="shared" si="176"/>
        <v>2017-2026Sierra1-in-2September PeakCAISO12</v>
      </c>
      <c r="B11278" t="s">
        <v>54</v>
      </c>
      <c r="C11278" t="s">
        <v>14</v>
      </c>
      <c r="D11278" t="s">
        <v>7</v>
      </c>
      <c r="E11278" t="s">
        <v>9</v>
      </c>
      <c r="F11278">
        <v>12</v>
      </c>
      <c r="G11278">
        <v>0.96620988845825195</v>
      </c>
      <c r="H11278">
        <v>0.96620988845825195</v>
      </c>
      <c r="I11278">
        <v>86.127090454101563</v>
      </c>
      <c r="J11278">
        <v>0</v>
      </c>
      <c r="K11278">
        <v>18182</v>
      </c>
      <c r="L11278">
        <v>16834.373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 t="s">
        <v>39</v>
      </c>
    </row>
    <row r="11279" spans="1:19" hidden="1" x14ac:dyDescent="0.25">
      <c r="A11279" s="10" t="str">
        <f t="shared" si="176"/>
        <v>2017-2026Sierra1-in-10September PeakCAISO12</v>
      </c>
      <c r="B11279" t="s">
        <v>54</v>
      </c>
      <c r="C11279" t="s">
        <v>14</v>
      </c>
      <c r="D11279" t="s">
        <v>7</v>
      </c>
      <c r="E11279" t="s">
        <v>1</v>
      </c>
      <c r="F11279">
        <v>12</v>
      </c>
      <c r="G11279">
        <v>1.089962363243103</v>
      </c>
      <c r="H11279">
        <v>1.089962363243103</v>
      </c>
      <c r="I11279">
        <v>89.277847290039062</v>
      </c>
      <c r="J11279">
        <v>0</v>
      </c>
      <c r="K11279">
        <v>18182</v>
      </c>
      <c r="L11279">
        <v>16834.373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 t="s">
        <v>39</v>
      </c>
    </row>
    <row r="11280" spans="1:19" hidden="1" x14ac:dyDescent="0.25">
      <c r="A11280" s="10" t="str">
        <f t="shared" si="176"/>
        <v>2017-2026Sierra1-in-2September PeakPGE12</v>
      </c>
      <c r="B11280" t="s">
        <v>54</v>
      </c>
      <c r="C11280" t="s">
        <v>14</v>
      </c>
      <c r="D11280" t="s">
        <v>7</v>
      </c>
      <c r="E11280" t="s">
        <v>9</v>
      </c>
      <c r="F11280">
        <v>12</v>
      </c>
      <c r="G11280">
        <v>1.162423849105835</v>
      </c>
      <c r="H11280">
        <v>1.162423849105835</v>
      </c>
      <c r="I11280">
        <v>90.064018249511719</v>
      </c>
      <c r="J11280">
        <v>0</v>
      </c>
      <c r="K11280">
        <v>18182</v>
      </c>
      <c r="L11280">
        <v>16834.373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 t="s">
        <v>38</v>
      </c>
    </row>
    <row r="11281" spans="1:19" hidden="1" x14ac:dyDescent="0.25">
      <c r="A11281" s="10" t="str">
        <f t="shared" si="176"/>
        <v>2017-2026Sierra1-in-10September PeakPGE12</v>
      </c>
      <c r="B11281" t="s">
        <v>54</v>
      </c>
      <c r="C11281" t="s">
        <v>14</v>
      </c>
      <c r="D11281" t="s">
        <v>7</v>
      </c>
      <c r="E11281" t="s">
        <v>1</v>
      </c>
      <c r="F11281">
        <v>12</v>
      </c>
      <c r="G11281">
        <v>1.1662882566452026</v>
      </c>
      <c r="H11281">
        <v>1.1662882566452026</v>
      </c>
      <c r="I11281">
        <v>90.423042297363281</v>
      </c>
      <c r="J11281">
        <v>0</v>
      </c>
      <c r="K11281">
        <v>18182</v>
      </c>
      <c r="L11281">
        <v>16834.373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 t="s">
        <v>38</v>
      </c>
    </row>
    <row r="11282" spans="1:19" hidden="1" x14ac:dyDescent="0.25">
      <c r="A11282" s="10" t="str">
        <f t="shared" si="176"/>
        <v>2017-2026Sierra1-in-2September PeakCAISO13</v>
      </c>
      <c r="B11282" t="s">
        <v>54</v>
      </c>
      <c r="C11282" t="s">
        <v>14</v>
      </c>
      <c r="D11282" t="s">
        <v>7</v>
      </c>
      <c r="E11282" t="s">
        <v>9</v>
      </c>
      <c r="F11282">
        <v>13</v>
      </c>
      <c r="G11282">
        <v>1.1589163541793823</v>
      </c>
      <c r="H11282">
        <v>1.1589163541793823</v>
      </c>
      <c r="I11282">
        <v>87.224266052246094</v>
      </c>
      <c r="J11282">
        <v>0</v>
      </c>
      <c r="K11282">
        <v>18182</v>
      </c>
      <c r="L11282">
        <v>16834.373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 t="s">
        <v>39</v>
      </c>
    </row>
    <row r="11283" spans="1:19" hidden="1" x14ac:dyDescent="0.25">
      <c r="A11283" s="10" t="str">
        <f t="shared" si="176"/>
        <v>2017-2026Sierra1-in-10September PeakCAISO13</v>
      </c>
      <c r="B11283" t="s">
        <v>54</v>
      </c>
      <c r="C11283" t="s">
        <v>14</v>
      </c>
      <c r="D11283" t="s">
        <v>7</v>
      </c>
      <c r="E11283" t="s">
        <v>1</v>
      </c>
      <c r="F11283">
        <v>13</v>
      </c>
      <c r="G11283">
        <v>1.307350754737854</v>
      </c>
      <c r="H11283">
        <v>1.307350754737854</v>
      </c>
      <c r="I11283">
        <v>91.407020568847656</v>
      </c>
      <c r="J11283">
        <v>0</v>
      </c>
      <c r="K11283">
        <v>18182</v>
      </c>
      <c r="L11283">
        <v>16834.373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 t="s">
        <v>39</v>
      </c>
    </row>
    <row r="11284" spans="1:19" hidden="1" x14ac:dyDescent="0.25">
      <c r="A11284" s="10" t="str">
        <f t="shared" si="176"/>
        <v>2017-2026Sierra1-in-10September PeakPGE13</v>
      </c>
      <c r="B11284" t="s">
        <v>54</v>
      </c>
      <c r="C11284" t="s">
        <v>14</v>
      </c>
      <c r="D11284" t="s">
        <v>7</v>
      </c>
      <c r="E11284" t="s">
        <v>1</v>
      </c>
      <c r="F11284">
        <v>13</v>
      </c>
      <c r="G11284">
        <v>1.3988994359970093</v>
      </c>
      <c r="H11284">
        <v>1.3988994359970093</v>
      </c>
      <c r="I11284">
        <v>92.779190063476562</v>
      </c>
      <c r="J11284">
        <v>0</v>
      </c>
      <c r="K11284">
        <v>18182</v>
      </c>
      <c r="L11284">
        <v>16834.373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 t="s">
        <v>38</v>
      </c>
    </row>
    <row r="11285" spans="1:19" hidden="1" x14ac:dyDescent="0.25">
      <c r="A11285" s="10" t="str">
        <f t="shared" si="176"/>
        <v>2017-2026Sierra1-in-2September PeakPGE13</v>
      </c>
      <c r="B11285" t="s">
        <v>54</v>
      </c>
      <c r="C11285" t="s">
        <v>14</v>
      </c>
      <c r="D11285" t="s">
        <v>7</v>
      </c>
      <c r="E11285" t="s">
        <v>9</v>
      </c>
      <c r="F11285">
        <v>13</v>
      </c>
      <c r="G11285">
        <v>1.3942643404006958</v>
      </c>
      <c r="H11285">
        <v>1.3942643404006958</v>
      </c>
      <c r="I11285">
        <v>92.002876281738281</v>
      </c>
      <c r="J11285">
        <v>0</v>
      </c>
      <c r="K11285">
        <v>18182</v>
      </c>
      <c r="L11285">
        <v>16834.373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 t="s">
        <v>38</v>
      </c>
    </row>
    <row r="11286" spans="1:19" hidden="1" x14ac:dyDescent="0.25">
      <c r="A11286" s="10" t="str">
        <f t="shared" si="176"/>
        <v>2017-2026Sierra1-in-2September PeakCAISO14</v>
      </c>
      <c r="B11286" t="s">
        <v>54</v>
      </c>
      <c r="C11286" t="s">
        <v>14</v>
      </c>
      <c r="D11286" t="s">
        <v>7</v>
      </c>
      <c r="E11286" t="s">
        <v>9</v>
      </c>
      <c r="F11286">
        <v>14</v>
      </c>
      <c r="G11286">
        <v>1.3701764345169067</v>
      </c>
      <c r="H11286">
        <v>1.2123855352401733</v>
      </c>
      <c r="I11286">
        <v>89.012290954589844</v>
      </c>
      <c r="J11286">
        <v>0.10273714363574982</v>
      </c>
      <c r="K11286">
        <v>18182</v>
      </c>
      <c r="L11286">
        <v>16834.373</v>
      </c>
      <c r="M11286">
        <v>0.15779094398021698</v>
      </c>
      <c r="N11286">
        <v>2.6123020797967911E-2</v>
      </c>
      <c r="O11286">
        <v>0.10391558706760406</v>
      </c>
      <c r="P11286">
        <v>0.15779094398021698</v>
      </c>
      <c r="Q11286">
        <v>0.2116663008928299</v>
      </c>
      <c r="R11286">
        <v>0.28945887088775635</v>
      </c>
      <c r="S11286" t="s">
        <v>39</v>
      </c>
    </row>
    <row r="11287" spans="1:19" hidden="1" x14ac:dyDescent="0.25">
      <c r="A11287" s="10" t="str">
        <f t="shared" si="176"/>
        <v>2017-2026Sierra1-in-10September PeakCAISO14</v>
      </c>
      <c r="B11287" t="s">
        <v>54</v>
      </c>
      <c r="C11287" t="s">
        <v>14</v>
      </c>
      <c r="D11287" t="s">
        <v>7</v>
      </c>
      <c r="E11287" t="s">
        <v>1</v>
      </c>
      <c r="F11287">
        <v>14</v>
      </c>
      <c r="G11287">
        <v>1.5456690788269043</v>
      </c>
      <c r="H11287">
        <v>1.3312613964080811</v>
      </c>
      <c r="I11287">
        <v>93.258460998535156</v>
      </c>
      <c r="J11287">
        <v>0.10273714363574982</v>
      </c>
      <c r="K11287">
        <v>18182</v>
      </c>
      <c r="L11287">
        <v>16834.373</v>
      </c>
      <c r="M11287">
        <v>0.21440774202346802</v>
      </c>
      <c r="N11287">
        <v>8.273981511592865E-2</v>
      </c>
      <c r="O11287">
        <v>0.1605323851108551</v>
      </c>
      <c r="P11287">
        <v>0.21440774202346802</v>
      </c>
      <c r="Q11287">
        <v>0.26828309893608093</v>
      </c>
      <c r="R11287">
        <v>0.34607565402984619</v>
      </c>
      <c r="S11287" t="s">
        <v>39</v>
      </c>
    </row>
    <row r="11288" spans="1:19" hidden="1" x14ac:dyDescent="0.25">
      <c r="A11288" s="10" t="str">
        <f t="shared" si="176"/>
        <v>2017-2026Sierra1-in-10September PeakPGE14</v>
      </c>
      <c r="B11288" t="s">
        <v>54</v>
      </c>
      <c r="C11288" t="s">
        <v>14</v>
      </c>
      <c r="D11288" t="s">
        <v>7</v>
      </c>
      <c r="E11288" t="s">
        <v>1</v>
      </c>
      <c r="F11288">
        <v>14</v>
      </c>
      <c r="G11288">
        <v>1.6539063453674316</v>
      </c>
      <c r="H11288">
        <v>1.4163589477539063</v>
      </c>
      <c r="I11288">
        <v>94.182334899902344</v>
      </c>
      <c r="J11288">
        <v>0.10273714363574982</v>
      </c>
      <c r="K11288">
        <v>18182</v>
      </c>
      <c r="L11288">
        <v>16834.373</v>
      </c>
      <c r="M11288">
        <v>0.23754744231700897</v>
      </c>
      <c r="N11288">
        <v>0.1058795154094696</v>
      </c>
      <c r="O11288">
        <v>0.18367208540439606</v>
      </c>
      <c r="P11288">
        <v>0.23754744231700897</v>
      </c>
      <c r="Q11288">
        <v>0.29142281413078308</v>
      </c>
      <c r="R11288">
        <v>0.36921536922454834</v>
      </c>
      <c r="S11288" t="s">
        <v>38</v>
      </c>
    </row>
    <row r="11289" spans="1:19" hidden="1" x14ac:dyDescent="0.25">
      <c r="A11289" s="10" t="str">
        <f t="shared" si="176"/>
        <v>2017-2026Sierra1-in-2September PeakPGE14</v>
      </c>
      <c r="B11289" t="s">
        <v>54</v>
      </c>
      <c r="C11289" t="s">
        <v>14</v>
      </c>
      <c r="D11289" t="s">
        <v>7</v>
      </c>
      <c r="E11289" t="s">
        <v>9</v>
      </c>
      <c r="F11289">
        <v>14</v>
      </c>
      <c r="G11289">
        <v>1.6484262943267822</v>
      </c>
      <c r="H11289">
        <v>1.4126219749450684</v>
      </c>
      <c r="I11289">
        <v>94.234024047851562</v>
      </c>
      <c r="J11289">
        <v>0.10273714363574982</v>
      </c>
      <c r="K11289">
        <v>18182</v>
      </c>
      <c r="L11289">
        <v>16834.373</v>
      </c>
      <c r="M11289">
        <v>0.23580425977706909</v>
      </c>
      <c r="N11289">
        <v>0.10413633286952972</v>
      </c>
      <c r="O11289">
        <v>0.18192890286445618</v>
      </c>
      <c r="P11289">
        <v>0.23580425977706909</v>
      </c>
      <c r="Q11289">
        <v>0.28967961668968201</v>
      </c>
      <c r="R11289">
        <v>0.36747217178344727</v>
      </c>
      <c r="S11289" t="s">
        <v>38</v>
      </c>
    </row>
    <row r="11290" spans="1:19" hidden="1" x14ac:dyDescent="0.25">
      <c r="A11290" s="10" t="str">
        <f t="shared" si="176"/>
        <v>2017-2026Sierra1-in-2September PeakCAISO15</v>
      </c>
      <c r="B11290" t="s">
        <v>54</v>
      </c>
      <c r="C11290" t="s">
        <v>14</v>
      </c>
      <c r="D11290" t="s">
        <v>7</v>
      </c>
      <c r="E11290" t="s">
        <v>9</v>
      </c>
      <c r="F11290">
        <v>15</v>
      </c>
      <c r="G11290">
        <v>1.5785775184631348</v>
      </c>
      <c r="H11290">
        <v>1.3274829387664795</v>
      </c>
      <c r="I11290">
        <v>90.754730224609375</v>
      </c>
      <c r="J11290">
        <v>0.1230589896440506</v>
      </c>
      <c r="K11290">
        <v>18182</v>
      </c>
      <c r="L11290">
        <v>16834.373</v>
      </c>
      <c r="M11290">
        <v>0.25109463930130005</v>
      </c>
      <c r="N11290">
        <v>9.338223934173584E-2</v>
      </c>
      <c r="O11290">
        <v>0.18656250834465027</v>
      </c>
      <c r="P11290">
        <v>0.25109463930130005</v>
      </c>
      <c r="Q11290">
        <v>0.31562677025794983</v>
      </c>
      <c r="R11290">
        <v>0.40880703926086426</v>
      </c>
      <c r="S11290" t="s">
        <v>39</v>
      </c>
    </row>
    <row r="11291" spans="1:19" hidden="1" x14ac:dyDescent="0.25">
      <c r="A11291" s="10" t="str">
        <f t="shared" si="176"/>
        <v>2017-2026Sierra1-in-10September PeakCAISO15</v>
      </c>
      <c r="B11291" t="s">
        <v>54</v>
      </c>
      <c r="C11291" t="s">
        <v>14</v>
      </c>
      <c r="D11291" t="s">
        <v>7</v>
      </c>
      <c r="E11291" t="s">
        <v>1</v>
      </c>
      <c r="F11291">
        <v>15</v>
      </c>
      <c r="G11291">
        <v>1.7807621955871582</v>
      </c>
      <c r="H11291">
        <v>1.4593815803527832</v>
      </c>
      <c r="I11291">
        <v>94.695465087890625</v>
      </c>
      <c r="J11291">
        <v>0.1230589896440506</v>
      </c>
      <c r="K11291">
        <v>18182</v>
      </c>
      <c r="L11291">
        <v>16834.373</v>
      </c>
      <c r="M11291">
        <v>0.32138067483901978</v>
      </c>
      <c r="N11291">
        <v>0.16366827487945557</v>
      </c>
      <c r="O11291">
        <v>0.25684854388237</v>
      </c>
      <c r="P11291">
        <v>0.32138067483901978</v>
      </c>
      <c r="Q11291">
        <v>0.38591280579566956</v>
      </c>
      <c r="R11291">
        <v>0.47909307479858398</v>
      </c>
      <c r="S11291" t="s">
        <v>39</v>
      </c>
    </row>
    <row r="11292" spans="1:19" hidden="1" x14ac:dyDescent="0.25">
      <c r="A11292" s="10" t="str">
        <f t="shared" si="176"/>
        <v>2017-2026Sierra1-in-10September PeakPGE15</v>
      </c>
      <c r="B11292" t="s">
        <v>54</v>
      </c>
      <c r="C11292" t="s">
        <v>14</v>
      </c>
      <c r="D11292" t="s">
        <v>7</v>
      </c>
      <c r="E11292" t="s">
        <v>1</v>
      </c>
      <c r="F11292">
        <v>15</v>
      </c>
      <c r="G11292">
        <v>1.9054622650146484</v>
      </c>
      <c r="H11292">
        <v>1.553842306137085</v>
      </c>
      <c r="I11292">
        <v>95.538490295410156</v>
      </c>
      <c r="J11292">
        <v>0.1230589896440506</v>
      </c>
      <c r="K11292">
        <v>18182</v>
      </c>
      <c r="L11292">
        <v>16834.373</v>
      </c>
      <c r="M11292">
        <v>0.35161995887756348</v>
      </c>
      <c r="N11292">
        <v>0.19390755891799927</v>
      </c>
      <c r="O11292">
        <v>0.2870878279209137</v>
      </c>
      <c r="P11292">
        <v>0.35161995887756348</v>
      </c>
      <c r="Q11292">
        <v>0.41615208983421326</v>
      </c>
      <c r="R11292">
        <v>0.50933235883712769</v>
      </c>
      <c r="S11292" t="s">
        <v>38</v>
      </c>
    </row>
    <row r="11293" spans="1:19" hidden="1" x14ac:dyDescent="0.25">
      <c r="A11293" s="10" t="str">
        <f t="shared" si="176"/>
        <v>2017-2026Sierra1-in-2September PeakPGE15</v>
      </c>
      <c r="B11293" t="s">
        <v>54</v>
      </c>
      <c r="C11293" t="s">
        <v>14</v>
      </c>
      <c r="D11293" t="s">
        <v>7</v>
      </c>
      <c r="E11293" t="s">
        <v>9</v>
      </c>
      <c r="F11293">
        <v>15</v>
      </c>
      <c r="G11293">
        <v>1.8991485834121704</v>
      </c>
      <c r="H11293">
        <v>1.5450910329818726</v>
      </c>
      <c r="I11293">
        <v>96.070442199707031</v>
      </c>
      <c r="J11293">
        <v>0.1230589896440506</v>
      </c>
      <c r="K11293">
        <v>18182</v>
      </c>
      <c r="L11293">
        <v>16834.373</v>
      </c>
      <c r="M11293">
        <v>0.35405758023262024</v>
      </c>
      <c r="N11293">
        <v>0.19634518027305603</v>
      </c>
      <c r="O11293">
        <v>0.28952544927597046</v>
      </c>
      <c r="P11293">
        <v>0.35405758023262024</v>
      </c>
      <c r="Q11293">
        <v>0.41858971118927002</v>
      </c>
      <c r="R11293">
        <v>0.51177000999450684</v>
      </c>
      <c r="S11293" t="s">
        <v>38</v>
      </c>
    </row>
    <row r="11294" spans="1:19" hidden="1" x14ac:dyDescent="0.25">
      <c r="A11294" s="10" t="str">
        <f t="shared" si="176"/>
        <v>2017-2026Sierra1-in-10September PeakCAISO16</v>
      </c>
      <c r="B11294" t="s">
        <v>54</v>
      </c>
      <c r="C11294" t="s">
        <v>14</v>
      </c>
      <c r="D11294" t="s">
        <v>7</v>
      </c>
      <c r="E11294" t="s">
        <v>1</v>
      </c>
      <c r="F11294">
        <v>16</v>
      </c>
      <c r="G11294">
        <v>2.0720410346984863</v>
      </c>
      <c r="H11294">
        <v>1.6241040229797363</v>
      </c>
      <c r="I11294">
        <v>95.385757446289062</v>
      </c>
      <c r="J11294">
        <v>0.15615223348140717</v>
      </c>
      <c r="K11294">
        <v>18182</v>
      </c>
      <c r="L11294">
        <v>16834.373</v>
      </c>
      <c r="M11294">
        <v>0.44793704152107239</v>
      </c>
      <c r="N11294">
        <v>0.24781234562397003</v>
      </c>
      <c r="O11294">
        <v>0.36605080962181091</v>
      </c>
      <c r="P11294">
        <v>0.44793704152107239</v>
      </c>
      <c r="Q11294">
        <v>0.52982324361801147</v>
      </c>
      <c r="R11294">
        <v>0.64806175231933594</v>
      </c>
      <c r="S11294" t="s">
        <v>39</v>
      </c>
    </row>
    <row r="11295" spans="1:19" hidden="1" x14ac:dyDescent="0.25">
      <c r="A11295" s="10" t="str">
        <f t="shared" si="176"/>
        <v>2017-2026Sierra1-in-2September PeakCAISO16</v>
      </c>
      <c r="B11295" t="s">
        <v>54</v>
      </c>
      <c r="C11295" t="s">
        <v>14</v>
      </c>
      <c r="D11295" t="s">
        <v>7</v>
      </c>
      <c r="E11295" t="s">
        <v>9</v>
      </c>
      <c r="F11295">
        <v>16</v>
      </c>
      <c r="G11295">
        <v>1.8367850780487061</v>
      </c>
      <c r="H11295">
        <v>1.490422248840332</v>
      </c>
      <c r="I11295">
        <v>91.690292358398438</v>
      </c>
      <c r="J11295">
        <v>0.15615223348140717</v>
      </c>
      <c r="K11295">
        <v>18182</v>
      </c>
      <c r="L11295">
        <v>16834.373</v>
      </c>
      <c r="M11295">
        <v>0.34636276960372925</v>
      </c>
      <c r="N11295">
        <v>0.14623807370662689</v>
      </c>
      <c r="O11295">
        <v>0.26447653770446777</v>
      </c>
      <c r="P11295">
        <v>0.34636276960372925</v>
      </c>
      <c r="Q11295">
        <v>0.42824900150299072</v>
      </c>
      <c r="R11295">
        <v>0.54648745059967041</v>
      </c>
      <c r="S11295" t="s">
        <v>39</v>
      </c>
    </row>
    <row r="11296" spans="1:19" hidden="1" x14ac:dyDescent="0.25">
      <c r="A11296" s="10" t="str">
        <f t="shared" si="176"/>
        <v>2017-2026Sierra1-in-10September PeakPGE16</v>
      </c>
      <c r="B11296" t="s">
        <v>54</v>
      </c>
      <c r="C11296" t="s">
        <v>14</v>
      </c>
      <c r="D11296" t="s">
        <v>7</v>
      </c>
      <c r="E11296" t="s">
        <v>1</v>
      </c>
      <c r="F11296">
        <v>16</v>
      </c>
      <c r="G11296">
        <v>2.2171382904052734</v>
      </c>
      <c r="H11296">
        <v>1.73394775390625</v>
      </c>
      <c r="I11296">
        <v>96.386199951171875</v>
      </c>
      <c r="J11296">
        <v>0.15615223348140717</v>
      </c>
      <c r="K11296">
        <v>18182</v>
      </c>
      <c r="L11296">
        <v>16834.373</v>
      </c>
      <c r="M11296">
        <v>0.48319056630134583</v>
      </c>
      <c r="N11296">
        <v>0.28306585550308228</v>
      </c>
      <c r="O11296">
        <v>0.40130433440208435</v>
      </c>
      <c r="P11296">
        <v>0.48319056630134583</v>
      </c>
      <c r="Q11296">
        <v>0.56507676839828491</v>
      </c>
      <c r="R11296">
        <v>0.68331527709960938</v>
      </c>
      <c r="S11296" t="s">
        <v>38</v>
      </c>
    </row>
    <row r="11297" spans="1:19" hidden="1" x14ac:dyDescent="0.25">
      <c r="A11297" s="10" t="str">
        <f t="shared" si="176"/>
        <v>2017-2026Sierra1-in-2September PeakPGE16</v>
      </c>
      <c r="B11297" t="s">
        <v>54</v>
      </c>
      <c r="C11297" t="s">
        <v>14</v>
      </c>
      <c r="D11297" t="s">
        <v>7</v>
      </c>
      <c r="E11297" t="s">
        <v>9</v>
      </c>
      <c r="F11297">
        <v>16</v>
      </c>
      <c r="G11297">
        <v>2.209791898727417</v>
      </c>
      <c r="H11297">
        <v>1.7165126800537109</v>
      </c>
      <c r="I11297">
        <v>96.9068603515625</v>
      </c>
      <c r="J11297">
        <v>0.15615223348140717</v>
      </c>
      <c r="K11297">
        <v>18182</v>
      </c>
      <c r="L11297">
        <v>16834.373</v>
      </c>
      <c r="M11297">
        <v>0.49327915906906128</v>
      </c>
      <c r="N11297">
        <v>0.29315444827079773</v>
      </c>
      <c r="O11297">
        <v>0.4113929271697998</v>
      </c>
      <c r="P11297">
        <v>0.49327915906906128</v>
      </c>
      <c r="Q11297">
        <v>0.57516539096832275</v>
      </c>
      <c r="R11297">
        <v>0.69340384006500244</v>
      </c>
      <c r="S11297" t="s">
        <v>38</v>
      </c>
    </row>
    <row r="11298" spans="1:19" hidden="1" x14ac:dyDescent="0.25">
      <c r="A11298" s="10" t="str">
        <f t="shared" si="176"/>
        <v>2017-2026Sierra1-in-10September PeakCAISO17</v>
      </c>
      <c r="B11298" t="s">
        <v>54</v>
      </c>
      <c r="C11298" t="s">
        <v>14</v>
      </c>
      <c r="D11298" t="s">
        <v>7</v>
      </c>
      <c r="E11298" t="s">
        <v>1</v>
      </c>
      <c r="F11298">
        <v>17</v>
      </c>
      <c r="G11298">
        <v>2.3573129177093506</v>
      </c>
      <c r="H11298">
        <v>1.853711724281311</v>
      </c>
      <c r="I11298">
        <v>95.41204833984375</v>
      </c>
      <c r="J11298">
        <v>0.16046801209449768</v>
      </c>
      <c r="K11298">
        <v>18182</v>
      </c>
      <c r="L11298">
        <v>16834.373</v>
      </c>
      <c r="M11298">
        <v>0.50360119342803955</v>
      </c>
      <c r="N11298">
        <v>0.29794538021087646</v>
      </c>
      <c r="O11298">
        <v>0.41945177316665649</v>
      </c>
      <c r="P11298">
        <v>0.50360119342803955</v>
      </c>
      <c r="Q11298">
        <v>0.58775061368942261</v>
      </c>
      <c r="R11298">
        <v>0.70925700664520264</v>
      </c>
      <c r="S11298" t="s">
        <v>39</v>
      </c>
    </row>
    <row r="11299" spans="1:19" hidden="1" x14ac:dyDescent="0.25">
      <c r="A11299" s="10" t="str">
        <f t="shared" si="176"/>
        <v>2017-2026Sierra1-in-2September PeakCAISO17</v>
      </c>
      <c r="B11299" t="s">
        <v>54</v>
      </c>
      <c r="C11299" t="s">
        <v>14</v>
      </c>
      <c r="D11299" t="s">
        <v>7</v>
      </c>
      <c r="E11299" t="s">
        <v>9</v>
      </c>
      <c r="F11299">
        <v>17</v>
      </c>
      <c r="G11299">
        <v>2.0896675586700439</v>
      </c>
      <c r="H11299">
        <v>1.662682056427002</v>
      </c>
      <c r="I11299">
        <v>92.296005249023438</v>
      </c>
      <c r="J11299">
        <v>0.16046801209449768</v>
      </c>
      <c r="K11299">
        <v>18182</v>
      </c>
      <c r="L11299">
        <v>16834.373</v>
      </c>
      <c r="M11299">
        <v>0.42698553204536438</v>
      </c>
      <c r="N11299">
        <v>0.22132973372936249</v>
      </c>
      <c r="O11299">
        <v>0.34283611178398132</v>
      </c>
      <c r="P11299">
        <v>0.42698553204536438</v>
      </c>
      <c r="Q11299">
        <v>0.51113498210906982</v>
      </c>
      <c r="R11299">
        <v>0.63264131546020508</v>
      </c>
      <c r="S11299" t="s">
        <v>39</v>
      </c>
    </row>
    <row r="11300" spans="1:19" hidden="1" x14ac:dyDescent="0.25">
      <c r="A11300" s="10" t="str">
        <f t="shared" si="176"/>
        <v>2017-2026Sierra1-in-2September PeakPGE17</v>
      </c>
      <c r="B11300" t="s">
        <v>54</v>
      </c>
      <c r="C11300" t="s">
        <v>14</v>
      </c>
      <c r="D11300" t="s">
        <v>7</v>
      </c>
      <c r="E11300" t="s">
        <v>9</v>
      </c>
      <c r="F11300">
        <v>17</v>
      </c>
      <c r="G11300">
        <v>2.514028787612915</v>
      </c>
      <c r="H11300">
        <v>1.9610805511474609</v>
      </c>
      <c r="I11300">
        <v>97.584007263183594</v>
      </c>
      <c r="J11300">
        <v>0.16046801209449768</v>
      </c>
      <c r="K11300">
        <v>18182</v>
      </c>
      <c r="L11300">
        <v>16834.373</v>
      </c>
      <c r="M11300">
        <v>0.55294829607009888</v>
      </c>
      <c r="N11300">
        <v>0.34729248285293579</v>
      </c>
      <c r="O11300">
        <v>0.46879887580871582</v>
      </c>
      <c r="P11300">
        <v>0.55294829607009888</v>
      </c>
      <c r="Q11300">
        <v>0.63709771633148193</v>
      </c>
      <c r="R11300">
        <v>0.75860410928726196</v>
      </c>
      <c r="S11300" t="s">
        <v>38</v>
      </c>
    </row>
    <row r="11301" spans="1:19" hidden="1" x14ac:dyDescent="0.25">
      <c r="A11301" s="10" t="str">
        <f t="shared" si="176"/>
        <v>2017-2026Sierra1-in-10September PeakPGE17</v>
      </c>
      <c r="B11301" t="s">
        <v>54</v>
      </c>
      <c r="C11301" t="s">
        <v>14</v>
      </c>
      <c r="D11301" t="s">
        <v>7</v>
      </c>
      <c r="E11301" t="s">
        <v>1</v>
      </c>
      <c r="F11301">
        <v>17</v>
      </c>
      <c r="G11301">
        <v>2.5223865509033203</v>
      </c>
      <c r="H11301">
        <v>1.9804561138153076</v>
      </c>
      <c r="I11301">
        <v>96.64276123046875</v>
      </c>
      <c r="J11301">
        <v>0.16046801209449768</v>
      </c>
      <c r="K11301">
        <v>18182</v>
      </c>
      <c r="L11301">
        <v>16834.373</v>
      </c>
      <c r="M11301">
        <v>0.5419304370880127</v>
      </c>
      <c r="N11301">
        <v>0.33627462387084961</v>
      </c>
      <c r="O11301">
        <v>0.45778101682662964</v>
      </c>
      <c r="P11301">
        <v>0.5419304370880127</v>
      </c>
      <c r="Q11301">
        <v>0.62607985734939575</v>
      </c>
      <c r="R11301">
        <v>0.74758625030517578</v>
      </c>
      <c r="S11301" t="s">
        <v>38</v>
      </c>
    </row>
    <row r="11302" spans="1:19" hidden="1" x14ac:dyDescent="0.25">
      <c r="A11302" s="10" t="str">
        <f t="shared" si="176"/>
        <v>2017-2026Sierra1-in-10September PeakCAISO18</v>
      </c>
      <c r="B11302" t="s">
        <v>54</v>
      </c>
      <c r="C11302" t="s">
        <v>14</v>
      </c>
      <c r="D11302" t="s">
        <v>7</v>
      </c>
      <c r="E11302" t="s">
        <v>1</v>
      </c>
      <c r="F11302">
        <v>18</v>
      </c>
      <c r="G11302">
        <v>2.585179328918457</v>
      </c>
      <c r="H11302">
        <v>2.0795073509216309</v>
      </c>
      <c r="I11302">
        <v>94.530464172363281</v>
      </c>
      <c r="J11302">
        <v>0.13599415123462677</v>
      </c>
      <c r="K11302">
        <v>18182</v>
      </c>
      <c r="L11302">
        <v>16834.373</v>
      </c>
      <c r="M11302">
        <v>0.5056719183921814</v>
      </c>
      <c r="N11302">
        <v>0.33138182759284973</v>
      </c>
      <c r="O11302">
        <v>0.43435660004615784</v>
      </c>
      <c r="P11302">
        <v>0.5056719183921814</v>
      </c>
      <c r="Q11302">
        <v>0.57698726654052734</v>
      </c>
      <c r="R11302">
        <v>0.67996203899383545</v>
      </c>
      <c r="S11302" t="s">
        <v>39</v>
      </c>
    </row>
    <row r="11303" spans="1:19" hidden="1" x14ac:dyDescent="0.25">
      <c r="A11303" s="10" t="str">
        <f t="shared" si="176"/>
        <v>2017-2026Sierra1-in-2September PeakCAISO18</v>
      </c>
      <c r="B11303" t="s">
        <v>54</v>
      </c>
      <c r="C11303" t="s">
        <v>14</v>
      </c>
      <c r="D11303" t="s">
        <v>7</v>
      </c>
      <c r="E11303" t="s">
        <v>9</v>
      </c>
      <c r="F11303">
        <v>18</v>
      </c>
      <c r="G11303">
        <v>2.2916624546051025</v>
      </c>
      <c r="H11303">
        <v>1.8664422035217285</v>
      </c>
      <c r="I11303">
        <v>91.573707580566406</v>
      </c>
      <c r="J11303">
        <v>0.13599415123462677</v>
      </c>
      <c r="K11303">
        <v>18182</v>
      </c>
      <c r="L11303">
        <v>16834.373</v>
      </c>
      <c r="M11303">
        <v>0.42522022128105164</v>
      </c>
      <c r="N11303">
        <v>0.25093013048171997</v>
      </c>
      <c r="O11303">
        <v>0.35390490293502808</v>
      </c>
      <c r="P11303">
        <v>0.42522022128105164</v>
      </c>
      <c r="Q11303">
        <v>0.4965355396270752</v>
      </c>
      <c r="R11303">
        <v>0.5995103120803833</v>
      </c>
      <c r="S11303" t="s">
        <v>39</v>
      </c>
    </row>
    <row r="11304" spans="1:19" hidden="1" x14ac:dyDescent="0.25">
      <c r="A11304" s="10" t="str">
        <f t="shared" si="176"/>
        <v>2017-2026Sierra1-in-10September PeakPGE18</v>
      </c>
      <c r="B11304" t="s">
        <v>54</v>
      </c>
      <c r="C11304" t="s">
        <v>14</v>
      </c>
      <c r="D11304" t="s">
        <v>7</v>
      </c>
      <c r="E11304" t="s">
        <v>1</v>
      </c>
      <c r="F11304">
        <v>18</v>
      </c>
      <c r="G11304">
        <v>2.766209602355957</v>
      </c>
      <c r="H11304">
        <v>2.2112278938293457</v>
      </c>
      <c r="I11304">
        <v>96.337760925292969</v>
      </c>
      <c r="J11304">
        <v>0.13599415123462677</v>
      </c>
      <c r="K11304">
        <v>18182</v>
      </c>
      <c r="L11304">
        <v>16834.373</v>
      </c>
      <c r="M11304">
        <v>0.55498182773590088</v>
      </c>
      <c r="N11304">
        <v>0.38069173693656921</v>
      </c>
      <c r="O11304">
        <v>0.48366650938987732</v>
      </c>
      <c r="P11304">
        <v>0.55498182773590088</v>
      </c>
      <c r="Q11304">
        <v>0.62629717588424683</v>
      </c>
      <c r="R11304">
        <v>0.72927194833755493</v>
      </c>
      <c r="S11304" t="s">
        <v>38</v>
      </c>
    </row>
    <row r="11305" spans="1:19" hidden="1" x14ac:dyDescent="0.25">
      <c r="A11305" s="10" t="str">
        <f t="shared" si="176"/>
        <v>2017-2026Sierra1-in-2September PeakPGE18</v>
      </c>
      <c r="B11305" t="s">
        <v>54</v>
      </c>
      <c r="C11305" t="s">
        <v>14</v>
      </c>
      <c r="D11305" t="s">
        <v>7</v>
      </c>
      <c r="E11305" t="s">
        <v>9</v>
      </c>
      <c r="F11305">
        <v>18</v>
      </c>
      <c r="G11305">
        <v>2.7570438385009766</v>
      </c>
      <c r="H11305">
        <v>2.1966326236724854</v>
      </c>
      <c r="I11305">
        <v>96.66387939453125</v>
      </c>
      <c r="J11305">
        <v>0.13599415123462677</v>
      </c>
      <c r="K11305">
        <v>18182</v>
      </c>
      <c r="L11305">
        <v>16834.373</v>
      </c>
      <c r="M11305">
        <v>0.56041127443313599</v>
      </c>
      <c r="N11305">
        <v>0.38612118363380432</v>
      </c>
      <c r="O11305">
        <v>0.48909595608711243</v>
      </c>
      <c r="P11305">
        <v>0.56041127443313599</v>
      </c>
      <c r="Q11305">
        <v>0.63172662258148193</v>
      </c>
      <c r="R11305">
        <v>0.73470139503479004</v>
      </c>
      <c r="S11305" t="s">
        <v>38</v>
      </c>
    </row>
    <row r="11306" spans="1:19" hidden="1" x14ac:dyDescent="0.25">
      <c r="A11306" s="10" t="str">
        <f t="shared" si="176"/>
        <v>2017-2026Sierra1-in-10September PeakCAISO19</v>
      </c>
      <c r="B11306" t="s">
        <v>54</v>
      </c>
      <c r="C11306" t="s">
        <v>14</v>
      </c>
      <c r="D11306" t="s">
        <v>7</v>
      </c>
      <c r="E11306" t="s">
        <v>1</v>
      </c>
      <c r="F11306">
        <v>19</v>
      </c>
      <c r="G11306">
        <v>2.6641097068786621</v>
      </c>
      <c r="H11306">
        <v>2.8879706859588623</v>
      </c>
      <c r="I11306">
        <v>89.919052124023438</v>
      </c>
      <c r="J11306">
        <v>0.11742977052927017</v>
      </c>
      <c r="K11306">
        <v>18182</v>
      </c>
      <c r="L11306">
        <v>16834.373</v>
      </c>
      <c r="M11306">
        <v>-0.22386105358600616</v>
      </c>
      <c r="N11306">
        <v>-0.37435904145240784</v>
      </c>
      <c r="O11306">
        <v>-0.28544121980667114</v>
      </c>
      <c r="P11306">
        <v>-0.22386105358600616</v>
      </c>
      <c r="Q11306">
        <v>-0.16228088736534119</v>
      </c>
      <c r="R11306">
        <v>-7.3363058269023895E-2</v>
      </c>
      <c r="S11306" t="s">
        <v>39</v>
      </c>
    </row>
    <row r="11307" spans="1:19" hidden="1" x14ac:dyDescent="0.25">
      <c r="A11307" s="10" t="str">
        <f t="shared" si="176"/>
        <v>2017-2026Sierra1-in-2September PeakCAISO19</v>
      </c>
      <c r="B11307" t="s">
        <v>54</v>
      </c>
      <c r="C11307" t="s">
        <v>14</v>
      </c>
      <c r="D11307" t="s">
        <v>7</v>
      </c>
      <c r="E11307" t="s">
        <v>9</v>
      </c>
      <c r="F11307">
        <v>19</v>
      </c>
      <c r="G11307">
        <v>2.3616311550140381</v>
      </c>
      <c r="H11307">
        <v>2.5732617378234863</v>
      </c>
      <c r="I11307">
        <v>88.045028686523438</v>
      </c>
      <c r="J11307">
        <v>0.11742977052927017</v>
      </c>
      <c r="K11307">
        <v>18182</v>
      </c>
      <c r="L11307">
        <v>16834.373</v>
      </c>
      <c r="M11307">
        <v>-0.21163049340248108</v>
      </c>
      <c r="N11307">
        <v>-0.36212849617004395</v>
      </c>
      <c r="O11307">
        <v>-0.27321067452430725</v>
      </c>
      <c r="P11307">
        <v>-0.21163049340248108</v>
      </c>
      <c r="Q11307">
        <v>-0.1500503271818161</v>
      </c>
      <c r="R11307">
        <v>-6.113249808549881E-2</v>
      </c>
      <c r="S11307" t="s">
        <v>39</v>
      </c>
    </row>
    <row r="11308" spans="1:19" hidden="1" x14ac:dyDescent="0.25">
      <c r="A11308" s="10" t="str">
        <f t="shared" si="176"/>
        <v>2017-2026Sierra1-in-2September PeakPGE19</v>
      </c>
      <c r="B11308" t="s">
        <v>54</v>
      </c>
      <c r="C11308" t="s">
        <v>14</v>
      </c>
      <c r="D11308" t="s">
        <v>7</v>
      </c>
      <c r="E11308" t="s">
        <v>9</v>
      </c>
      <c r="F11308">
        <v>19</v>
      </c>
      <c r="G11308">
        <v>2.841221809387207</v>
      </c>
      <c r="H11308">
        <v>3.0694575309753418</v>
      </c>
      <c r="I11308">
        <v>92.302932739257813</v>
      </c>
      <c r="J11308">
        <v>0.11742977052927017</v>
      </c>
      <c r="K11308">
        <v>18182</v>
      </c>
      <c r="L11308">
        <v>16834.373</v>
      </c>
      <c r="M11308">
        <v>-0.22823578119277954</v>
      </c>
      <c r="N11308">
        <v>-0.37873378396034241</v>
      </c>
      <c r="O11308">
        <v>-0.28981596231460571</v>
      </c>
      <c r="P11308">
        <v>-0.22823578119277954</v>
      </c>
      <c r="Q11308">
        <v>-0.16665561497211456</v>
      </c>
      <c r="R11308">
        <v>-7.7737785875797272E-2</v>
      </c>
      <c r="S11308" t="s">
        <v>38</v>
      </c>
    </row>
    <row r="11309" spans="1:19" hidden="1" x14ac:dyDescent="0.25">
      <c r="A11309" s="10" t="str">
        <f t="shared" si="176"/>
        <v>2017-2026Sierra1-in-10September PeakPGE19</v>
      </c>
      <c r="B11309" t="s">
        <v>54</v>
      </c>
      <c r="C11309" t="s">
        <v>14</v>
      </c>
      <c r="D11309" t="s">
        <v>7</v>
      </c>
      <c r="E11309" t="s">
        <v>1</v>
      </c>
      <c r="F11309">
        <v>19</v>
      </c>
      <c r="G11309">
        <v>2.8506672382354736</v>
      </c>
      <c r="H11309">
        <v>3.0814237594604492</v>
      </c>
      <c r="I11309">
        <v>91.356979370117188</v>
      </c>
      <c r="J11309">
        <v>0.11742977052927017</v>
      </c>
      <c r="K11309">
        <v>18182</v>
      </c>
      <c r="L11309">
        <v>16834.373</v>
      </c>
      <c r="M11309">
        <v>-0.23075652122497559</v>
      </c>
      <c r="N11309">
        <v>-0.38125452399253845</v>
      </c>
      <c r="O11309">
        <v>-0.29233670234680176</v>
      </c>
      <c r="P11309">
        <v>-0.23075652122497559</v>
      </c>
      <c r="Q11309">
        <v>-0.16917635500431061</v>
      </c>
      <c r="R11309">
        <v>-8.0258525907993317E-2</v>
      </c>
      <c r="S11309" t="s">
        <v>38</v>
      </c>
    </row>
    <row r="11310" spans="1:19" hidden="1" x14ac:dyDescent="0.25">
      <c r="A11310" s="10" t="str">
        <f t="shared" si="176"/>
        <v>2017-2026Sierra1-in-10September PeakCAISO20</v>
      </c>
      <c r="B11310" t="s">
        <v>54</v>
      </c>
      <c r="C11310" t="s">
        <v>14</v>
      </c>
      <c r="D11310" t="s">
        <v>7</v>
      </c>
      <c r="E11310" t="s">
        <v>1</v>
      </c>
      <c r="F11310">
        <v>20</v>
      </c>
      <c r="G11310">
        <v>2.5333197116851807</v>
      </c>
      <c r="H11310">
        <v>2.783158540725708</v>
      </c>
      <c r="I11310">
        <v>81.053367614746094</v>
      </c>
      <c r="J11310">
        <v>7.6294809579849243E-2</v>
      </c>
      <c r="K11310">
        <v>18182</v>
      </c>
      <c r="L11310">
        <v>16834.373</v>
      </c>
      <c r="M11310">
        <v>-0.24983888864517212</v>
      </c>
      <c r="N11310">
        <v>-0.34761831164360046</v>
      </c>
      <c r="O11310">
        <v>-0.28984788060188293</v>
      </c>
      <c r="P11310">
        <v>-0.24983888864517212</v>
      </c>
      <c r="Q11310">
        <v>-0.2098298966884613</v>
      </c>
      <c r="R11310">
        <v>-0.15205946564674377</v>
      </c>
      <c r="S11310" t="s">
        <v>39</v>
      </c>
    </row>
    <row r="11311" spans="1:19" hidden="1" x14ac:dyDescent="0.25">
      <c r="A11311" s="10" t="str">
        <f t="shared" si="176"/>
        <v>2017-2026Sierra1-in-2September PeakCAISO20</v>
      </c>
      <c r="B11311" t="s">
        <v>54</v>
      </c>
      <c r="C11311" t="s">
        <v>14</v>
      </c>
      <c r="D11311" t="s">
        <v>7</v>
      </c>
      <c r="E11311" t="s">
        <v>9</v>
      </c>
      <c r="F11311">
        <v>20</v>
      </c>
      <c r="G11311">
        <v>2.2456908226013184</v>
      </c>
      <c r="H11311">
        <v>2.4617166519165039</v>
      </c>
      <c r="I11311">
        <v>79.869636535644531</v>
      </c>
      <c r="J11311">
        <v>7.6294809579849243E-2</v>
      </c>
      <c r="K11311">
        <v>18182</v>
      </c>
      <c r="L11311">
        <v>16834.373</v>
      </c>
      <c r="M11311">
        <v>-0.21602572500705719</v>
      </c>
      <c r="N11311">
        <v>-0.31380516290664673</v>
      </c>
      <c r="O11311">
        <v>-0.2560347318649292</v>
      </c>
      <c r="P11311">
        <v>-0.21602572500705719</v>
      </c>
      <c r="Q11311">
        <v>-0.17601673305034637</v>
      </c>
      <c r="R11311">
        <v>-0.11824629455804825</v>
      </c>
      <c r="S11311" t="s">
        <v>39</v>
      </c>
    </row>
    <row r="11312" spans="1:19" hidden="1" x14ac:dyDescent="0.25">
      <c r="A11312" s="10" t="str">
        <f t="shared" si="176"/>
        <v>2017-2026Sierra1-in-10September PeakPGE20</v>
      </c>
      <c r="B11312" t="s">
        <v>54</v>
      </c>
      <c r="C11312" t="s">
        <v>14</v>
      </c>
      <c r="D11312" t="s">
        <v>7</v>
      </c>
      <c r="E11312" t="s">
        <v>1</v>
      </c>
      <c r="F11312">
        <v>20</v>
      </c>
      <c r="G11312">
        <v>2.7107183933258057</v>
      </c>
      <c r="H11312">
        <v>2.9811434745788574</v>
      </c>
      <c r="I11312">
        <v>82.540634155273437</v>
      </c>
      <c r="J11312">
        <v>7.6294809579849243E-2</v>
      </c>
      <c r="K11312">
        <v>18182</v>
      </c>
      <c r="L11312">
        <v>16834.373</v>
      </c>
      <c r="M11312">
        <v>-0.27042520046234131</v>
      </c>
      <c r="N11312">
        <v>-0.36820462346076965</v>
      </c>
      <c r="O11312">
        <v>-0.31043419241905212</v>
      </c>
      <c r="P11312">
        <v>-0.27042520046234131</v>
      </c>
      <c r="Q11312">
        <v>-0.23041620850563049</v>
      </c>
      <c r="R11312">
        <v>-0.17264577746391296</v>
      </c>
      <c r="S11312" t="s">
        <v>38</v>
      </c>
    </row>
    <row r="11313" spans="1:19" hidden="1" x14ac:dyDescent="0.25">
      <c r="A11313" s="10" t="str">
        <f t="shared" si="176"/>
        <v>2017-2026Sierra1-in-2September PeakPGE20</v>
      </c>
      <c r="B11313" t="s">
        <v>54</v>
      </c>
      <c r="C11313" t="s">
        <v>14</v>
      </c>
      <c r="D11313" t="s">
        <v>7</v>
      </c>
      <c r="E11313" t="s">
        <v>9</v>
      </c>
      <c r="F11313">
        <v>20</v>
      </c>
      <c r="G11313">
        <v>2.7017364501953125</v>
      </c>
      <c r="H11313">
        <v>2.9712848663330078</v>
      </c>
      <c r="I11313">
        <v>82.879005432128906</v>
      </c>
      <c r="J11313">
        <v>7.6294809579849243E-2</v>
      </c>
      <c r="K11313">
        <v>18182</v>
      </c>
      <c r="L11313">
        <v>16834.373</v>
      </c>
      <c r="M11313">
        <v>-0.26954850554466248</v>
      </c>
      <c r="N11313">
        <v>-0.36732792854309082</v>
      </c>
      <c r="O11313">
        <v>-0.30955749750137329</v>
      </c>
      <c r="P11313">
        <v>-0.26954850554466248</v>
      </c>
      <c r="Q11313">
        <v>-0.22953951358795166</v>
      </c>
      <c r="R11313">
        <v>-0.17176908254623413</v>
      </c>
      <c r="S11313" t="s">
        <v>38</v>
      </c>
    </row>
    <row r="11314" spans="1:19" hidden="1" x14ac:dyDescent="0.25">
      <c r="A11314" s="10" t="str">
        <f t="shared" si="176"/>
        <v>2017-2026Sierra1-in-2September PeakCAISO21</v>
      </c>
      <c r="B11314" t="s">
        <v>54</v>
      </c>
      <c r="C11314" t="s">
        <v>14</v>
      </c>
      <c r="D11314" t="s">
        <v>7</v>
      </c>
      <c r="E11314" t="s">
        <v>9</v>
      </c>
      <c r="F11314">
        <v>21</v>
      </c>
      <c r="G11314">
        <v>2.0124137401580811</v>
      </c>
      <c r="H11314">
        <v>2.1424179077148437</v>
      </c>
      <c r="I11314">
        <v>74.199516296386719</v>
      </c>
      <c r="J11314">
        <v>7.6630406081676483E-2</v>
      </c>
      <c r="K11314">
        <v>18182</v>
      </c>
      <c r="L11314">
        <v>16834.373</v>
      </c>
      <c r="M11314">
        <v>-0.13000422716140747</v>
      </c>
      <c r="N11314">
        <v>-0.22821375727653503</v>
      </c>
      <c r="O11314">
        <v>-0.17018921673297882</v>
      </c>
      <c r="P11314">
        <v>-0.13000422716140747</v>
      </c>
      <c r="Q11314">
        <v>-8.9819245040416718E-2</v>
      </c>
      <c r="R11314">
        <v>-3.1794697046279907E-2</v>
      </c>
      <c r="S11314" t="s">
        <v>39</v>
      </c>
    </row>
    <row r="11315" spans="1:19" hidden="1" x14ac:dyDescent="0.25">
      <c r="A11315" s="10" t="str">
        <f t="shared" si="176"/>
        <v>2017-2026Sierra1-in-10September PeakCAISO21</v>
      </c>
      <c r="B11315" t="s">
        <v>54</v>
      </c>
      <c r="C11315" t="s">
        <v>14</v>
      </c>
      <c r="D11315" t="s">
        <v>7</v>
      </c>
      <c r="E11315" t="s">
        <v>1</v>
      </c>
      <c r="F11315">
        <v>21</v>
      </c>
      <c r="G11315">
        <v>2.2701642513275146</v>
      </c>
      <c r="H11315">
        <v>2.4329924583435059</v>
      </c>
      <c r="I11315">
        <v>75.394515991210938</v>
      </c>
      <c r="J11315">
        <v>7.6630406081676483E-2</v>
      </c>
      <c r="K11315">
        <v>18182</v>
      </c>
      <c r="L11315">
        <v>16834.373</v>
      </c>
      <c r="M11315">
        <v>-0.1628282219171524</v>
      </c>
      <c r="N11315">
        <v>-0.26103773713111877</v>
      </c>
      <c r="O11315">
        <v>-0.20301321148872375</v>
      </c>
      <c r="P11315">
        <v>-0.1628282219171524</v>
      </c>
      <c r="Q11315">
        <v>-0.12264323979616165</v>
      </c>
      <c r="R11315">
        <v>-6.4618691802024841E-2</v>
      </c>
      <c r="S11315" t="s">
        <v>39</v>
      </c>
    </row>
    <row r="11316" spans="1:19" hidden="1" x14ac:dyDescent="0.25">
      <c r="A11316" s="10" t="str">
        <f t="shared" si="176"/>
        <v>2017-2026Sierra1-in-2September PeakPGE21</v>
      </c>
      <c r="B11316" t="s">
        <v>54</v>
      </c>
      <c r="C11316" t="s">
        <v>14</v>
      </c>
      <c r="D11316" t="s">
        <v>7</v>
      </c>
      <c r="E11316" t="s">
        <v>9</v>
      </c>
      <c r="F11316">
        <v>21</v>
      </c>
      <c r="G11316">
        <v>2.4210865497589111</v>
      </c>
      <c r="H11316">
        <v>2.601417064666748</v>
      </c>
      <c r="I11316">
        <v>76.898735046386719</v>
      </c>
      <c r="J11316">
        <v>7.6630406081676483E-2</v>
      </c>
      <c r="K11316">
        <v>18182</v>
      </c>
      <c r="L11316">
        <v>16834.373</v>
      </c>
      <c r="M11316">
        <v>-0.18033047020435333</v>
      </c>
      <c r="N11316">
        <v>-0.2785399854183197</v>
      </c>
      <c r="O11316">
        <v>-0.22051545977592468</v>
      </c>
      <c r="P11316">
        <v>-0.18033047020435333</v>
      </c>
      <c r="Q11316">
        <v>-0.14014548063278198</v>
      </c>
      <c r="R11316">
        <v>-8.2120940089225769E-2</v>
      </c>
      <c r="S11316" t="s">
        <v>38</v>
      </c>
    </row>
    <row r="11317" spans="1:19" hidden="1" x14ac:dyDescent="0.25">
      <c r="A11317" s="10" t="str">
        <f t="shared" si="176"/>
        <v>2017-2026Sierra1-in-10September PeakPGE21</v>
      </c>
      <c r="B11317" t="s">
        <v>54</v>
      </c>
      <c r="C11317" t="s">
        <v>14</v>
      </c>
      <c r="D11317" t="s">
        <v>7</v>
      </c>
      <c r="E11317" t="s">
        <v>1</v>
      </c>
      <c r="F11317">
        <v>21</v>
      </c>
      <c r="G11317">
        <v>2.4291353225708008</v>
      </c>
      <c r="H11317">
        <v>2.6084513664245605</v>
      </c>
      <c r="I11317">
        <v>77.618637084960937</v>
      </c>
      <c r="J11317">
        <v>7.6630406081676483E-2</v>
      </c>
      <c r="K11317">
        <v>18182</v>
      </c>
      <c r="L11317">
        <v>16834.373</v>
      </c>
      <c r="M11317">
        <v>-0.17931593954563141</v>
      </c>
      <c r="N11317">
        <v>-0.27752545475959778</v>
      </c>
      <c r="O11317">
        <v>-0.21950092911720276</v>
      </c>
      <c r="P11317">
        <v>-0.17931593954563141</v>
      </c>
      <c r="Q11317">
        <v>-0.13913094997406006</v>
      </c>
      <c r="R11317">
        <v>-8.1106409430503845E-2</v>
      </c>
      <c r="S11317" t="s">
        <v>38</v>
      </c>
    </row>
    <row r="11318" spans="1:19" hidden="1" x14ac:dyDescent="0.25">
      <c r="A11318" s="10" t="str">
        <f t="shared" si="176"/>
        <v>2017-2026Sierra1-in-2September PeakCAISO22</v>
      </c>
      <c r="B11318" t="s">
        <v>54</v>
      </c>
      <c r="C11318" t="s">
        <v>14</v>
      </c>
      <c r="D11318" t="s">
        <v>7</v>
      </c>
      <c r="E11318" t="s">
        <v>9</v>
      </c>
      <c r="F11318">
        <v>22</v>
      </c>
      <c r="G11318">
        <v>1.7231905460357666</v>
      </c>
      <c r="H11318">
        <v>1.793330192565918</v>
      </c>
      <c r="I11318">
        <v>70.983390808105469</v>
      </c>
      <c r="J11318">
        <v>6.3674606382846832E-2</v>
      </c>
      <c r="K11318">
        <v>18182</v>
      </c>
      <c r="L11318">
        <v>16834.373</v>
      </c>
      <c r="M11318">
        <v>-7.0139698684215546E-2</v>
      </c>
      <c r="N11318">
        <v>-0.15174508094787598</v>
      </c>
      <c r="O11318">
        <v>-0.10353066027164459</v>
      </c>
      <c r="P11318">
        <v>-7.0139698684215546E-2</v>
      </c>
      <c r="Q11318">
        <v>-3.6748733371496201E-2</v>
      </c>
      <c r="R11318">
        <v>1.1465677060186863E-2</v>
      </c>
      <c r="S11318" t="s">
        <v>39</v>
      </c>
    </row>
    <row r="11319" spans="1:19" hidden="1" x14ac:dyDescent="0.25">
      <c r="A11319" s="10" t="str">
        <f t="shared" si="176"/>
        <v>2017-2026Sierra1-in-10September PeakCAISO22</v>
      </c>
      <c r="B11319" t="s">
        <v>54</v>
      </c>
      <c r="C11319" t="s">
        <v>14</v>
      </c>
      <c r="D11319" t="s">
        <v>7</v>
      </c>
      <c r="E11319" t="s">
        <v>1</v>
      </c>
      <c r="F11319">
        <v>22</v>
      </c>
      <c r="G11319">
        <v>1.9438973665237427</v>
      </c>
      <c r="H11319">
        <v>2.0459115505218506</v>
      </c>
      <c r="I11319">
        <v>72.137977600097656</v>
      </c>
      <c r="J11319">
        <v>6.3674606382846832E-2</v>
      </c>
      <c r="K11319">
        <v>18182</v>
      </c>
      <c r="L11319">
        <v>16834.373</v>
      </c>
      <c r="M11319">
        <v>-0.10201422125101089</v>
      </c>
      <c r="N11319">
        <v>-0.18361960351467133</v>
      </c>
      <c r="O11319">
        <v>-0.13540518283843994</v>
      </c>
      <c r="P11319">
        <v>-0.10201422125101089</v>
      </c>
      <c r="Q11319">
        <v>-6.8623259663581848E-2</v>
      </c>
      <c r="R11319">
        <v>-2.0408846437931061E-2</v>
      </c>
      <c r="S11319" t="s">
        <v>39</v>
      </c>
    </row>
    <row r="11320" spans="1:19" hidden="1" x14ac:dyDescent="0.25">
      <c r="A11320" s="10" t="str">
        <f t="shared" si="176"/>
        <v>2017-2026Sierra1-in-2September PeakPGE22</v>
      </c>
      <c r="B11320" t="s">
        <v>54</v>
      </c>
      <c r="C11320" t="s">
        <v>14</v>
      </c>
      <c r="D11320" t="s">
        <v>7</v>
      </c>
      <c r="E11320" t="s">
        <v>9</v>
      </c>
      <c r="F11320">
        <v>22</v>
      </c>
      <c r="G11320">
        <v>2.0731291770935059</v>
      </c>
      <c r="H11320">
        <v>2.1916360855102539</v>
      </c>
      <c r="I11320">
        <v>73.550979614257813</v>
      </c>
      <c r="J11320">
        <v>6.3674606382846832E-2</v>
      </c>
      <c r="K11320">
        <v>18182</v>
      </c>
      <c r="L11320">
        <v>16834.373</v>
      </c>
      <c r="M11320">
        <v>-0.11850688606500626</v>
      </c>
      <c r="N11320">
        <v>-0.20011226832866669</v>
      </c>
      <c r="O11320">
        <v>-0.1518978476524353</v>
      </c>
      <c r="P11320">
        <v>-0.11850688606500626</v>
      </c>
      <c r="Q11320">
        <v>-8.5115924477577209E-2</v>
      </c>
      <c r="R11320">
        <v>-3.6901511251926422E-2</v>
      </c>
      <c r="S11320" t="s">
        <v>38</v>
      </c>
    </row>
    <row r="11321" spans="1:19" hidden="1" x14ac:dyDescent="0.25">
      <c r="A11321" s="10" t="str">
        <f t="shared" si="176"/>
        <v>2017-2026Sierra1-in-10September PeakPGE22</v>
      </c>
      <c r="B11321" t="s">
        <v>54</v>
      </c>
      <c r="C11321" t="s">
        <v>14</v>
      </c>
      <c r="D11321" t="s">
        <v>7</v>
      </c>
      <c r="E11321" t="s">
        <v>1</v>
      </c>
      <c r="F11321">
        <v>22</v>
      </c>
      <c r="G11321">
        <v>2.0800211429595947</v>
      </c>
      <c r="H11321">
        <v>2.1964983940124512</v>
      </c>
      <c r="I11321">
        <v>74.391242980957031</v>
      </c>
      <c r="J11321">
        <v>6.3674606382846832E-2</v>
      </c>
      <c r="K11321">
        <v>18182</v>
      </c>
      <c r="L11321">
        <v>16834.373</v>
      </c>
      <c r="M11321">
        <v>-0.11647719889879227</v>
      </c>
      <c r="N11321">
        <v>-0.1980825811624527</v>
      </c>
      <c r="O11321">
        <v>-0.14986816048622131</v>
      </c>
      <c r="P11321">
        <v>-0.11647719889879227</v>
      </c>
      <c r="Q11321">
        <v>-8.308623731136322E-2</v>
      </c>
      <c r="R11321">
        <v>-3.4871824085712433E-2</v>
      </c>
      <c r="S11321" t="s">
        <v>38</v>
      </c>
    </row>
    <row r="11322" spans="1:19" hidden="1" x14ac:dyDescent="0.25">
      <c r="A11322" s="10" t="str">
        <f t="shared" si="176"/>
        <v>2017-2026Sierra1-in-2September PeakCAISO23</v>
      </c>
      <c r="B11322" t="s">
        <v>54</v>
      </c>
      <c r="C11322" t="s">
        <v>14</v>
      </c>
      <c r="D11322" t="s">
        <v>7</v>
      </c>
      <c r="E11322" t="s">
        <v>9</v>
      </c>
      <c r="F11322">
        <v>23</v>
      </c>
      <c r="G11322">
        <v>1.3653196096420288</v>
      </c>
      <c r="H11322">
        <v>1.4113818407058716</v>
      </c>
      <c r="I11322">
        <v>68.664810180664063</v>
      </c>
      <c r="J11322">
        <v>5.8387260884046555E-2</v>
      </c>
      <c r="K11322">
        <v>18182</v>
      </c>
      <c r="L11322">
        <v>16834.373</v>
      </c>
      <c r="M11322">
        <v>-4.6062201261520386E-2</v>
      </c>
      <c r="N11322">
        <v>-0.12089131772518158</v>
      </c>
      <c r="O11322">
        <v>-7.6680481433868408E-2</v>
      </c>
      <c r="P11322">
        <v>-4.6062201261520386E-2</v>
      </c>
      <c r="Q11322">
        <v>-1.5443922020494938E-2</v>
      </c>
      <c r="R11322">
        <v>2.876691147685051E-2</v>
      </c>
      <c r="S11322" t="s">
        <v>39</v>
      </c>
    </row>
    <row r="11323" spans="1:19" hidden="1" x14ac:dyDescent="0.25">
      <c r="A11323" s="10" t="str">
        <f t="shared" si="176"/>
        <v>2017-2026Sierra1-in-10September PeakCAISO23</v>
      </c>
      <c r="B11323" t="s">
        <v>54</v>
      </c>
      <c r="C11323" t="s">
        <v>14</v>
      </c>
      <c r="D11323" t="s">
        <v>7</v>
      </c>
      <c r="E11323" t="s">
        <v>1</v>
      </c>
      <c r="F11323">
        <v>23</v>
      </c>
      <c r="G11323">
        <v>1.5401903390884399</v>
      </c>
      <c r="H11323">
        <v>1.6044971942901611</v>
      </c>
      <c r="I11323">
        <v>70.366416931152344</v>
      </c>
      <c r="J11323">
        <v>5.8387260884046555E-2</v>
      </c>
      <c r="K11323">
        <v>18182</v>
      </c>
      <c r="L11323">
        <v>16834.373</v>
      </c>
      <c r="M11323">
        <v>-6.4306825399398804E-2</v>
      </c>
      <c r="N11323">
        <v>-0.13913594186306</v>
      </c>
      <c r="O11323">
        <v>-9.4925105571746826E-2</v>
      </c>
      <c r="P11323">
        <v>-6.4306825399398804E-2</v>
      </c>
      <c r="Q11323">
        <v>-3.3688545227050781E-2</v>
      </c>
      <c r="R11323">
        <v>1.0522288270294666E-2</v>
      </c>
      <c r="S11323" t="s">
        <v>39</v>
      </c>
    </row>
    <row r="11324" spans="1:19" hidden="1" x14ac:dyDescent="0.25">
      <c r="A11324" s="10" t="str">
        <f t="shared" si="176"/>
        <v>2017-2026Sierra1-in-10September PeakPGE23</v>
      </c>
      <c r="B11324" t="s">
        <v>54</v>
      </c>
      <c r="C11324" t="s">
        <v>14</v>
      </c>
      <c r="D11324" t="s">
        <v>7</v>
      </c>
      <c r="E11324" t="s">
        <v>1</v>
      </c>
      <c r="F11324">
        <v>23</v>
      </c>
      <c r="G11324">
        <v>1.6480439901351929</v>
      </c>
      <c r="H11324">
        <v>1.7222623825073242</v>
      </c>
      <c r="I11324">
        <v>72.482902526855469</v>
      </c>
      <c r="J11324">
        <v>5.8387260884046555E-2</v>
      </c>
      <c r="K11324">
        <v>18182</v>
      </c>
      <c r="L11324">
        <v>16834.373</v>
      </c>
      <c r="M11324">
        <v>-7.4218414723873138E-2</v>
      </c>
      <c r="N11324">
        <v>-0.14904752373695374</v>
      </c>
      <c r="O11324">
        <v>-0.10483669489622116</v>
      </c>
      <c r="P11324">
        <v>-7.4218414723873138E-2</v>
      </c>
      <c r="Q11324">
        <v>-4.3600134551525116E-2</v>
      </c>
      <c r="R11324">
        <v>6.1069882940500975E-4</v>
      </c>
      <c r="S11324" t="s">
        <v>38</v>
      </c>
    </row>
    <row r="11325" spans="1:19" hidden="1" x14ac:dyDescent="0.25">
      <c r="A11325" s="10" t="str">
        <f t="shared" si="176"/>
        <v>2017-2026Sierra1-in-2September PeakPGE23</v>
      </c>
      <c r="B11325" t="s">
        <v>54</v>
      </c>
      <c r="C11325" t="s">
        <v>14</v>
      </c>
      <c r="D11325" t="s">
        <v>7</v>
      </c>
      <c r="E11325" t="s">
        <v>9</v>
      </c>
      <c r="F11325">
        <v>23</v>
      </c>
      <c r="G11325">
        <v>1.6425832509994507</v>
      </c>
      <c r="H11325">
        <v>1.7174059152603149</v>
      </c>
      <c r="I11325">
        <v>71.636566162109375</v>
      </c>
      <c r="J11325">
        <v>5.8387260884046555E-2</v>
      </c>
      <c r="K11325">
        <v>18182</v>
      </c>
      <c r="L11325">
        <v>16834.373</v>
      </c>
      <c r="M11325">
        <v>-7.4822701513767242E-2</v>
      </c>
      <c r="N11325">
        <v>-0.14965181052684784</v>
      </c>
      <c r="O11325">
        <v>-0.10544098168611526</v>
      </c>
      <c r="P11325">
        <v>-7.4822701513767242E-2</v>
      </c>
      <c r="Q11325">
        <v>-4.420442134141922E-2</v>
      </c>
      <c r="R11325">
        <v>6.4120354181795847E-6</v>
      </c>
      <c r="S11325" t="s">
        <v>38</v>
      </c>
    </row>
    <row r="11326" spans="1:19" hidden="1" x14ac:dyDescent="0.25">
      <c r="A11326" s="10" t="str">
        <f t="shared" si="176"/>
        <v>2017-2026Sierra1-in-2September PeakCAISO24</v>
      </c>
      <c r="B11326" t="s">
        <v>54</v>
      </c>
      <c r="C11326" t="s">
        <v>14</v>
      </c>
      <c r="D11326" t="s">
        <v>7</v>
      </c>
      <c r="E11326" t="s">
        <v>9</v>
      </c>
      <c r="F11326">
        <v>24</v>
      </c>
      <c r="G11326">
        <v>1.0579968690872192</v>
      </c>
      <c r="H11326">
        <v>1.089754581451416</v>
      </c>
      <c r="I11326">
        <v>67.430343627929688</v>
      </c>
      <c r="J11326">
        <v>4.4309847056865692E-2</v>
      </c>
      <c r="K11326">
        <v>18182</v>
      </c>
      <c r="L11326">
        <v>16834.373</v>
      </c>
      <c r="M11326">
        <v>-3.17576564848423E-2</v>
      </c>
      <c r="N11326">
        <v>-8.8545158505439758E-2</v>
      </c>
      <c r="O11326">
        <v>-5.499374121427536E-2</v>
      </c>
      <c r="P11326">
        <v>-3.17576564848423E-2</v>
      </c>
      <c r="Q11326">
        <v>-8.5215726867318153E-3</v>
      </c>
      <c r="R11326">
        <v>2.5029843673110008E-2</v>
      </c>
      <c r="S11326" t="s">
        <v>39</v>
      </c>
    </row>
    <row r="11327" spans="1:19" hidden="1" x14ac:dyDescent="0.25">
      <c r="A11327" s="10" t="str">
        <f t="shared" si="176"/>
        <v>2017-2026Sierra1-in-10September PeakCAISO24</v>
      </c>
      <c r="B11327" t="s">
        <v>54</v>
      </c>
      <c r="C11327" t="s">
        <v>14</v>
      </c>
      <c r="D11327" t="s">
        <v>7</v>
      </c>
      <c r="E11327" t="s">
        <v>1</v>
      </c>
      <c r="F11327">
        <v>24</v>
      </c>
      <c r="G11327">
        <v>1.1935055255889893</v>
      </c>
      <c r="H11327">
        <v>1.2377015352249146</v>
      </c>
      <c r="I11327">
        <v>69.672386169433594</v>
      </c>
      <c r="J11327">
        <v>4.4309847056865692E-2</v>
      </c>
      <c r="K11327">
        <v>18182</v>
      </c>
      <c r="L11327">
        <v>16834.373</v>
      </c>
      <c r="M11327">
        <v>-4.419601708650589E-2</v>
      </c>
      <c r="N11327">
        <v>-0.10098351538181305</v>
      </c>
      <c r="O11327">
        <v>-6.7432098090648651E-2</v>
      </c>
      <c r="P11327">
        <v>-4.419601708650589E-2</v>
      </c>
      <c r="Q11327">
        <v>-2.0959934219717979E-2</v>
      </c>
      <c r="R11327">
        <v>1.2591483071446419E-2</v>
      </c>
      <c r="S11327" t="s">
        <v>39</v>
      </c>
    </row>
    <row r="11328" spans="1:19" hidden="1" x14ac:dyDescent="0.25">
      <c r="A11328" s="10" t="str">
        <f t="shared" si="176"/>
        <v>2017-2026Sierra1-in-2September PeakPGE24</v>
      </c>
      <c r="B11328" t="s">
        <v>54</v>
      </c>
      <c r="C11328" t="s">
        <v>14</v>
      </c>
      <c r="D11328" t="s">
        <v>7</v>
      </c>
      <c r="E11328" t="s">
        <v>9</v>
      </c>
      <c r="F11328">
        <v>24</v>
      </c>
      <c r="G11328">
        <v>1.2728506326675415</v>
      </c>
      <c r="H11328">
        <v>1.324292778968811</v>
      </c>
      <c r="I11328">
        <v>70.113052368164063</v>
      </c>
      <c r="J11328">
        <v>4.4309847056865692E-2</v>
      </c>
      <c r="K11328">
        <v>18182</v>
      </c>
      <c r="L11328">
        <v>16834.373</v>
      </c>
      <c r="M11328">
        <v>-5.1442153751850128E-2</v>
      </c>
      <c r="N11328">
        <v>-0.10822965204715729</v>
      </c>
      <c r="O11328">
        <v>-7.4678234755992889E-2</v>
      </c>
      <c r="P11328">
        <v>-5.1442153751850128E-2</v>
      </c>
      <c r="Q11328">
        <v>-2.8206070885062218E-2</v>
      </c>
      <c r="R11328">
        <v>5.3453464061021805E-3</v>
      </c>
      <c r="S11328" t="s">
        <v>38</v>
      </c>
    </row>
    <row r="11329" spans="1:19" hidden="1" x14ac:dyDescent="0.25">
      <c r="A11329" s="10" t="str">
        <f t="shared" si="176"/>
        <v>2017-2026Sierra1-in-10September PeakPGE24</v>
      </c>
      <c r="B11329" t="s">
        <v>54</v>
      </c>
      <c r="C11329" t="s">
        <v>14</v>
      </c>
      <c r="D11329" t="s">
        <v>7</v>
      </c>
      <c r="E11329" t="s">
        <v>1</v>
      </c>
      <c r="F11329">
        <v>24</v>
      </c>
      <c r="G11329">
        <v>1.277082085609436</v>
      </c>
      <c r="H11329">
        <v>1.3289375305175781</v>
      </c>
      <c r="I11329">
        <v>71.006416320800781</v>
      </c>
      <c r="J11329">
        <v>4.4309847056865692E-2</v>
      </c>
      <c r="K11329">
        <v>18182</v>
      </c>
      <c r="L11329">
        <v>16834.373</v>
      </c>
      <c r="M11329">
        <v>-5.185544490814209E-2</v>
      </c>
      <c r="N11329">
        <v>-0.10864294320344925</v>
      </c>
      <c r="O11329">
        <v>-7.5091525912284851E-2</v>
      </c>
      <c r="P11329">
        <v>-5.185544490814209E-2</v>
      </c>
      <c r="Q11329">
        <v>-2.8619362041354179E-2</v>
      </c>
      <c r="R11329">
        <v>4.9320552498102188E-3</v>
      </c>
      <c r="S11329" t="s">
        <v>38</v>
      </c>
    </row>
    <row r="11330" spans="1:19" hidden="1" x14ac:dyDescent="0.25">
      <c r="A11330" s="10" t="str">
        <f t="shared" ref="A11330:A11393" si="177">CONCATENATE(B11330,C11330,E11330,D11330,S11330,F11330)</f>
        <v>2017-2026Sierra1-in-10Typical Event DayCAISO1</v>
      </c>
      <c r="B11330" t="s">
        <v>54</v>
      </c>
      <c r="C11330" t="s">
        <v>14</v>
      </c>
      <c r="D11330" t="s">
        <v>8</v>
      </c>
      <c r="E11330" t="s">
        <v>1</v>
      </c>
      <c r="F11330">
        <v>1</v>
      </c>
      <c r="G11330">
        <v>1.0151525735855103</v>
      </c>
      <c r="H11330">
        <v>1.0151525735855103</v>
      </c>
      <c r="I11330">
        <v>71.191917419433594</v>
      </c>
      <c r="J11330">
        <v>0</v>
      </c>
      <c r="K11330">
        <v>18182</v>
      </c>
      <c r="L11330">
        <v>16834.373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 t="s">
        <v>39</v>
      </c>
    </row>
    <row r="11331" spans="1:19" hidden="1" x14ac:dyDescent="0.25">
      <c r="A11331" s="10" t="str">
        <f t="shared" si="177"/>
        <v>2017-2026Sierra1-in-2Typical Event DayCAISO1</v>
      </c>
      <c r="B11331" t="s">
        <v>54</v>
      </c>
      <c r="C11331" t="s">
        <v>14</v>
      </c>
      <c r="D11331" t="s">
        <v>8</v>
      </c>
      <c r="E11331" t="s">
        <v>9</v>
      </c>
      <c r="F11331">
        <v>1</v>
      </c>
      <c r="G11331">
        <v>0.88571184873580933</v>
      </c>
      <c r="H11331">
        <v>0.88571184873580933</v>
      </c>
      <c r="I11331">
        <v>68.390113830566406</v>
      </c>
      <c r="J11331">
        <v>0</v>
      </c>
      <c r="K11331">
        <v>18182</v>
      </c>
      <c r="L11331">
        <v>16834.373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 t="s">
        <v>39</v>
      </c>
    </row>
    <row r="11332" spans="1:19" hidden="1" x14ac:dyDescent="0.25">
      <c r="A11332" s="10" t="str">
        <f t="shared" si="177"/>
        <v>2017-2026Sierra1-in-10Typical Event DayPGE1</v>
      </c>
      <c r="B11332" t="s">
        <v>54</v>
      </c>
      <c r="C11332" t="s">
        <v>14</v>
      </c>
      <c r="D11332" t="s">
        <v>8</v>
      </c>
      <c r="E11332" t="s">
        <v>1</v>
      </c>
      <c r="F11332">
        <v>1</v>
      </c>
      <c r="G11332">
        <v>1.0570042133331299</v>
      </c>
      <c r="H11332">
        <v>1.0570042133331299</v>
      </c>
      <c r="I11332">
        <v>72.553627014160156</v>
      </c>
      <c r="J11332">
        <v>0</v>
      </c>
      <c r="K11332">
        <v>18182</v>
      </c>
      <c r="L11332">
        <v>16834.373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 t="s">
        <v>38</v>
      </c>
    </row>
    <row r="11333" spans="1:19" hidden="1" x14ac:dyDescent="0.25">
      <c r="A11333" s="10" t="str">
        <f t="shared" si="177"/>
        <v>2017-2026Sierra1-in-2Typical Event DayPGE1</v>
      </c>
      <c r="B11333" t="s">
        <v>54</v>
      </c>
      <c r="C11333" t="s">
        <v>14</v>
      </c>
      <c r="D11333" t="s">
        <v>8</v>
      </c>
      <c r="E11333" t="s">
        <v>9</v>
      </c>
      <c r="F11333">
        <v>1</v>
      </c>
      <c r="G11333">
        <v>1.0107773542404175</v>
      </c>
      <c r="H11333">
        <v>1.0107773542404175</v>
      </c>
      <c r="I11333">
        <v>71.146568298339844</v>
      </c>
      <c r="J11333">
        <v>0</v>
      </c>
      <c r="K11333">
        <v>18182</v>
      </c>
      <c r="L11333">
        <v>16834.373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 t="s">
        <v>38</v>
      </c>
    </row>
    <row r="11334" spans="1:19" hidden="1" x14ac:dyDescent="0.25">
      <c r="A11334" s="10" t="str">
        <f t="shared" si="177"/>
        <v>2017-2026Sierra1-in-2Typical Event DayCAISO2</v>
      </c>
      <c r="B11334" t="s">
        <v>54</v>
      </c>
      <c r="C11334" t="s">
        <v>14</v>
      </c>
      <c r="D11334" t="s">
        <v>8</v>
      </c>
      <c r="E11334" t="s">
        <v>9</v>
      </c>
      <c r="F11334">
        <v>2</v>
      </c>
      <c r="G11334">
        <v>0.76608842611312866</v>
      </c>
      <c r="H11334">
        <v>0.76608842611312866</v>
      </c>
      <c r="I11334">
        <v>67.184547424316406</v>
      </c>
      <c r="J11334">
        <v>0</v>
      </c>
      <c r="K11334">
        <v>18182</v>
      </c>
      <c r="L11334">
        <v>16834.373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 t="s">
        <v>39</v>
      </c>
    </row>
    <row r="11335" spans="1:19" hidden="1" x14ac:dyDescent="0.25">
      <c r="A11335" s="10" t="str">
        <f t="shared" si="177"/>
        <v>2017-2026Sierra1-in-10Typical Event DayCAISO2</v>
      </c>
      <c r="B11335" t="s">
        <v>54</v>
      </c>
      <c r="C11335" t="s">
        <v>14</v>
      </c>
      <c r="D11335" t="s">
        <v>8</v>
      </c>
      <c r="E11335" t="s">
        <v>1</v>
      </c>
      <c r="F11335">
        <v>2</v>
      </c>
      <c r="G11335">
        <v>0.87804704904556274</v>
      </c>
      <c r="H11335">
        <v>0.87804704904556274</v>
      </c>
      <c r="I11335">
        <v>69.906829833984375</v>
      </c>
      <c r="J11335">
        <v>0</v>
      </c>
      <c r="K11335">
        <v>18182</v>
      </c>
      <c r="L11335">
        <v>16834.373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 t="s">
        <v>39</v>
      </c>
    </row>
    <row r="11336" spans="1:19" hidden="1" x14ac:dyDescent="0.25">
      <c r="A11336" s="10" t="str">
        <f t="shared" si="177"/>
        <v>2017-2026Sierra1-in-10Typical Event DayPGE2</v>
      </c>
      <c r="B11336" t="s">
        <v>54</v>
      </c>
      <c r="C11336" t="s">
        <v>14</v>
      </c>
      <c r="D11336" t="s">
        <v>8</v>
      </c>
      <c r="E11336" t="s">
        <v>1</v>
      </c>
      <c r="F11336">
        <v>2</v>
      </c>
      <c r="G11336">
        <v>0.91424626111984253</v>
      </c>
      <c r="H11336">
        <v>0.91424626111984253</v>
      </c>
      <c r="I11336">
        <v>71.319633483886719</v>
      </c>
      <c r="J11336">
        <v>0</v>
      </c>
      <c r="K11336">
        <v>18182</v>
      </c>
      <c r="L11336">
        <v>16834.373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 t="s">
        <v>38</v>
      </c>
    </row>
    <row r="11337" spans="1:19" hidden="1" x14ac:dyDescent="0.25">
      <c r="A11337" s="10" t="str">
        <f t="shared" si="177"/>
        <v>2017-2026Sierra1-in-2Typical Event DayPGE2</v>
      </c>
      <c r="B11337" t="s">
        <v>54</v>
      </c>
      <c r="C11337" t="s">
        <v>14</v>
      </c>
      <c r="D11337" t="s">
        <v>8</v>
      </c>
      <c r="E11337" t="s">
        <v>9</v>
      </c>
      <c r="F11337">
        <v>2</v>
      </c>
      <c r="G11337">
        <v>0.87426269054412842</v>
      </c>
      <c r="H11337">
        <v>0.87426269054412842</v>
      </c>
      <c r="I11337">
        <v>70.409309387207031</v>
      </c>
      <c r="J11337">
        <v>0</v>
      </c>
      <c r="K11337">
        <v>18182</v>
      </c>
      <c r="L11337">
        <v>16834.373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 t="s">
        <v>38</v>
      </c>
    </row>
    <row r="11338" spans="1:19" hidden="1" x14ac:dyDescent="0.25">
      <c r="A11338" s="10" t="str">
        <f t="shared" si="177"/>
        <v>2017-2026Sierra1-in-2Typical Event DayCAISO3</v>
      </c>
      <c r="B11338" t="s">
        <v>54</v>
      </c>
      <c r="C11338" t="s">
        <v>14</v>
      </c>
      <c r="D11338" t="s">
        <v>8</v>
      </c>
      <c r="E11338" t="s">
        <v>9</v>
      </c>
      <c r="F11338">
        <v>3</v>
      </c>
      <c r="G11338">
        <v>0.69285726547241211</v>
      </c>
      <c r="H11338">
        <v>0.69285726547241211</v>
      </c>
      <c r="I11338">
        <v>65.951011657714844</v>
      </c>
      <c r="J11338">
        <v>0</v>
      </c>
      <c r="K11338">
        <v>18182</v>
      </c>
      <c r="L11338">
        <v>16834.373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 t="s">
        <v>39</v>
      </c>
    </row>
    <row r="11339" spans="1:19" hidden="1" x14ac:dyDescent="0.25">
      <c r="A11339" s="10" t="str">
        <f t="shared" si="177"/>
        <v>2017-2026Sierra1-in-10Typical Event DayCAISO3</v>
      </c>
      <c r="B11339" t="s">
        <v>54</v>
      </c>
      <c r="C11339" t="s">
        <v>14</v>
      </c>
      <c r="D11339" t="s">
        <v>8</v>
      </c>
      <c r="E11339" t="s">
        <v>1</v>
      </c>
      <c r="F11339">
        <v>3</v>
      </c>
      <c r="G11339">
        <v>0.7941136360168457</v>
      </c>
      <c r="H11339">
        <v>0.7941136360168457</v>
      </c>
      <c r="I11339">
        <v>68.972061157226563</v>
      </c>
      <c r="J11339">
        <v>0</v>
      </c>
      <c r="K11339">
        <v>18182</v>
      </c>
      <c r="L11339">
        <v>16834.373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 t="s">
        <v>39</v>
      </c>
    </row>
    <row r="11340" spans="1:19" hidden="1" x14ac:dyDescent="0.25">
      <c r="A11340" s="10" t="str">
        <f t="shared" si="177"/>
        <v>2017-2026Sierra1-in-2Typical Event DayPGE3</v>
      </c>
      <c r="B11340" t="s">
        <v>54</v>
      </c>
      <c r="C11340" t="s">
        <v>14</v>
      </c>
      <c r="D11340" t="s">
        <v>8</v>
      </c>
      <c r="E11340" t="s">
        <v>9</v>
      </c>
      <c r="F11340">
        <v>3</v>
      </c>
      <c r="G11340">
        <v>0.79069101810455322</v>
      </c>
      <c r="H11340">
        <v>0.79069101810455322</v>
      </c>
      <c r="I11340">
        <v>69.023147583007812</v>
      </c>
      <c r="J11340">
        <v>0</v>
      </c>
      <c r="K11340">
        <v>18182</v>
      </c>
      <c r="L11340">
        <v>16834.373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 t="s">
        <v>38</v>
      </c>
    </row>
    <row r="11341" spans="1:19" hidden="1" x14ac:dyDescent="0.25">
      <c r="A11341" s="10" t="str">
        <f t="shared" si="177"/>
        <v>2017-2026Sierra1-in-10Typical Event DayPGE3</v>
      </c>
      <c r="B11341" t="s">
        <v>54</v>
      </c>
      <c r="C11341" t="s">
        <v>14</v>
      </c>
      <c r="D11341" t="s">
        <v>8</v>
      </c>
      <c r="E11341" t="s">
        <v>1</v>
      </c>
      <c r="F11341">
        <v>3</v>
      </c>
      <c r="G11341">
        <v>0.82685250043869019</v>
      </c>
      <c r="H11341">
        <v>0.82685250043869019</v>
      </c>
      <c r="I11341">
        <v>70.313308715820313</v>
      </c>
      <c r="J11341">
        <v>0</v>
      </c>
      <c r="K11341">
        <v>18182</v>
      </c>
      <c r="L11341">
        <v>16834.373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 t="s">
        <v>38</v>
      </c>
    </row>
    <row r="11342" spans="1:19" hidden="1" x14ac:dyDescent="0.25">
      <c r="A11342" s="10" t="str">
        <f t="shared" si="177"/>
        <v>2017-2026Sierra1-in-10Typical Event DayCAISO4</v>
      </c>
      <c r="B11342" t="s">
        <v>54</v>
      </c>
      <c r="C11342" t="s">
        <v>14</v>
      </c>
      <c r="D11342" t="s">
        <v>8</v>
      </c>
      <c r="E11342" t="s">
        <v>1</v>
      </c>
      <c r="F11342">
        <v>4</v>
      </c>
      <c r="G11342">
        <v>0.7498127818107605</v>
      </c>
      <c r="H11342">
        <v>0.7498127818107605</v>
      </c>
      <c r="I11342">
        <v>68.120819091796875</v>
      </c>
      <c r="J11342">
        <v>0</v>
      </c>
      <c r="K11342">
        <v>18182</v>
      </c>
      <c r="L11342">
        <v>16834.373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 t="s">
        <v>39</v>
      </c>
    </row>
    <row r="11343" spans="1:19" hidden="1" x14ac:dyDescent="0.25">
      <c r="A11343" s="10" t="str">
        <f t="shared" si="177"/>
        <v>2017-2026Sierra1-in-2Typical Event DayCAISO4</v>
      </c>
      <c r="B11343" t="s">
        <v>54</v>
      </c>
      <c r="C11343" t="s">
        <v>14</v>
      </c>
      <c r="D11343" t="s">
        <v>8</v>
      </c>
      <c r="E11343" t="s">
        <v>9</v>
      </c>
      <c r="F11343">
        <v>4</v>
      </c>
      <c r="G11343">
        <v>0.65420514345169067</v>
      </c>
      <c r="H11343">
        <v>0.65420514345169067</v>
      </c>
      <c r="I11343">
        <v>65.452682495117187</v>
      </c>
      <c r="J11343">
        <v>0</v>
      </c>
      <c r="K11343">
        <v>18182</v>
      </c>
      <c r="L11343">
        <v>16834.373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 t="s">
        <v>39</v>
      </c>
    </row>
    <row r="11344" spans="1:19" hidden="1" x14ac:dyDescent="0.25">
      <c r="A11344" s="10" t="str">
        <f t="shared" si="177"/>
        <v>2017-2026Sierra1-in-2Typical Event DayPGE4</v>
      </c>
      <c r="B11344" t="s">
        <v>54</v>
      </c>
      <c r="C11344" t="s">
        <v>14</v>
      </c>
      <c r="D11344" t="s">
        <v>8</v>
      </c>
      <c r="E11344" t="s">
        <v>9</v>
      </c>
      <c r="F11344">
        <v>4</v>
      </c>
      <c r="G11344">
        <v>0.74658107757568359</v>
      </c>
      <c r="H11344">
        <v>0.74658107757568359</v>
      </c>
      <c r="I11344">
        <v>68.166618347167969</v>
      </c>
      <c r="J11344">
        <v>0</v>
      </c>
      <c r="K11344">
        <v>18182</v>
      </c>
      <c r="L11344">
        <v>16834.373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 t="s">
        <v>38</v>
      </c>
    </row>
    <row r="11345" spans="1:19" hidden="1" x14ac:dyDescent="0.25">
      <c r="A11345" s="10" t="str">
        <f t="shared" si="177"/>
        <v>2017-2026Sierra1-in-10Typical Event DayPGE4</v>
      </c>
      <c r="B11345" t="s">
        <v>54</v>
      </c>
      <c r="C11345" t="s">
        <v>14</v>
      </c>
      <c r="D11345" t="s">
        <v>8</v>
      </c>
      <c r="E11345" t="s">
        <v>1</v>
      </c>
      <c r="F11345">
        <v>4</v>
      </c>
      <c r="G11345">
        <v>0.78072524070739746</v>
      </c>
      <c r="H11345">
        <v>0.78072524070739746</v>
      </c>
      <c r="I11345">
        <v>69.733802795410156</v>
      </c>
      <c r="J11345">
        <v>0</v>
      </c>
      <c r="K11345">
        <v>18182</v>
      </c>
      <c r="L11345">
        <v>16834.373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 t="s">
        <v>38</v>
      </c>
    </row>
    <row r="11346" spans="1:19" hidden="1" x14ac:dyDescent="0.25">
      <c r="A11346" s="10" t="str">
        <f t="shared" si="177"/>
        <v>2017-2026Sierra1-in-2Typical Event DayCAISO5</v>
      </c>
      <c r="B11346" t="s">
        <v>54</v>
      </c>
      <c r="C11346" t="s">
        <v>14</v>
      </c>
      <c r="D11346" t="s">
        <v>8</v>
      </c>
      <c r="E11346" t="s">
        <v>9</v>
      </c>
      <c r="F11346">
        <v>5</v>
      </c>
      <c r="G11346">
        <v>0.64381313323974609</v>
      </c>
      <c r="H11346">
        <v>0.64381313323974609</v>
      </c>
      <c r="I11346">
        <v>64.823020935058594</v>
      </c>
      <c r="J11346">
        <v>0</v>
      </c>
      <c r="K11346">
        <v>18182</v>
      </c>
      <c r="L11346">
        <v>16834.373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 t="s">
        <v>39</v>
      </c>
    </row>
    <row r="11347" spans="1:19" hidden="1" x14ac:dyDescent="0.25">
      <c r="A11347" s="10" t="str">
        <f t="shared" si="177"/>
        <v>2017-2026Sierra1-in-10Typical Event DayCAISO5</v>
      </c>
      <c r="B11347" t="s">
        <v>54</v>
      </c>
      <c r="C11347" t="s">
        <v>14</v>
      </c>
      <c r="D11347" t="s">
        <v>8</v>
      </c>
      <c r="E11347" t="s">
        <v>1</v>
      </c>
      <c r="F11347">
        <v>5</v>
      </c>
      <c r="G11347">
        <v>0.73790204524993896</v>
      </c>
      <c r="H11347">
        <v>0.73790204524993896</v>
      </c>
      <c r="I11347">
        <v>67.498886108398437</v>
      </c>
      <c r="J11347">
        <v>0</v>
      </c>
      <c r="K11347">
        <v>18182</v>
      </c>
      <c r="L11347">
        <v>16834.373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 t="s">
        <v>39</v>
      </c>
    </row>
    <row r="11348" spans="1:19" hidden="1" x14ac:dyDescent="0.25">
      <c r="A11348" s="10" t="str">
        <f t="shared" si="177"/>
        <v>2017-2026Sierra1-in-10Typical Event DayPGE5</v>
      </c>
      <c r="B11348" t="s">
        <v>54</v>
      </c>
      <c r="C11348" t="s">
        <v>14</v>
      </c>
      <c r="D11348" t="s">
        <v>8</v>
      </c>
      <c r="E11348" t="s">
        <v>1</v>
      </c>
      <c r="F11348">
        <v>5</v>
      </c>
      <c r="G11348">
        <v>0.76832348108291626</v>
      </c>
      <c r="H11348">
        <v>0.76832348108291626</v>
      </c>
      <c r="I11348">
        <v>69.144660949707031</v>
      </c>
      <c r="J11348">
        <v>0</v>
      </c>
      <c r="K11348">
        <v>18182</v>
      </c>
      <c r="L11348">
        <v>16834.373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 t="s">
        <v>38</v>
      </c>
    </row>
    <row r="11349" spans="1:19" hidden="1" x14ac:dyDescent="0.25">
      <c r="A11349" s="10" t="str">
        <f t="shared" si="177"/>
        <v>2017-2026Sierra1-in-2Typical Event DayPGE5</v>
      </c>
      <c r="B11349" t="s">
        <v>54</v>
      </c>
      <c r="C11349" t="s">
        <v>14</v>
      </c>
      <c r="D11349" t="s">
        <v>8</v>
      </c>
      <c r="E11349" t="s">
        <v>9</v>
      </c>
      <c r="F11349">
        <v>5</v>
      </c>
      <c r="G11349">
        <v>0.73472172021865845</v>
      </c>
      <c r="H11349">
        <v>0.73472172021865845</v>
      </c>
      <c r="I11349">
        <v>67.265785217285156</v>
      </c>
      <c r="J11349">
        <v>0</v>
      </c>
      <c r="K11349">
        <v>18182</v>
      </c>
      <c r="L11349">
        <v>16834.373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 t="s">
        <v>38</v>
      </c>
    </row>
    <row r="11350" spans="1:19" hidden="1" x14ac:dyDescent="0.25">
      <c r="A11350" s="10" t="str">
        <f t="shared" si="177"/>
        <v>2017-2026Sierra1-in-10Typical Event DayCAISO6</v>
      </c>
      <c r="B11350" t="s">
        <v>54</v>
      </c>
      <c r="C11350" t="s">
        <v>14</v>
      </c>
      <c r="D11350" t="s">
        <v>8</v>
      </c>
      <c r="E11350" t="s">
        <v>1</v>
      </c>
      <c r="F11350">
        <v>6</v>
      </c>
      <c r="G11350">
        <v>0.78701543807983398</v>
      </c>
      <c r="H11350">
        <v>0.78701543807983398</v>
      </c>
      <c r="I11350">
        <v>67.082313537597656</v>
      </c>
      <c r="J11350">
        <v>0</v>
      </c>
      <c r="K11350">
        <v>18182</v>
      </c>
      <c r="L11350">
        <v>16834.373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 t="s">
        <v>39</v>
      </c>
    </row>
    <row r="11351" spans="1:19" hidden="1" x14ac:dyDescent="0.25">
      <c r="A11351" s="10" t="str">
        <f t="shared" si="177"/>
        <v>2017-2026Sierra1-in-2Typical Event DayCAISO6</v>
      </c>
      <c r="B11351" t="s">
        <v>54</v>
      </c>
      <c r="C11351" t="s">
        <v>14</v>
      </c>
      <c r="D11351" t="s">
        <v>8</v>
      </c>
      <c r="E11351" t="s">
        <v>9</v>
      </c>
      <c r="F11351">
        <v>6</v>
      </c>
      <c r="G11351">
        <v>0.6866641640663147</v>
      </c>
      <c r="H11351">
        <v>0.6866641640663147</v>
      </c>
      <c r="I11351">
        <v>63.939090728759766</v>
      </c>
      <c r="J11351">
        <v>0</v>
      </c>
      <c r="K11351">
        <v>18182</v>
      </c>
      <c r="L11351">
        <v>16834.373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 t="s">
        <v>39</v>
      </c>
    </row>
    <row r="11352" spans="1:19" hidden="1" x14ac:dyDescent="0.25">
      <c r="A11352" s="10" t="str">
        <f t="shared" si="177"/>
        <v>2017-2026Sierra1-in-2Typical Event DayPGE6</v>
      </c>
      <c r="B11352" t="s">
        <v>54</v>
      </c>
      <c r="C11352" t="s">
        <v>14</v>
      </c>
      <c r="D11352" t="s">
        <v>8</v>
      </c>
      <c r="E11352" t="s">
        <v>9</v>
      </c>
      <c r="F11352">
        <v>6</v>
      </c>
      <c r="G11352">
        <v>0.78362345695495605</v>
      </c>
      <c r="H11352">
        <v>0.78362345695495605</v>
      </c>
      <c r="I11352">
        <v>66.487716674804687</v>
      </c>
      <c r="J11352">
        <v>0</v>
      </c>
      <c r="K11352">
        <v>18182</v>
      </c>
      <c r="L11352">
        <v>16834.373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 t="s">
        <v>38</v>
      </c>
    </row>
    <row r="11353" spans="1:19" hidden="1" x14ac:dyDescent="0.25">
      <c r="A11353" s="10" t="str">
        <f t="shared" si="177"/>
        <v>2017-2026Sierra1-in-10Typical Event DayPGE6</v>
      </c>
      <c r="B11353" t="s">
        <v>54</v>
      </c>
      <c r="C11353" t="s">
        <v>14</v>
      </c>
      <c r="D11353" t="s">
        <v>8</v>
      </c>
      <c r="E11353" t="s">
        <v>1</v>
      </c>
      <c r="F11353">
        <v>6</v>
      </c>
      <c r="G11353">
        <v>0.81946170330047607</v>
      </c>
      <c r="H11353">
        <v>0.81946170330047607</v>
      </c>
      <c r="I11353">
        <v>68.397491455078125</v>
      </c>
      <c r="J11353">
        <v>0</v>
      </c>
      <c r="K11353">
        <v>18182</v>
      </c>
      <c r="L11353">
        <v>16834.373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 t="s">
        <v>38</v>
      </c>
    </row>
    <row r="11354" spans="1:19" hidden="1" x14ac:dyDescent="0.25">
      <c r="A11354" s="10" t="str">
        <f t="shared" si="177"/>
        <v>2017-2026Sierra1-in-2Typical Event DayCAISO7</v>
      </c>
      <c r="B11354" t="s">
        <v>54</v>
      </c>
      <c r="C11354" t="s">
        <v>14</v>
      </c>
      <c r="D11354" t="s">
        <v>8</v>
      </c>
      <c r="E11354" t="s">
        <v>9</v>
      </c>
      <c r="F11354">
        <v>7</v>
      </c>
      <c r="G11354">
        <v>0.78761106729507446</v>
      </c>
      <c r="H11354">
        <v>0.78761106729507446</v>
      </c>
      <c r="I11354">
        <v>64.123916625976563</v>
      </c>
      <c r="J11354">
        <v>0</v>
      </c>
      <c r="K11354">
        <v>18182</v>
      </c>
      <c r="L11354">
        <v>16834.373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 t="s">
        <v>39</v>
      </c>
    </row>
    <row r="11355" spans="1:19" hidden="1" x14ac:dyDescent="0.25">
      <c r="A11355" s="10" t="str">
        <f t="shared" si="177"/>
        <v>2017-2026Sierra1-in-10Typical Event DayCAISO7</v>
      </c>
      <c r="B11355" t="s">
        <v>54</v>
      </c>
      <c r="C11355" t="s">
        <v>14</v>
      </c>
      <c r="D11355" t="s">
        <v>8</v>
      </c>
      <c r="E11355" t="s">
        <v>1</v>
      </c>
      <c r="F11355">
        <v>7</v>
      </c>
      <c r="G11355">
        <v>0.90271508693695068</v>
      </c>
      <c r="H11355">
        <v>0.90271508693695068</v>
      </c>
      <c r="I11355">
        <v>67.599029541015625</v>
      </c>
      <c r="J11355">
        <v>0</v>
      </c>
      <c r="K11355">
        <v>18182</v>
      </c>
      <c r="L11355">
        <v>16834.373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 t="s">
        <v>39</v>
      </c>
    </row>
    <row r="11356" spans="1:19" hidden="1" x14ac:dyDescent="0.25">
      <c r="A11356" s="10" t="str">
        <f t="shared" si="177"/>
        <v>2017-2026Sierra1-in-2Typical Event DayPGE7</v>
      </c>
      <c r="B11356" t="s">
        <v>54</v>
      </c>
      <c r="C11356" t="s">
        <v>14</v>
      </c>
      <c r="D11356" t="s">
        <v>8</v>
      </c>
      <c r="E11356" t="s">
        <v>9</v>
      </c>
      <c r="F11356">
        <v>7</v>
      </c>
      <c r="G11356">
        <v>0.89882439374923706</v>
      </c>
      <c r="H11356">
        <v>0.89882439374923706</v>
      </c>
      <c r="I11356">
        <v>66.921470642089844</v>
      </c>
      <c r="J11356">
        <v>0</v>
      </c>
      <c r="K11356">
        <v>18182</v>
      </c>
      <c r="L11356">
        <v>16834.373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 t="s">
        <v>38</v>
      </c>
    </row>
    <row r="11357" spans="1:19" hidden="1" x14ac:dyDescent="0.25">
      <c r="A11357" s="10" t="str">
        <f t="shared" si="177"/>
        <v>2017-2026Sierra1-in-10Typical Event DayPGE7</v>
      </c>
      <c r="B11357" t="s">
        <v>54</v>
      </c>
      <c r="C11357" t="s">
        <v>14</v>
      </c>
      <c r="D11357" t="s">
        <v>8</v>
      </c>
      <c r="E11357" t="s">
        <v>1</v>
      </c>
      <c r="F11357">
        <v>7</v>
      </c>
      <c r="G11357">
        <v>0.93993127346038818</v>
      </c>
      <c r="H11357">
        <v>0.93993127346038818</v>
      </c>
      <c r="I11357">
        <v>68.419807434082031</v>
      </c>
      <c r="J11357">
        <v>0</v>
      </c>
      <c r="K11357">
        <v>18182</v>
      </c>
      <c r="L11357">
        <v>16834.373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 t="s">
        <v>38</v>
      </c>
    </row>
    <row r="11358" spans="1:19" hidden="1" x14ac:dyDescent="0.25">
      <c r="A11358" s="10" t="str">
        <f t="shared" si="177"/>
        <v>2017-2026Sierra1-in-10Typical Event DayCAISO8</v>
      </c>
      <c r="B11358" t="s">
        <v>54</v>
      </c>
      <c r="C11358" t="s">
        <v>14</v>
      </c>
      <c r="D11358" t="s">
        <v>8</v>
      </c>
      <c r="E11358" t="s">
        <v>1</v>
      </c>
      <c r="F11358">
        <v>8</v>
      </c>
      <c r="G11358">
        <v>0.9574553370475769</v>
      </c>
      <c r="H11358">
        <v>0.9574553370475769</v>
      </c>
      <c r="I11358">
        <v>71.792564392089844</v>
      </c>
      <c r="J11358">
        <v>0</v>
      </c>
      <c r="K11358">
        <v>18182</v>
      </c>
      <c r="L11358">
        <v>16834.373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 t="s">
        <v>39</v>
      </c>
    </row>
    <row r="11359" spans="1:19" hidden="1" x14ac:dyDescent="0.25">
      <c r="A11359" s="10" t="str">
        <f t="shared" si="177"/>
        <v>2017-2026Sierra1-in-2Typical Event DayCAISO8</v>
      </c>
      <c r="B11359" t="s">
        <v>54</v>
      </c>
      <c r="C11359" t="s">
        <v>14</v>
      </c>
      <c r="D11359" t="s">
        <v>8</v>
      </c>
      <c r="E11359" t="s">
        <v>9</v>
      </c>
      <c r="F11359">
        <v>8</v>
      </c>
      <c r="G11359">
        <v>0.83537149429321289</v>
      </c>
      <c r="H11359">
        <v>0.83537149429321289</v>
      </c>
      <c r="I11359">
        <v>68.180587768554687</v>
      </c>
      <c r="J11359">
        <v>0</v>
      </c>
      <c r="K11359">
        <v>18182</v>
      </c>
      <c r="L11359">
        <v>16834.373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 t="s">
        <v>39</v>
      </c>
    </row>
    <row r="11360" spans="1:19" hidden="1" x14ac:dyDescent="0.25">
      <c r="A11360" s="10" t="str">
        <f t="shared" si="177"/>
        <v>2017-2026Sierra1-in-2Typical Event DayPGE8</v>
      </c>
      <c r="B11360" t="s">
        <v>54</v>
      </c>
      <c r="C11360" t="s">
        <v>14</v>
      </c>
      <c r="D11360" t="s">
        <v>8</v>
      </c>
      <c r="E11360" t="s">
        <v>9</v>
      </c>
      <c r="F11360">
        <v>8</v>
      </c>
      <c r="G11360">
        <v>0.95332872867584229</v>
      </c>
      <c r="H11360">
        <v>0.95332872867584229</v>
      </c>
      <c r="I11360">
        <v>71.334564208984375</v>
      </c>
      <c r="J11360">
        <v>0</v>
      </c>
      <c r="K11360">
        <v>18182</v>
      </c>
      <c r="L11360">
        <v>16834.373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 t="s">
        <v>38</v>
      </c>
    </row>
    <row r="11361" spans="1:19" hidden="1" x14ac:dyDescent="0.25">
      <c r="A11361" s="10" t="str">
        <f t="shared" si="177"/>
        <v>2017-2026Sierra1-in-10Typical Event DayPGE8</v>
      </c>
      <c r="B11361" t="s">
        <v>54</v>
      </c>
      <c r="C11361" t="s">
        <v>14</v>
      </c>
      <c r="D11361" t="s">
        <v>8</v>
      </c>
      <c r="E11361" t="s">
        <v>1</v>
      </c>
      <c r="F11361">
        <v>8</v>
      </c>
      <c r="G11361">
        <v>0.99692833423614502</v>
      </c>
      <c r="H11361">
        <v>0.99692833423614502</v>
      </c>
      <c r="I11361">
        <v>72.152450561523438</v>
      </c>
      <c r="J11361">
        <v>0</v>
      </c>
      <c r="K11361">
        <v>18182</v>
      </c>
      <c r="L11361">
        <v>16834.373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 t="s">
        <v>38</v>
      </c>
    </row>
    <row r="11362" spans="1:19" hidden="1" x14ac:dyDescent="0.25">
      <c r="A11362" s="10" t="str">
        <f t="shared" si="177"/>
        <v>2017-2026Sierra1-in-2Typical Event DayCAISO9</v>
      </c>
      <c r="B11362" t="s">
        <v>54</v>
      </c>
      <c r="C11362" t="s">
        <v>14</v>
      </c>
      <c r="D11362" t="s">
        <v>8</v>
      </c>
      <c r="E11362" t="s">
        <v>9</v>
      </c>
      <c r="F11362">
        <v>9</v>
      </c>
      <c r="G11362">
        <v>0.84055769443511963</v>
      </c>
      <c r="H11362">
        <v>0.84055769443511963</v>
      </c>
      <c r="I11362">
        <v>74.648002624511719</v>
      </c>
      <c r="J11362">
        <v>0</v>
      </c>
      <c r="K11362">
        <v>18182</v>
      </c>
      <c r="L11362">
        <v>16834.373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 t="s">
        <v>39</v>
      </c>
    </row>
    <row r="11363" spans="1:19" hidden="1" x14ac:dyDescent="0.25">
      <c r="A11363" s="10" t="str">
        <f t="shared" si="177"/>
        <v>2017-2026Sierra1-in-10Typical Event DayCAISO9</v>
      </c>
      <c r="B11363" t="s">
        <v>54</v>
      </c>
      <c r="C11363" t="s">
        <v>14</v>
      </c>
      <c r="D11363" t="s">
        <v>8</v>
      </c>
      <c r="E11363" t="s">
        <v>1</v>
      </c>
      <c r="F11363">
        <v>9</v>
      </c>
      <c r="G11363">
        <v>0.96339946985244751</v>
      </c>
      <c r="H11363">
        <v>0.96339946985244751</v>
      </c>
      <c r="I11363">
        <v>77.837150573730469</v>
      </c>
      <c r="J11363">
        <v>0</v>
      </c>
      <c r="K11363">
        <v>18182</v>
      </c>
      <c r="L11363">
        <v>16834.373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 t="s">
        <v>39</v>
      </c>
    </row>
    <row r="11364" spans="1:19" hidden="1" x14ac:dyDescent="0.25">
      <c r="A11364" s="10" t="str">
        <f t="shared" si="177"/>
        <v>2017-2026Sierra1-in-2Typical Event DayPGE9</v>
      </c>
      <c r="B11364" t="s">
        <v>54</v>
      </c>
      <c r="C11364" t="s">
        <v>14</v>
      </c>
      <c r="D11364" t="s">
        <v>8</v>
      </c>
      <c r="E11364" t="s">
        <v>9</v>
      </c>
      <c r="F11364">
        <v>9</v>
      </c>
      <c r="G11364">
        <v>0.95924729108810425</v>
      </c>
      <c r="H11364">
        <v>0.95924729108810425</v>
      </c>
      <c r="I11364">
        <v>78.021080017089844</v>
      </c>
      <c r="J11364">
        <v>0</v>
      </c>
      <c r="K11364">
        <v>18182</v>
      </c>
      <c r="L11364">
        <v>16834.373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 t="s">
        <v>38</v>
      </c>
    </row>
    <row r="11365" spans="1:19" hidden="1" x14ac:dyDescent="0.25">
      <c r="A11365" s="10" t="str">
        <f t="shared" si="177"/>
        <v>2017-2026Sierra1-in-10Typical Event DayPGE9</v>
      </c>
      <c r="B11365" t="s">
        <v>54</v>
      </c>
      <c r="C11365" t="s">
        <v>14</v>
      </c>
      <c r="D11365" t="s">
        <v>8</v>
      </c>
      <c r="E11365" t="s">
        <v>1</v>
      </c>
      <c r="F11365">
        <v>9</v>
      </c>
      <c r="G11365">
        <v>1.003117561340332</v>
      </c>
      <c r="H11365">
        <v>1.003117561340332</v>
      </c>
      <c r="I11365">
        <v>78.685401916503906</v>
      </c>
      <c r="J11365">
        <v>0</v>
      </c>
      <c r="K11365">
        <v>18182</v>
      </c>
      <c r="L11365">
        <v>16834.373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 t="s">
        <v>38</v>
      </c>
    </row>
    <row r="11366" spans="1:19" hidden="1" x14ac:dyDescent="0.25">
      <c r="A11366" s="10" t="str">
        <f t="shared" si="177"/>
        <v>2017-2026Sierra1-in-10Typical Event DayCAISO10</v>
      </c>
      <c r="B11366" t="s">
        <v>54</v>
      </c>
      <c r="C11366" t="s">
        <v>14</v>
      </c>
      <c r="D11366" t="s">
        <v>8</v>
      </c>
      <c r="E11366" t="s">
        <v>1</v>
      </c>
      <c r="F11366">
        <v>10</v>
      </c>
      <c r="G11366">
        <v>0.99134713411331177</v>
      </c>
      <c r="H11366">
        <v>0.99134713411331177</v>
      </c>
      <c r="I11366">
        <v>83.563575744628906</v>
      </c>
      <c r="J11366">
        <v>0</v>
      </c>
      <c r="K11366">
        <v>18182</v>
      </c>
      <c r="L11366">
        <v>16834.373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 t="s">
        <v>39</v>
      </c>
    </row>
    <row r="11367" spans="1:19" hidden="1" x14ac:dyDescent="0.25">
      <c r="A11367" s="10" t="str">
        <f t="shared" si="177"/>
        <v>2017-2026Sierra1-in-2Typical Event DayCAISO10</v>
      </c>
      <c r="B11367" t="s">
        <v>54</v>
      </c>
      <c r="C11367" t="s">
        <v>14</v>
      </c>
      <c r="D11367" t="s">
        <v>8</v>
      </c>
      <c r="E11367" t="s">
        <v>9</v>
      </c>
      <c r="F11367">
        <v>10</v>
      </c>
      <c r="G11367">
        <v>0.86494177579879761</v>
      </c>
      <c r="H11367">
        <v>0.86494177579879761</v>
      </c>
      <c r="I11367">
        <v>80.444465637207031</v>
      </c>
      <c r="J11367">
        <v>0</v>
      </c>
      <c r="K11367">
        <v>18182</v>
      </c>
      <c r="L11367">
        <v>16834.373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 t="s">
        <v>39</v>
      </c>
    </row>
    <row r="11368" spans="1:19" hidden="1" x14ac:dyDescent="0.25">
      <c r="A11368" s="10" t="str">
        <f t="shared" si="177"/>
        <v>2017-2026Sierra1-in-10Typical Event DayPGE10</v>
      </c>
      <c r="B11368" t="s">
        <v>54</v>
      </c>
      <c r="C11368" t="s">
        <v>14</v>
      </c>
      <c r="D11368" t="s">
        <v>8</v>
      </c>
      <c r="E11368" t="s">
        <v>1</v>
      </c>
      <c r="F11368">
        <v>10</v>
      </c>
      <c r="G11368">
        <v>1.0322173833847046</v>
      </c>
      <c r="H11368">
        <v>1.0322173833847046</v>
      </c>
      <c r="I11368">
        <v>85.059188842773438</v>
      </c>
      <c r="J11368">
        <v>0</v>
      </c>
      <c r="K11368">
        <v>18182</v>
      </c>
      <c r="L11368">
        <v>16834.373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 t="s">
        <v>38</v>
      </c>
    </row>
    <row r="11369" spans="1:19" hidden="1" x14ac:dyDescent="0.25">
      <c r="A11369" s="10" t="str">
        <f t="shared" si="177"/>
        <v>2017-2026Sierra1-in-2Typical Event DayPGE10</v>
      </c>
      <c r="B11369" t="s">
        <v>54</v>
      </c>
      <c r="C11369" t="s">
        <v>14</v>
      </c>
      <c r="D11369" t="s">
        <v>8</v>
      </c>
      <c r="E11369" t="s">
        <v>9</v>
      </c>
      <c r="F11369">
        <v>10</v>
      </c>
      <c r="G11369">
        <v>0.98707443475723267</v>
      </c>
      <c r="H11369">
        <v>0.98707443475723267</v>
      </c>
      <c r="I11369">
        <v>83.922691345214844</v>
      </c>
      <c r="J11369">
        <v>0</v>
      </c>
      <c r="K11369">
        <v>18182</v>
      </c>
      <c r="L11369">
        <v>16834.373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 t="s">
        <v>38</v>
      </c>
    </row>
    <row r="11370" spans="1:19" hidden="1" x14ac:dyDescent="0.25">
      <c r="A11370" s="10" t="str">
        <f t="shared" si="177"/>
        <v>2017-2026Sierra1-in-2Typical Event DayCAISO11</v>
      </c>
      <c r="B11370" t="s">
        <v>54</v>
      </c>
      <c r="C11370" t="s">
        <v>14</v>
      </c>
      <c r="D11370" t="s">
        <v>8</v>
      </c>
      <c r="E11370" t="s">
        <v>9</v>
      </c>
      <c r="F11370">
        <v>11</v>
      </c>
      <c r="G11370">
        <v>0.94333529472351074</v>
      </c>
      <c r="H11370">
        <v>0.94333529472351074</v>
      </c>
      <c r="I11370">
        <v>85.299049377441406</v>
      </c>
      <c r="J11370">
        <v>0</v>
      </c>
      <c r="K11370">
        <v>18182</v>
      </c>
      <c r="L11370">
        <v>16834.373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 t="s">
        <v>39</v>
      </c>
    </row>
    <row r="11371" spans="1:19" hidden="1" x14ac:dyDescent="0.25">
      <c r="A11371" s="10" t="str">
        <f t="shared" si="177"/>
        <v>2017-2026Sierra1-in-10Typical Event DayCAISO11</v>
      </c>
      <c r="B11371" t="s">
        <v>54</v>
      </c>
      <c r="C11371" t="s">
        <v>14</v>
      </c>
      <c r="D11371" t="s">
        <v>8</v>
      </c>
      <c r="E11371" t="s">
        <v>1</v>
      </c>
      <c r="F11371">
        <v>11</v>
      </c>
      <c r="G11371">
        <v>1.0811973810195923</v>
      </c>
      <c r="H11371">
        <v>1.0811973810195923</v>
      </c>
      <c r="I11371">
        <v>88.749336242675781</v>
      </c>
      <c r="J11371">
        <v>0</v>
      </c>
      <c r="K11371">
        <v>18182</v>
      </c>
      <c r="L11371">
        <v>16834.373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 t="s">
        <v>39</v>
      </c>
    </row>
    <row r="11372" spans="1:19" hidden="1" x14ac:dyDescent="0.25">
      <c r="A11372" s="10" t="str">
        <f t="shared" si="177"/>
        <v>2017-2026Sierra1-in-10Typical Event DayPGE11</v>
      </c>
      <c r="B11372" t="s">
        <v>54</v>
      </c>
      <c r="C11372" t="s">
        <v>14</v>
      </c>
      <c r="D11372" t="s">
        <v>8</v>
      </c>
      <c r="E11372" t="s">
        <v>1</v>
      </c>
      <c r="F11372">
        <v>11</v>
      </c>
      <c r="G11372">
        <v>1.1257717609405518</v>
      </c>
      <c r="H11372">
        <v>1.1257717609405518</v>
      </c>
      <c r="I11372">
        <v>89.951362609863281</v>
      </c>
      <c r="J11372">
        <v>0</v>
      </c>
      <c r="K11372">
        <v>18182</v>
      </c>
      <c r="L11372">
        <v>16834.373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 t="s">
        <v>38</v>
      </c>
    </row>
    <row r="11373" spans="1:19" hidden="1" x14ac:dyDescent="0.25">
      <c r="A11373" s="10" t="str">
        <f t="shared" si="177"/>
        <v>2017-2026Sierra1-in-2Typical Event DayPGE11</v>
      </c>
      <c r="B11373" t="s">
        <v>54</v>
      </c>
      <c r="C11373" t="s">
        <v>14</v>
      </c>
      <c r="D11373" t="s">
        <v>8</v>
      </c>
      <c r="E11373" t="s">
        <v>9</v>
      </c>
      <c r="F11373">
        <v>11</v>
      </c>
      <c r="G11373">
        <v>1.0765373706817627</v>
      </c>
      <c r="H11373">
        <v>1.0765373706817627</v>
      </c>
      <c r="I11373">
        <v>88.855155944824219</v>
      </c>
      <c r="J11373">
        <v>0</v>
      </c>
      <c r="K11373">
        <v>18182</v>
      </c>
      <c r="L11373">
        <v>16834.373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 t="s">
        <v>38</v>
      </c>
    </row>
    <row r="11374" spans="1:19" hidden="1" x14ac:dyDescent="0.25">
      <c r="A11374" s="10" t="str">
        <f t="shared" si="177"/>
        <v>2017-2026Sierra1-in-10Typical Event DayCAISO12</v>
      </c>
      <c r="B11374" t="s">
        <v>54</v>
      </c>
      <c r="C11374" t="s">
        <v>14</v>
      </c>
      <c r="D11374" t="s">
        <v>8</v>
      </c>
      <c r="E11374" t="s">
        <v>1</v>
      </c>
      <c r="F11374">
        <v>12</v>
      </c>
      <c r="G11374">
        <v>1.2705698013305664</v>
      </c>
      <c r="H11374">
        <v>1.2705698013305664</v>
      </c>
      <c r="I11374">
        <v>92.063911437988281</v>
      </c>
      <c r="J11374">
        <v>0</v>
      </c>
      <c r="K11374">
        <v>18182</v>
      </c>
      <c r="L11374">
        <v>16834.373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 t="s">
        <v>39</v>
      </c>
    </row>
    <row r="11375" spans="1:19" hidden="1" x14ac:dyDescent="0.25">
      <c r="A11375" s="10" t="str">
        <f t="shared" si="177"/>
        <v>2017-2026Sierra1-in-2Typical Event DayCAISO12</v>
      </c>
      <c r="B11375" t="s">
        <v>54</v>
      </c>
      <c r="C11375" t="s">
        <v>14</v>
      </c>
      <c r="D11375" t="s">
        <v>8</v>
      </c>
      <c r="E11375" t="s">
        <v>9</v>
      </c>
      <c r="F11375">
        <v>12</v>
      </c>
      <c r="G11375">
        <v>1.1085611581802368</v>
      </c>
      <c r="H11375">
        <v>1.1085611581802368</v>
      </c>
      <c r="I11375">
        <v>88.441864013671875</v>
      </c>
      <c r="J11375">
        <v>0</v>
      </c>
      <c r="K11375">
        <v>18182</v>
      </c>
      <c r="L11375">
        <v>16834.373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 t="s">
        <v>39</v>
      </c>
    </row>
    <row r="11376" spans="1:19" hidden="1" x14ac:dyDescent="0.25">
      <c r="A11376" s="10" t="str">
        <f t="shared" si="177"/>
        <v>2017-2026Sierra1-in-2Typical Event DayPGE12</v>
      </c>
      <c r="B11376" t="s">
        <v>54</v>
      </c>
      <c r="C11376" t="s">
        <v>14</v>
      </c>
      <c r="D11376" t="s">
        <v>8</v>
      </c>
      <c r="E11376" t="s">
        <v>9</v>
      </c>
      <c r="F11376">
        <v>12</v>
      </c>
      <c r="G11376">
        <v>1.2650936841964722</v>
      </c>
      <c r="H11376">
        <v>1.2650936841964722</v>
      </c>
      <c r="I11376">
        <v>91.87579345703125</v>
      </c>
      <c r="J11376">
        <v>0</v>
      </c>
      <c r="K11376">
        <v>18182</v>
      </c>
      <c r="L11376">
        <v>16834.373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 t="s">
        <v>38</v>
      </c>
    </row>
    <row r="11377" spans="1:19" hidden="1" x14ac:dyDescent="0.25">
      <c r="A11377" s="10" t="str">
        <f t="shared" si="177"/>
        <v>2017-2026Sierra1-in-10Typical Event DayPGE12</v>
      </c>
      <c r="B11377" t="s">
        <v>54</v>
      </c>
      <c r="C11377" t="s">
        <v>14</v>
      </c>
      <c r="D11377" t="s">
        <v>8</v>
      </c>
      <c r="E11377" t="s">
        <v>1</v>
      </c>
      <c r="F11377">
        <v>12</v>
      </c>
      <c r="G11377">
        <v>1.3229514360427856</v>
      </c>
      <c r="H11377">
        <v>1.3229514360427856</v>
      </c>
      <c r="I11377">
        <v>93.072219848632813</v>
      </c>
      <c r="J11377">
        <v>0</v>
      </c>
      <c r="K11377">
        <v>18182</v>
      </c>
      <c r="L11377">
        <v>16834.373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 t="s">
        <v>38</v>
      </c>
    </row>
    <row r="11378" spans="1:19" hidden="1" x14ac:dyDescent="0.25">
      <c r="A11378" s="10" t="str">
        <f t="shared" si="177"/>
        <v>2017-2026Sierra1-in-2Typical Event DayCAISO13</v>
      </c>
      <c r="B11378" t="s">
        <v>54</v>
      </c>
      <c r="C11378" t="s">
        <v>14</v>
      </c>
      <c r="D11378" t="s">
        <v>8</v>
      </c>
      <c r="E11378" t="s">
        <v>9</v>
      </c>
      <c r="F11378">
        <v>13</v>
      </c>
      <c r="G11378">
        <v>1.3296588659286499</v>
      </c>
      <c r="H11378">
        <v>1.3296588659286499</v>
      </c>
      <c r="I11378">
        <v>90.38787841796875</v>
      </c>
      <c r="J11378">
        <v>0</v>
      </c>
      <c r="K11378">
        <v>18182</v>
      </c>
      <c r="L11378">
        <v>16834.373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 t="s">
        <v>39</v>
      </c>
    </row>
    <row r="11379" spans="1:19" hidden="1" x14ac:dyDescent="0.25">
      <c r="A11379" s="10" t="str">
        <f t="shared" si="177"/>
        <v>2017-2026Sierra1-in-10Typical Event DayCAISO13</v>
      </c>
      <c r="B11379" t="s">
        <v>54</v>
      </c>
      <c r="C11379" t="s">
        <v>14</v>
      </c>
      <c r="D11379" t="s">
        <v>8</v>
      </c>
      <c r="E11379" t="s">
        <v>1</v>
      </c>
      <c r="F11379">
        <v>13</v>
      </c>
      <c r="G11379">
        <v>1.5239794254302979</v>
      </c>
      <c r="H11379">
        <v>1.5239794254302979</v>
      </c>
      <c r="I11379">
        <v>94.29364013671875</v>
      </c>
      <c r="J11379">
        <v>0</v>
      </c>
      <c r="K11379">
        <v>18182</v>
      </c>
      <c r="L11379">
        <v>16834.373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 t="s">
        <v>39</v>
      </c>
    </row>
    <row r="11380" spans="1:19" hidden="1" x14ac:dyDescent="0.25">
      <c r="A11380" s="10" t="str">
        <f t="shared" si="177"/>
        <v>2017-2026Sierra1-in-10Typical Event DayPGE13</v>
      </c>
      <c r="B11380" t="s">
        <v>54</v>
      </c>
      <c r="C11380" t="s">
        <v>14</v>
      </c>
      <c r="D11380" t="s">
        <v>8</v>
      </c>
      <c r="E11380" t="s">
        <v>1</v>
      </c>
      <c r="F11380">
        <v>13</v>
      </c>
      <c r="G11380">
        <v>1.586808443069458</v>
      </c>
      <c r="H11380">
        <v>1.586808443069458</v>
      </c>
      <c r="I11380">
        <v>94.913909912109375</v>
      </c>
      <c r="J11380">
        <v>0</v>
      </c>
      <c r="K11380">
        <v>18182</v>
      </c>
      <c r="L11380">
        <v>16834.373</v>
      </c>
      <c r="M11380">
        <v>0</v>
      </c>
      <c r="N11380">
        <v>0</v>
      </c>
      <c r="O11380">
        <v>0</v>
      </c>
      <c r="P11380">
        <v>0</v>
      </c>
      <c r="Q11380">
        <v>0</v>
      </c>
      <c r="R11380">
        <v>0</v>
      </c>
      <c r="S11380" t="s">
        <v>38</v>
      </c>
    </row>
    <row r="11381" spans="1:19" hidden="1" x14ac:dyDescent="0.25">
      <c r="A11381" s="10" t="str">
        <f t="shared" si="177"/>
        <v>2017-2026Sierra1-in-2Typical Event DayPGE13</v>
      </c>
      <c r="B11381" t="s">
        <v>54</v>
      </c>
      <c r="C11381" t="s">
        <v>14</v>
      </c>
      <c r="D11381" t="s">
        <v>8</v>
      </c>
      <c r="E11381" t="s">
        <v>9</v>
      </c>
      <c r="F11381">
        <v>13</v>
      </c>
      <c r="G11381">
        <v>1.5174111127853394</v>
      </c>
      <c r="H11381">
        <v>1.5174111127853394</v>
      </c>
      <c r="I11381">
        <v>93.949989318847656</v>
      </c>
      <c r="J11381">
        <v>0</v>
      </c>
      <c r="K11381">
        <v>18182</v>
      </c>
      <c r="L11381">
        <v>16834.373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 t="s">
        <v>38</v>
      </c>
    </row>
    <row r="11382" spans="1:19" hidden="1" x14ac:dyDescent="0.25">
      <c r="A11382" s="10" t="str">
        <f t="shared" si="177"/>
        <v>2017-2026Sierra1-in-2Typical Event DayCAISO14</v>
      </c>
      <c r="B11382" t="s">
        <v>54</v>
      </c>
      <c r="C11382" t="s">
        <v>14</v>
      </c>
      <c r="D11382" t="s">
        <v>8</v>
      </c>
      <c r="E11382" t="s">
        <v>9</v>
      </c>
      <c r="F11382">
        <v>14</v>
      </c>
      <c r="G11382">
        <v>1.572043776512146</v>
      </c>
      <c r="H11382">
        <v>1.3596047163009644</v>
      </c>
      <c r="I11382">
        <v>92.361640930175781</v>
      </c>
      <c r="J11382">
        <v>0.10273714363574982</v>
      </c>
      <c r="K11382">
        <v>18182</v>
      </c>
      <c r="L11382">
        <v>16834.373</v>
      </c>
      <c r="M11382">
        <v>0.21243906021118164</v>
      </c>
      <c r="N11382">
        <v>8.0771133303642273E-2</v>
      </c>
      <c r="O11382">
        <v>0.15856370329856873</v>
      </c>
      <c r="P11382">
        <v>0.21243906021118164</v>
      </c>
      <c r="Q11382">
        <v>0.26631441712379456</v>
      </c>
      <c r="R11382">
        <v>0.34410697221755981</v>
      </c>
      <c r="S11382" t="s">
        <v>39</v>
      </c>
    </row>
    <row r="11383" spans="1:19" hidden="1" x14ac:dyDescent="0.25">
      <c r="A11383" s="10" t="str">
        <f t="shared" si="177"/>
        <v>2017-2026Sierra1-in-10Typical Event DayCAISO14</v>
      </c>
      <c r="B11383" t="s">
        <v>54</v>
      </c>
      <c r="C11383" t="s">
        <v>14</v>
      </c>
      <c r="D11383" t="s">
        <v>8</v>
      </c>
      <c r="E11383" t="s">
        <v>1</v>
      </c>
      <c r="F11383">
        <v>14</v>
      </c>
      <c r="G11383">
        <v>1.801787257194519</v>
      </c>
      <c r="H11383">
        <v>1.5280301570892334</v>
      </c>
      <c r="I11383">
        <v>96.221229553222656</v>
      </c>
      <c r="J11383">
        <v>0.10273714363574982</v>
      </c>
      <c r="K11383">
        <v>18182</v>
      </c>
      <c r="L11383">
        <v>16834.373</v>
      </c>
      <c r="M11383">
        <v>0.27375710010528564</v>
      </c>
      <c r="N11383">
        <v>0.14208917319774628</v>
      </c>
      <c r="O11383">
        <v>0.21988174319267273</v>
      </c>
      <c r="P11383">
        <v>0.27375710010528564</v>
      </c>
      <c r="Q11383">
        <v>0.32763245701789856</v>
      </c>
      <c r="R11383">
        <v>0.40542501211166382</v>
      </c>
      <c r="S11383" t="s">
        <v>39</v>
      </c>
    </row>
    <row r="11384" spans="1:19" hidden="1" x14ac:dyDescent="0.25">
      <c r="A11384" s="10" t="str">
        <f t="shared" si="177"/>
        <v>2017-2026Sierra1-in-10Typical Event DayPGE14</v>
      </c>
      <c r="B11384" t="s">
        <v>54</v>
      </c>
      <c r="C11384" t="s">
        <v>14</v>
      </c>
      <c r="D11384" t="s">
        <v>8</v>
      </c>
      <c r="E11384" t="s">
        <v>1</v>
      </c>
      <c r="F11384">
        <v>14</v>
      </c>
      <c r="G11384">
        <v>1.8760695457458496</v>
      </c>
      <c r="H11384">
        <v>1.5889275074005127</v>
      </c>
      <c r="I11384">
        <v>96.630035400390625</v>
      </c>
      <c r="J11384">
        <v>0.10273714363574982</v>
      </c>
      <c r="K11384">
        <v>18182</v>
      </c>
      <c r="L11384">
        <v>16834.373</v>
      </c>
      <c r="M11384">
        <v>0.28714200854301453</v>
      </c>
      <c r="N11384">
        <v>0.15547408163547516</v>
      </c>
      <c r="O11384">
        <v>0.23326665163040161</v>
      </c>
      <c r="P11384">
        <v>0.28714200854301453</v>
      </c>
      <c r="Q11384">
        <v>0.34101736545562744</v>
      </c>
      <c r="R11384">
        <v>0.4188099205493927</v>
      </c>
      <c r="S11384" t="s">
        <v>38</v>
      </c>
    </row>
    <row r="11385" spans="1:19" hidden="1" x14ac:dyDescent="0.25">
      <c r="A11385" s="10" t="str">
        <f t="shared" si="177"/>
        <v>2017-2026Sierra1-in-2Typical Event DayPGE14</v>
      </c>
      <c r="B11385" t="s">
        <v>54</v>
      </c>
      <c r="C11385" t="s">
        <v>14</v>
      </c>
      <c r="D11385" t="s">
        <v>8</v>
      </c>
      <c r="E11385" t="s">
        <v>9</v>
      </c>
      <c r="F11385">
        <v>14</v>
      </c>
      <c r="G11385">
        <v>1.7940216064453125</v>
      </c>
      <c r="H11385">
        <v>1.5246843099594116</v>
      </c>
      <c r="I11385">
        <v>95.820831298828125</v>
      </c>
      <c r="J11385">
        <v>0.10273714363574982</v>
      </c>
      <c r="K11385">
        <v>18182</v>
      </c>
      <c r="L11385">
        <v>16834.373</v>
      </c>
      <c r="M11385">
        <v>0.26933729648590088</v>
      </c>
      <c r="N11385">
        <v>0.13766936957836151</v>
      </c>
      <c r="O11385">
        <v>0.21546193957328796</v>
      </c>
      <c r="P11385">
        <v>0.26933729648590088</v>
      </c>
      <c r="Q11385">
        <v>0.32321265339851379</v>
      </c>
      <c r="R11385">
        <v>0.40100520849227905</v>
      </c>
      <c r="S11385" t="s">
        <v>38</v>
      </c>
    </row>
    <row r="11386" spans="1:19" hidden="1" x14ac:dyDescent="0.25">
      <c r="A11386" s="10" t="str">
        <f t="shared" si="177"/>
        <v>2017-2026Sierra1-in-10Typical Event DayCAISO15</v>
      </c>
      <c r="B11386" t="s">
        <v>54</v>
      </c>
      <c r="C11386" t="s">
        <v>14</v>
      </c>
      <c r="D11386" t="s">
        <v>8</v>
      </c>
      <c r="E11386" t="s">
        <v>1</v>
      </c>
      <c r="F11386">
        <v>15</v>
      </c>
      <c r="G11386">
        <v>2.0758354663848877</v>
      </c>
      <c r="H11386">
        <v>1.6737371683120728</v>
      </c>
      <c r="I11386">
        <v>97.833625793457031</v>
      </c>
      <c r="J11386">
        <v>0.1230589896440506</v>
      </c>
      <c r="K11386">
        <v>18182</v>
      </c>
      <c r="L11386">
        <v>16834.373</v>
      </c>
      <c r="M11386">
        <v>0.40209832787513733</v>
      </c>
      <c r="N11386">
        <v>0.24438592791557312</v>
      </c>
      <c r="O11386">
        <v>0.33756619691848755</v>
      </c>
      <c r="P11386">
        <v>0.40209832787513733</v>
      </c>
      <c r="Q11386">
        <v>0.46663045883178711</v>
      </c>
      <c r="R11386">
        <v>0.55981075763702393</v>
      </c>
      <c r="S11386" t="s">
        <v>39</v>
      </c>
    </row>
    <row r="11387" spans="1:19" hidden="1" x14ac:dyDescent="0.25">
      <c r="A11387" s="10" t="str">
        <f t="shared" si="177"/>
        <v>2017-2026Sierra1-in-2Typical Event DayCAISO15</v>
      </c>
      <c r="B11387" t="s">
        <v>54</v>
      </c>
      <c r="C11387" t="s">
        <v>14</v>
      </c>
      <c r="D11387" t="s">
        <v>8</v>
      </c>
      <c r="E11387" t="s">
        <v>9</v>
      </c>
      <c r="F11387">
        <v>15</v>
      </c>
      <c r="G11387">
        <v>1.8111485242843628</v>
      </c>
      <c r="H11387">
        <v>1.4908771514892578</v>
      </c>
      <c r="I11387">
        <v>93.843856811523438</v>
      </c>
      <c r="J11387">
        <v>0.1230589896440506</v>
      </c>
      <c r="K11387">
        <v>18182</v>
      </c>
      <c r="L11387">
        <v>16834.373</v>
      </c>
      <c r="M11387">
        <v>0.32027143239974976</v>
      </c>
      <c r="N11387">
        <v>0.16255903244018555</v>
      </c>
      <c r="O11387">
        <v>0.25573930144309998</v>
      </c>
      <c r="P11387">
        <v>0.32027143239974976</v>
      </c>
      <c r="Q11387">
        <v>0.38480356335639954</v>
      </c>
      <c r="R11387">
        <v>0.47798383235931396</v>
      </c>
      <c r="S11387" t="s">
        <v>39</v>
      </c>
    </row>
    <row r="11388" spans="1:19" hidden="1" x14ac:dyDescent="0.25">
      <c r="A11388" s="10" t="str">
        <f t="shared" si="177"/>
        <v>2017-2026Sierra1-in-10Typical Event DayPGE15</v>
      </c>
      <c r="B11388" t="s">
        <v>54</v>
      </c>
      <c r="C11388" t="s">
        <v>14</v>
      </c>
      <c r="D11388" t="s">
        <v>8</v>
      </c>
      <c r="E11388" t="s">
        <v>1</v>
      </c>
      <c r="F11388">
        <v>15</v>
      </c>
      <c r="G11388">
        <v>2.1614158153533936</v>
      </c>
      <c r="H11388">
        <v>1.7380108833312988</v>
      </c>
      <c r="I11388">
        <v>98.550834655761719</v>
      </c>
      <c r="J11388">
        <v>0.1230589896440506</v>
      </c>
      <c r="K11388">
        <v>18182</v>
      </c>
      <c r="L11388">
        <v>16834.373</v>
      </c>
      <c r="M11388">
        <v>0.42340496182441711</v>
      </c>
      <c r="N11388">
        <v>0.26569256186485291</v>
      </c>
      <c r="O11388">
        <v>0.35887283086776733</v>
      </c>
      <c r="P11388">
        <v>0.42340496182441711</v>
      </c>
      <c r="Q11388">
        <v>0.48793709278106689</v>
      </c>
      <c r="R11388">
        <v>0.58111739158630371</v>
      </c>
      <c r="S11388" t="s">
        <v>38</v>
      </c>
    </row>
    <row r="11389" spans="1:19" hidden="1" x14ac:dyDescent="0.25">
      <c r="A11389" s="10" t="str">
        <f t="shared" si="177"/>
        <v>2017-2026Sierra1-in-2Typical Event DayPGE15</v>
      </c>
      <c r="B11389" t="s">
        <v>54</v>
      </c>
      <c r="C11389" t="s">
        <v>14</v>
      </c>
      <c r="D11389" t="s">
        <v>8</v>
      </c>
      <c r="E11389" t="s">
        <v>9</v>
      </c>
      <c r="F11389">
        <v>15</v>
      </c>
      <c r="G11389">
        <v>2.0668888092041016</v>
      </c>
      <c r="H11389">
        <v>1.6708863973617554</v>
      </c>
      <c r="I11389">
        <v>97.389060974121094</v>
      </c>
      <c r="J11389">
        <v>0.1230589896440506</v>
      </c>
      <c r="K11389">
        <v>18182</v>
      </c>
      <c r="L11389">
        <v>16834.373</v>
      </c>
      <c r="M11389">
        <v>0.39600244164466858</v>
      </c>
      <c r="N11389">
        <v>0.23829004168510437</v>
      </c>
      <c r="O11389">
        <v>0.3314703106880188</v>
      </c>
      <c r="P11389">
        <v>0.39600244164466858</v>
      </c>
      <c r="Q11389">
        <v>0.46053457260131836</v>
      </c>
      <c r="R11389">
        <v>0.55371487140655518</v>
      </c>
      <c r="S11389" t="s">
        <v>38</v>
      </c>
    </row>
    <row r="11390" spans="1:19" hidden="1" x14ac:dyDescent="0.25">
      <c r="A11390" s="10" t="str">
        <f t="shared" si="177"/>
        <v>2017-2026Sierra1-in-10Typical Event DayCAISO16</v>
      </c>
      <c r="B11390" t="s">
        <v>54</v>
      </c>
      <c r="C11390" t="s">
        <v>14</v>
      </c>
      <c r="D11390" t="s">
        <v>8</v>
      </c>
      <c r="E11390" t="s">
        <v>1</v>
      </c>
      <c r="F11390">
        <v>16</v>
      </c>
      <c r="G11390">
        <v>2.415379524230957</v>
      </c>
      <c r="H11390">
        <v>1.8642034530639648</v>
      </c>
      <c r="I11390">
        <v>98.685447692871094</v>
      </c>
      <c r="J11390">
        <v>0.15615223348140717</v>
      </c>
      <c r="K11390">
        <v>18182</v>
      </c>
      <c r="L11390">
        <v>16834.373</v>
      </c>
      <c r="M11390">
        <v>0.55117601156234741</v>
      </c>
      <c r="N11390">
        <v>0.35105130076408386</v>
      </c>
      <c r="O11390">
        <v>0.46928977966308594</v>
      </c>
      <c r="P11390">
        <v>0.55117601156234741</v>
      </c>
      <c r="Q11390">
        <v>0.63306224346160889</v>
      </c>
      <c r="R11390">
        <v>0.75130069255828857</v>
      </c>
      <c r="S11390" t="s">
        <v>39</v>
      </c>
    </row>
    <row r="11391" spans="1:19" hidden="1" x14ac:dyDescent="0.25">
      <c r="A11391" s="10" t="str">
        <f t="shared" si="177"/>
        <v>2017-2026Sierra1-in-2Typical Event DayCAISO16</v>
      </c>
      <c r="B11391" t="s">
        <v>54</v>
      </c>
      <c r="C11391" t="s">
        <v>14</v>
      </c>
      <c r="D11391" t="s">
        <v>8</v>
      </c>
      <c r="E11391" t="s">
        <v>9</v>
      </c>
      <c r="F11391">
        <v>16</v>
      </c>
      <c r="G11391">
        <v>2.1073975563049316</v>
      </c>
      <c r="H11391">
        <v>1.6709933280944824</v>
      </c>
      <c r="I11391">
        <v>94.686752319335938</v>
      </c>
      <c r="J11391">
        <v>0.15615223348140717</v>
      </c>
      <c r="K11391">
        <v>18182</v>
      </c>
      <c r="L11391">
        <v>16834.373</v>
      </c>
      <c r="M11391">
        <v>0.43640425801277161</v>
      </c>
      <c r="N11391">
        <v>0.23627956211566925</v>
      </c>
      <c r="O11391">
        <v>0.35451802611351013</v>
      </c>
      <c r="P11391">
        <v>0.43640425801277161</v>
      </c>
      <c r="Q11391">
        <v>0.51829046010971069</v>
      </c>
      <c r="R11391">
        <v>0.63652896881103516</v>
      </c>
      <c r="S11391" t="s">
        <v>39</v>
      </c>
    </row>
    <row r="11392" spans="1:19" hidden="1" x14ac:dyDescent="0.25">
      <c r="A11392" s="10" t="str">
        <f t="shared" si="177"/>
        <v>2017-2026Sierra1-in-2Typical Event DayPGE16</v>
      </c>
      <c r="B11392" t="s">
        <v>54</v>
      </c>
      <c r="C11392" t="s">
        <v>14</v>
      </c>
      <c r="D11392" t="s">
        <v>8</v>
      </c>
      <c r="E11392" t="s">
        <v>9</v>
      </c>
      <c r="F11392">
        <v>16</v>
      </c>
      <c r="G11392">
        <v>2.4049692153930664</v>
      </c>
      <c r="H11392">
        <v>1.8583321571350098</v>
      </c>
      <c r="I11392">
        <v>98.531776428222656</v>
      </c>
      <c r="J11392">
        <v>0.15615223348140717</v>
      </c>
      <c r="K11392">
        <v>18182</v>
      </c>
      <c r="L11392">
        <v>16834.373</v>
      </c>
      <c r="M11392">
        <v>0.54663699865341187</v>
      </c>
      <c r="N11392">
        <v>0.34651228785514832</v>
      </c>
      <c r="O11392">
        <v>0.46475076675415039</v>
      </c>
      <c r="P11392">
        <v>0.54663699865341187</v>
      </c>
      <c r="Q11392">
        <v>0.62852323055267334</v>
      </c>
      <c r="R11392">
        <v>0.74676167964935303</v>
      </c>
      <c r="S11392" t="s">
        <v>38</v>
      </c>
    </row>
    <row r="11393" spans="1:19" hidden="1" x14ac:dyDescent="0.25">
      <c r="A11393" s="10" t="str">
        <f t="shared" si="177"/>
        <v>2017-2026Sierra1-in-10Typical Event DayPGE16</v>
      </c>
      <c r="B11393" t="s">
        <v>54</v>
      </c>
      <c r="C11393" t="s">
        <v>14</v>
      </c>
      <c r="D11393" t="s">
        <v>8</v>
      </c>
      <c r="E11393" t="s">
        <v>1</v>
      </c>
      <c r="F11393">
        <v>16</v>
      </c>
      <c r="G11393">
        <v>2.5149581432342529</v>
      </c>
      <c r="H11393">
        <v>1.9300076961517334</v>
      </c>
      <c r="I11393">
        <v>99.822547912597656</v>
      </c>
      <c r="J11393">
        <v>0.15615223348140717</v>
      </c>
      <c r="K11393">
        <v>18182</v>
      </c>
      <c r="L11393">
        <v>16834.373</v>
      </c>
      <c r="M11393">
        <v>0.58495044708251953</v>
      </c>
      <c r="N11393">
        <v>0.38482573628425598</v>
      </c>
      <c r="O11393">
        <v>0.50306421518325806</v>
      </c>
      <c r="P11393">
        <v>0.58495044708251953</v>
      </c>
      <c r="Q11393">
        <v>0.66683667898178101</v>
      </c>
      <c r="R11393">
        <v>0.78507512807846069</v>
      </c>
      <c r="S11393" t="s">
        <v>38</v>
      </c>
    </row>
    <row r="11394" spans="1:19" hidden="1" x14ac:dyDescent="0.25">
      <c r="A11394" s="10" t="str">
        <f t="shared" ref="A11394:A11457" si="178">CONCATENATE(B11394,C11394,E11394,D11394,S11394,F11394)</f>
        <v>2017-2026Sierra1-in-2Typical Event DayCAISO17</v>
      </c>
      <c r="B11394" t="s">
        <v>54</v>
      </c>
      <c r="C11394" t="s">
        <v>14</v>
      </c>
      <c r="D11394" t="s">
        <v>8</v>
      </c>
      <c r="E11394" t="s">
        <v>9</v>
      </c>
      <c r="F11394">
        <v>17</v>
      </c>
      <c r="G11394">
        <v>2.3975372314453125</v>
      </c>
      <c r="H11394">
        <v>1.8929679393768311</v>
      </c>
      <c r="I11394">
        <v>95.0635986328125</v>
      </c>
      <c r="J11394">
        <v>0.16046801209449768</v>
      </c>
      <c r="K11394">
        <v>18182</v>
      </c>
      <c r="L11394">
        <v>16834.373</v>
      </c>
      <c r="M11394">
        <v>0.50456929206848145</v>
      </c>
      <c r="N11394">
        <v>0.29891347885131836</v>
      </c>
      <c r="O11394">
        <v>0.42041987180709839</v>
      </c>
      <c r="P11394">
        <v>0.50456929206848145</v>
      </c>
      <c r="Q11394">
        <v>0.5887187123298645</v>
      </c>
      <c r="R11394">
        <v>0.71022510528564453</v>
      </c>
      <c r="S11394" t="s">
        <v>39</v>
      </c>
    </row>
    <row r="11395" spans="1:19" hidden="1" x14ac:dyDescent="0.25">
      <c r="A11395" s="10" t="str">
        <f t="shared" si="178"/>
        <v>2017-2026Sierra1-in-10Typical Event DayCAISO17</v>
      </c>
      <c r="B11395" t="s">
        <v>54</v>
      </c>
      <c r="C11395" t="s">
        <v>14</v>
      </c>
      <c r="D11395" t="s">
        <v>8</v>
      </c>
      <c r="E11395" t="s">
        <v>1</v>
      </c>
      <c r="F11395">
        <v>17</v>
      </c>
      <c r="G11395">
        <v>2.7479209899902344</v>
      </c>
      <c r="H11395">
        <v>2.1433444023132324</v>
      </c>
      <c r="I11395">
        <v>99.120223999023438</v>
      </c>
      <c r="J11395">
        <v>0.16046801209449768</v>
      </c>
      <c r="K11395">
        <v>18182</v>
      </c>
      <c r="L11395">
        <v>16834.373</v>
      </c>
      <c r="M11395">
        <v>0.6045764684677124</v>
      </c>
      <c r="N11395">
        <v>0.39892065525054932</v>
      </c>
      <c r="O11395">
        <v>0.52042704820632935</v>
      </c>
      <c r="P11395">
        <v>0.6045764684677124</v>
      </c>
      <c r="Q11395">
        <v>0.68872588872909546</v>
      </c>
      <c r="R11395">
        <v>0.81023228168487549</v>
      </c>
      <c r="S11395" t="s">
        <v>39</v>
      </c>
    </row>
    <row r="11396" spans="1:19" hidden="1" x14ac:dyDescent="0.25">
      <c r="A11396" s="10" t="str">
        <f t="shared" si="178"/>
        <v>2017-2026Sierra1-in-10Typical Event DayPGE17</v>
      </c>
      <c r="B11396" t="s">
        <v>54</v>
      </c>
      <c r="C11396" t="s">
        <v>14</v>
      </c>
      <c r="D11396" t="s">
        <v>8</v>
      </c>
      <c r="E11396" t="s">
        <v>1</v>
      </c>
      <c r="F11396">
        <v>17</v>
      </c>
      <c r="G11396">
        <v>2.8612093925476074</v>
      </c>
      <c r="H11396">
        <v>2.2254562377929687</v>
      </c>
      <c r="I11396">
        <v>100.34214782714844</v>
      </c>
      <c r="J11396">
        <v>0.16046801209449768</v>
      </c>
      <c r="K11396">
        <v>18182</v>
      </c>
      <c r="L11396">
        <v>16834.373</v>
      </c>
      <c r="M11396">
        <v>0.63575327396392822</v>
      </c>
      <c r="N11396">
        <v>0.43009746074676514</v>
      </c>
      <c r="O11396">
        <v>0.55160385370254517</v>
      </c>
      <c r="P11396">
        <v>0.63575327396392822</v>
      </c>
      <c r="Q11396">
        <v>0.71990269422531128</v>
      </c>
      <c r="R11396">
        <v>0.84140908718109131</v>
      </c>
      <c r="S11396" t="s">
        <v>38</v>
      </c>
    </row>
    <row r="11397" spans="1:19" hidden="1" x14ac:dyDescent="0.25">
      <c r="A11397" s="10" t="str">
        <f t="shared" si="178"/>
        <v>2017-2026Sierra1-in-2Typical Event DayPGE17</v>
      </c>
      <c r="B11397" t="s">
        <v>54</v>
      </c>
      <c r="C11397" t="s">
        <v>14</v>
      </c>
      <c r="D11397" t="s">
        <v>8</v>
      </c>
      <c r="E11397" t="s">
        <v>9</v>
      </c>
      <c r="F11397">
        <v>17</v>
      </c>
      <c r="G11397">
        <v>2.7360775470733643</v>
      </c>
      <c r="H11397">
        <v>2.1285459995269775</v>
      </c>
      <c r="I11397">
        <v>99.473747253417969</v>
      </c>
      <c r="J11397">
        <v>0.16046801209449768</v>
      </c>
      <c r="K11397">
        <v>18182</v>
      </c>
      <c r="L11397">
        <v>16834.373</v>
      </c>
      <c r="M11397">
        <v>0.60753154754638672</v>
      </c>
      <c r="N11397">
        <v>0.40187573432922363</v>
      </c>
      <c r="O11397">
        <v>0.52338212728500366</v>
      </c>
      <c r="P11397">
        <v>0.60753154754638672</v>
      </c>
      <c r="Q11397">
        <v>0.69168096780776978</v>
      </c>
      <c r="R11397">
        <v>0.8131873607635498</v>
      </c>
      <c r="S11397" t="s">
        <v>38</v>
      </c>
    </row>
    <row r="11398" spans="1:19" hidden="1" x14ac:dyDescent="0.25">
      <c r="A11398" s="10" t="str">
        <f t="shared" si="178"/>
        <v>2017-2026Sierra1-in-10Typical Event DayCAISO18</v>
      </c>
      <c r="B11398" t="s">
        <v>54</v>
      </c>
      <c r="C11398" t="s">
        <v>14</v>
      </c>
      <c r="D11398" t="s">
        <v>8</v>
      </c>
      <c r="E11398" t="s">
        <v>1</v>
      </c>
      <c r="F11398">
        <v>18</v>
      </c>
      <c r="G11398">
        <v>3.0135447978973389</v>
      </c>
      <c r="H11398">
        <v>2.3927955627441406</v>
      </c>
      <c r="I11398">
        <v>98.722541809082031</v>
      </c>
      <c r="J11398">
        <v>0.13599415123462677</v>
      </c>
      <c r="K11398">
        <v>18182</v>
      </c>
      <c r="L11398">
        <v>16834.373</v>
      </c>
      <c r="M11398">
        <v>0.62074917554855347</v>
      </c>
      <c r="N11398">
        <v>0.4464590847492218</v>
      </c>
      <c r="O11398">
        <v>0.54943382740020752</v>
      </c>
      <c r="P11398">
        <v>0.62074917554855347</v>
      </c>
      <c r="Q11398">
        <v>0.69206452369689941</v>
      </c>
      <c r="R11398">
        <v>0.79503929615020752</v>
      </c>
      <c r="S11398" t="s">
        <v>39</v>
      </c>
    </row>
    <row r="11399" spans="1:19" hidden="1" x14ac:dyDescent="0.25">
      <c r="A11399" s="10" t="str">
        <f t="shared" si="178"/>
        <v>2017-2026Sierra1-in-2Typical Event DayCAISO18</v>
      </c>
      <c r="B11399" t="s">
        <v>54</v>
      </c>
      <c r="C11399" t="s">
        <v>14</v>
      </c>
      <c r="D11399" t="s">
        <v>8</v>
      </c>
      <c r="E11399" t="s">
        <v>9</v>
      </c>
      <c r="F11399">
        <v>18</v>
      </c>
      <c r="G11399">
        <v>2.6292917728424072</v>
      </c>
      <c r="H11399">
        <v>2.1186490058898926</v>
      </c>
      <c r="I11399">
        <v>94.59967041015625</v>
      </c>
      <c r="J11399">
        <v>0.13599415123462677</v>
      </c>
      <c r="K11399">
        <v>18182</v>
      </c>
      <c r="L11399">
        <v>16834.373</v>
      </c>
      <c r="M11399">
        <v>0.51064276695251465</v>
      </c>
      <c r="N11399">
        <v>0.33635267615318298</v>
      </c>
      <c r="O11399">
        <v>0.43932744860649109</v>
      </c>
      <c r="P11399">
        <v>0.51064276695251465</v>
      </c>
      <c r="Q11399">
        <v>0.5819581151008606</v>
      </c>
      <c r="R11399">
        <v>0.6849328875541687</v>
      </c>
      <c r="S11399" t="s">
        <v>39</v>
      </c>
    </row>
    <row r="11400" spans="1:19" hidden="1" x14ac:dyDescent="0.25">
      <c r="A11400" s="10" t="str">
        <f t="shared" si="178"/>
        <v>2017-2026Sierra1-in-2Typical Event DayPGE18</v>
      </c>
      <c r="B11400" t="s">
        <v>54</v>
      </c>
      <c r="C11400" t="s">
        <v>14</v>
      </c>
      <c r="D11400" t="s">
        <v>8</v>
      </c>
      <c r="E11400" t="s">
        <v>9</v>
      </c>
      <c r="F11400">
        <v>18</v>
      </c>
      <c r="G11400">
        <v>3.0005567073822021</v>
      </c>
      <c r="H11400">
        <v>2.3706834316253662</v>
      </c>
      <c r="I11400">
        <v>99.260032653808594</v>
      </c>
      <c r="J11400">
        <v>0.13599415123462677</v>
      </c>
      <c r="K11400">
        <v>18182</v>
      </c>
      <c r="L11400">
        <v>16834.373</v>
      </c>
      <c r="M11400">
        <v>0.62987333536148071</v>
      </c>
      <c r="N11400">
        <v>0.45558324456214905</v>
      </c>
      <c r="O11400">
        <v>0.55855798721313477</v>
      </c>
      <c r="P11400">
        <v>0.62987333536148071</v>
      </c>
      <c r="Q11400">
        <v>0.70118868350982666</v>
      </c>
      <c r="R11400">
        <v>0.80416345596313477</v>
      </c>
      <c r="S11400" t="s">
        <v>38</v>
      </c>
    </row>
    <row r="11401" spans="1:19" hidden="1" x14ac:dyDescent="0.25">
      <c r="A11401" s="10" t="str">
        <f t="shared" si="178"/>
        <v>2017-2026Sierra1-in-10Typical Event DayPGE18</v>
      </c>
      <c r="B11401" t="s">
        <v>54</v>
      </c>
      <c r="C11401" t="s">
        <v>14</v>
      </c>
      <c r="D11401" t="s">
        <v>8</v>
      </c>
      <c r="E11401" t="s">
        <v>1</v>
      </c>
      <c r="F11401">
        <v>18</v>
      </c>
      <c r="G11401">
        <v>3.1377842426300049</v>
      </c>
      <c r="H11401">
        <v>2.4787275791168213</v>
      </c>
      <c r="I11401">
        <v>100.19821929931641</v>
      </c>
      <c r="J11401">
        <v>0.13599415123462677</v>
      </c>
      <c r="K11401">
        <v>18182</v>
      </c>
      <c r="L11401">
        <v>16834.373</v>
      </c>
      <c r="M11401">
        <v>0.65905660390853882</v>
      </c>
      <c r="N11401">
        <v>0.48476651310920715</v>
      </c>
      <c r="O11401">
        <v>0.58774125576019287</v>
      </c>
      <c r="P11401">
        <v>0.65905660390853882</v>
      </c>
      <c r="Q11401">
        <v>0.73037195205688477</v>
      </c>
      <c r="R11401">
        <v>0.83334672451019287</v>
      </c>
      <c r="S11401" t="s">
        <v>38</v>
      </c>
    </row>
    <row r="11402" spans="1:19" hidden="1" x14ac:dyDescent="0.25">
      <c r="A11402" s="10" t="str">
        <f t="shared" si="178"/>
        <v>2017-2026Sierra1-in-2Typical Event DayCAISO19</v>
      </c>
      <c r="B11402" t="s">
        <v>54</v>
      </c>
      <c r="C11402" t="s">
        <v>14</v>
      </c>
      <c r="D11402" t="s">
        <v>8</v>
      </c>
      <c r="E11402" t="s">
        <v>9</v>
      </c>
      <c r="F11402">
        <v>19</v>
      </c>
      <c r="G11402">
        <v>2.7095692157745361</v>
      </c>
      <c r="H11402">
        <v>2.9304690361022949</v>
      </c>
      <c r="I11402">
        <v>92.250968933105469</v>
      </c>
      <c r="J11402">
        <v>0.11742977052927017</v>
      </c>
      <c r="K11402">
        <v>18182</v>
      </c>
      <c r="L11402">
        <v>16834.373</v>
      </c>
      <c r="M11402">
        <v>-0.22089970111846924</v>
      </c>
      <c r="N11402">
        <v>-0.3713977038860321</v>
      </c>
      <c r="O11402">
        <v>-0.28247988224029541</v>
      </c>
      <c r="P11402">
        <v>-0.22089970111846924</v>
      </c>
      <c r="Q11402">
        <v>-0.15931953489780426</v>
      </c>
      <c r="R11402">
        <v>-7.0401705801486969E-2</v>
      </c>
      <c r="S11402" t="s">
        <v>39</v>
      </c>
    </row>
    <row r="11403" spans="1:19" hidden="1" x14ac:dyDescent="0.25">
      <c r="A11403" s="10" t="str">
        <f t="shared" si="178"/>
        <v>2017-2026Sierra1-in-10Typical Event DayCAISO19</v>
      </c>
      <c r="B11403" t="s">
        <v>54</v>
      </c>
      <c r="C11403" t="s">
        <v>14</v>
      </c>
      <c r="D11403" t="s">
        <v>8</v>
      </c>
      <c r="E11403" t="s">
        <v>1</v>
      </c>
      <c r="F11403">
        <v>19</v>
      </c>
      <c r="G11403">
        <v>3.1055543422698975</v>
      </c>
      <c r="H11403">
        <v>3.3386693000793457</v>
      </c>
      <c r="I11403">
        <v>96.411079406738281</v>
      </c>
      <c r="J11403">
        <v>0.11742977052927017</v>
      </c>
      <c r="K11403">
        <v>18182</v>
      </c>
      <c r="L11403">
        <v>16834.373</v>
      </c>
      <c r="M11403">
        <v>-0.23311504721641541</v>
      </c>
      <c r="N11403">
        <v>-0.38361304998397827</v>
      </c>
      <c r="O11403">
        <v>-0.29469522833824158</v>
      </c>
      <c r="P11403">
        <v>-0.23311504721641541</v>
      </c>
      <c r="Q11403">
        <v>-0.17153488099575043</v>
      </c>
      <c r="R11403">
        <v>-8.2617051899433136E-2</v>
      </c>
      <c r="S11403" t="s">
        <v>39</v>
      </c>
    </row>
    <row r="11404" spans="1:19" hidden="1" x14ac:dyDescent="0.25">
      <c r="A11404" s="10" t="str">
        <f t="shared" si="178"/>
        <v>2017-2026Sierra1-in-10Typical Event DayPGE19</v>
      </c>
      <c r="B11404" t="s">
        <v>54</v>
      </c>
      <c r="C11404" t="s">
        <v>14</v>
      </c>
      <c r="D11404" t="s">
        <v>8</v>
      </c>
      <c r="E11404" t="s">
        <v>1</v>
      </c>
      <c r="F11404">
        <v>19</v>
      </c>
      <c r="G11404">
        <v>3.2335867881774902</v>
      </c>
      <c r="H11404">
        <v>3.470728874206543</v>
      </c>
      <c r="I11404">
        <v>97.744247436523438</v>
      </c>
      <c r="J11404">
        <v>0.11742977052927017</v>
      </c>
      <c r="K11404">
        <v>18182</v>
      </c>
      <c r="L11404">
        <v>16834.373</v>
      </c>
      <c r="M11404">
        <v>-0.23714199662208557</v>
      </c>
      <c r="N11404">
        <v>-0.38763999938964844</v>
      </c>
      <c r="O11404">
        <v>-0.29872217774391174</v>
      </c>
      <c r="P11404">
        <v>-0.23714199662208557</v>
      </c>
      <c r="Q11404">
        <v>-0.17556183040142059</v>
      </c>
      <c r="R11404">
        <v>-8.6644001305103302E-2</v>
      </c>
      <c r="S11404" t="s">
        <v>38</v>
      </c>
    </row>
    <row r="11405" spans="1:19" hidden="1" x14ac:dyDescent="0.25">
      <c r="A11405" s="10" t="str">
        <f t="shared" si="178"/>
        <v>2017-2026Sierra1-in-2Typical Event DayPGE19</v>
      </c>
      <c r="B11405" t="s">
        <v>54</v>
      </c>
      <c r="C11405" t="s">
        <v>14</v>
      </c>
      <c r="D11405" t="s">
        <v>8</v>
      </c>
      <c r="E11405" t="s">
        <v>9</v>
      </c>
      <c r="F11405">
        <v>19</v>
      </c>
      <c r="G11405">
        <v>3.0921695232391357</v>
      </c>
      <c r="H11405">
        <v>3.3234596252441406</v>
      </c>
      <c r="I11405">
        <v>96.995773315429688</v>
      </c>
      <c r="J11405">
        <v>0.11742977052927017</v>
      </c>
      <c r="K11405">
        <v>18182</v>
      </c>
      <c r="L11405">
        <v>16834.373</v>
      </c>
      <c r="M11405">
        <v>-0.23128998279571533</v>
      </c>
      <c r="N11405">
        <v>-0.3817879855632782</v>
      </c>
      <c r="O11405">
        <v>-0.2928701639175415</v>
      </c>
      <c r="P11405">
        <v>-0.23128998279571533</v>
      </c>
      <c r="Q11405">
        <v>-0.16970981657505035</v>
      </c>
      <c r="R11405">
        <v>-8.0791987478733063E-2</v>
      </c>
      <c r="S11405" t="s">
        <v>38</v>
      </c>
    </row>
    <row r="11406" spans="1:19" hidden="1" x14ac:dyDescent="0.25">
      <c r="A11406" s="10" t="str">
        <f t="shared" si="178"/>
        <v>2017-2026Sierra1-in-2Typical Event DayCAISO20</v>
      </c>
      <c r="B11406" t="s">
        <v>54</v>
      </c>
      <c r="C11406" t="s">
        <v>14</v>
      </c>
      <c r="D11406" t="s">
        <v>8</v>
      </c>
      <c r="E11406" t="s">
        <v>9</v>
      </c>
      <c r="F11406">
        <v>20</v>
      </c>
      <c r="G11406">
        <v>2.5765471458435059</v>
      </c>
      <c r="H11406">
        <v>2.8297624588012695</v>
      </c>
      <c r="I11406">
        <v>85.455276489257813</v>
      </c>
      <c r="J11406">
        <v>7.6294809579849243E-2</v>
      </c>
      <c r="K11406">
        <v>18182</v>
      </c>
      <c r="L11406">
        <v>16834.373</v>
      </c>
      <c r="M11406">
        <v>-0.25321534276008606</v>
      </c>
      <c r="N11406">
        <v>-0.3509947657585144</v>
      </c>
      <c r="O11406">
        <v>-0.29322433471679688</v>
      </c>
      <c r="P11406">
        <v>-0.25321534276008606</v>
      </c>
      <c r="Q11406">
        <v>-0.21320635080337524</v>
      </c>
      <c r="R11406">
        <v>-0.15543591976165771</v>
      </c>
      <c r="S11406" t="s">
        <v>39</v>
      </c>
    </row>
    <row r="11407" spans="1:19" hidden="1" x14ac:dyDescent="0.25">
      <c r="A11407" s="10" t="str">
        <f t="shared" si="178"/>
        <v>2017-2026Sierra1-in-10Typical Event DayCAISO20</v>
      </c>
      <c r="B11407" t="s">
        <v>54</v>
      </c>
      <c r="C11407" t="s">
        <v>14</v>
      </c>
      <c r="D11407" t="s">
        <v>8</v>
      </c>
      <c r="E11407" t="s">
        <v>1</v>
      </c>
      <c r="F11407">
        <v>20</v>
      </c>
      <c r="G11407">
        <v>2.953092098236084</v>
      </c>
      <c r="H11407">
        <v>3.2498481273651123</v>
      </c>
      <c r="I11407">
        <v>89.691299438476562</v>
      </c>
      <c r="J11407">
        <v>7.6294809579849243E-2</v>
      </c>
      <c r="K11407">
        <v>18182</v>
      </c>
      <c r="L11407">
        <v>16834.373</v>
      </c>
      <c r="M11407">
        <v>-0.2967560887336731</v>
      </c>
      <c r="N11407">
        <v>-0.39453551173210144</v>
      </c>
      <c r="O11407">
        <v>-0.33676508069038391</v>
      </c>
      <c r="P11407">
        <v>-0.2967560887336731</v>
      </c>
      <c r="Q11407">
        <v>-0.25674709677696228</v>
      </c>
      <c r="R11407">
        <v>-0.19897666573524475</v>
      </c>
      <c r="S11407" t="s">
        <v>39</v>
      </c>
    </row>
    <row r="11408" spans="1:19" hidden="1" x14ac:dyDescent="0.25">
      <c r="A11408" s="10" t="str">
        <f t="shared" si="178"/>
        <v>2017-2026Sierra1-in-10Typical Event DayPGE20</v>
      </c>
      <c r="B11408" t="s">
        <v>54</v>
      </c>
      <c r="C11408" t="s">
        <v>14</v>
      </c>
      <c r="D11408" t="s">
        <v>8</v>
      </c>
      <c r="E11408" t="s">
        <v>1</v>
      </c>
      <c r="F11408">
        <v>20</v>
      </c>
      <c r="G11408">
        <v>3.0748391151428223</v>
      </c>
      <c r="H11408">
        <v>3.3859267234802246</v>
      </c>
      <c r="I11408">
        <v>90.619949340820312</v>
      </c>
      <c r="J11408">
        <v>7.6294809579849243E-2</v>
      </c>
      <c r="K11408">
        <v>18182</v>
      </c>
      <c r="L11408">
        <v>16834.373</v>
      </c>
      <c r="M11408">
        <v>-0.31108766794204712</v>
      </c>
      <c r="N11408">
        <v>-0.40886709094047546</v>
      </c>
      <c r="O11408">
        <v>-0.35109665989875793</v>
      </c>
      <c r="P11408">
        <v>-0.31108766794204712</v>
      </c>
      <c r="Q11408">
        <v>-0.2710786759853363</v>
      </c>
      <c r="R11408">
        <v>-0.21330824494361877</v>
      </c>
      <c r="S11408" t="s">
        <v>38</v>
      </c>
    </row>
    <row r="11409" spans="1:19" hidden="1" x14ac:dyDescent="0.25">
      <c r="A11409" s="10" t="str">
        <f t="shared" si="178"/>
        <v>2017-2026Sierra1-in-2Typical Event DayPGE20</v>
      </c>
      <c r="B11409" t="s">
        <v>54</v>
      </c>
      <c r="C11409" t="s">
        <v>14</v>
      </c>
      <c r="D11409" t="s">
        <v>8</v>
      </c>
      <c r="E11409" t="s">
        <v>9</v>
      </c>
      <c r="F11409">
        <v>20</v>
      </c>
      <c r="G11409">
        <v>2.9403643608093262</v>
      </c>
      <c r="H11409">
        <v>3.2360231876373291</v>
      </c>
      <c r="I11409">
        <v>89.905349731445313</v>
      </c>
      <c r="J11409">
        <v>7.6294809579849243E-2</v>
      </c>
      <c r="K11409">
        <v>18182</v>
      </c>
      <c r="L11409">
        <v>16834.373</v>
      </c>
      <c r="M11409">
        <v>-0.29565879702568054</v>
      </c>
      <c r="N11409">
        <v>-0.39343822002410889</v>
      </c>
      <c r="O11409">
        <v>-0.33566778898239136</v>
      </c>
      <c r="P11409">
        <v>-0.29565879702568054</v>
      </c>
      <c r="Q11409">
        <v>-0.25564980506896973</v>
      </c>
      <c r="R11409">
        <v>-0.1978793740272522</v>
      </c>
      <c r="S11409" t="s">
        <v>38</v>
      </c>
    </row>
    <row r="11410" spans="1:19" hidden="1" x14ac:dyDescent="0.25">
      <c r="A11410" s="10" t="str">
        <f t="shared" si="178"/>
        <v>2017-2026Sierra1-in-2Typical Event DayCAISO21</v>
      </c>
      <c r="B11410" t="s">
        <v>54</v>
      </c>
      <c r="C11410" t="s">
        <v>14</v>
      </c>
      <c r="D11410" t="s">
        <v>8</v>
      </c>
      <c r="E11410" t="s">
        <v>9</v>
      </c>
      <c r="F11410">
        <v>21</v>
      </c>
      <c r="G11410">
        <v>2.3089015483856201</v>
      </c>
      <c r="H11410">
        <v>2.4687721729278564</v>
      </c>
      <c r="I11410">
        <v>78.593620300292969</v>
      </c>
      <c r="J11410">
        <v>7.6630406081676483E-2</v>
      </c>
      <c r="K11410">
        <v>18182</v>
      </c>
      <c r="L11410">
        <v>16834.373</v>
      </c>
      <c r="M11410">
        <v>-0.15987072885036469</v>
      </c>
      <c r="N11410">
        <v>-0.25808024406433105</v>
      </c>
      <c r="O11410">
        <v>-0.20005571842193604</v>
      </c>
      <c r="P11410">
        <v>-0.15987072885036469</v>
      </c>
      <c r="Q11410">
        <v>-0.11968574672937393</v>
      </c>
      <c r="R11410">
        <v>-6.1661198735237122E-2</v>
      </c>
      <c r="S11410" t="s">
        <v>39</v>
      </c>
    </row>
    <row r="11411" spans="1:19" hidden="1" x14ac:dyDescent="0.25">
      <c r="A11411" s="10" t="str">
        <f t="shared" si="178"/>
        <v>2017-2026Sierra1-in-10Typical Event DayCAISO21</v>
      </c>
      <c r="B11411" t="s">
        <v>54</v>
      </c>
      <c r="C11411" t="s">
        <v>14</v>
      </c>
      <c r="D11411" t="s">
        <v>8</v>
      </c>
      <c r="E11411" t="s">
        <v>1</v>
      </c>
      <c r="F11411">
        <v>21</v>
      </c>
      <c r="G11411">
        <v>2.646331787109375</v>
      </c>
      <c r="H11411">
        <v>2.8448224067687988</v>
      </c>
      <c r="I11411">
        <v>81.962860107421875</v>
      </c>
      <c r="J11411">
        <v>7.6630406081676483E-2</v>
      </c>
      <c r="K11411">
        <v>18182</v>
      </c>
      <c r="L11411">
        <v>16834.373</v>
      </c>
      <c r="M11411">
        <v>-0.19849066436290741</v>
      </c>
      <c r="N11411">
        <v>-0.29670017957687378</v>
      </c>
      <c r="O11411">
        <v>-0.23867565393447876</v>
      </c>
      <c r="P11411">
        <v>-0.19849066436290741</v>
      </c>
      <c r="Q11411">
        <v>-0.15830567479133606</v>
      </c>
      <c r="R11411">
        <v>-0.10028113424777985</v>
      </c>
      <c r="S11411" t="s">
        <v>39</v>
      </c>
    </row>
    <row r="11412" spans="1:19" hidden="1" x14ac:dyDescent="0.25">
      <c r="A11412" s="10" t="str">
        <f t="shared" si="178"/>
        <v>2017-2026Sierra1-in-10Typical Event DayPGE21</v>
      </c>
      <c r="B11412" t="s">
        <v>54</v>
      </c>
      <c r="C11412" t="s">
        <v>14</v>
      </c>
      <c r="D11412" t="s">
        <v>8</v>
      </c>
      <c r="E11412" t="s">
        <v>1</v>
      </c>
      <c r="F11412">
        <v>21</v>
      </c>
      <c r="G11412">
        <v>2.7554318904876709</v>
      </c>
      <c r="H11412">
        <v>2.9654312133789063</v>
      </c>
      <c r="I11412">
        <v>83.484092712402344</v>
      </c>
      <c r="J11412">
        <v>7.6630406081676483E-2</v>
      </c>
      <c r="K11412">
        <v>18182</v>
      </c>
      <c r="L11412">
        <v>16834.373</v>
      </c>
      <c r="M11412">
        <v>-0.20999936759471893</v>
      </c>
      <c r="N11412">
        <v>-0.3082088828086853</v>
      </c>
      <c r="O11412">
        <v>-0.25018435716629028</v>
      </c>
      <c r="P11412">
        <v>-0.20999936759471893</v>
      </c>
      <c r="Q11412">
        <v>-0.16981437802314758</v>
      </c>
      <c r="R11412">
        <v>-0.11178983747959137</v>
      </c>
      <c r="S11412" t="s">
        <v>38</v>
      </c>
    </row>
    <row r="11413" spans="1:19" hidden="1" x14ac:dyDescent="0.25">
      <c r="A11413" s="10" t="str">
        <f t="shared" si="178"/>
        <v>2017-2026Sierra1-in-2Typical Event DayPGE21</v>
      </c>
      <c r="B11413" t="s">
        <v>54</v>
      </c>
      <c r="C11413" t="s">
        <v>14</v>
      </c>
      <c r="D11413" t="s">
        <v>8</v>
      </c>
      <c r="E11413" t="s">
        <v>9</v>
      </c>
      <c r="F11413">
        <v>21</v>
      </c>
      <c r="G11413">
        <v>2.6349260807037354</v>
      </c>
      <c r="H11413">
        <v>2.830331563949585</v>
      </c>
      <c r="I11413">
        <v>82.761871337890625</v>
      </c>
      <c r="J11413">
        <v>7.6630406081676483E-2</v>
      </c>
      <c r="K11413">
        <v>18182</v>
      </c>
      <c r="L11413">
        <v>16834.373</v>
      </c>
      <c r="M11413">
        <v>-0.195405513048172</v>
      </c>
      <c r="N11413">
        <v>-0.29361504316329956</v>
      </c>
      <c r="O11413">
        <v>-0.23559050261974335</v>
      </c>
      <c r="P11413">
        <v>-0.195405513048172</v>
      </c>
      <c r="Q11413">
        <v>-0.15522052347660065</v>
      </c>
      <c r="R11413">
        <v>-9.7195982933044434E-2</v>
      </c>
      <c r="S11413" t="s">
        <v>38</v>
      </c>
    </row>
    <row r="11414" spans="1:19" hidden="1" x14ac:dyDescent="0.25">
      <c r="A11414" s="10" t="str">
        <f t="shared" si="178"/>
        <v>2017-2026Sierra1-in-2Typical Event DayCAISO22</v>
      </c>
      <c r="B11414" t="s">
        <v>54</v>
      </c>
      <c r="C11414" t="s">
        <v>14</v>
      </c>
      <c r="D11414" t="s">
        <v>8</v>
      </c>
      <c r="E11414" t="s">
        <v>9</v>
      </c>
      <c r="F11414">
        <v>22</v>
      </c>
      <c r="G11414">
        <v>1.9770673513412476</v>
      </c>
      <c r="H11414">
        <v>2.0768299102783203</v>
      </c>
      <c r="I11414">
        <v>74.319915771484375</v>
      </c>
      <c r="J11414">
        <v>6.3674606382846832E-2</v>
      </c>
      <c r="K11414">
        <v>18182</v>
      </c>
      <c r="L11414">
        <v>16834.373</v>
      </c>
      <c r="M11414">
        <v>-9.9762462079524994E-2</v>
      </c>
      <c r="N11414">
        <v>-0.18136784434318542</v>
      </c>
      <c r="O11414">
        <v>-0.13315342366695404</v>
      </c>
      <c r="P11414">
        <v>-9.9762462079524994E-2</v>
      </c>
      <c r="Q11414">
        <v>-6.6371500492095947E-2</v>
      </c>
      <c r="R11414">
        <v>-1.815708726644516E-2</v>
      </c>
      <c r="S11414" t="s">
        <v>39</v>
      </c>
    </row>
    <row r="11415" spans="1:19" hidden="1" x14ac:dyDescent="0.25">
      <c r="A11415" s="10" t="str">
        <f t="shared" si="178"/>
        <v>2017-2026Sierra1-in-10Typical Event DayCAISO22</v>
      </c>
      <c r="B11415" t="s">
        <v>54</v>
      </c>
      <c r="C11415" t="s">
        <v>14</v>
      </c>
      <c r="D11415" t="s">
        <v>8</v>
      </c>
      <c r="E11415" t="s">
        <v>1</v>
      </c>
      <c r="F11415">
        <v>22</v>
      </c>
      <c r="G11415">
        <v>2.2660021781921387</v>
      </c>
      <c r="H11415">
        <v>2.4023051261901855</v>
      </c>
      <c r="I11415">
        <v>77.43115234375</v>
      </c>
      <c r="J11415">
        <v>6.3674606382846832E-2</v>
      </c>
      <c r="K11415">
        <v>18182</v>
      </c>
      <c r="L11415">
        <v>16834.373</v>
      </c>
      <c r="M11415">
        <v>-0.13630290329456329</v>
      </c>
      <c r="N11415">
        <v>-0.21790827810764313</v>
      </c>
      <c r="O11415">
        <v>-0.16969387233257294</v>
      </c>
      <c r="P11415">
        <v>-0.13630290329456329</v>
      </c>
      <c r="Q11415">
        <v>-0.10291194170713425</v>
      </c>
      <c r="R11415">
        <v>-5.4697528481483459E-2</v>
      </c>
      <c r="S11415" t="s">
        <v>39</v>
      </c>
    </row>
    <row r="11416" spans="1:19" hidden="1" x14ac:dyDescent="0.25">
      <c r="A11416" s="10" t="str">
        <f t="shared" si="178"/>
        <v>2017-2026Sierra1-in-10Typical Event DayPGE22</v>
      </c>
      <c r="B11416" t="s">
        <v>54</v>
      </c>
      <c r="C11416" t="s">
        <v>14</v>
      </c>
      <c r="D11416" t="s">
        <v>8</v>
      </c>
      <c r="E11416" t="s">
        <v>1</v>
      </c>
      <c r="F11416">
        <v>22</v>
      </c>
      <c r="G11416">
        <v>2.3594226837158203</v>
      </c>
      <c r="H11416">
        <v>2.5061495304107666</v>
      </c>
      <c r="I11416">
        <v>78.882957458496094</v>
      </c>
      <c r="J11416">
        <v>6.3674606382846832E-2</v>
      </c>
      <c r="K11416">
        <v>18182</v>
      </c>
      <c r="L11416">
        <v>16834.373</v>
      </c>
      <c r="M11416">
        <v>-0.1467268317937851</v>
      </c>
      <c r="N11416">
        <v>-0.22833220660686493</v>
      </c>
      <c r="O11416">
        <v>-0.18011780083179474</v>
      </c>
      <c r="P11416">
        <v>-0.1467268317937851</v>
      </c>
      <c r="Q11416">
        <v>-0.11333587020635605</v>
      </c>
      <c r="R11416">
        <v>-6.5121456980705261E-2</v>
      </c>
      <c r="S11416" t="s">
        <v>38</v>
      </c>
    </row>
    <row r="11417" spans="1:19" hidden="1" x14ac:dyDescent="0.25">
      <c r="A11417" s="10" t="str">
        <f t="shared" si="178"/>
        <v>2017-2026Sierra1-in-2Typical Event DayPGE22</v>
      </c>
      <c r="B11417" t="s">
        <v>54</v>
      </c>
      <c r="C11417" t="s">
        <v>14</v>
      </c>
      <c r="D11417" t="s">
        <v>8</v>
      </c>
      <c r="E11417" t="s">
        <v>9</v>
      </c>
      <c r="F11417">
        <v>22</v>
      </c>
      <c r="G11417">
        <v>2.2562358379364014</v>
      </c>
      <c r="H11417">
        <v>2.3895180225372314</v>
      </c>
      <c r="I11417">
        <v>78.010818481445313</v>
      </c>
      <c r="J11417">
        <v>6.3674606382846832E-2</v>
      </c>
      <c r="K11417">
        <v>18182</v>
      </c>
      <c r="L11417">
        <v>16834.373</v>
      </c>
      <c r="M11417">
        <v>-0.13328219950199127</v>
      </c>
      <c r="N11417">
        <v>-0.21488757431507111</v>
      </c>
      <c r="O11417">
        <v>-0.16667316854000092</v>
      </c>
      <c r="P11417">
        <v>-0.13328219950199127</v>
      </c>
      <c r="Q11417">
        <v>-9.9891237914562225E-2</v>
      </c>
      <c r="R11417">
        <v>-5.1676824688911438E-2</v>
      </c>
      <c r="S11417" t="s">
        <v>38</v>
      </c>
    </row>
    <row r="11418" spans="1:19" hidden="1" x14ac:dyDescent="0.25">
      <c r="A11418" s="10" t="str">
        <f t="shared" si="178"/>
        <v>2017-2026Sierra1-in-10Typical Event DayCAISO23</v>
      </c>
      <c r="B11418" t="s">
        <v>54</v>
      </c>
      <c r="C11418" t="s">
        <v>14</v>
      </c>
      <c r="D11418" t="s">
        <v>8</v>
      </c>
      <c r="E11418" t="s">
        <v>1</v>
      </c>
      <c r="F11418">
        <v>23</v>
      </c>
      <c r="G11418">
        <v>1.7954007387161255</v>
      </c>
      <c r="H11418">
        <v>1.8837921619415283</v>
      </c>
      <c r="I11418">
        <v>74.840255737304688</v>
      </c>
      <c r="J11418">
        <v>5.8387260884046555E-2</v>
      </c>
      <c r="K11418">
        <v>18182</v>
      </c>
      <c r="L11418">
        <v>16834.373</v>
      </c>
      <c r="M11418">
        <v>-8.8391482830047607E-2</v>
      </c>
      <c r="N11418">
        <v>-0.1632205992937088</v>
      </c>
      <c r="O11418">
        <v>-0.11900976300239563</v>
      </c>
      <c r="P11418">
        <v>-8.8391482830047607E-2</v>
      </c>
      <c r="Q11418">
        <v>-5.7773202657699585E-2</v>
      </c>
      <c r="R11418">
        <v>-1.3562369160354137E-2</v>
      </c>
      <c r="S11418" t="s">
        <v>39</v>
      </c>
    </row>
    <row r="11419" spans="1:19" hidden="1" x14ac:dyDescent="0.25">
      <c r="A11419" s="10" t="str">
        <f t="shared" si="178"/>
        <v>2017-2026Sierra1-in-2Typical Event DayCAISO23</v>
      </c>
      <c r="B11419" t="s">
        <v>54</v>
      </c>
      <c r="C11419" t="s">
        <v>14</v>
      </c>
      <c r="D11419" t="s">
        <v>8</v>
      </c>
      <c r="E11419" t="s">
        <v>9</v>
      </c>
      <c r="F11419">
        <v>23</v>
      </c>
      <c r="G11419">
        <v>1.5664715766906738</v>
      </c>
      <c r="H11419">
        <v>1.6317524909973145</v>
      </c>
      <c r="I11419">
        <v>71.905464172363281</v>
      </c>
      <c r="J11419">
        <v>5.8387260884046555E-2</v>
      </c>
      <c r="K11419">
        <v>18182</v>
      </c>
      <c r="L11419">
        <v>16834.373</v>
      </c>
      <c r="M11419">
        <v>-6.5280944108963013E-2</v>
      </c>
      <c r="N11419">
        <v>-0.14011006057262421</v>
      </c>
      <c r="O11419">
        <v>-9.5899224281311035E-2</v>
      </c>
      <c r="P11419">
        <v>-6.5280944108963013E-2</v>
      </c>
      <c r="Q11419">
        <v>-3.466266393661499E-2</v>
      </c>
      <c r="R11419">
        <v>9.5481695607304573E-3</v>
      </c>
      <c r="S11419" t="s">
        <v>39</v>
      </c>
    </row>
    <row r="11420" spans="1:19" hidden="1" x14ac:dyDescent="0.25">
      <c r="A11420" s="10" t="str">
        <f t="shared" si="178"/>
        <v>2017-2026Sierra1-in-10Typical Event DayPGE23</v>
      </c>
      <c r="B11420" t="s">
        <v>54</v>
      </c>
      <c r="C11420" t="s">
        <v>14</v>
      </c>
      <c r="D11420" t="s">
        <v>8</v>
      </c>
      <c r="E11420" t="s">
        <v>1</v>
      </c>
      <c r="F11420">
        <v>23</v>
      </c>
      <c r="G11420">
        <v>1.8694195747375488</v>
      </c>
      <c r="H11420">
        <v>1.9647119045257568</v>
      </c>
      <c r="I11420">
        <v>76.295936584472656</v>
      </c>
      <c r="J11420">
        <v>5.8387260884046555E-2</v>
      </c>
      <c r="K11420">
        <v>18182</v>
      </c>
      <c r="L11420">
        <v>16834.373</v>
      </c>
      <c r="M11420">
        <v>-9.529229998588562E-2</v>
      </c>
      <c r="N11420">
        <v>-0.17012141644954681</v>
      </c>
      <c r="O11420">
        <v>-0.12591058015823364</v>
      </c>
      <c r="P11420">
        <v>-9.529229998588562E-2</v>
      </c>
      <c r="Q11420">
        <v>-6.4674019813537598E-2</v>
      </c>
      <c r="R11420">
        <v>-2.0463187247514725E-2</v>
      </c>
      <c r="S11420" t="s">
        <v>38</v>
      </c>
    </row>
    <row r="11421" spans="1:19" hidden="1" x14ac:dyDescent="0.25">
      <c r="A11421" s="10" t="str">
        <f t="shared" si="178"/>
        <v>2017-2026Sierra1-in-2Typical Event DayPGE23</v>
      </c>
      <c r="B11421" t="s">
        <v>54</v>
      </c>
      <c r="C11421" t="s">
        <v>14</v>
      </c>
      <c r="D11421" t="s">
        <v>8</v>
      </c>
      <c r="E11421" t="s">
        <v>9</v>
      </c>
      <c r="F11421">
        <v>23</v>
      </c>
      <c r="G11421">
        <v>1.7876626253128052</v>
      </c>
      <c r="H11421">
        <v>1.8750320672988892</v>
      </c>
      <c r="I11421">
        <v>75.169685363769531</v>
      </c>
      <c r="J11421">
        <v>5.8387260884046555E-2</v>
      </c>
      <c r="K11421">
        <v>18182</v>
      </c>
      <c r="L11421">
        <v>16834.373</v>
      </c>
      <c r="M11421">
        <v>-8.7369456887245178E-2</v>
      </c>
      <c r="N11421">
        <v>-0.16219857335090637</v>
      </c>
      <c r="O11421">
        <v>-0.1179877370595932</v>
      </c>
      <c r="P11421">
        <v>-8.7369456887245178E-2</v>
      </c>
      <c r="Q11421">
        <v>-5.6751176714897156E-2</v>
      </c>
      <c r="R11421">
        <v>-1.2540343217551708E-2</v>
      </c>
      <c r="S11421" t="s">
        <v>38</v>
      </c>
    </row>
    <row r="11422" spans="1:19" hidden="1" x14ac:dyDescent="0.25">
      <c r="A11422" s="10" t="str">
        <f t="shared" si="178"/>
        <v>2017-2026Sierra1-in-10Typical Event DayCAISO24</v>
      </c>
      <c r="B11422" t="s">
        <v>54</v>
      </c>
      <c r="C11422" t="s">
        <v>14</v>
      </c>
      <c r="D11422" t="s">
        <v>8</v>
      </c>
      <c r="E11422" t="s">
        <v>1</v>
      </c>
      <c r="F11422">
        <v>24</v>
      </c>
      <c r="G11422">
        <v>1.3912700414657593</v>
      </c>
      <c r="H11422">
        <v>1.4536677598953247</v>
      </c>
      <c r="I11422">
        <v>73.443443298339844</v>
      </c>
      <c r="J11422">
        <v>4.4309847056865692E-2</v>
      </c>
      <c r="K11422">
        <v>18182</v>
      </c>
      <c r="L11422">
        <v>16834.373</v>
      </c>
      <c r="M11422">
        <v>-6.2397688627243042E-2</v>
      </c>
      <c r="N11422">
        <v>-0.1191851869225502</v>
      </c>
      <c r="O11422">
        <v>-8.5633769631385803E-2</v>
      </c>
      <c r="P11422">
        <v>-6.2397688627243042E-2</v>
      </c>
      <c r="Q11422">
        <v>-3.9161603897809982E-2</v>
      </c>
      <c r="R11422">
        <v>-5.6101884692907333E-3</v>
      </c>
      <c r="S11422" t="s">
        <v>39</v>
      </c>
    </row>
    <row r="11423" spans="1:19" hidden="1" x14ac:dyDescent="0.25">
      <c r="A11423" s="10" t="str">
        <f t="shared" si="178"/>
        <v>2017-2026Sierra1-in-2Typical Event DayCAISO24</v>
      </c>
      <c r="B11423" t="s">
        <v>54</v>
      </c>
      <c r="C11423" t="s">
        <v>14</v>
      </c>
      <c r="D11423" t="s">
        <v>8</v>
      </c>
      <c r="E11423" t="s">
        <v>9</v>
      </c>
      <c r="F11423">
        <v>24</v>
      </c>
      <c r="G11423">
        <v>1.2138710021972656</v>
      </c>
      <c r="H11423">
        <v>1.259865403175354</v>
      </c>
      <c r="I11423">
        <v>70.170051574707031</v>
      </c>
      <c r="J11423">
        <v>4.4309847056865692E-2</v>
      </c>
      <c r="K11423">
        <v>18182</v>
      </c>
      <c r="L11423">
        <v>16834.373</v>
      </c>
      <c r="M11423">
        <v>-4.599439725279808E-2</v>
      </c>
      <c r="N11423">
        <v>-0.10278189927339554</v>
      </c>
      <c r="O11423">
        <v>-6.923048198223114E-2</v>
      </c>
      <c r="P11423">
        <v>-4.599439725279808E-2</v>
      </c>
      <c r="Q11423">
        <v>-2.275831438601017E-2</v>
      </c>
      <c r="R11423">
        <v>1.0793102905154228E-2</v>
      </c>
      <c r="S11423" t="s">
        <v>39</v>
      </c>
    </row>
    <row r="11424" spans="1:19" hidden="1" x14ac:dyDescent="0.25">
      <c r="A11424" s="10" t="str">
        <f t="shared" si="178"/>
        <v>2017-2026Sierra1-in-2Typical Event DayPGE24</v>
      </c>
      <c r="B11424" t="s">
        <v>54</v>
      </c>
      <c r="C11424" t="s">
        <v>14</v>
      </c>
      <c r="D11424" t="s">
        <v>8</v>
      </c>
      <c r="E11424" t="s">
        <v>9</v>
      </c>
      <c r="F11424">
        <v>24</v>
      </c>
      <c r="G11424">
        <v>1.3852736949920654</v>
      </c>
      <c r="H11424">
        <v>1.447288990020752</v>
      </c>
      <c r="I11424">
        <v>73.315139770507813</v>
      </c>
      <c r="J11424">
        <v>4.4309847056865692E-2</v>
      </c>
      <c r="K11424">
        <v>18182</v>
      </c>
      <c r="L11424">
        <v>16834.373</v>
      </c>
      <c r="M11424">
        <v>-6.201525405049324E-2</v>
      </c>
      <c r="N11424">
        <v>-0.1188027560710907</v>
      </c>
      <c r="O11424">
        <v>-8.52513387799263E-2</v>
      </c>
      <c r="P11424">
        <v>-6.201525405049324E-2</v>
      </c>
      <c r="Q11424">
        <v>-3.8779169321060181E-2</v>
      </c>
      <c r="R11424">
        <v>-5.2277538925409317E-3</v>
      </c>
      <c r="S11424" t="s">
        <v>38</v>
      </c>
    </row>
    <row r="11425" spans="1:19" hidden="1" x14ac:dyDescent="0.25">
      <c r="A11425" s="10" t="str">
        <f t="shared" si="178"/>
        <v>2017-2026Sierra1-in-10Typical Event DayPGE24</v>
      </c>
      <c r="B11425" t="s">
        <v>54</v>
      </c>
      <c r="C11425" t="s">
        <v>14</v>
      </c>
      <c r="D11425" t="s">
        <v>8</v>
      </c>
      <c r="E11425" t="s">
        <v>1</v>
      </c>
      <c r="F11425">
        <v>24</v>
      </c>
      <c r="G11425">
        <v>1.4486278295516968</v>
      </c>
      <c r="H11425">
        <v>1.516409158706665</v>
      </c>
      <c r="I11425">
        <v>74.769058227539062</v>
      </c>
      <c r="J11425">
        <v>4.4309847056865692E-2</v>
      </c>
      <c r="K11425">
        <v>18182</v>
      </c>
      <c r="L11425">
        <v>16834.373</v>
      </c>
      <c r="M11425">
        <v>-6.7781306803226471E-2</v>
      </c>
      <c r="N11425">
        <v>-0.12456880509853363</v>
      </c>
      <c r="O11425">
        <v>-9.1017387807369232E-2</v>
      </c>
      <c r="P11425">
        <v>-6.7781306803226471E-2</v>
      </c>
      <c r="Q11425">
        <v>-4.4545222073793411E-2</v>
      </c>
      <c r="R11425">
        <v>-1.0993806645274162E-2</v>
      </c>
      <c r="S11425" t="s">
        <v>38</v>
      </c>
    </row>
    <row r="11426" spans="1:19" hidden="1" x14ac:dyDescent="0.25">
      <c r="A11426" s="10" t="str">
        <f t="shared" si="178"/>
        <v>2017-2026Stockton1-in-2August PeakCAISO1</v>
      </c>
      <c r="B11426" t="s">
        <v>54</v>
      </c>
      <c r="C11426" t="s">
        <v>15</v>
      </c>
      <c r="D11426" t="s">
        <v>2</v>
      </c>
      <c r="E11426" t="s">
        <v>9</v>
      </c>
      <c r="F11426">
        <v>1</v>
      </c>
      <c r="G11426">
        <v>0.8655896782875061</v>
      </c>
      <c r="H11426">
        <v>0.8655896782875061</v>
      </c>
      <c r="I11426">
        <v>74.13250732421875</v>
      </c>
      <c r="J11426">
        <v>0</v>
      </c>
      <c r="K11426">
        <v>16376</v>
      </c>
      <c r="L11426">
        <v>15511.07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 t="s">
        <v>39</v>
      </c>
    </row>
    <row r="11427" spans="1:19" hidden="1" x14ac:dyDescent="0.25">
      <c r="A11427" s="10" t="str">
        <f t="shared" si="178"/>
        <v>2017-2026Stockton1-in-10August PeakCAISO1</v>
      </c>
      <c r="B11427" t="s">
        <v>54</v>
      </c>
      <c r="C11427" t="s">
        <v>15</v>
      </c>
      <c r="D11427" t="s">
        <v>2</v>
      </c>
      <c r="E11427" t="s">
        <v>1</v>
      </c>
      <c r="F11427">
        <v>1</v>
      </c>
      <c r="G11427">
        <v>1.1116117238998413</v>
      </c>
      <c r="H11427">
        <v>1.1116117238998413</v>
      </c>
      <c r="I11427">
        <v>80.017265319824219</v>
      </c>
      <c r="J11427">
        <v>0</v>
      </c>
      <c r="K11427">
        <v>16376</v>
      </c>
      <c r="L11427">
        <v>15511.07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 t="s">
        <v>39</v>
      </c>
    </row>
    <row r="11428" spans="1:19" hidden="1" x14ac:dyDescent="0.25">
      <c r="A11428" s="10" t="str">
        <f t="shared" si="178"/>
        <v>2017-2026Stockton1-in-10August PeakPGE1</v>
      </c>
      <c r="B11428" t="s">
        <v>54</v>
      </c>
      <c r="C11428" t="s">
        <v>15</v>
      </c>
      <c r="D11428" t="s">
        <v>2</v>
      </c>
      <c r="E11428" t="s">
        <v>1</v>
      </c>
      <c r="F11428">
        <v>1</v>
      </c>
      <c r="G11428">
        <v>1.1920840740203857</v>
      </c>
      <c r="H11428">
        <v>1.1920840740203857</v>
      </c>
      <c r="I11428">
        <v>83.563438415527344</v>
      </c>
      <c r="J11428">
        <v>0</v>
      </c>
      <c r="K11428">
        <v>16376</v>
      </c>
      <c r="L11428">
        <v>15511.07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 t="s">
        <v>38</v>
      </c>
    </row>
    <row r="11429" spans="1:19" hidden="1" x14ac:dyDescent="0.25">
      <c r="A11429" s="10" t="str">
        <f t="shared" si="178"/>
        <v>2017-2026Stockton1-in-2August PeakPGE1</v>
      </c>
      <c r="B11429" t="s">
        <v>54</v>
      </c>
      <c r="C11429" t="s">
        <v>15</v>
      </c>
      <c r="D11429" t="s">
        <v>2</v>
      </c>
      <c r="E11429" t="s">
        <v>9</v>
      </c>
      <c r="F11429">
        <v>1</v>
      </c>
      <c r="G11429">
        <v>1.0554749965667725</v>
      </c>
      <c r="H11429">
        <v>1.0554749965667725</v>
      </c>
      <c r="I11429">
        <v>79.63739013671875</v>
      </c>
      <c r="J11429">
        <v>0</v>
      </c>
      <c r="K11429">
        <v>16376</v>
      </c>
      <c r="L11429">
        <v>15511.07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 t="s">
        <v>38</v>
      </c>
    </row>
    <row r="11430" spans="1:19" hidden="1" x14ac:dyDescent="0.25">
      <c r="A11430" s="10" t="str">
        <f t="shared" si="178"/>
        <v>2017-2026Stockton1-in-2August PeakCAISO2</v>
      </c>
      <c r="B11430" t="s">
        <v>54</v>
      </c>
      <c r="C11430" t="s">
        <v>15</v>
      </c>
      <c r="D11430" t="s">
        <v>2</v>
      </c>
      <c r="E11430" t="s">
        <v>9</v>
      </c>
      <c r="F11430">
        <v>2</v>
      </c>
      <c r="G11430">
        <v>0.73383033275604248</v>
      </c>
      <c r="H11430">
        <v>0.73383033275604248</v>
      </c>
      <c r="I11430">
        <v>72.214714050292969</v>
      </c>
      <c r="J11430">
        <v>0</v>
      </c>
      <c r="K11430">
        <v>16376</v>
      </c>
      <c r="L11430">
        <v>15511.07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 t="s">
        <v>39</v>
      </c>
    </row>
    <row r="11431" spans="1:19" hidden="1" x14ac:dyDescent="0.25">
      <c r="A11431" s="10" t="str">
        <f t="shared" si="178"/>
        <v>2017-2026Stockton1-in-10August PeakCAISO2</v>
      </c>
      <c r="B11431" t="s">
        <v>54</v>
      </c>
      <c r="C11431" t="s">
        <v>15</v>
      </c>
      <c r="D11431" t="s">
        <v>2</v>
      </c>
      <c r="E11431" t="s">
        <v>1</v>
      </c>
      <c r="F11431">
        <v>2</v>
      </c>
      <c r="G11431">
        <v>0.94240307807922363</v>
      </c>
      <c r="H11431">
        <v>0.94240307807922363</v>
      </c>
      <c r="I11431">
        <v>79.159538269042969</v>
      </c>
      <c r="J11431">
        <v>0</v>
      </c>
      <c r="K11431">
        <v>16376</v>
      </c>
      <c r="L11431">
        <v>15511.07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 t="s">
        <v>39</v>
      </c>
    </row>
    <row r="11432" spans="1:19" hidden="1" x14ac:dyDescent="0.25">
      <c r="A11432" s="10" t="str">
        <f t="shared" si="178"/>
        <v>2017-2026Stockton1-in-10August PeakPGE2</v>
      </c>
      <c r="B11432" t="s">
        <v>54</v>
      </c>
      <c r="C11432" t="s">
        <v>15</v>
      </c>
      <c r="D11432" t="s">
        <v>2</v>
      </c>
      <c r="E11432" t="s">
        <v>1</v>
      </c>
      <c r="F11432">
        <v>2</v>
      </c>
      <c r="G11432">
        <v>1.010625958442688</v>
      </c>
      <c r="H11432">
        <v>1.010625958442688</v>
      </c>
      <c r="I11432">
        <v>82.403900146484375</v>
      </c>
      <c r="J11432">
        <v>0</v>
      </c>
      <c r="K11432">
        <v>16376</v>
      </c>
      <c r="L11432">
        <v>15511.07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 t="s">
        <v>38</v>
      </c>
    </row>
    <row r="11433" spans="1:19" hidden="1" x14ac:dyDescent="0.25">
      <c r="A11433" s="10" t="str">
        <f t="shared" si="178"/>
        <v>2017-2026Stockton1-in-2August PeakPGE2</v>
      </c>
      <c r="B11433" t="s">
        <v>54</v>
      </c>
      <c r="C11433" t="s">
        <v>15</v>
      </c>
      <c r="D11433" t="s">
        <v>2</v>
      </c>
      <c r="E11433" t="s">
        <v>9</v>
      </c>
      <c r="F11433">
        <v>2</v>
      </c>
      <c r="G11433">
        <v>0.89481145143508911</v>
      </c>
      <c r="H11433">
        <v>0.89481145143508911</v>
      </c>
      <c r="I11433">
        <v>77.4951171875</v>
      </c>
      <c r="J11433">
        <v>0</v>
      </c>
      <c r="K11433">
        <v>16376</v>
      </c>
      <c r="L11433">
        <v>15511.07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 t="s">
        <v>38</v>
      </c>
    </row>
    <row r="11434" spans="1:19" hidden="1" x14ac:dyDescent="0.25">
      <c r="A11434" s="10" t="str">
        <f t="shared" si="178"/>
        <v>2017-2026Stockton1-in-10August PeakCAISO3</v>
      </c>
      <c r="B11434" t="s">
        <v>54</v>
      </c>
      <c r="C11434" t="s">
        <v>15</v>
      </c>
      <c r="D11434" t="s">
        <v>2</v>
      </c>
      <c r="E11434" t="s">
        <v>1</v>
      </c>
      <c r="F11434">
        <v>3</v>
      </c>
      <c r="G11434">
        <v>0.83369928598403931</v>
      </c>
      <c r="H11434">
        <v>0.83369928598403931</v>
      </c>
      <c r="I11434">
        <v>78.375</v>
      </c>
      <c r="J11434">
        <v>0</v>
      </c>
      <c r="K11434">
        <v>16376</v>
      </c>
      <c r="L11434">
        <v>15511.07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 t="s">
        <v>39</v>
      </c>
    </row>
    <row r="11435" spans="1:19" hidden="1" x14ac:dyDescent="0.25">
      <c r="A11435" s="10" t="str">
        <f t="shared" si="178"/>
        <v>2017-2026Stockton1-in-2August PeakCAISO3</v>
      </c>
      <c r="B11435" t="s">
        <v>54</v>
      </c>
      <c r="C11435" t="s">
        <v>15</v>
      </c>
      <c r="D11435" t="s">
        <v>2</v>
      </c>
      <c r="E11435" t="s">
        <v>9</v>
      </c>
      <c r="F11435">
        <v>3</v>
      </c>
      <c r="G11435">
        <v>0.64918488264083862</v>
      </c>
      <c r="H11435">
        <v>0.64918488264083862</v>
      </c>
      <c r="I11435">
        <v>70.939186096191406</v>
      </c>
      <c r="J11435">
        <v>0</v>
      </c>
      <c r="K11435">
        <v>16376</v>
      </c>
      <c r="L11435">
        <v>15511.07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 t="s">
        <v>39</v>
      </c>
    </row>
    <row r="11436" spans="1:19" hidden="1" x14ac:dyDescent="0.25">
      <c r="A11436" s="10" t="str">
        <f t="shared" si="178"/>
        <v>2017-2026Stockton1-in-10August PeakPGE3</v>
      </c>
      <c r="B11436" t="s">
        <v>54</v>
      </c>
      <c r="C11436" t="s">
        <v>15</v>
      </c>
      <c r="D11436" t="s">
        <v>2</v>
      </c>
      <c r="E11436" t="s">
        <v>1</v>
      </c>
      <c r="F11436">
        <v>3</v>
      </c>
      <c r="G11436">
        <v>0.89405292272567749</v>
      </c>
      <c r="H11436">
        <v>0.89405292272567749</v>
      </c>
      <c r="I11436">
        <v>81.546173095703125</v>
      </c>
      <c r="J11436">
        <v>0</v>
      </c>
      <c r="K11436">
        <v>16376</v>
      </c>
      <c r="L11436">
        <v>15511.07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 t="s">
        <v>38</v>
      </c>
    </row>
    <row r="11437" spans="1:19" hidden="1" x14ac:dyDescent="0.25">
      <c r="A11437" s="10" t="str">
        <f t="shared" si="178"/>
        <v>2017-2026Stockton1-in-2August PeakPGE3</v>
      </c>
      <c r="B11437" t="s">
        <v>54</v>
      </c>
      <c r="C11437" t="s">
        <v>15</v>
      </c>
      <c r="D11437" t="s">
        <v>2</v>
      </c>
      <c r="E11437" t="s">
        <v>9</v>
      </c>
      <c r="F11437">
        <v>3</v>
      </c>
      <c r="G11437">
        <v>0.79159730672836304</v>
      </c>
      <c r="H11437">
        <v>0.79159730672836304</v>
      </c>
      <c r="I11437">
        <v>75.327323913574219</v>
      </c>
      <c r="J11437">
        <v>0</v>
      </c>
      <c r="K11437">
        <v>16376</v>
      </c>
      <c r="L11437">
        <v>15511.07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 t="s">
        <v>38</v>
      </c>
    </row>
    <row r="11438" spans="1:19" hidden="1" x14ac:dyDescent="0.25">
      <c r="A11438" s="10" t="str">
        <f t="shared" si="178"/>
        <v>2017-2026Stockton1-in-10August PeakCAISO4</v>
      </c>
      <c r="B11438" t="s">
        <v>54</v>
      </c>
      <c r="C11438" t="s">
        <v>15</v>
      </c>
      <c r="D11438" t="s">
        <v>2</v>
      </c>
      <c r="E11438" t="s">
        <v>1</v>
      </c>
      <c r="F11438">
        <v>4</v>
      </c>
      <c r="G11438">
        <v>0.76901113986968994</v>
      </c>
      <c r="H11438">
        <v>0.76901113986968994</v>
      </c>
      <c r="I11438">
        <v>77.913665771484375</v>
      </c>
      <c r="J11438">
        <v>0</v>
      </c>
      <c r="K11438">
        <v>16376</v>
      </c>
      <c r="L11438">
        <v>15511.07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 t="s">
        <v>39</v>
      </c>
    </row>
    <row r="11439" spans="1:19" hidden="1" x14ac:dyDescent="0.25">
      <c r="A11439" s="10" t="str">
        <f t="shared" si="178"/>
        <v>2017-2026Stockton1-in-2August PeakCAISO4</v>
      </c>
      <c r="B11439" t="s">
        <v>54</v>
      </c>
      <c r="C11439" t="s">
        <v>15</v>
      </c>
      <c r="D11439" t="s">
        <v>2</v>
      </c>
      <c r="E11439" t="s">
        <v>9</v>
      </c>
      <c r="F11439">
        <v>4</v>
      </c>
      <c r="G11439">
        <v>0.59881353378295898</v>
      </c>
      <c r="H11439">
        <v>0.59881353378295898</v>
      </c>
      <c r="I11439">
        <v>69.840461730957031</v>
      </c>
      <c r="J11439">
        <v>0</v>
      </c>
      <c r="K11439">
        <v>16376</v>
      </c>
      <c r="L11439">
        <v>15511.07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 t="s">
        <v>39</v>
      </c>
    </row>
    <row r="11440" spans="1:19" hidden="1" x14ac:dyDescent="0.25">
      <c r="A11440" s="10" t="str">
        <f t="shared" si="178"/>
        <v>2017-2026Stockton1-in-10August PeakPGE4</v>
      </c>
      <c r="B11440" t="s">
        <v>54</v>
      </c>
      <c r="C11440" t="s">
        <v>15</v>
      </c>
      <c r="D11440" t="s">
        <v>2</v>
      </c>
      <c r="E11440" t="s">
        <v>1</v>
      </c>
      <c r="F11440">
        <v>4</v>
      </c>
      <c r="G11440">
        <v>0.82468181848526001</v>
      </c>
      <c r="H11440">
        <v>0.82468181848526001</v>
      </c>
      <c r="I11440">
        <v>79.326576232910156</v>
      </c>
      <c r="J11440">
        <v>0</v>
      </c>
      <c r="K11440">
        <v>16376</v>
      </c>
      <c r="L11440">
        <v>15511.07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 t="s">
        <v>38</v>
      </c>
    </row>
    <row r="11441" spans="1:19" hidden="1" x14ac:dyDescent="0.25">
      <c r="A11441" s="10" t="str">
        <f t="shared" si="178"/>
        <v>2017-2026Stockton1-in-2August PeakPGE4</v>
      </c>
      <c r="B11441" t="s">
        <v>54</v>
      </c>
      <c r="C11441" t="s">
        <v>15</v>
      </c>
      <c r="D11441" t="s">
        <v>2</v>
      </c>
      <c r="E11441" t="s">
        <v>9</v>
      </c>
      <c r="F11441">
        <v>4</v>
      </c>
      <c r="G11441">
        <v>0.73017591238021851</v>
      </c>
      <c r="H11441">
        <v>0.73017591238021851</v>
      </c>
      <c r="I11441">
        <v>74.706459045410156</v>
      </c>
      <c r="J11441">
        <v>0</v>
      </c>
      <c r="K11441">
        <v>16376</v>
      </c>
      <c r="L11441">
        <v>15511.07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 t="s">
        <v>38</v>
      </c>
    </row>
    <row r="11442" spans="1:19" hidden="1" x14ac:dyDescent="0.25">
      <c r="A11442" s="10" t="str">
        <f t="shared" si="178"/>
        <v>2017-2026Stockton1-in-10August PeakCAISO5</v>
      </c>
      <c r="B11442" t="s">
        <v>54</v>
      </c>
      <c r="C11442" t="s">
        <v>15</v>
      </c>
      <c r="D11442" t="s">
        <v>2</v>
      </c>
      <c r="E11442" t="s">
        <v>1</v>
      </c>
      <c r="F11442">
        <v>5</v>
      </c>
      <c r="G11442">
        <v>0.73782157897949219</v>
      </c>
      <c r="H11442">
        <v>0.73782157897949219</v>
      </c>
      <c r="I11442">
        <v>76.68994140625</v>
      </c>
      <c r="J11442">
        <v>0</v>
      </c>
      <c r="K11442">
        <v>16376</v>
      </c>
      <c r="L11442">
        <v>15511.07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 t="s">
        <v>39</v>
      </c>
    </row>
    <row r="11443" spans="1:19" hidden="1" x14ac:dyDescent="0.25">
      <c r="A11443" s="10" t="str">
        <f t="shared" si="178"/>
        <v>2017-2026Stockton1-in-2August PeakCAISO5</v>
      </c>
      <c r="B11443" t="s">
        <v>54</v>
      </c>
      <c r="C11443" t="s">
        <v>15</v>
      </c>
      <c r="D11443" t="s">
        <v>2</v>
      </c>
      <c r="E11443" t="s">
        <v>9</v>
      </c>
      <c r="F11443">
        <v>5</v>
      </c>
      <c r="G11443">
        <v>0.57452684640884399</v>
      </c>
      <c r="H11443">
        <v>0.57452684640884399</v>
      </c>
      <c r="I11443">
        <v>68.56494140625</v>
      </c>
      <c r="J11443">
        <v>0</v>
      </c>
      <c r="K11443">
        <v>16376</v>
      </c>
      <c r="L11443">
        <v>15511.07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 t="s">
        <v>39</v>
      </c>
    </row>
    <row r="11444" spans="1:19" hidden="1" x14ac:dyDescent="0.25">
      <c r="A11444" s="10" t="str">
        <f t="shared" si="178"/>
        <v>2017-2026Stockton1-in-2August PeakPGE5</v>
      </c>
      <c r="B11444" t="s">
        <v>54</v>
      </c>
      <c r="C11444" t="s">
        <v>15</v>
      </c>
      <c r="D11444" t="s">
        <v>2</v>
      </c>
      <c r="E11444" t="s">
        <v>9</v>
      </c>
      <c r="F11444">
        <v>5</v>
      </c>
      <c r="G11444">
        <v>0.70056140422821045</v>
      </c>
      <c r="H11444">
        <v>0.70056140422821045</v>
      </c>
      <c r="I11444">
        <v>73.633255004882813</v>
      </c>
      <c r="J11444">
        <v>0</v>
      </c>
      <c r="K11444">
        <v>16376</v>
      </c>
      <c r="L11444">
        <v>15511.07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 t="s">
        <v>38</v>
      </c>
    </row>
    <row r="11445" spans="1:19" hidden="1" x14ac:dyDescent="0.25">
      <c r="A11445" s="10" t="str">
        <f t="shared" si="178"/>
        <v>2017-2026Stockton1-in-10August PeakPGE5</v>
      </c>
      <c r="B11445" t="s">
        <v>54</v>
      </c>
      <c r="C11445" t="s">
        <v>15</v>
      </c>
      <c r="D11445" t="s">
        <v>2</v>
      </c>
      <c r="E11445" t="s">
        <v>1</v>
      </c>
      <c r="F11445">
        <v>5</v>
      </c>
      <c r="G11445">
        <v>0.79123431444168091</v>
      </c>
      <c r="H11445">
        <v>0.79123431444168091</v>
      </c>
      <c r="I11445">
        <v>78.106979370117187</v>
      </c>
      <c r="J11445">
        <v>0</v>
      </c>
      <c r="K11445">
        <v>16376</v>
      </c>
      <c r="L11445">
        <v>15511.07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 t="s">
        <v>38</v>
      </c>
    </row>
    <row r="11446" spans="1:19" hidden="1" x14ac:dyDescent="0.25">
      <c r="A11446" s="10" t="str">
        <f t="shared" si="178"/>
        <v>2017-2026Stockton1-in-2August PeakCAISO6</v>
      </c>
      <c r="B11446" t="s">
        <v>54</v>
      </c>
      <c r="C11446" t="s">
        <v>15</v>
      </c>
      <c r="D11446" t="s">
        <v>2</v>
      </c>
      <c r="E11446" t="s">
        <v>9</v>
      </c>
      <c r="F11446">
        <v>6</v>
      </c>
      <c r="G11446">
        <v>0.58678579330444336</v>
      </c>
      <c r="H11446">
        <v>0.58678579330444336</v>
      </c>
      <c r="I11446">
        <v>67.297676086425781</v>
      </c>
      <c r="J11446">
        <v>0</v>
      </c>
      <c r="K11446">
        <v>16376</v>
      </c>
      <c r="L11446">
        <v>15511.07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 t="s">
        <v>39</v>
      </c>
    </row>
    <row r="11447" spans="1:19" hidden="1" x14ac:dyDescent="0.25">
      <c r="A11447" s="10" t="str">
        <f t="shared" si="178"/>
        <v>2017-2026Stockton1-in-10August PeakCAISO6</v>
      </c>
      <c r="B11447" t="s">
        <v>54</v>
      </c>
      <c r="C11447" t="s">
        <v>15</v>
      </c>
      <c r="D11447" t="s">
        <v>2</v>
      </c>
      <c r="E11447" t="s">
        <v>1</v>
      </c>
      <c r="F11447">
        <v>6</v>
      </c>
      <c r="G11447">
        <v>0.75356483459472656</v>
      </c>
      <c r="H11447">
        <v>0.75356483459472656</v>
      </c>
      <c r="I11447">
        <v>76.013137817382813</v>
      </c>
      <c r="J11447">
        <v>0</v>
      </c>
      <c r="K11447">
        <v>16376</v>
      </c>
      <c r="L11447">
        <v>15511.07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 t="s">
        <v>39</v>
      </c>
    </row>
    <row r="11448" spans="1:19" hidden="1" x14ac:dyDescent="0.25">
      <c r="A11448" s="10" t="str">
        <f t="shared" si="178"/>
        <v>2017-2026Stockton1-in-10August PeakPGE6</v>
      </c>
      <c r="B11448" t="s">
        <v>54</v>
      </c>
      <c r="C11448" t="s">
        <v>15</v>
      </c>
      <c r="D11448" t="s">
        <v>2</v>
      </c>
      <c r="E11448" t="s">
        <v>1</v>
      </c>
      <c r="F11448">
        <v>6</v>
      </c>
      <c r="G11448">
        <v>0.8081173300743103</v>
      </c>
      <c r="H11448">
        <v>0.8081173300743103</v>
      </c>
      <c r="I11448">
        <v>77.13739013671875</v>
      </c>
      <c r="J11448">
        <v>0</v>
      </c>
      <c r="K11448">
        <v>16376</v>
      </c>
      <c r="L11448">
        <v>15511.07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 t="s">
        <v>38</v>
      </c>
    </row>
    <row r="11449" spans="1:19" hidden="1" x14ac:dyDescent="0.25">
      <c r="A11449" s="10" t="str">
        <f t="shared" si="178"/>
        <v>2017-2026Stockton1-in-2August PeakPGE6</v>
      </c>
      <c r="B11449" t="s">
        <v>54</v>
      </c>
      <c r="C11449" t="s">
        <v>15</v>
      </c>
      <c r="D11449" t="s">
        <v>2</v>
      </c>
      <c r="E11449" t="s">
        <v>9</v>
      </c>
      <c r="F11449">
        <v>6</v>
      </c>
      <c r="G11449">
        <v>0.71550965309143066</v>
      </c>
      <c r="H11449">
        <v>0.71550965309143066</v>
      </c>
      <c r="I11449">
        <v>72.430931091308594</v>
      </c>
      <c r="J11449">
        <v>0</v>
      </c>
      <c r="K11449">
        <v>16376</v>
      </c>
      <c r="L11449">
        <v>15511.07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 t="s">
        <v>38</v>
      </c>
    </row>
    <row r="11450" spans="1:19" hidden="1" x14ac:dyDescent="0.25">
      <c r="A11450" s="10" t="str">
        <f t="shared" si="178"/>
        <v>2017-2026Stockton1-in-10August PeakCAISO7</v>
      </c>
      <c r="B11450" t="s">
        <v>54</v>
      </c>
      <c r="C11450" t="s">
        <v>15</v>
      </c>
      <c r="D11450" t="s">
        <v>2</v>
      </c>
      <c r="E11450" t="s">
        <v>1</v>
      </c>
      <c r="F11450">
        <v>7</v>
      </c>
      <c r="G11450">
        <v>0.82212924957275391</v>
      </c>
      <c r="H11450">
        <v>0.82212924957275391</v>
      </c>
      <c r="I11450">
        <v>75.155403137207031</v>
      </c>
      <c r="J11450">
        <v>0</v>
      </c>
      <c r="K11450">
        <v>16376</v>
      </c>
      <c r="L11450">
        <v>15511.07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 t="s">
        <v>39</v>
      </c>
    </row>
    <row r="11451" spans="1:19" hidden="1" x14ac:dyDescent="0.25">
      <c r="A11451" s="10" t="str">
        <f t="shared" si="178"/>
        <v>2017-2026Stockton1-in-2August PeakCAISO7</v>
      </c>
      <c r="B11451" t="s">
        <v>54</v>
      </c>
      <c r="C11451" t="s">
        <v>15</v>
      </c>
      <c r="D11451" t="s">
        <v>2</v>
      </c>
      <c r="E11451" t="s">
        <v>9</v>
      </c>
      <c r="F11451">
        <v>7</v>
      </c>
      <c r="G11451">
        <v>0.64017558097839355</v>
      </c>
      <c r="H11451">
        <v>0.64017558097839355</v>
      </c>
      <c r="I11451">
        <v>66.418540954589844</v>
      </c>
      <c r="J11451">
        <v>0</v>
      </c>
      <c r="K11451">
        <v>16376</v>
      </c>
      <c r="L11451">
        <v>15511.07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 t="s">
        <v>39</v>
      </c>
    </row>
    <row r="11452" spans="1:19" hidden="1" x14ac:dyDescent="0.25">
      <c r="A11452" s="10" t="str">
        <f t="shared" si="178"/>
        <v>2017-2026Stockton1-in-10August PeakPGE7</v>
      </c>
      <c r="B11452" t="s">
        <v>54</v>
      </c>
      <c r="C11452" t="s">
        <v>15</v>
      </c>
      <c r="D11452" t="s">
        <v>2</v>
      </c>
      <c r="E11452" t="s">
        <v>1</v>
      </c>
      <c r="F11452">
        <v>7</v>
      </c>
      <c r="G11452">
        <v>0.88164526224136353</v>
      </c>
      <c r="H11452">
        <v>0.88164526224136353</v>
      </c>
      <c r="I11452">
        <v>76.06005859375</v>
      </c>
      <c r="J11452">
        <v>0</v>
      </c>
      <c r="K11452">
        <v>16376</v>
      </c>
      <c r="L11452">
        <v>15511.07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 t="s">
        <v>38</v>
      </c>
    </row>
    <row r="11453" spans="1:19" hidden="1" x14ac:dyDescent="0.25">
      <c r="A11453" s="10" t="str">
        <f t="shared" si="178"/>
        <v>2017-2026Stockton1-in-2August PeakPGE7</v>
      </c>
      <c r="B11453" t="s">
        <v>54</v>
      </c>
      <c r="C11453" t="s">
        <v>15</v>
      </c>
      <c r="D11453" t="s">
        <v>2</v>
      </c>
      <c r="E11453" t="s">
        <v>9</v>
      </c>
      <c r="F11453">
        <v>7</v>
      </c>
      <c r="G11453">
        <v>0.78061151504516602</v>
      </c>
      <c r="H11453">
        <v>0.78061151504516602</v>
      </c>
      <c r="I11453">
        <v>71.978607177734375</v>
      </c>
      <c r="J11453">
        <v>0</v>
      </c>
      <c r="K11453">
        <v>16376</v>
      </c>
      <c r="L11453">
        <v>15511.07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 t="s">
        <v>38</v>
      </c>
    </row>
    <row r="11454" spans="1:19" hidden="1" x14ac:dyDescent="0.25">
      <c r="A11454" s="10" t="str">
        <f t="shared" si="178"/>
        <v>2017-2026Stockton1-in-2August PeakCAISO8</v>
      </c>
      <c r="B11454" t="s">
        <v>54</v>
      </c>
      <c r="C11454" t="s">
        <v>15</v>
      </c>
      <c r="D11454" t="s">
        <v>2</v>
      </c>
      <c r="E11454" t="s">
        <v>9</v>
      </c>
      <c r="F11454">
        <v>8</v>
      </c>
      <c r="G11454">
        <v>0.6721540093421936</v>
      </c>
      <c r="H11454">
        <v>0.6721540093421936</v>
      </c>
      <c r="I11454">
        <v>67.388893127441406</v>
      </c>
      <c r="J11454">
        <v>0</v>
      </c>
      <c r="K11454">
        <v>16376</v>
      </c>
      <c r="L11454">
        <v>15511.07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 t="s">
        <v>39</v>
      </c>
    </row>
    <row r="11455" spans="1:19" hidden="1" x14ac:dyDescent="0.25">
      <c r="A11455" s="10" t="str">
        <f t="shared" si="178"/>
        <v>2017-2026Stockton1-in-10August PeakCAISO8</v>
      </c>
      <c r="B11455" t="s">
        <v>54</v>
      </c>
      <c r="C11455" t="s">
        <v>15</v>
      </c>
      <c r="D11455" t="s">
        <v>2</v>
      </c>
      <c r="E11455" t="s">
        <v>1</v>
      </c>
      <c r="F11455">
        <v>8</v>
      </c>
      <c r="G11455">
        <v>0.86319679021835327</v>
      </c>
      <c r="H11455">
        <v>0.86319679021835327</v>
      </c>
      <c r="I11455">
        <v>76.698951721191406</v>
      </c>
      <c r="J11455">
        <v>0</v>
      </c>
      <c r="K11455">
        <v>16376</v>
      </c>
      <c r="L11455">
        <v>15511.07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 t="s">
        <v>39</v>
      </c>
    </row>
    <row r="11456" spans="1:19" hidden="1" x14ac:dyDescent="0.25">
      <c r="A11456" s="10" t="str">
        <f t="shared" si="178"/>
        <v>2017-2026Stockton1-in-2August PeakPGE8</v>
      </c>
      <c r="B11456" t="s">
        <v>54</v>
      </c>
      <c r="C11456" t="s">
        <v>15</v>
      </c>
      <c r="D11456" t="s">
        <v>2</v>
      </c>
      <c r="E11456" t="s">
        <v>9</v>
      </c>
      <c r="F11456">
        <v>8</v>
      </c>
      <c r="G11456">
        <v>0.81960511207580566</v>
      </c>
      <c r="H11456">
        <v>0.81960511207580566</v>
      </c>
      <c r="I11456">
        <v>74.216217041015625</v>
      </c>
      <c r="J11456">
        <v>0</v>
      </c>
      <c r="K11456">
        <v>16376</v>
      </c>
      <c r="L11456">
        <v>15511.07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 t="s">
        <v>38</v>
      </c>
    </row>
    <row r="11457" spans="1:19" hidden="1" x14ac:dyDescent="0.25">
      <c r="A11457" s="10" t="str">
        <f t="shared" si="178"/>
        <v>2017-2026Stockton1-in-10August PeakPGE8</v>
      </c>
      <c r="B11457" t="s">
        <v>54</v>
      </c>
      <c r="C11457" t="s">
        <v>15</v>
      </c>
      <c r="D11457" t="s">
        <v>2</v>
      </c>
      <c r="E11457" t="s">
        <v>1</v>
      </c>
      <c r="F11457">
        <v>8</v>
      </c>
      <c r="G11457">
        <v>0.92568576335906982</v>
      </c>
      <c r="H11457">
        <v>0.92568576335906982</v>
      </c>
      <c r="I11457">
        <v>78.409538269042969</v>
      </c>
      <c r="J11457">
        <v>0</v>
      </c>
      <c r="K11457">
        <v>16376</v>
      </c>
      <c r="L11457">
        <v>15511.07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 t="s">
        <v>38</v>
      </c>
    </row>
    <row r="11458" spans="1:19" hidden="1" x14ac:dyDescent="0.25">
      <c r="A11458" s="10" t="str">
        <f t="shared" ref="A11458:A11521" si="179">CONCATENATE(B11458,C11458,E11458,D11458,S11458,F11458)</f>
        <v>2017-2026Stockton1-in-10August PeakCAISO9</v>
      </c>
      <c r="B11458" t="s">
        <v>54</v>
      </c>
      <c r="C11458" t="s">
        <v>15</v>
      </c>
      <c r="D11458" t="s">
        <v>2</v>
      </c>
      <c r="E11458" t="s">
        <v>1</v>
      </c>
      <c r="F11458">
        <v>9</v>
      </c>
      <c r="G11458">
        <v>0.88908559083938599</v>
      </c>
      <c r="H11458">
        <v>0.88908559083938599</v>
      </c>
      <c r="I11458">
        <v>79.596099853515625</v>
      </c>
      <c r="J11458">
        <v>0</v>
      </c>
      <c r="K11458">
        <v>16376</v>
      </c>
      <c r="L11458">
        <v>15511.07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 t="s">
        <v>39</v>
      </c>
    </row>
    <row r="11459" spans="1:19" hidden="1" x14ac:dyDescent="0.25">
      <c r="A11459" s="10" t="str">
        <f t="shared" si="179"/>
        <v>2017-2026Stockton1-in-2August PeakCAISO9</v>
      </c>
      <c r="B11459" t="s">
        <v>54</v>
      </c>
      <c r="C11459" t="s">
        <v>15</v>
      </c>
      <c r="D11459" t="s">
        <v>2</v>
      </c>
      <c r="E11459" t="s">
        <v>9</v>
      </c>
      <c r="F11459">
        <v>9</v>
      </c>
      <c r="G11459">
        <v>0.69231307506561279</v>
      </c>
      <c r="H11459">
        <v>0.69231307506561279</v>
      </c>
      <c r="I11459">
        <v>70.514640808105469</v>
      </c>
      <c r="J11459">
        <v>0</v>
      </c>
      <c r="K11459">
        <v>16376</v>
      </c>
      <c r="L11459">
        <v>15511.07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 t="s">
        <v>39</v>
      </c>
    </row>
    <row r="11460" spans="1:19" hidden="1" x14ac:dyDescent="0.25">
      <c r="A11460" s="10" t="str">
        <f t="shared" si="179"/>
        <v>2017-2026Stockton1-in-2August PeakPGE9</v>
      </c>
      <c r="B11460" t="s">
        <v>54</v>
      </c>
      <c r="C11460" t="s">
        <v>15</v>
      </c>
      <c r="D11460" t="s">
        <v>2</v>
      </c>
      <c r="E11460" t="s">
        <v>9</v>
      </c>
      <c r="F11460">
        <v>9</v>
      </c>
      <c r="G11460">
        <v>0.84418654441833496</v>
      </c>
      <c r="H11460">
        <v>0.84418654441833496</v>
      </c>
      <c r="I11460">
        <v>78.109237670898438</v>
      </c>
      <c r="J11460">
        <v>0</v>
      </c>
      <c r="K11460">
        <v>16376</v>
      </c>
      <c r="L11460">
        <v>15511.07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 t="s">
        <v>38</v>
      </c>
    </row>
    <row r="11461" spans="1:19" hidden="1" x14ac:dyDescent="0.25">
      <c r="A11461" s="10" t="str">
        <f t="shared" si="179"/>
        <v>2017-2026Stockton1-in-10August PeakPGE9</v>
      </c>
      <c r="B11461" t="s">
        <v>54</v>
      </c>
      <c r="C11461" t="s">
        <v>15</v>
      </c>
      <c r="D11461" t="s">
        <v>2</v>
      </c>
      <c r="E11461" t="s">
        <v>1</v>
      </c>
      <c r="F11461">
        <v>9</v>
      </c>
      <c r="G11461">
        <v>0.95344871282577515</v>
      </c>
      <c r="H11461">
        <v>0.95344871282577515</v>
      </c>
      <c r="I11461">
        <v>83.86260986328125</v>
      </c>
      <c r="J11461">
        <v>0</v>
      </c>
      <c r="K11461">
        <v>16376</v>
      </c>
      <c r="L11461">
        <v>15511.07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 t="s">
        <v>38</v>
      </c>
    </row>
    <row r="11462" spans="1:19" hidden="1" x14ac:dyDescent="0.25">
      <c r="A11462" s="10" t="str">
        <f t="shared" si="179"/>
        <v>2017-2026Stockton1-in-2August PeakCAISO10</v>
      </c>
      <c r="B11462" t="s">
        <v>54</v>
      </c>
      <c r="C11462" t="s">
        <v>15</v>
      </c>
      <c r="D11462" t="s">
        <v>2</v>
      </c>
      <c r="E11462" t="s">
        <v>9</v>
      </c>
      <c r="F11462">
        <v>10</v>
      </c>
      <c r="G11462">
        <v>0.75486546754837036</v>
      </c>
      <c r="H11462">
        <v>0.75486546754837036</v>
      </c>
      <c r="I11462">
        <v>74.554054260253906</v>
      </c>
      <c r="J11462">
        <v>0</v>
      </c>
      <c r="K11462">
        <v>16376</v>
      </c>
      <c r="L11462">
        <v>15511.07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 t="s">
        <v>39</v>
      </c>
    </row>
    <row r="11463" spans="1:19" hidden="1" x14ac:dyDescent="0.25">
      <c r="A11463" s="10" t="str">
        <f t="shared" si="179"/>
        <v>2017-2026Stockton1-in-10August PeakCAISO10</v>
      </c>
      <c r="B11463" t="s">
        <v>54</v>
      </c>
      <c r="C11463" t="s">
        <v>15</v>
      </c>
      <c r="D11463" t="s">
        <v>2</v>
      </c>
      <c r="E11463" t="s">
        <v>1</v>
      </c>
      <c r="F11463">
        <v>10</v>
      </c>
      <c r="G11463">
        <v>0.96941685676574707</v>
      </c>
      <c r="H11463">
        <v>0.96941685676574707</v>
      </c>
      <c r="I11463">
        <v>82.850975036621094</v>
      </c>
      <c r="J11463">
        <v>0</v>
      </c>
      <c r="K11463">
        <v>16376</v>
      </c>
      <c r="L11463">
        <v>15511.07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 t="s">
        <v>39</v>
      </c>
    </row>
    <row r="11464" spans="1:19" hidden="1" x14ac:dyDescent="0.25">
      <c r="A11464" s="10" t="str">
        <f t="shared" si="179"/>
        <v>2017-2026Stockton1-in-10August PeakPGE10</v>
      </c>
      <c r="B11464" t="s">
        <v>54</v>
      </c>
      <c r="C11464" t="s">
        <v>15</v>
      </c>
      <c r="D11464" t="s">
        <v>2</v>
      </c>
      <c r="E11464" t="s">
        <v>1</v>
      </c>
      <c r="F11464">
        <v>10</v>
      </c>
      <c r="G11464">
        <v>1.039595365524292</v>
      </c>
      <c r="H11464">
        <v>1.039595365524292</v>
      </c>
      <c r="I11464">
        <v>87.207962036132813</v>
      </c>
      <c r="J11464">
        <v>0</v>
      </c>
      <c r="K11464">
        <v>16376</v>
      </c>
      <c r="L11464">
        <v>15511.07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 t="s">
        <v>38</v>
      </c>
    </row>
    <row r="11465" spans="1:19" hidden="1" x14ac:dyDescent="0.25">
      <c r="A11465" s="10" t="str">
        <f t="shared" si="179"/>
        <v>2017-2026Stockton1-in-2August PeakPGE10</v>
      </c>
      <c r="B11465" t="s">
        <v>54</v>
      </c>
      <c r="C11465" t="s">
        <v>15</v>
      </c>
      <c r="D11465" t="s">
        <v>2</v>
      </c>
      <c r="E11465" t="s">
        <v>9</v>
      </c>
      <c r="F11465">
        <v>10</v>
      </c>
      <c r="G11465">
        <v>0.92046105861663818</v>
      </c>
      <c r="H11465">
        <v>0.92046105861663818</v>
      </c>
      <c r="I11465">
        <v>82.893768310546875</v>
      </c>
      <c r="J11465">
        <v>0</v>
      </c>
      <c r="K11465">
        <v>16376</v>
      </c>
      <c r="L11465">
        <v>15511.07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 t="s">
        <v>38</v>
      </c>
    </row>
    <row r="11466" spans="1:19" hidden="1" x14ac:dyDescent="0.25">
      <c r="A11466" s="10" t="str">
        <f t="shared" si="179"/>
        <v>2017-2026Stockton1-in-2August PeakCAISO11</v>
      </c>
      <c r="B11466" t="s">
        <v>54</v>
      </c>
      <c r="C11466" t="s">
        <v>15</v>
      </c>
      <c r="D11466" t="s">
        <v>2</v>
      </c>
      <c r="E11466" t="s">
        <v>9</v>
      </c>
      <c r="F11466">
        <v>11</v>
      </c>
      <c r="G11466">
        <v>0.85841250419616699</v>
      </c>
      <c r="H11466">
        <v>0.85841250419616699</v>
      </c>
      <c r="I11466">
        <v>79.390396118164063</v>
      </c>
      <c r="J11466">
        <v>0</v>
      </c>
      <c r="K11466">
        <v>16376</v>
      </c>
      <c r="L11466">
        <v>15511.07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 t="s">
        <v>39</v>
      </c>
    </row>
    <row r="11467" spans="1:19" hidden="1" x14ac:dyDescent="0.25">
      <c r="A11467" s="10" t="str">
        <f t="shared" si="179"/>
        <v>2017-2026Stockton1-in-10August PeakCAISO11</v>
      </c>
      <c r="B11467" t="s">
        <v>54</v>
      </c>
      <c r="C11467" t="s">
        <v>15</v>
      </c>
      <c r="D11467" t="s">
        <v>2</v>
      </c>
      <c r="E11467" t="s">
        <v>1</v>
      </c>
      <c r="F11467">
        <v>11</v>
      </c>
      <c r="G11467">
        <v>1.1023945808410645</v>
      </c>
      <c r="H11467">
        <v>1.1023945808410645</v>
      </c>
      <c r="I11467">
        <v>86.799179077148438</v>
      </c>
      <c r="J11467">
        <v>0</v>
      </c>
      <c r="K11467">
        <v>16376</v>
      </c>
      <c r="L11467">
        <v>15511.07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 t="s">
        <v>39</v>
      </c>
    </row>
    <row r="11468" spans="1:19" hidden="1" x14ac:dyDescent="0.25">
      <c r="A11468" s="10" t="str">
        <f t="shared" si="179"/>
        <v>2017-2026Stockton1-in-2August PeakPGE11</v>
      </c>
      <c r="B11468" t="s">
        <v>54</v>
      </c>
      <c r="C11468" t="s">
        <v>15</v>
      </c>
      <c r="D11468" t="s">
        <v>2</v>
      </c>
      <c r="E11468" t="s">
        <v>9</v>
      </c>
      <c r="F11468">
        <v>11</v>
      </c>
      <c r="G11468">
        <v>1.0467233657836914</v>
      </c>
      <c r="H11468">
        <v>1.0467233657836914</v>
      </c>
      <c r="I11468">
        <v>86.566444396972656</v>
      </c>
      <c r="J11468">
        <v>0</v>
      </c>
      <c r="K11468">
        <v>16376</v>
      </c>
      <c r="L11468">
        <v>15511.07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 t="s">
        <v>38</v>
      </c>
    </row>
    <row r="11469" spans="1:19" hidden="1" x14ac:dyDescent="0.25">
      <c r="A11469" s="10" t="str">
        <f t="shared" si="179"/>
        <v>2017-2026Stockton1-in-10August PeakPGE11</v>
      </c>
      <c r="B11469" t="s">
        <v>54</v>
      </c>
      <c r="C11469" t="s">
        <v>15</v>
      </c>
      <c r="D11469" t="s">
        <v>2</v>
      </c>
      <c r="E11469" t="s">
        <v>1</v>
      </c>
      <c r="F11469">
        <v>11</v>
      </c>
      <c r="G11469">
        <v>1.1821997165679932</v>
      </c>
      <c r="H11469">
        <v>1.1821997165679932</v>
      </c>
      <c r="I11469">
        <v>90.565689086914062</v>
      </c>
      <c r="J11469">
        <v>0</v>
      </c>
      <c r="K11469">
        <v>16376</v>
      </c>
      <c r="L11469">
        <v>15511.07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 t="s">
        <v>38</v>
      </c>
    </row>
    <row r="11470" spans="1:19" hidden="1" x14ac:dyDescent="0.25">
      <c r="A11470" s="10" t="str">
        <f t="shared" si="179"/>
        <v>2017-2026Stockton1-in-2August PeakCAISO12</v>
      </c>
      <c r="B11470" t="s">
        <v>54</v>
      </c>
      <c r="C11470" t="s">
        <v>15</v>
      </c>
      <c r="D11470" t="s">
        <v>2</v>
      </c>
      <c r="E11470" t="s">
        <v>9</v>
      </c>
      <c r="F11470">
        <v>12</v>
      </c>
      <c r="G11470">
        <v>1.0274211168289185</v>
      </c>
      <c r="H11470">
        <v>1.0274211168289185</v>
      </c>
      <c r="I11470">
        <v>84.196327209472656</v>
      </c>
      <c r="J11470">
        <v>0</v>
      </c>
      <c r="K11470">
        <v>16376</v>
      </c>
      <c r="L11470">
        <v>15511.07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 t="s">
        <v>39</v>
      </c>
    </row>
    <row r="11471" spans="1:19" hidden="1" x14ac:dyDescent="0.25">
      <c r="A11471" s="10" t="str">
        <f t="shared" si="179"/>
        <v>2017-2026Stockton1-in-10August PeakCAISO12</v>
      </c>
      <c r="B11471" t="s">
        <v>54</v>
      </c>
      <c r="C11471" t="s">
        <v>15</v>
      </c>
      <c r="D11471" t="s">
        <v>2</v>
      </c>
      <c r="E11471" t="s">
        <v>1</v>
      </c>
      <c r="F11471">
        <v>12</v>
      </c>
      <c r="G11471">
        <v>1.3194396495819092</v>
      </c>
      <c r="H11471">
        <v>1.3194396495819092</v>
      </c>
      <c r="I11471">
        <v>91.303306579589844</v>
      </c>
      <c r="J11471">
        <v>0</v>
      </c>
      <c r="K11471">
        <v>16376</v>
      </c>
      <c r="L11471">
        <v>15511.07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 t="s">
        <v>39</v>
      </c>
    </row>
    <row r="11472" spans="1:19" hidden="1" x14ac:dyDescent="0.25">
      <c r="A11472" s="10" t="str">
        <f t="shared" si="179"/>
        <v>2017-2026Stockton1-in-2August PeakPGE12</v>
      </c>
      <c r="B11472" t="s">
        <v>54</v>
      </c>
      <c r="C11472" t="s">
        <v>15</v>
      </c>
      <c r="D11472" t="s">
        <v>2</v>
      </c>
      <c r="E11472" t="s">
        <v>9</v>
      </c>
      <c r="F11472">
        <v>12</v>
      </c>
      <c r="G11472">
        <v>1.2528076171875</v>
      </c>
      <c r="H11472">
        <v>1.2528076171875</v>
      </c>
      <c r="I11472">
        <v>89.924179077148438</v>
      </c>
      <c r="J11472">
        <v>0</v>
      </c>
      <c r="K11472">
        <v>16376</v>
      </c>
      <c r="L11472">
        <v>15511.07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 t="s">
        <v>38</v>
      </c>
    </row>
    <row r="11473" spans="1:19" hidden="1" x14ac:dyDescent="0.25">
      <c r="A11473" s="10" t="str">
        <f t="shared" si="179"/>
        <v>2017-2026Stockton1-in-10August PeakPGE12</v>
      </c>
      <c r="B11473" t="s">
        <v>54</v>
      </c>
      <c r="C11473" t="s">
        <v>15</v>
      </c>
      <c r="D11473" t="s">
        <v>2</v>
      </c>
      <c r="E11473" t="s">
        <v>1</v>
      </c>
      <c r="F11473">
        <v>12</v>
      </c>
      <c r="G11473">
        <v>1.4149571657180786</v>
      </c>
      <c r="H11473">
        <v>1.4149571657180786</v>
      </c>
      <c r="I11473">
        <v>93.634757995605469</v>
      </c>
      <c r="J11473">
        <v>0</v>
      </c>
      <c r="K11473">
        <v>16376</v>
      </c>
      <c r="L11473">
        <v>15511.07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 t="s">
        <v>38</v>
      </c>
    </row>
    <row r="11474" spans="1:19" hidden="1" x14ac:dyDescent="0.25">
      <c r="A11474" s="10" t="str">
        <f t="shared" si="179"/>
        <v>2017-2026Stockton1-in-2August PeakCAISO13</v>
      </c>
      <c r="B11474" t="s">
        <v>54</v>
      </c>
      <c r="C11474" t="s">
        <v>15</v>
      </c>
      <c r="D11474" t="s">
        <v>2</v>
      </c>
      <c r="E11474" t="s">
        <v>9</v>
      </c>
      <c r="F11474">
        <v>13</v>
      </c>
      <c r="G11474">
        <v>1.2458465099334717</v>
      </c>
      <c r="H11474">
        <v>1.2458465099334717</v>
      </c>
      <c r="I11474">
        <v>88.221847534179687</v>
      </c>
      <c r="J11474">
        <v>0</v>
      </c>
      <c r="K11474">
        <v>16376</v>
      </c>
      <c r="L11474">
        <v>15511.07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 t="s">
        <v>39</v>
      </c>
    </row>
    <row r="11475" spans="1:19" hidden="1" x14ac:dyDescent="0.25">
      <c r="A11475" s="10" t="str">
        <f t="shared" si="179"/>
        <v>2017-2026Stockton1-in-10August PeakCAISO13</v>
      </c>
      <c r="B11475" t="s">
        <v>54</v>
      </c>
      <c r="C11475" t="s">
        <v>15</v>
      </c>
      <c r="D11475" t="s">
        <v>2</v>
      </c>
      <c r="E11475" t="s">
        <v>1</v>
      </c>
      <c r="F11475">
        <v>13</v>
      </c>
      <c r="G11475">
        <v>1.5999469757080078</v>
      </c>
      <c r="H11475">
        <v>1.5999469757080078</v>
      </c>
      <c r="I11475">
        <v>94.553306579589844</v>
      </c>
      <c r="J11475">
        <v>0</v>
      </c>
      <c r="K11475">
        <v>16376</v>
      </c>
      <c r="L11475">
        <v>15511.07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 t="s">
        <v>39</v>
      </c>
    </row>
    <row r="11476" spans="1:19" hidden="1" x14ac:dyDescent="0.25">
      <c r="A11476" s="10" t="str">
        <f t="shared" si="179"/>
        <v>2017-2026Stockton1-in-10August PeakPGE13</v>
      </c>
      <c r="B11476" t="s">
        <v>54</v>
      </c>
      <c r="C11476" t="s">
        <v>15</v>
      </c>
      <c r="D11476" t="s">
        <v>2</v>
      </c>
      <c r="E11476" t="s">
        <v>1</v>
      </c>
      <c r="F11476">
        <v>13</v>
      </c>
      <c r="G11476">
        <v>1.7157711982727051</v>
      </c>
      <c r="H11476">
        <v>1.7157711982727051</v>
      </c>
      <c r="I11476">
        <v>96.49249267578125</v>
      </c>
      <c r="J11476">
        <v>0</v>
      </c>
      <c r="K11476">
        <v>16376</v>
      </c>
      <c r="L11476">
        <v>15511.07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 t="s">
        <v>38</v>
      </c>
    </row>
    <row r="11477" spans="1:19" hidden="1" x14ac:dyDescent="0.25">
      <c r="A11477" s="10" t="str">
        <f t="shared" si="179"/>
        <v>2017-2026Stockton1-in-2August PeakPGE13</v>
      </c>
      <c r="B11477" t="s">
        <v>54</v>
      </c>
      <c r="C11477" t="s">
        <v>15</v>
      </c>
      <c r="D11477" t="s">
        <v>2</v>
      </c>
      <c r="E11477" t="s">
        <v>9</v>
      </c>
      <c r="F11477">
        <v>13</v>
      </c>
      <c r="G11477">
        <v>1.5191491842269897</v>
      </c>
      <c r="H11477">
        <v>1.5191491842269897</v>
      </c>
      <c r="I11477">
        <v>93.230110168457031</v>
      </c>
      <c r="J11477">
        <v>0</v>
      </c>
      <c r="K11477">
        <v>16376</v>
      </c>
      <c r="L11477">
        <v>15511.07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 t="s">
        <v>38</v>
      </c>
    </row>
    <row r="11478" spans="1:19" hidden="1" x14ac:dyDescent="0.25">
      <c r="A11478" s="10" t="str">
        <f t="shared" si="179"/>
        <v>2017-2026Stockton1-in-2August PeakCAISO14</v>
      </c>
      <c r="B11478" t="s">
        <v>54</v>
      </c>
      <c r="C11478" t="s">
        <v>15</v>
      </c>
      <c r="D11478" t="s">
        <v>2</v>
      </c>
      <c r="E11478" t="s">
        <v>9</v>
      </c>
      <c r="F11478">
        <v>14</v>
      </c>
      <c r="G11478">
        <v>1.4960166215896606</v>
      </c>
      <c r="H11478">
        <v>1.2725095748901367</v>
      </c>
      <c r="I11478">
        <v>90.5450439453125</v>
      </c>
      <c r="J11478">
        <v>0.10273714363574982</v>
      </c>
      <c r="K11478">
        <v>16376</v>
      </c>
      <c r="L11478">
        <v>15511.07</v>
      </c>
      <c r="M11478">
        <v>0.22350701689720154</v>
      </c>
      <c r="N11478">
        <v>9.183908998966217E-2</v>
      </c>
      <c r="O11478">
        <v>0.16963165998458862</v>
      </c>
      <c r="P11478">
        <v>0.22350701689720154</v>
      </c>
      <c r="Q11478">
        <v>0.27738237380981445</v>
      </c>
      <c r="R11478">
        <v>0.35517492890357971</v>
      </c>
      <c r="S11478" t="s">
        <v>39</v>
      </c>
    </row>
    <row r="11479" spans="1:19" hidden="1" x14ac:dyDescent="0.25">
      <c r="A11479" s="10" t="str">
        <f t="shared" si="179"/>
        <v>2017-2026Stockton1-in-10August PeakCAISO14</v>
      </c>
      <c r="B11479" t="s">
        <v>54</v>
      </c>
      <c r="C11479" t="s">
        <v>15</v>
      </c>
      <c r="D11479" t="s">
        <v>2</v>
      </c>
      <c r="E11479" t="s">
        <v>1</v>
      </c>
      <c r="F11479">
        <v>14</v>
      </c>
      <c r="G11479">
        <v>1.9212216138839722</v>
      </c>
      <c r="H11479">
        <v>1.553036093711853</v>
      </c>
      <c r="I11479">
        <v>97.703826904296875</v>
      </c>
      <c r="J11479">
        <v>0.10273714363574982</v>
      </c>
      <c r="K11479">
        <v>16376</v>
      </c>
      <c r="L11479">
        <v>15511.07</v>
      </c>
      <c r="M11479">
        <v>0.36818554997444153</v>
      </c>
      <c r="N11479">
        <v>0.23651762306690216</v>
      </c>
      <c r="O11479">
        <v>0.31431019306182861</v>
      </c>
      <c r="P11479">
        <v>0.36818554997444153</v>
      </c>
      <c r="Q11479">
        <v>0.42206090688705444</v>
      </c>
      <c r="R11479">
        <v>0.4998534619808197</v>
      </c>
      <c r="S11479" t="s">
        <v>39</v>
      </c>
    </row>
    <row r="11480" spans="1:19" hidden="1" x14ac:dyDescent="0.25">
      <c r="A11480" s="10" t="str">
        <f t="shared" si="179"/>
        <v>2017-2026Stockton1-in-2August PeakPGE14</v>
      </c>
      <c r="B11480" t="s">
        <v>54</v>
      </c>
      <c r="C11480" t="s">
        <v>15</v>
      </c>
      <c r="D11480" t="s">
        <v>2</v>
      </c>
      <c r="E11480" t="s">
        <v>9</v>
      </c>
      <c r="F11480">
        <v>14</v>
      </c>
      <c r="G11480">
        <v>1.8241994380950928</v>
      </c>
      <c r="H11480">
        <v>1.4861690998077393</v>
      </c>
      <c r="I11480">
        <v>96.488365173339844</v>
      </c>
      <c r="J11480">
        <v>0.10273714363574982</v>
      </c>
      <c r="K11480">
        <v>16376</v>
      </c>
      <c r="L11480">
        <v>15511.07</v>
      </c>
      <c r="M11480">
        <v>0.3380303680896759</v>
      </c>
      <c r="N11480">
        <v>0.20636244118213654</v>
      </c>
      <c r="O11480">
        <v>0.28415501117706299</v>
      </c>
      <c r="P11480">
        <v>0.3380303680896759</v>
      </c>
      <c r="Q11480">
        <v>0.39190572500228882</v>
      </c>
      <c r="R11480">
        <v>0.46969828009605408</v>
      </c>
      <c r="S11480" t="s">
        <v>38</v>
      </c>
    </row>
    <row r="11481" spans="1:19" hidden="1" x14ac:dyDescent="0.25">
      <c r="A11481" s="10" t="str">
        <f t="shared" si="179"/>
        <v>2017-2026Stockton1-in-10August PeakPGE14</v>
      </c>
      <c r="B11481" t="s">
        <v>54</v>
      </c>
      <c r="C11481" t="s">
        <v>15</v>
      </c>
      <c r="D11481" t="s">
        <v>2</v>
      </c>
      <c r="E11481" t="s">
        <v>1</v>
      </c>
      <c r="F11481">
        <v>14</v>
      </c>
      <c r="G11481">
        <v>2.0603036880493164</v>
      </c>
      <c r="H11481">
        <v>1.6490224599838257</v>
      </c>
      <c r="I11481">
        <v>99.621620178222656</v>
      </c>
      <c r="J11481">
        <v>0.10273714363574982</v>
      </c>
      <c r="K11481">
        <v>16376</v>
      </c>
      <c r="L11481">
        <v>15511.07</v>
      </c>
      <c r="M11481">
        <v>0.41128122806549072</v>
      </c>
      <c r="N11481">
        <v>0.27961331605911255</v>
      </c>
      <c r="O11481">
        <v>0.35740587115287781</v>
      </c>
      <c r="P11481">
        <v>0.41128122806549072</v>
      </c>
      <c r="Q11481">
        <v>0.46515658497810364</v>
      </c>
      <c r="R11481">
        <v>0.5429491400718689</v>
      </c>
      <c r="S11481" t="s">
        <v>38</v>
      </c>
    </row>
    <row r="11482" spans="1:19" hidden="1" x14ac:dyDescent="0.25">
      <c r="A11482" s="10" t="str">
        <f t="shared" si="179"/>
        <v>2017-2026Stockton1-in-2August PeakCAISO15</v>
      </c>
      <c r="B11482" t="s">
        <v>54</v>
      </c>
      <c r="C11482" t="s">
        <v>15</v>
      </c>
      <c r="D11482" t="s">
        <v>2</v>
      </c>
      <c r="E11482" t="s">
        <v>9</v>
      </c>
      <c r="F11482">
        <v>15</v>
      </c>
      <c r="G11482">
        <v>1.7555223703384399</v>
      </c>
      <c r="H11482">
        <v>1.3945260047912598</v>
      </c>
      <c r="I11482">
        <v>93.109237670898437</v>
      </c>
      <c r="J11482">
        <v>0.1230589896440506</v>
      </c>
      <c r="K11482">
        <v>16376</v>
      </c>
      <c r="L11482">
        <v>15511.07</v>
      </c>
      <c r="M11482">
        <v>0.36099636554718018</v>
      </c>
      <c r="N11482">
        <v>0.20328396558761597</v>
      </c>
      <c r="O11482">
        <v>0.2964642345905304</v>
      </c>
      <c r="P11482">
        <v>0.36099636554718018</v>
      </c>
      <c r="Q11482">
        <v>0.42552849650382996</v>
      </c>
      <c r="R11482">
        <v>0.51870876550674438</v>
      </c>
      <c r="S11482" t="s">
        <v>39</v>
      </c>
    </row>
    <row r="11483" spans="1:19" hidden="1" x14ac:dyDescent="0.25">
      <c r="A11483" s="10" t="str">
        <f t="shared" si="179"/>
        <v>2017-2026Stockton1-in-10August PeakCAISO15</v>
      </c>
      <c r="B11483" t="s">
        <v>54</v>
      </c>
      <c r="C11483" t="s">
        <v>15</v>
      </c>
      <c r="D11483" t="s">
        <v>2</v>
      </c>
      <c r="E11483" t="s">
        <v>1</v>
      </c>
      <c r="F11483">
        <v>15</v>
      </c>
      <c r="G11483">
        <v>2.2544851303100586</v>
      </c>
      <c r="H11483">
        <v>1.7012567520141602</v>
      </c>
      <c r="I11483">
        <v>99.996620178222656</v>
      </c>
      <c r="J11483">
        <v>0.1230589896440506</v>
      </c>
      <c r="K11483">
        <v>16376</v>
      </c>
      <c r="L11483">
        <v>15511.07</v>
      </c>
      <c r="M11483">
        <v>0.55322837829589844</v>
      </c>
      <c r="N11483">
        <v>0.39551597833633423</v>
      </c>
      <c r="O11483">
        <v>0.48869624733924866</v>
      </c>
      <c r="P11483">
        <v>0.55322837829589844</v>
      </c>
      <c r="Q11483">
        <v>0.61776053905487061</v>
      </c>
      <c r="R11483">
        <v>0.71094077825546265</v>
      </c>
      <c r="S11483" t="s">
        <v>39</v>
      </c>
    </row>
    <row r="11484" spans="1:19" hidden="1" x14ac:dyDescent="0.25">
      <c r="A11484" s="10" t="str">
        <f t="shared" si="179"/>
        <v>2017-2026Stockton1-in-10August PeakPGE15</v>
      </c>
      <c r="B11484" t="s">
        <v>54</v>
      </c>
      <c r="C11484" t="s">
        <v>15</v>
      </c>
      <c r="D11484" t="s">
        <v>2</v>
      </c>
      <c r="E11484" t="s">
        <v>1</v>
      </c>
      <c r="F11484">
        <v>15</v>
      </c>
      <c r="G11484">
        <v>2.4176931381225586</v>
      </c>
      <c r="H11484">
        <v>1.8061401844024658</v>
      </c>
      <c r="I11484">
        <v>101.89714813232422</v>
      </c>
      <c r="J11484">
        <v>0.1230589896440506</v>
      </c>
      <c r="K11484">
        <v>16376</v>
      </c>
      <c r="L11484">
        <v>15511.07</v>
      </c>
      <c r="M11484">
        <v>0.61155301332473755</v>
      </c>
      <c r="N11484">
        <v>0.45384061336517334</v>
      </c>
      <c r="O11484">
        <v>0.54702085256576538</v>
      </c>
      <c r="P11484">
        <v>0.61155301332473755</v>
      </c>
      <c r="Q11484">
        <v>0.67608517408370972</v>
      </c>
      <c r="R11484">
        <v>0.76926541328430176</v>
      </c>
      <c r="S11484" t="s">
        <v>38</v>
      </c>
    </row>
    <row r="11485" spans="1:19" hidden="1" x14ac:dyDescent="0.25">
      <c r="A11485" s="10" t="str">
        <f t="shared" si="179"/>
        <v>2017-2026Stockton1-in-2August PeakPGE15</v>
      </c>
      <c r="B11485" t="s">
        <v>54</v>
      </c>
      <c r="C11485" t="s">
        <v>15</v>
      </c>
      <c r="D11485" t="s">
        <v>2</v>
      </c>
      <c r="E11485" t="s">
        <v>9</v>
      </c>
      <c r="F11485">
        <v>15</v>
      </c>
      <c r="G11485">
        <v>2.1406331062316895</v>
      </c>
      <c r="H11485">
        <v>1.6255698204040527</v>
      </c>
      <c r="I11485">
        <v>99.035285949707031</v>
      </c>
      <c r="J11485">
        <v>0.1230589896440506</v>
      </c>
      <c r="K11485">
        <v>16376</v>
      </c>
      <c r="L11485">
        <v>15511.07</v>
      </c>
      <c r="M11485">
        <v>0.51506334543228149</v>
      </c>
      <c r="N11485">
        <v>0.35735094547271729</v>
      </c>
      <c r="O11485">
        <v>0.45053121447563171</v>
      </c>
      <c r="P11485">
        <v>0.51506334543228149</v>
      </c>
      <c r="Q11485">
        <v>0.57959550619125366</v>
      </c>
      <c r="R11485">
        <v>0.6727757453918457</v>
      </c>
      <c r="S11485" t="s">
        <v>38</v>
      </c>
    </row>
    <row r="11486" spans="1:19" hidden="1" x14ac:dyDescent="0.25">
      <c r="A11486" s="10" t="str">
        <f t="shared" si="179"/>
        <v>2017-2026Stockton1-in-10August PeakCAISO16</v>
      </c>
      <c r="B11486" t="s">
        <v>54</v>
      </c>
      <c r="C11486" t="s">
        <v>15</v>
      </c>
      <c r="D11486" t="s">
        <v>2</v>
      </c>
      <c r="E11486" t="s">
        <v>1</v>
      </c>
      <c r="F11486">
        <v>16</v>
      </c>
      <c r="G11486">
        <v>2.6145505905151367</v>
      </c>
      <c r="H11486">
        <v>1.9863917827606201</v>
      </c>
      <c r="I11486">
        <v>101.39714813232422</v>
      </c>
      <c r="J11486">
        <v>0.15615223348140717</v>
      </c>
      <c r="K11486">
        <v>16376</v>
      </c>
      <c r="L11486">
        <v>15511.07</v>
      </c>
      <c r="M11486">
        <v>0.62815874814987183</v>
      </c>
      <c r="N11486">
        <v>0.42803403735160828</v>
      </c>
      <c r="O11486">
        <v>0.54627251625061035</v>
      </c>
      <c r="P11486">
        <v>0.62815874814987183</v>
      </c>
      <c r="Q11486">
        <v>0.7100449800491333</v>
      </c>
      <c r="R11486">
        <v>0.82828342914581299</v>
      </c>
      <c r="S11486" t="s">
        <v>39</v>
      </c>
    </row>
    <row r="11487" spans="1:19" hidden="1" x14ac:dyDescent="0.25">
      <c r="A11487" s="10" t="str">
        <f t="shared" si="179"/>
        <v>2017-2026Stockton1-in-2August PeakCAISO16</v>
      </c>
      <c r="B11487" t="s">
        <v>54</v>
      </c>
      <c r="C11487" t="s">
        <v>15</v>
      </c>
      <c r="D11487" t="s">
        <v>2</v>
      </c>
      <c r="E11487" t="s">
        <v>9</v>
      </c>
      <c r="F11487">
        <v>16</v>
      </c>
      <c r="G11487">
        <v>2.035897970199585</v>
      </c>
      <c r="H11487">
        <v>1.6066372394561768</v>
      </c>
      <c r="I11487">
        <v>94.893020629882813</v>
      </c>
      <c r="J11487">
        <v>0.15615223348140717</v>
      </c>
      <c r="K11487">
        <v>16376</v>
      </c>
      <c r="L11487">
        <v>15511.07</v>
      </c>
      <c r="M11487">
        <v>0.42926076054573059</v>
      </c>
      <c r="N11487">
        <v>0.22913606464862823</v>
      </c>
      <c r="O11487">
        <v>0.34737452864646912</v>
      </c>
      <c r="P11487">
        <v>0.42926076054573059</v>
      </c>
      <c r="Q11487">
        <v>0.51114696264266968</v>
      </c>
      <c r="R11487">
        <v>0.62938547134399414</v>
      </c>
      <c r="S11487" t="s">
        <v>39</v>
      </c>
    </row>
    <row r="11488" spans="1:19" hidden="1" x14ac:dyDescent="0.25">
      <c r="A11488" s="10" t="str">
        <f t="shared" si="179"/>
        <v>2017-2026Stockton1-in-2August PeakPGE16</v>
      </c>
      <c r="B11488" t="s">
        <v>54</v>
      </c>
      <c r="C11488" t="s">
        <v>15</v>
      </c>
      <c r="D11488" t="s">
        <v>2</v>
      </c>
      <c r="E11488" t="s">
        <v>9</v>
      </c>
      <c r="F11488">
        <v>16</v>
      </c>
      <c r="G11488">
        <v>2.4825150966644287</v>
      </c>
      <c r="H11488">
        <v>1.8842456340789795</v>
      </c>
      <c r="I11488">
        <v>100.65127563476562</v>
      </c>
      <c r="J11488">
        <v>0.15615223348140717</v>
      </c>
      <c r="K11488">
        <v>16376</v>
      </c>
      <c r="L11488">
        <v>15511.07</v>
      </c>
      <c r="M11488">
        <v>0.59826952219009399</v>
      </c>
      <c r="N11488">
        <v>0.39814481139183044</v>
      </c>
      <c r="O11488">
        <v>0.51638329029083252</v>
      </c>
      <c r="P11488">
        <v>0.59826952219009399</v>
      </c>
      <c r="Q11488">
        <v>0.68015575408935547</v>
      </c>
      <c r="R11488">
        <v>0.79839420318603516</v>
      </c>
      <c r="S11488" t="s">
        <v>38</v>
      </c>
    </row>
    <row r="11489" spans="1:19" hidden="1" x14ac:dyDescent="0.25">
      <c r="A11489" s="10" t="str">
        <f t="shared" si="179"/>
        <v>2017-2026Stockton1-in-10August PeakPGE16</v>
      </c>
      <c r="B11489" t="s">
        <v>54</v>
      </c>
      <c r="C11489" t="s">
        <v>15</v>
      </c>
      <c r="D11489" t="s">
        <v>2</v>
      </c>
      <c r="E11489" t="s">
        <v>1</v>
      </c>
      <c r="F11489">
        <v>16</v>
      </c>
      <c r="G11489">
        <v>2.8038244247436523</v>
      </c>
      <c r="H11489">
        <v>2.1024239063262939</v>
      </c>
      <c r="I11489">
        <v>103.92267608642578</v>
      </c>
      <c r="J11489">
        <v>0.15615223348140717</v>
      </c>
      <c r="K11489">
        <v>16376</v>
      </c>
      <c r="L11489">
        <v>15511.07</v>
      </c>
      <c r="M11489">
        <v>0.7014005184173584</v>
      </c>
      <c r="N11489">
        <v>0.50127583742141724</v>
      </c>
      <c r="O11489">
        <v>0.61951428651809692</v>
      </c>
      <c r="P11489">
        <v>0.7014005184173584</v>
      </c>
      <c r="Q11489">
        <v>0.78328675031661987</v>
      </c>
      <c r="R11489">
        <v>0.90152519941329956</v>
      </c>
      <c r="S11489" t="s">
        <v>38</v>
      </c>
    </row>
    <row r="11490" spans="1:19" hidden="1" x14ac:dyDescent="0.25">
      <c r="A11490" s="10" t="str">
        <f t="shared" si="179"/>
        <v>2017-2026Stockton1-in-2August PeakCAISO17</v>
      </c>
      <c r="B11490" t="s">
        <v>54</v>
      </c>
      <c r="C11490" t="s">
        <v>15</v>
      </c>
      <c r="D11490" t="s">
        <v>2</v>
      </c>
      <c r="E11490" t="s">
        <v>9</v>
      </c>
      <c r="F11490">
        <v>17</v>
      </c>
      <c r="G11490">
        <v>2.2787184715270996</v>
      </c>
      <c r="H11490">
        <v>1.7657015323638916</v>
      </c>
      <c r="I11490">
        <v>95.397148132324219</v>
      </c>
      <c r="J11490">
        <v>0.16046801209449768</v>
      </c>
      <c r="K11490">
        <v>16376</v>
      </c>
      <c r="L11490">
        <v>15511.07</v>
      </c>
      <c r="M11490">
        <v>0.51301687955856323</v>
      </c>
      <c r="N11490">
        <v>0.30736106634140015</v>
      </c>
      <c r="O11490">
        <v>0.42886745929718018</v>
      </c>
      <c r="P11490">
        <v>0.51301687955856323</v>
      </c>
      <c r="Q11490">
        <v>0.59716629981994629</v>
      </c>
      <c r="R11490">
        <v>0.71867269277572632</v>
      </c>
      <c r="S11490" t="s">
        <v>39</v>
      </c>
    </row>
    <row r="11491" spans="1:19" hidden="1" x14ac:dyDescent="0.25">
      <c r="A11491" s="10" t="str">
        <f t="shared" si="179"/>
        <v>2017-2026Stockton1-in-10August PeakCAISO17</v>
      </c>
      <c r="B11491" t="s">
        <v>54</v>
      </c>
      <c r="C11491" t="s">
        <v>15</v>
      </c>
      <c r="D11491" t="s">
        <v>2</v>
      </c>
      <c r="E11491" t="s">
        <v>1</v>
      </c>
      <c r="F11491">
        <v>17</v>
      </c>
      <c r="G11491">
        <v>2.9263865947723389</v>
      </c>
      <c r="H11491">
        <v>2.2208743095397949</v>
      </c>
      <c r="I11491">
        <v>102.01313781738281</v>
      </c>
      <c r="J11491">
        <v>0.16046801209449768</v>
      </c>
      <c r="K11491">
        <v>16376</v>
      </c>
      <c r="L11491">
        <v>15511.07</v>
      </c>
      <c r="M11491">
        <v>0.70551228523254395</v>
      </c>
      <c r="N11491">
        <v>0.49985647201538086</v>
      </c>
      <c r="O11491">
        <v>0.62136286497116089</v>
      </c>
      <c r="P11491">
        <v>0.70551228523254395</v>
      </c>
      <c r="Q11491">
        <v>0.789661705493927</v>
      </c>
      <c r="R11491">
        <v>0.91116809844970703</v>
      </c>
      <c r="S11491" t="s">
        <v>39</v>
      </c>
    </row>
    <row r="11492" spans="1:19" hidden="1" x14ac:dyDescent="0.25">
      <c r="A11492" s="10" t="str">
        <f t="shared" si="179"/>
        <v>2017-2026Stockton1-in-10August PeakPGE17</v>
      </c>
      <c r="B11492" t="s">
        <v>54</v>
      </c>
      <c r="C11492" t="s">
        <v>15</v>
      </c>
      <c r="D11492" t="s">
        <v>2</v>
      </c>
      <c r="E11492" t="s">
        <v>1</v>
      </c>
      <c r="F11492">
        <v>17</v>
      </c>
      <c r="G11492">
        <v>3.1382350921630859</v>
      </c>
      <c r="H11492">
        <v>2.3649702072143555</v>
      </c>
      <c r="I11492">
        <v>104.54767608642578</v>
      </c>
      <c r="J11492">
        <v>0.16046801209449768</v>
      </c>
      <c r="K11492">
        <v>16376</v>
      </c>
      <c r="L11492">
        <v>15511.07</v>
      </c>
      <c r="M11492">
        <v>0.77326494455337524</v>
      </c>
      <c r="N11492">
        <v>0.56760913133621216</v>
      </c>
      <c r="O11492">
        <v>0.68911552429199219</v>
      </c>
      <c r="P11492">
        <v>0.77326494455337524</v>
      </c>
      <c r="Q11492">
        <v>0.8574143648147583</v>
      </c>
      <c r="R11492">
        <v>0.97892075777053833</v>
      </c>
      <c r="S11492" t="s">
        <v>38</v>
      </c>
    </row>
    <row r="11493" spans="1:19" hidden="1" x14ac:dyDescent="0.25">
      <c r="A11493" s="10" t="str">
        <f t="shared" si="179"/>
        <v>2017-2026Stockton1-in-2August PeakPGE17</v>
      </c>
      <c r="B11493" t="s">
        <v>54</v>
      </c>
      <c r="C11493" t="s">
        <v>15</v>
      </c>
      <c r="D11493" t="s">
        <v>2</v>
      </c>
      <c r="E11493" t="s">
        <v>9</v>
      </c>
      <c r="F11493">
        <v>17</v>
      </c>
      <c r="G11493">
        <v>2.7786033153533936</v>
      </c>
      <c r="H11493">
        <v>2.116220235824585</v>
      </c>
      <c r="I11493">
        <v>100.56494140625</v>
      </c>
      <c r="J11493">
        <v>0.16046801209449768</v>
      </c>
      <c r="K11493">
        <v>16376</v>
      </c>
      <c r="L11493">
        <v>15511.07</v>
      </c>
      <c r="M11493">
        <v>0.66238307952880859</v>
      </c>
      <c r="N11493">
        <v>0.45672726631164551</v>
      </c>
      <c r="O11493">
        <v>0.57823365926742554</v>
      </c>
      <c r="P11493">
        <v>0.66238307952880859</v>
      </c>
      <c r="Q11493">
        <v>0.74653249979019165</v>
      </c>
      <c r="R11493">
        <v>0.86803889274597168</v>
      </c>
      <c r="S11493" t="s">
        <v>38</v>
      </c>
    </row>
    <row r="11494" spans="1:19" hidden="1" x14ac:dyDescent="0.25">
      <c r="A11494" s="10" t="str">
        <f t="shared" si="179"/>
        <v>2017-2026Stockton1-in-10August PeakCAISO18</v>
      </c>
      <c r="B11494" t="s">
        <v>54</v>
      </c>
      <c r="C11494" t="s">
        <v>15</v>
      </c>
      <c r="D11494" t="s">
        <v>2</v>
      </c>
      <c r="E11494" t="s">
        <v>1</v>
      </c>
      <c r="F11494">
        <v>18</v>
      </c>
      <c r="G11494">
        <v>3.1276266574859619</v>
      </c>
      <c r="H11494">
        <v>2.4110004901885986</v>
      </c>
      <c r="I11494">
        <v>101.47860717773437</v>
      </c>
      <c r="J11494">
        <v>0.13599415123462677</v>
      </c>
      <c r="K11494">
        <v>16376</v>
      </c>
      <c r="L11494">
        <v>15511.07</v>
      </c>
      <c r="M11494">
        <v>0.71662616729736328</v>
      </c>
      <c r="N11494">
        <v>0.54233604669570923</v>
      </c>
      <c r="O11494">
        <v>0.64531081914901733</v>
      </c>
      <c r="P11494">
        <v>0.71662616729736328</v>
      </c>
      <c r="Q11494">
        <v>0.78794151544570923</v>
      </c>
      <c r="R11494">
        <v>0.89091628789901733</v>
      </c>
      <c r="S11494" t="s">
        <v>39</v>
      </c>
    </row>
    <row r="11495" spans="1:19" hidden="1" x14ac:dyDescent="0.25">
      <c r="A11495" s="10" t="str">
        <f t="shared" si="179"/>
        <v>2017-2026Stockton1-in-2August PeakCAISO18</v>
      </c>
      <c r="B11495" t="s">
        <v>54</v>
      </c>
      <c r="C11495" t="s">
        <v>15</v>
      </c>
      <c r="D11495" t="s">
        <v>2</v>
      </c>
      <c r="E11495" t="s">
        <v>9</v>
      </c>
      <c r="F11495">
        <v>18</v>
      </c>
      <c r="G11495">
        <v>2.435420036315918</v>
      </c>
      <c r="H11495">
        <v>1.9079916477203369</v>
      </c>
      <c r="I11495">
        <v>95.297676086425781</v>
      </c>
      <c r="J11495">
        <v>0.13599415123462677</v>
      </c>
      <c r="K11495">
        <v>16376</v>
      </c>
      <c r="L11495">
        <v>15511.07</v>
      </c>
      <c r="M11495">
        <v>0.52742832899093628</v>
      </c>
      <c r="N11495">
        <v>0.35313823819160461</v>
      </c>
      <c r="O11495">
        <v>0.45611301064491272</v>
      </c>
      <c r="P11495">
        <v>0.52742832899093628</v>
      </c>
      <c r="Q11495">
        <v>0.59874367713928223</v>
      </c>
      <c r="R11495">
        <v>0.70171844959259033</v>
      </c>
      <c r="S11495" t="s">
        <v>39</v>
      </c>
    </row>
    <row r="11496" spans="1:19" hidden="1" x14ac:dyDescent="0.25">
      <c r="A11496" s="10" t="str">
        <f t="shared" si="179"/>
        <v>2017-2026Stockton1-in-2August PeakPGE18</v>
      </c>
      <c r="B11496" t="s">
        <v>54</v>
      </c>
      <c r="C11496" t="s">
        <v>15</v>
      </c>
      <c r="D11496" t="s">
        <v>2</v>
      </c>
      <c r="E11496" t="s">
        <v>9</v>
      </c>
      <c r="F11496">
        <v>18</v>
      </c>
      <c r="G11496">
        <v>2.9696807861328125</v>
      </c>
      <c r="H11496">
        <v>2.3030133247375488</v>
      </c>
      <c r="I11496">
        <v>99.711334228515625</v>
      </c>
      <c r="J11496">
        <v>0.13599415123462677</v>
      </c>
      <c r="K11496">
        <v>16376</v>
      </c>
      <c r="L11496">
        <v>15511.07</v>
      </c>
      <c r="M11496">
        <v>0.66666746139526367</v>
      </c>
      <c r="N11496">
        <v>0.49237737059593201</v>
      </c>
      <c r="O11496">
        <v>0.59535211324691772</v>
      </c>
      <c r="P11496">
        <v>0.66666746139526367</v>
      </c>
      <c r="Q11496">
        <v>0.73798280954360962</v>
      </c>
      <c r="R11496">
        <v>0.84095758199691772</v>
      </c>
      <c r="S11496" t="s">
        <v>38</v>
      </c>
    </row>
    <row r="11497" spans="1:19" hidden="1" x14ac:dyDescent="0.25">
      <c r="A11497" s="10" t="str">
        <f t="shared" si="179"/>
        <v>2017-2026Stockton1-in-10August PeakPGE18</v>
      </c>
      <c r="B11497" t="s">
        <v>54</v>
      </c>
      <c r="C11497" t="s">
        <v>15</v>
      </c>
      <c r="D11497" t="s">
        <v>2</v>
      </c>
      <c r="E11497" t="s">
        <v>1</v>
      </c>
      <c r="F11497">
        <v>18</v>
      </c>
      <c r="G11497">
        <v>3.3540434837341309</v>
      </c>
      <c r="H11497">
        <v>2.555206298828125</v>
      </c>
      <c r="I11497">
        <v>104.56906890869141</v>
      </c>
      <c r="J11497">
        <v>0.13599415123462677</v>
      </c>
      <c r="K11497">
        <v>16376</v>
      </c>
      <c r="L11497">
        <v>15511.07</v>
      </c>
      <c r="M11497">
        <v>0.79883706569671631</v>
      </c>
      <c r="N11497">
        <v>0.62454694509506226</v>
      </c>
      <c r="O11497">
        <v>0.72752171754837036</v>
      </c>
      <c r="P11497">
        <v>0.79883706569671631</v>
      </c>
      <c r="Q11497">
        <v>0.87015241384506226</v>
      </c>
      <c r="R11497">
        <v>0.97312718629837036</v>
      </c>
      <c r="S11497" t="s">
        <v>38</v>
      </c>
    </row>
    <row r="11498" spans="1:19" hidden="1" x14ac:dyDescent="0.25">
      <c r="A11498" s="10" t="str">
        <f t="shared" si="179"/>
        <v>2017-2026Stockton1-in-2August PeakCAISO19</v>
      </c>
      <c r="B11498" t="s">
        <v>54</v>
      </c>
      <c r="C11498" t="s">
        <v>15</v>
      </c>
      <c r="D11498" t="s">
        <v>2</v>
      </c>
      <c r="E11498" t="s">
        <v>9</v>
      </c>
      <c r="F11498">
        <v>19</v>
      </c>
      <c r="G11498">
        <v>2.4586570262908936</v>
      </c>
      <c r="H11498">
        <v>2.6806702613830566</v>
      </c>
      <c r="I11498">
        <v>92.551803588867188</v>
      </c>
      <c r="J11498">
        <v>0.11742977052927017</v>
      </c>
      <c r="K11498">
        <v>16376</v>
      </c>
      <c r="L11498">
        <v>15511.07</v>
      </c>
      <c r="M11498">
        <v>-0.2220131903886795</v>
      </c>
      <c r="N11498">
        <v>-0.37251117825508118</v>
      </c>
      <c r="O11498">
        <v>-0.28359335660934448</v>
      </c>
      <c r="P11498">
        <v>-0.2220131903886795</v>
      </c>
      <c r="Q11498">
        <v>-0.16043302416801453</v>
      </c>
      <c r="R11498">
        <v>-7.1515195071697235E-2</v>
      </c>
      <c r="S11498" t="s">
        <v>39</v>
      </c>
    </row>
    <row r="11499" spans="1:19" hidden="1" x14ac:dyDescent="0.25">
      <c r="A11499" s="10" t="str">
        <f t="shared" si="179"/>
        <v>2017-2026Stockton1-in-10August PeakCAISO19</v>
      </c>
      <c r="B11499" t="s">
        <v>54</v>
      </c>
      <c r="C11499" t="s">
        <v>15</v>
      </c>
      <c r="D11499" t="s">
        <v>2</v>
      </c>
      <c r="E11499" t="s">
        <v>1</v>
      </c>
      <c r="F11499">
        <v>19</v>
      </c>
      <c r="G11499">
        <v>3.157468318939209</v>
      </c>
      <c r="H11499">
        <v>3.4118649959564209</v>
      </c>
      <c r="I11499">
        <v>99.228607177734375</v>
      </c>
      <c r="J11499">
        <v>0.11742977052927017</v>
      </c>
      <c r="K11499">
        <v>16376</v>
      </c>
      <c r="L11499">
        <v>15511.07</v>
      </c>
      <c r="M11499">
        <v>-0.25439667701721191</v>
      </c>
      <c r="N11499">
        <v>-0.40489467978477478</v>
      </c>
      <c r="O11499">
        <v>-0.31597685813903809</v>
      </c>
      <c r="P11499">
        <v>-0.25439667701721191</v>
      </c>
      <c r="Q11499">
        <v>-0.19281651079654694</v>
      </c>
      <c r="R11499">
        <v>-0.10389868170022964</v>
      </c>
      <c r="S11499" t="s">
        <v>39</v>
      </c>
    </row>
    <row r="11500" spans="1:19" hidden="1" x14ac:dyDescent="0.25">
      <c r="A11500" s="10" t="str">
        <f t="shared" si="179"/>
        <v>2017-2026Stockton1-in-10August PeakPGE19</v>
      </c>
      <c r="B11500" t="s">
        <v>54</v>
      </c>
      <c r="C11500" t="s">
        <v>15</v>
      </c>
      <c r="D11500" t="s">
        <v>2</v>
      </c>
      <c r="E11500" t="s">
        <v>1</v>
      </c>
      <c r="F11500">
        <v>19</v>
      </c>
      <c r="G11500">
        <v>3.3860452175140381</v>
      </c>
      <c r="H11500">
        <v>3.6490540504455566</v>
      </c>
      <c r="I11500">
        <v>102.44819641113281</v>
      </c>
      <c r="J11500">
        <v>0.11742977052927017</v>
      </c>
      <c r="K11500">
        <v>16376</v>
      </c>
      <c r="L11500">
        <v>15511.07</v>
      </c>
      <c r="M11500">
        <v>-0.26300895214080811</v>
      </c>
      <c r="N11500">
        <v>-0.41350695490837097</v>
      </c>
      <c r="O11500">
        <v>-0.32458913326263428</v>
      </c>
      <c r="P11500">
        <v>-0.26300895214080811</v>
      </c>
      <c r="Q11500">
        <v>-0.20142878592014313</v>
      </c>
      <c r="R11500">
        <v>-0.11251095682382584</v>
      </c>
      <c r="S11500" t="s">
        <v>38</v>
      </c>
    </row>
    <row r="11501" spans="1:19" hidden="1" x14ac:dyDescent="0.25">
      <c r="A11501" s="10" t="str">
        <f t="shared" si="179"/>
        <v>2017-2026Stockton1-in-2August PeakPGE19</v>
      </c>
      <c r="B11501" t="s">
        <v>54</v>
      </c>
      <c r="C11501" t="s">
        <v>15</v>
      </c>
      <c r="D11501" t="s">
        <v>2</v>
      </c>
      <c r="E11501" t="s">
        <v>9</v>
      </c>
      <c r="F11501">
        <v>19</v>
      </c>
      <c r="G11501">
        <v>2.9980151653289795</v>
      </c>
      <c r="H11501">
        <v>3.2450885772705078</v>
      </c>
      <c r="I11501">
        <v>97.620872497558594</v>
      </c>
      <c r="J11501">
        <v>0.11742977052927017</v>
      </c>
      <c r="K11501">
        <v>16376</v>
      </c>
      <c r="L11501">
        <v>15511.07</v>
      </c>
      <c r="M11501">
        <v>-0.24707333743572235</v>
      </c>
      <c r="N11501">
        <v>-0.39757132530212402</v>
      </c>
      <c r="O11501">
        <v>-0.30865350365638733</v>
      </c>
      <c r="P11501">
        <v>-0.24707333743572235</v>
      </c>
      <c r="Q11501">
        <v>-0.18549317121505737</v>
      </c>
      <c r="R11501">
        <v>-9.6575342118740082E-2</v>
      </c>
      <c r="S11501" t="s">
        <v>38</v>
      </c>
    </row>
    <row r="11502" spans="1:19" hidden="1" x14ac:dyDescent="0.25">
      <c r="A11502" s="10" t="str">
        <f t="shared" si="179"/>
        <v>2017-2026Stockton1-in-10August PeakCAISO20</v>
      </c>
      <c r="B11502" t="s">
        <v>54</v>
      </c>
      <c r="C11502" t="s">
        <v>15</v>
      </c>
      <c r="D11502" t="s">
        <v>2</v>
      </c>
      <c r="E11502" t="s">
        <v>1</v>
      </c>
      <c r="F11502">
        <v>20</v>
      </c>
      <c r="G11502">
        <v>2.9962649345397949</v>
      </c>
      <c r="H11502">
        <v>3.3486533164978027</v>
      </c>
      <c r="I11502">
        <v>95.030403137207031</v>
      </c>
      <c r="J11502">
        <v>7.6294809579849243E-2</v>
      </c>
      <c r="K11502">
        <v>16376</v>
      </c>
      <c r="L11502">
        <v>15511.07</v>
      </c>
      <c r="M11502">
        <v>-0.3523884117603302</v>
      </c>
      <c r="N11502">
        <v>-0.45016783475875854</v>
      </c>
      <c r="O11502">
        <v>-0.39239740371704102</v>
      </c>
      <c r="P11502">
        <v>-0.3523884117603302</v>
      </c>
      <c r="Q11502">
        <v>-0.31237941980361938</v>
      </c>
      <c r="R11502">
        <v>-0.25460898876190186</v>
      </c>
      <c r="S11502" t="s">
        <v>39</v>
      </c>
    </row>
    <row r="11503" spans="1:19" hidden="1" x14ac:dyDescent="0.25">
      <c r="A11503" s="10" t="str">
        <f t="shared" si="179"/>
        <v>2017-2026Stockton1-in-2August PeakCAISO20</v>
      </c>
      <c r="B11503" t="s">
        <v>54</v>
      </c>
      <c r="C11503" t="s">
        <v>15</v>
      </c>
      <c r="D11503" t="s">
        <v>2</v>
      </c>
      <c r="E11503" t="s">
        <v>9</v>
      </c>
      <c r="F11503">
        <v>20</v>
      </c>
      <c r="G11503">
        <v>2.3331313133239746</v>
      </c>
      <c r="H11503">
        <v>2.5890202522277832</v>
      </c>
      <c r="I11503">
        <v>88.573196411132813</v>
      </c>
      <c r="J11503">
        <v>7.6294809579849243E-2</v>
      </c>
      <c r="K11503">
        <v>16376</v>
      </c>
      <c r="L11503">
        <v>15511.07</v>
      </c>
      <c r="M11503">
        <v>-0.25588899850845337</v>
      </c>
      <c r="N11503">
        <v>-0.35366842150688171</v>
      </c>
      <c r="O11503">
        <v>-0.29589799046516418</v>
      </c>
      <c r="P11503">
        <v>-0.25588899850845337</v>
      </c>
      <c r="Q11503">
        <v>-0.21588000655174255</v>
      </c>
      <c r="R11503">
        <v>-0.15810957551002502</v>
      </c>
      <c r="S11503" t="s">
        <v>39</v>
      </c>
    </row>
    <row r="11504" spans="1:19" hidden="1" x14ac:dyDescent="0.25">
      <c r="A11504" s="10" t="str">
        <f t="shared" si="179"/>
        <v>2017-2026Stockton1-in-10August PeakPGE20</v>
      </c>
      <c r="B11504" t="s">
        <v>54</v>
      </c>
      <c r="C11504" t="s">
        <v>15</v>
      </c>
      <c r="D11504" t="s">
        <v>2</v>
      </c>
      <c r="E11504" t="s">
        <v>1</v>
      </c>
      <c r="F11504">
        <v>20</v>
      </c>
      <c r="G11504">
        <v>3.2131719589233398</v>
      </c>
      <c r="H11504">
        <v>3.5975978374481201</v>
      </c>
      <c r="I11504">
        <v>98.055931091308594</v>
      </c>
      <c r="J11504">
        <v>7.6294809579849243E-2</v>
      </c>
      <c r="K11504">
        <v>16376</v>
      </c>
      <c r="L11504">
        <v>15511.07</v>
      </c>
      <c r="M11504">
        <v>-0.38442590832710266</v>
      </c>
      <c r="N11504">
        <v>-0.48220533132553101</v>
      </c>
      <c r="O11504">
        <v>-0.42443490028381348</v>
      </c>
      <c r="P11504">
        <v>-0.38442590832710266</v>
      </c>
      <c r="Q11504">
        <v>-0.34441691637039185</v>
      </c>
      <c r="R11504">
        <v>-0.28664648532867432</v>
      </c>
      <c r="S11504" t="s">
        <v>38</v>
      </c>
    </row>
    <row r="11505" spans="1:19" hidden="1" x14ac:dyDescent="0.25">
      <c r="A11505" s="10" t="str">
        <f t="shared" si="179"/>
        <v>2017-2026Stockton1-in-2August PeakPGE20</v>
      </c>
      <c r="B11505" t="s">
        <v>54</v>
      </c>
      <c r="C11505" t="s">
        <v>15</v>
      </c>
      <c r="D11505" t="s">
        <v>2</v>
      </c>
      <c r="E11505" t="s">
        <v>9</v>
      </c>
      <c r="F11505">
        <v>20</v>
      </c>
      <c r="G11505">
        <v>2.8449528217315674</v>
      </c>
      <c r="H11505">
        <v>3.174985408782959</v>
      </c>
      <c r="I11505">
        <v>93.780403137207031</v>
      </c>
      <c r="J11505">
        <v>7.6294809579849243E-2</v>
      </c>
      <c r="K11505">
        <v>16376</v>
      </c>
      <c r="L11505">
        <v>15511.07</v>
      </c>
      <c r="M11505">
        <v>-0.3300325870513916</v>
      </c>
      <c r="N11505">
        <v>-0.42781201004981995</v>
      </c>
      <c r="O11505">
        <v>-0.37004157900810242</v>
      </c>
      <c r="P11505">
        <v>-0.3300325870513916</v>
      </c>
      <c r="Q11505">
        <v>-0.29002359509468079</v>
      </c>
      <c r="R11505">
        <v>-0.23225316405296326</v>
      </c>
      <c r="S11505" t="s">
        <v>38</v>
      </c>
    </row>
    <row r="11506" spans="1:19" hidden="1" x14ac:dyDescent="0.25">
      <c r="A11506" s="10" t="str">
        <f t="shared" si="179"/>
        <v>2017-2026Stockton1-in-10August PeakCAISO21</v>
      </c>
      <c r="B11506" t="s">
        <v>54</v>
      </c>
      <c r="C11506" t="s">
        <v>15</v>
      </c>
      <c r="D11506" t="s">
        <v>2</v>
      </c>
      <c r="E11506" t="s">
        <v>1</v>
      </c>
      <c r="F11506">
        <v>21</v>
      </c>
      <c r="G11506">
        <v>2.7307744026184082</v>
      </c>
      <c r="H11506">
        <v>2.9712800979614258</v>
      </c>
      <c r="I11506">
        <v>89.168540954589844</v>
      </c>
      <c r="J11506">
        <v>7.6630406081676483E-2</v>
      </c>
      <c r="K11506">
        <v>16376</v>
      </c>
      <c r="L11506">
        <v>15511.07</v>
      </c>
      <c r="M11506">
        <v>-0.240505650639534</v>
      </c>
      <c r="N11506">
        <v>-0.33871516585350037</v>
      </c>
      <c r="O11506">
        <v>-0.28069064021110535</v>
      </c>
      <c r="P11506">
        <v>-0.240505650639534</v>
      </c>
      <c r="Q11506">
        <v>-0.20032066106796265</v>
      </c>
      <c r="R11506">
        <v>-0.14229612052440643</v>
      </c>
      <c r="S11506" t="s">
        <v>39</v>
      </c>
    </row>
    <row r="11507" spans="1:19" hidden="1" x14ac:dyDescent="0.25">
      <c r="A11507" s="10" t="str">
        <f t="shared" si="179"/>
        <v>2017-2026Stockton1-in-2August PeakCAISO21</v>
      </c>
      <c r="B11507" t="s">
        <v>54</v>
      </c>
      <c r="C11507" t="s">
        <v>15</v>
      </c>
      <c r="D11507" t="s">
        <v>2</v>
      </c>
      <c r="E11507" t="s">
        <v>9</v>
      </c>
      <c r="F11507">
        <v>21</v>
      </c>
      <c r="G11507">
        <v>2.1263992786407471</v>
      </c>
      <c r="H11507">
        <v>2.2752938270568848</v>
      </c>
      <c r="I11507">
        <v>84.504127502441406</v>
      </c>
      <c r="J11507">
        <v>7.6630406081676483E-2</v>
      </c>
      <c r="K11507">
        <v>16376</v>
      </c>
      <c r="L11507">
        <v>15511.07</v>
      </c>
      <c r="M11507">
        <v>-0.14889451861381531</v>
      </c>
      <c r="N11507">
        <v>-0.24710404872894287</v>
      </c>
      <c r="O11507">
        <v>-0.18907950818538666</v>
      </c>
      <c r="P11507">
        <v>-0.14889451861381531</v>
      </c>
      <c r="Q11507">
        <v>-0.10870953649282455</v>
      </c>
      <c r="R11507">
        <v>-5.0684988498687744E-2</v>
      </c>
      <c r="S11507" t="s">
        <v>39</v>
      </c>
    </row>
    <row r="11508" spans="1:19" hidden="1" x14ac:dyDescent="0.25">
      <c r="A11508" s="10" t="str">
        <f t="shared" si="179"/>
        <v>2017-2026Stockton1-in-2August PeakPGE21</v>
      </c>
      <c r="B11508" t="s">
        <v>54</v>
      </c>
      <c r="C11508" t="s">
        <v>15</v>
      </c>
      <c r="D11508" t="s">
        <v>2</v>
      </c>
      <c r="E11508" t="s">
        <v>9</v>
      </c>
      <c r="F11508">
        <v>21</v>
      </c>
      <c r="G11508">
        <v>2.5928695201873779</v>
      </c>
      <c r="H11508">
        <v>2.8101911544799805</v>
      </c>
      <c r="I11508">
        <v>88.901275634765625</v>
      </c>
      <c r="J11508">
        <v>7.6630406081676483E-2</v>
      </c>
      <c r="K11508">
        <v>16376</v>
      </c>
      <c r="L11508">
        <v>15511.07</v>
      </c>
      <c r="M11508">
        <v>-0.21732158958911896</v>
      </c>
      <c r="N11508">
        <v>-0.31553110480308533</v>
      </c>
      <c r="O11508">
        <v>-0.25750657916069031</v>
      </c>
      <c r="P11508">
        <v>-0.21732158958911896</v>
      </c>
      <c r="Q11508">
        <v>-0.17713660001754761</v>
      </c>
      <c r="R11508">
        <v>-0.11911205947399139</v>
      </c>
      <c r="S11508" t="s">
        <v>38</v>
      </c>
    </row>
    <row r="11509" spans="1:19" hidden="1" x14ac:dyDescent="0.25">
      <c r="A11509" s="10" t="str">
        <f t="shared" si="179"/>
        <v>2017-2026Stockton1-in-10August PeakPGE21</v>
      </c>
      <c r="B11509" t="s">
        <v>54</v>
      </c>
      <c r="C11509" t="s">
        <v>15</v>
      </c>
      <c r="D11509" t="s">
        <v>2</v>
      </c>
      <c r="E11509" t="s">
        <v>1</v>
      </c>
      <c r="F11509">
        <v>21</v>
      </c>
      <c r="G11509">
        <v>2.928462028503418</v>
      </c>
      <c r="H11509">
        <v>3.1963238716125488</v>
      </c>
      <c r="I11509">
        <v>92.055931091308594</v>
      </c>
      <c r="J11509">
        <v>7.6630406081676483E-2</v>
      </c>
      <c r="K11509">
        <v>16376</v>
      </c>
      <c r="L11509">
        <v>15511.07</v>
      </c>
      <c r="M11509">
        <v>-0.26786193251609802</v>
      </c>
      <c r="N11509">
        <v>-0.36607146263122559</v>
      </c>
      <c r="O11509">
        <v>-0.30804690718650818</v>
      </c>
      <c r="P11509">
        <v>-0.26786193251609802</v>
      </c>
      <c r="Q11509">
        <v>-0.22767694294452667</v>
      </c>
      <c r="R11509">
        <v>-0.16965240240097046</v>
      </c>
      <c r="S11509" t="s">
        <v>38</v>
      </c>
    </row>
    <row r="11510" spans="1:19" hidden="1" x14ac:dyDescent="0.25">
      <c r="A11510" s="10" t="str">
        <f t="shared" si="179"/>
        <v>2017-2026Stockton1-in-2August PeakCAISO22</v>
      </c>
      <c r="B11510" t="s">
        <v>54</v>
      </c>
      <c r="C11510" t="s">
        <v>15</v>
      </c>
      <c r="D11510" t="s">
        <v>2</v>
      </c>
      <c r="E11510" t="s">
        <v>9</v>
      </c>
      <c r="F11510">
        <v>22</v>
      </c>
      <c r="G11510">
        <v>1.8583279848098755</v>
      </c>
      <c r="H11510">
        <v>1.9406958818435669</v>
      </c>
      <c r="I11510">
        <v>80.650527954101562</v>
      </c>
      <c r="J11510">
        <v>6.3674606382846832E-2</v>
      </c>
      <c r="K11510">
        <v>16376</v>
      </c>
      <c r="L11510">
        <v>15511.07</v>
      </c>
      <c r="M11510">
        <v>-8.2367934286594391E-2</v>
      </c>
      <c r="N11510">
        <v>-0.16397331655025482</v>
      </c>
      <c r="O11510">
        <v>-0.11575889587402344</v>
      </c>
      <c r="P11510">
        <v>-8.2367934286594391E-2</v>
      </c>
      <c r="Q11510">
        <v>-4.8976968973875046E-2</v>
      </c>
      <c r="R11510">
        <v>-7.6255877502262592E-4</v>
      </c>
      <c r="S11510" t="s">
        <v>39</v>
      </c>
    </row>
    <row r="11511" spans="1:19" hidden="1" x14ac:dyDescent="0.25">
      <c r="A11511" s="10" t="str">
        <f t="shared" si="179"/>
        <v>2017-2026Stockton1-in-10August PeakCAISO22</v>
      </c>
      <c r="B11511" t="s">
        <v>54</v>
      </c>
      <c r="C11511" t="s">
        <v>15</v>
      </c>
      <c r="D11511" t="s">
        <v>2</v>
      </c>
      <c r="E11511" t="s">
        <v>1</v>
      </c>
      <c r="F11511">
        <v>22</v>
      </c>
      <c r="G11511">
        <v>2.3865106105804443</v>
      </c>
      <c r="H11511">
        <v>2.5571842193603516</v>
      </c>
      <c r="I11511">
        <v>85.060813903808594</v>
      </c>
      <c r="J11511">
        <v>6.3674606382846832E-2</v>
      </c>
      <c r="K11511">
        <v>16376</v>
      </c>
      <c r="L11511">
        <v>15511.07</v>
      </c>
      <c r="M11511">
        <v>-0.17067363858222961</v>
      </c>
      <c r="N11511">
        <v>-0.25227901339530945</v>
      </c>
      <c r="O11511">
        <v>-0.20406460762023926</v>
      </c>
      <c r="P11511">
        <v>-0.17067363858222961</v>
      </c>
      <c r="Q11511">
        <v>-0.13728266954421997</v>
      </c>
      <c r="R11511">
        <v>-8.906826376914978E-2</v>
      </c>
      <c r="S11511" t="s">
        <v>39</v>
      </c>
    </row>
    <row r="11512" spans="1:19" hidden="1" x14ac:dyDescent="0.25">
      <c r="A11512" s="10" t="str">
        <f t="shared" si="179"/>
        <v>2017-2026Stockton1-in-10August PeakPGE22</v>
      </c>
      <c r="B11512" t="s">
        <v>54</v>
      </c>
      <c r="C11512" t="s">
        <v>15</v>
      </c>
      <c r="D11512" t="s">
        <v>2</v>
      </c>
      <c r="E11512" t="s">
        <v>1</v>
      </c>
      <c r="F11512">
        <v>22</v>
      </c>
      <c r="G11512">
        <v>2.5592763423919678</v>
      </c>
      <c r="H11512">
        <v>2.7545185089111328</v>
      </c>
      <c r="I11512">
        <v>88.029655456542969</v>
      </c>
      <c r="J11512">
        <v>6.3674606382846832E-2</v>
      </c>
      <c r="K11512">
        <v>16376</v>
      </c>
      <c r="L11512">
        <v>15511.07</v>
      </c>
      <c r="M11512">
        <v>-0.19524221122264862</v>
      </c>
      <c r="N11512">
        <v>-0.27684760093688965</v>
      </c>
      <c r="O11512">
        <v>-0.22863318026065826</v>
      </c>
      <c r="P11512">
        <v>-0.19524221122264862</v>
      </c>
      <c r="Q11512">
        <v>-0.16185124218463898</v>
      </c>
      <c r="R11512">
        <v>-0.11363683640956879</v>
      </c>
      <c r="S11512" t="s">
        <v>38</v>
      </c>
    </row>
    <row r="11513" spans="1:19" hidden="1" x14ac:dyDescent="0.25">
      <c r="A11513" s="10" t="str">
        <f t="shared" si="179"/>
        <v>2017-2026Stockton1-in-2August PeakPGE22</v>
      </c>
      <c r="B11513" t="s">
        <v>54</v>
      </c>
      <c r="C11513" t="s">
        <v>15</v>
      </c>
      <c r="D11513" t="s">
        <v>2</v>
      </c>
      <c r="E11513" t="s">
        <v>9</v>
      </c>
      <c r="F11513">
        <v>22</v>
      </c>
      <c r="G11513">
        <v>2.2659912109375</v>
      </c>
      <c r="H11513">
        <v>2.4128439426422119</v>
      </c>
      <c r="I11513">
        <v>85.06494140625</v>
      </c>
      <c r="J11513">
        <v>6.3674606382846832E-2</v>
      </c>
      <c r="K11513">
        <v>16376</v>
      </c>
      <c r="L11513">
        <v>15511.07</v>
      </c>
      <c r="M11513">
        <v>-0.14685273170471191</v>
      </c>
      <c r="N11513">
        <v>-0.22845810651779175</v>
      </c>
      <c r="O11513">
        <v>-0.18024370074272156</v>
      </c>
      <c r="P11513">
        <v>-0.14685273170471191</v>
      </c>
      <c r="Q11513">
        <v>-0.11346177011728287</v>
      </c>
      <c r="R11513">
        <v>-6.524735689163208E-2</v>
      </c>
      <c r="S11513" t="s">
        <v>38</v>
      </c>
    </row>
    <row r="11514" spans="1:19" hidden="1" x14ac:dyDescent="0.25">
      <c r="A11514" s="10" t="str">
        <f t="shared" si="179"/>
        <v>2017-2026Stockton1-in-10August PeakCAISO23</v>
      </c>
      <c r="B11514" t="s">
        <v>54</v>
      </c>
      <c r="C11514" t="s">
        <v>15</v>
      </c>
      <c r="D11514" t="s">
        <v>2</v>
      </c>
      <c r="E11514" t="s">
        <v>1</v>
      </c>
      <c r="F11514">
        <v>23</v>
      </c>
      <c r="G11514">
        <v>1.9315435886383057</v>
      </c>
      <c r="H11514">
        <v>2.0444416999816895</v>
      </c>
      <c r="I11514">
        <v>82.595344543457031</v>
      </c>
      <c r="J11514">
        <v>5.8387260884046555E-2</v>
      </c>
      <c r="K11514">
        <v>16376</v>
      </c>
      <c r="L11514">
        <v>15511.07</v>
      </c>
      <c r="M11514">
        <v>-0.11289800703525543</v>
      </c>
      <c r="N11514">
        <v>-0.18772712349891663</v>
      </c>
      <c r="O11514">
        <v>-0.14351628720760345</v>
      </c>
      <c r="P11514">
        <v>-0.11289800703525543</v>
      </c>
      <c r="Q11514">
        <v>-8.227972686290741E-2</v>
      </c>
      <c r="R11514">
        <v>-3.8068894296884537E-2</v>
      </c>
      <c r="S11514" t="s">
        <v>39</v>
      </c>
    </row>
    <row r="11515" spans="1:19" hidden="1" x14ac:dyDescent="0.25">
      <c r="A11515" s="10" t="str">
        <f t="shared" si="179"/>
        <v>2017-2026Stockton1-in-2August PeakCAISO23</v>
      </c>
      <c r="B11515" t="s">
        <v>54</v>
      </c>
      <c r="C11515" t="s">
        <v>15</v>
      </c>
      <c r="D11515" t="s">
        <v>2</v>
      </c>
      <c r="E11515" t="s">
        <v>9</v>
      </c>
      <c r="F11515">
        <v>23</v>
      </c>
      <c r="G11515">
        <v>1.5040541887283325</v>
      </c>
      <c r="H11515">
        <v>1.5632098913192749</v>
      </c>
      <c r="I11515">
        <v>78.581459045410156</v>
      </c>
      <c r="J11515">
        <v>5.8387260884046555E-2</v>
      </c>
      <c r="K11515">
        <v>16376</v>
      </c>
      <c r="L11515">
        <v>15511.07</v>
      </c>
      <c r="M11515">
        <v>-5.9155687689781189E-2</v>
      </c>
      <c r="N11515">
        <v>-0.13398480415344238</v>
      </c>
      <c r="O11515">
        <v>-8.9773967862129211E-2</v>
      </c>
      <c r="P11515">
        <v>-5.9155687689781189E-2</v>
      </c>
      <c r="Q11515">
        <v>-2.8537407517433167E-2</v>
      </c>
      <c r="R11515">
        <v>1.5673425048589706E-2</v>
      </c>
      <c r="S11515" t="s">
        <v>39</v>
      </c>
    </row>
    <row r="11516" spans="1:19" hidden="1" x14ac:dyDescent="0.25">
      <c r="A11516" s="10" t="str">
        <f t="shared" si="179"/>
        <v>2017-2026Stockton1-in-10August PeakPGE23</v>
      </c>
      <c r="B11516" t="s">
        <v>54</v>
      </c>
      <c r="C11516" t="s">
        <v>15</v>
      </c>
      <c r="D11516" t="s">
        <v>2</v>
      </c>
      <c r="E11516" t="s">
        <v>1</v>
      </c>
      <c r="F11516">
        <v>23</v>
      </c>
      <c r="G11516">
        <v>2.0713729858398437</v>
      </c>
      <c r="H11516">
        <v>2.2003750801086426</v>
      </c>
      <c r="I11516">
        <v>85.460586547851562</v>
      </c>
      <c r="J11516">
        <v>5.8387260884046555E-2</v>
      </c>
      <c r="K11516">
        <v>16376</v>
      </c>
      <c r="L11516">
        <v>15511.07</v>
      </c>
      <c r="M11516">
        <v>-0.12900206446647644</v>
      </c>
      <c r="N11516">
        <v>-0.20383118093013763</v>
      </c>
      <c r="O11516">
        <v>-0.15962034463882446</v>
      </c>
      <c r="P11516">
        <v>-0.12900206446647644</v>
      </c>
      <c r="Q11516">
        <v>-9.8383784294128418E-2</v>
      </c>
      <c r="R11516">
        <v>-5.4172951728105545E-2</v>
      </c>
      <c r="S11516" t="s">
        <v>38</v>
      </c>
    </row>
    <row r="11517" spans="1:19" hidden="1" x14ac:dyDescent="0.25">
      <c r="A11517" s="10" t="str">
        <f t="shared" si="179"/>
        <v>2017-2026Stockton1-in-2August PeakPGE23</v>
      </c>
      <c r="B11517" t="s">
        <v>54</v>
      </c>
      <c r="C11517" t="s">
        <v>15</v>
      </c>
      <c r="D11517" t="s">
        <v>2</v>
      </c>
      <c r="E11517" t="s">
        <v>9</v>
      </c>
      <c r="F11517">
        <v>23</v>
      </c>
      <c r="G11517">
        <v>1.8340001106262207</v>
      </c>
      <c r="H11517">
        <v>1.932468056678772</v>
      </c>
      <c r="I11517">
        <v>83.288665771484375</v>
      </c>
      <c r="J11517">
        <v>5.8387260884046555E-2</v>
      </c>
      <c r="K11517">
        <v>16376</v>
      </c>
      <c r="L11517">
        <v>15511.07</v>
      </c>
      <c r="M11517">
        <v>-9.8467975854873657E-2</v>
      </c>
      <c r="N11517">
        <v>-0.17329709231853485</v>
      </c>
      <c r="O11517">
        <v>-0.12908625602722168</v>
      </c>
      <c r="P11517">
        <v>-9.8467975854873657E-2</v>
      </c>
      <c r="Q11517">
        <v>-6.7849695682525635E-2</v>
      </c>
      <c r="R11517">
        <v>-2.3638863116502762E-2</v>
      </c>
      <c r="S11517" t="s">
        <v>38</v>
      </c>
    </row>
    <row r="11518" spans="1:19" hidden="1" x14ac:dyDescent="0.25">
      <c r="A11518" s="10" t="str">
        <f t="shared" si="179"/>
        <v>2017-2026Stockton1-in-2August PeakCAISO24</v>
      </c>
      <c r="B11518" t="s">
        <v>54</v>
      </c>
      <c r="C11518" t="s">
        <v>15</v>
      </c>
      <c r="D11518" t="s">
        <v>2</v>
      </c>
      <c r="E11518" t="s">
        <v>9</v>
      </c>
      <c r="F11518">
        <v>24</v>
      </c>
      <c r="G11518">
        <v>1.178105354309082</v>
      </c>
      <c r="H11518">
        <v>1.2264977693557739</v>
      </c>
      <c r="I11518">
        <v>76.865989685058594</v>
      </c>
      <c r="J11518">
        <v>4.4309847056865692E-2</v>
      </c>
      <c r="K11518">
        <v>16376</v>
      </c>
      <c r="L11518">
        <v>15511.07</v>
      </c>
      <c r="M11518">
        <v>-4.839242622256279E-2</v>
      </c>
      <c r="N11518">
        <v>-0.10517992824316025</v>
      </c>
      <c r="O11518">
        <v>-7.162851095199585E-2</v>
      </c>
      <c r="P11518">
        <v>-4.839242622256279E-2</v>
      </c>
      <c r="Q11518">
        <v>-2.5156343355774879E-2</v>
      </c>
      <c r="R11518">
        <v>8.3950739353895187E-3</v>
      </c>
      <c r="S11518" t="s">
        <v>39</v>
      </c>
    </row>
    <row r="11519" spans="1:19" hidden="1" x14ac:dyDescent="0.25">
      <c r="A11519" s="10" t="str">
        <f t="shared" si="179"/>
        <v>2017-2026Stockton1-in-10August PeakCAISO24</v>
      </c>
      <c r="B11519" t="s">
        <v>54</v>
      </c>
      <c r="C11519" t="s">
        <v>15</v>
      </c>
      <c r="D11519" t="s">
        <v>2</v>
      </c>
      <c r="E11519" t="s">
        <v>1</v>
      </c>
      <c r="F11519">
        <v>24</v>
      </c>
      <c r="G11519">
        <v>1.5129520893096924</v>
      </c>
      <c r="H11519">
        <v>1.5967437028884888</v>
      </c>
      <c r="I11519">
        <v>80.375</v>
      </c>
      <c r="J11519">
        <v>4.4309847056865692E-2</v>
      </c>
      <c r="K11519">
        <v>16376</v>
      </c>
      <c r="L11519">
        <v>15511.07</v>
      </c>
      <c r="M11519">
        <v>-8.379160612821579E-2</v>
      </c>
      <c r="N11519">
        <v>-0.14057910442352295</v>
      </c>
      <c r="O11519">
        <v>-0.10702768713235855</v>
      </c>
      <c r="P11519">
        <v>-8.379160612821579E-2</v>
      </c>
      <c r="Q11519">
        <v>-6.055552139878273E-2</v>
      </c>
      <c r="R11519">
        <v>-2.7004105970263481E-2</v>
      </c>
      <c r="S11519" t="s">
        <v>39</v>
      </c>
    </row>
    <row r="11520" spans="1:19" hidden="1" x14ac:dyDescent="0.25">
      <c r="A11520" s="10" t="str">
        <f t="shared" si="179"/>
        <v>2017-2026Stockton1-in-10August PeakPGE24</v>
      </c>
      <c r="B11520" t="s">
        <v>54</v>
      </c>
      <c r="C11520" t="s">
        <v>15</v>
      </c>
      <c r="D11520" t="s">
        <v>2</v>
      </c>
      <c r="E11520" t="s">
        <v>1</v>
      </c>
      <c r="F11520">
        <v>24</v>
      </c>
      <c r="G11520">
        <v>1.6224784851074219</v>
      </c>
      <c r="H11520">
        <v>1.7185739278793335</v>
      </c>
      <c r="I11520">
        <v>84.301048278808594</v>
      </c>
      <c r="J11520">
        <v>4.4309847056865692E-2</v>
      </c>
      <c r="K11520">
        <v>16376</v>
      </c>
      <c r="L11520">
        <v>15511.07</v>
      </c>
      <c r="M11520">
        <v>-9.6095412969589233E-2</v>
      </c>
      <c r="N11520">
        <v>-0.15288291871547699</v>
      </c>
      <c r="O11520">
        <v>-0.11933149397373199</v>
      </c>
      <c r="P11520">
        <v>-9.6095412969589233E-2</v>
      </c>
      <c r="Q11520">
        <v>-7.2859331965446472E-2</v>
      </c>
      <c r="R11520">
        <v>-3.9307914674282074E-2</v>
      </c>
      <c r="S11520" t="s">
        <v>38</v>
      </c>
    </row>
    <row r="11521" spans="1:19" hidden="1" x14ac:dyDescent="0.25">
      <c r="A11521" s="10" t="str">
        <f t="shared" si="179"/>
        <v>2017-2026Stockton1-in-2August PeakPGE24</v>
      </c>
      <c r="B11521" t="s">
        <v>54</v>
      </c>
      <c r="C11521" t="s">
        <v>15</v>
      </c>
      <c r="D11521" t="s">
        <v>2</v>
      </c>
      <c r="E11521" t="s">
        <v>9</v>
      </c>
      <c r="F11521">
        <v>24</v>
      </c>
      <c r="G11521">
        <v>1.4365475177764893</v>
      </c>
      <c r="H11521">
        <v>1.5125139951705933</v>
      </c>
      <c r="I11521">
        <v>81.706459045410156</v>
      </c>
      <c r="J11521">
        <v>4.4309847056865692E-2</v>
      </c>
      <c r="K11521">
        <v>16376</v>
      </c>
      <c r="L11521">
        <v>15511.07</v>
      </c>
      <c r="M11521">
        <v>-7.5966529548168182E-2</v>
      </c>
      <c r="N11521">
        <v>-0.13275402784347534</v>
      </c>
      <c r="O11521">
        <v>-9.9202610552310944E-2</v>
      </c>
      <c r="P11521">
        <v>-7.5966529548168182E-2</v>
      </c>
      <c r="Q11521">
        <v>-5.2730444818735123E-2</v>
      </c>
      <c r="R11521">
        <v>-1.9179029390215874E-2</v>
      </c>
      <c r="S11521" t="s">
        <v>38</v>
      </c>
    </row>
    <row r="11522" spans="1:19" hidden="1" x14ac:dyDescent="0.25">
      <c r="A11522" s="10" t="str">
        <f t="shared" ref="A11522:A11585" si="180">CONCATENATE(B11522,C11522,E11522,D11522,S11522,F11522)</f>
        <v>2017-2026Stockton1-in-10July PeakCAISO1</v>
      </c>
      <c r="B11522" t="s">
        <v>54</v>
      </c>
      <c r="C11522" t="s">
        <v>15</v>
      </c>
      <c r="D11522" t="s">
        <v>3</v>
      </c>
      <c r="E11522" t="s">
        <v>1</v>
      </c>
      <c r="F11522">
        <v>1</v>
      </c>
      <c r="G11522">
        <v>1.1950308084487915</v>
      </c>
      <c r="H11522">
        <v>1.1950308084487915</v>
      </c>
      <c r="I11522">
        <v>82.878379821777344</v>
      </c>
      <c r="J11522">
        <v>0</v>
      </c>
      <c r="K11522">
        <v>16376</v>
      </c>
      <c r="L11522">
        <v>15511.07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 t="s">
        <v>39</v>
      </c>
    </row>
    <row r="11523" spans="1:19" hidden="1" x14ac:dyDescent="0.25">
      <c r="A11523" s="10" t="str">
        <f t="shared" si="180"/>
        <v>2017-2026Stockton1-in-2July PeakCAISO1</v>
      </c>
      <c r="B11523" t="s">
        <v>54</v>
      </c>
      <c r="C11523" t="s">
        <v>15</v>
      </c>
      <c r="D11523" t="s">
        <v>3</v>
      </c>
      <c r="E11523" t="s">
        <v>9</v>
      </c>
      <c r="F11523">
        <v>1</v>
      </c>
      <c r="G11523">
        <v>1.0064011812210083</v>
      </c>
      <c r="H11523">
        <v>1.0064011812210083</v>
      </c>
      <c r="I11523">
        <v>77.581459045410156</v>
      </c>
      <c r="J11523">
        <v>0</v>
      </c>
      <c r="K11523">
        <v>16376</v>
      </c>
      <c r="L11523">
        <v>15511.07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 t="s">
        <v>39</v>
      </c>
    </row>
    <row r="11524" spans="1:19" hidden="1" x14ac:dyDescent="0.25">
      <c r="A11524" s="10" t="str">
        <f t="shared" si="180"/>
        <v>2017-2026Stockton1-in-10July PeakPGE1</v>
      </c>
      <c r="B11524" t="s">
        <v>54</v>
      </c>
      <c r="C11524" t="s">
        <v>15</v>
      </c>
      <c r="D11524" t="s">
        <v>3</v>
      </c>
      <c r="E11524" t="s">
        <v>1</v>
      </c>
      <c r="F11524">
        <v>1</v>
      </c>
      <c r="G11524">
        <v>1.2436343431472778</v>
      </c>
      <c r="H11524">
        <v>1.2436343431472778</v>
      </c>
      <c r="I11524">
        <v>85.386634826660156</v>
      </c>
      <c r="J11524">
        <v>0</v>
      </c>
      <c r="K11524">
        <v>16376</v>
      </c>
      <c r="L11524">
        <v>15511.07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 t="s">
        <v>38</v>
      </c>
    </row>
    <row r="11525" spans="1:19" hidden="1" x14ac:dyDescent="0.25">
      <c r="A11525" s="10" t="str">
        <f t="shared" si="180"/>
        <v>2017-2026Stockton1-in-2July PeakPGE1</v>
      </c>
      <c r="B11525" t="s">
        <v>54</v>
      </c>
      <c r="C11525" t="s">
        <v>15</v>
      </c>
      <c r="D11525" t="s">
        <v>3</v>
      </c>
      <c r="E11525" t="s">
        <v>9</v>
      </c>
      <c r="F11525">
        <v>1</v>
      </c>
      <c r="G11525">
        <v>1.0874063968658447</v>
      </c>
      <c r="H11525">
        <v>1.0874063968658447</v>
      </c>
      <c r="I11525">
        <v>79.658035278320312</v>
      </c>
      <c r="J11525">
        <v>0</v>
      </c>
      <c r="K11525">
        <v>16376</v>
      </c>
      <c r="L11525">
        <v>15511.07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 t="s">
        <v>38</v>
      </c>
    </row>
    <row r="11526" spans="1:19" hidden="1" x14ac:dyDescent="0.25">
      <c r="A11526" s="10" t="str">
        <f t="shared" si="180"/>
        <v>2017-2026Stockton1-in-2July PeakCAISO2</v>
      </c>
      <c r="B11526" t="s">
        <v>54</v>
      </c>
      <c r="C11526" t="s">
        <v>15</v>
      </c>
      <c r="D11526" t="s">
        <v>3</v>
      </c>
      <c r="E11526" t="s">
        <v>9</v>
      </c>
      <c r="F11526">
        <v>2</v>
      </c>
      <c r="G11526">
        <v>0.85320758819580078</v>
      </c>
      <c r="H11526">
        <v>0.85320758819580078</v>
      </c>
      <c r="I11526">
        <v>76.654655456542969</v>
      </c>
      <c r="J11526">
        <v>0</v>
      </c>
      <c r="K11526">
        <v>16376</v>
      </c>
      <c r="L11526">
        <v>15511.07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 t="s">
        <v>39</v>
      </c>
    </row>
    <row r="11527" spans="1:19" hidden="1" x14ac:dyDescent="0.25">
      <c r="A11527" s="10" t="str">
        <f t="shared" si="180"/>
        <v>2017-2026Stockton1-in-10July PeakCAISO2</v>
      </c>
      <c r="B11527" t="s">
        <v>54</v>
      </c>
      <c r="C11527" t="s">
        <v>15</v>
      </c>
      <c r="D11527" t="s">
        <v>3</v>
      </c>
      <c r="E11527" t="s">
        <v>1</v>
      </c>
      <c r="F11527">
        <v>2</v>
      </c>
      <c r="G11527">
        <v>1.0131242275238037</v>
      </c>
      <c r="H11527">
        <v>1.0131242275238037</v>
      </c>
      <c r="I11527">
        <v>81.365242004394531</v>
      </c>
      <c r="J11527">
        <v>0</v>
      </c>
      <c r="K11527">
        <v>16376</v>
      </c>
      <c r="L11527">
        <v>15511.07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 t="s">
        <v>39</v>
      </c>
    </row>
    <row r="11528" spans="1:19" hidden="1" x14ac:dyDescent="0.25">
      <c r="A11528" s="10" t="str">
        <f t="shared" si="180"/>
        <v>2017-2026Stockton1-in-10July PeakPGE2</v>
      </c>
      <c r="B11528" t="s">
        <v>54</v>
      </c>
      <c r="C11528" t="s">
        <v>15</v>
      </c>
      <c r="D11528" t="s">
        <v>3</v>
      </c>
      <c r="E11528" t="s">
        <v>1</v>
      </c>
      <c r="F11528">
        <v>2</v>
      </c>
      <c r="G11528">
        <v>1.0543293952941895</v>
      </c>
      <c r="H11528">
        <v>1.0543293952941895</v>
      </c>
      <c r="I11528">
        <v>84.119369506835938</v>
      </c>
      <c r="J11528">
        <v>0</v>
      </c>
      <c r="K11528">
        <v>16376</v>
      </c>
      <c r="L11528">
        <v>15511.07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 t="s">
        <v>38</v>
      </c>
    </row>
    <row r="11529" spans="1:19" hidden="1" x14ac:dyDescent="0.25">
      <c r="A11529" s="10" t="str">
        <f t="shared" si="180"/>
        <v>2017-2026Stockton1-in-2July PeakPGE2</v>
      </c>
      <c r="B11529" t="s">
        <v>54</v>
      </c>
      <c r="C11529" t="s">
        <v>15</v>
      </c>
      <c r="D11529" t="s">
        <v>3</v>
      </c>
      <c r="E11529" t="s">
        <v>9</v>
      </c>
      <c r="F11529">
        <v>2</v>
      </c>
      <c r="G11529">
        <v>0.9218822717666626</v>
      </c>
      <c r="H11529">
        <v>0.9218822717666626</v>
      </c>
      <c r="I11529">
        <v>77.903900146484375</v>
      </c>
      <c r="J11529">
        <v>0</v>
      </c>
      <c r="K11529">
        <v>16376</v>
      </c>
      <c r="L11529">
        <v>15511.07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 t="s">
        <v>38</v>
      </c>
    </row>
    <row r="11530" spans="1:19" hidden="1" x14ac:dyDescent="0.25">
      <c r="A11530" s="10" t="str">
        <f t="shared" si="180"/>
        <v>2017-2026Stockton1-in-2July PeakCAISO3</v>
      </c>
      <c r="B11530" t="s">
        <v>54</v>
      </c>
      <c r="C11530" t="s">
        <v>15</v>
      </c>
      <c r="D11530" t="s">
        <v>3</v>
      </c>
      <c r="E11530" t="s">
        <v>9</v>
      </c>
      <c r="F11530">
        <v>3</v>
      </c>
      <c r="G11530">
        <v>0.75479233264923096</v>
      </c>
      <c r="H11530">
        <v>0.75479233264923096</v>
      </c>
      <c r="I11530">
        <v>75.344596862792969</v>
      </c>
      <c r="J11530">
        <v>0</v>
      </c>
      <c r="K11530">
        <v>16376</v>
      </c>
      <c r="L11530">
        <v>15511.07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 t="s">
        <v>39</v>
      </c>
    </row>
    <row r="11531" spans="1:19" hidden="1" x14ac:dyDescent="0.25">
      <c r="A11531" s="10" t="str">
        <f t="shared" si="180"/>
        <v>2017-2026Stockton1-in-10July PeakCAISO3</v>
      </c>
      <c r="B11531" t="s">
        <v>54</v>
      </c>
      <c r="C11531" t="s">
        <v>15</v>
      </c>
      <c r="D11531" t="s">
        <v>3</v>
      </c>
      <c r="E11531" t="s">
        <v>1</v>
      </c>
      <c r="F11531">
        <v>3</v>
      </c>
      <c r="G11531">
        <v>0.8962630033493042</v>
      </c>
      <c r="H11531">
        <v>0.8962630033493042</v>
      </c>
      <c r="I11531">
        <v>79.753379821777344</v>
      </c>
      <c r="J11531">
        <v>0</v>
      </c>
      <c r="K11531">
        <v>16376</v>
      </c>
      <c r="L11531">
        <v>15511.07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 t="s">
        <v>39</v>
      </c>
    </row>
    <row r="11532" spans="1:19" hidden="1" x14ac:dyDescent="0.25">
      <c r="A11532" s="10" t="str">
        <f t="shared" si="180"/>
        <v>2017-2026Stockton1-in-10July PeakPGE3</v>
      </c>
      <c r="B11532" t="s">
        <v>54</v>
      </c>
      <c r="C11532" t="s">
        <v>15</v>
      </c>
      <c r="D11532" t="s">
        <v>3</v>
      </c>
      <c r="E11532" t="s">
        <v>1</v>
      </c>
      <c r="F11532">
        <v>3</v>
      </c>
      <c r="G11532">
        <v>0.93271523714065552</v>
      </c>
      <c r="H11532">
        <v>0.93271523714065552</v>
      </c>
      <c r="I11532">
        <v>82.830703735351563</v>
      </c>
      <c r="J11532">
        <v>0</v>
      </c>
      <c r="K11532">
        <v>16376</v>
      </c>
      <c r="L11532">
        <v>15511.07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 t="s">
        <v>38</v>
      </c>
    </row>
    <row r="11533" spans="1:19" hidden="1" x14ac:dyDescent="0.25">
      <c r="A11533" s="10" t="str">
        <f t="shared" si="180"/>
        <v>2017-2026Stockton1-in-2July PeakPGE3</v>
      </c>
      <c r="B11533" t="s">
        <v>54</v>
      </c>
      <c r="C11533" t="s">
        <v>15</v>
      </c>
      <c r="D11533" t="s">
        <v>3</v>
      </c>
      <c r="E11533" t="s">
        <v>9</v>
      </c>
      <c r="F11533">
        <v>3</v>
      </c>
      <c r="G11533">
        <v>0.81554555892944336</v>
      </c>
      <c r="H11533">
        <v>0.81554555892944336</v>
      </c>
      <c r="I11533">
        <v>75.843841552734375</v>
      </c>
      <c r="J11533">
        <v>0</v>
      </c>
      <c r="K11533">
        <v>16376</v>
      </c>
      <c r="L11533">
        <v>15511.07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 t="s">
        <v>38</v>
      </c>
    </row>
    <row r="11534" spans="1:19" hidden="1" x14ac:dyDescent="0.25">
      <c r="A11534" s="10" t="str">
        <f t="shared" si="180"/>
        <v>2017-2026Stockton1-in-2July PeakCAISO4</v>
      </c>
      <c r="B11534" t="s">
        <v>54</v>
      </c>
      <c r="C11534" t="s">
        <v>15</v>
      </c>
      <c r="D11534" t="s">
        <v>3</v>
      </c>
      <c r="E11534" t="s">
        <v>9</v>
      </c>
      <c r="F11534">
        <v>4</v>
      </c>
      <c r="G11534">
        <v>0.69622665643692017</v>
      </c>
      <c r="H11534">
        <v>0.69622665643692017</v>
      </c>
      <c r="I11534">
        <v>74.754127502441406</v>
      </c>
      <c r="J11534">
        <v>0</v>
      </c>
      <c r="K11534">
        <v>16376</v>
      </c>
      <c r="L11534">
        <v>15511.07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 t="s">
        <v>39</v>
      </c>
    </row>
    <row r="11535" spans="1:19" hidden="1" x14ac:dyDescent="0.25">
      <c r="A11535" s="10" t="str">
        <f t="shared" si="180"/>
        <v>2017-2026Stockton1-in-10July PeakCAISO4</v>
      </c>
      <c r="B11535" t="s">
        <v>54</v>
      </c>
      <c r="C11535" t="s">
        <v>15</v>
      </c>
      <c r="D11535" t="s">
        <v>3</v>
      </c>
      <c r="E11535" t="s">
        <v>1</v>
      </c>
      <c r="F11535">
        <v>4</v>
      </c>
      <c r="G11535">
        <v>0.82672041654586792</v>
      </c>
      <c r="H11535">
        <v>0.82672041654586792</v>
      </c>
      <c r="I11535">
        <v>79.051048278808594</v>
      </c>
      <c r="J11535">
        <v>0</v>
      </c>
      <c r="K11535">
        <v>16376</v>
      </c>
      <c r="L11535">
        <v>15511.07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 t="s">
        <v>39</v>
      </c>
    </row>
    <row r="11536" spans="1:19" hidden="1" x14ac:dyDescent="0.25">
      <c r="A11536" s="10" t="str">
        <f t="shared" si="180"/>
        <v>2017-2026Stockton1-in-10July PeakPGE4</v>
      </c>
      <c r="B11536" t="s">
        <v>54</v>
      </c>
      <c r="C11536" t="s">
        <v>15</v>
      </c>
      <c r="D11536" t="s">
        <v>3</v>
      </c>
      <c r="E11536" t="s">
        <v>1</v>
      </c>
      <c r="F11536">
        <v>4</v>
      </c>
      <c r="G11536">
        <v>0.8603442907333374</v>
      </c>
      <c r="H11536">
        <v>0.8603442907333374</v>
      </c>
      <c r="I11536">
        <v>81.624252319335937</v>
      </c>
      <c r="J11536">
        <v>0</v>
      </c>
      <c r="K11536">
        <v>16376</v>
      </c>
      <c r="L11536">
        <v>15511.07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 t="s">
        <v>38</v>
      </c>
    </row>
    <row r="11537" spans="1:19" hidden="1" x14ac:dyDescent="0.25">
      <c r="A11537" s="10" t="str">
        <f t="shared" si="180"/>
        <v>2017-2026Stockton1-in-2July PeakPGE4</v>
      </c>
      <c r="B11537" t="s">
        <v>54</v>
      </c>
      <c r="C11537" t="s">
        <v>15</v>
      </c>
      <c r="D11537" t="s">
        <v>3</v>
      </c>
      <c r="E11537" t="s">
        <v>9</v>
      </c>
      <c r="F11537">
        <v>4</v>
      </c>
      <c r="G11537">
        <v>0.75226598978042603</v>
      </c>
      <c r="H11537">
        <v>0.75226598978042603</v>
      </c>
      <c r="I11537">
        <v>74.9951171875</v>
      </c>
      <c r="J11537">
        <v>0</v>
      </c>
      <c r="K11537">
        <v>16376</v>
      </c>
      <c r="L11537">
        <v>15511.07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 t="s">
        <v>38</v>
      </c>
    </row>
    <row r="11538" spans="1:19" hidden="1" x14ac:dyDescent="0.25">
      <c r="A11538" s="10" t="str">
        <f t="shared" si="180"/>
        <v>2017-2026Stockton1-in-2July PeakCAISO5</v>
      </c>
      <c r="B11538" t="s">
        <v>54</v>
      </c>
      <c r="C11538" t="s">
        <v>15</v>
      </c>
      <c r="D11538" t="s">
        <v>3</v>
      </c>
      <c r="E11538" t="s">
        <v>9</v>
      </c>
      <c r="F11538">
        <v>5</v>
      </c>
      <c r="G11538">
        <v>0.66798907518386841</v>
      </c>
      <c r="H11538">
        <v>0.66798907518386841</v>
      </c>
      <c r="I11538">
        <v>73.875</v>
      </c>
      <c r="J11538">
        <v>0</v>
      </c>
      <c r="K11538">
        <v>16376</v>
      </c>
      <c r="L11538">
        <v>15511.07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 t="s">
        <v>39</v>
      </c>
    </row>
    <row r="11539" spans="1:19" hidden="1" x14ac:dyDescent="0.25">
      <c r="A11539" s="10" t="str">
        <f t="shared" si="180"/>
        <v>2017-2026Stockton1-in-10July PeakCAISO5</v>
      </c>
      <c r="B11539" t="s">
        <v>54</v>
      </c>
      <c r="C11539" t="s">
        <v>15</v>
      </c>
      <c r="D11539" t="s">
        <v>3</v>
      </c>
      <c r="E11539" t="s">
        <v>1</v>
      </c>
      <c r="F11539">
        <v>5</v>
      </c>
      <c r="G11539">
        <v>0.79319024085998535</v>
      </c>
      <c r="H11539">
        <v>0.79319024085998535</v>
      </c>
      <c r="I11539">
        <v>78.473724365234375</v>
      </c>
      <c r="J11539">
        <v>0</v>
      </c>
      <c r="K11539">
        <v>16376</v>
      </c>
      <c r="L11539">
        <v>15511.07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 t="s">
        <v>39</v>
      </c>
    </row>
    <row r="11540" spans="1:19" hidden="1" x14ac:dyDescent="0.25">
      <c r="A11540" s="10" t="str">
        <f t="shared" si="180"/>
        <v>2017-2026Stockton1-in-2July PeakPGE5</v>
      </c>
      <c r="B11540" t="s">
        <v>54</v>
      </c>
      <c r="C11540" t="s">
        <v>15</v>
      </c>
      <c r="D11540" t="s">
        <v>3</v>
      </c>
      <c r="E11540" t="s">
        <v>9</v>
      </c>
      <c r="F11540">
        <v>5</v>
      </c>
      <c r="G11540">
        <v>0.72175556421279907</v>
      </c>
      <c r="H11540">
        <v>0.72175556421279907</v>
      </c>
      <c r="I11540">
        <v>74.029655456542969</v>
      </c>
      <c r="J11540">
        <v>0</v>
      </c>
      <c r="K11540">
        <v>16376</v>
      </c>
      <c r="L11540">
        <v>15511.07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 t="s">
        <v>38</v>
      </c>
    </row>
    <row r="11541" spans="1:19" hidden="1" x14ac:dyDescent="0.25">
      <c r="A11541" s="10" t="str">
        <f t="shared" si="180"/>
        <v>2017-2026Stockton1-in-10July PeakPGE5</v>
      </c>
      <c r="B11541" t="s">
        <v>54</v>
      </c>
      <c r="C11541" t="s">
        <v>15</v>
      </c>
      <c r="D11541" t="s">
        <v>3</v>
      </c>
      <c r="E11541" t="s">
        <v>1</v>
      </c>
      <c r="F11541">
        <v>5</v>
      </c>
      <c r="G11541">
        <v>0.82545042037963867</v>
      </c>
      <c r="H11541">
        <v>0.82545042037963867</v>
      </c>
      <c r="I11541">
        <v>81.400527954101563</v>
      </c>
      <c r="J11541">
        <v>0</v>
      </c>
      <c r="K11541">
        <v>16376</v>
      </c>
      <c r="L11541">
        <v>15511.07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 t="s">
        <v>38</v>
      </c>
    </row>
    <row r="11542" spans="1:19" hidden="1" x14ac:dyDescent="0.25">
      <c r="A11542" s="10" t="str">
        <f t="shared" si="180"/>
        <v>2017-2026Stockton1-in-2July PeakCAISO6</v>
      </c>
      <c r="B11542" t="s">
        <v>54</v>
      </c>
      <c r="C11542" t="s">
        <v>15</v>
      </c>
      <c r="D11542" t="s">
        <v>3</v>
      </c>
      <c r="E11542" t="s">
        <v>9</v>
      </c>
      <c r="F11542">
        <v>6</v>
      </c>
      <c r="G11542">
        <v>0.68224233388900757</v>
      </c>
      <c r="H11542">
        <v>0.68224233388900757</v>
      </c>
      <c r="I11542">
        <v>73.25</v>
      </c>
      <c r="J11542">
        <v>0</v>
      </c>
      <c r="K11542">
        <v>16376</v>
      </c>
      <c r="L11542">
        <v>15511.07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 t="s">
        <v>39</v>
      </c>
    </row>
    <row r="11543" spans="1:19" hidden="1" x14ac:dyDescent="0.25">
      <c r="A11543" s="10" t="str">
        <f t="shared" si="180"/>
        <v>2017-2026Stockton1-in-10July PeakCAISO6</v>
      </c>
      <c r="B11543" t="s">
        <v>54</v>
      </c>
      <c r="C11543" t="s">
        <v>15</v>
      </c>
      <c r="D11543" t="s">
        <v>3</v>
      </c>
      <c r="E11543" t="s">
        <v>1</v>
      </c>
      <c r="F11543">
        <v>6</v>
      </c>
      <c r="G11543">
        <v>0.81011497974395752</v>
      </c>
      <c r="H11543">
        <v>0.81011497974395752</v>
      </c>
      <c r="I11543">
        <v>77.706459045410156</v>
      </c>
      <c r="J11543">
        <v>0</v>
      </c>
      <c r="K11543">
        <v>16376</v>
      </c>
      <c r="L11543">
        <v>15511.07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 t="s">
        <v>39</v>
      </c>
    </row>
    <row r="11544" spans="1:19" hidden="1" x14ac:dyDescent="0.25">
      <c r="A11544" s="10" t="str">
        <f t="shared" si="180"/>
        <v>2017-2026Stockton1-in-2July PeakPGE6</v>
      </c>
      <c r="B11544" t="s">
        <v>54</v>
      </c>
      <c r="C11544" t="s">
        <v>15</v>
      </c>
      <c r="D11544" t="s">
        <v>3</v>
      </c>
      <c r="E11544" t="s">
        <v>9</v>
      </c>
      <c r="F11544">
        <v>6</v>
      </c>
      <c r="G11544">
        <v>0.73715603351593018</v>
      </c>
      <c r="H11544">
        <v>0.73715603351593018</v>
      </c>
      <c r="I11544">
        <v>73.094596862792969</v>
      </c>
      <c r="J11544">
        <v>0</v>
      </c>
      <c r="K11544">
        <v>16376</v>
      </c>
      <c r="L11544">
        <v>15511.07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 t="s">
        <v>38</v>
      </c>
    </row>
    <row r="11545" spans="1:19" hidden="1" x14ac:dyDescent="0.25">
      <c r="A11545" s="10" t="str">
        <f t="shared" si="180"/>
        <v>2017-2026Stockton1-in-10July PeakPGE6</v>
      </c>
      <c r="B11545" t="s">
        <v>54</v>
      </c>
      <c r="C11545" t="s">
        <v>15</v>
      </c>
      <c r="D11545" t="s">
        <v>3</v>
      </c>
      <c r="E11545" t="s">
        <v>1</v>
      </c>
      <c r="F11545">
        <v>6</v>
      </c>
      <c r="G11545">
        <v>0.84306347370147705</v>
      </c>
      <c r="H11545">
        <v>0.84306347370147705</v>
      </c>
      <c r="I11545">
        <v>80.736862182617188</v>
      </c>
      <c r="J11545">
        <v>0</v>
      </c>
      <c r="K11545">
        <v>16376</v>
      </c>
      <c r="L11545">
        <v>15511.07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 t="s">
        <v>38</v>
      </c>
    </row>
    <row r="11546" spans="1:19" hidden="1" x14ac:dyDescent="0.25">
      <c r="A11546" s="10" t="str">
        <f t="shared" si="180"/>
        <v>2017-2026Stockton1-in-10July PeakCAISO7</v>
      </c>
      <c r="B11546" t="s">
        <v>54</v>
      </c>
      <c r="C11546" t="s">
        <v>15</v>
      </c>
      <c r="D11546" t="s">
        <v>3</v>
      </c>
      <c r="E11546" t="s">
        <v>1</v>
      </c>
      <c r="F11546">
        <v>7</v>
      </c>
      <c r="G11546">
        <v>0.88382470607757568</v>
      </c>
      <c r="H11546">
        <v>0.88382470607757568</v>
      </c>
      <c r="I11546">
        <v>76.625</v>
      </c>
      <c r="J11546">
        <v>0</v>
      </c>
      <c r="K11546">
        <v>16376</v>
      </c>
      <c r="L11546">
        <v>15511.07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 t="s">
        <v>39</v>
      </c>
    </row>
    <row r="11547" spans="1:19" hidden="1" x14ac:dyDescent="0.25">
      <c r="A11547" s="10" t="str">
        <f t="shared" si="180"/>
        <v>2017-2026Stockton1-in-2July PeakCAISO7</v>
      </c>
      <c r="B11547" t="s">
        <v>54</v>
      </c>
      <c r="C11547" t="s">
        <v>15</v>
      </c>
      <c r="D11547" t="s">
        <v>3</v>
      </c>
      <c r="E11547" t="s">
        <v>9</v>
      </c>
      <c r="F11547">
        <v>7</v>
      </c>
      <c r="G11547">
        <v>0.74431735277175903</v>
      </c>
      <c r="H11547">
        <v>0.74431735277175903</v>
      </c>
      <c r="I11547">
        <v>72.780403137207031</v>
      </c>
      <c r="J11547">
        <v>0</v>
      </c>
      <c r="K11547">
        <v>16376</v>
      </c>
      <c r="L11547">
        <v>15511.07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 t="s">
        <v>39</v>
      </c>
    </row>
    <row r="11548" spans="1:19" hidden="1" x14ac:dyDescent="0.25">
      <c r="A11548" s="10" t="str">
        <f t="shared" si="180"/>
        <v>2017-2026Stockton1-in-10July PeakPGE7</v>
      </c>
      <c r="B11548" t="s">
        <v>54</v>
      </c>
      <c r="C11548" t="s">
        <v>15</v>
      </c>
      <c r="D11548" t="s">
        <v>3</v>
      </c>
      <c r="E11548" t="s">
        <v>1</v>
      </c>
      <c r="F11548">
        <v>7</v>
      </c>
      <c r="G11548">
        <v>0.91977107524871826</v>
      </c>
      <c r="H11548">
        <v>0.91977107524871826</v>
      </c>
      <c r="I11548">
        <v>79.444068908691406</v>
      </c>
      <c r="J11548">
        <v>0</v>
      </c>
      <c r="K11548">
        <v>16376</v>
      </c>
      <c r="L11548">
        <v>15511.07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 t="s">
        <v>38</v>
      </c>
    </row>
    <row r="11549" spans="1:19" hidden="1" x14ac:dyDescent="0.25">
      <c r="A11549" s="10" t="str">
        <f t="shared" si="180"/>
        <v>2017-2026Stockton1-in-2July PeakPGE7</v>
      </c>
      <c r="B11549" t="s">
        <v>54</v>
      </c>
      <c r="C11549" t="s">
        <v>15</v>
      </c>
      <c r="D11549" t="s">
        <v>3</v>
      </c>
      <c r="E11549" t="s">
        <v>9</v>
      </c>
      <c r="F11549">
        <v>7</v>
      </c>
      <c r="G11549">
        <v>0.80422747135162354</v>
      </c>
      <c r="H11549">
        <v>0.80422747135162354</v>
      </c>
      <c r="I11549">
        <v>72.728607177734375</v>
      </c>
      <c r="J11549">
        <v>0</v>
      </c>
      <c r="K11549">
        <v>16376</v>
      </c>
      <c r="L11549">
        <v>15511.07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 t="s">
        <v>38</v>
      </c>
    </row>
    <row r="11550" spans="1:19" hidden="1" x14ac:dyDescent="0.25">
      <c r="A11550" s="10" t="str">
        <f t="shared" si="180"/>
        <v>2017-2026Stockton1-in-10July PeakCAISO8</v>
      </c>
      <c r="B11550" t="s">
        <v>54</v>
      </c>
      <c r="C11550" t="s">
        <v>15</v>
      </c>
      <c r="D11550" t="s">
        <v>3</v>
      </c>
      <c r="E11550" t="s">
        <v>1</v>
      </c>
      <c r="F11550">
        <v>8</v>
      </c>
      <c r="G11550">
        <v>0.92797404527664185</v>
      </c>
      <c r="H11550">
        <v>0.92797404527664185</v>
      </c>
      <c r="I11550">
        <v>79.17755126953125</v>
      </c>
      <c r="J11550">
        <v>0</v>
      </c>
      <c r="K11550">
        <v>16376</v>
      </c>
      <c r="L11550">
        <v>15511.07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 t="s">
        <v>39</v>
      </c>
    </row>
    <row r="11551" spans="1:19" hidden="1" x14ac:dyDescent="0.25">
      <c r="A11551" s="10" t="str">
        <f t="shared" si="180"/>
        <v>2017-2026Stockton1-in-2July PeakCAISO8</v>
      </c>
      <c r="B11551" t="s">
        <v>54</v>
      </c>
      <c r="C11551" t="s">
        <v>15</v>
      </c>
      <c r="D11551" t="s">
        <v>3</v>
      </c>
      <c r="E11551" t="s">
        <v>9</v>
      </c>
      <c r="F11551">
        <v>8</v>
      </c>
      <c r="G11551">
        <v>0.78149795532226563</v>
      </c>
      <c r="H11551">
        <v>0.78149795532226563</v>
      </c>
      <c r="I11551">
        <v>74.531158447265625</v>
      </c>
      <c r="J11551">
        <v>0</v>
      </c>
      <c r="K11551">
        <v>16376</v>
      </c>
      <c r="L11551">
        <v>15511.07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 t="s">
        <v>39</v>
      </c>
    </row>
    <row r="11552" spans="1:19" hidden="1" x14ac:dyDescent="0.25">
      <c r="A11552" s="10" t="str">
        <f t="shared" si="180"/>
        <v>2017-2026Stockton1-in-10July PeakPGE8</v>
      </c>
      <c r="B11552" t="s">
        <v>54</v>
      </c>
      <c r="C11552" t="s">
        <v>15</v>
      </c>
      <c r="D11552" t="s">
        <v>3</v>
      </c>
      <c r="E11552" t="s">
        <v>1</v>
      </c>
      <c r="F11552">
        <v>8</v>
      </c>
      <c r="G11552">
        <v>0.96571606397628784</v>
      </c>
      <c r="H11552">
        <v>0.96571606397628784</v>
      </c>
      <c r="I11552">
        <v>81.000747680664063</v>
      </c>
      <c r="J11552">
        <v>0</v>
      </c>
      <c r="K11552">
        <v>16376</v>
      </c>
      <c r="L11552">
        <v>15511.07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 t="s">
        <v>38</v>
      </c>
    </row>
    <row r="11553" spans="1:19" hidden="1" x14ac:dyDescent="0.25">
      <c r="A11553" s="10" t="str">
        <f t="shared" si="180"/>
        <v>2017-2026Stockton1-in-2July PeakPGE8</v>
      </c>
      <c r="B11553" t="s">
        <v>54</v>
      </c>
      <c r="C11553" t="s">
        <v>15</v>
      </c>
      <c r="D11553" t="s">
        <v>3</v>
      </c>
      <c r="E11553" t="s">
        <v>9</v>
      </c>
      <c r="F11553">
        <v>8</v>
      </c>
      <c r="G11553">
        <v>0.84440076351165771</v>
      </c>
      <c r="H11553">
        <v>0.84440076351165771</v>
      </c>
      <c r="I11553">
        <v>75.350227355957031</v>
      </c>
      <c r="J11553">
        <v>0</v>
      </c>
      <c r="K11553">
        <v>16376</v>
      </c>
      <c r="L11553">
        <v>15511.07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 t="s">
        <v>38</v>
      </c>
    </row>
    <row r="11554" spans="1:19" hidden="1" x14ac:dyDescent="0.25">
      <c r="A11554" s="10" t="str">
        <f t="shared" si="180"/>
        <v>2017-2026Stockton1-in-10July PeakCAISO9</v>
      </c>
      <c r="B11554" t="s">
        <v>54</v>
      </c>
      <c r="C11554" t="s">
        <v>15</v>
      </c>
      <c r="D11554" t="s">
        <v>3</v>
      </c>
      <c r="E11554" t="s">
        <v>1</v>
      </c>
      <c r="F11554">
        <v>9</v>
      </c>
      <c r="G11554">
        <v>0.95580559968948364</v>
      </c>
      <c r="H11554">
        <v>0.95580559968948364</v>
      </c>
      <c r="I11554">
        <v>82.850975036621094</v>
      </c>
      <c r="J11554">
        <v>0</v>
      </c>
      <c r="K11554">
        <v>16376</v>
      </c>
      <c r="L11554">
        <v>15511.07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 t="s">
        <v>39</v>
      </c>
    </row>
    <row r="11555" spans="1:19" hidden="1" x14ac:dyDescent="0.25">
      <c r="A11555" s="10" t="str">
        <f t="shared" si="180"/>
        <v>2017-2026Stockton1-in-2July PeakCAISO9</v>
      </c>
      <c r="B11555" t="s">
        <v>54</v>
      </c>
      <c r="C11555" t="s">
        <v>15</v>
      </c>
      <c r="D11555" t="s">
        <v>3</v>
      </c>
      <c r="E11555" t="s">
        <v>9</v>
      </c>
      <c r="F11555">
        <v>9</v>
      </c>
      <c r="G11555">
        <v>0.80493640899658203</v>
      </c>
      <c r="H11555">
        <v>0.80493640899658203</v>
      </c>
      <c r="I11555">
        <v>77.958709716796875</v>
      </c>
      <c r="J11555">
        <v>0</v>
      </c>
      <c r="K11555">
        <v>16376</v>
      </c>
      <c r="L11555">
        <v>15511.07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 t="s">
        <v>39</v>
      </c>
    </row>
    <row r="11556" spans="1:19" hidden="1" x14ac:dyDescent="0.25">
      <c r="A11556" s="10" t="str">
        <f t="shared" si="180"/>
        <v>2017-2026Stockton1-in-2July PeakPGE9</v>
      </c>
      <c r="B11556" t="s">
        <v>54</v>
      </c>
      <c r="C11556" t="s">
        <v>15</v>
      </c>
      <c r="D11556" t="s">
        <v>3</v>
      </c>
      <c r="E11556" t="s">
        <v>9</v>
      </c>
      <c r="F11556">
        <v>9</v>
      </c>
      <c r="G11556">
        <v>0.86972576379776001</v>
      </c>
      <c r="H11556">
        <v>0.86972576379776001</v>
      </c>
      <c r="I11556">
        <v>79.531906127929688</v>
      </c>
      <c r="J11556">
        <v>0</v>
      </c>
      <c r="K11556">
        <v>16376</v>
      </c>
      <c r="L11556">
        <v>15511.07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 t="s">
        <v>38</v>
      </c>
    </row>
    <row r="11557" spans="1:19" hidden="1" x14ac:dyDescent="0.25">
      <c r="A11557" s="10" t="str">
        <f t="shared" si="180"/>
        <v>2017-2026Stockton1-in-10July PeakPGE9</v>
      </c>
      <c r="B11557" t="s">
        <v>54</v>
      </c>
      <c r="C11557" t="s">
        <v>15</v>
      </c>
      <c r="D11557" t="s">
        <v>3</v>
      </c>
      <c r="E11557" t="s">
        <v>1</v>
      </c>
      <c r="F11557">
        <v>9</v>
      </c>
      <c r="G11557">
        <v>0.99467957019805908</v>
      </c>
      <c r="H11557">
        <v>0.99467957019805908</v>
      </c>
      <c r="I11557">
        <v>83.855110168457031</v>
      </c>
      <c r="J11557">
        <v>0</v>
      </c>
      <c r="K11557">
        <v>16376</v>
      </c>
      <c r="L11557">
        <v>15511.07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 t="s">
        <v>38</v>
      </c>
    </row>
    <row r="11558" spans="1:19" hidden="1" x14ac:dyDescent="0.25">
      <c r="A11558" s="10" t="str">
        <f t="shared" si="180"/>
        <v>2017-2026Stockton1-in-10July PeakCAISO10</v>
      </c>
      <c r="B11558" t="s">
        <v>54</v>
      </c>
      <c r="C11558" t="s">
        <v>15</v>
      </c>
      <c r="D11558" t="s">
        <v>3</v>
      </c>
      <c r="E11558" t="s">
        <v>1</v>
      </c>
      <c r="F11558">
        <v>10</v>
      </c>
      <c r="G11558">
        <v>1.0421652793884277</v>
      </c>
      <c r="H11558">
        <v>1.0421652793884277</v>
      </c>
      <c r="I11558">
        <v>86.221847534179688</v>
      </c>
      <c r="J11558">
        <v>0</v>
      </c>
      <c r="K11558">
        <v>16376</v>
      </c>
      <c r="L11558">
        <v>15511.07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 t="s">
        <v>39</v>
      </c>
    </row>
    <row r="11559" spans="1:19" hidden="1" x14ac:dyDescent="0.25">
      <c r="A11559" s="10" t="str">
        <f t="shared" si="180"/>
        <v>2017-2026Stockton1-in-2July PeakCAISO10</v>
      </c>
      <c r="B11559" t="s">
        <v>54</v>
      </c>
      <c r="C11559" t="s">
        <v>15</v>
      </c>
      <c r="D11559" t="s">
        <v>3</v>
      </c>
      <c r="E11559" t="s">
        <v>9</v>
      </c>
      <c r="F11559">
        <v>10</v>
      </c>
      <c r="G11559">
        <v>0.87766462564468384</v>
      </c>
      <c r="H11559">
        <v>0.87766462564468384</v>
      </c>
      <c r="I11559">
        <v>80.825454711914062</v>
      </c>
      <c r="J11559">
        <v>0</v>
      </c>
      <c r="K11559">
        <v>16376</v>
      </c>
      <c r="L11559">
        <v>15511.07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 t="s">
        <v>39</v>
      </c>
    </row>
    <row r="11560" spans="1:19" hidden="1" x14ac:dyDescent="0.25">
      <c r="A11560" s="10" t="str">
        <f t="shared" si="180"/>
        <v>2017-2026Stockton1-in-10July PeakPGE10</v>
      </c>
      <c r="B11560" t="s">
        <v>54</v>
      </c>
      <c r="C11560" t="s">
        <v>15</v>
      </c>
      <c r="D11560" t="s">
        <v>3</v>
      </c>
      <c r="E11560" t="s">
        <v>1</v>
      </c>
      <c r="F11560">
        <v>10</v>
      </c>
      <c r="G11560">
        <v>1.0845515727996826</v>
      </c>
      <c r="H11560">
        <v>1.0845515727996826</v>
      </c>
      <c r="I11560">
        <v>87.079582214355469</v>
      </c>
      <c r="J11560">
        <v>0</v>
      </c>
      <c r="K11560">
        <v>16376</v>
      </c>
      <c r="L11560">
        <v>15511.07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 t="s">
        <v>38</v>
      </c>
    </row>
    <row r="11561" spans="1:19" hidden="1" x14ac:dyDescent="0.25">
      <c r="A11561" s="10" t="str">
        <f t="shared" si="180"/>
        <v>2017-2026Stockton1-in-2July PeakPGE10</v>
      </c>
      <c r="B11561" t="s">
        <v>54</v>
      </c>
      <c r="C11561" t="s">
        <v>15</v>
      </c>
      <c r="D11561" t="s">
        <v>3</v>
      </c>
      <c r="E11561" t="s">
        <v>9</v>
      </c>
      <c r="F11561">
        <v>10</v>
      </c>
      <c r="G11561">
        <v>0.94830787181854248</v>
      </c>
      <c r="H11561">
        <v>0.94830787181854248</v>
      </c>
      <c r="I11561">
        <v>83.346847534179687</v>
      </c>
      <c r="J11561">
        <v>0</v>
      </c>
      <c r="K11561">
        <v>16376</v>
      </c>
      <c r="L11561">
        <v>15511.07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 t="s">
        <v>38</v>
      </c>
    </row>
    <row r="11562" spans="1:19" hidden="1" x14ac:dyDescent="0.25">
      <c r="A11562" s="10" t="str">
        <f t="shared" si="180"/>
        <v>2017-2026Stockton1-in-10July PeakCAISO11</v>
      </c>
      <c r="B11562" t="s">
        <v>54</v>
      </c>
      <c r="C11562" t="s">
        <v>15</v>
      </c>
      <c r="D11562" t="s">
        <v>3</v>
      </c>
      <c r="E11562" t="s">
        <v>1</v>
      </c>
      <c r="F11562">
        <v>11</v>
      </c>
      <c r="G11562">
        <v>1.185122013092041</v>
      </c>
      <c r="H11562">
        <v>1.185122013092041</v>
      </c>
      <c r="I11562">
        <v>90.441444396972656</v>
      </c>
      <c r="J11562">
        <v>0</v>
      </c>
      <c r="K11562">
        <v>16376</v>
      </c>
      <c r="L11562">
        <v>15511.07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 t="s">
        <v>39</v>
      </c>
    </row>
    <row r="11563" spans="1:19" hidden="1" x14ac:dyDescent="0.25">
      <c r="A11563" s="10" t="str">
        <f t="shared" si="180"/>
        <v>2017-2026Stockton1-in-2July PeakCAISO11</v>
      </c>
      <c r="B11563" t="s">
        <v>54</v>
      </c>
      <c r="C11563" t="s">
        <v>15</v>
      </c>
      <c r="D11563" t="s">
        <v>3</v>
      </c>
      <c r="E11563" t="s">
        <v>9</v>
      </c>
      <c r="F11563">
        <v>11</v>
      </c>
      <c r="G11563">
        <v>0.99805641174316406</v>
      </c>
      <c r="H11563">
        <v>0.99805641174316406</v>
      </c>
      <c r="I11563">
        <v>84.118995666503906</v>
      </c>
      <c r="J11563">
        <v>0</v>
      </c>
      <c r="K11563">
        <v>16376</v>
      </c>
      <c r="L11563">
        <v>15511.07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 t="s">
        <v>39</v>
      </c>
    </row>
    <row r="11564" spans="1:19" hidden="1" x14ac:dyDescent="0.25">
      <c r="A11564" s="10" t="str">
        <f t="shared" si="180"/>
        <v>2017-2026Stockton1-in-10July PeakPGE11</v>
      </c>
      <c r="B11564" t="s">
        <v>54</v>
      </c>
      <c r="C11564" t="s">
        <v>15</v>
      </c>
      <c r="D11564" t="s">
        <v>3</v>
      </c>
      <c r="E11564" t="s">
        <v>1</v>
      </c>
      <c r="F11564">
        <v>11</v>
      </c>
      <c r="G11564">
        <v>1.2333226203918457</v>
      </c>
      <c r="H11564">
        <v>1.2333226203918457</v>
      </c>
      <c r="I11564">
        <v>90.743247985839844</v>
      </c>
      <c r="J11564">
        <v>0</v>
      </c>
      <c r="K11564">
        <v>16376</v>
      </c>
      <c r="L11564">
        <v>15511.07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 t="s">
        <v>38</v>
      </c>
    </row>
    <row r="11565" spans="1:19" hidden="1" x14ac:dyDescent="0.25">
      <c r="A11565" s="10" t="str">
        <f t="shared" si="180"/>
        <v>2017-2026Stockton1-in-2July PeakPGE11</v>
      </c>
      <c r="B11565" t="s">
        <v>54</v>
      </c>
      <c r="C11565" t="s">
        <v>15</v>
      </c>
      <c r="D11565" t="s">
        <v>3</v>
      </c>
      <c r="E11565" t="s">
        <v>9</v>
      </c>
      <c r="F11565">
        <v>11</v>
      </c>
      <c r="G11565">
        <v>1.0783900022506714</v>
      </c>
      <c r="H11565">
        <v>1.0783900022506714</v>
      </c>
      <c r="I11565">
        <v>87.152778625488281</v>
      </c>
      <c r="J11565">
        <v>0</v>
      </c>
      <c r="K11565">
        <v>16376</v>
      </c>
      <c r="L11565">
        <v>15511.07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 t="s">
        <v>38</v>
      </c>
    </row>
    <row r="11566" spans="1:19" hidden="1" x14ac:dyDescent="0.25">
      <c r="A11566" s="10" t="str">
        <f t="shared" si="180"/>
        <v>2017-2026Stockton1-in-2July PeakCAISO12</v>
      </c>
      <c r="B11566" t="s">
        <v>54</v>
      </c>
      <c r="C11566" t="s">
        <v>15</v>
      </c>
      <c r="D11566" t="s">
        <v>3</v>
      </c>
      <c r="E11566" t="s">
        <v>9</v>
      </c>
      <c r="F11566">
        <v>12</v>
      </c>
      <c r="G11566">
        <v>1.19455885887146</v>
      </c>
      <c r="H11566">
        <v>1.19455885887146</v>
      </c>
      <c r="I11566">
        <v>87.192192077636719</v>
      </c>
      <c r="J11566">
        <v>0</v>
      </c>
      <c r="K11566">
        <v>16376</v>
      </c>
      <c r="L11566">
        <v>15511.07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 t="s">
        <v>39</v>
      </c>
    </row>
    <row r="11567" spans="1:19" hidden="1" x14ac:dyDescent="0.25">
      <c r="A11567" s="10" t="str">
        <f t="shared" si="180"/>
        <v>2017-2026Stockton1-in-10July PeakCAISO12</v>
      </c>
      <c r="B11567" t="s">
        <v>54</v>
      </c>
      <c r="C11567" t="s">
        <v>15</v>
      </c>
      <c r="D11567" t="s">
        <v>3</v>
      </c>
      <c r="E11567" t="s">
        <v>1</v>
      </c>
      <c r="F11567">
        <v>12</v>
      </c>
      <c r="G11567">
        <v>1.4184550046920776</v>
      </c>
      <c r="H11567">
        <v>1.4184550046920776</v>
      </c>
      <c r="I11567">
        <v>94.591964721679688</v>
      </c>
      <c r="J11567">
        <v>0</v>
      </c>
      <c r="K11567">
        <v>16376</v>
      </c>
      <c r="L11567">
        <v>15511.07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 t="s">
        <v>39</v>
      </c>
    </row>
    <row r="11568" spans="1:19" hidden="1" x14ac:dyDescent="0.25">
      <c r="A11568" s="10" t="str">
        <f t="shared" si="180"/>
        <v>2017-2026Stockton1-in-2July PeakPGE12</v>
      </c>
      <c r="B11568" t="s">
        <v>54</v>
      </c>
      <c r="C11568" t="s">
        <v>15</v>
      </c>
      <c r="D11568" t="s">
        <v>3</v>
      </c>
      <c r="E11568" t="s">
        <v>9</v>
      </c>
      <c r="F11568">
        <v>12</v>
      </c>
      <c r="G11568">
        <v>1.2907088994979858</v>
      </c>
      <c r="H11568">
        <v>1.2907088994979858</v>
      </c>
      <c r="I11568">
        <v>91.764640808105469</v>
      </c>
      <c r="J11568">
        <v>0</v>
      </c>
      <c r="K11568">
        <v>16376</v>
      </c>
      <c r="L11568">
        <v>15511.07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 t="s">
        <v>38</v>
      </c>
    </row>
    <row r="11569" spans="1:19" hidden="1" x14ac:dyDescent="0.25">
      <c r="A11569" s="10" t="str">
        <f t="shared" si="180"/>
        <v>2017-2026Stockton1-in-10July PeakPGE12</v>
      </c>
      <c r="B11569" t="s">
        <v>54</v>
      </c>
      <c r="C11569" t="s">
        <v>15</v>
      </c>
      <c r="D11569" t="s">
        <v>3</v>
      </c>
      <c r="E11569" t="s">
        <v>1</v>
      </c>
      <c r="F11569">
        <v>12</v>
      </c>
      <c r="G11569">
        <v>1.4761455059051514</v>
      </c>
      <c r="H11569">
        <v>1.4761455059051514</v>
      </c>
      <c r="I11569">
        <v>94.74737548828125</v>
      </c>
      <c r="J11569">
        <v>0</v>
      </c>
      <c r="K11569">
        <v>16376</v>
      </c>
      <c r="L11569">
        <v>15511.07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 t="s">
        <v>38</v>
      </c>
    </row>
    <row r="11570" spans="1:19" hidden="1" x14ac:dyDescent="0.25">
      <c r="A11570" s="10" t="str">
        <f t="shared" si="180"/>
        <v>2017-2026Stockton1-in-10July PeakCAISO13</v>
      </c>
      <c r="B11570" t="s">
        <v>54</v>
      </c>
      <c r="C11570" t="s">
        <v>15</v>
      </c>
      <c r="D11570" t="s">
        <v>3</v>
      </c>
      <c r="E11570" t="s">
        <v>1</v>
      </c>
      <c r="F11570">
        <v>13</v>
      </c>
      <c r="G11570">
        <v>1.7200125455856323</v>
      </c>
      <c r="H11570">
        <v>1.7200125455856323</v>
      </c>
      <c r="I11570">
        <v>97.811561584472656</v>
      </c>
      <c r="J11570">
        <v>0</v>
      </c>
      <c r="K11570">
        <v>16376</v>
      </c>
      <c r="L11570">
        <v>15511.07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 t="s">
        <v>39</v>
      </c>
    </row>
    <row r="11571" spans="1:19" hidden="1" x14ac:dyDescent="0.25">
      <c r="A11571" s="10" t="str">
        <f t="shared" si="180"/>
        <v>2017-2026Stockton1-in-2July PeakCAISO13</v>
      </c>
      <c r="B11571" t="s">
        <v>54</v>
      </c>
      <c r="C11571" t="s">
        <v>15</v>
      </c>
      <c r="D11571" t="s">
        <v>3</v>
      </c>
      <c r="E11571" t="s">
        <v>9</v>
      </c>
      <c r="F11571">
        <v>13</v>
      </c>
      <c r="G11571">
        <v>1.4485170841217041</v>
      </c>
      <c r="H11571">
        <v>1.4485170841217041</v>
      </c>
      <c r="I11571">
        <v>91.321327209472656</v>
      </c>
      <c r="J11571">
        <v>0</v>
      </c>
      <c r="K11571">
        <v>16376</v>
      </c>
      <c r="L11571">
        <v>15511.07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 t="s">
        <v>39</v>
      </c>
    </row>
    <row r="11572" spans="1:19" hidden="1" x14ac:dyDescent="0.25">
      <c r="A11572" s="10" t="str">
        <f t="shared" si="180"/>
        <v>2017-2026Stockton1-in-2July PeakPGE13</v>
      </c>
      <c r="B11572" t="s">
        <v>54</v>
      </c>
      <c r="C11572" t="s">
        <v>15</v>
      </c>
      <c r="D11572" t="s">
        <v>3</v>
      </c>
      <c r="E11572" t="s">
        <v>9</v>
      </c>
      <c r="F11572">
        <v>13</v>
      </c>
      <c r="G11572">
        <v>1.5651081800460815</v>
      </c>
      <c r="H11572">
        <v>1.5651081800460815</v>
      </c>
      <c r="I11572">
        <v>95.143768310546875</v>
      </c>
      <c r="J11572">
        <v>0</v>
      </c>
      <c r="K11572">
        <v>16376</v>
      </c>
      <c r="L11572">
        <v>15511.07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 t="s">
        <v>38</v>
      </c>
    </row>
    <row r="11573" spans="1:19" hidden="1" x14ac:dyDescent="0.25">
      <c r="A11573" s="10" t="str">
        <f t="shared" si="180"/>
        <v>2017-2026Stockton1-in-10July PeakPGE13</v>
      </c>
      <c r="B11573" t="s">
        <v>54</v>
      </c>
      <c r="C11573" t="s">
        <v>15</v>
      </c>
      <c r="D11573" t="s">
        <v>3</v>
      </c>
      <c r="E11573" t="s">
        <v>1</v>
      </c>
      <c r="F11573">
        <v>13</v>
      </c>
      <c r="G11573">
        <v>1.7899677753448486</v>
      </c>
      <c r="H11573">
        <v>1.7899677753448486</v>
      </c>
      <c r="I11573">
        <v>98.341964721679688</v>
      </c>
      <c r="J11573">
        <v>0</v>
      </c>
      <c r="K11573">
        <v>16376</v>
      </c>
      <c r="L11573">
        <v>15511.07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 t="s">
        <v>38</v>
      </c>
    </row>
    <row r="11574" spans="1:19" hidden="1" x14ac:dyDescent="0.25">
      <c r="A11574" s="10" t="str">
        <f t="shared" si="180"/>
        <v>2017-2026Stockton1-in-2July PeakCAISO14</v>
      </c>
      <c r="B11574" t="s">
        <v>54</v>
      </c>
      <c r="C11574" t="s">
        <v>15</v>
      </c>
      <c r="D11574" t="s">
        <v>3</v>
      </c>
      <c r="E11574" t="s">
        <v>9</v>
      </c>
      <c r="F11574">
        <v>14</v>
      </c>
      <c r="G11574">
        <v>1.7393840551376343</v>
      </c>
      <c r="H11574">
        <v>1.4390556812286377</v>
      </c>
      <c r="I11574">
        <v>93.433181762695313</v>
      </c>
      <c r="J11574">
        <v>0.10273714363574982</v>
      </c>
      <c r="K11574">
        <v>16376</v>
      </c>
      <c r="L11574">
        <v>15511.07</v>
      </c>
      <c r="M11574">
        <v>0.30032834410667419</v>
      </c>
      <c r="N11574">
        <v>0.16866041719913483</v>
      </c>
      <c r="O11574">
        <v>0.24645298719406128</v>
      </c>
      <c r="P11574">
        <v>0.30032834410667419</v>
      </c>
      <c r="Q11574">
        <v>0.35420370101928711</v>
      </c>
      <c r="R11574">
        <v>0.43199625611305237</v>
      </c>
      <c r="S11574" t="s">
        <v>39</v>
      </c>
    </row>
    <row r="11575" spans="1:19" hidden="1" x14ac:dyDescent="0.25">
      <c r="A11575" s="10" t="str">
        <f t="shared" si="180"/>
        <v>2017-2026Stockton1-in-10July PeakCAISO14</v>
      </c>
      <c r="B11575" t="s">
        <v>54</v>
      </c>
      <c r="C11575" t="s">
        <v>15</v>
      </c>
      <c r="D11575" t="s">
        <v>3</v>
      </c>
      <c r="E11575" t="s">
        <v>1</v>
      </c>
      <c r="F11575">
        <v>14</v>
      </c>
      <c r="G11575">
        <v>2.065396785736084</v>
      </c>
      <c r="H11575">
        <v>1.6415406465530396</v>
      </c>
      <c r="I11575">
        <v>100.97935485839844</v>
      </c>
      <c r="J11575">
        <v>0.10273714363574982</v>
      </c>
      <c r="K11575">
        <v>16376</v>
      </c>
      <c r="L11575">
        <v>15511.07</v>
      </c>
      <c r="M11575">
        <v>0.42385610938072205</v>
      </c>
      <c r="N11575">
        <v>0.29218819737434387</v>
      </c>
      <c r="O11575">
        <v>0.36998075246810913</v>
      </c>
      <c r="P11575">
        <v>0.42385610938072205</v>
      </c>
      <c r="Q11575">
        <v>0.47773146629333496</v>
      </c>
      <c r="R11575">
        <v>0.55552405118942261</v>
      </c>
      <c r="S11575" t="s">
        <v>39</v>
      </c>
    </row>
    <row r="11576" spans="1:19" hidden="1" x14ac:dyDescent="0.25">
      <c r="A11576" s="10" t="str">
        <f t="shared" si="180"/>
        <v>2017-2026Stockton1-in-10July PeakPGE14</v>
      </c>
      <c r="B11576" t="s">
        <v>54</v>
      </c>
      <c r="C11576" t="s">
        <v>15</v>
      </c>
      <c r="D11576" t="s">
        <v>3</v>
      </c>
      <c r="E11576" t="s">
        <v>1</v>
      </c>
      <c r="F11576">
        <v>14</v>
      </c>
      <c r="G11576">
        <v>2.1493992805480957</v>
      </c>
      <c r="H11576">
        <v>1.7080137729644775</v>
      </c>
      <c r="I11576">
        <v>100.97522735595703</v>
      </c>
      <c r="J11576">
        <v>0.10273714363574982</v>
      </c>
      <c r="K11576">
        <v>16376</v>
      </c>
      <c r="L11576">
        <v>15511.07</v>
      </c>
      <c r="M11576">
        <v>0.44138553738594055</v>
      </c>
      <c r="N11576">
        <v>0.30971762537956238</v>
      </c>
      <c r="O11576">
        <v>0.38751018047332764</v>
      </c>
      <c r="P11576">
        <v>0.44138553738594055</v>
      </c>
      <c r="Q11576">
        <v>0.49526089429855347</v>
      </c>
      <c r="R11576">
        <v>0.57305347919464111</v>
      </c>
      <c r="S11576" t="s">
        <v>38</v>
      </c>
    </row>
    <row r="11577" spans="1:19" hidden="1" x14ac:dyDescent="0.25">
      <c r="A11577" s="10" t="str">
        <f t="shared" si="180"/>
        <v>2017-2026Stockton1-in-2July PeakPGE14</v>
      </c>
      <c r="B11577" t="s">
        <v>54</v>
      </c>
      <c r="C11577" t="s">
        <v>15</v>
      </c>
      <c r="D11577" t="s">
        <v>3</v>
      </c>
      <c r="E11577" t="s">
        <v>9</v>
      </c>
      <c r="F11577">
        <v>14</v>
      </c>
      <c r="G11577">
        <v>1.8793871402740479</v>
      </c>
      <c r="H11577">
        <v>1.5196075439453125</v>
      </c>
      <c r="I11577">
        <v>97.915168762207031</v>
      </c>
      <c r="J11577">
        <v>0.10273714363574982</v>
      </c>
      <c r="K11577">
        <v>16376</v>
      </c>
      <c r="L11577">
        <v>15511.07</v>
      </c>
      <c r="M11577">
        <v>0.35977965593338013</v>
      </c>
      <c r="N11577">
        <v>0.22811172902584076</v>
      </c>
      <c r="O11577">
        <v>0.30590429902076721</v>
      </c>
      <c r="P11577">
        <v>0.35977965593338013</v>
      </c>
      <c r="Q11577">
        <v>0.41365501284599304</v>
      </c>
      <c r="R11577">
        <v>0.4914475679397583</v>
      </c>
      <c r="S11577" t="s">
        <v>38</v>
      </c>
    </row>
    <row r="11578" spans="1:19" hidden="1" x14ac:dyDescent="0.25">
      <c r="A11578" s="10" t="str">
        <f t="shared" si="180"/>
        <v>2017-2026Stockton1-in-2July PeakCAISO15</v>
      </c>
      <c r="B11578" t="s">
        <v>54</v>
      </c>
      <c r="C11578" t="s">
        <v>15</v>
      </c>
      <c r="D11578" t="s">
        <v>3</v>
      </c>
      <c r="E11578" t="s">
        <v>9</v>
      </c>
      <c r="F11578">
        <v>15</v>
      </c>
      <c r="G11578">
        <v>2.0411052703857422</v>
      </c>
      <c r="H11578">
        <v>1.5827627182006836</v>
      </c>
      <c r="I11578">
        <v>95.333709716796875</v>
      </c>
      <c r="J11578">
        <v>0.1230589896440506</v>
      </c>
      <c r="K11578">
        <v>16376</v>
      </c>
      <c r="L11578">
        <v>15511.07</v>
      </c>
      <c r="M11578">
        <v>0.45834255218505859</v>
      </c>
      <c r="N11578">
        <v>0.30063015222549438</v>
      </c>
      <c r="O11578">
        <v>0.39381042122840881</v>
      </c>
      <c r="P11578">
        <v>0.45834255218505859</v>
      </c>
      <c r="Q11578">
        <v>0.52287471294403076</v>
      </c>
      <c r="R11578">
        <v>0.6160549521446228</v>
      </c>
      <c r="S11578" t="s">
        <v>39</v>
      </c>
    </row>
    <row r="11579" spans="1:19" hidden="1" x14ac:dyDescent="0.25">
      <c r="A11579" s="10" t="str">
        <f t="shared" si="180"/>
        <v>2017-2026Stockton1-in-10July PeakCAISO15</v>
      </c>
      <c r="B11579" t="s">
        <v>54</v>
      </c>
      <c r="C11579" t="s">
        <v>15</v>
      </c>
      <c r="D11579" t="s">
        <v>3</v>
      </c>
      <c r="E11579" t="s">
        <v>1</v>
      </c>
      <c r="F11579">
        <v>15</v>
      </c>
      <c r="G11579">
        <v>2.4236695766448975</v>
      </c>
      <c r="H11579">
        <v>1.7974891662597656</v>
      </c>
      <c r="I11579">
        <v>103.14714813232422</v>
      </c>
      <c r="J11579">
        <v>0.1230589896440506</v>
      </c>
      <c r="K11579">
        <v>16376</v>
      </c>
      <c r="L11579">
        <v>15511.07</v>
      </c>
      <c r="M11579">
        <v>0.62618035078048706</v>
      </c>
      <c r="N11579">
        <v>0.46846795082092285</v>
      </c>
      <c r="O11579">
        <v>0.56164819002151489</v>
      </c>
      <c r="P11579">
        <v>0.62618035078048706</v>
      </c>
      <c r="Q11579">
        <v>0.69071251153945923</v>
      </c>
      <c r="R11579">
        <v>0.78389275074005127</v>
      </c>
      <c r="S11579" t="s">
        <v>39</v>
      </c>
    </row>
    <row r="11580" spans="1:19" hidden="1" x14ac:dyDescent="0.25">
      <c r="A11580" s="10" t="str">
        <f t="shared" si="180"/>
        <v>2017-2026Stockton1-in-10July PeakPGE15</v>
      </c>
      <c r="B11580" t="s">
        <v>54</v>
      </c>
      <c r="C11580" t="s">
        <v>15</v>
      </c>
      <c r="D11580" t="s">
        <v>3</v>
      </c>
      <c r="E11580" t="s">
        <v>1</v>
      </c>
      <c r="F11580">
        <v>15</v>
      </c>
      <c r="G11580">
        <v>2.5222434997558594</v>
      </c>
      <c r="H11580">
        <v>1.8710894584655762</v>
      </c>
      <c r="I11580">
        <v>103.14302062988281</v>
      </c>
      <c r="J11580">
        <v>0.1230589896440506</v>
      </c>
      <c r="K11580">
        <v>16376</v>
      </c>
      <c r="L11580">
        <v>15511.07</v>
      </c>
      <c r="M11580">
        <v>0.65115410089492798</v>
      </c>
      <c r="N11580">
        <v>0.49344170093536377</v>
      </c>
      <c r="O11580">
        <v>0.58662194013595581</v>
      </c>
      <c r="P11580">
        <v>0.65115410089492798</v>
      </c>
      <c r="Q11580">
        <v>0.71568626165390015</v>
      </c>
      <c r="R11580">
        <v>0.80886650085449219</v>
      </c>
      <c r="S11580" t="s">
        <v>38</v>
      </c>
    </row>
    <row r="11581" spans="1:19" hidden="1" x14ac:dyDescent="0.25">
      <c r="A11581" s="10" t="str">
        <f t="shared" si="180"/>
        <v>2017-2026Stockton1-in-2July PeakPGE15</v>
      </c>
      <c r="B11581" t="s">
        <v>54</v>
      </c>
      <c r="C11581" t="s">
        <v>15</v>
      </c>
      <c r="D11581" t="s">
        <v>3</v>
      </c>
      <c r="E11581" t="s">
        <v>9</v>
      </c>
      <c r="F11581">
        <v>15</v>
      </c>
      <c r="G11581">
        <v>2.2053940296173096</v>
      </c>
      <c r="H11581">
        <v>1.6621803045272827</v>
      </c>
      <c r="I11581">
        <v>100.40203094482422</v>
      </c>
      <c r="J11581">
        <v>0.1230589896440506</v>
      </c>
      <c r="K11581">
        <v>16376</v>
      </c>
      <c r="L11581">
        <v>15511.07</v>
      </c>
      <c r="M11581">
        <v>0.54321372509002686</v>
      </c>
      <c r="N11581">
        <v>0.38550132513046265</v>
      </c>
      <c r="O11581">
        <v>0.47868159413337708</v>
      </c>
      <c r="P11581">
        <v>0.54321372509002686</v>
      </c>
      <c r="Q11581">
        <v>0.60774588584899902</v>
      </c>
      <c r="R11581">
        <v>0.70092612504959106</v>
      </c>
      <c r="S11581" t="s">
        <v>38</v>
      </c>
    </row>
    <row r="11582" spans="1:19" hidden="1" x14ac:dyDescent="0.25">
      <c r="A11582" s="10" t="str">
        <f t="shared" si="180"/>
        <v>2017-2026Stockton1-in-10July PeakCAISO16</v>
      </c>
      <c r="B11582" t="s">
        <v>54</v>
      </c>
      <c r="C11582" t="s">
        <v>15</v>
      </c>
      <c r="D11582" t="s">
        <v>3</v>
      </c>
      <c r="E11582" t="s">
        <v>1</v>
      </c>
      <c r="F11582">
        <v>16</v>
      </c>
      <c r="G11582">
        <v>2.8107554912567139</v>
      </c>
      <c r="H11582">
        <v>2.1014795303344727</v>
      </c>
      <c r="I11582">
        <v>104.25901031494141</v>
      </c>
      <c r="J11582">
        <v>0.15615223348140717</v>
      </c>
      <c r="K11582">
        <v>16376</v>
      </c>
      <c r="L11582">
        <v>15511.07</v>
      </c>
      <c r="M11582">
        <v>0.70927590131759644</v>
      </c>
      <c r="N11582">
        <v>0.50915122032165527</v>
      </c>
      <c r="O11582">
        <v>0.62738966941833496</v>
      </c>
      <c r="P11582">
        <v>0.70927590131759644</v>
      </c>
      <c r="Q11582">
        <v>0.79116213321685791</v>
      </c>
      <c r="R11582">
        <v>0.9094005823135376</v>
      </c>
      <c r="S11582" t="s">
        <v>39</v>
      </c>
    </row>
    <row r="11583" spans="1:19" hidden="1" x14ac:dyDescent="0.25">
      <c r="A11583" s="10" t="str">
        <f t="shared" si="180"/>
        <v>2017-2026Stockton1-in-2July PeakCAISO16</v>
      </c>
      <c r="B11583" t="s">
        <v>54</v>
      </c>
      <c r="C11583" t="s">
        <v>15</v>
      </c>
      <c r="D11583" t="s">
        <v>3</v>
      </c>
      <c r="E11583" t="s">
        <v>9</v>
      </c>
      <c r="F11583">
        <v>16</v>
      </c>
      <c r="G11583">
        <v>2.3670916557312012</v>
      </c>
      <c r="H11583">
        <v>1.8705297708511353</v>
      </c>
      <c r="I11583">
        <v>96.324699401855469</v>
      </c>
      <c r="J11583">
        <v>0.15615223348140717</v>
      </c>
      <c r="K11583">
        <v>16376</v>
      </c>
      <c r="L11583">
        <v>15511.07</v>
      </c>
      <c r="M11583">
        <v>0.49656188488006592</v>
      </c>
      <c r="N11583">
        <v>0.29643717408180237</v>
      </c>
      <c r="O11583">
        <v>0.41467565298080444</v>
      </c>
      <c r="P11583">
        <v>0.49656188488006592</v>
      </c>
      <c r="Q11583">
        <v>0.57844811677932739</v>
      </c>
      <c r="R11583">
        <v>0.69668656587600708</v>
      </c>
      <c r="S11583" t="s">
        <v>39</v>
      </c>
    </row>
    <row r="11584" spans="1:19" hidden="1" x14ac:dyDescent="0.25">
      <c r="A11584" s="10" t="str">
        <f t="shared" si="180"/>
        <v>2017-2026Stockton1-in-2July PeakPGE16</v>
      </c>
      <c r="B11584" t="s">
        <v>54</v>
      </c>
      <c r="C11584" t="s">
        <v>15</v>
      </c>
      <c r="D11584" t="s">
        <v>3</v>
      </c>
      <c r="E11584" t="s">
        <v>9</v>
      </c>
      <c r="F11584">
        <v>16</v>
      </c>
      <c r="G11584">
        <v>2.5576188564300537</v>
      </c>
      <c r="H11584">
        <v>1.9262597560882568</v>
      </c>
      <c r="I11584">
        <v>101.87574768066406</v>
      </c>
      <c r="J11584">
        <v>0.15615223348140717</v>
      </c>
      <c r="K11584">
        <v>16376</v>
      </c>
      <c r="L11584">
        <v>15511.07</v>
      </c>
      <c r="M11584">
        <v>0.63135910034179688</v>
      </c>
      <c r="N11584">
        <v>0.43123438954353333</v>
      </c>
      <c r="O11584">
        <v>0.5494728684425354</v>
      </c>
      <c r="P11584">
        <v>0.63135910034179688</v>
      </c>
      <c r="Q11584">
        <v>0.71324533224105835</v>
      </c>
      <c r="R11584">
        <v>0.83148378133773804</v>
      </c>
      <c r="S11584" t="s">
        <v>38</v>
      </c>
    </row>
    <row r="11585" spans="1:19" hidden="1" x14ac:dyDescent="0.25">
      <c r="A11585" s="10" t="str">
        <f t="shared" si="180"/>
        <v>2017-2026Stockton1-in-10July PeakPGE16</v>
      </c>
      <c r="B11585" t="s">
        <v>54</v>
      </c>
      <c r="C11585" t="s">
        <v>15</v>
      </c>
      <c r="D11585" t="s">
        <v>3</v>
      </c>
      <c r="E11585" t="s">
        <v>1</v>
      </c>
      <c r="F11585">
        <v>16</v>
      </c>
      <c r="G11585">
        <v>2.9250726699829102</v>
      </c>
      <c r="H11585">
        <v>2.1922571659088135</v>
      </c>
      <c r="I11585">
        <v>104.77627563476562</v>
      </c>
      <c r="J11585">
        <v>0.15615223348140717</v>
      </c>
      <c r="K11585">
        <v>16376</v>
      </c>
      <c r="L11585">
        <v>15511.07</v>
      </c>
      <c r="M11585">
        <v>0.7328154444694519</v>
      </c>
      <c r="N11585">
        <v>0.53269076347351074</v>
      </c>
      <c r="O11585">
        <v>0.65092921257019043</v>
      </c>
      <c r="P11585">
        <v>0.7328154444694519</v>
      </c>
      <c r="Q11585">
        <v>0.81470167636871338</v>
      </c>
      <c r="R11585">
        <v>0.93294012546539307</v>
      </c>
      <c r="S11585" t="s">
        <v>38</v>
      </c>
    </row>
    <row r="11586" spans="1:19" hidden="1" x14ac:dyDescent="0.25">
      <c r="A11586" s="10" t="str">
        <f t="shared" ref="A11586:A11649" si="181">CONCATENATE(B11586,C11586,E11586,D11586,S11586,F11586)</f>
        <v>2017-2026Stockton1-in-2July PeakCAISO17</v>
      </c>
      <c r="B11586" t="s">
        <v>54</v>
      </c>
      <c r="C11586" t="s">
        <v>15</v>
      </c>
      <c r="D11586" t="s">
        <v>3</v>
      </c>
      <c r="E11586" t="s">
        <v>9</v>
      </c>
      <c r="F11586">
        <v>17</v>
      </c>
      <c r="G11586">
        <v>2.6494133472442627</v>
      </c>
      <c r="H11586">
        <v>2.0679683685302734</v>
      </c>
      <c r="I11586">
        <v>95.953826904296875</v>
      </c>
      <c r="J11586">
        <v>0.16046801209449768</v>
      </c>
      <c r="K11586">
        <v>16376</v>
      </c>
      <c r="L11586">
        <v>15511.07</v>
      </c>
      <c r="M11586">
        <v>0.58144485950469971</v>
      </c>
      <c r="N11586">
        <v>0.37578904628753662</v>
      </c>
      <c r="O11586">
        <v>0.49729543924331665</v>
      </c>
      <c r="P11586">
        <v>0.58144485950469971</v>
      </c>
      <c r="Q11586">
        <v>0.66559427976608276</v>
      </c>
      <c r="R11586">
        <v>0.78710067272186279</v>
      </c>
      <c r="S11586" t="s">
        <v>39</v>
      </c>
    </row>
    <row r="11587" spans="1:19" hidden="1" x14ac:dyDescent="0.25">
      <c r="A11587" s="10" t="str">
        <f t="shared" si="181"/>
        <v>2017-2026Stockton1-in-10July PeakCAISO17</v>
      </c>
      <c r="B11587" t="s">
        <v>54</v>
      </c>
      <c r="C11587" t="s">
        <v>15</v>
      </c>
      <c r="D11587" t="s">
        <v>3</v>
      </c>
      <c r="E11587" t="s">
        <v>1</v>
      </c>
      <c r="F11587">
        <v>17</v>
      </c>
      <c r="G11587">
        <v>3.1459927558898926</v>
      </c>
      <c r="H11587">
        <v>2.3718929290771484</v>
      </c>
      <c r="I11587">
        <v>104.51313781738281</v>
      </c>
      <c r="J11587">
        <v>0.16046801209449768</v>
      </c>
      <c r="K11587">
        <v>16376</v>
      </c>
      <c r="L11587">
        <v>15511.07</v>
      </c>
      <c r="M11587">
        <v>0.77409994602203369</v>
      </c>
      <c r="N11587">
        <v>0.56844413280487061</v>
      </c>
      <c r="O11587">
        <v>0.68995052576065063</v>
      </c>
      <c r="P11587">
        <v>0.77409994602203369</v>
      </c>
      <c r="Q11587">
        <v>0.85824936628341675</v>
      </c>
      <c r="R11587">
        <v>0.97975575923919678</v>
      </c>
      <c r="S11587" t="s">
        <v>39</v>
      </c>
    </row>
    <row r="11588" spans="1:19" hidden="1" x14ac:dyDescent="0.25">
      <c r="A11588" s="10" t="str">
        <f t="shared" si="181"/>
        <v>2017-2026Stockton1-in-10July PeakPGE17</v>
      </c>
      <c r="B11588" t="s">
        <v>54</v>
      </c>
      <c r="C11588" t="s">
        <v>15</v>
      </c>
      <c r="D11588" t="s">
        <v>3</v>
      </c>
      <c r="E11588" t="s">
        <v>1</v>
      </c>
      <c r="F11588">
        <v>17</v>
      </c>
      <c r="G11588">
        <v>3.273944616317749</v>
      </c>
      <c r="H11588">
        <v>2.4717469215393066</v>
      </c>
      <c r="I11588">
        <v>105.05180358886719</v>
      </c>
      <c r="J11588">
        <v>0.16046801209449768</v>
      </c>
      <c r="K11588">
        <v>16376</v>
      </c>
      <c r="L11588">
        <v>15511.07</v>
      </c>
      <c r="M11588">
        <v>0.80219781398773193</v>
      </c>
      <c r="N11588">
        <v>0.59654200077056885</v>
      </c>
      <c r="O11588">
        <v>0.71804839372634888</v>
      </c>
      <c r="P11588">
        <v>0.80219781398773193</v>
      </c>
      <c r="Q11588">
        <v>0.88634723424911499</v>
      </c>
      <c r="R11588">
        <v>1.007853627204895</v>
      </c>
      <c r="S11588" t="s">
        <v>38</v>
      </c>
    </row>
    <row r="11589" spans="1:19" hidden="1" x14ac:dyDescent="0.25">
      <c r="A11589" s="10" t="str">
        <f t="shared" si="181"/>
        <v>2017-2026Stockton1-in-2July PeakPGE17</v>
      </c>
      <c r="B11589" t="s">
        <v>54</v>
      </c>
      <c r="C11589" t="s">
        <v>15</v>
      </c>
      <c r="D11589" t="s">
        <v>3</v>
      </c>
      <c r="E11589" t="s">
        <v>9</v>
      </c>
      <c r="F11589">
        <v>17</v>
      </c>
      <c r="G11589">
        <v>2.8626646995544434</v>
      </c>
      <c r="H11589">
        <v>2.1569221019744873</v>
      </c>
      <c r="I11589">
        <v>102.84534454345703</v>
      </c>
      <c r="J11589">
        <v>0.16046801209449768</v>
      </c>
      <c r="K11589">
        <v>16376</v>
      </c>
      <c r="L11589">
        <v>15511.07</v>
      </c>
      <c r="M11589">
        <v>0.70574259757995605</v>
      </c>
      <c r="N11589">
        <v>0.50008678436279297</v>
      </c>
      <c r="O11589">
        <v>0.621593177318573</v>
      </c>
      <c r="P11589">
        <v>0.70574259757995605</v>
      </c>
      <c r="Q11589">
        <v>0.78989201784133911</v>
      </c>
      <c r="R11589">
        <v>0.91139841079711914</v>
      </c>
      <c r="S11589" t="s">
        <v>38</v>
      </c>
    </row>
    <row r="11590" spans="1:19" hidden="1" x14ac:dyDescent="0.25">
      <c r="A11590" s="10" t="str">
        <f t="shared" si="181"/>
        <v>2017-2026Stockton1-in-2July PeakCAISO18</v>
      </c>
      <c r="B11590" t="s">
        <v>54</v>
      </c>
      <c r="C11590" t="s">
        <v>15</v>
      </c>
      <c r="D11590" t="s">
        <v>3</v>
      </c>
      <c r="E11590" t="s">
        <v>9</v>
      </c>
      <c r="F11590">
        <v>18</v>
      </c>
      <c r="G11590">
        <v>2.8316066265106201</v>
      </c>
      <c r="H11590">
        <v>2.2625792026519775</v>
      </c>
      <c r="I11590">
        <v>95.328826904296875</v>
      </c>
      <c r="J11590">
        <v>0.13599415123462677</v>
      </c>
      <c r="K11590">
        <v>16376</v>
      </c>
      <c r="L11590">
        <v>15511.07</v>
      </c>
      <c r="M11590">
        <v>0.56902748346328735</v>
      </c>
      <c r="N11590">
        <v>0.39473739266395569</v>
      </c>
      <c r="O11590">
        <v>0.49771216511726379</v>
      </c>
      <c r="P11590">
        <v>0.56902748346328735</v>
      </c>
      <c r="Q11590">
        <v>0.6403428316116333</v>
      </c>
      <c r="R11590">
        <v>0.74331760406494141</v>
      </c>
      <c r="S11590" t="s">
        <v>39</v>
      </c>
    </row>
    <row r="11591" spans="1:19" hidden="1" x14ac:dyDescent="0.25">
      <c r="A11591" s="10" t="str">
        <f t="shared" si="181"/>
        <v>2017-2026Stockton1-in-10July PeakCAISO18</v>
      </c>
      <c r="B11591" t="s">
        <v>54</v>
      </c>
      <c r="C11591" t="s">
        <v>15</v>
      </c>
      <c r="D11591" t="s">
        <v>3</v>
      </c>
      <c r="E11591" t="s">
        <v>1</v>
      </c>
      <c r="F11591">
        <v>18</v>
      </c>
      <c r="G11591">
        <v>3.3623344898223877</v>
      </c>
      <c r="H11591">
        <v>2.5700995922088623</v>
      </c>
      <c r="I11591">
        <v>104.17680358886719</v>
      </c>
      <c r="J11591">
        <v>0.13599415123462677</v>
      </c>
      <c r="K11591">
        <v>16376</v>
      </c>
      <c r="L11591">
        <v>15511.07</v>
      </c>
      <c r="M11591">
        <v>0.79223495721817017</v>
      </c>
      <c r="N11591">
        <v>0.61794483661651611</v>
      </c>
      <c r="O11591">
        <v>0.72091960906982422</v>
      </c>
      <c r="P11591">
        <v>0.79223495721817017</v>
      </c>
      <c r="Q11591">
        <v>0.86355030536651611</v>
      </c>
      <c r="R11591">
        <v>0.96652507781982422</v>
      </c>
      <c r="S11591" t="s">
        <v>39</v>
      </c>
    </row>
    <row r="11592" spans="1:19" hidden="1" x14ac:dyDescent="0.25">
      <c r="A11592" s="10" t="str">
        <f t="shared" si="181"/>
        <v>2017-2026Stockton1-in-2July PeakPGE18</v>
      </c>
      <c r="B11592" t="s">
        <v>54</v>
      </c>
      <c r="C11592" t="s">
        <v>15</v>
      </c>
      <c r="D11592" t="s">
        <v>3</v>
      </c>
      <c r="E11592" t="s">
        <v>9</v>
      </c>
      <c r="F11592">
        <v>18</v>
      </c>
      <c r="G11592">
        <v>3.0595228672027588</v>
      </c>
      <c r="H11592">
        <v>2.3183839321136475</v>
      </c>
      <c r="I11592">
        <v>103.13813781738281</v>
      </c>
      <c r="J11592">
        <v>0.13599415123462677</v>
      </c>
      <c r="K11592">
        <v>16376</v>
      </c>
      <c r="L11592">
        <v>15511.07</v>
      </c>
      <c r="M11592">
        <v>0.74113893508911133</v>
      </c>
      <c r="N11592">
        <v>0.56684881448745728</v>
      </c>
      <c r="O11592">
        <v>0.66982358694076538</v>
      </c>
      <c r="P11592">
        <v>0.74113893508911133</v>
      </c>
      <c r="Q11592">
        <v>0.81245428323745728</v>
      </c>
      <c r="R11592">
        <v>0.91542905569076538</v>
      </c>
      <c r="S11592" t="s">
        <v>38</v>
      </c>
    </row>
    <row r="11593" spans="1:19" hidden="1" x14ac:dyDescent="0.25">
      <c r="A11593" s="10" t="str">
        <f t="shared" si="181"/>
        <v>2017-2026Stockton1-in-10July PeakPGE18</v>
      </c>
      <c r="B11593" t="s">
        <v>54</v>
      </c>
      <c r="C11593" t="s">
        <v>15</v>
      </c>
      <c r="D11593" t="s">
        <v>3</v>
      </c>
      <c r="E11593" t="s">
        <v>1</v>
      </c>
      <c r="F11593">
        <v>18</v>
      </c>
      <c r="G11593">
        <v>3.4990854263305664</v>
      </c>
      <c r="H11593">
        <v>2.679417610168457</v>
      </c>
      <c r="I11593">
        <v>104.875</v>
      </c>
      <c r="J11593">
        <v>0.13599415123462677</v>
      </c>
      <c r="K11593">
        <v>16376</v>
      </c>
      <c r="L11593">
        <v>15511.07</v>
      </c>
      <c r="M11593">
        <v>0.8196677565574646</v>
      </c>
      <c r="N11593">
        <v>0.64537763595581055</v>
      </c>
      <c r="O11593">
        <v>0.74835240840911865</v>
      </c>
      <c r="P11593">
        <v>0.8196677565574646</v>
      </c>
      <c r="Q11593">
        <v>0.89098310470581055</v>
      </c>
      <c r="R11593">
        <v>0.99395787715911865</v>
      </c>
      <c r="S11593" t="s">
        <v>38</v>
      </c>
    </row>
    <row r="11594" spans="1:19" hidden="1" x14ac:dyDescent="0.25">
      <c r="A11594" s="10" t="str">
        <f t="shared" si="181"/>
        <v>2017-2026Stockton1-in-10July PeakCAISO19</v>
      </c>
      <c r="B11594" t="s">
        <v>54</v>
      </c>
      <c r="C11594" t="s">
        <v>15</v>
      </c>
      <c r="D11594" t="s">
        <v>3</v>
      </c>
      <c r="E11594" t="s">
        <v>1</v>
      </c>
      <c r="F11594">
        <v>19</v>
      </c>
      <c r="G11594">
        <v>3.3944156169891357</v>
      </c>
      <c r="H11594">
        <v>3.6565251350402832</v>
      </c>
      <c r="I11594">
        <v>103.02139282226562</v>
      </c>
      <c r="J11594">
        <v>0.11742977052927017</v>
      </c>
      <c r="K11594">
        <v>16376</v>
      </c>
      <c r="L11594">
        <v>15511.07</v>
      </c>
      <c r="M11594">
        <v>-0.26210951805114746</v>
      </c>
      <c r="N11594">
        <v>-0.41260752081871033</v>
      </c>
      <c r="O11594">
        <v>-0.32368969917297363</v>
      </c>
      <c r="P11594">
        <v>-0.26210951805114746</v>
      </c>
      <c r="Q11594">
        <v>-0.20052935183048248</v>
      </c>
      <c r="R11594">
        <v>-0.11161152273416519</v>
      </c>
      <c r="S11594" t="s">
        <v>39</v>
      </c>
    </row>
    <row r="11595" spans="1:19" hidden="1" x14ac:dyDescent="0.25">
      <c r="A11595" s="10" t="str">
        <f t="shared" si="181"/>
        <v>2017-2026Stockton1-in-2July PeakCAISO19</v>
      </c>
      <c r="B11595" t="s">
        <v>54</v>
      </c>
      <c r="C11595" t="s">
        <v>15</v>
      </c>
      <c r="D11595" t="s">
        <v>3</v>
      </c>
      <c r="E11595" t="s">
        <v>9</v>
      </c>
      <c r="F11595">
        <v>19</v>
      </c>
      <c r="G11595">
        <v>2.858623743057251</v>
      </c>
      <c r="H11595">
        <v>3.1054332256317139</v>
      </c>
      <c r="I11595">
        <v>93.078826904296875</v>
      </c>
      <c r="J11595">
        <v>0.11742977052927017</v>
      </c>
      <c r="K11595">
        <v>16376</v>
      </c>
      <c r="L11595">
        <v>15511.07</v>
      </c>
      <c r="M11595">
        <v>-0.24680951237678528</v>
      </c>
      <c r="N11595">
        <v>-0.39730751514434814</v>
      </c>
      <c r="O11595">
        <v>-0.30838969349861145</v>
      </c>
      <c r="P11595">
        <v>-0.24680951237678528</v>
      </c>
      <c r="Q11595">
        <v>-0.1852293461561203</v>
      </c>
      <c r="R11595">
        <v>-9.6311517059803009E-2</v>
      </c>
      <c r="S11595" t="s">
        <v>39</v>
      </c>
    </row>
    <row r="11596" spans="1:19" hidden="1" x14ac:dyDescent="0.25">
      <c r="A11596" s="10" t="str">
        <f t="shared" si="181"/>
        <v>2017-2026Stockton1-in-2July PeakPGE19</v>
      </c>
      <c r="B11596" t="s">
        <v>54</v>
      </c>
      <c r="C11596" t="s">
        <v>15</v>
      </c>
      <c r="D11596" t="s">
        <v>3</v>
      </c>
      <c r="E11596" t="s">
        <v>9</v>
      </c>
      <c r="F11596">
        <v>19</v>
      </c>
      <c r="G11596">
        <v>3.088714599609375</v>
      </c>
      <c r="H11596">
        <v>3.3330490589141846</v>
      </c>
      <c r="I11596">
        <v>101.94406890869141</v>
      </c>
      <c r="J11596">
        <v>0.11742977052927017</v>
      </c>
      <c r="K11596">
        <v>16376</v>
      </c>
      <c r="L11596">
        <v>15511.07</v>
      </c>
      <c r="M11596">
        <v>-0.24433445930480957</v>
      </c>
      <c r="N11596">
        <v>-0.39483246207237244</v>
      </c>
      <c r="O11596">
        <v>-0.30591464042663574</v>
      </c>
      <c r="P11596">
        <v>-0.24433445930480957</v>
      </c>
      <c r="Q11596">
        <v>-0.18275429308414459</v>
      </c>
      <c r="R11596">
        <v>-9.3836463987827301E-2</v>
      </c>
      <c r="S11596" t="s">
        <v>38</v>
      </c>
    </row>
    <row r="11597" spans="1:19" hidden="1" x14ac:dyDescent="0.25">
      <c r="A11597" s="10" t="str">
        <f t="shared" si="181"/>
        <v>2017-2026Stockton1-in-10July PeakPGE19</v>
      </c>
      <c r="B11597" t="s">
        <v>54</v>
      </c>
      <c r="C11597" t="s">
        <v>15</v>
      </c>
      <c r="D11597" t="s">
        <v>3</v>
      </c>
      <c r="E11597" t="s">
        <v>1</v>
      </c>
      <c r="F11597">
        <v>19</v>
      </c>
      <c r="G11597">
        <v>3.5324711799621582</v>
      </c>
      <c r="H11597">
        <v>3.8023343086242676</v>
      </c>
      <c r="I11597">
        <v>103.66366577148437</v>
      </c>
      <c r="J11597">
        <v>0.11742977052927017</v>
      </c>
      <c r="K11597">
        <v>16376</v>
      </c>
      <c r="L11597">
        <v>15511.07</v>
      </c>
      <c r="M11597">
        <v>-0.26986312866210938</v>
      </c>
      <c r="N11597">
        <v>-0.42036113142967224</v>
      </c>
      <c r="O11597">
        <v>-0.33144330978393555</v>
      </c>
      <c r="P11597">
        <v>-0.26986312866210938</v>
      </c>
      <c r="Q11597">
        <v>-0.2082829624414444</v>
      </c>
      <c r="R11597">
        <v>-0.11936513334512711</v>
      </c>
      <c r="S11597" t="s">
        <v>38</v>
      </c>
    </row>
    <row r="11598" spans="1:19" hidden="1" x14ac:dyDescent="0.25">
      <c r="A11598" s="10" t="str">
        <f t="shared" si="181"/>
        <v>2017-2026Stockton1-in-2July PeakCAISO20</v>
      </c>
      <c r="B11598" t="s">
        <v>54</v>
      </c>
      <c r="C11598" t="s">
        <v>15</v>
      </c>
      <c r="D11598" t="s">
        <v>3</v>
      </c>
      <c r="E11598" t="s">
        <v>9</v>
      </c>
      <c r="F11598">
        <v>20</v>
      </c>
      <c r="G11598">
        <v>2.7126779556274414</v>
      </c>
      <c r="H11598">
        <v>3.0218391418457031</v>
      </c>
      <c r="I11598">
        <v>90.475227355957031</v>
      </c>
      <c r="J11598">
        <v>7.6294809579849243E-2</v>
      </c>
      <c r="K11598">
        <v>16376</v>
      </c>
      <c r="L11598">
        <v>15511.07</v>
      </c>
      <c r="M11598">
        <v>-0.30916118621826172</v>
      </c>
      <c r="N11598">
        <v>-0.40694060921669006</v>
      </c>
      <c r="O11598">
        <v>-0.34917017817497253</v>
      </c>
      <c r="P11598">
        <v>-0.30916118621826172</v>
      </c>
      <c r="Q11598">
        <v>-0.2691521942615509</v>
      </c>
      <c r="R11598">
        <v>-0.21138176321983337</v>
      </c>
      <c r="S11598" t="s">
        <v>39</v>
      </c>
    </row>
    <row r="11599" spans="1:19" hidden="1" x14ac:dyDescent="0.25">
      <c r="A11599" s="10" t="str">
        <f t="shared" si="181"/>
        <v>2017-2026Stockton1-in-10July PeakCAISO20</v>
      </c>
      <c r="B11599" t="s">
        <v>54</v>
      </c>
      <c r="C11599" t="s">
        <v>15</v>
      </c>
      <c r="D11599" t="s">
        <v>3</v>
      </c>
      <c r="E11599" t="s">
        <v>1</v>
      </c>
      <c r="F11599">
        <v>20</v>
      </c>
      <c r="G11599">
        <v>3.2211148738861084</v>
      </c>
      <c r="H11599">
        <v>3.6057040691375732</v>
      </c>
      <c r="I11599">
        <v>100.05593109130859</v>
      </c>
      <c r="J11599">
        <v>7.6294809579849243E-2</v>
      </c>
      <c r="K11599">
        <v>16376</v>
      </c>
      <c r="L11599">
        <v>15511.07</v>
      </c>
      <c r="M11599">
        <v>-0.38458919525146484</v>
      </c>
      <c r="N11599">
        <v>-0.48236861824989319</v>
      </c>
      <c r="O11599">
        <v>-0.42459818720817566</v>
      </c>
      <c r="P11599">
        <v>-0.38458919525146484</v>
      </c>
      <c r="Q11599">
        <v>-0.34458020329475403</v>
      </c>
      <c r="R11599">
        <v>-0.2868097722530365</v>
      </c>
      <c r="S11599" t="s">
        <v>39</v>
      </c>
    </row>
    <row r="11600" spans="1:19" hidden="1" x14ac:dyDescent="0.25">
      <c r="A11600" s="10" t="str">
        <f t="shared" si="181"/>
        <v>2017-2026Stockton1-in-10July PeakPGE20</v>
      </c>
      <c r="B11600" t="s">
        <v>54</v>
      </c>
      <c r="C11600" t="s">
        <v>15</v>
      </c>
      <c r="D11600" t="s">
        <v>3</v>
      </c>
      <c r="E11600" t="s">
        <v>1</v>
      </c>
      <c r="F11600">
        <v>20</v>
      </c>
      <c r="G11600">
        <v>3.3521220684051514</v>
      </c>
      <c r="H11600">
        <v>3.7555472850799561</v>
      </c>
      <c r="I11600">
        <v>100.875</v>
      </c>
      <c r="J11600">
        <v>7.6294809579849243E-2</v>
      </c>
      <c r="K11600">
        <v>16376</v>
      </c>
      <c r="L11600">
        <v>15511.07</v>
      </c>
      <c r="M11600">
        <v>-0.40342524647712708</v>
      </c>
      <c r="N11600">
        <v>-0.50120466947555542</v>
      </c>
      <c r="O11600">
        <v>-0.44343423843383789</v>
      </c>
      <c r="P11600">
        <v>-0.40342524647712708</v>
      </c>
      <c r="Q11600">
        <v>-0.36341625452041626</v>
      </c>
      <c r="R11600">
        <v>-0.30564582347869873</v>
      </c>
      <c r="S11600" t="s">
        <v>38</v>
      </c>
    </row>
    <row r="11601" spans="1:19" hidden="1" x14ac:dyDescent="0.25">
      <c r="A11601" s="10" t="str">
        <f t="shared" si="181"/>
        <v>2017-2026Stockton1-in-2July PeakPGE20</v>
      </c>
      <c r="B11601" t="s">
        <v>54</v>
      </c>
      <c r="C11601" t="s">
        <v>15</v>
      </c>
      <c r="D11601" t="s">
        <v>3</v>
      </c>
      <c r="E11601" t="s">
        <v>9</v>
      </c>
      <c r="F11601">
        <v>20</v>
      </c>
      <c r="G11601">
        <v>2.9310214519500732</v>
      </c>
      <c r="H11601">
        <v>3.2740657329559326</v>
      </c>
      <c r="I11601">
        <v>98.853607177734375</v>
      </c>
      <c r="J11601">
        <v>7.6294809579849243E-2</v>
      </c>
      <c r="K11601">
        <v>16376</v>
      </c>
      <c r="L11601">
        <v>15511.07</v>
      </c>
      <c r="M11601">
        <v>-0.34304425120353699</v>
      </c>
      <c r="N11601">
        <v>-0.44082367420196533</v>
      </c>
      <c r="O11601">
        <v>-0.3830532431602478</v>
      </c>
      <c r="P11601">
        <v>-0.34304425120353699</v>
      </c>
      <c r="Q11601">
        <v>-0.30303525924682617</v>
      </c>
      <c r="R11601">
        <v>-0.24526482820510864</v>
      </c>
      <c r="S11601" t="s">
        <v>38</v>
      </c>
    </row>
    <row r="11602" spans="1:19" hidden="1" x14ac:dyDescent="0.25">
      <c r="A11602" s="10" t="str">
        <f t="shared" si="181"/>
        <v>2017-2026Stockton1-in-2July PeakCAISO21</v>
      </c>
      <c r="B11602" t="s">
        <v>54</v>
      </c>
      <c r="C11602" t="s">
        <v>15</v>
      </c>
      <c r="D11602" t="s">
        <v>3</v>
      </c>
      <c r="E11602" t="s">
        <v>9</v>
      </c>
      <c r="F11602">
        <v>21</v>
      </c>
      <c r="G11602">
        <v>2.4723153114318848</v>
      </c>
      <c r="H11602">
        <v>2.6723785400390625</v>
      </c>
      <c r="I11602">
        <v>86.608482360839844</v>
      </c>
      <c r="J11602">
        <v>7.6630406081676483E-2</v>
      </c>
      <c r="K11602">
        <v>16376</v>
      </c>
      <c r="L11602">
        <v>15511.07</v>
      </c>
      <c r="M11602">
        <v>-0.20006334781646729</v>
      </c>
      <c r="N11602">
        <v>-0.29827287793159485</v>
      </c>
      <c r="O11602">
        <v>-0.24024833738803864</v>
      </c>
      <c r="P11602">
        <v>-0.20006334781646729</v>
      </c>
      <c r="Q11602">
        <v>-0.15987835824489594</v>
      </c>
      <c r="R11602">
        <v>-0.10185381770133972</v>
      </c>
      <c r="S11602" t="s">
        <v>39</v>
      </c>
    </row>
    <row r="11603" spans="1:19" hidden="1" x14ac:dyDescent="0.25">
      <c r="A11603" s="10" t="str">
        <f t="shared" si="181"/>
        <v>2017-2026Stockton1-in-10July PeakCAISO21</v>
      </c>
      <c r="B11603" t="s">
        <v>54</v>
      </c>
      <c r="C11603" t="s">
        <v>15</v>
      </c>
      <c r="D11603" t="s">
        <v>3</v>
      </c>
      <c r="E11603" t="s">
        <v>1</v>
      </c>
      <c r="F11603">
        <v>21</v>
      </c>
      <c r="G11603">
        <v>2.9357011318206787</v>
      </c>
      <c r="H11603">
        <v>3.198941707611084</v>
      </c>
      <c r="I11603">
        <v>94.240989685058594</v>
      </c>
      <c r="J11603">
        <v>7.6630406081676483E-2</v>
      </c>
      <c r="K11603">
        <v>16376</v>
      </c>
      <c r="L11603">
        <v>15511.07</v>
      </c>
      <c r="M11603">
        <v>-0.2632405161857605</v>
      </c>
      <c r="N11603">
        <v>-0.36145004630088806</v>
      </c>
      <c r="O11603">
        <v>-0.30342549085617065</v>
      </c>
      <c r="P11603">
        <v>-0.2632405161857605</v>
      </c>
      <c r="Q11603">
        <v>-0.22305552661418915</v>
      </c>
      <c r="R11603">
        <v>-0.16503098607063293</v>
      </c>
      <c r="S11603" t="s">
        <v>39</v>
      </c>
    </row>
    <row r="11604" spans="1:19" hidden="1" x14ac:dyDescent="0.25">
      <c r="A11604" s="10" t="str">
        <f t="shared" si="181"/>
        <v>2017-2026Stockton1-in-2July PeakPGE21</v>
      </c>
      <c r="B11604" t="s">
        <v>54</v>
      </c>
      <c r="C11604" t="s">
        <v>15</v>
      </c>
      <c r="D11604" t="s">
        <v>3</v>
      </c>
      <c r="E11604" t="s">
        <v>9</v>
      </c>
      <c r="F11604">
        <v>21</v>
      </c>
      <c r="G11604">
        <v>2.6713118553161621</v>
      </c>
      <c r="H11604">
        <v>2.8937504291534424</v>
      </c>
      <c r="I11604">
        <v>92.995872497558594</v>
      </c>
      <c r="J11604">
        <v>7.6630406081676483E-2</v>
      </c>
      <c r="K11604">
        <v>16376</v>
      </c>
      <c r="L11604">
        <v>15511.07</v>
      </c>
      <c r="M11604">
        <v>-0.2224384993314743</v>
      </c>
      <c r="N11604">
        <v>-0.32064801454544067</v>
      </c>
      <c r="O11604">
        <v>-0.26262348890304565</v>
      </c>
      <c r="P11604">
        <v>-0.2224384993314743</v>
      </c>
      <c r="Q11604">
        <v>-0.18225350975990295</v>
      </c>
      <c r="R11604">
        <v>-0.12422896921634674</v>
      </c>
      <c r="S11604" t="s">
        <v>38</v>
      </c>
    </row>
    <row r="11605" spans="1:19" hidden="1" x14ac:dyDescent="0.25">
      <c r="A11605" s="10" t="str">
        <f t="shared" si="181"/>
        <v>2017-2026Stockton1-in-10July PeakPGE21</v>
      </c>
      <c r="B11605" t="s">
        <v>54</v>
      </c>
      <c r="C11605" t="s">
        <v>15</v>
      </c>
      <c r="D11605" t="s">
        <v>3</v>
      </c>
      <c r="E11605" t="s">
        <v>1</v>
      </c>
      <c r="F11605">
        <v>21</v>
      </c>
      <c r="G11605">
        <v>3.0551002025604248</v>
      </c>
      <c r="H11605">
        <v>3.3326165676116943</v>
      </c>
      <c r="I11605">
        <v>96.521392822265625</v>
      </c>
      <c r="J11605">
        <v>7.6630406081676483E-2</v>
      </c>
      <c r="K11605">
        <v>16376</v>
      </c>
      <c r="L11605">
        <v>15511.07</v>
      </c>
      <c r="M11605">
        <v>-0.27751639485359192</v>
      </c>
      <c r="N11605">
        <v>-0.37572592496871948</v>
      </c>
      <c r="O11605">
        <v>-0.31770136952400208</v>
      </c>
      <c r="P11605">
        <v>-0.27751639485359192</v>
      </c>
      <c r="Q11605">
        <v>-0.23733140528202057</v>
      </c>
      <c r="R11605">
        <v>-0.17930686473846436</v>
      </c>
      <c r="S11605" t="s">
        <v>38</v>
      </c>
    </row>
    <row r="11606" spans="1:19" hidden="1" x14ac:dyDescent="0.25">
      <c r="A11606" s="10" t="str">
        <f t="shared" si="181"/>
        <v>2017-2026Stockton1-in-10July PeakCAISO22</v>
      </c>
      <c r="B11606" t="s">
        <v>54</v>
      </c>
      <c r="C11606" t="s">
        <v>15</v>
      </c>
      <c r="D11606" t="s">
        <v>3</v>
      </c>
      <c r="E11606" t="s">
        <v>1</v>
      </c>
      <c r="F11606">
        <v>22</v>
      </c>
      <c r="G11606">
        <v>2.5656027793884277</v>
      </c>
      <c r="H11606">
        <v>2.7568526268005371</v>
      </c>
      <c r="I11606">
        <v>89.477851867675781</v>
      </c>
      <c r="J11606">
        <v>6.3674606382846832E-2</v>
      </c>
      <c r="K11606">
        <v>16376</v>
      </c>
      <c r="L11606">
        <v>15511.07</v>
      </c>
      <c r="M11606">
        <v>-0.19124996662139893</v>
      </c>
      <c r="N11606">
        <v>-0.27285534143447876</v>
      </c>
      <c r="O11606">
        <v>-0.22464093565940857</v>
      </c>
      <c r="P11606">
        <v>-0.19124996662139893</v>
      </c>
      <c r="Q11606">
        <v>-0.15785899758338928</v>
      </c>
      <c r="R11606">
        <v>-0.10964459180831909</v>
      </c>
      <c r="S11606" t="s">
        <v>39</v>
      </c>
    </row>
    <row r="11607" spans="1:19" hidden="1" x14ac:dyDescent="0.25">
      <c r="A11607" s="10" t="str">
        <f t="shared" si="181"/>
        <v>2017-2026Stockton1-in-2July PeakCAISO22</v>
      </c>
      <c r="B11607" t="s">
        <v>54</v>
      </c>
      <c r="C11607" t="s">
        <v>15</v>
      </c>
      <c r="D11607" t="s">
        <v>3</v>
      </c>
      <c r="E11607" t="s">
        <v>9</v>
      </c>
      <c r="F11607">
        <v>22</v>
      </c>
      <c r="G11607">
        <v>2.1606349945068359</v>
      </c>
      <c r="H11607">
        <v>2.2903904914855957</v>
      </c>
      <c r="I11607">
        <v>83.31494140625</v>
      </c>
      <c r="J11607">
        <v>6.3674606382846832E-2</v>
      </c>
      <c r="K11607">
        <v>16376</v>
      </c>
      <c r="L11607">
        <v>15511.07</v>
      </c>
      <c r="M11607">
        <v>-0.12975557148456573</v>
      </c>
      <c r="N11607">
        <v>-0.21136094629764557</v>
      </c>
      <c r="O11607">
        <v>-0.16314654052257538</v>
      </c>
      <c r="P11607">
        <v>-0.12975557148456573</v>
      </c>
      <c r="Q11607">
        <v>-9.6364609897136688E-2</v>
      </c>
      <c r="R11607">
        <v>-4.8150196671485901E-2</v>
      </c>
      <c r="S11607" t="s">
        <v>39</v>
      </c>
    </row>
    <row r="11608" spans="1:19" hidden="1" x14ac:dyDescent="0.25">
      <c r="A11608" s="10" t="str">
        <f t="shared" si="181"/>
        <v>2017-2026Stockton1-in-2July PeakPGE22</v>
      </c>
      <c r="B11608" t="s">
        <v>54</v>
      </c>
      <c r="C11608" t="s">
        <v>15</v>
      </c>
      <c r="D11608" t="s">
        <v>3</v>
      </c>
      <c r="E11608" t="s">
        <v>9</v>
      </c>
      <c r="F11608">
        <v>22</v>
      </c>
      <c r="G11608">
        <v>2.3345446586608887</v>
      </c>
      <c r="H11608">
        <v>2.4873847961425781</v>
      </c>
      <c r="I11608">
        <v>87.861862182617188</v>
      </c>
      <c r="J11608">
        <v>6.3674606382846832E-2</v>
      </c>
      <c r="K11608">
        <v>16376</v>
      </c>
      <c r="L11608">
        <v>15511.07</v>
      </c>
      <c r="M11608">
        <v>-0.15284010767936707</v>
      </c>
      <c r="N11608">
        <v>-0.2344454824924469</v>
      </c>
      <c r="O11608">
        <v>-0.18623107671737671</v>
      </c>
      <c r="P11608">
        <v>-0.15284010767936707</v>
      </c>
      <c r="Q11608">
        <v>-0.11944914609193802</v>
      </c>
      <c r="R11608">
        <v>-7.1234732866287231E-2</v>
      </c>
      <c r="S11608" t="s">
        <v>38</v>
      </c>
    </row>
    <row r="11609" spans="1:19" hidden="1" x14ac:dyDescent="0.25">
      <c r="A11609" s="10" t="str">
        <f t="shared" si="181"/>
        <v>2017-2026Stockton1-in-10July PeakPGE22</v>
      </c>
      <c r="B11609" t="s">
        <v>54</v>
      </c>
      <c r="C11609" t="s">
        <v>15</v>
      </c>
      <c r="D11609" t="s">
        <v>3</v>
      </c>
      <c r="E11609" t="s">
        <v>1</v>
      </c>
      <c r="F11609">
        <v>22</v>
      </c>
      <c r="G11609">
        <v>2.6699492931365967</v>
      </c>
      <c r="H11609">
        <v>2.8712868690490723</v>
      </c>
      <c r="I11609">
        <v>92.417793273925781</v>
      </c>
      <c r="J11609">
        <v>6.3674606382846832E-2</v>
      </c>
      <c r="K11609">
        <v>16376</v>
      </c>
      <c r="L11609">
        <v>15511.07</v>
      </c>
      <c r="M11609">
        <v>-0.20133757591247559</v>
      </c>
      <c r="N11609">
        <v>-0.28294295072555542</v>
      </c>
      <c r="O11609">
        <v>-0.23472854495048523</v>
      </c>
      <c r="P11609">
        <v>-0.20133757591247559</v>
      </c>
      <c r="Q11609">
        <v>-0.16794660687446594</v>
      </c>
      <c r="R11609">
        <v>-0.11973220109939575</v>
      </c>
      <c r="S11609" t="s">
        <v>38</v>
      </c>
    </row>
    <row r="11610" spans="1:19" hidden="1" x14ac:dyDescent="0.25">
      <c r="A11610" s="10" t="str">
        <f t="shared" si="181"/>
        <v>2017-2026Stockton1-in-2July PeakCAISO23</v>
      </c>
      <c r="B11610" t="s">
        <v>54</v>
      </c>
      <c r="C11610" t="s">
        <v>15</v>
      </c>
      <c r="D11610" t="s">
        <v>3</v>
      </c>
      <c r="E11610" t="s">
        <v>9</v>
      </c>
      <c r="F11610">
        <v>23</v>
      </c>
      <c r="G11610">
        <v>1.7487291097640991</v>
      </c>
      <c r="H11610">
        <v>1.8369755744934082</v>
      </c>
      <c r="I11610">
        <v>80.990989685058594</v>
      </c>
      <c r="J11610">
        <v>5.8387260884046555E-2</v>
      </c>
      <c r="K11610">
        <v>16376</v>
      </c>
      <c r="L11610">
        <v>15511.07</v>
      </c>
      <c r="M11610">
        <v>-8.8246524333953857E-2</v>
      </c>
      <c r="N11610">
        <v>-0.16307564079761505</v>
      </c>
      <c r="O11610">
        <v>-0.11886480450630188</v>
      </c>
      <c r="P11610">
        <v>-8.8246524333953857E-2</v>
      </c>
      <c r="Q11610">
        <v>-5.7628244161605835E-2</v>
      </c>
      <c r="R11610">
        <v>-1.3417410664260387E-2</v>
      </c>
      <c r="S11610" t="s">
        <v>39</v>
      </c>
    </row>
    <row r="11611" spans="1:19" hidden="1" x14ac:dyDescent="0.25">
      <c r="A11611" s="10" t="str">
        <f t="shared" si="181"/>
        <v>2017-2026Stockton1-in-10July PeakCAISO23</v>
      </c>
      <c r="B11611" t="s">
        <v>54</v>
      </c>
      <c r="C11611" t="s">
        <v>15</v>
      </c>
      <c r="D11611" t="s">
        <v>3</v>
      </c>
      <c r="E11611" t="s">
        <v>1</v>
      </c>
      <c r="F11611">
        <v>23</v>
      </c>
      <c r="G11611">
        <v>2.0764932632446289</v>
      </c>
      <c r="H11611">
        <v>2.2054839134216309</v>
      </c>
      <c r="I11611">
        <v>85.8701171875</v>
      </c>
      <c r="J11611">
        <v>5.8387260884046555E-2</v>
      </c>
      <c r="K11611">
        <v>16376</v>
      </c>
      <c r="L11611">
        <v>15511.07</v>
      </c>
      <c r="M11611">
        <v>-0.12899066507816315</v>
      </c>
      <c r="N11611">
        <v>-0.20381978154182434</v>
      </c>
      <c r="O11611">
        <v>-0.15960894525051117</v>
      </c>
      <c r="P11611">
        <v>-0.12899066507816315</v>
      </c>
      <c r="Q11611">
        <v>-9.8372384905815125E-2</v>
      </c>
      <c r="R11611">
        <v>-5.4161552339792252E-2</v>
      </c>
      <c r="S11611" t="s">
        <v>39</v>
      </c>
    </row>
    <row r="11612" spans="1:19" hidden="1" x14ac:dyDescent="0.25">
      <c r="A11612" s="10" t="str">
        <f t="shared" si="181"/>
        <v>2017-2026Stockton1-in-2July PeakPGE23</v>
      </c>
      <c r="B11612" t="s">
        <v>54</v>
      </c>
      <c r="C11612" t="s">
        <v>15</v>
      </c>
      <c r="D11612" t="s">
        <v>3</v>
      </c>
      <c r="E11612" t="s">
        <v>9</v>
      </c>
      <c r="F11612">
        <v>23</v>
      </c>
      <c r="G11612">
        <v>1.8894844055175781</v>
      </c>
      <c r="H11612">
        <v>1.9949617385864258</v>
      </c>
      <c r="I11612">
        <v>84.69744873046875</v>
      </c>
      <c r="J11612">
        <v>5.8387260884046555E-2</v>
      </c>
      <c r="K11612">
        <v>16376</v>
      </c>
      <c r="L11612">
        <v>15511.07</v>
      </c>
      <c r="M11612">
        <v>-0.10547734797000885</v>
      </c>
      <c r="N11612">
        <v>-0.18030646443367004</v>
      </c>
      <c r="O11612">
        <v>-0.13609562814235687</v>
      </c>
      <c r="P11612">
        <v>-0.10547734797000885</v>
      </c>
      <c r="Q11612">
        <v>-7.4859067797660828E-2</v>
      </c>
      <c r="R11612">
        <v>-3.0648235231637955E-2</v>
      </c>
      <c r="S11612" t="s">
        <v>38</v>
      </c>
    </row>
    <row r="11613" spans="1:19" hidden="1" x14ac:dyDescent="0.25">
      <c r="A11613" s="10" t="str">
        <f t="shared" si="181"/>
        <v>2017-2026Stockton1-in-10July PeakPGE23</v>
      </c>
      <c r="B11613" t="s">
        <v>54</v>
      </c>
      <c r="C11613" t="s">
        <v>15</v>
      </c>
      <c r="D11613" t="s">
        <v>3</v>
      </c>
      <c r="E11613" t="s">
        <v>1</v>
      </c>
      <c r="F11613">
        <v>23</v>
      </c>
      <c r="G11613">
        <v>2.1609470844268799</v>
      </c>
      <c r="H11613">
        <v>2.2974815368652344</v>
      </c>
      <c r="I11613">
        <v>88.939186096191406</v>
      </c>
      <c r="J11613">
        <v>5.8387260884046555E-2</v>
      </c>
      <c r="K11613">
        <v>16376</v>
      </c>
      <c r="L11613">
        <v>15511.07</v>
      </c>
      <c r="M11613">
        <v>-0.13653446733951569</v>
      </c>
      <c r="N11613">
        <v>-0.21136358380317688</v>
      </c>
      <c r="O11613">
        <v>-0.16715274751186371</v>
      </c>
      <c r="P11613">
        <v>-0.13653446733951569</v>
      </c>
      <c r="Q11613">
        <v>-0.10591618716716766</v>
      </c>
      <c r="R11613">
        <v>-6.1705354601144791E-2</v>
      </c>
      <c r="S11613" t="s">
        <v>38</v>
      </c>
    </row>
    <row r="11614" spans="1:19" hidden="1" x14ac:dyDescent="0.25">
      <c r="A11614" s="10" t="str">
        <f t="shared" si="181"/>
        <v>2017-2026Stockton1-in-2July PeakCAISO24</v>
      </c>
      <c r="B11614" t="s">
        <v>54</v>
      </c>
      <c r="C11614" t="s">
        <v>15</v>
      </c>
      <c r="D11614" t="s">
        <v>3</v>
      </c>
      <c r="E11614" t="s">
        <v>9</v>
      </c>
      <c r="F11614">
        <v>24</v>
      </c>
      <c r="G11614">
        <v>1.3697558641433716</v>
      </c>
      <c r="H11614">
        <v>1.4375921487808228</v>
      </c>
      <c r="I11614">
        <v>79.426048278808594</v>
      </c>
      <c r="J11614">
        <v>4.4309847056865692E-2</v>
      </c>
      <c r="K11614">
        <v>16376</v>
      </c>
      <c r="L11614">
        <v>15511.07</v>
      </c>
      <c r="M11614">
        <v>-6.7836277186870575E-2</v>
      </c>
      <c r="N11614">
        <v>-0.12462377548217773</v>
      </c>
      <c r="O11614">
        <v>-9.1072358191013336E-2</v>
      </c>
      <c r="P11614">
        <v>-6.7836277186870575E-2</v>
      </c>
      <c r="Q11614">
        <v>-4.4600192457437515E-2</v>
      </c>
      <c r="R11614">
        <v>-1.1048777028918266E-2</v>
      </c>
      <c r="S11614" t="s">
        <v>39</v>
      </c>
    </row>
    <row r="11615" spans="1:19" hidden="1" x14ac:dyDescent="0.25">
      <c r="A11615" s="10" t="str">
        <f t="shared" si="181"/>
        <v>2017-2026Stockton1-in-10July PeakCAISO24</v>
      </c>
      <c r="B11615" t="s">
        <v>54</v>
      </c>
      <c r="C11615" t="s">
        <v>15</v>
      </c>
      <c r="D11615" t="s">
        <v>3</v>
      </c>
      <c r="E11615" t="s">
        <v>1</v>
      </c>
      <c r="F11615">
        <v>24</v>
      </c>
      <c r="G11615">
        <v>1.6264891624450684</v>
      </c>
      <c r="H11615">
        <v>1.7228708267211914</v>
      </c>
      <c r="I11615">
        <v>84.236106872558594</v>
      </c>
      <c r="J11615">
        <v>4.4309847056865692E-2</v>
      </c>
      <c r="K11615">
        <v>16376</v>
      </c>
      <c r="L11615">
        <v>15511.07</v>
      </c>
      <c r="M11615">
        <v>-9.6381664276123047E-2</v>
      </c>
      <c r="N11615">
        <v>-0.1531691700220108</v>
      </c>
      <c r="O11615">
        <v>-0.11961774528026581</v>
      </c>
      <c r="P11615">
        <v>-9.6381664276123047E-2</v>
      </c>
      <c r="Q11615">
        <v>-7.3145583271980286E-2</v>
      </c>
      <c r="R11615">
        <v>-3.9594165980815887E-2</v>
      </c>
      <c r="S11615" t="s">
        <v>39</v>
      </c>
    </row>
    <row r="11616" spans="1:19" hidden="1" x14ac:dyDescent="0.25">
      <c r="A11616" s="10" t="str">
        <f t="shared" si="181"/>
        <v>2017-2026Stockton1-in-2July PeakPGE24</v>
      </c>
      <c r="B11616" t="s">
        <v>54</v>
      </c>
      <c r="C11616" t="s">
        <v>15</v>
      </c>
      <c r="D11616" t="s">
        <v>3</v>
      </c>
      <c r="E11616" t="s">
        <v>9</v>
      </c>
      <c r="F11616">
        <v>24</v>
      </c>
      <c r="G11616">
        <v>1.4800076484680176</v>
      </c>
      <c r="H11616">
        <v>1.5613075494766235</v>
      </c>
      <c r="I11616">
        <v>82.537910461425781</v>
      </c>
      <c r="J11616">
        <v>4.4309847056865692E-2</v>
      </c>
      <c r="K11616">
        <v>16376</v>
      </c>
      <c r="L11616">
        <v>15511.07</v>
      </c>
      <c r="M11616">
        <v>-8.1299915909767151E-2</v>
      </c>
      <c r="N11616">
        <v>-0.13808742165565491</v>
      </c>
      <c r="O11616">
        <v>-0.10453599691390991</v>
      </c>
      <c r="P11616">
        <v>-8.1299915909767151E-2</v>
      </c>
      <c r="Q11616">
        <v>-5.8063831180334091E-2</v>
      </c>
      <c r="R11616">
        <v>-2.4512415751814842E-2</v>
      </c>
      <c r="S11616" t="s">
        <v>38</v>
      </c>
    </row>
    <row r="11617" spans="1:19" hidden="1" x14ac:dyDescent="0.25">
      <c r="A11617" s="10" t="str">
        <f t="shared" si="181"/>
        <v>2017-2026Stockton1-in-10July PeakPGE24</v>
      </c>
      <c r="B11617" t="s">
        <v>54</v>
      </c>
      <c r="C11617" t="s">
        <v>15</v>
      </c>
      <c r="D11617" t="s">
        <v>3</v>
      </c>
      <c r="E11617" t="s">
        <v>1</v>
      </c>
      <c r="F11617">
        <v>24</v>
      </c>
      <c r="G11617">
        <v>1.6926407814025879</v>
      </c>
      <c r="H11617">
        <v>1.796235203742981</v>
      </c>
      <c r="I11617">
        <v>87.124252319335938</v>
      </c>
      <c r="J11617">
        <v>4.4309847056865692E-2</v>
      </c>
      <c r="K11617">
        <v>16376</v>
      </c>
      <c r="L11617">
        <v>15511.07</v>
      </c>
      <c r="M11617">
        <v>-0.10359446704387665</v>
      </c>
      <c r="N11617">
        <v>-0.1603819727897644</v>
      </c>
      <c r="O11617">
        <v>-0.12683054804801941</v>
      </c>
      <c r="P11617">
        <v>-0.10359446704387665</v>
      </c>
      <c r="Q11617">
        <v>-8.0358386039733887E-2</v>
      </c>
      <c r="R11617">
        <v>-4.6806968748569489E-2</v>
      </c>
      <c r="S11617" t="s">
        <v>38</v>
      </c>
    </row>
    <row r="11618" spans="1:19" hidden="1" x14ac:dyDescent="0.25">
      <c r="A11618" s="10" t="str">
        <f t="shared" si="181"/>
        <v>2017-2026Stockton1-in-10June PeakCAISO1</v>
      </c>
      <c r="B11618" t="s">
        <v>54</v>
      </c>
      <c r="C11618" t="s">
        <v>15</v>
      </c>
      <c r="D11618" t="s">
        <v>4</v>
      </c>
      <c r="E11618" t="s">
        <v>1</v>
      </c>
      <c r="F11618">
        <v>1</v>
      </c>
      <c r="G11618">
        <v>0.99869096279144287</v>
      </c>
      <c r="H11618">
        <v>0.99869096279144287</v>
      </c>
      <c r="I11618">
        <v>75.938438415527344</v>
      </c>
      <c r="J11618">
        <v>0</v>
      </c>
      <c r="K11618">
        <v>16376</v>
      </c>
      <c r="L11618">
        <v>15511.07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 t="s">
        <v>39</v>
      </c>
    </row>
    <row r="11619" spans="1:19" hidden="1" x14ac:dyDescent="0.25">
      <c r="A11619" s="10" t="str">
        <f t="shared" si="181"/>
        <v>2017-2026Stockton1-in-2June PeakCAISO1</v>
      </c>
      <c r="B11619" t="s">
        <v>54</v>
      </c>
      <c r="C11619" t="s">
        <v>15</v>
      </c>
      <c r="D11619" t="s">
        <v>4</v>
      </c>
      <c r="E11619" t="s">
        <v>9</v>
      </c>
      <c r="F11619">
        <v>1</v>
      </c>
      <c r="G11619">
        <v>1.0581326484680176</v>
      </c>
      <c r="H11619">
        <v>1.0581326484680176</v>
      </c>
      <c r="I11619">
        <v>79.037162780761719</v>
      </c>
      <c r="J11619">
        <v>0</v>
      </c>
      <c r="K11619">
        <v>16376</v>
      </c>
      <c r="L11619">
        <v>15511.07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 t="s">
        <v>39</v>
      </c>
    </row>
    <row r="11620" spans="1:19" hidden="1" x14ac:dyDescent="0.25">
      <c r="A11620" s="10" t="str">
        <f t="shared" si="181"/>
        <v>2017-2026Stockton1-in-10June PeakPGE1</v>
      </c>
      <c r="B11620" t="s">
        <v>54</v>
      </c>
      <c r="C11620" t="s">
        <v>15</v>
      </c>
      <c r="D11620" t="s">
        <v>4</v>
      </c>
      <c r="E11620" t="s">
        <v>1</v>
      </c>
      <c r="F11620">
        <v>1</v>
      </c>
      <c r="G11620">
        <v>1.0960460901260376</v>
      </c>
      <c r="H11620">
        <v>1.0960460901260376</v>
      </c>
      <c r="I11620">
        <v>79.256752014160156</v>
      </c>
      <c r="J11620">
        <v>0</v>
      </c>
      <c r="K11620">
        <v>16376</v>
      </c>
      <c r="L11620">
        <v>15511.07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 t="s">
        <v>38</v>
      </c>
    </row>
    <row r="11621" spans="1:19" hidden="1" x14ac:dyDescent="0.25">
      <c r="A11621" s="10" t="str">
        <f t="shared" si="181"/>
        <v>2017-2026Stockton1-in-2June PeakPGE1</v>
      </c>
      <c r="B11621" t="s">
        <v>54</v>
      </c>
      <c r="C11621" t="s">
        <v>15</v>
      </c>
      <c r="D11621" t="s">
        <v>4</v>
      </c>
      <c r="E11621" t="s">
        <v>9</v>
      </c>
      <c r="F11621">
        <v>1</v>
      </c>
      <c r="G11621">
        <v>1.0966442823410034</v>
      </c>
      <c r="H11621">
        <v>1.0966442823410034</v>
      </c>
      <c r="I11621">
        <v>80.537162780761719</v>
      </c>
      <c r="J11621">
        <v>0</v>
      </c>
      <c r="K11621">
        <v>16376</v>
      </c>
      <c r="L11621">
        <v>15511.07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 t="s">
        <v>38</v>
      </c>
    </row>
    <row r="11622" spans="1:19" hidden="1" x14ac:dyDescent="0.25">
      <c r="A11622" s="10" t="str">
        <f t="shared" si="181"/>
        <v>2017-2026Stockton1-in-2June PeakCAISO2</v>
      </c>
      <c r="B11622" t="s">
        <v>54</v>
      </c>
      <c r="C11622" t="s">
        <v>15</v>
      </c>
      <c r="D11622" t="s">
        <v>4</v>
      </c>
      <c r="E11622" t="s">
        <v>9</v>
      </c>
      <c r="F11622">
        <v>2</v>
      </c>
      <c r="G11622">
        <v>0.89706456661224365</v>
      </c>
      <c r="H11622">
        <v>0.89706456661224365</v>
      </c>
      <c r="I11622">
        <v>76.537162780761719</v>
      </c>
      <c r="J11622">
        <v>0</v>
      </c>
      <c r="K11622">
        <v>16376</v>
      </c>
      <c r="L11622">
        <v>15511.07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 t="s">
        <v>39</v>
      </c>
    </row>
    <row r="11623" spans="1:19" hidden="1" x14ac:dyDescent="0.25">
      <c r="A11623" s="10" t="str">
        <f t="shared" si="181"/>
        <v>2017-2026Stockton1-in-10June PeakCAISO2</v>
      </c>
      <c r="B11623" t="s">
        <v>54</v>
      </c>
      <c r="C11623" t="s">
        <v>15</v>
      </c>
      <c r="D11623" t="s">
        <v>4</v>
      </c>
      <c r="E11623" t="s">
        <v>1</v>
      </c>
      <c r="F11623">
        <v>2</v>
      </c>
      <c r="G11623">
        <v>0.84667104482650757</v>
      </c>
      <c r="H11623">
        <v>0.84667104482650757</v>
      </c>
      <c r="I11623">
        <v>74.636634826660156</v>
      </c>
      <c r="J11623">
        <v>0</v>
      </c>
      <c r="K11623">
        <v>16376</v>
      </c>
      <c r="L11623">
        <v>15511.07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 t="s">
        <v>39</v>
      </c>
    </row>
    <row r="11624" spans="1:19" hidden="1" x14ac:dyDescent="0.25">
      <c r="A11624" s="10" t="str">
        <f t="shared" si="181"/>
        <v>2017-2026Stockton1-in-2June PeakPGE2</v>
      </c>
      <c r="B11624" t="s">
        <v>54</v>
      </c>
      <c r="C11624" t="s">
        <v>15</v>
      </c>
      <c r="D11624" t="s">
        <v>4</v>
      </c>
      <c r="E11624" t="s">
        <v>9</v>
      </c>
      <c r="F11624">
        <v>2</v>
      </c>
      <c r="G11624">
        <v>0.92971402406692505</v>
      </c>
      <c r="H11624">
        <v>0.92971402406692505</v>
      </c>
      <c r="I11624">
        <v>78.588958740234375</v>
      </c>
      <c r="J11624">
        <v>0</v>
      </c>
      <c r="K11624">
        <v>16376</v>
      </c>
      <c r="L11624">
        <v>15511.07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 t="s">
        <v>38</v>
      </c>
    </row>
    <row r="11625" spans="1:19" hidden="1" x14ac:dyDescent="0.25">
      <c r="A11625" s="10" t="str">
        <f t="shared" si="181"/>
        <v>2017-2026Stockton1-in-10June PeakPGE2</v>
      </c>
      <c r="B11625" t="s">
        <v>54</v>
      </c>
      <c r="C11625" t="s">
        <v>15</v>
      </c>
      <c r="D11625" t="s">
        <v>4</v>
      </c>
      <c r="E11625" t="s">
        <v>1</v>
      </c>
      <c r="F11625">
        <v>2</v>
      </c>
      <c r="G11625">
        <v>0.92920690774917603</v>
      </c>
      <c r="H11625">
        <v>0.92920690774917603</v>
      </c>
      <c r="I11625">
        <v>77.735359191894531</v>
      </c>
      <c r="J11625">
        <v>0</v>
      </c>
      <c r="K11625">
        <v>16376</v>
      </c>
      <c r="L11625">
        <v>15511.07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 t="s">
        <v>38</v>
      </c>
    </row>
    <row r="11626" spans="1:19" hidden="1" x14ac:dyDescent="0.25">
      <c r="A11626" s="10" t="str">
        <f t="shared" si="181"/>
        <v>2017-2026Stockton1-in-2June PeakCAISO3</v>
      </c>
      <c r="B11626" t="s">
        <v>54</v>
      </c>
      <c r="C11626" t="s">
        <v>15</v>
      </c>
      <c r="D11626" t="s">
        <v>4</v>
      </c>
      <c r="E11626" t="s">
        <v>9</v>
      </c>
      <c r="F11626">
        <v>3</v>
      </c>
      <c r="G11626">
        <v>0.7935904860496521</v>
      </c>
      <c r="H11626">
        <v>0.7935904860496521</v>
      </c>
      <c r="I11626">
        <v>75.033035278320312</v>
      </c>
      <c r="J11626">
        <v>0</v>
      </c>
      <c r="K11626">
        <v>16376</v>
      </c>
      <c r="L11626">
        <v>15511.07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 t="s">
        <v>39</v>
      </c>
    </row>
    <row r="11627" spans="1:19" hidden="1" x14ac:dyDescent="0.25">
      <c r="A11627" s="10" t="str">
        <f t="shared" si="181"/>
        <v>2017-2026Stockton1-in-10June PeakCAISO3</v>
      </c>
      <c r="B11627" t="s">
        <v>54</v>
      </c>
      <c r="C11627" t="s">
        <v>15</v>
      </c>
      <c r="D11627" t="s">
        <v>4</v>
      </c>
      <c r="E11627" t="s">
        <v>1</v>
      </c>
      <c r="F11627">
        <v>3</v>
      </c>
      <c r="G11627">
        <v>0.74900972843170166</v>
      </c>
      <c r="H11627">
        <v>0.74900972843170166</v>
      </c>
      <c r="I11627">
        <v>73.412910461425781</v>
      </c>
      <c r="J11627">
        <v>0</v>
      </c>
      <c r="K11627">
        <v>16376</v>
      </c>
      <c r="L11627">
        <v>15511.07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 t="s">
        <v>39</v>
      </c>
    </row>
    <row r="11628" spans="1:19" hidden="1" x14ac:dyDescent="0.25">
      <c r="A11628" s="10" t="str">
        <f t="shared" si="181"/>
        <v>2017-2026Stockton1-in-2June PeakPGE3</v>
      </c>
      <c r="B11628" t="s">
        <v>54</v>
      </c>
      <c r="C11628" t="s">
        <v>15</v>
      </c>
      <c r="D11628" t="s">
        <v>4</v>
      </c>
      <c r="E11628" t="s">
        <v>9</v>
      </c>
      <c r="F11628">
        <v>3</v>
      </c>
      <c r="G11628">
        <v>0.82247394323348999</v>
      </c>
      <c r="H11628">
        <v>0.82247394323348999</v>
      </c>
      <c r="I11628">
        <v>76.847969055175781</v>
      </c>
      <c r="J11628">
        <v>0</v>
      </c>
      <c r="K11628">
        <v>16376</v>
      </c>
      <c r="L11628">
        <v>15511.07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 t="s">
        <v>38</v>
      </c>
    </row>
    <row r="11629" spans="1:19" hidden="1" x14ac:dyDescent="0.25">
      <c r="A11629" s="10" t="str">
        <f t="shared" si="181"/>
        <v>2017-2026Stockton1-in-10June PeakPGE3</v>
      </c>
      <c r="B11629" t="s">
        <v>54</v>
      </c>
      <c r="C11629" t="s">
        <v>15</v>
      </c>
      <c r="D11629" t="s">
        <v>4</v>
      </c>
      <c r="E11629" t="s">
        <v>1</v>
      </c>
      <c r="F11629">
        <v>3</v>
      </c>
      <c r="G11629">
        <v>0.82202529907226563</v>
      </c>
      <c r="H11629">
        <v>0.82202529907226563</v>
      </c>
      <c r="I11629">
        <v>75.908035278320312</v>
      </c>
      <c r="J11629">
        <v>0</v>
      </c>
      <c r="K11629">
        <v>16376</v>
      </c>
      <c r="L11629">
        <v>15511.07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 t="s">
        <v>38</v>
      </c>
    </row>
    <row r="11630" spans="1:19" hidden="1" x14ac:dyDescent="0.25">
      <c r="A11630" s="10" t="str">
        <f t="shared" si="181"/>
        <v>2017-2026Stockton1-in-10June PeakCAISO4</v>
      </c>
      <c r="B11630" t="s">
        <v>54</v>
      </c>
      <c r="C11630" t="s">
        <v>15</v>
      </c>
      <c r="D11630" t="s">
        <v>4</v>
      </c>
      <c r="E11630" t="s">
        <v>1</v>
      </c>
      <c r="F11630">
        <v>4</v>
      </c>
      <c r="G11630">
        <v>0.69089281558990479</v>
      </c>
      <c r="H11630">
        <v>0.69089281558990479</v>
      </c>
      <c r="I11630">
        <v>71.533782958984375</v>
      </c>
      <c r="J11630">
        <v>0</v>
      </c>
      <c r="K11630">
        <v>16376</v>
      </c>
      <c r="L11630">
        <v>15511.07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 t="s">
        <v>39</v>
      </c>
    </row>
    <row r="11631" spans="1:19" hidden="1" x14ac:dyDescent="0.25">
      <c r="A11631" s="10" t="str">
        <f t="shared" si="181"/>
        <v>2017-2026Stockton1-in-2June PeakCAISO4</v>
      </c>
      <c r="B11631" t="s">
        <v>54</v>
      </c>
      <c r="C11631" t="s">
        <v>15</v>
      </c>
      <c r="D11631" t="s">
        <v>4</v>
      </c>
      <c r="E11631" t="s">
        <v>9</v>
      </c>
      <c r="F11631">
        <v>4</v>
      </c>
      <c r="G11631">
        <v>0.73201447725296021</v>
      </c>
      <c r="H11631">
        <v>0.73201447725296021</v>
      </c>
      <c r="I11631">
        <v>73.490242004394531</v>
      </c>
      <c r="J11631">
        <v>0</v>
      </c>
      <c r="K11631">
        <v>16376</v>
      </c>
      <c r="L11631">
        <v>15511.07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 t="s">
        <v>39</v>
      </c>
    </row>
    <row r="11632" spans="1:19" hidden="1" x14ac:dyDescent="0.25">
      <c r="A11632" s="10" t="str">
        <f t="shared" si="181"/>
        <v>2017-2026Stockton1-in-10June PeakPGE4</v>
      </c>
      <c r="B11632" t="s">
        <v>54</v>
      </c>
      <c r="C11632" t="s">
        <v>15</v>
      </c>
      <c r="D11632" t="s">
        <v>4</v>
      </c>
      <c r="E11632" t="s">
        <v>1</v>
      </c>
      <c r="F11632">
        <v>4</v>
      </c>
      <c r="G11632">
        <v>0.75824296474456787</v>
      </c>
      <c r="H11632">
        <v>0.75824296474456787</v>
      </c>
      <c r="I11632">
        <v>74.296173095703125</v>
      </c>
      <c r="J11632">
        <v>0</v>
      </c>
      <c r="K11632">
        <v>16376</v>
      </c>
      <c r="L11632">
        <v>15511.07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 t="s">
        <v>38</v>
      </c>
    </row>
    <row r="11633" spans="1:19" hidden="1" x14ac:dyDescent="0.25">
      <c r="A11633" s="10" t="str">
        <f t="shared" si="181"/>
        <v>2017-2026Stockton1-in-2June PeakPGE4</v>
      </c>
      <c r="B11633" t="s">
        <v>54</v>
      </c>
      <c r="C11633" t="s">
        <v>15</v>
      </c>
      <c r="D11633" t="s">
        <v>4</v>
      </c>
      <c r="E11633" t="s">
        <v>9</v>
      </c>
      <c r="F11633">
        <v>4</v>
      </c>
      <c r="G11633">
        <v>0.75865679979324341</v>
      </c>
      <c r="H11633">
        <v>0.75865679979324341</v>
      </c>
      <c r="I11633">
        <v>76.236106872558594</v>
      </c>
      <c r="J11633">
        <v>0</v>
      </c>
      <c r="K11633">
        <v>16376</v>
      </c>
      <c r="L11633">
        <v>15511.07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 t="s">
        <v>38</v>
      </c>
    </row>
    <row r="11634" spans="1:19" hidden="1" x14ac:dyDescent="0.25">
      <c r="A11634" s="10" t="str">
        <f t="shared" si="181"/>
        <v>2017-2026Stockton1-in-2June PeakCAISO5</v>
      </c>
      <c r="B11634" t="s">
        <v>54</v>
      </c>
      <c r="C11634" t="s">
        <v>15</v>
      </c>
      <c r="D11634" t="s">
        <v>4</v>
      </c>
      <c r="E11634" t="s">
        <v>9</v>
      </c>
      <c r="F11634">
        <v>5</v>
      </c>
      <c r="G11634">
        <v>0.70232534408569336</v>
      </c>
      <c r="H11634">
        <v>0.70232534408569336</v>
      </c>
      <c r="I11634">
        <v>72.559310913085938</v>
      </c>
      <c r="J11634">
        <v>0</v>
      </c>
      <c r="K11634">
        <v>16376</v>
      </c>
      <c r="L11634">
        <v>15511.07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 t="s">
        <v>39</v>
      </c>
    </row>
    <row r="11635" spans="1:19" hidden="1" x14ac:dyDescent="0.25">
      <c r="A11635" s="10" t="str">
        <f t="shared" si="181"/>
        <v>2017-2026Stockton1-in-10June PeakCAISO5</v>
      </c>
      <c r="B11635" t="s">
        <v>54</v>
      </c>
      <c r="C11635" t="s">
        <v>15</v>
      </c>
      <c r="D11635" t="s">
        <v>4</v>
      </c>
      <c r="E11635" t="s">
        <v>1</v>
      </c>
      <c r="F11635">
        <v>5</v>
      </c>
      <c r="G11635">
        <v>0.66287153959274292</v>
      </c>
      <c r="H11635">
        <v>0.66287153959274292</v>
      </c>
      <c r="I11635">
        <v>70.551048278808594</v>
      </c>
      <c r="J11635">
        <v>0</v>
      </c>
      <c r="K11635">
        <v>16376</v>
      </c>
      <c r="L11635">
        <v>15511.07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 t="s">
        <v>39</v>
      </c>
    </row>
    <row r="11636" spans="1:19" hidden="1" x14ac:dyDescent="0.25">
      <c r="A11636" s="10" t="str">
        <f t="shared" si="181"/>
        <v>2017-2026Stockton1-in-10June PeakPGE5</v>
      </c>
      <c r="B11636" t="s">
        <v>54</v>
      </c>
      <c r="C11636" t="s">
        <v>15</v>
      </c>
      <c r="D11636" t="s">
        <v>4</v>
      </c>
      <c r="E11636" t="s">
        <v>1</v>
      </c>
      <c r="F11636">
        <v>5</v>
      </c>
      <c r="G11636">
        <v>0.72749006748199463</v>
      </c>
      <c r="H11636">
        <v>0.72749006748199463</v>
      </c>
      <c r="I11636">
        <v>73.274772644042969</v>
      </c>
      <c r="J11636">
        <v>0</v>
      </c>
      <c r="K11636">
        <v>16376</v>
      </c>
      <c r="L11636">
        <v>15511.07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 t="s">
        <v>38</v>
      </c>
    </row>
    <row r="11637" spans="1:19" hidden="1" x14ac:dyDescent="0.25">
      <c r="A11637" s="10" t="str">
        <f t="shared" si="181"/>
        <v>2017-2026Stockton1-in-2June PeakPGE5</v>
      </c>
      <c r="B11637" t="s">
        <v>54</v>
      </c>
      <c r="C11637" t="s">
        <v>15</v>
      </c>
      <c r="D11637" t="s">
        <v>4</v>
      </c>
      <c r="E11637" t="s">
        <v>9</v>
      </c>
      <c r="F11637">
        <v>5</v>
      </c>
      <c r="G11637">
        <v>0.72788715362548828</v>
      </c>
      <c r="H11637">
        <v>0.72788715362548828</v>
      </c>
      <c r="I11637">
        <v>75.266517639160156</v>
      </c>
      <c r="J11637">
        <v>0</v>
      </c>
      <c r="K11637">
        <v>16376</v>
      </c>
      <c r="L11637">
        <v>15511.07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 t="s">
        <v>38</v>
      </c>
    </row>
    <row r="11638" spans="1:19" hidden="1" x14ac:dyDescent="0.25">
      <c r="A11638" s="10" t="str">
        <f t="shared" si="181"/>
        <v>2017-2026Stockton1-in-10June PeakCAISO6</v>
      </c>
      <c r="B11638" t="s">
        <v>54</v>
      </c>
      <c r="C11638" t="s">
        <v>15</v>
      </c>
      <c r="D11638" t="s">
        <v>4</v>
      </c>
      <c r="E11638" t="s">
        <v>1</v>
      </c>
      <c r="F11638">
        <v>6</v>
      </c>
      <c r="G11638">
        <v>0.67701554298400879</v>
      </c>
      <c r="H11638">
        <v>0.67701554298400879</v>
      </c>
      <c r="I11638">
        <v>69.223724365234375</v>
      </c>
      <c r="J11638">
        <v>0</v>
      </c>
      <c r="K11638">
        <v>16376</v>
      </c>
      <c r="L11638">
        <v>15511.07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 t="s">
        <v>39</v>
      </c>
    </row>
    <row r="11639" spans="1:19" hidden="1" x14ac:dyDescent="0.25">
      <c r="A11639" s="10" t="str">
        <f t="shared" si="181"/>
        <v>2017-2026Stockton1-in-2June PeakCAISO6</v>
      </c>
      <c r="B11639" t="s">
        <v>54</v>
      </c>
      <c r="C11639" t="s">
        <v>15</v>
      </c>
      <c r="D11639" t="s">
        <v>4</v>
      </c>
      <c r="E11639" t="s">
        <v>9</v>
      </c>
      <c r="F11639">
        <v>6</v>
      </c>
      <c r="G11639">
        <v>0.71731126308441162</v>
      </c>
      <c r="H11639">
        <v>0.71731126308441162</v>
      </c>
      <c r="I11639">
        <v>71.593841552734375</v>
      </c>
      <c r="J11639">
        <v>0</v>
      </c>
      <c r="K11639">
        <v>16376</v>
      </c>
      <c r="L11639">
        <v>15511.07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 t="s">
        <v>39</v>
      </c>
    </row>
    <row r="11640" spans="1:19" hidden="1" x14ac:dyDescent="0.25">
      <c r="A11640" s="10" t="str">
        <f t="shared" si="181"/>
        <v>2017-2026Stockton1-in-2June PeakPGE6</v>
      </c>
      <c r="B11640" t="s">
        <v>54</v>
      </c>
      <c r="C11640" t="s">
        <v>15</v>
      </c>
      <c r="D11640" t="s">
        <v>4</v>
      </c>
      <c r="E11640" t="s">
        <v>9</v>
      </c>
      <c r="F11640">
        <v>6</v>
      </c>
      <c r="G11640">
        <v>0.74341845512390137</v>
      </c>
      <c r="H11640">
        <v>0.74341845512390137</v>
      </c>
      <c r="I11640">
        <v>74.098724365234375</v>
      </c>
      <c r="J11640">
        <v>0</v>
      </c>
      <c r="K11640">
        <v>16376</v>
      </c>
      <c r="L11640">
        <v>15511.07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 t="s">
        <v>38</v>
      </c>
    </row>
    <row r="11641" spans="1:19" hidden="1" x14ac:dyDescent="0.25">
      <c r="A11641" s="10" t="str">
        <f t="shared" si="181"/>
        <v>2017-2026Stockton1-in-10June PeakPGE6</v>
      </c>
      <c r="B11641" t="s">
        <v>54</v>
      </c>
      <c r="C11641" t="s">
        <v>15</v>
      </c>
      <c r="D11641" t="s">
        <v>4</v>
      </c>
      <c r="E11641" t="s">
        <v>1</v>
      </c>
      <c r="F11641">
        <v>6</v>
      </c>
      <c r="G11641">
        <v>0.74301290512084961</v>
      </c>
      <c r="H11641">
        <v>0.74301290512084961</v>
      </c>
      <c r="I11641">
        <v>72.309310913085937</v>
      </c>
      <c r="J11641">
        <v>0</v>
      </c>
      <c r="K11641">
        <v>16376</v>
      </c>
      <c r="L11641">
        <v>15511.07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 t="s">
        <v>38</v>
      </c>
    </row>
    <row r="11642" spans="1:19" hidden="1" x14ac:dyDescent="0.25">
      <c r="A11642" s="10" t="str">
        <f t="shared" si="181"/>
        <v>2017-2026Stockton1-in-2June PeakCAISO7</v>
      </c>
      <c r="B11642" t="s">
        <v>54</v>
      </c>
      <c r="C11642" t="s">
        <v>15</v>
      </c>
      <c r="D11642" t="s">
        <v>4</v>
      </c>
      <c r="E11642" t="s">
        <v>9</v>
      </c>
      <c r="F11642">
        <v>7</v>
      </c>
      <c r="G11642">
        <v>0.78257709741592407</v>
      </c>
      <c r="H11642">
        <v>0.78257709741592407</v>
      </c>
      <c r="I11642">
        <v>71.977851867675781</v>
      </c>
      <c r="J11642">
        <v>0</v>
      </c>
      <c r="K11642">
        <v>16376</v>
      </c>
      <c r="L11642">
        <v>15511.07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 t="s">
        <v>39</v>
      </c>
    </row>
    <row r="11643" spans="1:19" hidden="1" x14ac:dyDescent="0.25">
      <c r="A11643" s="10" t="str">
        <f t="shared" si="181"/>
        <v>2017-2026Stockton1-in-10June PeakCAISO7</v>
      </c>
      <c r="B11643" t="s">
        <v>54</v>
      </c>
      <c r="C11643" t="s">
        <v>15</v>
      </c>
      <c r="D11643" t="s">
        <v>4</v>
      </c>
      <c r="E11643" t="s">
        <v>1</v>
      </c>
      <c r="F11643">
        <v>7</v>
      </c>
      <c r="G11643">
        <v>0.73861503601074219</v>
      </c>
      <c r="H11643">
        <v>0.73861503601074219</v>
      </c>
      <c r="I11643">
        <v>69.745872497558594</v>
      </c>
      <c r="J11643">
        <v>0</v>
      </c>
      <c r="K11643">
        <v>16376</v>
      </c>
      <c r="L11643">
        <v>15511.07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 t="s">
        <v>39</v>
      </c>
    </row>
    <row r="11644" spans="1:19" hidden="1" x14ac:dyDescent="0.25">
      <c r="A11644" s="10" t="str">
        <f t="shared" si="181"/>
        <v>2017-2026Stockton1-in-2June PeakPGE7</v>
      </c>
      <c r="B11644" t="s">
        <v>54</v>
      </c>
      <c r="C11644" t="s">
        <v>15</v>
      </c>
      <c r="D11644" t="s">
        <v>4</v>
      </c>
      <c r="E11644" t="s">
        <v>9</v>
      </c>
      <c r="F11644">
        <v>7</v>
      </c>
      <c r="G11644">
        <v>0.81105965375900269</v>
      </c>
      <c r="H11644">
        <v>0.81105965375900269</v>
      </c>
      <c r="I11644">
        <v>74.055931091308594</v>
      </c>
      <c r="J11644">
        <v>0</v>
      </c>
      <c r="K11644">
        <v>16376</v>
      </c>
      <c r="L11644">
        <v>15511.07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 t="s">
        <v>38</v>
      </c>
    </row>
    <row r="11645" spans="1:19" hidden="1" x14ac:dyDescent="0.25">
      <c r="A11645" s="10" t="str">
        <f t="shared" si="181"/>
        <v>2017-2026Stockton1-in-10June PeakPGE7</v>
      </c>
      <c r="B11645" t="s">
        <v>54</v>
      </c>
      <c r="C11645" t="s">
        <v>15</v>
      </c>
      <c r="D11645" t="s">
        <v>4</v>
      </c>
      <c r="E11645" t="s">
        <v>1</v>
      </c>
      <c r="F11645">
        <v>7</v>
      </c>
      <c r="G11645">
        <v>0.81061726808547974</v>
      </c>
      <c r="H11645">
        <v>0.81061726808547974</v>
      </c>
      <c r="I11645">
        <v>73.6201171875</v>
      </c>
      <c r="J11645">
        <v>0</v>
      </c>
      <c r="K11645">
        <v>16376</v>
      </c>
      <c r="L11645">
        <v>15511.07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 t="s">
        <v>38</v>
      </c>
    </row>
    <row r="11646" spans="1:19" hidden="1" x14ac:dyDescent="0.25">
      <c r="A11646" s="10" t="str">
        <f t="shared" si="181"/>
        <v>2017-2026Stockton1-in-2June PeakCAISO8</v>
      </c>
      <c r="B11646" t="s">
        <v>54</v>
      </c>
      <c r="C11646" t="s">
        <v>15</v>
      </c>
      <c r="D11646" t="s">
        <v>4</v>
      </c>
      <c r="E11646" t="s">
        <v>9</v>
      </c>
      <c r="F11646">
        <v>8</v>
      </c>
      <c r="G11646">
        <v>0.82166886329650879</v>
      </c>
      <c r="H11646">
        <v>0.82166886329650879</v>
      </c>
      <c r="I11646">
        <v>75.668540954589844</v>
      </c>
      <c r="J11646">
        <v>0</v>
      </c>
      <c r="K11646">
        <v>16376</v>
      </c>
      <c r="L11646">
        <v>15511.07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 t="s">
        <v>39</v>
      </c>
    </row>
    <row r="11647" spans="1:19" hidden="1" x14ac:dyDescent="0.25">
      <c r="A11647" s="10" t="str">
        <f t="shared" si="181"/>
        <v>2017-2026Stockton1-in-10June PeakCAISO8</v>
      </c>
      <c r="B11647" t="s">
        <v>54</v>
      </c>
      <c r="C11647" t="s">
        <v>15</v>
      </c>
      <c r="D11647" t="s">
        <v>4</v>
      </c>
      <c r="E11647" t="s">
        <v>1</v>
      </c>
      <c r="F11647">
        <v>8</v>
      </c>
      <c r="G11647">
        <v>0.77551078796386719</v>
      </c>
      <c r="H11647">
        <v>0.77551078796386719</v>
      </c>
      <c r="I11647">
        <v>73.225227355957031</v>
      </c>
      <c r="J11647">
        <v>0</v>
      </c>
      <c r="K11647">
        <v>16376</v>
      </c>
      <c r="L11647">
        <v>15511.07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 t="s">
        <v>39</v>
      </c>
    </row>
    <row r="11648" spans="1:19" hidden="1" x14ac:dyDescent="0.25">
      <c r="A11648" s="10" t="str">
        <f t="shared" si="181"/>
        <v>2017-2026Stockton1-in-10June PeakPGE8</v>
      </c>
      <c r="B11648" t="s">
        <v>54</v>
      </c>
      <c r="C11648" t="s">
        <v>15</v>
      </c>
      <c r="D11648" t="s">
        <v>4</v>
      </c>
      <c r="E11648" t="s">
        <v>1</v>
      </c>
      <c r="F11648">
        <v>8</v>
      </c>
      <c r="G11648">
        <v>0.85110974311828613</v>
      </c>
      <c r="H11648">
        <v>0.85110974311828613</v>
      </c>
      <c r="I11648">
        <v>77.461334228515625</v>
      </c>
      <c r="J11648">
        <v>0</v>
      </c>
      <c r="K11648">
        <v>16376</v>
      </c>
      <c r="L11648">
        <v>15511.07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 t="s">
        <v>38</v>
      </c>
    </row>
    <row r="11649" spans="1:19" hidden="1" x14ac:dyDescent="0.25">
      <c r="A11649" s="10" t="str">
        <f t="shared" si="181"/>
        <v>2017-2026Stockton1-in-2June PeakPGE8</v>
      </c>
      <c r="B11649" t="s">
        <v>54</v>
      </c>
      <c r="C11649" t="s">
        <v>15</v>
      </c>
      <c r="D11649" t="s">
        <v>4</v>
      </c>
      <c r="E11649" t="s">
        <v>9</v>
      </c>
      <c r="F11649">
        <v>8</v>
      </c>
      <c r="G11649">
        <v>0.85157424211502075</v>
      </c>
      <c r="H11649">
        <v>0.85157424211502075</v>
      </c>
      <c r="I11649">
        <v>76.30255126953125</v>
      </c>
      <c r="J11649">
        <v>0</v>
      </c>
      <c r="K11649">
        <v>16376</v>
      </c>
      <c r="L11649">
        <v>15511.07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 t="s">
        <v>38</v>
      </c>
    </row>
    <row r="11650" spans="1:19" hidden="1" x14ac:dyDescent="0.25">
      <c r="A11650" s="10" t="str">
        <f t="shared" ref="A11650:A11713" si="182">CONCATENATE(B11650,C11650,E11650,D11650,S11650,F11650)</f>
        <v>2017-2026Stockton1-in-2June PeakCAISO9</v>
      </c>
      <c r="B11650" t="s">
        <v>54</v>
      </c>
      <c r="C11650" t="s">
        <v>15</v>
      </c>
      <c r="D11650" t="s">
        <v>4</v>
      </c>
      <c r="E11650" t="s">
        <v>9</v>
      </c>
      <c r="F11650">
        <v>9</v>
      </c>
      <c r="G11650">
        <v>0.84631216526031494</v>
      </c>
      <c r="H11650">
        <v>0.84631216526031494</v>
      </c>
      <c r="I11650">
        <v>79.065689086914063</v>
      </c>
      <c r="J11650">
        <v>0</v>
      </c>
      <c r="K11650">
        <v>16376</v>
      </c>
      <c r="L11650">
        <v>15511.07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 t="s">
        <v>39</v>
      </c>
    </row>
    <row r="11651" spans="1:19" hidden="1" x14ac:dyDescent="0.25">
      <c r="A11651" s="10" t="str">
        <f t="shared" si="182"/>
        <v>2017-2026Stockton1-in-10June PeakCAISO9</v>
      </c>
      <c r="B11651" t="s">
        <v>54</v>
      </c>
      <c r="C11651" t="s">
        <v>15</v>
      </c>
      <c r="D11651" t="s">
        <v>4</v>
      </c>
      <c r="E11651" t="s">
        <v>1</v>
      </c>
      <c r="F11651">
        <v>9</v>
      </c>
      <c r="G11651">
        <v>0.79876971244812012</v>
      </c>
      <c r="H11651">
        <v>0.79876971244812012</v>
      </c>
      <c r="I11651">
        <v>78.05743408203125</v>
      </c>
      <c r="J11651">
        <v>0</v>
      </c>
      <c r="K11651">
        <v>16376</v>
      </c>
      <c r="L11651">
        <v>15511.07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 t="s">
        <v>39</v>
      </c>
    </row>
    <row r="11652" spans="1:19" hidden="1" x14ac:dyDescent="0.25">
      <c r="A11652" s="10" t="str">
        <f t="shared" si="182"/>
        <v>2017-2026Stockton1-in-2June PeakPGE9</v>
      </c>
      <c r="B11652" t="s">
        <v>54</v>
      </c>
      <c r="C11652" t="s">
        <v>15</v>
      </c>
      <c r="D11652" t="s">
        <v>4</v>
      </c>
      <c r="E11652" t="s">
        <v>9</v>
      </c>
      <c r="F11652">
        <v>9</v>
      </c>
      <c r="G11652">
        <v>0.87711441516876221</v>
      </c>
      <c r="H11652">
        <v>0.87711441516876221</v>
      </c>
      <c r="I11652">
        <v>79.971099853515625</v>
      </c>
      <c r="J11652">
        <v>0</v>
      </c>
      <c r="K11652">
        <v>16376</v>
      </c>
      <c r="L11652">
        <v>15511.07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 t="s">
        <v>38</v>
      </c>
    </row>
    <row r="11653" spans="1:19" hidden="1" x14ac:dyDescent="0.25">
      <c r="A11653" s="10" t="str">
        <f t="shared" si="182"/>
        <v>2017-2026Stockton1-in-10June PeakPGE9</v>
      </c>
      <c r="B11653" t="s">
        <v>54</v>
      </c>
      <c r="C11653" t="s">
        <v>15</v>
      </c>
      <c r="D11653" t="s">
        <v>4</v>
      </c>
      <c r="E11653" t="s">
        <v>1</v>
      </c>
      <c r="F11653">
        <v>9</v>
      </c>
      <c r="G11653">
        <v>0.87663596868515015</v>
      </c>
      <c r="H11653">
        <v>0.87663596868515015</v>
      </c>
      <c r="I11653">
        <v>81.8798828125</v>
      </c>
      <c r="J11653">
        <v>0</v>
      </c>
      <c r="K11653">
        <v>16376</v>
      </c>
      <c r="L11653">
        <v>15511.07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 t="s">
        <v>38</v>
      </c>
    </row>
    <row r="11654" spans="1:19" hidden="1" x14ac:dyDescent="0.25">
      <c r="A11654" s="10" t="str">
        <f t="shared" si="182"/>
        <v>2017-2026Stockton1-in-10June PeakCAISO10</v>
      </c>
      <c r="B11654" t="s">
        <v>54</v>
      </c>
      <c r="C11654" t="s">
        <v>15</v>
      </c>
      <c r="D11654" t="s">
        <v>4</v>
      </c>
      <c r="E11654" t="s">
        <v>1</v>
      </c>
      <c r="F11654">
        <v>10</v>
      </c>
      <c r="G11654">
        <v>0.87094074487686157</v>
      </c>
      <c r="H11654">
        <v>0.87094074487686157</v>
      </c>
      <c r="I11654">
        <v>81.803306579589844</v>
      </c>
      <c r="J11654">
        <v>0</v>
      </c>
      <c r="K11654">
        <v>16376</v>
      </c>
      <c r="L11654">
        <v>15511.07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 t="s">
        <v>39</v>
      </c>
    </row>
    <row r="11655" spans="1:19" hidden="1" x14ac:dyDescent="0.25">
      <c r="A11655" s="10" t="str">
        <f t="shared" si="182"/>
        <v>2017-2026Stockton1-in-2June PeakCAISO10</v>
      </c>
      <c r="B11655" t="s">
        <v>54</v>
      </c>
      <c r="C11655" t="s">
        <v>15</v>
      </c>
      <c r="D11655" t="s">
        <v>4</v>
      </c>
      <c r="E11655" t="s">
        <v>9</v>
      </c>
      <c r="F11655">
        <v>10</v>
      </c>
      <c r="G11655">
        <v>0.92277872562408447</v>
      </c>
      <c r="H11655">
        <v>0.92277872562408447</v>
      </c>
      <c r="I11655">
        <v>82.988365173339844</v>
      </c>
      <c r="J11655">
        <v>0</v>
      </c>
      <c r="K11655">
        <v>16376</v>
      </c>
      <c r="L11655">
        <v>15511.07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 t="s">
        <v>39</v>
      </c>
    </row>
    <row r="11656" spans="1:19" hidden="1" x14ac:dyDescent="0.25">
      <c r="A11656" s="10" t="str">
        <f t="shared" si="182"/>
        <v>2017-2026Stockton1-in-10June PeakPGE10</v>
      </c>
      <c r="B11656" t="s">
        <v>54</v>
      </c>
      <c r="C11656" t="s">
        <v>15</v>
      </c>
      <c r="D11656" t="s">
        <v>4</v>
      </c>
      <c r="E11656" t="s">
        <v>1</v>
      </c>
      <c r="F11656">
        <v>10</v>
      </c>
      <c r="G11656">
        <v>0.95584243535995483</v>
      </c>
      <c r="H11656">
        <v>0.95584243535995483</v>
      </c>
      <c r="I11656">
        <v>84.479354858398438</v>
      </c>
      <c r="J11656">
        <v>0</v>
      </c>
      <c r="K11656">
        <v>16376</v>
      </c>
      <c r="L11656">
        <v>15511.07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 t="s">
        <v>38</v>
      </c>
    </row>
    <row r="11657" spans="1:19" hidden="1" x14ac:dyDescent="0.25">
      <c r="A11657" s="10" t="str">
        <f t="shared" si="182"/>
        <v>2017-2026Stockton1-in-2June PeakPGE10</v>
      </c>
      <c r="B11657" t="s">
        <v>54</v>
      </c>
      <c r="C11657" t="s">
        <v>15</v>
      </c>
      <c r="D11657" t="s">
        <v>4</v>
      </c>
      <c r="E11657" t="s">
        <v>9</v>
      </c>
      <c r="F11657">
        <v>10</v>
      </c>
      <c r="G11657">
        <v>0.95636409521102905</v>
      </c>
      <c r="H11657">
        <v>0.95636409521102905</v>
      </c>
      <c r="I11657">
        <v>83.786041259765625</v>
      </c>
      <c r="J11657">
        <v>0</v>
      </c>
      <c r="K11657">
        <v>16376</v>
      </c>
      <c r="L11657">
        <v>15511.07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 t="s">
        <v>38</v>
      </c>
    </row>
    <row r="11658" spans="1:19" hidden="1" x14ac:dyDescent="0.25">
      <c r="A11658" s="10" t="str">
        <f t="shared" si="182"/>
        <v>2017-2026Stockton1-in-10June PeakCAISO11</v>
      </c>
      <c r="B11658" t="s">
        <v>54</v>
      </c>
      <c r="C11658" t="s">
        <v>15</v>
      </c>
      <c r="D11658" t="s">
        <v>4</v>
      </c>
      <c r="E11658" t="s">
        <v>1</v>
      </c>
      <c r="F11658">
        <v>11</v>
      </c>
      <c r="G11658">
        <v>0.99041014909744263</v>
      </c>
      <c r="H11658">
        <v>0.99041014909744263</v>
      </c>
      <c r="I11658">
        <v>85.678306579589844</v>
      </c>
      <c r="J11658">
        <v>0</v>
      </c>
      <c r="K11658">
        <v>16376</v>
      </c>
      <c r="L11658">
        <v>15511.07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 t="s">
        <v>39</v>
      </c>
    </row>
    <row r="11659" spans="1:19" hidden="1" x14ac:dyDescent="0.25">
      <c r="A11659" s="10" t="str">
        <f t="shared" si="182"/>
        <v>2017-2026Stockton1-in-2June PeakCAISO11</v>
      </c>
      <c r="B11659" t="s">
        <v>54</v>
      </c>
      <c r="C11659" t="s">
        <v>15</v>
      </c>
      <c r="D11659" t="s">
        <v>4</v>
      </c>
      <c r="E11659" t="s">
        <v>9</v>
      </c>
      <c r="F11659">
        <v>11</v>
      </c>
      <c r="G11659">
        <v>1.0493589639663696</v>
      </c>
      <c r="H11659">
        <v>1.0493589639663696</v>
      </c>
      <c r="I11659">
        <v>87.531158447265625</v>
      </c>
      <c r="J11659">
        <v>0</v>
      </c>
      <c r="K11659">
        <v>16376</v>
      </c>
      <c r="L11659">
        <v>15511.07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 t="s">
        <v>39</v>
      </c>
    </row>
    <row r="11660" spans="1:19" hidden="1" x14ac:dyDescent="0.25">
      <c r="A11660" s="10" t="str">
        <f t="shared" si="182"/>
        <v>2017-2026Stockton1-in-10June PeakPGE11</v>
      </c>
      <c r="B11660" t="s">
        <v>54</v>
      </c>
      <c r="C11660" t="s">
        <v>15</v>
      </c>
      <c r="D11660" t="s">
        <v>4</v>
      </c>
      <c r="E11660" t="s">
        <v>1</v>
      </c>
      <c r="F11660">
        <v>11</v>
      </c>
      <c r="G11660">
        <v>1.0869580507278442</v>
      </c>
      <c r="H11660">
        <v>1.0869580507278442</v>
      </c>
      <c r="I11660">
        <v>88.190689086914063</v>
      </c>
      <c r="J11660">
        <v>0</v>
      </c>
      <c r="K11660">
        <v>16376</v>
      </c>
      <c r="L11660">
        <v>15511.07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 t="s">
        <v>38</v>
      </c>
    </row>
    <row r="11661" spans="1:19" hidden="1" x14ac:dyDescent="0.25">
      <c r="A11661" s="10" t="str">
        <f t="shared" si="182"/>
        <v>2017-2026Stockton1-in-2June PeakPGE11</v>
      </c>
      <c r="B11661" t="s">
        <v>54</v>
      </c>
      <c r="C11661" t="s">
        <v>15</v>
      </c>
      <c r="D11661" t="s">
        <v>4</v>
      </c>
      <c r="E11661" t="s">
        <v>9</v>
      </c>
      <c r="F11661">
        <v>11</v>
      </c>
      <c r="G11661">
        <v>1.0875513553619385</v>
      </c>
      <c r="H11661">
        <v>1.0875513553619385</v>
      </c>
      <c r="I11661">
        <v>87.949699401855469</v>
      </c>
      <c r="J11661">
        <v>0</v>
      </c>
      <c r="K11661">
        <v>16376</v>
      </c>
      <c r="L11661">
        <v>15511.07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 t="s">
        <v>38</v>
      </c>
    </row>
    <row r="11662" spans="1:19" hidden="1" x14ac:dyDescent="0.25">
      <c r="A11662" s="10" t="str">
        <f t="shared" si="182"/>
        <v>2017-2026Stockton1-in-10June PeakCAISO12</v>
      </c>
      <c r="B11662" t="s">
        <v>54</v>
      </c>
      <c r="C11662" t="s">
        <v>15</v>
      </c>
      <c r="D11662" t="s">
        <v>4</v>
      </c>
      <c r="E11662" t="s">
        <v>1</v>
      </c>
      <c r="F11662">
        <v>12</v>
      </c>
      <c r="G11662">
        <v>1.1854071617126465</v>
      </c>
      <c r="H11662">
        <v>1.1854071617126465</v>
      </c>
      <c r="I11662">
        <v>89.699699401855469</v>
      </c>
      <c r="J11662">
        <v>0</v>
      </c>
      <c r="K11662">
        <v>16376</v>
      </c>
      <c r="L11662">
        <v>15511.07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 t="s">
        <v>39</v>
      </c>
    </row>
    <row r="11663" spans="1:19" hidden="1" x14ac:dyDescent="0.25">
      <c r="A11663" s="10" t="str">
        <f t="shared" si="182"/>
        <v>2017-2026Stockton1-in-2June PeakCAISO12</v>
      </c>
      <c r="B11663" t="s">
        <v>54</v>
      </c>
      <c r="C11663" t="s">
        <v>15</v>
      </c>
      <c r="D11663" t="s">
        <v>4</v>
      </c>
      <c r="E11663" t="s">
        <v>9</v>
      </c>
      <c r="F11663">
        <v>12</v>
      </c>
      <c r="G11663">
        <v>1.2559621334075928</v>
      </c>
      <c r="H11663">
        <v>1.2559621334075928</v>
      </c>
      <c r="I11663">
        <v>90.996620178222656</v>
      </c>
      <c r="J11663">
        <v>0</v>
      </c>
      <c r="K11663">
        <v>16376</v>
      </c>
      <c r="L11663">
        <v>15511.07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 t="s">
        <v>39</v>
      </c>
    </row>
    <row r="11664" spans="1:19" hidden="1" x14ac:dyDescent="0.25">
      <c r="A11664" s="10" t="str">
        <f t="shared" si="182"/>
        <v>2017-2026Stockton1-in-10June PeakPGE12</v>
      </c>
      <c r="B11664" t="s">
        <v>54</v>
      </c>
      <c r="C11664" t="s">
        <v>15</v>
      </c>
      <c r="D11664" t="s">
        <v>4</v>
      </c>
      <c r="E11664" t="s">
        <v>1</v>
      </c>
      <c r="F11664">
        <v>12</v>
      </c>
      <c r="G11664">
        <v>1.3009639978408813</v>
      </c>
      <c r="H11664">
        <v>1.3009639978408813</v>
      </c>
      <c r="I11664">
        <v>91.854354858398438</v>
      </c>
      <c r="J11664">
        <v>0</v>
      </c>
      <c r="K11664">
        <v>16376</v>
      </c>
      <c r="L11664">
        <v>15511.07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 t="s">
        <v>38</v>
      </c>
    </row>
    <row r="11665" spans="1:19" hidden="1" x14ac:dyDescent="0.25">
      <c r="A11665" s="10" t="str">
        <f t="shared" si="182"/>
        <v>2017-2026Stockton1-in-2June PeakPGE12</v>
      </c>
      <c r="B11665" t="s">
        <v>54</v>
      </c>
      <c r="C11665" t="s">
        <v>15</v>
      </c>
      <c r="D11665" t="s">
        <v>4</v>
      </c>
      <c r="E11665" t="s">
        <v>9</v>
      </c>
      <c r="F11665">
        <v>12</v>
      </c>
      <c r="G11665">
        <v>1.3016740083694458</v>
      </c>
      <c r="H11665">
        <v>1.3016740083694458</v>
      </c>
      <c r="I11665">
        <v>91.811561584472656</v>
      </c>
      <c r="J11665">
        <v>0</v>
      </c>
      <c r="K11665">
        <v>16376</v>
      </c>
      <c r="L11665">
        <v>15511.07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 t="s">
        <v>38</v>
      </c>
    </row>
    <row r="11666" spans="1:19" hidden="1" x14ac:dyDescent="0.25">
      <c r="A11666" s="10" t="str">
        <f t="shared" si="182"/>
        <v>2017-2026Stockton1-in-10June PeakCAISO13</v>
      </c>
      <c r="B11666" t="s">
        <v>54</v>
      </c>
      <c r="C11666" t="s">
        <v>15</v>
      </c>
      <c r="D11666" t="s">
        <v>4</v>
      </c>
      <c r="E11666" t="s">
        <v>1</v>
      </c>
      <c r="F11666">
        <v>13</v>
      </c>
      <c r="G11666">
        <v>1.4374197721481323</v>
      </c>
      <c r="H11666">
        <v>1.4374197721481323</v>
      </c>
      <c r="I11666">
        <v>92.652030944824219</v>
      </c>
      <c r="J11666">
        <v>0</v>
      </c>
      <c r="K11666">
        <v>16376</v>
      </c>
      <c r="L11666">
        <v>15511.07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 t="s">
        <v>39</v>
      </c>
    </row>
    <row r="11667" spans="1:19" hidden="1" x14ac:dyDescent="0.25">
      <c r="A11667" s="10" t="str">
        <f t="shared" si="182"/>
        <v>2017-2026Stockton1-in-2June PeakCAISO13</v>
      </c>
      <c r="B11667" t="s">
        <v>54</v>
      </c>
      <c r="C11667" t="s">
        <v>15</v>
      </c>
      <c r="D11667" t="s">
        <v>4</v>
      </c>
      <c r="E11667" t="s">
        <v>9</v>
      </c>
      <c r="F11667">
        <v>13</v>
      </c>
      <c r="G11667">
        <v>1.5229743719100952</v>
      </c>
      <c r="H11667">
        <v>1.5229743719100952</v>
      </c>
      <c r="I11667">
        <v>94.375747680664063</v>
      </c>
      <c r="J11667">
        <v>0</v>
      </c>
      <c r="K11667">
        <v>16376</v>
      </c>
      <c r="L11667">
        <v>15511.07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 t="s">
        <v>39</v>
      </c>
    </row>
    <row r="11668" spans="1:19" hidden="1" x14ac:dyDescent="0.25">
      <c r="A11668" s="10" t="str">
        <f t="shared" si="182"/>
        <v>2017-2026Stockton1-in-2June PeakPGE13</v>
      </c>
      <c r="B11668" t="s">
        <v>54</v>
      </c>
      <c r="C11668" t="s">
        <v>15</v>
      </c>
      <c r="D11668" t="s">
        <v>4</v>
      </c>
      <c r="E11668" t="s">
        <v>9</v>
      </c>
      <c r="F11668">
        <v>13</v>
      </c>
      <c r="G11668">
        <v>1.578404426574707</v>
      </c>
      <c r="H11668">
        <v>1.578404426574707</v>
      </c>
      <c r="I11668">
        <v>95.065689086914063</v>
      </c>
      <c r="J11668">
        <v>0</v>
      </c>
      <c r="K11668">
        <v>16376</v>
      </c>
      <c r="L11668">
        <v>15511.07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 t="s">
        <v>38</v>
      </c>
    </row>
    <row r="11669" spans="1:19" hidden="1" x14ac:dyDescent="0.25">
      <c r="A11669" s="10" t="str">
        <f t="shared" si="182"/>
        <v>2017-2026Stockton1-in-10June PeakPGE13</v>
      </c>
      <c r="B11669" t="s">
        <v>54</v>
      </c>
      <c r="C11669" t="s">
        <v>15</v>
      </c>
      <c r="D11669" t="s">
        <v>4</v>
      </c>
      <c r="E11669" t="s">
        <v>1</v>
      </c>
      <c r="F11669">
        <v>13</v>
      </c>
      <c r="G11669">
        <v>1.5775433778762817</v>
      </c>
      <c r="H11669">
        <v>1.5775433778762817</v>
      </c>
      <c r="I11669">
        <v>95.522148132324219</v>
      </c>
      <c r="J11669">
        <v>0</v>
      </c>
      <c r="K11669">
        <v>16376</v>
      </c>
      <c r="L11669">
        <v>15511.07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 t="s">
        <v>38</v>
      </c>
    </row>
    <row r="11670" spans="1:19" hidden="1" x14ac:dyDescent="0.25">
      <c r="A11670" s="10" t="str">
        <f t="shared" si="182"/>
        <v>2017-2026Stockton1-in-10June PeakCAISO14</v>
      </c>
      <c r="B11670" t="s">
        <v>54</v>
      </c>
      <c r="C11670" t="s">
        <v>15</v>
      </c>
      <c r="D11670" t="s">
        <v>4</v>
      </c>
      <c r="E11670" t="s">
        <v>1</v>
      </c>
      <c r="F11670">
        <v>14</v>
      </c>
      <c r="G11670">
        <v>1.7260583639144897</v>
      </c>
      <c r="H11670">
        <v>1.4209215641021729</v>
      </c>
      <c r="I11670">
        <v>94.92755126953125</v>
      </c>
      <c r="J11670">
        <v>0.10273714363574982</v>
      </c>
      <c r="K11670">
        <v>16376</v>
      </c>
      <c r="L11670">
        <v>15511.07</v>
      </c>
      <c r="M11670">
        <v>0.30513674020767212</v>
      </c>
      <c r="N11670">
        <v>0.17346881330013275</v>
      </c>
      <c r="O11670">
        <v>0.2512613832950592</v>
      </c>
      <c r="P11670">
        <v>0.30513674020767212</v>
      </c>
      <c r="Q11670">
        <v>0.35901209712028503</v>
      </c>
      <c r="R11670">
        <v>0.43680465221405029</v>
      </c>
      <c r="S11670" t="s">
        <v>39</v>
      </c>
    </row>
    <row r="11671" spans="1:19" hidden="1" x14ac:dyDescent="0.25">
      <c r="A11671" s="10" t="str">
        <f t="shared" si="182"/>
        <v>2017-2026Stockton1-in-2June PeakCAISO14</v>
      </c>
      <c r="B11671" t="s">
        <v>54</v>
      </c>
      <c r="C11671" t="s">
        <v>15</v>
      </c>
      <c r="D11671" t="s">
        <v>4</v>
      </c>
      <c r="E11671" t="s">
        <v>9</v>
      </c>
      <c r="F11671">
        <v>14</v>
      </c>
      <c r="G11671">
        <v>1.8287926912307739</v>
      </c>
      <c r="H11671">
        <v>1.482941746711731</v>
      </c>
      <c r="I11671">
        <v>97.220344543457031</v>
      </c>
      <c r="J11671">
        <v>0.10273714363574982</v>
      </c>
      <c r="K11671">
        <v>16376</v>
      </c>
      <c r="L11671">
        <v>15511.07</v>
      </c>
      <c r="M11671">
        <v>0.34585097432136536</v>
      </c>
      <c r="N11671">
        <v>0.21418304741382599</v>
      </c>
      <c r="O11671">
        <v>0.29197561740875244</v>
      </c>
      <c r="P11671">
        <v>0.34585097432136536</v>
      </c>
      <c r="Q11671">
        <v>0.39972633123397827</v>
      </c>
      <c r="R11671">
        <v>0.47751888632774353</v>
      </c>
      <c r="S11671" t="s">
        <v>39</v>
      </c>
    </row>
    <row r="11672" spans="1:19" hidden="1" x14ac:dyDescent="0.25">
      <c r="A11672" s="10" t="str">
        <f t="shared" si="182"/>
        <v>2017-2026Stockton1-in-10June PeakPGE14</v>
      </c>
      <c r="B11672" t="s">
        <v>54</v>
      </c>
      <c r="C11672" t="s">
        <v>15</v>
      </c>
      <c r="D11672" t="s">
        <v>4</v>
      </c>
      <c r="E11672" t="s">
        <v>1</v>
      </c>
      <c r="F11672">
        <v>14</v>
      </c>
      <c r="G11672">
        <v>1.8943192958831787</v>
      </c>
      <c r="H11672">
        <v>1.5314545631408691</v>
      </c>
      <c r="I11672">
        <v>97.845344543457031</v>
      </c>
      <c r="J11672">
        <v>0.10273714363574982</v>
      </c>
      <c r="K11672">
        <v>16376</v>
      </c>
      <c r="L11672">
        <v>15511.07</v>
      </c>
      <c r="M11672">
        <v>0.36286467313766479</v>
      </c>
      <c r="N11672">
        <v>0.23119674623012543</v>
      </c>
      <c r="O11672">
        <v>0.30898931622505188</v>
      </c>
      <c r="P11672">
        <v>0.36286467313766479</v>
      </c>
      <c r="Q11672">
        <v>0.41674003005027771</v>
      </c>
      <c r="R11672">
        <v>0.49453258514404297</v>
      </c>
      <c r="S11672" t="s">
        <v>38</v>
      </c>
    </row>
    <row r="11673" spans="1:19" hidden="1" x14ac:dyDescent="0.25">
      <c r="A11673" s="10" t="str">
        <f t="shared" si="182"/>
        <v>2017-2026Stockton1-in-2June PeakPGE14</v>
      </c>
      <c r="B11673" t="s">
        <v>54</v>
      </c>
      <c r="C11673" t="s">
        <v>15</v>
      </c>
      <c r="D11673" t="s">
        <v>4</v>
      </c>
      <c r="E11673" t="s">
        <v>9</v>
      </c>
      <c r="F11673">
        <v>14</v>
      </c>
      <c r="G11673">
        <v>1.8953531980514526</v>
      </c>
      <c r="H11673">
        <v>1.5339404344558716</v>
      </c>
      <c r="I11673">
        <v>97.358482360839844</v>
      </c>
      <c r="J11673">
        <v>0.10273714363574982</v>
      </c>
      <c r="K11673">
        <v>16376</v>
      </c>
      <c r="L11673">
        <v>15511.07</v>
      </c>
      <c r="M11673">
        <v>0.36141273379325867</v>
      </c>
      <c r="N11673">
        <v>0.2297448068857193</v>
      </c>
      <c r="O11673">
        <v>0.30753737688064575</v>
      </c>
      <c r="P11673">
        <v>0.36141273379325867</v>
      </c>
      <c r="Q11673">
        <v>0.41528809070587158</v>
      </c>
      <c r="R11673">
        <v>0.49308064579963684</v>
      </c>
      <c r="S11673" t="s">
        <v>38</v>
      </c>
    </row>
    <row r="11674" spans="1:19" hidden="1" x14ac:dyDescent="0.25">
      <c r="A11674" s="10" t="str">
        <f t="shared" si="182"/>
        <v>2017-2026Stockton1-in-10June PeakCAISO15</v>
      </c>
      <c r="B11674" t="s">
        <v>54</v>
      </c>
      <c r="C11674" t="s">
        <v>15</v>
      </c>
      <c r="D11674" t="s">
        <v>4</v>
      </c>
      <c r="E11674" t="s">
        <v>1</v>
      </c>
      <c r="F11674">
        <v>15</v>
      </c>
      <c r="G11674">
        <v>2.025468111038208</v>
      </c>
      <c r="H11674">
        <v>1.5534682273864746</v>
      </c>
      <c r="I11674">
        <v>97.599472045898438</v>
      </c>
      <c r="J11674">
        <v>0.1230589896440506</v>
      </c>
      <c r="K11674">
        <v>16376</v>
      </c>
      <c r="L11674">
        <v>15511.07</v>
      </c>
      <c r="M11674">
        <v>0.47199994325637817</v>
      </c>
      <c r="N11674">
        <v>0.31428754329681396</v>
      </c>
      <c r="O11674">
        <v>0.40746781229972839</v>
      </c>
      <c r="P11674">
        <v>0.47199994325637817</v>
      </c>
      <c r="Q11674">
        <v>0.53653210401535034</v>
      </c>
      <c r="R11674">
        <v>0.62971234321594238</v>
      </c>
      <c r="S11674" t="s">
        <v>39</v>
      </c>
    </row>
    <row r="11675" spans="1:19" hidden="1" x14ac:dyDescent="0.25">
      <c r="A11675" s="10" t="str">
        <f t="shared" si="182"/>
        <v>2017-2026Stockton1-in-2June PeakCAISO15</v>
      </c>
      <c r="B11675" t="s">
        <v>54</v>
      </c>
      <c r="C11675" t="s">
        <v>15</v>
      </c>
      <c r="D11675" t="s">
        <v>4</v>
      </c>
      <c r="E11675" t="s">
        <v>9</v>
      </c>
      <c r="F11675">
        <v>15</v>
      </c>
      <c r="G11675">
        <v>2.1460232734680176</v>
      </c>
      <c r="H11675">
        <v>1.6291357278823853</v>
      </c>
      <c r="I11675">
        <v>99.06494140625</v>
      </c>
      <c r="J11675">
        <v>0.1230589896440506</v>
      </c>
      <c r="K11675">
        <v>16376</v>
      </c>
      <c r="L11675">
        <v>15511.07</v>
      </c>
      <c r="M11675">
        <v>0.51688754558563232</v>
      </c>
      <c r="N11675">
        <v>0.35917514562606812</v>
      </c>
      <c r="O11675">
        <v>0.45235541462898254</v>
      </c>
      <c r="P11675">
        <v>0.51688754558563232</v>
      </c>
      <c r="Q11675">
        <v>0.58141970634460449</v>
      </c>
      <c r="R11675">
        <v>0.67459994554519653</v>
      </c>
      <c r="S11675" t="s">
        <v>39</v>
      </c>
    </row>
    <row r="11676" spans="1:19" hidden="1" x14ac:dyDescent="0.25">
      <c r="A11676" s="10" t="str">
        <f t="shared" si="182"/>
        <v>2017-2026Stockton1-in-10June PeakPGE15</v>
      </c>
      <c r="B11676" t="s">
        <v>54</v>
      </c>
      <c r="C11676" t="s">
        <v>15</v>
      </c>
      <c r="D11676" t="s">
        <v>4</v>
      </c>
      <c r="E11676" t="s">
        <v>1</v>
      </c>
      <c r="F11676">
        <v>15</v>
      </c>
      <c r="G11676">
        <v>2.2229163646697998</v>
      </c>
      <c r="H11676">
        <v>1.6764180660247803</v>
      </c>
      <c r="I11676">
        <v>100.22860717773437</v>
      </c>
      <c r="J11676">
        <v>0.1230589896440506</v>
      </c>
      <c r="K11676">
        <v>16376</v>
      </c>
      <c r="L11676">
        <v>15511.07</v>
      </c>
      <c r="M11676">
        <v>0.54649835824966431</v>
      </c>
      <c r="N11676">
        <v>0.3887859582901001</v>
      </c>
      <c r="O11676">
        <v>0.48196622729301453</v>
      </c>
      <c r="P11676">
        <v>0.54649835824966431</v>
      </c>
      <c r="Q11676">
        <v>0.61103051900863647</v>
      </c>
      <c r="R11676">
        <v>0.70421075820922852</v>
      </c>
      <c r="S11676" t="s">
        <v>38</v>
      </c>
    </row>
    <row r="11677" spans="1:19" hidden="1" x14ac:dyDescent="0.25">
      <c r="A11677" s="10" t="str">
        <f t="shared" si="182"/>
        <v>2017-2026Stockton1-in-2June PeakPGE15</v>
      </c>
      <c r="B11677" t="s">
        <v>54</v>
      </c>
      <c r="C11677" t="s">
        <v>15</v>
      </c>
      <c r="D11677" t="s">
        <v>4</v>
      </c>
      <c r="E11677" t="s">
        <v>9</v>
      </c>
      <c r="F11677">
        <v>15</v>
      </c>
      <c r="G11677">
        <v>2.2241296768188477</v>
      </c>
      <c r="H11677">
        <v>1.6867467164993286</v>
      </c>
      <c r="I11677">
        <v>99.078079223632813</v>
      </c>
      <c r="J11677">
        <v>0.1230589896440506</v>
      </c>
      <c r="K11677">
        <v>16376</v>
      </c>
      <c r="L11677">
        <v>15511.07</v>
      </c>
      <c r="M11677">
        <v>0.53738296031951904</v>
      </c>
      <c r="N11677">
        <v>0.37967056035995483</v>
      </c>
      <c r="O11677">
        <v>0.47285082936286926</v>
      </c>
      <c r="P11677">
        <v>0.53738296031951904</v>
      </c>
      <c r="Q11677">
        <v>0.60191512107849121</v>
      </c>
      <c r="R11677">
        <v>0.69509536027908325</v>
      </c>
      <c r="S11677" t="s">
        <v>38</v>
      </c>
    </row>
    <row r="11678" spans="1:19" hidden="1" x14ac:dyDescent="0.25">
      <c r="A11678" s="10" t="str">
        <f t="shared" si="182"/>
        <v>2017-2026Stockton1-in-2June PeakCAISO16</v>
      </c>
      <c r="B11678" t="s">
        <v>54</v>
      </c>
      <c r="C11678" t="s">
        <v>15</v>
      </c>
      <c r="D11678" t="s">
        <v>4</v>
      </c>
      <c r="E11678" t="s">
        <v>9</v>
      </c>
      <c r="F11678">
        <v>16</v>
      </c>
      <c r="G11678">
        <v>2.4887659549713135</v>
      </c>
      <c r="H11678">
        <v>1.8927249908447266</v>
      </c>
      <c r="I11678">
        <v>100.51313781738281</v>
      </c>
      <c r="J11678">
        <v>0.15615223348140717</v>
      </c>
      <c r="K11678">
        <v>16376</v>
      </c>
      <c r="L11678">
        <v>15511.07</v>
      </c>
      <c r="M11678">
        <v>0.59604090452194214</v>
      </c>
      <c r="N11678">
        <v>0.39591619372367859</v>
      </c>
      <c r="O11678">
        <v>0.51415467262268066</v>
      </c>
      <c r="P11678">
        <v>0.59604090452194214</v>
      </c>
      <c r="Q11678">
        <v>0.67792713642120361</v>
      </c>
      <c r="R11678">
        <v>0.7961655855178833</v>
      </c>
      <c r="S11678" t="s">
        <v>39</v>
      </c>
    </row>
    <row r="11679" spans="1:19" hidden="1" x14ac:dyDescent="0.25">
      <c r="A11679" s="10" t="str">
        <f t="shared" si="182"/>
        <v>2017-2026Stockton1-in-10June PeakCAISO16</v>
      </c>
      <c r="B11679" t="s">
        <v>54</v>
      </c>
      <c r="C11679" t="s">
        <v>15</v>
      </c>
      <c r="D11679" t="s">
        <v>4</v>
      </c>
      <c r="E11679" t="s">
        <v>1</v>
      </c>
      <c r="F11679">
        <v>16</v>
      </c>
      <c r="G11679">
        <v>2.3489570617675781</v>
      </c>
      <c r="H11679">
        <v>1.7938659191131592</v>
      </c>
      <c r="I11679">
        <v>99.284538269042969</v>
      </c>
      <c r="J11679">
        <v>0.15615223348140717</v>
      </c>
      <c r="K11679">
        <v>16376</v>
      </c>
      <c r="L11679">
        <v>15511.07</v>
      </c>
      <c r="M11679">
        <v>0.55509108304977417</v>
      </c>
      <c r="N11679">
        <v>0.35496637225151062</v>
      </c>
      <c r="O11679">
        <v>0.4732048511505127</v>
      </c>
      <c r="P11679">
        <v>0.55509108304977417</v>
      </c>
      <c r="Q11679">
        <v>0.63697731494903564</v>
      </c>
      <c r="R11679">
        <v>0.75521576404571533</v>
      </c>
      <c r="S11679" t="s">
        <v>39</v>
      </c>
    </row>
    <row r="11680" spans="1:19" hidden="1" x14ac:dyDescent="0.25">
      <c r="A11680" s="10" t="str">
        <f t="shared" si="182"/>
        <v>2017-2026Stockton1-in-10June PeakPGE16</v>
      </c>
      <c r="B11680" t="s">
        <v>54</v>
      </c>
      <c r="C11680" t="s">
        <v>15</v>
      </c>
      <c r="D11680" t="s">
        <v>4</v>
      </c>
      <c r="E11680" t="s">
        <v>1</v>
      </c>
      <c r="F11680">
        <v>16</v>
      </c>
      <c r="G11680">
        <v>2.5779397487640381</v>
      </c>
      <c r="H11680">
        <v>1.9444228410720825</v>
      </c>
      <c r="I11680">
        <v>101.85773468017578</v>
      </c>
      <c r="J11680">
        <v>0.15615223348140717</v>
      </c>
      <c r="K11680">
        <v>16376</v>
      </c>
      <c r="L11680">
        <v>15511.07</v>
      </c>
      <c r="M11680">
        <v>0.63351690769195557</v>
      </c>
      <c r="N11680">
        <v>0.43339219689369202</v>
      </c>
      <c r="O11680">
        <v>0.55163067579269409</v>
      </c>
      <c r="P11680">
        <v>0.63351690769195557</v>
      </c>
      <c r="Q11680">
        <v>0.71540313959121704</v>
      </c>
      <c r="R11680">
        <v>0.83364158868789673</v>
      </c>
      <c r="S11680" t="s">
        <v>38</v>
      </c>
    </row>
    <row r="11681" spans="1:19" hidden="1" x14ac:dyDescent="0.25">
      <c r="A11681" s="10" t="str">
        <f t="shared" si="182"/>
        <v>2017-2026Stockton1-in-2June PeakPGE16</v>
      </c>
      <c r="B11681" t="s">
        <v>54</v>
      </c>
      <c r="C11681" t="s">
        <v>15</v>
      </c>
      <c r="D11681" t="s">
        <v>4</v>
      </c>
      <c r="E11681" t="s">
        <v>9</v>
      </c>
      <c r="F11681">
        <v>16</v>
      </c>
      <c r="G11681">
        <v>2.5793466567993164</v>
      </c>
      <c r="H11681">
        <v>1.9701545238494873</v>
      </c>
      <c r="I11681">
        <v>100.65540313720703</v>
      </c>
      <c r="J11681">
        <v>0.15615223348140717</v>
      </c>
      <c r="K11681">
        <v>16376</v>
      </c>
      <c r="L11681">
        <v>15511.07</v>
      </c>
      <c r="M11681">
        <v>0.60919207334518433</v>
      </c>
      <c r="N11681">
        <v>0.40906736254692078</v>
      </c>
      <c r="O11681">
        <v>0.52730584144592285</v>
      </c>
      <c r="P11681">
        <v>0.60919207334518433</v>
      </c>
      <c r="Q11681">
        <v>0.6910783052444458</v>
      </c>
      <c r="R11681">
        <v>0.80931675434112549</v>
      </c>
      <c r="S11681" t="s">
        <v>38</v>
      </c>
    </row>
    <row r="11682" spans="1:19" hidden="1" x14ac:dyDescent="0.25">
      <c r="A11682" s="10" t="str">
        <f t="shared" si="182"/>
        <v>2017-2026Stockton1-in-10June PeakCAISO17</v>
      </c>
      <c r="B11682" t="s">
        <v>54</v>
      </c>
      <c r="C11682" t="s">
        <v>15</v>
      </c>
      <c r="D11682" t="s">
        <v>4</v>
      </c>
      <c r="E11682" t="s">
        <v>1</v>
      </c>
      <c r="F11682">
        <v>17</v>
      </c>
      <c r="G11682">
        <v>2.6291158199310303</v>
      </c>
      <c r="H11682">
        <v>2.0086443424224854</v>
      </c>
      <c r="I11682">
        <v>99.232734680175781</v>
      </c>
      <c r="J11682">
        <v>0.16046801209449768</v>
      </c>
      <c r="K11682">
        <v>16376</v>
      </c>
      <c r="L11682">
        <v>15511.07</v>
      </c>
      <c r="M11682">
        <v>0.62047147750854492</v>
      </c>
      <c r="N11682">
        <v>0.41481566429138184</v>
      </c>
      <c r="O11682">
        <v>0.53632205724716187</v>
      </c>
      <c r="P11682">
        <v>0.62047147750854492</v>
      </c>
      <c r="Q11682">
        <v>0.70462089776992798</v>
      </c>
      <c r="R11682">
        <v>0.82612729072570801</v>
      </c>
      <c r="S11682" t="s">
        <v>39</v>
      </c>
    </row>
    <row r="11683" spans="1:19" hidden="1" x14ac:dyDescent="0.25">
      <c r="A11683" s="10" t="str">
        <f t="shared" si="182"/>
        <v>2017-2026Stockton1-in-2June PeakCAISO17</v>
      </c>
      <c r="B11683" t="s">
        <v>54</v>
      </c>
      <c r="C11683" t="s">
        <v>15</v>
      </c>
      <c r="D11683" t="s">
        <v>4</v>
      </c>
      <c r="E11683" t="s">
        <v>9</v>
      </c>
      <c r="F11683">
        <v>17</v>
      </c>
      <c r="G11683">
        <v>2.7855997085571289</v>
      </c>
      <c r="H11683">
        <v>2.1212847232818604</v>
      </c>
      <c r="I11683">
        <v>100.625</v>
      </c>
      <c r="J11683">
        <v>0.16046801209449768</v>
      </c>
      <c r="K11683">
        <v>16376</v>
      </c>
      <c r="L11683">
        <v>15511.07</v>
      </c>
      <c r="M11683">
        <v>0.66431504487991333</v>
      </c>
      <c r="N11683">
        <v>0.45865923166275024</v>
      </c>
      <c r="O11683">
        <v>0.58016562461853027</v>
      </c>
      <c r="P11683">
        <v>0.66431504487991333</v>
      </c>
      <c r="Q11683">
        <v>0.74846446514129639</v>
      </c>
      <c r="R11683">
        <v>0.86997085809707642</v>
      </c>
      <c r="S11683" t="s">
        <v>39</v>
      </c>
    </row>
    <row r="11684" spans="1:19" hidden="1" x14ac:dyDescent="0.25">
      <c r="A11684" s="10" t="str">
        <f t="shared" si="182"/>
        <v>2017-2026Stockton1-in-2June PeakPGE17</v>
      </c>
      <c r="B11684" t="s">
        <v>54</v>
      </c>
      <c r="C11684" t="s">
        <v>15</v>
      </c>
      <c r="D11684" t="s">
        <v>4</v>
      </c>
      <c r="E11684" t="s">
        <v>9</v>
      </c>
      <c r="F11684">
        <v>17</v>
      </c>
      <c r="G11684">
        <v>2.88698410987854</v>
      </c>
      <c r="H11684">
        <v>2.2036368846893311</v>
      </c>
      <c r="I11684">
        <v>100.80180358886719</v>
      </c>
      <c r="J11684">
        <v>0.16046801209449768</v>
      </c>
      <c r="K11684">
        <v>16376</v>
      </c>
      <c r="L11684">
        <v>15511.07</v>
      </c>
      <c r="M11684">
        <v>0.68334728479385376</v>
      </c>
      <c r="N11684">
        <v>0.47769147157669067</v>
      </c>
      <c r="O11684">
        <v>0.5991978645324707</v>
      </c>
      <c r="P11684">
        <v>0.68334728479385376</v>
      </c>
      <c r="Q11684">
        <v>0.76749670505523682</v>
      </c>
      <c r="R11684">
        <v>0.88900309801101685</v>
      </c>
      <c r="S11684" t="s">
        <v>38</v>
      </c>
    </row>
    <row r="11685" spans="1:19" hidden="1" x14ac:dyDescent="0.25">
      <c r="A11685" s="10" t="str">
        <f t="shared" si="182"/>
        <v>2017-2026Stockton1-in-10June PeakPGE17</v>
      </c>
      <c r="B11685" t="s">
        <v>54</v>
      </c>
      <c r="C11685" t="s">
        <v>15</v>
      </c>
      <c r="D11685" t="s">
        <v>4</v>
      </c>
      <c r="E11685" t="s">
        <v>1</v>
      </c>
      <c r="F11685">
        <v>17</v>
      </c>
      <c r="G11685">
        <v>2.8854093551635742</v>
      </c>
      <c r="H11685">
        <v>2.1819353103637695</v>
      </c>
      <c r="I11685">
        <v>102.37912750244141</v>
      </c>
      <c r="J11685">
        <v>0.16046801209449768</v>
      </c>
      <c r="K11685">
        <v>16376</v>
      </c>
      <c r="L11685">
        <v>15511.07</v>
      </c>
      <c r="M11685">
        <v>0.70347392559051514</v>
      </c>
      <c r="N11685">
        <v>0.49781811237335205</v>
      </c>
      <c r="O11685">
        <v>0.61932450532913208</v>
      </c>
      <c r="P11685">
        <v>0.70347392559051514</v>
      </c>
      <c r="Q11685">
        <v>0.78762334585189819</v>
      </c>
      <c r="R11685">
        <v>0.90912973880767822</v>
      </c>
      <c r="S11685" t="s">
        <v>38</v>
      </c>
    </row>
    <row r="11686" spans="1:19" hidden="1" x14ac:dyDescent="0.25">
      <c r="A11686" s="10" t="str">
        <f t="shared" si="182"/>
        <v>2017-2026Stockton1-in-2June PeakCAISO18</v>
      </c>
      <c r="B11686" t="s">
        <v>54</v>
      </c>
      <c r="C11686" t="s">
        <v>15</v>
      </c>
      <c r="D11686" t="s">
        <v>4</v>
      </c>
      <c r="E11686" t="s">
        <v>9</v>
      </c>
      <c r="F11686">
        <v>18</v>
      </c>
      <c r="G11686">
        <v>2.9771583080291748</v>
      </c>
      <c r="H11686">
        <v>2.3134078979492187</v>
      </c>
      <c r="I11686">
        <v>99.517265319824219</v>
      </c>
      <c r="J11686">
        <v>0.13599415123462677</v>
      </c>
      <c r="K11686">
        <v>16376</v>
      </c>
      <c r="L11686">
        <v>15511.07</v>
      </c>
      <c r="M11686">
        <v>0.66375041007995605</v>
      </c>
      <c r="N11686">
        <v>0.48946031928062439</v>
      </c>
      <c r="O11686">
        <v>0.59243506193161011</v>
      </c>
      <c r="P11686">
        <v>0.66375041007995605</v>
      </c>
      <c r="Q11686">
        <v>0.735065758228302</v>
      </c>
      <c r="R11686">
        <v>0.83804053068161011</v>
      </c>
      <c r="S11686" t="s">
        <v>39</v>
      </c>
    </row>
    <row r="11687" spans="1:19" hidden="1" x14ac:dyDescent="0.25">
      <c r="A11687" s="10" t="str">
        <f t="shared" si="182"/>
        <v>2017-2026Stockton1-in-10June PeakCAISO18</v>
      </c>
      <c r="B11687" t="s">
        <v>54</v>
      </c>
      <c r="C11687" t="s">
        <v>15</v>
      </c>
      <c r="D11687" t="s">
        <v>4</v>
      </c>
      <c r="E11687" t="s">
        <v>1</v>
      </c>
      <c r="F11687">
        <v>18</v>
      </c>
      <c r="G11687">
        <v>2.8099133968353271</v>
      </c>
      <c r="H11687">
        <v>2.1801145076751709</v>
      </c>
      <c r="I11687">
        <v>98.642265319824219</v>
      </c>
      <c r="J11687">
        <v>0.13599415123462677</v>
      </c>
      <c r="K11687">
        <v>16376</v>
      </c>
      <c r="L11687">
        <v>15511.07</v>
      </c>
      <c r="M11687">
        <v>0.62979882955551147</v>
      </c>
      <c r="N11687">
        <v>0.45550873875617981</v>
      </c>
      <c r="O11687">
        <v>0.55848348140716553</v>
      </c>
      <c r="P11687">
        <v>0.62979882955551147</v>
      </c>
      <c r="Q11687">
        <v>0.70111417770385742</v>
      </c>
      <c r="R11687">
        <v>0.80408895015716553</v>
      </c>
      <c r="S11687" t="s">
        <v>39</v>
      </c>
    </row>
    <row r="11688" spans="1:19" hidden="1" x14ac:dyDescent="0.25">
      <c r="A11688" s="10" t="str">
        <f t="shared" si="182"/>
        <v>2017-2026Stockton1-in-2June PeakPGE18</v>
      </c>
      <c r="B11688" t="s">
        <v>54</v>
      </c>
      <c r="C11688" t="s">
        <v>15</v>
      </c>
      <c r="D11688" t="s">
        <v>4</v>
      </c>
      <c r="E11688" t="s">
        <v>9</v>
      </c>
      <c r="F11688">
        <v>18</v>
      </c>
      <c r="G11688">
        <v>3.0855145454406738</v>
      </c>
      <c r="H11688">
        <v>2.4075932502746582</v>
      </c>
      <c r="I11688">
        <v>99.672676086425781</v>
      </c>
      <c r="J11688">
        <v>0.13599415123462677</v>
      </c>
      <c r="K11688">
        <v>16376</v>
      </c>
      <c r="L11688">
        <v>15511.07</v>
      </c>
      <c r="M11688">
        <v>0.67792141437530518</v>
      </c>
      <c r="N11688">
        <v>0.50363129377365112</v>
      </c>
      <c r="O11688">
        <v>0.60660606622695923</v>
      </c>
      <c r="P11688">
        <v>0.67792141437530518</v>
      </c>
      <c r="Q11688">
        <v>0.74923676252365112</v>
      </c>
      <c r="R11688">
        <v>0.85221153497695923</v>
      </c>
      <c r="S11688" t="s">
        <v>38</v>
      </c>
    </row>
    <row r="11689" spans="1:19" hidden="1" x14ac:dyDescent="0.25">
      <c r="A11689" s="10" t="str">
        <f t="shared" si="182"/>
        <v>2017-2026Stockton1-in-10June PeakPGE18</v>
      </c>
      <c r="B11689" t="s">
        <v>54</v>
      </c>
      <c r="C11689" t="s">
        <v>15</v>
      </c>
      <c r="D11689" t="s">
        <v>4</v>
      </c>
      <c r="E11689" t="s">
        <v>1</v>
      </c>
      <c r="F11689">
        <v>18</v>
      </c>
      <c r="G11689">
        <v>3.0838315486907959</v>
      </c>
      <c r="H11689">
        <v>2.3505139350891113</v>
      </c>
      <c r="I11689">
        <v>102.59459686279297</v>
      </c>
      <c r="J11689">
        <v>0.13599415123462677</v>
      </c>
      <c r="K11689">
        <v>16376</v>
      </c>
      <c r="L11689">
        <v>15511.07</v>
      </c>
      <c r="M11689">
        <v>0.73331773281097412</v>
      </c>
      <c r="N11689">
        <v>0.55902761220932007</v>
      </c>
      <c r="O11689">
        <v>0.66200238466262817</v>
      </c>
      <c r="P11689">
        <v>0.73331773281097412</v>
      </c>
      <c r="Q11689">
        <v>0.80463308095932007</v>
      </c>
      <c r="R11689">
        <v>0.90760785341262817</v>
      </c>
      <c r="S11689" t="s">
        <v>38</v>
      </c>
    </row>
    <row r="11690" spans="1:19" hidden="1" x14ac:dyDescent="0.25">
      <c r="A11690" s="10" t="str">
        <f t="shared" si="182"/>
        <v>2017-2026Stockton1-in-2June PeakCAISO19</v>
      </c>
      <c r="B11690" t="s">
        <v>54</v>
      </c>
      <c r="C11690" t="s">
        <v>15</v>
      </c>
      <c r="D11690" t="s">
        <v>4</v>
      </c>
      <c r="E11690" t="s">
        <v>9</v>
      </c>
      <c r="F11690">
        <v>19</v>
      </c>
      <c r="G11690">
        <v>3.0055642127990723</v>
      </c>
      <c r="H11690">
        <v>3.2516665458679199</v>
      </c>
      <c r="I11690">
        <v>98.232734680175781</v>
      </c>
      <c r="J11690">
        <v>0.11742977052927017</v>
      </c>
      <c r="K11690">
        <v>16376</v>
      </c>
      <c r="L11690">
        <v>15511.07</v>
      </c>
      <c r="M11690">
        <v>-0.24610242247581482</v>
      </c>
      <c r="N11690">
        <v>-0.39660042524337769</v>
      </c>
      <c r="O11690">
        <v>-0.30768260359764099</v>
      </c>
      <c r="P11690">
        <v>-0.24610242247581482</v>
      </c>
      <c r="Q11690">
        <v>-0.18452225625514984</v>
      </c>
      <c r="R11690">
        <v>-9.560442715883255E-2</v>
      </c>
      <c r="S11690" t="s">
        <v>39</v>
      </c>
    </row>
    <row r="11691" spans="1:19" hidden="1" x14ac:dyDescent="0.25">
      <c r="A11691" s="10" t="str">
        <f t="shared" si="182"/>
        <v>2017-2026Stockton1-in-10June PeakCAISO19</v>
      </c>
      <c r="B11691" t="s">
        <v>54</v>
      </c>
      <c r="C11691" t="s">
        <v>15</v>
      </c>
      <c r="D11691" t="s">
        <v>4</v>
      </c>
      <c r="E11691" t="s">
        <v>1</v>
      </c>
      <c r="F11691">
        <v>19</v>
      </c>
      <c r="G11691">
        <v>2.8367235660552979</v>
      </c>
      <c r="H11691">
        <v>3.0753350257873535</v>
      </c>
      <c r="I11691">
        <v>96.569068908691406</v>
      </c>
      <c r="J11691">
        <v>0.11742977052927017</v>
      </c>
      <c r="K11691">
        <v>16376</v>
      </c>
      <c r="L11691">
        <v>15511.07</v>
      </c>
      <c r="M11691">
        <v>-0.23861141502857208</v>
      </c>
      <c r="N11691">
        <v>-0.38910940289497375</v>
      </c>
      <c r="O11691">
        <v>-0.30019158124923706</v>
      </c>
      <c r="P11691">
        <v>-0.23861141502857208</v>
      </c>
      <c r="Q11691">
        <v>-0.1770312488079071</v>
      </c>
      <c r="R11691">
        <v>-8.8113419711589813E-2</v>
      </c>
      <c r="S11691" t="s">
        <v>39</v>
      </c>
    </row>
    <row r="11692" spans="1:19" hidden="1" x14ac:dyDescent="0.25">
      <c r="A11692" s="10" t="str">
        <f t="shared" si="182"/>
        <v>2017-2026Stockton1-in-10June PeakPGE19</v>
      </c>
      <c r="B11692" t="s">
        <v>54</v>
      </c>
      <c r="C11692" t="s">
        <v>15</v>
      </c>
      <c r="D11692" t="s">
        <v>4</v>
      </c>
      <c r="E11692" t="s">
        <v>1</v>
      </c>
      <c r="F11692">
        <v>19</v>
      </c>
      <c r="G11692">
        <v>3.1132552623748779</v>
      </c>
      <c r="H11692">
        <v>3.3607985973358154</v>
      </c>
      <c r="I11692">
        <v>101.15052795410156</v>
      </c>
      <c r="J11692">
        <v>0.11742977052927017</v>
      </c>
      <c r="K11692">
        <v>16376</v>
      </c>
      <c r="L11692">
        <v>15511.07</v>
      </c>
      <c r="M11692">
        <v>-0.2475433349609375</v>
      </c>
      <c r="N11692">
        <v>-0.39804133772850037</v>
      </c>
      <c r="O11692">
        <v>-0.30912351608276367</v>
      </c>
      <c r="P11692">
        <v>-0.2475433349609375</v>
      </c>
      <c r="Q11692">
        <v>-0.18596316874027252</v>
      </c>
      <c r="R11692">
        <v>-9.7045339643955231E-2</v>
      </c>
      <c r="S11692" t="s">
        <v>38</v>
      </c>
    </row>
    <row r="11693" spans="1:19" hidden="1" x14ac:dyDescent="0.25">
      <c r="A11693" s="10" t="str">
        <f t="shared" si="182"/>
        <v>2017-2026Stockton1-in-2June PeakPGE19</v>
      </c>
      <c r="B11693" t="s">
        <v>54</v>
      </c>
      <c r="C11693" t="s">
        <v>15</v>
      </c>
      <c r="D11693" t="s">
        <v>4</v>
      </c>
      <c r="E11693" t="s">
        <v>9</v>
      </c>
      <c r="F11693">
        <v>19</v>
      </c>
      <c r="G11693">
        <v>3.1149542331695557</v>
      </c>
      <c r="H11693">
        <v>3.3696599006652832</v>
      </c>
      <c r="I11693">
        <v>97.599472045898438</v>
      </c>
      <c r="J11693">
        <v>0.11742977052927017</v>
      </c>
      <c r="K11693">
        <v>16376</v>
      </c>
      <c r="L11693">
        <v>15511.07</v>
      </c>
      <c r="M11693">
        <v>-0.25470566749572754</v>
      </c>
      <c r="N11693">
        <v>-0.40520367026329041</v>
      </c>
      <c r="O11693">
        <v>-0.31628584861755371</v>
      </c>
      <c r="P11693">
        <v>-0.25470566749572754</v>
      </c>
      <c r="Q11693">
        <v>-0.19312550127506256</v>
      </c>
      <c r="R11693">
        <v>-0.10420767217874527</v>
      </c>
      <c r="S11693" t="s">
        <v>38</v>
      </c>
    </row>
    <row r="11694" spans="1:19" hidden="1" x14ac:dyDescent="0.25">
      <c r="A11694" s="10" t="str">
        <f t="shared" si="182"/>
        <v>2017-2026Stockton1-in-2June PeakCAISO20</v>
      </c>
      <c r="B11694" t="s">
        <v>54</v>
      </c>
      <c r="C11694" t="s">
        <v>15</v>
      </c>
      <c r="D11694" t="s">
        <v>4</v>
      </c>
      <c r="E11694" t="s">
        <v>9</v>
      </c>
      <c r="F11694">
        <v>20</v>
      </c>
      <c r="G11694">
        <v>2.8521161079406738</v>
      </c>
      <c r="H11694">
        <v>3.1825010776519775</v>
      </c>
      <c r="I11694">
        <v>95.323196411132812</v>
      </c>
      <c r="J11694">
        <v>7.6294809579849243E-2</v>
      </c>
      <c r="K11694">
        <v>16376</v>
      </c>
      <c r="L11694">
        <v>15511.07</v>
      </c>
      <c r="M11694">
        <v>-0.33038502931594849</v>
      </c>
      <c r="N11694">
        <v>-0.42816445231437683</v>
      </c>
      <c r="O11694">
        <v>-0.3703940212726593</v>
      </c>
      <c r="P11694">
        <v>-0.33038502931594849</v>
      </c>
      <c r="Q11694">
        <v>-0.29037603735923767</v>
      </c>
      <c r="R11694">
        <v>-0.23260560631752014</v>
      </c>
      <c r="S11694" t="s">
        <v>39</v>
      </c>
    </row>
    <row r="11695" spans="1:19" hidden="1" x14ac:dyDescent="0.25">
      <c r="A11695" s="10" t="str">
        <f t="shared" si="182"/>
        <v>2017-2026Stockton1-in-10June PeakCAISO20</v>
      </c>
      <c r="B11695" t="s">
        <v>54</v>
      </c>
      <c r="C11695" t="s">
        <v>15</v>
      </c>
      <c r="D11695" t="s">
        <v>4</v>
      </c>
      <c r="E11695" t="s">
        <v>1</v>
      </c>
      <c r="F11695">
        <v>20</v>
      </c>
      <c r="G11695">
        <v>2.6918957233428955</v>
      </c>
      <c r="H11695">
        <v>2.9997744560241699</v>
      </c>
      <c r="I11695">
        <v>92.711334228515625</v>
      </c>
      <c r="J11695">
        <v>7.6294809579849243E-2</v>
      </c>
      <c r="K11695">
        <v>16376</v>
      </c>
      <c r="L11695">
        <v>15511.07</v>
      </c>
      <c r="M11695">
        <v>-0.30787870287895203</v>
      </c>
      <c r="N11695">
        <v>-0.40565812587738037</v>
      </c>
      <c r="O11695">
        <v>-0.34788769483566284</v>
      </c>
      <c r="P11695">
        <v>-0.30787870287895203</v>
      </c>
      <c r="Q11695">
        <v>-0.26786971092224121</v>
      </c>
      <c r="R11695">
        <v>-0.21009927988052368</v>
      </c>
      <c r="S11695" t="s">
        <v>39</v>
      </c>
    </row>
    <row r="11696" spans="1:19" hidden="1" x14ac:dyDescent="0.25">
      <c r="A11696" s="10" t="str">
        <f t="shared" si="182"/>
        <v>2017-2026Stockton1-in-10June PeakPGE20</v>
      </c>
      <c r="B11696" t="s">
        <v>54</v>
      </c>
      <c r="C11696" t="s">
        <v>15</v>
      </c>
      <c r="D11696" t="s">
        <v>4</v>
      </c>
      <c r="E11696" t="s">
        <v>1</v>
      </c>
      <c r="F11696">
        <v>20</v>
      </c>
      <c r="G11696">
        <v>2.9543092250823975</v>
      </c>
      <c r="H11696">
        <v>3.3004026412963867</v>
      </c>
      <c r="I11696">
        <v>98.439186096191406</v>
      </c>
      <c r="J11696">
        <v>7.6294809579849243E-2</v>
      </c>
      <c r="K11696">
        <v>16376</v>
      </c>
      <c r="L11696">
        <v>15511.07</v>
      </c>
      <c r="M11696">
        <v>-0.34609350562095642</v>
      </c>
      <c r="N11696">
        <v>-0.44387292861938477</v>
      </c>
      <c r="O11696">
        <v>-0.38610249757766724</v>
      </c>
      <c r="P11696">
        <v>-0.34609350562095642</v>
      </c>
      <c r="Q11696">
        <v>-0.30608451366424561</v>
      </c>
      <c r="R11696">
        <v>-0.24831408262252808</v>
      </c>
      <c r="S11696" t="s">
        <v>38</v>
      </c>
    </row>
    <row r="11697" spans="1:19" hidden="1" x14ac:dyDescent="0.25">
      <c r="A11697" s="10" t="str">
        <f t="shared" si="182"/>
        <v>2017-2026Stockton1-in-2June PeakPGE20</v>
      </c>
      <c r="B11697" t="s">
        <v>54</v>
      </c>
      <c r="C11697" t="s">
        <v>15</v>
      </c>
      <c r="D11697" t="s">
        <v>4</v>
      </c>
      <c r="E11697" t="s">
        <v>9</v>
      </c>
      <c r="F11697">
        <v>20</v>
      </c>
      <c r="G11697">
        <v>2.9559214115142822</v>
      </c>
      <c r="H11697">
        <v>3.3015205860137939</v>
      </c>
      <c r="I11697">
        <v>94.259010314941406</v>
      </c>
      <c r="J11697">
        <v>7.6294809579849243E-2</v>
      </c>
      <c r="K11697">
        <v>16376</v>
      </c>
      <c r="L11697">
        <v>15511.07</v>
      </c>
      <c r="M11697">
        <v>-0.34559911489486694</v>
      </c>
      <c r="N11697">
        <v>-0.44337853789329529</v>
      </c>
      <c r="O11697">
        <v>-0.38560810685157776</v>
      </c>
      <c r="P11697">
        <v>-0.34559911489486694</v>
      </c>
      <c r="Q11697">
        <v>-0.30559012293815613</v>
      </c>
      <c r="R11697">
        <v>-0.2478196918964386</v>
      </c>
      <c r="S11697" t="s">
        <v>38</v>
      </c>
    </row>
    <row r="11698" spans="1:19" hidden="1" x14ac:dyDescent="0.25">
      <c r="A11698" s="10" t="str">
        <f t="shared" si="182"/>
        <v>2017-2026Stockton1-in-10June PeakCAISO21</v>
      </c>
      <c r="B11698" t="s">
        <v>54</v>
      </c>
      <c r="C11698" t="s">
        <v>15</v>
      </c>
      <c r="D11698" t="s">
        <v>4</v>
      </c>
      <c r="E11698" t="s">
        <v>1</v>
      </c>
      <c r="F11698">
        <v>21</v>
      </c>
      <c r="G11698">
        <v>2.4533743858337402</v>
      </c>
      <c r="H11698">
        <v>2.6487109661102295</v>
      </c>
      <c r="I11698">
        <v>88.267265319824219</v>
      </c>
      <c r="J11698">
        <v>7.6630406081676483E-2</v>
      </c>
      <c r="K11698">
        <v>16376</v>
      </c>
      <c r="L11698">
        <v>15511.07</v>
      </c>
      <c r="M11698">
        <v>-0.19533665478229523</v>
      </c>
      <c r="N11698">
        <v>-0.2935461699962616</v>
      </c>
      <c r="O11698">
        <v>-0.23552164435386658</v>
      </c>
      <c r="P11698">
        <v>-0.19533665478229523</v>
      </c>
      <c r="Q11698">
        <v>-0.15515166521072388</v>
      </c>
      <c r="R11698">
        <v>-9.7127124667167664E-2</v>
      </c>
      <c r="S11698" t="s">
        <v>39</v>
      </c>
    </row>
    <row r="11699" spans="1:19" hidden="1" x14ac:dyDescent="0.25">
      <c r="A11699" s="10" t="str">
        <f t="shared" si="182"/>
        <v>2017-2026Stockton1-in-2June PeakCAISO21</v>
      </c>
      <c r="B11699" t="s">
        <v>54</v>
      </c>
      <c r="C11699" t="s">
        <v>15</v>
      </c>
      <c r="D11699" t="s">
        <v>4</v>
      </c>
      <c r="E11699" t="s">
        <v>9</v>
      </c>
      <c r="F11699">
        <v>21</v>
      </c>
      <c r="G11699">
        <v>2.5993983745574951</v>
      </c>
      <c r="H11699">
        <v>2.8142194747924805</v>
      </c>
      <c r="I11699">
        <v>90.258255004882813</v>
      </c>
      <c r="J11699">
        <v>7.6630406081676483E-2</v>
      </c>
      <c r="K11699">
        <v>16376</v>
      </c>
      <c r="L11699">
        <v>15511.07</v>
      </c>
      <c r="M11699">
        <v>-0.21482117474079132</v>
      </c>
      <c r="N11699">
        <v>-0.31303068995475769</v>
      </c>
      <c r="O11699">
        <v>-0.25500616431236267</v>
      </c>
      <c r="P11699">
        <v>-0.21482117474079132</v>
      </c>
      <c r="Q11699">
        <v>-0.17463618516921997</v>
      </c>
      <c r="R11699">
        <v>-0.11661164462566376</v>
      </c>
      <c r="S11699" t="s">
        <v>39</v>
      </c>
    </row>
    <row r="11700" spans="1:19" hidden="1" x14ac:dyDescent="0.25">
      <c r="A11700" s="10" t="str">
        <f t="shared" si="182"/>
        <v>2017-2026Stockton1-in-2June PeakPGE21</v>
      </c>
      <c r="B11700" t="s">
        <v>54</v>
      </c>
      <c r="C11700" t="s">
        <v>15</v>
      </c>
      <c r="D11700" t="s">
        <v>4</v>
      </c>
      <c r="E11700" t="s">
        <v>9</v>
      </c>
      <c r="F11700">
        <v>21</v>
      </c>
      <c r="G11700">
        <v>2.6940057277679443</v>
      </c>
      <c r="H11700">
        <v>2.9269323348999023</v>
      </c>
      <c r="I11700">
        <v>89.245872497558594</v>
      </c>
      <c r="J11700">
        <v>7.6630406081676483E-2</v>
      </c>
      <c r="K11700">
        <v>16376</v>
      </c>
      <c r="L11700">
        <v>15511.07</v>
      </c>
      <c r="M11700">
        <v>-0.23292672634124756</v>
      </c>
      <c r="N11700">
        <v>-0.33113625645637512</v>
      </c>
      <c r="O11700">
        <v>-0.27311170101165771</v>
      </c>
      <c r="P11700">
        <v>-0.23292672634124756</v>
      </c>
      <c r="Q11700">
        <v>-0.19274173676967621</v>
      </c>
      <c r="R11700">
        <v>-0.13471719622612</v>
      </c>
      <c r="S11700" t="s">
        <v>38</v>
      </c>
    </row>
    <row r="11701" spans="1:19" hidden="1" x14ac:dyDescent="0.25">
      <c r="A11701" s="10" t="str">
        <f t="shared" si="182"/>
        <v>2017-2026Stockton1-in-10June PeakPGE21</v>
      </c>
      <c r="B11701" t="s">
        <v>54</v>
      </c>
      <c r="C11701" t="s">
        <v>15</v>
      </c>
      <c r="D11701" t="s">
        <v>4</v>
      </c>
      <c r="E11701" t="s">
        <v>1</v>
      </c>
      <c r="F11701">
        <v>21</v>
      </c>
      <c r="G11701">
        <v>2.6925361156463623</v>
      </c>
      <c r="H11701">
        <v>2.9151694774627686</v>
      </c>
      <c r="I11701">
        <v>94.128379821777344</v>
      </c>
      <c r="J11701">
        <v>7.6630406081676483E-2</v>
      </c>
      <c r="K11701">
        <v>16376</v>
      </c>
      <c r="L11701">
        <v>15511.07</v>
      </c>
      <c r="M11701">
        <v>-0.22263343632221222</v>
      </c>
      <c r="N11701">
        <v>-0.32084295153617859</v>
      </c>
      <c r="O11701">
        <v>-0.26281842589378357</v>
      </c>
      <c r="P11701">
        <v>-0.22263343632221222</v>
      </c>
      <c r="Q11701">
        <v>-0.18244844675064087</v>
      </c>
      <c r="R11701">
        <v>-0.12442390620708466</v>
      </c>
      <c r="S11701" t="s">
        <v>38</v>
      </c>
    </row>
    <row r="11702" spans="1:19" hidden="1" x14ac:dyDescent="0.25">
      <c r="A11702" s="10" t="str">
        <f t="shared" si="182"/>
        <v>2017-2026Stockton1-in-10June PeakCAISO22</v>
      </c>
      <c r="B11702" t="s">
        <v>54</v>
      </c>
      <c r="C11702" t="s">
        <v>15</v>
      </c>
      <c r="D11702" t="s">
        <v>4</v>
      </c>
      <c r="E11702" t="s">
        <v>1</v>
      </c>
      <c r="F11702">
        <v>22</v>
      </c>
      <c r="G11702">
        <v>2.1440820693969727</v>
      </c>
      <c r="H11702">
        <v>2.2707245349884033</v>
      </c>
      <c r="I11702">
        <v>84.077323913574219</v>
      </c>
      <c r="J11702">
        <v>6.3674606382846832E-2</v>
      </c>
      <c r="K11702">
        <v>16376</v>
      </c>
      <c r="L11702">
        <v>15511.07</v>
      </c>
      <c r="M11702">
        <v>-0.12664255499839783</v>
      </c>
      <c r="N11702">
        <v>-0.20824792981147766</v>
      </c>
      <c r="O11702">
        <v>-0.16003352403640747</v>
      </c>
      <c r="P11702">
        <v>-0.12664255499839783</v>
      </c>
      <c r="Q11702">
        <v>-9.3251593410968781E-2</v>
      </c>
      <c r="R11702">
        <v>-4.5037180185317993E-2</v>
      </c>
      <c r="S11702" t="s">
        <v>39</v>
      </c>
    </row>
    <row r="11703" spans="1:19" hidden="1" x14ac:dyDescent="0.25">
      <c r="A11703" s="10" t="str">
        <f t="shared" si="182"/>
        <v>2017-2026Stockton1-in-2June PeakCAISO22</v>
      </c>
      <c r="B11703" t="s">
        <v>54</v>
      </c>
      <c r="C11703" t="s">
        <v>15</v>
      </c>
      <c r="D11703" t="s">
        <v>4</v>
      </c>
      <c r="E11703" t="s">
        <v>9</v>
      </c>
      <c r="F11703">
        <v>22</v>
      </c>
      <c r="G11703">
        <v>2.2716970443725586</v>
      </c>
      <c r="H11703">
        <v>2.4182496070861816</v>
      </c>
      <c r="I11703">
        <v>85.426048278808594</v>
      </c>
      <c r="J11703">
        <v>6.3674606382846832E-2</v>
      </c>
      <c r="K11703">
        <v>16376</v>
      </c>
      <c r="L11703">
        <v>15511.07</v>
      </c>
      <c r="M11703">
        <v>-0.14655265212059021</v>
      </c>
      <c r="N11703">
        <v>-0.22815802693367004</v>
      </c>
      <c r="O11703">
        <v>-0.17994362115859985</v>
      </c>
      <c r="P11703">
        <v>-0.14655265212059021</v>
      </c>
      <c r="Q11703">
        <v>-0.11316169053316116</v>
      </c>
      <c r="R11703">
        <v>-6.4947277307510376E-2</v>
      </c>
      <c r="S11703" t="s">
        <v>39</v>
      </c>
    </row>
    <row r="11704" spans="1:19" hidden="1" x14ac:dyDescent="0.25">
      <c r="A11704" s="10" t="str">
        <f t="shared" si="182"/>
        <v>2017-2026Stockton1-in-2June PeakPGE22</v>
      </c>
      <c r="B11704" t="s">
        <v>54</v>
      </c>
      <c r="C11704" t="s">
        <v>15</v>
      </c>
      <c r="D11704" t="s">
        <v>4</v>
      </c>
      <c r="E11704" t="s">
        <v>9</v>
      </c>
      <c r="F11704">
        <v>22</v>
      </c>
      <c r="G11704">
        <v>2.3543775081634521</v>
      </c>
      <c r="H11704">
        <v>2.5162053108215332</v>
      </c>
      <c r="I11704">
        <v>85.5</v>
      </c>
      <c r="J11704">
        <v>6.3674606382846832E-2</v>
      </c>
      <c r="K11704">
        <v>16376</v>
      </c>
      <c r="L11704">
        <v>15511.07</v>
      </c>
      <c r="M11704">
        <v>-0.16182774305343628</v>
      </c>
      <c r="N11704">
        <v>-0.24343311786651611</v>
      </c>
      <c r="O11704">
        <v>-0.19521871209144592</v>
      </c>
      <c r="P11704">
        <v>-0.16182774305343628</v>
      </c>
      <c r="Q11704">
        <v>-0.12843677401542664</v>
      </c>
      <c r="R11704">
        <v>-8.0222368240356445E-2</v>
      </c>
      <c r="S11704" t="s">
        <v>38</v>
      </c>
    </row>
    <row r="11705" spans="1:19" hidden="1" x14ac:dyDescent="0.25">
      <c r="A11705" s="10" t="str">
        <f t="shared" si="182"/>
        <v>2017-2026Stockton1-in-10June PeakPGE22</v>
      </c>
      <c r="B11705" t="s">
        <v>54</v>
      </c>
      <c r="C11705" t="s">
        <v>15</v>
      </c>
      <c r="D11705" t="s">
        <v>4</v>
      </c>
      <c r="E11705" t="s">
        <v>1</v>
      </c>
      <c r="F11705">
        <v>22</v>
      </c>
      <c r="G11705">
        <v>2.353093147277832</v>
      </c>
      <c r="H11705">
        <v>2.502713680267334</v>
      </c>
      <c r="I11705">
        <v>89.722969055175781</v>
      </c>
      <c r="J11705">
        <v>6.3674606382846832E-2</v>
      </c>
      <c r="K11705">
        <v>16376</v>
      </c>
      <c r="L11705">
        <v>15511.07</v>
      </c>
      <c r="M11705">
        <v>-0.14962056279182434</v>
      </c>
      <c r="N11705">
        <v>-0.23122593760490417</v>
      </c>
      <c r="O11705">
        <v>-0.18301153182983398</v>
      </c>
      <c r="P11705">
        <v>-0.14962056279182434</v>
      </c>
      <c r="Q11705">
        <v>-0.11622960120439529</v>
      </c>
      <c r="R11705">
        <v>-6.8015187978744507E-2</v>
      </c>
      <c r="S11705" t="s">
        <v>38</v>
      </c>
    </row>
    <row r="11706" spans="1:19" hidden="1" x14ac:dyDescent="0.25">
      <c r="A11706" s="10" t="str">
        <f t="shared" si="182"/>
        <v>2017-2026Stockton1-in-2June PeakCAISO23</v>
      </c>
      <c r="B11706" t="s">
        <v>54</v>
      </c>
      <c r="C11706" t="s">
        <v>15</v>
      </c>
      <c r="D11706" t="s">
        <v>4</v>
      </c>
      <c r="E11706" t="s">
        <v>9</v>
      </c>
      <c r="F11706">
        <v>23</v>
      </c>
      <c r="G11706">
        <v>1.8386180400848389</v>
      </c>
      <c r="H11706">
        <v>1.9379688501358032</v>
      </c>
      <c r="I11706">
        <v>82.999252319335937</v>
      </c>
      <c r="J11706">
        <v>5.8387260884046555E-2</v>
      </c>
      <c r="K11706">
        <v>16376</v>
      </c>
      <c r="L11706">
        <v>15511.07</v>
      </c>
      <c r="M11706">
        <v>-9.9350772798061371E-2</v>
      </c>
      <c r="N11706">
        <v>-0.17417988181114197</v>
      </c>
      <c r="O11706">
        <v>-0.1299690455198288</v>
      </c>
      <c r="P11706">
        <v>-9.9350772798061371E-2</v>
      </c>
      <c r="Q11706">
        <v>-6.8732492625713348E-2</v>
      </c>
      <c r="R11706">
        <v>-2.4521660059690475E-2</v>
      </c>
      <c r="S11706" t="s">
        <v>39</v>
      </c>
    </row>
    <row r="11707" spans="1:19" hidden="1" x14ac:dyDescent="0.25">
      <c r="A11707" s="10" t="str">
        <f t="shared" si="182"/>
        <v>2017-2026Stockton1-in-10June PeakCAISO23</v>
      </c>
      <c r="B11707" t="s">
        <v>54</v>
      </c>
      <c r="C11707" t="s">
        <v>15</v>
      </c>
      <c r="D11707" t="s">
        <v>4</v>
      </c>
      <c r="E11707" t="s">
        <v>1</v>
      </c>
      <c r="F11707">
        <v>23</v>
      </c>
      <c r="G11707">
        <v>1.7353318929672241</v>
      </c>
      <c r="H11707">
        <v>1.8229316473007202</v>
      </c>
      <c r="I11707">
        <v>81.258255004882813</v>
      </c>
      <c r="J11707">
        <v>5.8387260884046555E-2</v>
      </c>
      <c r="K11707">
        <v>16376</v>
      </c>
      <c r="L11707">
        <v>15511.07</v>
      </c>
      <c r="M11707">
        <v>-8.7599731981754303E-2</v>
      </c>
      <c r="N11707">
        <v>-0.1624288409948349</v>
      </c>
      <c r="O11707">
        <v>-0.11821801215410233</v>
      </c>
      <c r="P11707">
        <v>-8.7599731981754303E-2</v>
      </c>
      <c r="Q11707">
        <v>-5.6981451809406281E-2</v>
      </c>
      <c r="R11707">
        <v>-1.2770618312060833E-2</v>
      </c>
      <c r="S11707" t="s">
        <v>39</v>
      </c>
    </row>
    <row r="11708" spans="1:19" hidden="1" x14ac:dyDescent="0.25">
      <c r="A11708" s="10" t="str">
        <f t="shared" si="182"/>
        <v>2017-2026Stockton1-in-10June PeakPGE23</v>
      </c>
      <c r="B11708" t="s">
        <v>54</v>
      </c>
      <c r="C11708" t="s">
        <v>15</v>
      </c>
      <c r="D11708" t="s">
        <v>4</v>
      </c>
      <c r="E11708" t="s">
        <v>1</v>
      </c>
      <c r="F11708">
        <v>23</v>
      </c>
      <c r="G11708">
        <v>1.9044967889785767</v>
      </c>
      <c r="H11708">
        <v>2.0088942050933838</v>
      </c>
      <c r="I11708">
        <v>86.946693420410156</v>
      </c>
      <c r="J11708">
        <v>5.8387260884046555E-2</v>
      </c>
      <c r="K11708">
        <v>16376</v>
      </c>
      <c r="L11708">
        <v>15511.07</v>
      </c>
      <c r="M11708">
        <v>-0.1043974757194519</v>
      </c>
      <c r="N11708">
        <v>-0.1792265921831131</v>
      </c>
      <c r="O11708">
        <v>-0.13501575589179993</v>
      </c>
      <c r="P11708">
        <v>-0.1043974757194519</v>
      </c>
      <c r="Q11708">
        <v>-7.3779195547103882E-2</v>
      </c>
      <c r="R11708">
        <v>-2.9568362981081009E-2</v>
      </c>
      <c r="S11708" t="s">
        <v>38</v>
      </c>
    </row>
    <row r="11709" spans="1:19" hidden="1" x14ac:dyDescent="0.25">
      <c r="A11709" s="10" t="str">
        <f t="shared" si="182"/>
        <v>2017-2026Stockton1-in-2June PeakPGE23</v>
      </c>
      <c r="B11709" t="s">
        <v>54</v>
      </c>
      <c r="C11709" t="s">
        <v>15</v>
      </c>
      <c r="D11709" t="s">
        <v>4</v>
      </c>
      <c r="E11709" t="s">
        <v>9</v>
      </c>
      <c r="F11709">
        <v>23</v>
      </c>
      <c r="G11709">
        <v>1.9055362939834595</v>
      </c>
      <c r="H11709">
        <v>2.0130784511566162</v>
      </c>
      <c r="I11709">
        <v>83.521392822265625</v>
      </c>
      <c r="J11709">
        <v>5.8387260884046555E-2</v>
      </c>
      <c r="K11709">
        <v>16376</v>
      </c>
      <c r="L11709">
        <v>15511.07</v>
      </c>
      <c r="M11709">
        <v>-0.10754221677780151</v>
      </c>
      <c r="N11709">
        <v>-0.18237133324146271</v>
      </c>
      <c r="O11709">
        <v>-0.13816049695014954</v>
      </c>
      <c r="P11709">
        <v>-0.10754221677780151</v>
      </c>
      <c r="Q11709">
        <v>-7.6923936605453491E-2</v>
      </c>
      <c r="R11709">
        <v>-3.2713104039430618E-2</v>
      </c>
      <c r="S11709" t="s">
        <v>38</v>
      </c>
    </row>
    <row r="11710" spans="1:19" hidden="1" x14ac:dyDescent="0.25">
      <c r="A11710" s="10" t="str">
        <f t="shared" si="182"/>
        <v>2017-2026Stockton1-in-10June PeakCAISO24</v>
      </c>
      <c r="B11710" t="s">
        <v>54</v>
      </c>
      <c r="C11710" t="s">
        <v>15</v>
      </c>
      <c r="D11710" t="s">
        <v>4</v>
      </c>
      <c r="E11710" t="s">
        <v>1</v>
      </c>
      <c r="F11710">
        <v>24</v>
      </c>
      <c r="G11710">
        <v>1.3592619895935059</v>
      </c>
      <c r="H11710">
        <v>1.4267451763153076</v>
      </c>
      <c r="I11710">
        <v>78.38739013671875</v>
      </c>
      <c r="J11710">
        <v>4.4309847056865692E-2</v>
      </c>
      <c r="K11710">
        <v>16376</v>
      </c>
      <c r="L11710">
        <v>15511.07</v>
      </c>
      <c r="M11710">
        <v>-6.748315691947937E-2</v>
      </c>
      <c r="N11710">
        <v>-0.12427065521478653</v>
      </c>
      <c r="O11710">
        <v>-9.0719237923622131E-2</v>
      </c>
      <c r="P11710">
        <v>-6.748315691947937E-2</v>
      </c>
      <c r="Q11710">
        <v>-4.424707219004631E-2</v>
      </c>
      <c r="R11710">
        <v>-1.0695656761527061E-2</v>
      </c>
      <c r="S11710" t="s">
        <v>39</v>
      </c>
    </row>
    <row r="11711" spans="1:19" hidden="1" x14ac:dyDescent="0.25">
      <c r="A11711" s="10" t="str">
        <f t="shared" si="182"/>
        <v>2017-2026Stockton1-in-2June PeakCAISO24</v>
      </c>
      <c r="B11711" t="s">
        <v>54</v>
      </c>
      <c r="C11711" t="s">
        <v>15</v>
      </c>
      <c r="D11711" t="s">
        <v>4</v>
      </c>
      <c r="E11711" t="s">
        <v>9</v>
      </c>
      <c r="F11711">
        <v>24</v>
      </c>
      <c r="G11711">
        <v>1.4401646852493286</v>
      </c>
      <c r="H11711">
        <v>1.5162756443023682</v>
      </c>
      <c r="I11711">
        <v>80.688438415527344</v>
      </c>
      <c r="J11711">
        <v>4.4309847056865692E-2</v>
      </c>
      <c r="K11711">
        <v>16376</v>
      </c>
      <c r="L11711">
        <v>15511.07</v>
      </c>
      <c r="M11711">
        <v>-7.6110929250717163E-2</v>
      </c>
      <c r="N11711">
        <v>-0.13289843499660492</v>
      </c>
      <c r="O11711">
        <v>-9.9347010254859924E-2</v>
      </c>
      <c r="P11711">
        <v>-7.6110929250717163E-2</v>
      </c>
      <c r="Q11711">
        <v>-5.2874844521284103E-2</v>
      </c>
      <c r="R11711">
        <v>-1.9323429092764854E-2</v>
      </c>
      <c r="S11711" t="s">
        <v>39</v>
      </c>
    </row>
    <row r="11712" spans="1:19" hidden="1" x14ac:dyDescent="0.25">
      <c r="A11712" s="10" t="str">
        <f t="shared" si="182"/>
        <v>2017-2026Stockton1-in-10June PeakPGE24</v>
      </c>
      <c r="B11712" t="s">
        <v>54</v>
      </c>
      <c r="C11712" t="s">
        <v>15</v>
      </c>
      <c r="D11712" t="s">
        <v>4</v>
      </c>
      <c r="E11712" t="s">
        <v>1</v>
      </c>
      <c r="F11712">
        <v>24</v>
      </c>
      <c r="G11712">
        <v>1.4917666912078857</v>
      </c>
      <c r="H11712">
        <v>1.5744601488113403</v>
      </c>
      <c r="I11712">
        <v>84.808555603027344</v>
      </c>
      <c r="J11712">
        <v>4.4309847056865692E-2</v>
      </c>
      <c r="K11712">
        <v>16376</v>
      </c>
      <c r="L11712">
        <v>15511.07</v>
      </c>
      <c r="M11712">
        <v>-8.2693420350551605E-2</v>
      </c>
      <c r="N11712">
        <v>-0.13948091864585876</v>
      </c>
      <c r="O11712">
        <v>-0.10592950135469437</v>
      </c>
      <c r="P11712">
        <v>-8.2693420350551605E-2</v>
      </c>
      <c r="Q11712">
        <v>-5.9457335621118546E-2</v>
      </c>
      <c r="R11712">
        <v>-2.5905920192599297E-2</v>
      </c>
      <c r="S11712" t="s">
        <v>38</v>
      </c>
    </row>
    <row r="11713" spans="1:19" hidden="1" x14ac:dyDescent="0.25">
      <c r="A11713" s="10" t="str">
        <f t="shared" si="182"/>
        <v>2017-2026Stockton1-in-2June PeakPGE24</v>
      </c>
      <c r="B11713" t="s">
        <v>54</v>
      </c>
      <c r="C11713" t="s">
        <v>15</v>
      </c>
      <c r="D11713" t="s">
        <v>4</v>
      </c>
      <c r="E11713" t="s">
        <v>9</v>
      </c>
      <c r="F11713">
        <v>24</v>
      </c>
      <c r="G11713">
        <v>1.492580771446228</v>
      </c>
      <c r="H11713">
        <v>1.5739659070968628</v>
      </c>
      <c r="I11713">
        <v>80.883255004882813</v>
      </c>
      <c r="J11713">
        <v>4.4309847056865692E-2</v>
      </c>
      <c r="K11713">
        <v>16376</v>
      </c>
      <c r="L11713">
        <v>15511.07</v>
      </c>
      <c r="M11713">
        <v>-8.1385128200054169E-2</v>
      </c>
      <c r="N11713">
        <v>-0.13817262649536133</v>
      </c>
      <c r="O11713">
        <v>-0.10462120920419693</v>
      </c>
      <c r="P11713">
        <v>-8.1385128200054169E-2</v>
      </c>
      <c r="Q11713">
        <v>-5.8149043470621109E-2</v>
      </c>
      <c r="R11713">
        <v>-2.459762804210186E-2</v>
      </c>
      <c r="S11713" t="s">
        <v>38</v>
      </c>
    </row>
    <row r="11714" spans="1:19" hidden="1" x14ac:dyDescent="0.25">
      <c r="A11714" s="10" t="str">
        <f t="shared" ref="A11714:A11777" si="183">CONCATENATE(B11714,C11714,E11714,D11714,S11714,F11714)</f>
        <v>2017-2026Stockton1-in-2May PeakCAISO1</v>
      </c>
      <c r="B11714" t="s">
        <v>54</v>
      </c>
      <c r="C11714" t="s">
        <v>15</v>
      </c>
      <c r="D11714" t="s">
        <v>5</v>
      </c>
      <c r="E11714" t="s">
        <v>9</v>
      </c>
      <c r="F11714">
        <v>1</v>
      </c>
      <c r="G11714">
        <v>0.79205697774887085</v>
      </c>
      <c r="H11714">
        <v>0.79205697774887085</v>
      </c>
      <c r="I11714">
        <v>71.309310913085938</v>
      </c>
      <c r="J11714">
        <v>0</v>
      </c>
      <c r="K11714">
        <v>16376</v>
      </c>
      <c r="L11714">
        <v>15511.07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 t="s">
        <v>39</v>
      </c>
    </row>
    <row r="11715" spans="1:19" hidden="1" x14ac:dyDescent="0.25">
      <c r="A11715" s="10" t="str">
        <f t="shared" si="183"/>
        <v>2017-2026Stockton1-in-10May PeakCAISO1</v>
      </c>
      <c r="B11715" t="s">
        <v>54</v>
      </c>
      <c r="C11715" t="s">
        <v>15</v>
      </c>
      <c r="D11715" t="s">
        <v>5</v>
      </c>
      <c r="E11715" t="s">
        <v>1</v>
      </c>
      <c r="F11715">
        <v>1</v>
      </c>
      <c r="G11715">
        <v>0.92252743244171143</v>
      </c>
      <c r="H11715">
        <v>0.92252743244171143</v>
      </c>
      <c r="I11715">
        <v>74.269889831542969</v>
      </c>
      <c r="J11715">
        <v>0</v>
      </c>
      <c r="K11715">
        <v>16376</v>
      </c>
      <c r="L11715">
        <v>15511.07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 t="s">
        <v>39</v>
      </c>
    </row>
    <row r="11716" spans="1:19" hidden="1" x14ac:dyDescent="0.25">
      <c r="A11716" s="10" t="str">
        <f t="shared" si="183"/>
        <v>2017-2026Stockton1-in-2May PeakPGE1</v>
      </c>
      <c r="B11716" t="s">
        <v>54</v>
      </c>
      <c r="C11716" t="s">
        <v>15</v>
      </c>
      <c r="D11716" t="s">
        <v>5</v>
      </c>
      <c r="E11716" t="s">
        <v>9</v>
      </c>
      <c r="F11716">
        <v>1</v>
      </c>
      <c r="G11716">
        <v>0.82149219512939453</v>
      </c>
      <c r="H11716">
        <v>0.82149219512939453</v>
      </c>
      <c r="I11716">
        <v>70.985359191894531</v>
      </c>
      <c r="J11716">
        <v>0</v>
      </c>
      <c r="K11716">
        <v>16376</v>
      </c>
      <c r="L11716">
        <v>15511.07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 t="s">
        <v>38</v>
      </c>
    </row>
    <row r="11717" spans="1:19" hidden="1" x14ac:dyDescent="0.25">
      <c r="A11717" s="10" t="str">
        <f t="shared" si="183"/>
        <v>2017-2026Stockton1-in-10May PeakPGE1</v>
      </c>
      <c r="B11717" t="s">
        <v>54</v>
      </c>
      <c r="C11717" t="s">
        <v>15</v>
      </c>
      <c r="D11717" t="s">
        <v>5</v>
      </c>
      <c r="E11717" t="s">
        <v>1</v>
      </c>
      <c r="F11717">
        <v>1</v>
      </c>
      <c r="G11717">
        <v>1.0593323707580566</v>
      </c>
      <c r="H11717">
        <v>1.0593323707580566</v>
      </c>
      <c r="I11717">
        <v>79.304428100585937</v>
      </c>
      <c r="J11717">
        <v>0</v>
      </c>
      <c r="K11717">
        <v>16376</v>
      </c>
      <c r="L11717">
        <v>15511.07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 t="s">
        <v>38</v>
      </c>
    </row>
    <row r="11718" spans="1:19" hidden="1" x14ac:dyDescent="0.25">
      <c r="A11718" s="10" t="str">
        <f t="shared" si="183"/>
        <v>2017-2026Stockton1-in-2May PeakCAISO2</v>
      </c>
      <c r="B11718" t="s">
        <v>54</v>
      </c>
      <c r="C11718" t="s">
        <v>15</v>
      </c>
      <c r="D11718" t="s">
        <v>5</v>
      </c>
      <c r="E11718" t="s">
        <v>9</v>
      </c>
      <c r="F11718">
        <v>2</v>
      </c>
      <c r="G11718">
        <v>0.67149072885513306</v>
      </c>
      <c r="H11718">
        <v>0.67149072885513306</v>
      </c>
      <c r="I11718">
        <v>69.162910461425781</v>
      </c>
      <c r="J11718">
        <v>0</v>
      </c>
      <c r="K11718">
        <v>16376</v>
      </c>
      <c r="L11718">
        <v>15511.07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 t="s">
        <v>39</v>
      </c>
    </row>
    <row r="11719" spans="1:19" hidden="1" x14ac:dyDescent="0.25">
      <c r="A11719" s="10" t="str">
        <f t="shared" si="183"/>
        <v>2017-2026Stockton1-in-10May PeakCAISO2</v>
      </c>
      <c r="B11719" t="s">
        <v>54</v>
      </c>
      <c r="C11719" t="s">
        <v>15</v>
      </c>
      <c r="D11719" t="s">
        <v>5</v>
      </c>
      <c r="E11719" t="s">
        <v>1</v>
      </c>
      <c r="F11719">
        <v>2</v>
      </c>
      <c r="G11719">
        <v>0.78210103511810303</v>
      </c>
      <c r="H11719">
        <v>0.78210103511810303</v>
      </c>
      <c r="I11719">
        <v>72.123497009277344</v>
      </c>
      <c r="J11719">
        <v>0</v>
      </c>
      <c r="K11719">
        <v>16376</v>
      </c>
      <c r="L11719">
        <v>15511.07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 t="s">
        <v>39</v>
      </c>
    </row>
    <row r="11720" spans="1:19" hidden="1" x14ac:dyDescent="0.25">
      <c r="A11720" s="10" t="str">
        <f t="shared" si="183"/>
        <v>2017-2026Stockton1-in-10May PeakPGE2</v>
      </c>
      <c r="B11720" t="s">
        <v>54</v>
      </c>
      <c r="C11720" t="s">
        <v>15</v>
      </c>
      <c r="D11720" t="s">
        <v>5</v>
      </c>
      <c r="E11720" t="s">
        <v>1</v>
      </c>
      <c r="F11720">
        <v>2</v>
      </c>
      <c r="G11720">
        <v>0.89808166027069092</v>
      </c>
      <c r="H11720">
        <v>0.89808166027069092</v>
      </c>
      <c r="I11720">
        <v>78.213958740234375</v>
      </c>
      <c r="J11720">
        <v>0</v>
      </c>
      <c r="K11720">
        <v>16376</v>
      </c>
      <c r="L11720">
        <v>15511.07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 t="s">
        <v>38</v>
      </c>
    </row>
    <row r="11721" spans="1:19" hidden="1" x14ac:dyDescent="0.25">
      <c r="A11721" s="10" t="str">
        <f t="shared" si="183"/>
        <v>2017-2026Stockton1-in-2May PeakPGE2</v>
      </c>
      <c r="B11721" t="s">
        <v>54</v>
      </c>
      <c r="C11721" t="s">
        <v>15</v>
      </c>
      <c r="D11721" t="s">
        <v>5</v>
      </c>
      <c r="E11721" t="s">
        <v>9</v>
      </c>
      <c r="F11721">
        <v>2</v>
      </c>
      <c r="G11721">
        <v>0.69644534587860107</v>
      </c>
      <c r="H11721">
        <v>0.69644534587860107</v>
      </c>
      <c r="I11721">
        <v>69.808555603027344</v>
      </c>
      <c r="J11721">
        <v>0</v>
      </c>
      <c r="K11721">
        <v>16376</v>
      </c>
      <c r="L11721">
        <v>15511.07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 t="s">
        <v>38</v>
      </c>
    </row>
    <row r="11722" spans="1:19" hidden="1" x14ac:dyDescent="0.25">
      <c r="A11722" s="10" t="str">
        <f t="shared" si="183"/>
        <v>2017-2026Stockton1-in-10May PeakCAISO3</v>
      </c>
      <c r="B11722" t="s">
        <v>54</v>
      </c>
      <c r="C11722" t="s">
        <v>15</v>
      </c>
      <c r="D11722" t="s">
        <v>5</v>
      </c>
      <c r="E11722" t="s">
        <v>1</v>
      </c>
      <c r="F11722">
        <v>3</v>
      </c>
      <c r="G11722">
        <v>0.69188773632049561</v>
      </c>
      <c r="H11722">
        <v>0.69188773632049561</v>
      </c>
      <c r="I11722">
        <v>71.119369506835938</v>
      </c>
      <c r="J11722">
        <v>0</v>
      </c>
      <c r="K11722">
        <v>16376</v>
      </c>
      <c r="L11722">
        <v>15511.07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 t="s">
        <v>39</v>
      </c>
    </row>
    <row r="11723" spans="1:19" hidden="1" x14ac:dyDescent="0.25">
      <c r="A11723" s="10" t="str">
        <f t="shared" si="183"/>
        <v>2017-2026Stockton1-in-2May PeakCAISO3</v>
      </c>
      <c r="B11723" t="s">
        <v>54</v>
      </c>
      <c r="C11723" t="s">
        <v>15</v>
      </c>
      <c r="D11723" t="s">
        <v>5</v>
      </c>
      <c r="E11723" t="s">
        <v>9</v>
      </c>
      <c r="F11723">
        <v>3</v>
      </c>
      <c r="G11723">
        <v>0.59403598308563232</v>
      </c>
      <c r="H11723">
        <v>0.59403598308563232</v>
      </c>
      <c r="I11723">
        <v>67.516517639160156</v>
      </c>
      <c r="J11723">
        <v>0</v>
      </c>
      <c r="K11723">
        <v>16376</v>
      </c>
      <c r="L11723">
        <v>15511.07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 t="s">
        <v>39</v>
      </c>
    </row>
    <row r="11724" spans="1:19" hidden="1" x14ac:dyDescent="0.25">
      <c r="A11724" s="10" t="str">
        <f t="shared" si="183"/>
        <v>2017-2026Stockton1-in-10May PeakPGE3</v>
      </c>
      <c r="B11724" t="s">
        <v>54</v>
      </c>
      <c r="C11724" t="s">
        <v>15</v>
      </c>
      <c r="D11724" t="s">
        <v>5</v>
      </c>
      <c r="E11724" t="s">
        <v>1</v>
      </c>
      <c r="F11724">
        <v>3</v>
      </c>
      <c r="G11724">
        <v>0.7944902777671814</v>
      </c>
      <c r="H11724">
        <v>0.7944902777671814</v>
      </c>
      <c r="I11724">
        <v>76.783035278320312</v>
      </c>
      <c r="J11724">
        <v>0</v>
      </c>
      <c r="K11724">
        <v>16376</v>
      </c>
      <c r="L11724">
        <v>15511.07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 t="s">
        <v>38</v>
      </c>
    </row>
    <row r="11725" spans="1:19" hidden="1" x14ac:dyDescent="0.25">
      <c r="A11725" s="10" t="str">
        <f t="shared" si="183"/>
        <v>2017-2026Stockton1-in-2May PeakPGE3</v>
      </c>
      <c r="B11725" t="s">
        <v>54</v>
      </c>
      <c r="C11725" t="s">
        <v>15</v>
      </c>
      <c r="D11725" t="s">
        <v>5</v>
      </c>
      <c r="E11725" t="s">
        <v>9</v>
      </c>
      <c r="F11725">
        <v>3</v>
      </c>
      <c r="G11725">
        <v>0.61611217260360718</v>
      </c>
      <c r="H11725">
        <v>0.61611217260360718</v>
      </c>
      <c r="I11725">
        <v>68.537162780761719</v>
      </c>
      <c r="J11725">
        <v>0</v>
      </c>
      <c r="K11725">
        <v>16376</v>
      </c>
      <c r="L11725">
        <v>15511.07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 t="s">
        <v>38</v>
      </c>
    </row>
    <row r="11726" spans="1:19" hidden="1" x14ac:dyDescent="0.25">
      <c r="A11726" s="10" t="str">
        <f t="shared" si="183"/>
        <v>2017-2026Stockton1-in-10May PeakCAISO4</v>
      </c>
      <c r="B11726" t="s">
        <v>54</v>
      </c>
      <c r="C11726" t="s">
        <v>15</v>
      </c>
      <c r="D11726" t="s">
        <v>5</v>
      </c>
      <c r="E11726" t="s">
        <v>1</v>
      </c>
      <c r="F11726">
        <v>4</v>
      </c>
      <c r="G11726">
        <v>0.638202965259552</v>
      </c>
      <c r="H11726">
        <v>0.638202965259552</v>
      </c>
      <c r="I11726">
        <v>70.274772644042969</v>
      </c>
      <c r="J11726">
        <v>0</v>
      </c>
      <c r="K11726">
        <v>16376</v>
      </c>
      <c r="L11726">
        <v>15511.07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 t="s">
        <v>39</v>
      </c>
    </row>
    <row r="11727" spans="1:19" hidden="1" x14ac:dyDescent="0.25">
      <c r="A11727" s="10" t="str">
        <f t="shared" si="183"/>
        <v>2017-2026Stockton1-in-2May PeakCAISO4</v>
      </c>
      <c r="B11727" t="s">
        <v>54</v>
      </c>
      <c r="C11727" t="s">
        <v>15</v>
      </c>
      <c r="D11727" t="s">
        <v>5</v>
      </c>
      <c r="E11727" t="s">
        <v>9</v>
      </c>
      <c r="F11727">
        <v>4</v>
      </c>
      <c r="G11727">
        <v>0.54794371128082275</v>
      </c>
      <c r="H11727">
        <v>0.54794371128082275</v>
      </c>
      <c r="I11727">
        <v>66.439186096191406</v>
      </c>
      <c r="J11727">
        <v>0</v>
      </c>
      <c r="K11727">
        <v>16376</v>
      </c>
      <c r="L11727">
        <v>15511.07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 t="s">
        <v>39</v>
      </c>
    </row>
    <row r="11728" spans="1:19" hidden="1" x14ac:dyDescent="0.25">
      <c r="A11728" s="10" t="str">
        <f t="shared" si="183"/>
        <v>2017-2026Stockton1-in-2May PeakPGE4</v>
      </c>
      <c r="B11728" t="s">
        <v>54</v>
      </c>
      <c r="C11728" t="s">
        <v>15</v>
      </c>
      <c r="D11728" t="s">
        <v>5</v>
      </c>
      <c r="E11728" t="s">
        <v>9</v>
      </c>
      <c r="F11728">
        <v>4</v>
      </c>
      <c r="G11728">
        <v>0.56830698251724243</v>
      </c>
      <c r="H11728">
        <v>0.56830698251724243</v>
      </c>
      <c r="I11728">
        <v>66.511634826660156</v>
      </c>
      <c r="J11728">
        <v>0</v>
      </c>
      <c r="K11728">
        <v>16376</v>
      </c>
      <c r="L11728">
        <v>15511.07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 t="s">
        <v>38</v>
      </c>
    </row>
    <row r="11729" spans="1:19" hidden="1" x14ac:dyDescent="0.25">
      <c r="A11729" s="10" t="str">
        <f t="shared" si="183"/>
        <v>2017-2026Stockton1-in-10May PeakPGE4</v>
      </c>
      <c r="B11729" t="s">
        <v>54</v>
      </c>
      <c r="C11729" t="s">
        <v>15</v>
      </c>
      <c r="D11729" t="s">
        <v>5</v>
      </c>
      <c r="E11729" t="s">
        <v>1</v>
      </c>
      <c r="F11729">
        <v>4</v>
      </c>
      <c r="G11729">
        <v>0.73284441232681274</v>
      </c>
      <c r="H11729">
        <v>0.73284441232681274</v>
      </c>
      <c r="I11729">
        <v>74.925300598144531</v>
      </c>
      <c r="J11729">
        <v>0</v>
      </c>
      <c r="K11729">
        <v>16376</v>
      </c>
      <c r="L11729">
        <v>15511.07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 t="s">
        <v>38</v>
      </c>
    </row>
    <row r="11730" spans="1:19" hidden="1" x14ac:dyDescent="0.25">
      <c r="A11730" s="10" t="str">
        <f t="shared" si="183"/>
        <v>2017-2026Stockton1-in-2May PeakCAISO5</v>
      </c>
      <c r="B11730" t="s">
        <v>54</v>
      </c>
      <c r="C11730" t="s">
        <v>15</v>
      </c>
      <c r="D11730" t="s">
        <v>5</v>
      </c>
      <c r="E11730" t="s">
        <v>9</v>
      </c>
      <c r="F11730">
        <v>5</v>
      </c>
      <c r="G11730">
        <v>0.52572017908096313</v>
      </c>
      <c r="H11730">
        <v>0.52572017908096313</v>
      </c>
      <c r="I11730">
        <v>65.667793273925781</v>
      </c>
      <c r="J11730">
        <v>0</v>
      </c>
      <c r="K11730">
        <v>16376</v>
      </c>
      <c r="L11730">
        <v>15511.07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 t="s">
        <v>39</v>
      </c>
    </row>
    <row r="11731" spans="1:19" hidden="1" x14ac:dyDescent="0.25">
      <c r="A11731" s="10" t="str">
        <f t="shared" si="183"/>
        <v>2017-2026Stockton1-in-10May PeakCAISO5</v>
      </c>
      <c r="B11731" t="s">
        <v>54</v>
      </c>
      <c r="C11731" t="s">
        <v>15</v>
      </c>
      <c r="D11731" t="s">
        <v>5</v>
      </c>
      <c r="E11731" t="s">
        <v>1</v>
      </c>
      <c r="F11731">
        <v>5</v>
      </c>
      <c r="G11731">
        <v>0.61231869459152222</v>
      </c>
      <c r="H11731">
        <v>0.61231869459152222</v>
      </c>
      <c r="I11731">
        <v>69.68017578125</v>
      </c>
      <c r="J11731">
        <v>0</v>
      </c>
      <c r="K11731">
        <v>16376</v>
      </c>
      <c r="L11731">
        <v>15511.07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 t="s">
        <v>39</v>
      </c>
    </row>
    <row r="11732" spans="1:19" hidden="1" x14ac:dyDescent="0.25">
      <c r="A11732" s="10" t="str">
        <f t="shared" si="183"/>
        <v>2017-2026Stockton1-in-2May PeakPGE5</v>
      </c>
      <c r="B11732" t="s">
        <v>54</v>
      </c>
      <c r="C11732" t="s">
        <v>15</v>
      </c>
      <c r="D11732" t="s">
        <v>5</v>
      </c>
      <c r="E11732" t="s">
        <v>9</v>
      </c>
      <c r="F11732">
        <v>5</v>
      </c>
      <c r="G11732">
        <v>0.545257568359375</v>
      </c>
      <c r="H11732">
        <v>0.545257568359375</v>
      </c>
      <c r="I11732">
        <v>65.701576232910156</v>
      </c>
      <c r="J11732">
        <v>0</v>
      </c>
      <c r="K11732">
        <v>16376</v>
      </c>
      <c r="L11732">
        <v>15511.07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 t="s">
        <v>38</v>
      </c>
    </row>
    <row r="11733" spans="1:19" hidden="1" x14ac:dyDescent="0.25">
      <c r="A11733" s="10" t="str">
        <f t="shared" si="183"/>
        <v>2017-2026Stockton1-in-10May PeakPGE5</v>
      </c>
      <c r="B11733" t="s">
        <v>54</v>
      </c>
      <c r="C11733" t="s">
        <v>15</v>
      </c>
      <c r="D11733" t="s">
        <v>5</v>
      </c>
      <c r="E11733" t="s">
        <v>1</v>
      </c>
      <c r="F11733">
        <v>5</v>
      </c>
      <c r="G11733">
        <v>0.70312166213989258</v>
      </c>
      <c r="H11733">
        <v>0.70312166213989258</v>
      </c>
      <c r="I11733">
        <v>73.434310913085938</v>
      </c>
      <c r="J11733">
        <v>0</v>
      </c>
      <c r="K11733">
        <v>16376</v>
      </c>
      <c r="L11733">
        <v>15511.07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 t="s">
        <v>38</v>
      </c>
    </row>
    <row r="11734" spans="1:19" hidden="1" x14ac:dyDescent="0.25">
      <c r="A11734" s="10" t="str">
        <f t="shared" si="183"/>
        <v>2017-2026Stockton1-in-2May PeakCAISO6</v>
      </c>
      <c r="B11734" t="s">
        <v>54</v>
      </c>
      <c r="C11734" t="s">
        <v>15</v>
      </c>
      <c r="D11734" t="s">
        <v>5</v>
      </c>
      <c r="E11734" t="s">
        <v>9</v>
      </c>
      <c r="F11734">
        <v>6</v>
      </c>
      <c r="G11734">
        <v>0.53693777322769165</v>
      </c>
      <c r="H11734">
        <v>0.53693777322769165</v>
      </c>
      <c r="I11734">
        <v>64.573196411132812</v>
      </c>
      <c r="J11734">
        <v>0</v>
      </c>
      <c r="K11734">
        <v>16376</v>
      </c>
      <c r="L11734">
        <v>15511.07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 t="s">
        <v>39</v>
      </c>
    </row>
    <row r="11735" spans="1:19" hidden="1" x14ac:dyDescent="0.25">
      <c r="A11735" s="10" t="str">
        <f t="shared" si="183"/>
        <v>2017-2026Stockton1-in-10May PeakCAISO6</v>
      </c>
      <c r="B11735" t="s">
        <v>54</v>
      </c>
      <c r="C11735" t="s">
        <v>15</v>
      </c>
      <c r="D11735" t="s">
        <v>5</v>
      </c>
      <c r="E11735" t="s">
        <v>1</v>
      </c>
      <c r="F11735">
        <v>6</v>
      </c>
      <c r="G11735">
        <v>0.62538409233093262</v>
      </c>
      <c r="H11735">
        <v>0.62538409233093262</v>
      </c>
      <c r="I11735">
        <v>68.210586547851563</v>
      </c>
      <c r="J11735">
        <v>0</v>
      </c>
      <c r="K11735">
        <v>16376</v>
      </c>
      <c r="L11735">
        <v>15511.07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 t="s">
        <v>39</v>
      </c>
    </row>
    <row r="11736" spans="1:19" hidden="1" x14ac:dyDescent="0.25">
      <c r="A11736" s="10" t="str">
        <f t="shared" si="183"/>
        <v>2017-2026Stockton1-in-2May PeakPGE6</v>
      </c>
      <c r="B11736" t="s">
        <v>54</v>
      </c>
      <c r="C11736" t="s">
        <v>15</v>
      </c>
      <c r="D11736" t="s">
        <v>5</v>
      </c>
      <c r="E11736" t="s">
        <v>9</v>
      </c>
      <c r="F11736">
        <v>6</v>
      </c>
      <c r="G11736">
        <v>0.55689197778701782</v>
      </c>
      <c r="H11736">
        <v>0.55689197778701782</v>
      </c>
      <c r="I11736">
        <v>64.55517578125</v>
      </c>
      <c r="J11736">
        <v>0</v>
      </c>
      <c r="K11736">
        <v>16376</v>
      </c>
      <c r="L11736">
        <v>15511.07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 t="s">
        <v>38</v>
      </c>
    </row>
    <row r="11737" spans="1:19" hidden="1" x14ac:dyDescent="0.25">
      <c r="A11737" s="10" t="str">
        <f t="shared" si="183"/>
        <v>2017-2026Stockton1-in-10May PeakPGE6</v>
      </c>
      <c r="B11737" t="s">
        <v>54</v>
      </c>
      <c r="C11737" t="s">
        <v>15</v>
      </c>
      <c r="D11737" t="s">
        <v>5</v>
      </c>
      <c r="E11737" t="s">
        <v>1</v>
      </c>
      <c r="F11737">
        <v>6</v>
      </c>
      <c r="G11737">
        <v>0.71812456846237183</v>
      </c>
      <c r="H11737">
        <v>0.71812456846237183</v>
      </c>
      <c r="I11737">
        <v>71.335586547851563</v>
      </c>
      <c r="J11737">
        <v>0</v>
      </c>
      <c r="K11737">
        <v>16376</v>
      </c>
      <c r="L11737">
        <v>15511.07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 t="s">
        <v>38</v>
      </c>
    </row>
    <row r="11738" spans="1:19" hidden="1" x14ac:dyDescent="0.25">
      <c r="A11738" s="10" t="str">
        <f t="shared" si="183"/>
        <v>2017-2026Stockton1-in-2May PeakCAISO7</v>
      </c>
      <c r="B11738" t="s">
        <v>54</v>
      </c>
      <c r="C11738" t="s">
        <v>15</v>
      </c>
      <c r="D11738" t="s">
        <v>5</v>
      </c>
      <c r="E11738" t="s">
        <v>9</v>
      </c>
      <c r="F11738">
        <v>7</v>
      </c>
      <c r="G11738">
        <v>0.58579200506210327</v>
      </c>
      <c r="H11738">
        <v>0.58579200506210327</v>
      </c>
      <c r="I11738">
        <v>64.530403137207031</v>
      </c>
      <c r="J11738">
        <v>0</v>
      </c>
      <c r="K11738">
        <v>16376</v>
      </c>
      <c r="L11738">
        <v>15511.07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 t="s">
        <v>39</v>
      </c>
    </row>
    <row r="11739" spans="1:19" hidden="1" x14ac:dyDescent="0.25">
      <c r="A11739" s="10" t="str">
        <f t="shared" si="183"/>
        <v>2017-2026Stockton1-in-10May PeakCAISO7</v>
      </c>
      <c r="B11739" t="s">
        <v>54</v>
      </c>
      <c r="C11739" t="s">
        <v>15</v>
      </c>
      <c r="D11739" t="s">
        <v>5</v>
      </c>
      <c r="E11739" t="s">
        <v>1</v>
      </c>
      <c r="F11739">
        <v>7</v>
      </c>
      <c r="G11739">
        <v>0.68228572607040405</v>
      </c>
      <c r="H11739">
        <v>0.68228572607040405</v>
      </c>
      <c r="I11739">
        <v>68.18505859375</v>
      </c>
      <c r="J11739">
        <v>0</v>
      </c>
      <c r="K11739">
        <v>16376</v>
      </c>
      <c r="L11739">
        <v>15511.07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 t="s">
        <v>39</v>
      </c>
    </row>
    <row r="11740" spans="1:19" hidden="1" x14ac:dyDescent="0.25">
      <c r="A11740" s="10" t="str">
        <f t="shared" si="183"/>
        <v>2017-2026Stockton1-in-2May PeakPGE7</v>
      </c>
      <c r="B11740" t="s">
        <v>54</v>
      </c>
      <c r="C11740" t="s">
        <v>15</v>
      </c>
      <c r="D11740" t="s">
        <v>5</v>
      </c>
      <c r="E11740" t="s">
        <v>9</v>
      </c>
      <c r="F11740">
        <v>7</v>
      </c>
      <c r="G11740">
        <v>0.60756182670593262</v>
      </c>
      <c r="H11740">
        <v>0.60756182670593262</v>
      </c>
      <c r="I11740">
        <v>64.852851867675781</v>
      </c>
      <c r="J11740">
        <v>0</v>
      </c>
      <c r="K11740">
        <v>16376</v>
      </c>
      <c r="L11740">
        <v>15511.07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 t="s">
        <v>38</v>
      </c>
    </row>
    <row r="11741" spans="1:19" hidden="1" x14ac:dyDescent="0.25">
      <c r="A11741" s="10" t="str">
        <f t="shared" si="183"/>
        <v>2017-2026Stockton1-in-10May PeakPGE7</v>
      </c>
      <c r="B11741" t="s">
        <v>54</v>
      </c>
      <c r="C11741" t="s">
        <v>15</v>
      </c>
      <c r="D11741" t="s">
        <v>5</v>
      </c>
      <c r="E11741" t="s">
        <v>1</v>
      </c>
      <c r="F11741">
        <v>7</v>
      </c>
      <c r="G11741">
        <v>0.78346437215805054</v>
      </c>
      <c r="H11741">
        <v>0.78346437215805054</v>
      </c>
      <c r="I11741">
        <v>72.046920776367188</v>
      </c>
      <c r="J11741">
        <v>0</v>
      </c>
      <c r="K11741">
        <v>16376</v>
      </c>
      <c r="L11741">
        <v>15511.07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 t="s">
        <v>38</v>
      </c>
    </row>
    <row r="11742" spans="1:19" hidden="1" x14ac:dyDescent="0.25">
      <c r="A11742" s="10" t="str">
        <f t="shared" si="183"/>
        <v>2017-2026Stockton1-in-10May PeakCAISO8</v>
      </c>
      <c r="B11742" t="s">
        <v>54</v>
      </c>
      <c r="C11742" t="s">
        <v>15</v>
      </c>
      <c r="D11742" t="s">
        <v>5</v>
      </c>
      <c r="E11742" t="s">
        <v>1</v>
      </c>
      <c r="F11742">
        <v>8</v>
      </c>
      <c r="G11742">
        <v>0.71636772155761719</v>
      </c>
      <c r="H11742">
        <v>0.71636772155761719</v>
      </c>
      <c r="I11742">
        <v>71.530403137207031</v>
      </c>
      <c r="J11742">
        <v>0</v>
      </c>
      <c r="K11742">
        <v>16376</v>
      </c>
      <c r="L11742">
        <v>15511.07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 t="s">
        <v>39</v>
      </c>
    </row>
    <row r="11743" spans="1:19" hidden="1" x14ac:dyDescent="0.25">
      <c r="A11743" s="10" t="str">
        <f t="shared" si="183"/>
        <v>2017-2026Stockton1-in-2May PeakCAISO8</v>
      </c>
      <c r="B11743" t="s">
        <v>54</v>
      </c>
      <c r="C11743" t="s">
        <v>15</v>
      </c>
      <c r="D11743" t="s">
        <v>5</v>
      </c>
      <c r="E11743" t="s">
        <v>9</v>
      </c>
      <c r="F11743">
        <v>8</v>
      </c>
      <c r="G11743">
        <v>0.61505383253097534</v>
      </c>
      <c r="H11743">
        <v>0.61505383253097534</v>
      </c>
      <c r="I11743">
        <v>67.082962036132813</v>
      </c>
      <c r="J11743">
        <v>0</v>
      </c>
      <c r="K11743">
        <v>16376</v>
      </c>
      <c r="L11743">
        <v>15511.07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 t="s">
        <v>39</v>
      </c>
    </row>
    <row r="11744" spans="1:19" hidden="1" x14ac:dyDescent="0.25">
      <c r="A11744" s="10" t="str">
        <f t="shared" si="183"/>
        <v>2017-2026Stockton1-in-10May PeakPGE8</v>
      </c>
      <c r="B11744" t="s">
        <v>54</v>
      </c>
      <c r="C11744" t="s">
        <v>15</v>
      </c>
      <c r="D11744" t="s">
        <v>5</v>
      </c>
      <c r="E11744" t="s">
        <v>1</v>
      </c>
      <c r="F11744">
        <v>8</v>
      </c>
      <c r="G11744">
        <v>0.82260048389434814</v>
      </c>
      <c r="H11744">
        <v>0.82260048389434814</v>
      </c>
      <c r="I11744">
        <v>75.788665771484375</v>
      </c>
      <c r="J11744">
        <v>0</v>
      </c>
      <c r="K11744">
        <v>16376</v>
      </c>
      <c r="L11744">
        <v>15511.07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 t="s">
        <v>38</v>
      </c>
    </row>
    <row r="11745" spans="1:19" hidden="1" x14ac:dyDescent="0.25">
      <c r="A11745" s="10" t="str">
        <f t="shared" si="183"/>
        <v>2017-2026Stockton1-in-2May PeakPGE8</v>
      </c>
      <c r="B11745" t="s">
        <v>54</v>
      </c>
      <c r="C11745" t="s">
        <v>15</v>
      </c>
      <c r="D11745" t="s">
        <v>5</v>
      </c>
      <c r="E11745" t="s">
        <v>9</v>
      </c>
      <c r="F11745">
        <v>8</v>
      </c>
      <c r="G11745">
        <v>0.63791114091873169</v>
      </c>
      <c r="H11745">
        <v>0.63791114091873169</v>
      </c>
      <c r="I11745">
        <v>67.81494140625</v>
      </c>
      <c r="J11745">
        <v>0</v>
      </c>
      <c r="K11745">
        <v>16376</v>
      </c>
      <c r="L11745">
        <v>15511.07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 t="s">
        <v>38</v>
      </c>
    </row>
    <row r="11746" spans="1:19" hidden="1" x14ac:dyDescent="0.25">
      <c r="A11746" s="10" t="str">
        <f t="shared" si="183"/>
        <v>2017-2026Stockton1-in-10May PeakCAISO9</v>
      </c>
      <c r="B11746" t="s">
        <v>54</v>
      </c>
      <c r="C11746" t="s">
        <v>15</v>
      </c>
      <c r="D11746" t="s">
        <v>5</v>
      </c>
      <c r="E11746" t="s">
        <v>1</v>
      </c>
      <c r="F11746">
        <v>9</v>
      </c>
      <c r="G11746">
        <v>0.73785281181335449</v>
      </c>
      <c r="H11746">
        <v>0.73785281181335449</v>
      </c>
      <c r="I11746">
        <v>75.970344543457031</v>
      </c>
      <c r="J11746">
        <v>0</v>
      </c>
      <c r="K11746">
        <v>16376</v>
      </c>
      <c r="L11746">
        <v>15511.07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 t="s">
        <v>39</v>
      </c>
    </row>
    <row r="11747" spans="1:19" hidden="1" x14ac:dyDescent="0.25">
      <c r="A11747" s="10" t="str">
        <f t="shared" si="183"/>
        <v>2017-2026Stockton1-in-2May PeakCAISO9</v>
      </c>
      <c r="B11747" t="s">
        <v>54</v>
      </c>
      <c r="C11747" t="s">
        <v>15</v>
      </c>
      <c r="D11747" t="s">
        <v>5</v>
      </c>
      <c r="E11747" t="s">
        <v>9</v>
      </c>
      <c r="F11747">
        <v>9</v>
      </c>
      <c r="G11747">
        <v>0.63350039720535278</v>
      </c>
      <c r="H11747">
        <v>0.63350039720535278</v>
      </c>
      <c r="I11747">
        <v>71.018768310546875</v>
      </c>
      <c r="J11747">
        <v>0</v>
      </c>
      <c r="K11747">
        <v>16376</v>
      </c>
      <c r="L11747">
        <v>15511.07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 t="s">
        <v>39</v>
      </c>
    </row>
    <row r="11748" spans="1:19" hidden="1" x14ac:dyDescent="0.25">
      <c r="A11748" s="10" t="str">
        <f t="shared" si="183"/>
        <v>2017-2026Stockton1-in-10May PeakPGE9</v>
      </c>
      <c r="B11748" t="s">
        <v>54</v>
      </c>
      <c r="C11748" t="s">
        <v>15</v>
      </c>
      <c r="D11748" t="s">
        <v>5</v>
      </c>
      <c r="E11748" t="s">
        <v>1</v>
      </c>
      <c r="F11748">
        <v>9</v>
      </c>
      <c r="G11748">
        <v>0.84727168083190918</v>
      </c>
      <c r="H11748">
        <v>0.84727168083190918</v>
      </c>
      <c r="I11748">
        <v>79.991744995117187</v>
      </c>
      <c r="J11748">
        <v>0</v>
      </c>
      <c r="K11748">
        <v>16376</v>
      </c>
      <c r="L11748">
        <v>15511.07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 t="s">
        <v>38</v>
      </c>
    </row>
    <row r="11749" spans="1:19" hidden="1" x14ac:dyDescent="0.25">
      <c r="A11749" s="10" t="str">
        <f t="shared" si="183"/>
        <v>2017-2026Stockton1-in-2May PeakPGE9</v>
      </c>
      <c r="B11749" t="s">
        <v>54</v>
      </c>
      <c r="C11749" t="s">
        <v>15</v>
      </c>
      <c r="D11749" t="s">
        <v>5</v>
      </c>
      <c r="E11749" t="s">
        <v>9</v>
      </c>
      <c r="F11749">
        <v>9</v>
      </c>
      <c r="G11749">
        <v>0.65704315900802612</v>
      </c>
      <c r="H11749">
        <v>0.65704315900802612</v>
      </c>
      <c r="I11749">
        <v>72.06982421875</v>
      </c>
      <c r="J11749">
        <v>0</v>
      </c>
      <c r="K11749">
        <v>16376</v>
      </c>
      <c r="L11749">
        <v>15511.07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 t="s">
        <v>38</v>
      </c>
    </row>
    <row r="11750" spans="1:19" hidden="1" x14ac:dyDescent="0.25">
      <c r="A11750" s="10" t="str">
        <f t="shared" si="183"/>
        <v>2017-2026Stockton1-in-10May PeakCAISO10</v>
      </c>
      <c r="B11750" t="s">
        <v>54</v>
      </c>
      <c r="C11750" t="s">
        <v>15</v>
      </c>
      <c r="D11750" t="s">
        <v>5</v>
      </c>
      <c r="E11750" t="s">
        <v>1</v>
      </c>
      <c r="F11750">
        <v>10</v>
      </c>
      <c r="G11750">
        <v>0.80451983213424683</v>
      </c>
      <c r="H11750">
        <v>0.80451983213424683</v>
      </c>
      <c r="I11750">
        <v>79.281158447265625</v>
      </c>
      <c r="J11750">
        <v>0</v>
      </c>
      <c r="K11750">
        <v>16376</v>
      </c>
      <c r="L11750">
        <v>15511.07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 t="s">
        <v>39</v>
      </c>
    </row>
    <row r="11751" spans="1:19" hidden="1" x14ac:dyDescent="0.25">
      <c r="A11751" s="10" t="str">
        <f t="shared" si="183"/>
        <v>2017-2026Stockton1-in-2May PeakCAISO10</v>
      </c>
      <c r="B11751" t="s">
        <v>54</v>
      </c>
      <c r="C11751" t="s">
        <v>15</v>
      </c>
      <c r="D11751" t="s">
        <v>5</v>
      </c>
      <c r="E11751" t="s">
        <v>9</v>
      </c>
      <c r="F11751">
        <v>10</v>
      </c>
      <c r="G11751">
        <v>0.69073885679244995</v>
      </c>
      <c r="H11751">
        <v>0.69073885679244995</v>
      </c>
      <c r="I11751">
        <v>74.316444396972656</v>
      </c>
      <c r="J11751">
        <v>0</v>
      </c>
      <c r="K11751">
        <v>16376</v>
      </c>
      <c r="L11751">
        <v>15511.07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 t="s">
        <v>39</v>
      </c>
    </row>
    <row r="11752" spans="1:19" hidden="1" x14ac:dyDescent="0.25">
      <c r="A11752" s="10" t="str">
        <f t="shared" si="183"/>
        <v>2017-2026Stockton1-in-2May PeakPGE10</v>
      </c>
      <c r="B11752" t="s">
        <v>54</v>
      </c>
      <c r="C11752" t="s">
        <v>15</v>
      </c>
      <c r="D11752" t="s">
        <v>5</v>
      </c>
      <c r="E11752" t="s">
        <v>9</v>
      </c>
      <c r="F11752">
        <v>10</v>
      </c>
      <c r="G11752">
        <v>0.71640884876251221</v>
      </c>
      <c r="H11752">
        <v>0.71640884876251221</v>
      </c>
      <c r="I11752">
        <v>76.285285949707031</v>
      </c>
      <c r="J11752">
        <v>0</v>
      </c>
      <c r="K11752">
        <v>16376</v>
      </c>
      <c r="L11752">
        <v>15511.07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 t="s">
        <v>38</v>
      </c>
    </row>
    <row r="11753" spans="1:19" hidden="1" x14ac:dyDescent="0.25">
      <c r="A11753" s="10" t="str">
        <f t="shared" si="183"/>
        <v>2017-2026Stockton1-in-10May PeakPGE10</v>
      </c>
      <c r="B11753" t="s">
        <v>54</v>
      </c>
      <c r="C11753" t="s">
        <v>15</v>
      </c>
      <c r="D11753" t="s">
        <v>5</v>
      </c>
      <c r="E11753" t="s">
        <v>1</v>
      </c>
      <c r="F11753">
        <v>10</v>
      </c>
      <c r="G11753">
        <v>0.92382502555847168</v>
      </c>
      <c r="H11753">
        <v>0.92382502555847168</v>
      </c>
      <c r="I11753">
        <v>83.625747680664063</v>
      </c>
      <c r="J11753">
        <v>0</v>
      </c>
      <c r="K11753">
        <v>16376</v>
      </c>
      <c r="L11753">
        <v>15511.07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 t="s">
        <v>38</v>
      </c>
    </row>
    <row r="11754" spans="1:19" hidden="1" x14ac:dyDescent="0.25">
      <c r="A11754" s="10" t="str">
        <f t="shared" si="183"/>
        <v>2017-2026Stockton1-in-10May PeakCAISO11</v>
      </c>
      <c r="B11754" t="s">
        <v>54</v>
      </c>
      <c r="C11754" t="s">
        <v>15</v>
      </c>
      <c r="D11754" t="s">
        <v>5</v>
      </c>
      <c r="E11754" t="s">
        <v>1</v>
      </c>
      <c r="F11754">
        <v>11</v>
      </c>
      <c r="G11754">
        <v>0.91487812995910645</v>
      </c>
      <c r="H11754">
        <v>0.91487812995910645</v>
      </c>
      <c r="I11754">
        <v>83.268020629882813</v>
      </c>
      <c r="J11754">
        <v>0</v>
      </c>
      <c r="K11754">
        <v>16376</v>
      </c>
      <c r="L11754">
        <v>15511.07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 t="s">
        <v>39</v>
      </c>
    </row>
    <row r="11755" spans="1:19" hidden="1" x14ac:dyDescent="0.25">
      <c r="A11755" s="10" t="str">
        <f t="shared" si="183"/>
        <v>2017-2026Stockton1-in-2May PeakCAISO11</v>
      </c>
      <c r="B11755" t="s">
        <v>54</v>
      </c>
      <c r="C11755" t="s">
        <v>15</v>
      </c>
      <c r="D11755" t="s">
        <v>5</v>
      </c>
      <c r="E11755" t="s">
        <v>9</v>
      </c>
      <c r="F11755">
        <v>11</v>
      </c>
      <c r="G11755">
        <v>0.78548949956893921</v>
      </c>
      <c r="H11755">
        <v>0.78548949956893921</v>
      </c>
      <c r="I11755">
        <v>78.415168762207031</v>
      </c>
      <c r="J11755">
        <v>0</v>
      </c>
      <c r="K11755">
        <v>16376</v>
      </c>
      <c r="L11755">
        <v>15511.07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 t="s">
        <v>39</v>
      </c>
    </row>
    <row r="11756" spans="1:19" hidden="1" x14ac:dyDescent="0.25">
      <c r="A11756" s="10" t="str">
        <f t="shared" si="183"/>
        <v>2017-2026Stockton1-in-10May PeakPGE11</v>
      </c>
      <c r="B11756" t="s">
        <v>54</v>
      </c>
      <c r="C11756" t="s">
        <v>15</v>
      </c>
      <c r="D11756" t="s">
        <v>5</v>
      </c>
      <c r="E11756" t="s">
        <v>1</v>
      </c>
      <c r="F11756">
        <v>11</v>
      </c>
      <c r="G11756">
        <v>1.0505486726760864</v>
      </c>
      <c r="H11756">
        <v>1.0505486726760864</v>
      </c>
      <c r="I11756">
        <v>86.884010314941406</v>
      </c>
      <c r="J11756">
        <v>0</v>
      </c>
      <c r="K11756">
        <v>16376</v>
      </c>
      <c r="L11756">
        <v>15511.07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 t="s">
        <v>38</v>
      </c>
    </row>
    <row r="11757" spans="1:19" hidden="1" x14ac:dyDescent="0.25">
      <c r="A11757" s="10" t="str">
        <f t="shared" si="183"/>
        <v>2017-2026Stockton1-in-2May PeakPGE11</v>
      </c>
      <c r="B11757" t="s">
        <v>54</v>
      </c>
      <c r="C11757" t="s">
        <v>15</v>
      </c>
      <c r="D11757" t="s">
        <v>5</v>
      </c>
      <c r="E11757" t="s">
        <v>9</v>
      </c>
      <c r="F11757">
        <v>11</v>
      </c>
      <c r="G11757">
        <v>0.81468063592910767</v>
      </c>
      <c r="H11757">
        <v>0.81468063592910767</v>
      </c>
      <c r="I11757">
        <v>80.543540954589844</v>
      </c>
      <c r="J11757">
        <v>0</v>
      </c>
      <c r="K11757">
        <v>16376</v>
      </c>
      <c r="L11757">
        <v>15511.07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 t="s">
        <v>38</v>
      </c>
    </row>
    <row r="11758" spans="1:19" hidden="1" x14ac:dyDescent="0.25">
      <c r="A11758" s="10" t="str">
        <f t="shared" si="183"/>
        <v>2017-2026Stockton1-in-2May PeakCAISO12</v>
      </c>
      <c r="B11758" t="s">
        <v>54</v>
      </c>
      <c r="C11758" t="s">
        <v>15</v>
      </c>
      <c r="D11758" t="s">
        <v>5</v>
      </c>
      <c r="E11758" t="s">
        <v>9</v>
      </c>
      <c r="F11758">
        <v>12</v>
      </c>
      <c r="G11758">
        <v>0.94014072418212891</v>
      </c>
      <c r="H11758">
        <v>0.94014072418212891</v>
      </c>
      <c r="I11758">
        <v>82.440689086914062</v>
      </c>
      <c r="J11758">
        <v>0</v>
      </c>
      <c r="K11758">
        <v>16376</v>
      </c>
      <c r="L11758">
        <v>15511.07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 t="s">
        <v>39</v>
      </c>
    </row>
    <row r="11759" spans="1:19" hidden="1" x14ac:dyDescent="0.25">
      <c r="A11759" s="10" t="str">
        <f t="shared" si="183"/>
        <v>2017-2026Stockton1-in-10May PeakCAISO12</v>
      </c>
      <c r="B11759" t="s">
        <v>54</v>
      </c>
      <c r="C11759" t="s">
        <v>15</v>
      </c>
      <c r="D11759" t="s">
        <v>5</v>
      </c>
      <c r="E11759" t="s">
        <v>1</v>
      </c>
      <c r="F11759">
        <v>12</v>
      </c>
      <c r="G11759">
        <v>1.0950039625167847</v>
      </c>
      <c r="H11759">
        <v>1.0950039625167847</v>
      </c>
      <c r="I11759">
        <v>86.323951721191406</v>
      </c>
      <c r="J11759">
        <v>0</v>
      </c>
      <c r="K11759">
        <v>16376</v>
      </c>
      <c r="L11759">
        <v>15511.07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 t="s">
        <v>39</v>
      </c>
    </row>
    <row r="11760" spans="1:19" hidden="1" x14ac:dyDescent="0.25">
      <c r="A11760" s="10" t="str">
        <f t="shared" si="183"/>
        <v>2017-2026Stockton1-in-2May PeakPGE12</v>
      </c>
      <c r="B11760" t="s">
        <v>54</v>
      </c>
      <c r="C11760" t="s">
        <v>15</v>
      </c>
      <c r="D11760" t="s">
        <v>5</v>
      </c>
      <c r="E11760" t="s">
        <v>9</v>
      </c>
      <c r="F11760">
        <v>12</v>
      </c>
      <c r="G11760">
        <v>0.97507917881011963</v>
      </c>
      <c r="H11760">
        <v>0.97507917881011963</v>
      </c>
      <c r="I11760">
        <v>83.672676086425781</v>
      </c>
      <c r="J11760">
        <v>0</v>
      </c>
      <c r="K11760">
        <v>16376</v>
      </c>
      <c r="L11760">
        <v>15511.07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 t="s">
        <v>38</v>
      </c>
    </row>
    <row r="11761" spans="1:19" hidden="1" x14ac:dyDescent="0.25">
      <c r="A11761" s="10" t="str">
        <f t="shared" si="183"/>
        <v>2017-2026Stockton1-in-10May PeakPGE12</v>
      </c>
      <c r="B11761" t="s">
        <v>54</v>
      </c>
      <c r="C11761" t="s">
        <v>15</v>
      </c>
      <c r="D11761" t="s">
        <v>5</v>
      </c>
      <c r="E11761" t="s">
        <v>1</v>
      </c>
      <c r="F11761">
        <v>12</v>
      </c>
      <c r="G11761">
        <v>1.2573860883712769</v>
      </c>
      <c r="H11761">
        <v>1.2573860883712769</v>
      </c>
      <c r="I11761">
        <v>90.547676086425781</v>
      </c>
      <c r="J11761">
        <v>0</v>
      </c>
      <c r="K11761">
        <v>16376</v>
      </c>
      <c r="L11761">
        <v>15511.07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 t="s">
        <v>38</v>
      </c>
    </row>
    <row r="11762" spans="1:19" hidden="1" x14ac:dyDescent="0.25">
      <c r="A11762" s="10" t="str">
        <f t="shared" si="183"/>
        <v>2017-2026Stockton1-in-10May PeakCAISO13</v>
      </c>
      <c r="B11762" t="s">
        <v>54</v>
      </c>
      <c r="C11762" t="s">
        <v>15</v>
      </c>
      <c r="D11762" t="s">
        <v>5</v>
      </c>
      <c r="E11762" t="s">
        <v>1</v>
      </c>
      <c r="F11762">
        <v>13</v>
      </c>
      <c r="G11762">
        <v>1.3277972936630249</v>
      </c>
      <c r="H11762">
        <v>1.3277972936630249</v>
      </c>
      <c r="I11762">
        <v>89.147148132324219</v>
      </c>
      <c r="J11762">
        <v>0</v>
      </c>
      <c r="K11762">
        <v>16376</v>
      </c>
      <c r="L11762">
        <v>15511.07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 t="s">
        <v>39</v>
      </c>
    </row>
    <row r="11763" spans="1:19" hidden="1" x14ac:dyDescent="0.25">
      <c r="A11763" s="10" t="str">
        <f t="shared" si="183"/>
        <v>2017-2026Stockton1-in-2May PeakCAISO13</v>
      </c>
      <c r="B11763" t="s">
        <v>54</v>
      </c>
      <c r="C11763" t="s">
        <v>15</v>
      </c>
      <c r="D11763" t="s">
        <v>5</v>
      </c>
      <c r="E11763" t="s">
        <v>9</v>
      </c>
      <c r="F11763">
        <v>13</v>
      </c>
      <c r="G11763">
        <v>1.1400105953216553</v>
      </c>
      <c r="H11763">
        <v>1.1400105953216553</v>
      </c>
      <c r="I11763">
        <v>86.056678771972656</v>
      </c>
      <c r="J11763">
        <v>0</v>
      </c>
      <c r="K11763">
        <v>16376</v>
      </c>
      <c r="L11763">
        <v>15511.07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 t="s">
        <v>39</v>
      </c>
    </row>
    <row r="11764" spans="1:19" hidden="1" x14ac:dyDescent="0.25">
      <c r="A11764" s="10" t="str">
        <f t="shared" si="183"/>
        <v>2017-2026Stockton1-in-2May PeakPGE13</v>
      </c>
      <c r="B11764" t="s">
        <v>54</v>
      </c>
      <c r="C11764" t="s">
        <v>15</v>
      </c>
      <c r="D11764" t="s">
        <v>5</v>
      </c>
      <c r="E11764" t="s">
        <v>9</v>
      </c>
      <c r="F11764">
        <v>13</v>
      </c>
      <c r="G11764">
        <v>1.1823768615722656</v>
      </c>
      <c r="H11764">
        <v>1.1823768615722656</v>
      </c>
      <c r="I11764">
        <v>86.801803588867188</v>
      </c>
      <c r="J11764">
        <v>0</v>
      </c>
      <c r="K11764">
        <v>16376</v>
      </c>
      <c r="L11764">
        <v>15511.07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 t="s">
        <v>38</v>
      </c>
    </row>
    <row r="11765" spans="1:19" hidden="1" x14ac:dyDescent="0.25">
      <c r="A11765" s="10" t="str">
        <f t="shared" si="183"/>
        <v>2017-2026Stockton1-in-10May PeakPGE13</v>
      </c>
      <c r="B11765" t="s">
        <v>54</v>
      </c>
      <c r="C11765" t="s">
        <v>15</v>
      </c>
      <c r="D11765" t="s">
        <v>5</v>
      </c>
      <c r="E11765" t="s">
        <v>1</v>
      </c>
      <c r="F11765">
        <v>13</v>
      </c>
      <c r="G11765">
        <v>1.5247011184692383</v>
      </c>
      <c r="H11765">
        <v>1.5247011184692383</v>
      </c>
      <c r="I11765">
        <v>93.870872497558594</v>
      </c>
      <c r="J11765">
        <v>0</v>
      </c>
      <c r="K11765">
        <v>16376</v>
      </c>
      <c r="L11765">
        <v>15511.07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 t="s">
        <v>38</v>
      </c>
    </row>
    <row r="11766" spans="1:19" hidden="1" x14ac:dyDescent="0.25">
      <c r="A11766" s="10" t="str">
        <f t="shared" si="183"/>
        <v>2017-2026Stockton1-in-10May PeakCAISO14</v>
      </c>
      <c r="B11766" t="s">
        <v>54</v>
      </c>
      <c r="C11766" t="s">
        <v>15</v>
      </c>
      <c r="D11766" t="s">
        <v>5</v>
      </c>
      <c r="E11766" t="s">
        <v>1</v>
      </c>
      <c r="F11766">
        <v>14</v>
      </c>
      <c r="G11766">
        <v>1.5944232940673828</v>
      </c>
      <c r="H11766">
        <v>1.338653564453125</v>
      </c>
      <c r="I11766">
        <v>91.918540954589844</v>
      </c>
      <c r="J11766">
        <v>0.10273714363574982</v>
      </c>
      <c r="K11766">
        <v>16376</v>
      </c>
      <c r="L11766">
        <v>15511.07</v>
      </c>
      <c r="M11766">
        <v>0.25576978921890259</v>
      </c>
      <c r="N11766">
        <v>0.12410186231136322</v>
      </c>
      <c r="O11766">
        <v>0.20189443230628967</v>
      </c>
      <c r="P11766">
        <v>0.25576978921890259</v>
      </c>
      <c r="Q11766">
        <v>0.3096451461315155</v>
      </c>
      <c r="R11766">
        <v>0.38743770122528076</v>
      </c>
      <c r="S11766" t="s">
        <v>39</v>
      </c>
    </row>
    <row r="11767" spans="1:19" hidden="1" x14ac:dyDescent="0.25">
      <c r="A11767" s="10" t="str">
        <f t="shared" si="183"/>
        <v>2017-2026Stockton1-in-2May PeakCAISO14</v>
      </c>
      <c r="B11767" t="s">
        <v>54</v>
      </c>
      <c r="C11767" t="s">
        <v>15</v>
      </c>
      <c r="D11767" t="s">
        <v>5</v>
      </c>
      <c r="E11767" t="s">
        <v>9</v>
      </c>
      <c r="F11767">
        <v>14</v>
      </c>
      <c r="G11767">
        <v>1.3689285516738892</v>
      </c>
      <c r="H11767">
        <v>1.1806244850158691</v>
      </c>
      <c r="I11767">
        <v>88.836334228515625</v>
      </c>
      <c r="J11767">
        <v>0.10273714363574982</v>
      </c>
      <c r="K11767">
        <v>16376</v>
      </c>
      <c r="L11767">
        <v>15511.07</v>
      </c>
      <c r="M11767">
        <v>0.18830412626266479</v>
      </c>
      <c r="N11767">
        <v>5.6636203080415726E-2</v>
      </c>
      <c r="O11767">
        <v>0.13442876935005188</v>
      </c>
      <c r="P11767">
        <v>0.18830412626266479</v>
      </c>
      <c r="Q11767">
        <v>0.24217948317527771</v>
      </c>
      <c r="R11767">
        <v>0.31997203826904297</v>
      </c>
      <c r="S11767" t="s">
        <v>39</v>
      </c>
    </row>
    <row r="11768" spans="1:19" hidden="1" x14ac:dyDescent="0.25">
      <c r="A11768" s="10" t="str">
        <f t="shared" si="183"/>
        <v>2017-2026Stockton1-in-2May PeakPGE14</v>
      </c>
      <c r="B11768" t="s">
        <v>54</v>
      </c>
      <c r="C11768" t="s">
        <v>15</v>
      </c>
      <c r="D11768" t="s">
        <v>5</v>
      </c>
      <c r="E11768" t="s">
        <v>9</v>
      </c>
      <c r="F11768">
        <v>14</v>
      </c>
      <c r="G11768">
        <v>1.4198020696640015</v>
      </c>
      <c r="H11768">
        <v>1.2169923782348633</v>
      </c>
      <c r="I11768">
        <v>89.594596862792969</v>
      </c>
      <c r="J11768">
        <v>0.10273714363574982</v>
      </c>
      <c r="K11768">
        <v>16376</v>
      </c>
      <c r="L11768">
        <v>15511.07</v>
      </c>
      <c r="M11768">
        <v>0.20280963182449341</v>
      </c>
      <c r="N11768">
        <v>7.1141704916954041E-2</v>
      </c>
      <c r="O11768">
        <v>0.14893427491188049</v>
      </c>
      <c r="P11768">
        <v>0.20280963182449341</v>
      </c>
      <c r="Q11768">
        <v>0.25668498873710632</v>
      </c>
      <c r="R11768">
        <v>0.33447754383087158</v>
      </c>
      <c r="S11768" t="s">
        <v>38</v>
      </c>
    </row>
    <row r="11769" spans="1:19" hidden="1" x14ac:dyDescent="0.25">
      <c r="A11769" s="10" t="str">
        <f t="shared" si="183"/>
        <v>2017-2026Stockton1-in-10May PeakPGE14</v>
      </c>
      <c r="B11769" t="s">
        <v>54</v>
      </c>
      <c r="C11769" t="s">
        <v>15</v>
      </c>
      <c r="D11769" t="s">
        <v>5</v>
      </c>
      <c r="E11769" t="s">
        <v>1</v>
      </c>
      <c r="F11769">
        <v>14</v>
      </c>
      <c r="G11769">
        <v>1.8308660984039307</v>
      </c>
      <c r="H11769">
        <v>1.4911854267120361</v>
      </c>
      <c r="I11769">
        <v>96.176803588867188</v>
      </c>
      <c r="J11769">
        <v>0.10273714363574982</v>
      </c>
      <c r="K11769">
        <v>16376</v>
      </c>
      <c r="L11769">
        <v>15511.07</v>
      </c>
      <c r="M11769">
        <v>0.33968073129653931</v>
      </c>
      <c r="N11769">
        <v>0.20801280438899994</v>
      </c>
      <c r="O11769">
        <v>0.28580537438392639</v>
      </c>
      <c r="P11769">
        <v>0.33968073129653931</v>
      </c>
      <c r="Q11769">
        <v>0.39355608820915222</v>
      </c>
      <c r="R11769">
        <v>0.47134864330291748</v>
      </c>
      <c r="S11769" t="s">
        <v>38</v>
      </c>
    </row>
    <row r="11770" spans="1:19" hidden="1" x14ac:dyDescent="0.25">
      <c r="A11770" s="10" t="str">
        <f t="shared" si="183"/>
        <v>2017-2026Stockton1-in-2May PeakCAISO15</v>
      </c>
      <c r="B11770" t="s">
        <v>54</v>
      </c>
      <c r="C11770" t="s">
        <v>15</v>
      </c>
      <c r="D11770" t="s">
        <v>5</v>
      </c>
      <c r="E11770" t="s">
        <v>9</v>
      </c>
      <c r="F11770">
        <v>15</v>
      </c>
      <c r="G11770">
        <v>1.6063889265060425</v>
      </c>
      <c r="H11770">
        <v>1.3045461177825928</v>
      </c>
      <c r="I11770">
        <v>90.413665771484375</v>
      </c>
      <c r="J11770">
        <v>0.1230589896440506</v>
      </c>
      <c r="K11770">
        <v>16376</v>
      </c>
      <c r="L11770">
        <v>15511.07</v>
      </c>
      <c r="M11770">
        <v>0.30184280872344971</v>
      </c>
      <c r="N11770">
        <v>0.1441304087638855</v>
      </c>
      <c r="O11770">
        <v>0.23731067776679993</v>
      </c>
      <c r="P11770">
        <v>0.30184280872344971</v>
      </c>
      <c r="Q11770">
        <v>0.36637493968009949</v>
      </c>
      <c r="R11770">
        <v>0.45955520868301392</v>
      </c>
      <c r="S11770" t="s">
        <v>39</v>
      </c>
    </row>
    <row r="11771" spans="1:19" hidden="1" x14ac:dyDescent="0.25">
      <c r="A11771" s="10" t="str">
        <f t="shared" si="183"/>
        <v>2017-2026Stockton1-in-10May PeakCAISO15</v>
      </c>
      <c r="B11771" t="s">
        <v>54</v>
      </c>
      <c r="C11771" t="s">
        <v>15</v>
      </c>
      <c r="D11771" t="s">
        <v>5</v>
      </c>
      <c r="E11771" t="s">
        <v>1</v>
      </c>
      <c r="F11771">
        <v>15</v>
      </c>
      <c r="G11771">
        <v>1.8709990978240967</v>
      </c>
      <c r="H11771">
        <v>1.4697263240814209</v>
      </c>
      <c r="I11771">
        <v>94.172676086425781</v>
      </c>
      <c r="J11771">
        <v>0.1230589896440506</v>
      </c>
      <c r="K11771">
        <v>16376</v>
      </c>
      <c r="L11771">
        <v>15511.07</v>
      </c>
      <c r="M11771">
        <v>0.40127283334732056</v>
      </c>
      <c r="N11771">
        <v>0.24356043338775635</v>
      </c>
      <c r="O11771">
        <v>0.33674070239067078</v>
      </c>
      <c r="P11771">
        <v>0.40127283334732056</v>
      </c>
      <c r="Q11771">
        <v>0.46580496430397034</v>
      </c>
      <c r="R11771">
        <v>0.55898523330688477</v>
      </c>
      <c r="S11771" t="s">
        <v>39</v>
      </c>
    </row>
    <row r="11772" spans="1:19" hidden="1" x14ac:dyDescent="0.25">
      <c r="A11772" s="10" t="str">
        <f t="shared" si="183"/>
        <v>2017-2026Stockton1-in-2May PeakPGE15</v>
      </c>
      <c r="B11772" t="s">
        <v>54</v>
      </c>
      <c r="C11772" t="s">
        <v>15</v>
      </c>
      <c r="D11772" t="s">
        <v>5</v>
      </c>
      <c r="E11772" t="s">
        <v>9</v>
      </c>
      <c r="F11772">
        <v>15</v>
      </c>
      <c r="G11772">
        <v>1.66608726978302</v>
      </c>
      <c r="H11772">
        <v>1.3394641876220703</v>
      </c>
      <c r="I11772">
        <v>91.6201171875</v>
      </c>
      <c r="J11772">
        <v>0.1230589896440506</v>
      </c>
      <c r="K11772">
        <v>16376</v>
      </c>
      <c r="L11772">
        <v>15511.07</v>
      </c>
      <c r="M11772">
        <v>0.32662314176559448</v>
      </c>
      <c r="N11772">
        <v>0.16891074180603027</v>
      </c>
      <c r="O11772">
        <v>0.2620910108089447</v>
      </c>
      <c r="P11772">
        <v>0.32662314176559448</v>
      </c>
      <c r="Q11772">
        <v>0.39115527272224426</v>
      </c>
      <c r="R11772">
        <v>0.48433554172515869</v>
      </c>
      <c r="S11772" t="s">
        <v>38</v>
      </c>
    </row>
    <row r="11773" spans="1:19" hidden="1" x14ac:dyDescent="0.25">
      <c r="A11773" s="10" t="str">
        <f t="shared" si="183"/>
        <v>2017-2026Stockton1-in-10May PeakPGE15</v>
      </c>
      <c r="B11773" t="s">
        <v>54</v>
      </c>
      <c r="C11773" t="s">
        <v>15</v>
      </c>
      <c r="D11773" t="s">
        <v>5</v>
      </c>
      <c r="E11773" t="s">
        <v>1</v>
      </c>
      <c r="F11773">
        <v>15</v>
      </c>
      <c r="G11773">
        <v>2.148456335067749</v>
      </c>
      <c r="H11773">
        <v>1.6410278081893921</v>
      </c>
      <c r="I11773">
        <v>97.831459045410156</v>
      </c>
      <c r="J11773">
        <v>0.1230589896440506</v>
      </c>
      <c r="K11773">
        <v>16376</v>
      </c>
      <c r="L11773">
        <v>15511.07</v>
      </c>
      <c r="M11773">
        <v>0.50742852687835693</v>
      </c>
      <c r="N11773">
        <v>0.34971612691879272</v>
      </c>
      <c r="O11773">
        <v>0.44289639592170715</v>
      </c>
      <c r="P11773">
        <v>0.50742852687835693</v>
      </c>
      <c r="Q11773">
        <v>0.5719606876373291</v>
      </c>
      <c r="R11773">
        <v>0.66514092683792114</v>
      </c>
      <c r="S11773" t="s">
        <v>38</v>
      </c>
    </row>
    <row r="11774" spans="1:19" hidden="1" x14ac:dyDescent="0.25">
      <c r="A11774" s="10" t="str">
        <f t="shared" si="183"/>
        <v>2017-2026Stockton1-in-10May PeakCAISO16</v>
      </c>
      <c r="B11774" t="s">
        <v>54</v>
      </c>
      <c r="C11774" t="s">
        <v>15</v>
      </c>
      <c r="D11774" t="s">
        <v>5</v>
      </c>
      <c r="E11774" t="s">
        <v>1</v>
      </c>
      <c r="F11774">
        <v>16</v>
      </c>
      <c r="G11774">
        <v>2.1698174476623535</v>
      </c>
      <c r="H11774">
        <v>1.7078572511672974</v>
      </c>
      <c r="I11774">
        <v>95.745872497558594</v>
      </c>
      <c r="J11774">
        <v>0.15615223348140717</v>
      </c>
      <c r="K11774">
        <v>16376</v>
      </c>
      <c r="L11774">
        <v>15511.07</v>
      </c>
      <c r="M11774">
        <v>0.46196019649505615</v>
      </c>
      <c r="N11774">
        <v>0.2618354856967926</v>
      </c>
      <c r="O11774">
        <v>0.38007396459579468</v>
      </c>
      <c r="P11774">
        <v>0.46196019649505615</v>
      </c>
      <c r="Q11774">
        <v>0.54384642839431763</v>
      </c>
      <c r="R11774">
        <v>0.66208487749099731</v>
      </c>
      <c r="S11774" t="s">
        <v>39</v>
      </c>
    </row>
    <row r="11775" spans="1:19" hidden="1" x14ac:dyDescent="0.25">
      <c r="A11775" s="10" t="str">
        <f t="shared" si="183"/>
        <v>2017-2026Stockton1-in-2May PeakCAISO16</v>
      </c>
      <c r="B11775" t="s">
        <v>54</v>
      </c>
      <c r="C11775" t="s">
        <v>15</v>
      </c>
      <c r="D11775" t="s">
        <v>5</v>
      </c>
      <c r="E11775" t="s">
        <v>9</v>
      </c>
      <c r="F11775">
        <v>16</v>
      </c>
      <c r="G11775">
        <v>1.8629463911056519</v>
      </c>
      <c r="H11775">
        <v>1.5383427143096924</v>
      </c>
      <c r="I11775">
        <v>90.732734680175781</v>
      </c>
      <c r="J11775">
        <v>0.15615223348140717</v>
      </c>
      <c r="K11775">
        <v>16376</v>
      </c>
      <c r="L11775">
        <v>15511.07</v>
      </c>
      <c r="M11775">
        <v>0.32460370659828186</v>
      </c>
      <c r="N11775">
        <v>0.12447900325059891</v>
      </c>
      <c r="O11775">
        <v>0.24271747469902039</v>
      </c>
      <c r="P11775">
        <v>0.32460370659828186</v>
      </c>
      <c r="Q11775">
        <v>0.40648993849754333</v>
      </c>
      <c r="R11775">
        <v>0.52472841739654541</v>
      </c>
      <c r="S11775" t="s">
        <v>39</v>
      </c>
    </row>
    <row r="11776" spans="1:19" hidden="1" x14ac:dyDescent="0.25">
      <c r="A11776" s="10" t="str">
        <f t="shared" si="183"/>
        <v>2017-2026Stockton1-in-10May PeakPGE16</v>
      </c>
      <c r="B11776" t="s">
        <v>54</v>
      </c>
      <c r="C11776" t="s">
        <v>15</v>
      </c>
      <c r="D11776" t="s">
        <v>5</v>
      </c>
      <c r="E11776" t="s">
        <v>1</v>
      </c>
      <c r="F11776">
        <v>16</v>
      </c>
      <c r="G11776">
        <v>2.4915876388549805</v>
      </c>
      <c r="H11776">
        <v>1.9266858100891113</v>
      </c>
      <c r="I11776">
        <v>98.981979370117187</v>
      </c>
      <c r="J11776">
        <v>0.15615223348140717</v>
      </c>
      <c r="K11776">
        <v>16376</v>
      </c>
      <c r="L11776">
        <v>15511.07</v>
      </c>
      <c r="M11776">
        <v>0.56490176916122437</v>
      </c>
      <c r="N11776">
        <v>0.36477705836296082</v>
      </c>
      <c r="O11776">
        <v>0.48301553726196289</v>
      </c>
      <c r="P11776">
        <v>0.56490176916122437</v>
      </c>
      <c r="Q11776">
        <v>0.64678800106048584</v>
      </c>
      <c r="R11776">
        <v>0.76502645015716553</v>
      </c>
      <c r="S11776" t="s">
        <v>38</v>
      </c>
    </row>
    <row r="11777" spans="1:19" hidden="1" x14ac:dyDescent="0.25">
      <c r="A11777" s="10" t="str">
        <f t="shared" si="183"/>
        <v>2017-2026Stockton1-in-2May PeakPGE16</v>
      </c>
      <c r="B11777" t="s">
        <v>54</v>
      </c>
      <c r="C11777" t="s">
        <v>15</v>
      </c>
      <c r="D11777" t="s">
        <v>5</v>
      </c>
      <c r="E11777" t="s">
        <v>9</v>
      </c>
      <c r="F11777">
        <v>16</v>
      </c>
      <c r="G11777">
        <v>1.9321790933609009</v>
      </c>
      <c r="H11777">
        <v>1.5628873109817505</v>
      </c>
      <c r="I11777">
        <v>92.533782958984375</v>
      </c>
      <c r="J11777">
        <v>0.15615223348140717</v>
      </c>
      <c r="K11777">
        <v>16376</v>
      </c>
      <c r="L11777">
        <v>15511.07</v>
      </c>
      <c r="M11777">
        <v>0.36929181218147278</v>
      </c>
      <c r="N11777">
        <v>0.16916711628437042</v>
      </c>
      <c r="O11777">
        <v>0.2874055802822113</v>
      </c>
      <c r="P11777">
        <v>0.36929181218147278</v>
      </c>
      <c r="Q11777">
        <v>0.45117804408073425</v>
      </c>
      <c r="R11777">
        <v>0.56941652297973633</v>
      </c>
      <c r="S11777" t="s">
        <v>38</v>
      </c>
    </row>
    <row r="11778" spans="1:19" hidden="1" x14ac:dyDescent="0.25">
      <c r="A11778" s="10" t="str">
        <f t="shared" ref="A11778:A11841" si="184">CONCATENATE(B11778,C11778,E11778,D11778,S11778,F11778)</f>
        <v>2017-2026Stockton1-in-2May PeakCAISO17</v>
      </c>
      <c r="B11778" t="s">
        <v>54</v>
      </c>
      <c r="C11778" t="s">
        <v>15</v>
      </c>
      <c r="D11778" t="s">
        <v>5</v>
      </c>
      <c r="E11778" t="s">
        <v>9</v>
      </c>
      <c r="F11778">
        <v>17</v>
      </c>
      <c r="G11778">
        <v>2.0851390361785889</v>
      </c>
      <c r="H11778">
        <v>1.6652780771255493</v>
      </c>
      <c r="I11778">
        <v>90.663665771484375</v>
      </c>
      <c r="J11778">
        <v>0.16046801209449768</v>
      </c>
      <c r="K11778">
        <v>16376</v>
      </c>
      <c r="L11778">
        <v>15511.07</v>
      </c>
      <c r="M11778">
        <v>0.41986092925071716</v>
      </c>
      <c r="N11778">
        <v>0.21420513093471527</v>
      </c>
      <c r="O11778">
        <v>0.33571150898933411</v>
      </c>
      <c r="P11778">
        <v>0.41986092925071716</v>
      </c>
      <c r="Q11778">
        <v>0.50401037931442261</v>
      </c>
      <c r="R11778">
        <v>0.62551671266555786</v>
      </c>
      <c r="S11778" t="s">
        <v>39</v>
      </c>
    </row>
    <row r="11779" spans="1:19" hidden="1" x14ac:dyDescent="0.25">
      <c r="A11779" s="10" t="str">
        <f t="shared" si="184"/>
        <v>2017-2026Stockton1-in-10May PeakCAISO17</v>
      </c>
      <c r="B11779" t="s">
        <v>54</v>
      </c>
      <c r="C11779" t="s">
        <v>15</v>
      </c>
      <c r="D11779" t="s">
        <v>5</v>
      </c>
      <c r="E11779" t="s">
        <v>1</v>
      </c>
      <c r="F11779">
        <v>17</v>
      </c>
      <c r="G11779">
        <v>2.4286105632781982</v>
      </c>
      <c r="H11779">
        <v>1.8809267282485962</v>
      </c>
      <c r="I11779">
        <v>96.163665771484375</v>
      </c>
      <c r="J11779">
        <v>0.16046801209449768</v>
      </c>
      <c r="K11779">
        <v>16376</v>
      </c>
      <c r="L11779">
        <v>15511.07</v>
      </c>
      <c r="M11779">
        <v>0.54768383502960205</v>
      </c>
      <c r="N11779">
        <v>0.34202802181243896</v>
      </c>
      <c r="O11779">
        <v>0.46353441476821899</v>
      </c>
      <c r="P11779">
        <v>0.54768383502960205</v>
      </c>
      <c r="Q11779">
        <v>0.63183325529098511</v>
      </c>
      <c r="R11779">
        <v>0.75333964824676514</v>
      </c>
      <c r="S11779" t="s">
        <v>39</v>
      </c>
    </row>
    <row r="11780" spans="1:19" hidden="1" x14ac:dyDescent="0.25">
      <c r="A11780" s="10" t="str">
        <f t="shared" si="184"/>
        <v>2017-2026Stockton1-in-10May PeakPGE17</v>
      </c>
      <c r="B11780" t="s">
        <v>54</v>
      </c>
      <c r="C11780" t="s">
        <v>15</v>
      </c>
      <c r="D11780" t="s">
        <v>5</v>
      </c>
      <c r="E11780" t="s">
        <v>1</v>
      </c>
      <c r="F11780">
        <v>17</v>
      </c>
      <c r="G11780">
        <v>2.7887580394744873</v>
      </c>
      <c r="H11780">
        <v>2.1428186893463135</v>
      </c>
      <c r="I11780">
        <v>99.162910461425781</v>
      </c>
      <c r="J11780">
        <v>0.16046801209449768</v>
      </c>
      <c r="K11780">
        <v>16376</v>
      </c>
      <c r="L11780">
        <v>15511.07</v>
      </c>
      <c r="M11780">
        <v>0.6459394097328186</v>
      </c>
      <c r="N11780">
        <v>0.44028359651565552</v>
      </c>
      <c r="O11780">
        <v>0.56178998947143555</v>
      </c>
      <c r="P11780">
        <v>0.6459394097328186</v>
      </c>
      <c r="Q11780">
        <v>0.73008882999420166</v>
      </c>
      <c r="R11780">
        <v>0.85159522294998169</v>
      </c>
      <c r="S11780" t="s">
        <v>38</v>
      </c>
    </row>
    <row r="11781" spans="1:19" hidden="1" x14ac:dyDescent="0.25">
      <c r="A11781" s="10" t="str">
        <f t="shared" si="184"/>
        <v>2017-2026Stockton1-in-2May PeakPGE17</v>
      </c>
      <c r="B11781" t="s">
        <v>54</v>
      </c>
      <c r="C11781" t="s">
        <v>15</v>
      </c>
      <c r="D11781" t="s">
        <v>5</v>
      </c>
      <c r="E11781" t="s">
        <v>9</v>
      </c>
      <c r="F11781">
        <v>17</v>
      </c>
      <c r="G11781">
        <v>2.1626291275024414</v>
      </c>
      <c r="H11781">
        <v>1.70395827293396</v>
      </c>
      <c r="I11781">
        <v>92.676048278808594</v>
      </c>
      <c r="J11781">
        <v>0.16046801209449768</v>
      </c>
      <c r="K11781">
        <v>16376</v>
      </c>
      <c r="L11781">
        <v>15511.07</v>
      </c>
      <c r="M11781">
        <v>0.45867088437080383</v>
      </c>
      <c r="N11781">
        <v>0.25301507115364075</v>
      </c>
      <c r="O11781">
        <v>0.37452146410942078</v>
      </c>
      <c r="P11781">
        <v>0.45867088437080383</v>
      </c>
      <c r="Q11781">
        <v>0.54282033443450928</v>
      </c>
      <c r="R11781">
        <v>0.66432666778564453</v>
      </c>
      <c r="S11781" t="s">
        <v>38</v>
      </c>
    </row>
    <row r="11782" spans="1:19" hidden="1" x14ac:dyDescent="0.25">
      <c r="A11782" s="10" t="str">
        <f t="shared" si="184"/>
        <v>2017-2026Stockton1-in-10May PeakCAISO18</v>
      </c>
      <c r="B11782" t="s">
        <v>54</v>
      </c>
      <c r="C11782" t="s">
        <v>15</v>
      </c>
      <c r="D11782" t="s">
        <v>5</v>
      </c>
      <c r="E11782" t="s">
        <v>1</v>
      </c>
      <c r="F11782">
        <v>18</v>
      </c>
      <c r="G11782">
        <v>2.5956199169158936</v>
      </c>
      <c r="H11782">
        <v>2.044978141784668</v>
      </c>
      <c r="I11782">
        <v>95.646392822265625</v>
      </c>
      <c r="J11782">
        <v>0.13599415123462677</v>
      </c>
      <c r="K11782">
        <v>16376</v>
      </c>
      <c r="L11782">
        <v>15511.07</v>
      </c>
      <c r="M11782">
        <v>0.55064171552658081</v>
      </c>
      <c r="N11782">
        <v>0.37635162472724915</v>
      </c>
      <c r="O11782">
        <v>0.47932639718055725</v>
      </c>
      <c r="P11782">
        <v>0.55064171552658081</v>
      </c>
      <c r="Q11782">
        <v>0.62195706367492676</v>
      </c>
      <c r="R11782">
        <v>0.72493183612823486</v>
      </c>
      <c r="S11782" t="s">
        <v>39</v>
      </c>
    </row>
    <row r="11783" spans="1:19" hidden="1" x14ac:dyDescent="0.25">
      <c r="A11783" s="10" t="str">
        <f t="shared" si="184"/>
        <v>2017-2026Stockton1-in-2May PeakCAISO18</v>
      </c>
      <c r="B11783" t="s">
        <v>54</v>
      </c>
      <c r="C11783" t="s">
        <v>15</v>
      </c>
      <c r="D11783" t="s">
        <v>5</v>
      </c>
      <c r="E11783" t="s">
        <v>9</v>
      </c>
      <c r="F11783">
        <v>18</v>
      </c>
      <c r="G11783">
        <v>2.2285287380218506</v>
      </c>
      <c r="H11783">
        <v>1.825160026550293</v>
      </c>
      <c r="I11783">
        <v>89.900527954101563</v>
      </c>
      <c r="J11783">
        <v>0.13599415123462677</v>
      </c>
      <c r="K11783">
        <v>16376</v>
      </c>
      <c r="L11783">
        <v>15511.07</v>
      </c>
      <c r="M11783">
        <v>0.40336874127388</v>
      </c>
      <c r="N11783">
        <v>0.22907863557338715</v>
      </c>
      <c r="O11783">
        <v>0.33205342292785645</v>
      </c>
      <c r="P11783">
        <v>0.40336874127388</v>
      </c>
      <c r="Q11783">
        <v>0.47468405961990356</v>
      </c>
      <c r="R11783">
        <v>0.57765883207321167</v>
      </c>
      <c r="S11783" t="s">
        <v>39</v>
      </c>
    </row>
    <row r="11784" spans="1:19" hidden="1" x14ac:dyDescent="0.25">
      <c r="A11784" s="10" t="str">
        <f t="shared" si="184"/>
        <v>2017-2026Stockton1-in-10May PeakPGE18</v>
      </c>
      <c r="B11784" t="s">
        <v>54</v>
      </c>
      <c r="C11784" t="s">
        <v>15</v>
      </c>
      <c r="D11784" t="s">
        <v>5</v>
      </c>
      <c r="E11784" t="s">
        <v>1</v>
      </c>
      <c r="F11784">
        <v>18</v>
      </c>
      <c r="G11784">
        <v>2.9805338382720947</v>
      </c>
      <c r="H11784">
        <v>2.3343245983123779</v>
      </c>
      <c r="I11784">
        <v>98.576576232910156</v>
      </c>
      <c r="J11784">
        <v>0.13599415123462677</v>
      </c>
      <c r="K11784">
        <v>16376</v>
      </c>
      <c r="L11784">
        <v>15511.07</v>
      </c>
      <c r="M11784">
        <v>0.64620929956436157</v>
      </c>
      <c r="N11784">
        <v>0.47191920876502991</v>
      </c>
      <c r="O11784">
        <v>0.57489395141601563</v>
      </c>
      <c r="P11784">
        <v>0.64620929956436157</v>
      </c>
      <c r="Q11784">
        <v>0.71752464771270752</v>
      </c>
      <c r="R11784">
        <v>0.82049942016601563</v>
      </c>
      <c r="S11784" t="s">
        <v>38</v>
      </c>
    </row>
    <row r="11785" spans="1:19" hidden="1" x14ac:dyDescent="0.25">
      <c r="A11785" s="10" t="str">
        <f t="shared" si="184"/>
        <v>2017-2026Stockton1-in-2May PeakPGE18</v>
      </c>
      <c r="B11785" t="s">
        <v>54</v>
      </c>
      <c r="C11785" t="s">
        <v>15</v>
      </c>
      <c r="D11785" t="s">
        <v>5</v>
      </c>
      <c r="E11785" t="s">
        <v>9</v>
      </c>
      <c r="F11785">
        <v>18</v>
      </c>
      <c r="G11785">
        <v>2.311347484588623</v>
      </c>
      <c r="H11785">
        <v>1.8530170917510986</v>
      </c>
      <c r="I11785">
        <v>92.339714050292969</v>
      </c>
      <c r="J11785">
        <v>0.13599415123462677</v>
      </c>
      <c r="K11785">
        <v>16376</v>
      </c>
      <c r="L11785">
        <v>15511.07</v>
      </c>
      <c r="M11785">
        <v>0.4583304226398468</v>
      </c>
      <c r="N11785">
        <v>0.28404033184051514</v>
      </c>
      <c r="O11785">
        <v>0.38701510429382324</v>
      </c>
      <c r="P11785">
        <v>0.4583304226398468</v>
      </c>
      <c r="Q11785">
        <v>0.52964574098587036</v>
      </c>
      <c r="R11785">
        <v>0.63262051343917847</v>
      </c>
      <c r="S11785" t="s">
        <v>38</v>
      </c>
    </row>
    <row r="11786" spans="1:19" hidden="1" x14ac:dyDescent="0.25">
      <c r="A11786" s="10" t="str">
        <f t="shared" si="184"/>
        <v>2017-2026Stockton1-in-2May PeakCAISO19</v>
      </c>
      <c r="B11786" t="s">
        <v>54</v>
      </c>
      <c r="C11786" t="s">
        <v>15</v>
      </c>
      <c r="D11786" t="s">
        <v>5</v>
      </c>
      <c r="E11786" t="s">
        <v>9</v>
      </c>
      <c r="F11786">
        <v>19</v>
      </c>
      <c r="G11786">
        <v>2.2497916221618652</v>
      </c>
      <c r="H11786">
        <v>2.4674084186553955</v>
      </c>
      <c r="I11786">
        <v>87.68505859375</v>
      </c>
      <c r="J11786">
        <v>0.11742977052927017</v>
      </c>
      <c r="K11786">
        <v>16376</v>
      </c>
      <c r="L11786">
        <v>15511.07</v>
      </c>
      <c r="M11786">
        <v>-0.21761682629585266</v>
      </c>
      <c r="N11786">
        <v>-0.36811482906341553</v>
      </c>
      <c r="O11786">
        <v>-0.27919700741767883</v>
      </c>
      <c r="P11786">
        <v>-0.21761682629585266</v>
      </c>
      <c r="Q11786">
        <v>-0.15603666007518768</v>
      </c>
      <c r="R11786">
        <v>-6.7118830978870392E-2</v>
      </c>
      <c r="S11786" t="s">
        <v>39</v>
      </c>
    </row>
    <row r="11787" spans="1:19" hidden="1" x14ac:dyDescent="0.25">
      <c r="A11787" s="10" t="str">
        <f t="shared" si="184"/>
        <v>2017-2026Stockton1-in-10May PeakCAISO19</v>
      </c>
      <c r="B11787" t="s">
        <v>54</v>
      </c>
      <c r="C11787" t="s">
        <v>15</v>
      </c>
      <c r="D11787" t="s">
        <v>5</v>
      </c>
      <c r="E11787" t="s">
        <v>1</v>
      </c>
      <c r="F11787">
        <v>19</v>
      </c>
      <c r="G11787">
        <v>2.6203854084014893</v>
      </c>
      <c r="H11787">
        <v>2.8510277271270752</v>
      </c>
      <c r="I11787">
        <v>93.430931091308594</v>
      </c>
      <c r="J11787">
        <v>0.11742977052927017</v>
      </c>
      <c r="K11787">
        <v>16376</v>
      </c>
      <c r="L11787">
        <v>15511.07</v>
      </c>
      <c r="M11787">
        <v>-0.23064228892326355</v>
      </c>
      <c r="N11787">
        <v>-0.38114029169082642</v>
      </c>
      <c r="O11787">
        <v>-0.29222247004508972</v>
      </c>
      <c r="P11787">
        <v>-0.23064228892326355</v>
      </c>
      <c r="Q11787">
        <v>-0.16906212270259857</v>
      </c>
      <c r="R11787">
        <v>-8.0144293606281281E-2</v>
      </c>
      <c r="S11787" t="s">
        <v>39</v>
      </c>
    </row>
    <row r="11788" spans="1:19" hidden="1" x14ac:dyDescent="0.25">
      <c r="A11788" s="10" t="str">
        <f t="shared" si="184"/>
        <v>2017-2026Stockton1-in-10May PeakPGE19</v>
      </c>
      <c r="B11788" t="s">
        <v>54</v>
      </c>
      <c r="C11788" t="s">
        <v>15</v>
      </c>
      <c r="D11788" t="s">
        <v>5</v>
      </c>
      <c r="E11788" t="s">
        <v>1</v>
      </c>
      <c r="F11788">
        <v>19</v>
      </c>
      <c r="G11788">
        <v>3.0089719295501709</v>
      </c>
      <c r="H11788">
        <v>3.2588515281677246</v>
      </c>
      <c r="I11788">
        <v>96.524772644042969</v>
      </c>
      <c r="J11788">
        <v>0.11742977052927017</v>
      </c>
      <c r="K11788">
        <v>16376</v>
      </c>
      <c r="L11788">
        <v>15511.07</v>
      </c>
      <c r="M11788">
        <v>-0.2498796135187149</v>
      </c>
      <c r="N11788">
        <v>-0.40037760138511658</v>
      </c>
      <c r="O11788">
        <v>-0.31145977973937988</v>
      </c>
      <c r="P11788">
        <v>-0.2498796135187149</v>
      </c>
      <c r="Q11788">
        <v>-0.18829944729804993</v>
      </c>
      <c r="R11788">
        <v>-9.9381618201732635E-2</v>
      </c>
      <c r="S11788" t="s">
        <v>38</v>
      </c>
    </row>
    <row r="11789" spans="1:19" hidden="1" x14ac:dyDescent="0.25">
      <c r="A11789" s="10" t="str">
        <f t="shared" si="184"/>
        <v>2017-2026Stockton1-in-2May PeakPGE19</v>
      </c>
      <c r="B11789" t="s">
        <v>54</v>
      </c>
      <c r="C11789" t="s">
        <v>15</v>
      </c>
      <c r="D11789" t="s">
        <v>5</v>
      </c>
      <c r="E11789" t="s">
        <v>9</v>
      </c>
      <c r="F11789">
        <v>19</v>
      </c>
      <c r="G11789">
        <v>2.3334007263183594</v>
      </c>
      <c r="H11789">
        <v>2.552248477935791</v>
      </c>
      <c r="I11789">
        <v>89.908782958984375</v>
      </c>
      <c r="J11789">
        <v>0.11742977052927017</v>
      </c>
      <c r="K11789">
        <v>16376</v>
      </c>
      <c r="L11789">
        <v>15511.07</v>
      </c>
      <c r="M11789">
        <v>-0.21884781122207642</v>
      </c>
      <c r="N11789">
        <v>-0.36934581398963928</v>
      </c>
      <c r="O11789">
        <v>-0.28042799234390259</v>
      </c>
      <c r="P11789">
        <v>-0.21884781122207642</v>
      </c>
      <c r="Q11789">
        <v>-0.15726764500141144</v>
      </c>
      <c r="R11789">
        <v>-6.8349815905094147E-2</v>
      </c>
      <c r="S11789" t="s">
        <v>38</v>
      </c>
    </row>
    <row r="11790" spans="1:19" hidden="1" x14ac:dyDescent="0.25">
      <c r="A11790" s="10" t="str">
        <f t="shared" si="184"/>
        <v>2017-2026Stockton1-in-10May PeakCAISO20</v>
      </c>
      <c r="B11790" t="s">
        <v>54</v>
      </c>
      <c r="C11790" t="s">
        <v>15</v>
      </c>
      <c r="D11790" t="s">
        <v>5</v>
      </c>
      <c r="E11790" t="s">
        <v>1</v>
      </c>
      <c r="F11790">
        <v>20</v>
      </c>
      <c r="G11790">
        <v>2.4866025447845459</v>
      </c>
      <c r="H11790">
        <v>2.7641916275024414</v>
      </c>
      <c r="I11790">
        <v>89.598724365234375</v>
      </c>
      <c r="J11790">
        <v>7.6294809579849243E-2</v>
      </c>
      <c r="K11790">
        <v>16376</v>
      </c>
      <c r="L11790">
        <v>15511.07</v>
      </c>
      <c r="M11790">
        <v>-0.2775891125202179</v>
      </c>
      <c r="N11790">
        <v>-0.37536853551864624</v>
      </c>
      <c r="O11790">
        <v>-0.31759810447692871</v>
      </c>
      <c r="P11790">
        <v>-0.2775891125202179</v>
      </c>
      <c r="Q11790">
        <v>-0.23758012056350708</v>
      </c>
      <c r="R11790">
        <v>-0.17980968952178955</v>
      </c>
      <c r="S11790" t="s">
        <v>39</v>
      </c>
    </row>
    <row r="11791" spans="1:19" hidden="1" x14ac:dyDescent="0.25">
      <c r="A11791" s="10" t="str">
        <f t="shared" si="184"/>
        <v>2017-2026Stockton1-in-2May PeakCAISO20</v>
      </c>
      <c r="B11791" t="s">
        <v>54</v>
      </c>
      <c r="C11791" t="s">
        <v>15</v>
      </c>
      <c r="D11791" t="s">
        <v>5</v>
      </c>
      <c r="E11791" t="s">
        <v>9</v>
      </c>
      <c r="F11791">
        <v>20</v>
      </c>
      <c r="G11791">
        <v>2.1349294185638428</v>
      </c>
      <c r="H11791">
        <v>2.3599121570587158</v>
      </c>
      <c r="I11791">
        <v>85.064186096191406</v>
      </c>
      <c r="J11791">
        <v>7.6294809579849243E-2</v>
      </c>
      <c r="K11791">
        <v>16376</v>
      </c>
      <c r="L11791">
        <v>15511.07</v>
      </c>
      <c r="M11791">
        <v>-0.22498264908790588</v>
      </c>
      <c r="N11791">
        <v>-0.32276207208633423</v>
      </c>
      <c r="O11791">
        <v>-0.2649916410446167</v>
      </c>
      <c r="P11791">
        <v>-0.22498264908790588</v>
      </c>
      <c r="Q11791">
        <v>-0.18497365713119507</v>
      </c>
      <c r="R11791">
        <v>-0.12720322608947754</v>
      </c>
      <c r="S11791" t="s">
        <v>39</v>
      </c>
    </row>
    <row r="11792" spans="1:19" hidden="1" x14ac:dyDescent="0.25">
      <c r="A11792" s="10" t="str">
        <f t="shared" si="184"/>
        <v>2017-2026Stockton1-in-10May PeakPGE20</v>
      </c>
      <c r="B11792" t="s">
        <v>54</v>
      </c>
      <c r="C11792" t="s">
        <v>15</v>
      </c>
      <c r="D11792" t="s">
        <v>5</v>
      </c>
      <c r="E11792" t="s">
        <v>1</v>
      </c>
      <c r="F11792">
        <v>20</v>
      </c>
      <c r="G11792">
        <v>2.8553500175476074</v>
      </c>
      <c r="H11792">
        <v>3.1864168643951416</v>
      </c>
      <c r="I11792">
        <v>92.63250732421875</v>
      </c>
      <c r="J11792">
        <v>7.6294809579849243E-2</v>
      </c>
      <c r="K11792">
        <v>16376</v>
      </c>
      <c r="L11792">
        <v>15511.07</v>
      </c>
      <c r="M11792">
        <v>-0.33106684684753418</v>
      </c>
      <c r="N11792">
        <v>-0.42884626984596252</v>
      </c>
      <c r="O11792">
        <v>-0.371075838804245</v>
      </c>
      <c r="P11792">
        <v>-0.33106684684753418</v>
      </c>
      <c r="Q11792">
        <v>-0.29105785489082336</v>
      </c>
      <c r="R11792">
        <v>-0.23328742384910583</v>
      </c>
      <c r="S11792" t="s">
        <v>38</v>
      </c>
    </row>
    <row r="11793" spans="1:19" hidden="1" x14ac:dyDescent="0.25">
      <c r="A11793" s="10" t="str">
        <f t="shared" si="184"/>
        <v>2017-2026Stockton1-in-2May PeakPGE20</v>
      </c>
      <c r="B11793" t="s">
        <v>54</v>
      </c>
      <c r="C11793" t="s">
        <v>15</v>
      </c>
      <c r="D11793" t="s">
        <v>5</v>
      </c>
      <c r="E11793" t="s">
        <v>9</v>
      </c>
      <c r="F11793">
        <v>20</v>
      </c>
      <c r="G11793">
        <v>2.2142698764801025</v>
      </c>
      <c r="H11793">
        <v>2.4519524574279785</v>
      </c>
      <c r="I11793">
        <v>86.102851867675781</v>
      </c>
      <c r="J11793">
        <v>7.6294809579849243E-2</v>
      </c>
      <c r="K11793">
        <v>16376</v>
      </c>
      <c r="L11793">
        <v>15511.07</v>
      </c>
      <c r="M11793">
        <v>-0.2376825213432312</v>
      </c>
      <c r="N11793">
        <v>-0.33546194434165955</v>
      </c>
      <c r="O11793">
        <v>-0.27769151329994202</v>
      </c>
      <c r="P11793">
        <v>-0.2376825213432312</v>
      </c>
      <c r="Q11793">
        <v>-0.19767352938652039</v>
      </c>
      <c r="R11793">
        <v>-0.13990309834480286</v>
      </c>
      <c r="S11793" t="s">
        <v>38</v>
      </c>
    </row>
    <row r="11794" spans="1:19" hidden="1" x14ac:dyDescent="0.25">
      <c r="A11794" s="10" t="str">
        <f t="shared" si="184"/>
        <v>2017-2026Stockton1-in-2May PeakCAISO21</v>
      </c>
      <c r="B11794" t="s">
        <v>54</v>
      </c>
      <c r="C11794" t="s">
        <v>15</v>
      </c>
      <c r="D11794" t="s">
        <v>5</v>
      </c>
      <c r="E11794" t="s">
        <v>9</v>
      </c>
      <c r="F11794">
        <v>21</v>
      </c>
      <c r="G11794">
        <v>1.9457594156265259</v>
      </c>
      <c r="H11794">
        <v>2.0690414905548096</v>
      </c>
      <c r="I11794">
        <v>81.326576232910156</v>
      </c>
      <c r="J11794">
        <v>7.6630406081676483E-2</v>
      </c>
      <c r="K11794">
        <v>16376</v>
      </c>
      <c r="L11794">
        <v>15511.07</v>
      </c>
      <c r="M11794">
        <v>-0.12328201532363892</v>
      </c>
      <c r="N11794">
        <v>-0.22149154543876648</v>
      </c>
      <c r="O11794">
        <v>-0.16346700489521027</v>
      </c>
      <c r="P11794">
        <v>-0.12328201532363892</v>
      </c>
      <c r="Q11794">
        <v>-8.3097033202648163E-2</v>
      </c>
      <c r="R11794">
        <v>-2.5072487071156502E-2</v>
      </c>
      <c r="S11794" t="s">
        <v>39</v>
      </c>
    </row>
    <row r="11795" spans="1:19" hidden="1" x14ac:dyDescent="0.25">
      <c r="A11795" s="10" t="str">
        <f t="shared" si="184"/>
        <v>2017-2026Stockton1-in-10May PeakCAISO21</v>
      </c>
      <c r="B11795" t="s">
        <v>54</v>
      </c>
      <c r="C11795" t="s">
        <v>15</v>
      </c>
      <c r="D11795" t="s">
        <v>5</v>
      </c>
      <c r="E11795" t="s">
        <v>1</v>
      </c>
      <c r="F11795">
        <v>21</v>
      </c>
      <c r="G11795">
        <v>2.2662718296051025</v>
      </c>
      <c r="H11795">
        <v>2.4410688877105713</v>
      </c>
      <c r="I11795">
        <v>83.38739013671875</v>
      </c>
      <c r="J11795">
        <v>7.6630406081676483E-2</v>
      </c>
      <c r="K11795">
        <v>16376</v>
      </c>
      <c r="L11795">
        <v>15511.07</v>
      </c>
      <c r="M11795">
        <v>-0.17479707300662994</v>
      </c>
      <c r="N11795">
        <v>-0.27300658822059631</v>
      </c>
      <c r="O11795">
        <v>-0.21498206257820129</v>
      </c>
      <c r="P11795">
        <v>-0.17479707300662994</v>
      </c>
      <c r="Q11795">
        <v>-0.13461208343505859</v>
      </c>
      <c r="R11795">
        <v>-7.658754289150238E-2</v>
      </c>
      <c r="S11795" t="s">
        <v>39</v>
      </c>
    </row>
    <row r="11796" spans="1:19" hidden="1" x14ac:dyDescent="0.25">
      <c r="A11796" s="10" t="str">
        <f t="shared" si="184"/>
        <v>2017-2026Stockton1-in-10May PeakPGE21</v>
      </c>
      <c r="B11796" t="s">
        <v>54</v>
      </c>
      <c r="C11796" t="s">
        <v>15</v>
      </c>
      <c r="D11796" t="s">
        <v>5</v>
      </c>
      <c r="E11796" t="s">
        <v>1</v>
      </c>
      <c r="F11796">
        <v>21</v>
      </c>
      <c r="G11796">
        <v>2.6023454666137695</v>
      </c>
      <c r="H11796">
        <v>2.8236351013183594</v>
      </c>
      <c r="I11796">
        <v>87.593841552734375</v>
      </c>
      <c r="J11796">
        <v>7.6630406081676483E-2</v>
      </c>
      <c r="K11796">
        <v>16376</v>
      </c>
      <c r="L11796">
        <v>15511.07</v>
      </c>
      <c r="M11796">
        <v>-0.22128964960575104</v>
      </c>
      <c r="N11796">
        <v>-0.31949916481971741</v>
      </c>
      <c r="O11796">
        <v>-0.26147463917732239</v>
      </c>
      <c r="P11796">
        <v>-0.22128964960575104</v>
      </c>
      <c r="Q11796">
        <v>-0.18110466003417969</v>
      </c>
      <c r="R11796">
        <v>-0.12308011949062347</v>
      </c>
      <c r="S11796" t="s">
        <v>38</v>
      </c>
    </row>
    <row r="11797" spans="1:19" hidden="1" x14ac:dyDescent="0.25">
      <c r="A11797" s="10" t="str">
        <f t="shared" si="184"/>
        <v>2017-2026Stockton1-in-2May PeakPGE21</v>
      </c>
      <c r="B11797" t="s">
        <v>54</v>
      </c>
      <c r="C11797" t="s">
        <v>15</v>
      </c>
      <c r="D11797" t="s">
        <v>5</v>
      </c>
      <c r="E11797" t="s">
        <v>9</v>
      </c>
      <c r="F11797">
        <v>21</v>
      </c>
      <c r="G11797">
        <v>2.0180697441101074</v>
      </c>
      <c r="H11797">
        <v>2.1533272266387939</v>
      </c>
      <c r="I11797">
        <v>81.999252319335938</v>
      </c>
      <c r="J11797">
        <v>7.6630406081676483E-2</v>
      </c>
      <c r="K11797">
        <v>16376</v>
      </c>
      <c r="L11797">
        <v>15511.07</v>
      </c>
      <c r="M11797">
        <v>-0.13525745272636414</v>
      </c>
      <c r="N11797">
        <v>-0.2334669828414917</v>
      </c>
      <c r="O11797">
        <v>-0.17544244229793549</v>
      </c>
      <c r="P11797">
        <v>-0.13525745272636414</v>
      </c>
      <c r="Q11797">
        <v>-9.5072470605373383E-2</v>
      </c>
      <c r="R11797">
        <v>-3.7047922611236572E-2</v>
      </c>
      <c r="S11797" t="s">
        <v>38</v>
      </c>
    </row>
    <row r="11798" spans="1:19" hidden="1" x14ac:dyDescent="0.25">
      <c r="A11798" s="10" t="str">
        <f t="shared" si="184"/>
        <v>2017-2026Stockton1-in-10May PeakCAISO22</v>
      </c>
      <c r="B11798" t="s">
        <v>54</v>
      </c>
      <c r="C11798" t="s">
        <v>15</v>
      </c>
      <c r="D11798" t="s">
        <v>5</v>
      </c>
      <c r="E11798" t="s">
        <v>1</v>
      </c>
      <c r="F11798">
        <v>22</v>
      </c>
      <c r="G11798">
        <v>1.9805670976638794</v>
      </c>
      <c r="H11798">
        <v>2.0918354988098145</v>
      </c>
      <c r="I11798">
        <v>78.908782958984375</v>
      </c>
      <c r="J11798">
        <v>6.3674606382846832E-2</v>
      </c>
      <c r="K11798">
        <v>16376</v>
      </c>
      <c r="L11798">
        <v>15511.07</v>
      </c>
      <c r="M11798">
        <v>-0.11126844584941864</v>
      </c>
      <c r="N11798">
        <v>-0.19287382066249847</v>
      </c>
      <c r="O11798">
        <v>-0.14465941488742828</v>
      </c>
      <c r="P11798">
        <v>-0.11126844584941864</v>
      </c>
      <c r="Q11798">
        <v>-7.7877484261989594E-2</v>
      </c>
      <c r="R11798">
        <v>-2.9663071036338806E-2</v>
      </c>
      <c r="S11798" t="s">
        <v>39</v>
      </c>
    </row>
    <row r="11799" spans="1:19" hidden="1" x14ac:dyDescent="0.25">
      <c r="A11799" s="10" t="str">
        <f t="shared" si="184"/>
        <v>2017-2026Stockton1-in-2May PeakCAISO22</v>
      </c>
      <c r="B11799" t="s">
        <v>54</v>
      </c>
      <c r="C11799" t="s">
        <v>15</v>
      </c>
      <c r="D11799" t="s">
        <v>5</v>
      </c>
      <c r="E11799" t="s">
        <v>9</v>
      </c>
      <c r="F11799">
        <v>22</v>
      </c>
      <c r="G11799">
        <v>1.7004611492156982</v>
      </c>
      <c r="H11799">
        <v>1.7618850469589233</v>
      </c>
      <c r="I11799">
        <v>76.904655456542969</v>
      </c>
      <c r="J11799">
        <v>6.3674606382846832E-2</v>
      </c>
      <c r="K11799">
        <v>16376</v>
      </c>
      <c r="L11799">
        <v>15511.07</v>
      </c>
      <c r="M11799">
        <v>-6.1423875391483307E-2</v>
      </c>
      <c r="N11799">
        <v>-0.14302925765514374</v>
      </c>
      <c r="O11799">
        <v>-9.4814836978912354E-2</v>
      </c>
      <c r="P11799">
        <v>-6.1423875391483307E-2</v>
      </c>
      <c r="Q11799">
        <v>-2.8032911941409111E-2</v>
      </c>
      <c r="R11799">
        <v>2.0181499421596527E-2</v>
      </c>
      <c r="S11799" t="s">
        <v>39</v>
      </c>
    </row>
    <row r="11800" spans="1:19" hidden="1" x14ac:dyDescent="0.25">
      <c r="A11800" s="10" t="str">
        <f t="shared" si="184"/>
        <v>2017-2026Stockton1-in-2May PeakPGE22</v>
      </c>
      <c r="B11800" t="s">
        <v>54</v>
      </c>
      <c r="C11800" t="s">
        <v>15</v>
      </c>
      <c r="D11800" t="s">
        <v>5</v>
      </c>
      <c r="E11800" t="s">
        <v>9</v>
      </c>
      <c r="F11800">
        <v>22</v>
      </c>
      <c r="G11800">
        <v>1.763655424118042</v>
      </c>
      <c r="H11800">
        <v>1.8354005813598633</v>
      </c>
      <c r="I11800">
        <v>77.891517639160156</v>
      </c>
      <c r="J11800">
        <v>6.3674606382846832E-2</v>
      </c>
      <c r="K11800">
        <v>16376</v>
      </c>
      <c r="L11800">
        <v>15511.07</v>
      </c>
      <c r="M11800">
        <v>-7.1745209395885468E-2</v>
      </c>
      <c r="N11800">
        <v>-0.1533505916595459</v>
      </c>
      <c r="O11800">
        <v>-0.10513617098331451</v>
      </c>
      <c r="P11800">
        <v>-7.1745209395885468E-2</v>
      </c>
      <c r="Q11800">
        <v>-3.8354244083166122E-2</v>
      </c>
      <c r="R11800">
        <v>9.8601663485169411E-3</v>
      </c>
      <c r="S11800" t="s">
        <v>38</v>
      </c>
    </row>
    <row r="11801" spans="1:19" hidden="1" x14ac:dyDescent="0.25">
      <c r="A11801" s="10" t="str">
        <f t="shared" si="184"/>
        <v>2017-2026Stockton1-in-10May PeakPGE22</v>
      </c>
      <c r="B11801" t="s">
        <v>54</v>
      </c>
      <c r="C11801" t="s">
        <v>15</v>
      </c>
      <c r="D11801" t="s">
        <v>5</v>
      </c>
      <c r="E11801" t="s">
        <v>1</v>
      </c>
      <c r="F11801">
        <v>22</v>
      </c>
      <c r="G11801">
        <v>2.2742726802825928</v>
      </c>
      <c r="H11801">
        <v>2.4259791374206543</v>
      </c>
      <c r="I11801">
        <v>83.82244873046875</v>
      </c>
      <c r="J11801">
        <v>6.3674606382846832E-2</v>
      </c>
      <c r="K11801">
        <v>16376</v>
      </c>
      <c r="L11801">
        <v>15511.07</v>
      </c>
      <c r="M11801">
        <v>-0.15170633792877197</v>
      </c>
      <c r="N11801">
        <v>-0.23331171274185181</v>
      </c>
      <c r="O11801">
        <v>-0.18509730696678162</v>
      </c>
      <c r="P11801">
        <v>-0.15170633792877197</v>
      </c>
      <c r="Q11801">
        <v>-0.11831537634134293</v>
      </c>
      <c r="R11801">
        <v>-7.0100963115692139E-2</v>
      </c>
      <c r="S11801" t="s">
        <v>38</v>
      </c>
    </row>
    <row r="11802" spans="1:19" hidden="1" x14ac:dyDescent="0.25">
      <c r="A11802" s="10" t="str">
        <f t="shared" si="184"/>
        <v>2017-2026Stockton1-in-2May PeakCAISO23</v>
      </c>
      <c r="B11802" t="s">
        <v>54</v>
      </c>
      <c r="C11802" t="s">
        <v>15</v>
      </c>
      <c r="D11802" t="s">
        <v>5</v>
      </c>
      <c r="E11802" t="s">
        <v>9</v>
      </c>
      <c r="F11802">
        <v>23</v>
      </c>
      <c r="G11802">
        <v>1.3762832880020142</v>
      </c>
      <c r="H11802">
        <v>1.4219166040420532</v>
      </c>
      <c r="I11802">
        <v>74.111862182617187</v>
      </c>
      <c r="J11802">
        <v>5.8387260884046555E-2</v>
      </c>
      <c r="K11802">
        <v>16376</v>
      </c>
      <c r="L11802">
        <v>15511.07</v>
      </c>
      <c r="M11802">
        <v>-4.5633327215909958E-2</v>
      </c>
      <c r="N11802">
        <v>-0.12046243995428085</v>
      </c>
      <c r="O11802">
        <v>-7.6251603662967682E-2</v>
      </c>
      <c r="P11802">
        <v>-4.5633327215909958E-2</v>
      </c>
      <c r="Q11802">
        <v>-1.501504797488451E-2</v>
      </c>
      <c r="R11802">
        <v>2.9195785522460938E-2</v>
      </c>
      <c r="S11802" t="s">
        <v>39</v>
      </c>
    </row>
    <row r="11803" spans="1:19" hidden="1" x14ac:dyDescent="0.25">
      <c r="A11803" s="10" t="str">
        <f t="shared" si="184"/>
        <v>2017-2026Stockton1-in-10May PeakCAISO23</v>
      </c>
      <c r="B11803" t="s">
        <v>54</v>
      </c>
      <c r="C11803" t="s">
        <v>15</v>
      </c>
      <c r="D11803" t="s">
        <v>5</v>
      </c>
      <c r="E11803" t="s">
        <v>1</v>
      </c>
      <c r="F11803">
        <v>23</v>
      </c>
      <c r="G11803">
        <v>1.6029895544052124</v>
      </c>
      <c r="H11803">
        <v>1.6772077083587646</v>
      </c>
      <c r="I11803">
        <v>77.033782958984375</v>
      </c>
      <c r="J11803">
        <v>5.8387260884046555E-2</v>
      </c>
      <c r="K11803">
        <v>16376</v>
      </c>
      <c r="L11803">
        <v>15511.07</v>
      </c>
      <c r="M11803">
        <v>-7.4218109250068665E-2</v>
      </c>
      <c r="N11803">
        <v>-0.14904722571372986</v>
      </c>
      <c r="O11803">
        <v>-0.10483638942241669</v>
      </c>
      <c r="P11803">
        <v>-7.4218109250068665E-2</v>
      </c>
      <c r="Q11803">
        <v>-4.3599829077720642E-2</v>
      </c>
      <c r="R11803">
        <v>6.1100430320948362E-4</v>
      </c>
      <c r="S11803" t="s">
        <v>39</v>
      </c>
    </row>
    <row r="11804" spans="1:19" hidden="1" x14ac:dyDescent="0.25">
      <c r="A11804" s="10" t="str">
        <f t="shared" si="184"/>
        <v>2017-2026Stockton1-in-10May PeakPGE23</v>
      </c>
      <c r="B11804" t="s">
        <v>54</v>
      </c>
      <c r="C11804" t="s">
        <v>15</v>
      </c>
      <c r="D11804" t="s">
        <v>5</v>
      </c>
      <c r="E11804" t="s">
        <v>1</v>
      </c>
      <c r="F11804">
        <v>23</v>
      </c>
      <c r="G11804">
        <v>1.8407027721405029</v>
      </c>
      <c r="H11804">
        <v>1.941210150718689</v>
      </c>
      <c r="I11804">
        <v>81.964714050292969</v>
      </c>
      <c r="J11804">
        <v>5.8387260884046555E-2</v>
      </c>
      <c r="K11804">
        <v>16376</v>
      </c>
      <c r="L11804">
        <v>15511.07</v>
      </c>
      <c r="M11804">
        <v>-0.10050743073225021</v>
      </c>
      <c r="N11804">
        <v>-0.17533653974533081</v>
      </c>
      <c r="O11804">
        <v>-0.13112570345401764</v>
      </c>
      <c r="P11804">
        <v>-0.10050743073225021</v>
      </c>
      <c r="Q11804">
        <v>-6.9889150559902191E-2</v>
      </c>
      <c r="R11804">
        <v>-2.5678317993879318E-2</v>
      </c>
      <c r="S11804" t="s">
        <v>38</v>
      </c>
    </row>
    <row r="11805" spans="1:19" hidden="1" x14ac:dyDescent="0.25">
      <c r="A11805" s="10" t="str">
        <f t="shared" si="184"/>
        <v>2017-2026Stockton1-in-2May PeakPGE23</v>
      </c>
      <c r="B11805" t="s">
        <v>54</v>
      </c>
      <c r="C11805" t="s">
        <v>15</v>
      </c>
      <c r="D11805" t="s">
        <v>5</v>
      </c>
      <c r="E11805" t="s">
        <v>9</v>
      </c>
      <c r="F11805">
        <v>23</v>
      </c>
      <c r="G11805">
        <v>1.4274301528930664</v>
      </c>
      <c r="H11805">
        <v>1.4801077842712402</v>
      </c>
      <c r="I11805">
        <v>74.693321228027344</v>
      </c>
      <c r="J11805">
        <v>5.8387260884046555E-2</v>
      </c>
      <c r="K11805">
        <v>16376</v>
      </c>
      <c r="L11805">
        <v>15511.07</v>
      </c>
      <c r="M11805">
        <v>-5.2677687257528305E-2</v>
      </c>
      <c r="N11805">
        <v>-0.1275068074464798</v>
      </c>
      <c r="O11805">
        <v>-8.3295963704586029E-2</v>
      </c>
      <c r="P11805">
        <v>-5.2677687257528305E-2</v>
      </c>
      <c r="Q11805">
        <v>-2.2059407085180283E-2</v>
      </c>
      <c r="R11805">
        <v>2.215142548084259E-2</v>
      </c>
      <c r="S11805" t="s">
        <v>38</v>
      </c>
    </row>
    <row r="11806" spans="1:19" hidden="1" x14ac:dyDescent="0.25">
      <c r="A11806" s="10" t="str">
        <f t="shared" si="184"/>
        <v>2017-2026Stockton1-in-10May PeakCAISO24</v>
      </c>
      <c r="B11806" t="s">
        <v>54</v>
      </c>
      <c r="C11806" t="s">
        <v>15</v>
      </c>
      <c r="D11806" t="s">
        <v>5</v>
      </c>
      <c r="E11806" t="s">
        <v>1</v>
      </c>
      <c r="F11806">
        <v>24</v>
      </c>
      <c r="G11806">
        <v>1.2556000947952271</v>
      </c>
      <c r="H11806">
        <v>1.3114798069000244</v>
      </c>
      <c r="I11806">
        <v>75.042037963867188</v>
      </c>
      <c r="J11806">
        <v>4.4309847056865692E-2</v>
      </c>
      <c r="K11806">
        <v>16376</v>
      </c>
      <c r="L11806">
        <v>15511.07</v>
      </c>
      <c r="M11806">
        <v>-5.5879678577184677E-2</v>
      </c>
      <c r="N11806">
        <v>-0.11266718059778214</v>
      </c>
      <c r="O11806">
        <v>-7.9115763306617737E-2</v>
      </c>
      <c r="P11806">
        <v>-5.5879678577184677E-2</v>
      </c>
      <c r="Q11806">
        <v>-3.2643593847751617E-2</v>
      </c>
      <c r="R11806">
        <v>9.0782140614464879E-4</v>
      </c>
      <c r="S11806" t="s">
        <v>39</v>
      </c>
    </row>
    <row r="11807" spans="1:19" hidden="1" x14ac:dyDescent="0.25">
      <c r="A11807" s="10" t="str">
        <f t="shared" si="184"/>
        <v>2017-2026Stockton1-in-2May PeakCAISO24</v>
      </c>
      <c r="B11807" t="s">
        <v>54</v>
      </c>
      <c r="C11807" t="s">
        <v>15</v>
      </c>
      <c r="D11807" t="s">
        <v>5</v>
      </c>
      <c r="E11807" t="s">
        <v>9</v>
      </c>
      <c r="F11807">
        <v>24</v>
      </c>
      <c r="G11807">
        <v>1.07802414894104</v>
      </c>
      <c r="H11807">
        <v>1.1142334938049316</v>
      </c>
      <c r="I11807">
        <v>71.573196411132813</v>
      </c>
      <c r="J11807">
        <v>4.4309847056865692E-2</v>
      </c>
      <c r="K11807">
        <v>16376</v>
      </c>
      <c r="L11807">
        <v>15511.07</v>
      </c>
      <c r="M11807">
        <v>-3.6209292709827423E-2</v>
      </c>
      <c r="N11807">
        <v>-9.2996791005134583E-2</v>
      </c>
      <c r="O11807">
        <v>-5.9445377439260483E-2</v>
      </c>
      <c r="P11807">
        <v>-3.6209292709827423E-2</v>
      </c>
      <c r="Q11807">
        <v>-1.2973208911716938E-2</v>
      </c>
      <c r="R11807">
        <v>2.0578207448124886E-2</v>
      </c>
      <c r="S11807" t="s">
        <v>39</v>
      </c>
    </row>
    <row r="11808" spans="1:19" hidden="1" x14ac:dyDescent="0.25">
      <c r="A11808" s="10" t="str">
        <f t="shared" si="184"/>
        <v>2017-2026Stockton1-in-2May PeakPGE24</v>
      </c>
      <c r="B11808" t="s">
        <v>54</v>
      </c>
      <c r="C11808" t="s">
        <v>15</v>
      </c>
      <c r="D11808" t="s">
        <v>5</v>
      </c>
      <c r="E11808" t="s">
        <v>9</v>
      </c>
      <c r="F11808">
        <v>24</v>
      </c>
      <c r="G11808">
        <v>1.1180868148803711</v>
      </c>
      <c r="H11808">
        <v>1.1591192483901978</v>
      </c>
      <c r="I11808">
        <v>72.912910461425781</v>
      </c>
      <c r="J11808">
        <v>4.4309847056865692E-2</v>
      </c>
      <c r="K11808">
        <v>16376</v>
      </c>
      <c r="L11808">
        <v>15511.07</v>
      </c>
      <c r="M11808">
        <v>-4.1032407432794571E-2</v>
      </c>
      <c r="N11808">
        <v>-9.7819909453392029E-2</v>
      </c>
      <c r="O11808">
        <v>-6.4268492162227631E-2</v>
      </c>
      <c r="P11808">
        <v>-4.1032407432794571E-2</v>
      </c>
      <c r="Q11808">
        <v>-1.779632456600666E-2</v>
      </c>
      <c r="R11808">
        <v>1.5755092725157738E-2</v>
      </c>
      <c r="S11808" t="s">
        <v>38</v>
      </c>
    </row>
    <row r="11809" spans="1:19" hidden="1" x14ac:dyDescent="0.25">
      <c r="A11809" s="10" t="str">
        <f t="shared" si="184"/>
        <v>2017-2026Stockton1-in-10May PeakPGE24</v>
      </c>
      <c r="B11809" t="s">
        <v>54</v>
      </c>
      <c r="C11809" t="s">
        <v>15</v>
      </c>
      <c r="D11809" t="s">
        <v>5</v>
      </c>
      <c r="E11809" t="s">
        <v>1</v>
      </c>
      <c r="F11809">
        <v>24</v>
      </c>
      <c r="G11809">
        <v>1.4417976140975952</v>
      </c>
      <c r="H11809">
        <v>1.5176597833633423</v>
      </c>
      <c r="I11809">
        <v>79.649772644042969</v>
      </c>
      <c r="J11809">
        <v>4.4309847056865692E-2</v>
      </c>
      <c r="K11809">
        <v>16376</v>
      </c>
      <c r="L11809">
        <v>15511.07</v>
      </c>
      <c r="M11809">
        <v>-7.5862132012844086E-2</v>
      </c>
      <c r="N11809">
        <v>-0.13264963030815125</v>
      </c>
      <c r="O11809">
        <v>-9.9098213016986847E-2</v>
      </c>
      <c r="P11809">
        <v>-7.5862132012844086E-2</v>
      </c>
      <c r="Q11809">
        <v>-5.2626047283411026E-2</v>
      </c>
      <c r="R11809">
        <v>-1.9074631854891777E-2</v>
      </c>
      <c r="S11809" t="s">
        <v>38</v>
      </c>
    </row>
    <row r="11810" spans="1:19" hidden="1" x14ac:dyDescent="0.25">
      <c r="A11810" s="10" t="str">
        <f t="shared" si="184"/>
        <v>2017-2026Stockton1-in-10October PeakCAISO1</v>
      </c>
      <c r="B11810" t="s">
        <v>54</v>
      </c>
      <c r="C11810" t="s">
        <v>15</v>
      </c>
      <c r="D11810" t="s">
        <v>6</v>
      </c>
      <c r="E11810" t="s">
        <v>1</v>
      </c>
      <c r="F11810">
        <v>1</v>
      </c>
      <c r="G11810">
        <v>0.82785904407501221</v>
      </c>
      <c r="H11810">
        <v>0.82785904407501221</v>
      </c>
      <c r="I11810">
        <v>71.728607177734375</v>
      </c>
      <c r="J11810">
        <v>0</v>
      </c>
      <c r="K11810">
        <v>16376</v>
      </c>
      <c r="L11810">
        <v>15511.07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 t="s">
        <v>39</v>
      </c>
    </row>
    <row r="11811" spans="1:19" hidden="1" x14ac:dyDescent="0.25">
      <c r="A11811" s="10" t="str">
        <f t="shared" si="184"/>
        <v>2017-2026Stockton1-in-2October PeakCAISO1</v>
      </c>
      <c r="B11811" t="s">
        <v>54</v>
      </c>
      <c r="C11811" t="s">
        <v>15</v>
      </c>
      <c r="D11811" t="s">
        <v>6</v>
      </c>
      <c r="E11811" t="s">
        <v>9</v>
      </c>
      <c r="F11811">
        <v>1</v>
      </c>
      <c r="G11811">
        <v>0.67420864105224609</v>
      </c>
      <c r="H11811">
        <v>0.67420864105224609</v>
      </c>
      <c r="I11811">
        <v>66.606979370117188</v>
      </c>
      <c r="J11811">
        <v>0</v>
      </c>
      <c r="K11811">
        <v>16376</v>
      </c>
      <c r="L11811">
        <v>15511.07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 t="s">
        <v>39</v>
      </c>
    </row>
    <row r="11812" spans="1:19" hidden="1" x14ac:dyDescent="0.25">
      <c r="A11812" s="10" t="str">
        <f t="shared" si="184"/>
        <v>2017-2026Stockton1-in-2October PeakPGE1</v>
      </c>
      <c r="B11812" t="s">
        <v>54</v>
      </c>
      <c r="C11812" t="s">
        <v>15</v>
      </c>
      <c r="D11812" t="s">
        <v>6</v>
      </c>
      <c r="E11812" t="s">
        <v>9</v>
      </c>
      <c r="F11812">
        <v>1</v>
      </c>
      <c r="G11812">
        <v>0.64231473207473755</v>
      </c>
      <c r="H11812">
        <v>0.64231473207473755</v>
      </c>
      <c r="I11812">
        <v>67.32244873046875</v>
      </c>
      <c r="J11812">
        <v>0</v>
      </c>
      <c r="K11812">
        <v>16376</v>
      </c>
      <c r="L11812">
        <v>15511.07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 t="s">
        <v>38</v>
      </c>
    </row>
    <row r="11813" spans="1:19" hidden="1" x14ac:dyDescent="0.25">
      <c r="A11813" s="10" t="str">
        <f t="shared" si="184"/>
        <v>2017-2026Stockton1-in-10October PeakPGE1</v>
      </c>
      <c r="B11813" t="s">
        <v>54</v>
      </c>
      <c r="C11813" t="s">
        <v>15</v>
      </c>
      <c r="D11813" t="s">
        <v>6</v>
      </c>
      <c r="E11813" t="s">
        <v>1</v>
      </c>
      <c r="F11813">
        <v>1</v>
      </c>
      <c r="G11813">
        <v>0.88151538372039795</v>
      </c>
      <c r="H11813">
        <v>0.88151538372039795</v>
      </c>
      <c r="I11813">
        <v>73.546920776367188</v>
      </c>
      <c r="J11813">
        <v>0</v>
      </c>
      <c r="K11813">
        <v>16376</v>
      </c>
      <c r="L11813">
        <v>15511.07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 t="s">
        <v>38</v>
      </c>
    </row>
    <row r="11814" spans="1:19" hidden="1" x14ac:dyDescent="0.25">
      <c r="A11814" s="10" t="str">
        <f t="shared" si="184"/>
        <v>2017-2026Stockton1-in-10October PeakCAISO2</v>
      </c>
      <c r="B11814" t="s">
        <v>54</v>
      </c>
      <c r="C11814" t="s">
        <v>15</v>
      </c>
      <c r="D11814" t="s">
        <v>6</v>
      </c>
      <c r="E11814" t="s">
        <v>1</v>
      </c>
      <c r="F11814">
        <v>2</v>
      </c>
      <c r="G11814">
        <v>0.7018430233001709</v>
      </c>
      <c r="H11814">
        <v>0.7018430233001709</v>
      </c>
      <c r="I11814">
        <v>70.810813903808594</v>
      </c>
      <c r="J11814">
        <v>0</v>
      </c>
      <c r="K11814">
        <v>16376</v>
      </c>
      <c r="L11814">
        <v>15511.07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 t="s">
        <v>39</v>
      </c>
    </row>
    <row r="11815" spans="1:19" hidden="1" x14ac:dyDescent="0.25">
      <c r="A11815" s="10" t="str">
        <f t="shared" si="184"/>
        <v>2017-2026Stockton1-in-2October PeakCAISO2</v>
      </c>
      <c r="B11815" t="s">
        <v>54</v>
      </c>
      <c r="C11815" t="s">
        <v>15</v>
      </c>
      <c r="D11815" t="s">
        <v>6</v>
      </c>
      <c r="E11815" t="s">
        <v>9</v>
      </c>
      <c r="F11815">
        <v>2</v>
      </c>
      <c r="G11815">
        <v>0.57158112525939941</v>
      </c>
      <c r="H11815">
        <v>0.57158112525939941</v>
      </c>
      <c r="I11815">
        <v>65.314186096191406</v>
      </c>
      <c r="J11815">
        <v>0</v>
      </c>
      <c r="K11815">
        <v>16376</v>
      </c>
      <c r="L11815">
        <v>15511.07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 t="s">
        <v>39</v>
      </c>
    </row>
    <row r="11816" spans="1:19" hidden="1" x14ac:dyDescent="0.25">
      <c r="A11816" s="10" t="str">
        <f t="shared" si="184"/>
        <v>2017-2026Stockton1-in-2October PeakPGE2</v>
      </c>
      <c r="B11816" t="s">
        <v>54</v>
      </c>
      <c r="C11816" t="s">
        <v>15</v>
      </c>
      <c r="D11816" t="s">
        <v>6</v>
      </c>
      <c r="E11816" t="s">
        <v>9</v>
      </c>
      <c r="F11816">
        <v>2</v>
      </c>
      <c r="G11816">
        <v>0.54454213380813599</v>
      </c>
      <c r="H11816">
        <v>0.54454213380813599</v>
      </c>
      <c r="I11816">
        <v>65.490989685058594</v>
      </c>
      <c r="J11816">
        <v>0</v>
      </c>
      <c r="K11816">
        <v>16376</v>
      </c>
      <c r="L11816">
        <v>15511.07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 t="s">
        <v>38</v>
      </c>
    </row>
    <row r="11817" spans="1:19" hidden="1" x14ac:dyDescent="0.25">
      <c r="A11817" s="10" t="str">
        <f t="shared" si="184"/>
        <v>2017-2026Stockton1-in-10October PeakPGE2</v>
      </c>
      <c r="B11817" t="s">
        <v>54</v>
      </c>
      <c r="C11817" t="s">
        <v>15</v>
      </c>
      <c r="D11817" t="s">
        <v>6</v>
      </c>
      <c r="E11817" t="s">
        <v>1</v>
      </c>
      <c r="F11817">
        <v>2</v>
      </c>
      <c r="G11817">
        <v>0.74733185768127441</v>
      </c>
      <c r="H11817">
        <v>0.74733185768127441</v>
      </c>
      <c r="I11817">
        <v>72</v>
      </c>
      <c r="J11817">
        <v>0</v>
      </c>
      <c r="K11817">
        <v>16376</v>
      </c>
      <c r="L11817">
        <v>15511.07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 t="s">
        <v>38</v>
      </c>
    </row>
    <row r="11818" spans="1:19" hidden="1" x14ac:dyDescent="0.25">
      <c r="A11818" s="10" t="str">
        <f t="shared" si="184"/>
        <v>2017-2026Stockton1-in-10October PeakCAISO3</v>
      </c>
      <c r="B11818" t="s">
        <v>54</v>
      </c>
      <c r="C11818" t="s">
        <v>15</v>
      </c>
      <c r="D11818" t="s">
        <v>6</v>
      </c>
      <c r="E11818" t="s">
        <v>1</v>
      </c>
      <c r="F11818">
        <v>3</v>
      </c>
      <c r="G11818">
        <v>0.62088721990585327</v>
      </c>
      <c r="H11818">
        <v>0.62088721990585327</v>
      </c>
      <c r="I11818">
        <v>70.022148132324219</v>
      </c>
      <c r="J11818">
        <v>0</v>
      </c>
      <c r="K11818">
        <v>16376</v>
      </c>
      <c r="L11818">
        <v>15511.07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 t="s">
        <v>39</v>
      </c>
    </row>
    <row r="11819" spans="1:19" hidden="1" x14ac:dyDescent="0.25">
      <c r="A11819" s="10" t="str">
        <f t="shared" si="184"/>
        <v>2017-2026Stockton1-in-2October PeakCAISO3</v>
      </c>
      <c r="B11819" t="s">
        <v>54</v>
      </c>
      <c r="C11819" t="s">
        <v>15</v>
      </c>
      <c r="D11819" t="s">
        <v>6</v>
      </c>
      <c r="E11819" t="s">
        <v>9</v>
      </c>
      <c r="F11819">
        <v>3</v>
      </c>
      <c r="G11819">
        <v>0.50565075874328613</v>
      </c>
      <c r="H11819">
        <v>0.50565075874328613</v>
      </c>
      <c r="I11819">
        <v>63.865989685058594</v>
      </c>
      <c r="J11819">
        <v>0</v>
      </c>
      <c r="K11819">
        <v>16376</v>
      </c>
      <c r="L11819">
        <v>15511.07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 t="s">
        <v>39</v>
      </c>
    </row>
    <row r="11820" spans="1:19" hidden="1" x14ac:dyDescent="0.25">
      <c r="A11820" s="10" t="str">
        <f t="shared" si="184"/>
        <v>2017-2026Stockton1-in-2October PeakPGE3</v>
      </c>
      <c r="B11820" t="s">
        <v>54</v>
      </c>
      <c r="C11820" t="s">
        <v>15</v>
      </c>
      <c r="D11820" t="s">
        <v>6</v>
      </c>
      <c r="E11820" t="s">
        <v>9</v>
      </c>
      <c r="F11820">
        <v>3</v>
      </c>
      <c r="G11820">
        <v>0.48173061013221741</v>
      </c>
      <c r="H11820">
        <v>0.48173061013221741</v>
      </c>
      <c r="I11820">
        <v>64.719596862792969</v>
      </c>
      <c r="J11820">
        <v>0</v>
      </c>
      <c r="K11820">
        <v>16376</v>
      </c>
      <c r="L11820">
        <v>15511.07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 t="s">
        <v>38</v>
      </c>
    </row>
    <row r="11821" spans="1:19" hidden="1" x14ac:dyDescent="0.25">
      <c r="A11821" s="10" t="str">
        <f t="shared" si="184"/>
        <v>2017-2026Stockton1-in-10October PeakPGE3</v>
      </c>
      <c r="B11821" t="s">
        <v>54</v>
      </c>
      <c r="C11821" t="s">
        <v>15</v>
      </c>
      <c r="D11821" t="s">
        <v>6</v>
      </c>
      <c r="E11821" t="s">
        <v>1</v>
      </c>
      <c r="F11821">
        <v>3</v>
      </c>
      <c r="G11821">
        <v>0.66112905740737915</v>
      </c>
      <c r="H11821">
        <v>0.66112905740737915</v>
      </c>
      <c r="I11821">
        <v>71.305931091308594</v>
      </c>
      <c r="J11821">
        <v>0</v>
      </c>
      <c r="K11821">
        <v>16376</v>
      </c>
      <c r="L11821">
        <v>15511.07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 t="s">
        <v>38</v>
      </c>
    </row>
    <row r="11822" spans="1:19" hidden="1" x14ac:dyDescent="0.25">
      <c r="A11822" s="10" t="str">
        <f t="shared" si="184"/>
        <v>2017-2026Stockton1-in-10October PeakCAISO4</v>
      </c>
      <c r="B11822" t="s">
        <v>54</v>
      </c>
      <c r="C11822" t="s">
        <v>15</v>
      </c>
      <c r="D11822" t="s">
        <v>6</v>
      </c>
      <c r="E11822" t="s">
        <v>1</v>
      </c>
      <c r="F11822">
        <v>4</v>
      </c>
      <c r="G11822">
        <v>0.5727115273475647</v>
      </c>
      <c r="H11822">
        <v>0.5727115273475647</v>
      </c>
      <c r="I11822">
        <v>68.397148132324219</v>
      </c>
      <c r="J11822">
        <v>0</v>
      </c>
      <c r="K11822">
        <v>16376</v>
      </c>
      <c r="L11822">
        <v>15511.07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 t="s">
        <v>39</v>
      </c>
    </row>
    <row r="11823" spans="1:19" hidden="1" x14ac:dyDescent="0.25">
      <c r="A11823" s="10" t="str">
        <f t="shared" si="184"/>
        <v>2017-2026Stockton1-in-2October PeakCAISO4</v>
      </c>
      <c r="B11823" t="s">
        <v>54</v>
      </c>
      <c r="C11823" t="s">
        <v>15</v>
      </c>
      <c r="D11823" t="s">
        <v>6</v>
      </c>
      <c r="E11823" t="s">
        <v>9</v>
      </c>
      <c r="F11823">
        <v>4</v>
      </c>
      <c r="G11823">
        <v>0.46641644835472107</v>
      </c>
      <c r="H11823">
        <v>0.46641644835472107</v>
      </c>
      <c r="I11823">
        <v>62.482730865478516</v>
      </c>
      <c r="J11823">
        <v>0</v>
      </c>
      <c r="K11823">
        <v>16376</v>
      </c>
      <c r="L11823">
        <v>15511.07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 t="s">
        <v>39</v>
      </c>
    </row>
    <row r="11824" spans="1:19" hidden="1" x14ac:dyDescent="0.25">
      <c r="A11824" s="10" t="str">
        <f t="shared" si="184"/>
        <v>2017-2026Stockton1-in-2October PeakPGE4</v>
      </c>
      <c r="B11824" t="s">
        <v>54</v>
      </c>
      <c r="C11824" t="s">
        <v>15</v>
      </c>
      <c r="D11824" t="s">
        <v>6</v>
      </c>
      <c r="E11824" t="s">
        <v>9</v>
      </c>
      <c r="F11824">
        <v>4</v>
      </c>
      <c r="G11824">
        <v>0.44435229897499084</v>
      </c>
      <c r="H11824">
        <v>0.44435229897499084</v>
      </c>
      <c r="I11824">
        <v>63.538661956787109</v>
      </c>
      <c r="J11824">
        <v>0</v>
      </c>
      <c r="K11824">
        <v>16376</v>
      </c>
      <c r="L11824">
        <v>15511.07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 t="s">
        <v>38</v>
      </c>
    </row>
    <row r="11825" spans="1:19" hidden="1" x14ac:dyDescent="0.25">
      <c r="A11825" s="10" t="str">
        <f t="shared" si="184"/>
        <v>2017-2026Stockton1-in-10October PeakPGE4</v>
      </c>
      <c r="B11825" t="s">
        <v>54</v>
      </c>
      <c r="C11825" t="s">
        <v>15</v>
      </c>
      <c r="D11825" t="s">
        <v>6</v>
      </c>
      <c r="E11825" t="s">
        <v>1</v>
      </c>
      <c r="F11825">
        <v>4</v>
      </c>
      <c r="G11825">
        <v>0.60983091592788696</v>
      </c>
      <c r="H11825">
        <v>0.60983091592788696</v>
      </c>
      <c r="I11825">
        <v>70.392265319824219</v>
      </c>
      <c r="J11825">
        <v>0</v>
      </c>
      <c r="K11825">
        <v>16376</v>
      </c>
      <c r="L11825">
        <v>15511.07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 t="s">
        <v>38</v>
      </c>
    </row>
    <row r="11826" spans="1:19" hidden="1" x14ac:dyDescent="0.25">
      <c r="A11826" s="10" t="str">
        <f t="shared" si="184"/>
        <v>2017-2026Stockton1-in-10October PeakCAISO5</v>
      </c>
      <c r="B11826" t="s">
        <v>54</v>
      </c>
      <c r="C11826" t="s">
        <v>15</v>
      </c>
      <c r="D11826" t="s">
        <v>6</v>
      </c>
      <c r="E11826" t="s">
        <v>1</v>
      </c>
      <c r="F11826">
        <v>5</v>
      </c>
      <c r="G11826">
        <v>0.54948347806930542</v>
      </c>
      <c r="H11826">
        <v>0.54948347806930542</v>
      </c>
      <c r="I11826">
        <v>67.61260986328125</v>
      </c>
      <c r="J11826">
        <v>0</v>
      </c>
      <c r="K11826">
        <v>16376</v>
      </c>
      <c r="L11826">
        <v>15511.07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 t="s">
        <v>39</v>
      </c>
    </row>
    <row r="11827" spans="1:19" hidden="1" x14ac:dyDescent="0.25">
      <c r="A11827" s="10" t="str">
        <f t="shared" si="184"/>
        <v>2017-2026Stockton1-in-2October PeakCAISO5</v>
      </c>
      <c r="B11827" t="s">
        <v>54</v>
      </c>
      <c r="C11827" t="s">
        <v>15</v>
      </c>
      <c r="D11827" t="s">
        <v>6</v>
      </c>
      <c r="E11827" t="s">
        <v>9</v>
      </c>
      <c r="F11827">
        <v>5</v>
      </c>
      <c r="G11827">
        <v>0.44749951362609863</v>
      </c>
      <c r="H11827">
        <v>0.44749951362609863</v>
      </c>
      <c r="I11827">
        <v>61.836338043212891</v>
      </c>
      <c r="J11827">
        <v>0</v>
      </c>
      <c r="K11827">
        <v>16376</v>
      </c>
      <c r="L11827">
        <v>15511.07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 t="s">
        <v>39</v>
      </c>
    </row>
    <row r="11828" spans="1:19" hidden="1" x14ac:dyDescent="0.25">
      <c r="A11828" s="10" t="str">
        <f t="shared" si="184"/>
        <v>2017-2026Stockton1-in-2October PeakPGE5</v>
      </c>
      <c r="B11828" t="s">
        <v>54</v>
      </c>
      <c r="C11828" t="s">
        <v>15</v>
      </c>
      <c r="D11828" t="s">
        <v>6</v>
      </c>
      <c r="E11828" t="s">
        <v>9</v>
      </c>
      <c r="F11828">
        <v>5</v>
      </c>
      <c r="G11828">
        <v>0.42633023858070374</v>
      </c>
      <c r="H11828">
        <v>0.42633023858070374</v>
      </c>
      <c r="I11828">
        <v>62.461338043212891</v>
      </c>
      <c r="J11828">
        <v>0</v>
      </c>
      <c r="K11828">
        <v>16376</v>
      </c>
      <c r="L11828">
        <v>15511.07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 t="s">
        <v>38</v>
      </c>
    </row>
    <row r="11829" spans="1:19" hidden="1" x14ac:dyDescent="0.25">
      <c r="A11829" s="10" t="str">
        <f t="shared" si="184"/>
        <v>2017-2026Stockton1-in-10October PeakPGE5</v>
      </c>
      <c r="B11829" t="s">
        <v>54</v>
      </c>
      <c r="C11829" t="s">
        <v>15</v>
      </c>
      <c r="D11829" t="s">
        <v>6</v>
      </c>
      <c r="E11829" t="s">
        <v>1</v>
      </c>
      <c r="F11829">
        <v>5</v>
      </c>
      <c r="G11829">
        <v>0.58509737253189087</v>
      </c>
      <c r="H11829">
        <v>0.58509737253189087</v>
      </c>
      <c r="I11829">
        <v>68.801803588867187</v>
      </c>
      <c r="J11829">
        <v>0</v>
      </c>
      <c r="K11829">
        <v>16376</v>
      </c>
      <c r="L11829">
        <v>15511.07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 t="s">
        <v>38</v>
      </c>
    </row>
    <row r="11830" spans="1:19" hidden="1" x14ac:dyDescent="0.25">
      <c r="A11830" s="10" t="str">
        <f t="shared" si="184"/>
        <v>2017-2026Stockton1-in-2October PeakCAISO6</v>
      </c>
      <c r="B11830" t="s">
        <v>54</v>
      </c>
      <c r="C11830" t="s">
        <v>15</v>
      </c>
      <c r="D11830" t="s">
        <v>6</v>
      </c>
      <c r="E11830" t="s">
        <v>9</v>
      </c>
      <c r="F11830">
        <v>6</v>
      </c>
      <c r="G11830">
        <v>0.45704802870750427</v>
      </c>
      <c r="H11830">
        <v>0.45704802870750427</v>
      </c>
      <c r="I11830">
        <v>61.228603363037109</v>
      </c>
      <c r="J11830">
        <v>0</v>
      </c>
      <c r="K11830">
        <v>16376</v>
      </c>
      <c r="L11830">
        <v>15511.07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 t="s">
        <v>39</v>
      </c>
    </row>
    <row r="11831" spans="1:19" hidden="1" x14ac:dyDescent="0.25">
      <c r="A11831" s="10" t="str">
        <f t="shared" si="184"/>
        <v>2017-2026Stockton1-in-10October PeakCAISO6</v>
      </c>
      <c r="B11831" t="s">
        <v>54</v>
      </c>
      <c r="C11831" t="s">
        <v>15</v>
      </c>
      <c r="D11831" t="s">
        <v>6</v>
      </c>
      <c r="E11831" t="s">
        <v>1</v>
      </c>
      <c r="F11831">
        <v>6</v>
      </c>
      <c r="G11831">
        <v>0.56120806932449341</v>
      </c>
      <c r="H11831">
        <v>0.56120806932449341</v>
      </c>
      <c r="I11831">
        <v>67.022148132324219</v>
      </c>
      <c r="J11831">
        <v>0</v>
      </c>
      <c r="K11831">
        <v>16376</v>
      </c>
      <c r="L11831">
        <v>15511.07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 t="s">
        <v>39</v>
      </c>
    </row>
    <row r="11832" spans="1:19" hidden="1" x14ac:dyDescent="0.25">
      <c r="A11832" s="10" t="str">
        <f t="shared" si="184"/>
        <v>2017-2026Stockton1-in-10October PeakPGE6</v>
      </c>
      <c r="B11832" t="s">
        <v>54</v>
      </c>
      <c r="C11832" t="s">
        <v>15</v>
      </c>
      <c r="D11832" t="s">
        <v>6</v>
      </c>
      <c r="E11832" t="s">
        <v>1</v>
      </c>
      <c r="F11832">
        <v>6</v>
      </c>
      <c r="G11832">
        <v>0.59758192300796509</v>
      </c>
      <c r="H11832">
        <v>0.59758192300796509</v>
      </c>
      <c r="I11832">
        <v>67.405403137207031</v>
      </c>
      <c r="J11832">
        <v>0</v>
      </c>
      <c r="K11832">
        <v>16376</v>
      </c>
      <c r="L11832">
        <v>15511.07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 t="s">
        <v>38</v>
      </c>
    </row>
    <row r="11833" spans="1:19" hidden="1" x14ac:dyDescent="0.25">
      <c r="A11833" s="10" t="str">
        <f t="shared" si="184"/>
        <v>2017-2026Stockton1-in-2October PeakPGE6</v>
      </c>
      <c r="B11833" t="s">
        <v>54</v>
      </c>
      <c r="C11833" t="s">
        <v>15</v>
      </c>
      <c r="D11833" t="s">
        <v>6</v>
      </c>
      <c r="E11833" t="s">
        <v>9</v>
      </c>
      <c r="F11833">
        <v>6</v>
      </c>
      <c r="G11833">
        <v>0.43542706966400146</v>
      </c>
      <c r="H11833">
        <v>0.43542706966400146</v>
      </c>
      <c r="I11833">
        <v>61.75</v>
      </c>
      <c r="J11833">
        <v>0</v>
      </c>
      <c r="K11833">
        <v>16376</v>
      </c>
      <c r="L11833">
        <v>15511.07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 t="s">
        <v>38</v>
      </c>
    </row>
    <row r="11834" spans="1:19" hidden="1" x14ac:dyDescent="0.25">
      <c r="A11834" s="10" t="str">
        <f t="shared" si="184"/>
        <v>2017-2026Stockton1-in-2October PeakCAISO7</v>
      </c>
      <c r="B11834" t="s">
        <v>54</v>
      </c>
      <c r="C11834" t="s">
        <v>15</v>
      </c>
      <c r="D11834" t="s">
        <v>6</v>
      </c>
      <c r="E11834" t="s">
        <v>9</v>
      </c>
      <c r="F11834">
        <v>7</v>
      </c>
      <c r="G11834">
        <v>0.49863335490226746</v>
      </c>
      <c r="H11834">
        <v>0.49863335490226746</v>
      </c>
      <c r="I11834">
        <v>60.482730865478516</v>
      </c>
      <c r="J11834">
        <v>0</v>
      </c>
      <c r="K11834">
        <v>16376</v>
      </c>
      <c r="L11834">
        <v>15511.07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 t="s">
        <v>39</v>
      </c>
    </row>
    <row r="11835" spans="1:19" hidden="1" x14ac:dyDescent="0.25">
      <c r="A11835" s="10" t="str">
        <f t="shared" si="184"/>
        <v>2017-2026Stockton1-in-10October PeakCAISO7</v>
      </c>
      <c r="B11835" t="s">
        <v>54</v>
      </c>
      <c r="C11835" t="s">
        <v>15</v>
      </c>
      <c r="D11835" t="s">
        <v>6</v>
      </c>
      <c r="E11835" t="s">
        <v>1</v>
      </c>
      <c r="F11835">
        <v>7</v>
      </c>
      <c r="G11835">
        <v>0.61227059364318848</v>
      </c>
      <c r="H11835">
        <v>0.61227059364318848</v>
      </c>
      <c r="I11835">
        <v>65.772148132324219</v>
      </c>
      <c r="J11835">
        <v>0</v>
      </c>
      <c r="K11835">
        <v>16376</v>
      </c>
      <c r="L11835">
        <v>15511.07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 t="s">
        <v>39</v>
      </c>
    </row>
    <row r="11836" spans="1:19" hidden="1" x14ac:dyDescent="0.25">
      <c r="A11836" s="10" t="str">
        <f t="shared" si="184"/>
        <v>2017-2026Stockton1-in-10October PeakPGE7</v>
      </c>
      <c r="B11836" t="s">
        <v>54</v>
      </c>
      <c r="C11836" t="s">
        <v>15</v>
      </c>
      <c r="D11836" t="s">
        <v>6</v>
      </c>
      <c r="E11836" t="s">
        <v>1</v>
      </c>
      <c r="F11836">
        <v>7</v>
      </c>
      <c r="G11836">
        <v>0.65195393562316895</v>
      </c>
      <c r="H11836">
        <v>0.65195393562316895</v>
      </c>
      <c r="I11836">
        <v>66.728607177734375</v>
      </c>
      <c r="J11836">
        <v>0</v>
      </c>
      <c r="K11836">
        <v>16376</v>
      </c>
      <c r="L11836">
        <v>15511.07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 t="s">
        <v>38</v>
      </c>
    </row>
    <row r="11837" spans="1:19" hidden="1" x14ac:dyDescent="0.25">
      <c r="A11837" s="10" t="str">
        <f t="shared" si="184"/>
        <v>2017-2026Stockton1-in-2October PeakPGE7</v>
      </c>
      <c r="B11837" t="s">
        <v>54</v>
      </c>
      <c r="C11837" t="s">
        <v>15</v>
      </c>
      <c r="D11837" t="s">
        <v>6</v>
      </c>
      <c r="E11837" t="s">
        <v>9</v>
      </c>
      <c r="F11837">
        <v>7</v>
      </c>
      <c r="G11837">
        <v>0.47504517436027527</v>
      </c>
      <c r="H11837">
        <v>0.47504517436027527</v>
      </c>
      <c r="I11837">
        <v>60.832206726074219</v>
      </c>
      <c r="J11837">
        <v>0</v>
      </c>
      <c r="K11837">
        <v>16376</v>
      </c>
      <c r="L11837">
        <v>15511.07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 t="s">
        <v>38</v>
      </c>
    </row>
    <row r="11838" spans="1:19" hidden="1" x14ac:dyDescent="0.25">
      <c r="A11838" s="10" t="str">
        <f t="shared" si="184"/>
        <v>2017-2026Stockton1-in-2October PeakCAISO8</v>
      </c>
      <c r="B11838" t="s">
        <v>54</v>
      </c>
      <c r="C11838" t="s">
        <v>15</v>
      </c>
      <c r="D11838" t="s">
        <v>6</v>
      </c>
      <c r="E11838" t="s">
        <v>9</v>
      </c>
      <c r="F11838">
        <v>8</v>
      </c>
      <c r="G11838">
        <v>0.52354139089584351</v>
      </c>
      <c r="H11838">
        <v>0.52354139089584351</v>
      </c>
      <c r="I11838">
        <v>60.116741180419922</v>
      </c>
      <c r="J11838">
        <v>0</v>
      </c>
      <c r="K11838">
        <v>16376</v>
      </c>
      <c r="L11838">
        <v>15511.07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 t="s">
        <v>39</v>
      </c>
    </row>
    <row r="11839" spans="1:19" hidden="1" x14ac:dyDescent="0.25">
      <c r="A11839" s="10" t="str">
        <f t="shared" si="184"/>
        <v>2017-2026Stockton1-in-10October PeakCAISO8</v>
      </c>
      <c r="B11839" t="s">
        <v>54</v>
      </c>
      <c r="C11839" t="s">
        <v>15</v>
      </c>
      <c r="D11839" t="s">
        <v>6</v>
      </c>
      <c r="E11839" t="s">
        <v>1</v>
      </c>
      <c r="F11839">
        <v>8</v>
      </c>
      <c r="G11839">
        <v>0.64285510778427124</v>
      </c>
      <c r="H11839">
        <v>0.64285510778427124</v>
      </c>
      <c r="I11839">
        <v>66.125747680664063</v>
      </c>
      <c r="J11839">
        <v>0</v>
      </c>
      <c r="K11839">
        <v>16376</v>
      </c>
      <c r="L11839">
        <v>15511.07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 t="s">
        <v>39</v>
      </c>
    </row>
    <row r="11840" spans="1:19" hidden="1" x14ac:dyDescent="0.25">
      <c r="A11840" s="10" t="str">
        <f t="shared" si="184"/>
        <v>2017-2026Stockton1-in-10October PeakPGE8</v>
      </c>
      <c r="B11840" t="s">
        <v>54</v>
      </c>
      <c r="C11840" t="s">
        <v>15</v>
      </c>
      <c r="D11840" t="s">
        <v>6</v>
      </c>
      <c r="E11840" t="s">
        <v>1</v>
      </c>
      <c r="F11840">
        <v>8</v>
      </c>
      <c r="G11840">
        <v>0.68452078104019165</v>
      </c>
      <c r="H11840">
        <v>0.68452078104019165</v>
      </c>
      <c r="I11840">
        <v>66.599472045898437</v>
      </c>
      <c r="J11840">
        <v>0</v>
      </c>
      <c r="K11840">
        <v>16376</v>
      </c>
      <c r="L11840">
        <v>15511.07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 t="s">
        <v>38</v>
      </c>
    </row>
    <row r="11841" spans="1:19" hidden="1" x14ac:dyDescent="0.25">
      <c r="A11841" s="10" t="str">
        <f t="shared" si="184"/>
        <v>2017-2026Stockton1-in-2October PeakPGE8</v>
      </c>
      <c r="B11841" t="s">
        <v>54</v>
      </c>
      <c r="C11841" t="s">
        <v>15</v>
      </c>
      <c r="D11841" t="s">
        <v>6</v>
      </c>
      <c r="E11841" t="s">
        <v>9</v>
      </c>
      <c r="F11841">
        <v>8</v>
      </c>
      <c r="G11841">
        <v>0.49877491593360901</v>
      </c>
      <c r="H11841">
        <v>0.49877491593360901</v>
      </c>
      <c r="I11841">
        <v>61.655406951904297</v>
      </c>
      <c r="J11841">
        <v>0</v>
      </c>
      <c r="K11841">
        <v>16376</v>
      </c>
      <c r="L11841">
        <v>15511.07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 t="s">
        <v>38</v>
      </c>
    </row>
    <row r="11842" spans="1:19" hidden="1" x14ac:dyDescent="0.25">
      <c r="A11842" s="10" t="str">
        <f t="shared" ref="A11842:A11905" si="185">CONCATENATE(B11842,C11842,E11842,D11842,S11842,F11842)</f>
        <v>2017-2026Stockton1-in-10October PeakCAISO9</v>
      </c>
      <c r="B11842" t="s">
        <v>54</v>
      </c>
      <c r="C11842" t="s">
        <v>15</v>
      </c>
      <c r="D11842" t="s">
        <v>6</v>
      </c>
      <c r="E11842" t="s">
        <v>1</v>
      </c>
      <c r="F11842">
        <v>9</v>
      </c>
      <c r="G11842">
        <v>0.66213548183441162</v>
      </c>
      <c r="H11842">
        <v>0.66213548183441162</v>
      </c>
      <c r="I11842">
        <v>69.621620178222656</v>
      </c>
      <c r="J11842">
        <v>0</v>
      </c>
      <c r="K11842">
        <v>16376</v>
      </c>
      <c r="L11842">
        <v>15511.07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 t="s">
        <v>39</v>
      </c>
    </row>
    <row r="11843" spans="1:19" hidden="1" x14ac:dyDescent="0.25">
      <c r="A11843" s="10" t="str">
        <f t="shared" si="185"/>
        <v>2017-2026Stockton1-in-2October PeakCAISO9</v>
      </c>
      <c r="B11843" t="s">
        <v>54</v>
      </c>
      <c r="C11843" t="s">
        <v>15</v>
      </c>
      <c r="D11843" t="s">
        <v>6</v>
      </c>
      <c r="E11843" t="s">
        <v>9</v>
      </c>
      <c r="F11843">
        <v>9</v>
      </c>
      <c r="G11843">
        <v>0.53924334049224854</v>
      </c>
      <c r="H11843">
        <v>0.53924334049224854</v>
      </c>
      <c r="I11843">
        <v>64.961334228515625</v>
      </c>
      <c r="J11843">
        <v>0</v>
      </c>
      <c r="K11843">
        <v>16376</v>
      </c>
      <c r="L11843">
        <v>15511.07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 t="s">
        <v>39</v>
      </c>
    </row>
    <row r="11844" spans="1:19" hidden="1" x14ac:dyDescent="0.25">
      <c r="A11844" s="10" t="str">
        <f t="shared" si="185"/>
        <v>2017-2026Stockton1-in-2October PeakPGE9</v>
      </c>
      <c r="B11844" t="s">
        <v>54</v>
      </c>
      <c r="C11844" t="s">
        <v>15</v>
      </c>
      <c r="D11844" t="s">
        <v>6</v>
      </c>
      <c r="E11844" t="s">
        <v>9</v>
      </c>
      <c r="F11844">
        <v>9</v>
      </c>
      <c r="G11844">
        <v>0.51373404264450073</v>
      </c>
      <c r="H11844">
        <v>0.51373404264450073</v>
      </c>
      <c r="I11844">
        <v>64.81494140625</v>
      </c>
      <c r="J11844">
        <v>0</v>
      </c>
      <c r="K11844">
        <v>16376</v>
      </c>
      <c r="L11844">
        <v>15511.07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 t="s">
        <v>38</v>
      </c>
    </row>
    <row r="11845" spans="1:19" hidden="1" x14ac:dyDescent="0.25">
      <c r="A11845" s="10" t="str">
        <f t="shared" si="185"/>
        <v>2017-2026Stockton1-in-10October PeakPGE9</v>
      </c>
      <c r="B11845" t="s">
        <v>54</v>
      </c>
      <c r="C11845" t="s">
        <v>15</v>
      </c>
      <c r="D11845" t="s">
        <v>6</v>
      </c>
      <c r="E11845" t="s">
        <v>1</v>
      </c>
      <c r="F11845">
        <v>9</v>
      </c>
      <c r="G11845">
        <v>0.70505070686340332</v>
      </c>
      <c r="H11845">
        <v>0.70505070686340332</v>
      </c>
      <c r="I11845">
        <v>70.474472045898437</v>
      </c>
      <c r="J11845">
        <v>0</v>
      </c>
      <c r="K11845">
        <v>16376</v>
      </c>
      <c r="L11845">
        <v>15511.07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 t="s">
        <v>38</v>
      </c>
    </row>
    <row r="11846" spans="1:19" hidden="1" x14ac:dyDescent="0.25">
      <c r="A11846" s="10" t="str">
        <f t="shared" si="185"/>
        <v>2017-2026Stockton1-in-2October PeakCAISO10</v>
      </c>
      <c r="B11846" t="s">
        <v>54</v>
      </c>
      <c r="C11846" t="s">
        <v>15</v>
      </c>
      <c r="D11846" t="s">
        <v>6</v>
      </c>
      <c r="E11846" t="s">
        <v>9</v>
      </c>
      <c r="F11846">
        <v>10</v>
      </c>
      <c r="G11846">
        <v>0.58796542882919312</v>
      </c>
      <c r="H11846">
        <v>0.58796542882919312</v>
      </c>
      <c r="I11846">
        <v>70.078079223632813</v>
      </c>
      <c r="J11846">
        <v>0</v>
      </c>
      <c r="K11846">
        <v>16376</v>
      </c>
      <c r="L11846">
        <v>15511.07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 t="s">
        <v>39</v>
      </c>
    </row>
    <row r="11847" spans="1:19" hidden="1" x14ac:dyDescent="0.25">
      <c r="A11847" s="10" t="str">
        <f t="shared" si="185"/>
        <v>2017-2026Stockton1-in-10October PeakCAISO10</v>
      </c>
      <c r="B11847" t="s">
        <v>54</v>
      </c>
      <c r="C11847" t="s">
        <v>15</v>
      </c>
      <c r="D11847" t="s">
        <v>6</v>
      </c>
      <c r="E11847" t="s">
        <v>1</v>
      </c>
      <c r="F11847">
        <v>10</v>
      </c>
      <c r="G11847">
        <v>0.72196120023727417</v>
      </c>
      <c r="H11847">
        <v>0.72196120023727417</v>
      </c>
      <c r="I11847">
        <v>74.484237670898438</v>
      </c>
      <c r="J11847">
        <v>0</v>
      </c>
      <c r="K11847">
        <v>16376</v>
      </c>
      <c r="L11847">
        <v>15511.07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 t="s">
        <v>39</v>
      </c>
    </row>
    <row r="11848" spans="1:19" hidden="1" x14ac:dyDescent="0.25">
      <c r="A11848" s="10" t="str">
        <f t="shared" si="185"/>
        <v>2017-2026Stockton1-in-2October PeakPGE10</v>
      </c>
      <c r="B11848" t="s">
        <v>54</v>
      </c>
      <c r="C11848" t="s">
        <v>15</v>
      </c>
      <c r="D11848" t="s">
        <v>6</v>
      </c>
      <c r="E11848" t="s">
        <v>9</v>
      </c>
      <c r="F11848">
        <v>10</v>
      </c>
      <c r="G11848">
        <v>0.56015133857727051</v>
      </c>
      <c r="H11848">
        <v>0.56015133857727051</v>
      </c>
      <c r="I11848">
        <v>69.160285949707031</v>
      </c>
      <c r="J11848">
        <v>0</v>
      </c>
      <c r="K11848">
        <v>16376</v>
      </c>
      <c r="L11848">
        <v>15511.07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 t="s">
        <v>38</v>
      </c>
    </row>
    <row r="11849" spans="1:19" hidden="1" x14ac:dyDescent="0.25">
      <c r="A11849" s="10" t="str">
        <f t="shared" si="185"/>
        <v>2017-2026Stockton1-in-10October PeakPGE10</v>
      </c>
      <c r="B11849" t="s">
        <v>54</v>
      </c>
      <c r="C11849" t="s">
        <v>15</v>
      </c>
      <c r="D11849" t="s">
        <v>6</v>
      </c>
      <c r="E11849" t="s">
        <v>1</v>
      </c>
      <c r="F11849">
        <v>10</v>
      </c>
      <c r="G11849">
        <v>0.76875400543212891</v>
      </c>
      <c r="H11849">
        <v>0.76875400543212891</v>
      </c>
      <c r="I11849">
        <v>75.285285949707031</v>
      </c>
      <c r="J11849">
        <v>0</v>
      </c>
      <c r="K11849">
        <v>16376</v>
      </c>
      <c r="L11849">
        <v>15511.07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 t="s">
        <v>38</v>
      </c>
    </row>
    <row r="11850" spans="1:19" hidden="1" x14ac:dyDescent="0.25">
      <c r="A11850" s="10" t="str">
        <f t="shared" si="185"/>
        <v>2017-2026Stockton1-in-2October PeakCAISO11</v>
      </c>
      <c r="B11850" t="s">
        <v>54</v>
      </c>
      <c r="C11850" t="s">
        <v>15</v>
      </c>
      <c r="D11850" t="s">
        <v>6</v>
      </c>
      <c r="E11850" t="s">
        <v>9</v>
      </c>
      <c r="F11850">
        <v>11</v>
      </c>
      <c r="G11850">
        <v>0.66861832141876221</v>
      </c>
      <c r="H11850">
        <v>0.66861832141876221</v>
      </c>
      <c r="I11850">
        <v>75.393020629882812</v>
      </c>
      <c r="J11850">
        <v>0</v>
      </c>
      <c r="K11850">
        <v>16376</v>
      </c>
      <c r="L11850">
        <v>15511.07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 t="s">
        <v>39</v>
      </c>
    </row>
    <row r="11851" spans="1:19" hidden="1" x14ac:dyDescent="0.25">
      <c r="A11851" s="10" t="str">
        <f t="shared" si="185"/>
        <v>2017-2026Stockton1-in-10October PeakCAISO11</v>
      </c>
      <c r="B11851" t="s">
        <v>54</v>
      </c>
      <c r="C11851" t="s">
        <v>15</v>
      </c>
      <c r="D11851" t="s">
        <v>6</v>
      </c>
      <c r="E11851" t="s">
        <v>1</v>
      </c>
      <c r="F11851">
        <v>11</v>
      </c>
      <c r="G11851">
        <v>0.82099467515945435</v>
      </c>
      <c r="H11851">
        <v>0.82099467515945435</v>
      </c>
      <c r="I11851">
        <v>78.868247985839844</v>
      </c>
      <c r="J11851">
        <v>0</v>
      </c>
      <c r="K11851">
        <v>16376</v>
      </c>
      <c r="L11851">
        <v>15511.07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 t="s">
        <v>39</v>
      </c>
    </row>
    <row r="11852" spans="1:19" hidden="1" x14ac:dyDescent="0.25">
      <c r="A11852" s="10" t="str">
        <f t="shared" si="185"/>
        <v>2017-2026Stockton1-in-2October PeakPGE11</v>
      </c>
      <c r="B11852" t="s">
        <v>54</v>
      </c>
      <c r="C11852" t="s">
        <v>15</v>
      </c>
      <c r="D11852" t="s">
        <v>6</v>
      </c>
      <c r="E11852" t="s">
        <v>9</v>
      </c>
      <c r="F11852">
        <v>11</v>
      </c>
      <c r="G11852">
        <v>0.63698887825012207</v>
      </c>
      <c r="H11852">
        <v>0.63698887825012207</v>
      </c>
      <c r="I11852">
        <v>72.884757995605469</v>
      </c>
      <c r="J11852">
        <v>0</v>
      </c>
      <c r="K11852">
        <v>16376</v>
      </c>
      <c r="L11852">
        <v>15511.07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 t="s">
        <v>38</v>
      </c>
    </row>
    <row r="11853" spans="1:19" hidden="1" x14ac:dyDescent="0.25">
      <c r="A11853" s="10" t="str">
        <f t="shared" si="185"/>
        <v>2017-2026Stockton1-in-10October PeakPGE11</v>
      </c>
      <c r="B11853" t="s">
        <v>54</v>
      </c>
      <c r="C11853" t="s">
        <v>15</v>
      </c>
      <c r="D11853" t="s">
        <v>6</v>
      </c>
      <c r="E11853" t="s">
        <v>1</v>
      </c>
      <c r="F11853">
        <v>11</v>
      </c>
      <c r="G11853">
        <v>0.87420618534088135</v>
      </c>
      <c r="H11853">
        <v>0.87420618534088135</v>
      </c>
      <c r="I11853">
        <v>80.721099853515625</v>
      </c>
      <c r="J11853">
        <v>0</v>
      </c>
      <c r="K11853">
        <v>16376</v>
      </c>
      <c r="L11853">
        <v>15511.07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 t="s">
        <v>38</v>
      </c>
    </row>
    <row r="11854" spans="1:19" hidden="1" x14ac:dyDescent="0.25">
      <c r="A11854" s="10" t="str">
        <f t="shared" si="185"/>
        <v>2017-2026Stockton1-in-2October PeakCAISO12</v>
      </c>
      <c r="B11854" t="s">
        <v>54</v>
      </c>
      <c r="C11854" t="s">
        <v>15</v>
      </c>
      <c r="D11854" t="s">
        <v>6</v>
      </c>
      <c r="E11854" t="s">
        <v>9</v>
      </c>
      <c r="F11854">
        <v>12</v>
      </c>
      <c r="G11854">
        <v>0.80025935173034668</v>
      </c>
      <c r="H11854">
        <v>0.80025935173034668</v>
      </c>
      <c r="I11854">
        <v>79.466217041015625</v>
      </c>
      <c r="J11854">
        <v>0</v>
      </c>
      <c r="K11854">
        <v>16376</v>
      </c>
      <c r="L11854">
        <v>15511.07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 t="s">
        <v>39</v>
      </c>
    </row>
    <row r="11855" spans="1:19" hidden="1" x14ac:dyDescent="0.25">
      <c r="A11855" s="10" t="str">
        <f t="shared" si="185"/>
        <v>2017-2026Stockton1-in-10October PeakCAISO12</v>
      </c>
      <c r="B11855" t="s">
        <v>54</v>
      </c>
      <c r="C11855" t="s">
        <v>15</v>
      </c>
      <c r="D11855" t="s">
        <v>6</v>
      </c>
      <c r="E11855" t="s">
        <v>1</v>
      </c>
      <c r="F11855">
        <v>12</v>
      </c>
      <c r="G11855">
        <v>0.98263633251190186</v>
      </c>
      <c r="H11855">
        <v>0.98263633251190186</v>
      </c>
      <c r="I11855">
        <v>82.566444396972656</v>
      </c>
      <c r="J11855">
        <v>0</v>
      </c>
      <c r="K11855">
        <v>16376</v>
      </c>
      <c r="L11855">
        <v>15511.07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 t="s">
        <v>39</v>
      </c>
    </row>
    <row r="11856" spans="1:19" hidden="1" x14ac:dyDescent="0.25">
      <c r="A11856" s="10" t="str">
        <f t="shared" si="185"/>
        <v>2017-2026Stockton1-in-10October PeakPGE12</v>
      </c>
      <c r="B11856" t="s">
        <v>54</v>
      </c>
      <c r="C11856" t="s">
        <v>15</v>
      </c>
      <c r="D11856" t="s">
        <v>6</v>
      </c>
      <c r="E11856" t="s">
        <v>1</v>
      </c>
      <c r="F11856">
        <v>12</v>
      </c>
      <c r="G11856">
        <v>1.0463243722915649</v>
      </c>
      <c r="H11856">
        <v>1.0463243722915649</v>
      </c>
      <c r="I11856">
        <v>85.152030944824219</v>
      </c>
      <c r="J11856">
        <v>0</v>
      </c>
      <c r="K11856">
        <v>16376</v>
      </c>
      <c r="L11856">
        <v>15511.07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 t="s">
        <v>38</v>
      </c>
    </row>
    <row r="11857" spans="1:19" hidden="1" x14ac:dyDescent="0.25">
      <c r="A11857" s="10" t="str">
        <f t="shared" si="185"/>
        <v>2017-2026Stockton1-in-2October PeakPGE12</v>
      </c>
      <c r="B11857" t="s">
        <v>54</v>
      </c>
      <c r="C11857" t="s">
        <v>15</v>
      </c>
      <c r="D11857" t="s">
        <v>6</v>
      </c>
      <c r="E11857" t="s">
        <v>9</v>
      </c>
      <c r="F11857">
        <v>12</v>
      </c>
      <c r="G11857">
        <v>0.76240253448486328</v>
      </c>
      <c r="H11857">
        <v>0.76240253448486328</v>
      </c>
      <c r="I11857">
        <v>76.548423767089844</v>
      </c>
      <c r="J11857">
        <v>0</v>
      </c>
      <c r="K11857">
        <v>16376</v>
      </c>
      <c r="L11857">
        <v>15511.07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 t="s">
        <v>38</v>
      </c>
    </row>
    <row r="11858" spans="1:19" hidden="1" x14ac:dyDescent="0.25">
      <c r="A11858" s="10" t="str">
        <f t="shared" si="185"/>
        <v>2017-2026Stockton1-in-10October PeakCAISO13</v>
      </c>
      <c r="B11858" t="s">
        <v>54</v>
      </c>
      <c r="C11858" t="s">
        <v>15</v>
      </c>
      <c r="D11858" t="s">
        <v>6</v>
      </c>
      <c r="E11858" t="s">
        <v>1</v>
      </c>
      <c r="F11858">
        <v>13</v>
      </c>
      <c r="G11858">
        <v>1.1915407180786133</v>
      </c>
      <c r="H11858">
        <v>1.1915407180786133</v>
      </c>
      <c r="I11858">
        <v>86.518768310546875</v>
      </c>
      <c r="J11858">
        <v>0</v>
      </c>
      <c r="K11858">
        <v>16376</v>
      </c>
      <c r="L11858">
        <v>15511.07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 t="s">
        <v>39</v>
      </c>
    </row>
    <row r="11859" spans="1:19" hidden="1" x14ac:dyDescent="0.25">
      <c r="A11859" s="10" t="str">
        <f t="shared" si="185"/>
        <v>2017-2026Stockton1-in-2October PeakCAISO13</v>
      </c>
      <c r="B11859" t="s">
        <v>54</v>
      </c>
      <c r="C11859" t="s">
        <v>15</v>
      </c>
      <c r="D11859" t="s">
        <v>6</v>
      </c>
      <c r="E11859" t="s">
        <v>9</v>
      </c>
      <c r="F11859">
        <v>13</v>
      </c>
      <c r="G11859">
        <v>0.97039109468460083</v>
      </c>
      <c r="H11859">
        <v>0.97039109468460083</v>
      </c>
      <c r="I11859">
        <v>83.11260986328125</v>
      </c>
      <c r="J11859">
        <v>0</v>
      </c>
      <c r="K11859">
        <v>16376</v>
      </c>
      <c r="L11859">
        <v>15511.07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 t="s">
        <v>39</v>
      </c>
    </row>
    <row r="11860" spans="1:19" hidden="1" x14ac:dyDescent="0.25">
      <c r="A11860" s="10" t="str">
        <f t="shared" si="185"/>
        <v>2017-2026Stockton1-in-10October PeakPGE13</v>
      </c>
      <c r="B11860" t="s">
        <v>54</v>
      </c>
      <c r="C11860" t="s">
        <v>15</v>
      </c>
      <c r="D11860" t="s">
        <v>6</v>
      </c>
      <c r="E11860" t="s">
        <v>1</v>
      </c>
      <c r="F11860">
        <v>13</v>
      </c>
      <c r="G11860">
        <v>1.2687685489654541</v>
      </c>
      <c r="H11860">
        <v>1.2687685489654541</v>
      </c>
      <c r="I11860">
        <v>89.190689086914062</v>
      </c>
      <c r="J11860">
        <v>0</v>
      </c>
      <c r="K11860">
        <v>16376</v>
      </c>
      <c r="L11860">
        <v>15511.07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 t="s">
        <v>38</v>
      </c>
    </row>
    <row r="11861" spans="1:19" hidden="1" x14ac:dyDescent="0.25">
      <c r="A11861" s="10" t="str">
        <f t="shared" si="185"/>
        <v>2017-2026Stockton1-in-2October PeakPGE13</v>
      </c>
      <c r="B11861" t="s">
        <v>54</v>
      </c>
      <c r="C11861" t="s">
        <v>15</v>
      </c>
      <c r="D11861" t="s">
        <v>6</v>
      </c>
      <c r="E11861" t="s">
        <v>9</v>
      </c>
      <c r="F11861">
        <v>13</v>
      </c>
      <c r="G11861">
        <v>0.92448610067367554</v>
      </c>
      <c r="H11861">
        <v>0.92448610067367554</v>
      </c>
      <c r="I11861">
        <v>80.143020629882813</v>
      </c>
      <c r="J11861">
        <v>0</v>
      </c>
      <c r="K11861">
        <v>16376</v>
      </c>
      <c r="L11861">
        <v>15511.07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 t="s">
        <v>38</v>
      </c>
    </row>
    <row r="11862" spans="1:19" hidden="1" x14ac:dyDescent="0.25">
      <c r="A11862" s="10" t="str">
        <f t="shared" si="185"/>
        <v>2017-2026Stockton1-in-10October PeakCAISO14</v>
      </c>
      <c r="B11862" t="s">
        <v>54</v>
      </c>
      <c r="C11862" t="s">
        <v>15</v>
      </c>
      <c r="D11862" t="s">
        <v>6</v>
      </c>
      <c r="E11862" t="s">
        <v>1</v>
      </c>
      <c r="F11862">
        <v>14</v>
      </c>
      <c r="G11862">
        <v>1.430806040763855</v>
      </c>
      <c r="H11862">
        <v>1.2251570224761963</v>
      </c>
      <c r="I11862">
        <v>89.777030944824219</v>
      </c>
      <c r="J11862">
        <v>0.10273714363574982</v>
      </c>
      <c r="K11862">
        <v>16376</v>
      </c>
      <c r="L11862">
        <v>15511.07</v>
      </c>
      <c r="M11862">
        <v>0.20564904808998108</v>
      </c>
      <c r="N11862">
        <v>7.3981121182441711E-2</v>
      </c>
      <c r="O11862">
        <v>0.15177369117736816</v>
      </c>
      <c r="P11862">
        <v>0.20564904808998108</v>
      </c>
      <c r="Q11862">
        <v>0.25952440500259399</v>
      </c>
      <c r="R11862">
        <v>0.33731696009635925</v>
      </c>
      <c r="S11862" t="s">
        <v>39</v>
      </c>
    </row>
    <row r="11863" spans="1:19" hidden="1" x14ac:dyDescent="0.25">
      <c r="A11863" s="10" t="str">
        <f t="shared" si="185"/>
        <v>2017-2026Stockton1-in-2October PeakCAISO14</v>
      </c>
      <c r="B11863" t="s">
        <v>54</v>
      </c>
      <c r="C11863" t="s">
        <v>15</v>
      </c>
      <c r="D11863" t="s">
        <v>6</v>
      </c>
      <c r="E11863" t="s">
        <v>9</v>
      </c>
      <c r="F11863">
        <v>14</v>
      </c>
      <c r="G11863">
        <v>1.1652488708496094</v>
      </c>
      <c r="H11863">
        <v>1.0420262813568115</v>
      </c>
      <c r="I11863">
        <v>86.18994140625</v>
      </c>
      <c r="J11863">
        <v>0.10273714363574982</v>
      </c>
      <c r="K11863">
        <v>16376</v>
      </c>
      <c r="L11863">
        <v>15511.07</v>
      </c>
      <c r="M11863">
        <v>0.12322261929512024</v>
      </c>
      <c r="N11863">
        <v>-8.44530388712883E-3</v>
      </c>
      <c r="O11863">
        <v>6.9347262382507324E-2</v>
      </c>
      <c r="P11863">
        <v>0.12322261929512024</v>
      </c>
      <c r="Q11863">
        <v>0.17709797620773315</v>
      </c>
      <c r="R11863">
        <v>0.25489053130149841</v>
      </c>
      <c r="S11863" t="s">
        <v>39</v>
      </c>
    </row>
    <row r="11864" spans="1:19" hidden="1" x14ac:dyDescent="0.25">
      <c r="A11864" s="10" t="str">
        <f t="shared" si="185"/>
        <v>2017-2026Stockton1-in-10October PeakPGE14</v>
      </c>
      <c r="B11864" t="s">
        <v>54</v>
      </c>
      <c r="C11864" t="s">
        <v>15</v>
      </c>
      <c r="D11864" t="s">
        <v>6</v>
      </c>
      <c r="E11864" t="s">
        <v>1</v>
      </c>
      <c r="F11864">
        <v>14</v>
      </c>
      <c r="G11864">
        <v>1.5235414505004883</v>
      </c>
      <c r="H11864">
        <v>1.2824867963790894</v>
      </c>
      <c r="I11864">
        <v>92.018020629882813</v>
      </c>
      <c r="J11864">
        <v>0.10273714363574982</v>
      </c>
      <c r="K11864">
        <v>16376</v>
      </c>
      <c r="L11864">
        <v>15511.07</v>
      </c>
      <c r="M11864">
        <v>0.24105468392372131</v>
      </c>
      <c r="N11864">
        <v>0.10938675701618195</v>
      </c>
      <c r="O11864">
        <v>0.1871793270111084</v>
      </c>
      <c r="P11864">
        <v>0.24105468392372131</v>
      </c>
      <c r="Q11864">
        <v>0.29493004083633423</v>
      </c>
      <c r="R11864">
        <v>0.37272259593009949</v>
      </c>
      <c r="S11864" t="s">
        <v>38</v>
      </c>
    </row>
    <row r="11865" spans="1:19" hidden="1" x14ac:dyDescent="0.25">
      <c r="A11865" s="10" t="str">
        <f t="shared" si="185"/>
        <v>2017-2026Stockton1-in-2October PeakPGE14</v>
      </c>
      <c r="B11865" t="s">
        <v>54</v>
      </c>
      <c r="C11865" t="s">
        <v>15</v>
      </c>
      <c r="D11865" t="s">
        <v>6</v>
      </c>
      <c r="E11865" t="s">
        <v>9</v>
      </c>
      <c r="F11865">
        <v>14</v>
      </c>
      <c r="G11865">
        <v>1.1101258993148804</v>
      </c>
      <c r="H11865">
        <v>1.0222353935241699</v>
      </c>
      <c r="I11865">
        <v>82.914413452148438</v>
      </c>
      <c r="J11865">
        <v>0.10273714363574982</v>
      </c>
      <c r="K11865">
        <v>16376</v>
      </c>
      <c r="L11865">
        <v>15511.07</v>
      </c>
      <c r="M11865">
        <v>8.7890461087226868E-2</v>
      </c>
      <c r="N11865">
        <v>-4.3777462095022202E-2</v>
      </c>
      <c r="O11865">
        <v>3.4015104174613953E-2</v>
      </c>
      <c r="P11865">
        <v>8.7890461087226868E-2</v>
      </c>
      <c r="Q11865">
        <v>0.14176581799983978</v>
      </c>
      <c r="R11865">
        <v>0.21955838799476624</v>
      </c>
      <c r="S11865" t="s">
        <v>38</v>
      </c>
    </row>
    <row r="11866" spans="1:19" hidden="1" x14ac:dyDescent="0.25">
      <c r="A11866" s="10" t="str">
        <f t="shared" si="185"/>
        <v>2017-2026Stockton1-in-10October PeakCAISO15</v>
      </c>
      <c r="B11866" t="s">
        <v>54</v>
      </c>
      <c r="C11866" t="s">
        <v>15</v>
      </c>
      <c r="D11866" t="s">
        <v>6</v>
      </c>
      <c r="E11866" t="s">
        <v>1</v>
      </c>
      <c r="F11866">
        <v>15</v>
      </c>
      <c r="G11866">
        <v>1.6790000200271606</v>
      </c>
      <c r="H11866">
        <v>1.3456281423568726</v>
      </c>
      <c r="I11866">
        <v>92.056678771972656</v>
      </c>
      <c r="J11866">
        <v>0.1230589896440506</v>
      </c>
      <c r="K11866">
        <v>16376</v>
      </c>
      <c r="L11866">
        <v>15511.07</v>
      </c>
      <c r="M11866">
        <v>0.33337190747261047</v>
      </c>
      <c r="N11866">
        <v>0.17565950751304626</v>
      </c>
      <c r="O11866">
        <v>0.26883977651596069</v>
      </c>
      <c r="P11866">
        <v>0.33337190747261047</v>
      </c>
      <c r="Q11866">
        <v>0.39790403842926025</v>
      </c>
      <c r="R11866">
        <v>0.49108430743217468</v>
      </c>
      <c r="S11866" t="s">
        <v>39</v>
      </c>
    </row>
    <row r="11867" spans="1:19" hidden="1" x14ac:dyDescent="0.25">
      <c r="A11867" s="10" t="str">
        <f t="shared" si="185"/>
        <v>2017-2026Stockton1-in-2October PeakCAISO15</v>
      </c>
      <c r="B11867" t="s">
        <v>54</v>
      </c>
      <c r="C11867" t="s">
        <v>15</v>
      </c>
      <c r="D11867" t="s">
        <v>6</v>
      </c>
      <c r="E11867" t="s">
        <v>9</v>
      </c>
      <c r="F11867">
        <v>15</v>
      </c>
      <c r="G11867">
        <v>1.3673781156539917</v>
      </c>
      <c r="H11867">
        <v>1.1528768539428711</v>
      </c>
      <c r="I11867">
        <v>87.888137817382813</v>
      </c>
      <c r="J11867">
        <v>0.1230589896440506</v>
      </c>
      <c r="K11867">
        <v>16376</v>
      </c>
      <c r="L11867">
        <v>15511.07</v>
      </c>
      <c r="M11867">
        <v>0.21450123190879822</v>
      </c>
      <c r="N11867">
        <v>5.6788831949234009E-2</v>
      </c>
      <c r="O11867">
        <v>0.14996910095214844</v>
      </c>
      <c r="P11867">
        <v>0.21450123190879822</v>
      </c>
      <c r="Q11867">
        <v>0.279033362865448</v>
      </c>
      <c r="R11867">
        <v>0.37221363186836243</v>
      </c>
      <c r="S11867" t="s">
        <v>39</v>
      </c>
    </row>
    <row r="11868" spans="1:19" hidden="1" x14ac:dyDescent="0.25">
      <c r="A11868" s="10" t="str">
        <f t="shared" si="185"/>
        <v>2017-2026Stockton1-in-10October PeakPGE15</v>
      </c>
      <c r="B11868" t="s">
        <v>54</v>
      </c>
      <c r="C11868" t="s">
        <v>15</v>
      </c>
      <c r="D11868" t="s">
        <v>6</v>
      </c>
      <c r="E11868" t="s">
        <v>1</v>
      </c>
      <c r="F11868">
        <v>15</v>
      </c>
      <c r="G11868">
        <v>1.7878216505050659</v>
      </c>
      <c r="H11868">
        <v>1.4075593948364258</v>
      </c>
      <c r="I11868">
        <v>94.280403137207031</v>
      </c>
      <c r="J11868">
        <v>0.1230589896440506</v>
      </c>
      <c r="K11868">
        <v>16376</v>
      </c>
      <c r="L11868">
        <v>15511.07</v>
      </c>
      <c r="M11868">
        <v>0.38026219606399536</v>
      </c>
      <c r="N11868">
        <v>0.22254979610443115</v>
      </c>
      <c r="O11868">
        <v>0.31573006510734558</v>
      </c>
      <c r="P11868">
        <v>0.38026219606399536</v>
      </c>
      <c r="Q11868">
        <v>0.44479432702064514</v>
      </c>
      <c r="R11868">
        <v>0.53797459602355957</v>
      </c>
      <c r="S11868" t="s">
        <v>38</v>
      </c>
    </row>
    <row r="11869" spans="1:19" hidden="1" x14ac:dyDescent="0.25">
      <c r="A11869" s="10" t="str">
        <f t="shared" si="185"/>
        <v>2017-2026Stockton1-in-2October PeakPGE15</v>
      </c>
      <c r="B11869" t="s">
        <v>54</v>
      </c>
      <c r="C11869" t="s">
        <v>15</v>
      </c>
      <c r="D11869" t="s">
        <v>6</v>
      </c>
      <c r="E11869" t="s">
        <v>9</v>
      </c>
      <c r="F11869">
        <v>15</v>
      </c>
      <c r="G11869">
        <v>1.3026933670043945</v>
      </c>
      <c r="H11869">
        <v>1.1285927295684814</v>
      </c>
      <c r="I11869">
        <v>85.043540954589844</v>
      </c>
      <c r="J11869">
        <v>0.1230589896440506</v>
      </c>
      <c r="K11869">
        <v>16376</v>
      </c>
      <c r="L11869">
        <v>15511.07</v>
      </c>
      <c r="M11869">
        <v>0.17410066723823547</v>
      </c>
      <c r="N11869">
        <v>1.6388265416026115E-2</v>
      </c>
      <c r="O11869">
        <v>0.10956853628158569</v>
      </c>
      <c r="P11869">
        <v>0.17410066723823547</v>
      </c>
      <c r="Q11869">
        <v>0.23863279819488525</v>
      </c>
      <c r="R11869">
        <v>0.33181306719779968</v>
      </c>
      <c r="S11869" t="s">
        <v>38</v>
      </c>
    </row>
    <row r="11870" spans="1:19" hidden="1" x14ac:dyDescent="0.25">
      <c r="A11870" s="10" t="str">
        <f t="shared" si="185"/>
        <v>2017-2026Stockton1-in-10October PeakCAISO16</v>
      </c>
      <c r="B11870" t="s">
        <v>54</v>
      </c>
      <c r="C11870" t="s">
        <v>15</v>
      </c>
      <c r="D11870" t="s">
        <v>6</v>
      </c>
      <c r="E11870" t="s">
        <v>1</v>
      </c>
      <c r="F11870">
        <v>16</v>
      </c>
      <c r="G11870">
        <v>1.94715416431427</v>
      </c>
      <c r="H11870">
        <v>1.5576819181442261</v>
      </c>
      <c r="I11870">
        <v>93.422676086425781</v>
      </c>
      <c r="J11870">
        <v>0.15615223348140717</v>
      </c>
      <c r="K11870">
        <v>16376</v>
      </c>
      <c r="L11870">
        <v>15511.07</v>
      </c>
      <c r="M11870">
        <v>0.38947221636772156</v>
      </c>
      <c r="N11870">
        <v>0.1893475204706192</v>
      </c>
      <c r="O11870">
        <v>0.30758598446846008</v>
      </c>
      <c r="P11870">
        <v>0.38947221636772156</v>
      </c>
      <c r="Q11870">
        <v>0.47135844826698303</v>
      </c>
      <c r="R11870">
        <v>0.58959692716598511</v>
      </c>
      <c r="S11870" t="s">
        <v>39</v>
      </c>
    </row>
    <row r="11871" spans="1:19" hidden="1" x14ac:dyDescent="0.25">
      <c r="A11871" s="10" t="str">
        <f t="shared" si="185"/>
        <v>2017-2026Stockton1-in-2October PeakCAISO16</v>
      </c>
      <c r="B11871" t="s">
        <v>54</v>
      </c>
      <c r="C11871" t="s">
        <v>15</v>
      </c>
      <c r="D11871" t="s">
        <v>6</v>
      </c>
      <c r="E11871" t="s">
        <v>9</v>
      </c>
      <c r="F11871">
        <v>16</v>
      </c>
      <c r="G11871">
        <v>1.5857628583908081</v>
      </c>
      <c r="H11871">
        <v>1.3252402544021606</v>
      </c>
      <c r="I11871">
        <v>89.146392822265625</v>
      </c>
      <c r="J11871">
        <v>0.15615223348140717</v>
      </c>
      <c r="K11871">
        <v>16376</v>
      </c>
      <c r="L11871">
        <v>15511.07</v>
      </c>
      <c r="M11871">
        <v>0.26052263379096985</v>
      </c>
      <c r="N11871">
        <v>6.0397930443286896E-2</v>
      </c>
      <c r="O11871">
        <v>0.17863640189170837</v>
      </c>
      <c r="P11871">
        <v>0.26052263379096985</v>
      </c>
      <c r="Q11871">
        <v>0.34240886569023132</v>
      </c>
      <c r="R11871">
        <v>0.4606473445892334</v>
      </c>
      <c r="S11871" t="s">
        <v>39</v>
      </c>
    </row>
    <row r="11872" spans="1:19" hidden="1" x14ac:dyDescent="0.25">
      <c r="A11872" s="10" t="str">
        <f t="shared" si="185"/>
        <v>2017-2026Stockton1-in-2October PeakPGE16</v>
      </c>
      <c r="B11872" t="s">
        <v>54</v>
      </c>
      <c r="C11872" t="s">
        <v>15</v>
      </c>
      <c r="D11872" t="s">
        <v>6</v>
      </c>
      <c r="E11872" t="s">
        <v>9</v>
      </c>
      <c r="F11872">
        <v>16</v>
      </c>
      <c r="G11872">
        <v>1.5107473134994507</v>
      </c>
      <c r="H11872">
        <v>1.3172919750213623</v>
      </c>
      <c r="I11872">
        <v>86.263137817382813</v>
      </c>
      <c r="J11872">
        <v>0.15615223348140717</v>
      </c>
      <c r="K11872">
        <v>16376</v>
      </c>
      <c r="L11872">
        <v>15511.07</v>
      </c>
      <c r="M11872">
        <v>0.19345532357692719</v>
      </c>
      <c r="N11872">
        <v>-6.6693788394331932E-3</v>
      </c>
      <c r="O11872">
        <v>0.11156909167766571</v>
      </c>
      <c r="P11872">
        <v>0.19345532357692719</v>
      </c>
      <c r="Q11872">
        <v>0.27534154057502747</v>
      </c>
      <c r="R11872">
        <v>0.39358001947402954</v>
      </c>
      <c r="S11872" t="s">
        <v>38</v>
      </c>
    </row>
    <row r="11873" spans="1:19" hidden="1" x14ac:dyDescent="0.25">
      <c r="A11873" s="10" t="str">
        <f t="shared" si="185"/>
        <v>2017-2026Stockton1-in-10October PeakPGE16</v>
      </c>
      <c r="B11873" t="s">
        <v>54</v>
      </c>
      <c r="C11873" t="s">
        <v>15</v>
      </c>
      <c r="D11873" t="s">
        <v>6</v>
      </c>
      <c r="E11873" t="s">
        <v>1</v>
      </c>
      <c r="F11873">
        <v>16</v>
      </c>
      <c r="G11873">
        <v>2.0733559131622314</v>
      </c>
      <c r="H11873">
        <v>1.6228547096252441</v>
      </c>
      <c r="I11873">
        <v>95.723724365234375</v>
      </c>
      <c r="J11873">
        <v>0.15615223348140717</v>
      </c>
      <c r="K11873">
        <v>16376</v>
      </c>
      <c r="L11873">
        <v>15511.07</v>
      </c>
      <c r="M11873">
        <v>0.4505012035369873</v>
      </c>
      <c r="N11873">
        <v>0.25037649273872375</v>
      </c>
      <c r="O11873">
        <v>0.36861497163772583</v>
      </c>
      <c r="P11873">
        <v>0.4505012035369873</v>
      </c>
      <c r="Q11873">
        <v>0.53238743543624878</v>
      </c>
      <c r="R11873">
        <v>0.65062588453292847</v>
      </c>
      <c r="S11873" t="s">
        <v>38</v>
      </c>
    </row>
    <row r="11874" spans="1:19" hidden="1" x14ac:dyDescent="0.25">
      <c r="A11874" s="10" t="str">
        <f t="shared" si="185"/>
        <v>2017-2026Stockton1-in-10October PeakCAISO17</v>
      </c>
      <c r="B11874" t="s">
        <v>54</v>
      </c>
      <c r="C11874" t="s">
        <v>15</v>
      </c>
      <c r="D11874" t="s">
        <v>6</v>
      </c>
      <c r="E11874" t="s">
        <v>1</v>
      </c>
      <c r="F11874">
        <v>17</v>
      </c>
      <c r="G11874">
        <v>2.1793901920318604</v>
      </c>
      <c r="H11874">
        <v>1.7126477956771851</v>
      </c>
      <c r="I11874">
        <v>93.086334228515625</v>
      </c>
      <c r="J11874">
        <v>0.16046801209449768</v>
      </c>
      <c r="K11874">
        <v>16376</v>
      </c>
      <c r="L11874">
        <v>15511.07</v>
      </c>
      <c r="M11874">
        <v>0.46674239635467529</v>
      </c>
      <c r="N11874">
        <v>0.26108658313751221</v>
      </c>
      <c r="O11874">
        <v>0.38259297609329224</v>
      </c>
      <c r="P11874">
        <v>0.46674239635467529</v>
      </c>
      <c r="Q11874">
        <v>0.55089181661605835</v>
      </c>
      <c r="R11874">
        <v>0.67239820957183838</v>
      </c>
      <c r="S11874" t="s">
        <v>39</v>
      </c>
    </row>
    <row r="11875" spans="1:19" hidden="1" x14ac:dyDescent="0.25">
      <c r="A11875" s="10" t="str">
        <f t="shared" si="185"/>
        <v>2017-2026Stockton1-in-2October PeakCAISO17</v>
      </c>
      <c r="B11875" t="s">
        <v>54</v>
      </c>
      <c r="C11875" t="s">
        <v>15</v>
      </c>
      <c r="D11875" t="s">
        <v>6</v>
      </c>
      <c r="E11875" t="s">
        <v>9</v>
      </c>
      <c r="F11875">
        <v>17</v>
      </c>
      <c r="G11875">
        <v>1.7748960256576538</v>
      </c>
      <c r="H11875">
        <v>1.4226616621017456</v>
      </c>
      <c r="I11875">
        <v>89.396392822265625</v>
      </c>
      <c r="J11875">
        <v>0.16046801209449768</v>
      </c>
      <c r="K11875">
        <v>16376</v>
      </c>
      <c r="L11875">
        <v>15511.07</v>
      </c>
      <c r="M11875">
        <v>0.35223433375358582</v>
      </c>
      <c r="N11875">
        <v>0.14657853543758392</v>
      </c>
      <c r="O11875">
        <v>0.26808491349220276</v>
      </c>
      <c r="P11875">
        <v>0.35223433375358582</v>
      </c>
      <c r="Q11875">
        <v>0.43638375401496887</v>
      </c>
      <c r="R11875">
        <v>0.55789011716842651</v>
      </c>
      <c r="S11875" t="s">
        <v>39</v>
      </c>
    </row>
    <row r="11876" spans="1:19" hidden="1" x14ac:dyDescent="0.25">
      <c r="A11876" s="10" t="str">
        <f t="shared" si="185"/>
        <v>2017-2026Stockton1-in-2October PeakPGE17</v>
      </c>
      <c r="B11876" t="s">
        <v>54</v>
      </c>
      <c r="C11876" t="s">
        <v>15</v>
      </c>
      <c r="D11876" t="s">
        <v>6</v>
      </c>
      <c r="E11876" t="s">
        <v>9</v>
      </c>
      <c r="F11876">
        <v>17</v>
      </c>
      <c r="G11876">
        <v>1.6909333467483521</v>
      </c>
      <c r="H11876">
        <v>1.404874324798584</v>
      </c>
      <c r="I11876">
        <v>85.349472045898437</v>
      </c>
      <c r="J11876">
        <v>0.16046801209449768</v>
      </c>
      <c r="K11876">
        <v>16376</v>
      </c>
      <c r="L11876">
        <v>15511.07</v>
      </c>
      <c r="M11876">
        <v>0.28605908155441284</v>
      </c>
      <c r="N11876">
        <v>8.0403275787830353E-2</v>
      </c>
      <c r="O11876">
        <v>0.20190966129302979</v>
      </c>
      <c r="P11876">
        <v>0.28605908155441284</v>
      </c>
      <c r="Q11876">
        <v>0.3702085018157959</v>
      </c>
      <c r="R11876">
        <v>0.49171489477157593</v>
      </c>
      <c r="S11876" t="s">
        <v>38</v>
      </c>
    </row>
    <row r="11877" spans="1:19" hidden="1" x14ac:dyDescent="0.25">
      <c r="A11877" s="10" t="str">
        <f t="shared" si="185"/>
        <v>2017-2026Stockton1-in-10October PeakPGE17</v>
      </c>
      <c r="B11877" t="s">
        <v>54</v>
      </c>
      <c r="C11877" t="s">
        <v>15</v>
      </c>
      <c r="D11877" t="s">
        <v>6</v>
      </c>
      <c r="E11877" t="s">
        <v>1</v>
      </c>
      <c r="F11877">
        <v>17</v>
      </c>
      <c r="G11877">
        <v>2.3206439018249512</v>
      </c>
      <c r="H11877">
        <v>1.7887954711914062</v>
      </c>
      <c r="I11877">
        <v>96.318321228027344</v>
      </c>
      <c r="J11877">
        <v>0.16046801209449768</v>
      </c>
      <c r="K11877">
        <v>16376</v>
      </c>
      <c r="L11877">
        <v>15511.07</v>
      </c>
      <c r="M11877">
        <v>0.53184837102890015</v>
      </c>
      <c r="N11877">
        <v>0.32619255781173706</v>
      </c>
      <c r="O11877">
        <v>0.44769895076751709</v>
      </c>
      <c r="P11877">
        <v>0.53184837102890015</v>
      </c>
      <c r="Q11877">
        <v>0.6159977912902832</v>
      </c>
      <c r="R11877">
        <v>0.73750418424606323</v>
      </c>
      <c r="S11877" t="s">
        <v>38</v>
      </c>
    </row>
    <row r="11878" spans="1:19" hidden="1" x14ac:dyDescent="0.25">
      <c r="A11878" s="10" t="str">
        <f t="shared" si="185"/>
        <v>2017-2026Stockton1-in-2October PeakCAISO18</v>
      </c>
      <c r="B11878" t="s">
        <v>54</v>
      </c>
      <c r="C11878" t="s">
        <v>15</v>
      </c>
      <c r="D11878" t="s">
        <v>6</v>
      </c>
      <c r="E11878" t="s">
        <v>9</v>
      </c>
      <c r="F11878">
        <v>18</v>
      </c>
      <c r="G11878">
        <v>1.8969510793685913</v>
      </c>
      <c r="H11878">
        <v>1.5608558654785156</v>
      </c>
      <c r="I11878">
        <v>88.167793273925781</v>
      </c>
      <c r="J11878">
        <v>0.13599415123462677</v>
      </c>
      <c r="K11878">
        <v>16376</v>
      </c>
      <c r="L11878">
        <v>15511.07</v>
      </c>
      <c r="M11878">
        <v>0.33609521389007568</v>
      </c>
      <c r="N11878">
        <v>0.16180510818958282</v>
      </c>
      <c r="O11878">
        <v>0.26477989554405212</v>
      </c>
      <c r="P11878">
        <v>0.33609521389007568</v>
      </c>
      <c r="Q11878">
        <v>0.40741053223609924</v>
      </c>
      <c r="R11878">
        <v>0.51038533449172974</v>
      </c>
      <c r="S11878" t="s">
        <v>39</v>
      </c>
    </row>
    <row r="11879" spans="1:19" hidden="1" x14ac:dyDescent="0.25">
      <c r="A11879" s="10" t="str">
        <f t="shared" si="185"/>
        <v>2017-2026Stockton1-in-10October PeakCAISO18</v>
      </c>
      <c r="B11879" t="s">
        <v>54</v>
      </c>
      <c r="C11879" t="s">
        <v>15</v>
      </c>
      <c r="D11879" t="s">
        <v>6</v>
      </c>
      <c r="E11879" t="s">
        <v>1</v>
      </c>
      <c r="F11879">
        <v>18</v>
      </c>
      <c r="G11879">
        <v>2.329261302947998</v>
      </c>
      <c r="H11879">
        <v>1.8973402976989746</v>
      </c>
      <c r="I11879">
        <v>90.853607177734375</v>
      </c>
      <c r="J11879">
        <v>0.13599415123462677</v>
      </c>
      <c r="K11879">
        <v>16376</v>
      </c>
      <c r="L11879">
        <v>15511.07</v>
      </c>
      <c r="M11879">
        <v>0.43192103505134583</v>
      </c>
      <c r="N11879">
        <v>0.25763094425201416</v>
      </c>
      <c r="O11879">
        <v>0.36060571670532227</v>
      </c>
      <c r="P11879">
        <v>0.43192103505134583</v>
      </c>
      <c r="Q11879">
        <v>0.50323635339736938</v>
      </c>
      <c r="R11879">
        <v>0.60621112585067749</v>
      </c>
      <c r="S11879" t="s">
        <v>39</v>
      </c>
    </row>
    <row r="11880" spans="1:19" hidden="1" x14ac:dyDescent="0.25">
      <c r="A11880" s="10" t="str">
        <f t="shared" si="185"/>
        <v>2017-2026Stockton1-in-10October PeakPGE18</v>
      </c>
      <c r="B11880" t="s">
        <v>54</v>
      </c>
      <c r="C11880" t="s">
        <v>15</v>
      </c>
      <c r="D11880" t="s">
        <v>6</v>
      </c>
      <c r="E11880" t="s">
        <v>1</v>
      </c>
      <c r="F11880">
        <v>18</v>
      </c>
      <c r="G11880">
        <v>2.4802286624908447</v>
      </c>
      <c r="H11880">
        <v>1.9511322975158691</v>
      </c>
      <c r="I11880">
        <v>95.141517639160156</v>
      </c>
      <c r="J11880">
        <v>0.13599415123462677</v>
      </c>
      <c r="K11880">
        <v>16376</v>
      </c>
      <c r="L11880">
        <v>15511.07</v>
      </c>
      <c r="M11880">
        <v>0.52909630537033081</v>
      </c>
      <c r="N11880">
        <v>0.35480621457099915</v>
      </c>
      <c r="O11880">
        <v>0.45778098702430725</v>
      </c>
      <c r="P11880">
        <v>0.52909630537033081</v>
      </c>
      <c r="Q11880">
        <v>0.60041165351867676</v>
      </c>
      <c r="R11880">
        <v>0.70338642597198486</v>
      </c>
      <c r="S11880" t="s">
        <v>38</v>
      </c>
    </row>
    <row r="11881" spans="1:19" hidden="1" x14ac:dyDescent="0.25">
      <c r="A11881" s="10" t="str">
        <f t="shared" si="185"/>
        <v>2017-2026Stockton1-in-2October PeakPGE18</v>
      </c>
      <c r="B11881" t="s">
        <v>54</v>
      </c>
      <c r="C11881" t="s">
        <v>15</v>
      </c>
      <c r="D11881" t="s">
        <v>6</v>
      </c>
      <c r="E11881" t="s">
        <v>9</v>
      </c>
      <c r="F11881">
        <v>18</v>
      </c>
      <c r="G11881">
        <v>1.8072144985198975</v>
      </c>
      <c r="H11881">
        <v>1.5795048475265503</v>
      </c>
      <c r="I11881">
        <v>82.957206726074219</v>
      </c>
      <c r="J11881">
        <v>0.13599415123462677</v>
      </c>
      <c r="K11881">
        <v>16376</v>
      </c>
      <c r="L11881">
        <v>15511.07</v>
      </c>
      <c r="M11881">
        <v>0.22770968079566956</v>
      </c>
      <c r="N11881">
        <v>5.3419575095176697E-2</v>
      </c>
      <c r="O11881">
        <v>0.1563943475484848</v>
      </c>
      <c r="P11881">
        <v>0.22770968079566956</v>
      </c>
      <c r="Q11881">
        <v>0.29902499914169312</v>
      </c>
      <c r="R11881">
        <v>0.40199977159500122</v>
      </c>
      <c r="S11881" t="s">
        <v>38</v>
      </c>
    </row>
    <row r="11882" spans="1:19" hidden="1" x14ac:dyDescent="0.25">
      <c r="A11882" s="10" t="str">
        <f t="shared" si="185"/>
        <v>2017-2026Stockton1-in-2October PeakCAISO19</v>
      </c>
      <c r="B11882" t="s">
        <v>54</v>
      </c>
      <c r="C11882" t="s">
        <v>15</v>
      </c>
      <c r="D11882" t="s">
        <v>6</v>
      </c>
      <c r="E11882" t="s">
        <v>9</v>
      </c>
      <c r="F11882">
        <v>19</v>
      </c>
      <c r="G11882">
        <v>1.9150503873825073</v>
      </c>
      <c r="H11882">
        <v>2.1182076930999756</v>
      </c>
      <c r="I11882">
        <v>84.214714050292969</v>
      </c>
      <c r="J11882">
        <v>0.11742977052927017</v>
      </c>
      <c r="K11882">
        <v>16376</v>
      </c>
      <c r="L11882">
        <v>15511.07</v>
      </c>
      <c r="M11882">
        <v>-0.20315735042095184</v>
      </c>
      <c r="N11882">
        <v>-0.35365533828735352</v>
      </c>
      <c r="O11882">
        <v>-0.26473751664161682</v>
      </c>
      <c r="P11882">
        <v>-0.20315735042095184</v>
      </c>
      <c r="Q11882">
        <v>-0.14157718420028687</v>
      </c>
      <c r="R11882">
        <v>-5.2659355103969574E-2</v>
      </c>
      <c r="S11882" t="s">
        <v>39</v>
      </c>
    </row>
    <row r="11883" spans="1:19" hidden="1" x14ac:dyDescent="0.25">
      <c r="A11883" s="10" t="str">
        <f t="shared" si="185"/>
        <v>2017-2026Stockton1-in-10October PeakCAISO19</v>
      </c>
      <c r="B11883" t="s">
        <v>54</v>
      </c>
      <c r="C11883" t="s">
        <v>15</v>
      </c>
      <c r="D11883" t="s">
        <v>6</v>
      </c>
      <c r="E11883" t="s">
        <v>1</v>
      </c>
      <c r="F11883">
        <v>19</v>
      </c>
      <c r="G11883">
        <v>2.3514852523803711</v>
      </c>
      <c r="H11883">
        <v>2.576554536819458</v>
      </c>
      <c r="I11883">
        <v>87.461334228515625</v>
      </c>
      <c r="J11883">
        <v>0.11742977052927017</v>
      </c>
      <c r="K11883">
        <v>16376</v>
      </c>
      <c r="L11883">
        <v>15511.07</v>
      </c>
      <c r="M11883">
        <v>-0.2250693291425705</v>
      </c>
      <c r="N11883">
        <v>-0.37556731700897217</v>
      </c>
      <c r="O11883">
        <v>-0.28664949536323547</v>
      </c>
      <c r="P11883">
        <v>-0.2250693291425705</v>
      </c>
      <c r="Q11883">
        <v>-0.16348916292190552</v>
      </c>
      <c r="R11883">
        <v>-7.4571333825588226E-2</v>
      </c>
      <c r="S11883" t="s">
        <v>39</v>
      </c>
    </row>
    <row r="11884" spans="1:19" hidden="1" x14ac:dyDescent="0.25">
      <c r="A11884" s="10" t="str">
        <f t="shared" si="185"/>
        <v>2017-2026Stockton1-in-10October PeakPGE19</v>
      </c>
      <c r="B11884" t="s">
        <v>54</v>
      </c>
      <c r="C11884" t="s">
        <v>15</v>
      </c>
      <c r="D11884" t="s">
        <v>6</v>
      </c>
      <c r="E11884" t="s">
        <v>1</v>
      </c>
      <c r="F11884">
        <v>19</v>
      </c>
      <c r="G11884">
        <v>2.5038931369781494</v>
      </c>
      <c r="H11884">
        <v>2.7306075096130371</v>
      </c>
      <c r="I11884">
        <v>91.753379821777344</v>
      </c>
      <c r="J11884">
        <v>0.11742977052927017</v>
      </c>
      <c r="K11884">
        <v>16376</v>
      </c>
      <c r="L11884">
        <v>15511.07</v>
      </c>
      <c r="M11884">
        <v>-0.22671444714069366</v>
      </c>
      <c r="N11884">
        <v>-0.37721243500709534</v>
      </c>
      <c r="O11884">
        <v>-0.28829461336135864</v>
      </c>
      <c r="P11884">
        <v>-0.22671444714069366</v>
      </c>
      <c r="Q11884">
        <v>-0.16513428092002869</v>
      </c>
      <c r="R11884">
        <v>-7.6216451823711395E-2</v>
      </c>
      <c r="S11884" t="s">
        <v>38</v>
      </c>
    </row>
    <row r="11885" spans="1:19" hidden="1" x14ac:dyDescent="0.25">
      <c r="A11885" s="10" t="str">
        <f t="shared" si="185"/>
        <v>2017-2026Stockton1-in-2October PeakPGE19</v>
      </c>
      <c r="B11885" t="s">
        <v>54</v>
      </c>
      <c r="C11885" t="s">
        <v>15</v>
      </c>
      <c r="D11885" t="s">
        <v>6</v>
      </c>
      <c r="E11885" t="s">
        <v>9</v>
      </c>
      <c r="F11885">
        <v>19</v>
      </c>
      <c r="G11885">
        <v>1.8244576454162598</v>
      </c>
      <c r="H11885">
        <v>2.0314571857452393</v>
      </c>
      <c r="I11885">
        <v>79.133255004882813</v>
      </c>
      <c r="J11885">
        <v>0.11742977052927017</v>
      </c>
      <c r="K11885">
        <v>16376</v>
      </c>
      <c r="L11885">
        <v>15511.07</v>
      </c>
      <c r="M11885">
        <v>-0.2069995105266571</v>
      </c>
      <c r="N11885">
        <v>-0.35749751329421997</v>
      </c>
      <c r="O11885">
        <v>-0.26857969164848328</v>
      </c>
      <c r="P11885">
        <v>-0.2069995105266571</v>
      </c>
      <c r="Q11885">
        <v>-0.14541934430599213</v>
      </c>
      <c r="R11885">
        <v>-5.6501515209674835E-2</v>
      </c>
      <c r="S11885" t="s">
        <v>38</v>
      </c>
    </row>
    <row r="11886" spans="1:19" hidden="1" x14ac:dyDescent="0.25">
      <c r="A11886" s="10" t="str">
        <f t="shared" si="185"/>
        <v>2017-2026Stockton1-in-10October PeakCAISO20</v>
      </c>
      <c r="B11886" t="s">
        <v>54</v>
      </c>
      <c r="C11886" t="s">
        <v>15</v>
      </c>
      <c r="D11886" t="s">
        <v>6</v>
      </c>
      <c r="E11886" t="s">
        <v>1</v>
      </c>
      <c r="F11886">
        <v>20</v>
      </c>
      <c r="G11886">
        <v>2.231431245803833</v>
      </c>
      <c r="H11886">
        <v>2.4714288711547852</v>
      </c>
      <c r="I11886">
        <v>83.25</v>
      </c>
      <c r="J11886">
        <v>7.6294809579849243E-2</v>
      </c>
      <c r="K11886">
        <v>16376</v>
      </c>
      <c r="L11886">
        <v>15511.07</v>
      </c>
      <c r="M11886">
        <v>-0.23999762535095215</v>
      </c>
      <c r="N11886">
        <v>-0.33777704834938049</v>
      </c>
      <c r="O11886">
        <v>-0.28000661730766296</v>
      </c>
      <c r="P11886">
        <v>-0.23999762535095215</v>
      </c>
      <c r="Q11886">
        <v>-0.19998863339424133</v>
      </c>
      <c r="R11886">
        <v>-0.1422182023525238</v>
      </c>
      <c r="S11886" t="s">
        <v>39</v>
      </c>
    </row>
    <row r="11887" spans="1:19" hidden="1" x14ac:dyDescent="0.25">
      <c r="A11887" s="10" t="str">
        <f t="shared" si="185"/>
        <v>2017-2026Stockton1-in-2October PeakCAISO20</v>
      </c>
      <c r="B11887" t="s">
        <v>54</v>
      </c>
      <c r="C11887" t="s">
        <v>15</v>
      </c>
      <c r="D11887" t="s">
        <v>6</v>
      </c>
      <c r="E11887" t="s">
        <v>9</v>
      </c>
      <c r="F11887">
        <v>20</v>
      </c>
      <c r="G11887">
        <v>1.817278265953064</v>
      </c>
      <c r="H11887">
        <v>1.9978762865066528</v>
      </c>
      <c r="I11887">
        <v>79.19256591796875</v>
      </c>
      <c r="J11887">
        <v>7.6294809579849243E-2</v>
      </c>
      <c r="K11887">
        <v>16376</v>
      </c>
      <c r="L11887">
        <v>15511.07</v>
      </c>
      <c r="M11887">
        <v>-0.18059800565242767</v>
      </c>
      <c r="N11887">
        <v>-0.27837744355201721</v>
      </c>
      <c r="O11887">
        <v>-0.22060699760913849</v>
      </c>
      <c r="P11887">
        <v>-0.18059800565242767</v>
      </c>
      <c r="Q11887">
        <v>-0.14058901369571686</v>
      </c>
      <c r="R11887">
        <v>-8.2818575203418732E-2</v>
      </c>
      <c r="S11887" t="s">
        <v>39</v>
      </c>
    </row>
    <row r="11888" spans="1:19" hidden="1" x14ac:dyDescent="0.25">
      <c r="A11888" s="10" t="str">
        <f t="shared" si="185"/>
        <v>2017-2026Stockton1-in-2October PeakPGE20</v>
      </c>
      <c r="B11888" t="s">
        <v>54</v>
      </c>
      <c r="C11888" t="s">
        <v>15</v>
      </c>
      <c r="D11888" t="s">
        <v>6</v>
      </c>
      <c r="E11888" t="s">
        <v>9</v>
      </c>
      <c r="F11888">
        <v>20</v>
      </c>
      <c r="G11888">
        <v>1.7313106060028076</v>
      </c>
      <c r="H11888">
        <v>1.897294282913208</v>
      </c>
      <c r="I11888">
        <v>75.037910461425781</v>
      </c>
      <c r="J11888">
        <v>7.6294809579849243E-2</v>
      </c>
      <c r="K11888">
        <v>16376</v>
      </c>
      <c r="L11888">
        <v>15511.07</v>
      </c>
      <c r="M11888">
        <v>-0.16598361730575562</v>
      </c>
      <c r="N11888">
        <v>-0.26376304030418396</v>
      </c>
      <c r="O11888">
        <v>-0.20599260926246643</v>
      </c>
      <c r="P11888">
        <v>-0.16598361730575562</v>
      </c>
      <c r="Q11888">
        <v>-0.1259746253490448</v>
      </c>
      <c r="R11888">
        <v>-6.8204186856746674E-2</v>
      </c>
      <c r="S11888" t="s">
        <v>38</v>
      </c>
    </row>
    <row r="11889" spans="1:19" hidden="1" x14ac:dyDescent="0.25">
      <c r="A11889" s="10" t="str">
        <f t="shared" si="185"/>
        <v>2017-2026Stockton1-in-10October PeakPGE20</v>
      </c>
      <c r="B11889" t="s">
        <v>54</v>
      </c>
      <c r="C11889" t="s">
        <v>15</v>
      </c>
      <c r="D11889" t="s">
        <v>6</v>
      </c>
      <c r="E11889" t="s">
        <v>1</v>
      </c>
      <c r="F11889">
        <v>20</v>
      </c>
      <c r="G11889">
        <v>2.3760578632354736</v>
      </c>
      <c r="H11889">
        <v>2.6387064456939697</v>
      </c>
      <c r="I11889">
        <v>86.274772644042969</v>
      </c>
      <c r="J11889">
        <v>7.6294809579849243E-2</v>
      </c>
      <c r="K11889">
        <v>16376</v>
      </c>
      <c r="L11889">
        <v>15511.07</v>
      </c>
      <c r="M11889">
        <v>-0.26264852285385132</v>
      </c>
      <c r="N11889">
        <v>-0.36042794585227966</v>
      </c>
      <c r="O11889">
        <v>-0.30265751481056213</v>
      </c>
      <c r="P11889">
        <v>-0.26264852285385132</v>
      </c>
      <c r="Q11889">
        <v>-0.2226395308971405</v>
      </c>
      <c r="R11889">
        <v>-0.16486909985542297</v>
      </c>
      <c r="S11889" t="s">
        <v>38</v>
      </c>
    </row>
    <row r="11890" spans="1:19" hidden="1" x14ac:dyDescent="0.25">
      <c r="A11890" s="10" t="str">
        <f t="shared" si="185"/>
        <v>2017-2026Stockton1-in-2October PeakCAISO21</v>
      </c>
      <c r="B11890" t="s">
        <v>54</v>
      </c>
      <c r="C11890" t="s">
        <v>15</v>
      </c>
      <c r="D11890" t="s">
        <v>6</v>
      </c>
      <c r="E11890" t="s">
        <v>9</v>
      </c>
      <c r="F11890">
        <v>21</v>
      </c>
      <c r="G11890">
        <v>1.6562544107437134</v>
      </c>
      <c r="H11890">
        <v>1.7448195219039917</v>
      </c>
      <c r="I11890">
        <v>75.825820922851562</v>
      </c>
      <c r="J11890">
        <v>7.6630406081676483E-2</v>
      </c>
      <c r="K11890">
        <v>16376</v>
      </c>
      <c r="L11890">
        <v>15511.07</v>
      </c>
      <c r="M11890">
        <v>-8.8565096259117126E-2</v>
      </c>
      <c r="N11890">
        <v>-0.18677462637424469</v>
      </c>
      <c r="O11890">
        <v>-0.12875008583068848</v>
      </c>
      <c r="P11890">
        <v>-8.8565096259117126E-2</v>
      </c>
      <c r="Q11890">
        <v>-4.8380110412836075E-2</v>
      </c>
      <c r="R11890">
        <v>9.6444319933652878E-3</v>
      </c>
      <c r="S11890" t="s">
        <v>39</v>
      </c>
    </row>
    <row r="11891" spans="1:19" hidden="1" x14ac:dyDescent="0.25">
      <c r="A11891" s="10" t="str">
        <f t="shared" si="185"/>
        <v>2017-2026Stockton1-in-10October PeakCAISO21</v>
      </c>
      <c r="B11891" t="s">
        <v>54</v>
      </c>
      <c r="C11891" t="s">
        <v>15</v>
      </c>
      <c r="D11891" t="s">
        <v>6</v>
      </c>
      <c r="E11891" t="s">
        <v>1</v>
      </c>
      <c r="F11891">
        <v>21</v>
      </c>
      <c r="G11891">
        <v>2.0337104797363281</v>
      </c>
      <c r="H11891">
        <v>2.1754477024078369</v>
      </c>
      <c r="I11891">
        <v>79.986862182617187</v>
      </c>
      <c r="J11891">
        <v>7.6630406081676483E-2</v>
      </c>
      <c r="K11891">
        <v>16376</v>
      </c>
      <c r="L11891">
        <v>15511.07</v>
      </c>
      <c r="M11891">
        <v>-0.1417372077703476</v>
      </c>
      <c r="N11891">
        <v>-0.23994673788547516</v>
      </c>
      <c r="O11891">
        <v>-0.18192219734191895</v>
      </c>
      <c r="P11891">
        <v>-0.1417372077703476</v>
      </c>
      <c r="Q11891">
        <v>-0.10155222564935684</v>
      </c>
      <c r="R11891">
        <v>-4.3527677655220032E-2</v>
      </c>
      <c r="S11891" t="s">
        <v>39</v>
      </c>
    </row>
    <row r="11892" spans="1:19" hidden="1" x14ac:dyDescent="0.25">
      <c r="A11892" s="10" t="str">
        <f t="shared" si="185"/>
        <v>2017-2026Stockton1-in-10October PeakPGE21</v>
      </c>
      <c r="B11892" t="s">
        <v>54</v>
      </c>
      <c r="C11892" t="s">
        <v>15</v>
      </c>
      <c r="D11892" t="s">
        <v>6</v>
      </c>
      <c r="E11892" t="s">
        <v>1</v>
      </c>
      <c r="F11892">
        <v>21</v>
      </c>
      <c r="G11892">
        <v>2.1655220985412598</v>
      </c>
      <c r="H11892">
        <v>2.327716588973999</v>
      </c>
      <c r="I11892">
        <v>81.709831237792969</v>
      </c>
      <c r="J11892">
        <v>7.6630406081676483E-2</v>
      </c>
      <c r="K11892">
        <v>16376</v>
      </c>
      <c r="L11892">
        <v>15511.07</v>
      </c>
      <c r="M11892">
        <v>-0.16219447553157806</v>
      </c>
      <c r="N11892">
        <v>-0.26040399074554443</v>
      </c>
      <c r="O11892">
        <v>-0.20237946510314941</v>
      </c>
      <c r="P11892">
        <v>-0.16219447553157806</v>
      </c>
      <c r="Q11892">
        <v>-0.12200949341058731</v>
      </c>
      <c r="R11892">
        <v>-6.39849454164505E-2</v>
      </c>
      <c r="S11892" t="s">
        <v>38</v>
      </c>
    </row>
    <row r="11893" spans="1:19" hidden="1" x14ac:dyDescent="0.25">
      <c r="A11893" s="10" t="str">
        <f t="shared" si="185"/>
        <v>2017-2026Stockton1-in-2October PeakPGE21</v>
      </c>
      <c r="B11893" t="s">
        <v>54</v>
      </c>
      <c r="C11893" t="s">
        <v>15</v>
      </c>
      <c r="D11893" t="s">
        <v>6</v>
      </c>
      <c r="E11893" t="s">
        <v>9</v>
      </c>
      <c r="F11893">
        <v>21</v>
      </c>
      <c r="G11893">
        <v>1.5779041051864624</v>
      </c>
      <c r="H11893">
        <v>1.6589021682739258</v>
      </c>
      <c r="I11893">
        <v>72.167037963867187</v>
      </c>
      <c r="J11893">
        <v>7.6630406081676483E-2</v>
      </c>
      <c r="K11893">
        <v>16376</v>
      </c>
      <c r="L11893">
        <v>15511.07</v>
      </c>
      <c r="M11893">
        <v>-8.099808543920517E-2</v>
      </c>
      <c r="N11893">
        <v>-0.17920760810375214</v>
      </c>
      <c r="O11893">
        <v>-0.12118306756019592</v>
      </c>
      <c r="P11893">
        <v>-8.099808543920517E-2</v>
      </c>
      <c r="Q11893">
        <v>-4.0813099592924118E-2</v>
      </c>
      <c r="R11893">
        <v>1.7211442813277245E-2</v>
      </c>
      <c r="S11893" t="s">
        <v>38</v>
      </c>
    </row>
    <row r="11894" spans="1:19" hidden="1" x14ac:dyDescent="0.25">
      <c r="A11894" s="10" t="str">
        <f t="shared" si="185"/>
        <v>2017-2026Stockton1-in-10October PeakCAISO22</v>
      </c>
      <c r="B11894" t="s">
        <v>54</v>
      </c>
      <c r="C11894" t="s">
        <v>15</v>
      </c>
      <c r="D11894" t="s">
        <v>6</v>
      </c>
      <c r="E11894" t="s">
        <v>1</v>
      </c>
      <c r="F11894">
        <v>22</v>
      </c>
      <c r="G11894">
        <v>1.7773243188858032</v>
      </c>
      <c r="H11894">
        <v>1.8527833223342896</v>
      </c>
      <c r="I11894">
        <v>77.206459045410156</v>
      </c>
      <c r="J11894">
        <v>6.3674606382846832E-2</v>
      </c>
      <c r="K11894">
        <v>16376</v>
      </c>
      <c r="L11894">
        <v>15511.07</v>
      </c>
      <c r="M11894">
        <v>-7.5459040701389313E-2</v>
      </c>
      <c r="N11894">
        <v>-0.15706442296504974</v>
      </c>
      <c r="O11894">
        <v>-0.10885000228881836</v>
      </c>
      <c r="P11894">
        <v>-7.5459040701389313E-2</v>
      </c>
      <c r="Q11894">
        <v>-4.2068075388669968E-2</v>
      </c>
      <c r="R11894">
        <v>6.1463350430130959E-3</v>
      </c>
      <c r="S11894" t="s">
        <v>39</v>
      </c>
    </row>
    <row r="11895" spans="1:19" hidden="1" x14ac:dyDescent="0.25">
      <c r="A11895" s="10" t="str">
        <f t="shared" si="185"/>
        <v>2017-2026Stockton1-in-2October PeakCAISO22</v>
      </c>
      <c r="B11895" t="s">
        <v>54</v>
      </c>
      <c r="C11895" t="s">
        <v>15</v>
      </c>
      <c r="D11895" t="s">
        <v>6</v>
      </c>
      <c r="E11895" t="s">
        <v>9</v>
      </c>
      <c r="F11895">
        <v>22</v>
      </c>
      <c r="G11895">
        <v>1.447453498840332</v>
      </c>
      <c r="H11895">
        <v>1.4722883701324463</v>
      </c>
      <c r="I11895">
        <v>73.373497009277344</v>
      </c>
      <c r="J11895">
        <v>6.3674606382846832E-2</v>
      </c>
      <c r="K11895">
        <v>16376</v>
      </c>
      <c r="L11895">
        <v>15511.07</v>
      </c>
      <c r="M11895">
        <v>-2.483484148979187E-2</v>
      </c>
      <c r="N11895">
        <v>-0.1064402163028717</v>
      </c>
      <c r="O11895">
        <v>-5.8225806802511215E-2</v>
      </c>
      <c r="P11895">
        <v>-2.483484148979187E-2</v>
      </c>
      <c r="Q11895">
        <v>8.5561219602823257E-3</v>
      </c>
      <c r="R11895">
        <v>5.6770533323287964E-2</v>
      </c>
      <c r="S11895" t="s">
        <v>39</v>
      </c>
    </row>
    <row r="11896" spans="1:19" hidden="1" x14ac:dyDescent="0.25">
      <c r="A11896" s="10" t="str">
        <f t="shared" si="185"/>
        <v>2017-2026Stockton1-in-2October PeakPGE22</v>
      </c>
      <c r="B11896" t="s">
        <v>54</v>
      </c>
      <c r="C11896" t="s">
        <v>15</v>
      </c>
      <c r="D11896" t="s">
        <v>6</v>
      </c>
      <c r="E11896" t="s">
        <v>9</v>
      </c>
      <c r="F11896">
        <v>22</v>
      </c>
      <c r="G11896">
        <v>1.3789806365966797</v>
      </c>
      <c r="H11896">
        <v>1.3983341455459595</v>
      </c>
      <c r="I11896">
        <v>70.024772644042969</v>
      </c>
      <c r="J11896">
        <v>6.3674606382846832E-2</v>
      </c>
      <c r="K11896">
        <v>16376</v>
      </c>
      <c r="L11896">
        <v>15511.07</v>
      </c>
      <c r="M11896">
        <v>-1.9353512674570084E-2</v>
      </c>
      <c r="N11896">
        <v>-0.10095889121294022</v>
      </c>
      <c r="O11896">
        <v>-5.2744477987289429E-2</v>
      </c>
      <c r="P11896">
        <v>-1.9353512674570084E-2</v>
      </c>
      <c r="Q11896">
        <v>1.4037450775504112E-2</v>
      </c>
      <c r="R11896">
        <v>6.225186213850975E-2</v>
      </c>
      <c r="S11896" t="s">
        <v>38</v>
      </c>
    </row>
    <row r="11897" spans="1:19" hidden="1" x14ac:dyDescent="0.25">
      <c r="A11897" s="10" t="str">
        <f t="shared" si="185"/>
        <v>2017-2026Stockton1-in-10October PeakPGE22</v>
      </c>
      <c r="B11897" t="s">
        <v>54</v>
      </c>
      <c r="C11897" t="s">
        <v>15</v>
      </c>
      <c r="D11897" t="s">
        <v>6</v>
      </c>
      <c r="E11897" t="s">
        <v>1</v>
      </c>
      <c r="F11897">
        <v>22</v>
      </c>
      <c r="G11897">
        <v>1.8925187587738037</v>
      </c>
      <c r="H11897">
        <v>1.9856209754943848</v>
      </c>
      <c r="I11897">
        <v>79.31756591796875</v>
      </c>
      <c r="J11897">
        <v>6.3674606382846832E-2</v>
      </c>
      <c r="K11897">
        <v>16376</v>
      </c>
      <c r="L11897">
        <v>15511.07</v>
      </c>
      <c r="M11897">
        <v>-9.310217946767807E-2</v>
      </c>
      <c r="N11897">
        <v>-0.1747075617313385</v>
      </c>
      <c r="O11897">
        <v>-0.12649314105510712</v>
      </c>
      <c r="P11897">
        <v>-9.310217946767807E-2</v>
      </c>
      <c r="Q11897">
        <v>-5.9711214154958725E-2</v>
      </c>
      <c r="R11897">
        <v>-1.1496803723275661E-2</v>
      </c>
      <c r="S11897" t="s">
        <v>38</v>
      </c>
    </row>
    <row r="11898" spans="1:19" hidden="1" x14ac:dyDescent="0.25">
      <c r="A11898" s="10" t="str">
        <f t="shared" si="185"/>
        <v>2017-2026Stockton1-in-10October PeakCAISO23</v>
      </c>
      <c r="B11898" t="s">
        <v>54</v>
      </c>
      <c r="C11898" t="s">
        <v>15</v>
      </c>
      <c r="D11898" t="s">
        <v>6</v>
      </c>
      <c r="E11898" t="s">
        <v>1</v>
      </c>
      <c r="F11898">
        <v>23</v>
      </c>
      <c r="G11898">
        <v>1.4384931325912476</v>
      </c>
      <c r="H11898">
        <v>1.4912194013595581</v>
      </c>
      <c r="I11898">
        <v>75.296920776367188</v>
      </c>
      <c r="J11898">
        <v>5.8387260884046555E-2</v>
      </c>
      <c r="K11898">
        <v>16376</v>
      </c>
      <c r="L11898">
        <v>15511.07</v>
      </c>
      <c r="M11898">
        <v>-5.2726220339536667E-2</v>
      </c>
      <c r="N11898">
        <v>-0.12755534052848816</v>
      </c>
      <c r="O11898">
        <v>-8.3344496786594391E-2</v>
      </c>
      <c r="P11898">
        <v>-5.2726220339536667E-2</v>
      </c>
      <c r="Q11898">
        <v>-2.2107940167188644E-2</v>
      </c>
      <c r="R11898">
        <v>2.2102892398834229E-2</v>
      </c>
      <c r="S11898" t="s">
        <v>39</v>
      </c>
    </row>
    <row r="11899" spans="1:19" hidden="1" x14ac:dyDescent="0.25">
      <c r="A11899" s="10" t="str">
        <f t="shared" si="185"/>
        <v>2017-2026Stockton1-in-2October PeakCAISO23</v>
      </c>
      <c r="B11899" t="s">
        <v>54</v>
      </c>
      <c r="C11899" t="s">
        <v>15</v>
      </c>
      <c r="D11899" t="s">
        <v>6</v>
      </c>
      <c r="E11899" t="s">
        <v>9</v>
      </c>
      <c r="F11899">
        <v>23</v>
      </c>
      <c r="G11899">
        <v>1.1715092658996582</v>
      </c>
      <c r="H11899">
        <v>1.1931259632110596</v>
      </c>
      <c r="I11899">
        <v>71.236106872558594</v>
      </c>
      <c r="J11899">
        <v>5.8387260884046555E-2</v>
      </c>
      <c r="K11899">
        <v>16376</v>
      </c>
      <c r="L11899">
        <v>15511.07</v>
      </c>
      <c r="M11899">
        <v>-2.1616647019982338E-2</v>
      </c>
      <c r="N11899">
        <v>-9.6445761620998383E-2</v>
      </c>
      <c r="O11899">
        <v>-5.2234925329685211E-2</v>
      </c>
      <c r="P11899">
        <v>-2.1616647019982338E-2</v>
      </c>
      <c r="Q11899">
        <v>9.0016322210431099E-3</v>
      </c>
      <c r="R11899">
        <v>5.3212467581033707E-2</v>
      </c>
      <c r="S11899" t="s">
        <v>39</v>
      </c>
    </row>
    <row r="11900" spans="1:19" hidden="1" x14ac:dyDescent="0.25">
      <c r="A11900" s="10" t="str">
        <f t="shared" si="185"/>
        <v>2017-2026Stockton1-in-10October PeakPGE23</v>
      </c>
      <c r="B11900" t="s">
        <v>54</v>
      </c>
      <c r="C11900" t="s">
        <v>15</v>
      </c>
      <c r="D11900" t="s">
        <v>6</v>
      </c>
      <c r="E11900" t="s">
        <v>1</v>
      </c>
      <c r="F11900">
        <v>23</v>
      </c>
      <c r="G11900">
        <v>1.5317268371582031</v>
      </c>
      <c r="H11900">
        <v>1.5957380533218384</v>
      </c>
      <c r="I11900">
        <v>77.546173095703125</v>
      </c>
      <c r="J11900">
        <v>5.8387260884046555E-2</v>
      </c>
      <c r="K11900">
        <v>16376</v>
      </c>
      <c r="L11900">
        <v>15511.07</v>
      </c>
      <c r="M11900">
        <v>-6.4011216163635254E-2</v>
      </c>
      <c r="N11900">
        <v>-0.13884033262729645</v>
      </c>
      <c r="O11900">
        <v>-9.4629496335983276E-2</v>
      </c>
      <c r="P11900">
        <v>-6.4011216163635254E-2</v>
      </c>
      <c r="Q11900">
        <v>-3.3392935991287231E-2</v>
      </c>
      <c r="R11900">
        <v>1.0817897506058216E-2</v>
      </c>
      <c r="S11900" t="s">
        <v>38</v>
      </c>
    </row>
    <row r="11901" spans="1:19" hidden="1" x14ac:dyDescent="0.25">
      <c r="A11901" s="10" t="str">
        <f t="shared" si="185"/>
        <v>2017-2026Stockton1-in-2October PeakPGE23</v>
      </c>
      <c r="B11901" t="s">
        <v>54</v>
      </c>
      <c r="C11901" t="s">
        <v>15</v>
      </c>
      <c r="D11901" t="s">
        <v>6</v>
      </c>
      <c r="E11901" t="s">
        <v>9</v>
      </c>
      <c r="F11901">
        <v>23</v>
      </c>
      <c r="G11901">
        <v>1.1160901784896851</v>
      </c>
      <c r="H11901">
        <v>1.1313090324401855</v>
      </c>
      <c r="I11901">
        <v>68.722969055175781</v>
      </c>
      <c r="J11901">
        <v>5.8387260884046555E-2</v>
      </c>
      <c r="K11901">
        <v>16376</v>
      </c>
      <c r="L11901">
        <v>15511.07</v>
      </c>
      <c r="M11901">
        <v>-1.5218817628920078E-2</v>
      </c>
      <c r="N11901">
        <v>-9.0047933161258698E-2</v>
      </c>
      <c r="O11901">
        <v>-4.5837096869945526E-2</v>
      </c>
      <c r="P11901">
        <v>-1.5218817628920078E-2</v>
      </c>
      <c r="Q11901">
        <v>1.539946161210537E-2</v>
      </c>
      <c r="R11901">
        <v>5.9610296040773392E-2</v>
      </c>
      <c r="S11901" t="s">
        <v>38</v>
      </c>
    </row>
    <row r="11902" spans="1:19" hidden="1" x14ac:dyDescent="0.25">
      <c r="A11902" s="10" t="str">
        <f t="shared" si="185"/>
        <v>2017-2026Stockton1-in-10October PeakCAISO24</v>
      </c>
      <c r="B11902" t="s">
        <v>54</v>
      </c>
      <c r="C11902" t="s">
        <v>15</v>
      </c>
      <c r="D11902" t="s">
        <v>6</v>
      </c>
      <c r="E11902" t="s">
        <v>1</v>
      </c>
      <c r="F11902">
        <v>24</v>
      </c>
      <c r="G11902">
        <v>1.1267522573471069</v>
      </c>
      <c r="H11902">
        <v>1.1684035062789917</v>
      </c>
      <c r="I11902">
        <v>73.796920776367188</v>
      </c>
      <c r="J11902">
        <v>4.4309847056865692E-2</v>
      </c>
      <c r="K11902">
        <v>16376</v>
      </c>
      <c r="L11902">
        <v>15511.07</v>
      </c>
      <c r="M11902">
        <v>-4.165128618478775E-2</v>
      </c>
      <c r="N11902">
        <v>-9.843878448009491E-2</v>
      </c>
      <c r="O11902">
        <v>-6.4887367188930511E-2</v>
      </c>
      <c r="P11902">
        <v>-4.165128618478775E-2</v>
      </c>
      <c r="Q11902">
        <v>-1.841520331799984E-2</v>
      </c>
      <c r="R11902">
        <v>1.5136213973164558E-2</v>
      </c>
      <c r="S11902" t="s">
        <v>39</v>
      </c>
    </row>
    <row r="11903" spans="1:19" hidden="1" x14ac:dyDescent="0.25">
      <c r="A11903" s="10" t="str">
        <f t="shared" si="185"/>
        <v>2017-2026Stockton1-in-2October PeakCAISO24</v>
      </c>
      <c r="B11903" t="s">
        <v>54</v>
      </c>
      <c r="C11903" t="s">
        <v>15</v>
      </c>
      <c r="D11903" t="s">
        <v>6</v>
      </c>
      <c r="E11903" t="s">
        <v>9</v>
      </c>
      <c r="F11903">
        <v>24</v>
      </c>
      <c r="G11903">
        <v>0.91762739419937134</v>
      </c>
      <c r="H11903">
        <v>0.9371107816696167</v>
      </c>
      <c r="I11903">
        <v>69.356979370117188</v>
      </c>
      <c r="J11903">
        <v>4.4309847056865692E-2</v>
      </c>
      <c r="K11903">
        <v>16376</v>
      </c>
      <c r="L11903">
        <v>15511.07</v>
      </c>
      <c r="M11903">
        <v>-1.948336698114872E-2</v>
      </c>
      <c r="N11903">
        <v>-7.627086341381073E-2</v>
      </c>
      <c r="O11903">
        <v>-4.271944984793663E-2</v>
      </c>
      <c r="P11903">
        <v>-1.948336698114872E-2</v>
      </c>
      <c r="Q11903">
        <v>3.7527168169617653E-3</v>
      </c>
      <c r="R11903">
        <v>3.7304133176803589E-2</v>
      </c>
      <c r="S11903" t="s">
        <v>39</v>
      </c>
    </row>
    <row r="11904" spans="1:19" hidden="1" x14ac:dyDescent="0.25">
      <c r="A11904" s="10" t="str">
        <f t="shared" si="185"/>
        <v>2017-2026Stockton1-in-10October PeakPGE24</v>
      </c>
      <c r="B11904" t="s">
        <v>54</v>
      </c>
      <c r="C11904" t="s">
        <v>15</v>
      </c>
      <c r="D11904" t="s">
        <v>6</v>
      </c>
      <c r="E11904" t="s">
        <v>1</v>
      </c>
      <c r="F11904">
        <v>24</v>
      </c>
      <c r="G11904">
        <v>1.1997809410095215</v>
      </c>
      <c r="H11904">
        <v>1.2499690055847168</v>
      </c>
      <c r="I11904">
        <v>74.912910461425781</v>
      </c>
      <c r="J11904">
        <v>4.4309847056865692E-2</v>
      </c>
      <c r="K11904">
        <v>16376</v>
      </c>
      <c r="L11904">
        <v>15511.07</v>
      </c>
      <c r="M11904">
        <v>-5.0188019871711731E-2</v>
      </c>
      <c r="N11904">
        <v>-0.10697551816701889</v>
      </c>
      <c r="O11904">
        <v>-7.3424100875854492E-2</v>
      </c>
      <c r="P11904">
        <v>-5.0188019871711731E-2</v>
      </c>
      <c r="Q11904">
        <v>-2.695193700492382E-2</v>
      </c>
      <c r="R11904">
        <v>6.5994802862405777E-3</v>
      </c>
      <c r="S11904" t="s">
        <v>38</v>
      </c>
    </row>
    <row r="11905" spans="1:19" hidden="1" x14ac:dyDescent="0.25">
      <c r="A11905" s="10" t="str">
        <f t="shared" si="185"/>
        <v>2017-2026Stockton1-in-2October PeakPGE24</v>
      </c>
      <c r="B11905" t="s">
        <v>54</v>
      </c>
      <c r="C11905" t="s">
        <v>15</v>
      </c>
      <c r="D11905" t="s">
        <v>6</v>
      </c>
      <c r="E11905" t="s">
        <v>9</v>
      </c>
      <c r="F11905">
        <v>24</v>
      </c>
      <c r="G11905">
        <v>0.8742184042930603</v>
      </c>
      <c r="H11905">
        <v>0.8877187967300415</v>
      </c>
      <c r="I11905">
        <v>67.326576232910156</v>
      </c>
      <c r="J11905">
        <v>4.4309847056865692E-2</v>
      </c>
      <c r="K11905">
        <v>16376</v>
      </c>
      <c r="L11905">
        <v>15511.07</v>
      </c>
      <c r="M11905">
        <v>-1.3500422239303589E-2</v>
      </c>
      <c r="N11905">
        <v>-7.0287920534610748E-2</v>
      </c>
      <c r="O11905">
        <v>-3.6736506968736649E-2</v>
      </c>
      <c r="P11905">
        <v>-1.3500422239303589E-2</v>
      </c>
      <c r="Q11905">
        <v>9.7356615588068962E-3</v>
      </c>
      <c r="R11905">
        <v>4.3287076056003571E-2</v>
      </c>
      <c r="S11905" t="s">
        <v>38</v>
      </c>
    </row>
    <row r="11906" spans="1:19" hidden="1" x14ac:dyDescent="0.25">
      <c r="A11906" s="10" t="str">
        <f t="shared" ref="A11906:A11969" si="186">CONCATENATE(B11906,C11906,E11906,D11906,S11906,F11906)</f>
        <v>2017-2026Stockton1-in-10September PeakCAISO1</v>
      </c>
      <c r="B11906" t="s">
        <v>54</v>
      </c>
      <c r="C11906" t="s">
        <v>15</v>
      </c>
      <c r="D11906" t="s">
        <v>7</v>
      </c>
      <c r="E11906" t="s">
        <v>1</v>
      </c>
      <c r="F11906">
        <v>1</v>
      </c>
      <c r="G11906">
        <v>0.94222205877304077</v>
      </c>
      <c r="H11906">
        <v>0.94222205877304077</v>
      </c>
      <c r="I11906">
        <v>75.968841552734375</v>
      </c>
      <c r="J11906">
        <v>0</v>
      </c>
      <c r="K11906">
        <v>16376</v>
      </c>
      <c r="L11906">
        <v>15511.07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 t="s">
        <v>39</v>
      </c>
    </row>
    <row r="11907" spans="1:19" hidden="1" x14ac:dyDescent="0.25">
      <c r="A11907" s="10" t="str">
        <f t="shared" si="186"/>
        <v>2017-2026Stockton1-in-2September PeakCAISO1</v>
      </c>
      <c r="B11907" t="s">
        <v>54</v>
      </c>
      <c r="C11907" t="s">
        <v>15</v>
      </c>
      <c r="D11907" t="s">
        <v>7</v>
      </c>
      <c r="E11907" t="s">
        <v>9</v>
      </c>
      <c r="F11907">
        <v>1</v>
      </c>
      <c r="G11907">
        <v>0.80469274520874023</v>
      </c>
      <c r="H11907">
        <v>0.80469274520874023</v>
      </c>
      <c r="I11907">
        <v>71.805931091308594</v>
      </c>
      <c r="J11907">
        <v>0</v>
      </c>
      <c r="K11907">
        <v>16376</v>
      </c>
      <c r="L11907">
        <v>15511.07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 t="s">
        <v>39</v>
      </c>
    </row>
    <row r="11908" spans="1:19" hidden="1" x14ac:dyDescent="0.25">
      <c r="A11908" s="10" t="str">
        <f t="shared" si="186"/>
        <v>2017-2026Stockton1-in-10September PeakPGE1</v>
      </c>
      <c r="B11908" t="s">
        <v>54</v>
      </c>
      <c r="C11908" t="s">
        <v>15</v>
      </c>
      <c r="D11908" t="s">
        <v>7</v>
      </c>
      <c r="E11908" t="s">
        <v>1</v>
      </c>
      <c r="F11908">
        <v>1</v>
      </c>
      <c r="G11908">
        <v>0.99734550714492798</v>
      </c>
      <c r="H11908">
        <v>0.99734550714492798</v>
      </c>
      <c r="I11908">
        <v>78.046173095703125</v>
      </c>
      <c r="J11908">
        <v>0</v>
      </c>
      <c r="K11908">
        <v>16376</v>
      </c>
      <c r="L11908">
        <v>15511.07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 t="s">
        <v>38</v>
      </c>
    </row>
    <row r="11909" spans="1:19" hidden="1" x14ac:dyDescent="0.25">
      <c r="A11909" s="10" t="str">
        <f t="shared" si="186"/>
        <v>2017-2026Stockton1-in-2September PeakPGE1</v>
      </c>
      <c r="B11909" t="s">
        <v>54</v>
      </c>
      <c r="C11909" t="s">
        <v>15</v>
      </c>
      <c r="D11909" t="s">
        <v>7</v>
      </c>
      <c r="E11909" t="s">
        <v>9</v>
      </c>
      <c r="F11909">
        <v>1</v>
      </c>
      <c r="G11909">
        <v>0.96703469753265381</v>
      </c>
      <c r="H11909">
        <v>0.96703469753265381</v>
      </c>
      <c r="I11909">
        <v>75.456459045410156</v>
      </c>
      <c r="J11909">
        <v>0</v>
      </c>
      <c r="K11909">
        <v>16376</v>
      </c>
      <c r="L11909">
        <v>15511.07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 t="s">
        <v>38</v>
      </c>
    </row>
    <row r="11910" spans="1:19" hidden="1" x14ac:dyDescent="0.25">
      <c r="A11910" s="10" t="str">
        <f t="shared" si="186"/>
        <v>2017-2026Stockton1-in-2September PeakCAISO2</v>
      </c>
      <c r="B11910" t="s">
        <v>54</v>
      </c>
      <c r="C11910" t="s">
        <v>15</v>
      </c>
      <c r="D11910" t="s">
        <v>7</v>
      </c>
      <c r="E11910" t="s">
        <v>9</v>
      </c>
      <c r="F11910">
        <v>2</v>
      </c>
      <c r="G11910">
        <v>0.68220305442810059</v>
      </c>
      <c r="H11910">
        <v>0.68220305442810059</v>
      </c>
      <c r="I11910">
        <v>70.633255004882813</v>
      </c>
      <c r="J11910">
        <v>0</v>
      </c>
      <c r="K11910">
        <v>16376</v>
      </c>
      <c r="L11910">
        <v>15511.07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 t="s">
        <v>39</v>
      </c>
    </row>
    <row r="11911" spans="1:19" hidden="1" x14ac:dyDescent="0.25">
      <c r="A11911" s="10" t="str">
        <f t="shared" si="186"/>
        <v>2017-2026Stockton1-in-10September PeakCAISO2</v>
      </c>
      <c r="B11911" t="s">
        <v>54</v>
      </c>
      <c r="C11911" t="s">
        <v>15</v>
      </c>
      <c r="D11911" t="s">
        <v>7</v>
      </c>
      <c r="E11911" t="s">
        <v>1</v>
      </c>
      <c r="F11911">
        <v>2</v>
      </c>
      <c r="G11911">
        <v>0.79879778623580933</v>
      </c>
      <c r="H11911">
        <v>0.79879778623580933</v>
      </c>
      <c r="I11911">
        <v>74.162910461425781</v>
      </c>
      <c r="J11911">
        <v>0</v>
      </c>
      <c r="K11911">
        <v>16376</v>
      </c>
      <c r="L11911">
        <v>15511.07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 t="s">
        <v>39</v>
      </c>
    </row>
    <row r="11912" spans="1:19" hidden="1" x14ac:dyDescent="0.25">
      <c r="A11912" s="10" t="str">
        <f t="shared" si="186"/>
        <v>2017-2026Stockton1-in-10September PeakPGE2</v>
      </c>
      <c r="B11912" t="s">
        <v>54</v>
      </c>
      <c r="C11912" t="s">
        <v>15</v>
      </c>
      <c r="D11912" t="s">
        <v>7</v>
      </c>
      <c r="E11912" t="s">
        <v>1</v>
      </c>
      <c r="F11912">
        <v>2</v>
      </c>
      <c r="G11912">
        <v>0.84553039073944092</v>
      </c>
      <c r="H11912">
        <v>0.84553039073944092</v>
      </c>
      <c r="I11912">
        <v>76.455703735351562</v>
      </c>
      <c r="J11912">
        <v>0</v>
      </c>
      <c r="K11912">
        <v>16376</v>
      </c>
      <c r="L11912">
        <v>15511.07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 t="s">
        <v>38</v>
      </c>
    </row>
    <row r="11913" spans="1:19" hidden="1" x14ac:dyDescent="0.25">
      <c r="A11913" s="10" t="str">
        <f t="shared" si="186"/>
        <v>2017-2026Stockton1-in-2September PeakPGE2</v>
      </c>
      <c r="B11913" t="s">
        <v>54</v>
      </c>
      <c r="C11913" t="s">
        <v>15</v>
      </c>
      <c r="D11913" t="s">
        <v>7</v>
      </c>
      <c r="E11913" t="s">
        <v>9</v>
      </c>
      <c r="F11913">
        <v>2</v>
      </c>
      <c r="G11913">
        <v>0.81983345746994019</v>
      </c>
      <c r="H11913">
        <v>0.81983345746994019</v>
      </c>
      <c r="I11913">
        <v>73.383255004882813</v>
      </c>
      <c r="J11913">
        <v>0</v>
      </c>
      <c r="K11913">
        <v>16376</v>
      </c>
      <c r="L11913">
        <v>15511.07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 t="s">
        <v>38</v>
      </c>
    </row>
    <row r="11914" spans="1:19" hidden="1" x14ac:dyDescent="0.25">
      <c r="A11914" s="10" t="str">
        <f t="shared" si="186"/>
        <v>2017-2026Stockton1-in-2September PeakCAISO3</v>
      </c>
      <c r="B11914" t="s">
        <v>54</v>
      </c>
      <c r="C11914" t="s">
        <v>15</v>
      </c>
      <c r="D11914" t="s">
        <v>7</v>
      </c>
      <c r="E11914" t="s">
        <v>9</v>
      </c>
      <c r="F11914">
        <v>3</v>
      </c>
      <c r="G11914">
        <v>0.60351270437240601</v>
      </c>
      <c r="H11914">
        <v>0.60351270437240601</v>
      </c>
      <c r="I11914">
        <v>69.38739013671875</v>
      </c>
      <c r="J11914">
        <v>0</v>
      </c>
      <c r="K11914">
        <v>16376</v>
      </c>
      <c r="L11914">
        <v>15511.07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 t="s">
        <v>39</v>
      </c>
    </row>
    <row r="11915" spans="1:19" hidden="1" x14ac:dyDescent="0.25">
      <c r="A11915" s="10" t="str">
        <f t="shared" si="186"/>
        <v>2017-2026Stockton1-in-10September PeakCAISO3</v>
      </c>
      <c r="B11915" t="s">
        <v>54</v>
      </c>
      <c r="C11915" t="s">
        <v>15</v>
      </c>
      <c r="D11915" t="s">
        <v>7</v>
      </c>
      <c r="E11915" t="s">
        <v>1</v>
      </c>
      <c r="F11915">
        <v>3</v>
      </c>
      <c r="G11915">
        <v>0.70665854215621948</v>
      </c>
      <c r="H11915">
        <v>0.70665854215621948</v>
      </c>
      <c r="I11915">
        <v>73.374252319335938</v>
      </c>
      <c r="J11915">
        <v>0</v>
      </c>
      <c r="K11915">
        <v>16376</v>
      </c>
      <c r="L11915">
        <v>15511.07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 t="s">
        <v>39</v>
      </c>
    </row>
    <row r="11916" spans="1:19" hidden="1" x14ac:dyDescent="0.25">
      <c r="A11916" s="10" t="str">
        <f t="shared" si="186"/>
        <v>2017-2026Stockton1-in-10September PeakPGE3</v>
      </c>
      <c r="B11916" t="s">
        <v>54</v>
      </c>
      <c r="C11916" t="s">
        <v>15</v>
      </c>
      <c r="D11916" t="s">
        <v>7</v>
      </c>
      <c r="E11916" t="s">
        <v>1</v>
      </c>
      <c r="F11916">
        <v>3</v>
      </c>
      <c r="G11916">
        <v>0.74800068140029907</v>
      </c>
      <c r="H11916">
        <v>0.74800068140029907</v>
      </c>
      <c r="I11916">
        <v>74.576576232910156</v>
      </c>
      <c r="J11916">
        <v>0</v>
      </c>
      <c r="K11916">
        <v>16376</v>
      </c>
      <c r="L11916">
        <v>15511.07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 t="s">
        <v>38</v>
      </c>
    </row>
    <row r="11917" spans="1:19" hidden="1" x14ac:dyDescent="0.25">
      <c r="A11917" s="10" t="str">
        <f t="shared" si="186"/>
        <v>2017-2026Stockton1-in-2September PeakPGE3</v>
      </c>
      <c r="B11917" t="s">
        <v>54</v>
      </c>
      <c r="C11917" t="s">
        <v>15</v>
      </c>
      <c r="D11917" t="s">
        <v>7</v>
      </c>
      <c r="E11917" t="s">
        <v>9</v>
      </c>
      <c r="F11917">
        <v>3</v>
      </c>
      <c r="G11917">
        <v>0.72526782751083374</v>
      </c>
      <c r="H11917">
        <v>0.72526782751083374</v>
      </c>
      <c r="I11917">
        <v>72.055931091308594</v>
      </c>
      <c r="J11917">
        <v>0</v>
      </c>
      <c r="K11917">
        <v>16376</v>
      </c>
      <c r="L11917">
        <v>15511.07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 t="s">
        <v>38</v>
      </c>
    </row>
    <row r="11918" spans="1:19" hidden="1" x14ac:dyDescent="0.25">
      <c r="A11918" s="10" t="str">
        <f t="shared" si="186"/>
        <v>2017-2026Stockton1-in-2September PeakCAISO4</v>
      </c>
      <c r="B11918" t="s">
        <v>54</v>
      </c>
      <c r="C11918" t="s">
        <v>15</v>
      </c>
      <c r="D11918" t="s">
        <v>7</v>
      </c>
      <c r="E11918" t="s">
        <v>9</v>
      </c>
      <c r="F11918">
        <v>4</v>
      </c>
      <c r="G11918">
        <v>0.55668514966964722</v>
      </c>
      <c r="H11918">
        <v>0.55668514966964722</v>
      </c>
      <c r="I11918">
        <v>68.133255004882813</v>
      </c>
      <c r="J11918">
        <v>0</v>
      </c>
      <c r="K11918">
        <v>16376</v>
      </c>
      <c r="L11918">
        <v>15511.07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 t="s">
        <v>39</v>
      </c>
    </row>
    <row r="11919" spans="1:19" hidden="1" x14ac:dyDescent="0.25">
      <c r="A11919" s="10" t="str">
        <f t="shared" si="186"/>
        <v>2017-2026Stockton1-in-10September PeakCAISO4</v>
      </c>
      <c r="B11919" t="s">
        <v>54</v>
      </c>
      <c r="C11919" t="s">
        <v>15</v>
      </c>
      <c r="D11919" t="s">
        <v>7</v>
      </c>
      <c r="E11919" t="s">
        <v>1</v>
      </c>
      <c r="F11919">
        <v>4</v>
      </c>
      <c r="G11919">
        <v>0.65182769298553467</v>
      </c>
      <c r="H11919">
        <v>0.65182769298553467</v>
      </c>
      <c r="I11919">
        <v>71.56005859375</v>
      </c>
      <c r="J11919">
        <v>0</v>
      </c>
      <c r="K11919">
        <v>16376</v>
      </c>
      <c r="L11919">
        <v>15511.07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 t="s">
        <v>39</v>
      </c>
    </row>
    <row r="11920" spans="1:19" hidden="1" x14ac:dyDescent="0.25">
      <c r="A11920" s="10" t="str">
        <f t="shared" si="186"/>
        <v>2017-2026Stockton1-in-10September PeakPGE4</v>
      </c>
      <c r="B11920" t="s">
        <v>54</v>
      </c>
      <c r="C11920" t="s">
        <v>15</v>
      </c>
      <c r="D11920" t="s">
        <v>7</v>
      </c>
      <c r="E11920" t="s">
        <v>1</v>
      </c>
      <c r="F11920">
        <v>4</v>
      </c>
      <c r="G11920">
        <v>0.68996202945709229</v>
      </c>
      <c r="H11920">
        <v>0.68996202945709229</v>
      </c>
      <c r="I11920">
        <v>73.606979370117187</v>
      </c>
      <c r="J11920">
        <v>0</v>
      </c>
      <c r="K11920">
        <v>16376</v>
      </c>
      <c r="L11920">
        <v>15511.07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 t="s">
        <v>38</v>
      </c>
    </row>
    <row r="11921" spans="1:19" hidden="1" x14ac:dyDescent="0.25">
      <c r="A11921" s="10" t="str">
        <f t="shared" si="186"/>
        <v>2017-2026Stockton1-in-2September PeakPGE4</v>
      </c>
      <c r="B11921" t="s">
        <v>54</v>
      </c>
      <c r="C11921" t="s">
        <v>15</v>
      </c>
      <c r="D11921" t="s">
        <v>7</v>
      </c>
      <c r="E11921" t="s">
        <v>9</v>
      </c>
      <c r="F11921">
        <v>4</v>
      </c>
      <c r="G11921">
        <v>0.66899305582046509</v>
      </c>
      <c r="H11921">
        <v>0.66899305582046509</v>
      </c>
      <c r="I11921">
        <v>70.586334228515625</v>
      </c>
      <c r="J11921">
        <v>0</v>
      </c>
      <c r="K11921">
        <v>16376</v>
      </c>
      <c r="L11921">
        <v>15511.07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 t="s">
        <v>38</v>
      </c>
    </row>
    <row r="11922" spans="1:19" hidden="1" x14ac:dyDescent="0.25">
      <c r="A11922" s="10" t="str">
        <f t="shared" si="186"/>
        <v>2017-2026Stockton1-in-2September PeakCAISO5</v>
      </c>
      <c r="B11922" t="s">
        <v>54</v>
      </c>
      <c r="C11922" t="s">
        <v>15</v>
      </c>
      <c r="D11922" t="s">
        <v>7</v>
      </c>
      <c r="E11922" t="s">
        <v>9</v>
      </c>
      <c r="F11922">
        <v>5</v>
      </c>
      <c r="G11922">
        <v>0.53410708904266357</v>
      </c>
      <c r="H11922">
        <v>0.53410708904266357</v>
      </c>
      <c r="I11922">
        <v>67.159538269042969</v>
      </c>
      <c r="J11922">
        <v>0</v>
      </c>
      <c r="K11922">
        <v>16376</v>
      </c>
      <c r="L11922">
        <v>15511.07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 t="s">
        <v>39</v>
      </c>
    </row>
    <row r="11923" spans="1:19" hidden="1" x14ac:dyDescent="0.25">
      <c r="A11923" s="10" t="str">
        <f t="shared" si="186"/>
        <v>2017-2026Stockton1-in-10September PeakCAISO5</v>
      </c>
      <c r="B11923" t="s">
        <v>54</v>
      </c>
      <c r="C11923" t="s">
        <v>15</v>
      </c>
      <c r="D11923" t="s">
        <v>7</v>
      </c>
      <c r="E11923" t="s">
        <v>1</v>
      </c>
      <c r="F11923">
        <v>5</v>
      </c>
      <c r="G11923">
        <v>0.62539088726043701</v>
      </c>
      <c r="H11923">
        <v>0.62539088726043701</v>
      </c>
      <c r="I11923">
        <v>70.611862182617187</v>
      </c>
      <c r="J11923">
        <v>0</v>
      </c>
      <c r="K11923">
        <v>16376</v>
      </c>
      <c r="L11923">
        <v>15511.07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 t="s">
        <v>39</v>
      </c>
    </row>
    <row r="11924" spans="1:19" hidden="1" x14ac:dyDescent="0.25">
      <c r="A11924" s="10" t="str">
        <f t="shared" si="186"/>
        <v>2017-2026Stockton1-in-10September PeakPGE5</v>
      </c>
      <c r="B11924" t="s">
        <v>54</v>
      </c>
      <c r="C11924" t="s">
        <v>15</v>
      </c>
      <c r="D11924" t="s">
        <v>7</v>
      </c>
      <c r="E11924" t="s">
        <v>1</v>
      </c>
      <c r="F11924">
        <v>5</v>
      </c>
      <c r="G11924">
        <v>0.66197848320007324</v>
      </c>
      <c r="H11924">
        <v>0.66197848320007324</v>
      </c>
      <c r="I11924">
        <v>73.102851867675781</v>
      </c>
      <c r="J11924">
        <v>0</v>
      </c>
      <c r="K11924">
        <v>16376</v>
      </c>
      <c r="L11924">
        <v>15511.07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 t="s">
        <v>38</v>
      </c>
    </row>
    <row r="11925" spans="1:19" hidden="1" x14ac:dyDescent="0.25">
      <c r="A11925" s="10" t="str">
        <f t="shared" si="186"/>
        <v>2017-2026Stockton1-in-2September PeakPGE5</v>
      </c>
      <c r="B11925" t="s">
        <v>54</v>
      </c>
      <c r="C11925" t="s">
        <v>15</v>
      </c>
      <c r="D11925" t="s">
        <v>7</v>
      </c>
      <c r="E11925" t="s">
        <v>9</v>
      </c>
      <c r="F11925">
        <v>5</v>
      </c>
      <c r="G11925">
        <v>0.64186000823974609</v>
      </c>
      <c r="H11925">
        <v>0.64186000823974609</v>
      </c>
      <c r="I11925">
        <v>69.905403137207031</v>
      </c>
      <c r="J11925">
        <v>0</v>
      </c>
      <c r="K11925">
        <v>16376</v>
      </c>
      <c r="L11925">
        <v>15511.07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 t="s">
        <v>38</v>
      </c>
    </row>
    <row r="11926" spans="1:19" hidden="1" x14ac:dyDescent="0.25">
      <c r="A11926" s="10" t="str">
        <f t="shared" si="186"/>
        <v>2017-2026Stockton1-in-10September PeakCAISO6</v>
      </c>
      <c r="B11926" t="s">
        <v>54</v>
      </c>
      <c r="C11926" t="s">
        <v>15</v>
      </c>
      <c r="D11926" t="s">
        <v>7</v>
      </c>
      <c r="E11926" t="s">
        <v>1</v>
      </c>
      <c r="F11926">
        <v>6</v>
      </c>
      <c r="G11926">
        <v>0.63873517513275146</v>
      </c>
      <c r="H11926">
        <v>0.63873517513275146</v>
      </c>
      <c r="I11926">
        <v>70.055931091308594</v>
      </c>
      <c r="J11926">
        <v>0</v>
      </c>
      <c r="K11926">
        <v>16376</v>
      </c>
      <c r="L11926">
        <v>15511.07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 t="s">
        <v>39</v>
      </c>
    </row>
    <row r="11927" spans="1:19" hidden="1" x14ac:dyDescent="0.25">
      <c r="A11927" s="10" t="str">
        <f t="shared" si="186"/>
        <v>2017-2026Stockton1-in-2September PeakCAISO6</v>
      </c>
      <c r="B11927" t="s">
        <v>54</v>
      </c>
      <c r="C11927" t="s">
        <v>15</v>
      </c>
      <c r="D11927" t="s">
        <v>7</v>
      </c>
      <c r="E11927" t="s">
        <v>9</v>
      </c>
      <c r="F11927">
        <v>6</v>
      </c>
      <c r="G11927">
        <v>0.54550355672836304</v>
      </c>
      <c r="H11927">
        <v>0.54550355672836304</v>
      </c>
      <c r="I11927">
        <v>66.495872497558594</v>
      </c>
      <c r="J11927">
        <v>0</v>
      </c>
      <c r="K11927">
        <v>16376</v>
      </c>
      <c r="L11927">
        <v>15511.07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 t="s">
        <v>39</v>
      </c>
    </row>
    <row r="11928" spans="1:19" hidden="1" x14ac:dyDescent="0.25">
      <c r="A11928" s="10" t="str">
        <f t="shared" si="186"/>
        <v>2017-2026Stockton1-in-2September PeakPGE6</v>
      </c>
      <c r="B11928" t="s">
        <v>54</v>
      </c>
      <c r="C11928" t="s">
        <v>15</v>
      </c>
      <c r="D11928" t="s">
        <v>7</v>
      </c>
      <c r="E11928" t="s">
        <v>9</v>
      </c>
      <c r="F11928">
        <v>6</v>
      </c>
      <c r="G11928">
        <v>0.65555566549301147</v>
      </c>
      <c r="H11928">
        <v>0.65555566549301147</v>
      </c>
      <c r="I11928">
        <v>69.185813903808594</v>
      </c>
      <c r="J11928">
        <v>0</v>
      </c>
      <c r="K11928">
        <v>16376</v>
      </c>
      <c r="L11928">
        <v>15511.07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 t="s">
        <v>38</v>
      </c>
    </row>
    <row r="11929" spans="1:19" hidden="1" x14ac:dyDescent="0.25">
      <c r="A11929" s="10" t="str">
        <f t="shared" si="186"/>
        <v>2017-2026Stockton1-in-10September PeakPGE6</v>
      </c>
      <c r="B11929" t="s">
        <v>54</v>
      </c>
      <c r="C11929" t="s">
        <v>15</v>
      </c>
      <c r="D11929" t="s">
        <v>7</v>
      </c>
      <c r="E11929" t="s">
        <v>1</v>
      </c>
      <c r="F11929">
        <v>6</v>
      </c>
      <c r="G11929">
        <v>0.67610347270965576</v>
      </c>
      <c r="H11929">
        <v>0.67610347270965576</v>
      </c>
      <c r="I11929">
        <v>72.029655456542969</v>
      </c>
      <c r="J11929">
        <v>0</v>
      </c>
      <c r="K11929">
        <v>16376</v>
      </c>
      <c r="L11929">
        <v>15511.07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 t="s">
        <v>38</v>
      </c>
    </row>
    <row r="11930" spans="1:19" hidden="1" x14ac:dyDescent="0.25">
      <c r="A11930" s="10" t="str">
        <f t="shared" si="186"/>
        <v>2017-2026Stockton1-in-2September PeakCAISO7</v>
      </c>
      <c r="B11930" t="s">
        <v>54</v>
      </c>
      <c r="C11930" t="s">
        <v>15</v>
      </c>
      <c r="D11930" t="s">
        <v>7</v>
      </c>
      <c r="E11930" t="s">
        <v>9</v>
      </c>
      <c r="F11930">
        <v>7</v>
      </c>
      <c r="G11930">
        <v>0.59513717889785767</v>
      </c>
      <c r="H11930">
        <v>0.59513717889785767</v>
      </c>
      <c r="I11930">
        <v>66.086334228515625</v>
      </c>
      <c r="J11930">
        <v>0</v>
      </c>
      <c r="K11930">
        <v>16376</v>
      </c>
      <c r="L11930">
        <v>15511.07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 t="s">
        <v>39</v>
      </c>
    </row>
    <row r="11931" spans="1:19" hidden="1" x14ac:dyDescent="0.25">
      <c r="A11931" s="10" t="str">
        <f t="shared" si="186"/>
        <v>2017-2026Stockton1-in-10September PeakCAISO7</v>
      </c>
      <c r="B11931" t="s">
        <v>54</v>
      </c>
      <c r="C11931" t="s">
        <v>15</v>
      </c>
      <c r="D11931" t="s">
        <v>7</v>
      </c>
      <c r="E11931" t="s">
        <v>1</v>
      </c>
      <c r="F11931">
        <v>7</v>
      </c>
      <c r="G11931">
        <v>0.69685161113739014</v>
      </c>
      <c r="H11931">
        <v>0.69685161113739014</v>
      </c>
      <c r="I11931">
        <v>68.961334228515625</v>
      </c>
      <c r="J11931">
        <v>0</v>
      </c>
      <c r="K11931">
        <v>16376</v>
      </c>
      <c r="L11931">
        <v>15511.07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 t="s">
        <v>39</v>
      </c>
    </row>
    <row r="11932" spans="1:19" hidden="1" x14ac:dyDescent="0.25">
      <c r="A11932" s="10" t="str">
        <f t="shared" si="186"/>
        <v>2017-2026Stockton1-in-2September PeakPGE7</v>
      </c>
      <c r="B11932" t="s">
        <v>54</v>
      </c>
      <c r="C11932" t="s">
        <v>15</v>
      </c>
      <c r="D11932" t="s">
        <v>7</v>
      </c>
      <c r="E11932" t="s">
        <v>9</v>
      </c>
      <c r="F11932">
        <v>7</v>
      </c>
      <c r="G11932">
        <v>0.71520256996154785</v>
      </c>
      <c r="H11932">
        <v>0.71520256996154785</v>
      </c>
      <c r="I11932">
        <v>68.091217041015625</v>
      </c>
      <c r="J11932">
        <v>0</v>
      </c>
      <c r="K11932">
        <v>16376</v>
      </c>
      <c r="L11932">
        <v>15511.07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 t="s">
        <v>38</v>
      </c>
    </row>
    <row r="11933" spans="1:19" hidden="1" x14ac:dyDescent="0.25">
      <c r="A11933" s="10" t="str">
        <f t="shared" si="186"/>
        <v>2017-2026Stockton1-in-10September PeakPGE7</v>
      </c>
      <c r="B11933" t="s">
        <v>54</v>
      </c>
      <c r="C11933" t="s">
        <v>15</v>
      </c>
      <c r="D11933" t="s">
        <v>7</v>
      </c>
      <c r="E11933" t="s">
        <v>1</v>
      </c>
      <c r="F11933">
        <v>7</v>
      </c>
      <c r="G11933">
        <v>0.73761993646621704</v>
      </c>
      <c r="H11933">
        <v>0.73761993646621704</v>
      </c>
      <c r="I11933">
        <v>71.206459045410156</v>
      </c>
      <c r="J11933">
        <v>0</v>
      </c>
      <c r="K11933">
        <v>16376</v>
      </c>
      <c r="L11933">
        <v>15511.07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 t="s">
        <v>38</v>
      </c>
    </row>
    <row r="11934" spans="1:19" hidden="1" x14ac:dyDescent="0.25">
      <c r="A11934" s="10" t="str">
        <f t="shared" si="186"/>
        <v>2017-2026Stockton1-in-10September PeakCAISO8</v>
      </c>
      <c r="B11934" t="s">
        <v>54</v>
      </c>
      <c r="C11934" t="s">
        <v>15</v>
      </c>
      <c r="D11934" t="s">
        <v>7</v>
      </c>
      <c r="E11934" t="s">
        <v>1</v>
      </c>
      <c r="F11934">
        <v>8</v>
      </c>
      <c r="G11934">
        <v>0.73166114091873169</v>
      </c>
      <c r="H11934">
        <v>0.73166114091873169</v>
      </c>
      <c r="I11934">
        <v>69.405403137207031</v>
      </c>
      <c r="J11934">
        <v>0</v>
      </c>
      <c r="K11934">
        <v>16376</v>
      </c>
      <c r="L11934">
        <v>15511.07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 t="s">
        <v>39</v>
      </c>
    </row>
    <row r="11935" spans="1:19" hidden="1" x14ac:dyDescent="0.25">
      <c r="A11935" s="10" t="str">
        <f t="shared" si="186"/>
        <v>2017-2026Stockton1-in-2September PeakCAISO8</v>
      </c>
      <c r="B11935" t="s">
        <v>54</v>
      </c>
      <c r="C11935" t="s">
        <v>15</v>
      </c>
      <c r="D11935" t="s">
        <v>7</v>
      </c>
      <c r="E11935" t="s">
        <v>9</v>
      </c>
      <c r="F11935">
        <v>8</v>
      </c>
      <c r="G11935">
        <v>0.6248658299446106</v>
      </c>
      <c r="H11935">
        <v>0.6248658299446106</v>
      </c>
      <c r="I11935">
        <v>66.164413452148437</v>
      </c>
      <c r="J11935">
        <v>0</v>
      </c>
      <c r="K11935">
        <v>16376</v>
      </c>
      <c r="L11935">
        <v>15511.07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 t="s">
        <v>39</v>
      </c>
    </row>
    <row r="11936" spans="1:19" hidden="1" x14ac:dyDescent="0.25">
      <c r="A11936" s="10" t="str">
        <f t="shared" si="186"/>
        <v>2017-2026Stockton1-in-2September PeakPGE8</v>
      </c>
      <c r="B11936" t="s">
        <v>54</v>
      </c>
      <c r="C11936" t="s">
        <v>15</v>
      </c>
      <c r="D11936" t="s">
        <v>7</v>
      </c>
      <c r="E11936" t="s">
        <v>9</v>
      </c>
      <c r="F11936">
        <v>8</v>
      </c>
      <c r="G11936">
        <v>0.75092881917953491</v>
      </c>
      <c r="H11936">
        <v>0.75092881917953491</v>
      </c>
      <c r="I11936">
        <v>69.414413452148438</v>
      </c>
      <c r="J11936">
        <v>0</v>
      </c>
      <c r="K11936">
        <v>16376</v>
      </c>
      <c r="L11936">
        <v>15511.07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 t="s">
        <v>38</v>
      </c>
    </row>
    <row r="11937" spans="1:19" hidden="1" x14ac:dyDescent="0.25">
      <c r="A11937" s="10" t="str">
        <f t="shared" si="186"/>
        <v>2017-2026Stockton1-in-10September PeakPGE8</v>
      </c>
      <c r="B11937" t="s">
        <v>54</v>
      </c>
      <c r="C11937" t="s">
        <v>15</v>
      </c>
      <c r="D11937" t="s">
        <v>7</v>
      </c>
      <c r="E11937" t="s">
        <v>1</v>
      </c>
      <c r="F11937">
        <v>8</v>
      </c>
      <c r="G11937">
        <v>0.77446603775024414</v>
      </c>
      <c r="H11937">
        <v>0.77446603775024414</v>
      </c>
      <c r="I11937">
        <v>71.288665771484375</v>
      </c>
      <c r="J11937">
        <v>0</v>
      </c>
      <c r="K11937">
        <v>16376</v>
      </c>
      <c r="L11937">
        <v>15511.07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 t="s">
        <v>38</v>
      </c>
    </row>
    <row r="11938" spans="1:19" hidden="1" x14ac:dyDescent="0.25">
      <c r="A11938" s="10" t="str">
        <f t="shared" si="186"/>
        <v>2017-2026Stockton1-in-10September PeakCAISO9</v>
      </c>
      <c r="B11938" t="s">
        <v>54</v>
      </c>
      <c r="C11938" t="s">
        <v>15</v>
      </c>
      <c r="D11938" t="s">
        <v>7</v>
      </c>
      <c r="E11938" t="s">
        <v>1</v>
      </c>
      <c r="F11938">
        <v>9</v>
      </c>
      <c r="G11938">
        <v>0.7536049485206604</v>
      </c>
      <c r="H11938">
        <v>0.7536049485206604</v>
      </c>
      <c r="I11938">
        <v>73.500747680664062</v>
      </c>
      <c r="J11938">
        <v>0</v>
      </c>
      <c r="K11938">
        <v>16376</v>
      </c>
      <c r="L11938">
        <v>15511.07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 t="s">
        <v>39</v>
      </c>
    </row>
    <row r="11939" spans="1:19" hidden="1" x14ac:dyDescent="0.25">
      <c r="A11939" s="10" t="str">
        <f t="shared" si="186"/>
        <v>2017-2026Stockton1-in-2September PeakCAISO9</v>
      </c>
      <c r="B11939" t="s">
        <v>54</v>
      </c>
      <c r="C11939" t="s">
        <v>15</v>
      </c>
      <c r="D11939" t="s">
        <v>7</v>
      </c>
      <c r="E11939" t="s">
        <v>9</v>
      </c>
      <c r="F11939">
        <v>9</v>
      </c>
      <c r="G11939">
        <v>0.64360666275024414</v>
      </c>
      <c r="H11939">
        <v>0.64360666275024414</v>
      </c>
      <c r="I11939">
        <v>68.678306579589844</v>
      </c>
      <c r="J11939">
        <v>0</v>
      </c>
      <c r="K11939">
        <v>16376</v>
      </c>
      <c r="L11939">
        <v>15511.07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 t="s">
        <v>39</v>
      </c>
    </row>
    <row r="11940" spans="1:19" hidden="1" x14ac:dyDescent="0.25">
      <c r="A11940" s="10" t="str">
        <f t="shared" si="186"/>
        <v>2017-2026Stockton1-in-2September PeakPGE9</v>
      </c>
      <c r="B11940" t="s">
        <v>54</v>
      </c>
      <c r="C11940" t="s">
        <v>15</v>
      </c>
      <c r="D11940" t="s">
        <v>7</v>
      </c>
      <c r="E11940" t="s">
        <v>9</v>
      </c>
      <c r="F11940">
        <v>9</v>
      </c>
      <c r="G11940">
        <v>0.77345049381256104</v>
      </c>
      <c r="H11940">
        <v>0.77345049381256104</v>
      </c>
      <c r="I11940">
        <v>74.233482360839844</v>
      </c>
      <c r="J11940">
        <v>0</v>
      </c>
      <c r="K11940">
        <v>16376</v>
      </c>
      <c r="L11940">
        <v>15511.07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 t="s">
        <v>38</v>
      </c>
    </row>
    <row r="11941" spans="1:19" hidden="1" x14ac:dyDescent="0.25">
      <c r="A11941" s="10" t="str">
        <f t="shared" si="186"/>
        <v>2017-2026Stockton1-in-10September PeakPGE9</v>
      </c>
      <c r="B11941" t="s">
        <v>54</v>
      </c>
      <c r="C11941" t="s">
        <v>15</v>
      </c>
      <c r="D11941" t="s">
        <v>7</v>
      </c>
      <c r="E11941" t="s">
        <v>1</v>
      </c>
      <c r="F11941">
        <v>9</v>
      </c>
      <c r="G11941">
        <v>0.79769361019134521</v>
      </c>
      <c r="H11941">
        <v>0.79769361019134521</v>
      </c>
      <c r="I11941">
        <v>75.082206726074219</v>
      </c>
      <c r="J11941">
        <v>0</v>
      </c>
      <c r="K11941">
        <v>16376</v>
      </c>
      <c r="L11941">
        <v>15511.07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 t="s">
        <v>38</v>
      </c>
    </row>
    <row r="11942" spans="1:19" hidden="1" x14ac:dyDescent="0.25">
      <c r="A11942" s="10" t="str">
        <f t="shared" si="186"/>
        <v>2017-2026Stockton1-in-10September PeakCAISO10</v>
      </c>
      <c r="B11942" t="s">
        <v>54</v>
      </c>
      <c r="C11942" t="s">
        <v>15</v>
      </c>
      <c r="D11942" t="s">
        <v>7</v>
      </c>
      <c r="E11942" t="s">
        <v>1</v>
      </c>
      <c r="F11942">
        <v>10</v>
      </c>
      <c r="G11942">
        <v>0.82169520854949951</v>
      </c>
      <c r="H11942">
        <v>0.82169520854949951</v>
      </c>
      <c r="I11942">
        <v>78.919296264648438</v>
      </c>
      <c r="J11942">
        <v>0</v>
      </c>
      <c r="K11942">
        <v>16376</v>
      </c>
      <c r="L11942">
        <v>15511.07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 t="s">
        <v>39</v>
      </c>
    </row>
    <row r="11943" spans="1:19" hidden="1" x14ac:dyDescent="0.25">
      <c r="A11943" s="10" t="str">
        <f t="shared" si="186"/>
        <v>2017-2026Stockton1-in-2September PeakCAISO10</v>
      </c>
      <c r="B11943" t="s">
        <v>54</v>
      </c>
      <c r="C11943" t="s">
        <v>15</v>
      </c>
      <c r="D11943" t="s">
        <v>7</v>
      </c>
      <c r="E11943" t="s">
        <v>9</v>
      </c>
      <c r="F11943">
        <v>10</v>
      </c>
      <c r="G11943">
        <v>0.70175826549530029</v>
      </c>
      <c r="H11943">
        <v>0.70175826549530029</v>
      </c>
      <c r="I11943">
        <v>73.092720031738281</v>
      </c>
      <c r="J11943">
        <v>0</v>
      </c>
      <c r="K11943">
        <v>16376</v>
      </c>
      <c r="L11943">
        <v>15511.07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 t="s">
        <v>39</v>
      </c>
    </row>
    <row r="11944" spans="1:19" hidden="1" x14ac:dyDescent="0.25">
      <c r="A11944" s="10" t="str">
        <f t="shared" si="186"/>
        <v>2017-2026Stockton1-in-2September PeakPGE10</v>
      </c>
      <c r="B11944" t="s">
        <v>54</v>
      </c>
      <c r="C11944" t="s">
        <v>15</v>
      </c>
      <c r="D11944" t="s">
        <v>7</v>
      </c>
      <c r="E11944" t="s">
        <v>9</v>
      </c>
      <c r="F11944">
        <v>10</v>
      </c>
      <c r="G11944">
        <v>0.84333384037017822</v>
      </c>
      <c r="H11944">
        <v>0.84333384037017822</v>
      </c>
      <c r="I11944">
        <v>79.091964721679688</v>
      </c>
      <c r="J11944">
        <v>0</v>
      </c>
      <c r="K11944">
        <v>16376</v>
      </c>
      <c r="L11944">
        <v>15511.07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 t="s">
        <v>38</v>
      </c>
    </row>
    <row r="11945" spans="1:19" hidden="1" x14ac:dyDescent="0.25">
      <c r="A11945" s="10" t="str">
        <f t="shared" si="186"/>
        <v>2017-2026Stockton1-in-10September PeakPGE10</v>
      </c>
      <c r="B11945" t="s">
        <v>54</v>
      </c>
      <c r="C11945" t="s">
        <v>15</v>
      </c>
      <c r="D11945" t="s">
        <v>7</v>
      </c>
      <c r="E11945" t="s">
        <v>1</v>
      </c>
      <c r="F11945">
        <v>10</v>
      </c>
      <c r="G11945">
        <v>0.86976736783981323</v>
      </c>
      <c r="H11945">
        <v>0.86976736783981323</v>
      </c>
      <c r="I11945">
        <v>79.44482421875</v>
      </c>
      <c r="J11945">
        <v>0</v>
      </c>
      <c r="K11945">
        <v>16376</v>
      </c>
      <c r="L11945">
        <v>15511.07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 t="s">
        <v>38</v>
      </c>
    </row>
    <row r="11946" spans="1:19" hidden="1" x14ac:dyDescent="0.25">
      <c r="A11946" s="10" t="str">
        <f t="shared" si="186"/>
        <v>2017-2026Stockton1-in-10September PeakCAISO11</v>
      </c>
      <c r="B11946" t="s">
        <v>54</v>
      </c>
      <c r="C11946" t="s">
        <v>15</v>
      </c>
      <c r="D11946" t="s">
        <v>7</v>
      </c>
      <c r="E11946" t="s">
        <v>1</v>
      </c>
      <c r="F11946">
        <v>11</v>
      </c>
      <c r="G11946">
        <v>0.934409499168396</v>
      </c>
      <c r="H11946">
        <v>0.934409499168396</v>
      </c>
      <c r="I11946">
        <v>83.18243408203125</v>
      </c>
      <c r="J11946">
        <v>0</v>
      </c>
      <c r="K11946">
        <v>16376</v>
      </c>
      <c r="L11946">
        <v>15511.07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 t="s">
        <v>39</v>
      </c>
    </row>
    <row r="11947" spans="1:19" hidden="1" x14ac:dyDescent="0.25">
      <c r="A11947" s="10" t="str">
        <f t="shared" si="186"/>
        <v>2017-2026Stockton1-in-2September PeakCAISO11</v>
      </c>
      <c r="B11947" t="s">
        <v>54</v>
      </c>
      <c r="C11947" t="s">
        <v>15</v>
      </c>
      <c r="D11947" t="s">
        <v>7</v>
      </c>
      <c r="E11947" t="s">
        <v>9</v>
      </c>
      <c r="F11947">
        <v>11</v>
      </c>
      <c r="G11947">
        <v>0.79802048206329346</v>
      </c>
      <c r="H11947">
        <v>0.79802048206329346</v>
      </c>
      <c r="I11947">
        <v>77.373123168945313</v>
      </c>
      <c r="J11947">
        <v>0</v>
      </c>
      <c r="K11947">
        <v>16376</v>
      </c>
      <c r="L11947">
        <v>15511.07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 t="s">
        <v>39</v>
      </c>
    </row>
    <row r="11948" spans="1:19" hidden="1" x14ac:dyDescent="0.25">
      <c r="A11948" s="10" t="str">
        <f t="shared" si="186"/>
        <v>2017-2026Stockton1-in-10September PeakPGE11</v>
      </c>
      <c r="B11948" t="s">
        <v>54</v>
      </c>
      <c r="C11948" t="s">
        <v>15</v>
      </c>
      <c r="D11948" t="s">
        <v>7</v>
      </c>
      <c r="E11948" t="s">
        <v>1</v>
      </c>
      <c r="F11948">
        <v>11</v>
      </c>
      <c r="G11948">
        <v>0.98907583951950073</v>
      </c>
      <c r="H11948">
        <v>0.98907583951950073</v>
      </c>
      <c r="I11948">
        <v>83.165168762207031</v>
      </c>
      <c r="J11948">
        <v>0</v>
      </c>
      <c r="K11948">
        <v>16376</v>
      </c>
      <c r="L11948">
        <v>15511.07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 t="s">
        <v>38</v>
      </c>
    </row>
    <row r="11949" spans="1:19" hidden="1" x14ac:dyDescent="0.25">
      <c r="A11949" s="10" t="str">
        <f t="shared" si="186"/>
        <v>2017-2026Stockton1-in-2September PeakPGE11</v>
      </c>
      <c r="B11949" t="s">
        <v>54</v>
      </c>
      <c r="C11949" t="s">
        <v>15</v>
      </c>
      <c r="D11949" t="s">
        <v>7</v>
      </c>
      <c r="E11949" t="s">
        <v>9</v>
      </c>
      <c r="F11949">
        <v>11</v>
      </c>
      <c r="G11949">
        <v>0.95901638269424438</v>
      </c>
      <c r="H11949">
        <v>0.95901638269424438</v>
      </c>
      <c r="I11949">
        <v>83.876502990722656</v>
      </c>
      <c r="J11949">
        <v>0</v>
      </c>
      <c r="K11949">
        <v>16376</v>
      </c>
      <c r="L11949">
        <v>15511.07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 t="s">
        <v>38</v>
      </c>
    </row>
    <row r="11950" spans="1:19" hidden="1" x14ac:dyDescent="0.25">
      <c r="A11950" s="10" t="str">
        <f t="shared" si="186"/>
        <v>2017-2026Stockton1-in-10September PeakCAISO12</v>
      </c>
      <c r="B11950" t="s">
        <v>54</v>
      </c>
      <c r="C11950" t="s">
        <v>15</v>
      </c>
      <c r="D11950" t="s">
        <v>7</v>
      </c>
      <c r="E11950" t="s">
        <v>1</v>
      </c>
      <c r="F11950">
        <v>12</v>
      </c>
      <c r="G11950">
        <v>1.1183807849884033</v>
      </c>
      <c r="H11950">
        <v>1.1183807849884033</v>
      </c>
      <c r="I11950">
        <v>86.755630493164063</v>
      </c>
      <c r="J11950">
        <v>0</v>
      </c>
      <c r="K11950">
        <v>16376</v>
      </c>
      <c r="L11950">
        <v>15511.07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 t="s">
        <v>39</v>
      </c>
    </row>
    <row r="11951" spans="1:19" hidden="1" x14ac:dyDescent="0.25">
      <c r="A11951" s="10" t="str">
        <f t="shared" si="186"/>
        <v>2017-2026Stockton1-in-2September PeakCAISO12</v>
      </c>
      <c r="B11951" t="s">
        <v>54</v>
      </c>
      <c r="C11951" t="s">
        <v>15</v>
      </c>
      <c r="D11951" t="s">
        <v>7</v>
      </c>
      <c r="E11951" t="s">
        <v>9</v>
      </c>
      <c r="F11951">
        <v>12</v>
      </c>
      <c r="G11951">
        <v>0.95513886213302612</v>
      </c>
      <c r="H11951">
        <v>0.95513886213302612</v>
      </c>
      <c r="I11951">
        <v>81.429054260253906</v>
      </c>
      <c r="J11951">
        <v>0</v>
      </c>
      <c r="K11951">
        <v>16376</v>
      </c>
      <c r="L11951">
        <v>15511.07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 t="s">
        <v>39</v>
      </c>
    </row>
    <row r="11952" spans="1:19" hidden="1" x14ac:dyDescent="0.25">
      <c r="A11952" s="10" t="str">
        <f t="shared" si="186"/>
        <v>2017-2026Stockton1-in-10September PeakPGE12</v>
      </c>
      <c r="B11952" t="s">
        <v>54</v>
      </c>
      <c r="C11952" t="s">
        <v>15</v>
      </c>
      <c r="D11952" t="s">
        <v>7</v>
      </c>
      <c r="E11952" t="s">
        <v>1</v>
      </c>
      <c r="F11952">
        <v>12</v>
      </c>
      <c r="G11952">
        <v>1.1838102340698242</v>
      </c>
      <c r="H11952">
        <v>1.1838102340698242</v>
      </c>
      <c r="I11952">
        <v>87.453826904296875</v>
      </c>
      <c r="J11952">
        <v>0</v>
      </c>
      <c r="K11952">
        <v>16376</v>
      </c>
      <c r="L11952">
        <v>15511.07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 t="s">
        <v>38</v>
      </c>
    </row>
    <row r="11953" spans="1:19" hidden="1" x14ac:dyDescent="0.25">
      <c r="A11953" s="10" t="str">
        <f t="shared" si="186"/>
        <v>2017-2026Stockton1-in-2September PeakPGE12</v>
      </c>
      <c r="B11953" t="s">
        <v>54</v>
      </c>
      <c r="C11953" t="s">
        <v>15</v>
      </c>
      <c r="D11953" t="s">
        <v>7</v>
      </c>
      <c r="E11953" t="s">
        <v>9</v>
      </c>
      <c r="F11953">
        <v>12</v>
      </c>
      <c r="G11953">
        <v>1.1478323936462402</v>
      </c>
      <c r="H11953">
        <v>1.1478323936462402</v>
      </c>
      <c r="I11953">
        <v>88.798423767089844</v>
      </c>
      <c r="J11953">
        <v>0</v>
      </c>
      <c r="K11953">
        <v>16376</v>
      </c>
      <c r="L11953">
        <v>15511.07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 t="s">
        <v>38</v>
      </c>
    </row>
    <row r="11954" spans="1:19" hidden="1" x14ac:dyDescent="0.25">
      <c r="A11954" s="10" t="str">
        <f t="shared" si="186"/>
        <v>2017-2026Stockton1-in-2September PeakCAISO13</v>
      </c>
      <c r="B11954" t="s">
        <v>54</v>
      </c>
      <c r="C11954" t="s">
        <v>15</v>
      </c>
      <c r="D11954" t="s">
        <v>7</v>
      </c>
      <c r="E11954" t="s">
        <v>9</v>
      </c>
      <c r="F11954">
        <v>13</v>
      </c>
      <c r="G11954">
        <v>1.158197283744812</v>
      </c>
      <c r="H11954">
        <v>1.158197283744812</v>
      </c>
      <c r="I11954">
        <v>85.489112854003906</v>
      </c>
      <c r="J11954">
        <v>0</v>
      </c>
      <c r="K11954">
        <v>16376</v>
      </c>
      <c r="L11954">
        <v>15511.07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 t="s">
        <v>39</v>
      </c>
    </row>
    <row r="11955" spans="1:19" hidden="1" x14ac:dyDescent="0.25">
      <c r="A11955" s="10" t="str">
        <f t="shared" si="186"/>
        <v>2017-2026Stockton1-in-10September PeakCAISO13</v>
      </c>
      <c r="B11955" t="s">
        <v>54</v>
      </c>
      <c r="C11955" t="s">
        <v>15</v>
      </c>
      <c r="D11955" t="s">
        <v>7</v>
      </c>
      <c r="E11955" t="s">
        <v>1</v>
      </c>
      <c r="F11955">
        <v>13</v>
      </c>
      <c r="G11955">
        <v>1.3561438322067261</v>
      </c>
      <c r="H11955">
        <v>1.3561438322067261</v>
      </c>
      <c r="I11955">
        <v>90.152030944824219</v>
      </c>
      <c r="J11955">
        <v>0</v>
      </c>
      <c r="K11955">
        <v>16376</v>
      </c>
      <c r="L11955">
        <v>15511.07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 t="s">
        <v>39</v>
      </c>
    </row>
    <row r="11956" spans="1:19" hidden="1" x14ac:dyDescent="0.25">
      <c r="A11956" s="10" t="str">
        <f t="shared" si="186"/>
        <v>2017-2026Stockton1-in-10September PeakPGE13</v>
      </c>
      <c r="B11956" t="s">
        <v>54</v>
      </c>
      <c r="C11956" t="s">
        <v>15</v>
      </c>
      <c r="D11956" t="s">
        <v>7</v>
      </c>
      <c r="E11956" t="s">
        <v>1</v>
      </c>
      <c r="F11956">
        <v>13</v>
      </c>
      <c r="G11956">
        <v>1.4354832172393799</v>
      </c>
      <c r="H11956">
        <v>1.4354832172393799</v>
      </c>
      <c r="I11956">
        <v>91.298423767089844</v>
      </c>
      <c r="J11956">
        <v>0</v>
      </c>
      <c r="K11956">
        <v>16376</v>
      </c>
      <c r="L11956">
        <v>15511.07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 t="s">
        <v>38</v>
      </c>
    </row>
    <row r="11957" spans="1:19" hidden="1" x14ac:dyDescent="0.25">
      <c r="A11957" s="10" t="str">
        <f t="shared" si="186"/>
        <v>2017-2026Stockton1-in-2September PeakPGE13</v>
      </c>
      <c r="B11957" t="s">
        <v>54</v>
      </c>
      <c r="C11957" t="s">
        <v>15</v>
      </c>
      <c r="D11957" t="s">
        <v>7</v>
      </c>
      <c r="E11957" t="s">
        <v>9</v>
      </c>
      <c r="F11957">
        <v>13</v>
      </c>
      <c r="G11957">
        <v>1.3918567895889282</v>
      </c>
      <c r="H11957">
        <v>1.3918567895889282</v>
      </c>
      <c r="I11957">
        <v>92.69482421875</v>
      </c>
      <c r="J11957">
        <v>0</v>
      </c>
      <c r="K11957">
        <v>16376</v>
      </c>
      <c r="L11957">
        <v>15511.07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 t="s">
        <v>38</v>
      </c>
    </row>
    <row r="11958" spans="1:19" hidden="1" x14ac:dyDescent="0.25">
      <c r="A11958" s="10" t="str">
        <f t="shared" si="186"/>
        <v>2017-2026Stockton1-in-10September PeakCAISO14</v>
      </c>
      <c r="B11958" t="s">
        <v>54</v>
      </c>
      <c r="C11958" t="s">
        <v>15</v>
      </c>
      <c r="D11958" t="s">
        <v>7</v>
      </c>
      <c r="E11958" t="s">
        <v>1</v>
      </c>
      <c r="F11958">
        <v>14</v>
      </c>
      <c r="G11958">
        <v>1.6284620761871338</v>
      </c>
      <c r="H11958">
        <v>1.3579602241516113</v>
      </c>
      <c r="I11958">
        <v>92.871620178222656</v>
      </c>
      <c r="J11958">
        <v>0.10273714363574982</v>
      </c>
      <c r="K11958">
        <v>16376</v>
      </c>
      <c r="L11958">
        <v>15511.07</v>
      </c>
      <c r="M11958">
        <v>0.27050182223320007</v>
      </c>
      <c r="N11958">
        <v>0.13883389532566071</v>
      </c>
      <c r="O11958">
        <v>0.21662646532058716</v>
      </c>
      <c r="P11958">
        <v>0.27050182223320007</v>
      </c>
      <c r="Q11958">
        <v>0.32437717914581299</v>
      </c>
      <c r="R11958">
        <v>0.40216973423957825</v>
      </c>
      <c r="S11958" t="s">
        <v>39</v>
      </c>
    </row>
    <row r="11959" spans="1:19" hidden="1" x14ac:dyDescent="0.25">
      <c r="A11959" s="10" t="str">
        <f t="shared" si="186"/>
        <v>2017-2026Stockton1-in-2September PeakCAISO14</v>
      </c>
      <c r="B11959" t="s">
        <v>54</v>
      </c>
      <c r="C11959" t="s">
        <v>15</v>
      </c>
      <c r="D11959" t="s">
        <v>7</v>
      </c>
      <c r="E11959" t="s">
        <v>9</v>
      </c>
      <c r="F11959">
        <v>14</v>
      </c>
      <c r="G11959">
        <v>1.3907672166824341</v>
      </c>
      <c r="H11959">
        <v>1.2041290998458862</v>
      </c>
      <c r="I11959">
        <v>88.424179077148438</v>
      </c>
      <c r="J11959">
        <v>0.10273714363574982</v>
      </c>
      <c r="K11959">
        <v>16376</v>
      </c>
      <c r="L11959">
        <v>15511.07</v>
      </c>
      <c r="M11959">
        <v>0.18663811683654785</v>
      </c>
      <c r="N11959">
        <v>5.4970193654298782E-2</v>
      </c>
      <c r="O11959">
        <v>0.13276275992393494</v>
      </c>
      <c r="P11959">
        <v>0.18663811683654785</v>
      </c>
      <c r="Q11959">
        <v>0.24051347374916077</v>
      </c>
      <c r="R11959">
        <v>0.31830602884292603</v>
      </c>
      <c r="S11959" t="s">
        <v>39</v>
      </c>
    </row>
    <row r="11960" spans="1:19" hidden="1" x14ac:dyDescent="0.25">
      <c r="A11960" s="10" t="str">
        <f t="shared" si="186"/>
        <v>2017-2026Stockton1-in-10September PeakPGE14</v>
      </c>
      <c r="B11960" t="s">
        <v>54</v>
      </c>
      <c r="C11960" t="s">
        <v>15</v>
      </c>
      <c r="D11960" t="s">
        <v>7</v>
      </c>
      <c r="E11960" t="s">
        <v>1</v>
      </c>
      <c r="F11960">
        <v>14</v>
      </c>
      <c r="G11960">
        <v>1.7237330675125122</v>
      </c>
      <c r="H11960">
        <v>1.4209651947021484</v>
      </c>
      <c r="I11960">
        <v>94.647148132324219</v>
      </c>
      <c r="J11960">
        <v>0.10273714363574982</v>
      </c>
      <c r="K11960">
        <v>16376</v>
      </c>
      <c r="L11960">
        <v>15511.07</v>
      </c>
      <c r="M11960">
        <v>0.30276793241500854</v>
      </c>
      <c r="N11960">
        <v>0.17110000550746918</v>
      </c>
      <c r="O11960">
        <v>0.24889257550239563</v>
      </c>
      <c r="P11960">
        <v>0.30276793241500854</v>
      </c>
      <c r="Q11960">
        <v>0.35664328932762146</v>
      </c>
      <c r="R11960">
        <v>0.43443584442138672</v>
      </c>
      <c r="S11960" t="s">
        <v>38</v>
      </c>
    </row>
    <row r="11961" spans="1:19" hidden="1" x14ac:dyDescent="0.25">
      <c r="A11961" s="10" t="str">
        <f t="shared" si="186"/>
        <v>2017-2026Stockton1-in-2September PeakPGE14</v>
      </c>
      <c r="B11961" t="s">
        <v>54</v>
      </c>
      <c r="C11961" t="s">
        <v>15</v>
      </c>
      <c r="D11961" t="s">
        <v>7</v>
      </c>
      <c r="E11961" t="s">
        <v>9</v>
      </c>
      <c r="F11961">
        <v>14</v>
      </c>
      <c r="G11961">
        <v>1.6713461875915527</v>
      </c>
      <c r="H11961">
        <v>1.3719260692596436</v>
      </c>
      <c r="I11961">
        <v>95.7548828125</v>
      </c>
      <c r="J11961">
        <v>0.10273714363574982</v>
      </c>
      <c r="K11961">
        <v>16376</v>
      </c>
      <c r="L11961">
        <v>15511.07</v>
      </c>
      <c r="M11961">
        <v>0.29942017793655396</v>
      </c>
      <c r="N11961">
        <v>0.16775225102901459</v>
      </c>
      <c r="O11961">
        <v>0.24554482102394104</v>
      </c>
      <c r="P11961">
        <v>0.29942017793655396</v>
      </c>
      <c r="Q11961">
        <v>0.35329553484916687</v>
      </c>
      <c r="R11961">
        <v>0.43108808994293213</v>
      </c>
      <c r="S11961" t="s">
        <v>38</v>
      </c>
    </row>
    <row r="11962" spans="1:19" hidden="1" x14ac:dyDescent="0.25">
      <c r="A11962" s="10" t="str">
        <f t="shared" si="186"/>
        <v>2017-2026Stockton1-in-2September PeakCAISO15</v>
      </c>
      <c r="B11962" t="s">
        <v>54</v>
      </c>
      <c r="C11962" t="s">
        <v>15</v>
      </c>
      <c r="D11962" t="s">
        <v>7</v>
      </c>
      <c r="E11962" t="s">
        <v>9</v>
      </c>
      <c r="F11962">
        <v>15</v>
      </c>
      <c r="G11962">
        <v>1.6320158243179321</v>
      </c>
      <c r="H11962">
        <v>1.3224939107894897</v>
      </c>
      <c r="I11962">
        <v>90.80743408203125</v>
      </c>
      <c r="J11962">
        <v>0.1230589896440506</v>
      </c>
      <c r="K11962">
        <v>16376</v>
      </c>
      <c r="L11962">
        <v>15511.07</v>
      </c>
      <c r="M11962">
        <v>0.30952188372612</v>
      </c>
      <c r="N11962">
        <v>0.15180948376655579</v>
      </c>
      <c r="O11962">
        <v>0.24498975276947021</v>
      </c>
      <c r="P11962">
        <v>0.30952188372612</v>
      </c>
      <c r="Q11962">
        <v>0.37405401468276978</v>
      </c>
      <c r="R11962">
        <v>0.4672342836856842</v>
      </c>
      <c r="S11962" t="s">
        <v>39</v>
      </c>
    </row>
    <row r="11963" spans="1:19" hidden="1" x14ac:dyDescent="0.25">
      <c r="A11963" s="10" t="str">
        <f t="shared" si="186"/>
        <v>2017-2026Stockton1-in-10September PeakCAISO15</v>
      </c>
      <c r="B11963" t="s">
        <v>54</v>
      </c>
      <c r="C11963" t="s">
        <v>15</v>
      </c>
      <c r="D11963" t="s">
        <v>7</v>
      </c>
      <c r="E11963" t="s">
        <v>1</v>
      </c>
      <c r="F11963">
        <v>15</v>
      </c>
      <c r="G11963">
        <v>1.9109423160552979</v>
      </c>
      <c r="H11963">
        <v>1.4904613494873047</v>
      </c>
      <c r="I11963">
        <v>95.095344543457031</v>
      </c>
      <c r="J11963">
        <v>0.1230589896440506</v>
      </c>
      <c r="K11963">
        <v>16376</v>
      </c>
      <c r="L11963">
        <v>15511.07</v>
      </c>
      <c r="M11963">
        <v>0.42048096656799316</v>
      </c>
      <c r="N11963">
        <v>0.26276856660842896</v>
      </c>
      <c r="O11963">
        <v>0.35594883561134338</v>
      </c>
      <c r="P11963">
        <v>0.42048096656799316</v>
      </c>
      <c r="Q11963">
        <v>0.48501309752464294</v>
      </c>
      <c r="R11963">
        <v>0.57819336652755737</v>
      </c>
      <c r="S11963" t="s">
        <v>39</v>
      </c>
    </row>
    <row r="11964" spans="1:19" hidden="1" x14ac:dyDescent="0.25">
      <c r="A11964" s="10" t="str">
        <f t="shared" si="186"/>
        <v>2017-2026Stockton1-in-10September PeakPGE15</v>
      </c>
      <c r="B11964" t="s">
        <v>54</v>
      </c>
      <c r="C11964" t="s">
        <v>15</v>
      </c>
      <c r="D11964" t="s">
        <v>7</v>
      </c>
      <c r="E11964" t="s">
        <v>1</v>
      </c>
      <c r="F11964">
        <v>15</v>
      </c>
      <c r="G11964">
        <v>2.0227394104003906</v>
      </c>
      <c r="H11964">
        <v>1.5566720962524414</v>
      </c>
      <c r="I11964">
        <v>97.06494140625</v>
      </c>
      <c r="J11964">
        <v>0.1230589896440506</v>
      </c>
      <c r="K11964">
        <v>16376</v>
      </c>
      <c r="L11964">
        <v>15511.07</v>
      </c>
      <c r="M11964">
        <v>0.46606737375259399</v>
      </c>
      <c r="N11964">
        <v>0.30835497379302979</v>
      </c>
      <c r="O11964">
        <v>0.40153524279594421</v>
      </c>
      <c r="P11964">
        <v>0.46606737375259399</v>
      </c>
      <c r="Q11964">
        <v>0.53059953451156616</v>
      </c>
      <c r="R11964">
        <v>0.6237797737121582</v>
      </c>
      <c r="S11964" t="s">
        <v>38</v>
      </c>
    </row>
    <row r="11965" spans="1:19" hidden="1" x14ac:dyDescent="0.25">
      <c r="A11965" s="10" t="str">
        <f t="shared" si="186"/>
        <v>2017-2026Stockton1-in-2September PeakPGE15</v>
      </c>
      <c r="B11965" t="s">
        <v>54</v>
      </c>
      <c r="C11965" t="s">
        <v>15</v>
      </c>
      <c r="D11965" t="s">
        <v>7</v>
      </c>
      <c r="E11965" t="s">
        <v>9</v>
      </c>
      <c r="F11965">
        <v>15</v>
      </c>
      <c r="G11965">
        <v>1.9612653255462646</v>
      </c>
      <c r="H11965">
        <v>1.4986395835876465</v>
      </c>
      <c r="I11965">
        <v>98.426803588867188</v>
      </c>
      <c r="J11965">
        <v>0.1230589896440506</v>
      </c>
      <c r="K11965">
        <v>16376</v>
      </c>
      <c r="L11965">
        <v>15511.07</v>
      </c>
      <c r="M11965">
        <v>0.46262571215629578</v>
      </c>
      <c r="N11965">
        <v>0.30491331219673157</v>
      </c>
      <c r="O11965">
        <v>0.398093581199646</v>
      </c>
      <c r="P11965">
        <v>0.46262571215629578</v>
      </c>
      <c r="Q11965">
        <v>0.52715784311294556</v>
      </c>
      <c r="R11965">
        <v>0.62033814191818237</v>
      </c>
      <c r="S11965" t="s">
        <v>38</v>
      </c>
    </row>
    <row r="11966" spans="1:19" hidden="1" x14ac:dyDescent="0.25">
      <c r="A11966" s="10" t="str">
        <f t="shared" si="186"/>
        <v>2017-2026Stockton1-in-2September PeakCAISO16</v>
      </c>
      <c r="B11966" t="s">
        <v>54</v>
      </c>
      <c r="C11966" t="s">
        <v>15</v>
      </c>
      <c r="D11966" t="s">
        <v>7</v>
      </c>
      <c r="E11966" t="s">
        <v>9</v>
      </c>
      <c r="F11966">
        <v>16</v>
      </c>
      <c r="G11966">
        <v>1.8926661014556885</v>
      </c>
      <c r="H11966">
        <v>1.5341036319732666</v>
      </c>
      <c r="I11966">
        <v>92.229354858398438</v>
      </c>
      <c r="J11966">
        <v>0.15615223348140717</v>
      </c>
      <c r="K11966">
        <v>16376</v>
      </c>
      <c r="L11966">
        <v>15511.07</v>
      </c>
      <c r="M11966">
        <v>0.35856243968009949</v>
      </c>
      <c r="N11966">
        <v>0.15843774378299713</v>
      </c>
      <c r="O11966">
        <v>0.27667620778083801</v>
      </c>
      <c r="P11966">
        <v>0.35856243968009949</v>
      </c>
      <c r="Q11966">
        <v>0.44044867157936096</v>
      </c>
      <c r="R11966">
        <v>0.55868715047836304</v>
      </c>
      <c r="S11966" t="s">
        <v>39</v>
      </c>
    </row>
    <row r="11967" spans="1:19" hidden="1" x14ac:dyDescent="0.25">
      <c r="A11967" s="10" t="str">
        <f t="shared" si="186"/>
        <v>2017-2026Stockton1-in-10September PeakCAISO16</v>
      </c>
      <c r="B11967" t="s">
        <v>54</v>
      </c>
      <c r="C11967" t="s">
        <v>15</v>
      </c>
      <c r="D11967" t="s">
        <v>7</v>
      </c>
      <c r="E11967" t="s">
        <v>1</v>
      </c>
      <c r="F11967">
        <v>16</v>
      </c>
      <c r="G11967">
        <v>2.2161400318145752</v>
      </c>
      <c r="H11967">
        <v>1.7357114553451538</v>
      </c>
      <c r="I11967">
        <v>96.388137817382813</v>
      </c>
      <c r="J11967">
        <v>0.15615223348140717</v>
      </c>
      <c r="K11967">
        <v>16376</v>
      </c>
      <c r="L11967">
        <v>15511.07</v>
      </c>
      <c r="M11967">
        <v>0.480428546667099</v>
      </c>
      <c r="N11967">
        <v>0.28030383586883545</v>
      </c>
      <c r="O11967">
        <v>0.39854231476783752</v>
      </c>
      <c r="P11967">
        <v>0.480428546667099</v>
      </c>
      <c r="Q11967">
        <v>0.56231474876403809</v>
      </c>
      <c r="R11967">
        <v>0.68055325746536255</v>
      </c>
      <c r="S11967" t="s">
        <v>39</v>
      </c>
    </row>
    <row r="11968" spans="1:19" hidden="1" x14ac:dyDescent="0.25">
      <c r="A11968" s="10" t="str">
        <f t="shared" si="186"/>
        <v>2017-2026Stockton1-in-2September PeakPGE16</v>
      </c>
      <c r="B11968" t="s">
        <v>54</v>
      </c>
      <c r="C11968" t="s">
        <v>15</v>
      </c>
      <c r="D11968" t="s">
        <v>7</v>
      </c>
      <c r="E11968" t="s">
        <v>9</v>
      </c>
      <c r="F11968">
        <v>16</v>
      </c>
      <c r="G11968">
        <v>2.2745003700256348</v>
      </c>
      <c r="H11968">
        <v>1.7155379056930542</v>
      </c>
      <c r="I11968">
        <v>99.883255004882813</v>
      </c>
      <c r="J11968">
        <v>0.15615223348140717</v>
      </c>
      <c r="K11968">
        <v>16376</v>
      </c>
      <c r="L11968">
        <v>15511.07</v>
      </c>
      <c r="M11968">
        <v>0.55896246433258057</v>
      </c>
      <c r="N11968">
        <v>0.35883775353431702</v>
      </c>
      <c r="O11968">
        <v>0.47707623243331909</v>
      </c>
      <c r="P11968">
        <v>0.55896246433258057</v>
      </c>
      <c r="Q11968">
        <v>0.64084869623184204</v>
      </c>
      <c r="R11968">
        <v>0.75908714532852173</v>
      </c>
      <c r="S11968" t="s">
        <v>38</v>
      </c>
    </row>
    <row r="11969" spans="1:19" hidden="1" x14ac:dyDescent="0.25">
      <c r="A11969" s="10" t="str">
        <f t="shared" si="186"/>
        <v>2017-2026Stockton1-in-10September PeakPGE16</v>
      </c>
      <c r="B11969" t="s">
        <v>54</v>
      </c>
      <c r="C11969" t="s">
        <v>15</v>
      </c>
      <c r="D11969" t="s">
        <v>7</v>
      </c>
      <c r="E11969" t="s">
        <v>1</v>
      </c>
      <c r="F11969">
        <v>16</v>
      </c>
      <c r="G11969">
        <v>2.3457925319671631</v>
      </c>
      <c r="H11969">
        <v>1.8038134574890137</v>
      </c>
      <c r="I11969">
        <v>98.680931091308594</v>
      </c>
      <c r="J11969">
        <v>0.15615223348140717</v>
      </c>
      <c r="K11969">
        <v>16376</v>
      </c>
      <c r="L11969">
        <v>15511.07</v>
      </c>
      <c r="M11969">
        <v>0.54197913408279419</v>
      </c>
      <c r="N11969">
        <v>0.34185442328453064</v>
      </c>
      <c r="O11969">
        <v>0.46009290218353271</v>
      </c>
      <c r="P11969">
        <v>0.54197913408279419</v>
      </c>
      <c r="Q11969">
        <v>0.62386536598205566</v>
      </c>
      <c r="R11969">
        <v>0.74210381507873535</v>
      </c>
      <c r="S11969" t="s">
        <v>38</v>
      </c>
    </row>
    <row r="11970" spans="1:19" hidden="1" x14ac:dyDescent="0.25">
      <c r="A11970" s="10" t="str">
        <f t="shared" ref="A11970:A12033" si="187">CONCATENATE(B11970,C11970,E11970,D11970,S11970,F11970)</f>
        <v>2017-2026Stockton1-in-10September PeakCAISO17</v>
      </c>
      <c r="B11970" t="s">
        <v>54</v>
      </c>
      <c r="C11970" t="s">
        <v>15</v>
      </c>
      <c r="D11970" t="s">
        <v>7</v>
      </c>
      <c r="E11970" t="s">
        <v>1</v>
      </c>
      <c r="F11970">
        <v>17</v>
      </c>
      <c r="G11970">
        <v>2.4804580211639404</v>
      </c>
      <c r="H11970">
        <v>1.917077898979187</v>
      </c>
      <c r="I11970">
        <v>96.715461730957031</v>
      </c>
      <c r="J11970">
        <v>0.16046801209449768</v>
      </c>
      <c r="K11970">
        <v>16376</v>
      </c>
      <c r="L11970">
        <v>15511.07</v>
      </c>
      <c r="M11970">
        <v>0.56338012218475342</v>
      </c>
      <c r="N11970">
        <v>0.35772430896759033</v>
      </c>
      <c r="O11970">
        <v>0.47923070192337036</v>
      </c>
      <c r="P11970">
        <v>0.56338012218475342</v>
      </c>
      <c r="Q11970">
        <v>0.64752954244613647</v>
      </c>
      <c r="R11970">
        <v>0.7690359354019165</v>
      </c>
      <c r="S11970" t="s">
        <v>39</v>
      </c>
    </row>
    <row r="11971" spans="1:19" hidden="1" x14ac:dyDescent="0.25">
      <c r="A11971" s="10" t="str">
        <f t="shared" si="187"/>
        <v>2017-2026Stockton1-in-2September PeakCAISO17</v>
      </c>
      <c r="B11971" t="s">
        <v>54</v>
      </c>
      <c r="C11971" t="s">
        <v>15</v>
      </c>
      <c r="D11971" t="s">
        <v>7</v>
      </c>
      <c r="E11971" t="s">
        <v>9</v>
      </c>
      <c r="F11971">
        <v>17</v>
      </c>
      <c r="G11971">
        <v>2.118403434753418</v>
      </c>
      <c r="H11971">
        <v>1.6706960201263428</v>
      </c>
      <c r="I11971">
        <v>92.393020629882812</v>
      </c>
      <c r="J11971">
        <v>0.16046801209449768</v>
      </c>
      <c r="K11971">
        <v>16376</v>
      </c>
      <c r="L11971">
        <v>15511.07</v>
      </c>
      <c r="M11971">
        <v>0.44770738482475281</v>
      </c>
      <c r="N11971">
        <v>0.24205158650875092</v>
      </c>
      <c r="O11971">
        <v>0.36355796456336975</v>
      </c>
      <c r="P11971">
        <v>0.44770738482475281</v>
      </c>
      <c r="Q11971">
        <v>0.53185683488845825</v>
      </c>
      <c r="R11971">
        <v>0.65336316823959351</v>
      </c>
      <c r="S11971" t="s">
        <v>39</v>
      </c>
    </row>
    <row r="11972" spans="1:19" hidden="1" x14ac:dyDescent="0.25">
      <c r="A11972" s="10" t="str">
        <f t="shared" si="187"/>
        <v>2017-2026Stockton1-in-2September PeakPGE17</v>
      </c>
      <c r="B11972" t="s">
        <v>54</v>
      </c>
      <c r="C11972" t="s">
        <v>15</v>
      </c>
      <c r="D11972" t="s">
        <v>7</v>
      </c>
      <c r="E11972" t="s">
        <v>9</v>
      </c>
      <c r="F11972">
        <v>17</v>
      </c>
      <c r="G11972">
        <v>2.545778751373291</v>
      </c>
      <c r="H11972">
        <v>1.9315580129623413</v>
      </c>
      <c r="I11972">
        <v>99.814186096191406</v>
      </c>
      <c r="J11972">
        <v>0.16046801209449768</v>
      </c>
      <c r="K11972">
        <v>16376</v>
      </c>
      <c r="L11972">
        <v>15511.07</v>
      </c>
      <c r="M11972">
        <v>0.61422073841094971</v>
      </c>
      <c r="N11972">
        <v>0.40856492519378662</v>
      </c>
      <c r="O11972">
        <v>0.53007131814956665</v>
      </c>
      <c r="P11972">
        <v>0.61422073841094971</v>
      </c>
      <c r="Q11972">
        <v>0.69837015867233276</v>
      </c>
      <c r="R11972">
        <v>0.81987655162811279</v>
      </c>
      <c r="S11972" t="s">
        <v>38</v>
      </c>
    </row>
    <row r="11973" spans="1:19" hidden="1" x14ac:dyDescent="0.25">
      <c r="A11973" s="10" t="str">
        <f t="shared" si="187"/>
        <v>2017-2026Stockton1-in-10September PeakPGE17</v>
      </c>
      <c r="B11973" t="s">
        <v>54</v>
      </c>
      <c r="C11973" t="s">
        <v>15</v>
      </c>
      <c r="D11973" t="s">
        <v>7</v>
      </c>
      <c r="E11973" t="s">
        <v>1</v>
      </c>
      <c r="F11973">
        <v>17</v>
      </c>
      <c r="G11973">
        <v>2.6255738735198975</v>
      </c>
      <c r="H11973">
        <v>2.0041882991790771</v>
      </c>
      <c r="I11973">
        <v>99.348724365234375</v>
      </c>
      <c r="J11973">
        <v>0.16046801209449768</v>
      </c>
      <c r="K11973">
        <v>16376</v>
      </c>
      <c r="L11973">
        <v>15511.07</v>
      </c>
      <c r="M11973">
        <v>0.62138557434082031</v>
      </c>
      <c r="N11973">
        <v>0.41572976112365723</v>
      </c>
      <c r="O11973">
        <v>0.53723615407943726</v>
      </c>
      <c r="P11973">
        <v>0.62138557434082031</v>
      </c>
      <c r="Q11973">
        <v>0.70553499460220337</v>
      </c>
      <c r="R11973">
        <v>0.8270413875579834</v>
      </c>
      <c r="S11973" t="s">
        <v>38</v>
      </c>
    </row>
    <row r="11974" spans="1:19" hidden="1" x14ac:dyDescent="0.25">
      <c r="A11974" s="10" t="str">
        <f t="shared" si="187"/>
        <v>2017-2026Stockton1-in-10September PeakCAISO18</v>
      </c>
      <c r="B11974" t="s">
        <v>54</v>
      </c>
      <c r="C11974" t="s">
        <v>15</v>
      </c>
      <c r="D11974" t="s">
        <v>7</v>
      </c>
      <c r="E11974" t="s">
        <v>1</v>
      </c>
      <c r="F11974">
        <v>18</v>
      </c>
      <c r="G11974">
        <v>2.6510326862335205</v>
      </c>
      <c r="H11974">
        <v>2.1038362979888916</v>
      </c>
      <c r="I11974">
        <v>95.163665771484375</v>
      </c>
      <c r="J11974">
        <v>0.13599415123462677</v>
      </c>
      <c r="K11974">
        <v>16376</v>
      </c>
      <c r="L11974">
        <v>15511.07</v>
      </c>
      <c r="M11974">
        <v>0.54719638824462891</v>
      </c>
      <c r="N11974">
        <v>0.37290629744529724</v>
      </c>
      <c r="O11974">
        <v>0.47588106989860535</v>
      </c>
      <c r="P11974">
        <v>0.54719638824462891</v>
      </c>
      <c r="Q11974">
        <v>0.61851173639297485</v>
      </c>
      <c r="R11974">
        <v>0.72148650884628296</v>
      </c>
      <c r="S11974" t="s">
        <v>39</v>
      </c>
    </row>
    <row r="11975" spans="1:19" hidden="1" x14ac:dyDescent="0.25">
      <c r="A11975" s="10" t="str">
        <f t="shared" si="187"/>
        <v>2017-2026Stockton1-in-2September PeakCAISO18</v>
      </c>
      <c r="B11975" t="s">
        <v>54</v>
      </c>
      <c r="C11975" t="s">
        <v>15</v>
      </c>
      <c r="D11975" t="s">
        <v>7</v>
      </c>
      <c r="E11975" t="s">
        <v>9</v>
      </c>
      <c r="F11975">
        <v>18</v>
      </c>
      <c r="G11975">
        <v>2.2640805244445801</v>
      </c>
      <c r="H11975">
        <v>1.8288968801498413</v>
      </c>
      <c r="I11975">
        <v>91.3798828125</v>
      </c>
      <c r="J11975">
        <v>0.13599415123462677</v>
      </c>
      <c r="K11975">
        <v>16376</v>
      </c>
      <c r="L11975">
        <v>15511.07</v>
      </c>
      <c r="M11975">
        <v>0.43518361449241638</v>
      </c>
      <c r="N11975">
        <v>0.26089352369308472</v>
      </c>
      <c r="O11975">
        <v>0.36386829614639282</v>
      </c>
      <c r="P11975">
        <v>0.43518361449241638</v>
      </c>
      <c r="Q11975">
        <v>0.50649893283843994</v>
      </c>
      <c r="R11975">
        <v>0.60947370529174805</v>
      </c>
      <c r="S11975" t="s">
        <v>39</v>
      </c>
    </row>
    <row r="11976" spans="1:19" hidden="1" x14ac:dyDescent="0.25">
      <c r="A11976" s="10" t="str">
        <f t="shared" si="187"/>
        <v>2017-2026Stockton1-in-10September PeakPGE18</v>
      </c>
      <c r="B11976" t="s">
        <v>54</v>
      </c>
      <c r="C11976" t="s">
        <v>15</v>
      </c>
      <c r="D11976" t="s">
        <v>7</v>
      </c>
      <c r="E11976" t="s">
        <v>1</v>
      </c>
      <c r="F11976">
        <v>18</v>
      </c>
      <c r="G11976">
        <v>2.8061277866363525</v>
      </c>
      <c r="H11976">
        <v>2.1815681457519531</v>
      </c>
      <c r="I11976">
        <v>98.38739013671875</v>
      </c>
      <c r="J11976">
        <v>0.13599415123462677</v>
      </c>
      <c r="K11976">
        <v>16376</v>
      </c>
      <c r="L11976">
        <v>15511.07</v>
      </c>
      <c r="M11976">
        <v>0.62455958127975464</v>
      </c>
      <c r="N11976">
        <v>0.45026949048042297</v>
      </c>
      <c r="O11976">
        <v>0.55324423313140869</v>
      </c>
      <c r="P11976">
        <v>0.62455958127975464</v>
      </c>
      <c r="Q11976">
        <v>0.69587492942810059</v>
      </c>
      <c r="R11976">
        <v>0.79884970188140869</v>
      </c>
      <c r="S11976" t="s">
        <v>38</v>
      </c>
    </row>
    <row r="11977" spans="1:19" hidden="1" x14ac:dyDescent="0.25">
      <c r="A11977" s="10" t="str">
        <f t="shared" si="187"/>
        <v>2017-2026Stockton1-in-2September PeakPGE18</v>
      </c>
      <c r="B11977" t="s">
        <v>54</v>
      </c>
      <c r="C11977" t="s">
        <v>15</v>
      </c>
      <c r="D11977" t="s">
        <v>7</v>
      </c>
      <c r="E11977" t="s">
        <v>9</v>
      </c>
      <c r="F11977">
        <v>18</v>
      </c>
      <c r="G11977">
        <v>2.7208454608917236</v>
      </c>
      <c r="H11977">
        <v>2.1072402000427246</v>
      </c>
      <c r="I11977">
        <v>98.275527954101563</v>
      </c>
      <c r="J11977">
        <v>0.13599415123462677</v>
      </c>
      <c r="K11977">
        <v>16376</v>
      </c>
      <c r="L11977">
        <v>15511.07</v>
      </c>
      <c r="M11977">
        <v>0.61360514163970947</v>
      </c>
      <c r="N11977">
        <v>0.43931505084037781</v>
      </c>
      <c r="O11977">
        <v>0.54228979349136353</v>
      </c>
      <c r="P11977">
        <v>0.61360514163970947</v>
      </c>
      <c r="Q11977">
        <v>0.68492048978805542</v>
      </c>
      <c r="R11977">
        <v>0.78789526224136353</v>
      </c>
      <c r="S11977" t="s">
        <v>38</v>
      </c>
    </row>
    <row r="11978" spans="1:19" hidden="1" x14ac:dyDescent="0.25">
      <c r="A11978" s="10" t="str">
        <f t="shared" si="187"/>
        <v>2017-2026Stockton1-in-10September PeakCAISO19</v>
      </c>
      <c r="B11978" t="s">
        <v>54</v>
      </c>
      <c r="C11978" t="s">
        <v>15</v>
      </c>
      <c r="D11978" t="s">
        <v>7</v>
      </c>
      <c r="E11978" t="s">
        <v>1</v>
      </c>
      <c r="F11978">
        <v>19</v>
      </c>
      <c r="G11978">
        <v>2.6763269901275635</v>
      </c>
      <c r="H11978">
        <v>2.9131512641906738</v>
      </c>
      <c r="I11978">
        <v>92.236862182617188</v>
      </c>
      <c r="J11978">
        <v>0.11742977052927017</v>
      </c>
      <c r="K11978">
        <v>16376</v>
      </c>
      <c r="L11978">
        <v>15511.07</v>
      </c>
      <c r="M11978">
        <v>-0.23682436347007751</v>
      </c>
      <c r="N11978">
        <v>-0.38732236623764038</v>
      </c>
      <c r="O11978">
        <v>-0.29840454459190369</v>
      </c>
      <c r="P11978">
        <v>-0.23682436347007751</v>
      </c>
      <c r="Q11978">
        <v>-0.17524419724941254</v>
      </c>
      <c r="R11978">
        <v>-8.6326368153095245E-2</v>
      </c>
      <c r="S11978" t="s">
        <v>39</v>
      </c>
    </row>
    <row r="11979" spans="1:19" hidden="1" x14ac:dyDescent="0.25">
      <c r="A11979" s="10" t="str">
        <f t="shared" si="187"/>
        <v>2017-2026Stockton1-in-2September PeakCAISO19</v>
      </c>
      <c r="B11979" t="s">
        <v>54</v>
      </c>
      <c r="C11979" t="s">
        <v>15</v>
      </c>
      <c r="D11979" t="s">
        <v>7</v>
      </c>
      <c r="E11979" t="s">
        <v>9</v>
      </c>
      <c r="F11979">
        <v>19</v>
      </c>
      <c r="G11979">
        <v>2.2856829166412354</v>
      </c>
      <c r="H11979">
        <v>2.5022768974304199</v>
      </c>
      <c r="I11979">
        <v>89.388137817382813</v>
      </c>
      <c r="J11979">
        <v>0.11742977052927017</v>
      </c>
      <c r="K11979">
        <v>16376</v>
      </c>
      <c r="L11979">
        <v>15511.07</v>
      </c>
      <c r="M11979">
        <v>-0.21659404039382935</v>
      </c>
      <c r="N11979">
        <v>-0.36709204316139221</v>
      </c>
      <c r="O11979">
        <v>-0.27817422151565552</v>
      </c>
      <c r="P11979">
        <v>-0.21659404039382935</v>
      </c>
      <c r="Q11979">
        <v>-0.15501387417316437</v>
      </c>
      <c r="R11979">
        <v>-6.6096045076847076E-2</v>
      </c>
      <c r="S11979" t="s">
        <v>39</v>
      </c>
    </row>
    <row r="11980" spans="1:19" hidden="1" x14ac:dyDescent="0.25">
      <c r="A11980" s="10" t="str">
        <f t="shared" si="187"/>
        <v>2017-2026Stockton1-in-2September PeakPGE19</v>
      </c>
      <c r="B11980" t="s">
        <v>54</v>
      </c>
      <c r="C11980" t="s">
        <v>15</v>
      </c>
      <c r="D11980" t="s">
        <v>7</v>
      </c>
      <c r="E11980" t="s">
        <v>9</v>
      </c>
      <c r="F11980">
        <v>19</v>
      </c>
      <c r="G11980">
        <v>2.7468056678771973</v>
      </c>
      <c r="H11980">
        <v>2.9843130111694336</v>
      </c>
      <c r="I11980">
        <v>94.430931091308594</v>
      </c>
      <c r="J11980">
        <v>0.11742977052927017</v>
      </c>
      <c r="K11980">
        <v>16376</v>
      </c>
      <c r="L11980">
        <v>15511.07</v>
      </c>
      <c r="M11980">
        <v>-0.23750726878643036</v>
      </c>
      <c r="N11980">
        <v>-0.38800525665283203</v>
      </c>
      <c r="O11980">
        <v>-0.29908743500709534</v>
      </c>
      <c r="P11980">
        <v>-0.23750726878643036</v>
      </c>
      <c r="Q11980">
        <v>-0.17592710256576538</v>
      </c>
      <c r="R11980">
        <v>-8.700927346944809E-2</v>
      </c>
      <c r="S11980" t="s">
        <v>38</v>
      </c>
    </row>
    <row r="11981" spans="1:19" hidden="1" x14ac:dyDescent="0.25">
      <c r="A11981" s="10" t="str">
        <f t="shared" si="187"/>
        <v>2017-2026Stockton1-in-10September PeakPGE19</v>
      </c>
      <c r="B11981" t="s">
        <v>54</v>
      </c>
      <c r="C11981" t="s">
        <v>15</v>
      </c>
      <c r="D11981" t="s">
        <v>7</v>
      </c>
      <c r="E11981" t="s">
        <v>1</v>
      </c>
      <c r="F11981">
        <v>19</v>
      </c>
      <c r="G11981">
        <v>2.8329019546508789</v>
      </c>
      <c r="H11981">
        <v>3.0710008144378662</v>
      </c>
      <c r="I11981">
        <v>96.645645141601562</v>
      </c>
      <c r="J11981">
        <v>0.11742977052927017</v>
      </c>
      <c r="K11981">
        <v>16376</v>
      </c>
      <c r="L11981">
        <v>15511.07</v>
      </c>
      <c r="M11981">
        <v>-0.23809878528118134</v>
      </c>
      <c r="N11981">
        <v>-0.38859677314758301</v>
      </c>
      <c r="O11981">
        <v>-0.29967895150184631</v>
      </c>
      <c r="P11981">
        <v>-0.23809878528118134</v>
      </c>
      <c r="Q11981">
        <v>-0.17651861906051636</v>
      </c>
      <c r="R11981">
        <v>-8.7600789964199066E-2</v>
      </c>
      <c r="S11981" t="s">
        <v>38</v>
      </c>
    </row>
    <row r="11982" spans="1:19" hidden="1" x14ac:dyDescent="0.25">
      <c r="A11982" s="10" t="str">
        <f t="shared" si="187"/>
        <v>2017-2026Stockton1-in-2September PeakCAISO20</v>
      </c>
      <c r="B11982" t="s">
        <v>54</v>
      </c>
      <c r="C11982" t="s">
        <v>15</v>
      </c>
      <c r="D11982" t="s">
        <v>7</v>
      </c>
      <c r="E11982" t="s">
        <v>9</v>
      </c>
      <c r="F11982">
        <v>20</v>
      </c>
      <c r="G11982">
        <v>2.1689882278442383</v>
      </c>
      <c r="H11982">
        <v>2.3998315334320068</v>
      </c>
      <c r="I11982">
        <v>85.236862182617188</v>
      </c>
      <c r="J11982">
        <v>7.6294809579849243E-2</v>
      </c>
      <c r="K11982">
        <v>16376</v>
      </c>
      <c r="L11982">
        <v>15511.07</v>
      </c>
      <c r="M11982">
        <v>-0.23084339499473572</v>
      </c>
      <c r="N11982">
        <v>-0.32862281799316406</v>
      </c>
      <c r="O11982">
        <v>-0.27085238695144653</v>
      </c>
      <c r="P11982">
        <v>-0.23084339499473572</v>
      </c>
      <c r="Q11982">
        <v>-0.1908344030380249</v>
      </c>
      <c r="R11982">
        <v>-0.13306397199630737</v>
      </c>
      <c r="S11982" t="s">
        <v>39</v>
      </c>
    </row>
    <row r="11983" spans="1:19" hidden="1" x14ac:dyDescent="0.25">
      <c r="A11983" s="10" t="str">
        <f t="shared" si="187"/>
        <v>2017-2026Stockton1-in-10September PeakCAISO20</v>
      </c>
      <c r="B11983" t="s">
        <v>54</v>
      </c>
      <c r="C11983" t="s">
        <v>15</v>
      </c>
      <c r="D11983" t="s">
        <v>7</v>
      </c>
      <c r="E11983" t="s">
        <v>1</v>
      </c>
      <c r="F11983">
        <v>20</v>
      </c>
      <c r="G11983">
        <v>2.5396881103515625</v>
      </c>
      <c r="H11983">
        <v>2.8254003524780273</v>
      </c>
      <c r="I11983">
        <v>86.827323913574219</v>
      </c>
      <c r="J11983">
        <v>7.6294809579849243E-2</v>
      </c>
      <c r="K11983">
        <v>16376</v>
      </c>
      <c r="L11983">
        <v>15511.07</v>
      </c>
      <c r="M11983">
        <v>-0.28571221232414246</v>
      </c>
      <c r="N11983">
        <v>-0.3834916353225708</v>
      </c>
      <c r="O11983">
        <v>-0.32572120428085327</v>
      </c>
      <c r="P11983">
        <v>-0.28571221232414246</v>
      </c>
      <c r="Q11983">
        <v>-0.24570322036743164</v>
      </c>
      <c r="R11983">
        <v>-0.18793278932571411</v>
      </c>
      <c r="S11983" t="s">
        <v>39</v>
      </c>
    </row>
    <row r="11984" spans="1:19" hidden="1" x14ac:dyDescent="0.25">
      <c r="A11984" s="10" t="str">
        <f t="shared" si="187"/>
        <v>2017-2026Stockton1-in-2September PeakPGE20</v>
      </c>
      <c r="B11984" t="s">
        <v>54</v>
      </c>
      <c r="C11984" t="s">
        <v>15</v>
      </c>
      <c r="D11984" t="s">
        <v>7</v>
      </c>
      <c r="E11984" t="s">
        <v>9</v>
      </c>
      <c r="F11984">
        <v>20</v>
      </c>
      <c r="G11984">
        <v>2.6065685749053955</v>
      </c>
      <c r="H11984">
        <v>2.9032702445983887</v>
      </c>
      <c r="I11984">
        <v>89.146392822265625</v>
      </c>
      <c r="J11984">
        <v>7.6294809579849243E-2</v>
      </c>
      <c r="K11984">
        <v>16376</v>
      </c>
      <c r="L11984">
        <v>15511.07</v>
      </c>
      <c r="M11984">
        <v>-0.29670166969299316</v>
      </c>
      <c r="N11984">
        <v>-0.39448109269142151</v>
      </c>
      <c r="O11984">
        <v>-0.33671066164970398</v>
      </c>
      <c r="P11984">
        <v>-0.29670166969299316</v>
      </c>
      <c r="Q11984">
        <v>-0.25669267773628235</v>
      </c>
      <c r="R11984">
        <v>-0.19892224669456482</v>
      </c>
      <c r="S11984" t="s">
        <v>38</v>
      </c>
    </row>
    <row r="11985" spans="1:19" hidden="1" x14ac:dyDescent="0.25">
      <c r="A11985" s="10" t="str">
        <f t="shared" si="187"/>
        <v>2017-2026Stockton1-in-10September PeakPGE20</v>
      </c>
      <c r="B11985" t="s">
        <v>54</v>
      </c>
      <c r="C11985" t="s">
        <v>15</v>
      </c>
      <c r="D11985" t="s">
        <v>7</v>
      </c>
      <c r="E11985" t="s">
        <v>1</v>
      </c>
      <c r="F11985">
        <v>20</v>
      </c>
      <c r="G11985">
        <v>2.6882691383361816</v>
      </c>
      <c r="H11985">
        <v>2.9955430030822754</v>
      </c>
      <c r="I11985">
        <v>92.425300598144531</v>
      </c>
      <c r="J11985">
        <v>7.6294809579849243E-2</v>
      </c>
      <c r="K11985">
        <v>16376</v>
      </c>
      <c r="L11985">
        <v>15511.07</v>
      </c>
      <c r="M11985">
        <v>-0.30727392435073853</v>
      </c>
      <c r="N11985">
        <v>-0.40505334734916687</v>
      </c>
      <c r="O11985">
        <v>-0.34728291630744934</v>
      </c>
      <c r="P11985">
        <v>-0.30727392435073853</v>
      </c>
      <c r="Q11985">
        <v>-0.26726493239402771</v>
      </c>
      <c r="R11985">
        <v>-0.20949450135231018</v>
      </c>
      <c r="S11985" t="s">
        <v>38</v>
      </c>
    </row>
    <row r="11986" spans="1:19" hidden="1" x14ac:dyDescent="0.25">
      <c r="A11986" s="10" t="str">
        <f t="shared" si="187"/>
        <v>2017-2026Stockton1-in-10September PeakCAISO21</v>
      </c>
      <c r="B11986" t="s">
        <v>54</v>
      </c>
      <c r="C11986" t="s">
        <v>15</v>
      </c>
      <c r="D11986" t="s">
        <v>7</v>
      </c>
      <c r="E11986" t="s">
        <v>1</v>
      </c>
      <c r="F11986">
        <v>21</v>
      </c>
      <c r="G11986">
        <v>2.3146536350250244</v>
      </c>
      <c r="H11986">
        <v>2.5019552707672119</v>
      </c>
      <c r="I11986">
        <v>81.409538269042969</v>
      </c>
      <c r="J11986">
        <v>7.6630406081676483E-2</v>
      </c>
      <c r="K11986">
        <v>16376</v>
      </c>
      <c r="L11986">
        <v>15511.07</v>
      </c>
      <c r="M11986">
        <v>-0.18730156123638153</v>
      </c>
      <c r="N11986">
        <v>-0.2855110764503479</v>
      </c>
      <c r="O11986">
        <v>-0.22748655080795288</v>
      </c>
      <c r="P11986">
        <v>-0.18730156123638153</v>
      </c>
      <c r="Q11986">
        <v>-0.14711657166481018</v>
      </c>
      <c r="R11986">
        <v>-8.9092031121253967E-2</v>
      </c>
      <c r="S11986" t="s">
        <v>39</v>
      </c>
    </row>
    <row r="11987" spans="1:19" hidden="1" x14ac:dyDescent="0.25">
      <c r="A11987" s="10" t="str">
        <f t="shared" si="187"/>
        <v>2017-2026Stockton1-in-2September PeakCAISO21</v>
      </c>
      <c r="B11987" t="s">
        <v>54</v>
      </c>
      <c r="C11987" t="s">
        <v>15</v>
      </c>
      <c r="D11987" t="s">
        <v>7</v>
      </c>
      <c r="E11987" t="s">
        <v>9</v>
      </c>
      <c r="F11987">
        <v>21</v>
      </c>
      <c r="G11987">
        <v>1.9768003225326538</v>
      </c>
      <c r="H11987">
        <v>2.1066484451293945</v>
      </c>
      <c r="I11987">
        <v>81.180931091308594</v>
      </c>
      <c r="J11987">
        <v>7.6630406081676483E-2</v>
      </c>
      <c r="K11987">
        <v>16376</v>
      </c>
      <c r="L11987">
        <v>15511.07</v>
      </c>
      <c r="M11987">
        <v>-0.12984804809093475</v>
      </c>
      <c r="N11987">
        <v>-0.22805757820606232</v>
      </c>
      <c r="O11987">
        <v>-0.1700330376625061</v>
      </c>
      <c r="P11987">
        <v>-0.12984804809093475</v>
      </c>
      <c r="Q11987">
        <v>-8.9663065969944E-2</v>
      </c>
      <c r="R11987">
        <v>-3.163851797580719E-2</v>
      </c>
      <c r="S11987" t="s">
        <v>39</v>
      </c>
    </row>
    <row r="11988" spans="1:19" hidden="1" x14ac:dyDescent="0.25">
      <c r="A11988" s="10" t="str">
        <f t="shared" si="187"/>
        <v>2017-2026Stockton1-in-2September PeakPGE21</v>
      </c>
      <c r="B11988" t="s">
        <v>54</v>
      </c>
      <c r="C11988" t="s">
        <v>15</v>
      </c>
      <c r="D11988" t="s">
        <v>7</v>
      </c>
      <c r="E11988" t="s">
        <v>9</v>
      </c>
      <c r="F11988">
        <v>21</v>
      </c>
      <c r="G11988">
        <v>2.375607967376709</v>
      </c>
      <c r="H11988">
        <v>2.5674929618835449</v>
      </c>
      <c r="I11988">
        <v>84.486862182617188</v>
      </c>
      <c r="J11988">
        <v>7.6630406081676483E-2</v>
      </c>
      <c r="K11988">
        <v>16376</v>
      </c>
      <c r="L11988">
        <v>15511.07</v>
      </c>
      <c r="M11988">
        <v>-0.19188505411148071</v>
      </c>
      <c r="N11988">
        <v>-0.29009458422660828</v>
      </c>
      <c r="O11988">
        <v>-0.23207004368305206</v>
      </c>
      <c r="P11988">
        <v>-0.19188505411148071</v>
      </c>
      <c r="Q11988">
        <v>-0.15170006453990936</v>
      </c>
      <c r="R11988">
        <v>-9.3675523996353149E-2</v>
      </c>
      <c r="S11988" t="s">
        <v>38</v>
      </c>
    </row>
    <row r="11989" spans="1:19" hidden="1" x14ac:dyDescent="0.25">
      <c r="A11989" s="10" t="str">
        <f t="shared" si="187"/>
        <v>2017-2026Stockton1-in-10September PeakPGE21</v>
      </c>
      <c r="B11989" t="s">
        <v>54</v>
      </c>
      <c r="C11989" t="s">
        <v>15</v>
      </c>
      <c r="D11989" t="s">
        <v>7</v>
      </c>
      <c r="E11989" t="s">
        <v>1</v>
      </c>
      <c r="F11989">
        <v>21</v>
      </c>
      <c r="G11989">
        <v>2.4500691890716553</v>
      </c>
      <c r="H11989">
        <v>2.6455321311950684</v>
      </c>
      <c r="I11989">
        <v>87.925300598144531</v>
      </c>
      <c r="J11989">
        <v>7.6630406081676483E-2</v>
      </c>
      <c r="K11989">
        <v>16376</v>
      </c>
      <c r="L11989">
        <v>15511.07</v>
      </c>
      <c r="M11989">
        <v>-0.19546283781528473</v>
      </c>
      <c r="N11989">
        <v>-0.2936723530292511</v>
      </c>
      <c r="O11989">
        <v>-0.23564782738685608</v>
      </c>
      <c r="P11989">
        <v>-0.19546283781528473</v>
      </c>
      <c r="Q11989">
        <v>-0.15527784824371338</v>
      </c>
      <c r="R11989">
        <v>-9.7253307700157166E-2</v>
      </c>
      <c r="S11989" t="s">
        <v>38</v>
      </c>
    </row>
    <row r="11990" spans="1:19" hidden="1" x14ac:dyDescent="0.25">
      <c r="A11990" s="10" t="str">
        <f t="shared" si="187"/>
        <v>2017-2026Stockton1-in-10September PeakCAISO22</v>
      </c>
      <c r="B11990" t="s">
        <v>54</v>
      </c>
      <c r="C11990" t="s">
        <v>15</v>
      </c>
      <c r="D11990" t="s">
        <v>7</v>
      </c>
      <c r="E11990" t="s">
        <v>1</v>
      </c>
      <c r="F11990">
        <v>22</v>
      </c>
      <c r="G11990">
        <v>2.0228495597839355</v>
      </c>
      <c r="H11990">
        <v>2.1436681747436523</v>
      </c>
      <c r="I11990">
        <v>78.301803588867188</v>
      </c>
      <c r="J11990">
        <v>6.3674606382846832E-2</v>
      </c>
      <c r="K11990">
        <v>16376</v>
      </c>
      <c r="L11990">
        <v>15511.07</v>
      </c>
      <c r="M11990">
        <v>-0.12081855535507202</v>
      </c>
      <c r="N11990">
        <v>-0.20242393016815186</v>
      </c>
      <c r="O11990">
        <v>-0.15420952439308167</v>
      </c>
      <c r="P11990">
        <v>-0.12081855535507202</v>
      </c>
      <c r="Q11990">
        <v>-8.7427593767642975E-2</v>
      </c>
      <c r="R11990">
        <v>-3.9213180541992188E-2</v>
      </c>
      <c r="S11990" t="s">
        <v>39</v>
      </c>
    </row>
    <row r="11991" spans="1:19" hidden="1" x14ac:dyDescent="0.25">
      <c r="A11991" s="10" t="str">
        <f t="shared" si="187"/>
        <v>2017-2026Stockton1-in-2September PeakCAISO22</v>
      </c>
      <c r="B11991" t="s">
        <v>54</v>
      </c>
      <c r="C11991" t="s">
        <v>15</v>
      </c>
      <c r="D11991" t="s">
        <v>7</v>
      </c>
      <c r="E11991" t="s">
        <v>9</v>
      </c>
      <c r="F11991">
        <v>22</v>
      </c>
      <c r="G11991">
        <v>1.7275887727737427</v>
      </c>
      <c r="H11991">
        <v>1.7932130098342896</v>
      </c>
      <c r="I11991">
        <v>77.4951171875</v>
      </c>
      <c r="J11991">
        <v>6.3674606382846832E-2</v>
      </c>
      <c r="K11991">
        <v>16376</v>
      </c>
      <c r="L11991">
        <v>15511.07</v>
      </c>
      <c r="M11991">
        <v>-6.5624214708805084E-2</v>
      </c>
      <c r="N11991">
        <v>-0.14722959697246552</v>
      </c>
      <c r="O11991">
        <v>-9.9015176296234131E-2</v>
      </c>
      <c r="P11991">
        <v>-6.5624214708805084E-2</v>
      </c>
      <c r="Q11991">
        <v>-3.2233249396085739E-2</v>
      </c>
      <c r="R11991">
        <v>1.598116010427475E-2</v>
      </c>
      <c r="S11991" t="s">
        <v>39</v>
      </c>
    </row>
    <row r="11992" spans="1:19" hidden="1" x14ac:dyDescent="0.25">
      <c r="A11992" s="10" t="str">
        <f t="shared" si="187"/>
        <v>2017-2026Stockton1-in-10September PeakPGE22</v>
      </c>
      <c r="B11992" t="s">
        <v>54</v>
      </c>
      <c r="C11992" t="s">
        <v>15</v>
      </c>
      <c r="D11992" t="s">
        <v>7</v>
      </c>
      <c r="E11992" t="s">
        <v>1</v>
      </c>
      <c r="F11992">
        <v>22</v>
      </c>
      <c r="G11992">
        <v>2.1411936283111572</v>
      </c>
      <c r="H11992">
        <v>2.267484188079834</v>
      </c>
      <c r="I11992">
        <v>83.963958740234375</v>
      </c>
      <c r="J11992">
        <v>6.3674606382846832E-2</v>
      </c>
      <c r="K11992">
        <v>16376</v>
      </c>
      <c r="L11992">
        <v>15511.07</v>
      </c>
      <c r="M11992">
        <v>-0.12629052996635437</v>
      </c>
      <c r="N11992">
        <v>-0.2078959047794342</v>
      </c>
      <c r="O11992">
        <v>-0.15968149900436401</v>
      </c>
      <c r="P11992">
        <v>-0.12629052996635437</v>
      </c>
      <c r="Q11992">
        <v>-9.2899568378925323E-2</v>
      </c>
      <c r="R11992">
        <v>-4.4685155153274536E-2</v>
      </c>
      <c r="S11992" t="s">
        <v>38</v>
      </c>
    </row>
    <row r="11993" spans="1:19" hidden="1" x14ac:dyDescent="0.25">
      <c r="A11993" s="10" t="str">
        <f t="shared" si="187"/>
        <v>2017-2026Stockton1-in-2September PeakPGE22</v>
      </c>
      <c r="B11993" t="s">
        <v>54</v>
      </c>
      <c r="C11993" t="s">
        <v>15</v>
      </c>
      <c r="D11993" t="s">
        <v>7</v>
      </c>
      <c r="E11993" t="s">
        <v>9</v>
      </c>
      <c r="F11993">
        <v>22</v>
      </c>
      <c r="G11993">
        <v>2.0761194229125977</v>
      </c>
      <c r="H11993">
        <v>2.1989960670471191</v>
      </c>
      <c r="I11993">
        <v>81.348724365234375</v>
      </c>
      <c r="J11993">
        <v>6.3674606382846832E-2</v>
      </c>
      <c r="K11993">
        <v>16376</v>
      </c>
      <c r="L11993">
        <v>15511.07</v>
      </c>
      <c r="M11993">
        <v>-0.12287669628858566</v>
      </c>
      <c r="N11993">
        <v>-0.20448207855224609</v>
      </c>
      <c r="O11993">
        <v>-0.15626765787601471</v>
      </c>
      <c r="P11993">
        <v>-0.12287669628858566</v>
      </c>
      <c r="Q11993">
        <v>-8.9485734701156616E-2</v>
      </c>
      <c r="R11993">
        <v>-4.1271321475505829E-2</v>
      </c>
      <c r="S11993" t="s">
        <v>38</v>
      </c>
    </row>
    <row r="11994" spans="1:19" hidden="1" x14ac:dyDescent="0.25">
      <c r="A11994" s="10" t="str">
        <f t="shared" si="187"/>
        <v>2017-2026Stockton1-in-2September PeakCAISO23</v>
      </c>
      <c r="B11994" t="s">
        <v>54</v>
      </c>
      <c r="C11994" t="s">
        <v>15</v>
      </c>
      <c r="D11994" t="s">
        <v>7</v>
      </c>
      <c r="E11994" t="s">
        <v>9</v>
      </c>
      <c r="F11994">
        <v>23</v>
      </c>
      <c r="G11994">
        <v>1.3982392549514771</v>
      </c>
      <c r="H11994">
        <v>1.4464439153671265</v>
      </c>
      <c r="I11994">
        <v>74.874252319335938</v>
      </c>
      <c r="J11994">
        <v>5.8387260884046555E-2</v>
      </c>
      <c r="K11994">
        <v>16376</v>
      </c>
      <c r="L11994">
        <v>15511.07</v>
      </c>
      <c r="M11994">
        <v>-4.8204675316810608E-2</v>
      </c>
      <c r="N11994">
        <v>-0.1230337917804718</v>
      </c>
      <c r="O11994">
        <v>-7.882295548915863E-2</v>
      </c>
      <c r="P11994">
        <v>-4.8204675316810608E-2</v>
      </c>
      <c r="Q11994">
        <v>-1.7586395144462585E-2</v>
      </c>
      <c r="R11994">
        <v>2.6624437421560287E-2</v>
      </c>
      <c r="S11994" t="s">
        <v>39</v>
      </c>
    </row>
    <row r="11995" spans="1:19" hidden="1" x14ac:dyDescent="0.25">
      <c r="A11995" s="10" t="str">
        <f t="shared" si="187"/>
        <v>2017-2026Stockton1-in-10September PeakCAISO23</v>
      </c>
      <c r="B11995" t="s">
        <v>54</v>
      </c>
      <c r="C11995" t="s">
        <v>15</v>
      </c>
      <c r="D11995" t="s">
        <v>7</v>
      </c>
      <c r="E11995" t="s">
        <v>1</v>
      </c>
      <c r="F11995">
        <v>23</v>
      </c>
      <c r="G11995">
        <v>1.6372112035751343</v>
      </c>
      <c r="H11995">
        <v>1.7159488201141357</v>
      </c>
      <c r="I11995">
        <v>76.840461730957031</v>
      </c>
      <c r="J11995">
        <v>5.8387260884046555E-2</v>
      </c>
      <c r="K11995">
        <v>16376</v>
      </c>
      <c r="L11995">
        <v>15511.07</v>
      </c>
      <c r="M11995">
        <v>-7.8737564384937286E-2</v>
      </c>
      <c r="N11995">
        <v>-0.15356667339801788</v>
      </c>
      <c r="O11995">
        <v>-0.10935584455728531</v>
      </c>
      <c r="P11995">
        <v>-7.8737564384937286E-2</v>
      </c>
      <c r="Q11995">
        <v>-4.8119284212589264E-2</v>
      </c>
      <c r="R11995">
        <v>-3.9084507152438164E-3</v>
      </c>
      <c r="S11995" t="s">
        <v>39</v>
      </c>
    </row>
    <row r="11996" spans="1:19" hidden="1" x14ac:dyDescent="0.25">
      <c r="A11996" s="10" t="str">
        <f t="shared" si="187"/>
        <v>2017-2026Stockton1-in-2September PeakPGE23</v>
      </c>
      <c r="B11996" t="s">
        <v>54</v>
      </c>
      <c r="C11996" t="s">
        <v>15</v>
      </c>
      <c r="D11996" t="s">
        <v>7</v>
      </c>
      <c r="E11996" t="s">
        <v>9</v>
      </c>
      <c r="F11996">
        <v>23</v>
      </c>
      <c r="G11996">
        <v>1.6803257465362549</v>
      </c>
      <c r="H11996">
        <v>1.7637580633163452</v>
      </c>
      <c r="I11996">
        <v>78.693321228027344</v>
      </c>
      <c r="J11996">
        <v>5.8387260884046555E-2</v>
      </c>
      <c r="K11996">
        <v>16376</v>
      </c>
      <c r="L11996">
        <v>15511.07</v>
      </c>
      <c r="M11996">
        <v>-8.343227207660675E-2</v>
      </c>
      <c r="N11996">
        <v>-0.15826138854026794</v>
      </c>
      <c r="O11996">
        <v>-0.11405055224895477</v>
      </c>
      <c r="P11996">
        <v>-8.343227207660675E-2</v>
      </c>
      <c r="Q11996">
        <v>-5.2813991904258728E-2</v>
      </c>
      <c r="R11996">
        <v>-8.6031584069132805E-3</v>
      </c>
      <c r="S11996" t="s">
        <v>38</v>
      </c>
    </row>
    <row r="11997" spans="1:19" hidden="1" x14ac:dyDescent="0.25">
      <c r="A11997" s="10" t="str">
        <f t="shared" si="187"/>
        <v>2017-2026Stockton1-in-10September PeakPGE23</v>
      </c>
      <c r="B11997" t="s">
        <v>54</v>
      </c>
      <c r="C11997" t="s">
        <v>15</v>
      </c>
      <c r="D11997" t="s">
        <v>7</v>
      </c>
      <c r="E11997" t="s">
        <v>1</v>
      </c>
      <c r="F11997">
        <v>23</v>
      </c>
      <c r="G11997">
        <v>1.7329939603805542</v>
      </c>
      <c r="H11997">
        <v>1.8199238777160645</v>
      </c>
      <c r="I11997">
        <v>81.459831237792969</v>
      </c>
      <c r="J11997">
        <v>5.8387260884046555E-2</v>
      </c>
      <c r="K11997">
        <v>16376</v>
      </c>
      <c r="L11997">
        <v>15511.07</v>
      </c>
      <c r="M11997">
        <v>-8.6929947137832642E-2</v>
      </c>
      <c r="N11997">
        <v>-0.16175906360149384</v>
      </c>
      <c r="O11997">
        <v>-0.11754822731018066</v>
      </c>
      <c r="P11997">
        <v>-8.6929947137832642E-2</v>
      </c>
      <c r="Q11997">
        <v>-5.6311666965484619E-2</v>
      </c>
      <c r="R11997">
        <v>-1.2100833468139172E-2</v>
      </c>
      <c r="S11997" t="s">
        <v>38</v>
      </c>
    </row>
    <row r="11998" spans="1:19" hidden="1" x14ac:dyDescent="0.25">
      <c r="A11998" s="10" t="str">
        <f t="shared" si="187"/>
        <v>2017-2026Stockton1-in-2September PeakCAISO24</v>
      </c>
      <c r="B11998" t="s">
        <v>54</v>
      </c>
      <c r="C11998" t="s">
        <v>15</v>
      </c>
      <c r="D11998" t="s">
        <v>7</v>
      </c>
      <c r="E11998" t="s">
        <v>9</v>
      </c>
      <c r="F11998">
        <v>24</v>
      </c>
      <c r="G11998">
        <v>1.095221996307373</v>
      </c>
      <c r="H11998">
        <v>1.1337043046951294</v>
      </c>
      <c r="I11998">
        <v>72.710586547851563</v>
      </c>
      <c r="J11998">
        <v>4.4309847056865692E-2</v>
      </c>
      <c r="K11998">
        <v>16376</v>
      </c>
      <c r="L11998">
        <v>15511.07</v>
      </c>
      <c r="M11998">
        <v>-3.8482263684272766E-2</v>
      </c>
      <c r="N11998">
        <v>-9.5269761979579926E-2</v>
      </c>
      <c r="O11998">
        <v>-6.1718348413705826E-2</v>
      </c>
      <c r="P11998">
        <v>-3.8482263684272766E-2</v>
      </c>
      <c r="Q11998">
        <v>-1.5246179886162281E-2</v>
      </c>
      <c r="R11998">
        <v>1.8305236473679543E-2</v>
      </c>
      <c r="S11998" t="s">
        <v>39</v>
      </c>
    </row>
    <row r="11999" spans="1:19" hidden="1" x14ac:dyDescent="0.25">
      <c r="A11999" s="10" t="str">
        <f t="shared" si="187"/>
        <v>2017-2026Stockton1-in-10September PeakCAISO24</v>
      </c>
      <c r="B11999" t="s">
        <v>54</v>
      </c>
      <c r="C11999" t="s">
        <v>15</v>
      </c>
      <c r="D11999" t="s">
        <v>7</v>
      </c>
      <c r="E11999" t="s">
        <v>1</v>
      </c>
      <c r="F11999">
        <v>24</v>
      </c>
      <c r="G11999">
        <v>1.2824053764343262</v>
      </c>
      <c r="H11999">
        <v>1.3408439159393311</v>
      </c>
      <c r="I11999">
        <v>75.18505859375</v>
      </c>
      <c r="J11999">
        <v>4.4309847056865692E-2</v>
      </c>
      <c r="K11999">
        <v>16376</v>
      </c>
      <c r="L11999">
        <v>15511.07</v>
      </c>
      <c r="M11999">
        <v>-5.8438587933778763E-2</v>
      </c>
      <c r="N11999">
        <v>-0.11522608995437622</v>
      </c>
      <c r="O11999">
        <v>-8.1674672663211823E-2</v>
      </c>
      <c r="P11999">
        <v>-5.8438587933778763E-2</v>
      </c>
      <c r="Q11999">
        <v>-3.5202503204345703E-2</v>
      </c>
      <c r="R11999">
        <v>-1.651087892241776E-3</v>
      </c>
      <c r="S11999" t="s">
        <v>39</v>
      </c>
    </row>
    <row r="12000" spans="1:19" hidden="1" x14ac:dyDescent="0.25">
      <c r="A12000" s="10" t="str">
        <f t="shared" si="187"/>
        <v>2017-2026Stockton1-in-2September PeakPGE24</v>
      </c>
      <c r="B12000" t="s">
        <v>54</v>
      </c>
      <c r="C12000" t="s">
        <v>15</v>
      </c>
      <c r="D12000" t="s">
        <v>7</v>
      </c>
      <c r="E12000" t="s">
        <v>9</v>
      </c>
      <c r="F12000">
        <v>24</v>
      </c>
      <c r="G12000">
        <v>1.3161764144897461</v>
      </c>
      <c r="H12000">
        <v>1.3790029287338257</v>
      </c>
      <c r="I12000">
        <v>76.6201171875</v>
      </c>
      <c r="J12000">
        <v>4.4309847056865692E-2</v>
      </c>
      <c r="K12000">
        <v>16376</v>
      </c>
      <c r="L12000">
        <v>15511.07</v>
      </c>
      <c r="M12000">
        <v>-6.2826469540596008E-2</v>
      </c>
      <c r="N12000">
        <v>-0.11961396783590317</v>
      </c>
      <c r="O12000">
        <v>-8.606255054473877E-2</v>
      </c>
      <c r="P12000">
        <v>-6.2826469540596008E-2</v>
      </c>
      <c r="Q12000">
        <v>-3.9590384811162949E-2</v>
      </c>
      <c r="R12000">
        <v>-6.0389693826436996E-3</v>
      </c>
      <c r="S12000" t="s">
        <v>38</v>
      </c>
    </row>
    <row r="12001" spans="1:19" hidden="1" x14ac:dyDescent="0.25">
      <c r="A12001" s="10" t="str">
        <f t="shared" si="187"/>
        <v>2017-2026Stockton1-in-10September PeakPGE24</v>
      </c>
      <c r="B12001" t="s">
        <v>54</v>
      </c>
      <c r="C12001" t="s">
        <v>15</v>
      </c>
      <c r="D12001" t="s">
        <v>7</v>
      </c>
      <c r="E12001" t="s">
        <v>1</v>
      </c>
      <c r="F12001">
        <v>24</v>
      </c>
      <c r="G12001">
        <v>1.3574308156967163</v>
      </c>
      <c r="H12001">
        <v>1.4249377250671387</v>
      </c>
      <c r="I12001">
        <v>80.06756591796875</v>
      </c>
      <c r="J12001">
        <v>4.4309847056865692E-2</v>
      </c>
      <c r="K12001">
        <v>16376</v>
      </c>
      <c r="L12001">
        <v>15511.07</v>
      </c>
      <c r="M12001">
        <v>-6.7506901919841766E-2</v>
      </c>
      <c r="N12001">
        <v>-0.12429440021514893</v>
      </c>
      <c r="O12001">
        <v>-9.0742982923984528E-2</v>
      </c>
      <c r="P12001">
        <v>-6.7506901919841766E-2</v>
      </c>
      <c r="Q12001">
        <v>-4.4270817190408707E-2</v>
      </c>
      <c r="R12001">
        <v>-1.0719401761889458E-2</v>
      </c>
      <c r="S12001" t="s">
        <v>38</v>
      </c>
    </row>
    <row r="12002" spans="1:19" hidden="1" x14ac:dyDescent="0.25">
      <c r="A12002" s="10" t="str">
        <f t="shared" si="187"/>
        <v>2017-2026Stockton1-in-2Typical Event DayCAISO1</v>
      </c>
      <c r="B12002" t="s">
        <v>54</v>
      </c>
      <c r="C12002" t="s">
        <v>15</v>
      </c>
      <c r="D12002" t="s">
        <v>8</v>
      </c>
      <c r="E12002" t="s">
        <v>9</v>
      </c>
      <c r="F12002">
        <v>1</v>
      </c>
      <c r="G12002">
        <v>0.93370389938354492</v>
      </c>
      <c r="H12002">
        <v>0.93370389938354492</v>
      </c>
      <c r="I12002">
        <v>75.639266967773437</v>
      </c>
      <c r="J12002">
        <v>0</v>
      </c>
      <c r="K12002">
        <v>16376</v>
      </c>
      <c r="L12002">
        <v>15511.07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 t="s">
        <v>39</v>
      </c>
    </row>
    <row r="12003" spans="1:19" hidden="1" x14ac:dyDescent="0.25">
      <c r="A12003" s="10" t="str">
        <f t="shared" si="187"/>
        <v>2017-2026Stockton1-in-10Typical Event DayCAISO1</v>
      </c>
      <c r="B12003" t="s">
        <v>54</v>
      </c>
      <c r="C12003" t="s">
        <v>15</v>
      </c>
      <c r="D12003" t="s">
        <v>8</v>
      </c>
      <c r="E12003" t="s">
        <v>1</v>
      </c>
      <c r="F12003">
        <v>1</v>
      </c>
      <c r="G12003">
        <v>1.0618889331817627</v>
      </c>
      <c r="H12003">
        <v>1.0618889331817627</v>
      </c>
      <c r="I12003">
        <v>78.700729370117188</v>
      </c>
      <c r="J12003">
        <v>0</v>
      </c>
      <c r="K12003">
        <v>16376</v>
      </c>
      <c r="L12003">
        <v>15511.07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 t="s">
        <v>39</v>
      </c>
    </row>
    <row r="12004" spans="1:19" hidden="1" x14ac:dyDescent="0.25">
      <c r="A12004" s="10" t="str">
        <f t="shared" si="187"/>
        <v>2017-2026Stockton1-in-2Typical Event DayPGE1</v>
      </c>
      <c r="B12004" t="s">
        <v>54</v>
      </c>
      <c r="C12004" t="s">
        <v>15</v>
      </c>
      <c r="D12004" t="s">
        <v>8</v>
      </c>
      <c r="E12004" t="s">
        <v>9</v>
      </c>
      <c r="F12004">
        <v>1</v>
      </c>
      <c r="G12004">
        <v>1.0516402721405029</v>
      </c>
      <c r="H12004">
        <v>1.0516402721405029</v>
      </c>
      <c r="I12004">
        <v>78.822257995605469</v>
      </c>
      <c r="J12004">
        <v>0</v>
      </c>
      <c r="K12004">
        <v>16376</v>
      </c>
      <c r="L12004">
        <v>15511.07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 t="s">
        <v>38</v>
      </c>
    </row>
    <row r="12005" spans="1:19" hidden="1" x14ac:dyDescent="0.25">
      <c r="A12005" s="10" t="str">
        <f t="shared" si="187"/>
        <v>2017-2026Stockton1-in-10Typical Event DayPGE1</v>
      </c>
      <c r="B12005" t="s">
        <v>54</v>
      </c>
      <c r="C12005" t="s">
        <v>15</v>
      </c>
      <c r="D12005" t="s">
        <v>8</v>
      </c>
      <c r="E12005" t="s">
        <v>1</v>
      </c>
      <c r="F12005">
        <v>1</v>
      </c>
      <c r="G12005">
        <v>1.1322773694992065</v>
      </c>
      <c r="H12005">
        <v>1.1322773694992065</v>
      </c>
      <c r="I12005">
        <v>81.563247680664063</v>
      </c>
      <c r="J12005">
        <v>0</v>
      </c>
      <c r="K12005">
        <v>16376</v>
      </c>
      <c r="L12005">
        <v>15511.07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 t="s">
        <v>38</v>
      </c>
    </row>
    <row r="12006" spans="1:19" hidden="1" x14ac:dyDescent="0.25">
      <c r="A12006" s="10" t="str">
        <f t="shared" si="187"/>
        <v>2017-2026Stockton1-in-2Typical Event DayCAISO2</v>
      </c>
      <c r="B12006" t="s">
        <v>54</v>
      </c>
      <c r="C12006" t="s">
        <v>15</v>
      </c>
      <c r="D12006" t="s">
        <v>8</v>
      </c>
      <c r="E12006" t="s">
        <v>9</v>
      </c>
      <c r="F12006">
        <v>2</v>
      </c>
      <c r="G12006">
        <v>0.79157626628875732</v>
      </c>
      <c r="H12006">
        <v>0.79157626628875732</v>
      </c>
      <c r="I12006">
        <v>74.00994873046875</v>
      </c>
      <c r="J12006">
        <v>0</v>
      </c>
      <c r="K12006">
        <v>16376</v>
      </c>
      <c r="L12006">
        <v>15511.07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 t="s">
        <v>39</v>
      </c>
    </row>
    <row r="12007" spans="1:19" hidden="1" x14ac:dyDescent="0.25">
      <c r="A12007" s="10" t="str">
        <f t="shared" si="187"/>
        <v>2017-2026Stockton1-in-10Typical Event DayCAISO2</v>
      </c>
      <c r="B12007" t="s">
        <v>54</v>
      </c>
      <c r="C12007" t="s">
        <v>15</v>
      </c>
      <c r="D12007" t="s">
        <v>8</v>
      </c>
      <c r="E12007" t="s">
        <v>1</v>
      </c>
      <c r="F12007">
        <v>2</v>
      </c>
      <c r="G12007">
        <v>0.90024906396865845</v>
      </c>
      <c r="H12007">
        <v>0.90024906396865845</v>
      </c>
      <c r="I12007">
        <v>77.331077575683594</v>
      </c>
      <c r="J12007">
        <v>0</v>
      </c>
      <c r="K12007">
        <v>16376</v>
      </c>
      <c r="L12007">
        <v>15511.07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 t="s">
        <v>39</v>
      </c>
    </row>
    <row r="12008" spans="1:19" hidden="1" x14ac:dyDescent="0.25">
      <c r="A12008" s="10" t="str">
        <f t="shared" si="187"/>
        <v>2017-2026Stockton1-in-10Typical Event DayPGE2</v>
      </c>
      <c r="B12008" t="s">
        <v>54</v>
      </c>
      <c r="C12008" t="s">
        <v>15</v>
      </c>
      <c r="D12008" t="s">
        <v>8</v>
      </c>
      <c r="E12008" t="s">
        <v>1</v>
      </c>
      <c r="F12008">
        <v>2</v>
      </c>
      <c r="G12008">
        <v>0.95992302894592285</v>
      </c>
      <c r="H12008">
        <v>0.95992302894592285</v>
      </c>
      <c r="I12008">
        <v>80.178581237792969</v>
      </c>
      <c r="J12008">
        <v>0</v>
      </c>
      <c r="K12008">
        <v>16376</v>
      </c>
      <c r="L12008">
        <v>15511.07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 t="s">
        <v>38</v>
      </c>
    </row>
    <row r="12009" spans="1:19" hidden="1" x14ac:dyDescent="0.25">
      <c r="A12009" s="10" t="str">
        <f t="shared" si="187"/>
        <v>2017-2026Stockton1-in-2Typical Event DayPGE2</v>
      </c>
      <c r="B12009" t="s">
        <v>54</v>
      </c>
      <c r="C12009" t="s">
        <v>15</v>
      </c>
      <c r="D12009" t="s">
        <v>8</v>
      </c>
      <c r="E12009" t="s">
        <v>9</v>
      </c>
      <c r="F12009">
        <v>2</v>
      </c>
      <c r="G12009">
        <v>0.89156043529510498</v>
      </c>
      <c r="H12009">
        <v>0.89156043529510498</v>
      </c>
      <c r="I12009">
        <v>76.842811584472656</v>
      </c>
      <c r="J12009">
        <v>0</v>
      </c>
      <c r="K12009">
        <v>16376</v>
      </c>
      <c r="L12009">
        <v>15511.07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 t="s">
        <v>38</v>
      </c>
    </row>
    <row r="12010" spans="1:19" hidden="1" x14ac:dyDescent="0.25">
      <c r="A12010" s="10" t="str">
        <f t="shared" si="187"/>
        <v>2017-2026Stockton1-in-10Typical Event DayCAISO3</v>
      </c>
      <c r="B12010" t="s">
        <v>54</v>
      </c>
      <c r="C12010" t="s">
        <v>15</v>
      </c>
      <c r="D12010" t="s">
        <v>8</v>
      </c>
      <c r="E12010" t="s">
        <v>1</v>
      </c>
      <c r="F12010">
        <v>3</v>
      </c>
      <c r="G12010">
        <v>0.79640763998031616</v>
      </c>
      <c r="H12010">
        <v>0.79640763998031616</v>
      </c>
      <c r="I12010">
        <v>76.2288818359375</v>
      </c>
      <c r="J12010">
        <v>0</v>
      </c>
      <c r="K12010">
        <v>16376</v>
      </c>
      <c r="L12010">
        <v>15511.07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 t="s">
        <v>39</v>
      </c>
    </row>
    <row r="12011" spans="1:19" hidden="1" x14ac:dyDescent="0.25">
      <c r="A12011" s="10" t="str">
        <f t="shared" si="187"/>
        <v>2017-2026Stockton1-in-2Typical Event DayCAISO3</v>
      </c>
      <c r="B12011" t="s">
        <v>54</v>
      </c>
      <c r="C12011" t="s">
        <v>15</v>
      </c>
      <c r="D12011" t="s">
        <v>8</v>
      </c>
      <c r="E12011" t="s">
        <v>9</v>
      </c>
      <c r="F12011">
        <v>3</v>
      </c>
      <c r="G12011">
        <v>0.70026999711990356</v>
      </c>
      <c r="H12011">
        <v>0.70026999711990356</v>
      </c>
      <c r="I12011">
        <v>72.676048278808594</v>
      </c>
      <c r="J12011">
        <v>0</v>
      </c>
      <c r="K12011">
        <v>16376</v>
      </c>
      <c r="L12011">
        <v>15511.07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 t="s">
        <v>39</v>
      </c>
    </row>
    <row r="12012" spans="1:19" hidden="1" x14ac:dyDescent="0.25">
      <c r="A12012" s="10" t="str">
        <f t="shared" si="187"/>
        <v>2017-2026Stockton1-in-10Typical Event DayPGE3</v>
      </c>
      <c r="B12012" t="s">
        <v>54</v>
      </c>
      <c r="C12012" t="s">
        <v>15</v>
      </c>
      <c r="D12012" t="s">
        <v>8</v>
      </c>
      <c r="E12012" t="s">
        <v>1</v>
      </c>
      <c r="F12012">
        <v>3</v>
      </c>
      <c r="G12012">
        <v>0.84919840097427368</v>
      </c>
      <c r="H12012">
        <v>0.84919840097427368</v>
      </c>
      <c r="I12012">
        <v>78.715370178222656</v>
      </c>
      <c r="J12012">
        <v>0</v>
      </c>
      <c r="K12012">
        <v>16376</v>
      </c>
      <c r="L12012">
        <v>15511.07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 t="s">
        <v>38</v>
      </c>
    </row>
    <row r="12013" spans="1:19" hidden="1" x14ac:dyDescent="0.25">
      <c r="A12013" s="10" t="str">
        <f t="shared" si="187"/>
        <v>2017-2026Stockton1-in-2Typical Event DayPGE3</v>
      </c>
      <c r="B12013" t="s">
        <v>54</v>
      </c>
      <c r="C12013" t="s">
        <v>15</v>
      </c>
      <c r="D12013" t="s">
        <v>8</v>
      </c>
      <c r="E12013" t="s">
        <v>9</v>
      </c>
      <c r="F12013">
        <v>3</v>
      </c>
      <c r="G12013">
        <v>0.78872126340866089</v>
      </c>
      <c r="H12013">
        <v>0.78872126340866089</v>
      </c>
      <c r="I12013">
        <v>75.018768310546875</v>
      </c>
      <c r="J12013">
        <v>0</v>
      </c>
      <c r="K12013">
        <v>16376</v>
      </c>
      <c r="L12013">
        <v>15511.07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 t="s">
        <v>38</v>
      </c>
    </row>
    <row r="12014" spans="1:19" hidden="1" x14ac:dyDescent="0.25">
      <c r="A12014" s="10" t="str">
        <f t="shared" si="187"/>
        <v>2017-2026Stockton1-in-10Typical Event DayCAISO4</v>
      </c>
      <c r="B12014" t="s">
        <v>54</v>
      </c>
      <c r="C12014" t="s">
        <v>15</v>
      </c>
      <c r="D12014" t="s">
        <v>8</v>
      </c>
      <c r="E12014" t="s">
        <v>1</v>
      </c>
      <c r="F12014">
        <v>4</v>
      </c>
      <c r="G12014">
        <v>0.73461306095123291</v>
      </c>
      <c r="H12014">
        <v>0.73461306095123291</v>
      </c>
      <c r="I12014">
        <v>75.014640808105469</v>
      </c>
      <c r="J12014">
        <v>0</v>
      </c>
      <c r="K12014">
        <v>16376</v>
      </c>
      <c r="L12014">
        <v>15511.07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 t="s">
        <v>39</v>
      </c>
    </row>
    <row r="12015" spans="1:19" hidden="1" x14ac:dyDescent="0.25">
      <c r="A12015" s="10" t="str">
        <f t="shared" si="187"/>
        <v>2017-2026Stockton1-in-2Typical Event DayCAISO4</v>
      </c>
      <c r="B12015" t="s">
        <v>54</v>
      </c>
      <c r="C12015" t="s">
        <v>15</v>
      </c>
      <c r="D12015" t="s">
        <v>8</v>
      </c>
      <c r="E12015" t="s">
        <v>9</v>
      </c>
      <c r="F12015">
        <v>4</v>
      </c>
      <c r="G12015">
        <v>0.6459348201751709</v>
      </c>
      <c r="H12015">
        <v>0.6459348201751709</v>
      </c>
      <c r="I12015">
        <v>71.554519653320312</v>
      </c>
      <c r="J12015">
        <v>0</v>
      </c>
      <c r="K12015">
        <v>16376</v>
      </c>
      <c r="L12015">
        <v>15511.07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 t="s">
        <v>39</v>
      </c>
    </row>
    <row r="12016" spans="1:19" hidden="1" x14ac:dyDescent="0.25">
      <c r="A12016" s="10" t="str">
        <f t="shared" si="187"/>
        <v>2017-2026Stockton1-in-2Typical Event DayPGE4</v>
      </c>
      <c r="B12016" t="s">
        <v>54</v>
      </c>
      <c r="C12016" t="s">
        <v>15</v>
      </c>
      <c r="D12016" t="s">
        <v>8</v>
      </c>
      <c r="E12016" t="s">
        <v>9</v>
      </c>
      <c r="F12016">
        <v>4</v>
      </c>
      <c r="G12016">
        <v>0.72752302885055542</v>
      </c>
      <c r="H12016">
        <v>0.72752302885055542</v>
      </c>
      <c r="I12016">
        <v>74.131004333496094</v>
      </c>
      <c r="J12016">
        <v>0</v>
      </c>
      <c r="K12016">
        <v>16376</v>
      </c>
      <c r="L12016">
        <v>15511.07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 t="s">
        <v>38</v>
      </c>
    </row>
    <row r="12017" spans="1:19" hidden="1" x14ac:dyDescent="0.25">
      <c r="A12017" s="10" t="str">
        <f t="shared" si="187"/>
        <v>2017-2026Stockton1-in-10Typical Event DayPGE4</v>
      </c>
      <c r="B12017" t="s">
        <v>54</v>
      </c>
      <c r="C12017" t="s">
        <v>15</v>
      </c>
      <c r="D12017" t="s">
        <v>8</v>
      </c>
      <c r="E12017" t="s">
        <v>1</v>
      </c>
      <c r="F12017">
        <v>4</v>
      </c>
      <c r="G12017">
        <v>0.78330767154693604</v>
      </c>
      <c r="H12017">
        <v>0.78330767154693604</v>
      </c>
      <c r="I12017">
        <v>77.213493347167969</v>
      </c>
      <c r="J12017">
        <v>0</v>
      </c>
      <c r="K12017">
        <v>16376</v>
      </c>
      <c r="L12017">
        <v>15511.07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 t="s">
        <v>38</v>
      </c>
    </row>
    <row r="12018" spans="1:19" hidden="1" x14ac:dyDescent="0.25">
      <c r="A12018" s="10" t="str">
        <f t="shared" si="187"/>
        <v>2017-2026Stockton1-in-10Typical Event DayCAISO5</v>
      </c>
      <c r="B12018" t="s">
        <v>54</v>
      </c>
      <c r="C12018" t="s">
        <v>15</v>
      </c>
      <c r="D12018" t="s">
        <v>8</v>
      </c>
      <c r="E12018" t="s">
        <v>1</v>
      </c>
      <c r="F12018">
        <v>5</v>
      </c>
      <c r="G12018">
        <v>0.70481854677200317</v>
      </c>
      <c r="H12018">
        <v>0.70481854677200317</v>
      </c>
      <c r="I12018">
        <v>74.081642150878906</v>
      </c>
      <c r="J12018">
        <v>0</v>
      </c>
      <c r="K12018">
        <v>16376</v>
      </c>
      <c r="L12018">
        <v>15511.07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 t="s">
        <v>39</v>
      </c>
    </row>
    <row r="12019" spans="1:19" hidden="1" x14ac:dyDescent="0.25">
      <c r="A12019" s="10" t="str">
        <f t="shared" si="187"/>
        <v>2017-2026Stockton1-in-2Typical Event DayCAISO5</v>
      </c>
      <c r="B12019" t="s">
        <v>54</v>
      </c>
      <c r="C12019" t="s">
        <v>15</v>
      </c>
      <c r="D12019" t="s">
        <v>8</v>
      </c>
      <c r="E12019" t="s">
        <v>9</v>
      </c>
      <c r="F12019">
        <v>5</v>
      </c>
      <c r="G12019">
        <v>0.61973696947097778</v>
      </c>
      <c r="H12019">
        <v>0.61973696947097778</v>
      </c>
      <c r="I12019">
        <v>70.539695739746094</v>
      </c>
      <c r="J12019">
        <v>0</v>
      </c>
      <c r="K12019">
        <v>16376</v>
      </c>
      <c r="L12019">
        <v>15511.07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 t="s">
        <v>39</v>
      </c>
    </row>
    <row r="12020" spans="1:19" hidden="1" x14ac:dyDescent="0.25">
      <c r="A12020" s="10" t="str">
        <f t="shared" si="187"/>
        <v>2017-2026Stockton1-in-10Typical Event DayPGE5</v>
      </c>
      <c r="B12020" t="s">
        <v>54</v>
      </c>
      <c r="C12020" t="s">
        <v>15</v>
      </c>
      <c r="D12020" t="s">
        <v>8</v>
      </c>
      <c r="E12020" t="s">
        <v>1</v>
      </c>
      <c r="F12020">
        <v>5</v>
      </c>
      <c r="G12020">
        <v>0.75153821706771851</v>
      </c>
      <c r="H12020">
        <v>0.75153821706771851</v>
      </c>
      <c r="I12020">
        <v>76.471282958984375</v>
      </c>
      <c r="J12020">
        <v>0</v>
      </c>
      <c r="K12020">
        <v>16376</v>
      </c>
      <c r="L12020">
        <v>15511.07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 t="s">
        <v>38</v>
      </c>
    </row>
    <row r="12021" spans="1:19" hidden="1" x14ac:dyDescent="0.25">
      <c r="A12021" s="10" t="str">
        <f t="shared" si="187"/>
        <v>2017-2026Stockton1-in-2Typical Event DayPGE5</v>
      </c>
      <c r="B12021" t="s">
        <v>54</v>
      </c>
      <c r="C12021" t="s">
        <v>15</v>
      </c>
      <c r="D12021" t="s">
        <v>8</v>
      </c>
      <c r="E12021" t="s">
        <v>9</v>
      </c>
      <c r="F12021">
        <v>5</v>
      </c>
      <c r="G12021">
        <v>0.69801616668701172</v>
      </c>
      <c r="H12021">
        <v>0.69801616668701172</v>
      </c>
      <c r="I12021">
        <v>73.208709716796875</v>
      </c>
      <c r="J12021">
        <v>0</v>
      </c>
      <c r="K12021">
        <v>16376</v>
      </c>
      <c r="L12021">
        <v>15511.07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 t="s">
        <v>38</v>
      </c>
    </row>
    <row r="12022" spans="1:19" hidden="1" x14ac:dyDescent="0.25">
      <c r="A12022" s="10" t="str">
        <f t="shared" si="187"/>
        <v>2017-2026Stockton1-in-2Typical Event DayCAISO6</v>
      </c>
      <c r="B12022" t="s">
        <v>54</v>
      </c>
      <c r="C12022" t="s">
        <v>15</v>
      </c>
      <c r="D12022" t="s">
        <v>8</v>
      </c>
      <c r="E12022" t="s">
        <v>9</v>
      </c>
      <c r="F12022">
        <v>6</v>
      </c>
      <c r="G12022">
        <v>0.63296061754226685</v>
      </c>
      <c r="H12022">
        <v>0.63296061754226685</v>
      </c>
      <c r="I12022">
        <v>69.659347534179687</v>
      </c>
      <c r="J12022">
        <v>0</v>
      </c>
      <c r="K12022">
        <v>16376</v>
      </c>
      <c r="L12022">
        <v>15511.07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 t="s">
        <v>39</v>
      </c>
    </row>
    <row r="12023" spans="1:19" hidden="1" x14ac:dyDescent="0.25">
      <c r="A12023" s="10" t="str">
        <f t="shared" si="187"/>
        <v>2017-2026Stockton1-in-10Typical Event DayCAISO6</v>
      </c>
      <c r="B12023" t="s">
        <v>54</v>
      </c>
      <c r="C12023" t="s">
        <v>15</v>
      </c>
      <c r="D12023" t="s">
        <v>8</v>
      </c>
      <c r="E12023" t="s">
        <v>1</v>
      </c>
      <c r="F12023">
        <v>6</v>
      </c>
      <c r="G12023">
        <v>0.71985763311386108</v>
      </c>
      <c r="H12023">
        <v>0.71985763311386108</v>
      </c>
      <c r="I12023">
        <v>73.249809265136719</v>
      </c>
      <c r="J12023">
        <v>0</v>
      </c>
      <c r="K12023">
        <v>16376</v>
      </c>
      <c r="L12023">
        <v>15511.07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 t="s">
        <v>39</v>
      </c>
    </row>
    <row r="12024" spans="1:19" hidden="1" x14ac:dyDescent="0.25">
      <c r="A12024" s="10" t="str">
        <f t="shared" si="187"/>
        <v>2017-2026Stockton1-in-2Typical Event DayPGE6</v>
      </c>
      <c r="B12024" t="s">
        <v>54</v>
      </c>
      <c r="C12024" t="s">
        <v>15</v>
      </c>
      <c r="D12024" t="s">
        <v>8</v>
      </c>
      <c r="E12024" t="s">
        <v>9</v>
      </c>
      <c r="F12024">
        <v>6</v>
      </c>
      <c r="G12024">
        <v>0.71291005611419678</v>
      </c>
      <c r="H12024">
        <v>0.71291005611419678</v>
      </c>
      <c r="I12024">
        <v>72.2025146484375</v>
      </c>
      <c r="J12024">
        <v>0</v>
      </c>
      <c r="K12024">
        <v>16376</v>
      </c>
      <c r="L12024">
        <v>15511.07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 t="s">
        <v>38</v>
      </c>
    </row>
    <row r="12025" spans="1:19" hidden="1" x14ac:dyDescent="0.25">
      <c r="A12025" s="10" t="str">
        <f t="shared" si="187"/>
        <v>2017-2026Stockton1-in-10Typical Event DayPGE6</v>
      </c>
      <c r="B12025" t="s">
        <v>54</v>
      </c>
      <c r="C12025" t="s">
        <v>15</v>
      </c>
      <c r="D12025" t="s">
        <v>8</v>
      </c>
      <c r="E12025" t="s">
        <v>1</v>
      </c>
      <c r="F12025">
        <v>6</v>
      </c>
      <c r="G12025">
        <v>0.76757419109344482</v>
      </c>
      <c r="H12025">
        <v>0.76757419109344482</v>
      </c>
      <c r="I12025">
        <v>75.553298950195313</v>
      </c>
      <c r="J12025">
        <v>0</v>
      </c>
      <c r="K12025">
        <v>16376</v>
      </c>
      <c r="L12025">
        <v>15511.07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 t="s">
        <v>38</v>
      </c>
    </row>
    <row r="12026" spans="1:19" hidden="1" x14ac:dyDescent="0.25">
      <c r="A12026" s="10" t="str">
        <f t="shared" si="187"/>
        <v>2017-2026Stockton1-in-10Typical Event DayCAISO7</v>
      </c>
      <c r="B12026" t="s">
        <v>54</v>
      </c>
      <c r="C12026" t="s">
        <v>15</v>
      </c>
      <c r="D12026" t="s">
        <v>8</v>
      </c>
      <c r="E12026" t="s">
        <v>1</v>
      </c>
      <c r="F12026">
        <v>7</v>
      </c>
      <c r="G12026">
        <v>0.78535515069961548</v>
      </c>
      <c r="H12026">
        <v>0.78535515069961548</v>
      </c>
      <c r="I12026">
        <v>72.621902465820313</v>
      </c>
      <c r="J12026">
        <v>0</v>
      </c>
      <c r="K12026">
        <v>16376</v>
      </c>
      <c r="L12026">
        <v>15511.07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 t="s">
        <v>39</v>
      </c>
    </row>
    <row r="12027" spans="1:19" hidden="1" x14ac:dyDescent="0.25">
      <c r="A12027" s="10" t="str">
        <f t="shared" si="187"/>
        <v>2017-2026Stockton1-in-2Typical Event DayCAISO7</v>
      </c>
      <c r="B12027" t="s">
        <v>54</v>
      </c>
      <c r="C12027" t="s">
        <v>15</v>
      </c>
      <c r="D12027" t="s">
        <v>8</v>
      </c>
      <c r="E12027" t="s">
        <v>9</v>
      </c>
      <c r="F12027">
        <v>7</v>
      </c>
      <c r="G12027">
        <v>0.69055163860321045</v>
      </c>
      <c r="H12027">
        <v>0.69055163860321045</v>
      </c>
      <c r="I12027">
        <v>69.315788269042969</v>
      </c>
      <c r="J12027">
        <v>0</v>
      </c>
      <c r="K12027">
        <v>16376</v>
      </c>
      <c r="L12027">
        <v>15511.07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 t="s">
        <v>39</v>
      </c>
    </row>
    <row r="12028" spans="1:19" hidden="1" x14ac:dyDescent="0.25">
      <c r="A12028" s="10" t="str">
        <f t="shared" si="187"/>
        <v>2017-2026Stockton1-in-10Typical Event DayPGE7</v>
      </c>
      <c r="B12028" t="s">
        <v>54</v>
      </c>
      <c r="C12028" t="s">
        <v>15</v>
      </c>
      <c r="D12028" t="s">
        <v>8</v>
      </c>
      <c r="E12028" t="s">
        <v>1</v>
      </c>
      <c r="F12028">
        <v>7</v>
      </c>
      <c r="G12028">
        <v>0.83741331100463867</v>
      </c>
      <c r="H12028">
        <v>0.83741331100463867</v>
      </c>
      <c r="I12028">
        <v>75.082679748535156</v>
      </c>
      <c r="J12028">
        <v>0</v>
      </c>
      <c r="K12028">
        <v>16376</v>
      </c>
      <c r="L12028">
        <v>15511.07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 t="s">
        <v>38</v>
      </c>
    </row>
    <row r="12029" spans="1:19" hidden="1" x14ac:dyDescent="0.25">
      <c r="A12029" s="10" t="str">
        <f t="shared" si="187"/>
        <v>2017-2026Stockton1-in-2Typical Event DayPGE7</v>
      </c>
      <c r="B12029" t="s">
        <v>54</v>
      </c>
      <c r="C12029" t="s">
        <v>15</v>
      </c>
      <c r="D12029" t="s">
        <v>8</v>
      </c>
      <c r="E12029" t="s">
        <v>9</v>
      </c>
      <c r="F12029">
        <v>7</v>
      </c>
      <c r="G12029">
        <v>0.77777546644210815</v>
      </c>
      <c r="H12029">
        <v>0.77777546644210815</v>
      </c>
      <c r="I12029">
        <v>71.713592529296875</v>
      </c>
      <c r="J12029">
        <v>0</v>
      </c>
      <c r="K12029">
        <v>16376</v>
      </c>
      <c r="L12029">
        <v>15511.07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 t="s">
        <v>38</v>
      </c>
    </row>
    <row r="12030" spans="1:19" hidden="1" x14ac:dyDescent="0.25">
      <c r="A12030" s="10" t="str">
        <f t="shared" si="187"/>
        <v>2017-2026Stockton1-in-10Typical Event DayCAISO8</v>
      </c>
      <c r="B12030" t="s">
        <v>54</v>
      </c>
      <c r="C12030" t="s">
        <v>15</v>
      </c>
      <c r="D12030" t="s">
        <v>8</v>
      </c>
      <c r="E12030" t="s">
        <v>1</v>
      </c>
      <c r="F12030">
        <v>8</v>
      </c>
      <c r="G12030">
        <v>0.82458573579788208</v>
      </c>
      <c r="H12030">
        <v>0.82458573579788208</v>
      </c>
      <c r="I12030">
        <v>74.626785278320313</v>
      </c>
      <c r="J12030">
        <v>0</v>
      </c>
      <c r="K12030">
        <v>16376</v>
      </c>
      <c r="L12030">
        <v>15511.07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 t="s">
        <v>39</v>
      </c>
    </row>
    <row r="12031" spans="1:19" hidden="1" x14ac:dyDescent="0.25">
      <c r="A12031" s="10" t="str">
        <f t="shared" si="187"/>
        <v>2017-2026Stockton1-in-2Typical Event DayCAISO8</v>
      </c>
      <c r="B12031" t="s">
        <v>54</v>
      </c>
      <c r="C12031" t="s">
        <v>15</v>
      </c>
      <c r="D12031" t="s">
        <v>8</v>
      </c>
      <c r="E12031" t="s">
        <v>9</v>
      </c>
      <c r="F12031">
        <v>8</v>
      </c>
      <c r="G12031">
        <v>0.72504651546478271</v>
      </c>
      <c r="H12031">
        <v>0.72504651546478271</v>
      </c>
      <c r="I12031">
        <v>70.938247680664063</v>
      </c>
      <c r="J12031">
        <v>0</v>
      </c>
      <c r="K12031">
        <v>16376</v>
      </c>
      <c r="L12031">
        <v>15511.07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 t="s">
        <v>39</v>
      </c>
    </row>
    <row r="12032" spans="1:19" hidden="1" x14ac:dyDescent="0.25">
      <c r="A12032" s="10" t="str">
        <f t="shared" si="187"/>
        <v>2017-2026Stockton1-in-10Typical Event DayPGE8</v>
      </c>
      <c r="B12032" t="s">
        <v>54</v>
      </c>
      <c r="C12032" t="s">
        <v>15</v>
      </c>
      <c r="D12032" t="s">
        <v>8</v>
      </c>
      <c r="E12032" t="s">
        <v>1</v>
      </c>
      <c r="F12032">
        <v>8</v>
      </c>
      <c r="G12032">
        <v>0.87924426794052124</v>
      </c>
      <c r="H12032">
        <v>0.87924426794052124</v>
      </c>
      <c r="I12032">
        <v>77.040069580078125</v>
      </c>
      <c r="J12032">
        <v>0</v>
      </c>
      <c r="K12032">
        <v>16376</v>
      </c>
      <c r="L12032">
        <v>15511.07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 t="s">
        <v>38</v>
      </c>
    </row>
    <row r="12033" spans="1:19" hidden="1" x14ac:dyDescent="0.25">
      <c r="A12033" s="10" t="str">
        <f t="shared" si="187"/>
        <v>2017-2026Stockton1-in-2Typical Event DayPGE8</v>
      </c>
      <c r="B12033" t="s">
        <v>54</v>
      </c>
      <c r="C12033" t="s">
        <v>15</v>
      </c>
      <c r="D12033" t="s">
        <v>8</v>
      </c>
      <c r="E12033" t="s">
        <v>9</v>
      </c>
      <c r="F12033">
        <v>8</v>
      </c>
      <c r="G12033">
        <v>0.8166273832321167</v>
      </c>
      <c r="H12033">
        <v>0.8166273832321167</v>
      </c>
      <c r="I12033">
        <v>73.820854187011719</v>
      </c>
      <c r="J12033">
        <v>0</v>
      </c>
      <c r="K12033">
        <v>16376</v>
      </c>
      <c r="L12033">
        <v>15511.07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 t="s">
        <v>38</v>
      </c>
    </row>
    <row r="12034" spans="1:19" hidden="1" x14ac:dyDescent="0.25">
      <c r="A12034" s="10" t="str">
        <f t="shared" ref="A12034:A12097" si="188">CONCATENATE(B12034,C12034,E12034,D12034,S12034,F12034)</f>
        <v>2017-2026Stockton1-in-2Typical Event DayCAISO9</v>
      </c>
      <c r="B12034" t="s">
        <v>54</v>
      </c>
      <c r="C12034" t="s">
        <v>15</v>
      </c>
      <c r="D12034" t="s">
        <v>8</v>
      </c>
      <c r="E12034" t="s">
        <v>9</v>
      </c>
      <c r="F12034">
        <v>9</v>
      </c>
      <c r="G12034">
        <v>0.74679195880889893</v>
      </c>
      <c r="H12034">
        <v>0.74679195880889893</v>
      </c>
      <c r="I12034">
        <v>74.054336547851563</v>
      </c>
      <c r="J12034">
        <v>0</v>
      </c>
      <c r="K12034">
        <v>16376</v>
      </c>
      <c r="L12034">
        <v>15511.07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 t="s">
        <v>39</v>
      </c>
    </row>
    <row r="12035" spans="1:19" hidden="1" x14ac:dyDescent="0.25">
      <c r="A12035" s="10" t="str">
        <f t="shared" si="188"/>
        <v>2017-2026Stockton1-in-10Typical Event DayCAISO9</v>
      </c>
      <c r="B12035" t="s">
        <v>54</v>
      </c>
      <c r="C12035" t="s">
        <v>15</v>
      </c>
      <c r="D12035" t="s">
        <v>8</v>
      </c>
      <c r="E12035" t="s">
        <v>1</v>
      </c>
      <c r="F12035">
        <v>9</v>
      </c>
      <c r="G12035">
        <v>0.84931647777557373</v>
      </c>
      <c r="H12035">
        <v>0.84931647777557373</v>
      </c>
      <c r="I12035">
        <v>78.501312255859375</v>
      </c>
      <c r="J12035">
        <v>0</v>
      </c>
      <c r="K12035">
        <v>16376</v>
      </c>
      <c r="L12035">
        <v>15511.07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 t="s">
        <v>39</v>
      </c>
    </row>
    <row r="12036" spans="1:19" hidden="1" x14ac:dyDescent="0.25">
      <c r="A12036" s="10" t="str">
        <f t="shared" si="188"/>
        <v>2017-2026Stockton1-in-10Typical Event DayPGE9</v>
      </c>
      <c r="B12036" t="s">
        <v>54</v>
      </c>
      <c r="C12036" t="s">
        <v>15</v>
      </c>
      <c r="D12036" t="s">
        <v>8</v>
      </c>
      <c r="E12036" t="s">
        <v>1</v>
      </c>
      <c r="F12036">
        <v>9</v>
      </c>
      <c r="G12036">
        <v>0.90561437606811523</v>
      </c>
      <c r="H12036">
        <v>0.90561437606811523</v>
      </c>
      <c r="I12036">
        <v>81.169952392578125</v>
      </c>
      <c r="J12036">
        <v>0</v>
      </c>
      <c r="K12036">
        <v>16376</v>
      </c>
      <c r="L12036">
        <v>15511.07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 t="s">
        <v>38</v>
      </c>
    </row>
    <row r="12037" spans="1:19" hidden="1" x14ac:dyDescent="0.25">
      <c r="A12037" s="10" t="str">
        <f t="shared" si="188"/>
        <v>2017-2026Stockton1-in-2Typical Event DayPGE9</v>
      </c>
      <c r="B12037" t="s">
        <v>54</v>
      </c>
      <c r="C12037" t="s">
        <v>15</v>
      </c>
      <c r="D12037" t="s">
        <v>8</v>
      </c>
      <c r="E12037" t="s">
        <v>9</v>
      </c>
      <c r="F12037">
        <v>9</v>
      </c>
      <c r="G12037">
        <v>0.84111946821212769</v>
      </c>
      <c r="H12037">
        <v>0.84111946821212769</v>
      </c>
      <c r="I12037">
        <v>77.961433410644531</v>
      </c>
      <c r="J12037">
        <v>0</v>
      </c>
      <c r="K12037">
        <v>16376</v>
      </c>
      <c r="L12037">
        <v>15511.07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 t="s">
        <v>38</v>
      </c>
    </row>
    <row r="12038" spans="1:19" hidden="1" x14ac:dyDescent="0.25">
      <c r="A12038" s="10" t="str">
        <f t="shared" si="188"/>
        <v>2017-2026Stockton1-in-2Typical Event DayCAISO10</v>
      </c>
      <c r="B12038" t="s">
        <v>54</v>
      </c>
      <c r="C12038" t="s">
        <v>15</v>
      </c>
      <c r="D12038" t="s">
        <v>8</v>
      </c>
      <c r="E12038" t="s">
        <v>9</v>
      </c>
      <c r="F12038">
        <v>10</v>
      </c>
      <c r="G12038">
        <v>0.8142666220664978</v>
      </c>
      <c r="H12038">
        <v>0.8142666220664978</v>
      </c>
      <c r="I12038">
        <v>77.865150451660156</v>
      </c>
      <c r="J12038">
        <v>0</v>
      </c>
      <c r="K12038">
        <v>16376</v>
      </c>
      <c r="L12038">
        <v>15511.07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 t="s">
        <v>39</v>
      </c>
    </row>
    <row r="12039" spans="1:19" hidden="1" x14ac:dyDescent="0.25">
      <c r="A12039" s="10" t="str">
        <f t="shared" si="188"/>
        <v>2017-2026Stockton1-in-10Typical Event DayCAISO10</v>
      </c>
      <c r="B12039" t="s">
        <v>54</v>
      </c>
      <c r="C12039" t="s">
        <v>15</v>
      </c>
      <c r="D12039" t="s">
        <v>8</v>
      </c>
      <c r="E12039" t="s">
        <v>1</v>
      </c>
      <c r="F12039">
        <v>10</v>
      </c>
      <c r="G12039">
        <v>0.92605453729629517</v>
      </c>
      <c r="H12039">
        <v>0.92605453729629517</v>
      </c>
      <c r="I12039">
        <v>82.448860168457031</v>
      </c>
      <c r="J12039">
        <v>0</v>
      </c>
      <c r="K12039">
        <v>16376</v>
      </c>
      <c r="L12039">
        <v>15511.07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 t="s">
        <v>39</v>
      </c>
    </row>
    <row r="12040" spans="1:19" hidden="1" x14ac:dyDescent="0.25">
      <c r="A12040" s="10" t="str">
        <f t="shared" si="188"/>
        <v>2017-2026Stockton1-in-2Typical Event DayPGE10</v>
      </c>
      <c r="B12040" t="s">
        <v>54</v>
      </c>
      <c r="C12040" t="s">
        <v>15</v>
      </c>
      <c r="D12040" t="s">
        <v>8</v>
      </c>
      <c r="E12040" t="s">
        <v>9</v>
      </c>
      <c r="F12040">
        <v>10</v>
      </c>
      <c r="G12040">
        <v>0.91711688041687012</v>
      </c>
      <c r="H12040">
        <v>0.91711688041687012</v>
      </c>
      <c r="I12040">
        <v>82.279655456542969</v>
      </c>
      <c r="J12040">
        <v>0</v>
      </c>
      <c r="K12040">
        <v>16376</v>
      </c>
      <c r="L12040">
        <v>15511.07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 t="s">
        <v>38</v>
      </c>
    </row>
    <row r="12041" spans="1:19" hidden="1" x14ac:dyDescent="0.25">
      <c r="A12041" s="10" t="str">
        <f t="shared" si="188"/>
        <v>2017-2026Stockton1-in-10Typical Event DayPGE10</v>
      </c>
      <c r="B12041" t="s">
        <v>54</v>
      </c>
      <c r="C12041" t="s">
        <v>15</v>
      </c>
      <c r="D12041" t="s">
        <v>8</v>
      </c>
      <c r="E12041" t="s">
        <v>1</v>
      </c>
      <c r="F12041">
        <v>10</v>
      </c>
      <c r="G12041">
        <v>0.98743909597396851</v>
      </c>
      <c r="H12041">
        <v>0.98743909597396851</v>
      </c>
      <c r="I12041">
        <v>84.552932739257813</v>
      </c>
      <c r="J12041">
        <v>0</v>
      </c>
      <c r="K12041">
        <v>16376</v>
      </c>
      <c r="L12041">
        <v>15511.07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 t="s">
        <v>38</v>
      </c>
    </row>
    <row r="12042" spans="1:19" hidden="1" x14ac:dyDescent="0.25">
      <c r="A12042" s="10" t="str">
        <f t="shared" si="188"/>
        <v>2017-2026Stockton1-in-10Typical Event DayCAISO11</v>
      </c>
      <c r="B12042" t="s">
        <v>54</v>
      </c>
      <c r="C12042" t="s">
        <v>15</v>
      </c>
      <c r="D12042" t="s">
        <v>8</v>
      </c>
      <c r="E12042" t="s">
        <v>1</v>
      </c>
      <c r="F12042">
        <v>11</v>
      </c>
      <c r="G12042">
        <v>1.053084135055542</v>
      </c>
      <c r="H12042">
        <v>1.053084135055542</v>
      </c>
      <c r="I12042">
        <v>86.525337219238281</v>
      </c>
      <c r="J12042">
        <v>0</v>
      </c>
      <c r="K12042">
        <v>16376</v>
      </c>
      <c r="L12042">
        <v>15511.07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 t="s">
        <v>39</v>
      </c>
    </row>
    <row r="12043" spans="1:19" hidden="1" x14ac:dyDescent="0.25">
      <c r="A12043" s="10" t="str">
        <f t="shared" si="188"/>
        <v>2017-2026Stockton1-in-2Typical Event DayCAISO11</v>
      </c>
      <c r="B12043" t="s">
        <v>54</v>
      </c>
      <c r="C12043" t="s">
        <v>15</v>
      </c>
      <c r="D12043" t="s">
        <v>8</v>
      </c>
      <c r="E12043" t="s">
        <v>9</v>
      </c>
      <c r="F12043">
        <v>11</v>
      </c>
      <c r="G12043">
        <v>0.92596191167831421</v>
      </c>
      <c r="H12043">
        <v>0.92596191167831421</v>
      </c>
      <c r="I12043">
        <v>82.103416442871094</v>
      </c>
      <c r="J12043">
        <v>0</v>
      </c>
      <c r="K12043">
        <v>16376</v>
      </c>
      <c r="L12043">
        <v>15511.07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 t="s">
        <v>39</v>
      </c>
    </row>
    <row r="12044" spans="1:19" hidden="1" x14ac:dyDescent="0.25">
      <c r="A12044" s="10" t="str">
        <f t="shared" si="188"/>
        <v>2017-2026Stockton1-in-2Typical Event DayPGE11</v>
      </c>
      <c r="B12044" t="s">
        <v>54</v>
      </c>
      <c r="C12044" t="s">
        <v>15</v>
      </c>
      <c r="D12044" t="s">
        <v>8</v>
      </c>
      <c r="E12044" t="s">
        <v>9</v>
      </c>
      <c r="F12044">
        <v>11</v>
      </c>
      <c r="G12044">
        <v>1.0429204702377319</v>
      </c>
      <c r="H12044">
        <v>1.0429204702377319</v>
      </c>
      <c r="I12044">
        <v>86.386360168457031</v>
      </c>
      <c r="J12044">
        <v>0</v>
      </c>
      <c r="K12044">
        <v>16376</v>
      </c>
      <c r="L12044">
        <v>15511.07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 t="s">
        <v>38</v>
      </c>
    </row>
    <row r="12045" spans="1:19" hidden="1" x14ac:dyDescent="0.25">
      <c r="A12045" s="10" t="str">
        <f t="shared" si="188"/>
        <v>2017-2026Stockton1-in-10Typical Event DayPGE11</v>
      </c>
      <c r="B12045" t="s">
        <v>54</v>
      </c>
      <c r="C12045" t="s">
        <v>15</v>
      </c>
      <c r="D12045" t="s">
        <v>8</v>
      </c>
      <c r="E12045" t="s">
        <v>1</v>
      </c>
      <c r="F12045">
        <v>11</v>
      </c>
      <c r="G12045">
        <v>1.1228889226913452</v>
      </c>
      <c r="H12045">
        <v>1.1228889226913452</v>
      </c>
      <c r="I12045">
        <v>88.16619873046875</v>
      </c>
      <c r="J12045">
        <v>0</v>
      </c>
      <c r="K12045">
        <v>16376</v>
      </c>
      <c r="L12045">
        <v>15511.07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 t="s">
        <v>38</v>
      </c>
    </row>
    <row r="12046" spans="1:19" hidden="1" x14ac:dyDescent="0.25">
      <c r="A12046" s="10" t="str">
        <f t="shared" si="188"/>
        <v>2017-2026Stockton1-in-2Typical Event DayCAISO12</v>
      </c>
      <c r="B12046" t="s">
        <v>54</v>
      </c>
      <c r="C12046" t="s">
        <v>15</v>
      </c>
      <c r="D12046" t="s">
        <v>8</v>
      </c>
      <c r="E12046" t="s">
        <v>9</v>
      </c>
      <c r="F12046">
        <v>12</v>
      </c>
      <c r="G12046">
        <v>1.1082700490951538</v>
      </c>
      <c r="H12046">
        <v>1.1082700490951538</v>
      </c>
      <c r="I12046">
        <v>85.95355224609375</v>
      </c>
      <c r="J12046">
        <v>0</v>
      </c>
      <c r="K12046">
        <v>16376</v>
      </c>
      <c r="L12046">
        <v>15511.07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 t="s">
        <v>39</v>
      </c>
    </row>
    <row r="12047" spans="1:19" hidden="1" x14ac:dyDescent="0.25">
      <c r="A12047" s="10" t="str">
        <f t="shared" si="188"/>
        <v>2017-2026Stockton1-in-10Typical Event DayCAISO12</v>
      </c>
      <c r="B12047" t="s">
        <v>54</v>
      </c>
      <c r="C12047" t="s">
        <v>15</v>
      </c>
      <c r="D12047" t="s">
        <v>8</v>
      </c>
      <c r="E12047" t="s">
        <v>1</v>
      </c>
      <c r="F12047">
        <v>12</v>
      </c>
      <c r="G12047">
        <v>1.2604206800460815</v>
      </c>
      <c r="H12047">
        <v>1.2604206800460815</v>
      </c>
      <c r="I12047">
        <v>90.587654113769531</v>
      </c>
      <c r="J12047">
        <v>0</v>
      </c>
      <c r="K12047">
        <v>16376</v>
      </c>
      <c r="L12047">
        <v>15511.07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 t="s">
        <v>39</v>
      </c>
    </row>
    <row r="12048" spans="1:19" hidden="1" x14ac:dyDescent="0.25">
      <c r="A12048" s="10" t="str">
        <f t="shared" si="188"/>
        <v>2017-2026Stockton1-in-10Typical Event DayPGE12</v>
      </c>
      <c r="B12048" t="s">
        <v>54</v>
      </c>
      <c r="C12048" t="s">
        <v>15</v>
      </c>
      <c r="D12048" t="s">
        <v>8</v>
      </c>
      <c r="E12048" t="s">
        <v>1</v>
      </c>
      <c r="F12048">
        <v>12</v>
      </c>
      <c r="G12048">
        <v>1.3439691066741943</v>
      </c>
      <c r="H12048">
        <v>1.3439691066741943</v>
      </c>
      <c r="I12048">
        <v>91.922576904296875</v>
      </c>
      <c r="J12048">
        <v>0</v>
      </c>
      <c r="K12048">
        <v>16376</v>
      </c>
      <c r="L12048">
        <v>15511.07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 t="s">
        <v>38</v>
      </c>
    </row>
    <row r="12049" spans="1:19" hidden="1" x14ac:dyDescent="0.25">
      <c r="A12049" s="10" t="str">
        <f t="shared" si="188"/>
        <v>2017-2026Stockton1-in-2Typical Event DayPGE12</v>
      </c>
      <c r="B12049" t="s">
        <v>54</v>
      </c>
      <c r="C12049" t="s">
        <v>15</v>
      </c>
      <c r="D12049" t="s">
        <v>8</v>
      </c>
      <c r="E12049" t="s">
        <v>9</v>
      </c>
      <c r="F12049">
        <v>12</v>
      </c>
      <c r="G12049">
        <v>1.2482559680938721</v>
      </c>
      <c r="H12049">
        <v>1.2482559680938721</v>
      </c>
      <c r="I12049">
        <v>90.574699401855469</v>
      </c>
      <c r="J12049">
        <v>0</v>
      </c>
      <c r="K12049">
        <v>16376</v>
      </c>
      <c r="L12049">
        <v>15511.07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 t="s">
        <v>38</v>
      </c>
    </row>
    <row r="12050" spans="1:19" hidden="1" x14ac:dyDescent="0.25">
      <c r="A12050" s="10" t="str">
        <f t="shared" si="188"/>
        <v>2017-2026Stockton1-in-10Typical Event DayCAISO13</v>
      </c>
      <c r="B12050" t="s">
        <v>54</v>
      </c>
      <c r="C12050" t="s">
        <v>15</v>
      </c>
      <c r="D12050" t="s">
        <v>8</v>
      </c>
      <c r="E12050" t="s">
        <v>1</v>
      </c>
      <c r="F12050">
        <v>13</v>
      </c>
      <c r="G12050">
        <v>1.5283807516098022</v>
      </c>
      <c r="H12050">
        <v>1.5283807516098022</v>
      </c>
      <c r="I12050">
        <v>93.792228698730469</v>
      </c>
      <c r="J12050">
        <v>0</v>
      </c>
      <c r="K12050">
        <v>16376</v>
      </c>
      <c r="L12050">
        <v>15511.07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 t="s">
        <v>39</v>
      </c>
    </row>
    <row r="12051" spans="1:19" hidden="1" x14ac:dyDescent="0.25">
      <c r="A12051" s="10" t="str">
        <f t="shared" si="188"/>
        <v>2017-2026Stockton1-in-2Typical Event DayCAISO13</v>
      </c>
      <c r="B12051" t="s">
        <v>54</v>
      </c>
      <c r="C12051" t="s">
        <v>15</v>
      </c>
      <c r="D12051" t="s">
        <v>8</v>
      </c>
      <c r="E12051" t="s">
        <v>9</v>
      </c>
      <c r="F12051">
        <v>13</v>
      </c>
      <c r="G12051">
        <v>1.3438836336135864</v>
      </c>
      <c r="H12051">
        <v>1.3438836336135864</v>
      </c>
      <c r="I12051">
        <v>89.852012634277344</v>
      </c>
      <c r="J12051">
        <v>0</v>
      </c>
      <c r="K12051">
        <v>16376</v>
      </c>
      <c r="L12051">
        <v>15511.07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 t="s">
        <v>39</v>
      </c>
    </row>
    <row r="12052" spans="1:19" hidden="1" x14ac:dyDescent="0.25">
      <c r="A12052" s="10" t="str">
        <f t="shared" si="188"/>
        <v>2017-2026Stockton1-in-2Typical Event DayPGE13</v>
      </c>
      <c r="B12052" t="s">
        <v>54</v>
      </c>
      <c r="C12052" t="s">
        <v>15</v>
      </c>
      <c r="D12052" t="s">
        <v>8</v>
      </c>
      <c r="E12052" t="s">
        <v>9</v>
      </c>
      <c r="F12052">
        <v>13</v>
      </c>
      <c r="G12052">
        <v>1.5136299133300781</v>
      </c>
      <c r="H12052">
        <v>1.5136299133300781</v>
      </c>
      <c r="I12052">
        <v>94.033599853515625</v>
      </c>
      <c r="J12052">
        <v>0</v>
      </c>
      <c r="K12052">
        <v>16376</v>
      </c>
      <c r="L12052">
        <v>15511.07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 t="s">
        <v>38</v>
      </c>
    </row>
    <row r="12053" spans="1:19" hidden="1" x14ac:dyDescent="0.25">
      <c r="A12053" s="10" t="str">
        <f t="shared" si="188"/>
        <v>2017-2026Stockton1-in-10Typical Event DayPGE13</v>
      </c>
      <c r="B12053" t="s">
        <v>54</v>
      </c>
      <c r="C12053" t="s">
        <v>15</v>
      </c>
      <c r="D12053" t="s">
        <v>8</v>
      </c>
      <c r="E12053" t="s">
        <v>1</v>
      </c>
      <c r="F12053">
        <v>13</v>
      </c>
      <c r="G12053">
        <v>1.6296912431716919</v>
      </c>
      <c r="H12053">
        <v>1.6296912431716919</v>
      </c>
      <c r="I12053">
        <v>95.41375732421875</v>
      </c>
      <c r="J12053">
        <v>0</v>
      </c>
      <c r="K12053">
        <v>16376</v>
      </c>
      <c r="L12053">
        <v>15511.07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 t="s">
        <v>38</v>
      </c>
    </row>
    <row r="12054" spans="1:19" hidden="1" x14ac:dyDescent="0.25">
      <c r="A12054" s="10" t="str">
        <f t="shared" si="188"/>
        <v>2017-2026Stockton1-in-10Typical Event DayCAISO14</v>
      </c>
      <c r="B12054" t="s">
        <v>54</v>
      </c>
      <c r="C12054" t="s">
        <v>15</v>
      </c>
      <c r="D12054" t="s">
        <v>8</v>
      </c>
      <c r="E12054" t="s">
        <v>1</v>
      </c>
      <c r="F12054">
        <v>14</v>
      </c>
      <c r="G12054">
        <v>1.8352847099304199</v>
      </c>
      <c r="H12054">
        <v>1.4933645725250244</v>
      </c>
      <c r="I12054">
        <v>96.620590209960938</v>
      </c>
      <c r="J12054">
        <v>0.10273714363574982</v>
      </c>
      <c r="K12054">
        <v>16376</v>
      </c>
      <c r="L12054">
        <v>15511.07</v>
      </c>
      <c r="M12054">
        <v>0.34192007780075073</v>
      </c>
      <c r="N12054">
        <v>0.21025215089321136</v>
      </c>
      <c r="O12054">
        <v>0.28804472088813782</v>
      </c>
      <c r="P12054">
        <v>0.34192007780075073</v>
      </c>
      <c r="Q12054">
        <v>0.39579543471336365</v>
      </c>
      <c r="R12054">
        <v>0.47358798980712891</v>
      </c>
      <c r="S12054" t="s">
        <v>39</v>
      </c>
    </row>
    <row r="12055" spans="1:19" hidden="1" x14ac:dyDescent="0.25">
      <c r="A12055" s="10" t="str">
        <f t="shared" si="188"/>
        <v>2017-2026Stockton1-in-2Typical Event DayCAISO14</v>
      </c>
      <c r="B12055" t="s">
        <v>54</v>
      </c>
      <c r="C12055" t="s">
        <v>15</v>
      </c>
      <c r="D12055" t="s">
        <v>8</v>
      </c>
      <c r="E12055" t="s">
        <v>9</v>
      </c>
      <c r="F12055">
        <v>14</v>
      </c>
      <c r="G12055">
        <v>1.6137398481369019</v>
      </c>
      <c r="H12055">
        <v>1.349658727645874</v>
      </c>
      <c r="I12055">
        <v>92.405685424804688</v>
      </c>
      <c r="J12055">
        <v>0.10273714363574982</v>
      </c>
      <c r="K12055">
        <v>16376</v>
      </c>
      <c r="L12055">
        <v>15511.07</v>
      </c>
      <c r="M12055">
        <v>0.26408112049102783</v>
      </c>
      <c r="N12055">
        <v>0.13241319358348846</v>
      </c>
      <c r="O12055">
        <v>0.21020576357841492</v>
      </c>
      <c r="P12055">
        <v>0.26408112049102783</v>
      </c>
      <c r="Q12055">
        <v>0.31795647740364075</v>
      </c>
      <c r="R12055">
        <v>0.39574903249740601</v>
      </c>
      <c r="S12055" t="s">
        <v>39</v>
      </c>
    </row>
    <row r="12056" spans="1:19" hidden="1" x14ac:dyDescent="0.25">
      <c r="A12056" s="10" t="str">
        <f t="shared" si="188"/>
        <v>2017-2026Stockton1-in-10Typical Event DayPGE14</v>
      </c>
      <c r="B12056" t="s">
        <v>54</v>
      </c>
      <c r="C12056" t="s">
        <v>15</v>
      </c>
      <c r="D12056" t="s">
        <v>8</v>
      </c>
      <c r="E12056" t="s">
        <v>1</v>
      </c>
      <c r="F12056">
        <v>14</v>
      </c>
      <c r="G12056">
        <v>1.956938624382019</v>
      </c>
      <c r="H12056">
        <v>1.5773637294769287</v>
      </c>
      <c r="I12056">
        <v>98.2723388671875</v>
      </c>
      <c r="J12056">
        <v>0.10273714363574982</v>
      </c>
      <c r="K12056">
        <v>16376</v>
      </c>
      <c r="L12056">
        <v>15511.07</v>
      </c>
      <c r="M12056">
        <v>0.37957483530044556</v>
      </c>
      <c r="N12056">
        <v>0.24790690839290619</v>
      </c>
      <c r="O12056">
        <v>0.32569947838783264</v>
      </c>
      <c r="P12056">
        <v>0.37957483530044556</v>
      </c>
      <c r="Q12056">
        <v>0.43345019221305847</v>
      </c>
      <c r="R12056">
        <v>0.51124274730682373</v>
      </c>
      <c r="S12056" t="s">
        <v>38</v>
      </c>
    </row>
    <row r="12057" spans="1:19" hidden="1" x14ac:dyDescent="0.25">
      <c r="A12057" s="10" t="str">
        <f t="shared" si="188"/>
        <v>2017-2026Stockton1-in-2Typical Event DayPGE14</v>
      </c>
      <c r="B12057" t="s">
        <v>54</v>
      </c>
      <c r="C12057" t="s">
        <v>15</v>
      </c>
      <c r="D12057" t="s">
        <v>8</v>
      </c>
      <c r="E12057" t="s">
        <v>9</v>
      </c>
      <c r="F12057">
        <v>14</v>
      </c>
      <c r="G12057">
        <v>1.817571759223938</v>
      </c>
      <c r="H12057">
        <v>1.4779109954833984</v>
      </c>
      <c r="I12057">
        <v>96.879226684570313</v>
      </c>
      <c r="J12057">
        <v>0.10273714363574982</v>
      </c>
      <c r="K12057">
        <v>16376</v>
      </c>
      <c r="L12057">
        <v>15511.07</v>
      </c>
      <c r="M12057">
        <v>0.33966073393821716</v>
      </c>
      <c r="N12057">
        <v>0.2079928070306778</v>
      </c>
      <c r="O12057">
        <v>0.28578537702560425</v>
      </c>
      <c r="P12057">
        <v>0.33966073393821716</v>
      </c>
      <c r="Q12057">
        <v>0.39353609085083008</v>
      </c>
      <c r="R12057">
        <v>0.47132864594459534</v>
      </c>
      <c r="S12057" t="s">
        <v>38</v>
      </c>
    </row>
    <row r="12058" spans="1:19" hidden="1" x14ac:dyDescent="0.25">
      <c r="A12058" s="10" t="str">
        <f t="shared" si="188"/>
        <v>2017-2026Stockton1-in-10Typical Event DayCAISO15</v>
      </c>
      <c r="B12058" t="s">
        <v>54</v>
      </c>
      <c r="C12058" t="s">
        <v>15</v>
      </c>
      <c r="D12058" t="s">
        <v>8</v>
      </c>
      <c r="E12058" t="s">
        <v>1</v>
      </c>
      <c r="F12058">
        <v>15</v>
      </c>
      <c r="G12058">
        <v>2.1536414623260498</v>
      </c>
      <c r="H12058">
        <v>1.6356689929962158</v>
      </c>
      <c r="I12058">
        <v>98.959648132324219</v>
      </c>
      <c r="J12058">
        <v>0.1230589896440506</v>
      </c>
      <c r="K12058">
        <v>16376</v>
      </c>
      <c r="L12058">
        <v>15511.07</v>
      </c>
      <c r="M12058">
        <v>0.51797246932983398</v>
      </c>
      <c r="N12058">
        <v>0.36026006937026978</v>
      </c>
      <c r="O12058">
        <v>0.4534403383731842</v>
      </c>
      <c r="P12058">
        <v>0.51797246932983398</v>
      </c>
      <c r="Q12058">
        <v>0.58250463008880615</v>
      </c>
      <c r="R12058">
        <v>0.67568486928939819</v>
      </c>
      <c r="S12058" t="s">
        <v>39</v>
      </c>
    </row>
    <row r="12059" spans="1:19" hidden="1" x14ac:dyDescent="0.25">
      <c r="A12059" s="10" t="str">
        <f t="shared" si="188"/>
        <v>2017-2026Stockton1-in-2Typical Event DayCAISO15</v>
      </c>
      <c r="B12059" t="s">
        <v>54</v>
      </c>
      <c r="C12059" t="s">
        <v>15</v>
      </c>
      <c r="D12059" t="s">
        <v>8</v>
      </c>
      <c r="E12059" t="s">
        <v>9</v>
      </c>
      <c r="F12059">
        <v>15</v>
      </c>
      <c r="G12059">
        <v>1.8936663866043091</v>
      </c>
      <c r="H12059">
        <v>1.4822293519973755</v>
      </c>
      <c r="I12059">
        <v>94.578826904296875</v>
      </c>
      <c r="J12059">
        <v>0.1230589896440506</v>
      </c>
      <c r="K12059">
        <v>16376</v>
      </c>
      <c r="L12059">
        <v>15511.07</v>
      </c>
      <c r="M12059">
        <v>0.41143706440925598</v>
      </c>
      <c r="N12059">
        <v>0.25372466444969177</v>
      </c>
      <c r="O12059">
        <v>0.3469049334526062</v>
      </c>
      <c r="P12059">
        <v>0.41143706440925598</v>
      </c>
      <c r="Q12059">
        <v>0.47596919536590576</v>
      </c>
      <c r="R12059">
        <v>0.56914949417114258</v>
      </c>
      <c r="S12059" t="s">
        <v>39</v>
      </c>
    </row>
    <row r="12060" spans="1:19" hidden="1" x14ac:dyDescent="0.25">
      <c r="A12060" s="10" t="str">
        <f t="shared" si="188"/>
        <v>2017-2026Stockton1-in-10Typical Event DayPGE15</v>
      </c>
      <c r="B12060" t="s">
        <v>54</v>
      </c>
      <c r="C12060" t="s">
        <v>15</v>
      </c>
      <c r="D12060" t="s">
        <v>8</v>
      </c>
      <c r="E12060" t="s">
        <v>1</v>
      </c>
      <c r="F12060">
        <v>15</v>
      </c>
      <c r="G12060">
        <v>2.2963979244232178</v>
      </c>
      <c r="H12060">
        <v>1.7275795936584473</v>
      </c>
      <c r="I12060">
        <v>100.58342742919922</v>
      </c>
      <c r="J12060">
        <v>0.1230589896440506</v>
      </c>
      <c r="K12060">
        <v>16376</v>
      </c>
      <c r="L12060">
        <v>15511.07</v>
      </c>
      <c r="M12060">
        <v>0.56881827116012573</v>
      </c>
      <c r="N12060">
        <v>0.41110587120056152</v>
      </c>
      <c r="O12060">
        <v>0.50428611040115356</v>
      </c>
      <c r="P12060">
        <v>0.56881827116012573</v>
      </c>
      <c r="Q12060">
        <v>0.6333504319190979</v>
      </c>
      <c r="R12060">
        <v>0.72653067111968994</v>
      </c>
      <c r="S12060" t="s">
        <v>38</v>
      </c>
    </row>
    <row r="12061" spans="1:19" hidden="1" x14ac:dyDescent="0.25">
      <c r="A12061" s="10" t="str">
        <f t="shared" si="188"/>
        <v>2017-2026Stockton1-in-2Typical Event DayPGE15</v>
      </c>
      <c r="B12061" t="s">
        <v>54</v>
      </c>
      <c r="C12061" t="s">
        <v>15</v>
      </c>
      <c r="D12061" t="s">
        <v>8</v>
      </c>
      <c r="E12061" t="s">
        <v>9</v>
      </c>
      <c r="F12061">
        <v>15</v>
      </c>
      <c r="G12061">
        <v>2.1328558921813965</v>
      </c>
      <c r="H12061">
        <v>1.6182844638824463</v>
      </c>
      <c r="I12061">
        <v>99.235549926757812</v>
      </c>
      <c r="J12061">
        <v>0.1230589896440506</v>
      </c>
      <c r="K12061">
        <v>16376</v>
      </c>
      <c r="L12061">
        <v>15511.07</v>
      </c>
      <c r="M12061">
        <v>0.5145714282989502</v>
      </c>
      <c r="N12061">
        <v>0.35685902833938599</v>
      </c>
      <c r="O12061">
        <v>0.45003929734230042</v>
      </c>
      <c r="P12061">
        <v>0.5145714282989502</v>
      </c>
      <c r="Q12061">
        <v>0.57910358905792236</v>
      </c>
      <c r="R12061">
        <v>0.6722838282585144</v>
      </c>
      <c r="S12061" t="s">
        <v>38</v>
      </c>
    </row>
    <row r="12062" spans="1:19" hidden="1" x14ac:dyDescent="0.25">
      <c r="A12062" s="10" t="str">
        <f t="shared" si="188"/>
        <v>2017-2026Stockton1-in-10Typical Event DayCAISO16</v>
      </c>
      <c r="B12062" t="s">
        <v>54</v>
      </c>
      <c r="C12062" t="s">
        <v>15</v>
      </c>
      <c r="D12062" t="s">
        <v>8</v>
      </c>
      <c r="E12062" t="s">
        <v>1</v>
      </c>
      <c r="F12062">
        <v>16</v>
      </c>
      <c r="G12062">
        <v>2.497600793838501</v>
      </c>
      <c r="H12062">
        <v>1.9043622016906738</v>
      </c>
      <c r="I12062">
        <v>100.33220672607422</v>
      </c>
      <c r="J12062">
        <v>0.15615223348140717</v>
      </c>
      <c r="K12062">
        <v>16376</v>
      </c>
      <c r="L12062">
        <v>15511.07</v>
      </c>
      <c r="M12062">
        <v>0.59323853254318237</v>
      </c>
      <c r="N12062">
        <v>0.39311382174491882</v>
      </c>
      <c r="O12062">
        <v>0.5113523006439209</v>
      </c>
      <c r="P12062">
        <v>0.59323853254318237</v>
      </c>
      <c r="Q12062">
        <v>0.67512476444244385</v>
      </c>
      <c r="R12062">
        <v>0.79336321353912354</v>
      </c>
      <c r="S12062" t="s">
        <v>39</v>
      </c>
    </row>
    <row r="12063" spans="1:19" hidden="1" x14ac:dyDescent="0.25">
      <c r="A12063" s="10" t="str">
        <f t="shared" si="188"/>
        <v>2017-2026Stockton1-in-2Typical Event DayCAISO16</v>
      </c>
      <c r="B12063" t="s">
        <v>54</v>
      </c>
      <c r="C12063" t="s">
        <v>15</v>
      </c>
      <c r="D12063" t="s">
        <v>8</v>
      </c>
      <c r="E12063" t="s">
        <v>9</v>
      </c>
      <c r="F12063">
        <v>16</v>
      </c>
      <c r="G12063">
        <v>2.1961050033569336</v>
      </c>
      <c r="H12063">
        <v>1.7259985208511353</v>
      </c>
      <c r="I12063">
        <v>95.99005126953125</v>
      </c>
      <c r="J12063">
        <v>0.15615223348140717</v>
      </c>
      <c r="K12063">
        <v>16376</v>
      </c>
      <c r="L12063">
        <v>15511.07</v>
      </c>
      <c r="M12063">
        <v>0.47010645270347595</v>
      </c>
      <c r="N12063">
        <v>0.2699817419052124</v>
      </c>
      <c r="O12063">
        <v>0.38822022080421448</v>
      </c>
      <c r="P12063">
        <v>0.47010645270347595</v>
      </c>
      <c r="Q12063">
        <v>0.55199265480041504</v>
      </c>
      <c r="R12063">
        <v>0.6702311635017395</v>
      </c>
      <c r="S12063" t="s">
        <v>39</v>
      </c>
    </row>
    <row r="12064" spans="1:19" hidden="1" x14ac:dyDescent="0.25">
      <c r="A12064" s="10" t="str">
        <f t="shared" si="188"/>
        <v>2017-2026Stockton1-in-2Typical Event DayPGE16</v>
      </c>
      <c r="B12064" t="s">
        <v>54</v>
      </c>
      <c r="C12064" t="s">
        <v>15</v>
      </c>
      <c r="D12064" t="s">
        <v>8</v>
      </c>
      <c r="E12064" t="s">
        <v>9</v>
      </c>
      <c r="F12064">
        <v>16</v>
      </c>
      <c r="G12064">
        <v>2.4734957218170166</v>
      </c>
      <c r="H12064">
        <v>1.8740497827529907</v>
      </c>
      <c r="I12064">
        <v>100.76642608642578</v>
      </c>
      <c r="J12064">
        <v>0.15615223348140717</v>
      </c>
      <c r="K12064">
        <v>16376</v>
      </c>
      <c r="L12064">
        <v>15511.07</v>
      </c>
      <c r="M12064">
        <v>0.59944593906402588</v>
      </c>
      <c r="N12064">
        <v>0.39932122826576233</v>
      </c>
      <c r="O12064">
        <v>0.5175597071647644</v>
      </c>
      <c r="P12064">
        <v>0.59944593906402588</v>
      </c>
      <c r="Q12064">
        <v>0.68133217096328735</v>
      </c>
      <c r="R12064">
        <v>0.79957062005996704</v>
      </c>
      <c r="S12064" t="s">
        <v>38</v>
      </c>
    </row>
    <row r="12065" spans="1:19" hidden="1" x14ac:dyDescent="0.25">
      <c r="A12065" s="10" t="str">
        <f t="shared" si="188"/>
        <v>2017-2026Stockton1-in-10Typical Event DayPGE16</v>
      </c>
      <c r="B12065" t="s">
        <v>54</v>
      </c>
      <c r="C12065" t="s">
        <v>15</v>
      </c>
      <c r="D12065" t="s">
        <v>8</v>
      </c>
      <c r="E12065" t="s">
        <v>1</v>
      </c>
      <c r="F12065">
        <v>16</v>
      </c>
      <c r="G12065">
        <v>2.6631569862365723</v>
      </c>
      <c r="H12065">
        <v>2.0107290744781494</v>
      </c>
      <c r="I12065">
        <v>102.30940246582031</v>
      </c>
      <c r="J12065">
        <v>0.15615223348140717</v>
      </c>
      <c r="K12065">
        <v>16376</v>
      </c>
      <c r="L12065">
        <v>15511.07</v>
      </c>
      <c r="M12065">
        <v>0.65242797136306763</v>
      </c>
      <c r="N12065">
        <v>0.45230326056480408</v>
      </c>
      <c r="O12065">
        <v>0.57054173946380615</v>
      </c>
      <c r="P12065">
        <v>0.65242797136306763</v>
      </c>
      <c r="Q12065">
        <v>0.7343142032623291</v>
      </c>
      <c r="R12065">
        <v>0.85255265235900879</v>
      </c>
      <c r="S12065" t="s">
        <v>38</v>
      </c>
    </row>
    <row r="12066" spans="1:19" hidden="1" x14ac:dyDescent="0.25">
      <c r="A12066" s="10" t="str">
        <f t="shared" si="188"/>
        <v>2017-2026Stockton1-in-10Typical Event DayCAISO17</v>
      </c>
      <c r="B12066" t="s">
        <v>54</v>
      </c>
      <c r="C12066" t="s">
        <v>15</v>
      </c>
      <c r="D12066" t="s">
        <v>8</v>
      </c>
      <c r="E12066" t="s">
        <v>1</v>
      </c>
      <c r="F12066">
        <v>17</v>
      </c>
      <c r="G12066">
        <v>2.7954883575439453</v>
      </c>
      <c r="H12066">
        <v>2.129622220993042</v>
      </c>
      <c r="I12066">
        <v>100.61862182617187</v>
      </c>
      <c r="J12066">
        <v>0.16046801209449768</v>
      </c>
      <c r="K12066">
        <v>16376</v>
      </c>
      <c r="L12066">
        <v>15511.07</v>
      </c>
      <c r="M12066">
        <v>0.66586607694625854</v>
      </c>
      <c r="N12066">
        <v>0.46021026372909546</v>
      </c>
      <c r="O12066">
        <v>0.58171665668487549</v>
      </c>
      <c r="P12066">
        <v>0.66586607694625854</v>
      </c>
      <c r="Q12066">
        <v>0.7500154972076416</v>
      </c>
      <c r="R12066">
        <v>0.87152189016342163</v>
      </c>
      <c r="S12066" t="s">
        <v>39</v>
      </c>
    </row>
    <row r="12067" spans="1:19" hidden="1" x14ac:dyDescent="0.25">
      <c r="A12067" s="10" t="str">
        <f t="shared" si="188"/>
        <v>2017-2026Stockton1-in-2Typical Event DayCAISO17</v>
      </c>
      <c r="B12067" t="s">
        <v>54</v>
      </c>
      <c r="C12067" t="s">
        <v>15</v>
      </c>
      <c r="D12067" t="s">
        <v>8</v>
      </c>
      <c r="E12067" t="s">
        <v>9</v>
      </c>
      <c r="F12067">
        <v>17</v>
      </c>
      <c r="G12067">
        <v>2.4580333232879639</v>
      </c>
      <c r="H12067">
        <v>1.9064123630523682</v>
      </c>
      <c r="I12067">
        <v>96.092247009277344</v>
      </c>
      <c r="J12067">
        <v>0.16046801209449768</v>
      </c>
      <c r="K12067">
        <v>16376</v>
      </c>
      <c r="L12067">
        <v>15511.07</v>
      </c>
      <c r="M12067">
        <v>0.5516209602355957</v>
      </c>
      <c r="N12067">
        <v>0.34596514701843262</v>
      </c>
      <c r="O12067">
        <v>0.46747153997421265</v>
      </c>
      <c r="P12067">
        <v>0.5516209602355957</v>
      </c>
      <c r="Q12067">
        <v>0.63577038049697876</v>
      </c>
      <c r="R12067">
        <v>0.75727677345275879</v>
      </c>
      <c r="S12067" t="s">
        <v>39</v>
      </c>
    </row>
    <row r="12068" spans="1:19" hidden="1" x14ac:dyDescent="0.25">
      <c r="A12068" s="10" t="str">
        <f t="shared" si="188"/>
        <v>2017-2026Stockton1-in-10Typical Event DayPGE17</v>
      </c>
      <c r="B12068" t="s">
        <v>54</v>
      </c>
      <c r="C12068" t="s">
        <v>15</v>
      </c>
      <c r="D12068" t="s">
        <v>8</v>
      </c>
      <c r="E12068" t="s">
        <v>1</v>
      </c>
      <c r="F12068">
        <v>17</v>
      </c>
      <c r="G12068">
        <v>2.980790376663208</v>
      </c>
      <c r="H12068">
        <v>2.2557098865509033</v>
      </c>
      <c r="I12068">
        <v>102.83183288574219</v>
      </c>
      <c r="J12068">
        <v>0.16046801209449768</v>
      </c>
      <c r="K12068">
        <v>16376</v>
      </c>
      <c r="L12068">
        <v>15511.07</v>
      </c>
      <c r="M12068">
        <v>0.72508049011230469</v>
      </c>
      <c r="N12068">
        <v>0.5194246768951416</v>
      </c>
      <c r="O12068">
        <v>0.64093106985092163</v>
      </c>
      <c r="P12068">
        <v>0.72508049011230469</v>
      </c>
      <c r="Q12068">
        <v>0.80922991037368774</v>
      </c>
      <c r="R12068">
        <v>0.93073630332946777</v>
      </c>
      <c r="S12068" t="s">
        <v>38</v>
      </c>
    </row>
    <row r="12069" spans="1:19" hidden="1" x14ac:dyDescent="0.25">
      <c r="A12069" s="10" t="str">
        <f t="shared" si="188"/>
        <v>2017-2026Stockton1-in-2Typical Event DayPGE17</v>
      </c>
      <c r="B12069" t="s">
        <v>54</v>
      </c>
      <c r="C12069" t="s">
        <v>15</v>
      </c>
      <c r="D12069" t="s">
        <v>8</v>
      </c>
      <c r="E12069" t="s">
        <v>9</v>
      </c>
      <c r="F12069">
        <v>17</v>
      </c>
      <c r="G12069">
        <v>2.7685081958770752</v>
      </c>
      <c r="H12069">
        <v>2.1020846366882324</v>
      </c>
      <c r="I12069">
        <v>101.00656890869141</v>
      </c>
      <c r="J12069">
        <v>0.16046801209449768</v>
      </c>
      <c r="K12069">
        <v>16376</v>
      </c>
      <c r="L12069">
        <v>15511.07</v>
      </c>
      <c r="M12069">
        <v>0.666423499584198</v>
      </c>
      <c r="N12069">
        <v>0.46076768636703491</v>
      </c>
      <c r="O12069">
        <v>0.58227407932281494</v>
      </c>
      <c r="P12069">
        <v>0.666423499584198</v>
      </c>
      <c r="Q12069">
        <v>0.75057291984558105</v>
      </c>
      <c r="R12069">
        <v>0.87207931280136108</v>
      </c>
      <c r="S12069" t="s">
        <v>38</v>
      </c>
    </row>
    <row r="12070" spans="1:19" hidden="1" x14ac:dyDescent="0.25">
      <c r="A12070" s="10" t="str">
        <f t="shared" si="188"/>
        <v>2017-2026Stockton1-in-2Typical Event DayCAISO18</v>
      </c>
      <c r="B12070" t="s">
        <v>54</v>
      </c>
      <c r="C12070" t="s">
        <v>15</v>
      </c>
      <c r="D12070" t="s">
        <v>8</v>
      </c>
      <c r="E12070" t="s">
        <v>9</v>
      </c>
      <c r="F12070">
        <v>18</v>
      </c>
      <c r="G12070">
        <v>2.627065896987915</v>
      </c>
      <c r="H12070">
        <v>2.0782184600830078</v>
      </c>
      <c r="I12070">
        <v>95.380912780761719</v>
      </c>
      <c r="J12070">
        <v>0.13599415123462677</v>
      </c>
      <c r="K12070">
        <v>16376</v>
      </c>
      <c r="L12070">
        <v>15511.07</v>
      </c>
      <c r="M12070">
        <v>0.548847496509552</v>
      </c>
      <c r="N12070">
        <v>0.37455740571022034</v>
      </c>
      <c r="O12070">
        <v>0.47753217816352844</v>
      </c>
      <c r="P12070">
        <v>0.548847496509552</v>
      </c>
      <c r="Q12070">
        <v>0.62016284465789795</v>
      </c>
      <c r="R12070">
        <v>0.72313761711120605</v>
      </c>
      <c r="S12070" t="s">
        <v>39</v>
      </c>
    </row>
    <row r="12071" spans="1:19" hidden="1" x14ac:dyDescent="0.25">
      <c r="A12071" s="10" t="str">
        <f t="shared" si="188"/>
        <v>2017-2026Stockton1-in-10Typical Event DayCAISO18</v>
      </c>
      <c r="B12071" t="s">
        <v>54</v>
      </c>
      <c r="C12071" t="s">
        <v>15</v>
      </c>
      <c r="D12071" t="s">
        <v>8</v>
      </c>
      <c r="E12071" t="s">
        <v>1</v>
      </c>
      <c r="F12071">
        <v>18</v>
      </c>
      <c r="G12071">
        <v>2.9877269268035889</v>
      </c>
      <c r="H12071">
        <v>2.31626296043396</v>
      </c>
      <c r="I12071">
        <v>99.865333557128906</v>
      </c>
      <c r="J12071">
        <v>0.13599415123462677</v>
      </c>
      <c r="K12071">
        <v>16376</v>
      </c>
      <c r="L12071">
        <v>15511.07</v>
      </c>
      <c r="M12071">
        <v>0.67146402597427368</v>
      </c>
      <c r="N12071">
        <v>0.49717393517494202</v>
      </c>
      <c r="O12071">
        <v>0.60014867782592773</v>
      </c>
      <c r="P12071">
        <v>0.67146402597427368</v>
      </c>
      <c r="Q12071">
        <v>0.74277937412261963</v>
      </c>
      <c r="R12071">
        <v>0.84575414657592773</v>
      </c>
      <c r="S12071" t="s">
        <v>39</v>
      </c>
    </row>
    <row r="12072" spans="1:19" hidden="1" x14ac:dyDescent="0.25">
      <c r="A12072" s="10" t="str">
        <f t="shared" si="188"/>
        <v>2017-2026Stockton1-in-10Typical Event DayPGE18</v>
      </c>
      <c r="B12072" t="s">
        <v>54</v>
      </c>
      <c r="C12072" t="s">
        <v>15</v>
      </c>
      <c r="D12072" t="s">
        <v>8</v>
      </c>
      <c r="E12072" t="s">
        <v>1</v>
      </c>
      <c r="F12072">
        <v>18</v>
      </c>
      <c r="G12072">
        <v>3.1857717037200928</v>
      </c>
      <c r="H12072">
        <v>2.441676139831543</v>
      </c>
      <c r="I12072">
        <v>102.60651397705078</v>
      </c>
      <c r="J12072">
        <v>0.13599415123462677</v>
      </c>
      <c r="K12072">
        <v>16376</v>
      </c>
      <c r="L12072">
        <v>15511.07</v>
      </c>
      <c r="M12072">
        <v>0.7440955638885498</v>
      </c>
      <c r="N12072">
        <v>0.56980544328689575</v>
      </c>
      <c r="O12072">
        <v>0.67278021574020386</v>
      </c>
      <c r="P12072">
        <v>0.7440955638885498</v>
      </c>
      <c r="Q12072">
        <v>0.81541091203689575</v>
      </c>
      <c r="R12072">
        <v>0.91838568449020386</v>
      </c>
      <c r="S12072" t="s">
        <v>38</v>
      </c>
    </row>
    <row r="12073" spans="1:19" hidden="1" x14ac:dyDescent="0.25">
      <c r="A12073" s="10" t="str">
        <f t="shared" si="188"/>
        <v>2017-2026Stockton1-in-2Typical Event DayPGE18</v>
      </c>
      <c r="B12073" t="s">
        <v>54</v>
      </c>
      <c r="C12073" t="s">
        <v>15</v>
      </c>
      <c r="D12073" t="s">
        <v>8</v>
      </c>
      <c r="E12073" t="s">
        <v>9</v>
      </c>
      <c r="F12073">
        <v>18</v>
      </c>
      <c r="G12073">
        <v>2.9588913917541504</v>
      </c>
      <c r="H12073">
        <v>2.2840580940246582</v>
      </c>
      <c r="I12073">
        <v>100.19941711425781</v>
      </c>
      <c r="J12073">
        <v>0.13599415123462677</v>
      </c>
      <c r="K12073">
        <v>16376</v>
      </c>
      <c r="L12073">
        <v>15511.07</v>
      </c>
      <c r="M12073">
        <v>0.67483323812484741</v>
      </c>
      <c r="N12073">
        <v>0.50054311752319336</v>
      </c>
      <c r="O12073">
        <v>0.60351788997650146</v>
      </c>
      <c r="P12073">
        <v>0.67483323812484741</v>
      </c>
      <c r="Q12073">
        <v>0.74614858627319336</v>
      </c>
      <c r="R12073">
        <v>0.84912335872650146</v>
      </c>
      <c r="S12073" t="s">
        <v>38</v>
      </c>
    </row>
    <row r="12074" spans="1:19" hidden="1" x14ac:dyDescent="0.25">
      <c r="A12074" s="10" t="str">
        <f t="shared" si="188"/>
        <v>2017-2026Stockton1-in-2Typical Event DayCAISO19</v>
      </c>
      <c r="B12074" t="s">
        <v>54</v>
      </c>
      <c r="C12074" t="s">
        <v>15</v>
      </c>
      <c r="D12074" t="s">
        <v>8</v>
      </c>
      <c r="E12074" t="s">
        <v>9</v>
      </c>
      <c r="F12074">
        <v>19</v>
      </c>
      <c r="G12074">
        <v>2.6521315574645996</v>
      </c>
      <c r="H12074">
        <v>2.8850114345550537</v>
      </c>
      <c r="I12074">
        <v>93.312873840332031</v>
      </c>
      <c r="J12074">
        <v>0.11742977052927017</v>
      </c>
      <c r="K12074">
        <v>16376</v>
      </c>
      <c r="L12074">
        <v>15511.07</v>
      </c>
      <c r="M12074">
        <v>-0.23287978768348694</v>
      </c>
      <c r="N12074">
        <v>-0.3833777904510498</v>
      </c>
      <c r="O12074">
        <v>-0.29445996880531311</v>
      </c>
      <c r="P12074">
        <v>-0.23287978768348694</v>
      </c>
      <c r="Q12074">
        <v>-0.17129962146282196</v>
      </c>
      <c r="R12074">
        <v>-8.2381792366504669E-2</v>
      </c>
      <c r="S12074" t="s">
        <v>39</v>
      </c>
    </row>
    <row r="12075" spans="1:19" hidden="1" x14ac:dyDescent="0.25">
      <c r="A12075" s="10" t="str">
        <f t="shared" si="188"/>
        <v>2017-2026Stockton1-in-10Typical Event DayCAISO19</v>
      </c>
      <c r="B12075" t="s">
        <v>54</v>
      </c>
      <c r="C12075" t="s">
        <v>15</v>
      </c>
      <c r="D12075" t="s">
        <v>8</v>
      </c>
      <c r="E12075" t="s">
        <v>1</v>
      </c>
      <c r="F12075">
        <v>19</v>
      </c>
      <c r="G12075">
        <v>3.0162336826324463</v>
      </c>
      <c r="H12075">
        <v>3.2642192840576172</v>
      </c>
      <c r="I12075">
        <v>97.763984680175781</v>
      </c>
      <c r="J12075">
        <v>0.11742977052927017</v>
      </c>
      <c r="K12075">
        <v>16376</v>
      </c>
      <c r="L12075">
        <v>15511.07</v>
      </c>
      <c r="M12075">
        <v>-0.24798548221588135</v>
      </c>
      <c r="N12075">
        <v>-0.39848348498344421</v>
      </c>
      <c r="O12075">
        <v>-0.30956566333770752</v>
      </c>
      <c r="P12075">
        <v>-0.24798548221588135</v>
      </c>
      <c r="Q12075">
        <v>-0.18640531599521637</v>
      </c>
      <c r="R12075">
        <v>-9.7487486898899078E-2</v>
      </c>
      <c r="S12075" t="s">
        <v>39</v>
      </c>
    </row>
    <row r="12076" spans="1:19" hidden="1" x14ac:dyDescent="0.25">
      <c r="A12076" s="10" t="str">
        <f t="shared" si="188"/>
        <v>2017-2026Stockton1-in-2Typical Event DayPGE19</v>
      </c>
      <c r="B12076" t="s">
        <v>54</v>
      </c>
      <c r="C12076" t="s">
        <v>15</v>
      </c>
      <c r="D12076" t="s">
        <v>8</v>
      </c>
      <c r="E12076" t="s">
        <v>9</v>
      </c>
      <c r="F12076">
        <v>19</v>
      </c>
      <c r="G12076">
        <v>2.9871230125427246</v>
      </c>
      <c r="H12076">
        <v>3.2330281734466553</v>
      </c>
      <c r="I12076">
        <v>97.898834228515625</v>
      </c>
      <c r="J12076">
        <v>0.11742977052927017</v>
      </c>
      <c r="K12076">
        <v>16376</v>
      </c>
      <c r="L12076">
        <v>15511.07</v>
      </c>
      <c r="M12076">
        <v>-0.24590519070625305</v>
      </c>
      <c r="N12076">
        <v>-0.39640319347381592</v>
      </c>
      <c r="O12076">
        <v>-0.30748537182807922</v>
      </c>
      <c r="P12076">
        <v>-0.24590519070625305</v>
      </c>
      <c r="Q12076">
        <v>-0.18432502448558807</v>
      </c>
      <c r="R12076">
        <v>-9.5407195389270782E-2</v>
      </c>
      <c r="S12076" t="s">
        <v>38</v>
      </c>
    </row>
    <row r="12077" spans="1:19" hidden="1" x14ac:dyDescent="0.25">
      <c r="A12077" s="10" t="str">
        <f t="shared" si="188"/>
        <v>2017-2026Stockton1-in-10Typical Event DayPGE19</v>
      </c>
      <c r="B12077" t="s">
        <v>54</v>
      </c>
      <c r="C12077" t="s">
        <v>15</v>
      </c>
      <c r="D12077" t="s">
        <v>8</v>
      </c>
      <c r="E12077" t="s">
        <v>1</v>
      </c>
      <c r="F12077">
        <v>19</v>
      </c>
      <c r="G12077">
        <v>3.2161679267883301</v>
      </c>
      <c r="H12077">
        <v>3.4707965850830078</v>
      </c>
      <c r="I12077">
        <v>100.97700500488281</v>
      </c>
      <c r="J12077">
        <v>0.11742977052927017</v>
      </c>
      <c r="K12077">
        <v>16376</v>
      </c>
      <c r="L12077">
        <v>15511.07</v>
      </c>
      <c r="M12077">
        <v>-0.25462853908538818</v>
      </c>
      <c r="N12077">
        <v>-0.40512654185295105</v>
      </c>
      <c r="O12077">
        <v>-0.31620872020721436</v>
      </c>
      <c r="P12077">
        <v>-0.25462853908538818</v>
      </c>
      <c r="Q12077">
        <v>-0.19304837286472321</v>
      </c>
      <c r="R12077">
        <v>-0.10413054376840591</v>
      </c>
      <c r="S12077" t="s">
        <v>38</v>
      </c>
    </row>
    <row r="12078" spans="1:19" hidden="1" x14ac:dyDescent="0.25">
      <c r="A12078" s="10" t="str">
        <f t="shared" si="188"/>
        <v>2017-2026Stockton1-in-10Typical Event DayCAISO20</v>
      </c>
      <c r="B12078" t="s">
        <v>54</v>
      </c>
      <c r="C12078" t="s">
        <v>15</v>
      </c>
      <c r="D12078" t="s">
        <v>8</v>
      </c>
      <c r="E12078" t="s">
        <v>1</v>
      </c>
      <c r="F12078">
        <v>20</v>
      </c>
      <c r="G12078">
        <v>2.8622410297393799</v>
      </c>
      <c r="H12078">
        <v>3.1948831081390381</v>
      </c>
      <c r="I12078">
        <v>93.65625</v>
      </c>
      <c r="J12078">
        <v>7.6294809579849243E-2</v>
      </c>
      <c r="K12078">
        <v>16376</v>
      </c>
      <c r="L12078">
        <v>15511.07</v>
      </c>
      <c r="M12078">
        <v>-0.33264210820198059</v>
      </c>
      <c r="N12078">
        <v>-0.43042153120040894</v>
      </c>
      <c r="O12078">
        <v>-0.37265110015869141</v>
      </c>
      <c r="P12078">
        <v>-0.33264210820198059</v>
      </c>
      <c r="Q12078">
        <v>-0.29263311624526978</v>
      </c>
      <c r="R12078">
        <v>-0.23486268520355225</v>
      </c>
      <c r="S12078" t="s">
        <v>39</v>
      </c>
    </row>
    <row r="12079" spans="1:19" hidden="1" x14ac:dyDescent="0.25">
      <c r="A12079" s="10" t="str">
        <f t="shared" si="188"/>
        <v>2017-2026Stockton1-in-2Typical Event DayCAISO20</v>
      </c>
      <c r="B12079" t="s">
        <v>54</v>
      </c>
      <c r="C12079" t="s">
        <v>15</v>
      </c>
      <c r="D12079" t="s">
        <v>8</v>
      </c>
      <c r="E12079" t="s">
        <v>9</v>
      </c>
      <c r="F12079">
        <v>20</v>
      </c>
      <c r="G12079">
        <v>2.5167279243469238</v>
      </c>
      <c r="H12079">
        <v>2.798297643661499</v>
      </c>
      <c r="I12079">
        <v>89.902122497558594</v>
      </c>
      <c r="J12079">
        <v>7.6294809579849243E-2</v>
      </c>
      <c r="K12079">
        <v>16376</v>
      </c>
      <c r="L12079">
        <v>15511.07</v>
      </c>
      <c r="M12079">
        <v>-0.28156965970993042</v>
      </c>
      <c r="N12079">
        <v>-0.37934908270835876</v>
      </c>
      <c r="O12079">
        <v>-0.32157865166664124</v>
      </c>
      <c r="P12079">
        <v>-0.28156965970993042</v>
      </c>
      <c r="Q12079">
        <v>-0.2415606677532196</v>
      </c>
      <c r="R12079">
        <v>-0.18379023671150208</v>
      </c>
      <c r="S12079" t="s">
        <v>39</v>
      </c>
    </row>
    <row r="12080" spans="1:19" hidden="1" x14ac:dyDescent="0.25">
      <c r="A12080" s="10" t="str">
        <f t="shared" si="188"/>
        <v>2017-2026Stockton1-in-2Typical Event DayPGE20</v>
      </c>
      <c r="B12080" t="s">
        <v>54</v>
      </c>
      <c r="C12080" t="s">
        <v>15</v>
      </c>
      <c r="D12080" t="s">
        <v>8</v>
      </c>
      <c r="E12080" t="s">
        <v>9</v>
      </c>
      <c r="F12080">
        <v>20</v>
      </c>
      <c r="G12080">
        <v>2.8346166610717773</v>
      </c>
      <c r="H12080">
        <v>3.1634612083435059</v>
      </c>
      <c r="I12080">
        <v>94.009857177734375</v>
      </c>
      <c r="J12080">
        <v>7.6294809579849243E-2</v>
      </c>
      <c r="K12080">
        <v>16376</v>
      </c>
      <c r="L12080">
        <v>15511.07</v>
      </c>
      <c r="M12080">
        <v>-0.32884442806243896</v>
      </c>
      <c r="N12080">
        <v>-0.42662385106086731</v>
      </c>
      <c r="O12080">
        <v>-0.36885342001914978</v>
      </c>
      <c r="P12080">
        <v>-0.32884442806243896</v>
      </c>
      <c r="Q12080">
        <v>-0.28883543610572815</v>
      </c>
      <c r="R12080">
        <v>-0.23106500506401062</v>
      </c>
      <c r="S12080" t="s">
        <v>38</v>
      </c>
    </row>
    <row r="12081" spans="1:19" hidden="1" x14ac:dyDescent="0.25">
      <c r="A12081" s="10" t="str">
        <f t="shared" si="188"/>
        <v>2017-2026Stockton1-in-10Typical Event DayPGE20</v>
      </c>
      <c r="B12081" t="s">
        <v>54</v>
      </c>
      <c r="C12081" t="s">
        <v>15</v>
      </c>
      <c r="D12081" t="s">
        <v>8</v>
      </c>
      <c r="E12081" t="s">
        <v>1</v>
      </c>
      <c r="F12081">
        <v>20</v>
      </c>
      <c r="G12081">
        <v>3.0519678592681885</v>
      </c>
      <c r="H12081">
        <v>3.4122724533081055</v>
      </c>
      <c r="I12081">
        <v>97.4488525390625</v>
      </c>
      <c r="J12081">
        <v>7.6294809579849243E-2</v>
      </c>
      <c r="K12081">
        <v>16376</v>
      </c>
      <c r="L12081">
        <v>15511.07</v>
      </c>
      <c r="M12081">
        <v>-0.36030462384223938</v>
      </c>
      <c r="N12081">
        <v>-0.45808404684066772</v>
      </c>
      <c r="O12081">
        <v>-0.4003136157989502</v>
      </c>
      <c r="P12081">
        <v>-0.36030462384223938</v>
      </c>
      <c r="Q12081">
        <v>-0.32029563188552856</v>
      </c>
      <c r="R12081">
        <v>-0.26252520084381104</v>
      </c>
      <c r="S12081" t="s">
        <v>38</v>
      </c>
    </row>
    <row r="12082" spans="1:19" hidden="1" x14ac:dyDescent="0.25">
      <c r="A12082" s="10" t="str">
        <f t="shared" si="188"/>
        <v>2017-2026Stockton1-in-10Typical Event DayCAISO21</v>
      </c>
      <c r="B12082" t="s">
        <v>54</v>
      </c>
      <c r="C12082" t="s">
        <v>15</v>
      </c>
      <c r="D12082" t="s">
        <v>8</v>
      </c>
      <c r="E12082" t="s">
        <v>1</v>
      </c>
      <c r="F12082">
        <v>21</v>
      </c>
      <c r="G12082">
        <v>2.6086258888244629</v>
      </c>
      <c r="H12082">
        <v>2.8302218914031982</v>
      </c>
      <c r="I12082">
        <v>88.271583557128906</v>
      </c>
      <c r="J12082">
        <v>7.6630406081676483E-2</v>
      </c>
      <c r="K12082">
        <v>16376</v>
      </c>
      <c r="L12082">
        <v>15511.07</v>
      </c>
      <c r="M12082">
        <v>-0.22159607708454132</v>
      </c>
      <c r="N12082">
        <v>-0.31980559229850769</v>
      </c>
      <c r="O12082">
        <v>-0.26178106665611267</v>
      </c>
      <c r="P12082">
        <v>-0.22159607708454132</v>
      </c>
      <c r="Q12082">
        <v>-0.18141108751296997</v>
      </c>
      <c r="R12082">
        <v>-0.12338654696941376</v>
      </c>
      <c r="S12082" t="s">
        <v>39</v>
      </c>
    </row>
    <row r="12083" spans="1:19" hidden="1" x14ac:dyDescent="0.25">
      <c r="A12083" s="10" t="str">
        <f t="shared" si="188"/>
        <v>2017-2026Stockton1-in-2Typical Event DayCAISO21</v>
      </c>
      <c r="B12083" t="s">
        <v>54</v>
      </c>
      <c r="C12083" t="s">
        <v>15</v>
      </c>
      <c r="D12083" t="s">
        <v>8</v>
      </c>
      <c r="E12083" t="s">
        <v>9</v>
      </c>
      <c r="F12083">
        <v>21</v>
      </c>
      <c r="G12083">
        <v>2.2937278747558594</v>
      </c>
      <c r="H12083">
        <v>2.4671347141265869</v>
      </c>
      <c r="I12083">
        <v>85.637947082519531</v>
      </c>
      <c r="J12083">
        <v>7.6630406081676483E-2</v>
      </c>
      <c r="K12083">
        <v>16376</v>
      </c>
      <c r="L12083">
        <v>15511.07</v>
      </c>
      <c r="M12083">
        <v>-0.17340677976608276</v>
      </c>
      <c r="N12083">
        <v>-0.27161630988121033</v>
      </c>
      <c r="O12083">
        <v>-0.21359176933765411</v>
      </c>
      <c r="P12083">
        <v>-0.17340677976608276</v>
      </c>
      <c r="Q12083">
        <v>-0.13322179019451141</v>
      </c>
      <c r="R12083">
        <v>-7.51972496509552E-2</v>
      </c>
      <c r="S12083" t="s">
        <v>39</v>
      </c>
    </row>
    <row r="12084" spans="1:19" hidden="1" x14ac:dyDescent="0.25">
      <c r="A12084" s="10" t="str">
        <f t="shared" si="188"/>
        <v>2017-2026Stockton1-in-2Typical Event DayPGE21</v>
      </c>
      <c r="B12084" t="s">
        <v>54</v>
      </c>
      <c r="C12084" t="s">
        <v>15</v>
      </c>
      <c r="D12084" t="s">
        <v>8</v>
      </c>
      <c r="E12084" t="s">
        <v>9</v>
      </c>
      <c r="F12084">
        <v>21</v>
      </c>
      <c r="G12084">
        <v>2.5834493637084961</v>
      </c>
      <c r="H12084">
        <v>2.7995922565460205</v>
      </c>
      <c r="I12084">
        <v>88.907470703125</v>
      </c>
      <c r="J12084">
        <v>7.6630406081676483E-2</v>
      </c>
      <c r="K12084">
        <v>16376</v>
      </c>
      <c r="L12084">
        <v>15511.07</v>
      </c>
      <c r="M12084">
        <v>-0.21614299714565277</v>
      </c>
      <c r="N12084">
        <v>-0.31435251235961914</v>
      </c>
      <c r="O12084">
        <v>-0.25632798671722412</v>
      </c>
      <c r="P12084">
        <v>-0.21614299714565277</v>
      </c>
      <c r="Q12084">
        <v>-0.17595800757408142</v>
      </c>
      <c r="R12084">
        <v>-0.11793346703052521</v>
      </c>
      <c r="S12084" t="s">
        <v>38</v>
      </c>
    </row>
    <row r="12085" spans="1:19" hidden="1" x14ac:dyDescent="0.25">
      <c r="A12085" s="10" t="str">
        <f t="shared" si="188"/>
        <v>2017-2026Stockton1-in-10Typical Event DayPGE21</v>
      </c>
      <c r="B12085" t="s">
        <v>54</v>
      </c>
      <c r="C12085" t="s">
        <v>15</v>
      </c>
      <c r="D12085" t="s">
        <v>8</v>
      </c>
      <c r="E12085" t="s">
        <v>1</v>
      </c>
      <c r="F12085">
        <v>21</v>
      </c>
      <c r="G12085">
        <v>2.7815415859222412</v>
      </c>
      <c r="H12085">
        <v>3.0224101543426514</v>
      </c>
      <c r="I12085">
        <v>92.657752990722656</v>
      </c>
      <c r="J12085">
        <v>7.6630406081676483E-2</v>
      </c>
      <c r="K12085">
        <v>16376</v>
      </c>
      <c r="L12085">
        <v>15511.07</v>
      </c>
      <c r="M12085">
        <v>-0.24086861312389374</v>
      </c>
      <c r="N12085">
        <v>-0.33907812833786011</v>
      </c>
      <c r="O12085">
        <v>-0.28105360269546509</v>
      </c>
      <c r="P12085">
        <v>-0.24086861312389374</v>
      </c>
      <c r="Q12085">
        <v>-0.20068362355232239</v>
      </c>
      <c r="R12085">
        <v>-0.14265908300876617</v>
      </c>
      <c r="S12085" t="s">
        <v>38</v>
      </c>
    </row>
    <row r="12086" spans="1:19" hidden="1" x14ac:dyDescent="0.25">
      <c r="A12086" s="10" t="str">
        <f t="shared" si="188"/>
        <v>2017-2026Stockton1-in-10Typical Event DayCAISO22</v>
      </c>
      <c r="B12086" t="s">
        <v>54</v>
      </c>
      <c r="C12086" t="s">
        <v>15</v>
      </c>
      <c r="D12086" t="s">
        <v>8</v>
      </c>
      <c r="E12086" t="s">
        <v>1</v>
      </c>
      <c r="F12086">
        <v>22</v>
      </c>
      <c r="G12086">
        <v>2.2797613143920898</v>
      </c>
      <c r="H12086">
        <v>2.4321074485778809</v>
      </c>
      <c r="I12086">
        <v>84.229446411132813</v>
      </c>
      <c r="J12086">
        <v>6.3674606382846832E-2</v>
      </c>
      <c r="K12086">
        <v>16376</v>
      </c>
      <c r="L12086">
        <v>15511.07</v>
      </c>
      <c r="M12086">
        <v>-0.1523461639881134</v>
      </c>
      <c r="N12086">
        <v>-0.23395153880119324</v>
      </c>
      <c r="O12086">
        <v>-0.18573713302612305</v>
      </c>
      <c r="P12086">
        <v>-0.1523461639881134</v>
      </c>
      <c r="Q12086">
        <v>-0.11895520240068436</v>
      </c>
      <c r="R12086">
        <v>-7.0740789175033569E-2</v>
      </c>
      <c r="S12086" t="s">
        <v>39</v>
      </c>
    </row>
    <row r="12087" spans="1:19" hidden="1" x14ac:dyDescent="0.25">
      <c r="A12087" s="10" t="str">
        <f t="shared" si="188"/>
        <v>2017-2026Stockton1-in-2Typical Event DayCAISO22</v>
      </c>
      <c r="B12087" t="s">
        <v>54</v>
      </c>
      <c r="C12087" t="s">
        <v>15</v>
      </c>
      <c r="D12087" t="s">
        <v>8</v>
      </c>
      <c r="E12087" t="s">
        <v>9</v>
      </c>
      <c r="F12087">
        <v>22</v>
      </c>
      <c r="G12087">
        <v>2.0045619010925293</v>
      </c>
      <c r="H12087">
        <v>2.1106369495391846</v>
      </c>
      <c r="I12087">
        <v>81.721656799316406</v>
      </c>
      <c r="J12087">
        <v>6.3674606382846832E-2</v>
      </c>
      <c r="K12087">
        <v>16376</v>
      </c>
      <c r="L12087">
        <v>15511.07</v>
      </c>
      <c r="M12087">
        <v>-0.10607510060071945</v>
      </c>
      <c r="N12087">
        <v>-0.18768048286437988</v>
      </c>
      <c r="O12087">
        <v>-0.1394660621881485</v>
      </c>
      <c r="P12087">
        <v>-0.10607510060071945</v>
      </c>
      <c r="Q12087">
        <v>-7.2684139013290405E-2</v>
      </c>
      <c r="R12087">
        <v>-2.4469725787639618E-2</v>
      </c>
      <c r="S12087" t="s">
        <v>39</v>
      </c>
    </row>
    <row r="12088" spans="1:19" hidden="1" x14ac:dyDescent="0.25">
      <c r="A12088" s="10" t="str">
        <f t="shared" si="188"/>
        <v>2017-2026Stockton1-in-2Typical Event DayPGE22</v>
      </c>
      <c r="B12088" t="s">
        <v>54</v>
      </c>
      <c r="C12088" t="s">
        <v>15</v>
      </c>
      <c r="D12088" t="s">
        <v>8</v>
      </c>
      <c r="E12088" t="s">
        <v>9</v>
      </c>
      <c r="F12088">
        <v>22</v>
      </c>
      <c r="G12088">
        <v>2.257758617401123</v>
      </c>
      <c r="H12088">
        <v>2.403857946395874</v>
      </c>
      <c r="I12088">
        <v>84.943878173828125</v>
      </c>
      <c r="J12088">
        <v>6.3674606382846832E-2</v>
      </c>
      <c r="K12088">
        <v>16376</v>
      </c>
      <c r="L12088">
        <v>15511.07</v>
      </c>
      <c r="M12088">
        <v>-0.14609935879707336</v>
      </c>
      <c r="N12088">
        <v>-0.2277047336101532</v>
      </c>
      <c r="O12088">
        <v>-0.17949032783508301</v>
      </c>
      <c r="P12088">
        <v>-0.14609935879707336</v>
      </c>
      <c r="Q12088">
        <v>-0.11270839720964432</v>
      </c>
      <c r="R12088">
        <v>-6.449398398399353E-2</v>
      </c>
      <c r="S12088" t="s">
        <v>38</v>
      </c>
    </row>
    <row r="12089" spans="1:19" hidden="1" x14ac:dyDescent="0.25">
      <c r="A12089" s="10" t="str">
        <f t="shared" si="188"/>
        <v>2017-2026Stockton1-in-10Typical Event DayPGE22</v>
      </c>
      <c r="B12089" t="s">
        <v>54</v>
      </c>
      <c r="C12089" t="s">
        <v>15</v>
      </c>
      <c r="D12089" t="s">
        <v>8</v>
      </c>
      <c r="E12089" t="s">
        <v>1</v>
      </c>
      <c r="F12089">
        <v>22</v>
      </c>
      <c r="G12089">
        <v>2.430877685546875</v>
      </c>
      <c r="H12089">
        <v>2.5990004539489746</v>
      </c>
      <c r="I12089">
        <v>88.533592224121094</v>
      </c>
      <c r="J12089">
        <v>6.3674606382846832E-2</v>
      </c>
      <c r="K12089">
        <v>16376</v>
      </c>
      <c r="L12089">
        <v>15511.07</v>
      </c>
      <c r="M12089">
        <v>-0.16812270879745483</v>
      </c>
      <c r="N12089">
        <v>-0.24972808361053467</v>
      </c>
      <c r="O12089">
        <v>-0.20151367783546448</v>
      </c>
      <c r="P12089">
        <v>-0.16812270879745483</v>
      </c>
      <c r="Q12089">
        <v>-0.13473173975944519</v>
      </c>
      <c r="R12089">
        <v>-8.6517333984375E-2</v>
      </c>
      <c r="S12089" t="s">
        <v>38</v>
      </c>
    </row>
    <row r="12090" spans="1:19" hidden="1" x14ac:dyDescent="0.25">
      <c r="A12090" s="10" t="str">
        <f t="shared" si="188"/>
        <v>2017-2026Stockton1-in-2Typical Event DayCAISO23</v>
      </c>
      <c r="B12090" t="s">
        <v>54</v>
      </c>
      <c r="C12090" t="s">
        <v>15</v>
      </c>
      <c r="D12090" t="s">
        <v>8</v>
      </c>
      <c r="E12090" t="s">
        <v>9</v>
      </c>
      <c r="F12090">
        <v>23</v>
      </c>
      <c r="G12090">
        <v>1.6224099397659302</v>
      </c>
      <c r="H12090">
        <v>1.6961493492126465</v>
      </c>
      <c r="I12090">
        <v>79.361488342285156</v>
      </c>
      <c r="J12090">
        <v>5.8387260884046555E-2</v>
      </c>
      <c r="K12090">
        <v>16376</v>
      </c>
      <c r="L12090">
        <v>15511.07</v>
      </c>
      <c r="M12090">
        <v>-7.3739416897296906E-2</v>
      </c>
      <c r="N12090">
        <v>-0.1485685259103775</v>
      </c>
      <c r="O12090">
        <v>-0.10435769706964493</v>
      </c>
      <c r="P12090">
        <v>-7.3739416897296906E-2</v>
      </c>
      <c r="Q12090">
        <v>-4.3121136724948883E-2</v>
      </c>
      <c r="R12090">
        <v>1.0896966559812427E-3</v>
      </c>
      <c r="S12090" t="s">
        <v>39</v>
      </c>
    </row>
    <row r="12091" spans="1:19" hidden="1" x14ac:dyDescent="0.25">
      <c r="A12091" s="10" t="str">
        <f t="shared" si="188"/>
        <v>2017-2026Stockton1-in-10Typical Event DayCAISO23</v>
      </c>
      <c r="B12091" t="s">
        <v>54</v>
      </c>
      <c r="C12091" t="s">
        <v>15</v>
      </c>
      <c r="D12091" t="s">
        <v>8</v>
      </c>
      <c r="E12091" t="s">
        <v>1</v>
      </c>
      <c r="F12091">
        <v>23</v>
      </c>
      <c r="G12091">
        <v>1.8451449871063232</v>
      </c>
      <c r="H12091">
        <v>1.9472014904022217</v>
      </c>
      <c r="I12091">
        <v>81.641044616699219</v>
      </c>
      <c r="J12091">
        <v>5.8387260884046555E-2</v>
      </c>
      <c r="K12091">
        <v>16376</v>
      </c>
      <c r="L12091">
        <v>15511.07</v>
      </c>
      <c r="M12091">
        <v>-0.10205647349357605</v>
      </c>
      <c r="N12091">
        <v>-0.17688558995723724</v>
      </c>
      <c r="O12091">
        <v>-0.13267475366592407</v>
      </c>
      <c r="P12091">
        <v>-0.10205647349357605</v>
      </c>
      <c r="Q12091">
        <v>-7.1438193321228027E-2</v>
      </c>
      <c r="R12091">
        <v>-2.7227360755205154E-2</v>
      </c>
      <c r="S12091" t="s">
        <v>39</v>
      </c>
    </row>
    <row r="12092" spans="1:19" hidden="1" x14ac:dyDescent="0.25">
      <c r="A12092" s="10" t="str">
        <f t="shared" si="188"/>
        <v>2017-2026Stockton1-in-2Typical Event DayPGE23</v>
      </c>
      <c r="B12092" t="s">
        <v>54</v>
      </c>
      <c r="C12092" t="s">
        <v>15</v>
      </c>
      <c r="D12092" t="s">
        <v>8</v>
      </c>
      <c r="E12092" t="s">
        <v>9</v>
      </c>
      <c r="F12092">
        <v>23</v>
      </c>
      <c r="G12092">
        <v>1.8273369073867798</v>
      </c>
      <c r="H12092">
        <v>1.9260668754577637</v>
      </c>
      <c r="I12092">
        <v>82.550209045410156</v>
      </c>
      <c r="J12092">
        <v>5.8387260884046555E-2</v>
      </c>
      <c r="K12092">
        <v>16376</v>
      </c>
      <c r="L12092">
        <v>15511.07</v>
      </c>
      <c r="M12092">
        <v>-9.8729968070983887E-2</v>
      </c>
      <c r="N12092">
        <v>-0.17355908453464508</v>
      </c>
      <c r="O12092">
        <v>-0.12934824824333191</v>
      </c>
      <c r="P12092">
        <v>-9.8729968070983887E-2</v>
      </c>
      <c r="Q12092">
        <v>-6.8111687898635864E-2</v>
      </c>
      <c r="R12092">
        <v>-2.3900855332612991E-2</v>
      </c>
      <c r="S12092" t="s">
        <v>38</v>
      </c>
    </row>
    <row r="12093" spans="1:19" hidden="1" x14ac:dyDescent="0.25">
      <c r="A12093" s="10" t="str">
        <f t="shared" si="188"/>
        <v>2017-2026Stockton1-in-10Typical Event DayPGE23</v>
      </c>
      <c r="B12093" t="s">
        <v>54</v>
      </c>
      <c r="C12093" t="s">
        <v>15</v>
      </c>
      <c r="D12093" t="s">
        <v>8</v>
      </c>
      <c r="E12093" t="s">
        <v>1</v>
      </c>
      <c r="F12093">
        <v>23</v>
      </c>
      <c r="G12093">
        <v>1.9674525260925293</v>
      </c>
      <c r="H12093">
        <v>2.0816683769226074</v>
      </c>
      <c r="I12093">
        <v>85.701576232910156</v>
      </c>
      <c r="J12093">
        <v>5.8387260884046555E-2</v>
      </c>
      <c r="K12093">
        <v>16376</v>
      </c>
      <c r="L12093">
        <v>15511.07</v>
      </c>
      <c r="M12093">
        <v>-0.11421597003936768</v>
      </c>
      <c r="N12093">
        <v>-0.18904508650302887</v>
      </c>
      <c r="O12093">
        <v>-0.1448342502117157</v>
      </c>
      <c r="P12093">
        <v>-0.11421597003936768</v>
      </c>
      <c r="Q12093">
        <v>-8.3597689867019653E-2</v>
      </c>
      <c r="R12093">
        <v>-3.938685730099678E-2</v>
      </c>
      <c r="S12093" t="s">
        <v>38</v>
      </c>
    </row>
    <row r="12094" spans="1:19" hidden="1" x14ac:dyDescent="0.25">
      <c r="A12094" s="10" t="str">
        <f t="shared" si="188"/>
        <v>2017-2026Stockton1-in-10Typical Event DayCAISO24</v>
      </c>
      <c r="B12094" t="s">
        <v>54</v>
      </c>
      <c r="C12094" t="s">
        <v>15</v>
      </c>
      <c r="D12094" t="s">
        <v>8</v>
      </c>
      <c r="E12094" t="s">
        <v>1</v>
      </c>
      <c r="F12094">
        <v>24</v>
      </c>
      <c r="G12094">
        <v>1.445277214050293</v>
      </c>
      <c r="H12094">
        <v>1.5218009948730469</v>
      </c>
      <c r="I12094">
        <v>79.545890808105469</v>
      </c>
      <c r="J12094">
        <v>4.4309847056865692E-2</v>
      </c>
      <c r="K12094">
        <v>16376</v>
      </c>
      <c r="L12094">
        <v>15511.07</v>
      </c>
      <c r="M12094">
        <v>-7.6523743569850922E-2</v>
      </c>
      <c r="N12094">
        <v>-0.13331124186515808</v>
      </c>
      <c r="O12094">
        <v>-9.9759824573993683E-2</v>
      </c>
      <c r="P12094">
        <v>-7.6523743569850922E-2</v>
      </c>
      <c r="Q12094">
        <v>-5.3287658840417862E-2</v>
      </c>
      <c r="R12094">
        <v>-1.9736243411898613E-2</v>
      </c>
      <c r="S12094" t="s">
        <v>39</v>
      </c>
    </row>
    <row r="12095" spans="1:19" hidden="1" x14ac:dyDescent="0.25">
      <c r="A12095" s="10" t="str">
        <f t="shared" si="188"/>
        <v>2017-2026Stockton1-in-2Typical Event DayCAISO24</v>
      </c>
      <c r="B12095" t="s">
        <v>54</v>
      </c>
      <c r="C12095" t="s">
        <v>15</v>
      </c>
      <c r="D12095" t="s">
        <v>8</v>
      </c>
      <c r="E12095" t="s">
        <v>9</v>
      </c>
      <c r="F12095">
        <v>24</v>
      </c>
      <c r="G12095">
        <v>1.2708117961883545</v>
      </c>
      <c r="H12095">
        <v>1.3285173177719116</v>
      </c>
      <c r="I12095">
        <v>77.422767639160156</v>
      </c>
      <c r="J12095">
        <v>4.4309847056865692E-2</v>
      </c>
      <c r="K12095">
        <v>16376</v>
      </c>
      <c r="L12095">
        <v>15511.07</v>
      </c>
      <c r="M12095">
        <v>-5.7705473154783249E-2</v>
      </c>
      <c r="N12095">
        <v>-0.11449297517538071</v>
      </c>
      <c r="O12095">
        <v>-8.0941557884216309E-2</v>
      </c>
      <c r="P12095">
        <v>-5.7705473154783249E-2</v>
      </c>
      <c r="Q12095">
        <v>-3.4469388425350189E-2</v>
      </c>
      <c r="R12095">
        <v>-9.1797317145392299E-4</v>
      </c>
      <c r="S12095" t="s">
        <v>39</v>
      </c>
    </row>
    <row r="12096" spans="1:19" hidden="1" x14ac:dyDescent="0.25">
      <c r="A12096" s="10" t="str">
        <f t="shared" si="188"/>
        <v>2017-2026Stockton1-in-10Typical Event DayPGE24</v>
      </c>
      <c r="B12096" t="s">
        <v>54</v>
      </c>
      <c r="C12096" t="s">
        <v>15</v>
      </c>
      <c r="D12096" t="s">
        <v>8</v>
      </c>
      <c r="E12096" t="s">
        <v>1</v>
      </c>
      <c r="F12096">
        <v>24</v>
      </c>
      <c r="G12096">
        <v>1.541079044342041</v>
      </c>
      <c r="H12096">
        <v>1.6285516023635864</v>
      </c>
      <c r="I12096">
        <v>84.075355529785156</v>
      </c>
      <c r="J12096">
        <v>4.4309847056865692E-2</v>
      </c>
      <c r="K12096">
        <v>16376</v>
      </c>
      <c r="L12096">
        <v>15511.07</v>
      </c>
      <c r="M12096">
        <v>-8.7472543120384216E-2</v>
      </c>
      <c r="N12096">
        <v>-0.14426004886627197</v>
      </c>
      <c r="O12096">
        <v>-0.11070862412452698</v>
      </c>
      <c r="P12096">
        <v>-8.7472543120384216E-2</v>
      </c>
      <c r="Q12096">
        <v>-6.4236462116241455E-2</v>
      </c>
      <c r="R12096">
        <v>-3.0685042962431908E-2</v>
      </c>
      <c r="S12096" t="s">
        <v>38</v>
      </c>
    </row>
    <row r="12097" spans="1:19" hidden="1" x14ac:dyDescent="0.25">
      <c r="A12097" s="10" t="str">
        <f t="shared" si="188"/>
        <v>2017-2026Stockton1-in-2Typical Event DayPGE24</v>
      </c>
      <c r="B12097" t="s">
        <v>54</v>
      </c>
      <c r="C12097" t="s">
        <v>15</v>
      </c>
      <c r="D12097" t="s">
        <v>8</v>
      </c>
      <c r="E12097" t="s">
        <v>9</v>
      </c>
      <c r="F12097">
        <v>24</v>
      </c>
      <c r="G12097">
        <v>1.4313284158706665</v>
      </c>
      <c r="H12097">
        <v>1.5066978931427002</v>
      </c>
      <c r="I12097">
        <v>80.436935424804688</v>
      </c>
      <c r="J12097">
        <v>4.4309847056865692E-2</v>
      </c>
      <c r="K12097">
        <v>16376</v>
      </c>
      <c r="L12097">
        <v>15511.07</v>
      </c>
      <c r="M12097">
        <v>-7.5369521975517273E-2</v>
      </c>
      <c r="N12097">
        <v>-0.13215702772140503</v>
      </c>
      <c r="O12097">
        <v>-9.8605602979660034E-2</v>
      </c>
      <c r="P12097">
        <v>-7.5369521975517273E-2</v>
      </c>
      <c r="Q12097">
        <v>-5.2133437246084213E-2</v>
      </c>
      <c r="R12097">
        <v>-1.8582021817564964E-2</v>
      </c>
      <c r="S12097" t="s">
        <v>38</v>
      </c>
    </row>
  </sheetData>
  <autoFilter ref="A1:S12097">
    <filterColumn colId="1">
      <filters>
        <filter val="2016"/>
      </filters>
    </filterColumn>
    <filterColumn colId="2">
      <filters>
        <filter val="All"/>
      </filters>
    </filterColumn>
    <filterColumn colId="3">
      <filters>
        <filter val="Typical Event Day"/>
      </filters>
    </filterColumn>
    <filterColumn colId="4">
      <filters>
        <filter val="1-in-2"/>
      </filters>
    </filterColumn>
    <filterColumn colId="5">
      <filters>
        <filter val="14"/>
      </filters>
    </filterColumn>
    <filterColumn colId="18">
      <filters>
        <filter val="PGE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Ex Ante Impacts</vt:lpstr>
      <vt:lpstr>Criteria</vt:lpstr>
      <vt:lpstr>Lookup</vt:lpstr>
      <vt:lpstr>agg_avg</vt:lpstr>
      <vt:lpstr>Capareas</vt:lpstr>
      <vt:lpstr>Data</vt:lpstr>
      <vt:lpstr>Daytype</vt:lpstr>
      <vt:lpstr>weather</vt:lpstr>
      <vt:lpstr>Weatheryear</vt:lpstr>
      <vt:lpstr>Years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Hartmann</dc:creator>
  <cp:lastModifiedBy>Fretz, Leanne</cp:lastModifiedBy>
  <dcterms:created xsi:type="dcterms:W3CDTF">2013-01-04T00:52:57Z</dcterms:created>
  <dcterms:modified xsi:type="dcterms:W3CDTF">2016-03-10T21:29:25Z</dcterms:modified>
</cp:coreProperties>
</file>